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6" windowHeight="8916" tabRatio="897" activeTab="1"/>
  </bookViews>
  <sheets>
    <sheet name="оглавление" sheetId="13" r:id="rId1"/>
    <sheet name="методология" sheetId="7" r:id="rId2"/>
    <sheet name="ФОТ" sheetId="11" r:id="rId3"/>
    <sheet name="ID" sheetId="2" r:id="rId4"/>
    <sheet name="ФИО" sheetId="6" r:id="rId5"/>
    <sheet name="операции" sheetId="8" r:id="rId6"/>
    <sheet name="р_дни" sheetId="9" r:id="rId7"/>
    <sheet name="БЮДЖЕТ" sheetId="1" r:id="rId8"/>
    <sheet name="факт_операции" sheetId="3" r:id="rId9"/>
    <sheet name="факт_расчет" sheetId="10" r:id="rId10"/>
    <sheet name="план_факт_закрытие" sheetId="4" r:id="rId11"/>
  </sheets>
  <externalReferences>
    <externalReference r:id="rId12"/>
    <externalReference r:id="rId13"/>
    <externalReference r:id="rId14"/>
  </externalReferences>
  <definedNames>
    <definedName name="_бнал">#REF!</definedName>
    <definedName name="_вБюджете">#REF!</definedName>
    <definedName name="_классификация">[1]НСИ!$A$2:$A$21</definedName>
    <definedName name="_направление">[1]НСИ!$B$2:$B$5</definedName>
    <definedName name="_Округ">#REF!</definedName>
    <definedName name="_Плательщик">#REF!</definedName>
    <definedName name="_праздники">#REF!</definedName>
    <definedName name="_СтатьяДДС">#REF!</definedName>
    <definedName name="_СтатьяРасходов">#REF!</definedName>
    <definedName name="_xlnm._FilterDatabase" localSheetId="3" hidden="1">ID!$A$1:$AF$1576</definedName>
    <definedName name="_xlnm._FilterDatabase" localSheetId="7" hidden="1">БЮДЖЕТ!$X$9:$Y$1526</definedName>
    <definedName name="_xlnm._FilterDatabase" localSheetId="8" hidden="1">факт_операции!$C$9:$AG$353</definedName>
    <definedName name="_xlnm._FilterDatabase" localSheetId="9" hidden="1">факт_расчет!$C$9:$P$1478</definedName>
    <definedName name="_xlnm._FilterDatabase" localSheetId="4" hidden="1">ФИО!$Q$6:$R$1585</definedName>
    <definedName name="_Х">#REF!</definedName>
    <definedName name="№">[2]НСИ!$A$2</definedName>
    <definedName name="rate">#REF!</definedName>
    <definedName name="а">#REF!</definedName>
    <definedName name="а3500">#REF!</definedName>
    <definedName name="Абв">#REF!</definedName>
    <definedName name="Адрес">OFFSET([3]Объекты!$B$2,MATCH(#REF!,[3]Объекты!$B$2:$B$980,0)-1,2,COUNTIF([3]Объекты!$B$2:$B$980,#REF!),1)</definedName>
    <definedName name="бу">#REF!</definedName>
    <definedName name="в">#REF!</definedName>
    <definedName name="Волгоградка">#REF!</definedName>
    <definedName name="ГБР_ПОСТЫ">OFFSET([3]Объекты!$B$2,MATCH(#REF!,[3]Объекты!$B$2:$B$980,0)-1,2,COUNTIF([3]Объекты!$B$2:$B$980,#REF!),1)</definedName>
    <definedName name="Егорьевский">#REF!</definedName>
    <definedName name="Зверинец">#REF!</definedName>
    <definedName name="Ижорка">#REF!</definedName>
    <definedName name="КарточкаОхраны">#REF!</definedName>
    <definedName name="Лефортово">#REF!</definedName>
    <definedName name="мб">#REF!</definedName>
    <definedName name="МЗРТА">#REF!</definedName>
    <definedName name="н">#REF!</definedName>
    <definedName name="ооо">#REF!</definedName>
    <definedName name="п">#REF!</definedName>
    <definedName name="р">#REF!</definedName>
    <definedName name="Радиальная">#REF!</definedName>
    <definedName name="разбивка">#REF!</definedName>
    <definedName name="Сатурн">#REF!</definedName>
    <definedName name="ф">#REF!</definedName>
  </definedNames>
  <calcPr calcId="162913"/>
</workbook>
</file>

<file path=xl/calcChain.xml><?xml version="1.0" encoding="utf-8"?>
<calcChain xmlns="http://schemas.openxmlformats.org/spreadsheetml/2006/main">
  <c r="F11" i="3" l="1"/>
  <c r="G11" i="3"/>
  <c r="F12" i="3"/>
  <c r="G12" i="3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45" i="3"/>
  <c r="G45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F84" i="3"/>
  <c r="G84" i="3"/>
  <c r="F85" i="3"/>
  <c r="G85" i="3"/>
  <c r="F86" i="3"/>
  <c r="G86" i="3"/>
  <c r="F87" i="3"/>
  <c r="G87" i="3"/>
  <c r="F88" i="3"/>
  <c r="G88" i="3"/>
  <c r="F89" i="3"/>
  <c r="G89" i="3"/>
  <c r="F90" i="3"/>
  <c r="G90" i="3"/>
  <c r="F91" i="3"/>
  <c r="G91" i="3"/>
  <c r="F92" i="3"/>
  <c r="G92" i="3"/>
  <c r="F93" i="3"/>
  <c r="G93" i="3"/>
  <c r="F94" i="3"/>
  <c r="G94" i="3"/>
  <c r="F95" i="3"/>
  <c r="G95" i="3"/>
  <c r="F96" i="3"/>
  <c r="G96" i="3"/>
  <c r="F97" i="3"/>
  <c r="G97" i="3"/>
  <c r="F98" i="3"/>
  <c r="G98" i="3"/>
  <c r="F99" i="3"/>
  <c r="G99" i="3"/>
  <c r="F100" i="3"/>
  <c r="G100" i="3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F140" i="3"/>
  <c r="G140" i="3"/>
  <c r="F141" i="3"/>
  <c r="G141" i="3"/>
  <c r="F142" i="3"/>
  <c r="G142" i="3"/>
  <c r="F143" i="3"/>
  <c r="G143" i="3"/>
  <c r="F144" i="3"/>
  <c r="G144" i="3"/>
  <c r="F145" i="3"/>
  <c r="G145" i="3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F165" i="3"/>
  <c r="G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F177" i="3"/>
  <c r="G177" i="3"/>
  <c r="F178" i="3"/>
  <c r="G178" i="3"/>
  <c r="F179" i="3"/>
  <c r="G179" i="3"/>
  <c r="F180" i="3"/>
  <c r="G180" i="3"/>
  <c r="F181" i="3"/>
  <c r="G181" i="3"/>
  <c r="F182" i="3"/>
  <c r="G182" i="3"/>
  <c r="F183" i="3"/>
  <c r="G183" i="3"/>
  <c r="F184" i="3"/>
  <c r="G184" i="3"/>
  <c r="F185" i="3"/>
  <c r="G185" i="3"/>
  <c r="F186" i="3"/>
  <c r="G186" i="3"/>
  <c r="F187" i="3"/>
  <c r="G187" i="3"/>
  <c r="F188" i="3"/>
  <c r="G188" i="3"/>
  <c r="F189" i="3"/>
  <c r="G189" i="3"/>
  <c r="F190" i="3"/>
  <c r="G190" i="3"/>
  <c r="F191" i="3"/>
  <c r="G191" i="3"/>
  <c r="F192" i="3"/>
  <c r="G192" i="3"/>
  <c r="F193" i="3"/>
  <c r="G193" i="3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F205" i="3"/>
  <c r="G205" i="3"/>
  <c r="F206" i="3"/>
  <c r="G206" i="3"/>
  <c r="F207" i="3"/>
  <c r="G207" i="3"/>
  <c r="F208" i="3"/>
  <c r="G208" i="3"/>
  <c r="F209" i="3"/>
  <c r="G209" i="3"/>
  <c r="F210" i="3"/>
  <c r="G210" i="3"/>
  <c r="F211" i="3"/>
  <c r="G211" i="3"/>
  <c r="F212" i="3"/>
  <c r="G212" i="3"/>
  <c r="F213" i="3"/>
  <c r="G213" i="3"/>
  <c r="F214" i="3"/>
  <c r="G214" i="3"/>
  <c r="F215" i="3"/>
  <c r="G215" i="3"/>
  <c r="F216" i="3"/>
  <c r="G216" i="3"/>
  <c r="F217" i="3"/>
  <c r="G217" i="3"/>
  <c r="F218" i="3"/>
  <c r="G218" i="3"/>
  <c r="F219" i="3"/>
  <c r="G219" i="3"/>
  <c r="F220" i="3"/>
  <c r="G220" i="3"/>
  <c r="F221" i="3"/>
  <c r="G221" i="3"/>
  <c r="F222" i="3"/>
  <c r="G222" i="3"/>
  <c r="F223" i="3"/>
  <c r="G223" i="3"/>
  <c r="F224" i="3"/>
  <c r="G224" i="3"/>
  <c r="F225" i="3"/>
  <c r="G225" i="3"/>
  <c r="F226" i="3"/>
  <c r="G226" i="3"/>
  <c r="F227" i="3"/>
  <c r="G227" i="3"/>
  <c r="F228" i="3"/>
  <c r="G228" i="3"/>
  <c r="F229" i="3"/>
  <c r="G229" i="3"/>
  <c r="F230" i="3"/>
  <c r="G230" i="3"/>
  <c r="F231" i="3"/>
  <c r="G231" i="3"/>
  <c r="F232" i="3"/>
  <c r="G232" i="3"/>
  <c r="F233" i="3"/>
  <c r="G233" i="3"/>
  <c r="F234" i="3"/>
  <c r="G234" i="3"/>
  <c r="F235" i="3"/>
  <c r="G235" i="3"/>
  <c r="F236" i="3"/>
  <c r="G236" i="3"/>
  <c r="F237" i="3"/>
  <c r="G237" i="3"/>
  <c r="F238" i="3"/>
  <c r="G238" i="3"/>
  <c r="F239" i="3"/>
  <c r="G239" i="3"/>
  <c r="F240" i="3"/>
  <c r="G240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F255" i="3"/>
  <c r="G255" i="3"/>
  <c r="F256" i="3"/>
  <c r="G256" i="3"/>
  <c r="F257" i="3"/>
  <c r="G257" i="3"/>
  <c r="F258" i="3"/>
  <c r="G258" i="3"/>
  <c r="F259" i="3"/>
  <c r="G259" i="3"/>
  <c r="F260" i="3"/>
  <c r="G260" i="3"/>
  <c r="F261" i="3"/>
  <c r="G261" i="3"/>
  <c r="F262" i="3"/>
  <c r="G262" i="3"/>
  <c r="F263" i="3"/>
  <c r="G263" i="3"/>
  <c r="F264" i="3"/>
  <c r="G264" i="3"/>
  <c r="F265" i="3"/>
  <c r="G265" i="3"/>
  <c r="F266" i="3"/>
  <c r="G266" i="3"/>
  <c r="F267" i="3"/>
  <c r="G267" i="3"/>
  <c r="F268" i="3"/>
  <c r="G268" i="3"/>
  <c r="F269" i="3"/>
  <c r="G269" i="3"/>
  <c r="F270" i="3"/>
  <c r="G270" i="3"/>
  <c r="F271" i="3"/>
  <c r="G271" i="3"/>
  <c r="F272" i="3"/>
  <c r="G272" i="3"/>
  <c r="F273" i="3"/>
  <c r="G273" i="3"/>
  <c r="F274" i="3"/>
  <c r="G274" i="3"/>
  <c r="F275" i="3"/>
  <c r="G275" i="3"/>
  <c r="F276" i="3"/>
  <c r="G276" i="3"/>
  <c r="F277" i="3"/>
  <c r="G277" i="3"/>
  <c r="F278" i="3"/>
  <c r="G278" i="3"/>
  <c r="F279" i="3"/>
  <c r="G279" i="3"/>
  <c r="F280" i="3"/>
  <c r="G280" i="3"/>
  <c r="F281" i="3"/>
  <c r="G281" i="3"/>
  <c r="F282" i="3"/>
  <c r="G282" i="3"/>
  <c r="F283" i="3"/>
  <c r="G283" i="3"/>
  <c r="F284" i="3"/>
  <c r="G284" i="3"/>
  <c r="F285" i="3"/>
  <c r="G285" i="3"/>
  <c r="F286" i="3"/>
  <c r="G286" i="3"/>
  <c r="F287" i="3"/>
  <c r="G287" i="3"/>
  <c r="F288" i="3"/>
  <c r="G288" i="3"/>
  <c r="F289" i="3"/>
  <c r="G289" i="3"/>
  <c r="F290" i="3"/>
  <c r="G290" i="3"/>
  <c r="F291" i="3"/>
  <c r="G291" i="3"/>
  <c r="F292" i="3"/>
  <c r="G292" i="3"/>
  <c r="F293" i="3"/>
  <c r="G293" i="3"/>
  <c r="F294" i="3"/>
  <c r="G294" i="3"/>
  <c r="F295" i="3"/>
  <c r="G295" i="3"/>
  <c r="F296" i="3"/>
  <c r="G296" i="3"/>
  <c r="F297" i="3"/>
  <c r="G297" i="3"/>
  <c r="F298" i="3"/>
  <c r="G298" i="3"/>
  <c r="F299" i="3"/>
  <c r="G299" i="3"/>
  <c r="F300" i="3"/>
  <c r="G300" i="3"/>
  <c r="F301" i="3"/>
  <c r="G301" i="3"/>
  <c r="F302" i="3"/>
  <c r="G302" i="3"/>
  <c r="F303" i="3"/>
  <c r="G303" i="3"/>
  <c r="F304" i="3"/>
  <c r="G304" i="3"/>
  <c r="F305" i="3"/>
  <c r="G305" i="3"/>
  <c r="F306" i="3"/>
  <c r="G306" i="3"/>
  <c r="F307" i="3"/>
  <c r="G307" i="3"/>
  <c r="F308" i="3"/>
  <c r="G308" i="3"/>
  <c r="F309" i="3"/>
  <c r="G309" i="3"/>
  <c r="F310" i="3"/>
  <c r="G310" i="3"/>
  <c r="F311" i="3"/>
  <c r="G311" i="3"/>
  <c r="F312" i="3"/>
  <c r="G312" i="3"/>
  <c r="F313" i="3"/>
  <c r="G313" i="3"/>
  <c r="F314" i="3"/>
  <c r="G314" i="3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F325" i="3"/>
  <c r="G325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F332" i="3"/>
  <c r="G332" i="3"/>
  <c r="F333" i="3"/>
  <c r="G333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F344" i="3"/>
  <c r="G344" i="3"/>
  <c r="F345" i="3"/>
  <c r="G345" i="3"/>
  <c r="F346" i="3"/>
  <c r="G346" i="3"/>
  <c r="F347" i="3"/>
  <c r="G347" i="3"/>
  <c r="F348" i="3"/>
  <c r="G348" i="3"/>
  <c r="F349" i="3"/>
  <c r="G349" i="3"/>
  <c r="F350" i="3"/>
  <c r="G350" i="3"/>
  <c r="F351" i="3"/>
  <c r="G351" i="3"/>
  <c r="F352" i="3"/>
  <c r="G352" i="3"/>
  <c r="J30" i="11" l="1"/>
  <c r="F7" i="1"/>
  <c r="F6" i="1"/>
  <c r="E30" i="11"/>
  <c r="L30" i="11"/>
  <c r="G30" i="11"/>
  <c r="V19" i="1"/>
  <c r="V17" i="1"/>
  <c r="AA33" i="2" l="1"/>
  <c r="AA27" i="2"/>
  <c r="AA795" i="2"/>
  <c r="K166" i="3" l="1"/>
  <c r="L166" i="3"/>
  <c r="Q166" i="3"/>
  <c r="E326" i="3" l="1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Q350" i="3"/>
  <c r="L350" i="3"/>
  <c r="K350" i="3"/>
  <c r="Q349" i="3"/>
  <c r="L349" i="3"/>
  <c r="K349" i="3"/>
  <c r="Q348" i="3"/>
  <c r="L348" i="3"/>
  <c r="K348" i="3"/>
  <c r="Q347" i="3"/>
  <c r="L347" i="3"/>
  <c r="K347" i="3"/>
  <c r="Q346" i="3"/>
  <c r="L346" i="3"/>
  <c r="K346" i="3"/>
  <c r="Q345" i="3"/>
  <c r="L345" i="3"/>
  <c r="K345" i="3"/>
  <c r="Q344" i="3"/>
  <c r="L344" i="3"/>
  <c r="K344" i="3"/>
  <c r="Q343" i="3"/>
  <c r="L343" i="3"/>
  <c r="K343" i="3"/>
  <c r="Q342" i="3"/>
  <c r="L342" i="3"/>
  <c r="K342" i="3"/>
  <c r="Q341" i="3"/>
  <c r="L341" i="3"/>
  <c r="K341" i="3"/>
  <c r="Q340" i="3"/>
  <c r="L340" i="3"/>
  <c r="K340" i="3"/>
  <c r="Q339" i="3"/>
  <c r="L339" i="3"/>
  <c r="K339" i="3"/>
  <c r="Q338" i="3"/>
  <c r="L338" i="3"/>
  <c r="K338" i="3"/>
  <c r="Q337" i="3"/>
  <c r="L337" i="3"/>
  <c r="K337" i="3"/>
  <c r="Q336" i="3"/>
  <c r="L336" i="3"/>
  <c r="K336" i="3"/>
  <c r="Q335" i="3"/>
  <c r="L335" i="3"/>
  <c r="K335" i="3"/>
  <c r="Q334" i="3"/>
  <c r="L334" i="3"/>
  <c r="K334" i="3"/>
  <c r="Q333" i="3"/>
  <c r="L333" i="3"/>
  <c r="K333" i="3"/>
  <c r="Q332" i="3"/>
  <c r="L332" i="3"/>
  <c r="K332" i="3"/>
  <c r="Q331" i="3"/>
  <c r="L331" i="3"/>
  <c r="K331" i="3"/>
  <c r="Q330" i="3"/>
  <c r="L330" i="3"/>
  <c r="K330" i="3"/>
  <c r="Q329" i="3"/>
  <c r="L329" i="3"/>
  <c r="K329" i="3"/>
  <c r="Q328" i="3"/>
  <c r="L328" i="3"/>
  <c r="K328" i="3"/>
  <c r="Q327" i="3"/>
  <c r="L327" i="3"/>
  <c r="K327" i="3"/>
  <c r="Q326" i="3"/>
  <c r="L326" i="3"/>
  <c r="K326" i="3"/>
  <c r="K325" i="3"/>
  <c r="L325" i="3" s="1"/>
  <c r="K324" i="3"/>
  <c r="L324" i="3" s="1"/>
  <c r="K323" i="3"/>
  <c r="L323" i="3" s="1"/>
  <c r="K322" i="3"/>
  <c r="L322" i="3" s="1"/>
  <c r="K321" i="3"/>
  <c r="L321" i="3" s="1"/>
  <c r="K320" i="3"/>
  <c r="L320" i="3" s="1"/>
  <c r="K319" i="3"/>
  <c r="L319" i="3" s="1"/>
  <c r="K318" i="3"/>
  <c r="L318" i="3" s="1"/>
  <c r="K317" i="3"/>
  <c r="L317" i="3" s="1"/>
  <c r="K316" i="3"/>
  <c r="L316" i="3" s="1"/>
  <c r="Q315" i="3"/>
  <c r="L315" i="3"/>
  <c r="K315" i="3"/>
  <c r="Q314" i="3"/>
  <c r="L314" i="3"/>
  <c r="K314" i="3"/>
  <c r="Q351" i="3"/>
  <c r="L351" i="3"/>
  <c r="K351" i="3"/>
  <c r="Q313" i="3"/>
  <c r="L313" i="3"/>
  <c r="K313" i="3"/>
  <c r="Q312" i="3"/>
  <c r="L312" i="3"/>
  <c r="K312" i="3"/>
  <c r="Q311" i="3"/>
  <c r="L311" i="3"/>
  <c r="K311" i="3"/>
  <c r="Q310" i="3"/>
  <c r="L310" i="3"/>
  <c r="K310" i="3"/>
  <c r="Q309" i="3"/>
  <c r="L309" i="3"/>
  <c r="K309" i="3"/>
  <c r="Q308" i="3"/>
  <c r="L308" i="3"/>
  <c r="K308" i="3"/>
  <c r="Q307" i="3"/>
  <c r="L307" i="3"/>
  <c r="K307" i="3"/>
  <c r="Q306" i="3"/>
  <c r="L306" i="3"/>
  <c r="K306" i="3"/>
  <c r="Q305" i="3"/>
  <c r="L305" i="3"/>
  <c r="K305" i="3"/>
  <c r="Q304" i="3"/>
  <c r="L304" i="3"/>
  <c r="K304" i="3"/>
  <c r="K303" i="3"/>
  <c r="L303" i="3" s="1"/>
  <c r="Q303" i="3" s="1"/>
  <c r="Q302" i="3"/>
  <c r="L302" i="3"/>
  <c r="K302" i="3"/>
  <c r="Q301" i="3"/>
  <c r="L301" i="3"/>
  <c r="K301" i="3"/>
  <c r="Q300" i="3"/>
  <c r="L300" i="3"/>
  <c r="K300" i="3"/>
  <c r="Q299" i="3"/>
  <c r="L299" i="3"/>
  <c r="K299" i="3"/>
  <c r="Q298" i="3"/>
  <c r="L298" i="3"/>
  <c r="K298" i="3"/>
  <c r="Q297" i="3"/>
  <c r="L297" i="3"/>
  <c r="K297" i="3"/>
  <c r="Q296" i="3"/>
  <c r="L296" i="3"/>
  <c r="K296" i="3"/>
  <c r="Q294" i="3"/>
  <c r="L294" i="3"/>
  <c r="K294" i="3"/>
  <c r="Q293" i="3"/>
  <c r="L293" i="3"/>
  <c r="K293" i="3"/>
  <c r="L292" i="3"/>
  <c r="K292" i="3"/>
  <c r="K291" i="3"/>
  <c r="L291" i="3" s="1"/>
  <c r="K290" i="3"/>
  <c r="L290" i="3" s="1"/>
  <c r="K289" i="3"/>
  <c r="L289" i="3" s="1"/>
  <c r="K288" i="3"/>
  <c r="L288" i="3" s="1"/>
  <c r="K287" i="3"/>
  <c r="L287" i="3" s="1"/>
  <c r="K286" i="3"/>
  <c r="L286" i="3" s="1"/>
  <c r="Q292" i="3" l="1"/>
  <c r="Q191" i="3" l="1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9" i="3"/>
  <c r="Q270" i="3"/>
  <c r="Q271" i="3"/>
  <c r="Q272" i="3"/>
  <c r="Q273" i="3"/>
  <c r="Q274" i="3"/>
  <c r="Q275" i="3"/>
  <c r="Q276" i="3"/>
  <c r="Q295" i="3"/>
  <c r="Q352" i="3"/>
  <c r="K285" i="3"/>
  <c r="L285" i="3" s="1"/>
  <c r="K284" i="3"/>
  <c r="L284" i="3" s="1"/>
  <c r="K283" i="3"/>
  <c r="L283" i="3" s="1"/>
  <c r="K282" i="3"/>
  <c r="L282" i="3" s="1"/>
  <c r="K281" i="3"/>
  <c r="L281" i="3" s="1"/>
  <c r="K280" i="3"/>
  <c r="L280" i="3" s="1"/>
  <c r="K279" i="3"/>
  <c r="L279" i="3" s="1"/>
  <c r="K278" i="3"/>
  <c r="L278" i="3" s="1"/>
  <c r="K277" i="3"/>
  <c r="L277" i="3" s="1"/>
  <c r="L276" i="3"/>
  <c r="K276" i="3"/>
  <c r="L275" i="3"/>
  <c r="K275" i="3"/>
  <c r="L274" i="3"/>
  <c r="K274" i="3"/>
  <c r="L273" i="3"/>
  <c r="K273" i="3"/>
  <c r="L272" i="3"/>
  <c r="K272" i="3"/>
  <c r="L271" i="3"/>
  <c r="K271" i="3"/>
  <c r="L270" i="3"/>
  <c r="K270" i="3"/>
  <c r="L269" i="3"/>
  <c r="K269" i="3"/>
  <c r="K268" i="3"/>
  <c r="L268" i="3" s="1"/>
  <c r="L267" i="3"/>
  <c r="K267" i="3"/>
  <c r="L266" i="3"/>
  <c r="K266" i="3"/>
  <c r="L265" i="3"/>
  <c r="K265" i="3"/>
  <c r="L264" i="3"/>
  <c r="K264" i="3"/>
  <c r="L263" i="3"/>
  <c r="K263" i="3"/>
  <c r="L262" i="3"/>
  <c r="K262" i="3"/>
  <c r="L261" i="3"/>
  <c r="K261" i="3"/>
  <c r="L260" i="3"/>
  <c r="K260" i="3"/>
  <c r="L259" i="3"/>
  <c r="K259" i="3"/>
  <c r="L258" i="3"/>
  <c r="K258" i="3"/>
  <c r="L257" i="3"/>
  <c r="K257" i="3"/>
  <c r="L256" i="3"/>
  <c r="K256" i="3"/>
  <c r="L255" i="3"/>
  <c r="K255" i="3"/>
  <c r="L254" i="3"/>
  <c r="K254" i="3"/>
  <c r="L253" i="3"/>
  <c r="K253" i="3"/>
  <c r="L252" i="3"/>
  <c r="K252" i="3"/>
  <c r="L251" i="3"/>
  <c r="K251" i="3"/>
  <c r="L250" i="3"/>
  <c r="K250" i="3"/>
  <c r="L249" i="3"/>
  <c r="K249" i="3"/>
  <c r="L248" i="3"/>
  <c r="K248" i="3"/>
  <c r="L247" i="3"/>
  <c r="K247" i="3"/>
  <c r="L246" i="3"/>
  <c r="K246" i="3"/>
  <c r="L245" i="3"/>
  <c r="K245" i="3"/>
  <c r="L244" i="3"/>
  <c r="K244" i="3"/>
  <c r="L243" i="3"/>
  <c r="K243" i="3"/>
  <c r="L242" i="3"/>
  <c r="K242" i="3"/>
  <c r="L241" i="3"/>
  <c r="K241" i="3"/>
  <c r="L240" i="3"/>
  <c r="K240" i="3"/>
  <c r="L239" i="3"/>
  <c r="K239" i="3"/>
  <c r="L238" i="3"/>
  <c r="K238" i="3"/>
  <c r="L237" i="3"/>
  <c r="K237" i="3"/>
  <c r="L236" i="3"/>
  <c r="K236" i="3"/>
  <c r="L235" i="3"/>
  <c r="K235" i="3"/>
  <c r="L234" i="3"/>
  <c r="K234" i="3"/>
  <c r="L233" i="3"/>
  <c r="K233" i="3"/>
  <c r="L232" i="3"/>
  <c r="K232" i="3"/>
  <c r="L231" i="3"/>
  <c r="K231" i="3"/>
  <c r="L230" i="3"/>
  <c r="K230" i="3"/>
  <c r="L229" i="3"/>
  <c r="K229" i="3"/>
  <c r="L228" i="3"/>
  <c r="K228" i="3"/>
  <c r="L227" i="3"/>
  <c r="K227" i="3"/>
  <c r="L226" i="3"/>
  <c r="K226" i="3"/>
  <c r="L225" i="3"/>
  <c r="K225" i="3"/>
  <c r="L224" i="3"/>
  <c r="K224" i="3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L216" i="3"/>
  <c r="K216" i="3"/>
  <c r="L215" i="3"/>
  <c r="K215" i="3"/>
  <c r="L214" i="3"/>
  <c r="K214" i="3"/>
  <c r="L213" i="3"/>
  <c r="K213" i="3"/>
  <c r="L212" i="3"/>
  <c r="K212" i="3"/>
  <c r="L211" i="3"/>
  <c r="K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L204" i="3"/>
  <c r="K204" i="3"/>
  <c r="L203" i="3"/>
  <c r="K203" i="3"/>
  <c r="L202" i="3"/>
  <c r="K202" i="3"/>
  <c r="R20" i="6" l="1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Q1585" i="6"/>
  <c r="R1585" i="6" s="1"/>
  <c r="O1585" i="6"/>
  <c r="N1585" i="6"/>
  <c r="Q1584" i="6"/>
  <c r="R1584" i="6" s="1"/>
  <c r="O1584" i="6"/>
  <c r="N1584" i="6"/>
  <c r="Q1583" i="6"/>
  <c r="R1583" i="6" s="1"/>
  <c r="O1583" i="6"/>
  <c r="N1583" i="6"/>
  <c r="Q1582" i="6"/>
  <c r="R1582" i="6" s="1"/>
  <c r="O1582" i="6"/>
  <c r="N1582" i="6"/>
  <c r="Q1581" i="6"/>
  <c r="R1581" i="6" s="1"/>
  <c r="O1581" i="6"/>
  <c r="N1581" i="6"/>
  <c r="Q1580" i="6"/>
  <c r="R1580" i="6" s="1"/>
  <c r="O1580" i="6"/>
  <c r="N1580" i="6"/>
  <c r="Q1579" i="6"/>
  <c r="R1579" i="6" s="1"/>
  <c r="O1579" i="6"/>
  <c r="N1579" i="6"/>
  <c r="Q1578" i="6"/>
  <c r="R1578" i="6" s="1"/>
  <c r="O1578" i="6"/>
  <c r="N1578" i="6"/>
  <c r="Q1577" i="6"/>
  <c r="R1577" i="6" s="1"/>
  <c r="O1577" i="6"/>
  <c r="N1577" i="6"/>
  <c r="Q1576" i="6"/>
  <c r="R1576" i="6" s="1"/>
  <c r="O1576" i="6"/>
  <c r="N1576" i="6"/>
  <c r="Q1575" i="6"/>
  <c r="R1575" i="6" s="1"/>
  <c r="O1575" i="6"/>
  <c r="N1575" i="6"/>
  <c r="O1574" i="6"/>
  <c r="N1574" i="6"/>
  <c r="Q1574" i="6" s="1"/>
  <c r="O1573" i="6"/>
  <c r="N1573" i="6"/>
  <c r="Q1573" i="6" s="1"/>
  <c r="O1572" i="6"/>
  <c r="N1572" i="6"/>
  <c r="Q1572" i="6" s="1"/>
  <c r="O1571" i="6"/>
  <c r="N1571" i="6"/>
  <c r="Q1571" i="6" s="1"/>
  <c r="O1570" i="6"/>
  <c r="N1570" i="6"/>
  <c r="Q1570" i="6" s="1"/>
  <c r="O1569" i="6"/>
  <c r="N1569" i="6"/>
  <c r="Q1569" i="6" s="1"/>
  <c r="O1568" i="6"/>
  <c r="N1568" i="6"/>
  <c r="Q1568" i="6" s="1"/>
  <c r="O1567" i="6"/>
  <c r="N1567" i="6"/>
  <c r="Q1567" i="6" s="1"/>
  <c r="O1566" i="6"/>
  <c r="N1566" i="6"/>
  <c r="Q1566" i="6" s="1"/>
  <c r="O1565" i="6"/>
  <c r="N1565" i="6"/>
  <c r="Q1565" i="6" s="1"/>
  <c r="O1564" i="6"/>
  <c r="N1564" i="6"/>
  <c r="Q1564" i="6" s="1"/>
  <c r="O1563" i="6"/>
  <c r="N1563" i="6"/>
  <c r="Q1563" i="6" s="1"/>
  <c r="O1562" i="6"/>
  <c r="N1562" i="6"/>
  <c r="Q1562" i="6" s="1"/>
  <c r="O1561" i="6"/>
  <c r="N1561" i="6"/>
  <c r="Q1561" i="6" s="1"/>
  <c r="O1560" i="6"/>
  <c r="N1560" i="6"/>
  <c r="Q1560" i="6" s="1"/>
  <c r="O1559" i="6"/>
  <c r="N1559" i="6"/>
  <c r="Q1559" i="6" s="1"/>
  <c r="O1558" i="6"/>
  <c r="N1558" i="6"/>
  <c r="Q1558" i="6" s="1"/>
  <c r="O1557" i="6"/>
  <c r="N1557" i="6"/>
  <c r="Q1557" i="6" s="1"/>
  <c r="O1556" i="6"/>
  <c r="N1556" i="6"/>
  <c r="Q1556" i="6" s="1"/>
  <c r="O1555" i="6"/>
  <c r="N1555" i="6"/>
  <c r="Q1555" i="6" s="1"/>
  <c r="O1554" i="6"/>
  <c r="N1554" i="6"/>
  <c r="Q1554" i="6" s="1"/>
  <c r="O1553" i="6"/>
  <c r="N1553" i="6"/>
  <c r="Q1553" i="6" s="1"/>
  <c r="O1552" i="6"/>
  <c r="N1552" i="6"/>
  <c r="Q1552" i="6" s="1"/>
  <c r="O1551" i="6"/>
  <c r="N1551" i="6"/>
  <c r="Q1551" i="6" s="1"/>
  <c r="O1550" i="6"/>
  <c r="N1550" i="6"/>
  <c r="Q1550" i="6" s="1"/>
  <c r="O1549" i="6"/>
  <c r="N1549" i="6"/>
  <c r="Q1549" i="6" s="1"/>
  <c r="O1548" i="6"/>
  <c r="N1548" i="6"/>
  <c r="Q1548" i="6" s="1"/>
  <c r="O1547" i="6"/>
  <c r="N1547" i="6"/>
  <c r="Q1547" i="6" s="1"/>
  <c r="O1546" i="6"/>
  <c r="N1546" i="6"/>
  <c r="Q1546" i="6" s="1"/>
  <c r="O1545" i="6"/>
  <c r="N1545" i="6"/>
  <c r="Q1545" i="6" s="1"/>
  <c r="O1544" i="6"/>
  <c r="N1544" i="6"/>
  <c r="Q1544" i="6" s="1"/>
  <c r="O1543" i="6"/>
  <c r="N1543" i="6"/>
  <c r="Q1543" i="6" s="1"/>
  <c r="O1542" i="6"/>
  <c r="N1542" i="6"/>
  <c r="Q1542" i="6" s="1"/>
  <c r="O1541" i="6"/>
  <c r="N1541" i="6"/>
  <c r="Q1541" i="6" s="1"/>
  <c r="O1540" i="6"/>
  <c r="N1540" i="6"/>
  <c r="Q1540" i="6" s="1"/>
  <c r="O1539" i="6"/>
  <c r="N1539" i="6"/>
  <c r="Q1539" i="6" s="1"/>
  <c r="O1538" i="6"/>
  <c r="N1538" i="6"/>
  <c r="Q1538" i="6" s="1"/>
  <c r="O1537" i="6"/>
  <c r="N1537" i="6"/>
  <c r="Q1537" i="6" s="1"/>
  <c r="O1536" i="6"/>
  <c r="N1536" i="6"/>
  <c r="Q1536" i="6" s="1"/>
  <c r="O1535" i="6"/>
  <c r="N1535" i="6"/>
  <c r="Q1535" i="6" s="1"/>
  <c r="O1534" i="6"/>
  <c r="N1534" i="6"/>
  <c r="Q1534" i="6" s="1"/>
  <c r="O1533" i="6"/>
  <c r="N1533" i="6"/>
  <c r="Q1533" i="6" s="1"/>
  <c r="O1532" i="6"/>
  <c r="N1532" i="6"/>
  <c r="Q1532" i="6" s="1"/>
  <c r="O1531" i="6"/>
  <c r="N1531" i="6"/>
  <c r="Q1531" i="6" s="1"/>
  <c r="O1530" i="6"/>
  <c r="N1530" i="6"/>
  <c r="Q1530" i="6" s="1"/>
  <c r="O1529" i="6"/>
  <c r="N1529" i="6"/>
  <c r="Q1529" i="6" s="1"/>
  <c r="O1528" i="6"/>
  <c r="N1528" i="6"/>
  <c r="Q1528" i="6" s="1"/>
  <c r="O1527" i="6"/>
  <c r="N1527" i="6"/>
  <c r="Q1527" i="6" s="1"/>
  <c r="O1526" i="6"/>
  <c r="N1526" i="6"/>
  <c r="Q1526" i="6" s="1"/>
  <c r="O1525" i="6"/>
  <c r="N1525" i="6"/>
  <c r="Q1525" i="6" s="1"/>
  <c r="O1524" i="6"/>
  <c r="N1524" i="6"/>
  <c r="Q1524" i="6" s="1"/>
  <c r="O1523" i="6"/>
  <c r="N1523" i="6"/>
  <c r="Q1523" i="6" s="1"/>
  <c r="O1522" i="6"/>
  <c r="N1522" i="6"/>
  <c r="Q1522" i="6" s="1"/>
  <c r="O1521" i="6"/>
  <c r="N1521" i="6"/>
  <c r="Q1521" i="6" s="1"/>
  <c r="O1520" i="6"/>
  <c r="N1520" i="6"/>
  <c r="Q1520" i="6" s="1"/>
  <c r="O1519" i="6"/>
  <c r="N1519" i="6"/>
  <c r="Q1519" i="6" s="1"/>
  <c r="O1518" i="6"/>
  <c r="N1518" i="6"/>
  <c r="Q1518" i="6" s="1"/>
  <c r="O1517" i="6"/>
  <c r="N1517" i="6"/>
  <c r="Q1517" i="6" s="1"/>
  <c r="O1516" i="6"/>
  <c r="N1516" i="6"/>
  <c r="Q1516" i="6" s="1"/>
  <c r="O1515" i="6"/>
  <c r="N1515" i="6"/>
  <c r="Q1515" i="6" s="1"/>
  <c r="O1514" i="6"/>
  <c r="N1514" i="6"/>
  <c r="Q1514" i="6" s="1"/>
  <c r="O1513" i="6"/>
  <c r="N1513" i="6"/>
  <c r="Q1513" i="6" s="1"/>
  <c r="O1512" i="6"/>
  <c r="N1512" i="6"/>
  <c r="Q1512" i="6" s="1"/>
  <c r="O1511" i="6"/>
  <c r="N1511" i="6"/>
  <c r="Q1511" i="6" s="1"/>
  <c r="O1510" i="6"/>
  <c r="N1510" i="6"/>
  <c r="Q1510" i="6" s="1"/>
  <c r="O1509" i="6"/>
  <c r="N1509" i="6"/>
  <c r="Q1509" i="6" s="1"/>
  <c r="O1508" i="6"/>
  <c r="N1508" i="6"/>
  <c r="Q1508" i="6" s="1"/>
  <c r="O1507" i="6"/>
  <c r="N1507" i="6"/>
  <c r="Q1507" i="6" s="1"/>
  <c r="O1506" i="6"/>
  <c r="N1506" i="6"/>
  <c r="Q1506" i="6" s="1"/>
  <c r="O1505" i="6"/>
  <c r="N1505" i="6"/>
  <c r="Q1505" i="6" s="1"/>
  <c r="O1504" i="6"/>
  <c r="N1504" i="6"/>
  <c r="Q1504" i="6" s="1"/>
  <c r="O1503" i="6"/>
  <c r="N1503" i="6"/>
  <c r="Q1503" i="6" s="1"/>
  <c r="O1502" i="6"/>
  <c r="N1502" i="6"/>
  <c r="Q1502" i="6" s="1"/>
  <c r="O1501" i="6"/>
  <c r="N1501" i="6"/>
  <c r="Q1501" i="6" s="1"/>
  <c r="O1500" i="6"/>
  <c r="N1500" i="6"/>
  <c r="Q1500" i="6" s="1"/>
  <c r="O1499" i="6"/>
  <c r="N1499" i="6"/>
  <c r="Q1499" i="6" s="1"/>
  <c r="O1498" i="6"/>
  <c r="N1498" i="6"/>
  <c r="Q1498" i="6" s="1"/>
  <c r="O1497" i="6"/>
  <c r="N1497" i="6"/>
  <c r="Q1497" i="6" s="1"/>
  <c r="O1496" i="6"/>
  <c r="N1496" i="6"/>
  <c r="Q1496" i="6" s="1"/>
  <c r="O1495" i="6"/>
  <c r="N1495" i="6"/>
  <c r="Q1495" i="6" s="1"/>
  <c r="O1494" i="6"/>
  <c r="N1494" i="6"/>
  <c r="Q1494" i="6" s="1"/>
  <c r="O1493" i="6"/>
  <c r="N1493" i="6"/>
  <c r="Q1493" i="6" s="1"/>
  <c r="O1492" i="6"/>
  <c r="N1492" i="6"/>
  <c r="Q1492" i="6" s="1"/>
  <c r="O1491" i="6"/>
  <c r="N1491" i="6"/>
  <c r="Q1491" i="6" s="1"/>
  <c r="O1490" i="6"/>
  <c r="N1490" i="6"/>
  <c r="Q1490" i="6" s="1"/>
  <c r="O1489" i="6"/>
  <c r="N1489" i="6"/>
  <c r="Q1489" i="6" s="1"/>
  <c r="O1488" i="6"/>
  <c r="N1488" i="6"/>
  <c r="Q1488" i="6" s="1"/>
  <c r="O1487" i="6"/>
  <c r="N1487" i="6"/>
  <c r="Q1487" i="6" s="1"/>
  <c r="O1486" i="6"/>
  <c r="N1486" i="6"/>
  <c r="Q1486" i="6" s="1"/>
  <c r="O1485" i="6"/>
  <c r="N1485" i="6"/>
  <c r="Q1485" i="6" s="1"/>
  <c r="O1484" i="6"/>
  <c r="N1484" i="6"/>
  <c r="Q1484" i="6" s="1"/>
  <c r="O1483" i="6"/>
  <c r="N1483" i="6"/>
  <c r="Q1483" i="6" s="1"/>
  <c r="O1482" i="6"/>
  <c r="N1482" i="6"/>
  <c r="Q1482" i="6" s="1"/>
  <c r="O1481" i="6"/>
  <c r="N1481" i="6"/>
  <c r="Q1481" i="6" s="1"/>
  <c r="O1480" i="6"/>
  <c r="N1480" i="6"/>
  <c r="Q1480" i="6" s="1"/>
  <c r="O1479" i="6"/>
  <c r="N1479" i="6"/>
  <c r="Q1479" i="6" s="1"/>
  <c r="O1478" i="6"/>
  <c r="N1478" i="6"/>
  <c r="Q1478" i="6" s="1"/>
  <c r="O1477" i="6"/>
  <c r="N1477" i="6"/>
  <c r="Q1477" i="6" s="1"/>
  <c r="O1476" i="6"/>
  <c r="N1476" i="6"/>
  <c r="Q1476" i="6" s="1"/>
  <c r="O1475" i="6"/>
  <c r="N1475" i="6"/>
  <c r="Q1475" i="6" s="1"/>
  <c r="O1474" i="6"/>
  <c r="N1474" i="6"/>
  <c r="Q1474" i="6" s="1"/>
  <c r="O1473" i="6"/>
  <c r="N1473" i="6"/>
  <c r="Q1473" i="6" s="1"/>
  <c r="O1472" i="6"/>
  <c r="N1472" i="6"/>
  <c r="Q1472" i="6" s="1"/>
  <c r="O1471" i="6"/>
  <c r="N1471" i="6"/>
  <c r="Q1471" i="6" s="1"/>
  <c r="O1470" i="6"/>
  <c r="N1470" i="6"/>
  <c r="Q1470" i="6" s="1"/>
  <c r="O1469" i="6"/>
  <c r="N1469" i="6"/>
  <c r="Q1469" i="6" s="1"/>
  <c r="O1468" i="6"/>
  <c r="N1468" i="6"/>
  <c r="Q1468" i="6" s="1"/>
  <c r="O1467" i="6"/>
  <c r="N1467" i="6"/>
  <c r="Q1467" i="6" s="1"/>
  <c r="O1466" i="6"/>
  <c r="N1466" i="6"/>
  <c r="Q1466" i="6" s="1"/>
  <c r="O1465" i="6"/>
  <c r="N1465" i="6"/>
  <c r="Q1465" i="6" s="1"/>
  <c r="O1464" i="6"/>
  <c r="N1464" i="6"/>
  <c r="Q1464" i="6" s="1"/>
  <c r="O1463" i="6"/>
  <c r="N1463" i="6"/>
  <c r="Q1463" i="6" s="1"/>
  <c r="O1462" i="6"/>
  <c r="N1462" i="6"/>
  <c r="Q1462" i="6" s="1"/>
  <c r="O1461" i="6"/>
  <c r="N1461" i="6"/>
  <c r="Q1461" i="6" s="1"/>
  <c r="O1460" i="6"/>
  <c r="N1460" i="6"/>
  <c r="Q1460" i="6" s="1"/>
  <c r="O1459" i="6"/>
  <c r="N1459" i="6"/>
  <c r="Q1459" i="6" s="1"/>
  <c r="O1458" i="6"/>
  <c r="N1458" i="6"/>
  <c r="Q1458" i="6" s="1"/>
  <c r="O1457" i="6"/>
  <c r="N1457" i="6"/>
  <c r="Q1457" i="6" s="1"/>
  <c r="O1456" i="6"/>
  <c r="N1456" i="6"/>
  <c r="Q1456" i="6" s="1"/>
  <c r="O1455" i="6"/>
  <c r="N1455" i="6"/>
  <c r="Q1455" i="6" s="1"/>
  <c r="O1454" i="6"/>
  <c r="N1454" i="6"/>
  <c r="Q1454" i="6" s="1"/>
  <c r="O1453" i="6"/>
  <c r="N1453" i="6"/>
  <c r="Q1453" i="6" s="1"/>
  <c r="O1452" i="6"/>
  <c r="N1452" i="6"/>
  <c r="Q1452" i="6" s="1"/>
  <c r="O1451" i="6"/>
  <c r="N1451" i="6"/>
  <c r="Q1451" i="6" s="1"/>
  <c r="O1450" i="6"/>
  <c r="N1450" i="6"/>
  <c r="Q1450" i="6" s="1"/>
  <c r="O1449" i="6"/>
  <c r="N1449" i="6"/>
  <c r="Q1449" i="6" s="1"/>
  <c r="O1448" i="6"/>
  <c r="N1448" i="6"/>
  <c r="Q1448" i="6" s="1"/>
  <c r="O1447" i="6"/>
  <c r="N1447" i="6"/>
  <c r="Q1447" i="6" s="1"/>
  <c r="O1446" i="6"/>
  <c r="N1446" i="6"/>
  <c r="Q1446" i="6" s="1"/>
  <c r="O1445" i="6"/>
  <c r="N1445" i="6"/>
  <c r="Q1445" i="6" s="1"/>
  <c r="O1444" i="6"/>
  <c r="N1444" i="6"/>
  <c r="Q1444" i="6" s="1"/>
  <c r="O1443" i="6"/>
  <c r="N1443" i="6"/>
  <c r="Q1443" i="6" s="1"/>
  <c r="O1442" i="6"/>
  <c r="N1442" i="6"/>
  <c r="Q1442" i="6" s="1"/>
  <c r="O1441" i="6"/>
  <c r="N1441" i="6"/>
  <c r="Q1441" i="6" s="1"/>
  <c r="O1440" i="6"/>
  <c r="N1440" i="6"/>
  <c r="Q1440" i="6" s="1"/>
  <c r="O1439" i="6"/>
  <c r="N1439" i="6"/>
  <c r="Q1439" i="6" s="1"/>
  <c r="O1438" i="6"/>
  <c r="N1438" i="6"/>
  <c r="Q1438" i="6" s="1"/>
  <c r="O1437" i="6"/>
  <c r="N1437" i="6"/>
  <c r="Q1437" i="6" s="1"/>
  <c r="O1436" i="6"/>
  <c r="N1436" i="6"/>
  <c r="Q1436" i="6" s="1"/>
  <c r="O1435" i="6"/>
  <c r="N1435" i="6"/>
  <c r="Q1435" i="6" s="1"/>
  <c r="O1434" i="6"/>
  <c r="N1434" i="6"/>
  <c r="Q1434" i="6" s="1"/>
  <c r="O1433" i="6"/>
  <c r="N1433" i="6"/>
  <c r="Q1433" i="6" s="1"/>
  <c r="O1432" i="6"/>
  <c r="N1432" i="6"/>
  <c r="Q1432" i="6" s="1"/>
  <c r="O1431" i="6"/>
  <c r="N1431" i="6"/>
  <c r="Q1431" i="6" s="1"/>
  <c r="O1430" i="6"/>
  <c r="N1430" i="6"/>
  <c r="Q1430" i="6" s="1"/>
  <c r="O1429" i="6"/>
  <c r="N1429" i="6"/>
  <c r="Q1429" i="6" s="1"/>
  <c r="O1428" i="6"/>
  <c r="N1428" i="6"/>
  <c r="Q1428" i="6" s="1"/>
  <c r="O1427" i="6"/>
  <c r="N1427" i="6"/>
  <c r="Q1427" i="6" s="1"/>
  <c r="O1426" i="6"/>
  <c r="N1426" i="6"/>
  <c r="Q1426" i="6" s="1"/>
  <c r="O1425" i="6"/>
  <c r="N1425" i="6"/>
  <c r="Q1425" i="6" s="1"/>
  <c r="O1424" i="6"/>
  <c r="N1424" i="6"/>
  <c r="Q1424" i="6" s="1"/>
  <c r="O1423" i="6"/>
  <c r="N1423" i="6"/>
  <c r="Q1423" i="6" s="1"/>
  <c r="O1422" i="6"/>
  <c r="N1422" i="6"/>
  <c r="Q1422" i="6" s="1"/>
  <c r="O1421" i="6"/>
  <c r="N1421" i="6"/>
  <c r="Q1421" i="6" s="1"/>
  <c r="O1420" i="6"/>
  <c r="N1420" i="6"/>
  <c r="Q1420" i="6" s="1"/>
  <c r="O1419" i="6"/>
  <c r="N1419" i="6"/>
  <c r="Q1419" i="6" s="1"/>
  <c r="O1418" i="6"/>
  <c r="N1418" i="6"/>
  <c r="Q1418" i="6" s="1"/>
  <c r="O1417" i="6"/>
  <c r="N1417" i="6"/>
  <c r="Q1417" i="6" s="1"/>
  <c r="O1416" i="6"/>
  <c r="N1416" i="6"/>
  <c r="Q1416" i="6" s="1"/>
  <c r="O1415" i="6"/>
  <c r="N1415" i="6"/>
  <c r="Q1415" i="6" s="1"/>
  <c r="O1414" i="6"/>
  <c r="N1414" i="6"/>
  <c r="Q1414" i="6" s="1"/>
  <c r="O1413" i="6"/>
  <c r="N1413" i="6"/>
  <c r="Q1413" i="6" s="1"/>
  <c r="O1412" i="6"/>
  <c r="N1412" i="6"/>
  <c r="Q1412" i="6" s="1"/>
  <c r="O1411" i="6"/>
  <c r="N1411" i="6"/>
  <c r="Q1411" i="6" s="1"/>
  <c r="O1410" i="6"/>
  <c r="N1410" i="6"/>
  <c r="Q1410" i="6" s="1"/>
  <c r="O1409" i="6"/>
  <c r="N1409" i="6"/>
  <c r="Q1409" i="6" s="1"/>
  <c r="O1408" i="6"/>
  <c r="N1408" i="6"/>
  <c r="Q1408" i="6" s="1"/>
  <c r="O1407" i="6"/>
  <c r="N1407" i="6"/>
  <c r="Q1407" i="6" s="1"/>
  <c r="O1406" i="6"/>
  <c r="N1406" i="6"/>
  <c r="Q1406" i="6" s="1"/>
  <c r="O1405" i="6"/>
  <c r="N1405" i="6"/>
  <c r="Q1405" i="6" s="1"/>
  <c r="O1404" i="6"/>
  <c r="N1404" i="6"/>
  <c r="Q1404" i="6" s="1"/>
  <c r="O1403" i="6"/>
  <c r="N1403" i="6"/>
  <c r="Q1403" i="6" s="1"/>
  <c r="O1402" i="6"/>
  <c r="N1402" i="6"/>
  <c r="Q1402" i="6" s="1"/>
  <c r="O1401" i="6"/>
  <c r="N1401" i="6"/>
  <c r="Q1401" i="6" s="1"/>
  <c r="O1400" i="6"/>
  <c r="N1400" i="6"/>
  <c r="Q1400" i="6" s="1"/>
  <c r="O1399" i="6"/>
  <c r="N1399" i="6"/>
  <c r="Q1399" i="6" s="1"/>
  <c r="O1398" i="6"/>
  <c r="N1398" i="6"/>
  <c r="Q1398" i="6" s="1"/>
  <c r="O1397" i="6"/>
  <c r="N1397" i="6"/>
  <c r="Q1397" i="6" s="1"/>
  <c r="O1396" i="6"/>
  <c r="N1396" i="6"/>
  <c r="Q1396" i="6" s="1"/>
  <c r="O1395" i="6"/>
  <c r="N1395" i="6"/>
  <c r="Q1395" i="6" s="1"/>
  <c r="O1394" i="6"/>
  <c r="N1394" i="6"/>
  <c r="Q1394" i="6" s="1"/>
  <c r="O1393" i="6"/>
  <c r="N1393" i="6"/>
  <c r="Q1393" i="6" s="1"/>
  <c r="O1392" i="6"/>
  <c r="N1392" i="6"/>
  <c r="Q1392" i="6" s="1"/>
  <c r="O1391" i="6"/>
  <c r="N1391" i="6"/>
  <c r="Q1391" i="6" s="1"/>
  <c r="O1390" i="6"/>
  <c r="N1390" i="6"/>
  <c r="Q1390" i="6" s="1"/>
  <c r="O1389" i="6"/>
  <c r="N1389" i="6"/>
  <c r="Q1389" i="6" s="1"/>
  <c r="O1388" i="6"/>
  <c r="N1388" i="6"/>
  <c r="Q1388" i="6" s="1"/>
  <c r="O1387" i="6"/>
  <c r="N1387" i="6"/>
  <c r="Q1387" i="6" s="1"/>
  <c r="O1386" i="6"/>
  <c r="N1386" i="6"/>
  <c r="Q1386" i="6" s="1"/>
  <c r="O1385" i="6"/>
  <c r="N1385" i="6"/>
  <c r="Q1385" i="6" s="1"/>
  <c r="O1384" i="6"/>
  <c r="N1384" i="6"/>
  <c r="Q1384" i="6" s="1"/>
  <c r="O1383" i="6"/>
  <c r="N1383" i="6"/>
  <c r="Q1383" i="6" s="1"/>
  <c r="O1382" i="6"/>
  <c r="N1382" i="6"/>
  <c r="Q1382" i="6" s="1"/>
  <c r="O1381" i="6"/>
  <c r="N1381" i="6"/>
  <c r="Q1381" i="6" s="1"/>
  <c r="O1380" i="6"/>
  <c r="N1380" i="6"/>
  <c r="Q1380" i="6" s="1"/>
  <c r="O1379" i="6"/>
  <c r="N1379" i="6"/>
  <c r="Q1379" i="6" s="1"/>
  <c r="O1378" i="6"/>
  <c r="N1378" i="6"/>
  <c r="Q1378" i="6" s="1"/>
  <c r="O1377" i="6"/>
  <c r="N1377" i="6"/>
  <c r="Q1377" i="6" s="1"/>
  <c r="O1376" i="6"/>
  <c r="N1376" i="6"/>
  <c r="Q1376" i="6" s="1"/>
  <c r="O1375" i="6"/>
  <c r="N1375" i="6"/>
  <c r="Q1375" i="6" s="1"/>
  <c r="O1374" i="6"/>
  <c r="N1374" i="6"/>
  <c r="Q1374" i="6" s="1"/>
  <c r="O1373" i="6"/>
  <c r="N1373" i="6"/>
  <c r="Q1373" i="6" s="1"/>
  <c r="O1372" i="6"/>
  <c r="N1372" i="6"/>
  <c r="Q1372" i="6" s="1"/>
  <c r="O1371" i="6"/>
  <c r="N1371" i="6"/>
  <c r="Q1371" i="6" s="1"/>
  <c r="O1370" i="6"/>
  <c r="N1370" i="6"/>
  <c r="Q1370" i="6" s="1"/>
  <c r="O1369" i="6"/>
  <c r="N1369" i="6"/>
  <c r="Q1369" i="6" s="1"/>
  <c r="O1368" i="6"/>
  <c r="N1368" i="6"/>
  <c r="Q1368" i="6" s="1"/>
  <c r="O1367" i="6"/>
  <c r="N1367" i="6"/>
  <c r="Q1367" i="6" s="1"/>
  <c r="O1366" i="6"/>
  <c r="N1366" i="6"/>
  <c r="Q1366" i="6" s="1"/>
  <c r="O1365" i="6"/>
  <c r="N1365" i="6"/>
  <c r="Q1365" i="6" s="1"/>
  <c r="O1364" i="6"/>
  <c r="N1364" i="6"/>
  <c r="Q1364" i="6" s="1"/>
  <c r="O1363" i="6"/>
  <c r="N1363" i="6"/>
  <c r="Q1363" i="6" s="1"/>
  <c r="O1362" i="6"/>
  <c r="N1362" i="6"/>
  <c r="Q1362" i="6" s="1"/>
  <c r="O1361" i="6"/>
  <c r="N1361" i="6"/>
  <c r="Q1361" i="6" s="1"/>
  <c r="O1360" i="6"/>
  <c r="N1360" i="6"/>
  <c r="Q1360" i="6" s="1"/>
  <c r="O1359" i="6"/>
  <c r="N1359" i="6"/>
  <c r="Q1359" i="6" s="1"/>
  <c r="O1358" i="6"/>
  <c r="N1358" i="6"/>
  <c r="Q1358" i="6" s="1"/>
  <c r="O1357" i="6"/>
  <c r="N1357" i="6"/>
  <c r="Q1357" i="6" s="1"/>
  <c r="O1356" i="6"/>
  <c r="N1356" i="6"/>
  <c r="Q1356" i="6" s="1"/>
  <c r="O1355" i="6"/>
  <c r="N1355" i="6"/>
  <c r="Q1355" i="6" s="1"/>
  <c r="O1354" i="6"/>
  <c r="N1354" i="6"/>
  <c r="Q1354" i="6" s="1"/>
  <c r="O1353" i="6"/>
  <c r="N1353" i="6"/>
  <c r="Q1353" i="6" s="1"/>
  <c r="O1352" i="6"/>
  <c r="N1352" i="6"/>
  <c r="Q1352" i="6" s="1"/>
  <c r="O1351" i="6"/>
  <c r="N1351" i="6"/>
  <c r="Q1351" i="6" s="1"/>
  <c r="O1350" i="6"/>
  <c r="N1350" i="6"/>
  <c r="Q1350" i="6" s="1"/>
  <c r="O1349" i="6"/>
  <c r="N1349" i="6"/>
  <c r="Q1349" i="6" s="1"/>
  <c r="O1348" i="6"/>
  <c r="N1348" i="6"/>
  <c r="Q1348" i="6" s="1"/>
  <c r="O1347" i="6"/>
  <c r="N1347" i="6"/>
  <c r="Q1347" i="6" s="1"/>
  <c r="O1346" i="6"/>
  <c r="N1346" i="6"/>
  <c r="Q1346" i="6" s="1"/>
  <c r="O1345" i="6"/>
  <c r="N1345" i="6"/>
  <c r="Q1345" i="6" s="1"/>
  <c r="O1344" i="6"/>
  <c r="N1344" i="6"/>
  <c r="Q1344" i="6" s="1"/>
  <c r="O1343" i="6"/>
  <c r="N1343" i="6"/>
  <c r="Q1343" i="6" s="1"/>
  <c r="O1342" i="6"/>
  <c r="N1342" i="6"/>
  <c r="Q1342" i="6" s="1"/>
  <c r="O1341" i="6"/>
  <c r="N1341" i="6"/>
  <c r="Q1341" i="6" s="1"/>
  <c r="O1340" i="6"/>
  <c r="N1340" i="6"/>
  <c r="Q1340" i="6" s="1"/>
  <c r="O1339" i="6"/>
  <c r="N1339" i="6"/>
  <c r="Q1339" i="6" s="1"/>
  <c r="O1338" i="6"/>
  <c r="N1338" i="6"/>
  <c r="Q1338" i="6" s="1"/>
  <c r="O1337" i="6"/>
  <c r="N1337" i="6"/>
  <c r="Q1337" i="6" s="1"/>
  <c r="O1336" i="6"/>
  <c r="N1336" i="6"/>
  <c r="Q1336" i="6" s="1"/>
  <c r="O1335" i="6"/>
  <c r="N1335" i="6"/>
  <c r="Q1335" i="6" s="1"/>
  <c r="O1334" i="6"/>
  <c r="N1334" i="6"/>
  <c r="Q1334" i="6" s="1"/>
  <c r="O1333" i="6"/>
  <c r="N1333" i="6"/>
  <c r="Q1333" i="6" s="1"/>
  <c r="O1332" i="6"/>
  <c r="N1332" i="6"/>
  <c r="Q1332" i="6" s="1"/>
  <c r="O1331" i="6"/>
  <c r="N1331" i="6"/>
  <c r="Q1331" i="6" s="1"/>
  <c r="O1330" i="6"/>
  <c r="N1330" i="6"/>
  <c r="Q1330" i="6" s="1"/>
  <c r="O1329" i="6"/>
  <c r="N1329" i="6"/>
  <c r="Q1329" i="6" s="1"/>
  <c r="O1328" i="6"/>
  <c r="N1328" i="6"/>
  <c r="Q1328" i="6" s="1"/>
  <c r="O1327" i="6"/>
  <c r="N1327" i="6"/>
  <c r="Q1327" i="6" s="1"/>
  <c r="O1326" i="6"/>
  <c r="N1326" i="6"/>
  <c r="Q1326" i="6" s="1"/>
  <c r="O1325" i="6"/>
  <c r="N1325" i="6"/>
  <c r="Q1325" i="6" s="1"/>
  <c r="O1324" i="6"/>
  <c r="N1324" i="6"/>
  <c r="Q1324" i="6" s="1"/>
  <c r="O1323" i="6"/>
  <c r="N1323" i="6"/>
  <c r="Q1323" i="6" s="1"/>
  <c r="O1322" i="6"/>
  <c r="N1322" i="6"/>
  <c r="Q1322" i="6" s="1"/>
  <c r="O1321" i="6"/>
  <c r="N1321" i="6"/>
  <c r="Q1321" i="6" s="1"/>
  <c r="O1320" i="6"/>
  <c r="N1320" i="6"/>
  <c r="Q1320" i="6" s="1"/>
  <c r="O1319" i="6"/>
  <c r="N1319" i="6"/>
  <c r="Q1319" i="6" s="1"/>
  <c r="O1318" i="6"/>
  <c r="N1318" i="6"/>
  <c r="Q1318" i="6" s="1"/>
  <c r="O1317" i="6"/>
  <c r="N1317" i="6"/>
  <c r="Q1317" i="6" s="1"/>
  <c r="O1316" i="6"/>
  <c r="N1316" i="6"/>
  <c r="Q1316" i="6" s="1"/>
  <c r="O1315" i="6"/>
  <c r="N1315" i="6"/>
  <c r="Q1315" i="6" s="1"/>
  <c r="O1314" i="6"/>
  <c r="N1314" i="6"/>
  <c r="Q1314" i="6" s="1"/>
  <c r="O1313" i="6"/>
  <c r="N1313" i="6"/>
  <c r="Q1313" i="6" s="1"/>
  <c r="O1312" i="6"/>
  <c r="N1312" i="6"/>
  <c r="Q1312" i="6" s="1"/>
  <c r="O1311" i="6"/>
  <c r="N1311" i="6"/>
  <c r="Q1311" i="6" s="1"/>
  <c r="O1310" i="6"/>
  <c r="N1310" i="6"/>
  <c r="Q1310" i="6" s="1"/>
  <c r="O1309" i="6"/>
  <c r="N1309" i="6"/>
  <c r="Q1309" i="6" s="1"/>
  <c r="O1308" i="6"/>
  <c r="N1308" i="6"/>
  <c r="Q1308" i="6" s="1"/>
  <c r="O1307" i="6"/>
  <c r="N1307" i="6"/>
  <c r="Q1307" i="6" s="1"/>
  <c r="O1306" i="6"/>
  <c r="N1306" i="6"/>
  <c r="Q1306" i="6" s="1"/>
  <c r="O1305" i="6"/>
  <c r="N1305" i="6"/>
  <c r="Q1305" i="6" s="1"/>
  <c r="O1304" i="6"/>
  <c r="N1304" i="6"/>
  <c r="Q1304" i="6" s="1"/>
  <c r="O1303" i="6"/>
  <c r="N1303" i="6"/>
  <c r="Q1303" i="6" s="1"/>
  <c r="O1302" i="6"/>
  <c r="N1302" i="6"/>
  <c r="Q1302" i="6" s="1"/>
  <c r="O1301" i="6"/>
  <c r="N1301" i="6"/>
  <c r="Q1301" i="6" s="1"/>
  <c r="O1300" i="6"/>
  <c r="N1300" i="6"/>
  <c r="Q1300" i="6" s="1"/>
  <c r="O1299" i="6"/>
  <c r="N1299" i="6"/>
  <c r="Q1299" i="6" s="1"/>
  <c r="O1298" i="6"/>
  <c r="N1298" i="6"/>
  <c r="Q1298" i="6" s="1"/>
  <c r="O1297" i="6"/>
  <c r="N1297" i="6"/>
  <c r="Q1297" i="6" s="1"/>
  <c r="O1296" i="6"/>
  <c r="N1296" i="6"/>
  <c r="Q1296" i="6" s="1"/>
  <c r="O1295" i="6"/>
  <c r="N1295" i="6"/>
  <c r="Q1295" i="6" s="1"/>
  <c r="O1294" i="6"/>
  <c r="N1294" i="6"/>
  <c r="Q1294" i="6" s="1"/>
  <c r="O1293" i="6"/>
  <c r="N1293" i="6"/>
  <c r="Q1293" i="6" s="1"/>
  <c r="O1292" i="6"/>
  <c r="N1292" i="6"/>
  <c r="Q1292" i="6" s="1"/>
  <c r="O1291" i="6"/>
  <c r="N1291" i="6"/>
  <c r="Q1291" i="6" s="1"/>
  <c r="O1290" i="6"/>
  <c r="N1290" i="6"/>
  <c r="Q1290" i="6" s="1"/>
  <c r="O1289" i="6"/>
  <c r="N1289" i="6"/>
  <c r="Q1289" i="6" s="1"/>
  <c r="O1288" i="6"/>
  <c r="N1288" i="6"/>
  <c r="Q1288" i="6" s="1"/>
  <c r="O1287" i="6"/>
  <c r="N1287" i="6"/>
  <c r="Q1287" i="6" s="1"/>
  <c r="O1286" i="6"/>
  <c r="N1286" i="6"/>
  <c r="Q1286" i="6" s="1"/>
  <c r="O1285" i="6"/>
  <c r="N1285" i="6"/>
  <c r="Q1285" i="6" s="1"/>
  <c r="O1284" i="6"/>
  <c r="N1284" i="6"/>
  <c r="Q1284" i="6" s="1"/>
  <c r="O1283" i="6"/>
  <c r="N1283" i="6"/>
  <c r="Q1283" i="6" s="1"/>
  <c r="O1282" i="6"/>
  <c r="N1282" i="6"/>
  <c r="Q1282" i="6" s="1"/>
  <c r="O1281" i="6"/>
  <c r="N1281" i="6"/>
  <c r="Q1281" i="6" s="1"/>
  <c r="O1280" i="6"/>
  <c r="N1280" i="6"/>
  <c r="Q1280" i="6" s="1"/>
  <c r="O1279" i="6"/>
  <c r="N1279" i="6"/>
  <c r="Q1279" i="6" s="1"/>
  <c r="O1278" i="6"/>
  <c r="N1278" i="6"/>
  <c r="Q1278" i="6" s="1"/>
  <c r="O1277" i="6"/>
  <c r="N1277" i="6"/>
  <c r="Q1277" i="6" s="1"/>
  <c r="O1276" i="6"/>
  <c r="N1276" i="6"/>
  <c r="Q1276" i="6" s="1"/>
  <c r="O1275" i="6"/>
  <c r="N1275" i="6"/>
  <c r="Q1275" i="6" s="1"/>
  <c r="O1274" i="6"/>
  <c r="N1274" i="6"/>
  <c r="Q1274" i="6" s="1"/>
  <c r="O1273" i="6"/>
  <c r="N1273" i="6"/>
  <c r="Q1273" i="6" s="1"/>
  <c r="O1272" i="6"/>
  <c r="N1272" i="6"/>
  <c r="Q1272" i="6" s="1"/>
  <c r="O1271" i="6"/>
  <c r="N1271" i="6"/>
  <c r="Q1271" i="6" s="1"/>
  <c r="O1270" i="6"/>
  <c r="N1270" i="6"/>
  <c r="Q1270" i="6" s="1"/>
  <c r="O1269" i="6"/>
  <c r="N1269" i="6"/>
  <c r="Q1269" i="6" s="1"/>
  <c r="O1268" i="6"/>
  <c r="N1268" i="6"/>
  <c r="Q1268" i="6" s="1"/>
  <c r="O1267" i="6"/>
  <c r="N1267" i="6"/>
  <c r="Q1267" i="6" s="1"/>
  <c r="O1266" i="6"/>
  <c r="N1266" i="6"/>
  <c r="Q1266" i="6" s="1"/>
  <c r="O1265" i="6"/>
  <c r="N1265" i="6"/>
  <c r="Q1265" i="6" s="1"/>
  <c r="O1264" i="6"/>
  <c r="N1264" i="6"/>
  <c r="Q1264" i="6" s="1"/>
  <c r="O1263" i="6"/>
  <c r="N1263" i="6"/>
  <c r="Q1263" i="6" s="1"/>
  <c r="O1262" i="6"/>
  <c r="N1262" i="6"/>
  <c r="Q1262" i="6" s="1"/>
  <c r="O1261" i="6"/>
  <c r="N1261" i="6"/>
  <c r="Q1261" i="6" s="1"/>
  <c r="O1260" i="6"/>
  <c r="N1260" i="6"/>
  <c r="Q1260" i="6" s="1"/>
  <c r="O1259" i="6"/>
  <c r="N1259" i="6"/>
  <c r="Q1259" i="6" s="1"/>
  <c r="O1258" i="6"/>
  <c r="N1258" i="6"/>
  <c r="Q1258" i="6" s="1"/>
  <c r="O1257" i="6"/>
  <c r="N1257" i="6"/>
  <c r="Q1257" i="6" s="1"/>
  <c r="O1256" i="6"/>
  <c r="N1256" i="6"/>
  <c r="Q1256" i="6" s="1"/>
  <c r="O1255" i="6"/>
  <c r="N1255" i="6"/>
  <c r="Q1255" i="6" s="1"/>
  <c r="O1254" i="6"/>
  <c r="N1254" i="6"/>
  <c r="Q1254" i="6" s="1"/>
  <c r="O1253" i="6"/>
  <c r="N1253" i="6"/>
  <c r="Q1253" i="6" s="1"/>
  <c r="O1252" i="6"/>
  <c r="N1252" i="6"/>
  <c r="Q1252" i="6" s="1"/>
  <c r="O1251" i="6"/>
  <c r="N1251" i="6"/>
  <c r="Q1251" i="6" s="1"/>
  <c r="O1250" i="6"/>
  <c r="N1250" i="6"/>
  <c r="Q1250" i="6" s="1"/>
  <c r="O1249" i="6"/>
  <c r="N1249" i="6"/>
  <c r="Q1249" i="6" s="1"/>
  <c r="O1248" i="6"/>
  <c r="N1248" i="6"/>
  <c r="Q1248" i="6" s="1"/>
  <c r="O1247" i="6"/>
  <c r="N1247" i="6"/>
  <c r="Q1247" i="6" s="1"/>
  <c r="O1246" i="6"/>
  <c r="N1246" i="6"/>
  <c r="Q1246" i="6" s="1"/>
  <c r="O1245" i="6"/>
  <c r="N1245" i="6"/>
  <c r="Q1245" i="6" s="1"/>
  <c r="O1244" i="6"/>
  <c r="N1244" i="6"/>
  <c r="Q1244" i="6" s="1"/>
  <c r="O1243" i="6"/>
  <c r="N1243" i="6"/>
  <c r="Q1243" i="6" s="1"/>
  <c r="O1242" i="6"/>
  <c r="N1242" i="6"/>
  <c r="Q1242" i="6" s="1"/>
  <c r="O1241" i="6"/>
  <c r="N1241" i="6"/>
  <c r="Q1241" i="6" s="1"/>
  <c r="O1240" i="6"/>
  <c r="N1240" i="6"/>
  <c r="Q1240" i="6" s="1"/>
  <c r="O1239" i="6"/>
  <c r="N1239" i="6"/>
  <c r="Q1239" i="6" s="1"/>
  <c r="O1238" i="6"/>
  <c r="N1238" i="6"/>
  <c r="Q1238" i="6" s="1"/>
  <c r="O1237" i="6"/>
  <c r="N1237" i="6"/>
  <c r="Q1237" i="6" s="1"/>
  <c r="O1236" i="6"/>
  <c r="N1236" i="6"/>
  <c r="Q1236" i="6" s="1"/>
  <c r="O1235" i="6"/>
  <c r="N1235" i="6"/>
  <c r="Q1235" i="6" s="1"/>
  <c r="O1234" i="6"/>
  <c r="N1234" i="6"/>
  <c r="Q1234" i="6" s="1"/>
  <c r="O1233" i="6"/>
  <c r="N1233" i="6"/>
  <c r="Q1233" i="6" s="1"/>
  <c r="O1232" i="6"/>
  <c r="N1232" i="6"/>
  <c r="Q1232" i="6" s="1"/>
  <c r="O1231" i="6"/>
  <c r="N1231" i="6"/>
  <c r="Q1231" i="6" s="1"/>
  <c r="O1230" i="6"/>
  <c r="N1230" i="6"/>
  <c r="Q1230" i="6" s="1"/>
  <c r="O1229" i="6"/>
  <c r="N1229" i="6"/>
  <c r="Q1229" i="6" s="1"/>
  <c r="O1228" i="6"/>
  <c r="N1228" i="6"/>
  <c r="Q1228" i="6" s="1"/>
  <c r="O1227" i="6"/>
  <c r="N1227" i="6"/>
  <c r="Q1227" i="6" s="1"/>
  <c r="O1226" i="6"/>
  <c r="N1226" i="6"/>
  <c r="Q1226" i="6" s="1"/>
  <c r="O1225" i="6"/>
  <c r="N1225" i="6"/>
  <c r="Q1225" i="6" s="1"/>
  <c r="O1224" i="6"/>
  <c r="N1224" i="6"/>
  <c r="Q1224" i="6" s="1"/>
  <c r="O1223" i="6"/>
  <c r="N1223" i="6"/>
  <c r="Q1223" i="6" s="1"/>
  <c r="O1222" i="6"/>
  <c r="N1222" i="6"/>
  <c r="Q1222" i="6" s="1"/>
  <c r="O1221" i="6"/>
  <c r="N1221" i="6"/>
  <c r="Q1221" i="6" s="1"/>
  <c r="O1220" i="6"/>
  <c r="N1220" i="6"/>
  <c r="Q1220" i="6" s="1"/>
  <c r="O1219" i="6"/>
  <c r="N1219" i="6"/>
  <c r="Q1219" i="6" s="1"/>
  <c r="O1218" i="6"/>
  <c r="N1218" i="6"/>
  <c r="Q1218" i="6" s="1"/>
  <c r="O1217" i="6"/>
  <c r="N1217" i="6"/>
  <c r="Q1217" i="6" s="1"/>
  <c r="O1216" i="6"/>
  <c r="N1216" i="6"/>
  <c r="Q1216" i="6" s="1"/>
  <c r="O1215" i="6"/>
  <c r="N1215" i="6"/>
  <c r="Q1215" i="6" s="1"/>
  <c r="O1214" i="6"/>
  <c r="N1214" i="6"/>
  <c r="Q1214" i="6" s="1"/>
  <c r="O1213" i="6"/>
  <c r="N1213" i="6"/>
  <c r="Q1213" i="6" s="1"/>
  <c r="O1212" i="6"/>
  <c r="N1212" i="6"/>
  <c r="Q1212" i="6" s="1"/>
  <c r="O1211" i="6"/>
  <c r="N1211" i="6"/>
  <c r="Q1211" i="6" s="1"/>
  <c r="O1210" i="6"/>
  <c r="N1210" i="6"/>
  <c r="Q1210" i="6" s="1"/>
  <c r="O1209" i="6"/>
  <c r="N1209" i="6"/>
  <c r="Q1209" i="6" s="1"/>
  <c r="O1208" i="6"/>
  <c r="N1208" i="6"/>
  <c r="Q1208" i="6" s="1"/>
  <c r="O1207" i="6"/>
  <c r="N1207" i="6"/>
  <c r="Q1207" i="6" s="1"/>
  <c r="O1206" i="6"/>
  <c r="N1206" i="6"/>
  <c r="Q1206" i="6" s="1"/>
  <c r="O1205" i="6"/>
  <c r="N1205" i="6"/>
  <c r="Q1205" i="6" s="1"/>
  <c r="O1204" i="6"/>
  <c r="N1204" i="6"/>
  <c r="Q1204" i="6" s="1"/>
  <c r="O1203" i="6"/>
  <c r="N1203" i="6"/>
  <c r="Q1203" i="6" s="1"/>
  <c r="O1202" i="6"/>
  <c r="N1202" i="6"/>
  <c r="Q1202" i="6" s="1"/>
  <c r="O1201" i="6"/>
  <c r="N1201" i="6"/>
  <c r="Q1201" i="6" s="1"/>
  <c r="O1200" i="6"/>
  <c r="N1200" i="6"/>
  <c r="Q1200" i="6" s="1"/>
  <c r="O1199" i="6"/>
  <c r="N1199" i="6"/>
  <c r="Q1199" i="6" s="1"/>
  <c r="O1198" i="6"/>
  <c r="N1198" i="6"/>
  <c r="Q1198" i="6" s="1"/>
  <c r="O1197" i="6"/>
  <c r="N1197" i="6"/>
  <c r="Q1197" i="6" s="1"/>
  <c r="O1196" i="6"/>
  <c r="N1196" i="6"/>
  <c r="Q1196" i="6" s="1"/>
  <c r="O1195" i="6"/>
  <c r="N1195" i="6"/>
  <c r="Q1195" i="6" s="1"/>
  <c r="O1194" i="6"/>
  <c r="N1194" i="6"/>
  <c r="Q1194" i="6" s="1"/>
  <c r="O1193" i="6"/>
  <c r="N1193" i="6"/>
  <c r="Q1193" i="6" s="1"/>
  <c r="O1192" i="6"/>
  <c r="N1192" i="6"/>
  <c r="Q1192" i="6" s="1"/>
  <c r="O1191" i="6"/>
  <c r="N1191" i="6"/>
  <c r="Q1191" i="6" s="1"/>
  <c r="O1190" i="6"/>
  <c r="N1190" i="6"/>
  <c r="Q1190" i="6" s="1"/>
  <c r="O1189" i="6"/>
  <c r="N1189" i="6"/>
  <c r="Q1189" i="6" s="1"/>
  <c r="O1188" i="6"/>
  <c r="N1188" i="6"/>
  <c r="Q1188" i="6" s="1"/>
  <c r="O1187" i="6"/>
  <c r="N1187" i="6"/>
  <c r="Q1187" i="6" s="1"/>
  <c r="O1186" i="6"/>
  <c r="N1186" i="6"/>
  <c r="Q1186" i="6" s="1"/>
  <c r="O1185" i="6"/>
  <c r="N1185" i="6"/>
  <c r="Q1185" i="6" s="1"/>
  <c r="O1184" i="6"/>
  <c r="N1184" i="6"/>
  <c r="Q1184" i="6" s="1"/>
  <c r="O1183" i="6"/>
  <c r="N1183" i="6"/>
  <c r="Q1183" i="6" s="1"/>
  <c r="O1182" i="6"/>
  <c r="N1182" i="6"/>
  <c r="Q1182" i="6" s="1"/>
  <c r="O1181" i="6"/>
  <c r="N1181" i="6"/>
  <c r="Q1181" i="6" s="1"/>
  <c r="O1180" i="6"/>
  <c r="N1180" i="6"/>
  <c r="Q1180" i="6" s="1"/>
  <c r="O1179" i="6"/>
  <c r="N1179" i="6"/>
  <c r="Q1179" i="6" s="1"/>
  <c r="O1178" i="6"/>
  <c r="N1178" i="6"/>
  <c r="Q1178" i="6" s="1"/>
  <c r="O1177" i="6"/>
  <c r="N1177" i="6"/>
  <c r="Q1177" i="6" s="1"/>
  <c r="O1176" i="6"/>
  <c r="N1176" i="6"/>
  <c r="Q1176" i="6" s="1"/>
  <c r="O1175" i="6"/>
  <c r="N1175" i="6"/>
  <c r="Q1175" i="6" s="1"/>
  <c r="O1174" i="6"/>
  <c r="N1174" i="6"/>
  <c r="Q1174" i="6" s="1"/>
  <c r="O1173" i="6"/>
  <c r="N1173" i="6"/>
  <c r="Q1173" i="6" s="1"/>
  <c r="O1172" i="6"/>
  <c r="N1172" i="6"/>
  <c r="Q1172" i="6" s="1"/>
  <c r="O1171" i="6"/>
  <c r="N1171" i="6"/>
  <c r="Q1171" i="6" s="1"/>
  <c r="O1170" i="6"/>
  <c r="N1170" i="6"/>
  <c r="Q1170" i="6" s="1"/>
  <c r="O1169" i="6"/>
  <c r="N1169" i="6"/>
  <c r="Q1169" i="6" s="1"/>
  <c r="O1168" i="6"/>
  <c r="N1168" i="6"/>
  <c r="Q1168" i="6" s="1"/>
  <c r="O1167" i="6"/>
  <c r="N1167" i="6"/>
  <c r="Q1167" i="6" s="1"/>
  <c r="O1166" i="6"/>
  <c r="N1166" i="6"/>
  <c r="Q1166" i="6" s="1"/>
  <c r="O1165" i="6"/>
  <c r="N1165" i="6"/>
  <c r="Q1165" i="6" s="1"/>
  <c r="O1164" i="6"/>
  <c r="N1164" i="6"/>
  <c r="Q1164" i="6" s="1"/>
  <c r="O1163" i="6"/>
  <c r="N1163" i="6"/>
  <c r="Q1163" i="6" s="1"/>
  <c r="O1162" i="6"/>
  <c r="N1162" i="6"/>
  <c r="Q1162" i="6" s="1"/>
  <c r="O1161" i="6"/>
  <c r="N1161" i="6"/>
  <c r="Q1161" i="6" s="1"/>
  <c r="O1160" i="6"/>
  <c r="N1160" i="6"/>
  <c r="Q1160" i="6" s="1"/>
  <c r="O1159" i="6"/>
  <c r="N1159" i="6"/>
  <c r="Q1159" i="6" s="1"/>
  <c r="O1158" i="6"/>
  <c r="N1158" i="6"/>
  <c r="Q1158" i="6" s="1"/>
  <c r="O1157" i="6"/>
  <c r="N1157" i="6"/>
  <c r="Q1157" i="6" s="1"/>
  <c r="O1156" i="6"/>
  <c r="N1156" i="6"/>
  <c r="Q1156" i="6" s="1"/>
  <c r="O1155" i="6"/>
  <c r="N1155" i="6"/>
  <c r="Q1155" i="6" s="1"/>
  <c r="O1154" i="6"/>
  <c r="N1154" i="6"/>
  <c r="Q1154" i="6" s="1"/>
  <c r="O1153" i="6"/>
  <c r="N1153" i="6"/>
  <c r="Q1153" i="6" s="1"/>
  <c r="O1152" i="6"/>
  <c r="N1152" i="6"/>
  <c r="Q1152" i="6" s="1"/>
  <c r="O1151" i="6"/>
  <c r="N1151" i="6"/>
  <c r="Q1151" i="6" s="1"/>
  <c r="O1150" i="6"/>
  <c r="N1150" i="6"/>
  <c r="Q1150" i="6" s="1"/>
  <c r="O1149" i="6"/>
  <c r="N1149" i="6"/>
  <c r="Q1149" i="6" s="1"/>
  <c r="O1148" i="6"/>
  <c r="N1148" i="6"/>
  <c r="Q1148" i="6" s="1"/>
  <c r="O1147" i="6"/>
  <c r="N1147" i="6"/>
  <c r="Q1147" i="6" s="1"/>
  <c r="O1146" i="6"/>
  <c r="N1146" i="6"/>
  <c r="Q1146" i="6" s="1"/>
  <c r="O1145" i="6"/>
  <c r="N1145" i="6"/>
  <c r="Q1145" i="6" s="1"/>
  <c r="O1144" i="6"/>
  <c r="N1144" i="6"/>
  <c r="Q1144" i="6" s="1"/>
  <c r="O1143" i="6"/>
  <c r="N1143" i="6"/>
  <c r="Q1143" i="6" s="1"/>
  <c r="O1142" i="6"/>
  <c r="N1142" i="6"/>
  <c r="Q1142" i="6" s="1"/>
  <c r="O1141" i="6"/>
  <c r="N1141" i="6"/>
  <c r="Q1141" i="6" s="1"/>
  <c r="O1140" i="6"/>
  <c r="N1140" i="6"/>
  <c r="Q1140" i="6" s="1"/>
  <c r="O1139" i="6"/>
  <c r="N1139" i="6"/>
  <c r="Q1139" i="6" s="1"/>
  <c r="O1138" i="6"/>
  <c r="N1138" i="6"/>
  <c r="Q1138" i="6" s="1"/>
  <c r="O1137" i="6"/>
  <c r="N1137" i="6"/>
  <c r="Q1137" i="6" s="1"/>
  <c r="O1136" i="6"/>
  <c r="N1136" i="6"/>
  <c r="Q1136" i="6" s="1"/>
  <c r="O1135" i="6"/>
  <c r="N1135" i="6"/>
  <c r="Q1135" i="6" s="1"/>
  <c r="O1134" i="6"/>
  <c r="N1134" i="6"/>
  <c r="Q1134" i="6" s="1"/>
  <c r="O1133" i="6"/>
  <c r="N1133" i="6"/>
  <c r="Q1133" i="6" s="1"/>
  <c r="O1132" i="6"/>
  <c r="N1132" i="6"/>
  <c r="Q1132" i="6" s="1"/>
  <c r="O1131" i="6"/>
  <c r="N1131" i="6"/>
  <c r="Q1131" i="6" s="1"/>
  <c r="O1130" i="6"/>
  <c r="N1130" i="6"/>
  <c r="Q1130" i="6" s="1"/>
  <c r="O1129" i="6"/>
  <c r="N1129" i="6"/>
  <c r="Q1129" i="6" s="1"/>
  <c r="O1128" i="6"/>
  <c r="N1128" i="6"/>
  <c r="Q1128" i="6" s="1"/>
  <c r="O1127" i="6"/>
  <c r="N1127" i="6"/>
  <c r="Q1127" i="6" s="1"/>
  <c r="O1126" i="6"/>
  <c r="N1126" i="6"/>
  <c r="Q1126" i="6" s="1"/>
  <c r="O1125" i="6"/>
  <c r="N1125" i="6"/>
  <c r="Q1125" i="6" s="1"/>
  <c r="O1124" i="6"/>
  <c r="N1124" i="6"/>
  <c r="Q1124" i="6" s="1"/>
  <c r="O1123" i="6"/>
  <c r="N1123" i="6"/>
  <c r="Q1123" i="6" s="1"/>
  <c r="O1122" i="6"/>
  <c r="N1122" i="6"/>
  <c r="Q1122" i="6" s="1"/>
  <c r="O1121" i="6"/>
  <c r="N1121" i="6"/>
  <c r="Q1121" i="6" s="1"/>
  <c r="O1120" i="6"/>
  <c r="N1120" i="6"/>
  <c r="Q1120" i="6" s="1"/>
  <c r="O1119" i="6"/>
  <c r="N1119" i="6"/>
  <c r="Q1119" i="6" s="1"/>
  <c r="O1118" i="6"/>
  <c r="N1118" i="6"/>
  <c r="Q1118" i="6" s="1"/>
  <c r="O1117" i="6"/>
  <c r="N1117" i="6"/>
  <c r="Q1117" i="6" s="1"/>
  <c r="O1116" i="6"/>
  <c r="N1116" i="6"/>
  <c r="Q1116" i="6" s="1"/>
  <c r="O1115" i="6"/>
  <c r="N1115" i="6"/>
  <c r="Q1115" i="6" s="1"/>
  <c r="O1114" i="6"/>
  <c r="N1114" i="6"/>
  <c r="Q1114" i="6" s="1"/>
  <c r="O1113" i="6"/>
  <c r="N1113" i="6"/>
  <c r="Q1113" i="6" s="1"/>
  <c r="O1112" i="6"/>
  <c r="N1112" i="6"/>
  <c r="Q1112" i="6" s="1"/>
  <c r="O1111" i="6"/>
  <c r="N1111" i="6"/>
  <c r="Q1111" i="6" s="1"/>
  <c r="O1110" i="6"/>
  <c r="N1110" i="6"/>
  <c r="Q1110" i="6" s="1"/>
  <c r="O1109" i="6"/>
  <c r="N1109" i="6"/>
  <c r="Q1109" i="6" s="1"/>
  <c r="O1108" i="6"/>
  <c r="N1108" i="6"/>
  <c r="Q1108" i="6" s="1"/>
  <c r="O1107" i="6"/>
  <c r="N1107" i="6"/>
  <c r="Q1107" i="6" s="1"/>
  <c r="O1106" i="6"/>
  <c r="N1106" i="6"/>
  <c r="Q1106" i="6" s="1"/>
  <c r="O1105" i="6"/>
  <c r="N1105" i="6"/>
  <c r="Q1105" i="6" s="1"/>
  <c r="O1104" i="6"/>
  <c r="N1104" i="6"/>
  <c r="Q1104" i="6" s="1"/>
  <c r="O1103" i="6"/>
  <c r="N1103" i="6"/>
  <c r="Q1103" i="6" s="1"/>
  <c r="O1102" i="6"/>
  <c r="N1102" i="6"/>
  <c r="Q1102" i="6" s="1"/>
  <c r="O1101" i="6"/>
  <c r="N1101" i="6"/>
  <c r="Q1101" i="6" s="1"/>
  <c r="O1100" i="6"/>
  <c r="N1100" i="6"/>
  <c r="Q1100" i="6" s="1"/>
  <c r="O1099" i="6"/>
  <c r="N1099" i="6"/>
  <c r="Q1099" i="6" s="1"/>
  <c r="O1098" i="6"/>
  <c r="N1098" i="6"/>
  <c r="Q1098" i="6" s="1"/>
  <c r="O1097" i="6"/>
  <c r="N1097" i="6"/>
  <c r="Q1097" i="6" s="1"/>
  <c r="O1096" i="6"/>
  <c r="N1096" i="6"/>
  <c r="Q1096" i="6" s="1"/>
  <c r="O1095" i="6"/>
  <c r="N1095" i="6"/>
  <c r="Q1095" i="6" s="1"/>
  <c r="O1094" i="6"/>
  <c r="N1094" i="6"/>
  <c r="Q1094" i="6" s="1"/>
  <c r="O1093" i="6"/>
  <c r="N1093" i="6"/>
  <c r="Q1093" i="6" s="1"/>
  <c r="O1092" i="6"/>
  <c r="N1092" i="6"/>
  <c r="Q1092" i="6" s="1"/>
  <c r="O1091" i="6"/>
  <c r="N1091" i="6"/>
  <c r="Q1091" i="6" s="1"/>
  <c r="O1090" i="6"/>
  <c r="N1090" i="6"/>
  <c r="Q1090" i="6" s="1"/>
  <c r="O1089" i="6"/>
  <c r="N1089" i="6"/>
  <c r="Q1089" i="6" s="1"/>
  <c r="O1088" i="6"/>
  <c r="N1088" i="6"/>
  <c r="Q1088" i="6" s="1"/>
  <c r="O1087" i="6"/>
  <c r="N1087" i="6"/>
  <c r="Q1087" i="6" s="1"/>
  <c r="O1086" i="6"/>
  <c r="N1086" i="6"/>
  <c r="Q1086" i="6" s="1"/>
  <c r="O1085" i="6"/>
  <c r="N1085" i="6"/>
  <c r="Q1085" i="6" s="1"/>
  <c r="O1084" i="6"/>
  <c r="N1084" i="6"/>
  <c r="Q1084" i="6" s="1"/>
  <c r="O1083" i="6"/>
  <c r="N1083" i="6"/>
  <c r="Q1083" i="6" s="1"/>
  <c r="O1082" i="6"/>
  <c r="N1082" i="6"/>
  <c r="Q1082" i="6" s="1"/>
  <c r="O1081" i="6"/>
  <c r="N1081" i="6"/>
  <c r="Q1081" i="6" s="1"/>
  <c r="O1080" i="6"/>
  <c r="N1080" i="6"/>
  <c r="Q1080" i="6" s="1"/>
  <c r="O1079" i="6"/>
  <c r="N1079" i="6"/>
  <c r="Q1079" i="6" s="1"/>
  <c r="O1078" i="6"/>
  <c r="N1078" i="6"/>
  <c r="Q1078" i="6" s="1"/>
  <c r="O1077" i="6"/>
  <c r="N1077" i="6"/>
  <c r="Q1077" i="6" s="1"/>
  <c r="O1076" i="6"/>
  <c r="N1076" i="6"/>
  <c r="Q1076" i="6" s="1"/>
  <c r="O1075" i="6"/>
  <c r="N1075" i="6"/>
  <c r="Q1075" i="6" s="1"/>
  <c r="O1074" i="6"/>
  <c r="N1074" i="6"/>
  <c r="Q1074" i="6" s="1"/>
  <c r="O1073" i="6"/>
  <c r="N1073" i="6"/>
  <c r="Q1073" i="6" s="1"/>
  <c r="O1072" i="6"/>
  <c r="N1072" i="6"/>
  <c r="Q1072" i="6" s="1"/>
  <c r="O1071" i="6"/>
  <c r="N1071" i="6"/>
  <c r="Q1071" i="6" s="1"/>
  <c r="O1070" i="6"/>
  <c r="N1070" i="6"/>
  <c r="Q1070" i="6" s="1"/>
  <c r="O1069" i="6"/>
  <c r="N1069" i="6"/>
  <c r="Q1069" i="6" s="1"/>
  <c r="O1068" i="6"/>
  <c r="N1068" i="6"/>
  <c r="Q1068" i="6" s="1"/>
  <c r="O1067" i="6"/>
  <c r="N1067" i="6"/>
  <c r="Q1067" i="6" s="1"/>
  <c r="O1066" i="6"/>
  <c r="N1066" i="6"/>
  <c r="Q1066" i="6" s="1"/>
  <c r="O1065" i="6"/>
  <c r="N1065" i="6"/>
  <c r="Q1065" i="6" s="1"/>
  <c r="O1064" i="6"/>
  <c r="N1064" i="6"/>
  <c r="Q1064" i="6" s="1"/>
  <c r="O1063" i="6"/>
  <c r="N1063" i="6"/>
  <c r="Q1063" i="6" s="1"/>
  <c r="O1062" i="6"/>
  <c r="N1062" i="6"/>
  <c r="Q1062" i="6" s="1"/>
  <c r="O1061" i="6"/>
  <c r="N1061" i="6"/>
  <c r="Q1061" i="6" s="1"/>
  <c r="O1060" i="6"/>
  <c r="N1060" i="6"/>
  <c r="Q1060" i="6" s="1"/>
  <c r="O1059" i="6"/>
  <c r="N1059" i="6"/>
  <c r="Q1059" i="6" s="1"/>
  <c r="O1058" i="6"/>
  <c r="N1058" i="6"/>
  <c r="Q1058" i="6" s="1"/>
  <c r="O1057" i="6"/>
  <c r="N1057" i="6"/>
  <c r="Q1057" i="6" s="1"/>
  <c r="O1056" i="6"/>
  <c r="N1056" i="6"/>
  <c r="Q1056" i="6" s="1"/>
  <c r="O1055" i="6"/>
  <c r="N1055" i="6"/>
  <c r="Q1055" i="6" s="1"/>
  <c r="O1054" i="6"/>
  <c r="N1054" i="6"/>
  <c r="Q1054" i="6" s="1"/>
  <c r="O1053" i="6"/>
  <c r="N1053" i="6"/>
  <c r="Q1053" i="6" s="1"/>
  <c r="O1052" i="6"/>
  <c r="N1052" i="6"/>
  <c r="Q1052" i="6" s="1"/>
  <c r="O1051" i="6"/>
  <c r="N1051" i="6"/>
  <c r="Q1051" i="6" s="1"/>
  <c r="O1050" i="6"/>
  <c r="N1050" i="6"/>
  <c r="Q1050" i="6" s="1"/>
  <c r="O1049" i="6"/>
  <c r="N1049" i="6"/>
  <c r="Q1049" i="6" s="1"/>
  <c r="O1048" i="6"/>
  <c r="N1048" i="6"/>
  <c r="Q1048" i="6" s="1"/>
  <c r="O1047" i="6"/>
  <c r="N1047" i="6"/>
  <c r="Q1047" i="6" s="1"/>
  <c r="O1046" i="6"/>
  <c r="N1046" i="6"/>
  <c r="Q1046" i="6" s="1"/>
  <c r="O1045" i="6"/>
  <c r="N1045" i="6"/>
  <c r="Q1045" i="6" s="1"/>
  <c r="O1044" i="6"/>
  <c r="N1044" i="6"/>
  <c r="Q1044" i="6" s="1"/>
  <c r="O1043" i="6"/>
  <c r="N1043" i="6"/>
  <c r="Q1043" i="6" s="1"/>
  <c r="O1042" i="6"/>
  <c r="N1042" i="6"/>
  <c r="Q1042" i="6" s="1"/>
  <c r="O1041" i="6"/>
  <c r="N1041" i="6"/>
  <c r="Q1041" i="6" s="1"/>
  <c r="O1040" i="6"/>
  <c r="N1040" i="6"/>
  <c r="Q1040" i="6" s="1"/>
  <c r="O1039" i="6"/>
  <c r="N1039" i="6"/>
  <c r="Q1039" i="6" s="1"/>
  <c r="O1038" i="6"/>
  <c r="N1038" i="6"/>
  <c r="Q1038" i="6" s="1"/>
  <c r="O1037" i="6"/>
  <c r="N1037" i="6"/>
  <c r="Q1037" i="6" s="1"/>
  <c r="O1036" i="6"/>
  <c r="N1036" i="6"/>
  <c r="Q1036" i="6" s="1"/>
  <c r="O1035" i="6"/>
  <c r="N1035" i="6"/>
  <c r="Q1035" i="6" s="1"/>
  <c r="O1034" i="6"/>
  <c r="N1034" i="6"/>
  <c r="Q1034" i="6" s="1"/>
  <c r="O1033" i="6"/>
  <c r="N1033" i="6"/>
  <c r="Q1033" i="6" s="1"/>
  <c r="O1032" i="6"/>
  <c r="N1032" i="6"/>
  <c r="Q1032" i="6" s="1"/>
  <c r="O1031" i="6"/>
  <c r="N1031" i="6"/>
  <c r="Q1031" i="6" s="1"/>
  <c r="O1030" i="6"/>
  <c r="N1030" i="6"/>
  <c r="Q1030" i="6" s="1"/>
  <c r="O1029" i="6"/>
  <c r="N1029" i="6"/>
  <c r="Q1029" i="6" s="1"/>
  <c r="O1028" i="6"/>
  <c r="N1028" i="6"/>
  <c r="Q1028" i="6" s="1"/>
  <c r="O1027" i="6"/>
  <c r="N1027" i="6"/>
  <c r="Q1027" i="6" s="1"/>
  <c r="O1026" i="6"/>
  <c r="N1026" i="6"/>
  <c r="Q1026" i="6" s="1"/>
  <c r="O1025" i="6"/>
  <c r="N1025" i="6"/>
  <c r="Q1025" i="6" s="1"/>
  <c r="O1024" i="6"/>
  <c r="N1024" i="6"/>
  <c r="Q1024" i="6" s="1"/>
  <c r="O1023" i="6"/>
  <c r="N1023" i="6"/>
  <c r="Q1023" i="6" s="1"/>
  <c r="O1022" i="6"/>
  <c r="N1022" i="6"/>
  <c r="Q1022" i="6" s="1"/>
  <c r="O1021" i="6"/>
  <c r="N1021" i="6"/>
  <c r="Q1021" i="6" s="1"/>
  <c r="O1020" i="6"/>
  <c r="N1020" i="6"/>
  <c r="Q1020" i="6" s="1"/>
  <c r="O1019" i="6"/>
  <c r="N1019" i="6"/>
  <c r="Q1019" i="6" s="1"/>
  <c r="O1018" i="6"/>
  <c r="N1018" i="6"/>
  <c r="Q1018" i="6" s="1"/>
  <c r="O1017" i="6"/>
  <c r="N1017" i="6"/>
  <c r="Q1017" i="6" s="1"/>
  <c r="O1016" i="6"/>
  <c r="N1016" i="6"/>
  <c r="Q1016" i="6" s="1"/>
  <c r="O1015" i="6"/>
  <c r="N1015" i="6"/>
  <c r="Q1015" i="6" s="1"/>
  <c r="O1014" i="6"/>
  <c r="N1014" i="6"/>
  <c r="Q1014" i="6" s="1"/>
  <c r="O1013" i="6"/>
  <c r="N1013" i="6"/>
  <c r="Q1013" i="6" s="1"/>
  <c r="O1012" i="6"/>
  <c r="N1012" i="6"/>
  <c r="Q1012" i="6" s="1"/>
  <c r="O1011" i="6"/>
  <c r="N1011" i="6"/>
  <c r="Q1011" i="6" s="1"/>
  <c r="O1010" i="6"/>
  <c r="N1010" i="6"/>
  <c r="Q1010" i="6" s="1"/>
  <c r="O1009" i="6"/>
  <c r="N1009" i="6"/>
  <c r="Q1009" i="6" s="1"/>
  <c r="O1008" i="6"/>
  <c r="N1008" i="6"/>
  <c r="Q1008" i="6" s="1"/>
  <c r="O1007" i="6"/>
  <c r="N1007" i="6"/>
  <c r="Q1007" i="6" s="1"/>
  <c r="O1006" i="6"/>
  <c r="N1006" i="6"/>
  <c r="Q1006" i="6" s="1"/>
  <c r="O1005" i="6"/>
  <c r="N1005" i="6"/>
  <c r="Q1005" i="6" s="1"/>
  <c r="O1004" i="6"/>
  <c r="N1004" i="6"/>
  <c r="Q1004" i="6" s="1"/>
  <c r="O1003" i="6"/>
  <c r="N1003" i="6"/>
  <c r="Q1003" i="6" s="1"/>
  <c r="O1002" i="6"/>
  <c r="N1002" i="6"/>
  <c r="Q1002" i="6" s="1"/>
  <c r="O1001" i="6"/>
  <c r="N1001" i="6"/>
  <c r="Q1001" i="6" s="1"/>
  <c r="O1000" i="6"/>
  <c r="N1000" i="6"/>
  <c r="Q1000" i="6" s="1"/>
  <c r="O999" i="6"/>
  <c r="N999" i="6"/>
  <c r="Q999" i="6" s="1"/>
  <c r="O998" i="6"/>
  <c r="N998" i="6"/>
  <c r="Q998" i="6" s="1"/>
  <c r="O997" i="6"/>
  <c r="N997" i="6"/>
  <c r="Q997" i="6" s="1"/>
  <c r="O996" i="6"/>
  <c r="N996" i="6"/>
  <c r="Q996" i="6" s="1"/>
  <c r="O995" i="6"/>
  <c r="N995" i="6"/>
  <c r="Q995" i="6" s="1"/>
  <c r="O994" i="6"/>
  <c r="N994" i="6"/>
  <c r="Q994" i="6" s="1"/>
  <c r="O993" i="6"/>
  <c r="N993" i="6"/>
  <c r="Q993" i="6" s="1"/>
  <c r="O992" i="6"/>
  <c r="N992" i="6"/>
  <c r="Q992" i="6" s="1"/>
  <c r="O991" i="6"/>
  <c r="N991" i="6"/>
  <c r="Q991" i="6" s="1"/>
  <c r="O990" i="6"/>
  <c r="N990" i="6"/>
  <c r="Q990" i="6" s="1"/>
  <c r="O989" i="6"/>
  <c r="N989" i="6"/>
  <c r="Q989" i="6" s="1"/>
  <c r="O988" i="6"/>
  <c r="N988" i="6"/>
  <c r="Q988" i="6" s="1"/>
  <c r="O987" i="6"/>
  <c r="N987" i="6"/>
  <c r="Q987" i="6" s="1"/>
  <c r="O986" i="6"/>
  <c r="N986" i="6"/>
  <c r="Q986" i="6" s="1"/>
  <c r="O985" i="6"/>
  <c r="N985" i="6"/>
  <c r="Q985" i="6" s="1"/>
  <c r="O984" i="6"/>
  <c r="N984" i="6"/>
  <c r="Q984" i="6" s="1"/>
  <c r="O983" i="6"/>
  <c r="N983" i="6"/>
  <c r="Q983" i="6" s="1"/>
  <c r="O982" i="6"/>
  <c r="N982" i="6"/>
  <c r="Q982" i="6" s="1"/>
  <c r="O981" i="6"/>
  <c r="N981" i="6"/>
  <c r="Q981" i="6" s="1"/>
  <c r="O980" i="6"/>
  <c r="N980" i="6"/>
  <c r="Q980" i="6" s="1"/>
  <c r="O979" i="6"/>
  <c r="N979" i="6"/>
  <c r="Q979" i="6" s="1"/>
  <c r="O978" i="6"/>
  <c r="N978" i="6"/>
  <c r="Q978" i="6" s="1"/>
  <c r="O977" i="6"/>
  <c r="N977" i="6"/>
  <c r="Q977" i="6" s="1"/>
  <c r="O976" i="6"/>
  <c r="N976" i="6"/>
  <c r="Q976" i="6" s="1"/>
  <c r="L352" i="3" l="1"/>
  <c r="K352" i="3"/>
  <c r="L295" i="3"/>
  <c r="K295" i="3"/>
  <c r="L201" i="3"/>
  <c r="K201" i="3"/>
  <c r="L200" i="3"/>
  <c r="K200" i="3"/>
  <c r="L199" i="3"/>
  <c r="K199" i="3"/>
  <c r="L198" i="3"/>
  <c r="K198" i="3"/>
  <c r="L197" i="3"/>
  <c r="K197" i="3"/>
  <c r="L196" i="3"/>
  <c r="K196" i="3"/>
  <c r="L195" i="3"/>
  <c r="K195" i="3"/>
  <c r="L194" i="3"/>
  <c r="K194" i="3"/>
  <c r="L193" i="3"/>
  <c r="K193" i="3"/>
  <c r="L192" i="3"/>
  <c r="K192" i="3"/>
  <c r="L191" i="3"/>
  <c r="K191" i="3"/>
  <c r="Q190" i="3"/>
  <c r="L190" i="3"/>
  <c r="K190" i="3"/>
  <c r="Q189" i="3"/>
  <c r="L189" i="3"/>
  <c r="K189" i="3"/>
  <c r="Q188" i="3"/>
  <c r="L188" i="3"/>
  <c r="K188" i="3"/>
  <c r="Q187" i="3"/>
  <c r="L187" i="3"/>
  <c r="K187" i="3"/>
  <c r="Q186" i="3"/>
  <c r="L186" i="3"/>
  <c r="K186" i="3"/>
  <c r="Q185" i="3"/>
  <c r="L185" i="3"/>
  <c r="K185" i="3"/>
  <c r="Q184" i="3"/>
  <c r="L184" i="3"/>
  <c r="K184" i="3"/>
  <c r="Q183" i="3"/>
  <c r="L183" i="3"/>
  <c r="K183" i="3"/>
  <c r="Q182" i="3"/>
  <c r="L182" i="3"/>
  <c r="K182" i="3"/>
  <c r="Q181" i="3"/>
  <c r="L181" i="3"/>
  <c r="K181" i="3"/>
  <c r="Q180" i="3"/>
  <c r="L180" i="3"/>
  <c r="K180" i="3"/>
  <c r="Q179" i="3"/>
  <c r="L179" i="3"/>
  <c r="K179" i="3"/>
  <c r="Q178" i="3"/>
  <c r="L178" i="3"/>
  <c r="K178" i="3"/>
  <c r="Q177" i="3"/>
  <c r="L177" i="3"/>
  <c r="K177" i="3"/>
  <c r="Q176" i="3"/>
  <c r="L176" i="3"/>
  <c r="K176" i="3"/>
  <c r="Q175" i="3"/>
  <c r="L175" i="3"/>
  <c r="K175" i="3"/>
  <c r="Q174" i="3"/>
  <c r="L174" i="3"/>
  <c r="K174" i="3"/>
  <c r="Q173" i="3"/>
  <c r="L173" i="3"/>
  <c r="K173" i="3"/>
  <c r="Q172" i="3"/>
  <c r="L172" i="3"/>
  <c r="K172" i="3"/>
  <c r="Q171" i="3"/>
  <c r="L171" i="3"/>
  <c r="K171" i="3"/>
  <c r="Q170" i="3"/>
  <c r="L170" i="3"/>
  <c r="K170" i="3"/>
  <c r="Q169" i="3"/>
  <c r="L169" i="3"/>
  <c r="K169" i="3"/>
  <c r="Q168" i="3"/>
  <c r="L168" i="3"/>
  <c r="K168" i="3"/>
  <c r="Q167" i="3"/>
  <c r="L167" i="3"/>
  <c r="K167" i="3"/>
  <c r="Q165" i="3"/>
  <c r="L165" i="3"/>
  <c r="K165" i="3"/>
  <c r="Q164" i="3"/>
  <c r="L164" i="3"/>
  <c r="K164" i="3"/>
  <c r="Q163" i="3"/>
  <c r="L163" i="3"/>
  <c r="K163" i="3"/>
  <c r="Q162" i="3"/>
  <c r="L162" i="3"/>
  <c r="K162" i="3"/>
  <c r="Q161" i="3"/>
  <c r="L161" i="3"/>
  <c r="K161" i="3"/>
  <c r="Q160" i="3"/>
  <c r="L160" i="3"/>
  <c r="K160" i="3"/>
  <c r="Q159" i="3"/>
  <c r="L159" i="3"/>
  <c r="K159" i="3"/>
  <c r="Q158" i="3"/>
  <c r="L158" i="3"/>
  <c r="K158" i="3"/>
  <c r="Q157" i="3"/>
  <c r="L157" i="3"/>
  <c r="K157" i="3"/>
  <c r="Q156" i="3"/>
  <c r="L156" i="3"/>
  <c r="K156" i="3"/>
  <c r="Q155" i="3"/>
  <c r="L155" i="3"/>
  <c r="K155" i="3"/>
  <c r="Q154" i="3"/>
  <c r="L154" i="3"/>
  <c r="K154" i="3"/>
  <c r="Q153" i="3"/>
  <c r="L153" i="3"/>
  <c r="K153" i="3"/>
  <c r="Q152" i="3"/>
  <c r="L152" i="3"/>
  <c r="K152" i="3"/>
  <c r="Q151" i="3"/>
  <c r="L151" i="3"/>
  <c r="K151" i="3"/>
  <c r="Q150" i="3"/>
  <c r="L150" i="3"/>
  <c r="K150" i="3"/>
  <c r="Q149" i="3"/>
  <c r="L149" i="3"/>
  <c r="K149" i="3"/>
  <c r="Q148" i="3"/>
  <c r="L148" i="3"/>
  <c r="K148" i="3"/>
  <c r="Q147" i="3"/>
  <c r="L147" i="3"/>
  <c r="K147" i="3"/>
  <c r="Q146" i="3"/>
  <c r="L146" i="3"/>
  <c r="K146" i="3"/>
  <c r="Q145" i="3"/>
  <c r="L145" i="3"/>
  <c r="K145" i="3"/>
  <c r="Q144" i="3"/>
  <c r="L144" i="3"/>
  <c r="K144" i="3"/>
  <c r="Q143" i="3"/>
  <c r="L143" i="3"/>
  <c r="K143" i="3"/>
  <c r="Q142" i="3"/>
  <c r="L142" i="3"/>
  <c r="K142" i="3"/>
  <c r="Q141" i="3"/>
  <c r="L141" i="3"/>
  <c r="K141" i="3"/>
  <c r="Q140" i="3"/>
  <c r="L140" i="3"/>
  <c r="K140" i="3"/>
  <c r="Q139" i="3"/>
  <c r="L139" i="3"/>
  <c r="K139" i="3"/>
  <c r="Q138" i="3"/>
  <c r="L138" i="3"/>
  <c r="K138" i="3"/>
  <c r="Q137" i="3"/>
  <c r="L137" i="3"/>
  <c r="K137" i="3"/>
  <c r="Q136" i="3"/>
  <c r="L136" i="3"/>
  <c r="K136" i="3"/>
  <c r="Q135" i="3"/>
  <c r="L135" i="3"/>
  <c r="K135" i="3"/>
  <c r="Q134" i="3"/>
  <c r="L134" i="3"/>
  <c r="K134" i="3"/>
  <c r="Q133" i="3"/>
  <c r="L133" i="3"/>
  <c r="K133" i="3"/>
  <c r="Q132" i="3"/>
  <c r="L132" i="3"/>
  <c r="K132" i="3"/>
  <c r="Q131" i="3"/>
  <c r="L131" i="3"/>
  <c r="K131" i="3"/>
  <c r="Q130" i="3"/>
  <c r="L130" i="3"/>
  <c r="K130" i="3"/>
  <c r="Q129" i="3"/>
  <c r="L129" i="3"/>
  <c r="K129" i="3"/>
  <c r="Q128" i="3"/>
  <c r="L128" i="3"/>
  <c r="K128" i="3"/>
  <c r="Q127" i="3"/>
  <c r="L127" i="3"/>
  <c r="K127" i="3"/>
  <c r="Q126" i="3"/>
  <c r="L126" i="3"/>
  <c r="K126" i="3"/>
  <c r="Q125" i="3"/>
  <c r="L125" i="3"/>
  <c r="K125" i="3"/>
  <c r="Q124" i="3"/>
  <c r="L124" i="3"/>
  <c r="K124" i="3"/>
  <c r="Q123" i="3"/>
  <c r="L123" i="3"/>
  <c r="K123" i="3"/>
  <c r="Q122" i="3"/>
  <c r="L122" i="3"/>
  <c r="K122" i="3"/>
  <c r="Q121" i="3"/>
  <c r="L121" i="3"/>
  <c r="K121" i="3"/>
  <c r="Q120" i="3"/>
  <c r="L120" i="3"/>
  <c r="K120" i="3"/>
  <c r="Q119" i="3"/>
  <c r="L119" i="3"/>
  <c r="K119" i="3"/>
  <c r="Q118" i="3"/>
  <c r="L118" i="3"/>
  <c r="K118" i="3"/>
  <c r="Q117" i="3"/>
  <c r="L117" i="3"/>
  <c r="K117" i="3"/>
  <c r="Q116" i="3"/>
  <c r="L116" i="3"/>
  <c r="K116" i="3"/>
  <c r="Q115" i="3"/>
  <c r="L115" i="3"/>
  <c r="K115" i="3"/>
  <c r="Q114" i="3"/>
  <c r="L114" i="3"/>
  <c r="K114" i="3"/>
  <c r="Q113" i="3"/>
  <c r="L113" i="3"/>
  <c r="K113" i="3"/>
  <c r="Q112" i="3"/>
  <c r="L112" i="3"/>
  <c r="K112" i="3"/>
  <c r="Q111" i="3"/>
  <c r="L111" i="3"/>
  <c r="K111" i="3"/>
  <c r="Q110" i="3"/>
  <c r="L110" i="3"/>
  <c r="K110" i="3"/>
  <c r="Q109" i="3"/>
  <c r="L109" i="3"/>
  <c r="K109" i="3"/>
  <c r="Q108" i="3"/>
  <c r="L108" i="3"/>
  <c r="K108" i="3"/>
  <c r="Q107" i="3"/>
  <c r="L107" i="3"/>
  <c r="K107" i="3"/>
  <c r="Q106" i="3"/>
  <c r="L106" i="3"/>
  <c r="K106" i="3"/>
  <c r="Q105" i="3"/>
  <c r="L105" i="3"/>
  <c r="K105" i="3"/>
  <c r="Q104" i="3"/>
  <c r="L104" i="3"/>
  <c r="K104" i="3"/>
  <c r="Q103" i="3"/>
  <c r="L103" i="3"/>
  <c r="K103" i="3"/>
  <c r="Q102" i="3"/>
  <c r="L102" i="3"/>
  <c r="K102" i="3"/>
  <c r="Q101" i="3"/>
  <c r="L101" i="3"/>
  <c r="K101" i="3"/>
  <c r="Q100" i="3"/>
  <c r="L100" i="3"/>
  <c r="K100" i="3"/>
  <c r="Q99" i="3"/>
  <c r="L99" i="3"/>
  <c r="K99" i="3"/>
  <c r="Q98" i="3"/>
  <c r="L98" i="3"/>
  <c r="K98" i="3"/>
  <c r="Q97" i="3"/>
  <c r="L97" i="3"/>
  <c r="K97" i="3"/>
  <c r="Q96" i="3"/>
  <c r="L96" i="3"/>
  <c r="K96" i="3"/>
  <c r="Q95" i="3"/>
  <c r="L95" i="3"/>
  <c r="K95" i="3"/>
  <c r="Q94" i="3"/>
  <c r="L94" i="3"/>
  <c r="K94" i="3"/>
  <c r="Q93" i="3"/>
  <c r="L93" i="3"/>
  <c r="K93" i="3"/>
  <c r="Q92" i="3"/>
  <c r="L92" i="3"/>
  <c r="K92" i="3"/>
  <c r="Q91" i="3"/>
  <c r="L91" i="3"/>
  <c r="K91" i="3"/>
  <c r="Q90" i="3"/>
  <c r="L90" i="3"/>
  <c r="K90" i="3"/>
  <c r="Q89" i="3"/>
  <c r="L89" i="3"/>
  <c r="K89" i="3"/>
  <c r="Q88" i="3"/>
  <c r="L88" i="3"/>
  <c r="K88" i="3"/>
  <c r="Q87" i="3"/>
  <c r="L87" i="3"/>
  <c r="K87" i="3"/>
  <c r="Q86" i="3"/>
  <c r="L86" i="3"/>
  <c r="K86" i="3"/>
  <c r="Q85" i="3"/>
  <c r="L85" i="3"/>
  <c r="K85" i="3"/>
  <c r="Q84" i="3"/>
  <c r="L84" i="3"/>
  <c r="K84" i="3"/>
  <c r="Q83" i="3"/>
  <c r="L83" i="3"/>
  <c r="K83" i="3"/>
  <c r="Q82" i="3"/>
  <c r="L82" i="3"/>
  <c r="K82" i="3"/>
  <c r="Q81" i="3"/>
  <c r="L81" i="3"/>
  <c r="K81" i="3"/>
  <c r="Q80" i="3"/>
  <c r="L80" i="3"/>
  <c r="K80" i="3"/>
  <c r="O713" i="6" l="1"/>
  <c r="N713" i="6"/>
  <c r="Q713" i="6" s="1"/>
  <c r="O717" i="6"/>
  <c r="N714" i="6"/>
  <c r="Q714" i="6" s="1"/>
  <c r="O714" i="6"/>
  <c r="N715" i="6"/>
  <c r="Q715" i="6" s="1"/>
  <c r="O715" i="6"/>
  <c r="N716" i="6"/>
  <c r="Q716" i="6" s="1"/>
  <c r="O716" i="6"/>
  <c r="N717" i="6"/>
  <c r="Q717" i="6" s="1"/>
  <c r="N718" i="6"/>
  <c r="Q718" i="6" s="1"/>
  <c r="O718" i="6"/>
  <c r="N719" i="6"/>
  <c r="Q719" i="6" s="1"/>
  <c r="O719" i="6"/>
  <c r="N720" i="6"/>
  <c r="Q720" i="6" s="1"/>
  <c r="O720" i="6"/>
  <c r="N721" i="6"/>
  <c r="Q721" i="6" s="1"/>
  <c r="O721" i="6"/>
  <c r="N722" i="6"/>
  <c r="Q722" i="6" s="1"/>
  <c r="O722" i="6"/>
  <c r="N723" i="6"/>
  <c r="Q723" i="6" s="1"/>
  <c r="O723" i="6"/>
  <c r="N724" i="6"/>
  <c r="Q724" i="6" s="1"/>
  <c r="O724" i="6"/>
  <c r="N725" i="6"/>
  <c r="Q725" i="6" s="1"/>
  <c r="O725" i="6"/>
  <c r="N726" i="6"/>
  <c r="Q726" i="6" s="1"/>
  <c r="O726" i="6"/>
  <c r="N727" i="6"/>
  <c r="Q727" i="6" s="1"/>
  <c r="O727" i="6"/>
  <c r="N728" i="6"/>
  <c r="Q728" i="6" s="1"/>
  <c r="O728" i="6"/>
  <c r="N729" i="6"/>
  <c r="Q729" i="6" s="1"/>
  <c r="O729" i="6"/>
  <c r="N730" i="6"/>
  <c r="Q730" i="6" s="1"/>
  <c r="O730" i="6"/>
  <c r="N731" i="6"/>
  <c r="Q731" i="6" s="1"/>
  <c r="O731" i="6"/>
  <c r="N732" i="6"/>
  <c r="Q732" i="6" s="1"/>
  <c r="O732" i="6"/>
  <c r="N733" i="6"/>
  <c r="Q733" i="6" s="1"/>
  <c r="O733" i="6"/>
  <c r="N734" i="6"/>
  <c r="Q734" i="6" s="1"/>
  <c r="O734" i="6"/>
  <c r="N735" i="6"/>
  <c r="Q735" i="6" s="1"/>
  <c r="O735" i="6"/>
  <c r="N736" i="6"/>
  <c r="Q736" i="6" s="1"/>
  <c r="O736" i="6"/>
  <c r="N737" i="6"/>
  <c r="Q737" i="6" s="1"/>
  <c r="O737" i="6"/>
  <c r="N738" i="6"/>
  <c r="Q738" i="6" s="1"/>
  <c r="O738" i="6"/>
  <c r="N739" i="6"/>
  <c r="Q739" i="6" s="1"/>
  <c r="O739" i="6"/>
  <c r="N740" i="6"/>
  <c r="Q740" i="6" s="1"/>
  <c r="O740" i="6"/>
  <c r="N741" i="6"/>
  <c r="Q741" i="6" s="1"/>
  <c r="O741" i="6"/>
  <c r="N742" i="6"/>
  <c r="Q742" i="6" s="1"/>
  <c r="O742" i="6"/>
  <c r="N743" i="6"/>
  <c r="Q743" i="6" s="1"/>
  <c r="O743" i="6"/>
  <c r="N744" i="6"/>
  <c r="Q744" i="6" s="1"/>
  <c r="O744" i="6"/>
  <c r="N745" i="6"/>
  <c r="Q745" i="6" s="1"/>
  <c r="O745" i="6"/>
  <c r="N746" i="6"/>
  <c r="Q746" i="6" s="1"/>
  <c r="O746" i="6"/>
  <c r="N747" i="6"/>
  <c r="Q747" i="6" s="1"/>
  <c r="O747" i="6"/>
  <c r="N748" i="6"/>
  <c r="Q748" i="6" s="1"/>
  <c r="O748" i="6"/>
  <c r="N749" i="6"/>
  <c r="Q749" i="6" s="1"/>
  <c r="O749" i="6"/>
  <c r="N750" i="6"/>
  <c r="Q750" i="6" s="1"/>
  <c r="O750" i="6"/>
  <c r="N751" i="6"/>
  <c r="Q751" i="6" s="1"/>
  <c r="O751" i="6"/>
  <c r="N752" i="6"/>
  <c r="Q752" i="6" s="1"/>
  <c r="O752" i="6"/>
  <c r="N753" i="6"/>
  <c r="Q753" i="6" s="1"/>
  <c r="O753" i="6"/>
  <c r="N754" i="6"/>
  <c r="Q754" i="6" s="1"/>
  <c r="O754" i="6"/>
  <c r="N755" i="6"/>
  <c r="Q755" i="6" s="1"/>
  <c r="O755" i="6"/>
  <c r="N756" i="6"/>
  <c r="Q756" i="6" s="1"/>
  <c r="O756" i="6"/>
  <c r="N757" i="6"/>
  <c r="Q757" i="6" s="1"/>
  <c r="O757" i="6"/>
  <c r="N758" i="6"/>
  <c r="Q758" i="6" s="1"/>
  <c r="O758" i="6"/>
  <c r="N759" i="6"/>
  <c r="Q759" i="6" s="1"/>
  <c r="O759" i="6"/>
  <c r="N760" i="6"/>
  <c r="Q760" i="6" s="1"/>
  <c r="O760" i="6"/>
  <c r="N761" i="6"/>
  <c r="Q761" i="6" s="1"/>
  <c r="O761" i="6"/>
  <c r="N762" i="6"/>
  <c r="Q762" i="6" s="1"/>
  <c r="O762" i="6"/>
  <c r="N763" i="6"/>
  <c r="Q763" i="6" s="1"/>
  <c r="O763" i="6"/>
  <c r="N764" i="6"/>
  <c r="Q764" i="6" s="1"/>
  <c r="O764" i="6"/>
  <c r="N765" i="6"/>
  <c r="Q765" i="6" s="1"/>
  <c r="O765" i="6"/>
  <c r="N766" i="6"/>
  <c r="Q766" i="6" s="1"/>
  <c r="O766" i="6"/>
  <c r="N767" i="6"/>
  <c r="Q767" i="6" s="1"/>
  <c r="O767" i="6"/>
  <c r="N768" i="6"/>
  <c r="Q768" i="6" s="1"/>
  <c r="O768" i="6"/>
  <c r="N769" i="6"/>
  <c r="Q769" i="6" s="1"/>
  <c r="O769" i="6"/>
  <c r="N770" i="6"/>
  <c r="Q770" i="6" s="1"/>
  <c r="O770" i="6"/>
  <c r="N771" i="6"/>
  <c r="Q771" i="6" s="1"/>
  <c r="O771" i="6"/>
  <c r="N772" i="6"/>
  <c r="Q772" i="6" s="1"/>
  <c r="O772" i="6"/>
  <c r="N773" i="6"/>
  <c r="Q773" i="6" s="1"/>
  <c r="O773" i="6"/>
  <c r="N774" i="6"/>
  <c r="Q774" i="6" s="1"/>
  <c r="O774" i="6"/>
  <c r="N775" i="6"/>
  <c r="Q775" i="6" s="1"/>
  <c r="O775" i="6"/>
  <c r="N776" i="6"/>
  <c r="Q776" i="6" s="1"/>
  <c r="O776" i="6"/>
  <c r="N777" i="6"/>
  <c r="Q777" i="6" s="1"/>
  <c r="O777" i="6"/>
  <c r="N778" i="6"/>
  <c r="Q778" i="6" s="1"/>
  <c r="O778" i="6"/>
  <c r="N779" i="6"/>
  <c r="Q779" i="6" s="1"/>
  <c r="O779" i="6"/>
  <c r="N780" i="6"/>
  <c r="Q780" i="6" s="1"/>
  <c r="O780" i="6"/>
  <c r="N781" i="6"/>
  <c r="Q781" i="6" s="1"/>
  <c r="O781" i="6"/>
  <c r="N782" i="6"/>
  <c r="Q782" i="6" s="1"/>
  <c r="O782" i="6"/>
  <c r="N783" i="6"/>
  <c r="Q783" i="6" s="1"/>
  <c r="O783" i="6"/>
  <c r="N784" i="6"/>
  <c r="Q784" i="6" s="1"/>
  <c r="O784" i="6"/>
  <c r="N785" i="6"/>
  <c r="Q785" i="6" s="1"/>
  <c r="O785" i="6"/>
  <c r="N786" i="6"/>
  <c r="Q786" i="6" s="1"/>
  <c r="O786" i="6"/>
  <c r="N787" i="6"/>
  <c r="Q787" i="6" s="1"/>
  <c r="O787" i="6"/>
  <c r="N788" i="6"/>
  <c r="Q788" i="6" s="1"/>
  <c r="O788" i="6"/>
  <c r="N789" i="6"/>
  <c r="Q789" i="6" s="1"/>
  <c r="O789" i="6"/>
  <c r="N790" i="6"/>
  <c r="Q790" i="6" s="1"/>
  <c r="O790" i="6"/>
  <c r="N791" i="6"/>
  <c r="Q791" i="6" s="1"/>
  <c r="O791" i="6"/>
  <c r="N792" i="6"/>
  <c r="Q792" i="6" s="1"/>
  <c r="O792" i="6"/>
  <c r="N793" i="6"/>
  <c r="Q793" i="6" s="1"/>
  <c r="O793" i="6"/>
  <c r="N794" i="6"/>
  <c r="Q794" i="6" s="1"/>
  <c r="O794" i="6"/>
  <c r="N795" i="6"/>
  <c r="Q795" i="6" s="1"/>
  <c r="O795" i="6"/>
  <c r="N796" i="6"/>
  <c r="Q796" i="6" s="1"/>
  <c r="O796" i="6"/>
  <c r="N797" i="6"/>
  <c r="Q797" i="6" s="1"/>
  <c r="O797" i="6"/>
  <c r="N798" i="6"/>
  <c r="Q798" i="6" s="1"/>
  <c r="O798" i="6"/>
  <c r="N799" i="6"/>
  <c r="Q799" i="6" s="1"/>
  <c r="O799" i="6"/>
  <c r="N800" i="6"/>
  <c r="Q800" i="6" s="1"/>
  <c r="O800" i="6"/>
  <c r="N801" i="6"/>
  <c r="Q801" i="6" s="1"/>
  <c r="O801" i="6"/>
  <c r="N802" i="6"/>
  <c r="Q802" i="6" s="1"/>
  <c r="O802" i="6"/>
  <c r="N803" i="6"/>
  <c r="Q803" i="6" s="1"/>
  <c r="O803" i="6"/>
  <c r="N804" i="6"/>
  <c r="Q804" i="6" s="1"/>
  <c r="O804" i="6"/>
  <c r="N805" i="6"/>
  <c r="Q805" i="6" s="1"/>
  <c r="O805" i="6"/>
  <c r="N806" i="6"/>
  <c r="Q806" i="6" s="1"/>
  <c r="O806" i="6"/>
  <c r="N807" i="6"/>
  <c r="Q807" i="6" s="1"/>
  <c r="O807" i="6"/>
  <c r="N808" i="6"/>
  <c r="Q808" i="6" s="1"/>
  <c r="O808" i="6"/>
  <c r="N809" i="6"/>
  <c r="Q809" i="6" s="1"/>
  <c r="O809" i="6"/>
  <c r="N810" i="6"/>
  <c r="Q810" i="6" s="1"/>
  <c r="O810" i="6"/>
  <c r="N811" i="6"/>
  <c r="Q811" i="6" s="1"/>
  <c r="O811" i="6"/>
  <c r="N812" i="6"/>
  <c r="Q812" i="6" s="1"/>
  <c r="O812" i="6"/>
  <c r="N813" i="6"/>
  <c r="Q813" i="6" s="1"/>
  <c r="O813" i="6"/>
  <c r="N814" i="6"/>
  <c r="Q814" i="6" s="1"/>
  <c r="O814" i="6"/>
  <c r="N815" i="6"/>
  <c r="Q815" i="6" s="1"/>
  <c r="O815" i="6"/>
  <c r="N816" i="6"/>
  <c r="Q816" i="6" s="1"/>
  <c r="O816" i="6"/>
  <c r="N817" i="6"/>
  <c r="Q817" i="6" s="1"/>
  <c r="O817" i="6"/>
  <c r="N818" i="6"/>
  <c r="Q818" i="6" s="1"/>
  <c r="O818" i="6"/>
  <c r="N819" i="6"/>
  <c r="Q819" i="6" s="1"/>
  <c r="O819" i="6"/>
  <c r="N820" i="6"/>
  <c r="Q820" i="6" s="1"/>
  <c r="O820" i="6"/>
  <c r="N821" i="6"/>
  <c r="Q821" i="6" s="1"/>
  <c r="O821" i="6"/>
  <c r="N822" i="6"/>
  <c r="Q822" i="6" s="1"/>
  <c r="O822" i="6"/>
  <c r="N823" i="6"/>
  <c r="Q823" i="6" s="1"/>
  <c r="O823" i="6"/>
  <c r="N824" i="6"/>
  <c r="Q824" i="6" s="1"/>
  <c r="O824" i="6"/>
  <c r="N825" i="6"/>
  <c r="Q825" i="6" s="1"/>
  <c r="O825" i="6"/>
  <c r="N826" i="6"/>
  <c r="Q826" i="6" s="1"/>
  <c r="O826" i="6"/>
  <c r="N827" i="6"/>
  <c r="Q827" i="6" s="1"/>
  <c r="O827" i="6"/>
  <c r="N828" i="6"/>
  <c r="Q828" i="6" s="1"/>
  <c r="O828" i="6"/>
  <c r="N829" i="6"/>
  <c r="Q829" i="6" s="1"/>
  <c r="O829" i="6"/>
  <c r="N830" i="6"/>
  <c r="Q830" i="6" s="1"/>
  <c r="O830" i="6"/>
  <c r="N831" i="6"/>
  <c r="Q831" i="6" s="1"/>
  <c r="O831" i="6"/>
  <c r="N832" i="6"/>
  <c r="Q832" i="6" s="1"/>
  <c r="O832" i="6"/>
  <c r="N833" i="6"/>
  <c r="Q833" i="6" s="1"/>
  <c r="O833" i="6"/>
  <c r="N834" i="6"/>
  <c r="Q834" i="6" s="1"/>
  <c r="O834" i="6"/>
  <c r="N835" i="6"/>
  <c r="Q835" i="6" s="1"/>
  <c r="O835" i="6"/>
  <c r="N836" i="6"/>
  <c r="Q836" i="6" s="1"/>
  <c r="O836" i="6"/>
  <c r="N837" i="6"/>
  <c r="Q837" i="6" s="1"/>
  <c r="O837" i="6"/>
  <c r="N838" i="6"/>
  <c r="Q838" i="6" s="1"/>
  <c r="O838" i="6"/>
  <c r="N839" i="6"/>
  <c r="Q839" i="6" s="1"/>
  <c r="O839" i="6"/>
  <c r="N840" i="6"/>
  <c r="Q840" i="6" s="1"/>
  <c r="O840" i="6"/>
  <c r="N841" i="6"/>
  <c r="Q841" i="6" s="1"/>
  <c r="O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AC9" i="2" l="1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8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89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1000" i="2"/>
  <c r="AC1001" i="2"/>
  <c r="AC1002" i="2"/>
  <c r="AC1003" i="2"/>
  <c r="AC1004" i="2"/>
  <c r="AC1005" i="2"/>
  <c r="AC1006" i="2"/>
  <c r="AC1007" i="2"/>
  <c r="AC1008" i="2"/>
  <c r="AC1009" i="2"/>
  <c r="AC1010" i="2"/>
  <c r="AC1011" i="2"/>
  <c r="AC1012" i="2"/>
  <c r="AC1013" i="2"/>
  <c r="AC1014" i="2"/>
  <c r="AC1015" i="2"/>
  <c r="AC1016" i="2"/>
  <c r="AC1017" i="2"/>
  <c r="AC1018" i="2"/>
  <c r="AC1019" i="2"/>
  <c r="AC1020" i="2"/>
  <c r="AC1021" i="2"/>
  <c r="AC1022" i="2"/>
  <c r="AC1023" i="2"/>
  <c r="AC1024" i="2"/>
  <c r="AC1025" i="2"/>
  <c r="AC1026" i="2"/>
  <c r="AC1027" i="2"/>
  <c r="AC1028" i="2"/>
  <c r="AC1029" i="2"/>
  <c r="AC1030" i="2"/>
  <c r="AC1031" i="2"/>
  <c r="AC1032" i="2"/>
  <c r="AC1033" i="2"/>
  <c r="AC1034" i="2"/>
  <c r="AC1035" i="2"/>
  <c r="AC1036" i="2"/>
  <c r="AC1037" i="2"/>
  <c r="AC1038" i="2"/>
  <c r="AC1039" i="2"/>
  <c r="AC1040" i="2"/>
  <c r="AC1041" i="2"/>
  <c r="AC1042" i="2"/>
  <c r="AC1043" i="2"/>
  <c r="AC1044" i="2"/>
  <c r="AC1045" i="2"/>
  <c r="AC1046" i="2"/>
  <c r="AC1047" i="2"/>
  <c r="AC1048" i="2"/>
  <c r="AC1049" i="2"/>
  <c r="AC1050" i="2"/>
  <c r="AC1051" i="2"/>
  <c r="AC1052" i="2"/>
  <c r="AC1053" i="2"/>
  <c r="AC1054" i="2"/>
  <c r="AC1055" i="2"/>
  <c r="AC1056" i="2"/>
  <c r="AC1057" i="2"/>
  <c r="AC1058" i="2"/>
  <c r="AC1059" i="2"/>
  <c r="AC1060" i="2"/>
  <c r="AC1061" i="2"/>
  <c r="AC1062" i="2"/>
  <c r="AC1063" i="2"/>
  <c r="AC1064" i="2"/>
  <c r="AC1065" i="2"/>
  <c r="AC1066" i="2"/>
  <c r="AC1067" i="2"/>
  <c r="AC1068" i="2"/>
  <c r="AC1069" i="2"/>
  <c r="AC1070" i="2"/>
  <c r="AC1071" i="2"/>
  <c r="AC1072" i="2"/>
  <c r="AC1073" i="2"/>
  <c r="AC1074" i="2"/>
  <c r="AC1075" i="2"/>
  <c r="AC1076" i="2"/>
  <c r="AC1077" i="2"/>
  <c r="AC1078" i="2"/>
  <c r="AC1079" i="2"/>
  <c r="AC1080" i="2"/>
  <c r="AC1081" i="2"/>
  <c r="AC1082" i="2"/>
  <c r="AC1083" i="2"/>
  <c r="AC1084" i="2"/>
  <c r="AC1085" i="2"/>
  <c r="AC1086" i="2"/>
  <c r="AC1087" i="2"/>
  <c r="AC1088" i="2"/>
  <c r="AC1089" i="2"/>
  <c r="AC1090" i="2"/>
  <c r="AC1091" i="2"/>
  <c r="AC1092" i="2"/>
  <c r="AC1093" i="2"/>
  <c r="AC1094" i="2"/>
  <c r="AC1095" i="2"/>
  <c r="AC1096" i="2"/>
  <c r="AC1097" i="2"/>
  <c r="AC1098" i="2"/>
  <c r="AC1099" i="2"/>
  <c r="AC1100" i="2"/>
  <c r="AC1101" i="2"/>
  <c r="AC1102" i="2"/>
  <c r="AC1103" i="2"/>
  <c r="AC1104" i="2"/>
  <c r="AC1105" i="2"/>
  <c r="AC1106" i="2"/>
  <c r="AC1107" i="2"/>
  <c r="AC1108" i="2"/>
  <c r="AC1109" i="2"/>
  <c r="AC1110" i="2"/>
  <c r="AC1111" i="2"/>
  <c r="AC1112" i="2"/>
  <c r="AC1113" i="2"/>
  <c r="AC1114" i="2"/>
  <c r="AC1115" i="2"/>
  <c r="AC1116" i="2"/>
  <c r="AC1117" i="2"/>
  <c r="AC1118" i="2"/>
  <c r="AC1119" i="2"/>
  <c r="AC1120" i="2"/>
  <c r="AC1121" i="2"/>
  <c r="AC1122" i="2"/>
  <c r="AC1123" i="2"/>
  <c r="AC1124" i="2"/>
  <c r="AC1125" i="2"/>
  <c r="AC1126" i="2"/>
  <c r="AC1127" i="2"/>
  <c r="AC1128" i="2"/>
  <c r="AC1129" i="2"/>
  <c r="AC1130" i="2"/>
  <c r="AC1131" i="2"/>
  <c r="AC1132" i="2"/>
  <c r="AC1133" i="2"/>
  <c r="AC1134" i="2"/>
  <c r="AC1135" i="2"/>
  <c r="AC1136" i="2"/>
  <c r="AC1137" i="2"/>
  <c r="AC1138" i="2"/>
  <c r="AC1139" i="2"/>
  <c r="AC1140" i="2"/>
  <c r="AC1141" i="2"/>
  <c r="AC1142" i="2"/>
  <c r="AC1143" i="2"/>
  <c r="AC1144" i="2"/>
  <c r="AC1145" i="2"/>
  <c r="AC1146" i="2"/>
  <c r="AC1147" i="2"/>
  <c r="AC1148" i="2"/>
  <c r="AC1149" i="2"/>
  <c r="AC1150" i="2"/>
  <c r="AC1151" i="2"/>
  <c r="AC1152" i="2"/>
  <c r="AC1153" i="2"/>
  <c r="AC1154" i="2"/>
  <c r="AC1155" i="2"/>
  <c r="AC1156" i="2"/>
  <c r="AC1157" i="2"/>
  <c r="AC1158" i="2"/>
  <c r="AC1159" i="2"/>
  <c r="AC1160" i="2"/>
  <c r="AC1161" i="2"/>
  <c r="AC1162" i="2"/>
  <c r="AC1163" i="2"/>
  <c r="AC1164" i="2"/>
  <c r="AC1165" i="2"/>
  <c r="AC1166" i="2"/>
  <c r="AC1167" i="2"/>
  <c r="AC1168" i="2"/>
  <c r="AC1169" i="2"/>
  <c r="AC1170" i="2"/>
  <c r="AC1171" i="2"/>
  <c r="AC1172" i="2"/>
  <c r="AC1173" i="2"/>
  <c r="AC1174" i="2"/>
  <c r="AC1175" i="2"/>
  <c r="AC1176" i="2"/>
  <c r="AC1177" i="2"/>
  <c r="AC1178" i="2"/>
  <c r="AC1179" i="2"/>
  <c r="AC1180" i="2"/>
  <c r="AC1181" i="2"/>
  <c r="AC1182" i="2"/>
  <c r="AC1183" i="2"/>
  <c r="AC1184" i="2"/>
  <c r="AC1185" i="2"/>
  <c r="AC1186" i="2"/>
  <c r="AC1187" i="2"/>
  <c r="AC1188" i="2"/>
  <c r="AC1189" i="2"/>
  <c r="AC1190" i="2"/>
  <c r="AC1191" i="2"/>
  <c r="AC1192" i="2"/>
  <c r="AC1193" i="2"/>
  <c r="AC1194" i="2"/>
  <c r="AC1195" i="2"/>
  <c r="AC1196" i="2"/>
  <c r="AC1197" i="2"/>
  <c r="AC1198" i="2"/>
  <c r="AC1199" i="2"/>
  <c r="AC1200" i="2"/>
  <c r="AC1201" i="2"/>
  <c r="AC1202" i="2"/>
  <c r="AC1203" i="2"/>
  <c r="AC1204" i="2"/>
  <c r="AC1205" i="2"/>
  <c r="AC1206" i="2"/>
  <c r="AC1207" i="2"/>
  <c r="AC1208" i="2"/>
  <c r="AC1209" i="2"/>
  <c r="AC1210" i="2"/>
  <c r="AC1211" i="2"/>
  <c r="AC1212" i="2"/>
  <c r="AC1213" i="2"/>
  <c r="AC1214" i="2"/>
  <c r="AC1215" i="2"/>
  <c r="AC1216" i="2"/>
  <c r="AC1217" i="2"/>
  <c r="AC1218" i="2"/>
  <c r="AC1219" i="2"/>
  <c r="AC1220" i="2"/>
  <c r="AC1221" i="2"/>
  <c r="AC1222" i="2"/>
  <c r="AC1223" i="2"/>
  <c r="AC1224" i="2"/>
  <c r="AC1225" i="2"/>
  <c r="AC1226" i="2"/>
  <c r="AC1227" i="2"/>
  <c r="AC1228" i="2"/>
  <c r="AC1229" i="2"/>
  <c r="AC1230" i="2"/>
  <c r="AC1231" i="2"/>
  <c r="AC1232" i="2"/>
  <c r="AC1233" i="2"/>
  <c r="AC1234" i="2"/>
  <c r="AC1235" i="2"/>
  <c r="AC1236" i="2"/>
  <c r="AC1237" i="2"/>
  <c r="AC1238" i="2"/>
  <c r="AC1239" i="2"/>
  <c r="AC1240" i="2"/>
  <c r="AC1241" i="2"/>
  <c r="AC1242" i="2"/>
  <c r="AC1243" i="2"/>
  <c r="AC1244" i="2"/>
  <c r="AC1245" i="2"/>
  <c r="AC1246" i="2"/>
  <c r="AC1247" i="2"/>
  <c r="AC1248" i="2"/>
  <c r="AC1249" i="2"/>
  <c r="AC1250" i="2"/>
  <c r="AC1251" i="2"/>
  <c r="AC1252" i="2"/>
  <c r="AC1253" i="2"/>
  <c r="AC1254" i="2"/>
  <c r="AC1255" i="2"/>
  <c r="AC1256" i="2"/>
  <c r="AC1257" i="2"/>
  <c r="AC1258" i="2"/>
  <c r="AC1259" i="2"/>
  <c r="AC1260" i="2"/>
  <c r="AC1261" i="2"/>
  <c r="AC1262" i="2"/>
  <c r="AC1263" i="2"/>
  <c r="AC1264" i="2"/>
  <c r="AC1265" i="2"/>
  <c r="AC1266" i="2"/>
  <c r="AC1267" i="2"/>
  <c r="AC1268" i="2"/>
  <c r="AC1269" i="2"/>
  <c r="AC1270" i="2"/>
  <c r="AC1271" i="2"/>
  <c r="AC1272" i="2"/>
  <c r="AC1273" i="2"/>
  <c r="AC1274" i="2"/>
  <c r="AC1275" i="2"/>
  <c r="AC1276" i="2"/>
  <c r="AC1277" i="2"/>
  <c r="AC1278" i="2"/>
  <c r="AC1279" i="2"/>
  <c r="AC1280" i="2"/>
  <c r="AC1281" i="2"/>
  <c r="AC1282" i="2"/>
  <c r="AC1283" i="2"/>
  <c r="AC1284" i="2"/>
  <c r="AC1285" i="2"/>
  <c r="AC1286" i="2"/>
  <c r="AC1287" i="2"/>
  <c r="AC1288" i="2"/>
  <c r="AC1289" i="2"/>
  <c r="AC1290" i="2"/>
  <c r="AC1291" i="2"/>
  <c r="AC1292" i="2"/>
  <c r="AC1293" i="2"/>
  <c r="AC1294" i="2"/>
  <c r="AC1295" i="2"/>
  <c r="AC1296" i="2"/>
  <c r="AC1297" i="2"/>
  <c r="AC1298" i="2"/>
  <c r="AC1299" i="2"/>
  <c r="AC1300" i="2"/>
  <c r="AC1301" i="2"/>
  <c r="AC1302" i="2"/>
  <c r="AC1303" i="2"/>
  <c r="AC1304" i="2"/>
  <c r="AC1305" i="2"/>
  <c r="AC1306" i="2"/>
  <c r="AC1307" i="2"/>
  <c r="AC1308" i="2"/>
  <c r="AC1309" i="2"/>
  <c r="AC1310" i="2"/>
  <c r="AC1311" i="2"/>
  <c r="AC1312" i="2"/>
  <c r="AC1313" i="2"/>
  <c r="AC1314" i="2"/>
  <c r="AC1315" i="2"/>
  <c r="AC1316" i="2"/>
  <c r="AC1317" i="2"/>
  <c r="AC1318" i="2"/>
  <c r="AC1319" i="2"/>
  <c r="AC1320" i="2"/>
  <c r="AC1321" i="2"/>
  <c r="AC1322" i="2"/>
  <c r="AC1323" i="2"/>
  <c r="AC1324" i="2"/>
  <c r="AC1325" i="2"/>
  <c r="AC1326" i="2"/>
  <c r="AC1327" i="2"/>
  <c r="AC1328" i="2"/>
  <c r="AC1329" i="2"/>
  <c r="AC1330" i="2"/>
  <c r="AC1331" i="2"/>
  <c r="AC1332" i="2"/>
  <c r="AC1333" i="2"/>
  <c r="AC1334" i="2"/>
  <c r="AC1335" i="2"/>
  <c r="AC1336" i="2"/>
  <c r="AC1337" i="2"/>
  <c r="AC1338" i="2"/>
  <c r="AC1339" i="2"/>
  <c r="AC1340" i="2"/>
  <c r="AC1341" i="2"/>
  <c r="AC1342" i="2"/>
  <c r="AC1343" i="2"/>
  <c r="AC1344" i="2"/>
  <c r="AC1345" i="2"/>
  <c r="AC1346" i="2"/>
  <c r="AC1347" i="2"/>
  <c r="AC1348" i="2"/>
  <c r="AC1349" i="2"/>
  <c r="AC1350" i="2"/>
  <c r="AC1351" i="2"/>
  <c r="AC1352" i="2"/>
  <c r="AC1353" i="2"/>
  <c r="AC1354" i="2"/>
  <c r="AC1355" i="2"/>
  <c r="AC1356" i="2"/>
  <c r="AC1357" i="2"/>
  <c r="AC1358" i="2"/>
  <c r="AC1359" i="2"/>
  <c r="AC1360" i="2"/>
  <c r="AC1361" i="2"/>
  <c r="AC1362" i="2"/>
  <c r="AC1363" i="2"/>
  <c r="AC1364" i="2"/>
  <c r="AC1365" i="2"/>
  <c r="AC1366" i="2"/>
  <c r="AC1367" i="2"/>
  <c r="AC1368" i="2"/>
  <c r="AC1369" i="2"/>
  <c r="AC1370" i="2"/>
  <c r="AC1371" i="2"/>
  <c r="AC1372" i="2"/>
  <c r="AC1373" i="2"/>
  <c r="AC1374" i="2"/>
  <c r="AC1375" i="2"/>
  <c r="AC1376" i="2"/>
  <c r="AC1377" i="2"/>
  <c r="AC1378" i="2"/>
  <c r="AC1379" i="2"/>
  <c r="AC1380" i="2"/>
  <c r="AC1381" i="2"/>
  <c r="AC1382" i="2"/>
  <c r="AC1383" i="2"/>
  <c r="AC1384" i="2"/>
  <c r="AC1385" i="2"/>
  <c r="AC1386" i="2"/>
  <c r="AC1387" i="2"/>
  <c r="AC1388" i="2"/>
  <c r="AC1389" i="2"/>
  <c r="AC1390" i="2"/>
  <c r="AC1391" i="2"/>
  <c r="AC1392" i="2"/>
  <c r="AC1393" i="2"/>
  <c r="AC1394" i="2"/>
  <c r="AC1395" i="2"/>
  <c r="AC1396" i="2"/>
  <c r="AC1397" i="2"/>
  <c r="AC1398" i="2"/>
  <c r="AC1399" i="2"/>
  <c r="AC1400" i="2"/>
  <c r="AC1401" i="2"/>
  <c r="AC1402" i="2"/>
  <c r="AC1403" i="2"/>
  <c r="AC1404" i="2"/>
  <c r="AC1405" i="2"/>
  <c r="AC1406" i="2"/>
  <c r="AC1407" i="2"/>
  <c r="AC1408" i="2"/>
  <c r="AC1409" i="2"/>
  <c r="AC1410" i="2"/>
  <c r="AC1411" i="2"/>
  <c r="AC1412" i="2"/>
  <c r="AC1413" i="2"/>
  <c r="AC1414" i="2"/>
  <c r="AC1415" i="2"/>
  <c r="AC1416" i="2"/>
  <c r="AC1417" i="2"/>
  <c r="AC1418" i="2"/>
  <c r="AC1419" i="2"/>
  <c r="AC1420" i="2"/>
  <c r="AC1421" i="2"/>
  <c r="AC1422" i="2"/>
  <c r="AC1423" i="2"/>
  <c r="AC1424" i="2"/>
  <c r="AC1425" i="2"/>
  <c r="AC1426" i="2"/>
  <c r="AC1427" i="2"/>
  <c r="AC1428" i="2"/>
  <c r="AC1429" i="2"/>
  <c r="AC1430" i="2"/>
  <c r="AC1431" i="2"/>
  <c r="AC1432" i="2"/>
  <c r="AC1433" i="2"/>
  <c r="AC1434" i="2"/>
  <c r="AC1435" i="2"/>
  <c r="AC1436" i="2"/>
  <c r="AC1437" i="2"/>
  <c r="AC1438" i="2"/>
  <c r="AC1439" i="2"/>
  <c r="AC1440" i="2"/>
  <c r="AC1441" i="2"/>
  <c r="AC1442" i="2"/>
  <c r="AC1443" i="2"/>
  <c r="AC1444" i="2"/>
  <c r="AC1445" i="2"/>
  <c r="AC1446" i="2"/>
  <c r="AC1447" i="2"/>
  <c r="AC1448" i="2"/>
  <c r="AC1449" i="2"/>
  <c r="AC1450" i="2"/>
  <c r="AC1451" i="2"/>
  <c r="AC1452" i="2"/>
  <c r="AC1453" i="2"/>
  <c r="AC1454" i="2"/>
  <c r="AC1455" i="2"/>
  <c r="AC1456" i="2"/>
  <c r="AC1457" i="2"/>
  <c r="AC1458" i="2"/>
  <c r="AC1459" i="2"/>
  <c r="AC1460" i="2"/>
  <c r="AC1461" i="2"/>
  <c r="AC1462" i="2"/>
  <c r="AC1463" i="2"/>
  <c r="AC1464" i="2"/>
  <c r="AC1465" i="2"/>
  <c r="AC1466" i="2"/>
  <c r="AC1467" i="2"/>
  <c r="AC1468" i="2"/>
  <c r="AC1469" i="2"/>
  <c r="AC1470" i="2"/>
  <c r="AC1471" i="2"/>
  <c r="AC1472" i="2"/>
  <c r="AC1473" i="2"/>
  <c r="AC1474" i="2"/>
  <c r="AC1475" i="2"/>
  <c r="AC1476" i="2"/>
  <c r="AC1477" i="2"/>
  <c r="AC1478" i="2"/>
  <c r="AC1479" i="2"/>
  <c r="AC1480" i="2"/>
  <c r="AC1481" i="2"/>
  <c r="AC1482" i="2"/>
  <c r="AC1483" i="2"/>
  <c r="AC1484" i="2"/>
  <c r="AC1485" i="2"/>
  <c r="AC1486" i="2"/>
  <c r="AC1487" i="2"/>
  <c r="AC1488" i="2"/>
  <c r="AC1489" i="2"/>
  <c r="AC1490" i="2"/>
  <c r="AC1491" i="2"/>
  <c r="AC1492" i="2"/>
  <c r="AC1493" i="2"/>
  <c r="AC1494" i="2"/>
  <c r="AC1495" i="2"/>
  <c r="AC1496" i="2"/>
  <c r="AC1497" i="2"/>
  <c r="AC1498" i="2"/>
  <c r="AC1499" i="2"/>
  <c r="AC1500" i="2"/>
  <c r="AC1501" i="2"/>
  <c r="AC1502" i="2"/>
  <c r="AC1503" i="2"/>
  <c r="AC1504" i="2"/>
  <c r="AC1505" i="2"/>
  <c r="AC1506" i="2"/>
  <c r="AC1507" i="2"/>
  <c r="AC1508" i="2"/>
  <c r="AC1509" i="2"/>
  <c r="AC1510" i="2"/>
  <c r="AC1511" i="2"/>
  <c r="AC1512" i="2"/>
  <c r="AC1513" i="2"/>
  <c r="AC1514" i="2"/>
  <c r="AC1515" i="2"/>
  <c r="AC1516" i="2"/>
  <c r="AC1517" i="2"/>
  <c r="AC1518" i="2"/>
  <c r="AC1519" i="2"/>
  <c r="AC1520" i="2"/>
  <c r="AC1521" i="2"/>
  <c r="AC1522" i="2"/>
  <c r="AC1523" i="2"/>
  <c r="AC1524" i="2"/>
  <c r="AC1525" i="2"/>
  <c r="AC1526" i="2"/>
  <c r="AC1527" i="2"/>
  <c r="AC1528" i="2"/>
  <c r="AC1529" i="2"/>
  <c r="AC1530" i="2"/>
  <c r="AC1531" i="2"/>
  <c r="AC1532" i="2"/>
  <c r="AC1533" i="2"/>
  <c r="AC1534" i="2"/>
  <c r="AC1535" i="2"/>
  <c r="AC1536" i="2"/>
  <c r="AC1537" i="2"/>
  <c r="AC1538" i="2"/>
  <c r="AC1539" i="2"/>
  <c r="AC1540" i="2"/>
  <c r="AC1541" i="2"/>
  <c r="AC1542" i="2"/>
  <c r="AC1543" i="2"/>
  <c r="AC1544" i="2"/>
  <c r="AC1545" i="2"/>
  <c r="AC1546" i="2"/>
  <c r="AC1547" i="2"/>
  <c r="AC1548" i="2"/>
  <c r="AC1549" i="2"/>
  <c r="AC1550" i="2"/>
  <c r="AC1551" i="2"/>
  <c r="AC1552" i="2"/>
  <c r="AC1553" i="2"/>
  <c r="AC1554" i="2"/>
  <c r="AC1555" i="2"/>
  <c r="AC1556" i="2"/>
  <c r="AC1557" i="2"/>
  <c r="AC1558" i="2"/>
  <c r="AC1559" i="2"/>
  <c r="AC1560" i="2"/>
  <c r="AC1561" i="2"/>
  <c r="AC1562" i="2"/>
  <c r="AC1563" i="2"/>
  <c r="AC1564" i="2"/>
  <c r="AC1565" i="2"/>
  <c r="AC1566" i="2"/>
  <c r="AC1567" i="2"/>
  <c r="AC1568" i="2"/>
  <c r="AC1569" i="2"/>
  <c r="AC1570" i="2"/>
  <c r="AC1571" i="2"/>
  <c r="AC1572" i="2"/>
  <c r="AC1573" i="2"/>
  <c r="AC1574" i="2"/>
  <c r="AC1575" i="2"/>
  <c r="AC1576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8" i="2"/>
  <c r="AA29" i="2"/>
  <c r="AA30" i="2"/>
  <c r="AA31" i="2"/>
  <c r="AA32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6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1" i="2"/>
  <c r="AA1512" i="2"/>
  <c r="AA1513" i="2"/>
  <c r="AA1514" i="2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A1544" i="2"/>
  <c r="AA1545" i="2"/>
  <c r="AA1546" i="2"/>
  <c r="AA1547" i="2"/>
  <c r="AA1548" i="2"/>
  <c r="AA1549" i="2"/>
  <c r="AA1550" i="2"/>
  <c r="AA1551" i="2"/>
  <c r="AA1552" i="2"/>
  <c r="AA1553" i="2"/>
  <c r="AA1554" i="2"/>
  <c r="AA1555" i="2"/>
  <c r="AA1556" i="2"/>
  <c r="AA1557" i="2"/>
  <c r="AA1558" i="2"/>
  <c r="AA1559" i="2"/>
  <c r="AA1560" i="2"/>
  <c r="AA1561" i="2"/>
  <c r="AA1562" i="2"/>
  <c r="AA1563" i="2"/>
  <c r="AA1564" i="2"/>
  <c r="AA1565" i="2"/>
  <c r="AA1566" i="2"/>
  <c r="AA1567" i="2"/>
  <c r="AA1568" i="2"/>
  <c r="AA1569" i="2"/>
  <c r="AA1570" i="2"/>
  <c r="AA1571" i="2"/>
  <c r="AA1572" i="2"/>
  <c r="AA1573" i="2"/>
  <c r="AA1574" i="2"/>
  <c r="AA1575" i="2"/>
  <c r="AA1576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Q65" i="3" l="1"/>
  <c r="Q66" i="3"/>
  <c r="Q68" i="3"/>
  <c r="Q69" i="3"/>
  <c r="Q70" i="3"/>
  <c r="Q71" i="3"/>
  <c r="Q72" i="3"/>
  <c r="Q73" i="3"/>
  <c r="Q74" i="3"/>
  <c r="Q75" i="3"/>
  <c r="Q78" i="3"/>
  <c r="Q79" i="3"/>
  <c r="L73" i="3"/>
  <c r="K73" i="3"/>
  <c r="L72" i="3"/>
  <c r="K72" i="3"/>
  <c r="L71" i="3"/>
  <c r="K71" i="3"/>
  <c r="L70" i="3"/>
  <c r="K70" i="3"/>
  <c r="L69" i="3"/>
  <c r="K69" i="3"/>
  <c r="L68" i="3"/>
  <c r="K68" i="3"/>
  <c r="K67" i="3"/>
  <c r="L67" i="3" s="1"/>
  <c r="L66" i="3"/>
  <c r="K66" i="3"/>
  <c r="L65" i="3"/>
  <c r="K65" i="3"/>
  <c r="K64" i="3"/>
  <c r="L64" i="3" s="1"/>
  <c r="K63" i="3"/>
  <c r="L63" i="3" s="1"/>
  <c r="K62" i="3"/>
  <c r="L62" i="3" s="1"/>
  <c r="K61" i="3"/>
  <c r="L61" i="3" s="1"/>
  <c r="K60" i="3"/>
  <c r="L60" i="3" s="1"/>
  <c r="K59" i="3"/>
  <c r="L59" i="3" s="1"/>
  <c r="K58" i="3"/>
  <c r="L58" i="3" s="1"/>
  <c r="K57" i="3"/>
  <c r="L57" i="3" s="1"/>
  <c r="K56" i="3"/>
  <c r="L56" i="3" s="1"/>
  <c r="K55" i="3"/>
  <c r="L55" i="3" s="1"/>
  <c r="K54" i="3"/>
  <c r="L54" i="3" s="1"/>
  <c r="K52" i="3" l="1"/>
  <c r="L52" i="3" s="1"/>
  <c r="K51" i="3"/>
  <c r="L51" i="3" s="1"/>
  <c r="K50" i="3"/>
  <c r="L50" i="3" s="1"/>
  <c r="L79" i="3" l="1"/>
  <c r="K79" i="3"/>
  <c r="L78" i="3"/>
  <c r="K78" i="3"/>
  <c r="K77" i="3"/>
  <c r="L77" i="3" s="1"/>
  <c r="K76" i="3"/>
  <c r="L76" i="3" s="1"/>
  <c r="L75" i="3"/>
  <c r="K75" i="3"/>
  <c r="L74" i="3"/>
  <c r="K74" i="3"/>
  <c r="K53" i="3"/>
  <c r="L53" i="3" s="1"/>
  <c r="Q49" i="3"/>
  <c r="L49" i="3"/>
  <c r="K49" i="3"/>
  <c r="Q48" i="3"/>
  <c r="L48" i="3"/>
  <c r="K48" i="3"/>
  <c r="K47" i="3"/>
  <c r="L47" i="3" s="1"/>
  <c r="K46" i="3"/>
  <c r="L46" i="3" s="1"/>
  <c r="K45" i="3"/>
  <c r="L45" i="3" s="1"/>
  <c r="K44" i="3"/>
  <c r="L44" i="3" s="1"/>
  <c r="K43" i="3"/>
  <c r="L43" i="3" s="1"/>
  <c r="Q42" i="3"/>
  <c r="L42" i="3"/>
  <c r="K42" i="3"/>
  <c r="Q41" i="3"/>
  <c r="L41" i="3"/>
  <c r="K41" i="3"/>
  <c r="Q40" i="3"/>
  <c r="L40" i="3"/>
  <c r="K40" i="3"/>
  <c r="Q39" i="3"/>
  <c r="L39" i="3"/>
  <c r="K39" i="3"/>
  <c r="K38" i="3"/>
  <c r="L38" i="3" s="1"/>
  <c r="K37" i="3"/>
  <c r="L37" i="3" s="1"/>
  <c r="K36" i="3"/>
  <c r="L36" i="3" s="1"/>
  <c r="K35" i="3"/>
  <c r="L35" i="3" s="1"/>
  <c r="K34" i="3"/>
  <c r="L34" i="3" s="1"/>
  <c r="K33" i="3"/>
  <c r="L33" i="3" s="1"/>
  <c r="K32" i="3"/>
  <c r="L32" i="3" s="1"/>
  <c r="K31" i="3"/>
  <c r="L31" i="3" s="1"/>
  <c r="W9" i="2" l="1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L9" i="2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G533" i="1"/>
  <c r="V45" i="1"/>
  <c r="K43" i="1"/>
  <c r="K44" i="1"/>
  <c r="K45" i="1"/>
  <c r="K46" i="1"/>
  <c r="K47" i="1"/>
  <c r="K48" i="1"/>
  <c r="I42" i="1"/>
  <c r="I43" i="1"/>
  <c r="I44" i="1"/>
  <c r="I45" i="1"/>
  <c r="I46" i="1"/>
  <c r="I47" i="1"/>
  <c r="I48" i="1"/>
  <c r="I49" i="1"/>
  <c r="I50" i="1"/>
  <c r="B45" i="1"/>
  <c r="G536" i="1" l="1"/>
  <c r="G531" i="1"/>
  <c r="G535" i="1"/>
  <c r="G534" i="1"/>
  <c r="G532" i="1"/>
  <c r="G530" i="1"/>
  <c r="G527" i="1"/>
  <c r="G528" i="1"/>
  <c r="G529" i="1"/>
  <c r="O1526" i="1"/>
  <c r="P1526" i="1" s="1"/>
  <c r="M1526" i="1"/>
  <c r="K94" i="1"/>
  <c r="K95" i="1"/>
  <c r="K96" i="1"/>
  <c r="K97" i="1"/>
  <c r="K98" i="1"/>
  <c r="K99" i="1"/>
  <c r="K100" i="1"/>
  <c r="K101" i="1"/>
  <c r="K102" i="1"/>
  <c r="K103" i="1"/>
  <c r="K104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I1526" i="1"/>
  <c r="G164" i="1"/>
  <c r="G1524" i="1"/>
  <c r="G1525" i="1"/>
  <c r="G1526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1526" i="1"/>
  <c r="B62" i="1"/>
  <c r="B63" i="1"/>
  <c r="B64" i="1"/>
  <c r="B65" i="1"/>
  <c r="B66" i="1"/>
  <c r="B67" i="1"/>
  <c r="B68" i="1"/>
  <c r="B69" i="1"/>
  <c r="B70" i="1"/>
  <c r="B71" i="1"/>
  <c r="V64" i="1"/>
  <c r="K64" i="1"/>
  <c r="I64" i="1"/>
  <c r="G541" i="1" l="1"/>
  <c r="G537" i="1"/>
  <c r="G538" i="1"/>
  <c r="G539" i="1"/>
  <c r="G540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G41" i="1" l="1"/>
  <c r="G42" i="1"/>
  <c r="G43" i="1"/>
  <c r="G45" i="1"/>
  <c r="G47" i="1"/>
  <c r="G51" i="1"/>
  <c r="G44" i="1"/>
  <c r="G50" i="1"/>
  <c r="G52" i="1"/>
  <c r="G49" i="1"/>
  <c r="G48" i="1"/>
  <c r="G46" i="1"/>
  <c r="W1526" i="1"/>
  <c r="Q1526" i="1"/>
  <c r="U1526" i="1"/>
  <c r="S1526" i="1"/>
  <c r="K16" i="1" l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E21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V377" i="1"/>
  <c r="V358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416" i="1"/>
  <c r="K12" i="3" l="1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11" i="3"/>
  <c r="V1484" i="1" l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641" i="1" l="1"/>
  <c r="V529" i="1" l="1"/>
  <c r="V536" i="1"/>
  <c r="B12" i="1"/>
  <c r="T9" i="2" l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O8" i="2"/>
  <c r="P9" i="2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G165" i="1"/>
  <c r="D9" i="2"/>
  <c r="V440" i="1"/>
  <c r="V441" i="1"/>
  <c r="V442" i="1"/>
  <c r="V443" i="1"/>
  <c r="I1524" i="1" l="1"/>
  <c r="I1525" i="1"/>
  <c r="I98" i="1"/>
  <c r="I95" i="1"/>
  <c r="I97" i="1"/>
  <c r="I96" i="1"/>
  <c r="K429" i="1"/>
  <c r="K452" i="1"/>
  <c r="K476" i="1"/>
  <c r="K500" i="1"/>
  <c r="K524" i="1"/>
  <c r="K548" i="1"/>
  <c r="K446" i="1"/>
  <c r="K494" i="1"/>
  <c r="K542" i="1"/>
  <c r="K471" i="1"/>
  <c r="K543" i="1"/>
  <c r="K425" i="1"/>
  <c r="K430" i="1"/>
  <c r="K453" i="1"/>
  <c r="K477" i="1"/>
  <c r="K501" i="1"/>
  <c r="K525" i="1"/>
  <c r="K549" i="1"/>
  <c r="K470" i="1"/>
  <c r="K474" i="1"/>
  <c r="K431" i="1"/>
  <c r="K454" i="1"/>
  <c r="K478" i="1"/>
  <c r="K502" i="1"/>
  <c r="K526" i="1"/>
  <c r="K550" i="1"/>
  <c r="K432" i="1"/>
  <c r="K455" i="1"/>
  <c r="K479" i="1"/>
  <c r="K503" i="1"/>
  <c r="K527" i="1"/>
  <c r="K551" i="1"/>
  <c r="K427" i="1"/>
  <c r="K522" i="1"/>
  <c r="K475" i="1"/>
  <c r="K547" i="1"/>
  <c r="K433" i="1"/>
  <c r="K456" i="1"/>
  <c r="K480" i="1"/>
  <c r="K504" i="1"/>
  <c r="K528" i="1"/>
  <c r="K552" i="1"/>
  <c r="K423" i="1"/>
  <c r="K518" i="1"/>
  <c r="K424" i="1"/>
  <c r="K448" i="1"/>
  <c r="K434" i="1"/>
  <c r="K457" i="1"/>
  <c r="K481" i="1"/>
  <c r="K505" i="1"/>
  <c r="K529" i="1"/>
  <c r="K553" i="1"/>
  <c r="K520" i="1"/>
  <c r="K450" i="1"/>
  <c r="K498" i="1"/>
  <c r="K428" i="1"/>
  <c r="K499" i="1"/>
  <c r="K435" i="1"/>
  <c r="K458" i="1"/>
  <c r="K482" i="1"/>
  <c r="K506" i="1"/>
  <c r="K530" i="1"/>
  <c r="K451" i="1"/>
  <c r="K523" i="1"/>
  <c r="K436" i="1"/>
  <c r="K459" i="1"/>
  <c r="K483" i="1"/>
  <c r="K507" i="1"/>
  <c r="K531" i="1"/>
  <c r="K447" i="1"/>
  <c r="K472" i="1"/>
  <c r="K437" i="1"/>
  <c r="K460" i="1"/>
  <c r="K484" i="1"/>
  <c r="K508" i="1"/>
  <c r="K532" i="1"/>
  <c r="K495" i="1"/>
  <c r="K496" i="1"/>
  <c r="K546" i="1"/>
  <c r="K438" i="1"/>
  <c r="K461" i="1"/>
  <c r="K485" i="1"/>
  <c r="K509" i="1"/>
  <c r="K533" i="1"/>
  <c r="K519" i="1"/>
  <c r="K439" i="1"/>
  <c r="K462" i="1"/>
  <c r="K486" i="1"/>
  <c r="K510" i="1"/>
  <c r="K534" i="1"/>
  <c r="K416" i="1"/>
  <c r="K440" i="1"/>
  <c r="K463" i="1"/>
  <c r="K487" i="1"/>
  <c r="K511" i="1"/>
  <c r="K535" i="1"/>
  <c r="K417" i="1"/>
  <c r="K441" i="1"/>
  <c r="K464" i="1"/>
  <c r="K488" i="1"/>
  <c r="K512" i="1"/>
  <c r="K536" i="1"/>
  <c r="K418" i="1"/>
  <c r="K442" i="1"/>
  <c r="K465" i="1"/>
  <c r="K489" i="1"/>
  <c r="K513" i="1"/>
  <c r="K537" i="1"/>
  <c r="K419" i="1"/>
  <c r="K466" i="1"/>
  <c r="K490" i="1"/>
  <c r="K514" i="1"/>
  <c r="K538" i="1"/>
  <c r="K420" i="1"/>
  <c r="K443" i="1"/>
  <c r="K467" i="1"/>
  <c r="K491" i="1"/>
  <c r="K515" i="1"/>
  <c r="K539" i="1"/>
  <c r="K422" i="1"/>
  <c r="K445" i="1"/>
  <c r="K469" i="1"/>
  <c r="K493" i="1"/>
  <c r="K517" i="1"/>
  <c r="K541" i="1"/>
  <c r="K421" i="1"/>
  <c r="K444" i="1"/>
  <c r="K468" i="1"/>
  <c r="K492" i="1"/>
  <c r="K516" i="1"/>
  <c r="K540" i="1"/>
  <c r="K544" i="1"/>
  <c r="K426" i="1"/>
  <c r="K449" i="1"/>
  <c r="K473" i="1"/>
  <c r="K497" i="1"/>
  <c r="K521" i="1"/>
  <c r="K545" i="1"/>
  <c r="K20" i="1"/>
  <c r="K21" i="1"/>
  <c r="I83" i="1"/>
  <c r="I94" i="1"/>
  <c r="I91" i="1"/>
  <c r="I84" i="1"/>
  <c r="I85" i="1"/>
  <c r="I87" i="1"/>
  <c r="I88" i="1"/>
  <c r="I16" i="1"/>
  <c r="I86" i="1"/>
  <c r="I89" i="1"/>
  <c r="I90" i="1"/>
  <c r="I92" i="1"/>
  <c r="I93" i="1"/>
  <c r="V359" i="1"/>
  <c r="V360" i="1"/>
  <c r="V361" i="1"/>
  <c r="V362" i="1"/>
  <c r="V363" i="1"/>
  <c r="V364" i="1"/>
  <c r="V365" i="1"/>
  <c r="V357" i="1"/>
  <c r="V356" i="1"/>
  <c r="V355" i="1"/>
  <c r="V172" i="1"/>
  <c r="V170" i="1"/>
  <c r="V152" i="1"/>
  <c r="V111" i="1"/>
  <c r="V110" i="1"/>
  <c r="V109" i="1"/>
  <c r="V108" i="1"/>
  <c r="Q975" i="6"/>
  <c r="O975" i="6"/>
  <c r="Q974" i="6"/>
  <c r="O974" i="6"/>
  <c r="Q973" i="6"/>
  <c r="O973" i="6"/>
  <c r="Q972" i="6"/>
  <c r="O972" i="6"/>
  <c r="Q971" i="6"/>
  <c r="O971" i="6"/>
  <c r="Q970" i="6"/>
  <c r="O970" i="6"/>
  <c r="Q969" i="6"/>
  <c r="O969" i="6"/>
  <c r="Q968" i="6"/>
  <c r="O968" i="6"/>
  <c r="Q967" i="6"/>
  <c r="O967" i="6"/>
  <c r="Q966" i="6"/>
  <c r="O966" i="6"/>
  <c r="Q965" i="6"/>
  <c r="O965" i="6"/>
  <c r="Q964" i="6"/>
  <c r="O964" i="6"/>
  <c r="Q963" i="6"/>
  <c r="O963" i="6"/>
  <c r="Q962" i="6"/>
  <c r="O962" i="6"/>
  <c r="Q961" i="6"/>
  <c r="O961" i="6"/>
  <c r="Q960" i="6"/>
  <c r="O960" i="6"/>
  <c r="Q959" i="6"/>
  <c r="O959" i="6"/>
  <c r="Q958" i="6"/>
  <c r="O958" i="6"/>
  <c r="Q957" i="6"/>
  <c r="O957" i="6"/>
  <c r="Q956" i="6"/>
  <c r="O956" i="6"/>
  <c r="Q955" i="6"/>
  <c r="O955" i="6"/>
  <c r="Q954" i="6"/>
  <c r="O954" i="6"/>
  <c r="Q953" i="6"/>
  <c r="O953" i="6"/>
  <c r="Q952" i="6"/>
  <c r="O952" i="6"/>
  <c r="Q951" i="6"/>
  <c r="O951" i="6"/>
  <c r="Q950" i="6"/>
  <c r="O950" i="6"/>
  <c r="Q949" i="6"/>
  <c r="O949" i="6"/>
  <c r="Q948" i="6"/>
  <c r="O948" i="6"/>
  <c r="Q947" i="6"/>
  <c r="O947" i="6"/>
  <c r="Q946" i="6"/>
  <c r="O946" i="6"/>
  <c r="Q945" i="6"/>
  <c r="O945" i="6"/>
  <c r="Q944" i="6"/>
  <c r="O944" i="6"/>
  <c r="Q943" i="6"/>
  <c r="O943" i="6"/>
  <c r="Q942" i="6"/>
  <c r="O942" i="6"/>
  <c r="Q941" i="6"/>
  <c r="O941" i="6"/>
  <c r="Q940" i="6"/>
  <c r="O940" i="6"/>
  <c r="Q939" i="6"/>
  <c r="O939" i="6"/>
  <c r="Q938" i="6"/>
  <c r="O938" i="6"/>
  <c r="Q937" i="6"/>
  <c r="O937" i="6"/>
  <c r="Q936" i="6"/>
  <c r="O936" i="6"/>
  <c r="Q935" i="6"/>
  <c r="O935" i="6"/>
  <c r="Q934" i="6"/>
  <c r="O934" i="6"/>
  <c r="Q933" i="6"/>
  <c r="O933" i="6"/>
  <c r="Q932" i="6"/>
  <c r="O932" i="6"/>
  <c r="Q931" i="6"/>
  <c r="O931" i="6"/>
  <c r="Q930" i="6"/>
  <c r="O930" i="6"/>
  <c r="Q929" i="6"/>
  <c r="O929" i="6"/>
  <c r="Q928" i="6"/>
  <c r="O928" i="6"/>
  <c r="Q927" i="6"/>
  <c r="O927" i="6"/>
  <c r="Q926" i="6"/>
  <c r="O926" i="6"/>
  <c r="Q925" i="6"/>
  <c r="O925" i="6"/>
  <c r="Q924" i="6"/>
  <c r="O924" i="6"/>
  <c r="Q923" i="6"/>
  <c r="O923" i="6"/>
  <c r="Q922" i="6"/>
  <c r="O922" i="6"/>
  <c r="Q921" i="6"/>
  <c r="O921" i="6"/>
  <c r="Q920" i="6"/>
  <c r="O920" i="6"/>
  <c r="Q919" i="6"/>
  <c r="O919" i="6"/>
  <c r="Q918" i="6"/>
  <c r="O918" i="6"/>
  <c r="Q917" i="6"/>
  <c r="O917" i="6"/>
  <c r="Q916" i="6"/>
  <c r="O916" i="6"/>
  <c r="Q915" i="6"/>
  <c r="O915" i="6"/>
  <c r="Q914" i="6"/>
  <c r="O914" i="6"/>
  <c r="Q913" i="6"/>
  <c r="O913" i="6"/>
  <c r="Q912" i="6"/>
  <c r="O912" i="6"/>
  <c r="Q911" i="6"/>
  <c r="O911" i="6"/>
  <c r="Q910" i="6"/>
  <c r="O910" i="6"/>
  <c r="Q909" i="6"/>
  <c r="O909" i="6"/>
  <c r="Q908" i="6"/>
  <c r="O908" i="6"/>
  <c r="Q907" i="6"/>
  <c r="O907" i="6"/>
  <c r="Q906" i="6"/>
  <c r="O906" i="6"/>
  <c r="Q905" i="6"/>
  <c r="O905" i="6"/>
  <c r="Q904" i="6"/>
  <c r="O904" i="6"/>
  <c r="Q903" i="6"/>
  <c r="O903" i="6"/>
  <c r="Q902" i="6"/>
  <c r="O902" i="6"/>
  <c r="Q901" i="6"/>
  <c r="O901" i="6"/>
  <c r="Q900" i="6"/>
  <c r="O900" i="6"/>
  <c r="Q899" i="6"/>
  <c r="O899" i="6"/>
  <c r="Q898" i="6"/>
  <c r="O898" i="6"/>
  <c r="Q897" i="6"/>
  <c r="O897" i="6"/>
  <c r="Q896" i="6"/>
  <c r="O896" i="6"/>
  <c r="Q895" i="6"/>
  <c r="O895" i="6"/>
  <c r="Q894" i="6"/>
  <c r="O894" i="6"/>
  <c r="Q893" i="6"/>
  <c r="O893" i="6"/>
  <c r="Q892" i="6"/>
  <c r="O892" i="6"/>
  <c r="Q891" i="6"/>
  <c r="O891" i="6"/>
  <c r="Q890" i="6"/>
  <c r="O890" i="6"/>
  <c r="Q889" i="6"/>
  <c r="O889" i="6"/>
  <c r="Q888" i="6"/>
  <c r="O888" i="6"/>
  <c r="Q887" i="6"/>
  <c r="O887" i="6"/>
  <c r="Q886" i="6"/>
  <c r="O886" i="6"/>
  <c r="Q885" i="6"/>
  <c r="O885" i="6"/>
  <c r="Q884" i="6"/>
  <c r="O884" i="6"/>
  <c r="Q883" i="6"/>
  <c r="O883" i="6"/>
  <c r="Q882" i="6"/>
  <c r="O882" i="6"/>
  <c r="Q881" i="6"/>
  <c r="O881" i="6"/>
  <c r="Q880" i="6"/>
  <c r="O880" i="6"/>
  <c r="Q879" i="6"/>
  <c r="O879" i="6"/>
  <c r="Q878" i="6"/>
  <c r="O878" i="6"/>
  <c r="Q877" i="6"/>
  <c r="O877" i="6"/>
  <c r="Q876" i="6"/>
  <c r="O876" i="6"/>
  <c r="Q875" i="6"/>
  <c r="O875" i="6"/>
  <c r="Q874" i="6"/>
  <c r="O874" i="6"/>
  <c r="Q873" i="6"/>
  <c r="O873" i="6"/>
  <c r="Q872" i="6"/>
  <c r="O872" i="6"/>
  <c r="Q871" i="6"/>
  <c r="O871" i="6"/>
  <c r="Q870" i="6"/>
  <c r="O870" i="6"/>
  <c r="Q869" i="6"/>
  <c r="O869" i="6"/>
  <c r="Q868" i="6"/>
  <c r="O868" i="6"/>
  <c r="Q867" i="6"/>
  <c r="O867" i="6"/>
  <c r="Q866" i="6"/>
  <c r="O866" i="6"/>
  <c r="Q865" i="6"/>
  <c r="O865" i="6"/>
  <c r="Q864" i="6"/>
  <c r="O864" i="6"/>
  <c r="Q863" i="6"/>
  <c r="O863" i="6"/>
  <c r="Q862" i="6"/>
  <c r="O862" i="6"/>
  <c r="Q861" i="6"/>
  <c r="O861" i="6"/>
  <c r="Q860" i="6"/>
  <c r="O860" i="6"/>
  <c r="Q859" i="6"/>
  <c r="O859" i="6"/>
  <c r="Q858" i="6"/>
  <c r="O858" i="6"/>
  <c r="Q857" i="6"/>
  <c r="O857" i="6"/>
  <c r="Q856" i="6"/>
  <c r="O856" i="6"/>
  <c r="Q855" i="6"/>
  <c r="O855" i="6"/>
  <c r="Q854" i="6"/>
  <c r="O854" i="6"/>
  <c r="Q853" i="6"/>
  <c r="O853" i="6"/>
  <c r="Q852" i="6"/>
  <c r="O852" i="6"/>
  <c r="Q851" i="6"/>
  <c r="O851" i="6"/>
  <c r="Q850" i="6"/>
  <c r="O850" i="6"/>
  <c r="Q849" i="6"/>
  <c r="O849" i="6"/>
  <c r="Q848" i="6"/>
  <c r="O848" i="6"/>
  <c r="Q847" i="6"/>
  <c r="O847" i="6"/>
  <c r="Q846" i="6"/>
  <c r="O846" i="6"/>
  <c r="Q845" i="6"/>
  <c r="O845" i="6"/>
  <c r="Q844" i="6"/>
  <c r="O844" i="6"/>
  <c r="Q843" i="6"/>
  <c r="O843" i="6"/>
  <c r="Q842" i="6"/>
  <c r="O842" i="6"/>
  <c r="O712" i="6"/>
  <c r="N712" i="6"/>
  <c r="Q712" i="6" s="1"/>
  <c r="O711" i="6"/>
  <c r="N711" i="6"/>
  <c r="Q711" i="6" s="1"/>
  <c r="O710" i="6"/>
  <c r="N710" i="6"/>
  <c r="Q710" i="6" s="1"/>
  <c r="O709" i="6"/>
  <c r="N709" i="6"/>
  <c r="Q709" i="6" s="1"/>
  <c r="O708" i="6"/>
  <c r="N708" i="6"/>
  <c r="Q708" i="6" s="1"/>
  <c r="O707" i="6"/>
  <c r="N707" i="6"/>
  <c r="Q707" i="6" s="1"/>
  <c r="O706" i="6"/>
  <c r="N706" i="6"/>
  <c r="Q706" i="6" s="1"/>
  <c r="O705" i="6"/>
  <c r="N705" i="6"/>
  <c r="Q705" i="6" s="1"/>
  <c r="O704" i="6"/>
  <c r="N704" i="6"/>
  <c r="Q704" i="6" s="1"/>
  <c r="O703" i="6"/>
  <c r="N703" i="6"/>
  <c r="Q703" i="6" s="1"/>
  <c r="O702" i="6"/>
  <c r="N702" i="6"/>
  <c r="Q702" i="6" s="1"/>
  <c r="O701" i="6"/>
  <c r="N701" i="6"/>
  <c r="Q701" i="6" s="1"/>
  <c r="O700" i="6"/>
  <c r="N700" i="6"/>
  <c r="Q700" i="6" s="1"/>
  <c r="O699" i="6"/>
  <c r="N699" i="6"/>
  <c r="Q699" i="6" s="1"/>
  <c r="O698" i="6"/>
  <c r="N698" i="6"/>
  <c r="Q698" i="6" s="1"/>
  <c r="O697" i="6"/>
  <c r="N697" i="6"/>
  <c r="Q697" i="6" s="1"/>
  <c r="O696" i="6"/>
  <c r="N696" i="6"/>
  <c r="Q696" i="6" s="1"/>
  <c r="O695" i="6"/>
  <c r="N695" i="6"/>
  <c r="Q695" i="6" s="1"/>
  <c r="O694" i="6"/>
  <c r="N694" i="6"/>
  <c r="Q694" i="6" s="1"/>
  <c r="O693" i="6"/>
  <c r="N693" i="6"/>
  <c r="Q693" i="6" s="1"/>
  <c r="O692" i="6"/>
  <c r="N692" i="6"/>
  <c r="Q692" i="6" s="1"/>
  <c r="O691" i="6"/>
  <c r="N691" i="6"/>
  <c r="Q691" i="6" s="1"/>
  <c r="O690" i="6"/>
  <c r="N690" i="6"/>
  <c r="Q690" i="6" s="1"/>
  <c r="O689" i="6"/>
  <c r="N689" i="6"/>
  <c r="Q689" i="6" s="1"/>
  <c r="O688" i="6"/>
  <c r="N688" i="6"/>
  <c r="Q688" i="6" s="1"/>
  <c r="O687" i="6"/>
  <c r="N687" i="6"/>
  <c r="Q687" i="6" s="1"/>
  <c r="O686" i="6"/>
  <c r="N686" i="6"/>
  <c r="Q686" i="6" s="1"/>
  <c r="O685" i="6"/>
  <c r="N685" i="6"/>
  <c r="Q685" i="6" s="1"/>
  <c r="O684" i="6"/>
  <c r="N684" i="6"/>
  <c r="Q684" i="6" s="1"/>
  <c r="O683" i="6"/>
  <c r="N683" i="6"/>
  <c r="Q683" i="6" s="1"/>
  <c r="O682" i="6"/>
  <c r="N682" i="6"/>
  <c r="Q682" i="6" s="1"/>
  <c r="O681" i="6"/>
  <c r="N681" i="6"/>
  <c r="Q681" i="6" s="1"/>
  <c r="O680" i="6"/>
  <c r="N680" i="6"/>
  <c r="Q680" i="6" s="1"/>
  <c r="O679" i="6"/>
  <c r="N679" i="6"/>
  <c r="Q679" i="6" s="1"/>
  <c r="O678" i="6"/>
  <c r="N678" i="6"/>
  <c r="Q678" i="6" s="1"/>
  <c r="O677" i="6"/>
  <c r="N677" i="6"/>
  <c r="Q677" i="6" s="1"/>
  <c r="O676" i="6"/>
  <c r="N676" i="6"/>
  <c r="Q676" i="6" s="1"/>
  <c r="O675" i="6"/>
  <c r="N675" i="6"/>
  <c r="Q675" i="6" s="1"/>
  <c r="O674" i="6"/>
  <c r="N674" i="6"/>
  <c r="Q674" i="6" s="1"/>
  <c r="O673" i="6"/>
  <c r="N673" i="6"/>
  <c r="Q673" i="6" s="1"/>
  <c r="O672" i="6"/>
  <c r="N672" i="6"/>
  <c r="Q672" i="6" s="1"/>
  <c r="O671" i="6"/>
  <c r="N671" i="6"/>
  <c r="Q671" i="6" s="1"/>
  <c r="O670" i="6"/>
  <c r="N670" i="6"/>
  <c r="Q670" i="6" s="1"/>
  <c r="O669" i="6"/>
  <c r="N669" i="6"/>
  <c r="Q669" i="6" s="1"/>
  <c r="O668" i="6"/>
  <c r="N668" i="6"/>
  <c r="Q668" i="6" s="1"/>
  <c r="O667" i="6"/>
  <c r="N667" i="6"/>
  <c r="Q667" i="6" s="1"/>
  <c r="O666" i="6"/>
  <c r="N666" i="6"/>
  <c r="Q666" i="6" s="1"/>
  <c r="O665" i="6"/>
  <c r="N665" i="6"/>
  <c r="Q665" i="6" s="1"/>
  <c r="O664" i="6"/>
  <c r="N664" i="6"/>
  <c r="Q664" i="6" s="1"/>
  <c r="O663" i="6"/>
  <c r="N663" i="6"/>
  <c r="Q663" i="6" s="1"/>
  <c r="O662" i="6"/>
  <c r="N662" i="6"/>
  <c r="Q662" i="6" s="1"/>
  <c r="O661" i="6"/>
  <c r="N661" i="6"/>
  <c r="Q661" i="6" s="1"/>
  <c r="O660" i="6"/>
  <c r="N660" i="6"/>
  <c r="Q660" i="6" s="1"/>
  <c r="O659" i="6"/>
  <c r="N659" i="6"/>
  <c r="Q659" i="6" s="1"/>
  <c r="O658" i="6"/>
  <c r="N658" i="6"/>
  <c r="Q658" i="6" s="1"/>
  <c r="O657" i="6"/>
  <c r="N657" i="6"/>
  <c r="Q657" i="6" s="1"/>
  <c r="O656" i="6"/>
  <c r="N656" i="6"/>
  <c r="Q656" i="6" s="1"/>
  <c r="O655" i="6"/>
  <c r="N655" i="6"/>
  <c r="Q655" i="6" s="1"/>
  <c r="O654" i="6"/>
  <c r="N654" i="6"/>
  <c r="Q654" i="6" s="1"/>
  <c r="O653" i="6"/>
  <c r="N653" i="6"/>
  <c r="Q653" i="6" s="1"/>
  <c r="O652" i="6"/>
  <c r="N652" i="6"/>
  <c r="Q652" i="6" s="1"/>
  <c r="O651" i="6"/>
  <c r="N651" i="6"/>
  <c r="Q651" i="6" s="1"/>
  <c r="O650" i="6"/>
  <c r="N650" i="6"/>
  <c r="Q650" i="6" s="1"/>
  <c r="I104" i="1" l="1"/>
  <c r="I100" i="1"/>
  <c r="I103" i="1"/>
  <c r="I99" i="1"/>
  <c r="I101" i="1"/>
  <c r="I102" i="1"/>
  <c r="K216" i="1"/>
  <c r="K240" i="1"/>
  <c r="K264" i="1"/>
  <c r="K288" i="1"/>
  <c r="K312" i="1"/>
  <c r="K336" i="1"/>
  <c r="K360" i="1"/>
  <c r="K384" i="1"/>
  <c r="K408" i="1"/>
  <c r="K217" i="1"/>
  <c r="K241" i="1"/>
  <c r="K265" i="1"/>
  <c r="K289" i="1"/>
  <c r="K313" i="1"/>
  <c r="K337" i="1"/>
  <c r="K361" i="1"/>
  <c r="K385" i="1"/>
  <c r="K409" i="1"/>
  <c r="K194" i="1"/>
  <c r="K218" i="1"/>
  <c r="K242" i="1"/>
  <c r="K266" i="1"/>
  <c r="K290" i="1"/>
  <c r="K314" i="1"/>
  <c r="K338" i="1"/>
  <c r="K362" i="1"/>
  <c r="K386" i="1"/>
  <c r="K410" i="1"/>
  <c r="K195" i="1"/>
  <c r="K219" i="1"/>
  <c r="K243" i="1"/>
  <c r="K267" i="1"/>
  <c r="K291" i="1"/>
  <c r="K315" i="1"/>
  <c r="K339" i="1"/>
  <c r="K363" i="1"/>
  <c r="K387" i="1"/>
  <c r="K411" i="1"/>
  <c r="K196" i="1"/>
  <c r="K220" i="1"/>
  <c r="K244" i="1"/>
  <c r="K268" i="1"/>
  <c r="K292" i="1"/>
  <c r="K316" i="1"/>
  <c r="K340" i="1"/>
  <c r="K364" i="1"/>
  <c r="K388" i="1"/>
  <c r="K412" i="1"/>
  <c r="K197" i="1"/>
  <c r="K221" i="1"/>
  <c r="K245" i="1"/>
  <c r="K269" i="1"/>
  <c r="K293" i="1"/>
  <c r="K317" i="1"/>
  <c r="K341" i="1"/>
  <c r="K365" i="1"/>
  <c r="K389" i="1"/>
  <c r="K413" i="1"/>
  <c r="K198" i="1"/>
  <c r="K222" i="1"/>
  <c r="K246" i="1"/>
  <c r="K270" i="1"/>
  <c r="K294" i="1"/>
  <c r="K318" i="1"/>
  <c r="K342" i="1"/>
  <c r="K366" i="1"/>
  <c r="K390" i="1"/>
  <c r="K414" i="1"/>
  <c r="K210" i="1"/>
  <c r="K234" i="1"/>
  <c r="K258" i="1"/>
  <c r="K282" i="1"/>
  <c r="K306" i="1"/>
  <c r="K330" i="1"/>
  <c r="K354" i="1"/>
  <c r="K378" i="1"/>
  <c r="K402" i="1"/>
  <c r="K213" i="1"/>
  <c r="K237" i="1"/>
  <c r="K261" i="1"/>
  <c r="K285" i="1"/>
  <c r="K309" i="1"/>
  <c r="K333" i="1"/>
  <c r="K357" i="1"/>
  <c r="K381" i="1"/>
  <c r="K405" i="1"/>
  <c r="K208" i="1"/>
  <c r="K250" i="1"/>
  <c r="K284" i="1"/>
  <c r="K325" i="1"/>
  <c r="K367" i="1"/>
  <c r="K400" i="1"/>
  <c r="K209" i="1"/>
  <c r="K251" i="1"/>
  <c r="K286" i="1"/>
  <c r="K326" i="1"/>
  <c r="K368" i="1"/>
  <c r="K401" i="1"/>
  <c r="K211" i="1"/>
  <c r="K252" i="1"/>
  <c r="K287" i="1"/>
  <c r="K327" i="1"/>
  <c r="K369" i="1"/>
  <c r="K403" i="1"/>
  <c r="K214" i="1"/>
  <c r="K254" i="1"/>
  <c r="K296" i="1"/>
  <c r="K329" i="1"/>
  <c r="K371" i="1"/>
  <c r="K406" i="1"/>
  <c r="K223" i="1"/>
  <c r="K256" i="1"/>
  <c r="K298" i="1"/>
  <c r="K332" i="1"/>
  <c r="K373" i="1"/>
  <c r="K415" i="1"/>
  <c r="K224" i="1"/>
  <c r="K257" i="1"/>
  <c r="K299" i="1"/>
  <c r="K334" i="1"/>
  <c r="K374" i="1"/>
  <c r="K225" i="1"/>
  <c r="K259" i="1"/>
  <c r="K300" i="1"/>
  <c r="K335" i="1"/>
  <c r="K375" i="1"/>
  <c r="K226" i="1"/>
  <c r="K260" i="1"/>
  <c r="K301" i="1"/>
  <c r="K343" i="1"/>
  <c r="K376" i="1"/>
  <c r="K204" i="1"/>
  <c r="K239" i="1"/>
  <c r="K279" i="1"/>
  <c r="K321" i="1"/>
  <c r="K355" i="1"/>
  <c r="K396" i="1"/>
  <c r="K199" i="1"/>
  <c r="K255" i="1"/>
  <c r="K319" i="1"/>
  <c r="K380" i="1"/>
  <c r="K200" i="1"/>
  <c r="K262" i="1"/>
  <c r="K320" i="1"/>
  <c r="K382" i="1"/>
  <c r="K201" i="1"/>
  <c r="K263" i="1"/>
  <c r="K322" i="1"/>
  <c r="K383" i="1"/>
  <c r="K202" i="1"/>
  <c r="K271" i="1"/>
  <c r="K323" i="1"/>
  <c r="K391" i="1"/>
  <c r="K203" i="1"/>
  <c r="K272" i="1"/>
  <c r="K324" i="1"/>
  <c r="K392" i="1"/>
  <c r="K205" i="1"/>
  <c r="K273" i="1"/>
  <c r="K328" i="1"/>
  <c r="K393" i="1"/>
  <c r="K206" i="1"/>
  <c r="K274" i="1"/>
  <c r="K331" i="1"/>
  <c r="K394" i="1"/>
  <c r="K207" i="1"/>
  <c r="K275" i="1"/>
  <c r="K344" i="1"/>
  <c r="K395" i="1"/>
  <c r="K212" i="1"/>
  <c r="K276" i="1"/>
  <c r="K345" i="1"/>
  <c r="K397" i="1"/>
  <c r="K215" i="1"/>
  <c r="K277" i="1"/>
  <c r="K346" i="1"/>
  <c r="K398" i="1"/>
  <c r="K227" i="1"/>
  <c r="K278" i="1"/>
  <c r="K347" i="1"/>
  <c r="K399" i="1"/>
  <c r="K228" i="1"/>
  <c r="K280" i="1"/>
  <c r="K348" i="1"/>
  <c r="K404" i="1"/>
  <c r="K229" i="1"/>
  <c r="K281" i="1"/>
  <c r="K349" i="1"/>
  <c r="K407" i="1"/>
  <c r="K230" i="1"/>
  <c r="K283" i="1"/>
  <c r="K350" i="1"/>
  <c r="K231" i="1"/>
  <c r="K295" i="1"/>
  <c r="K351" i="1"/>
  <c r="K232" i="1"/>
  <c r="K297" i="1"/>
  <c r="K352" i="1"/>
  <c r="K233" i="1"/>
  <c r="K302" i="1"/>
  <c r="K353" i="1"/>
  <c r="K235" i="1"/>
  <c r="K303" i="1"/>
  <c r="K356" i="1"/>
  <c r="K236" i="1"/>
  <c r="K304" i="1"/>
  <c r="K358" i="1"/>
  <c r="K238" i="1"/>
  <c r="K305" i="1"/>
  <c r="K359" i="1"/>
  <c r="K247" i="1"/>
  <c r="K248" i="1"/>
  <c r="K249" i="1"/>
  <c r="K253" i="1"/>
  <c r="K307" i="1"/>
  <c r="K308" i="1"/>
  <c r="K310" i="1"/>
  <c r="K311" i="1"/>
  <c r="K370" i="1"/>
  <c r="K372" i="1"/>
  <c r="K379" i="1"/>
  <c r="K377" i="1"/>
  <c r="G427" i="1"/>
  <c r="G167" i="1"/>
  <c r="G426" i="1"/>
  <c r="G428" i="1"/>
  <c r="G429" i="1"/>
  <c r="G430" i="1"/>
  <c r="G431" i="1"/>
  <c r="G166" i="1"/>
  <c r="K18" i="1"/>
  <c r="G168" i="1"/>
  <c r="I105" i="1" l="1"/>
  <c r="I106" i="1"/>
  <c r="I107" i="1"/>
  <c r="K120" i="1"/>
  <c r="K144" i="1"/>
  <c r="K121" i="1"/>
  <c r="K145" i="1"/>
  <c r="K122" i="1"/>
  <c r="K146" i="1"/>
  <c r="K123" i="1"/>
  <c r="K147" i="1"/>
  <c r="K124" i="1"/>
  <c r="K148" i="1"/>
  <c r="K125" i="1"/>
  <c r="K149" i="1"/>
  <c r="K126" i="1"/>
  <c r="K150" i="1"/>
  <c r="K114" i="1"/>
  <c r="K138" i="1"/>
  <c r="K117" i="1"/>
  <c r="K141" i="1"/>
  <c r="K133" i="1"/>
  <c r="K134" i="1"/>
  <c r="K135" i="1"/>
  <c r="K137" i="1"/>
  <c r="K140" i="1"/>
  <c r="K142" i="1"/>
  <c r="K108" i="1"/>
  <c r="K143" i="1"/>
  <c r="K109" i="1"/>
  <c r="K151" i="1"/>
  <c r="K129" i="1"/>
  <c r="K131" i="1"/>
  <c r="K132" i="1"/>
  <c r="K136" i="1"/>
  <c r="K139" i="1"/>
  <c r="K152" i="1"/>
  <c r="K153" i="1"/>
  <c r="K154" i="1"/>
  <c r="K155" i="1"/>
  <c r="K156" i="1"/>
  <c r="K157" i="1"/>
  <c r="K158" i="1"/>
  <c r="K159" i="1"/>
  <c r="K160" i="1"/>
  <c r="K110" i="1"/>
  <c r="K111" i="1"/>
  <c r="K112" i="1"/>
  <c r="K113" i="1"/>
  <c r="K115" i="1"/>
  <c r="K116" i="1"/>
  <c r="K118" i="1"/>
  <c r="K127" i="1"/>
  <c r="K128" i="1"/>
  <c r="K130" i="1"/>
  <c r="K119" i="1"/>
  <c r="I19" i="1"/>
  <c r="K14" i="1"/>
  <c r="K15" i="1"/>
  <c r="K17" i="1"/>
  <c r="K19" i="1"/>
  <c r="K12" i="1"/>
  <c r="K13" i="1"/>
  <c r="I128" i="1" l="1"/>
  <c r="I132" i="1"/>
  <c r="I121" i="1"/>
  <c r="I133" i="1"/>
  <c r="I137" i="1"/>
  <c r="I130" i="1"/>
  <c r="I135" i="1"/>
  <c r="I136" i="1"/>
  <c r="I139" i="1"/>
  <c r="I112" i="1"/>
  <c r="I113" i="1"/>
  <c r="I122" i="1"/>
  <c r="I129" i="1"/>
  <c r="I131" i="1"/>
  <c r="I114" i="1"/>
  <c r="I115" i="1"/>
  <c r="I116" i="1"/>
  <c r="I117" i="1"/>
  <c r="I118" i="1"/>
  <c r="I123" i="1"/>
  <c r="I125" i="1"/>
  <c r="I119" i="1"/>
  <c r="I120" i="1"/>
  <c r="I124" i="1"/>
  <c r="I126" i="1"/>
  <c r="I127" i="1"/>
  <c r="I138" i="1"/>
  <c r="I140" i="1"/>
  <c r="I134" i="1"/>
  <c r="K168" i="1"/>
  <c r="K192" i="1"/>
  <c r="K169" i="1"/>
  <c r="K193" i="1"/>
  <c r="K170" i="1"/>
  <c r="K171" i="1"/>
  <c r="K172" i="1"/>
  <c r="K173" i="1"/>
  <c r="K174" i="1"/>
  <c r="K162" i="1"/>
  <c r="K186" i="1"/>
  <c r="K165" i="1"/>
  <c r="K189" i="1"/>
  <c r="K175" i="1"/>
  <c r="K176" i="1"/>
  <c r="K177" i="1"/>
  <c r="K179" i="1"/>
  <c r="K106" i="1"/>
  <c r="K181" i="1"/>
  <c r="K107" i="1"/>
  <c r="K182" i="1"/>
  <c r="K183" i="1"/>
  <c r="K184" i="1"/>
  <c r="K163" i="1"/>
  <c r="K105" i="1"/>
  <c r="K161" i="1"/>
  <c r="K164" i="1"/>
  <c r="K166" i="1"/>
  <c r="K167" i="1"/>
  <c r="K178" i="1"/>
  <c r="K180" i="1"/>
  <c r="K185" i="1"/>
  <c r="K187" i="1"/>
  <c r="K188" i="1"/>
  <c r="K190" i="1"/>
  <c r="K191" i="1"/>
  <c r="G169" i="1"/>
  <c r="G170" i="1"/>
  <c r="K22" i="1"/>
  <c r="I145" i="1" l="1"/>
  <c r="I141" i="1"/>
  <c r="I142" i="1"/>
  <c r="I143" i="1"/>
  <c r="I144" i="1"/>
  <c r="G171" i="1"/>
  <c r="G172" i="1"/>
  <c r="I17" i="1"/>
  <c r="Q14" i="3"/>
  <c r="Q28" i="3"/>
  <c r="I152" i="1" l="1"/>
  <c r="I156" i="1"/>
  <c r="I160" i="1"/>
  <c r="I151" i="1"/>
  <c r="I146" i="1"/>
  <c r="I147" i="1"/>
  <c r="I148" i="1"/>
  <c r="I149" i="1"/>
  <c r="I150" i="1"/>
  <c r="I153" i="1"/>
  <c r="I154" i="1"/>
  <c r="I155" i="1"/>
  <c r="I157" i="1"/>
  <c r="I158" i="1"/>
  <c r="I159" i="1"/>
  <c r="G163" i="1"/>
  <c r="G174" i="1"/>
  <c r="G178" i="1"/>
  <c r="G173" i="1"/>
  <c r="G175" i="1"/>
  <c r="G176" i="1"/>
  <c r="G177" i="1"/>
  <c r="G179" i="1"/>
  <c r="G180" i="1"/>
  <c r="I13" i="1"/>
  <c r="I176" i="1" l="1"/>
  <c r="I180" i="1"/>
  <c r="I169" i="1"/>
  <c r="I193" i="1"/>
  <c r="I187" i="1"/>
  <c r="I164" i="1"/>
  <c r="I191" i="1"/>
  <c r="I161" i="1"/>
  <c r="I190" i="1"/>
  <c r="I165" i="1"/>
  <c r="I166" i="1"/>
  <c r="I168" i="1"/>
  <c r="I171" i="1"/>
  <c r="I172" i="1"/>
  <c r="I182" i="1"/>
  <c r="I175" i="1"/>
  <c r="I177" i="1"/>
  <c r="I183" i="1"/>
  <c r="I184" i="1"/>
  <c r="I185" i="1"/>
  <c r="I186" i="1"/>
  <c r="I188" i="1"/>
  <c r="I189" i="1"/>
  <c r="I192" i="1"/>
  <c r="I163" i="1"/>
  <c r="I170" i="1"/>
  <c r="I173" i="1"/>
  <c r="I174" i="1"/>
  <c r="I178" i="1"/>
  <c r="I179" i="1"/>
  <c r="I181" i="1"/>
  <c r="I162" i="1"/>
  <c r="I167" i="1"/>
  <c r="G184" i="1"/>
  <c r="G181" i="1"/>
  <c r="G182" i="1"/>
  <c r="G183" i="1"/>
  <c r="I14" i="1"/>
  <c r="I15" i="1"/>
  <c r="L12" i="3"/>
  <c r="L13" i="3"/>
  <c r="L14" i="3"/>
  <c r="L15" i="3"/>
  <c r="L16" i="3"/>
  <c r="L17" i="3"/>
  <c r="L19" i="3"/>
  <c r="L21" i="3"/>
  <c r="L23" i="3"/>
  <c r="L26" i="3"/>
  <c r="L27" i="3"/>
  <c r="L28" i="3"/>
  <c r="L29" i="3"/>
  <c r="L30" i="3"/>
  <c r="I248" i="1" l="1"/>
  <c r="I272" i="1"/>
  <c r="I296" i="1"/>
  <c r="I320" i="1"/>
  <c r="I252" i="1"/>
  <c r="I276" i="1"/>
  <c r="I300" i="1"/>
  <c r="I324" i="1"/>
  <c r="I268" i="1"/>
  <c r="I294" i="1"/>
  <c r="I246" i="1"/>
  <c r="I273" i="1"/>
  <c r="I299" i="1"/>
  <c r="I326" i="1"/>
  <c r="I251" i="1"/>
  <c r="I280" i="1"/>
  <c r="I308" i="1"/>
  <c r="I335" i="1"/>
  <c r="I255" i="1"/>
  <c r="I283" i="1"/>
  <c r="I311" i="1"/>
  <c r="I338" i="1"/>
  <c r="I256" i="1"/>
  <c r="I284" i="1"/>
  <c r="I312" i="1"/>
  <c r="I339" i="1"/>
  <c r="I258" i="1"/>
  <c r="I286" i="1"/>
  <c r="I260" i="1"/>
  <c r="I288" i="1"/>
  <c r="I316" i="1"/>
  <c r="I261" i="1"/>
  <c r="I289" i="1"/>
  <c r="I317" i="1"/>
  <c r="I257" i="1"/>
  <c r="I295" i="1"/>
  <c r="I330" i="1"/>
  <c r="I259" i="1"/>
  <c r="I297" i="1"/>
  <c r="I331" i="1"/>
  <c r="I265" i="1"/>
  <c r="I303" i="1"/>
  <c r="I336" i="1"/>
  <c r="I266" i="1"/>
  <c r="I304" i="1"/>
  <c r="I337" i="1"/>
  <c r="I267" i="1"/>
  <c r="I305" i="1"/>
  <c r="I340" i="1"/>
  <c r="I269" i="1"/>
  <c r="I306" i="1"/>
  <c r="I341" i="1"/>
  <c r="I270" i="1"/>
  <c r="I307" i="1"/>
  <c r="I342" i="1"/>
  <c r="I271" i="1"/>
  <c r="I309" i="1"/>
  <c r="I274" i="1"/>
  <c r="I310" i="1"/>
  <c r="I275" i="1"/>
  <c r="I313" i="1"/>
  <c r="I277" i="1"/>
  <c r="I314" i="1"/>
  <c r="I278" i="1"/>
  <c r="I315" i="1"/>
  <c r="I279" i="1"/>
  <c r="I318" i="1"/>
  <c r="I281" i="1"/>
  <c r="I319" i="1"/>
  <c r="I247" i="1"/>
  <c r="I287" i="1"/>
  <c r="I323" i="1"/>
  <c r="I250" i="1"/>
  <c r="I291" i="1"/>
  <c r="I327" i="1"/>
  <c r="I292" i="1"/>
  <c r="I293" i="1"/>
  <c r="I298" i="1"/>
  <c r="I301" i="1"/>
  <c r="I302" i="1"/>
  <c r="I321" i="1"/>
  <c r="I322" i="1"/>
  <c r="I325" i="1"/>
  <c r="I328" i="1"/>
  <c r="I332" i="1"/>
  <c r="I333" i="1"/>
  <c r="I334" i="1"/>
  <c r="I245" i="1"/>
  <c r="I249" i="1"/>
  <c r="I253" i="1"/>
  <c r="I254" i="1"/>
  <c r="I263" i="1"/>
  <c r="I264" i="1"/>
  <c r="I282" i="1"/>
  <c r="I262" i="1"/>
  <c r="I285" i="1"/>
  <c r="I290" i="1"/>
  <c r="I329" i="1"/>
  <c r="G479" i="1"/>
  <c r="G480" i="1"/>
  <c r="G481" i="1"/>
  <c r="G482" i="1"/>
  <c r="G483" i="1"/>
  <c r="G484" i="1"/>
  <c r="G485" i="1"/>
  <c r="G486" i="1"/>
  <c r="G477" i="1"/>
  <c r="G478" i="1"/>
  <c r="G487" i="1"/>
  <c r="V11" i="1"/>
  <c r="I200" i="1" l="1"/>
  <c r="I224" i="1"/>
  <c r="I204" i="1"/>
  <c r="I217" i="1"/>
  <c r="I214" i="1"/>
  <c r="I219" i="1"/>
  <c r="I221" i="1"/>
  <c r="I195" i="1"/>
  <c r="I225" i="1"/>
  <c r="I196" i="1"/>
  <c r="I226" i="1"/>
  <c r="I198" i="1"/>
  <c r="I201" i="1"/>
  <c r="I202" i="1"/>
  <c r="I211" i="1"/>
  <c r="I215" i="1"/>
  <c r="I216" i="1"/>
  <c r="I223" i="1"/>
  <c r="I194" i="1"/>
  <c r="I197" i="1"/>
  <c r="I199" i="1"/>
  <c r="I203" i="1"/>
  <c r="I205" i="1"/>
  <c r="I208" i="1"/>
  <c r="I210" i="1"/>
  <c r="I206" i="1"/>
  <c r="I207" i="1"/>
  <c r="I209" i="1"/>
  <c r="I212" i="1"/>
  <c r="I218" i="1"/>
  <c r="I220" i="1"/>
  <c r="I222" i="1"/>
  <c r="I213" i="1"/>
  <c r="G189" i="1"/>
  <c r="G190" i="1"/>
  <c r="G188" i="1"/>
  <c r="G191" i="1" l="1"/>
  <c r="G192" i="1"/>
  <c r="G193" i="1"/>
  <c r="I344" i="1"/>
  <c r="I343" i="1"/>
  <c r="I345" i="1"/>
  <c r="I346" i="1"/>
  <c r="L22" i="3"/>
  <c r="L24" i="3"/>
  <c r="L25" i="3"/>
  <c r="I368" i="1" l="1"/>
  <c r="I392" i="1"/>
  <c r="I348" i="1"/>
  <c r="I372" i="1"/>
  <c r="I396" i="1"/>
  <c r="I352" i="1"/>
  <c r="I378" i="1"/>
  <c r="I404" i="1"/>
  <c r="I362" i="1"/>
  <c r="I389" i="1"/>
  <c r="I365" i="1"/>
  <c r="I393" i="1"/>
  <c r="I366" i="1"/>
  <c r="I394" i="1"/>
  <c r="I371" i="1"/>
  <c r="I399" i="1"/>
  <c r="I373" i="1"/>
  <c r="I400" i="1"/>
  <c r="I363" i="1"/>
  <c r="I401" i="1"/>
  <c r="I364" i="1"/>
  <c r="I402" i="1"/>
  <c r="I374" i="1"/>
  <c r="I407" i="1"/>
  <c r="I375" i="1"/>
  <c r="I408" i="1"/>
  <c r="I376" i="1"/>
  <c r="I409" i="1"/>
  <c r="I377" i="1"/>
  <c r="I410" i="1"/>
  <c r="I379" i="1"/>
  <c r="I411" i="1"/>
  <c r="I380" i="1"/>
  <c r="I412" i="1"/>
  <c r="I347" i="1"/>
  <c r="I381" i="1"/>
  <c r="I413" i="1"/>
  <c r="I349" i="1"/>
  <c r="I382" i="1"/>
  <c r="I414" i="1"/>
  <c r="I350" i="1"/>
  <c r="I383" i="1"/>
  <c r="I415" i="1"/>
  <c r="I351" i="1"/>
  <c r="I384" i="1"/>
  <c r="I353" i="1"/>
  <c r="I385" i="1"/>
  <c r="I354" i="1"/>
  <c r="I386" i="1"/>
  <c r="I357" i="1"/>
  <c r="I390" i="1"/>
  <c r="I359" i="1"/>
  <c r="I395" i="1"/>
  <c r="I397" i="1"/>
  <c r="I398" i="1"/>
  <c r="I403" i="1"/>
  <c r="I405" i="1"/>
  <c r="I406" i="1"/>
  <c r="I355" i="1"/>
  <c r="I356" i="1"/>
  <c r="I358" i="1"/>
  <c r="I360" i="1"/>
  <c r="I361" i="1"/>
  <c r="I369" i="1"/>
  <c r="I370" i="1"/>
  <c r="I387" i="1"/>
  <c r="I367" i="1"/>
  <c r="I388" i="1"/>
  <c r="I391" i="1"/>
  <c r="G594" i="1"/>
  <c r="G590" i="1"/>
  <c r="G364" i="1"/>
  <c r="G587" i="1"/>
  <c r="G365" i="1"/>
  <c r="G588" i="1"/>
  <c r="G589" i="1"/>
  <c r="G591" i="1"/>
  <c r="G593" i="1"/>
  <c r="G595" i="1"/>
  <c r="G596" i="1"/>
  <c r="G359" i="1"/>
  <c r="G582" i="1"/>
  <c r="G361" i="1"/>
  <c r="G584" i="1"/>
  <c r="G362" i="1"/>
  <c r="G363" i="1"/>
  <c r="G583" i="1"/>
  <c r="G585" i="1"/>
  <c r="G586" i="1"/>
  <c r="G592" i="1"/>
  <c r="G597" i="1"/>
  <c r="G358" i="1"/>
  <c r="G360" i="1"/>
  <c r="L11" i="3"/>
  <c r="L18" i="3"/>
  <c r="L20" i="3"/>
  <c r="G618" i="1" l="1"/>
  <c r="G601" i="1"/>
  <c r="G626" i="1"/>
  <c r="G366" i="1"/>
  <c r="G615" i="1"/>
  <c r="G614" i="1"/>
  <c r="G616" i="1"/>
  <c r="G617" i="1"/>
  <c r="G619" i="1"/>
  <c r="G621" i="1"/>
  <c r="G622" i="1"/>
  <c r="G623" i="1"/>
  <c r="G600" i="1"/>
  <c r="G628" i="1"/>
  <c r="G602" i="1"/>
  <c r="G629" i="1"/>
  <c r="G603" i="1"/>
  <c r="G604" i="1"/>
  <c r="G605" i="1"/>
  <c r="G606" i="1"/>
  <c r="G607" i="1"/>
  <c r="G609" i="1"/>
  <c r="G611" i="1"/>
  <c r="G598" i="1"/>
  <c r="G599" i="1"/>
  <c r="G608" i="1"/>
  <c r="G610" i="1"/>
  <c r="G612" i="1"/>
  <c r="G613" i="1"/>
  <c r="G620" i="1"/>
  <c r="G624" i="1"/>
  <c r="G627" i="1"/>
  <c r="G625" i="1"/>
  <c r="I18" i="1"/>
  <c r="I12" i="1"/>
  <c r="O461" i="6"/>
  <c r="I487" i="1" l="1"/>
  <c r="I511" i="1"/>
  <c r="I535" i="1"/>
  <c r="I480" i="1"/>
  <c r="I505" i="1"/>
  <c r="I530" i="1"/>
  <c r="I496" i="1"/>
  <c r="I522" i="1"/>
  <c r="I548" i="1"/>
  <c r="I473" i="1"/>
  <c r="I499" i="1"/>
  <c r="I525" i="1"/>
  <c r="I551" i="1"/>
  <c r="I474" i="1"/>
  <c r="I500" i="1"/>
  <c r="I526" i="1"/>
  <c r="I552" i="1"/>
  <c r="I478" i="1"/>
  <c r="I504" i="1"/>
  <c r="I531" i="1"/>
  <c r="I479" i="1"/>
  <c r="I506" i="1"/>
  <c r="I532" i="1"/>
  <c r="I498" i="1"/>
  <c r="I534" i="1"/>
  <c r="I501" i="1"/>
  <c r="I536" i="1"/>
  <c r="I472" i="1"/>
  <c r="I508" i="1"/>
  <c r="I540" i="1"/>
  <c r="I475" i="1"/>
  <c r="I509" i="1"/>
  <c r="I541" i="1"/>
  <c r="I476" i="1"/>
  <c r="I510" i="1"/>
  <c r="I542" i="1"/>
  <c r="I477" i="1"/>
  <c r="I512" i="1"/>
  <c r="I543" i="1"/>
  <c r="I481" i="1"/>
  <c r="I513" i="1"/>
  <c r="I544" i="1"/>
  <c r="I482" i="1"/>
  <c r="I514" i="1"/>
  <c r="I545" i="1"/>
  <c r="I483" i="1"/>
  <c r="I515" i="1"/>
  <c r="I546" i="1"/>
  <c r="I484" i="1"/>
  <c r="I516" i="1"/>
  <c r="I547" i="1"/>
  <c r="I485" i="1"/>
  <c r="I517" i="1"/>
  <c r="I549" i="1"/>
  <c r="I486" i="1"/>
  <c r="I518" i="1"/>
  <c r="I550" i="1"/>
  <c r="I488" i="1"/>
  <c r="I519" i="1"/>
  <c r="I553" i="1"/>
  <c r="I489" i="1"/>
  <c r="I520" i="1"/>
  <c r="I492" i="1"/>
  <c r="I524" i="1"/>
  <c r="I494" i="1"/>
  <c r="I528" i="1"/>
  <c r="I495" i="1"/>
  <c r="I497" i="1"/>
  <c r="I502" i="1"/>
  <c r="I503" i="1"/>
  <c r="I507" i="1"/>
  <c r="I521" i="1"/>
  <c r="I523" i="1"/>
  <c r="I527" i="1"/>
  <c r="I529" i="1"/>
  <c r="I537" i="1"/>
  <c r="I538" i="1"/>
  <c r="I539" i="1"/>
  <c r="I490" i="1"/>
  <c r="I491" i="1"/>
  <c r="I493" i="1"/>
  <c r="I533" i="1"/>
  <c r="G666" i="1"/>
  <c r="G665" i="1"/>
  <c r="G367" i="1"/>
  <c r="G368" i="1"/>
  <c r="G369" i="1"/>
  <c r="G370" i="1"/>
  <c r="G371" i="1"/>
  <c r="G372" i="1"/>
  <c r="G373" i="1"/>
  <c r="G655" i="1"/>
  <c r="G656" i="1"/>
  <c r="G657" i="1"/>
  <c r="G658" i="1"/>
  <c r="G659" i="1"/>
  <c r="G660" i="1"/>
  <c r="G661" i="1"/>
  <c r="G663" i="1"/>
  <c r="G667" i="1"/>
  <c r="G374" i="1"/>
  <c r="G375" i="1"/>
  <c r="G654" i="1"/>
  <c r="G662" i="1"/>
  <c r="G664" i="1"/>
  <c r="G668" i="1"/>
  <c r="I21" i="1"/>
  <c r="V23" i="1"/>
  <c r="G642" i="1" l="1"/>
  <c r="G376" i="1"/>
  <c r="G640" i="1"/>
  <c r="G643" i="1"/>
  <c r="G644" i="1"/>
  <c r="G645" i="1"/>
  <c r="G630" i="1"/>
  <c r="G631" i="1"/>
  <c r="G632" i="1"/>
  <c r="G633" i="1"/>
  <c r="G634" i="1"/>
  <c r="G636" i="1"/>
  <c r="G638" i="1"/>
  <c r="G637" i="1"/>
  <c r="G639" i="1"/>
  <c r="G641" i="1"/>
  <c r="G635" i="1"/>
  <c r="I416" i="1"/>
  <c r="I440" i="1"/>
  <c r="I420" i="1"/>
  <c r="I430" i="1"/>
  <c r="I417" i="1"/>
  <c r="I421" i="1"/>
  <c r="I422" i="1"/>
  <c r="I426" i="1"/>
  <c r="I427" i="1"/>
  <c r="I434" i="1"/>
  <c r="I435" i="1"/>
  <c r="I439" i="1"/>
  <c r="I441" i="1"/>
  <c r="I442" i="1"/>
  <c r="I418" i="1"/>
  <c r="I419" i="1"/>
  <c r="I423" i="1"/>
  <c r="I428" i="1"/>
  <c r="I431" i="1"/>
  <c r="I424" i="1"/>
  <c r="I425" i="1"/>
  <c r="I429" i="1"/>
  <c r="I432" i="1"/>
  <c r="I436" i="1"/>
  <c r="I437" i="1"/>
  <c r="I438" i="1"/>
  <c r="I433" i="1"/>
  <c r="I20" i="1"/>
  <c r="V545" i="1"/>
  <c r="V131" i="1"/>
  <c r="V132" i="1"/>
  <c r="V661" i="1"/>
  <c r="V662" i="1"/>
  <c r="V663" i="1"/>
  <c r="V664" i="1"/>
  <c r="V665" i="1"/>
  <c r="V666" i="1"/>
  <c r="V667" i="1"/>
  <c r="V668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505" i="1"/>
  <c r="V506" i="1"/>
  <c r="V507" i="1"/>
  <c r="V508" i="1"/>
  <c r="V509" i="1"/>
  <c r="V510" i="1"/>
  <c r="V511" i="1"/>
  <c r="V512" i="1"/>
  <c r="V513" i="1"/>
  <c r="V514" i="1"/>
  <c r="I443" i="1" l="1"/>
  <c r="I455" i="1"/>
  <c r="I444" i="1"/>
  <c r="I447" i="1"/>
  <c r="I448" i="1"/>
  <c r="I452" i="1"/>
  <c r="I453" i="1"/>
  <c r="I445" i="1"/>
  <c r="I446" i="1"/>
  <c r="I449" i="1"/>
  <c r="I450" i="1"/>
  <c r="I451" i="1"/>
  <c r="I454" i="1"/>
  <c r="I456" i="1"/>
  <c r="I457" i="1"/>
  <c r="I458" i="1"/>
  <c r="I459" i="1"/>
  <c r="G651" i="1"/>
  <c r="G646" i="1"/>
  <c r="G648" i="1"/>
  <c r="G649" i="1"/>
  <c r="G650" i="1"/>
  <c r="G647" i="1"/>
  <c r="G377" i="1"/>
  <c r="G652" i="1"/>
  <c r="G653" i="1"/>
  <c r="V84" i="1"/>
  <c r="G490" i="1" l="1"/>
  <c r="G491" i="1"/>
  <c r="G492" i="1"/>
  <c r="G493" i="1"/>
  <c r="G494" i="1"/>
  <c r="G495" i="1"/>
  <c r="G488" i="1"/>
  <c r="G489" i="1"/>
  <c r="I559" i="1"/>
  <c r="I583" i="1"/>
  <c r="I607" i="1"/>
  <c r="I631" i="1"/>
  <c r="I655" i="1"/>
  <c r="I679" i="1"/>
  <c r="I703" i="1"/>
  <c r="I555" i="1"/>
  <c r="I580" i="1"/>
  <c r="I605" i="1"/>
  <c r="I630" i="1"/>
  <c r="I656" i="1"/>
  <c r="I681" i="1"/>
  <c r="I706" i="1"/>
  <c r="I574" i="1"/>
  <c r="I600" i="1"/>
  <c r="I577" i="1"/>
  <c r="I603" i="1"/>
  <c r="I629" i="1"/>
  <c r="I578" i="1"/>
  <c r="I604" i="1"/>
  <c r="I632" i="1"/>
  <c r="I658" i="1"/>
  <c r="I684" i="1"/>
  <c r="I710" i="1"/>
  <c r="I557" i="1"/>
  <c r="I584" i="1"/>
  <c r="I610" i="1"/>
  <c r="I636" i="1"/>
  <c r="I662" i="1"/>
  <c r="I688" i="1"/>
  <c r="I558" i="1"/>
  <c r="I585" i="1"/>
  <c r="I611" i="1"/>
  <c r="I637" i="1"/>
  <c r="I663" i="1"/>
  <c r="I689" i="1"/>
  <c r="I566" i="1"/>
  <c r="I597" i="1"/>
  <c r="I628" i="1"/>
  <c r="I661" i="1"/>
  <c r="I692" i="1"/>
  <c r="I567" i="1"/>
  <c r="I598" i="1"/>
  <c r="I633" i="1"/>
  <c r="I664" i="1"/>
  <c r="I693" i="1"/>
  <c r="I571" i="1"/>
  <c r="I606" i="1"/>
  <c r="I639" i="1"/>
  <c r="I668" i="1"/>
  <c r="I697" i="1"/>
  <c r="I572" i="1"/>
  <c r="I608" i="1"/>
  <c r="I640" i="1"/>
  <c r="I669" i="1"/>
  <c r="I698" i="1"/>
  <c r="I573" i="1"/>
  <c r="I609" i="1"/>
  <c r="I641" i="1"/>
  <c r="I670" i="1"/>
  <c r="I699" i="1"/>
  <c r="I575" i="1"/>
  <c r="I612" i="1"/>
  <c r="I642" i="1"/>
  <c r="I671" i="1"/>
  <c r="I700" i="1"/>
  <c r="I576" i="1"/>
  <c r="I613" i="1"/>
  <c r="I643" i="1"/>
  <c r="I672" i="1"/>
  <c r="I701" i="1"/>
  <c r="I579" i="1"/>
  <c r="I614" i="1"/>
  <c r="I644" i="1"/>
  <c r="I673" i="1"/>
  <c r="I581" i="1"/>
  <c r="I615" i="1"/>
  <c r="I645" i="1"/>
  <c r="I674" i="1"/>
  <c r="I704" i="1"/>
  <c r="I582" i="1"/>
  <c r="I616" i="1"/>
  <c r="I646" i="1"/>
  <c r="I675" i="1"/>
  <c r="I705" i="1"/>
  <c r="I586" i="1"/>
  <c r="I617" i="1"/>
  <c r="I647" i="1"/>
  <c r="I676" i="1"/>
  <c r="I707" i="1"/>
  <c r="I587" i="1"/>
  <c r="I618" i="1"/>
  <c r="I648" i="1"/>
  <c r="I677" i="1"/>
  <c r="I708" i="1"/>
  <c r="I588" i="1"/>
  <c r="I619" i="1"/>
  <c r="I649" i="1"/>
  <c r="I678" i="1"/>
  <c r="I709" i="1"/>
  <c r="I554" i="1"/>
  <c r="I589" i="1"/>
  <c r="I620" i="1"/>
  <c r="I650" i="1"/>
  <c r="I680" i="1"/>
  <c r="I711" i="1"/>
  <c r="I561" i="1"/>
  <c r="I592" i="1"/>
  <c r="I623" i="1"/>
  <c r="I653" i="1"/>
  <c r="I685" i="1"/>
  <c r="I563" i="1"/>
  <c r="I594" i="1"/>
  <c r="I625" i="1"/>
  <c r="I657" i="1"/>
  <c r="I687" i="1"/>
  <c r="I595" i="1"/>
  <c r="I690" i="1"/>
  <c r="I596" i="1"/>
  <c r="I691" i="1"/>
  <c r="I599" i="1"/>
  <c r="I694" i="1"/>
  <c r="I601" i="1"/>
  <c r="I695" i="1"/>
  <c r="I602" i="1"/>
  <c r="I696" i="1"/>
  <c r="I621" i="1"/>
  <c r="I702" i="1"/>
  <c r="I622" i="1"/>
  <c r="I712" i="1"/>
  <c r="I624" i="1"/>
  <c r="I713" i="1"/>
  <c r="I626" i="1"/>
  <c r="I634" i="1"/>
  <c r="I635" i="1"/>
  <c r="I638" i="1"/>
  <c r="I556" i="1"/>
  <c r="I651" i="1"/>
  <c r="I560" i="1"/>
  <c r="I652" i="1"/>
  <c r="I562" i="1"/>
  <c r="I654" i="1"/>
  <c r="I564" i="1"/>
  <c r="I659" i="1"/>
  <c r="I565" i="1"/>
  <c r="I660" i="1"/>
  <c r="I569" i="1"/>
  <c r="I666" i="1"/>
  <c r="I570" i="1"/>
  <c r="I667" i="1"/>
  <c r="I590" i="1"/>
  <c r="I682" i="1"/>
  <c r="I686" i="1"/>
  <c r="I568" i="1"/>
  <c r="I591" i="1"/>
  <c r="I593" i="1"/>
  <c r="I665" i="1"/>
  <c r="I683" i="1"/>
  <c r="I627" i="1"/>
  <c r="O595" i="6"/>
  <c r="N595" i="6"/>
  <c r="Q595" i="6" s="1"/>
  <c r="O594" i="6"/>
  <c r="N594" i="6"/>
  <c r="Q594" i="6" s="1"/>
  <c r="O593" i="6"/>
  <c r="N593" i="6"/>
  <c r="Q593" i="6" s="1"/>
  <c r="O592" i="6"/>
  <c r="N592" i="6"/>
  <c r="Q592" i="6" s="1"/>
  <c r="O591" i="6"/>
  <c r="N591" i="6"/>
  <c r="Q591" i="6" s="1"/>
  <c r="O590" i="6"/>
  <c r="N590" i="6"/>
  <c r="Q590" i="6" s="1"/>
  <c r="O589" i="6"/>
  <c r="N589" i="6"/>
  <c r="Q589" i="6" s="1"/>
  <c r="O588" i="6"/>
  <c r="N588" i="6"/>
  <c r="Q588" i="6" s="1"/>
  <c r="O587" i="6"/>
  <c r="N587" i="6"/>
  <c r="Q587" i="6" s="1"/>
  <c r="O586" i="6"/>
  <c r="N586" i="6"/>
  <c r="Q586" i="6" s="1"/>
  <c r="O585" i="6"/>
  <c r="N585" i="6"/>
  <c r="Q585" i="6" s="1"/>
  <c r="O584" i="6"/>
  <c r="N584" i="6"/>
  <c r="Q584" i="6" s="1"/>
  <c r="O583" i="6"/>
  <c r="N583" i="6"/>
  <c r="Q583" i="6" s="1"/>
  <c r="O582" i="6"/>
  <c r="N582" i="6"/>
  <c r="Q582" i="6" s="1"/>
  <c r="O581" i="6"/>
  <c r="N581" i="6"/>
  <c r="Q581" i="6" s="1"/>
  <c r="O580" i="6"/>
  <c r="N580" i="6"/>
  <c r="Q580" i="6" s="1"/>
  <c r="O579" i="6"/>
  <c r="N579" i="6"/>
  <c r="Q579" i="6" s="1"/>
  <c r="O578" i="6"/>
  <c r="N578" i="6"/>
  <c r="Q578" i="6" s="1"/>
  <c r="O577" i="6"/>
  <c r="N577" i="6"/>
  <c r="Q577" i="6" s="1"/>
  <c r="O576" i="6"/>
  <c r="N576" i="6"/>
  <c r="Q576" i="6" s="1"/>
  <c r="O575" i="6"/>
  <c r="N575" i="6"/>
  <c r="Q575" i="6" s="1"/>
  <c r="O574" i="6"/>
  <c r="N574" i="6"/>
  <c r="Q574" i="6" s="1"/>
  <c r="O573" i="6"/>
  <c r="N573" i="6"/>
  <c r="Q573" i="6" s="1"/>
  <c r="O572" i="6"/>
  <c r="N572" i="6"/>
  <c r="Q572" i="6" s="1"/>
  <c r="O571" i="6"/>
  <c r="N571" i="6"/>
  <c r="Q571" i="6" s="1"/>
  <c r="O570" i="6"/>
  <c r="N570" i="6"/>
  <c r="Q570" i="6" s="1"/>
  <c r="O569" i="6"/>
  <c r="N569" i="6"/>
  <c r="Q569" i="6" s="1"/>
  <c r="O568" i="6"/>
  <c r="N568" i="6"/>
  <c r="Q568" i="6" s="1"/>
  <c r="O567" i="6"/>
  <c r="N567" i="6"/>
  <c r="Q567" i="6" s="1"/>
  <c r="O566" i="6"/>
  <c r="N566" i="6"/>
  <c r="Q566" i="6" s="1"/>
  <c r="O565" i="6"/>
  <c r="N565" i="6"/>
  <c r="Q565" i="6" s="1"/>
  <c r="O564" i="6"/>
  <c r="N564" i="6"/>
  <c r="Q564" i="6" s="1"/>
  <c r="O563" i="6"/>
  <c r="N563" i="6"/>
  <c r="Q563" i="6" s="1"/>
  <c r="O562" i="6"/>
  <c r="N562" i="6"/>
  <c r="Q562" i="6" s="1"/>
  <c r="O561" i="6"/>
  <c r="N561" i="6"/>
  <c r="Q561" i="6" s="1"/>
  <c r="O560" i="6"/>
  <c r="N560" i="6"/>
  <c r="Q560" i="6" s="1"/>
  <c r="O559" i="6"/>
  <c r="N559" i="6"/>
  <c r="Q559" i="6" s="1"/>
  <c r="O558" i="6"/>
  <c r="N558" i="6"/>
  <c r="Q558" i="6" s="1"/>
  <c r="O557" i="6"/>
  <c r="N557" i="6"/>
  <c r="Q557" i="6" s="1"/>
  <c r="O556" i="6"/>
  <c r="N556" i="6"/>
  <c r="Q556" i="6" s="1"/>
  <c r="O555" i="6"/>
  <c r="N555" i="6"/>
  <c r="Q555" i="6" s="1"/>
  <c r="O554" i="6"/>
  <c r="N554" i="6"/>
  <c r="Q554" i="6" s="1"/>
  <c r="O553" i="6"/>
  <c r="N553" i="6"/>
  <c r="Q553" i="6" s="1"/>
  <c r="O552" i="6"/>
  <c r="N552" i="6"/>
  <c r="Q552" i="6" s="1"/>
  <c r="O551" i="6"/>
  <c r="N551" i="6"/>
  <c r="Q551" i="6" s="1"/>
  <c r="O550" i="6"/>
  <c r="N550" i="6"/>
  <c r="Q550" i="6" s="1"/>
  <c r="O549" i="6"/>
  <c r="N549" i="6"/>
  <c r="Q549" i="6" s="1"/>
  <c r="O548" i="6"/>
  <c r="N548" i="6"/>
  <c r="Q548" i="6" s="1"/>
  <c r="O547" i="6"/>
  <c r="N547" i="6"/>
  <c r="Q547" i="6" s="1"/>
  <c r="O546" i="6"/>
  <c r="N546" i="6"/>
  <c r="Q546" i="6" s="1"/>
  <c r="O545" i="6"/>
  <c r="N545" i="6"/>
  <c r="Q545" i="6" s="1"/>
  <c r="O544" i="6"/>
  <c r="N544" i="6"/>
  <c r="Q544" i="6" s="1"/>
  <c r="O543" i="6"/>
  <c r="N543" i="6"/>
  <c r="Q543" i="6" s="1"/>
  <c r="O542" i="6"/>
  <c r="N542" i="6"/>
  <c r="Q542" i="6" s="1"/>
  <c r="O541" i="6"/>
  <c r="N541" i="6"/>
  <c r="Q541" i="6" s="1"/>
  <c r="O540" i="6"/>
  <c r="N540" i="6"/>
  <c r="Q540" i="6" s="1"/>
  <c r="O539" i="6"/>
  <c r="N539" i="6"/>
  <c r="Q539" i="6" s="1"/>
  <c r="O538" i="6"/>
  <c r="N538" i="6"/>
  <c r="Q538" i="6" s="1"/>
  <c r="O537" i="6"/>
  <c r="N537" i="6"/>
  <c r="Q537" i="6" s="1"/>
  <c r="O536" i="6"/>
  <c r="N536" i="6"/>
  <c r="Q536" i="6" s="1"/>
  <c r="O535" i="6"/>
  <c r="N535" i="6"/>
  <c r="Q535" i="6" s="1"/>
  <c r="O534" i="6"/>
  <c r="N534" i="6"/>
  <c r="Q534" i="6" s="1"/>
  <c r="O533" i="6"/>
  <c r="N533" i="6"/>
  <c r="Q533" i="6" s="1"/>
  <c r="O532" i="6"/>
  <c r="N532" i="6"/>
  <c r="Q532" i="6" s="1"/>
  <c r="O531" i="6"/>
  <c r="N531" i="6"/>
  <c r="Q531" i="6" s="1"/>
  <c r="O530" i="6"/>
  <c r="N530" i="6"/>
  <c r="Q530" i="6" s="1"/>
  <c r="O529" i="6"/>
  <c r="N529" i="6"/>
  <c r="Q529" i="6" s="1"/>
  <c r="O528" i="6"/>
  <c r="N528" i="6"/>
  <c r="Q528" i="6" s="1"/>
  <c r="O527" i="6"/>
  <c r="N527" i="6"/>
  <c r="Q527" i="6" s="1"/>
  <c r="O526" i="6"/>
  <c r="N526" i="6"/>
  <c r="Q526" i="6" s="1"/>
  <c r="O525" i="6"/>
  <c r="N525" i="6"/>
  <c r="Q525" i="6" s="1"/>
  <c r="O524" i="6"/>
  <c r="N524" i="6"/>
  <c r="Q524" i="6" s="1"/>
  <c r="O523" i="6"/>
  <c r="N523" i="6"/>
  <c r="Q523" i="6" s="1"/>
  <c r="O522" i="6"/>
  <c r="N522" i="6"/>
  <c r="Q522" i="6" s="1"/>
  <c r="O521" i="6"/>
  <c r="N521" i="6"/>
  <c r="Q521" i="6" s="1"/>
  <c r="O520" i="6"/>
  <c r="N520" i="6"/>
  <c r="Q520" i="6" s="1"/>
  <c r="O519" i="6"/>
  <c r="N519" i="6"/>
  <c r="Q519" i="6" s="1"/>
  <c r="O518" i="6"/>
  <c r="N518" i="6"/>
  <c r="Q518" i="6" s="1"/>
  <c r="O517" i="6"/>
  <c r="N517" i="6"/>
  <c r="Q517" i="6" s="1"/>
  <c r="O516" i="6"/>
  <c r="N516" i="6"/>
  <c r="Q516" i="6" s="1"/>
  <c r="O515" i="6"/>
  <c r="N515" i="6"/>
  <c r="Q515" i="6" s="1"/>
  <c r="O514" i="6"/>
  <c r="N514" i="6"/>
  <c r="Q514" i="6" s="1"/>
  <c r="O513" i="6"/>
  <c r="N513" i="6"/>
  <c r="Q513" i="6" s="1"/>
  <c r="O512" i="6"/>
  <c r="N512" i="6"/>
  <c r="Q512" i="6" s="1"/>
  <c r="O511" i="6"/>
  <c r="N511" i="6"/>
  <c r="Q511" i="6" s="1"/>
  <c r="O510" i="6"/>
  <c r="N510" i="6"/>
  <c r="Q510" i="6" s="1"/>
  <c r="O509" i="6"/>
  <c r="N509" i="6"/>
  <c r="Q509" i="6" s="1"/>
  <c r="O508" i="6"/>
  <c r="N508" i="6"/>
  <c r="Q508" i="6" s="1"/>
  <c r="O507" i="6"/>
  <c r="N507" i="6"/>
  <c r="Q507" i="6" s="1"/>
  <c r="O506" i="6"/>
  <c r="N506" i="6"/>
  <c r="Q506" i="6" s="1"/>
  <c r="O505" i="6"/>
  <c r="N505" i="6"/>
  <c r="Q505" i="6" s="1"/>
  <c r="O504" i="6"/>
  <c r="N504" i="6"/>
  <c r="Q504" i="6" s="1"/>
  <c r="O503" i="6"/>
  <c r="N503" i="6"/>
  <c r="Q503" i="6" s="1"/>
  <c r="O502" i="6"/>
  <c r="N502" i="6"/>
  <c r="Q502" i="6" s="1"/>
  <c r="O501" i="6"/>
  <c r="N501" i="6"/>
  <c r="Q501" i="6" s="1"/>
  <c r="O500" i="6"/>
  <c r="N500" i="6"/>
  <c r="Q500" i="6" s="1"/>
  <c r="O499" i="6"/>
  <c r="N499" i="6"/>
  <c r="Q499" i="6" s="1"/>
  <c r="O498" i="6"/>
  <c r="N498" i="6"/>
  <c r="Q498" i="6" s="1"/>
  <c r="O497" i="6"/>
  <c r="N497" i="6"/>
  <c r="Q497" i="6" s="1"/>
  <c r="O496" i="6"/>
  <c r="N496" i="6"/>
  <c r="Q496" i="6" s="1"/>
  <c r="O495" i="6"/>
  <c r="N495" i="6"/>
  <c r="Q495" i="6" s="1"/>
  <c r="O494" i="6"/>
  <c r="N494" i="6"/>
  <c r="Q494" i="6" s="1"/>
  <c r="O493" i="6"/>
  <c r="N493" i="6"/>
  <c r="Q493" i="6" s="1"/>
  <c r="O492" i="6"/>
  <c r="N492" i="6"/>
  <c r="Q492" i="6" s="1"/>
  <c r="O491" i="6"/>
  <c r="N491" i="6"/>
  <c r="Q491" i="6" s="1"/>
  <c r="O490" i="6"/>
  <c r="N490" i="6"/>
  <c r="Q490" i="6" s="1"/>
  <c r="O489" i="6"/>
  <c r="N489" i="6"/>
  <c r="Q489" i="6" s="1"/>
  <c r="O488" i="6"/>
  <c r="N488" i="6"/>
  <c r="Q488" i="6" s="1"/>
  <c r="O487" i="6"/>
  <c r="N487" i="6"/>
  <c r="Q487" i="6" s="1"/>
  <c r="O486" i="6"/>
  <c r="N486" i="6"/>
  <c r="Q486" i="6" s="1"/>
  <c r="O485" i="6"/>
  <c r="N485" i="6"/>
  <c r="Q485" i="6" s="1"/>
  <c r="O484" i="6"/>
  <c r="N484" i="6"/>
  <c r="Q484" i="6" s="1"/>
  <c r="O483" i="6"/>
  <c r="N483" i="6"/>
  <c r="Q483" i="6" s="1"/>
  <c r="O482" i="6"/>
  <c r="N482" i="6"/>
  <c r="Q482" i="6" s="1"/>
  <c r="O481" i="6"/>
  <c r="N481" i="6"/>
  <c r="Q481" i="6" s="1"/>
  <c r="O480" i="6"/>
  <c r="N480" i="6"/>
  <c r="Q480" i="6" s="1"/>
  <c r="O479" i="6"/>
  <c r="N479" i="6"/>
  <c r="Q479" i="6" s="1"/>
  <c r="O478" i="6"/>
  <c r="N478" i="6"/>
  <c r="Q478" i="6" s="1"/>
  <c r="O477" i="6"/>
  <c r="N477" i="6"/>
  <c r="Q477" i="6" s="1"/>
  <c r="O476" i="6"/>
  <c r="N476" i="6"/>
  <c r="Q476" i="6" s="1"/>
  <c r="O475" i="6"/>
  <c r="N475" i="6"/>
  <c r="Q475" i="6" s="1"/>
  <c r="O474" i="6"/>
  <c r="N474" i="6"/>
  <c r="Q474" i="6" s="1"/>
  <c r="O473" i="6"/>
  <c r="N473" i="6"/>
  <c r="Q473" i="6" s="1"/>
  <c r="O472" i="6"/>
  <c r="N472" i="6"/>
  <c r="Q472" i="6" s="1"/>
  <c r="O471" i="6"/>
  <c r="N471" i="6"/>
  <c r="Q471" i="6" s="1"/>
  <c r="O470" i="6"/>
  <c r="N470" i="6"/>
  <c r="Q470" i="6" s="1"/>
  <c r="O469" i="6"/>
  <c r="N469" i="6"/>
  <c r="Q469" i="6" s="1"/>
  <c r="O468" i="6"/>
  <c r="N468" i="6"/>
  <c r="Q468" i="6" s="1"/>
  <c r="O467" i="6"/>
  <c r="N467" i="6"/>
  <c r="Q467" i="6" s="1"/>
  <c r="O466" i="6"/>
  <c r="N466" i="6"/>
  <c r="Q466" i="6" s="1"/>
  <c r="O465" i="6"/>
  <c r="N465" i="6"/>
  <c r="Q465" i="6" s="1"/>
  <c r="O464" i="6"/>
  <c r="N464" i="6"/>
  <c r="Q464" i="6" s="1"/>
  <c r="O463" i="6"/>
  <c r="N463" i="6"/>
  <c r="Q463" i="6" s="1"/>
  <c r="O462" i="6"/>
  <c r="N462" i="6"/>
  <c r="Q462" i="6" s="1"/>
  <c r="N461" i="6"/>
  <c r="Q461" i="6" s="1"/>
  <c r="O460" i="6"/>
  <c r="N460" i="6"/>
  <c r="Q460" i="6" s="1"/>
  <c r="O459" i="6"/>
  <c r="N459" i="6"/>
  <c r="Q459" i="6" s="1"/>
  <c r="O458" i="6"/>
  <c r="N458" i="6"/>
  <c r="Q458" i="6" s="1"/>
  <c r="O457" i="6"/>
  <c r="N457" i="6"/>
  <c r="Q457" i="6" s="1"/>
  <c r="O456" i="6"/>
  <c r="N456" i="6"/>
  <c r="Q456" i="6" s="1"/>
  <c r="O455" i="6"/>
  <c r="N455" i="6"/>
  <c r="Q455" i="6" s="1"/>
  <c r="O454" i="6"/>
  <c r="N454" i="6"/>
  <c r="Q454" i="6" s="1"/>
  <c r="O453" i="6"/>
  <c r="N453" i="6"/>
  <c r="Q453" i="6" s="1"/>
  <c r="O452" i="6"/>
  <c r="N452" i="6"/>
  <c r="Q452" i="6" s="1"/>
  <c r="O451" i="6"/>
  <c r="N451" i="6"/>
  <c r="Q451" i="6" s="1"/>
  <c r="O450" i="6"/>
  <c r="N450" i="6"/>
  <c r="Q450" i="6" s="1"/>
  <c r="O449" i="6"/>
  <c r="N449" i="6"/>
  <c r="Q449" i="6" s="1"/>
  <c r="O448" i="6"/>
  <c r="N448" i="6"/>
  <c r="Q448" i="6" s="1"/>
  <c r="O447" i="6"/>
  <c r="N447" i="6"/>
  <c r="Q447" i="6" s="1"/>
  <c r="O446" i="6"/>
  <c r="N446" i="6"/>
  <c r="Q446" i="6" s="1"/>
  <c r="O445" i="6"/>
  <c r="N445" i="6"/>
  <c r="Q445" i="6" s="1"/>
  <c r="O444" i="6"/>
  <c r="N444" i="6"/>
  <c r="Q444" i="6" s="1"/>
  <c r="O443" i="6"/>
  <c r="N443" i="6"/>
  <c r="Q443" i="6" s="1"/>
  <c r="O442" i="6"/>
  <c r="N442" i="6"/>
  <c r="Q442" i="6" s="1"/>
  <c r="O441" i="6"/>
  <c r="N441" i="6"/>
  <c r="Q441" i="6" s="1"/>
  <c r="O440" i="6"/>
  <c r="N440" i="6"/>
  <c r="Q440" i="6" s="1"/>
  <c r="O439" i="6"/>
  <c r="N439" i="6"/>
  <c r="Q439" i="6" s="1"/>
  <c r="O438" i="6"/>
  <c r="N438" i="6"/>
  <c r="Q438" i="6" s="1"/>
  <c r="O437" i="6"/>
  <c r="N437" i="6"/>
  <c r="Q437" i="6" s="1"/>
  <c r="O436" i="6"/>
  <c r="N436" i="6"/>
  <c r="Q436" i="6" s="1"/>
  <c r="O435" i="6"/>
  <c r="N435" i="6"/>
  <c r="Q435" i="6" s="1"/>
  <c r="O434" i="6"/>
  <c r="N434" i="6"/>
  <c r="Q434" i="6" s="1"/>
  <c r="O433" i="6"/>
  <c r="N433" i="6"/>
  <c r="Q433" i="6" s="1"/>
  <c r="O432" i="6"/>
  <c r="N432" i="6"/>
  <c r="Q432" i="6" s="1"/>
  <c r="O431" i="6"/>
  <c r="N431" i="6"/>
  <c r="Q431" i="6" s="1"/>
  <c r="O430" i="6"/>
  <c r="N430" i="6"/>
  <c r="Q430" i="6" s="1"/>
  <c r="O429" i="6"/>
  <c r="N429" i="6"/>
  <c r="Q429" i="6" s="1"/>
  <c r="O428" i="6"/>
  <c r="N428" i="6"/>
  <c r="Q428" i="6" s="1"/>
  <c r="O427" i="6"/>
  <c r="N427" i="6"/>
  <c r="Q427" i="6" s="1"/>
  <c r="O426" i="6"/>
  <c r="N426" i="6"/>
  <c r="Q426" i="6" s="1"/>
  <c r="O425" i="6"/>
  <c r="N425" i="6"/>
  <c r="Q425" i="6" s="1"/>
  <c r="O424" i="6"/>
  <c r="N424" i="6"/>
  <c r="Q424" i="6" s="1"/>
  <c r="O423" i="6"/>
  <c r="N423" i="6"/>
  <c r="Q423" i="6" s="1"/>
  <c r="O422" i="6"/>
  <c r="N422" i="6"/>
  <c r="Q422" i="6" s="1"/>
  <c r="O421" i="6"/>
  <c r="N421" i="6"/>
  <c r="Q421" i="6" s="1"/>
  <c r="O420" i="6"/>
  <c r="N420" i="6"/>
  <c r="Q420" i="6" s="1"/>
  <c r="O419" i="6"/>
  <c r="N419" i="6"/>
  <c r="Q419" i="6" s="1"/>
  <c r="O418" i="6"/>
  <c r="N418" i="6"/>
  <c r="Q418" i="6" s="1"/>
  <c r="O417" i="6"/>
  <c r="N417" i="6"/>
  <c r="Q417" i="6" s="1"/>
  <c r="O416" i="6"/>
  <c r="N416" i="6"/>
  <c r="Q416" i="6" s="1"/>
  <c r="O415" i="6"/>
  <c r="N415" i="6"/>
  <c r="Q415" i="6" s="1"/>
  <c r="O414" i="6"/>
  <c r="N414" i="6"/>
  <c r="Q414" i="6" s="1"/>
  <c r="O413" i="6"/>
  <c r="N413" i="6"/>
  <c r="Q413" i="6" s="1"/>
  <c r="O412" i="6"/>
  <c r="N412" i="6"/>
  <c r="Q412" i="6" s="1"/>
  <c r="O411" i="6"/>
  <c r="N411" i="6"/>
  <c r="Q411" i="6" s="1"/>
  <c r="O410" i="6"/>
  <c r="N410" i="6"/>
  <c r="Q410" i="6" s="1"/>
  <c r="O409" i="6"/>
  <c r="N409" i="6"/>
  <c r="Q409" i="6" s="1"/>
  <c r="O408" i="6"/>
  <c r="N408" i="6"/>
  <c r="Q408" i="6" s="1"/>
  <c r="O407" i="6"/>
  <c r="N407" i="6"/>
  <c r="Q407" i="6" s="1"/>
  <c r="O406" i="6"/>
  <c r="N406" i="6"/>
  <c r="Q406" i="6" s="1"/>
  <c r="O405" i="6"/>
  <c r="N405" i="6"/>
  <c r="Q405" i="6" s="1"/>
  <c r="O404" i="6"/>
  <c r="N404" i="6"/>
  <c r="Q404" i="6" s="1"/>
  <c r="O403" i="6"/>
  <c r="N403" i="6"/>
  <c r="Q403" i="6" s="1"/>
  <c r="O402" i="6"/>
  <c r="N402" i="6"/>
  <c r="Q402" i="6" s="1"/>
  <c r="O401" i="6"/>
  <c r="N401" i="6"/>
  <c r="Q401" i="6" s="1"/>
  <c r="O400" i="6"/>
  <c r="N400" i="6"/>
  <c r="Q400" i="6" s="1"/>
  <c r="O399" i="6"/>
  <c r="N399" i="6"/>
  <c r="Q399" i="6" s="1"/>
  <c r="O398" i="6"/>
  <c r="N398" i="6"/>
  <c r="Q398" i="6" s="1"/>
  <c r="O397" i="6"/>
  <c r="N397" i="6"/>
  <c r="Q397" i="6" s="1"/>
  <c r="O396" i="6"/>
  <c r="N396" i="6"/>
  <c r="Q396" i="6" s="1"/>
  <c r="O395" i="6"/>
  <c r="N395" i="6"/>
  <c r="Q395" i="6" s="1"/>
  <c r="O394" i="6"/>
  <c r="N394" i="6"/>
  <c r="Q394" i="6" s="1"/>
  <c r="O393" i="6"/>
  <c r="N393" i="6"/>
  <c r="Q393" i="6" s="1"/>
  <c r="O392" i="6"/>
  <c r="N392" i="6"/>
  <c r="Q392" i="6" s="1"/>
  <c r="O391" i="6"/>
  <c r="N391" i="6"/>
  <c r="Q391" i="6" s="1"/>
  <c r="O390" i="6"/>
  <c r="N390" i="6"/>
  <c r="Q390" i="6" s="1"/>
  <c r="O389" i="6"/>
  <c r="N389" i="6"/>
  <c r="Q389" i="6" s="1"/>
  <c r="O388" i="6"/>
  <c r="N388" i="6"/>
  <c r="Q388" i="6" s="1"/>
  <c r="O387" i="6"/>
  <c r="N387" i="6"/>
  <c r="Q387" i="6" s="1"/>
  <c r="O386" i="6"/>
  <c r="N386" i="6"/>
  <c r="Q386" i="6" s="1"/>
  <c r="O385" i="6"/>
  <c r="N385" i="6"/>
  <c r="Q385" i="6" s="1"/>
  <c r="O384" i="6"/>
  <c r="N384" i="6"/>
  <c r="Q384" i="6" s="1"/>
  <c r="O383" i="6"/>
  <c r="N383" i="6"/>
  <c r="Q383" i="6" s="1"/>
  <c r="O382" i="6"/>
  <c r="N382" i="6"/>
  <c r="Q382" i="6" s="1"/>
  <c r="O381" i="6"/>
  <c r="N381" i="6"/>
  <c r="Q381" i="6" s="1"/>
  <c r="O380" i="6"/>
  <c r="N380" i="6"/>
  <c r="Q380" i="6" s="1"/>
  <c r="O379" i="6"/>
  <c r="N379" i="6"/>
  <c r="Q379" i="6" s="1"/>
  <c r="O378" i="6"/>
  <c r="N378" i="6"/>
  <c r="Q378" i="6" s="1"/>
  <c r="O377" i="6"/>
  <c r="N377" i="6"/>
  <c r="Q377" i="6" s="1"/>
  <c r="O376" i="6"/>
  <c r="N376" i="6"/>
  <c r="Q376" i="6" s="1"/>
  <c r="O375" i="6"/>
  <c r="N375" i="6"/>
  <c r="Q375" i="6" s="1"/>
  <c r="O374" i="6"/>
  <c r="N374" i="6"/>
  <c r="Q374" i="6" s="1"/>
  <c r="O373" i="6"/>
  <c r="N373" i="6"/>
  <c r="Q373" i="6" s="1"/>
  <c r="O372" i="6"/>
  <c r="N372" i="6"/>
  <c r="Q372" i="6" s="1"/>
  <c r="O371" i="6"/>
  <c r="N371" i="6"/>
  <c r="Q371" i="6" s="1"/>
  <c r="O370" i="6"/>
  <c r="N370" i="6"/>
  <c r="Q370" i="6" s="1"/>
  <c r="O369" i="6"/>
  <c r="N369" i="6"/>
  <c r="Q369" i="6" s="1"/>
  <c r="O368" i="6"/>
  <c r="N368" i="6"/>
  <c r="Q368" i="6" s="1"/>
  <c r="O367" i="6"/>
  <c r="N367" i="6"/>
  <c r="Q367" i="6" s="1"/>
  <c r="O366" i="6"/>
  <c r="N366" i="6"/>
  <c r="Q366" i="6" s="1"/>
  <c r="O365" i="6"/>
  <c r="N365" i="6"/>
  <c r="Q365" i="6" s="1"/>
  <c r="O364" i="6"/>
  <c r="N364" i="6"/>
  <c r="Q364" i="6" s="1"/>
  <c r="O363" i="6"/>
  <c r="N363" i="6"/>
  <c r="Q363" i="6" s="1"/>
  <c r="O362" i="6"/>
  <c r="N362" i="6"/>
  <c r="Q362" i="6" s="1"/>
  <c r="O361" i="6"/>
  <c r="N361" i="6"/>
  <c r="Q361" i="6" s="1"/>
  <c r="O360" i="6"/>
  <c r="N360" i="6"/>
  <c r="Q360" i="6" s="1"/>
  <c r="O359" i="6"/>
  <c r="N359" i="6"/>
  <c r="Q359" i="6" s="1"/>
  <c r="O358" i="6"/>
  <c r="N358" i="6"/>
  <c r="Q358" i="6" s="1"/>
  <c r="O357" i="6"/>
  <c r="N357" i="6"/>
  <c r="Q357" i="6" s="1"/>
  <c r="O356" i="6"/>
  <c r="N356" i="6"/>
  <c r="Q356" i="6" s="1"/>
  <c r="O355" i="6"/>
  <c r="N355" i="6"/>
  <c r="Q355" i="6" s="1"/>
  <c r="O354" i="6"/>
  <c r="N354" i="6"/>
  <c r="Q354" i="6" s="1"/>
  <c r="O353" i="6"/>
  <c r="N353" i="6"/>
  <c r="Q353" i="6" s="1"/>
  <c r="O352" i="6"/>
  <c r="N352" i="6"/>
  <c r="Q352" i="6" s="1"/>
  <c r="O351" i="6"/>
  <c r="N351" i="6"/>
  <c r="Q351" i="6" s="1"/>
  <c r="O350" i="6"/>
  <c r="N350" i="6"/>
  <c r="Q350" i="6" s="1"/>
  <c r="O349" i="6"/>
  <c r="N349" i="6"/>
  <c r="Q349" i="6" s="1"/>
  <c r="O348" i="6"/>
  <c r="N348" i="6"/>
  <c r="Q348" i="6" s="1"/>
  <c r="O347" i="6"/>
  <c r="N347" i="6"/>
  <c r="Q347" i="6" s="1"/>
  <c r="O346" i="6"/>
  <c r="N346" i="6"/>
  <c r="Q346" i="6" s="1"/>
  <c r="O345" i="6"/>
  <c r="N345" i="6"/>
  <c r="Q345" i="6" s="1"/>
  <c r="O344" i="6"/>
  <c r="N344" i="6"/>
  <c r="Q344" i="6" s="1"/>
  <c r="O343" i="6"/>
  <c r="N343" i="6"/>
  <c r="Q343" i="6" s="1"/>
  <c r="O342" i="6"/>
  <c r="N342" i="6"/>
  <c r="Q342" i="6" s="1"/>
  <c r="O341" i="6"/>
  <c r="N341" i="6"/>
  <c r="Q341" i="6" s="1"/>
  <c r="O340" i="6"/>
  <c r="N340" i="6"/>
  <c r="Q340" i="6" s="1"/>
  <c r="O339" i="6"/>
  <c r="N339" i="6"/>
  <c r="Q339" i="6" s="1"/>
  <c r="O338" i="6"/>
  <c r="N338" i="6"/>
  <c r="Q338" i="6" s="1"/>
  <c r="O337" i="6"/>
  <c r="N337" i="6"/>
  <c r="Q337" i="6" s="1"/>
  <c r="O336" i="6"/>
  <c r="N336" i="6"/>
  <c r="Q336" i="6" s="1"/>
  <c r="O335" i="6"/>
  <c r="N335" i="6"/>
  <c r="Q335" i="6" s="1"/>
  <c r="O334" i="6"/>
  <c r="N334" i="6"/>
  <c r="Q334" i="6" s="1"/>
  <c r="O333" i="6"/>
  <c r="N333" i="6"/>
  <c r="Q333" i="6" s="1"/>
  <c r="O332" i="6"/>
  <c r="N332" i="6"/>
  <c r="Q332" i="6" s="1"/>
  <c r="O331" i="6"/>
  <c r="N331" i="6"/>
  <c r="Q331" i="6" s="1"/>
  <c r="O330" i="6"/>
  <c r="N330" i="6"/>
  <c r="Q330" i="6" s="1"/>
  <c r="O329" i="6"/>
  <c r="N329" i="6"/>
  <c r="Q329" i="6" s="1"/>
  <c r="O328" i="6"/>
  <c r="N328" i="6"/>
  <c r="Q328" i="6" s="1"/>
  <c r="O327" i="6"/>
  <c r="N327" i="6"/>
  <c r="Q327" i="6" s="1"/>
  <c r="O326" i="6"/>
  <c r="N326" i="6"/>
  <c r="Q326" i="6" s="1"/>
  <c r="O325" i="6"/>
  <c r="N325" i="6"/>
  <c r="Q325" i="6" s="1"/>
  <c r="O324" i="6"/>
  <c r="N324" i="6"/>
  <c r="Q324" i="6" s="1"/>
  <c r="O323" i="6"/>
  <c r="N323" i="6"/>
  <c r="Q323" i="6" s="1"/>
  <c r="O322" i="6"/>
  <c r="N322" i="6"/>
  <c r="Q322" i="6" s="1"/>
  <c r="O321" i="6"/>
  <c r="N321" i="6"/>
  <c r="Q321" i="6" s="1"/>
  <c r="O320" i="6"/>
  <c r="N320" i="6"/>
  <c r="Q320" i="6" s="1"/>
  <c r="O319" i="6"/>
  <c r="N319" i="6"/>
  <c r="Q319" i="6" s="1"/>
  <c r="O318" i="6"/>
  <c r="N318" i="6"/>
  <c r="Q318" i="6" s="1"/>
  <c r="O317" i="6"/>
  <c r="N317" i="6"/>
  <c r="Q317" i="6" s="1"/>
  <c r="O316" i="6"/>
  <c r="N316" i="6"/>
  <c r="Q316" i="6" s="1"/>
  <c r="O315" i="6"/>
  <c r="N315" i="6"/>
  <c r="Q315" i="6" s="1"/>
  <c r="O314" i="6"/>
  <c r="N314" i="6"/>
  <c r="Q314" i="6" s="1"/>
  <c r="O313" i="6"/>
  <c r="N313" i="6"/>
  <c r="Q313" i="6" s="1"/>
  <c r="O312" i="6"/>
  <c r="N312" i="6"/>
  <c r="Q312" i="6" s="1"/>
  <c r="O311" i="6"/>
  <c r="N311" i="6"/>
  <c r="Q311" i="6" s="1"/>
  <c r="O310" i="6"/>
  <c r="N310" i="6"/>
  <c r="Q310" i="6" s="1"/>
  <c r="O309" i="6"/>
  <c r="N309" i="6"/>
  <c r="Q309" i="6" s="1"/>
  <c r="O308" i="6"/>
  <c r="N308" i="6"/>
  <c r="Q308" i="6" s="1"/>
  <c r="O307" i="6"/>
  <c r="N307" i="6"/>
  <c r="Q307" i="6" s="1"/>
  <c r="O306" i="6"/>
  <c r="N306" i="6"/>
  <c r="Q306" i="6" s="1"/>
  <c r="O305" i="6"/>
  <c r="N305" i="6"/>
  <c r="Q305" i="6" s="1"/>
  <c r="O304" i="6"/>
  <c r="N304" i="6"/>
  <c r="Q304" i="6" s="1"/>
  <c r="O303" i="6"/>
  <c r="N303" i="6"/>
  <c r="Q303" i="6" s="1"/>
  <c r="O302" i="6"/>
  <c r="N302" i="6"/>
  <c r="Q302" i="6" s="1"/>
  <c r="O301" i="6"/>
  <c r="N301" i="6"/>
  <c r="Q301" i="6" s="1"/>
  <c r="O300" i="6"/>
  <c r="N300" i="6"/>
  <c r="Q300" i="6" s="1"/>
  <c r="O299" i="6"/>
  <c r="N299" i="6"/>
  <c r="Q299" i="6" s="1"/>
  <c r="O298" i="6"/>
  <c r="N298" i="6"/>
  <c r="Q298" i="6" s="1"/>
  <c r="O297" i="6"/>
  <c r="N297" i="6"/>
  <c r="Q297" i="6" s="1"/>
  <c r="O296" i="6"/>
  <c r="N296" i="6"/>
  <c r="Q296" i="6" s="1"/>
  <c r="O295" i="6"/>
  <c r="N295" i="6"/>
  <c r="Q295" i="6" s="1"/>
  <c r="O294" i="6"/>
  <c r="N294" i="6"/>
  <c r="Q294" i="6" s="1"/>
  <c r="O293" i="6"/>
  <c r="N293" i="6"/>
  <c r="Q293" i="6" s="1"/>
  <c r="O292" i="6"/>
  <c r="N292" i="6"/>
  <c r="Q292" i="6" s="1"/>
  <c r="O291" i="6"/>
  <c r="N291" i="6"/>
  <c r="Q291" i="6" s="1"/>
  <c r="O290" i="6"/>
  <c r="N290" i="6"/>
  <c r="Q290" i="6" s="1"/>
  <c r="O289" i="6"/>
  <c r="N289" i="6"/>
  <c r="Q289" i="6" s="1"/>
  <c r="O288" i="6"/>
  <c r="N288" i="6"/>
  <c r="Q288" i="6" s="1"/>
  <c r="O287" i="6"/>
  <c r="N287" i="6"/>
  <c r="Q287" i="6" s="1"/>
  <c r="O286" i="6"/>
  <c r="N286" i="6"/>
  <c r="Q286" i="6" s="1"/>
  <c r="O285" i="6"/>
  <c r="N285" i="6"/>
  <c r="Q285" i="6" s="1"/>
  <c r="O284" i="6"/>
  <c r="N284" i="6"/>
  <c r="Q284" i="6" s="1"/>
  <c r="O283" i="6"/>
  <c r="N283" i="6"/>
  <c r="Q283" i="6" s="1"/>
  <c r="O282" i="6"/>
  <c r="N282" i="6"/>
  <c r="Q282" i="6" s="1"/>
  <c r="O281" i="6"/>
  <c r="N281" i="6"/>
  <c r="Q281" i="6" s="1"/>
  <c r="O280" i="6"/>
  <c r="N280" i="6"/>
  <c r="Q280" i="6" s="1"/>
  <c r="O279" i="6"/>
  <c r="N279" i="6"/>
  <c r="Q279" i="6" s="1"/>
  <c r="O278" i="6"/>
  <c r="N278" i="6"/>
  <c r="Q278" i="6" s="1"/>
  <c r="O277" i="6"/>
  <c r="N277" i="6"/>
  <c r="Q277" i="6" s="1"/>
  <c r="O276" i="6"/>
  <c r="N276" i="6"/>
  <c r="Q276" i="6" s="1"/>
  <c r="O275" i="6"/>
  <c r="N275" i="6"/>
  <c r="Q275" i="6" s="1"/>
  <c r="O274" i="6"/>
  <c r="N274" i="6"/>
  <c r="Q274" i="6" s="1"/>
  <c r="O273" i="6"/>
  <c r="N273" i="6"/>
  <c r="Q273" i="6" s="1"/>
  <c r="O272" i="6"/>
  <c r="N272" i="6"/>
  <c r="Q272" i="6" s="1"/>
  <c r="O271" i="6"/>
  <c r="N271" i="6"/>
  <c r="Q271" i="6" s="1"/>
  <c r="O270" i="6"/>
  <c r="N270" i="6"/>
  <c r="Q270" i="6" s="1"/>
  <c r="O269" i="6"/>
  <c r="N269" i="6"/>
  <c r="Q269" i="6" s="1"/>
  <c r="O268" i="6"/>
  <c r="N268" i="6"/>
  <c r="Q268" i="6" s="1"/>
  <c r="O267" i="6"/>
  <c r="N267" i="6"/>
  <c r="Q267" i="6" s="1"/>
  <c r="O266" i="6"/>
  <c r="N266" i="6"/>
  <c r="Q266" i="6" s="1"/>
  <c r="O265" i="6"/>
  <c r="N265" i="6"/>
  <c r="Q265" i="6" s="1"/>
  <c r="O264" i="6"/>
  <c r="N264" i="6"/>
  <c r="Q264" i="6" s="1"/>
  <c r="O263" i="6"/>
  <c r="N263" i="6"/>
  <c r="Q263" i="6" s="1"/>
  <c r="O262" i="6"/>
  <c r="N262" i="6"/>
  <c r="Q262" i="6" s="1"/>
  <c r="O261" i="6"/>
  <c r="N261" i="6"/>
  <c r="Q261" i="6" s="1"/>
  <c r="O260" i="6"/>
  <c r="N260" i="6"/>
  <c r="Q260" i="6" s="1"/>
  <c r="O259" i="6"/>
  <c r="N259" i="6"/>
  <c r="Q259" i="6" s="1"/>
  <c r="O258" i="6"/>
  <c r="N258" i="6"/>
  <c r="Q258" i="6" s="1"/>
  <c r="O257" i="6"/>
  <c r="N257" i="6"/>
  <c r="Q257" i="6" s="1"/>
  <c r="O256" i="6"/>
  <c r="N256" i="6"/>
  <c r="Q256" i="6" s="1"/>
  <c r="O255" i="6"/>
  <c r="N255" i="6"/>
  <c r="Q255" i="6" s="1"/>
  <c r="O254" i="6"/>
  <c r="N254" i="6"/>
  <c r="Q254" i="6" s="1"/>
  <c r="O253" i="6"/>
  <c r="N253" i="6"/>
  <c r="Q253" i="6" s="1"/>
  <c r="O252" i="6"/>
  <c r="N252" i="6"/>
  <c r="Q252" i="6" s="1"/>
  <c r="O251" i="6"/>
  <c r="N251" i="6"/>
  <c r="Q251" i="6" s="1"/>
  <c r="O250" i="6"/>
  <c r="N250" i="6"/>
  <c r="Q250" i="6" s="1"/>
  <c r="O249" i="6"/>
  <c r="N249" i="6"/>
  <c r="Q249" i="6" s="1"/>
  <c r="O248" i="6"/>
  <c r="N248" i="6"/>
  <c r="Q248" i="6" s="1"/>
  <c r="O247" i="6"/>
  <c r="N247" i="6"/>
  <c r="Q247" i="6" s="1"/>
  <c r="O246" i="6"/>
  <c r="N246" i="6"/>
  <c r="Q246" i="6" s="1"/>
  <c r="O245" i="6"/>
  <c r="N245" i="6"/>
  <c r="Q245" i="6" s="1"/>
  <c r="O244" i="6"/>
  <c r="N244" i="6"/>
  <c r="Q244" i="6" s="1"/>
  <c r="O243" i="6"/>
  <c r="N243" i="6"/>
  <c r="Q243" i="6" s="1"/>
  <c r="O242" i="6"/>
  <c r="N242" i="6"/>
  <c r="Q242" i="6" s="1"/>
  <c r="O241" i="6"/>
  <c r="N241" i="6"/>
  <c r="Q241" i="6" s="1"/>
  <c r="O240" i="6"/>
  <c r="N240" i="6"/>
  <c r="Q240" i="6" s="1"/>
  <c r="O239" i="6"/>
  <c r="N239" i="6"/>
  <c r="Q239" i="6" s="1"/>
  <c r="O238" i="6"/>
  <c r="N238" i="6"/>
  <c r="Q238" i="6" s="1"/>
  <c r="O237" i="6"/>
  <c r="N237" i="6"/>
  <c r="Q237" i="6" s="1"/>
  <c r="O236" i="6"/>
  <c r="N236" i="6"/>
  <c r="Q236" i="6" s="1"/>
  <c r="O235" i="6"/>
  <c r="N235" i="6"/>
  <c r="Q235" i="6" s="1"/>
  <c r="O234" i="6"/>
  <c r="N234" i="6"/>
  <c r="Q234" i="6" s="1"/>
  <c r="O233" i="6"/>
  <c r="N233" i="6"/>
  <c r="Q233" i="6" s="1"/>
  <c r="O232" i="6"/>
  <c r="N232" i="6"/>
  <c r="Q232" i="6" s="1"/>
  <c r="O231" i="6"/>
  <c r="N231" i="6"/>
  <c r="Q231" i="6" s="1"/>
  <c r="O230" i="6"/>
  <c r="N230" i="6"/>
  <c r="Q230" i="6" s="1"/>
  <c r="O229" i="6"/>
  <c r="N229" i="6"/>
  <c r="Q229" i="6" s="1"/>
  <c r="O228" i="6"/>
  <c r="N228" i="6"/>
  <c r="Q228" i="6" s="1"/>
  <c r="O227" i="6"/>
  <c r="N227" i="6"/>
  <c r="Q227" i="6" s="1"/>
  <c r="O226" i="6"/>
  <c r="N226" i="6"/>
  <c r="Q226" i="6" s="1"/>
  <c r="O225" i="6"/>
  <c r="N225" i="6"/>
  <c r="Q225" i="6" s="1"/>
  <c r="O224" i="6"/>
  <c r="N224" i="6"/>
  <c r="Q224" i="6" s="1"/>
  <c r="O223" i="6"/>
  <c r="N223" i="6"/>
  <c r="Q223" i="6" s="1"/>
  <c r="O222" i="6"/>
  <c r="N222" i="6"/>
  <c r="Q222" i="6" s="1"/>
  <c r="O221" i="6"/>
  <c r="N221" i="6"/>
  <c r="Q221" i="6" s="1"/>
  <c r="O220" i="6"/>
  <c r="N220" i="6"/>
  <c r="Q220" i="6" s="1"/>
  <c r="O219" i="6"/>
  <c r="N219" i="6"/>
  <c r="Q219" i="6" s="1"/>
  <c r="O218" i="6"/>
  <c r="N218" i="6"/>
  <c r="Q218" i="6" s="1"/>
  <c r="O217" i="6"/>
  <c r="N217" i="6"/>
  <c r="Q217" i="6" s="1"/>
  <c r="O216" i="6"/>
  <c r="N216" i="6"/>
  <c r="Q216" i="6" s="1"/>
  <c r="O215" i="6"/>
  <c r="N215" i="6"/>
  <c r="Q215" i="6" s="1"/>
  <c r="O214" i="6"/>
  <c r="N214" i="6"/>
  <c r="Q214" i="6" s="1"/>
  <c r="O213" i="6"/>
  <c r="N213" i="6"/>
  <c r="Q213" i="6" s="1"/>
  <c r="O212" i="6"/>
  <c r="N212" i="6"/>
  <c r="Q212" i="6" s="1"/>
  <c r="O211" i="6"/>
  <c r="N211" i="6"/>
  <c r="Q211" i="6" s="1"/>
  <c r="O210" i="6"/>
  <c r="N210" i="6"/>
  <c r="Q210" i="6" s="1"/>
  <c r="O209" i="6"/>
  <c r="N209" i="6"/>
  <c r="Q209" i="6" s="1"/>
  <c r="O208" i="6"/>
  <c r="N208" i="6"/>
  <c r="Q208" i="6" s="1"/>
  <c r="O207" i="6"/>
  <c r="N207" i="6"/>
  <c r="Q207" i="6" s="1"/>
  <c r="O206" i="6"/>
  <c r="N206" i="6"/>
  <c r="Q206" i="6" s="1"/>
  <c r="O205" i="6"/>
  <c r="N205" i="6"/>
  <c r="Q205" i="6" s="1"/>
  <c r="O204" i="6"/>
  <c r="N204" i="6"/>
  <c r="Q204" i="6" s="1"/>
  <c r="O203" i="6"/>
  <c r="N203" i="6"/>
  <c r="Q203" i="6" s="1"/>
  <c r="O202" i="6"/>
  <c r="N202" i="6"/>
  <c r="Q202" i="6" s="1"/>
  <c r="O201" i="6"/>
  <c r="N201" i="6"/>
  <c r="Q201" i="6" s="1"/>
  <c r="O200" i="6"/>
  <c r="N200" i="6"/>
  <c r="Q200" i="6" s="1"/>
  <c r="O199" i="6"/>
  <c r="N199" i="6"/>
  <c r="Q199" i="6" s="1"/>
  <c r="O198" i="6"/>
  <c r="N198" i="6"/>
  <c r="Q198" i="6" s="1"/>
  <c r="O197" i="6"/>
  <c r="N197" i="6"/>
  <c r="Q197" i="6" s="1"/>
  <c r="O196" i="6"/>
  <c r="N196" i="6"/>
  <c r="Q196" i="6" s="1"/>
  <c r="O195" i="6"/>
  <c r="N195" i="6"/>
  <c r="Q195" i="6" s="1"/>
  <c r="O194" i="6"/>
  <c r="N194" i="6"/>
  <c r="Q194" i="6" s="1"/>
  <c r="O193" i="6"/>
  <c r="N193" i="6"/>
  <c r="Q193" i="6" s="1"/>
  <c r="O192" i="6"/>
  <c r="N192" i="6"/>
  <c r="Q192" i="6" s="1"/>
  <c r="O191" i="6"/>
  <c r="N191" i="6"/>
  <c r="Q191" i="6" s="1"/>
  <c r="O190" i="6"/>
  <c r="N190" i="6"/>
  <c r="Q190" i="6" s="1"/>
  <c r="O189" i="6"/>
  <c r="N189" i="6"/>
  <c r="Q189" i="6" s="1"/>
  <c r="O188" i="6"/>
  <c r="N188" i="6"/>
  <c r="Q188" i="6" s="1"/>
  <c r="O187" i="6"/>
  <c r="N187" i="6"/>
  <c r="Q187" i="6" s="1"/>
  <c r="O186" i="6"/>
  <c r="N186" i="6"/>
  <c r="Q186" i="6" s="1"/>
  <c r="O185" i="6"/>
  <c r="N185" i="6"/>
  <c r="Q185" i="6" s="1"/>
  <c r="O184" i="6"/>
  <c r="N184" i="6"/>
  <c r="Q184" i="6" s="1"/>
  <c r="O183" i="6"/>
  <c r="N183" i="6"/>
  <c r="Q183" i="6" s="1"/>
  <c r="O182" i="6"/>
  <c r="N182" i="6"/>
  <c r="Q182" i="6" s="1"/>
  <c r="O181" i="6"/>
  <c r="N181" i="6"/>
  <c r="Q181" i="6" s="1"/>
  <c r="O180" i="6"/>
  <c r="N180" i="6"/>
  <c r="Q180" i="6" s="1"/>
  <c r="O179" i="6"/>
  <c r="N179" i="6"/>
  <c r="Q179" i="6" s="1"/>
  <c r="O178" i="6"/>
  <c r="N178" i="6"/>
  <c r="Q178" i="6" s="1"/>
  <c r="O177" i="6"/>
  <c r="N177" i="6"/>
  <c r="Q177" i="6" s="1"/>
  <c r="O176" i="6"/>
  <c r="N176" i="6"/>
  <c r="Q176" i="6" s="1"/>
  <c r="O175" i="6"/>
  <c r="N175" i="6"/>
  <c r="Q175" i="6" s="1"/>
  <c r="O174" i="6"/>
  <c r="N174" i="6"/>
  <c r="Q174" i="6" s="1"/>
  <c r="O173" i="6"/>
  <c r="N173" i="6"/>
  <c r="Q173" i="6" s="1"/>
  <c r="O172" i="6"/>
  <c r="N172" i="6"/>
  <c r="Q172" i="6" s="1"/>
  <c r="O171" i="6"/>
  <c r="N171" i="6"/>
  <c r="Q171" i="6" s="1"/>
  <c r="O170" i="6"/>
  <c r="N170" i="6"/>
  <c r="Q170" i="6" s="1"/>
  <c r="O169" i="6"/>
  <c r="N169" i="6"/>
  <c r="Q169" i="6" s="1"/>
  <c r="O168" i="6"/>
  <c r="N168" i="6"/>
  <c r="Q168" i="6" s="1"/>
  <c r="O167" i="6"/>
  <c r="N167" i="6"/>
  <c r="Q167" i="6" s="1"/>
  <c r="O166" i="6"/>
  <c r="N166" i="6"/>
  <c r="Q166" i="6" s="1"/>
  <c r="O165" i="6"/>
  <c r="N165" i="6"/>
  <c r="Q165" i="6" s="1"/>
  <c r="O164" i="6"/>
  <c r="N164" i="6"/>
  <c r="Q164" i="6" s="1"/>
  <c r="O163" i="6"/>
  <c r="N163" i="6"/>
  <c r="Q163" i="6" s="1"/>
  <c r="O162" i="6"/>
  <c r="N162" i="6"/>
  <c r="Q162" i="6" s="1"/>
  <c r="O161" i="6"/>
  <c r="N161" i="6"/>
  <c r="Q161" i="6" s="1"/>
  <c r="O160" i="6"/>
  <c r="N160" i="6"/>
  <c r="Q160" i="6" s="1"/>
  <c r="O159" i="6"/>
  <c r="N159" i="6"/>
  <c r="Q159" i="6" s="1"/>
  <c r="O158" i="6"/>
  <c r="N158" i="6"/>
  <c r="Q158" i="6" s="1"/>
  <c r="O157" i="6"/>
  <c r="N157" i="6"/>
  <c r="Q157" i="6" s="1"/>
  <c r="O156" i="6"/>
  <c r="N156" i="6"/>
  <c r="Q156" i="6" s="1"/>
  <c r="O155" i="6"/>
  <c r="N155" i="6"/>
  <c r="Q155" i="6" s="1"/>
  <c r="O154" i="6"/>
  <c r="N154" i="6"/>
  <c r="Q154" i="6" s="1"/>
  <c r="O153" i="6"/>
  <c r="N153" i="6"/>
  <c r="Q153" i="6" s="1"/>
  <c r="O152" i="6"/>
  <c r="N152" i="6"/>
  <c r="Q152" i="6" s="1"/>
  <c r="O151" i="6"/>
  <c r="N151" i="6"/>
  <c r="Q151" i="6" s="1"/>
  <c r="O150" i="6"/>
  <c r="N150" i="6"/>
  <c r="Q150" i="6" s="1"/>
  <c r="O149" i="6"/>
  <c r="N149" i="6"/>
  <c r="Q149" i="6" s="1"/>
  <c r="O148" i="6"/>
  <c r="N148" i="6"/>
  <c r="Q148" i="6" s="1"/>
  <c r="O147" i="6"/>
  <c r="N147" i="6"/>
  <c r="Q147" i="6" s="1"/>
  <c r="O146" i="6"/>
  <c r="N146" i="6"/>
  <c r="Q146" i="6" s="1"/>
  <c r="O145" i="6"/>
  <c r="N145" i="6"/>
  <c r="Q145" i="6" s="1"/>
  <c r="O144" i="6"/>
  <c r="N144" i="6"/>
  <c r="Q144" i="6" s="1"/>
  <c r="O143" i="6"/>
  <c r="N143" i="6"/>
  <c r="Q143" i="6" s="1"/>
  <c r="O142" i="6"/>
  <c r="N142" i="6"/>
  <c r="Q142" i="6" s="1"/>
  <c r="O141" i="6"/>
  <c r="N141" i="6"/>
  <c r="Q141" i="6" s="1"/>
  <c r="O140" i="6"/>
  <c r="N140" i="6"/>
  <c r="Q140" i="6" s="1"/>
  <c r="O139" i="6"/>
  <c r="N139" i="6"/>
  <c r="Q139" i="6" s="1"/>
  <c r="O138" i="6"/>
  <c r="N138" i="6"/>
  <c r="Q138" i="6" s="1"/>
  <c r="O137" i="6"/>
  <c r="N137" i="6"/>
  <c r="Q137" i="6" s="1"/>
  <c r="O136" i="6"/>
  <c r="N136" i="6"/>
  <c r="Q136" i="6" s="1"/>
  <c r="O135" i="6"/>
  <c r="N135" i="6"/>
  <c r="Q135" i="6" s="1"/>
  <c r="O134" i="6"/>
  <c r="N134" i="6"/>
  <c r="Q134" i="6" s="1"/>
  <c r="O133" i="6"/>
  <c r="N133" i="6"/>
  <c r="Q133" i="6" s="1"/>
  <c r="O132" i="6"/>
  <c r="N132" i="6"/>
  <c r="Q132" i="6" s="1"/>
  <c r="O131" i="6"/>
  <c r="N131" i="6"/>
  <c r="Q131" i="6" s="1"/>
  <c r="O130" i="6"/>
  <c r="N130" i="6"/>
  <c r="Q130" i="6" s="1"/>
  <c r="O129" i="6"/>
  <c r="N129" i="6"/>
  <c r="Q129" i="6" s="1"/>
  <c r="O128" i="6"/>
  <c r="N128" i="6"/>
  <c r="Q128" i="6" s="1"/>
  <c r="O127" i="6"/>
  <c r="N127" i="6"/>
  <c r="Q127" i="6" s="1"/>
  <c r="O126" i="6"/>
  <c r="N126" i="6"/>
  <c r="Q126" i="6" s="1"/>
  <c r="O125" i="6"/>
  <c r="N125" i="6"/>
  <c r="Q125" i="6" s="1"/>
  <c r="O124" i="6"/>
  <c r="N124" i="6"/>
  <c r="Q124" i="6" s="1"/>
  <c r="O123" i="6"/>
  <c r="N123" i="6"/>
  <c r="Q123" i="6" s="1"/>
  <c r="O122" i="6"/>
  <c r="N122" i="6"/>
  <c r="Q122" i="6" s="1"/>
  <c r="O121" i="6"/>
  <c r="N121" i="6"/>
  <c r="Q121" i="6" s="1"/>
  <c r="O120" i="6"/>
  <c r="N120" i="6"/>
  <c r="Q120" i="6" s="1"/>
  <c r="O119" i="6"/>
  <c r="N119" i="6"/>
  <c r="Q119" i="6" s="1"/>
  <c r="O118" i="6"/>
  <c r="N118" i="6"/>
  <c r="Q118" i="6" s="1"/>
  <c r="O117" i="6"/>
  <c r="N117" i="6"/>
  <c r="Q117" i="6" s="1"/>
  <c r="O116" i="6"/>
  <c r="N116" i="6"/>
  <c r="Q116" i="6" s="1"/>
  <c r="O115" i="6"/>
  <c r="N115" i="6"/>
  <c r="Q115" i="6" s="1"/>
  <c r="O114" i="6"/>
  <c r="N114" i="6"/>
  <c r="Q114" i="6" s="1"/>
  <c r="O113" i="6"/>
  <c r="N113" i="6"/>
  <c r="Q113" i="6" s="1"/>
  <c r="O112" i="6"/>
  <c r="N112" i="6"/>
  <c r="Q112" i="6" s="1"/>
  <c r="O111" i="6"/>
  <c r="N111" i="6"/>
  <c r="Q111" i="6" s="1"/>
  <c r="O110" i="6"/>
  <c r="N110" i="6"/>
  <c r="Q110" i="6" s="1"/>
  <c r="O109" i="6"/>
  <c r="N109" i="6"/>
  <c r="Q109" i="6" s="1"/>
  <c r="O108" i="6"/>
  <c r="N108" i="6"/>
  <c r="Q108" i="6" s="1"/>
  <c r="O107" i="6"/>
  <c r="N107" i="6"/>
  <c r="Q107" i="6" s="1"/>
  <c r="O106" i="6"/>
  <c r="N106" i="6"/>
  <c r="Q106" i="6" s="1"/>
  <c r="O105" i="6"/>
  <c r="N105" i="6"/>
  <c r="Q105" i="6" s="1"/>
  <c r="O104" i="6"/>
  <c r="N104" i="6"/>
  <c r="Q104" i="6" s="1"/>
  <c r="O103" i="6"/>
  <c r="N103" i="6"/>
  <c r="Q103" i="6" s="1"/>
  <c r="O102" i="6"/>
  <c r="N102" i="6"/>
  <c r="Q102" i="6" s="1"/>
  <c r="O101" i="6"/>
  <c r="N101" i="6"/>
  <c r="Q101" i="6" s="1"/>
  <c r="O100" i="6"/>
  <c r="N100" i="6"/>
  <c r="Q100" i="6" s="1"/>
  <c r="O99" i="6"/>
  <c r="N99" i="6"/>
  <c r="Q99" i="6" s="1"/>
  <c r="O98" i="6"/>
  <c r="N98" i="6"/>
  <c r="Q98" i="6" s="1"/>
  <c r="O97" i="6"/>
  <c r="N97" i="6"/>
  <c r="Q97" i="6" s="1"/>
  <c r="O96" i="6"/>
  <c r="N96" i="6"/>
  <c r="Q96" i="6" s="1"/>
  <c r="O95" i="6"/>
  <c r="N95" i="6"/>
  <c r="Q95" i="6" s="1"/>
  <c r="O94" i="6"/>
  <c r="N94" i="6"/>
  <c r="Q94" i="6" s="1"/>
  <c r="O93" i="6"/>
  <c r="N93" i="6"/>
  <c r="Q93" i="6" s="1"/>
  <c r="O92" i="6"/>
  <c r="N92" i="6"/>
  <c r="Q92" i="6" s="1"/>
  <c r="O91" i="6"/>
  <c r="N91" i="6"/>
  <c r="Q91" i="6" s="1"/>
  <c r="O90" i="6"/>
  <c r="N90" i="6"/>
  <c r="Q90" i="6" s="1"/>
  <c r="O89" i="6"/>
  <c r="N89" i="6"/>
  <c r="Q89" i="6" s="1"/>
  <c r="O88" i="6"/>
  <c r="N88" i="6"/>
  <c r="Q88" i="6" s="1"/>
  <c r="I463" i="1" l="1"/>
  <c r="I727" i="1"/>
  <c r="I751" i="1"/>
  <c r="I775" i="1"/>
  <c r="I799" i="1"/>
  <c r="I228" i="1"/>
  <c r="I241" i="1"/>
  <c r="I242" i="1"/>
  <c r="I731" i="1"/>
  <c r="I756" i="1"/>
  <c r="I781" i="1"/>
  <c r="I806" i="1"/>
  <c r="I830" i="1"/>
  <c r="I854" i="1"/>
  <c r="I878" i="1"/>
  <c r="I902" i="1"/>
  <c r="I926" i="1"/>
  <c r="I950" i="1"/>
  <c r="I974" i="1"/>
  <c r="I998" i="1"/>
  <c r="I1022" i="1"/>
  <c r="I1046" i="1"/>
  <c r="I1070" i="1"/>
  <c r="I1094" i="1"/>
  <c r="I1118" i="1"/>
  <c r="I470" i="1"/>
  <c r="I736" i="1"/>
  <c r="I762" i="1"/>
  <c r="I788" i="1"/>
  <c r="I814" i="1"/>
  <c r="I839" i="1"/>
  <c r="I864" i="1"/>
  <c r="I889" i="1"/>
  <c r="I914" i="1"/>
  <c r="I939" i="1"/>
  <c r="I964" i="1"/>
  <c r="I989" i="1"/>
  <c r="I1014" i="1"/>
  <c r="I1039" i="1"/>
  <c r="I1064" i="1"/>
  <c r="I1089" i="1"/>
  <c r="I1114" i="1"/>
  <c r="I1139" i="1"/>
  <c r="I1163" i="1"/>
  <c r="I1187" i="1"/>
  <c r="I1211" i="1"/>
  <c r="I1235" i="1"/>
  <c r="I1259" i="1"/>
  <c r="I1283" i="1"/>
  <c r="I1307" i="1"/>
  <c r="I1331" i="1"/>
  <c r="I1355" i="1"/>
  <c r="I1379" i="1"/>
  <c r="I1403" i="1"/>
  <c r="I1427" i="1"/>
  <c r="I1451" i="1"/>
  <c r="I1475" i="1"/>
  <c r="I1499" i="1"/>
  <c r="I1523" i="1"/>
  <c r="I229" i="1"/>
  <c r="I231" i="1"/>
  <c r="I714" i="1"/>
  <c r="I740" i="1"/>
  <c r="I766" i="1"/>
  <c r="I792" i="1"/>
  <c r="I818" i="1"/>
  <c r="I843" i="1"/>
  <c r="I868" i="1"/>
  <c r="I893" i="1"/>
  <c r="I918" i="1"/>
  <c r="I943" i="1"/>
  <c r="I968" i="1"/>
  <c r="I993" i="1"/>
  <c r="I1018" i="1"/>
  <c r="I1043" i="1"/>
  <c r="I1068" i="1"/>
  <c r="I1093" i="1"/>
  <c r="I1119" i="1"/>
  <c r="I1143" i="1"/>
  <c r="I1167" i="1"/>
  <c r="I1191" i="1"/>
  <c r="I1215" i="1"/>
  <c r="I1239" i="1"/>
  <c r="I1263" i="1"/>
  <c r="I1287" i="1"/>
  <c r="I1311" i="1"/>
  <c r="I1335" i="1"/>
  <c r="I1359" i="1"/>
  <c r="I1383" i="1"/>
  <c r="I1407" i="1"/>
  <c r="I1431" i="1"/>
  <c r="I1455" i="1"/>
  <c r="I1479" i="1"/>
  <c r="I1503" i="1"/>
  <c r="I232" i="1"/>
  <c r="I715" i="1"/>
  <c r="I741" i="1"/>
  <c r="I767" i="1"/>
  <c r="I793" i="1"/>
  <c r="I819" i="1"/>
  <c r="I844" i="1"/>
  <c r="I869" i="1"/>
  <c r="I894" i="1"/>
  <c r="I919" i="1"/>
  <c r="I944" i="1"/>
  <c r="I969" i="1"/>
  <c r="I994" i="1"/>
  <c r="I1019" i="1"/>
  <c r="I1044" i="1"/>
  <c r="I1069" i="1"/>
  <c r="I1095" i="1"/>
  <c r="I1120" i="1"/>
  <c r="I1144" i="1"/>
  <c r="I1168" i="1"/>
  <c r="I1192" i="1"/>
  <c r="I1216" i="1"/>
  <c r="I1240" i="1"/>
  <c r="I1264" i="1"/>
  <c r="I1288" i="1"/>
  <c r="I466" i="1"/>
  <c r="I721" i="1"/>
  <c r="I750" i="1"/>
  <c r="I780" i="1"/>
  <c r="I810" i="1"/>
  <c r="I838" i="1"/>
  <c r="I867" i="1"/>
  <c r="I897" i="1"/>
  <c r="I925" i="1"/>
  <c r="I954" i="1"/>
  <c r="I982" i="1"/>
  <c r="I1010" i="1"/>
  <c r="I1038" i="1"/>
  <c r="I1067" i="1"/>
  <c r="I1098" i="1"/>
  <c r="I467" i="1"/>
  <c r="I722" i="1"/>
  <c r="I752" i="1"/>
  <c r="I782" i="1"/>
  <c r="I811" i="1"/>
  <c r="I840" i="1"/>
  <c r="I870" i="1"/>
  <c r="I898" i="1"/>
  <c r="I927" i="1"/>
  <c r="I955" i="1"/>
  <c r="I983" i="1"/>
  <c r="I1011" i="1"/>
  <c r="I1040" i="1"/>
  <c r="I1071" i="1"/>
  <c r="I1099" i="1"/>
  <c r="I1127" i="1"/>
  <c r="I1154" i="1"/>
  <c r="I1181" i="1"/>
  <c r="I1208" i="1"/>
  <c r="I1236" i="1"/>
  <c r="I1265" i="1"/>
  <c r="I1292" i="1"/>
  <c r="I1318" i="1"/>
  <c r="I1344" i="1"/>
  <c r="I1370" i="1"/>
  <c r="I1396" i="1"/>
  <c r="I1422" i="1"/>
  <c r="I1448" i="1"/>
  <c r="I1474" i="1"/>
  <c r="I1501" i="1"/>
  <c r="I726" i="1"/>
  <c r="I757" i="1"/>
  <c r="I786" i="1"/>
  <c r="I816" i="1"/>
  <c r="I846" i="1"/>
  <c r="I874" i="1"/>
  <c r="I903" i="1"/>
  <c r="I931" i="1"/>
  <c r="I959" i="1"/>
  <c r="I987" i="1"/>
  <c r="I1016" i="1"/>
  <c r="I1047" i="1"/>
  <c r="I1075" i="1"/>
  <c r="I1103" i="1"/>
  <c r="I1131" i="1"/>
  <c r="I1158" i="1"/>
  <c r="I1185" i="1"/>
  <c r="I1213" i="1"/>
  <c r="I1242" i="1"/>
  <c r="I1269" i="1"/>
  <c r="I1296" i="1"/>
  <c r="I1322" i="1"/>
  <c r="I1348" i="1"/>
  <c r="I1374" i="1"/>
  <c r="I1400" i="1"/>
  <c r="I1426" i="1"/>
  <c r="I1453" i="1"/>
  <c r="I1480" i="1"/>
  <c r="I1506" i="1"/>
  <c r="I227" i="1"/>
  <c r="I230" i="1"/>
  <c r="I729" i="1"/>
  <c r="I759" i="1"/>
  <c r="I789" i="1"/>
  <c r="I820" i="1"/>
  <c r="I848" i="1"/>
  <c r="I876" i="1"/>
  <c r="I905" i="1"/>
  <c r="I933" i="1"/>
  <c r="I961" i="1"/>
  <c r="I233" i="1"/>
  <c r="I730" i="1"/>
  <c r="I760" i="1"/>
  <c r="I790" i="1"/>
  <c r="I821" i="1"/>
  <c r="I849" i="1"/>
  <c r="I877" i="1"/>
  <c r="I906" i="1"/>
  <c r="I934" i="1"/>
  <c r="I962" i="1"/>
  <c r="I991" i="1"/>
  <c r="I1021" i="1"/>
  <c r="I1050" i="1"/>
  <c r="I1078" i="1"/>
  <c r="I1106" i="1"/>
  <c r="I1134" i="1"/>
  <c r="I1161" i="1"/>
  <c r="I1189" i="1"/>
  <c r="I1218" i="1"/>
  <c r="I1245" i="1"/>
  <c r="I1272" i="1"/>
  <c r="I1299" i="1"/>
  <c r="I1325" i="1"/>
  <c r="I234" i="1"/>
  <c r="I732" i="1"/>
  <c r="I761" i="1"/>
  <c r="I791" i="1"/>
  <c r="I822" i="1"/>
  <c r="I850" i="1"/>
  <c r="I879" i="1"/>
  <c r="I907" i="1"/>
  <c r="I935" i="1"/>
  <c r="I235" i="1"/>
  <c r="I236" i="1"/>
  <c r="I734" i="1"/>
  <c r="I764" i="1"/>
  <c r="I795" i="1"/>
  <c r="I824" i="1"/>
  <c r="I852" i="1"/>
  <c r="I881" i="1"/>
  <c r="I909" i="1"/>
  <c r="I937" i="1"/>
  <c r="I966" i="1"/>
  <c r="I996" i="1"/>
  <c r="I1025" i="1"/>
  <c r="I1053" i="1"/>
  <c r="I1081" i="1"/>
  <c r="I1109" i="1"/>
  <c r="I1137" i="1"/>
  <c r="I1165" i="1"/>
  <c r="I1194" i="1"/>
  <c r="I1221" i="1"/>
  <c r="I1248" i="1"/>
  <c r="I1275" i="1"/>
  <c r="I1302" i="1"/>
  <c r="I1328" i="1"/>
  <c r="I1354" i="1"/>
  <c r="I1381" i="1"/>
  <c r="I1408" i="1"/>
  <c r="I1434" i="1"/>
  <c r="I1460" i="1"/>
  <c r="I1486" i="1"/>
  <c r="I1512" i="1"/>
  <c r="I237" i="1"/>
  <c r="I735" i="1"/>
  <c r="I765" i="1"/>
  <c r="I796" i="1"/>
  <c r="I825" i="1"/>
  <c r="I853" i="1"/>
  <c r="I882" i="1"/>
  <c r="I910" i="1"/>
  <c r="I938" i="1"/>
  <c r="I967" i="1"/>
  <c r="I997" i="1"/>
  <c r="I1026" i="1"/>
  <c r="I1054" i="1"/>
  <c r="I1082" i="1"/>
  <c r="I1110" i="1"/>
  <c r="I1138" i="1"/>
  <c r="I1166" i="1"/>
  <c r="I1195" i="1"/>
  <c r="I1222" i="1"/>
  <c r="I1249" i="1"/>
  <c r="I1276" i="1"/>
  <c r="I1303" i="1"/>
  <c r="I1329" i="1"/>
  <c r="I1356" i="1"/>
  <c r="I1382" i="1"/>
  <c r="I1409" i="1"/>
  <c r="I1435" i="1"/>
  <c r="I1461" i="1"/>
  <c r="I1487" i="1"/>
  <c r="I1513" i="1"/>
  <c r="I238" i="1"/>
  <c r="I737" i="1"/>
  <c r="I768" i="1"/>
  <c r="I797" i="1"/>
  <c r="I826" i="1"/>
  <c r="I855" i="1"/>
  <c r="I883" i="1"/>
  <c r="I911" i="1"/>
  <c r="I940" i="1"/>
  <c r="I970" i="1"/>
  <c r="I999" i="1"/>
  <c r="I1027" i="1"/>
  <c r="I1055" i="1"/>
  <c r="I1083" i="1"/>
  <c r="I1111" i="1"/>
  <c r="I1140" i="1"/>
  <c r="I1169" i="1"/>
  <c r="I1196" i="1"/>
  <c r="I1223" i="1"/>
  <c r="I1250" i="1"/>
  <c r="I1277" i="1"/>
  <c r="I1304" i="1"/>
  <c r="I1330" i="1"/>
  <c r="I1357" i="1"/>
  <c r="I1384" i="1"/>
  <c r="I1410" i="1"/>
  <c r="I1436" i="1"/>
  <c r="I1462" i="1"/>
  <c r="I1488" i="1"/>
  <c r="I1514" i="1"/>
  <c r="I239" i="1"/>
  <c r="I738" i="1"/>
  <c r="I769" i="1"/>
  <c r="I798" i="1"/>
  <c r="I827" i="1"/>
  <c r="I856" i="1"/>
  <c r="I884" i="1"/>
  <c r="I912" i="1"/>
  <c r="I941" i="1"/>
  <c r="I971" i="1"/>
  <c r="I1000" i="1"/>
  <c r="I1028" i="1"/>
  <c r="I1056" i="1"/>
  <c r="I1084" i="1"/>
  <c r="I1112" i="1"/>
  <c r="I1141" i="1"/>
  <c r="I1170" i="1"/>
  <c r="I1197" i="1"/>
  <c r="I1224" i="1"/>
  <c r="I1251" i="1"/>
  <c r="I1278" i="1"/>
  <c r="I1305" i="1"/>
  <c r="I1332" i="1"/>
  <c r="I1358" i="1"/>
  <c r="I1385" i="1"/>
  <c r="I1411" i="1"/>
  <c r="I1437" i="1"/>
  <c r="I1463" i="1"/>
  <c r="I1489" i="1"/>
  <c r="I1515" i="1"/>
  <c r="I240" i="1"/>
  <c r="I739" i="1"/>
  <c r="I770" i="1"/>
  <c r="I800" i="1"/>
  <c r="I828" i="1"/>
  <c r="I857" i="1"/>
  <c r="I885" i="1"/>
  <c r="I913" i="1"/>
  <c r="I942" i="1"/>
  <c r="I972" i="1"/>
  <c r="I1001" i="1"/>
  <c r="I1029" i="1"/>
  <c r="I1057" i="1"/>
  <c r="I1085" i="1"/>
  <c r="I1113" i="1"/>
  <c r="I1142" i="1"/>
  <c r="I1171" i="1"/>
  <c r="I1198" i="1"/>
  <c r="I1225" i="1"/>
  <c r="I1252" i="1"/>
  <c r="I1279" i="1"/>
  <c r="I1306" i="1"/>
  <c r="I1333" i="1"/>
  <c r="I1360" i="1"/>
  <c r="I1386" i="1"/>
  <c r="I1412" i="1"/>
  <c r="I1438" i="1"/>
  <c r="I1464" i="1"/>
  <c r="I1490" i="1"/>
  <c r="I1516" i="1"/>
  <c r="I243" i="1"/>
  <c r="I742" i="1"/>
  <c r="I771" i="1"/>
  <c r="I801" i="1"/>
  <c r="I829" i="1"/>
  <c r="I858" i="1"/>
  <c r="I886" i="1"/>
  <c r="I915" i="1"/>
  <c r="I945" i="1"/>
  <c r="I973" i="1"/>
  <c r="I1002" i="1"/>
  <c r="I1030" i="1"/>
  <c r="I1058" i="1"/>
  <c r="I1086" i="1"/>
  <c r="I1115" i="1"/>
  <c r="I1145" i="1"/>
  <c r="I1172" i="1"/>
  <c r="I1199" i="1"/>
  <c r="I1226" i="1"/>
  <c r="I1253" i="1"/>
  <c r="I1280" i="1"/>
  <c r="I1308" i="1"/>
  <c r="I1334" i="1"/>
  <c r="I1361" i="1"/>
  <c r="I1387" i="1"/>
  <c r="I1413" i="1"/>
  <c r="I1439" i="1"/>
  <c r="I1465" i="1"/>
  <c r="I1491" i="1"/>
  <c r="I1517" i="1"/>
  <c r="I460" i="1"/>
  <c r="I716" i="1"/>
  <c r="I745" i="1"/>
  <c r="I774" i="1"/>
  <c r="I804" i="1"/>
  <c r="I833" i="1"/>
  <c r="I861" i="1"/>
  <c r="I890" i="1"/>
  <c r="I920" i="1"/>
  <c r="I948" i="1"/>
  <c r="I977" i="1"/>
  <c r="I1005" i="1"/>
  <c r="I1033" i="1"/>
  <c r="I1061" i="1"/>
  <c r="I1090" i="1"/>
  <c r="I1121" i="1"/>
  <c r="I1148" i="1"/>
  <c r="I1175" i="1"/>
  <c r="I1202" i="1"/>
  <c r="I1229" i="1"/>
  <c r="I1256" i="1"/>
  <c r="I1284" i="1"/>
  <c r="I1312" i="1"/>
  <c r="I1338" i="1"/>
  <c r="I1364" i="1"/>
  <c r="I1390" i="1"/>
  <c r="I1416" i="1"/>
  <c r="I1442" i="1"/>
  <c r="I1468" i="1"/>
  <c r="I1494" i="1"/>
  <c r="I1520" i="1"/>
  <c r="I462" i="1"/>
  <c r="I718" i="1"/>
  <c r="I747" i="1"/>
  <c r="I777" i="1"/>
  <c r="I807" i="1"/>
  <c r="I835" i="1"/>
  <c r="I863" i="1"/>
  <c r="I892" i="1"/>
  <c r="I922" i="1"/>
  <c r="I951" i="1"/>
  <c r="I979" i="1"/>
  <c r="I1007" i="1"/>
  <c r="I1035" i="1"/>
  <c r="I1063" i="1"/>
  <c r="I1092" i="1"/>
  <c r="I1123" i="1"/>
  <c r="I1150" i="1"/>
  <c r="I1177" i="1"/>
  <c r="I1204" i="1"/>
  <c r="I1231" i="1"/>
  <c r="I1258" i="1"/>
  <c r="I1286" i="1"/>
  <c r="I1314" i="1"/>
  <c r="I1340" i="1"/>
  <c r="I1366" i="1"/>
  <c r="I1392" i="1"/>
  <c r="I1418" i="1"/>
  <c r="I1444" i="1"/>
  <c r="I1470" i="1"/>
  <c r="I758" i="1"/>
  <c r="I834" i="1"/>
  <c r="I900" i="1"/>
  <c r="I965" i="1"/>
  <c r="I1024" i="1"/>
  <c r="I1080" i="1"/>
  <c r="I1135" i="1"/>
  <c r="I1186" i="1"/>
  <c r="I1238" i="1"/>
  <c r="I1291" i="1"/>
  <c r="I1341" i="1"/>
  <c r="I1380" i="1"/>
  <c r="I1428" i="1"/>
  <c r="I1473" i="1"/>
  <c r="I1518" i="1"/>
  <c r="I763" i="1"/>
  <c r="I836" i="1"/>
  <c r="I901" i="1"/>
  <c r="I975" i="1"/>
  <c r="I1031" i="1"/>
  <c r="I1087" i="1"/>
  <c r="I1136" i="1"/>
  <c r="I1188" i="1"/>
  <c r="I1241" i="1"/>
  <c r="I1293" i="1"/>
  <c r="I1342" i="1"/>
  <c r="I1388" i="1"/>
  <c r="I1429" i="1"/>
  <c r="I1476" i="1"/>
  <c r="I1519" i="1"/>
  <c r="I772" i="1"/>
  <c r="I837" i="1"/>
  <c r="I904" i="1"/>
  <c r="I976" i="1"/>
  <c r="I1032" i="1"/>
  <c r="I1088" i="1"/>
  <c r="I1146" i="1"/>
  <c r="I1190" i="1"/>
  <c r="I1243" i="1"/>
  <c r="I1294" i="1"/>
  <c r="I1343" i="1"/>
  <c r="I1389" i="1"/>
  <c r="I1430" i="1"/>
  <c r="I1477" i="1"/>
  <c r="I1521" i="1"/>
  <c r="I773" i="1"/>
  <c r="I841" i="1"/>
  <c r="I908" i="1"/>
  <c r="I978" i="1"/>
  <c r="I1034" i="1"/>
  <c r="I1091" i="1"/>
  <c r="I1147" i="1"/>
  <c r="I1193" i="1"/>
  <c r="I1244" i="1"/>
  <c r="I1295" i="1"/>
  <c r="I1345" i="1"/>
  <c r="I1391" i="1"/>
  <c r="I1432" i="1"/>
  <c r="I1478" i="1"/>
  <c r="I1522" i="1"/>
  <c r="I776" i="1"/>
  <c r="I842" i="1"/>
  <c r="I916" i="1"/>
  <c r="I980" i="1"/>
  <c r="I1036" i="1"/>
  <c r="I1096" i="1"/>
  <c r="I1149" i="1"/>
  <c r="I1200" i="1"/>
  <c r="I1246" i="1"/>
  <c r="I1297" i="1"/>
  <c r="I1346" i="1"/>
  <c r="I1393" i="1"/>
  <c r="I1433" i="1"/>
  <c r="I1481" i="1"/>
  <c r="I778" i="1"/>
  <c r="I845" i="1"/>
  <c r="I917" i="1"/>
  <c r="I981" i="1"/>
  <c r="I1037" i="1"/>
  <c r="I1097" i="1"/>
  <c r="I1151" i="1"/>
  <c r="I1201" i="1"/>
  <c r="I1247" i="1"/>
  <c r="I1298" i="1"/>
  <c r="I1347" i="1"/>
  <c r="I1394" i="1"/>
  <c r="I1440" i="1"/>
  <c r="I1482" i="1"/>
  <c r="I779" i="1"/>
  <c r="I847" i="1"/>
  <c r="I921" i="1"/>
  <c r="I984" i="1"/>
  <c r="I1041" i="1"/>
  <c r="I1100" i="1"/>
  <c r="I1152" i="1"/>
  <c r="I1203" i="1"/>
  <c r="I1254" i="1"/>
  <c r="I1300" i="1"/>
  <c r="I1349" i="1"/>
  <c r="I1395" i="1"/>
  <c r="I1441" i="1"/>
  <c r="I1483" i="1"/>
  <c r="I783" i="1"/>
  <c r="I851" i="1"/>
  <c r="I923" i="1"/>
  <c r="I985" i="1"/>
  <c r="I1042" i="1"/>
  <c r="I1101" i="1"/>
  <c r="I1153" i="1"/>
  <c r="I1205" i="1"/>
  <c r="I1255" i="1"/>
  <c r="I1301" i="1"/>
  <c r="I1350" i="1"/>
  <c r="I1397" i="1"/>
  <c r="I1443" i="1"/>
  <c r="I1484" i="1"/>
  <c r="I717" i="1"/>
  <c r="I784" i="1"/>
  <c r="I859" i="1"/>
  <c r="I924" i="1"/>
  <c r="I986" i="1"/>
  <c r="I1045" i="1"/>
  <c r="I1102" i="1"/>
  <c r="I1155" i="1"/>
  <c r="I1206" i="1"/>
  <c r="I1257" i="1"/>
  <c r="I1309" i="1"/>
  <c r="I1351" i="1"/>
  <c r="I1398" i="1"/>
  <c r="I1445" i="1"/>
  <c r="I720" i="1"/>
  <c r="I787" i="1"/>
  <c r="I862" i="1"/>
  <c r="I929" i="1"/>
  <c r="I990" i="1"/>
  <c r="I1049" i="1"/>
  <c r="I1105" i="1"/>
  <c r="I1157" i="1"/>
  <c r="I1209" i="1"/>
  <c r="I1261" i="1"/>
  <c r="I1313" i="1"/>
  <c r="I1353" i="1"/>
  <c r="I1401" i="1"/>
  <c r="I1447" i="1"/>
  <c r="I1493" i="1"/>
  <c r="I723" i="1"/>
  <c r="I794" i="1"/>
  <c r="I865" i="1"/>
  <c r="I930" i="1"/>
  <c r="I992" i="1"/>
  <c r="I1051" i="1"/>
  <c r="I1107" i="1"/>
  <c r="I1159" i="1"/>
  <c r="I1210" i="1"/>
  <c r="I1262" i="1"/>
  <c r="I1315" i="1"/>
  <c r="I1362" i="1"/>
  <c r="I1402" i="1"/>
  <c r="I1449" i="1"/>
  <c r="I1495" i="1"/>
  <c r="I724" i="1"/>
  <c r="I802" i="1"/>
  <c r="I866" i="1"/>
  <c r="I932" i="1"/>
  <c r="I995" i="1"/>
  <c r="I1052" i="1"/>
  <c r="I1108" i="1"/>
  <c r="I1160" i="1"/>
  <c r="I1212" i="1"/>
  <c r="I1266" i="1"/>
  <c r="I1316" i="1"/>
  <c r="I1363" i="1"/>
  <c r="I1404" i="1"/>
  <c r="I1450" i="1"/>
  <c r="I1496" i="1"/>
  <c r="I244" i="1"/>
  <c r="I725" i="1"/>
  <c r="I803" i="1"/>
  <c r="I871" i="1"/>
  <c r="I936" i="1"/>
  <c r="I1003" i="1"/>
  <c r="I1059" i="1"/>
  <c r="I1116" i="1"/>
  <c r="I1162" i="1"/>
  <c r="I1214" i="1"/>
  <c r="I1267" i="1"/>
  <c r="I1317" i="1"/>
  <c r="I1365" i="1"/>
  <c r="I1405" i="1"/>
  <c r="I1452" i="1"/>
  <c r="I1497" i="1"/>
  <c r="I728" i="1"/>
  <c r="I805" i="1"/>
  <c r="I872" i="1"/>
  <c r="I946" i="1"/>
  <c r="I1004" i="1"/>
  <c r="I1060" i="1"/>
  <c r="I1117" i="1"/>
  <c r="I1164" i="1"/>
  <c r="I1217" i="1"/>
  <c r="I1268" i="1"/>
  <c r="I1319" i="1"/>
  <c r="I1367" i="1"/>
  <c r="I1406" i="1"/>
  <c r="I1454" i="1"/>
  <c r="I1498" i="1"/>
  <c r="I461" i="1"/>
  <c r="I733" i="1"/>
  <c r="I808" i="1"/>
  <c r="I873" i="1"/>
  <c r="I947" i="1"/>
  <c r="I1006" i="1"/>
  <c r="I1062" i="1"/>
  <c r="I1122" i="1"/>
  <c r="I1173" i="1"/>
  <c r="I1219" i="1"/>
  <c r="I1270" i="1"/>
  <c r="I1320" i="1"/>
  <c r="I1368" i="1"/>
  <c r="I1414" i="1"/>
  <c r="I1456" i="1"/>
  <c r="I1500" i="1"/>
  <c r="I464" i="1"/>
  <c r="I743" i="1"/>
  <c r="I809" i="1"/>
  <c r="I875" i="1"/>
  <c r="I949" i="1"/>
  <c r="I1008" i="1"/>
  <c r="I1065" i="1"/>
  <c r="I1124" i="1"/>
  <c r="I1174" i="1"/>
  <c r="I1220" i="1"/>
  <c r="I1271" i="1"/>
  <c r="I1321" i="1"/>
  <c r="I1369" i="1"/>
  <c r="I1415" i="1"/>
  <c r="I1457" i="1"/>
  <c r="I1502" i="1"/>
  <c r="I465" i="1"/>
  <c r="I744" i="1"/>
  <c r="I812" i="1"/>
  <c r="I880" i="1"/>
  <c r="I952" i="1"/>
  <c r="I1009" i="1"/>
  <c r="I1066" i="1"/>
  <c r="I1125" i="1"/>
  <c r="I1176" i="1"/>
  <c r="I1227" i="1"/>
  <c r="I1273" i="1"/>
  <c r="I1323" i="1"/>
  <c r="I1371" i="1"/>
  <c r="I1417" i="1"/>
  <c r="I1458" i="1"/>
  <c r="I1504" i="1"/>
  <c r="I469" i="1"/>
  <c r="I748" i="1"/>
  <c r="I815" i="1"/>
  <c r="I888" i="1"/>
  <c r="I956" i="1"/>
  <c r="I1013" i="1"/>
  <c r="I1073" i="1"/>
  <c r="I1128" i="1"/>
  <c r="I1179" i="1"/>
  <c r="I1230" i="1"/>
  <c r="I1281" i="1"/>
  <c r="I1326" i="1"/>
  <c r="I1373" i="1"/>
  <c r="I1420" i="1"/>
  <c r="I1466" i="1"/>
  <c r="I1507" i="1"/>
  <c r="I471" i="1"/>
  <c r="I749" i="1"/>
  <c r="I817" i="1"/>
  <c r="I891" i="1"/>
  <c r="I957" i="1"/>
  <c r="I1015" i="1"/>
  <c r="I1074" i="1"/>
  <c r="I1129" i="1"/>
  <c r="I1180" i="1"/>
  <c r="I1232" i="1"/>
  <c r="I1282" i="1"/>
  <c r="I753" i="1"/>
  <c r="I823" i="1"/>
  <c r="I895" i="1"/>
  <c r="I958" i="1"/>
  <c r="I1017" i="1"/>
  <c r="I1076" i="1"/>
  <c r="I1130" i="1"/>
  <c r="I1182" i="1"/>
  <c r="I1233" i="1"/>
  <c r="I1285" i="1"/>
  <c r="I1336" i="1"/>
  <c r="I1376" i="1"/>
  <c r="I1423" i="1"/>
  <c r="I1469" i="1"/>
  <c r="I1509" i="1"/>
  <c r="I1079" i="1"/>
  <c r="I1375" i="1"/>
  <c r="I719" i="1"/>
  <c r="I1104" i="1"/>
  <c r="I1377" i="1"/>
  <c r="I746" i="1"/>
  <c r="I1126" i="1"/>
  <c r="I1378" i="1"/>
  <c r="I754" i="1"/>
  <c r="I1132" i="1"/>
  <c r="I1399" i="1"/>
  <c r="I755" i="1"/>
  <c r="I1133" i="1"/>
  <c r="I1419" i="1"/>
  <c r="I785" i="1"/>
  <c r="I1156" i="1"/>
  <c r="I1421" i="1"/>
  <c r="I1077" i="1"/>
  <c r="I813" i="1"/>
  <c r="I1178" i="1"/>
  <c r="I1424" i="1"/>
  <c r="I831" i="1"/>
  <c r="I1183" i="1"/>
  <c r="I1425" i="1"/>
  <c r="I832" i="1"/>
  <c r="I1184" i="1"/>
  <c r="I1446" i="1"/>
  <c r="I860" i="1"/>
  <c r="I1207" i="1"/>
  <c r="I1459" i="1"/>
  <c r="I1372" i="1"/>
  <c r="I887" i="1"/>
  <c r="I1228" i="1"/>
  <c r="I1467" i="1"/>
  <c r="I896" i="1"/>
  <c r="I1234" i="1"/>
  <c r="I1471" i="1"/>
  <c r="I899" i="1"/>
  <c r="I1237" i="1"/>
  <c r="I1472" i="1"/>
  <c r="I928" i="1"/>
  <c r="I1260" i="1"/>
  <c r="I1485" i="1"/>
  <c r="I468" i="1"/>
  <c r="I953" i="1"/>
  <c r="I1274" i="1"/>
  <c r="I1492" i="1"/>
  <c r="I960" i="1"/>
  <c r="I1289" i="1"/>
  <c r="I1505" i="1"/>
  <c r="I963" i="1"/>
  <c r="I1290" i="1"/>
  <c r="I1508" i="1"/>
  <c r="I988" i="1"/>
  <c r="I1310" i="1"/>
  <c r="I1510" i="1"/>
  <c r="I1012" i="1"/>
  <c r="I1324" i="1"/>
  <c r="I1511" i="1"/>
  <c r="I1020" i="1"/>
  <c r="I1327" i="1"/>
  <c r="I1023" i="1"/>
  <c r="I1337" i="1"/>
  <c r="I1072" i="1"/>
  <c r="I1352" i="1"/>
  <c r="I1048" i="1"/>
  <c r="I1339" i="1"/>
  <c r="G498" i="1"/>
  <c r="G501" i="1"/>
  <c r="G496" i="1"/>
  <c r="G497" i="1"/>
  <c r="G500" i="1"/>
  <c r="G503" i="1"/>
  <c r="G499" i="1"/>
  <c r="G502" i="1"/>
  <c r="I22" i="1"/>
  <c r="N596" i="6"/>
  <c r="Q596" i="6" s="1"/>
  <c r="O596" i="6"/>
  <c r="N597" i="6"/>
  <c r="Q597" i="6" s="1"/>
  <c r="O597" i="6"/>
  <c r="N598" i="6"/>
  <c r="Q598" i="6" s="1"/>
  <c r="O598" i="6"/>
  <c r="N599" i="6"/>
  <c r="Q599" i="6" s="1"/>
  <c r="O599" i="6"/>
  <c r="N600" i="6"/>
  <c r="Q600" i="6" s="1"/>
  <c r="O600" i="6"/>
  <c r="N601" i="6"/>
  <c r="Q601" i="6" s="1"/>
  <c r="O601" i="6"/>
  <c r="N602" i="6"/>
  <c r="Q602" i="6" s="1"/>
  <c r="O602" i="6"/>
  <c r="N603" i="6"/>
  <c r="Q603" i="6" s="1"/>
  <c r="O603" i="6"/>
  <c r="N604" i="6"/>
  <c r="Q604" i="6" s="1"/>
  <c r="O604" i="6"/>
  <c r="N605" i="6"/>
  <c r="Q605" i="6" s="1"/>
  <c r="O605" i="6"/>
  <c r="N606" i="6"/>
  <c r="Q606" i="6" s="1"/>
  <c r="O606" i="6"/>
  <c r="N607" i="6"/>
  <c r="Q607" i="6" s="1"/>
  <c r="O607" i="6"/>
  <c r="N608" i="6"/>
  <c r="Q608" i="6" s="1"/>
  <c r="O608" i="6"/>
  <c r="N609" i="6"/>
  <c r="Q609" i="6" s="1"/>
  <c r="O609" i="6"/>
  <c r="N610" i="6"/>
  <c r="Q610" i="6" s="1"/>
  <c r="O610" i="6"/>
  <c r="N611" i="6"/>
  <c r="Q611" i="6" s="1"/>
  <c r="O611" i="6"/>
  <c r="N612" i="6"/>
  <c r="Q612" i="6" s="1"/>
  <c r="O612" i="6"/>
  <c r="N613" i="6"/>
  <c r="Q613" i="6" s="1"/>
  <c r="O613" i="6"/>
  <c r="N614" i="6"/>
  <c r="Q614" i="6" s="1"/>
  <c r="O614" i="6"/>
  <c r="N615" i="6"/>
  <c r="Q615" i="6" s="1"/>
  <c r="O615" i="6"/>
  <c r="N616" i="6"/>
  <c r="Q616" i="6" s="1"/>
  <c r="O616" i="6"/>
  <c r="N617" i="6"/>
  <c r="Q617" i="6" s="1"/>
  <c r="O617" i="6"/>
  <c r="N618" i="6"/>
  <c r="Q618" i="6" s="1"/>
  <c r="O618" i="6"/>
  <c r="N619" i="6"/>
  <c r="Q619" i="6" s="1"/>
  <c r="O619" i="6"/>
  <c r="N620" i="6"/>
  <c r="Q620" i="6" s="1"/>
  <c r="O620" i="6"/>
  <c r="N621" i="6"/>
  <c r="Q621" i="6" s="1"/>
  <c r="O621" i="6"/>
  <c r="N622" i="6"/>
  <c r="Q622" i="6" s="1"/>
  <c r="O622" i="6"/>
  <c r="N623" i="6"/>
  <c r="Q623" i="6" s="1"/>
  <c r="O623" i="6"/>
  <c r="N624" i="6"/>
  <c r="Q624" i="6" s="1"/>
  <c r="O624" i="6"/>
  <c r="N625" i="6"/>
  <c r="Q625" i="6" s="1"/>
  <c r="O625" i="6"/>
  <c r="N626" i="6"/>
  <c r="Q626" i="6" s="1"/>
  <c r="O626" i="6"/>
  <c r="N627" i="6"/>
  <c r="Q627" i="6" s="1"/>
  <c r="O627" i="6"/>
  <c r="N628" i="6"/>
  <c r="Q628" i="6" s="1"/>
  <c r="O628" i="6"/>
  <c r="N629" i="6"/>
  <c r="Q629" i="6" s="1"/>
  <c r="O629" i="6"/>
  <c r="N630" i="6"/>
  <c r="Q630" i="6" s="1"/>
  <c r="O630" i="6"/>
  <c r="N631" i="6"/>
  <c r="Q631" i="6" s="1"/>
  <c r="O631" i="6"/>
  <c r="N632" i="6"/>
  <c r="Q632" i="6" s="1"/>
  <c r="O632" i="6"/>
  <c r="N633" i="6"/>
  <c r="Q633" i="6" s="1"/>
  <c r="O633" i="6"/>
  <c r="N634" i="6"/>
  <c r="Q634" i="6" s="1"/>
  <c r="O634" i="6"/>
  <c r="N635" i="6"/>
  <c r="Q635" i="6" s="1"/>
  <c r="O635" i="6"/>
  <c r="N636" i="6"/>
  <c r="Q636" i="6" s="1"/>
  <c r="O636" i="6"/>
  <c r="N637" i="6"/>
  <c r="Q637" i="6" s="1"/>
  <c r="O637" i="6"/>
  <c r="N638" i="6"/>
  <c r="Q638" i="6" s="1"/>
  <c r="O638" i="6"/>
  <c r="N639" i="6"/>
  <c r="Q639" i="6" s="1"/>
  <c r="O639" i="6"/>
  <c r="N640" i="6"/>
  <c r="Q640" i="6" s="1"/>
  <c r="O640" i="6"/>
  <c r="N641" i="6"/>
  <c r="Q641" i="6" s="1"/>
  <c r="O641" i="6"/>
  <c r="N642" i="6"/>
  <c r="Q642" i="6" s="1"/>
  <c r="O642" i="6"/>
  <c r="N643" i="6"/>
  <c r="Q643" i="6" s="1"/>
  <c r="O643" i="6"/>
  <c r="N644" i="6"/>
  <c r="Q644" i="6" s="1"/>
  <c r="O644" i="6"/>
  <c r="N645" i="6"/>
  <c r="Q645" i="6" s="1"/>
  <c r="O645" i="6"/>
  <c r="N646" i="6"/>
  <c r="Q646" i="6" s="1"/>
  <c r="O646" i="6"/>
  <c r="N647" i="6"/>
  <c r="Q647" i="6" s="1"/>
  <c r="O647" i="6"/>
  <c r="N648" i="6"/>
  <c r="Q648" i="6" s="1"/>
  <c r="O648" i="6"/>
  <c r="N649" i="6"/>
  <c r="Q649" i="6" s="1"/>
  <c r="O649" i="6"/>
  <c r="I108" i="1" l="1"/>
  <c r="I110" i="1"/>
  <c r="I109" i="1"/>
  <c r="I111" i="1"/>
  <c r="G515" i="1"/>
  <c r="G506" i="1"/>
  <c r="G507" i="1"/>
  <c r="G508" i="1"/>
  <c r="G509" i="1"/>
  <c r="G510" i="1"/>
  <c r="G511" i="1"/>
  <c r="G512" i="1"/>
  <c r="G513" i="1"/>
  <c r="G518" i="1"/>
  <c r="G519" i="1"/>
  <c r="G520" i="1"/>
  <c r="G504" i="1"/>
  <c r="G505" i="1"/>
  <c r="G514" i="1"/>
  <c r="G516" i="1"/>
  <c r="G517" i="1"/>
  <c r="O87" i="6"/>
  <c r="N87" i="6"/>
  <c r="Q87" i="6" s="1"/>
  <c r="O86" i="6"/>
  <c r="N86" i="6"/>
  <c r="Q86" i="6" s="1"/>
  <c r="O85" i="6"/>
  <c r="N85" i="6"/>
  <c r="Q85" i="6" s="1"/>
  <c r="O84" i="6"/>
  <c r="N84" i="6"/>
  <c r="Q84" i="6" s="1"/>
  <c r="O83" i="6"/>
  <c r="N83" i="6"/>
  <c r="Q83" i="6" s="1"/>
  <c r="O82" i="6"/>
  <c r="N82" i="6"/>
  <c r="Q82" i="6" s="1"/>
  <c r="O81" i="6"/>
  <c r="N81" i="6"/>
  <c r="Q81" i="6" s="1"/>
  <c r="O80" i="6"/>
  <c r="N80" i="6"/>
  <c r="Q80" i="6" s="1"/>
  <c r="O79" i="6"/>
  <c r="N79" i="6"/>
  <c r="Q79" i="6" s="1"/>
  <c r="O78" i="6"/>
  <c r="N78" i="6"/>
  <c r="Q78" i="6" s="1"/>
  <c r="O77" i="6"/>
  <c r="N77" i="6"/>
  <c r="Q77" i="6" s="1"/>
  <c r="O76" i="6"/>
  <c r="N76" i="6"/>
  <c r="Q76" i="6" s="1"/>
  <c r="O75" i="6"/>
  <c r="N75" i="6"/>
  <c r="Q75" i="6" s="1"/>
  <c r="O74" i="6"/>
  <c r="N74" i="6"/>
  <c r="Q74" i="6" s="1"/>
  <c r="O73" i="6"/>
  <c r="N73" i="6"/>
  <c r="Q73" i="6" s="1"/>
  <c r="O72" i="6"/>
  <c r="N72" i="6"/>
  <c r="Q72" i="6" s="1"/>
  <c r="O71" i="6"/>
  <c r="N71" i="6"/>
  <c r="Q71" i="6" s="1"/>
  <c r="O70" i="6"/>
  <c r="N70" i="6"/>
  <c r="Q70" i="6" s="1"/>
  <c r="O69" i="6"/>
  <c r="N69" i="6"/>
  <c r="Q69" i="6" s="1"/>
  <c r="O68" i="6"/>
  <c r="N68" i="6"/>
  <c r="Q68" i="6" s="1"/>
  <c r="O67" i="6"/>
  <c r="N67" i="6"/>
  <c r="Q67" i="6" s="1"/>
  <c r="O66" i="6"/>
  <c r="N66" i="6"/>
  <c r="Q66" i="6" s="1"/>
  <c r="O65" i="6"/>
  <c r="N65" i="6"/>
  <c r="Q65" i="6" s="1"/>
  <c r="O64" i="6"/>
  <c r="N64" i="6"/>
  <c r="Q64" i="6" s="1"/>
  <c r="O63" i="6"/>
  <c r="N63" i="6"/>
  <c r="Q63" i="6" s="1"/>
  <c r="G522" i="1" l="1"/>
  <c r="G526" i="1"/>
  <c r="G521" i="1"/>
  <c r="G523" i="1"/>
  <c r="G524" i="1"/>
  <c r="G525" i="1"/>
  <c r="G545" i="1" l="1"/>
  <c r="G542" i="1"/>
  <c r="G544" i="1"/>
  <c r="G543" i="1"/>
  <c r="O62" i="6"/>
  <c r="N62" i="6"/>
  <c r="Q62" i="6" s="1"/>
  <c r="O61" i="6"/>
  <c r="N61" i="6"/>
  <c r="Q61" i="6" s="1"/>
  <c r="O60" i="6"/>
  <c r="N60" i="6"/>
  <c r="Q60" i="6" s="1"/>
  <c r="O59" i="6"/>
  <c r="N59" i="6"/>
  <c r="Q59" i="6" s="1"/>
  <c r="O58" i="6"/>
  <c r="N58" i="6"/>
  <c r="Q58" i="6" s="1"/>
  <c r="O57" i="6"/>
  <c r="N57" i="6"/>
  <c r="Q57" i="6" s="1"/>
  <c r="O56" i="6"/>
  <c r="N56" i="6"/>
  <c r="Q56" i="6" s="1"/>
  <c r="O55" i="6"/>
  <c r="N55" i="6"/>
  <c r="Q55" i="6" s="1"/>
  <c r="O54" i="6"/>
  <c r="N54" i="6"/>
  <c r="Q54" i="6" s="1"/>
  <c r="O53" i="6"/>
  <c r="N53" i="6"/>
  <c r="Q53" i="6" s="1"/>
  <c r="O52" i="6"/>
  <c r="N52" i="6"/>
  <c r="Q52" i="6" s="1"/>
  <c r="O51" i="6"/>
  <c r="N51" i="6"/>
  <c r="Q51" i="6" s="1"/>
  <c r="O50" i="6"/>
  <c r="N50" i="6"/>
  <c r="Q50" i="6" s="1"/>
  <c r="O49" i="6"/>
  <c r="N49" i="6"/>
  <c r="Q49" i="6" s="1"/>
  <c r="O48" i="6"/>
  <c r="N48" i="6"/>
  <c r="Q48" i="6" s="1"/>
  <c r="O47" i="6"/>
  <c r="N47" i="6"/>
  <c r="Q47" i="6" s="1"/>
  <c r="O46" i="6"/>
  <c r="N46" i="6"/>
  <c r="Q46" i="6" s="1"/>
  <c r="O45" i="6"/>
  <c r="N45" i="6"/>
  <c r="Q45" i="6" s="1"/>
  <c r="O44" i="6"/>
  <c r="N44" i="6"/>
  <c r="Q44" i="6" s="1"/>
  <c r="O43" i="6"/>
  <c r="N43" i="6"/>
  <c r="Q43" i="6" s="1"/>
  <c r="O42" i="6"/>
  <c r="N42" i="6"/>
  <c r="Q42" i="6" s="1"/>
  <c r="O41" i="6"/>
  <c r="N41" i="6"/>
  <c r="Q41" i="6" s="1"/>
  <c r="O40" i="6"/>
  <c r="N40" i="6"/>
  <c r="Q40" i="6" s="1"/>
  <c r="O39" i="6"/>
  <c r="N39" i="6"/>
  <c r="Q39" i="6" s="1"/>
  <c r="O38" i="6"/>
  <c r="N38" i="6"/>
  <c r="Q38" i="6" s="1"/>
  <c r="O37" i="6"/>
  <c r="N37" i="6"/>
  <c r="Q37" i="6" s="1"/>
  <c r="G546" i="1" l="1"/>
  <c r="G551" i="1"/>
  <c r="G547" i="1"/>
  <c r="G548" i="1"/>
  <c r="G549" i="1"/>
  <c r="G550" i="1"/>
  <c r="G552" i="1"/>
  <c r="G553" i="1"/>
  <c r="H8" i="9"/>
  <c r="G423" i="1" l="1"/>
  <c r="G424" i="1"/>
  <c r="G425" i="1"/>
  <c r="G433" i="1"/>
  <c r="J23" i="11"/>
  <c r="E23" i="11"/>
  <c r="L23" i="11"/>
  <c r="G23" i="11"/>
  <c r="J13" i="11"/>
  <c r="J8" i="11"/>
  <c r="L8" i="11"/>
  <c r="G8" i="11"/>
  <c r="I14" i="11"/>
  <c r="J14" i="11" s="1"/>
  <c r="E13" i="11"/>
  <c r="D14" i="11"/>
  <c r="D15" i="11" s="1"/>
  <c r="E8" i="11"/>
  <c r="G581" i="1" l="1"/>
  <c r="E14" i="11"/>
  <c r="D16" i="11"/>
  <c r="E15" i="11"/>
  <c r="I15" i="11"/>
  <c r="J15" i="11" s="1"/>
  <c r="V559" i="1"/>
  <c r="V558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7" i="1"/>
  <c r="V556" i="1"/>
  <c r="V555" i="1"/>
  <c r="V554" i="1"/>
  <c r="V553" i="1"/>
  <c r="V552" i="1"/>
  <c r="V551" i="1"/>
  <c r="V550" i="1"/>
  <c r="V549" i="1"/>
  <c r="V548" i="1"/>
  <c r="V546" i="1"/>
  <c r="V544" i="1"/>
  <c r="V543" i="1"/>
  <c r="V480" i="1"/>
  <c r="V542" i="1"/>
  <c r="V541" i="1"/>
  <c r="V540" i="1"/>
  <c r="V539" i="1"/>
  <c r="V538" i="1"/>
  <c r="V537" i="1"/>
  <c r="V535" i="1"/>
  <c r="V534" i="1"/>
  <c r="V533" i="1"/>
  <c r="V532" i="1"/>
  <c r="V531" i="1"/>
  <c r="V530" i="1"/>
  <c r="V528" i="1"/>
  <c r="V527" i="1"/>
  <c r="V526" i="1"/>
  <c r="V525" i="1"/>
  <c r="V524" i="1"/>
  <c r="V523" i="1"/>
  <c r="V522" i="1"/>
  <c r="V521" i="1"/>
  <c r="V519" i="1"/>
  <c r="V518" i="1"/>
  <c r="V517" i="1"/>
  <c r="V516" i="1"/>
  <c r="V515" i="1"/>
  <c r="V504" i="1"/>
  <c r="V503" i="1"/>
  <c r="V502" i="1"/>
  <c r="V501" i="1"/>
  <c r="V500" i="1"/>
  <c r="V499" i="1"/>
  <c r="V498" i="1"/>
  <c r="V497" i="1"/>
  <c r="V496" i="1"/>
  <c r="V520" i="1"/>
  <c r="V495" i="1"/>
  <c r="V494" i="1"/>
  <c r="V493" i="1"/>
  <c r="V478" i="1"/>
  <c r="V492" i="1"/>
  <c r="V491" i="1"/>
  <c r="V488" i="1"/>
  <c r="V490" i="1"/>
  <c r="V489" i="1"/>
  <c r="V487" i="1"/>
  <c r="V486" i="1"/>
  <c r="V547" i="1"/>
  <c r="V485" i="1"/>
  <c r="V484" i="1"/>
  <c r="V483" i="1"/>
  <c r="V482" i="1"/>
  <c r="V481" i="1"/>
  <c r="V479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378" i="1"/>
  <c r="V376" i="1"/>
  <c r="V375" i="1"/>
  <c r="V374" i="1"/>
  <c r="V373" i="1"/>
  <c r="V372" i="1"/>
  <c r="V371" i="1"/>
  <c r="V370" i="1"/>
  <c r="V369" i="1"/>
  <c r="V368" i="1"/>
  <c r="V367" i="1"/>
  <c r="V366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89" i="1"/>
  <c r="V288" i="1"/>
  <c r="V320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3" i="1"/>
  <c r="V272" i="1"/>
  <c r="V271" i="1"/>
  <c r="V269" i="1"/>
  <c r="V268" i="1"/>
  <c r="V267" i="1"/>
  <c r="V266" i="1"/>
  <c r="V265" i="1"/>
  <c r="V264" i="1"/>
  <c r="V263" i="1"/>
  <c r="V262" i="1"/>
  <c r="V261" i="1"/>
  <c r="V260" i="1"/>
  <c r="V270" i="1"/>
  <c r="V259" i="1"/>
  <c r="V274" i="1"/>
  <c r="V290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1" i="1"/>
  <c r="V167" i="1"/>
  <c r="V169" i="1"/>
  <c r="V168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3" i="1"/>
  <c r="V82" i="1"/>
  <c r="V81" i="1"/>
  <c r="V80" i="1"/>
  <c r="V79" i="1"/>
  <c r="V78" i="1"/>
  <c r="I16" i="11" l="1"/>
  <c r="D17" i="11"/>
  <c r="D18" i="11" s="1"/>
  <c r="E16" i="11"/>
  <c r="D19" i="11" l="1"/>
  <c r="E18" i="11"/>
  <c r="J16" i="11"/>
  <c r="I17" i="11"/>
  <c r="J17" i="11" s="1"/>
  <c r="G834" i="1"/>
  <c r="G858" i="1"/>
  <c r="G882" i="1"/>
  <c r="G906" i="1"/>
  <c r="G826" i="1"/>
  <c r="G851" i="1"/>
  <c r="G876" i="1"/>
  <c r="G901" i="1"/>
  <c r="G841" i="1"/>
  <c r="G866" i="1"/>
  <c r="G891" i="1"/>
  <c r="G916" i="1"/>
  <c r="G833" i="1"/>
  <c r="G861" i="1"/>
  <c r="G888" i="1"/>
  <c r="G915" i="1"/>
  <c r="G835" i="1"/>
  <c r="G862" i="1"/>
  <c r="G889" i="1"/>
  <c r="G917" i="1"/>
  <c r="G836" i="1"/>
  <c r="G863" i="1"/>
  <c r="G890" i="1"/>
  <c r="G918" i="1"/>
  <c r="G837" i="1"/>
  <c r="G864" i="1"/>
  <c r="G892" i="1"/>
  <c r="G919" i="1"/>
  <c r="G839" i="1"/>
  <c r="G867" i="1"/>
  <c r="G842" i="1"/>
  <c r="G869" i="1"/>
  <c r="G896" i="1"/>
  <c r="G923" i="1"/>
  <c r="G846" i="1"/>
  <c r="G873" i="1"/>
  <c r="G900" i="1"/>
  <c r="G847" i="1"/>
  <c r="G874" i="1"/>
  <c r="G902" i="1"/>
  <c r="G848" i="1"/>
  <c r="G875" i="1"/>
  <c r="G903" i="1"/>
  <c r="G849" i="1"/>
  <c r="G877" i="1"/>
  <c r="G904" i="1"/>
  <c r="G850" i="1"/>
  <c r="G878" i="1"/>
  <c r="G905" i="1"/>
  <c r="G824" i="1"/>
  <c r="G852" i="1"/>
  <c r="G879" i="1"/>
  <c r="G907" i="1"/>
  <c r="G825" i="1"/>
  <c r="G853" i="1"/>
  <c r="G880" i="1"/>
  <c r="G908" i="1"/>
  <c r="G828" i="1"/>
  <c r="G855" i="1"/>
  <c r="G883" i="1"/>
  <c r="G910" i="1"/>
  <c r="G830" i="1"/>
  <c r="G857" i="1"/>
  <c r="G885" i="1"/>
  <c r="G871" i="1"/>
  <c r="G872" i="1"/>
  <c r="G881" i="1"/>
  <c r="G884" i="1"/>
  <c r="G886" i="1"/>
  <c r="G887" i="1"/>
  <c r="G868" i="1"/>
  <c r="G893" i="1"/>
  <c r="G894" i="1"/>
  <c r="G827" i="1"/>
  <c r="G895" i="1"/>
  <c r="G829" i="1"/>
  <c r="G897" i="1"/>
  <c r="G831" i="1"/>
  <c r="G898" i="1"/>
  <c r="G832" i="1"/>
  <c r="G899" i="1"/>
  <c r="G838" i="1"/>
  <c r="G909" i="1"/>
  <c r="G840" i="1"/>
  <c r="G911" i="1"/>
  <c r="G843" i="1"/>
  <c r="G912" i="1"/>
  <c r="G844" i="1"/>
  <c r="G913" i="1"/>
  <c r="G845" i="1"/>
  <c r="G914" i="1"/>
  <c r="G854" i="1"/>
  <c r="G920" i="1"/>
  <c r="G856" i="1"/>
  <c r="G921" i="1"/>
  <c r="G859" i="1"/>
  <c r="G922" i="1"/>
  <c r="G860" i="1"/>
  <c r="G924" i="1"/>
  <c r="G865" i="1"/>
  <c r="G925" i="1"/>
  <c r="G870" i="1"/>
  <c r="E19" i="11"/>
  <c r="E17" i="11"/>
  <c r="C12" i="4"/>
  <c r="F9" i="4"/>
  <c r="D9" i="4"/>
  <c r="C12" i="10"/>
  <c r="F9" i="10"/>
  <c r="D9" i="10"/>
  <c r="G930" i="1" l="1"/>
  <c r="G954" i="1"/>
  <c r="G978" i="1"/>
  <c r="G1002" i="1"/>
  <c r="G1026" i="1"/>
  <c r="G926" i="1"/>
  <c r="G951" i="1"/>
  <c r="G976" i="1"/>
  <c r="G1001" i="1"/>
  <c r="G1027" i="1"/>
  <c r="G941" i="1"/>
  <c r="G943" i="1"/>
  <c r="G969" i="1"/>
  <c r="G995" i="1"/>
  <c r="G1021" i="1"/>
  <c r="G944" i="1"/>
  <c r="G970" i="1"/>
  <c r="G996" i="1"/>
  <c r="G1022" i="1"/>
  <c r="G945" i="1"/>
  <c r="G971" i="1"/>
  <c r="G997" i="1"/>
  <c r="G1023" i="1"/>
  <c r="G946" i="1"/>
  <c r="G972" i="1"/>
  <c r="G998" i="1"/>
  <c r="G1024" i="1"/>
  <c r="G950" i="1"/>
  <c r="G977" i="1"/>
  <c r="G928" i="1"/>
  <c r="G956" i="1"/>
  <c r="G982" i="1"/>
  <c r="G929" i="1"/>
  <c r="G957" i="1"/>
  <c r="G983" i="1"/>
  <c r="G931" i="1"/>
  <c r="G958" i="1"/>
  <c r="G984" i="1"/>
  <c r="G1010" i="1"/>
  <c r="G932" i="1"/>
  <c r="G959" i="1"/>
  <c r="G985" i="1"/>
  <c r="G933" i="1"/>
  <c r="G934" i="1"/>
  <c r="G961" i="1"/>
  <c r="G987" i="1"/>
  <c r="G937" i="1"/>
  <c r="G964" i="1"/>
  <c r="G990" i="1"/>
  <c r="G1016" i="1"/>
  <c r="G936" i="1"/>
  <c r="G986" i="1"/>
  <c r="G1020" i="1"/>
  <c r="G938" i="1"/>
  <c r="G988" i="1"/>
  <c r="G1025" i="1"/>
  <c r="G939" i="1"/>
  <c r="G989" i="1"/>
  <c r="G1028" i="1"/>
  <c r="G940" i="1"/>
  <c r="G991" i="1"/>
  <c r="G1029" i="1"/>
  <c r="G942" i="1"/>
  <c r="G992" i="1"/>
  <c r="G947" i="1"/>
  <c r="G993" i="1"/>
  <c r="G935" i="1"/>
  <c r="G948" i="1"/>
  <c r="G994" i="1"/>
  <c r="G949" i="1"/>
  <c r="G999" i="1"/>
  <c r="G952" i="1"/>
  <c r="G1000" i="1"/>
  <c r="G953" i="1"/>
  <c r="G1003" i="1"/>
  <c r="G981" i="1"/>
  <c r="G955" i="1"/>
  <c r="G1004" i="1"/>
  <c r="G960" i="1"/>
  <c r="G1005" i="1"/>
  <c r="G962" i="1"/>
  <c r="G1006" i="1"/>
  <c r="G963" i="1"/>
  <c r="G1007" i="1"/>
  <c r="G965" i="1"/>
  <c r="G1008" i="1"/>
  <c r="G966" i="1"/>
  <c r="G1009" i="1"/>
  <c r="G967" i="1"/>
  <c r="G1011" i="1"/>
  <c r="G968" i="1"/>
  <c r="G1012" i="1"/>
  <c r="G973" i="1"/>
  <c r="G1013" i="1"/>
  <c r="G974" i="1"/>
  <c r="G1014" i="1"/>
  <c r="G975" i="1"/>
  <c r="G1015" i="1"/>
  <c r="G980" i="1"/>
  <c r="G1019" i="1"/>
  <c r="G927" i="1"/>
  <c r="G1018" i="1"/>
  <c r="G979" i="1"/>
  <c r="G1017" i="1"/>
  <c r="C13" i="4"/>
  <c r="C13" i="10"/>
  <c r="R9" i="3"/>
  <c r="N9" i="3"/>
  <c r="G1050" i="1" l="1"/>
  <c r="G1074" i="1"/>
  <c r="G1098" i="1"/>
  <c r="G1122" i="1"/>
  <c r="G1052" i="1"/>
  <c r="G1077" i="1"/>
  <c r="G1102" i="1"/>
  <c r="G1127" i="1"/>
  <c r="G1047" i="1"/>
  <c r="G1073" i="1"/>
  <c r="G1100" i="1"/>
  <c r="G1126" i="1"/>
  <c r="G1048" i="1"/>
  <c r="G1075" i="1"/>
  <c r="G1101" i="1"/>
  <c r="G1128" i="1"/>
  <c r="G1049" i="1"/>
  <c r="G1076" i="1"/>
  <c r="G1103" i="1"/>
  <c r="G1129" i="1"/>
  <c r="G1051" i="1"/>
  <c r="G1078" i="1"/>
  <c r="G1104" i="1"/>
  <c r="G1130" i="1"/>
  <c r="G1036" i="1"/>
  <c r="G1062" i="1"/>
  <c r="G1088" i="1"/>
  <c r="G1114" i="1"/>
  <c r="G1042" i="1"/>
  <c r="G1068" i="1"/>
  <c r="G1094" i="1"/>
  <c r="G1120" i="1"/>
  <c r="G1058" i="1"/>
  <c r="G1091" i="1"/>
  <c r="G1125" i="1"/>
  <c r="G1059" i="1"/>
  <c r="G1092" i="1"/>
  <c r="G1131" i="1"/>
  <c r="G1060" i="1"/>
  <c r="G1093" i="1"/>
  <c r="G1132" i="1"/>
  <c r="G1061" i="1"/>
  <c r="G1095" i="1"/>
  <c r="G1133" i="1"/>
  <c r="G1030" i="1"/>
  <c r="G1063" i="1"/>
  <c r="G1096" i="1"/>
  <c r="G1031" i="1"/>
  <c r="G1064" i="1"/>
  <c r="G1097" i="1"/>
  <c r="G1089" i="1"/>
  <c r="G1124" i="1"/>
  <c r="G1032" i="1"/>
  <c r="G1065" i="1"/>
  <c r="G1099" i="1"/>
  <c r="G1057" i="1"/>
  <c r="G1033" i="1"/>
  <c r="G1066" i="1"/>
  <c r="G1105" i="1"/>
  <c r="G1034" i="1"/>
  <c r="G1067" i="1"/>
  <c r="G1106" i="1"/>
  <c r="G1035" i="1"/>
  <c r="G1069" i="1"/>
  <c r="G1107" i="1"/>
  <c r="G1037" i="1"/>
  <c r="G1070" i="1"/>
  <c r="G1108" i="1"/>
  <c r="G1038" i="1"/>
  <c r="G1071" i="1"/>
  <c r="G1109" i="1"/>
  <c r="G1039" i="1"/>
  <c r="G1072" i="1"/>
  <c r="G1110" i="1"/>
  <c r="G1040" i="1"/>
  <c r="G1079" i="1"/>
  <c r="G1111" i="1"/>
  <c r="G1041" i="1"/>
  <c r="G1080" i="1"/>
  <c r="G1112" i="1"/>
  <c r="G1043" i="1"/>
  <c r="G1081" i="1"/>
  <c r="G1113" i="1"/>
  <c r="G1044" i="1"/>
  <c r="G1082" i="1"/>
  <c r="G1115" i="1"/>
  <c r="G1045" i="1"/>
  <c r="G1083" i="1"/>
  <c r="G1116" i="1"/>
  <c r="G1046" i="1"/>
  <c r="G1084" i="1"/>
  <c r="G1117" i="1"/>
  <c r="G1053" i="1"/>
  <c r="G1085" i="1"/>
  <c r="G1118" i="1"/>
  <c r="G1054" i="1"/>
  <c r="G1086" i="1"/>
  <c r="G1119" i="1"/>
  <c r="G1056" i="1"/>
  <c r="G1123" i="1"/>
  <c r="G1055" i="1"/>
  <c r="G1087" i="1"/>
  <c r="G1121" i="1"/>
  <c r="G1090" i="1"/>
  <c r="C14" i="4"/>
  <c r="C14" i="10"/>
  <c r="G1146" i="1" l="1"/>
  <c r="G1152" i="1"/>
  <c r="G1176" i="1"/>
  <c r="G1200" i="1"/>
  <c r="G1153" i="1"/>
  <c r="G1178" i="1"/>
  <c r="G1154" i="1"/>
  <c r="G1179" i="1"/>
  <c r="G1155" i="1"/>
  <c r="G1180" i="1"/>
  <c r="G1156" i="1"/>
  <c r="G1181" i="1"/>
  <c r="G1140" i="1"/>
  <c r="G1166" i="1"/>
  <c r="G1191" i="1"/>
  <c r="G1147" i="1"/>
  <c r="G1172" i="1"/>
  <c r="G1197" i="1"/>
  <c r="G1162" i="1"/>
  <c r="G1194" i="1"/>
  <c r="G1163" i="1"/>
  <c r="G1195" i="1"/>
  <c r="G1164" i="1"/>
  <c r="G1196" i="1"/>
  <c r="G1165" i="1"/>
  <c r="G1198" i="1"/>
  <c r="G1134" i="1"/>
  <c r="G1167" i="1"/>
  <c r="G1199" i="1"/>
  <c r="G1135" i="1"/>
  <c r="G1168" i="1"/>
  <c r="G1201" i="1"/>
  <c r="G1136" i="1"/>
  <c r="G1169" i="1"/>
  <c r="G1202" i="1"/>
  <c r="G1137" i="1"/>
  <c r="G1170" i="1"/>
  <c r="G1138" i="1"/>
  <c r="G1171" i="1"/>
  <c r="G1139" i="1"/>
  <c r="G1173" i="1"/>
  <c r="G1192" i="1"/>
  <c r="G1141" i="1"/>
  <c r="G1174" i="1"/>
  <c r="G1193" i="1"/>
  <c r="G1142" i="1"/>
  <c r="G1175" i="1"/>
  <c r="G1143" i="1"/>
  <c r="G1177" i="1"/>
  <c r="G1144" i="1"/>
  <c r="G1182" i="1"/>
  <c r="G1145" i="1"/>
  <c r="G1183" i="1"/>
  <c r="G1148" i="1"/>
  <c r="G1184" i="1"/>
  <c r="G1149" i="1"/>
  <c r="G1185" i="1"/>
  <c r="G1150" i="1"/>
  <c r="G1186" i="1"/>
  <c r="G1151" i="1"/>
  <c r="G1187" i="1"/>
  <c r="G1157" i="1"/>
  <c r="G1188" i="1"/>
  <c r="G1158" i="1"/>
  <c r="G1189" i="1"/>
  <c r="G1160" i="1"/>
  <c r="G1161" i="1"/>
  <c r="G1159" i="1"/>
  <c r="G1190" i="1"/>
  <c r="C15" i="4"/>
  <c r="C15" i="10"/>
  <c r="B11" i="1"/>
  <c r="F9" i="3"/>
  <c r="I9" i="3"/>
  <c r="D9" i="3"/>
  <c r="C11" i="3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5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G1224" i="1" l="1"/>
  <c r="G1248" i="1"/>
  <c r="G1272" i="1"/>
  <c r="G1296" i="1"/>
  <c r="G1203" i="1"/>
  <c r="G1228" i="1"/>
  <c r="G1253" i="1"/>
  <c r="G1278" i="1"/>
  <c r="G1303" i="1"/>
  <c r="G1204" i="1"/>
  <c r="G1229" i="1"/>
  <c r="G1254" i="1"/>
  <c r="G1279" i="1"/>
  <c r="G1304" i="1"/>
  <c r="G1205" i="1"/>
  <c r="G1230" i="1"/>
  <c r="G1255" i="1"/>
  <c r="G1280" i="1"/>
  <c r="G1305" i="1"/>
  <c r="G1206" i="1"/>
  <c r="G1231" i="1"/>
  <c r="G1256" i="1"/>
  <c r="G1281" i="1"/>
  <c r="G1306" i="1"/>
  <c r="G1216" i="1"/>
  <c r="G1241" i="1"/>
  <c r="G1266" i="1"/>
  <c r="G1291" i="1"/>
  <c r="G1316" i="1"/>
  <c r="G1222" i="1"/>
  <c r="G1247" i="1"/>
  <c r="G1273" i="1"/>
  <c r="G1298" i="1"/>
  <c r="G1227" i="1"/>
  <c r="G1262" i="1"/>
  <c r="G1294" i="1"/>
  <c r="G1232" i="1"/>
  <c r="G1263" i="1"/>
  <c r="G1295" i="1"/>
  <c r="G1233" i="1"/>
  <c r="G1264" i="1"/>
  <c r="G1297" i="1"/>
  <c r="G1234" i="1"/>
  <c r="G1265" i="1"/>
  <c r="G1299" i="1"/>
  <c r="G1235" i="1"/>
  <c r="G1267" i="1"/>
  <c r="G1300" i="1"/>
  <c r="G1236" i="1"/>
  <c r="G1268" i="1"/>
  <c r="G1301" i="1"/>
  <c r="G1225" i="1"/>
  <c r="G1261" i="1"/>
  <c r="G1237" i="1"/>
  <c r="G1269" i="1"/>
  <c r="G1302" i="1"/>
  <c r="G1207" i="1"/>
  <c r="G1238" i="1"/>
  <c r="G1270" i="1"/>
  <c r="G1307" i="1"/>
  <c r="G1208" i="1"/>
  <c r="G1239" i="1"/>
  <c r="G1271" i="1"/>
  <c r="G1308" i="1"/>
  <c r="G1209" i="1"/>
  <c r="G1240" i="1"/>
  <c r="G1274" i="1"/>
  <c r="G1309" i="1"/>
  <c r="G1210" i="1"/>
  <c r="G1242" i="1"/>
  <c r="G1275" i="1"/>
  <c r="G1310" i="1"/>
  <c r="G1211" i="1"/>
  <c r="G1243" i="1"/>
  <c r="G1276" i="1"/>
  <c r="G1311" i="1"/>
  <c r="G1212" i="1"/>
  <c r="G1244" i="1"/>
  <c r="G1277" i="1"/>
  <c r="G1312" i="1"/>
  <c r="G1213" i="1"/>
  <c r="G1245" i="1"/>
  <c r="G1282" i="1"/>
  <c r="G1313" i="1"/>
  <c r="G1214" i="1"/>
  <c r="G1246" i="1"/>
  <c r="G1283" i="1"/>
  <c r="G1314" i="1"/>
  <c r="G1215" i="1"/>
  <c r="G1249" i="1"/>
  <c r="G1284" i="1"/>
  <c r="G1315" i="1"/>
  <c r="G1217" i="1"/>
  <c r="G1250" i="1"/>
  <c r="G1285" i="1"/>
  <c r="G1218" i="1"/>
  <c r="G1251" i="1"/>
  <c r="G1286" i="1"/>
  <c r="G1219" i="1"/>
  <c r="G1252" i="1"/>
  <c r="G1287" i="1"/>
  <c r="G1220" i="1"/>
  <c r="G1257" i="1"/>
  <c r="G1288" i="1"/>
  <c r="G1221" i="1"/>
  <c r="G1258" i="1"/>
  <c r="G1289" i="1"/>
  <c r="G1292" i="1"/>
  <c r="G1293" i="1"/>
  <c r="G1260" i="1"/>
  <c r="G1223" i="1"/>
  <c r="G1259" i="1"/>
  <c r="G1290" i="1"/>
  <c r="G1226" i="1"/>
  <c r="C16" i="4"/>
  <c r="C16" i="10"/>
  <c r="D5" i="9"/>
  <c r="G1320" i="1" l="1"/>
  <c r="G1344" i="1"/>
  <c r="G1328" i="1"/>
  <c r="G1353" i="1"/>
  <c r="G1329" i="1"/>
  <c r="G1354" i="1"/>
  <c r="G1330" i="1"/>
  <c r="G1355" i="1"/>
  <c r="G1331" i="1"/>
  <c r="G1356" i="1"/>
  <c r="G1341" i="1"/>
  <c r="G1366" i="1"/>
  <c r="G1323" i="1"/>
  <c r="G1348" i="1"/>
  <c r="G1372" i="1"/>
  <c r="G1327" i="1"/>
  <c r="G1362" i="1"/>
  <c r="G1332" i="1"/>
  <c r="G1363" i="1"/>
  <c r="G1333" i="1"/>
  <c r="G1364" i="1"/>
  <c r="G1334" i="1"/>
  <c r="G1365" i="1"/>
  <c r="G1335" i="1"/>
  <c r="G1367" i="1"/>
  <c r="G1336" i="1"/>
  <c r="G1368" i="1"/>
  <c r="G1325" i="1"/>
  <c r="G1337" i="1"/>
  <c r="G1369" i="1"/>
  <c r="G1338" i="1"/>
  <c r="G1370" i="1"/>
  <c r="G1339" i="1"/>
  <c r="G1371" i="1"/>
  <c r="G1340" i="1"/>
  <c r="G1373" i="1"/>
  <c r="G1326" i="1"/>
  <c r="G1342" i="1"/>
  <c r="G1374" i="1"/>
  <c r="G1343" i="1"/>
  <c r="G1375" i="1"/>
  <c r="G1345" i="1"/>
  <c r="G1346" i="1"/>
  <c r="G1347" i="1"/>
  <c r="G1349" i="1"/>
  <c r="G1317" i="1"/>
  <c r="G1350" i="1"/>
  <c r="G1318" i="1"/>
  <c r="G1351" i="1"/>
  <c r="G1319" i="1"/>
  <c r="G1352" i="1"/>
  <c r="G1324" i="1"/>
  <c r="G1321" i="1"/>
  <c r="G1357" i="1"/>
  <c r="G1322" i="1"/>
  <c r="G1358" i="1"/>
  <c r="G1361" i="1"/>
  <c r="G1360" i="1"/>
  <c r="G1359" i="1"/>
  <c r="C17" i="4"/>
  <c r="C17" i="10"/>
  <c r="V20" i="1"/>
  <c r="G1377" i="1" l="1"/>
  <c r="G1401" i="1"/>
  <c r="G1425" i="1"/>
  <c r="G1378" i="1"/>
  <c r="G1402" i="1"/>
  <c r="G1426" i="1"/>
  <c r="G1379" i="1"/>
  <c r="G1403" i="1"/>
  <c r="G1380" i="1"/>
  <c r="G1404" i="1"/>
  <c r="G1428" i="1"/>
  <c r="G1390" i="1"/>
  <c r="G1414" i="1"/>
  <c r="G1438" i="1"/>
  <c r="G1396" i="1"/>
  <c r="G1420" i="1"/>
  <c r="G1444" i="1"/>
  <c r="G1393" i="1"/>
  <c r="G1424" i="1"/>
  <c r="G1391" i="1"/>
  <c r="G1394" i="1"/>
  <c r="G1427" i="1"/>
  <c r="G1395" i="1"/>
  <c r="G1429" i="1"/>
  <c r="G1397" i="1"/>
  <c r="G1430" i="1"/>
  <c r="G1423" i="1"/>
  <c r="G1398" i="1"/>
  <c r="G1431" i="1"/>
  <c r="G1399" i="1"/>
  <c r="G1432" i="1"/>
  <c r="G1400" i="1"/>
  <c r="G1433" i="1"/>
  <c r="G1405" i="1"/>
  <c r="G1434" i="1"/>
  <c r="G1406" i="1"/>
  <c r="G1435" i="1"/>
  <c r="G1407" i="1"/>
  <c r="G1436" i="1"/>
  <c r="G1408" i="1"/>
  <c r="G1437" i="1"/>
  <c r="G1409" i="1"/>
  <c r="G1439" i="1"/>
  <c r="G1376" i="1"/>
  <c r="G1410" i="1"/>
  <c r="G1440" i="1"/>
  <c r="G1381" i="1"/>
  <c r="G1411" i="1"/>
  <c r="G1441" i="1"/>
  <c r="G1382" i="1"/>
  <c r="G1412" i="1"/>
  <c r="G1442" i="1"/>
  <c r="G1383" i="1"/>
  <c r="G1413" i="1"/>
  <c r="G1443" i="1"/>
  <c r="G1384" i="1"/>
  <c r="G1415" i="1"/>
  <c r="G1445" i="1"/>
  <c r="G1385" i="1"/>
  <c r="G1416" i="1"/>
  <c r="G1446" i="1"/>
  <c r="G1386" i="1"/>
  <c r="G1417" i="1"/>
  <c r="G1447" i="1"/>
  <c r="G1389" i="1"/>
  <c r="G1387" i="1"/>
  <c r="G1418" i="1"/>
  <c r="G1388" i="1"/>
  <c r="G1422" i="1"/>
  <c r="G1419" i="1"/>
  <c r="G1421" i="1"/>
  <c r="G1392" i="1"/>
  <c r="G64" i="1"/>
  <c r="C18" i="4"/>
  <c r="C18" i="10"/>
  <c r="X9" i="1"/>
  <c r="G61" i="1" l="1"/>
  <c r="G62" i="1"/>
  <c r="G63" i="1"/>
  <c r="G9" i="10"/>
  <c r="G9" i="4"/>
  <c r="G9" i="3"/>
  <c r="C19" i="4"/>
  <c r="C19" i="10"/>
  <c r="O9" i="6"/>
  <c r="O10" i="6"/>
  <c r="O11" i="6"/>
  <c r="O12" i="6"/>
  <c r="O13" i="6"/>
  <c r="O14" i="6"/>
  <c r="O15" i="6"/>
  <c r="O16" i="6"/>
  <c r="O17" i="6"/>
  <c r="O18" i="6"/>
  <c r="O19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8" i="6"/>
  <c r="N9" i="6"/>
  <c r="Q9" i="6" s="1"/>
  <c r="N10" i="6"/>
  <c r="Q10" i="6" s="1"/>
  <c r="N11" i="6"/>
  <c r="Q11" i="6" s="1"/>
  <c r="N12" i="6"/>
  <c r="Q12" i="6" s="1"/>
  <c r="N13" i="6"/>
  <c r="Q13" i="6" s="1"/>
  <c r="N14" i="6"/>
  <c r="Q14" i="6" s="1"/>
  <c r="N15" i="6"/>
  <c r="Q15" i="6" s="1"/>
  <c r="N16" i="6"/>
  <c r="Q16" i="6" s="1"/>
  <c r="N17" i="6"/>
  <c r="Q17" i="6" s="1"/>
  <c r="N18" i="6"/>
  <c r="Q18" i="6" s="1"/>
  <c r="N19" i="6"/>
  <c r="Q19" i="6" s="1"/>
  <c r="N21" i="6"/>
  <c r="Q21" i="6" s="1"/>
  <c r="N22" i="6"/>
  <c r="Q22" i="6" s="1"/>
  <c r="N23" i="6"/>
  <c r="Q23" i="6" s="1"/>
  <c r="N24" i="6"/>
  <c r="Q24" i="6" s="1"/>
  <c r="N25" i="6"/>
  <c r="Q25" i="6" s="1"/>
  <c r="N26" i="6"/>
  <c r="Q26" i="6" s="1"/>
  <c r="N27" i="6"/>
  <c r="Q27" i="6" s="1"/>
  <c r="N28" i="6"/>
  <c r="Q28" i="6" s="1"/>
  <c r="N29" i="6"/>
  <c r="Q29" i="6" s="1"/>
  <c r="N30" i="6"/>
  <c r="Q30" i="6" s="1"/>
  <c r="N31" i="6"/>
  <c r="Q31" i="6" s="1"/>
  <c r="N32" i="6"/>
  <c r="Q32" i="6" s="1"/>
  <c r="N33" i="6"/>
  <c r="Q33" i="6" s="1"/>
  <c r="N34" i="6"/>
  <c r="Q34" i="6" s="1"/>
  <c r="N35" i="6"/>
  <c r="Q35" i="6" s="1"/>
  <c r="R35" i="6" s="1"/>
  <c r="N36" i="6"/>
  <c r="Q36" i="6" s="1"/>
  <c r="N8" i="6"/>
  <c r="Q8" i="6" s="1"/>
  <c r="R17" i="6" l="1"/>
  <c r="AA12" i="1"/>
  <c r="AA20" i="1"/>
  <c r="AA36" i="1"/>
  <c r="AA44" i="1"/>
  <c r="AA52" i="1"/>
  <c r="AA68" i="1"/>
  <c r="AA76" i="1"/>
  <c r="AA84" i="1"/>
  <c r="AA92" i="1"/>
  <c r="AA100" i="1"/>
  <c r="AA116" i="1"/>
  <c r="AA124" i="1"/>
  <c r="AA140" i="1"/>
  <c r="AA156" i="1"/>
  <c r="AA164" i="1"/>
  <c r="AA172" i="1"/>
  <c r="AA180" i="1"/>
  <c r="AA188" i="1"/>
  <c r="AA196" i="1"/>
  <c r="AA204" i="1"/>
  <c r="AA212" i="1"/>
  <c r="AA220" i="1"/>
  <c r="AA228" i="1"/>
  <c r="AA236" i="1"/>
  <c r="AA244" i="1"/>
  <c r="AA252" i="1"/>
  <c r="AA260" i="1"/>
  <c r="AA268" i="1"/>
  <c r="AA276" i="1"/>
  <c r="AA284" i="1"/>
  <c r="AA292" i="1"/>
  <c r="AA300" i="1"/>
  <c r="AA308" i="1"/>
  <c r="AA316" i="1"/>
  <c r="AA324" i="1"/>
  <c r="AA332" i="1"/>
  <c r="AA340" i="1"/>
  <c r="AA348" i="1"/>
  <c r="AA356" i="1"/>
  <c r="AA372" i="1"/>
  <c r="AA420" i="1"/>
  <c r="AA428" i="1"/>
  <c r="AA436" i="1"/>
  <c r="AA444" i="1"/>
  <c r="AA452" i="1"/>
  <c r="AA460" i="1"/>
  <c r="AA468" i="1"/>
  <c r="AA476" i="1"/>
  <c r="AA484" i="1"/>
  <c r="AA492" i="1"/>
  <c r="AA500" i="1"/>
  <c r="AA508" i="1"/>
  <c r="AA516" i="1"/>
  <c r="AA524" i="1"/>
  <c r="AA532" i="1"/>
  <c r="AA540" i="1"/>
  <c r="AA548" i="1"/>
  <c r="AA556" i="1"/>
  <c r="AA564" i="1"/>
  <c r="AA572" i="1"/>
  <c r="AA580" i="1"/>
  <c r="AA588" i="1"/>
  <c r="AA596" i="1"/>
  <c r="AA604" i="1"/>
  <c r="AA612" i="1"/>
  <c r="AA620" i="1"/>
  <c r="AA628" i="1"/>
  <c r="AA636" i="1"/>
  <c r="AA644" i="1"/>
  <c r="AA652" i="1"/>
  <c r="AA660" i="1"/>
  <c r="AA668" i="1"/>
  <c r="AA13" i="1"/>
  <c r="AA21" i="1"/>
  <c r="AA29" i="1"/>
  <c r="AA37" i="1"/>
  <c r="AA53" i="1"/>
  <c r="AA61" i="1"/>
  <c r="AA69" i="1"/>
  <c r="AA77" i="1"/>
  <c r="AA85" i="1"/>
  <c r="AA93" i="1"/>
  <c r="AA101" i="1"/>
  <c r="AA109" i="1"/>
  <c r="AA117" i="1"/>
  <c r="AA125" i="1"/>
  <c r="AA133" i="1"/>
  <c r="AA149" i="1"/>
  <c r="AA157" i="1"/>
  <c r="AA165" i="1"/>
  <c r="AA173" i="1"/>
  <c r="AA181" i="1"/>
  <c r="AA189" i="1"/>
  <c r="AA197" i="1"/>
  <c r="AA205" i="1"/>
  <c r="AA213" i="1"/>
  <c r="AA221" i="1"/>
  <c r="AA229" i="1"/>
  <c r="AA237" i="1"/>
  <c r="AA245" i="1"/>
  <c r="AA253" i="1"/>
  <c r="AA261" i="1"/>
  <c r="AA269" i="1"/>
  <c r="AA277" i="1"/>
  <c r="AA285" i="1"/>
  <c r="AA293" i="1"/>
  <c r="AA301" i="1"/>
  <c r="AA309" i="1"/>
  <c r="AA317" i="1"/>
  <c r="AA325" i="1"/>
  <c r="AA333" i="1"/>
  <c r="AA341" i="1"/>
  <c r="AA349" i="1"/>
  <c r="AA357" i="1"/>
  <c r="AA365" i="1"/>
  <c r="AA373" i="1"/>
  <c r="AA421" i="1"/>
  <c r="AA429" i="1"/>
  <c r="AA437" i="1"/>
  <c r="AA445" i="1"/>
  <c r="AA453" i="1"/>
  <c r="AA461" i="1"/>
  <c r="AA469" i="1"/>
  <c r="AA477" i="1"/>
  <c r="AA493" i="1"/>
  <c r="AA501" i="1"/>
  <c r="AA517" i="1"/>
  <c r="AA525" i="1"/>
  <c r="AA533" i="1"/>
  <c r="AA541" i="1"/>
  <c r="AA549" i="1"/>
  <c r="AA557" i="1"/>
  <c r="AA565" i="1"/>
  <c r="AA573" i="1"/>
  <c r="AA581" i="1"/>
  <c r="AA589" i="1"/>
  <c r="AA605" i="1"/>
  <c r="AA613" i="1"/>
  <c r="AA621" i="1"/>
  <c r="AA629" i="1"/>
  <c r="AA637" i="1"/>
  <c r="AA645" i="1"/>
  <c r="AA653" i="1"/>
  <c r="AA661" i="1"/>
  <c r="AA14" i="1"/>
  <c r="AA30" i="1"/>
  <c r="AA38" i="1"/>
  <c r="AA46" i="1"/>
  <c r="AA54" i="1"/>
  <c r="AA62" i="1"/>
  <c r="AA70" i="1"/>
  <c r="AA78" i="1"/>
  <c r="AA86" i="1"/>
  <c r="AA94" i="1"/>
  <c r="AA102" i="1"/>
  <c r="AA118" i="1"/>
  <c r="AA126" i="1"/>
  <c r="AA134" i="1"/>
  <c r="AA142" i="1"/>
  <c r="AA150" i="1"/>
  <c r="AA158" i="1"/>
  <c r="AA166" i="1"/>
  <c r="AA174" i="1"/>
  <c r="AA182" i="1"/>
  <c r="AA190" i="1"/>
  <c r="AA198" i="1"/>
  <c r="AA206" i="1"/>
  <c r="AA214" i="1"/>
  <c r="AA222" i="1"/>
  <c r="AA230" i="1"/>
  <c r="AA238" i="1"/>
  <c r="AA246" i="1"/>
  <c r="AA254" i="1"/>
  <c r="AA262" i="1"/>
  <c r="AA270" i="1"/>
  <c r="AA278" i="1"/>
  <c r="AA286" i="1"/>
  <c r="AA294" i="1"/>
  <c r="AA302" i="1"/>
  <c r="AA310" i="1"/>
  <c r="AA318" i="1"/>
  <c r="AA326" i="1"/>
  <c r="AA334" i="1"/>
  <c r="AA342" i="1"/>
  <c r="AA350" i="1"/>
  <c r="AA358" i="1"/>
  <c r="AA374" i="1"/>
  <c r="AA430" i="1"/>
  <c r="AA438" i="1"/>
  <c r="AA446" i="1"/>
  <c r="AA454" i="1"/>
  <c r="AA462" i="1"/>
  <c r="AA470" i="1"/>
  <c r="AA478" i="1"/>
  <c r="AA494" i="1"/>
  <c r="AA502" i="1"/>
  <c r="AA518" i="1"/>
  <c r="AA526" i="1"/>
  <c r="AA534" i="1"/>
  <c r="AA542" i="1"/>
  <c r="AA550" i="1"/>
  <c r="AA558" i="1"/>
  <c r="AA566" i="1"/>
  <c r="AA574" i="1"/>
  <c r="AA582" i="1"/>
  <c r="AA590" i="1"/>
  <c r="AA598" i="1"/>
  <c r="AA606" i="1"/>
  <c r="AA614" i="1"/>
  <c r="AA622" i="1"/>
  <c r="AA630" i="1"/>
  <c r="AA638" i="1"/>
  <c r="AA646" i="1"/>
  <c r="AA654" i="1"/>
  <c r="AA15" i="1"/>
  <c r="AA23" i="1"/>
  <c r="AA31" i="1"/>
  <c r="AA39" i="1"/>
  <c r="AA47" i="1"/>
  <c r="AA55" i="1"/>
  <c r="AA63" i="1"/>
  <c r="AA71" i="1"/>
  <c r="AA79" i="1"/>
  <c r="AA87" i="1"/>
  <c r="AA103" i="1"/>
  <c r="AA119" i="1"/>
  <c r="AA127" i="1"/>
  <c r="AA135" i="1"/>
  <c r="AA143" i="1"/>
  <c r="AA151" i="1"/>
  <c r="AA159" i="1"/>
  <c r="AA167" i="1"/>
  <c r="AA175" i="1"/>
  <c r="AA183" i="1"/>
  <c r="AA191" i="1"/>
  <c r="AA199" i="1"/>
  <c r="AA207" i="1"/>
  <c r="AA215" i="1"/>
  <c r="AA223" i="1"/>
  <c r="AA231" i="1"/>
  <c r="AA239" i="1"/>
  <c r="AA247" i="1"/>
  <c r="AA255" i="1"/>
  <c r="AA263" i="1"/>
  <c r="AA271" i="1"/>
  <c r="AA279" i="1"/>
  <c r="AA287" i="1"/>
  <c r="AA295" i="1"/>
  <c r="AA303" i="1"/>
  <c r="AA311" i="1"/>
  <c r="AA319" i="1"/>
  <c r="AA327" i="1"/>
  <c r="AA335" i="1"/>
  <c r="AA343" i="1"/>
  <c r="AA351" i="1"/>
  <c r="AA359" i="1"/>
  <c r="AA367" i="1"/>
  <c r="AA375" i="1"/>
  <c r="AA431" i="1"/>
  <c r="AA439" i="1"/>
  <c r="AA447" i="1"/>
  <c r="AA455" i="1"/>
  <c r="AA463" i="1"/>
  <c r="AA471" i="1"/>
  <c r="AA479" i="1"/>
  <c r="AA487" i="1"/>
  <c r="AA495" i="1"/>
  <c r="AA503" i="1"/>
  <c r="AA511" i="1"/>
  <c r="AA519" i="1"/>
  <c r="AA527" i="1"/>
  <c r="AA535" i="1"/>
  <c r="AA543" i="1"/>
  <c r="AA551" i="1"/>
  <c r="AA559" i="1"/>
  <c r="AA567" i="1"/>
  <c r="AA575" i="1"/>
  <c r="AA591" i="1"/>
  <c r="AA599" i="1"/>
  <c r="AA607" i="1"/>
  <c r="AA615" i="1"/>
  <c r="AA623" i="1"/>
  <c r="AA631" i="1"/>
  <c r="AA639" i="1"/>
  <c r="AA647" i="1"/>
  <c r="AA655" i="1"/>
  <c r="AA16" i="1"/>
  <c r="AA24" i="1"/>
  <c r="AA32" i="1"/>
  <c r="AA40" i="1"/>
  <c r="AA48" i="1"/>
  <c r="AA56" i="1"/>
  <c r="AA72" i="1"/>
  <c r="AA80" i="1"/>
  <c r="AA96" i="1"/>
  <c r="AA104" i="1"/>
  <c r="AA112" i="1"/>
  <c r="AA120" i="1"/>
  <c r="AA128" i="1"/>
  <c r="AA136" i="1"/>
  <c r="AA144" i="1"/>
  <c r="AA152" i="1"/>
  <c r="AA160" i="1"/>
  <c r="AA168" i="1"/>
  <c r="AA176" i="1"/>
  <c r="AA192" i="1"/>
  <c r="AA208" i="1"/>
  <c r="AA216" i="1"/>
  <c r="AA224" i="1"/>
  <c r="AA232" i="1"/>
  <c r="AA240" i="1"/>
  <c r="AA248" i="1"/>
  <c r="AA256" i="1"/>
  <c r="AA264" i="1"/>
  <c r="AA272" i="1"/>
  <c r="AA280" i="1"/>
  <c r="AA288" i="1"/>
  <c r="AA296" i="1"/>
  <c r="AA304" i="1"/>
  <c r="AA312" i="1"/>
  <c r="AA320" i="1"/>
  <c r="AA328" i="1"/>
  <c r="AA336" i="1"/>
  <c r="AA344" i="1"/>
  <c r="AA352" i="1"/>
  <c r="AA360" i="1"/>
  <c r="AA368" i="1"/>
  <c r="AA376" i="1"/>
  <c r="AA416" i="1"/>
  <c r="AA424" i="1"/>
  <c r="AA432" i="1"/>
  <c r="AA440" i="1"/>
  <c r="AA448" i="1"/>
  <c r="AA456" i="1"/>
  <c r="AA464" i="1"/>
  <c r="AA472" i="1"/>
  <c r="AA480" i="1"/>
  <c r="AA488" i="1"/>
  <c r="AA496" i="1"/>
  <c r="AA504" i="1"/>
  <c r="AA512" i="1"/>
  <c r="AA520" i="1"/>
  <c r="AA528" i="1"/>
  <c r="AA536" i="1"/>
  <c r="AA544" i="1"/>
  <c r="AA552" i="1"/>
  <c r="AA560" i="1"/>
  <c r="AA568" i="1"/>
  <c r="AA576" i="1"/>
  <c r="AA584" i="1"/>
  <c r="AA592" i="1"/>
  <c r="AA600" i="1"/>
  <c r="AA608" i="1"/>
  <c r="AA616" i="1"/>
  <c r="AA624" i="1"/>
  <c r="AA632" i="1"/>
  <c r="AA640" i="1"/>
  <c r="AA648" i="1"/>
  <c r="AA656" i="1"/>
  <c r="AA664" i="1"/>
  <c r="AA17" i="1"/>
  <c r="AA25" i="1"/>
  <c r="AA33" i="1"/>
  <c r="AA41" i="1"/>
  <c r="AA49" i="1"/>
  <c r="AA57" i="1"/>
  <c r="AA65" i="1"/>
  <c r="AA73" i="1"/>
  <c r="AA81" i="1"/>
  <c r="AA89" i="1"/>
  <c r="AA97" i="1"/>
  <c r="AA105" i="1"/>
  <c r="AA113" i="1"/>
  <c r="AA121" i="1"/>
  <c r="AA129" i="1"/>
  <c r="AA137" i="1"/>
  <c r="AA145" i="1"/>
  <c r="AA153" i="1"/>
  <c r="AA161" i="1"/>
  <c r="AA169" i="1"/>
  <c r="AA177" i="1"/>
  <c r="AA185" i="1"/>
  <c r="AA193" i="1"/>
  <c r="AA209" i="1"/>
  <c r="AA217" i="1"/>
  <c r="AA225" i="1"/>
  <c r="AA233" i="1"/>
  <c r="AA241" i="1"/>
  <c r="AA249" i="1"/>
  <c r="AA257" i="1"/>
  <c r="AA265" i="1"/>
  <c r="AA273" i="1"/>
  <c r="AA281" i="1"/>
  <c r="AA289" i="1"/>
  <c r="AA297" i="1"/>
  <c r="AA305" i="1"/>
  <c r="AA313" i="1"/>
  <c r="AA321" i="1"/>
  <c r="AA329" i="1"/>
  <c r="AA337" i="1"/>
  <c r="AA361" i="1"/>
  <c r="AA369" i="1"/>
  <c r="AA377" i="1"/>
  <c r="AA417" i="1"/>
  <c r="AA433" i="1"/>
  <c r="AA441" i="1"/>
  <c r="AA449" i="1"/>
  <c r="AA457" i="1"/>
  <c r="AA465" i="1"/>
  <c r="AA473" i="1"/>
  <c r="AA481" i="1"/>
  <c r="AA497" i="1"/>
  <c r="AA505" i="1"/>
  <c r="AA521" i="1"/>
  <c r="AA529" i="1"/>
  <c r="AA537" i="1"/>
  <c r="AA545" i="1"/>
  <c r="AA553" i="1"/>
  <c r="AA561" i="1"/>
  <c r="AA569" i="1"/>
  <c r="AA577" i="1"/>
  <c r="AA585" i="1"/>
  <c r="AA593" i="1"/>
  <c r="AA601" i="1"/>
  <c r="AA609" i="1"/>
  <c r="AA617" i="1"/>
  <c r="AA625" i="1"/>
  <c r="AA633" i="1"/>
  <c r="AA641" i="1"/>
  <c r="AA649" i="1"/>
  <c r="AA657" i="1"/>
  <c r="AA18" i="1"/>
  <c r="AA26" i="1"/>
  <c r="AA34" i="1"/>
  <c r="AA42" i="1"/>
  <c r="AA50" i="1"/>
  <c r="AA58" i="1"/>
  <c r="AA66" i="1"/>
  <c r="AA74" i="1"/>
  <c r="AA82" i="1"/>
  <c r="AA90" i="1"/>
  <c r="AA98" i="1"/>
  <c r="AA106" i="1"/>
  <c r="AA114" i="1"/>
  <c r="AA122" i="1"/>
  <c r="AA130" i="1"/>
  <c r="AA138" i="1"/>
  <c r="AA146" i="1"/>
  <c r="AA154" i="1"/>
  <c r="AA162" i="1"/>
  <c r="AA170" i="1"/>
  <c r="AA178" i="1"/>
  <c r="AA186" i="1"/>
  <c r="AA194" i="1"/>
  <c r="AA202" i="1"/>
  <c r="AA210" i="1"/>
  <c r="AA218" i="1"/>
  <c r="AA226" i="1"/>
  <c r="AA234" i="1"/>
  <c r="AA242" i="1"/>
  <c r="AA250" i="1"/>
  <c r="AA258" i="1"/>
  <c r="AA266" i="1"/>
  <c r="AA274" i="1"/>
  <c r="AA282" i="1"/>
  <c r="AA290" i="1"/>
  <c r="AA298" i="1"/>
  <c r="AA306" i="1"/>
  <c r="AA314" i="1"/>
  <c r="AA322" i="1"/>
  <c r="AA330" i="1"/>
  <c r="AA338" i="1"/>
  <c r="AA354" i="1"/>
  <c r="AA370" i="1"/>
  <c r="AA418" i="1"/>
  <c r="AA434" i="1"/>
  <c r="AA442" i="1"/>
  <c r="AA450" i="1"/>
  <c r="AA458" i="1"/>
  <c r="AA466" i="1"/>
  <c r="AA474" i="1"/>
  <c r="AA482" i="1"/>
  <c r="AA490" i="1"/>
  <c r="AA498" i="1"/>
  <c r="AA506" i="1"/>
  <c r="AA522" i="1"/>
  <c r="AA530" i="1"/>
  <c r="AA538" i="1"/>
  <c r="AA546" i="1"/>
  <c r="AA554" i="1"/>
  <c r="AA562" i="1"/>
  <c r="AA570" i="1"/>
  <c r="AA578" i="1"/>
  <c r="AA586" i="1"/>
  <c r="AA594" i="1"/>
  <c r="AA602" i="1"/>
  <c r="AA610" i="1"/>
  <c r="AA618" i="1"/>
  <c r="AA626" i="1"/>
  <c r="AA634" i="1"/>
  <c r="AA642" i="1"/>
  <c r="AA650" i="1"/>
  <c r="AA658" i="1"/>
  <c r="AA666" i="1"/>
  <c r="AA19" i="1"/>
  <c r="AA83" i="1"/>
  <c r="AA147" i="1"/>
  <c r="AA211" i="1"/>
  <c r="AA275" i="1"/>
  <c r="AA339" i="1"/>
  <c r="AA467" i="1"/>
  <c r="AA531" i="1"/>
  <c r="AA595" i="1"/>
  <c r="AA659" i="1"/>
  <c r="AA715" i="1"/>
  <c r="AA723" i="1"/>
  <c r="AA731" i="1"/>
  <c r="AA747" i="1"/>
  <c r="AA27" i="1"/>
  <c r="AA91" i="1"/>
  <c r="AA155" i="1"/>
  <c r="AA219" i="1"/>
  <c r="AA283" i="1"/>
  <c r="AA347" i="1"/>
  <c r="AA475" i="1"/>
  <c r="AA539" i="1"/>
  <c r="AA603" i="1"/>
  <c r="AA667" i="1"/>
  <c r="AA716" i="1"/>
  <c r="AA724" i="1"/>
  <c r="AA740" i="1"/>
  <c r="AA1068" i="1"/>
  <c r="AA99" i="1"/>
  <c r="AA163" i="1"/>
  <c r="AA227" i="1"/>
  <c r="AA291" i="1"/>
  <c r="AA419" i="1"/>
  <c r="AA483" i="1"/>
  <c r="AA547" i="1"/>
  <c r="AA611" i="1"/>
  <c r="AA717" i="1"/>
  <c r="AA725" i="1"/>
  <c r="AA733" i="1"/>
  <c r="AA1157" i="1"/>
  <c r="AA43" i="1"/>
  <c r="AA107" i="1"/>
  <c r="AA171" i="1"/>
  <c r="AA235" i="1"/>
  <c r="AA299" i="1"/>
  <c r="AA363" i="1"/>
  <c r="AA427" i="1"/>
  <c r="AA491" i="1"/>
  <c r="AA555" i="1"/>
  <c r="AA619" i="1"/>
  <c r="AA726" i="1"/>
  <c r="AA734" i="1"/>
  <c r="AA750" i="1"/>
  <c r="AA51" i="1"/>
  <c r="AA115" i="1"/>
  <c r="AA179" i="1"/>
  <c r="AA243" i="1"/>
  <c r="AA307" i="1"/>
  <c r="AA371" i="1"/>
  <c r="AA435" i="1"/>
  <c r="AA499" i="1"/>
  <c r="AA563" i="1"/>
  <c r="AA627" i="1"/>
  <c r="AA719" i="1"/>
  <c r="AA727" i="1"/>
  <c r="AA791" i="1"/>
  <c r="AA871" i="1"/>
  <c r="AA59" i="1"/>
  <c r="AA123" i="1"/>
  <c r="AA187" i="1"/>
  <c r="AA251" i="1"/>
  <c r="AA315" i="1"/>
  <c r="AA443" i="1"/>
  <c r="AA507" i="1"/>
  <c r="AA571" i="1"/>
  <c r="AA635" i="1"/>
  <c r="AA720" i="1"/>
  <c r="AA728" i="1"/>
  <c r="AA75" i="1"/>
  <c r="AA203" i="1"/>
  <c r="AA267" i="1"/>
  <c r="AA331" i="1"/>
  <c r="AA459" i="1"/>
  <c r="AA523" i="1"/>
  <c r="AA587" i="1"/>
  <c r="AA651" i="1"/>
  <c r="AA714" i="1"/>
  <c r="AA722" i="1"/>
  <c r="AA730" i="1"/>
  <c r="AA738" i="1"/>
  <c r="AA67" i="1"/>
  <c r="AA579" i="1"/>
  <c r="AA1249" i="1"/>
  <c r="AA131" i="1"/>
  <c r="AA643" i="1"/>
  <c r="AA745" i="1"/>
  <c r="AA195" i="1"/>
  <c r="AA259" i="1"/>
  <c r="AA323" i="1"/>
  <c r="AA1401" i="1"/>
  <c r="AA721" i="1"/>
  <c r="AA1338" i="1"/>
  <c r="AA451" i="1"/>
  <c r="AA515" i="1"/>
  <c r="AA729" i="1"/>
  <c r="AA1524" i="1"/>
  <c r="AA977" i="1"/>
  <c r="R1573" i="6"/>
  <c r="R1574" i="6"/>
  <c r="R1572" i="6"/>
  <c r="R23" i="6"/>
  <c r="R32" i="6"/>
  <c r="R31" i="6"/>
  <c r="R18" i="6"/>
  <c r="R10" i="6"/>
  <c r="R29" i="6"/>
  <c r="R16" i="6"/>
  <c r="R34" i="6"/>
  <c r="R30" i="6"/>
  <c r="R28" i="6"/>
  <c r="R15" i="6"/>
  <c r="R27" i="6"/>
  <c r="R14" i="6"/>
  <c r="R33" i="6"/>
  <c r="R26" i="6"/>
  <c r="R13" i="6"/>
  <c r="R21" i="6"/>
  <c r="R25" i="6"/>
  <c r="R12" i="6"/>
  <c r="R19" i="6"/>
  <c r="M343" i="3"/>
  <c r="M334" i="3"/>
  <c r="M336" i="3"/>
  <c r="M329" i="3"/>
  <c r="M341" i="3"/>
  <c r="M346" i="3"/>
  <c r="M348" i="3"/>
  <c r="M331" i="3"/>
  <c r="M333" i="3"/>
  <c r="M335" i="3"/>
  <c r="M332" i="3"/>
  <c r="M339" i="3"/>
  <c r="M337" i="3"/>
  <c r="M345" i="3"/>
  <c r="M344" i="3"/>
  <c r="M330" i="3"/>
  <c r="M327" i="3"/>
  <c r="M351" i="3"/>
  <c r="M350" i="3"/>
  <c r="M338" i="3"/>
  <c r="M347" i="3"/>
  <c r="M342" i="3"/>
  <c r="M349" i="3"/>
  <c r="M326" i="3"/>
  <c r="M340" i="3"/>
  <c r="M328" i="3"/>
  <c r="R1565" i="6"/>
  <c r="R1559" i="6"/>
  <c r="R1547" i="6"/>
  <c r="R1532" i="6"/>
  <c r="R1386" i="6"/>
  <c r="R1410" i="6"/>
  <c r="R1206" i="6"/>
  <c r="R1062" i="6"/>
  <c r="R1529" i="6"/>
  <c r="R1385" i="6"/>
  <c r="R1241" i="6"/>
  <c r="R1097" i="6"/>
  <c r="R1350" i="6"/>
  <c r="R1420" i="6"/>
  <c r="R1276" i="6"/>
  <c r="R1132" i="6"/>
  <c r="R985" i="6"/>
  <c r="R1263" i="6"/>
  <c r="R1119" i="6"/>
  <c r="R1346" i="6"/>
  <c r="R1202" i="6"/>
  <c r="R1058" i="6"/>
  <c r="R1477" i="6"/>
  <c r="R1567" i="6"/>
  <c r="R1558" i="6"/>
  <c r="R1362" i="6"/>
  <c r="R1458" i="6"/>
  <c r="R1482" i="6"/>
  <c r="R1194" i="6"/>
  <c r="R1050" i="6"/>
  <c r="R1517" i="6"/>
  <c r="R1373" i="6"/>
  <c r="R1229" i="6"/>
  <c r="R1085" i="6"/>
  <c r="R1302" i="6"/>
  <c r="R1408" i="6"/>
  <c r="R1264" i="6"/>
  <c r="R1120" i="6"/>
  <c r="R1251" i="6"/>
  <c r="R1107" i="6"/>
  <c r="R1334" i="6"/>
  <c r="R1190" i="6"/>
  <c r="R1046" i="6"/>
  <c r="R1465" i="6"/>
  <c r="R1321" i="6"/>
  <c r="R1571" i="6"/>
  <c r="R1557" i="6"/>
  <c r="R1422" i="6"/>
  <c r="R1443" i="6"/>
  <c r="R1518" i="6"/>
  <c r="R1530" i="6"/>
  <c r="R1182" i="6"/>
  <c r="R1038" i="6"/>
  <c r="R1505" i="6"/>
  <c r="R1361" i="6"/>
  <c r="R1217" i="6"/>
  <c r="R1073" i="6"/>
  <c r="R1540" i="6"/>
  <c r="R1396" i="6"/>
  <c r="R1252" i="6"/>
  <c r="R1108" i="6"/>
  <c r="R1239" i="6"/>
  <c r="R1095" i="6"/>
  <c r="R1466" i="6"/>
  <c r="R1322" i="6"/>
  <c r="R1570" i="6"/>
  <c r="R1556" i="6"/>
  <c r="R1494" i="6"/>
  <c r="R1506" i="6"/>
  <c r="R1395" i="6"/>
  <c r="R1419" i="6"/>
  <c r="R1170" i="6"/>
  <c r="R1026" i="6"/>
  <c r="R1493" i="6"/>
  <c r="R1349" i="6"/>
  <c r="R1205" i="6"/>
  <c r="R1061" i="6"/>
  <c r="R1528" i="6"/>
  <c r="R1384" i="6"/>
  <c r="R1240" i="6"/>
  <c r="R1096" i="6"/>
  <c r="R1371" i="6"/>
  <c r="R1227" i="6"/>
  <c r="R1083" i="6"/>
  <c r="R1454" i="6"/>
  <c r="R1310" i="6"/>
  <c r="R1166" i="6"/>
  <c r="R1022" i="6"/>
  <c r="R1441" i="6"/>
  <c r="R1297" i="6"/>
  <c r="R1568" i="6"/>
  <c r="R1555" i="6"/>
  <c r="R1538" i="6"/>
  <c r="R1374" i="6"/>
  <c r="R1467" i="6"/>
  <c r="R1338" i="6"/>
  <c r="R1158" i="6"/>
  <c r="R1013" i="6"/>
  <c r="R1481" i="6"/>
  <c r="R1337" i="6"/>
  <c r="R1193" i="6"/>
  <c r="R1049" i="6"/>
  <c r="R1516" i="6"/>
  <c r="R1372" i="6"/>
  <c r="R1228" i="6"/>
  <c r="R1084" i="6"/>
  <c r="R1359" i="6"/>
  <c r="R1215" i="6"/>
  <c r="R1071" i="6"/>
  <c r="R1442" i="6"/>
  <c r="R1298" i="6"/>
  <c r="R1154" i="6"/>
  <c r="R1009" i="6"/>
  <c r="R1566" i="6"/>
  <c r="R1554" i="6"/>
  <c r="R1543" i="6"/>
  <c r="R1446" i="6"/>
  <c r="R1520" i="6"/>
  <c r="R1314" i="6"/>
  <c r="R1146" i="6"/>
  <c r="R1000" i="6"/>
  <c r="R1469" i="6"/>
  <c r="R1325" i="6"/>
  <c r="R1181" i="6"/>
  <c r="R1037" i="6"/>
  <c r="R1504" i="6"/>
  <c r="R1360" i="6"/>
  <c r="R1216" i="6"/>
  <c r="R1072" i="6"/>
  <c r="R1347" i="6"/>
  <c r="R1203" i="6"/>
  <c r="R1059" i="6"/>
  <c r="R1430" i="6"/>
  <c r="R1286" i="6"/>
  <c r="R1142" i="6"/>
  <c r="R996" i="6"/>
  <c r="R1417" i="6"/>
  <c r="R1273" i="6"/>
  <c r="R1569" i="6"/>
  <c r="R1553" i="6"/>
  <c r="R1431" i="6"/>
  <c r="R1514" i="6"/>
  <c r="R1398" i="6"/>
  <c r="R1278" i="6"/>
  <c r="R1134" i="6"/>
  <c r="R987" i="6"/>
  <c r="R1457" i="6"/>
  <c r="R1313" i="6"/>
  <c r="R1169" i="6"/>
  <c r="R1025" i="6"/>
  <c r="R1492" i="6"/>
  <c r="R1348" i="6"/>
  <c r="R1204" i="6"/>
  <c r="R1060" i="6"/>
  <c r="R1335" i="6"/>
  <c r="R1191" i="6"/>
  <c r="R1047" i="6"/>
  <c r="R1418" i="6"/>
  <c r="R1274" i="6"/>
  <c r="R1564" i="6"/>
  <c r="R1552" i="6"/>
  <c r="R1502" i="6"/>
  <c r="R1544" i="6"/>
  <c r="R1470" i="6"/>
  <c r="R1266" i="6"/>
  <c r="R1122" i="6"/>
  <c r="R1445" i="6"/>
  <c r="R1301" i="6"/>
  <c r="R1157" i="6"/>
  <c r="R1012" i="6"/>
  <c r="R1480" i="6"/>
  <c r="R1336" i="6"/>
  <c r="R1192" i="6"/>
  <c r="R1048" i="6"/>
  <c r="R1323" i="6"/>
  <c r="R1179" i="6"/>
  <c r="R1035" i="6"/>
  <c r="R1406" i="6"/>
  <c r="R1262" i="6"/>
  <c r="R1118" i="6"/>
  <c r="R1393" i="6"/>
  <c r="R1249" i="6"/>
  <c r="R1105" i="6"/>
  <c r="R1392" i="6"/>
  <c r="R1248" i="6"/>
  <c r="R1104" i="6"/>
  <c r="R1439" i="6"/>
  <c r="R1295" i="6"/>
  <c r="R1151" i="6"/>
  <c r="R1006" i="6"/>
  <c r="R1474" i="6"/>
  <c r="R1330" i="6"/>
  <c r="R1186" i="6"/>
  <c r="R1042" i="6"/>
  <c r="R981" i="6"/>
  <c r="R1562" i="6"/>
  <c r="R1551" i="6"/>
  <c r="R1539" i="6"/>
  <c r="R1383" i="6"/>
  <c r="R1526" i="6"/>
  <c r="R1254" i="6"/>
  <c r="R1110" i="6"/>
  <c r="R1433" i="6"/>
  <c r="R1289" i="6"/>
  <c r="R1145" i="6"/>
  <c r="R999" i="6"/>
  <c r="R1468" i="6"/>
  <c r="R1324" i="6"/>
  <c r="R1180" i="6"/>
  <c r="R1036" i="6"/>
  <c r="R1311" i="6"/>
  <c r="R1167" i="6"/>
  <c r="R1023" i="6"/>
  <c r="R1394" i="6"/>
  <c r="R1250" i="6"/>
  <c r="R1106" i="6"/>
  <c r="R1563" i="6"/>
  <c r="R1550" i="6"/>
  <c r="R1434" i="6"/>
  <c r="R1455" i="6"/>
  <c r="R1407" i="6"/>
  <c r="R1242" i="6"/>
  <c r="R1098" i="6"/>
  <c r="R1326" i="6"/>
  <c r="R1421" i="6"/>
  <c r="R1277" i="6"/>
  <c r="R1133" i="6"/>
  <c r="R986" i="6"/>
  <c r="R1456" i="6"/>
  <c r="R1312" i="6"/>
  <c r="R1168" i="6"/>
  <c r="R1024" i="6"/>
  <c r="R1299" i="6"/>
  <c r="R1155" i="6"/>
  <c r="R1010" i="6"/>
  <c r="R1382" i="6"/>
  <c r="R1238" i="6"/>
  <c r="R1094" i="6"/>
  <c r="R1561" i="6"/>
  <c r="R1086" i="6"/>
  <c r="R1226" i="6"/>
  <c r="R1357" i="6"/>
  <c r="R1165" i="6"/>
  <c r="R1008" i="6"/>
  <c r="R1416" i="6"/>
  <c r="R1260" i="6"/>
  <c r="R1092" i="6"/>
  <c r="R1488" i="6"/>
  <c r="R1391" i="6"/>
  <c r="R1235" i="6"/>
  <c r="R1079" i="6"/>
  <c r="R1522" i="6"/>
  <c r="R1366" i="6"/>
  <c r="R1210" i="6"/>
  <c r="R1054" i="6"/>
  <c r="R1560" i="6"/>
  <c r="R1074" i="6"/>
  <c r="R1214" i="6"/>
  <c r="R1345" i="6"/>
  <c r="R1153" i="6"/>
  <c r="R995" i="6"/>
  <c r="R1404" i="6"/>
  <c r="R1236" i="6"/>
  <c r="R1080" i="6"/>
  <c r="R1535" i="6"/>
  <c r="R1379" i="6"/>
  <c r="R1223" i="6"/>
  <c r="R1067" i="6"/>
  <c r="R1510" i="6"/>
  <c r="R1354" i="6"/>
  <c r="R1198" i="6"/>
  <c r="R1030" i="6"/>
  <c r="R1549" i="6"/>
  <c r="R1287" i="6"/>
  <c r="R1178" i="6"/>
  <c r="R1333" i="6"/>
  <c r="R1141" i="6"/>
  <c r="R982" i="6"/>
  <c r="R1380" i="6"/>
  <c r="R1224" i="6"/>
  <c r="R1068" i="6"/>
  <c r="R1523" i="6"/>
  <c r="R1367" i="6"/>
  <c r="R1211" i="6"/>
  <c r="R1055" i="6"/>
  <c r="R1498" i="6"/>
  <c r="R1342" i="6"/>
  <c r="R1174" i="6"/>
  <c r="R1018" i="6"/>
  <c r="R1548" i="6"/>
  <c r="R1275" i="6"/>
  <c r="R1130" i="6"/>
  <c r="R1309" i="6"/>
  <c r="R1129" i="6"/>
  <c r="R1490" i="6"/>
  <c r="R1368" i="6"/>
  <c r="R1212" i="6"/>
  <c r="R1056" i="6"/>
  <c r="R1511" i="6"/>
  <c r="R1355" i="6"/>
  <c r="R1199" i="6"/>
  <c r="R1043" i="6"/>
  <c r="R1486" i="6"/>
  <c r="R1318" i="6"/>
  <c r="R1162" i="6"/>
  <c r="R1004" i="6"/>
  <c r="R1503" i="6"/>
  <c r="R1290" i="6"/>
  <c r="R1444" i="6"/>
  <c r="R1143" i="6"/>
  <c r="R1082" i="6"/>
  <c r="R1478" i="6"/>
  <c r="R1285" i="6"/>
  <c r="R1117" i="6"/>
  <c r="R1525" i="6"/>
  <c r="R1356" i="6"/>
  <c r="R1200" i="6"/>
  <c r="R1044" i="6"/>
  <c r="R1499" i="6"/>
  <c r="R1343" i="6"/>
  <c r="R1187" i="6"/>
  <c r="R1031" i="6"/>
  <c r="R1462" i="6"/>
  <c r="R1306" i="6"/>
  <c r="R1150" i="6"/>
  <c r="R991" i="6"/>
  <c r="R1542" i="6"/>
  <c r="R1541" i="6"/>
  <c r="R1432" i="6"/>
  <c r="R1131" i="6"/>
  <c r="R1070" i="6"/>
  <c r="R1513" i="6"/>
  <c r="R1261" i="6"/>
  <c r="R1093" i="6"/>
  <c r="R1524" i="6"/>
  <c r="R1344" i="6"/>
  <c r="R1188" i="6"/>
  <c r="R1032" i="6"/>
  <c r="R1487" i="6"/>
  <c r="R1331" i="6"/>
  <c r="R1175" i="6"/>
  <c r="R1019" i="6"/>
  <c r="R1450" i="6"/>
  <c r="R1294" i="6"/>
  <c r="R1138" i="6"/>
  <c r="R978" i="6"/>
  <c r="R1515" i="6"/>
  <c r="R1409" i="6"/>
  <c r="R1300" i="6"/>
  <c r="R997" i="6"/>
  <c r="R1034" i="6"/>
  <c r="R1489" i="6"/>
  <c r="R1237" i="6"/>
  <c r="R1081" i="6"/>
  <c r="R1500" i="6"/>
  <c r="R1332" i="6"/>
  <c r="R1176" i="6"/>
  <c r="R1020" i="6"/>
  <c r="R1475" i="6"/>
  <c r="R1319" i="6"/>
  <c r="R1163" i="6"/>
  <c r="R992" i="6"/>
  <c r="R1438" i="6"/>
  <c r="R1282" i="6"/>
  <c r="R1126" i="6"/>
  <c r="R1491" i="6"/>
  <c r="R1397" i="6"/>
  <c r="R1288" i="6"/>
  <c r="R984" i="6"/>
  <c r="R983" i="6"/>
  <c r="R1453" i="6"/>
  <c r="R1225" i="6"/>
  <c r="R1069" i="6"/>
  <c r="R1476" i="6"/>
  <c r="R1320" i="6"/>
  <c r="R1164" i="6"/>
  <c r="R1007" i="6"/>
  <c r="R1463" i="6"/>
  <c r="R1307" i="6"/>
  <c r="R1139" i="6"/>
  <c r="R979" i="6"/>
  <c r="R1426" i="6"/>
  <c r="R1270" i="6"/>
  <c r="R1114" i="6"/>
  <c r="R1005" i="6"/>
  <c r="R1533" i="6"/>
  <c r="R1389" i="6"/>
  <c r="R1245" i="6"/>
  <c r="R1101" i="6"/>
  <c r="R1508" i="6"/>
  <c r="R1364" i="6"/>
  <c r="R1220" i="6"/>
  <c r="R1076" i="6"/>
  <c r="R1507" i="6"/>
  <c r="R1363" i="6"/>
  <c r="R1479" i="6"/>
  <c r="R1265" i="6"/>
  <c r="R1156" i="6"/>
  <c r="R1429" i="6"/>
  <c r="R1213" i="6"/>
  <c r="R1057" i="6"/>
  <c r="R1464" i="6"/>
  <c r="R1308" i="6"/>
  <c r="R1152" i="6"/>
  <c r="R994" i="6"/>
  <c r="R1451" i="6"/>
  <c r="R1283" i="6"/>
  <c r="R1127" i="6"/>
  <c r="R1414" i="6"/>
  <c r="R1258" i="6"/>
  <c r="R1102" i="6"/>
  <c r="R1017" i="6"/>
  <c r="R1527" i="6"/>
  <c r="R980" i="6"/>
  <c r="R1115" i="6"/>
  <c r="R1246" i="6"/>
  <c r="R1485" i="6"/>
  <c r="R1329" i="6"/>
  <c r="R1173" i="6"/>
  <c r="R1016" i="6"/>
  <c r="R1400" i="6"/>
  <c r="R1244" i="6"/>
  <c r="R1088" i="6"/>
  <c r="R1483" i="6"/>
  <c r="R1327" i="6"/>
  <c r="R1183" i="6"/>
  <c r="R1039" i="6"/>
  <c r="R1230" i="6"/>
  <c r="R1103" i="6"/>
  <c r="R1234" i="6"/>
  <c r="R1473" i="6"/>
  <c r="R1317" i="6"/>
  <c r="R1161" i="6"/>
  <c r="R1003" i="6"/>
  <c r="R1388" i="6"/>
  <c r="R1232" i="6"/>
  <c r="R1064" i="6"/>
  <c r="R1471" i="6"/>
  <c r="R1315" i="6"/>
  <c r="R1171" i="6"/>
  <c r="R1027" i="6"/>
  <c r="R1218" i="6"/>
  <c r="R1091" i="6"/>
  <c r="R1222" i="6"/>
  <c r="R1461" i="6"/>
  <c r="R1305" i="6"/>
  <c r="R1149" i="6"/>
  <c r="R990" i="6"/>
  <c r="R1376" i="6"/>
  <c r="R1208" i="6"/>
  <c r="R1052" i="6"/>
  <c r="R1459" i="6"/>
  <c r="R1303" i="6"/>
  <c r="R1159" i="6"/>
  <c r="R1014" i="6"/>
  <c r="R1253" i="6"/>
  <c r="R1405" i="6"/>
  <c r="R1452" i="6"/>
  <c r="R1090" i="6"/>
  <c r="R1449" i="6"/>
  <c r="R1293" i="6"/>
  <c r="R1137" i="6"/>
  <c r="R977" i="6"/>
  <c r="R1352" i="6"/>
  <c r="R1196" i="6"/>
  <c r="R1040" i="6"/>
  <c r="R1447" i="6"/>
  <c r="R1291" i="6"/>
  <c r="R1147" i="6"/>
  <c r="R1001" i="6"/>
  <c r="R1121" i="6"/>
  <c r="R1381" i="6"/>
  <c r="R1440" i="6"/>
  <c r="R1536" i="6"/>
  <c r="R1078" i="6"/>
  <c r="R1437" i="6"/>
  <c r="R1281" i="6"/>
  <c r="R1125" i="6"/>
  <c r="R1496" i="6"/>
  <c r="R1340" i="6"/>
  <c r="R1184" i="6"/>
  <c r="R1028" i="6"/>
  <c r="R1435" i="6"/>
  <c r="R1279" i="6"/>
  <c r="R1135" i="6"/>
  <c r="R988" i="6"/>
  <c r="R1109" i="6"/>
  <c r="R1369" i="6"/>
  <c r="R1428" i="6"/>
  <c r="R1512" i="6"/>
  <c r="R1066" i="6"/>
  <c r="R1425" i="6"/>
  <c r="R1269" i="6"/>
  <c r="R1113" i="6"/>
  <c r="R1484" i="6"/>
  <c r="R1328" i="6"/>
  <c r="R1172" i="6"/>
  <c r="R1015" i="6"/>
  <c r="R1423" i="6"/>
  <c r="R1267" i="6"/>
  <c r="R1123" i="6"/>
  <c r="R1144" i="6"/>
  <c r="R1201" i="6"/>
  <c r="R1296" i="6"/>
  <c r="R1427" i="6"/>
  <c r="R1501" i="6"/>
  <c r="R993" i="6"/>
  <c r="R1413" i="6"/>
  <c r="R1257" i="6"/>
  <c r="R1089" i="6"/>
  <c r="R1472" i="6"/>
  <c r="R1316" i="6"/>
  <c r="R1160" i="6"/>
  <c r="R1002" i="6"/>
  <c r="R1411" i="6"/>
  <c r="R1255" i="6"/>
  <c r="R1111" i="6"/>
  <c r="R1011" i="6"/>
  <c r="R1189" i="6"/>
  <c r="R1284" i="6"/>
  <c r="R1415" i="6"/>
  <c r="R1546" i="6"/>
  <c r="R1537" i="6"/>
  <c r="R1401" i="6"/>
  <c r="R1233" i="6"/>
  <c r="R1077" i="6"/>
  <c r="R1460" i="6"/>
  <c r="R1304" i="6"/>
  <c r="R1148" i="6"/>
  <c r="R989" i="6"/>
  <c r="R1399" i="6"/>
  <c r="R1243" i="6"/>
  <c r="R1099" i="6"/>
  <c r="R998" i="6"/>
  <c r="R1177" i="6"/>
  <c r="R1272" i="6"/>
  <c r="R1403" i="6"/>
  <c r="R1534" i="6"/>
  <c r="R1545" i="6"/>
  <c r="R1377" i="6"/>
  <c r="R1221" i="6"/>
  <c r="R1065" i="6"/>
  <c r="R1448" i="6"/>
  <c r="R1292" i="6"/>
  <c r="R1136" i="6"/>
  <c r="R976" i="6"/>
  <c r="R1387" i="6"/>
  <c r="R1231" i="6"/>
  <c r="R1087" i="6"/>
  <c r="R1045" i="6"/>
  <c r="R1140" i="6"/>
  <c r="R1271" i="6"/>
  <c r="R1402" i="6"/>
  <c r="R1370" i="6"/>
  <c r="R1365" i="6"/>
  <c r="R1436" i="6"/>
  <c r="R1531" i="6"/>
  <c r="R1358" i="6"/>
  <c r="R1353" i="6"/>
  <c r="R1424" i="6"/>
  <c r="R1519" i="6"/>
  <c r="R1033" i="6"/>
  <c r="R1341" i="6"/>
  <c r="R1412" i="6"/>
  <c r="R1495" i="6"/>
  <c r="R1021" i="6"/>
  <c r="R1209" i="6"/>
  <c r="R1280" i="6"/>
  <c r="R1375" i="6"/>
  <c r="R1128" i="6"/>
  <c r="R1197" i="6"/>
  <c r="R1268" i="6"/>
  <c r="R1351" i="6"/>
  <c r="R1051" i="6"/>
  <c r="R1116" i="6"/>
  <c r="R1185" i="6"/>
  <c r="R1256" i="6"/>
  <c r="R1339" i="6"/>
  <c r="R1259" i="6"/>
  <c r="R1053" i="6"/>
  <c r="R1124" i="6"/>
  <c r="R1219" i="6"/>
  <c r="R1497" i="6"/>
  <c r="R1247" i="6"/>
  <c r="R1041" i="6"/>
  <c r="R1112" i="6"/>
  <c r="R1207" i="6"/>
  <c r="R1390" i="6"/>
  <c r="R1029" i="6"/>
  <c r="R1100" i="6"/>
  <c r="R1195" i="6"/>
  <c r="R1378" i="6"/>
  <c r="R1521" i="6"/>
  <c r="R1075" i="6"/>
  <c r="R1509" i="6"/>
  <c r="R1063" i="6"/>
  <c r="M352" i="3"/>
  <c r="R826" i="6"/>
  <c r="R754" i="6"/>
  <c r="R741" i="6"/>
  <c r="R805" i="6"/>
  <c r="R825" i="6"/>
  <c r="R835" i="6"/>
  <c r="R798" i="6"/>
  <c r="R837" i="6"/>
  <c r="R804" i="6"/>
  <c r="R755" i="6"/>
  <c r="R821" i="6"/>
  <c r="R727" i="6"/>
  <c r="R721" i="6"/>
  <c r="R728" i="6"/>
  <c r="R820" i="6"/>
  <c r="R748" i="6"/>
  <c r="R735" i="6"/>
  <c r="R787" i="6"/>
  <c r="R813" i="6"/>
  <c r="R823" i="6"/>
  <c r="R792" i="6"/>
  <c r="R789" i="6"/>
  <c r="R780" i="6"/>
  <c r="R743" i="6"/>
  <c r="R809" i="6"/>
  <c r="R782" i="6"/>
  <c r="R740" i="6"/>
  <c r="R814" i="6"/>
  <c r="R742" i="6"/>
  <c r="R729" i="6"/>
  <c r="R763" i="6"/>
  <c r="R783" i="6"/>
  <c r="R817" i="6"/>
  <c r="R786" i="6"/>
  <c r="R830" i="6"/>
  <c r="R720" i="6"/>
  <c r="R737" i="6"/>
  <c r="R797" i="6"/>
  <c r="R795" i="6"/>
  <c r="R757" i="6"/>
  <c r="R716" i="6"/>
  <c r="R808" i="6"/>
  <c r="R736" i="6"/>
  <c r="R717" i="6"/>
  <c r="R745" i="6"/>
  <c r="R836" i="6"/>
  <c r="R799" i="6"/>
  <c r="R774" i="6"/>
  <c r="R788" i="6"/>
  <c r="R801" i="6"/>
  <c r="R731" i="6"/>
  <c r="R785" i="6"/>
  <c r="R769" i="6"/>
  <c r="R722" i="6"/>
  <c r="R833" i="6"/>
  <c r="R807" i="6"/>
  <c r="R749" i="6"/>
  <c r="R828" i="6"/>
  <c r="R791" i="6"/>
  <c r="R758" i="6"/>
  <c r="R766" i="6"/>
  <c r="R840" i="6"/>
  <c r="R779" i="6"/>
  <c r="R839" i="6"/>
  <c r="R802" i="6"/>
  <c r="R730" i="6"/>
  <c r="R838" i="6"/>
  <c r="R739" i="6"/>
  <c r="R818" i="6"/>
  <c r="R793" i="6"/>
  <c r="R768" i="6"/>
  <c r="R770" i="6"/>
  <c r="R812" i="6"/>
  <c r="R713" i="6"/>
  <c r="R773" i="6"/>
  <c r="R777" i="6"/>
  <c r="R772" i="6"/>
  <c r="R816" i="6"/>
  <c r="R796" i="6"/>
  <c r="R819" i="6"/>
  <c r="R831" i="6"/>
  <c r="R733" i="6"/>
  <c r="R806" i="6"/>
  <c r="R775" i="6"/>
  <c r="R762" i="6"/>
  <c r="R734" i="6"/>
  <c r="R752" i="6"/>
  <c r="R724" i="6"/>
  <c r="R761" i="6"/>
  <c r="R790" i="6"/>
  <c r="R738" i="6"/>
  <c r="R832" i="6"/>
  <c r="R784" i="6"/>
  <c r="R771" i="6"/>
  <c r="R824" i="6"/>
  <c r="R715" i="6"/>
  <c r="R776" i="6"/>
  <c r="R751" i="6"/>
  <c r="R750" i="6"/>
  <c r="R811" i="6"/>
  <c r="R815" i="6"/>
  <c r="R723" i="6"/>
  <c r="R725" i="6"/>
  <c r="R778" i="6"/>
  <c r="R765" i="6"/>
  <c r="R794" i="6"/>
  <c r="R726" i="6"/>
  <c r="R746" i="6"/>
  <c r="R834" i="6"/>
  <c r="R744" i="6"/>
  <c r="R781" i="6"/>
  <c r="R803" i="6"/>
  <c r="R800" i="6"/>
  <c r="R719" i="6"/>
  <c r="R759" i="6"/>
  <c r="R753" i="6"/>
  <c r="R760" i="6"/>
  <c r="R747" i="6"/>
  <c r="R829" i="6"/>
  <c r="R718" i="6"/>
  <c r="R841" i="6"/>
  <c r="R810" i="6"/>
  <c r="R714" i="6"/>
  <c r="R822" i="6"/>
  <c r="R767" i="6"/>
  <c r="R827" i="6"/>
  <c r="R756" i="6"/>
  <c r="R764" i="6"/>
  <c r="R732" i="6"/>
  <c r="R842" i="6"/>
  <c r="R876" i="6"/>
  <c r="R919" i="6"/>
  <c r="R707" i="6"/>
  <c r="R950" i="6"/>
  <c r="R855" i="6"/>
  <c r="R975" i="6"/>
  <c r="R661" i="6"/>
  <c r="R928" i="6"/>
  <c r="R692" i="6"/>
  <c r="R911" i="6"/>
  <c r="R705" i="6"/>
  <c r="R949" i="6"/>
  <c r="R974" i="6"/>
  <c r="R657" i="6"/>
  <c r="R854" i="6"/>
  <c r="R888" i="6"/>
  <c r="R925" i="6"/>
  <c r="R884" i="6"/>
  <c r="R956" i="6"/>
  <c r="R861" i="6"/>
  <c r="R860" i="6"/>
  <c r="R667" i="6"/>
  <c r="R952" i="6"/>
  <c r="R698" i="6"/>
  <c r="R917" i="6"/>
  <c r="R910" i="6"/>
  <c r="R711" i="6"/>
  <c r="R878" i="6"/>
  <c r="R902" i="6"/>
  <c r="R898" i="6"/>
  <c r="R866" i="6"/>
  <c r="R658" i="6"/>
  <c r="R937" i="6"/>
  <c r="R890" i="6"/>
  <c r="R962" i="6"/>
  <c r="R873" i="6"/>
  <c r="R849" i="6"/>
  <c r="R673" i="6"/>
  <c r="R958" i="6"/>
  <c r="R704" i="6"/>
  <c r="R923" i="6"/>
  <c r="R845" i="6"/>
  <c r="R666" i="6"/>
  <c r="R924" i="6"/>
  <c r="R875" i="6"/>
  <c r="R880" i="6"/>
  <c r="R961" i="6"/>
  <c r="R659" i="6"/>
  <c r="R678" i="6"/>
  <c r="R857" i="6"/>
  <c r="R843" i="6"/>
  <c r="R847" i="6"/>
  <c r="R653" i="6"/>
  <c r="R896" i="6"/>
  <c r="R968" i="6"/>
  <c r="R885" i="6"/>
  <c r="R867" i="6"/>
  <c r="R679" i="6"/>
  <c r="R964" i="6"/>
  <c r="R710" i="6"/>
  <c r="R929" i="6"/>
  <c r="R651" i="6"/>
  <c r="R856" i="6"/>
  <c r="R882" i="6"/>
  <c r="R897" i="6"/>
  <c r="R936" i="6"/>
  <c r="R886" i="6"/>
  <c r="R865" i="6"/>
  <c r="R665" i="6"/>
  <c r="R908" i="6"/>
  <c r="R684" i="6"/>
  <c r="R909" i="6"/>
  <c r="R891" i="6"/>
  <c r="R691" i="6"/>
  <c r="R650" i="6"/>
  <c r="R868" i="6"/>
  <c r="R941" i="6"/>
  <c r="R663" i="6"/>
  <c r="R940" i="6"/>
  <c r="R942" i="6"/>
  <c r="R670" i="6"/>
  <c r="R846" i="6"/>
  <c r="R652" i="6"/>
  <c r="R894" i="6"/>
  <c r="R904" i="6"/>
  <c r="R871" i="6"/>
  <c r="R671" i="6"/>
  <c r="R914" i="6"/>
  <c r="R690" i="6"/>
  <c r="R921" i="6"/>
  <c r="R903" i="6"/>
  <c r="R697" i="6"/>
  <c r="R656" i="6"/>
  <c r="R916" i="6"/>
  <c r="R947" i="6"/>
  <c r="R669" i="6"/>
  <c r="R863" i="6"/>
  <c r="R948" i="6"/>
  <c r="R676" i="6"/>
  <c r="R965" i="6"/>
  <c r="R907" i="6"/>
  <c r="R946" i="6"/>
  <c r="R877" i="6"/>
  <c r="R677" i="6"/>
  <c r="R920" i="6"/>
  <c r="R696" i="6"/>
  <c r="R927" i="6"/>
  <c r="R915" i="6"/>
  <c r="R703" i="6"/>
  <c r="R662" i="6"/>
  <c r="R869" i="6"/>
  <c r="R953" i="6"/>
  <c r="R675" i="6"/>
  <c r="R852" i="6"/>
  <c r="R954" i="6"/>
  <c r="R682" i="6"/>
  <c r="R853" i="6"/>
  <c r="R674" i="6"/>
  <c r="R687" i="6"/>
  <c r="R694" i="6"/>
  <c r="R851" i="6"/>
  <c r="R889" i="6"/>
  <c r="R683" i="6"/>
  <c r="R926" i="6"/>
  <c r="R702" i="6"/>
  <c r="R939" i="6"/>
  <c r="R933" i="6"/>
  <c r="R709" i="6"/>
  <c r="R668" i="6"/>
  <c r="R887" i="6"/>
  <c r="R959" i="6"/>
  <c r="R681" i="6"/>
  <c r="R870" i="6"/>
  <c r="R960" i="6"/>
  <c r="R688" i="6"/>
  <c r="R883" i="6"/>
  <c r="R660" i="6"/>
  <c r="R893" i="6"/>
  <c r="R966" i="6"/>
  <c r="R881" i="6"/>
  <c r="R895" i="6"/>
  <c r="R689" i="6"/>
  <c r="R932" i="6"/>
  <c r="R708" i="6"/>
  <c r="R951" i="6"/>
  <c r="R945" i="6"/>
  <c r="R858" i="6"/>
  <c r="R901" i="6"/>
  <c r="R695" i="6"/>
  <c r="R938" i="6"/>
  <c r="R848" i="6"/>
  <c r="R963" i="6"/>
  <c r="R957" i="6"/>
  <c r="R844" i="6"/>
  <c r="R680" i="6"/>
  <c r="R899" i="6"/>
  <c r="R971" i="6"/>
  <c r="R693" i="6"/>
  <c r="R900" i="6"/>
  <c r="R972" i="6"/>
  <c r="R700" i="6"/>
  <c r="R864" i="6"/>
  <c r="R913" i="6"/>
  <c r="R701" i="6"/>
  <c r="R944" i="6"/>
  <c r="R672" i="6"/>
  <c r="R969" i="6"/>
  <c r="R655" i="6"/>
  <c r="R892" i="6"/>
  <c r="R686" i="6"/>
  <c r="R905" i="6"/>
  <c r="R872" i="6"/>
  <c r="R699" i="6"/>
  <c r="R906" i="6"/>
  <c r="R654" i="6"/>
  <c r="R706" i="6"/>
  <c r="R943" i="6"/>
  <c r="R850" i="6"/>
  <c r="R912" i="6"/>
  <c r="R874" i="6"/>
  <c r="R712" i="6"/>
  <c r="R918" i="6"/>
  <c r="R922" i="6"/>
  <c r="R955" i="6"/>
  <c r="R930" i="6"/>
  <c r="R934" i="6"/>
  <c r="R967" i="6"/>
  <c r="R862" i="6"/>
  <c r="R859" i="6"/>
  <c r="R879" i="6"/>
  <c r="R685" i="6"/>
  <c r="R970" i="6"/>
  <c r="R935" i="6"/>
  <c r="R664" i="6"/>
  <c r="R973" i="6"/>
  <c r="R931" i="6"/>
  <c r="R128" i="6"/>
  <c r="R476" i="6"/>
  <c r="R475" i="6"/>
  <c r="R529" i="6"/>
  <c r="R190" i="6"/>
  <c r="R506" i="6"/>
  <c r="R512" i="6"/>
  <c r="R232" i="6"/>
  <c r="R469" i="6"/>
  <c r="R493" i="6"/>
  <c r="R181" i="6"/>
  <c r="R248" i="6"/>
  <c r="R338" i="6"/>
  <c r="R410" i="6"/>
  <c r="R182" i="6"/>
  <c r="R483" i="6"/>
  <c r="R555" i="6"/>
  <c r="R189" i="6"/>
  <c r="R267" i="6"/>
  <c r="R339" i="6"/>
  <c r="R411" i="6"/>
  <c r="R183" i="6"/>
  <c r="R526" i="6"/>
  <c r="R316" i="6"/>
  <c r="R388" i="6"/>
  <c r="R460" i="6"/>
  <c r="R533" i="6"/>
  <c r="R185" i="6"/>
  <c r="R401" i="6"/>
  <c r="R167" i="6"/>
  <c r="R492" i="6"/>
  <c r="R564" i="6"/>
  <c r="R203" i="6"/>
  <c r="R329" i="6"/>
  <c r="R132" i="6"/>
  <c r="R204" i="6"/>
  <c r="R276" i="6"/>
  <c r="R348" i="6"/>
  <c r="R420" i="6"/>
  <c r="R223" i="6"/>
  <c r="R295" i="6"/>
  <c r="R367" i="6"/>
  <c r="R439" i="6"/>
  <c r="R505" i="6"/>
  <c r="R500" i="6"/>
  <c r="R97" i="6"/>
  <c r="R530" i="6"/>
  <c r="R523" i="6"/>
  <c r="R100" i="6"/>
  <c r="R94" i="6"/>
  <c r="R344" i="6"/>
  <c r="R482" i="6"/>
  <c r="R536" i="6"/>
  <c r="R488" i="6"/>
  <c r="R118" i="6"/>
  <c r="R494" i="6"/>
  <c r="R136" i="6"/>
  <c r="R106" i="6"/>
  <c r="R256" i="6"/>
  <c r="R535" i="6"/>
  <c r="R121" i="6"/>
  <c r="R193" i="6"/>
  <c r="R272" i="6"/>
  <c r="R350" i="6"/>
  <c r="R422" i="6"/>
  <c r="R206" i="6"/>
  <c r="R495" i="6"/>
  <c r="R567" i="6"/>
  <c r="R207" i="6"/>
  <c r="R279" i="6"/>
  <c r="R351" i="6"/>
  <c r="R423" i="6"/>
  <c r="R466" i="6"/>
  <c r="R538" i="6"/>
  <c r="R328" i="6"/>
  <c r="R400" i="6"/>
  <c r="R473" i="6"/>
  <c r="R545" i="6"/>
  <c r="R245" i="6"/>
  <c r="R413" i="6"/>
  <c r="R221" i="6"/>
  <c r="R504" i="6"/>
  <c r="R576" i="6"/>
  <c r="R227" i="6"/>
  <c r="R365" i="6"/>
  <c r="R144" i="6"/>
  <c r="R216" i="6"/>
  <c r="R288" i="6"/>
  <c r="R360" i="6"/>
  <c r="R432" i="6"/>
  <c r="R235" i="6"/>
  <c r="R307" i="6"/>
  <c r="R379" i="6"/>
  <c r="R451" i="6"/>
  <c r="R462" i="6"/>
  <c r="R222" i="6"/>
  <c r="R294" i="6"/>
  <c r="R438" i="6"/>
  <c r="R241" i="6"/>
  <c r="R313" i="6"/>
  <c r="R457" i="6"/>
  <c r="R319" i="6"/>
  <c r="R594" i="6"/>
  <c r="R162" i="6"/>
  <c r="R234" i="6"/>
  <c r="R306" i="6"/>
  <c r="R378" i="6"/>
  <c r="R325" i="6"/>
  <c r="R91" i="6"/>
  <c r="R220" i="6"/>
  <c r="R125" i="6"/>
  <c r="R589" i="6"/>
  <c r="R175" i="6"/>
  <c r="R236" i="6"/>
  <c r="R332" i="6"/>
  <c r="R404" i="6"/>
  <c r="R477" i="6"/>
  <c r="R177" i="6"/>
  <c r="R405" i="6"/>
  <c r="R171" i="6"/>
  <c r="R592" i="6"/>
  <c r="R382" i="6"/>
  <c r="R454" i="6"/>
  <c r="R527" i="6"/>
  <c r="R191" i="6"/>
  <c r="R198" i="6"/>
  <c r="R270" i="6"/>
  <c r="R217" i="6"/>
  <c r="R433" i="6"/>
  <c r="R115" i="6"/>
  <c r="R194" i="6"/>
  <c r="R201" i="6"/>
  <c r="R273" i="6"/>
  <c r="R417" i="6"/>
  <c r="R532" i="6"/>
  <c r="R322" i="6"/>
  <c r="R467" i="6"/>
  <c r="R209" i="6"/>
  <c r="R407" i="6"/>
  <c r="R498" i="6"/>
  <c r="R215" i="6"/>
  <c r="R347" i="6"/>
  <c r="R210" i="6"/>
  <c r="R354" i="6"/>
  <c r="R426" i="6"/>
  <c r="R301" i="6"/>
  <c r="R445" i="6"/>
  <c r="R524" i="6"/>
  <c r="R548" i="6"/>
  <c r="R518" i="6"/>
  <c r="R154" i="6"/>
  <c r="R88" i="6"/>
  <c r="R166" i="6"/>
  <c r="R112" i="6"/>
  <c r="R268" i="6"/>
  <c r="R541" i="6"/>
  <c r="R127" i="6"/>
  <c r="R140" i="6"/>
  <c r="R278" i="6"/>
  <c r="R356" i="6"/>
  <c r="R428" i="6"/>
  <c r="R218" i="6"/>
  <c r="R501" i="6"/>
  <c r="R573" i="6"/>
  <c r="R213" i="6"/>
  <c r="R285" i="6"/>
  <c r="R357" i="6"/>
  <c r="R429" i="6"/>
  <c r="R472" i="6"/>
  <c r="R544" i="6"/>
  <c r="R334" i="6"/>
  <c r="R406" i="6"/>
  <c r="R479" i="6"/>
  <c r="R551" i="6"/>
  <c r="R275" i="6"/>
  <c r="R419" i="6"/>
  <c r="R239" i="6"/>
  <c r="R510" i="6"/>
  <c r="R582" i="6"/>
  <c r="R233" i="6"/>
  <c r="R150" i="6"/>
  <c r="R366" i="6"/>
  <c r="R385" i="6"/>
  <c r="R397" i="6"/>
  <c r="R470" i="6"/>
  <c r="R170" i="6"/>
  <c r="R333" i="6"/>
  <c r="R143" i="6"/>
  <c r="R126" i="6"/>
  <c r="R289" i="6"/>
  <c r="R238" i="6"/>
  <c r="R561" i="6"/>
  <c r="R345" i="6"/>
  <c r="R195" i="6"/>
  <c r="R394" i="6"/>
  <c r="R539" i="6"/>
  <c r="R197" i="6"/>
  <c r="R570" i="6"/>
  <c r="R282" i="6"/>
  <c r="R229" i="6"/>
  <c r="R554" i="6"/>
  <c r="R560" i="6"/>
  <c r="R542" i="6"/>
  <c r="R202" i="6"/>
  <c r="R124" i="6"/>
  <c r="R196" i="6"/>
  <c r="R130" i="6"/>
  <c r="R274" i="6"/>
  <c r="R547" i="6"/>
  <c r="R133" i="6"/>
  <c r="R152" i="6"/>
  <c r="R290" i="6"/>
  <c r="R362" i="6"/>
  <c r="R434" i="6"/>
  <c r="R230" i="6"/>
  <c r="R507" i="6"/>
  <c r="R579" i="6"/>
  <c r="R219" i="6"/>
  <c r="R291" i="6"/>
  <c r="R363" i="6"/>
  <c r="R435" i="6"/>
  <c r="R478" i="6"/>
  <c r="R550" i="6"/>
  <c r="R340" i="6"/>
  <c r="R412" i="6"/>
  <c r="R485" i="6"/>
  <c r="R557" i="6"/>
  <c r="R305" i="6"/>
  <c r="R425" i="6"/>
  <c r="R263" i="6"/>
  <c r="R516" i="6"/>
  <c r="R588" i="6"/>
  <c r="R251" i="6"/>
  <c r="R480" i="6"/>
  <c r="R156" i="6"/>
  <c r="R228" i="6"/>
  <c r="R300" i="6"/>
  <c r="R372" i="6"/>
  <c r="R444" i="6"/>
  <c r="R247" i="6"/>
  <c r="R391" i="6"/>
  <c r="R253" i="6"/>
  <c r="R103" i="6"/>
  <c r="R161" i="6"/>
  <c r="R558" i="6"/>
  <c r="R342" i="6"/>
  <c r="R187" i="6"/>
  <c r="R578" i="6"/>
  <c r="R572" i="6"/>
  <c r="R566" i="6"/>
  <c r="R244" i="6"/>
  <c r="R160" i="6"/>
  <c r="R226" i="6"/>
  <c r="R142" i="6"/>
  <c r="R292" i="6"/>
  <c r="R553" i="6"/>
  <c r="R139" i="6"/>
  <c r="R164" i="6"/>
  <c r="R296" i="6"/>
  <c r="R368" i="6"/>
  <c r="R440" i="6"/>
  <c r="R242" i="6"/>
  <c r="R513" i="6"/>
  <c r="R585" i="6"/>
  <c r="R225" i="6"/>
  <c r="R297" i="6"/>
  <c r="R369" i="6"/>
  <c r="R441" i="6"/>
  <c r="R484" i="6"/>
  <c r="R556" i="6"/>
  <c r="R346" i="6"/>
  <c r="R418" i="6"/>
  <c r="R491" i="6"/>
  <c r="R563" i="6"/>
  <c r="R335" i="6"/>
  <c r="R431" i="6"/>
  <c r="R293" i="6"/>
  <c r="R522" i="6"/>
  <c r="R257" i="6"/>
  <c r="R90" i="6"/>
  <c r="R450" i="6"/>
  <c r="R98" i="6"/>
  <c r="R590" i="6"/>
  <c r="R584" i="6"/>
  <c r="R280" i="6"/>
  <c r="R214" i="6"/>
  <c r="R262" i="6"/>
  <c r="R148" i="6"/>
  <c r="R89" i="6"/>
  <c r="R559" i="6"/>
  <c r="R145" i="6"/>
  <c r="R176" i="6"/>
  <c r="R302" i="6"/>
  <c r="R374" i="6"/>
  <c r="R446" i="6"/>
  <c r="R254" i="6"/>
  <c r="R519" i="6"/>
  <c r="R591" i="6"/>
  <c r="R231" i="6"/>
  <c r="R303" i="6"/>
  <c r="R375" i="6"/>
  <c r="R447" i="6"/>
  <c r="R490" i="6"/>
  <c r="R562" i="6"/>
  <c r="R352" i="6"/>
  <c r="R424" i="6"/>
  <c r="R497" i="6"/>
  <c r="R569" i="6"/>
  <c r="R353" i="6"/>
  <c r="R437" i="6"/>
  <c r="R317" i="6"/>
  <c r="R528" i="6"/>
  <c r="R137" i="6"/>
  <c r="R269" i="6"/>
  <c r="R96" i="6"/>
  <c r="R168" i="6"/>
  <c r="R240" i="6"/>
  <c r="R312" i="6"/>
  <c r="R384" i="6"/>
  <c r="R456" i="6"/>
  <c r="R259" i="6"/>
  <c r="R331" i="6"/>
  <c r="R403" i="6"/>
  <c r="R123" i="6"/>
  <c r="R116" i="6"/>
  <c r="R104" i="6"/>
  <c r="R92" i="6"/>
  <c r="R304" i="6"/>
  <c r="R250" i="6"/>
  <c r="R298" i="6"/>
  <c r="R172" i="6"/>
  <c r="R95" i="6"/>
  <c r="R565" i="6"/>
  <c r="R151" i="6"/>
  <c r="R188" i="6"/>
  <c r="R308" i="6"/>
  <c r="R380" i="6"/>
  <c r="R452" i="6"/>
  <c r="R266" i="6"/>
  <c r="R525" i="6"/>
  <c r="R135" i="6"/>
  <c r="R237" i="6"/>
  <c r="R309" i="6"/>
  <c r="R381" i="6"/>
  <c r="R453" i="6"/>
  <c r="R496" i="6"/>
  <c r="R568" i="6"/>
  <c r="R358" i="6"/>
  <c r="R430" i="6"/>
  <c r="R503" i="6"/>
  <c r="R575" i="6"/>
  <c r="R371" i="6"/>
  <c r="R443" i="6"/>
  <c r="R341" i="6"/>
  <c r="R534" i="6"/>
  <c r="R149" i="6"/>
  <c r="R281" i="6"/>
  <c r="R102" i="6"/>
  <c r="R174" i="6"/>
  <c r="R246" i="6"/>
  <c r="R318" i="6"/>
  <c r="R390" i="6"/>
  <c r="R595" i="6"/>
  <c r="R265" i="6"/>
  <c r="R337" i="6"/>
  <c r="R409" i="6"/>
  <c r="R129" i="6"/>
  <c r="R361" i="6"/>
  <c r="R517" i="6"/>
  <c r="R138" i="6"/>
  <c r="R122" i="6"/>
  <c r="R93" i="6"/>
  <c r="R110" i="6"/>
  <c r="R310" i="6"/>
  <c r="R286" i="6"/>
  <c r="R119" i="6"/>
  <c r="R178" i="6"/>
  <c r="R101" i="6"/>
  <c r="R571" i="6"/>
  <c r="R157" i="6"/>
  <c r="R200" i="6"/>
  <c r="R314" i="6"/>
  <c r="R386" i="6"/>
  <c r="R458" i="6"/>
  <c r="R284" i="6"/>
  <c r="R531" i="6"/>
  <c r="R147" i="6"/>
  <c r="R243" i="6"/>
  <c r="R315" i="6"/>
  <c r="R387" i="6"/>
  <c r="R459" i="6"/>
  <c r="R502" i="6"/>
  <c r="R574" i="6"/>
  <c r="R364" i="6"/>
  <c r="R436" i="6"/>
  <c r="R509" i="6"/>
  <c r="R581" i="6"/>
  <c r="R377" i="6"/>
  <c r="R449" i="6"/>
  <c r="R359" i="6"/>
  <c r="R540" i="6"/>
  <c r="R155" i="6"/>
  <c r="R287" i="6"/>
  <c r="R108" i="6"/>
  <c r="R180" i="6"/>
  <c r="R252" i="6"/>
  <c r="R324" i="6"/>
  <c r="R396" i="6"/>
  <c r="R199" i="6"/>
  <c r="R271" i="6"/>
  <c r="R343" i="6"/>
  <c r="R415" i="6"/>
  <c r="R258" i="6"/>
  <c r="R277" i="6"/>
  <c r="R349" i="6"/>
  <c r="R464" i="6"/>
  <c r="R549" i="6"/>
  <c r="R520" i="6"/>
  <c r="R395" i="6"/>
  <c r="R486" i="6"/>
  <c r="R323" i="6"/>
  <c r="R414" i="6"/>
  <c r="R260" i="6"/>
  <c r="R134" i="6"/>
  <c r="R105" i="6"/>
  <c r="R99" i="6"/>
  <c r="R463" i="6"/>
  <c r="R131" i="6"/>
  <c r="R499" i="6"/>
  <c r="R184" i="6"/>
  <c r="R107" i="6"/>
  <c r="R577" i="6"/>
  <c r="R163" i="6"/>
  <c r="R212" i="6"/>
  <c r="R320" i="6"/>
  <c r="R392" i="6"/>
  <c r="R146" i="6"/>
  <c r="R465" i="6"/>
  <c r="R537" i="6"/>
  <c r="R159" i="6"/>
  <c r="R249" i="6"/>
  <c r="R321" i="6"/>
  <c r="R393" i="6"/>
  <c r="R141" i="6"/>
  <c r="R508" i="6"/>
  <c r="R580" i="6"/>
  <c r="R370" i="6"/>
  <c r="R442" i="6"/>
  <c r="R515" i="6"/>
  <c r="R587" i="6"/>
  <c r="R383" i="6"/>
  <c r="R455" i="6"/>
  <c r="R468" i="6"/>
  <c r="R546" i="6"/>
  <c r="R173" i="6"/>
  <c r="R299" i="6"/>
  <c r="R114" i="6"/>
  <c r="R186" i="6"/>
  <c r="R330" i="6"/>
  <c r="R402" i="6"/>
  <c r="R205" i="6"/>
  <c r="R421" i="6"/>
  <c r="R261" i="6"/>
  <c r="R416" i="6"/>
  <c r="R487" i="6"/>
  <c r="R111" i="6"/>
  <c r="R117" i="6"/>
  <c r="R511" i="6"/>
  <c r="R481" i="6"/>
  <c r="R109" i="6"/>
  <c r="R208" i="6"/>
  <c r="R113" i="6"/>
  <c r="R583" i="6"/>
  <c r="R169" i="6"/>
  <c r="R224" i="6"/>
  <c r="R326" i="6"/>
  <c r="R398" i="6"/>
  <c r="R158" i="6"/>
  <c r="R471" i="6"/>
  <c r="R543" i="6"/>
  <c r="R165" i="6"/>
  <c r="R255" i="6"/>
  <c r="R327" i="6"/>
  <c r="R399" i="6"/>
  <c r="R153" i="6"/>
  <c r="R514" i="6"/>
  <c r="R586" i="6"/>
  <c r="R376" i="6"/>
  <c r="R448" i="6"/>
  <c r="R521" i="6"/>
  <c r="R593" i="6"/>
  <c r="R389" i="6"/>
  <c r="R461" i="6"/>
  <c r="R474" i="6"/>
  <c r="R552" i="6"/>
  <c r="R179" i="6"/>
  <c r="R311" i="6"/>
  <c r="R120" i="6"/>
  <c r="R192" i="6"/>
  <c r="R264" i="6"/>
  <c r="R336" i="6"/>
  <c r="R408" i="6"/>
  <c r="R211" i="6"/>
  <c r="R283" i="6"/>
  <c r="R355" i="6"/>
  <c r="R427" i="6"/>
  <c r="R489" i="6"/>
  <c r="R373" i="6"/>
  <c r="R614" i="6"/>
  <c r="R617" i="6"/>
  <c r="R642" i="6"/>
  <c r="R636" i="6"/>
  <c r="R627" i="6"/>
  <c r="R632" i="6"/>
  <c r="R638" i="6"/>
  <c r="R611" i="6"/>
  <c r="R612" i="6"/>
  <c r="R618" i="6"/>
  <c r="R621" i="6"/>
  <c r="R606" i="6"/>
  <c r="R605" i="6"/>
  <c r="R635" i="6"/>
  <c r="R647" i="6"/>
  <c r="R615" i="6"/>
  <c r="R608" i="6"/>
  <c r="R599" i="6"/>
  <c r="R628" i="6"/>
  <c r="R629" i="6"/>
  <c r="R609" i="6"/>
  <c r="R641" i="6"/>
  <c r="R639" i="6"/>
  <c r="R603" i="6"/>
  <c r="R640" i="6"/>
  <c r="R643" i="6"/>
  <c r="R646" i="6"/>
  <c r="R648" i="6"/>
  <c r="R610" i="6"/>
  <c r="R626" i="6"/>
  <c r="R634" i="6"/>
  <c r="R600" i="6"/>
  <c r="R625" i="6"/>
  <c r="R596" i="6"/>
  <c r="R622" i="6"/>
  <c r="R645" i="6"/>
  <c r="R597" i="6"/>
  <c r="R620" i="6"/>
  <c r="R624" i="6"/>
  <c r="R649" i="6"/>
  <c r="R604" i="6"/>
  <c r="R631" i="6"/>
  <c r="R623" i="6"/>
  <c r="R613" i="6"/>
  <c r="R633" i="6"/>
  <c r="R607" i="6"/>
  <c r="R644" i="6"/>
  <c r="R619" i="6"/>
  <c r="R616" i="6"/>
  <c r="R637" i="6"/>
  <c r="R598" i="6"/>
  <c r="R602" i="6"/>
  <c r="R601" i="6"/>
  <c r="R630" i="6"/>
  <c r="R75" i="6"/>
  <c r="R74" i="6"/>
  <c r="R87" i="6"/>
  <c r="R72" i="6"/>
  <c r="R68" i="6"/>
  <c r="R63" i="6"/>
  <c r="R76" i="6"/>
  <c r="R70" i="6"/>
  <c r="R81" i="6"/>
  <c r="R84" i="6"/>
  <c r="R67" i="6"/>
  <c r="R85" i="6"/>
  <c r="R69" i="6"/>
  <c r="R65" i="6"/>
  <c r="R71" i="6"/>
  <c r="R73" i="6"/>
  <c r="R80" i="6"/>
  <c r="R78" i="6"/>
  <c r="R79" i="6"/>
  <c r="R82" i="6"/>
  <c r="R64" i="6"/>
  <c r="R77" i="6"/>
  <c r="R86" i="6"/>
  <c r="R66" i="6"/>
  <c r="R83" i="6"/>
  <c r="R38" i="6"/>
  <c r="R49" i="6"/>
  <c r="R58" i="6"/>
  <c r="R42" i="6"/>
  <c r="R44" i="6"/>
  <c r="R55" i="6"/>
  <c r="R47" i="6"/>
  <c r="R62" i="6"/>
  <c r="R45" i="6"/>
  <c r="R53" i="6"/>
  <c r="R39" i="6"/>
  <c r="R59" i="6"/>
  <c r="R48" i="6"/>
  <c r="R51" i="6"/>
  <c r="R61" i="6"/>
  <c r="R54" i="6"/>
  <c r="R50" i="6"/>
  <c r="R40" i="6"/>
  <c r="R46" i="6"/>
  <c r="R43" i="6"/>
  <c r="R52" i="6"/>
  <c r="R41" i="6"/>
  <c r="R57" i="6"/>
  <c r="R60" i="6"/>
  <c r="R37" i="6"/>
  <c r="R56" i="6"/>
  <c r="R36" i="6"/>
  <c r="R24" i="6"/>
  <c r="R11" i="6"/>
  <c r="R22" i="6"/>
  <c r="R9" i="6"/>
  <c r="Y279" i="1"/>
  <c r="Y89" i="1"/>
  <c r="Y77" i="1"/>
  <c r="Y445" i="1"/>
  <c r="Y635" i="1"/>
  <c r="Y418" i="1"/>
  <c r="Y631" i="1"/>
  <c r="Y604" i="1"/>
  <c r="Y530" i="1"/>
  <c r="Y456" i="1"/>
  <c r="Y287" i="1"/>
  <c r="Y261" i="1"/>
  <c r="Y546" i="1"/>
  <c r="Y257" i="1"/>
  <c r="Y15" i="1"/>
  <c r="Y76" i="1"/>
  <c r="Y350" i="1"/>
  <c r="Y563" i="1"/>
  <c r="Y298" i="1"/>
  <c r="Y654" i="1"/>
  <c r="Y580" i="1"/>
  <c r="Y506" i="1"/>
  <c r="Y361" i="1"/>
  <c r="Y263" i="1"/>
  <c r="Y237" i="1"/>
  <c r="Y522" i="1"/>
  <c r="Y233" i="1"/>
  <c r="Y13" i="1"/>
  <c r="Y74" i="1"/>
  <c r="Y182" i="1"/>
  <c r="Y372" i="1"/>
  <c r="Y130" i="1"/>
  <c r="Y630" i="1"/>
  <c r="Y556" i="1"/>
  <c r="Y482" i="1"/>
  <c r="Y337" i="1"/>
  <c r="Y239" i="1"/>
  <c r="Y213" i="1"/>
  <c r="Y474" i="1"/>
  <c r="Y209" i="1"/>
  <c r="Y86" i="1"/>
  <c r="Y49" i="1"/>
  <c r="Y158" i="1"/>
  <c r="Y348" i="1"/>
  <c r="Y106" i="1"/>
  <c r="Y319" i="1"/>
  <c r="Y269" i="1"/>
  <c r="Y195" i="1"/>
  <c r="Y97" i="1"/>
  <c r="Y573" i="1"/>
  <c r="Y104" i="1"/>
  <c r="Y115" i="1"/>
  <c r="Y519" i="1"/>
  <c r="Y61" i="1"/>
  <c r="Y24" i="1"/>
  <c r="Y134" i="1"/>
  <c r="Y324" i="1"/>
  <c r="Y634" i="1"/>
  <c r="Y295" i="1"/>
  <c r="Y245" i="1"/>
  <c r="Y171" i="1"/>
  <c r="Y647" i="1"/>
  <c r="Y549" i="1"/>
  <c r="Y715" i="1"/>
  <c r="Y641" i="1"/>
  <c r="Y495" i="1"/>
  <c r="Y84" i="1"/>
  <c r="Y23" i="1"/>
  <c r="Y612" i="1"/>
  <c r="Y252" i="1"/>
  <c r="Y538" i="1"/>
  <c r="Y271" i="1"/>
  <c r="Y221" i="1"/>
  <c r="Y147" i="1"/>
  <c r="Y623" i="1"/>
  <c r="Y525" i="1"/>
  <c r="Y667" i="1"/>
  <c r="Y617" i="1"/>
  <c r="Y471" i="1"/>
  <c r="Y32" i="1"/>
  <c r="Y17" i="1"/>
  <c r="Y444" i="1"/>
  <c r="Y347" i="1"/>
  <c r="Y227" i="1"/>
  <c r="Y653" i="1"/>
  <c r="Y579" i="1"/>
  <c r="Y481" i="1"/>
  <c r="Y336" i="1"/>
  <c r="Y238" i="1"/>
  <c r="Y428" i="1"/>
  <c r="Y330" i="1"/>
  <c r="Y208" i="1"/>
  <c r="Y68" i="1"/>
  <c r="Y85" i="1"/>
  <c r="Y421" i="1"/>
  <c r="Y658" i="1"/>
  <c r="Y179" i="1"/>
  <c r="Y629" i="1"/>
  <c r="Y555" i="1"/>
  <c r="Y457" i="1"/>
  <c r="Y312" i="1"/>
  <c r="Y214" i="1"/>
  <c r="Y332" i="1"/>
  <c r="Y306" i="1"/>
  <c r="Y160" i="1"/>
  <c r="Y81" i="1"/>
  <c r="Y69" i="1"/>
  <c r="Y373" i="1"/>
  <c r="Y586" i="1"/>
  <c r="Y155" i="1"/>
  <c r="Y605" i="1"/>
  <c r="Y531" i="1"/>
  <c r="Y434" i="1"/>
  <c r="Y288" i="1"/>
  <c r="Y190" i="1"/>
  <c r="Y308" i="1"/>
  <c r="Y282" i="1"/>
  <c r="Y136" i="1"/>
  <c r="Y55" i="1"/>
  <c r="Y661" i="1"/>
  <c r="Y301" i="1"/>
  <c r="Y131" i="1"/>
  <c r="Y441" i="1"/>
  <c r="Y270" i="1"/>
  <c r="Y220" i="1"/>
  <c r="Y146" i="1"/>
  <c r="Y622" i="1"/>
  <c r="Y620" i="1"/>
  <c r="Y607" i="1"/>
  <c r="Y592" i="1"/>
  <c r="Y446" i="1"/>
  <c r="Y16" i="1"/>
  <c r="Y53" i="1"/>
  <c r="Y493" i="1"/>
  <c r="Y133" i="1"/>
  <c r="Y465" i="1"/>
  <c r="Y417" i="1"/>
  <c r="Y246" i="1"/>
  <c r="Y196" i="1"/>
  <c r="Y122" i="1"/>
  <c r="Y598" i="1"/>
  <c r="Y596" i="1"/>
  <c r="Y463" i="1"/>
  <c r="Y568" i="1"/>
  <c r="Y423" i="1"/>
  <c r="Y41" i="1"/>
  <c r="Y28" i="1"/>
  <c r="Y469" i="1"/>
  <c r="Y659" i="1"/>
  <c r="Y442" i="1"/>
  <c r="Y369" i="1"/>
  <c r="Y222" i="1"/>
  <c r="Y172" i="1"/>
  <c r="Y98" i="1"/>
  <c r="Y574" i="1"/>
  <c r="Y572" i="1"/>
  <c r="Y368" i="1"/>
  <c r="Y544" i="1"/>
  <c r="Y351" i="1"/>
  <c r="Y65" i="1"/>
  <c r="Y36" i="1"/>
  <c r="Y56" i="1"/>
  <c r="Y52" i="1"/>
  <c r="Y35" i="1"/>
  <c r="Y43" i="1"/>
  <c r="Y422" i="1"/>
  <c r="Y660" i="1"/>
  <c r="Y349" i="1"/>
  <c r="Y611" i="1"/>
  <c r="Y300" i="1"/>
  <c r="Y251" i="1"/>
  <c r="Y370" i="1"/>
  <c r="Y610" i="1"/>
  <c r="Y107" i="1"/>
  <c r="Y321" i="1"/>
  <c r="Y606" i="1"/>
  <c r="Y247" i="1"/>
  <c r="Y581" i="1"/>
  <c r="Y198" i="1"/>
  <c r="Y532" i="1"/>
  <c r="Y197" i="1"/>
  <c r="Y507" i="1"/>
  <c r="Y148" i="1"/>
  <c r="Y458" i="1"/>
  <c r="Y123" i="1"/>
  <c r="Y362" i="1"/>
  <c r="Y511" i="1"/>
  <c r="Y313" i="1"/>
  <c r="Y599" i="1"/>
  <c r="Y264" i="1"/>
  <c r="Y550" i="1"/>
  <c r="Y215" i="1"/>
  <c r="Y501" i="1"/>
  <c r="Y166" i="1"/>
  <c r="Y548" i="1"/>
  <c r="Y189" i="1"/>
  <c r="Y643" i="1"/>
  <c r="Y284" i="1"/>
  <c r="Y296" i="1"/>
  <c r="Y450" i="1"/>
  <c r="Y593" i="1"/>
  <c r="Y258" i="1"/>
  <c r="Y520" i="1"/>
  <c r="Y185" i="1"/>
  <c r="Y447" i="1"/>
  <c r="Y112" i="1"/>
  <c r="Y327" i="1"/>
  <c r="Y39" i="1"/>
  <c r="Y12" i="1"/>
  <c r="Y31" i="1"/>
  <c r="Y27" i="1"/>
  <c r="Y73" i="1"/>
  <c r="Y19" i="1"/>
  <c r="Y374" i="1"/>
  <c r="Y636" i="1"/>
  <c r="Y325" i="1"/>
  <c r="Y587" i="1"/>
  <c r="Y276" i="1"/>
  <c r="Y203" i="1"/>
  <c r="Y322" i="1"/>
  <c r="Y562" i="1"/>
  <c r="Y656" i="1"/>
  <c r="Y297" i="1"/>
  <c r="Y582" i="1"/>
  <c r="Y223" i="1"/>
  <c r="Y557" i="1"/>
  <c r="Y174" i="1"/>
  <c r="Y508" i="1"/>
  <c r="Y173" i="1"/>
  <c r="Y483" i="1"/>
  <c r="Y124" i="1"/>
  <c r="Y435" i="1"/>
  <c r="Y99" i="1"/>
  <c r="Y338" i="1"/>
  <c r="Y648" i="1"/>
  <c r="Y289" i="1"/>
  <c r="Y575" i="1"/>
  <c r="Y240" i="1"/>
  <c r="Y526" i="1"/>
  <c r="Y191" i="1"/>
  <c r="Y477" i="1"/>
  <c r="Y142" i="1"/>
  <c r="Y524" i="1"/>
  <c r="Y165" i="1"/>
  <c r="Y619" i="1"/>
  <c r="Y260" i="1"/>
  <c r="Y248" i="1"/>
  <c r="Y331" i="1"/>
  <c r="Y569" i="1"/>
  <c r="Y234" i="1"/>
  <c r="Y496" i="1"/>
  <c r="Y161" i="1"/>
  <c r="Y424" i="1"/>
  <c r="Y638" i="1"/>
  <c r="Y303" i="1"/>
  <c r="Y632" i="1"/>
  <c r="Y273" i="1"/>
  <c r="Y558" i="1"/>
  <c r="Y199" i="1"/>
  <c r="Y533" i="1"/>
  <c r="Y150" i="1"/>
  <c r="Y484" i="1"/>
  <c r="Y149" i="1"/>
  <c r="Y459" i="1"/>
  <c r="Y100" i="1"/>
  <c r="Y363" i="1"/>
  <c r="Y649" i="1"/>
  <c r="Y314" i="1"/>
  <c r="Y624" i="1"/>
  <c r="Y265" i="1"/>
  <c r="Y551" i="1"/>
  <c r="Y216" i="1"/>
  <c r="Y502" i="1"/>
  <c r="Y167" i="1"/>
  <c r="Y453" i="1"/>
  <c r="Y118" i="1"/>
  <c r="Y500" i="1"/>
  <c r="Y117" i="1"/>
  <c r="Y595" i="1"/>
  <c r="Y236" i="1"/>
  <c r="Y176" i="1"/>
  <c r="Y307" i="1"/>
  <c r="Y545" i="1"/>
  <c r="Y210" i="1"/>
  <c r="Y472" i="1"/>
  <c r="Y137" i="1"/>
  <c r="Y376" i="1"/>
  <c r="Y614" i="1"/>
  <c r="Y44" i="1"/>
  <c r="Y45" i="1"/>
  <c r="Y48" i="1"/>
  <c r="Y46" i="1"/>
  <c r="Y47" i="1"/>
  <c r="Y200" i="1"/>
  <c r="Y380" i="1"/>
  <c r="Y392" i="1"/>
  <c r="Y404" i="1"/>
  <c r="Y427" i="1"/>
  <c r="Y663" i="1"/>
  <c r="Y679" i="1"/>
  <c r="Y691" i="1"/>
  <c r="Y703" i="1"/>
  <c r="Y717" i="1"/>
  <c r="Y732" i="1"/>
  <c r="Y744" i="1"/>
  <c r="Y756" i="1"/>
  <c r="Y768" i="1"/>
  <c r="Y780" i="1"/>
  <c r="Y792" i="1"/>
  <c r="Y804" i="1"/>
  <c r="Y816" i="1"/>
  <c r="Y828" i="1"/>
  <c r="Y840" i="1"/>
  <c r="Y852" i="1"/>
  <c r="Y864" i="1"/>
  <c r="Y876" i="1"/>
  <c r="Y888" i="1"/>
  <c r="Y900" i="1"/>
  <c r="Y912" i="1"/>
  <c r="Y924" i="1"/>
  <c r="Y936" i="1"/>
  <c r="Y948" i="1"/>
  <c r="Y960" i="1"/>
  <c r="Y972" i="1"/>
  <c r="Y984" i="1"/>
  <c r="Y996" i="1"/>
  <c r="Y1008" i="1"/>
  <c r="Y1020" i="1"/>
  <c r="Y1032" i="1"/>
  <c r="Y1044" i="1"/>
  <c r="Y1056" i="1"/>
  <c r="Y1068" i="1"/>
  <c r="Y1080" i="1"/>
  <c r="Y1092" i="1"/>
  <c r="Y1104" i="1"/>
  <c r="Y1116" i="1"/>
  <c r="Y1128" i="1"/>
  <c r="Y1140" i="1"/>
  <c r="Y1152" i="1"/>
  <c r="Y1164" i="1"/>
  <c r="Y1176" i="1"/>
  <c r="Y1188" i="1"/>
  <c r="Y1200" i="1"/>
  <c r="Y1212" i="1"/>
  <c r="Y1224" i="1"/>
  <c r="Y1236" i="1"/>
  <c r="Y1248" i="1"/>
  <c r="Y1260" i="1"/>
  <c r="Y1272" i="1"/>
  <c r="Y1284" i="1"/>
  <c r="Y1296" i="1"/>
  <c r="Y1308" i="1"/>
  <c r="Y1320" i="1"/>
  <c r="Y1332" i="1"/>
  <c r="Y1344" i="1"/>
  <c r="Y1356" i="1"/>
  <c r="Y1368" i="1"/>
  <c r="Y1380" i="1"/>
  <c r="Y1392" i="1"/>
  <c r="Y1404" i="1"/>
  <c r="Y1416" i="1"/>
  <c r="Y1428" i="1"/>
  <c r="Y1440" i="1"/>
  <c r="Y1452" i="1"/>
  <c r="Y1464" i="1"/>
  <c r="Y1476" i="1"/>
  <c r="Y1488" i="1"/>
  <c r="Y1500" i="1"/>
  <c r="Y1512" i="1"/>
  <c r="Y1524" i="1"/>
  <c r="Y674" i="1"/>
  <c r="Y751" i="1"/>
  <c r="Y823" i="1"/>
  <c r="Y919" i="1"/>
  <c r="Y1015" i="1"/>
  <c r="Y201" i="1"/>
  <c r="Y381" i="1"/>
  <c r="Y393" i="1"/>
  <c r="Y405" i="1"/>
  <c r="Y433" i="1"/>
  <c r="Y665" i="1"/>
  <c r="Y680" i="1"/>
  <c r="Y692" i="1"/>
  <c r="Y704" i="1"/>
  <c r="Y718" i="1"/>
  <c r="Y733" i="1"/>
  <c r="Y745" i="1"/>
  <c r="Y757" i="1"/>
  <c r="Y769" i="1"/>
  <c r="Y781" i="1"/>
  <c r="Y793" i="1"/>
  <c r="Y805" i="1"/>
  <c r="Y817" i="1"/>
  <c r="Y829" i="1"/>
  <c r="Y841" i="1"/>
  <c r="Y853" i="1"/>
  <c r="Y865" i="1"/>
  <c r="Y877" i="1"/>
  <c r="Y889" i="1"/>
  <c r="Y901" i="1"/>
  <c r="Y913" i="1"/>
  <c r="Y925" i="1"/>
  <c r="Y937" i="1"/>
  <c r="Y949" i="1"/>
  <c r="Y961" i="1"/>
  <c r="Y973" i="1"/>
  <c r="Y985" i="1"/>
  <c r="Y997" i="1"/>
  <c r="Y1009" i="1"/>
  <c r="Y1021" i="1"/>
  <c r="Y1033" i="1"/>
  <c r="Y1045" i="1"/>
  <c r="Y1057" i="1"/>
  <c r="Y1069" i="1"/>
  <c r="Y1081" i="1"/>
  <c r="Y1093" i="1"/>
  <c r="Y1105" i="1"/>
  <c r="Y1117" i="1"/>
  <c r="Y1129" i="1"/>
  <c r="Y1141" i="1"/>
  <c r="Y1153" i="1"/>
  <c r="Y1165" i="1"/>
  <c r="Y1177" i="1"/>
  <c r="Y1189" i="1"/>
  <c r="Y1201" i="1"/>
  <c r="Y1213" i="1"/>
  <c r="Y1225" i="1"/>
  <c r="Y1237" i="1"/>
  <c r="Y1249" i="1"/>
  <c r="Y1261" i="1"/>
  <c r="Y1273" i="1"/>
  <c r="Y1285" i="1"/>
  <c r="Y1297" i="1"/>
  <c r="Y1309" i="1"/>
  <c r="Y1321" i="1"/>
  <c r="Y1333" i="1"/>
  <c r="Y1345" i="1"/>
  <c r="Y1357" i="1"/>
  <c r="Y1369" i="1"/>
  <c r="Y1381" i="1"/>
  <c r="Y1393" i="1"/>
  <c r="Y1405" i="1"/>
  <c r="Y1417" i="1"/>
  <c r="Y1429" i="1"/>
  <c r="Y1441" i="1"/>
  <c r="Y1453" i="1"/>
  <c r="Y1465" i="1"/>
  <c r="Y1477" i="1"/>
  <c r="Y1489" i="1"/>
  <c r="Y1501" i="1"/>
  <c r="Y1513" i="1"/>
  <c r="Y1525" i="1"/>
  <c r="Y345" i="1"/>
  <c r="Y382" i="1"/>
  <c r="Y394" i="1"/>
  <c r="Y406" i="1"/>
  <c r="Y436" i="1"/>
  <c r="Y669" i="1"/>
  <c r="Y681" i="1"/>
  <c r="Y693" i="1"/>
  <c r="Y705" i="1"/>
  <c r="Y719" i="1"/>
  <c r="Y734" i="1"/>
  <c r="Y746" i="1"/>
  <c r="Y758" i="1"/>
  <c r="Y770" i="1"/>
  <c r="Y782" i="1"/>
  <c r="Y794" i="1"/>
  <c r="Y806" i="1"/>
  <c r="Y818" i="1"/>
  <c r="Y830" i="1"/>
  <c r="Y842" i="1"/>
  <c r="Y854" i="1"/>
  <c r="Y866" i="1"/>
  <c r="Y878" i="1"/>
  <c r="Y890" i="1"/>
  <c r="Y902" i="1"/>
  <c r="Y914" i="1"/>
  <c r="Y926" i="1"/>
  <c r="Y938" i="1"/>
  <c r="Y950" i="1"/>
  <c r="Y962" i="1"/>
  <c r="Y974" i="1"/>
  <c r="Y986" i="1"/>
  <c r="Y998" i="1"/>
  <c r="Y1010" i="1"/>
  <c r="Y1022" i="1"/>
  <c r="Y1034" i="1"/>
  <c r="Y1046" i="1"/>
  <c r="Y1058" i="1"/>
  <c r="Y1070" i="1"/>
  <c r="Y1082" i="1"/>
  <c r="Y1094" i="1"/>
  <c r="Y1106" i="1"/>
  <c r="Y1118" i="1"/>
  <c r="Y1130" i="1"/>
  <c r="Y1142" i="1"/>
  <c r="Y1154" i="1"/>
  <c r="Y1166" i="1"/>
  <c r="Y1178" i="1"/>
  <c r="Y1190" i="1"/>
  <c r="Y1202" i="1"/>
  <c r="Y1214" i="1"/>
  <c r="Y1226" i="1"/>
  <c r="Y1238" i="1"/>
  <c r="Y1250" i="1"/>
  <c r="Y1262" i="1"/>
  <c r="Y1274" i="1"/>
  <c r="Y1286" i="1"/>
  <c r="Y1298" i="1"/>
  <c r="Y1310" i="1"/>
  <c r="Y1322" i="1"/>
  <c r="Y1334" i="1"/>
  <c r="Y1346" i="1"/>
  <c r="Y1358" i="1"/>
  <c r="Y1370" i="1"/>
  <c r="Y1382" i="1"/>
  <c r="Y1394" i="1"/>
  <c r="Y1406" i="1"/>
  <c r="Y1418" i="1"/>
  <c r="Y1430" i="1"/>
  <c r="Y1442" i="1"/>
  <c r="Y1454" i="1"/>
  <c r="Y1466" i="1"/>
  <c r="Y1478" i="1"/>
  <c r="Y1490" i="1"/>
  <c r="Y1502" i="1"/>
  <c r="Y1514" i="1"/>
  <c r="Y1526" i="1"/>
  <c r="Y399" i="1"/>
  <c r="Y698" i="1"/>
  <c r="Y726" i="1"/>
  <c r="Y799" i="1"/>
  <c r="Y883" i="1"/>
  <c r="Y955" i="1"/>
  <c r="Y1051" i="1"/>
  <c r="Y95" i="1"/>
  <c r="Y346" i="1"/>
  <c r="Y383" i="1"/>
  <c r="Y395" i="1"/>
  <c r="Y407" i="1"/>
  <c r="Y485" i="1"/>
  <c r="Y670" i="1"/>
  <c r="Y682" i="1"/>
  <c r="Y694" i="1"/>
  <c r="Y706" i="1"/>
  <c r="Y720" i="1"/>
  <c r="Y735" i="1"/>
  <c r="Y747" i="1"/>
  <c r="Y759" i="1"/>
  <c r="Y771" i="1"/>
  <c r="Y783" i="1"/>
  <c r="Y795" i="1"/>
  <c r="Y807" i="1"/>
  <c r="Y819" i="1"/>
  <c r="Y831" i="1"/>
  <c r="Y843" i="1"/>
  <c r="Y855" i="1"/>
  <c r="Y867" i="1"/>
  <c r="Y879" i="1"/>
  <c r="Y891" i="1"/>
  <c r="Y903" i="1"/>
  <c r="Y915" i="1"/>
  <c r="Y927" i="1"/>
  <c r="Y939" i="1"/>
  <c r="Y951" i="1"/>
  <c r="Y963" i="1"/>
  <c r="Y975" i="1"/>
  <c r="Y987" i="1"/>
  <c r="Y999" i="1"/>
  <c r="Y1011" i="1"/>
  <c r="Y1023" i="1"/>
  <c r="Y1035" i="1"/>
  <c r="Y1047" i="1"/>
  <c r="Y1059" i="1"/>
  <c r="Y1071" i="1"/>
  <c r="Y1083" i="1"/>
  <c r="Y1095" i="1"/>
  <c r="Y1107" i="1"/>
  <c r="Y1119" i="1"/>
  <c r="Y1131" i="1"/>
  <c r="Y1143" i="1"/>
  <c r="Y1155" i="1"/>
  <c r="Y1167" i="1"/>
  <c r="Y1179" i="1"/>
  <c r="Y1191" i="1"/>
  <c r="Y1203" i="1"/>
  <c r="Y1215" i="1"/>
  <c r="Y1227" i="1"/>
  <c r="Y1239" i="1"/>
  <c r="Y1251" i="1"/>
  <c r="Y1263" i="1"/>
  <c r="Y1275" i="1"/>
  <c r="Y1287" i="1"/>
  <c r="Y1299" i="1"/>
  <c r="Y1311" i="1"/>
  <c r="Y1323" i="1"/>
  <c r="Y1335" i="1"/>
  <c r="Y1347" i="1"/>
  <c r="Y1359" i="1"/>
  <c r="Y1371" i="1"/>
  <c r="Y1383" i="1"/>
  <c r="Y1395" i="1"/>
  <c r="Y1407" i="1"/>
  <c r="Y1419" i="1"/>
  <c r="Y1431" i="1"/>
  <c r="Y1443" i="1"/>
  <c r="Y1455" i="1"/>
  <c r="Y1467" i="1"/>
  <c r="Y1479" i="1"/>
  <c r="Y1491" i="1"/>
  <c r="Y1503" i="1"/>
  <c r="Y1515" i="1"/>
  <c r="Y357" i="1"/>
  <c r="Y859" i="1"/>
  <c r="Y979" i="1"/>
  <c r="Y108" i="1"/>
  <c r="Y353" i="1"/>
  <c r="Y384" i="1"/>
  <c r="Y396" i="1"/>
  <c r="Y408" i="1"/>
  <c r="Y486" i="1"/>
  <c r="Y671" i="1"/>
  <c r="Y683" i="1"/>
  <c r="Y695" i="1"/>
  <c r="Y707" i="1"/>
  <c r="Y721" i="1"/>
  <c r="Y736" i="1"/>
  <c r="Y748" i="1"/>
  <c r="Y760" i="1"/>
  <c r="Y772" i="1"/>
  <c r="Y784" i="1"/>
  <c r="Y796" i="1"/>
  <c r="Y808" i="1"/>
  <c r="Y820" i="1"/>
  <c r="Y832" i="1"/>
  <c r="Y844" i="1"/>
  <c r="Y856" i="1"/>
  <c r="Y868" i="1"/>
  <c r="Y880" i="1"/>
  <c r="Y892" i="1"/>
  <c r="Y904" i="1"/>
  <c r="Y916" i="1"/>
  <c r="Y928" i="1"/>
  <c r="Y940" i="1"/>
  <c r="Y952" i="1"/>
  <c r="Y964" i="1"/>
  <c r="Y976" i="1"/>
  <c r="Y988" i="1"/>
  <c r="Y1000" i="1"/>
  <c r="Y1012" i="1"/>
  <c r="Y1024" i="1"/>
  <c r="Y1036" i="1"/>
  <c r="Y1048" i="1"/>
  <c r="Y1060" i="1"/>
  <c r="Y1072" i="1"/>
  <c r="Y1084" i="1"/>
  <c r="Y1096" i="1"/>
  <c r="Y1108" i="1"/>
  <c r="Y1120" i="1"/>
  <c r="Y1132" i="1"/>
  <c r="Y1144" i="1"/>
  <c r="Y1156" i="1"/>
  <c r="Y1168" i="1"/>
  <c r="Y1180" i="1"/>
  <c r="Y1192" i="1"/>
  <c r="Y1204" i="1"/>
  <c r="Y1216" i="1"/>
  <c r="Y1228" i="1"/>
  <c r="Y1240" i="1"/>
  <c r="Y1252" i="1"/>
  <c r="Y1264" i="1"/>
  <c r="Y1276" i="1"/>
  <c r="Y1288" i="1"/>
  <c r="Y1300" i="1"/>
  <c r="Y1312" i="1"/>
  <c r="Y1324" i="1"/>
  <c r="Y1336" i="1"/>
  <c r="Y1348" i="1"/>
  <c r="Y1360" i="1"/>
  <c r="Y1372" i="1"/>
  <c r="Y1384" i="1"/>
  <c r="Y1396" i="1"/>
  <c r="Y1408" i="1"/>
  <c r="Y1420" i="1"/>
  <c r="Y1432" i="1"/>
  <c r="Y1444" i="1"/>
  <c r="Y1456" i="1"/>
  <c r="Y1468" i="1"/>
  <c r="Y1480" i="1"/>
  <c r="Y1492" i="1"/>
  <c r="Y1504" i="1"/>
  <c r="Y1516" i="1"/>
  <c r="Y111" i="1"/>
  <c r="Y710" i="1"/>
  <c r="Y763" i="1"/>
  <c r="Y811" i="1"/>
  <c r="Y871" i="1"/>
  <c r="Y931" i="1"/>
  <c r="Y991" i="1"/>
  <c r="Y1039" i="1"/>
  <c r="Y109" i="1"/>
  <c r="Y355" i="1"/>
  <c r="Y385" i="1"/>
  <c r="Y397" i="1"/>
  <c r="Y409" i="1"/>
  <c r="Y489" i="1"/>
  <c r="Y672" i="1"/>
  <c r="Y684" i="1"/>
  <c r="Y696" i="1"/>
  <c r="Y708" i="1"/>
  <c r="Y722" i="1"/>
  <c r="Y737" i="1"/>
  <c r="Y749" i="1"/>
  <c r="Y761" i="1"/>
  <c r="Y773" i="1"/>
  <c r="Y785" i="1"/>
  <c r="Y797" i="1"/>
  <c r="Y809" i="1"/>
  <c r="Y821" i="1"/>
  <c r="Y833" i="1"/>
  <c r="Y845" i="1"/>
  <c r="Y857" i="1"/>
  <c r="Y869" i="1"/>
  <c r="Y881" i="1"/>
  <c r="Y893" i="1"/>
  <c r="Y905" i="1"/>
  <c r="Y917" i="1"/>
  <c r="Y929" i="1"/>
  <c r="Y941" i="1"/>
  <c r="Y953" i="1"/>
  <c r="Y965" i="1"/>
  <c r="Y977" i="1"/>
  <c r="Y989" i="1"/>
  <c r="Y1001" i="1"/>
  <c r="Y1013" i="1"/>
  <c r="Y1025" i="1"/>
  <c r="Y1037" i="1"/>
  <c r="Y1049" i="1"/>
  <c r="Y1061" i="1"/>
  <c r="Y1073" i="1"/>
  <c r="Y1085" i="1"/>
  <c r="Y1097" i="1"/>
  <c r="Y1109" i="1"/>
  <c r="Y1121" i="1"/>
  <c r="Y1133" i="1"/>
  <c r="Y1145" i="1"/>
  <c r="Y1157" i="1"/>
  <c r="Y1169" i="1"/>
  <c r="Y1181" i="1"/>
  <c r="Y1193" i="1"/>
  <c r="Y1205" i="1"/>
  <c r="Y1217" i="1"/>
  <c r="Y1229" i="1"/>
  <c r="Y1241" i="1"/>
  <c r="Y1253" i="1"/>
  <c r="Y1265" i="1"/>
  <c r="Y1277" i="1"/>
  <c r="Y1289" i="1"/>
  <c r="Y1301" i="1"/>
  <c r="Y1313" i="1"/>
  <c r="Y1325" i="1"/>
  <c r="Y1337" i="1"/>
  <c r="Y1349" i="1"/>
  <c r="Y1361" i="1"/>
  <c r="Y1373" i="1"/>
  <c r="Y1385" i="1"/>
  <c r="Y1397" i="1"/>
  <c r="Y1409" i="1"/>
  <c r="Y1421" i="1"/>
  <c r="Y1433" i="1"/>
  <c r="Y1445" i="1"/>
  <c r="Y1457" i="1"/>
  <c r="Y1469" i="1"/>
  <c r="Y1481" i="1"/>
  <c r="Y1493" i="1"/>
  <c r="Y1505" i="1"/>
  <c r="Y1517" i="1"/>
  <c r="Y64" i="1"/>
  <c r="Y387" i="1"/>
  <c r="Y835" i="1"/>
  <c r="Y943" i="1"/>
  <c r="Y1063" i="1"/>
  <c r="Y110" i="1"/>
  <c r="Y356" i="1"/>
  <c r="Y386" i="1"/>
  <c r="Y398" i="1"/>
  <c r="Y410" i="1"/>
  <c r="Y498" i="1"/>
  <c r="Y673" i="1"/>
  <c r="Y685" i="1"/>
  <c r="Y697" i="1"/>
  <c r="Y709" i="1"/>
  <c r="Y723" i="1"/>
  <c r="Y738" i="1"/>
  <c r="Y750" i="1"/>
  <c r="Y762" i="1"/>
  <c r="Y774" i="1"/>
  <c r="Y786" i="1"/>
  <c r="Y798" i="1"/>
  <c r="Y810" i="1"/>
  <c r="Y822" i="1"/>
  <c r="Y834" i="1"/>
  <c r="Y846" i="1"/>
  <c r="Y858" i="1"/>
  <c r="Y870" i="1"/>
  <c r="Y882" i="1"/>
  <c r="Y894" i="1"/>
  <c r="Y906" i="1"/>
  <c r="Y918" i="1"/>
  <c r="Y930" i="1"/>
  <c r="Y942" i="1"/>
  <c r="Y954" i="1"/>
  <c r="Y966" i="1"/>
  <c r="Y978" i="1"/>
  <c r="Y990" i="1"/>
  <c r="Y1002" i="1"/>
  <c r="Y1014" i="1"/>
  <c r="Y1026" i="1"/>
  <c r="Y1038" i="1"/>
  <c r="Y1050" i="1"/>
  <c r="Y1062" i="1"/>
  <c r="Y1074" i="1"/>
  <c r="Y1086" i="1"/>
  <c r="Y1098" i="1"/>
  <c r="Y1110" i="1"/>
  <c r="Y1122" i="1"/>
  <c r="Y1134" i="1"/>
  <c r="Y1146" i="1"/>
  <c r="Y1158" i="1"/>
  <c r="Y1170" i="1"/>
  <c r="Y1182" i="1"/>
  <c r="Y1194" i="1"/>
  <c r="Y1206" i="1"/>
  <c r="Y1218" i="1"/>
  <c r="Y1230" i="1"/>
  <c r="Y1242" i="1"/>
  <c r="Y1254" i="1"/>
  <c r="Y1266" i="1"/>
  <c r="Y1278" i="1"/>
  <c r="Y1290" i="1"/>
  <c r="Y1302" i="1"/>
  <c r="Y1314" i="1"/>
  <c r="Y1326" i="1"/>
  <c r="Y1338" i="1"/>
  <c r="Y1350" i="1"/>
  <c r="Y1362" i="1"/>
  <c r="Y1374" i="1"/>
  <c r="Y1386" i="1"/>
  <c r="Y1398" i="1"/>
  <c r="Y1410" i="1"/>
  <c r="Y1422" i="1"/>
  <c r="Y1434" i="1"/>
  <c r="Y1446" i="1"/>
  <c r="Y1458" i="1"/>
  <c r="Y1470" i="1"/>
  <c r="Y1482" i="1"/>
  <c r="Y1494" i="1"/>
  <c r="Y1506" i="1"/>
  <c r="Y1518" i="1"/>
  <c r="Y132" i="1"/>
  <c r="Y366" i="1"/>
  <c r="Y388" i="1"/>
  <c r="Y400" i="1"/>
  <c r="Y412" i="1"/>
  <c r="Y513" i="1"/>
  <c r="Y675" i="1"/>
  <c r="Y687" i="1"/>
  <c r="Y699" i="1"/>
  <c r="Y711" i="1"/>
  <c r="Y728" i="1"/>
  <c r="Y740" i="1"/>
  <c r="Y752" i="1"/>
  <c r="Y764" i="1"/>
  <c r="Y776" i="1"/>
  <c r="Y788" i="1"/>
  <c r="Y800" i="1"/>
  <c r="Y812" i="1"/>
  <c r="Y824" i="1"/>
  <c r="Y836" i="1"/>
  <c r="Y848" i="1"/>
  <c r="Y860" i="1"/>
  <c r="Y872" i="1"/>
  <c r="Y884" i="1"/>
  <c r="Y896" i="1"/>
  <c r="Y908" i="1"/>
  <c r="Y920" i="1"/>
  <c r="Y932" i="1"/>
  <c r="Y944" i="1"/>
  <c r="Y956" i="1"/>
  <c r="Y968" i="1"/>
  <c r="Y980" i="1"/>
  <c r="Y992" i="1"/>
  <c r="Y1004" i="1"/>
  <c r="Y1016" i="1"/>
  <c r="Y1028" i="1"/>
  <c r="Y1040" i="1"/>
  <c r="Y1052" i="1"/>
  <c r="Y1064" i="1"/>
  <c r="Y1076" i="1"/>
  <c r="Y1088" i="1"/>
  <c r="Y1100" i="1"/>
  <c r="Y1112" i="1"/>
  <c r="Y1124" i="1"/>
  <c r="Y1136" i="1"/>
  <c r="Y1148" i="1"/>
  <c r="Y1160" i="1"/>
  <c r="Y1172" i="1"/>
  <c r="Y1184" i="1"/>
  <c r="Y1196" i="1"/>
  <c r="Y1208" i="1"/>
  <c r="Y1220" i="1"/>
  <c r="Y1232" i="1"/>
  <c r="Y1244" i="1"/>
  <c r="Y1256" i="1"/>
  <c r="Y1268" i="1"/>
  <c r="Y1280" i="1"/>
  <c r="Y1292" i="1"/>
  <c r="Y1304" i="1"/>
  <c r="Y1316" i="1"/>
  <c r="Y1328" i="1"/>
  <c r="Y1340" i="1"/>
  <c r="Y1352" i="1"/>
  <c r="Y1364" i="1"/>
  <c r="Y1376" i="1"/>
  <c r="Y1388" i="1"/>
  <c r="Y1400" i="1"/>
  <c r="Y1412" i="1"/>
  <c r="Y1424" i="1"/>
  <c r="Y1436" i="1"/>
  <c r="Y1448" i="1"/>
  <c r="Y1460" i="1"/>
  <c r="Y1472" i="1"/>
  <c r="Y1484" i="1"/>
  <c r="Y1496" i="1"/>
  <c r="Y1508" i="1"/>
  <c r="Y1520" i="1"/>
  <c r="Y139" i="1"/>
  <c r="Y375" i="1"/>
  <c r="Y389" i="1"/>
  <c r="Y401" i="1"/>
  <c r="Y413" i="1"/>
  <c r="Y514" i="1"/>
  <c r="Y676" i="1"/>
  <c r="Y688" i="1"/>
  <c r="Y141" i="1"/>
  <c r="Y378" i="1"/>
  <c r="Y390" i="1"/>
  <c r="Y402" i="1"/>
  <c r="Y414" i="1"/>
  <c r="Y640" i="1"/>
  <c r="Y677" i="1"/>
  <c r="Y689" i="1"/>
  <c r="Y701" i="1"/>
  <c r="Y713" i="1"/>
  <c r="Y730" i="1"/>
  <c r="Y742" i="1"/>
  <c r="Y754" i="1"/>
  <c r="Y766" i="1"/>
  <c r="Y778" i="1"/>
  <c r="Y790" i="1"/>
  <c r="Y802" i="1"/>
  <c r="Y814" i="1"/>
  <c r="Y826" i="1"/>
  <c r="Y838" i="1"/>
  <c r="Y850" i="1"/>
  <c r="Y862" i="1"/>
  <c r="Y874" i="1"/>
  <c r="Y886" i="1"/>
  <c r="Y898" i="1"/>
  <c r="Y910" i="1"/>
  <c r="Y922" i="1"/>
  <c r="Y934" i="1"/>
  <c r="Y946" i="1"/>
  <c r="Y958" i="1"/>
  <c r="Y970" i="1"/>
  <c r="Y982" i="1"/>
  <c r="Y994" i="1"/>
  <c r="Y1006" i="1"/>
  <c r="Y1018" i="1"/>
  <c r="Y1030" i="1"/>
  <c r="Y1042" i="1"/>
  <c r="Y1054" i="1"/>
  <c r="Y1066" i="1"/>
  <c r="Y1078" i="1"/>
  <c r="Y1090" i="1"/>
  <c r="Y1102" i="1"/>
  <c r="Y1114" i="1"/>
  <c r="Y1126" i="1"/>
  <c r="Y1138" i="1"/>
  <c r="Y1150" i="1"/>
  <c r="Y1162" i="1"/>
  <c r="Y1174" i="1"/>
  <c r="Y1186" i="1"/>
  <c r="Y1198" i="1"/>
  <c r="Y1210" i="1"/>
  <c r="Y1222" i="1"/>
  <c r="Y1234" i="1"/>
  <c r="Y1246" i="1"/>
  <c r="Y1258" i="1"/>
  <c r="Y1270" i="1"/>
  <c r="Y1282" i="1"/>
  <c r="Y1294" i="1"/>
  <c r="Y1306" i="1"/>
  <c r="Y1318" i="1"/>
  <c r="Y1330" i="1"/>
  <c r="Y1342" i="1"/>
  <c r="Y1354" i="1"/>
  <c r="Y1366" i="1"/>
  <c r="Y1378" i="1"/>
  <c r="Y1390" i="1"/>
  <c r="Y1402" i="1"/>
  <c r="Y1414" i="1"/>
  <c r="Y1426" i="1"/>
  <c r="Y1438" i="1"/>
  <c r="Y1450" i="1"/>
  <c r="Y1462" i="1"/>
  <c r="Y1474" i="1"/>
  <c r="Y1486" i="1"/>
  <c r="Y1498" i="1"/>
  <c r="Y1510" i="1"/>
  <c r="Y1522" i="1"/>
  <c r="Y411" i="1"/>
  <c r="Y686" i="1"/>
  <c r="Y739" i="1"/>
  <c r="Y775" i="1"/>
  <c r="Y847" i="1"/>
  <c r="Y907" i="1"/>
  <c r="Y967" i="1"/>
  <c r="Y1027" i="1"/>
  <c r="Y184" i="1"/>
  <c r="Y379" i="1"/>
  <c r="Y391" i="1"/>
  <c r="Y403" i="1"/>
  <c r="Y415" i="1"/>
  <c r="Y662" i="1"/>
  <c r="Y678" i="1"/>
  <c r="Y690" i="1"/>
  <c r="Y702" i="1"/>
  <c r="Y716" i="1"/>
  <c r="Y731" i="1"/>
  <c r="Y743" i="1"/>
  <c r="Y755" i="1"/>
  <c r="Y767" i="1"/>
  <c r="Y779" i="1"/>
  <c r="Y791" i="1"/>
  <c r="Y803" i="1"/>
  <c r="Y815" i="1"/>
  <c r="Y827" i="1"/>
  <c r="Y839" i="1"/>
  <c r="Y851" i="1"/>
  <c r="Y863" i="1"/>
  <c r="Y875" i="1"/>
  <c r="Y887" i="1"/>
  <c r="Y899" i="1"/>
  <c r="Y911" i="1"/>
  <c r="Y923" i="1"/>
  <c r="Y935" i="1"/>
  <c r="Y947" i="1"/>
  <c r="Y959" i="1"/>
  <c r="Y971" i="1"/>
  <c r="Y983" i="1"/>
  <c r="Y995" i="1"/>
  <c r="Y1007" i="1"/>
  <c r="Y1019" i="1"/>
  <c r="Y1031" i="1"/>
  <c r="Y1043" i="1"/>
  <c r="Y1055" i="1"/>
  <c r="Y1067" i="1"/>
  <c r="Y1079" i="1"/>
  <c r="Y1091" i="1"/>
  <c r="Y1103" i="1"/>
  <c r="Y1115" i="1"/>
  <c r="Y1127" i="1"/>
  <c r="Y1139" i="1"/>
  <c r="Y1151" i="1"/>
  <c r="Y1163" i="1"/>
  <c r="Y1175" i="1"/>
  <c r="Y1187" i="1"/>
  <c r="Y1199" i="1"/>
  <c r="Y1211" i="1"/>
  <c r="Y1223" i="1"/>
  <c r="Y1235" i="1"/>
  <c r="Y1247" i="1"/>
  <c r="Y1259" i="1"/>
  <c r="Y1271" i="1"/>
  <c r="Y1283" i="1"/>
  <c r="Y1295" i="1"/>
  <c r="Y1307" i="1"/>
  <c r="Y1319" i="1"/>
  <c r="Y1331" i="1"/>
  <c r="Y1343" i="1"/>
  <c r="Y1355" i="1"/>
  <c r="Y1367" i="1"/>
  <c r="Y1379" i="1"/>
  <c r="Y1391" i="1"/>
  <c r="Y1403" i="1"/>
  <c r="Y1415" i="1"/>
  <c r="Y1427" i="1"/>
  <c r="Y1439" i="1"/>
  <c r="Y1451" i="1"/>
  <c r="Y1463" i="1"/>
  <c r="Y1475" i="1"/>
  <c r="Y1487" i="1"/>
  <c r="Y1499" i="1"/>
  <c r="Y1511" i="1"/>
  <c r="Y1523" i="1"/>
  <c r="Y512" i="1"/>
  <c r="Y787" i="1"/>
  <c r="Y895" i="1"/>
  <c r="Y1003" i="1"/>
  <c r="Y813" i="1"/>
  <c r="Y957" i="1"/>
  <c r="Y1087" i="1"/>
  <c r="Y1159" i="1"/>
  <c r="Y1231" i="1"/>
  <c r="Y1303" i="1"/>
  <c r="Y1375" i="1"/>
  <c r="Y1447" i="1"/>
  <c r="Y1519" i="1"/>
  <c r="Y1425" i="1"/>
  <c r="Y789" i="1"/>
  <c r="Y825" i="1"/>
  <c r="Y969" i="1"/>
  <c r="Y1089" i="1"/>
  <c r="Y1161" i="1"/>
  <c r="Y1233" i="1"/>
  <c r="Y1305" i="1"/>
  <c r="Y1377" i="1"/>
  <c r="Y1449" i="1"/>
  <c r="Y1521" i="1"/>
  <c r="Y1353" i="1"/>
  <c r="Y1147" i="1"/>
  <c r="Y837" i="1"/>
  <c r="Y981" i="1"/>
  <c r="Y1099" i="1"/>
  <c r="Y1171" i="1"/>
  <c r="Y1243" i="1"/>
  <c r="Y1315" i="1"/>
  <c r="Y1387" i="1"/>
  <c r="Y1459" i="1"/>
  <c r="Y1065" i="1"/>
  <c r="Y1075" i="1"/>
  <c r="Y700" i="1"/>
  <c r="Y849" i="1"/>
  <c r="Y993" i="1"/>
  <c r="Y1101" i="1"/>
  <c r="Y1173" i="1"/>
  <c r="Y1245" i="1"/>
  <c r="Y1317" i="1"/>
  <c r="Y1389" i="1"/>
  <c r="Y1461" i="1"/>
  <c r="Y1209" i="1"/>
  <c r="Y1291" i="1"/>
  <c r="Y712" i="1"/>
  <c r="Y861" i="1"/>
  <c r="Y1005" i="1"/>
  <c r="Y1111" i="1"/>
  <c r="Y1183" i="1"/>
  <c r="Y1255" i="1"/>
  <c r="Y1327" i="1"/>
  <c r="Y1399" i="1"/>
  <c r="Y1471" i="1"/>
  <c r="Y921" i="1"/>
  <c r="Y1219" i="1"/>
  <c r="Y729" i="1"/>
  <c r="Y873" i="1"/>
  <c r="Y1017" i="1"/>
  <c r="Y1113" i="1"/>
  <c r="Y1185" i="1"/>
  <c r="Y1257" i="1"/>
  <c r="Y1329" i="1"/>
  <c r="Y1401" i="1"/>
  <c r="Y1473" i="1"/>
  <c r="Y1137" i="1"/>
  <c r="Y933" i="1"/>
  <c r="Y741" i="1"/>
  <c r="Y885" i="1"/>
  <c r="Y1029" i="1"/>
  <c r="Y1123" i="1"/>
  <c r="Y1195" i="1"/>
  <c r="Y1267" i="1"/>
  <c r="Y1339" i="1"/>
  <c r="Y1411" i="1"/>
  <c r="Y1483" i="1"/>
  <c r="Y753" i="1"/>
  <c r="Y897" i="1"/>
  <c r="Y1041" i="1"/>
  <c r="Y1125" i="1"/>
  <c r="Y1197" i="1"/>
  <c r="Y1269" i="1"/>
  <c r="Y1341" i="1"/>
  <c r="Y1413" i="1"/>
  <c r="Y1485" i="1"/>
  <c r="Y1497" i="1"/>
  <c r="Y1435" i="1"/>
  <c r="Y765" i="1"/>
  <c r="Y909" i="1"/>
  <c r="Y1053" i="1"/>
  <c r="Y1135" i="1"/>
  <c r="Y1207" i="1"/>
  <c r="Y1279" i="1"/>
  <c r="Y1351" i="1"/>
  <c r="Y1423" i="1"/>
  <c r="Y1495" i="1"/>
  <c r="Y777" i="1"/>
  <c r="Y1507" i="1"/>
  <c r="Y801" i="1"/>
  <c r="Y945" i="1"/>
  <c r="Y1077" i="1"/>
  <c r="Y1149" i="1"/>
  <c r="Y1221" i="1"/>
  <c r="Y1293" i="1"/>
  <c r="Y1365" i="1"/>
  <c r="Y1437" i="1"/>
  <c r="Y1509" i="1"/>
  <c r="Y1281" i="1"/>
  <c r="Y1363" i="1"/>
  <c r="Y22" i="1"/>
  <c r="Y34" i="1"/>
  <c r="Y40" i="1"/>
  <c r="Y60" i="1"/>
  <c r="Y67" i="1"/>
  <c r="Y88" i="1"/>
  <c r="Y80" i="1"/>
  <c r="Y92" i="1"/>
  <c r="Y63" i="1"/>
  <c r="Y59" i="1"/>
  <c r="Y30" i="1"/>
  <c r="Y51" i="1"/>
  <c r="Y72" i="1"/>
  <c r="Y637" i="1"/>
  <c r="Y326" i="1"/>
  <c r="Y588" i="1"/>
  <c r="Y277" i="1"/>
  <c r="Y539" i="1"/>
  <c r="Y228" i="1"/>
  <c r="Y657" i="1"/>
  <c r="Y274" i="1"/>
  <c r="Y466" i="1"/>
  <c r="Y608" i="1"/>
  <c r="Y249" i="1"/>
  <c r="Y534" i="1"/>
  <c r="Y175" i="1"/>
  <c r="Y509" i="1"/>
  <c r="Y126" i="1"/>
  <c r="Y460" i="1"/>
  <c r="Y125" i="1"/>
  <c r="Y364" i="1"/>
  <c r="Y416" i="1"/>
  <c r="Y339" i="1"/>
  <c r="Y625" i="1"/>
  <c r="Y290" i="1"/>
  <c r="Y600" i="1"/>
  <c r="Y241" i="1"/>
  <c r="Y527" i="1"/>
  <c r="Y192" i="1"/>
  <c r="Y478" i="1"/>
  <c r="Y143" i="1"/>
  <c r="Y430" i="1"/>
  <c r="Y94" i="1"/>
  <c r="Y476" i="1"/>
  <c r="Y93" i="1"/>
  <c r="Y571" i="1"/>
  <c r="Y212" i="1"/>
  <c r="Y714" i="1"/>
  <c r="Y283" i="1"/>
  <c r="Y521" i="1"/>
  <c r="Y186" i="1"/>
  <c r="Y448" i="1"/>
  <c r="Y113" i="1"/>
  <c r="Y352" i="1"/>
  <c r="Y590" i="1"/>
  <c r="Y255" i="1"/>
  <c r="Y38" i="1"/>
  <c r="Y83" i="1"/>
  <c r="Y42" i="1"/>
  <c r="Y26" i="1"/>
  <c r="Y71" i="1"/>
  <c r="Y613" i="1"/>
  <c r="Y302" i="1"/>
  <c r="Y564" i="1"/>
  <c r="Y253" i="1"/>
  <c r="Y515" i="1"/>
  <c r="Y204" i="1"/>
  <c r="Y633" i="1"/>
  <c r="Y250" i="1"/>
  <c r="Y419" i="1"/>
  <c r="Y584" i="1"/>
  <c r="Y225" i="1"/>
  <c r="Y510" i="1"/>
  <c r="Y151" i="1"/>
  <c r="Y461" i="1"/>
  <c r="Y102" i="1"/>
  <c r="Y437" i="1"/>
  <c r="Y101" i="1"/>
  <c r="Y340" i="1"/>
  <c r="Y650" i="1"/>
  <c r="Y315" i="1"/>
  <c r="Y601" i="1"/>
  <c r="Y266" i="1"/>
  <c r="Y576" i="1"/>
  <c r="Y217" i="1"/>
  <c r="Y503" i="1"/>
  <c r="Y168" i="1"/>
  <c r="Y454" i="1"/>
  <c r="Y119" i="1"/>
  <c r="Y358" i="1"/>
  <c r="Y655" i="1"/>
  <c r="Y452" i="1"/>
  <c r="Y583" i="1"/>
  <c r="Y547" i="1"/>
  <c r="Y188" i="1"/>
  <c r="Y666" i="1"/>
  <c r="Y259" i="1"/>
  <c r="Y497" i="1"/>
  <c r="Y162" i="1"/>
  <c r="Y425" i="1"/>
  <c r="Y639" i="1"/>
  <c r="Y328" i="1"/>
  <c r="Y566" i="1"/>
  <c r="Y231" i="1"/>
  <c r="Y14" i="1"/>
  <c r="Y58" i="1"/>
  <c r="Y79" i="1"/>
  <c r="Y91" i="1"/>
  <c r="Y21" i="1"/>
  <c r="Y589" i="1"/>
  <c r="Y278" i="1"/>
  <c r="Y540" i="1"/>
  <c r="Y229" i="1"/>
  <c r="Y491" i="1"/>
  <c r="Y180" i="1"/>
  <c r="Y609" i="1"/>
  <c r="Y226" i="1"/>
  <c r="Y371" i="1"/>
  <c r="Y560" i="1"/>
  <c r="Y177" i="1"/>
  <c r="Y462" i="1"/>
  <c r="Y127" i="1"/>
  <c r="Y438" i="1"/>
  <c r="Y128" i="1"/>
  <c r="Y365" i="1"/>
  <c r="Y559" i="1"/>
  <c r="Y316" i="1"/>
  <c r="Y626" i="1"/>
  <c r="Y291" i="1"/>
  <c r="Y577" i="1"/>
  <c r="Y242" i="1"/>
  <c r="Y552" i="1"/>
  <c r="Y193" i="1"/>
  <c r="Y479" i="1"/>
  <c r="Y144" i="1"/>
  <c r="Y431" i="1"/>
  <c r="Y152" i="1"/>
  <c r="Y334" i="1"/>
  <c r="Y487" i="1"/>
  <c r="Y429" i="1"/>
  <c r="Y440" i="1"/>
  <c r="Y523" i="1"/>
  <c r="Y164" i="1"/>
  <c r="Y642" i="1"/>
  <c r="Y235" i="1"/>
  <c r="Y473" i="1"/>
  <c r="Y138" i="1"/>
  <c r="Y377" i="1"/>
  <c r="Y615" i="1"/>
  <c r="Y304" i="1"/>
  <c r="Y542" i="1"/>
  <c r="Y207" i="1"/>
  <c r="Y87" i="1"/>
  <c r="Y33" i="1"/>
  <c r="Y54" i="1"/>
  <c r="Y75" i="1"/>
  <c r="Y70" i="1"/>
  <c r="Y565" i="1"/>
  <c r="Y254" i="1"/>
  <c r="Y516" i="1"/>
  <c r="Y205" i="1"/>
  <c r="Y467" i="1"/>
  <c r="Y156" i="1"/>
  <c r="Y585" i="1"/>
  <c r="Y202" i="1"/>
  <c r="Y323" i="1"/>
  <c r="Y536" i="1"/>
  <c r="Y153" i="1"/>
  <c r="Y439" i="1"/>
  <c r="Y103" i="1"/>
  <c r="Y342" i="1"/>
  <c r="Y724" i="1"/>
  <c r="Y341" i="1"/>
  <c r="Y651" i="1"/>
  <c r="Y292" i="1"/>
  <c r="Y602" i="1"/>
  <c r="Y267" i="1"/>
  <c r="Y553" i="1"/>
  <c r="Y218" i="1"/>
  <c r="Y528" i="1"/>
  <c r="Y169" i="1"/>
  <c r="Y455" i="1"/>
  <c r="Y120" i="1"/>
  <c r="Y359" i="1"/>
  <c r="Y645" i="1"/>
  <c r="Y310" i="1"/>
  <c r="Y224" i="1"/>
  <c r="Y333" i="1"/>
  <c r="Y344" i="1"/>
  <c r="Y499" i="1"/>
  <c r="Y140" i="1"/>
  <c r="Y618" i="1"/>
  <c r="Y211" i="1"/>
  <c r="Y449" i="1"/>
  <c r="Y114" i="1"/>
  <c r="Y329" i="1"/>
  <c r="Y591" i="1"/>
  <c r="Y280" i="1"/>
  <c r="Y518" i="1"/>
  <c r="Y183" i="1"/>
  <c r="Y90" i="1"/>
  <c r="Y62" i="1"/>
  <c r="Y82" i="1"/>
  <c r="Y29" i="1"/>
  <c r="Y50" i="1"/>
  <c r="Y20" i="1"/>
  <c r="Y541" i="1"/>
  <c r="Y230" i="1"/>
  <c r="Y492" i="1"/>
  <c r="Y181" i="1"/>
  <c r="Y443" i="1"/>
  <c r="Y490" i="1"/>
  <c r="Y561" i="1"/>
  <c r="Y178" i="1"/>
  <c r="Y299" i="1"/>
  <c r="Y488" i="1"/>
  <c r="Y129" i="1"/>
  <c r="Y367" i="1"/>
  <c r="Y535" i="1"/>
  <c r="Y318" i="1"/>
  <c r="Y652" i="1"/>
  <c r="Y317" i="1"/>
  <c r="Y627" i="1"/>
  <c r="Y268" i="1"/>
  <c r="Y578" i="1"/>
  <c r="Y243" i="1"/>
  <c r="Y529" i="1"/>
  <c r="Y194" i="1"/>
  <c r="Y504" i="1"/>
  <c r="Y145" i="1"/>
  <c r="Y432" i="1"/>
  <c r="Y96" i="1"/>
  <c r="Y335" i="1"/>
  <c r="Y621" i="1"/>
  <c r="Y286" i="1"/>
  <c r="Y668" i="1"/>
  <c r="Y309" i="1"/>
  <c r="Y320" i="1"/>
  <c r="Y475" i="1"/>
  <c r="Y116" i="1"/>
  <c r="Y594" i="1"/>
  <c r="Y187" i="1"/>
  <c r="Y426" i="1"/>
  <c r="Y664" i="1"/>
  <c r="Y305" i="1"/>
  <c r="Y567" i="1"/>
  <c r="Y256" i="1"/>
  <c r="Y494" i="1"/>
  <c r="Y159" i="1"/>
  <c r="Y66" i="1"/>
  <c r="Y37" i="1"/>
  <c r="Y57" i="1"/>
  <c r="Y78" i="1"/>
  <c r="Y25" i="1"/>
  <c r="Y18" i="1"/>
  <c r="Y517" i="1"/>
  <c r="Y206" i="1"/>
  <c r="Y468" i="1"/>
  <c r="Y157" i="1"/>
  <c r="Y420" i="1"/>
  <c r="Y537" i="1"/>
  <c r="Y154" i="1"/>
  <c r="Y275" i="1"/>
  <c r="Y464" i="1"/>
  <c r="Y105" i="1"/>
  <c r="Y343" i="1"/>
  <c r="Y725" i="1"/>
  <c r="Y294" i="1"/>
  <c r="Y628" i="1"/>
  <c r="Y293" i="1"/>
  <c r="Y603" i="1"/>
  <c r="Y244" i="1"/>
  <c r="Y554" i="1"/>
  <c r="Y219" i="1"/>
  <c r="Y505" i="1"/>
  <c r="Y170" i="1"/>
  <c r="Y480" i="1"/>
  <c r="Y121" i="1"/>
  <c r="Y360" i="1"/>
  <c r="Y646" i="1"/>
  <c r="Y311" i="1"/>
  <c r="Y597" i="1"/>
  <c r="Y262" i="1"/>
  <c r="Y644" i="1"/>
  <c r="Y285" i="1"/>
  <c r="Y272" i="1"/>
  <c r="Y451" i="1"/>
  <c r="Y727" i="1"/>
  <c r="Y570" i="1"/>
  <c r="Y163" i="1"/>
  <c r="Y354" i="1"/>
  <c r="Y616" i="1"/>
  <c r="Y281" i="1"/>
  <c r="Y543" i="1"/>
  <c r="Y232" i="1"/>
  <c r="Y470" i="1"/>
  <c r="Y135" i="1"/>
  <c r="R8" i="6"/>
  <c r="C20" i="4"/>
  <c r="C20" i="10"/>
  <c r="D9" i="6"/>
  <c r="AA11" i="1" s="1"/>
  <c r="D8" i="6"/>
  <c r="AA811" i="1" s="1"/>
  <c r="G10" i="2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12" i="1"/>
  <c r="V13" i="1"/>
  <c r="V14" i="1"/>
  <c r="V15" i="1"/>
  <c r="V16" i="1"/>
  <c r="V18" i="1"/>
  <c r="V21" i="1"/>
  <c r="V22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6" i="1"/>
  <c r="V47" i="1"/>
  <c r="V48" i="1"/>
  <c r="V49" i="1"/>
  <c r="AA1323" i="1" l="1"/>
  <c r="AA1476" i="1"/>
  <c r="AA1412" i="1"/>
  <c r="AA1348" i="1"/>
  <c r="AA1284" i="1"/>
  <c r="AA793" i="1"/>
  <c r="AA1522" i="1"/>
  <c r="AA1458" i="1"/>
  <c r="AA1394" i="1"/>
  <c r="AA1330" i="1"/>
  <c r="AA1161" i="1"/>
  <c r="AA387" i="1"/>
  <c r="AA1505" i="1"/>
  <c r="AA1441" i="1"/>
  <c r="AA1377" i="1"/>
  <c r="AA1313" i="1"/>
  <c r="AA1025" i="1"/>
  <c r="AA1427" i="1"/>
  <c r="AA1496" i="1"/>
  <c r="AA1432" i="1"/>
  <c r="AA1368" i="1"/>
  <c r="AA1304" i="1"/>
  <c r="AA953" i="1"/>
  <c r="AA1403" i="1"/>
  <c r="AA1495" i="1"/>
  <c r="AA1431" i="1"/>
  <c r="AA1367" i="1"/>
  <c r="AA1303" i="1"/>
  <c r="AA945" i="1"/>
  <c r="AA1355" i="1"/>
  <c r="AA1494" i="1"/>
  <c r="AA1430" i="1"/>
  <c r="AA1366" i="1"/>
  <c r="AA1294" i="1"/>
  <c r="AA809" i="1"/>
  <c r="AA1315" i="1"/>
  <c r="AA1469" i="1"/>
  <c r="AA1397" i="1"/>
  <c r="AA1325" i="1"/>
  <c r="AA1057" i="1"/>
  <c r="AA1266" i="1"/>
  <c r="AA1194" i="1"/>
  <c r="AA1122" i="1"/>
  <c r="AA1042" i="1"/>
  <c r="AA970" i="1"/>
  <c r="AA898" i="1"/>
  <c r="AA826" i="1"/>
  <c r="AA754" i="1"/>
  <c r="AA690" i="1"/>
  <c r="AA1232" i="1"/>
  <c r="AA1136" i="1"/>
  <c r="AA1056" i="1"/>
  <c r="AA976" i="1"/>
  <c r="AA880" i="1"/>
  <c r="AA800" i="1"/>
  <c r="AA1223" i="1"/>
  <c r="AA1111" i="1"/>
  <c r="AA1015" i="1"/>
  <c r="AA911" i="1"/>
  <c r="AA823" i="1"/>
  <c r="AA1246" i="1"/>
  <c r="AA1142" i="1"/>
  <c r="AA1030" i="1"/>
  <c r="AA942" i="1"/>
  <c r="AA830" i="1"/>
  <c r="AA1261" i="1"/>
  <c r="AA1125" i="1"/>
  <c r="AA941" i="1"/>
  <c r="AA797" i="1"/>
  <c r="AA1236" i="1"/>
  <c r="AA1028" i="1"/>
  <c r="AA772" i="1"/>
  <c r="AA1259" i="1"/>
  <c r="AA1003" i="1"/>
  <c r="AA1468" i="1"/>
  <c r="AA1404" i="1"/>
  <c r="AA1340" i="1"/>
  <c r="AA1241" i="1"/>
  <c r="AA1514" i="1"/>
  <c r="AA1450" i="1"/>
  <c r="AA1386" i="1"/>
  <c r="AA1322" i="1"/>
  <c r="AA1097" i="1"/>
  <c r="AA1499" i="1"/>
  <c r="AA1497" i="1"/>
  <c r="AA1433" i="1"/>
  <c r="AA1369" i="1"/>
  <c r="AA1305" i="1"/>
  <c r="AA961" i="1"/>
  <c r="AA1363" i="1"/>
  <c r="AA1488" i="1"/>
  <c r="AA1424" i="1"/>
  <c r="AA1360" i="1"/>
  <c r="AA1296" i="1"/>
  <c r="AA889" i="1"/>
  <c r="AA1347" i="1"/>
  <c r="AA1487" i="1"/>
  <c r="AA1423" i="1"/>
  <c r="AA1359" i="1"/>
  <c r="AA1295" i="1"/>
  <c r="AA881" i="1"/>
  <c r="AA1299" i="1"/>
  <c r="AA1486" i="1"/>
  <c r="AA1422" i="1"/>
  <c r="AA1358" i="1"/>
  <c r="AA1286" i="1"/>
  <c r="AA913" i="1"/>
  <c r="AA1461" i="1"/>
  <c r="AA1389" i="1"/>
  <c r="AA1317" i="1"/>
  <c r="AA993" i="1"/>
  <c r="AA1258" i="1"/>
  <c r="AA1186" i="1"/>
  <c r="AA1106" i="1"/>
  <c r="AA1034" i="1"/>
  <c r="AA962" i="1"/>
  <c r="AA890" i="1"/>
  <c r="AA818" i="1"/>
  <c r="AA746" i="1"/>
  <c r="AA139" i="1"/>
  <c r="AA1208" i="1"/>
  <c r="AA1128" i="1"/>
  <c r="AA1048" i="1"/>
  <c r="AA952" i="1"/>
  <c r="AA872" i="1"/>
  <c r="AA792" i="1"/>
  <c r="AA696" i="1"/>
  <c r="AA1207" i="1"/>
  <c r="AA1103" i="1"/>
  <c r="AA991" i="1"/>
  <c r="AA903" i="1"/>
  <c r="AA799" i="1"/>
  <c r="AA711" i="1"/>
  <c r="AA1222" i="1"/>
  <c r="AA1134" i="1"/>
  <c r="AA1022" i="1"/>
  <c r="AA926" i="1"/>
  <c r="AA822" i="1"/>
  <c r="AA1253" i="1"/>
  <c r="AA1117" i="1"/>
  <c r="AA933" i="1"/>
  <c r="AA749" i="1"/>
  <c r="AA1220" i="1"/>
  <c r="AA980" i="1"/>
  <c r="AA1211" i="1"/>
  <c r="AA955" i="1"/>
  <c r="AA1460" i="1"/>
  <c r="AA1396" i="1"/>
  <c r="AA1332" i="1"/>
  <c r="AA1177" i="1"/>
  <c r="AA1506" i="1"/>
  <c r="AA1442" i="1"/>
  <c r="AA1378" i="1"/>
  <c r="AA1314" i="1"/>
  <c r="AA1033" i="1"/>
  <c r="AA1443" i="1"/>
  <c r="AA1489" i="1"/>
  <c r="AA1425" i="1"/>
  <c r="AA1361" i="1"/>
  <c r="AA1297" i="1"/>
  <c r="AA897" i="1"/>
  <c r="AA1291" i="1"/>
  <c r="AA1480" i="1"/>
  <c r="AA1416" i="1"/>
  <c r="AA1352" i="1"/>
  <c r="AA1288" i="1"/>
  <c r="AA825" i="1"/>
  <c r="AA1307" i="1"/>
  <c r="AA1479" i="1"/>
  <c r="AA1415" i="1"/>
  <c r="AA1351" i="1"/>
  <c r="AA1287" i="1"/>
  <c r="AA817" i="1"/>
  <c r="AA1169" i="1"/>
  <c r="AA1478" i="1"/>
  <c r="AA1414" i="1"/>
  <c r="AA1350" i="1"/>
  <c r="AA1193" i="1"/>
  <c r="AA1525" i="1"/>
  <c r="AA1453" i="1"/>
  <c r="AA1381" i="1"/>
  <c r="AA1309" i="1"/>
  <c r="AA929" i="1"/>
  <c r="AA1250" i="1"/>
  <c r="AA1170" i="1"/>
  <c r="AA1098" i="1"/>
  <c r="AA1026" i="1"/>
  <c r="AA954" i="1"/>
  <c r="AA882" i="1"/>
  <c r="AA810" i="1"/>
  <c r="AA1200" i="1"/>
  <c r="AA1120" i="1"/>
  <c r="AA1040" i="1"/>
  <c r="AA944" i="1"/>
  <c r="AA864" i="1"/>
  <c r="AA784" i="1"/>
  <c r="AA684" i="1"/>
  <c r="AA1183" i="1"/>
  <c r="AA1095" i="1"/>
  <c r="AA983" i="1"/>
  <c r="AA887" i="1"/>
  <c r="AA695" i="1"/>
  <c r="AA1214" i="1"/>
  <c r="AA1118" i="1"/>
  <c r="AA1014" i="1"/>
  <c r="AA902" i="1"/>
  <c r="AA814" i="1"/>
  <c r="AA710" i="1"/>
  <c r="AA1245" i="1"/>
  <c r="AA1069" i="1"/>
  <c r="AA925" i="1"/>
  <c r="AA741" i="1"/>
  <c r="AA1172" i="1"/>
  <c r="AA964" i="1"/>
  <c r="AA1195" i="1"/>
  <c r="AA939" i="1"/>
  <c r="AA1516" i="1"/>
  <c r="AA1452" i="1"/>
  <c r="AA1388" i="1"/>
  <c r="AA1324" i="1"/>
  <c r="AA1113" i="1"/>
  <c r="AA1507" i="1"/>
  <c r="AA1498" i="1"/>
  <c r="AA1434" i="1"/>
  <c r="AA1370" i="1"/>
  <c r="AA1306" i="1"/>
  <c r="AA969" i="1"/>
  <c r="AA1387" i="1"/>
  <c r="AA1481" i="1"/>
  <c r="AA1417" i="1"/>
  <c r="AA1353" i="1"/>
  <c r="AA1289" i="1"/>
  <c r="AA833" i="1"/>
  <c r="AA1105" i="1"/>
  <c r="AA1472" i="1"/>
  <c r="AA1408" i="1"/>
  <c r="AA1344" i="1"/>
  <c r="AA1273" i="1"/>
  <c r="AA761" i="1"/>
  <c r="AA1233" i="1"/>
  <c r="AA1471" i="1"/>
  <c r="AA1407" i="1"/>
  <c r="AA1343" i="1"/>
  <c r="AA1265" i="1"/>
  <c r="AA753" i="1"/>
  <c r="AA1041" i="1"/>
  <c r="AA1470" i="1"/>
  <c r="AA1406" i="1"/>
  <c r="AA1334" i="1"/>
  <c r="AA1129" i="1"/>
  <c r="AA1517" i="1"/>
  <c r="AA1445" i="1"/>
  <c r="AA1373" i="1"/>
  <c r="AA1301" i="1"/>
  <c r="AA865" i="1"/>
  <c r="AA1234" i="1"/>
  <c r="AA1162" i="1"/>
  <c r="AA1090" i="1"/>
  <c r="AA1018" i="1"/>
  <c r="AA946" i="1"/>
  <c r="AA874" i="1"/>
  <c r="AA802" i="1"/>
  <c r="AA1272" i="1"/>
  <c r="AA1192" i="1"/>
  <c r="AA1112" i="1"/>
  <c r="AA1016" i="1"/>
  <c r="AA936" i="1"/>
  <c r="AA856" i="1"/>
  <c r="AA760" i="1"/>
  <c r="AA1175" i="1"/>
  <c r="AA1079" i="1"/>
  <c r="AA975" i="1"/>
  <c r="AA783" i="1"/>
  <c r="AA1206" i="1"/>
  <c r="AA1094" i="1"/>
  <c r="AA1006" i="1"/>
  <c r="AA894" i="1"/>
  <c r="AA798" i="1"/>
  <c r="AA702" i="1"/>
  <c r="AA1197" i="1"/>
  <c r="AA1061" i="1"/>
  <c r="AA877" i="1"/>
  <c r="AA1156" i="1"/>
  <c r="AA916" i="1"/>
  <c r="AA1147" i="1"/>
  <c r="AA891" i="1"/>
  <c r="AA1508" i="1"/>
  <c r="AA1444" i="1"/>
  <c r="AA1380" i="1"/>
  <c r="AA1316" i="1"/>
  <c r="AA1049" i="1"/>
  <c r="AA1451" i="1"/>
  <c r="AA1490" i="1"/>
  <c r="AA1426" i="1"/>
  <c r="AA1362" i="1"/>
  <c r="AA1298" i="1"/>
  <c r="AA905" i="1"/>
  <c r="AA1331" i="1"/>
  <c r="AA1473" i="1"/>
  <c r="AA1409" i="1"/>
  <c r="AA1345" i="1"/>
  <c r="AA1281" i="1"/>
  <c r="AA769" i="1"/>
  <c r="AA785" i="1"/>
  <c r="AA1464" i="1"/>
  <c r="AA1400" i="1"/>
  <c r="AA1336" i="1"/>
  <c r="AA1209" i="1"/>
  <c r="AA697" i="1"/>
  <c r="AA849" i="1"/>
  <c r="AA1463" i="1"/>
  <c r="AA1399" i="1"/>
  <c r="AA1335" i="1"/>
  <c r="AA1201" i="1"/>
  <c r="AA688" i="1"/>
  <c r="AA1462" i="1"/>
  <c r="AA1398" i="1"/>
  <c r="AA1326" i="1"/>
  <c r="AA1065" i="1"/>
  <c r="AA1515" i="1"/>
  <c r="AA1509" i="1"/>
  <c r="AA1437" i="1"/>
  <c r="AA1365" i="1"/>
  <c r="AA1293" i="1"/>
  <c r="AA737" i="1"/>
  <c r="AA1226" i="1"/>
  <c r="AA1154" i="1"/>
  <c r="AA1082" i="1"/>
  <c r="AA1010" i="1"/>
  <c r="AA938" i="1"/>
  <c r="AA866" i="1"/>
  <c r="AA786" i="1"/>
  <c r="AA1264" i="1"/>
  <c r="AA1184" i="1"/>
  <c r="AA1104" i="1"/>
  <c r="AA1008" i="1"/>
  <c r="AA928" i="1"/>
  <c r="AA848" i="1"/>
  <c r="AA752" i="1"/>
  <c r="AA1271" i="1"/>
  <c r="AA1167" i="1"/>
  <c r="AA1055" i="1"/>
  <c r="AA967" i="1"/>
  <c r="AA863" i="1"/>
  <c r="AA775" i="1"/>
  <c r="AA1198" i="1"/>
  <c r="AA1086" i="1"/>
  <c r="AA990" i="1"/>
  <c r="AA886" i="1"/>
  <c r="AA774" i="1"/>
  <c r="AA694" i="1"/>
  <c r="AA1189" i="1"/>
  <c r="AA1053" i="1"/>
  <c r="AA869" i="1"/>
  <c r="AA1108" i="1"/>
  <c r="AA900" i="1"/>
  <c r="AA708" i="1"/>
  <c r="AA1131" i="1"/>
  <c r="AA875" i="1"/>
  <c r="AA699" i="1"/>
  <c r="AA1491" i="1"/>
  <c r="AA1500" i="1"/>
  <c r="AA1436" i="1"/>
  <c r="AA1372" i="1"/>
  <c r="AA1308" i="1"/>
  <c r="AA985" i="1"/>
  <c r="AA1395" i="1"/>
  <c r="AA1482" i="1"/>
  <c r="AA1418" i="1"/>
  <c r="AA1354" i="1"/>
  <c r="AA1290" i="1"/>
  <c r="AA841" i="1"/>
  <c r="AA1465" i="1"/>
  <c r="AA1337" i="1"/>
  <c r="AA1217" i="1"/>
  <c r="AA705" i="1"/>
  <c r="AA1520" i="1"/>
  <c r="AA1456" i="1"/>
  <c r="AA1392" i="1"/>
  <c r="AA1328" i="1"/>
  <c r="AA1145" i="1"/>
  <c r="AA1519" i="1"/>
  <c r="AA1455" i="1"/>
  <c r="AA1391" i="1"/>
  <c r="AA1327" i="1"/>
  <c r="AA1137" i="1"/>
  <c r="AA1518" i="1"/>
  <c r="AA1454" i="1"/>
  <c r="AA1390" i="1"/>
  <c r="AA1318" i="1"/>
  <c r="AA1001" i="1"/>
  <c r="AA1467" i="1"/>
  <c r="AA1501" i="1"/>
  <c r="AA1429" i="1"/>
  <c r="AA1357" i="1"/>
  <c r="AA1218" i="1"/>
  <c r="AA1146" i="1"/>
  <c r="AA1074" i="1"/>
  <c r="AA1002" i="1"/>
  <c r="AA930" i="1"/>
  <c r="AA850" i="1"/>
  <c r="AA778" i="1"/>
  <c r="AA395" i="1"/>
  <c r="AA1256" i="1"/>
  <c r="AA1176" i="1"/>
  <c r="AA1080" i="1"/>
  <c r="AA1000" i="1"/>
  <c r="AA920" i="1"/>
  <c r="AA824" i="1"/>
  <c r="AA744" i="1"/>
  <c r="AA1247" i="1"/>
  <c r="AA1159" i="1"/>
  <c r="AA1047" i="1"/>
  <c r="AA951" i="1"/>
  <c r="AA855" i="1"/>
  <c r="AA759" i="1"/>
  <c r="AA1278" i="1"/>
  <c r="AA1182" i="1"/>
  <c r="AA1078" i="1"/>
  <c r="AA966" i="1"/>
  <c r="AA878" i="1"/>
  <c r="AA766" i="1"/>
  <c r="AA680" i="1"/>
  <c r="AA1181" i="1"/>
  <c r="AA1005" i="1"/>
  <c r="AA861" i="1"/>
  <c r="AA1092" i="1"/>
  <c r="AA852" i="1"/>
  <c r="AA1083" i="1"/>
  <c r="AA827" i="1"/>
  <c r="AA402" i="1"/>
  <c r="AA1435" i="1"/>
  <c r="AA1492" i="1"/>
  <c r="AA1428" i="1"/>
  <c r="AA1364" i="1"/>
  <c r="AA1300" i="1"/>
  <c r="AA921" i="1"/>
  <c r="AA1339" i="1"/>
  <c r="AA1474" i="1"/>
  <c r="AA1410" i="1"/>
  <c r="AA1346" i="1"/>
  <c r="AA1282" i="1"/>
  <c r="AA777" i="1"/>
  <c r="AA1521" i="1"/>
  <c r="AA1457" i="1"/>
  <c r="AA1393" i="1"/>
  <c r="AA1329" i="1"/>
  <c r="AA1153" i="1"/>
  <c r="AA1512" i="1"/>
  <c r="AA1448" i="1"/>
  <c r="AA1384" i="1"/>
  <c r="AA1320" i="1"/>
  <c r="AA1081" i="1"/>
  <c r="AA1523" i="1"/>
  <c r="AA1511" i="1"/>
  <c r="AA1447" i="1"/>
  <c r="AA1383" i="1"/>
  <c r="AA1319" i="1"/>
  <c r="AA1073" i="1"/>
  <c r="AA1475" i="1"/>
  <c r="AA1510" i="1"/>
  <c r="AA1446" i="1"/>
  <c r="AA1382" i="1"/>
  <c r="AA1310" i="1"/>
  <c r="AA937" i="1"/>
  <c r="AA1419" i="1"/>
  <c r="AA1493" i="1"/>
  <c r="AA1421" i="1"/>
  <c r="AA1341" i="1"/>
  <c r="AA1185" i="1"/>
  <c r="AA1210" i="1"/>
  <c r="AA1138" i="1"/>
  <c r="AA1066" i="1"/>
  <c r="AA994" i="1"/>
  <c r="AA914" i="1"/>
  <c r="AA842" i="1"/>
  <c r="AA770" i="1"/>
  <c r="AA706" i="1"/>
  <c r="AA1248" i="1"/>
  <c r="AA1168" i="1"/>
  <c r="AA1072" i="1"/>
  <c r="AA992" i="1"/>
  <c r="AA912" i="1"/>
  <c r="AA816" i="1"/>
  <c r="AA736" i="1"/>
  <c r="AA1239" i="1"/>
  <c r="AA1143" i="1"/>
  <c r="AA1039" i="1"/>
  <c r="AA927" i="1"/>
  <c r="AA847" i="1"/>
  <c r="AA735" i="1"/>
  <c r="AA1270" i="1"/>
  <c r="AA1158" i="1"/>
  <c r="AA1070" i="1"/>
  <c r="AA958" i="1"/>
  <c r="AA862" i="1"/>
  <c r="AA758" i="1"/>
  <c r="AA997" i="1"/>
  <c r="AA813" i="1"/>
  <c r="AA675" i="1"/>
  <c r="AA836" i="1"/>
  <c r="AA1067" i="1"/>
  <c r="AA396" i="1"/>
  <c r="AA45" i="1"/>
  <c r="AA685" i="1"/>
  <c r="AA390" i="1"/>
  <c r="AA95" i="1"/>
  <c r="AA415" i="1"/>
  <c r="AA671" i="1"/>
  <c r="AA184" i="1"/>
  <c r="AA353" i="1"/>
  <c r="AA673" i="1"/>
  <c r="AA378" i="1"/>
  <c r="AA739" i="1"/>
  <c r="AA803" i="1"/>
  <c r="AA867" i="1"/>
  <c r="AA931" i="1"/>
  <c r="AA995" i="1"/>
  <c r="AA1059" i="1"/>
  <c r="AA1123" i="1"/>
  <c r="AA1187" i="1"/>
  <c r="AA1251" i="1"/>
  <c r="AA700" i="1"/>
  <c r="AA764" i="1"/>
  <c r="AA828" i="1"/>
  <c r="AA892" i="1"/>
  <c r="AA956" i="1"/>
  <c r="AA1020" i="1"/>
  <c r="AA1084" i="1"/>
  <c r="AA1148" i="1"/>
  <c r="AA1212" i="1"/>
  <c r="AA1276" i="1"/>
  <c r="AA789" i="1"/>
  <c r="AA853" i="1"/>
  <c r="AA917" i="1"/>
  <c r="AA981" i="1"/>
  <c r="AA1045" i="1"/>
  <c r="AA1109" i="1"/>
  <c r="AA1173" i="1"/>
  <c r="AA1237" i="1"/>
  <c r="AA148" i="1"/>
  <c r="AA404" i="1"/>
  <c r="AA398" i="1"/>
  <c r="AA423" i="1"/>
  <c r="AA679" i="1"/>
  <c r="AA64" i="1"/>
  <c r="AA384" i="1"/>
  <c r="AA425" i="1"/>
  <c r="AA489" i="1"/>
  <c r="AA681" i="1"/>
  <c r="AA386" i="1"/>
  <c r="AA514" i="1"/>
  <c r="AA28" i="1"/>
  <c r="AA412" i="1"/>
  <c r="AA381" i="1"/>
  <c r="AA509" i="1"/>
  <c r="AA22" i="1"/>
  <c r="AA406" i="1"/>
  <c r="AA662" i="1"/>
  <c r="AA111" i="1"/>
  <c r="AA687" i="1"/>
  <c r="AA200" i="1"/>
  <c r="AA392" i="1"/>
  <c r="AA689" i="1"/>
  <c r="AA394" i="1"/>
  <c r="AA691" i="1"/>
  <c r="AA755" i="1"/>
  <c r="AA819" i="1"/>
  <c r="AA883" i="1"/>
  <c r="AA947" i="1"/>
  <c r="AA1011" i="1"/>
  <c r="AA1075" i="1"/>
  <c r="AA1139" i="1"/>
  <c r="AA1203" i="1"/>
  <c r="AA1267" i="1"/>
  <c r="AA411" i="1"/>
  <c r="AA780" i="1"/>
  <c r="AA844" i="1"/>
  <c r="AA908" i="1"/>
  <c r="AA972" i="1"/>
  <c r="AA1036" i="1"/>
  <c r="AA1100" i="1"/>
  <c r="AA1164" i="1"/>
  <c r="AA1228" i="1"/>
  <c r="AA676" i="1"/>
  <c r="AA389" i="1"/>
  <c r="AA414" i="1"/>
  <c r="AA670" i="1"/>
  <c r="AA400" i="1"/>
  <c r="AA108" i="1"/>
  <c r="AA364" i="1"/>
  <c r="AA141" i="1"/>
  <c r="AA397" i="1"/>
  <c r="AA422" i="1"/>
  <c r="AA486" i="1"/>
  <c r="AA678" i="1"/>
  <c r="AA383" i="1"/>
  <c r="AA88" i="1"/>
  <c r="AA408" i="1"/>
  <c r="AA385" i="1"/>
  <c r="AA513" i="1"/>
  <c r="AA346" i="1"/>
  <c r="AA410" i="1"/>
  <c r="AA707" i="1"/>
  <c r="AA771" i="1"/>
  <c r="AA835" i="1"/>
  <c r="AA899" i="1"/>
  <c r="AA963" i="1"/>
  <c r="AA1027" i="1"/>
  <c r="AA1091" i="1"/>
  <c r="AA1155" i="1"/>
  <c r="AA1219" i="1"/>
  <c r="AA732" i="1"/>
  <c r="AA796" i="1"/>
  <c r="AA860" i="1"/>
  <c r="AA924" i="1"/>
  <c r="AA988" i="1"/>
  <c r="AA1052" i="1"/>
  <c r="AA1116" i="1"/>
  <c r="AA1180" i="1"/>
  <c r="AA1244" i="1"/>
  <c r="AA693" i="1"/>
  <c r="AA757" i="1"/>
  <c r="AA821" i="1"/>
  <c r="AA885" i="1"/>
  <c r="AA949" i="1"/>
  <c r="AA1013" i="1"/>
  <c r="AA1077" i="1"/>
  <c r="AA1141" i="1"/>
  <c r="AA1205" i="1"/>
  <c r="AA1269" i="1"/>
  <c r="AA718" i="1"/>
  <c r="AA782" i="1"/>
  <c r="AA846" i="1"/>
  <c r="AA910" i="1"/>
  <c r="AA974" i="1"/>
  <c r="AA1038" i="1"/>
  <c r="AA1102" i="1"/>
  <c r="AA1166" i="1"/>
  <c r="AA1230" i="1"/>
  <c r="AA743" i="1"/>
  <c r="AA807" i="1"/>
  <c r="AA935" i="1"/>
  <c r="AA999" i="1"/>
  <c r="AA1063" i="1"/>
  <c r="AA1127" i="1"/>
  <c r="AA1191" i="1"/>
  <c r="AA1255" i="1"/>
  <c r="AA704" i="1"/>
  <c r="AA768" i="1"/>
  <c r="AA832" i="1"/>
  <c r="AA896" i="1"/>
  <c r="AA960" i="1"/>
  <c r="AA1024" i="1"/>
  <c r="AA1088" i="1"/>
  <c r="AA1152" i="1"/>
  <c r="AA1216" i="1"/>
  <c r="AA1280" i="1"/>
  <c r="AA794" i="1"/>
  <c r="AA858" i="1"/>
  <c r="AA922" i="1"/>
  <c r="AA986" i="1"/>
  <c r="AA1050" i="1"/>
  <c r="AA1114" i="1"/>
  <c r="AA1178" i="1"/>
  <c r="AA1242" i="1"/>
  <c r="AA801" i="1"/>
  <c r="AA1285" i="1"/>
  <c r="AA1349" i="1"/>
  <c r="AA1413" i="1"/>
  <c r="AA1477" i="1"/>
  <c r="AA1283" i="1"/>
  <c r="AA1257" i="1"/>
  <c r="AA1342" i="1"/>
  <c r="AA405" i="1"/>
  <c r="AA597" i="1"/>
  <c r="AA110" i="1"/>
  <c r="AA366" i="1"/>
  <c r="AA686" i="1"/>
  <c r="AA391" i="1"/>
  <c r="AA583" i="1"/>
  <c r="AA672" i="1"/>
  <c r="AA201" i="1"/>
  <c r="AA393" i="1"/>
  <c r="AA674" i="1"/>
  <c r="AA403" i="1"/>
  <c r="AA779" i="1"/>
  <c r="AA843" i="1"/>
  <c r="AA907" i="1"/>
  <c r="AA971" i="1"/>
  <c r="AA1035" i="1"/>
  <c r="AA1099" i="1"/>
  <c r="AA1163" i="1"/>
  <c r="AA1227" i="1"/>
  <c r="AA804" i="1"/>
  <c r="AA868" i="1"/>
  <c r="AA932" i="1"/>
  <c r="AA996" i="1"/>
  <c r="AA1060" i="1"/>
  <c r="AA1124" i="1"/>
  <c r="AA1188" i="1"/>
  <c r="AA1252" i="1"/>
  <c r="AA701" i="1"/>
  <c r="AA765" i="1"/>
  <c r="AA829" i="1"/>
  <c r="AA893" i="1"/>
  <c r="AA957" i="1"/>
  <c r="AA1021" i="1"/>
  <c r="AA1085" i="1"/>
  <c r="AA1149" i="1"/>
  <c r="AA1213" i="1"/>
  <c r="AA1277" i="1"/>
  <c r="AA790" i="1"/>
  <c r="AA854" i="1"/>
  <c r="AA918" i="1"/>
  <c r="AA982" i="1"/>
  <c r="AA1046" i="1"/>
  <c r="AA1110" i="1"/>
  <c r="AA1174" i="1"/>
  <c r="AA1238" i="1"/>
  <c r="AA683" i="1"/>
  <c r="AA751" i="1"/>
  <c r="AA815" i="1"/>
  <c r="AA879" i="1"/>
  <c r="AA943" i="1"/>
  <c r="AA1007" i="1"/>
  <c r="AA1071" i="1"/>
  <c r="AA1135" i="1"/>
  <c r="AA1199" i="1"/>
  <c r="AA1263" i="1"/>
  <c r="AA379" i="1"/>
  <c r="AA712" i="1"/>
  <c r="AA776" i="1"/>
  <c r="AA840" i="1"/>
  <c r="AA904" i="1"/>
  <c r="AA968" i="1"/>
  <c r="AA1032" i="1"/>
  <c r="AA1096" i="1"/>
  <c r="AA1160" i="1"/>
  <c r="AA1224" i="1"/>
  <c r="AA60" i="1"/>
  <c r="AA380" i="1"/>
  <c r="AA413" i="1"/>
  <c r="AA669" i="1"/>
  <c r="AA399" i="1"/>
  <c r="AA401" i="1"/>
  <c r="AA362" i="1"/>
  <c r="AA426" i="1"/>
  <c r="AA682" i="1"/>
  <c r="AA787" i="1"/>
  <c r="AA851" i="1"/>
  <c r="AA915" i="1"/>
  <c r="AA979" i="1"/>
  <c r="AA1043" i="1"/>
  <c r="AA1107" i="1"/>
  <c r="AA1171" i="1"/>
  <c r="AA1235" i="1"/>
  <c r="AA748" i="1"/>
  <c r="AA812" i="1"/>
  <c r="AA876" i="1"/>
  <c r="AA940" i="1"/>
  <c r="AA1004" i="1"/>
  <c r="AA1132" i="1"/>
  <c r="AA1196" i="1"/>
  <c r="AA1260" i="1"/>
  <c r="AA355" i="1"/>
  <c r="AA709" i="1"/>
  <c r="AA773" i="1"/>
  <c r="AA837" i="1"/>
  <c r="AA901" i="1"/>
  <c r="AA965" i="1"/>
  <c r="AA1029" i="1"/>
  <c r="AA1093" i="1"/>
  <c r="AA1221" i="1"/>
  <c r="AA132" i="1"/>
  <c r="AA388" i="1"/>
  <c r="AA485" i="1"/>
  <c r="AA677" i="1"/>
  <c r="AA382" i="1"/>
  <c r="AA510" i="1"/>
  <c r="AA407" i="1"/>
  <c r="AA663" i="1"/>
  <c r="AA345" i="1"/>
  <c r="AA409" i="1"/>
  <c r="AA665" i="1"/>
  <c r="AA795" i="1"/>
  <c r="AA859" i="1"/>
  <c r="AA923" i="1"/>
  <c r="AA987" i="1"/>
  <c r="AA1051" i="1"/>
  <c r="AA1115" i="1"/>
  <c r="AA1179" i="1"/>
  <c r="AA1243" i="1"/>
  <c r="AA692" i="1"/>
  <c r="AA756" i="1"/>
  <c r="AA820" i="1"/>
  <c r="AA884" i="1"/>
  <c r="AA948" i="1"/>
  <c r="AA1012" i="1"/>
  <c r="AA1076" i="1"/>
  <c r="AA1140" i="1"/>
  <c r="AA1204" i="1"/>
  <c r="AA1268" i="1"/>
  <c r="AA781" i="1"/>
  <c r="AA845" i="1"/>
  <c r="AA909" i="1"/>
  <c r="AA973" i="1"/>
  <c r="AA1037" i="1"/>
  <c r="AA1101" i="1"/>
  <c r="AA1165" i="1"/>
  <c r="AA1229" i="1"/>
  <c r="AA742" i="1"/>
  <c r="AA806" i="1"/>
  <c r="AA870" i="1"/>
  <c r="AA934" i="1"/>
  <c r="AA998" i="1"/>
  <c r="AA1062" i="1"/>
  <c r="AA1126" i="1"/>
  <c r="AA1190" i="1"/>
  <c r="AA1254" i="1"/>
  <c r="AA703" i="1"/>
  <c r="AA767" i="1"/>
  <c r="AA831" i="1"/>
  <c r="AA895" i="1"/>
  <c r="AA959" i="1"/>
  <c r="AA1023" i="1"/>
  <c r="AA1087" i="1"/>
  <c r="AA1151" i="1"/>
  <c r="AA1215" i="1"/>
  <c r="AA1279" i="1"/>
  <c r="AA1379" i="1"/>
  <c r="AA1484" i="1"/>
  <c r="AA1420" i="1"/>
  <c r="AA1356" i="1"/>
  <c r="AA1292" i="1"/>
  <c r="AA857" i="1"/>
  <c r="AA1466" i="1"/>
  <c r="AA1402" i="1"/>
  <c r="AA1225" i="1"/>
  <c r="AA713" i="1"/>
  <c r="AA1513" i="1"/>
  <c r="AA1449" i="1"/>
  <c r="AA1385" i="1"/>
  <c r="AA1321" i="1"/>
  <c r="AA1089" i="1"/>
  <c r="AA1483" i="1"/>
  <c r="AA1504" i="1"/>
  <c r="AA1440" i="1"/>
  <c r="AA1376" i="1"/>
  <c r="AA1312" i="1"/>
  <c r="AA1017" i="1"/>
  <c r="AA1459" i="1"/>
  <c r="AA1503" i="1"/>
  <c r="AA1439" i="1"/>
  <c r="AA1375" i="1"/>
  <c r="AA1311" i="1"/>
  <c r="AA1009" i="1"/>
  <c r="AA1411" i="1"/>
  <c r="AA1502" i="1"/>
  <c r="AA1438" i="1"/>
  <c r="AA1374" i="1"/>
  <c r="AA1302" i="1"/>
  <c r="AA873" i="1"/>
  <c r="AA1371" i="1"/>
  <c r="AA1485" i="1"/>
  <c r="AA1405" i="1"/>
  <c r="AA1333" i="1"/>
  <c r="AA1121" i="1"/>
  <c r="AA1274" i="1"/>
  <c r="AA1202" i="1"/>
  <c r="AA1130" i="1"/>
  <c r="AA1058" i="1"/>
  <c r="AA978" i="1"/>
  <c r="AA906" i="1"/>
  <c r="AA834" i="1"/>
  <c r="AA762" i="1"/>
  <c r="AA698" i="1"/>
  <c r="AA1240" i="1"/>
  <c r="AA1144" i="1"/>
  <c r="AA1064" i="1"/>
  <c r="AA984" i="1"/>
  <c r="AA888" i="1"/>
  <c r="AA808" i="1"/>
  <c r="AA1231" i="1"/>
  <c r="AA1119" i="1"/>
  <c r="AA1031" i="1"/>
  <c r="AA919" i="1"/>
  <c r="AA839" i="1"/>
  <c r="AA1262" i="1"/>
  <c r="AA1150" i="1"/>
  <c r="AA1054" i="1"/>
  <c r="AA950" i="1"/>
  <c r="AA838" i="1"/>
  <c r="AA1133" i="1"/>
  <c r="AA989" i="1"/>
  <c r="AA805" i="1"/>
  <c r="AA35" i="1"/>
  <c r="AA1044" i="1"/>
  <c r="AA788" i="1"/>
  <c r="AA1275" i="1"/>
  <c r="AA1019" i="1"/>
  <c r="AA763" i="1"/>
  <c r="R5" i="6"/>
  <c r="D5" i="6" s="1"/>
  <c r="G577" i="1"/>
  <c r="G578" i="1"/>
  <c r="G579" i="1"/>
  <c r="G580" i="1"/>
  <c r="V3" i="1"/>
  <c r="H3" i="1" s="1"/>
  <c r="Y11" i="1"/>
  <c r="C21" i="4"/>
  <c r="C21" i="10"/>
  <c r="O11" i="1"/>
  <c r="AC8" i="2"/>
  <c r="AA8" i="2"/>
  <c r="AA5" i="2" s="1"/>
  <c r="W8" i="2"/>
  <c r="S8" i="2"/>
  <c r="K8" i="2"/>
  <c r="G9" i="2"/>
  <c r="G11" i="2"/>
  <c r="G12" i="2"/>
  <c r="G13" i="2"/>
  <c r="G14" i="2"/>
  <c r="G8" i="2"/>
  <c r="G115" i="1" l="1"/>
  <c r="G139" i="1"/>
  <c r="G235" i="1"/>
  <c r="G474" i="1"/>
  <c r="G570" i="1"/>
  <c r="G95" i="1"/>
  <c r="G119" i="1"/>
  <c r="G143" i="1"/>
  <c r="G96" i="1"/>
  <c r="G122" i="1"/>
  <c r="G148" i="1"/>
  <c r="G476" i="1"/>
  <c r="G576" i="1"/>
  <c r="G100" i="1"/>
  <c r="G126" i="1"/>
  <c r="G152" i="1"/>
  <c r="G230" i="1"/>
  <c r="G106" i="1"/>
  <c r="G132" i="1"/>
  <c r="G158" i="1"/>
  <c r="G237" i="1"/>
  <c r="G107" i="1"/>
  <c r="G133" i="1"/>
  <c r="G159" i="1"/>
  <c r="G238" i="1"/>
  <c r="G108" i="1"/>
  <c r="G134" i="1"/>
  <c r="G160" i="1"/>
  <c r="G239" i="1"/>
  <c r="G109" i="1"/>
  <c r="G135" i="1"/>
  <c r="G161" i="1"/>
  <c r="G110" i="1"/>
  <c r="G136" i="1"/>
  <c r="G162" i="1"/>
  <c r="G241" i="1"/>
  <c r="G416" i="1"/>
  <c r="G565" i="1"/>
  <c r="G111" i="1"/>
  <c r="G137" i="1"/>
  <c r="G242" i="1"/>
  <c r="G114" i="1"/>
  <c r="G141" i="1"/>
  <c r="G125" i="1"/>
  <c r="G560" i="1"/>
  <c r="G127" i="1"/>
  <c r="G561" i="1"/>
  <c r="G128" i="1"/>
  <c r="G562" i="1"/>
  <c r="G129" i="1"/>
  <c r="G563" i="1"/>
  <c r="G130" i="1"/>
  <c r="G131" i="1"/>
  <c r="G343" i="1"/>
  <c r="G566" i="1"/>
  <c r="G138" i="1"/>
  <c r="G344" i="1"/>
  <c r="G567" i="1"/>
  <c r="G97" i="1"/>
  <c r="G140" i="1"/>
  <c r="G345" i="1"/>
  <c r="G568" i="1"/>
  <c r="G101" i="1"/>
  <c r="G145" i="1"/>
  <c r="G102" i="1"/>
  <c r="G146" i="1"/>
  <c r="G462" i="1"/>
  <c r="G573" i="1"/>
  <c r="G103" i="1"/>
  <c r="G147" i="1"/>
  <c r="G574" i="1"/>
  <c r="G104" i="1"/>
  <c r="G149" i="1"/>
  <c r="G227" i="1"/>
  <c r="G575" i="1"/>
  <c r="G105" i="1"/>
  <c r="G150" i="1"/>
  <c r="G228" i="1"/>
  <c r="G112" i="1"/>
  <c r="G151" i="1"/>
  <c r="G229" i="1"/>
  <c r="G113" i="1"/>
  <c r="G153" i="1"/>
  <c r="G231" i="1"/>
  <c r="G116" i="1"/>
  <c r="G154" i="1"/>
  <c r="G232" i="1"/>
  <c r="G118" i="1"/>
  <c r="G156" i="1"/>
  <c r="G234" i="1"/>
  <c r="G472" i="1"/>
  <c r="G555" i="1"/>
  <c r="G121" i="1"/>
  <c r="G240" i="1"/>
  <c r="G475" i="1"/>
  <c r="G557" i="1"/>
  <c r="G117" i="1"/>
  <c r="G460" i="1"/>
  <c r="G556" i="1"/>
  <c r="G120" i="1"/>
  <c r="G461" i="1"/>
  <c r="G123" i="1"/>
  <c r="G124" i="1"/>
  <c r="G473" i="1"/>
  <c r="G564" i="1"/>
  <c r="G142" i="1"/>
  <c r="G569" i="1"/>
  <c r="G144" i="1"/>
  <c r="G571" i="1"/>
  <c r="G554" i="1"/>
  <c r="G155" i="1"/>
  <c r="G572" i="1"/>
  <c r="G157" i="1"/>
  <c r="G233" i="1"/>
  <c r="G346" i="1"/>
  <c r="G443" i="1"/>
  <c r="G236" i="1"/>
  <c r="G98" i="1"/>
  <c r="G244" i="1"/>
  <c r="G243" i="1"/>
  <c r="G99" i="1"/>
  <c r="G12" i="1"/>
  <c r="G36" i="1"/>
  <c r="G86" i="1"/>
  <c r="G13" i="1"/>
  <c r="G37" i="1"/>
  <c r="G87" i="1"/>
  <c r="G31" i="1"/>
  <c r="G58" i="1"/>
  <c r="G85" i="1"/>
  <c r="G38" i="1"/>
  <c r="G66" i="1"/>
  <c r="G92" i="1"/>
  <c r="G23" i="1"/>
  <c r="G26" i="1"/>
  <c r="G55" i="1"/>
  <c r="G84" i="1"/>
  <c r="G27" i="1"/>
  <c r="G56" i="1"/>
  <c r="G88" i="1"/>
  <c r="G40" i="1"/>
  <c r="G25" i="1"/>
  <c r="G65" i="1"/>
  <c r="G28" i="1"/>
  <c r="G29" i="1"/>
  <c r="G33" i="1"/>
  <c r="G34" i="1"/>
  <c r="G35" i="1"/>
  <c r="G83" i="1"/>
  <c r="G19" i="1"/>
  <c r="G57" i="1"/>
  <c r="G59" i="1"/>
  <c r="G14" i="1"/>
  <c r="G89" i="1"/>
  <c r="G15" i="1"/>
  <c r="G90" i="1"/>
  <c r="G16" i="1"/>
  <c r="G91" i="1"/>
  <c r="G17" i="1"/>
  <c r="G93" i="1"/>
  <c r="G18" i="1"/>
  <c r="G94" i="1"/>
  <c r="G24" i="1"/>
  <c r="G30" i="1"/>
  <c r="G32" i="1"/>
  <c r="G53" i="1"/>
  <c r="G54" i="1"/>
  <c r="G60" i="1"/>
  <c r="G39" i="1"/>
  <c r="Y8" i="1"/>
  <c r="G5" i="2"/>
  <c r="S5" i="2"/>
  <c r="W5" i="2"/>
  <c r="C22" i="4"/>
  <c r="C22" i="10"/>
  <c r="AC5" i="2"/>
  <c r="O5" i="2"/>
  <c r="K5" i="2"/>
  <c r="H9" i="2"/>
  <c r="N9" i="1"/>
  <c r="L33" i="11" s="1"/>
  <c r="K11" i="1"/>
  <c r="I11" i="1"/>
  <c r="L9" i="1"/>
  <c r="L26" i="11" s="1"/>
  <c r="J9" i="1"/>
  <c r="L17" i="11" s="1"/>
  <c r="X9" i="2"/>
  <c r="X10" i="2" s="1"/>
  <c r="X11" i="2" s="1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AD9" i="2"/>
  <c r="AD10" i="2" s="1"/>
  <c r="AD11" i="2" s="1"/>
  <c r="AD12" i="2" s="1"/>
  <c r="AD13" i="2" s="1"/>
  <c r="AD14" i="2" s="1"/>
  <c r="AD15" i="2" s="1"/>
  <c r="AD16" i="2" s="1"/>
  <c r="AD17" i="2" s="1"/>
  <c r="AD18" i="2" s="1"/>
  <c r="AD19" i="2" s="1"/>
  <c r="AD20" i="2" s="1"/>
  <c r="AD21" i="2" s="1"/>
  <c r="AD22" i="2" s="1"/>
  <c r="AD23" i="2" s="1"/>
  <c r="AD24" i="2" s="1"/>
  <c r="AD25" i="2" s="1"/>
  <c r="AD26" i="2" s="1"/>
  <c r="AD27" i="2" s="1"/>
  <c r="AD28" i="2" s="1"/>
  <c r="AD29" i="2" s="1"/>
  <c r="AD30" i="2" s="1"/>
  <c r="AD31" i="2" s="1"/>
  <c r="AD32" i="2" s="1"/>
  <c r="AD33" i="2" s="1"/>
  <c r="AD34" i="2" s="1"/>
  <c r="AD35" i="2" s="1"/>
  <c r="AD36" i="2" s="1"/>
  <c r="AD37" i="2" s="1"/>
  <c r="AD38" i="2" s="1"/>
  <c r="AD39" i="2" s="1"/>
  <c r="AD40" i="2" s="1"/>
  <c r="AD41" i="2" s="1"/>
  <c r="AD42" i="2" s="1"/>
  <c r="AD43" i="2" s="1"/>
  <c r="AD44" i="2" s="1"/>
  <c r="AD45" i="2" s="1"/>
  <c r="AD46" i="2" s="1"/>
  <c r="AD47" i="2" s="1"/>
  <c r="AD48" i="2" s="1"/>
  <c r="AD49" i="2" s="1"/>
  <c r="AD50" i="2" s="1"/>
  <c r="AD51" i="2" s="1"/>
  <c r="AD52" i="2" s="1"/>
  <c r="AD53" i="2" s="1"/>
  <c r="AD54" i="2" s="1"/>
  <c r="AD55" i="2" s="1"/>
  <c r="AD56" i="2" s="1"/>
  <c r="AD57" i="2" s="1"/>
  <c r="AD58" i="2" s="1"/>
  <c r="AD59" i="2" s="1"/>
  <c r="AD60" i="2" s="1"/>
  <c r="AD61" i="2" s="1"/>
  <c r="AD62" i="2" s="1"/>
  <c r="AD63" i="2" s="1"/>
  <c r="AD64" i="2" s="1"/>
  <c r="AD65" i="2" s="1"/>
  <c r="AD66" i="2" s="1"/>
  <c r="AD67" i="2" s="1"/>
  <c r="AD68" i="2" s="1"/>
  <c r="AD69" i="2" s="1"/>
  <c r="AD70" i="2" s="1"/>
  <c r="AD71" i="2" s="1"/>
  <c r="AD72" i="2" s="1"/>
  <c r="AD73" i="2" s="1"/>
  <c r="AD74" i="2" s="1"/>
  <c r="AD75" i="2" s="1"/>
  <c r="AD76" i="2" s="1"/>
  <c r="AD77" i="2" s="1"/>
  <c r="AD78" i="2" s="1"/>
  <c r="AD79" i="2" s="1"/>
  <c r="AD80" i="2" s="1"/>
  <c r="AD81" i="2" s="1"/>
  <c r="AD82" i="2" s="1"/>
  <c r="AD83" i="2" s="1"/>
  <c r="AD84" i="2" s="1"/>
  <c r="AD85" i="2" s="1"/>
  <c r="AD86" i="2" s="1"/>
  <c r="AD87" i="2" s="1"/>
  <c r="AD88" i="2" s="1"/>
  <c r="AD89" i="2" s="1"/>
  <c r="AD90" i="2" s="1"/>
  <c r="AD91" i="2" s="1"/>
  <c r="AD92" i="2" s="1"/>
  <c r="AD93" i="2" s="1"/>
  <c r="AD94" i="2" s="1"/>
  <c r="AD95" i="2" s="1"/>
  <c r="AD96" i="2" s="1"/>
  <c r="AD97" i="2" s="1"/>
  <c r="AD98" i="2" s="1"/>
  <c r="AD99" i="2" s="1"/>
  <c r="AD100" i="2" s="1"/>
  <c r="AD101" i="2" s="1"/>
  <c r="AD102" i="2" s="1"/>
  <c r="AD103" i="2" s="1"/>
  <c r="AD104" i="2" s="1"/>
  <c r="AD105" i="2" s="1"/>
  <c r="AD106" i="2" s="1"/>
  <c r="AD107" i="2" s="1"/>
  <c r="AD108" i="2" s="1"/>
  <c r="AD109" i="2" s="1"/>
  <c r="AD110" i="2" s="1"/>
  <c r="AD111" i="2" s="1"/>
  <c r="AD112" i="2" s="1"/>
  <c r="AD113" i="2" s="1"/>
  <c r="AD114" i="2" s="1"/>
  <c r="AD115" i="2" s="1"/>
  <c r="AD116" i="2" s="1"/>
  <c r="AD117" i="2" s="1"/>
  <c r="AD118" i="2" s="1"/>
  <c r="AD119" i="2" s="1"/>
  <c r="AD120" i="2" s="1"/>
  <c r="AD121" i="2" s="1"/>
  <c r="AD122" i="2" s="1"/>
  <c r="AD123" i="2" s="1"/>
  <c r="AD124" i="2" s="1"/>
  <c r="AD125" i="2" s="1"/>
  <c r="AD126" i="2" s="1"/>
  <c r="AD127" i="2" s="1"/>
  <c r="AD128" i="2" s="1"/>
  <c r="AD129" i="2" s="1"/>
  <c r="AD130" i="2" s="1"/>
  <c r="AD131" i="2" s="1"/>
  <c r="AD132" i="2" s="1"/>
  <c r="AD133" i="2" s="1"/>
  <c r="AD134" i="2" s="1"/>
  <c r="AD135" i="2" s="1"/>
  <c r="AD136" i="2" s="1"/>
  <c r="AD137" i="2" s="1"/>
  <c r="AD138" i="2" s="1"/>
  <c r="AD139" i="2" s="1"/>
  <c r="AD140" i="2" s="1"/>
  <c r="AD141" i="2" s="1"/>
  <c r="AD142" i="2" s="1"/>
  <c r="AD143" i="2" s="1"/>
  <c r="AD144" i="2" s="1"/>
  <c r="AD145" i="2" s="1"/>
  <c r="AD146" i="2" s="1"/>
  <c r="AD147" i="2" s="1"/>
  <c r="AD148" i="2" s="1"/>
  <c r="AD149" i="2" s="1"/>
  <c r="AD150" i="2" s="1"/>
  <c r="AD151" i="2" s="1"/>
  <c r="AD152" i="2" s="1"/>
  <c r="AD153" i="2" s="1"/>
  <c r="AD154" i="2" s="1"/>
  <c r="AD155" i="2" s="1"/>
  <c r="AD156" i="2" s="1"/>
  <c r="AD157" i="2" s="1"/>
  <c r="AD158" i="2" s="1"/>
  <c r="AD159" i="2" s="1"/>
  <c r="AD160" i="2" s="1"/>
  <c r="AD161" i="2" s="1"/>
  <c r="AD162" i="2" s="1"/>
  <c r="AD163" i="2" s="1"/>
  <c r="AD164" i="2" s="1"/>
  <c r="AD165" i="2" s="1"/>
  <c r="AD166" i="2" s="1"/>
  <c r="AD167" i="2" s="1"/>
  <c r="AD168" i="2" s="1"/>
  <c r="AD169" i="2" s="1"/>
  <c r="AD170" i="2" s="1"/>
  <c r="AD171" i="2" s="1"/>
  <c r="AD172" i="2" s="1"/>
  <c r="AD173" i="2" s="1"/>
  <c r="AD174" i="2" s="1"/>
  <c r="AD175" i="2" s="1"/>
  <c r="AD176" i="2" s="1"/>
  <c r="AD177" i="2" s="1"/>
  <c r="AD178" i="2" s="1"/>
  <c r="AD179" i="2" s="1"/>
  <c r="AD180" i="2" s="1"/>
  <c r="AD181" i="2" s="1"/>
  <c r="AD182" i="2" s="1"/>
  <c r="AD183" i="2" s="1"/>
  <c r="AD184" i="2" s="1"/>
  <c r="AD185" i="2" s="1"/>
  <c r="AD186" i="2" s="1"/>
  <c r="AD187" i="2" s="1"/>
  <c r="AD188" i="2" s="1"/>
  <c r="AD189" i="2" s="1"/>
  <c r="AD190" i="2" s="1"/>
  <c r="AD191" i="2" s="1"/>
  <c r="AD192" i="2" s="1"/>
  <c r="AD193" i="2" s="1"/>
  <c r="AD194" i="2" s="1"/>
  <c r="AD195" i="2" s="1"/>
  <c r="AD196" i="2" s="1"/>
  <c r="AD197" i="2" s="1"/>
  <c r="AD198" i="2" s="1"/>
  <c r="AD199" i="2" s="1"/>
  <c r="AD200" i="2" s="1"/>
  <c r="AD201" i="2" s="1"/>
  <c r="AD202" i="2" s="1"/>
  <c r="AD203" i="2" s="1"/>
  <c r="AD204" i="2" s="1"/>
  <c r="AD205" i="2" s="1"/>
  <c r="AD206" i="2" s="1"/>
  <c r="AD207" i="2" s="1"/>
  <c r="AD208" i="2" s="1"/>
  <c r="AD209" i="2" s="1"/>
  <c r="AD210" i="2" s="1"/>
  <c r="AD211" i="2" s="1"/>
  <c r="AD212" i="2" s="1"/>
  <c r="AD213" i="2" s="1"/>
  <c r="AD214" i="2" s="1"/>
  <c r="AD215" i="2" s="1"/>
  <c r="AD216" i="2" s="1"/>
  <c r="AD217" i="2" s="1"/>
  <c r="AD218" i="2" s="1"/>
  <c r="AD219" i="2" s="1"/>
  <c r="AD220" i="2" s="1"/>
  <c r="AD221" i="2" s="1"/>
  <c r="AD222" i="2" s="1"/>
  <c r="AD223" i="2" s="1"/>
  <c r="AD224" i="2" s="1"/>
  <c r="AD225" i="2" s="1"/>
  <c r="AD226" i="2" s="1"/>
  <c r="AD227" i="2" s="1"/>
  <c r="AD228" i="2" s="1"/>
  <c r="AD229" i="2" s="1"/>
  <c r="AD230" i="2" s="1"/>
  <c r="AD231" i="2" s="1"/>
  <c r="AD232" i="2" s="1"/>
  <c r="AD233" i="2" s="1"/>
  <c r="AD234" i="2" s="1"/>
  <c r="AD235" i="2" s="1"/>
  <c r="AD236" i="2" s="1"/>
  <c r="AD237" i="2" s="1"/>
  <c r="AD238" i="2" s="1"/>
  <c r="AD239" i="2" s="1"/>
  <c r="AD240" i="2" s="1"/>
  <c r="AD241" i="2" s="1"/>
  <c r="AD242" i="2" s="1"/>
  <c r="AD243" i="2" s="1"/>
  <c r="AD244" i="2" s="1"/>
  <c r="AD245" i="2" s="1"/>
  <c r="AD246" i="2" s="1"/>
  <c r="AD247" i="2" s="1"/>
  <c r="AD248" i="2" s="1"/>
  <c r="AD249" i="2" s="1"/>
  <c r="AD250" i="2" s="1"/>
  <c r="AD251" i="2" s="1"/>
  <c r="AD252" i="2" s="1"/>
  <c r="AD253" i="2" s="1"/>
  <c r="AD254" i="2" s="1"/>
  <c r="AD255" i="2" s="1"/>
  <c r="AD256" i="2" s="1"/>
  <c r="AD257" i="2" s="1"/>
  <c r="AD258" i="2" s="1"/>
  <c r="AD259" i="2" s="1"/>
  <c r="AD260" i="2" s="1"/>
  <c r="AD261" i="2" s="1"/>
  <c r="AD262" i="2" s="1"/>
  <c r="AD263" i="2" s="1"/>
  <c r="AD264" i="2" s="1"/>
  <c r="AD265" i="2" s="1"/>
  <c r="AD266" i="2" s="1"/>
  <c r="AD267" i="2" s="1"/>
  <c r="AD268" i="2" s="1"/>
  <c r="AD269" i="2" s="1"/>
  <c r="AD270" i="2" s="1"/>
  <c r="AD271" i="2" s="1"/>
  <c r="AD272" i="2" s="1"/>
  <c r="AD273" i="2" s="1"/>
  <c r="AD274" i="2" s="1"/>
  <c r="AD275" i="2" s="1"/>
  <c r="AD276" i="2" s="1"/>
  <c r="AD277" i="2" s="1"/>
  <c r="AD278" i="2" s="1"/>
  <c r="AD279" i="2" s="1"/>
  <c r="AD280" i="2" s="1"/>
  <c r="AD281" i="2" s="1"/>
  <c r="AD282" i="2" s="1"/>
  <c r="AD283" i="2" s="1"/>
  <c r="AD284" i="2" s="1"/>
  <c r="AD285" i="2" s="1"/>
  <c r="AD286" i="2" s="1"/>
  <c r="AD287" i="2" s="1"/>
  <c r="AD288" i="2" s="1"/>
  <c r="AD289" i="2" s="1"/>
  <c r="AD290" i="2" s="1"/>
  <c r="AD291" i="2" s="1"/>
  <c r="AD292" i="2" s="1"/>
  <c r="AD293" i="2" s="1"/>
  <c r="AD294" i="2" s="1"/>
  <c r="AD295" i="2" s="1"/>
  <c r="AD296" i="2" s="1"/>
  <c r="AD297" i="2" s="1"/>
  <c r="AD298" i="2" s="1"/>
  <c r="AD299" i="2" s="1"/>
  <c r="AD300" i="2" s="1"/>
  <c r="AD301" i="2" s="1"/>
  <c r="AD302" i="2" s="1"/>
  <c r="AD303" i="2" s="1"/>
  <c r="AD304" i="2" s="1"/>
  <c r="AD305" i="2" s="1"/>
  <c r="AD306" i="2" s="1"/>
  <c r="AD307" i="2" s="1"/>
  <c r="AD308" i="2" s="1"/>
  <c r="AD309" i="2" s="1"/>
  <c r="AD310" i="2" s="1"/>
  <c r="AD311" i="2" s="1"/>
  <c r="AD312" i="2" s="1"/>
  <c r="AD313" i="2" s="1"/>
  <c r="AD314" i="2" s="1"/>
  <c r="AD315" i="2" s="1"/>
  <c r="AD316" i="2" s="1"/>
  <c r="AD317" i="2" s="1"/>
  <c r="AD318" i="2" s="1"/>
  <c r="AD319" i="2" s="1"/>
  <c r="AD320" i="2" s="1"/>
  <c r="AD321" i="2" s="1"/>
  <c r="AD322" i="2" s="1"/>
  <c r="AD323" i="2" s="1"/>
  <c r="AD324" i="2" s="1"/>
  <c r="AD325" i="2" s="1"/>
  <c r="AD326" i="2" s="1"/>
  <c r="AD327" i="2" s="1"/>
  <c r="AD328" i="2" s="1"/>
  <c r="AD329" i="2" s="1"/>
  <c r="AD330" i="2" s="1"/>
  <c r="AD331" i="2" s="1"/>
  <c r="AD332" i="2" s="1"/>
  <c r="AD333" i="2" s="1"/>
  <c r="AD334" i="2" s="1"/>
  <c r="AD335" i="2" s="1"/>
  <c r="AD336" i="2" s="1"/>
  <c r="AD337" i="2" s="1"/>
  <c r="AD338" i="2" s="1"/>
  <c r="AD339" i="2" s="1"/>
  <c r="AD340" i="2" s="1"/>
  <c r="AD341" i="2" s="1"/>
  <c r="AD342" i="2" s="1"/>
  <c r="AD343" i="2" s="1"/>
  <c r="AD344" i="2" s="1"/>
  <c r="AD345" i="2" s="1"/>
  <c r="AD346" i="2" s="1"/>
  <c r="AD347" i="2" s="1"/>
  <c r="AD348" i="2" s="1"/>
  <c r="AD349" i="2" s="1"/>
  <c r="AD350" i="2" s="1"/>
  <c r="AD351" i="2" s="1"/>
  <c r="AD352" i="2" s="1"/>
  <c r="AD353" i="2" s="1"/>
  <c r="AD354" i="2" s="1"/>
  <c r="AD355" i="2" s="1"/>
  <c r="AD356" i="2" s="1"/>
  <c r="AD357" i="2" s="1"/>
  <c r="AD358" i="2" s="1"/>
  <c r="AD359" i="2" s="1"/>
  <c r="AD360" i="2" s="1"/>
  <c r="AD361" i="2" s="1"/>
  <c r="AD362" i="2" s="1"/>
  <c r="AD363" i="2" s="1"/>
  <c r="AD364" i="2" s="1"/>
  <c r="AD365" i="2" s="1"/>
  <c r="AD366" i="2" s="1"/>
  <c r="AD367" i="2" s="1"/>
  <c r="AD368" i="2" s="1"/>
  <c r="AD369" i="2" s="1"/>
  <c r="AD370" i="2" s="1"/>
  <c r="AD371" i="2" s="1"/>
  <c r="AD372" i="2" s="1"/>
  <c r="AD373" i="2" s="1"/>
  <c r="AD374" i="2" s="1"/>
  <c r="AD375" i="2" s="1"/>
  <c r="AD376" i="2" s="1"/>
  <c r="AD377" i="2" s="1"/>
  <c r="AD378" i="2" s="1"/>
  <c r="AD379" i="2" s="1"/>
  <c r="AD380" i="2" s="1"/>
  <c r="AD381" i="2" s="1"/>
  <c r="AD382" i="2" s="1"/>
  <c r="AD383" i="2" s="1"/>
  <c r="AD384" i="2" s="1"/>
  <c r="AD385" i="2" s="1"/>
  <c r="AD386" i="2" s="1"/>
  <c r="AD387" i="2" s="1"/>
  <c r="AD388" i="2" s="1"/>
  <c r="AD389" i="2" s="1"/>
  <c r="AD390" i="2" s="1"/>
  <c r="AD391" i="2" s="1"/>
  <c r="AD392" i="2" s="1"/>
  <c r="AD393" i="2" s="1"/>
  <c r="AD394" i="2" s="1"/>
  <c r="AD395" i="2" s="1"/>
  <c r="AD396" i="2" s="1"/>
  <c r="AD397" i="2" s="1"/>
  <c r="AD398" i="2" s="1"/>
  <c r="AD399" i="2" s="1"/>
  <c r="AD400" i="2" s="1"/>
  <c r="AD401" i="2" s="1"/>
  <c r="AD402" i="2" s="1"/>
  <c r="AD403" i="2" s="1"/>
  <c r="AD404" i="2" s="1"/>
  <c r="AD405" i="2" s="1"/>
  <c r="AD406" i="2" s="1"/>
  <c r="AD407" i="2" s="1"/>
  <c r="AD408" i="2" s="1"/>
  <c r="AD409" i="2" s="1"/>
  <c r="AD410" i="2" s="1"/>
  <c r="AD411" i="2" s="1"/>
  <c r="AD412" i="2" s="1"/>
  <c r="AD413" i="2" s="1"/>
  <c r="AD414" i="2" s="1"/>
  <c r="AD415" i="2" s="1"/>
  <c r="AD416" i="2" s="1"/>
  <c r="AD417" i="2" s="1"/>
  <c r="AD418" i="2" s="1"/>
  <c r="AD419" i="2" s="1"/>
  <c r="AD420" i="2" s="1"/>
  <c r="AD421" i="2" s="1"/>
  <c r="AD422" i="2" s="1"/>
  <c r="AD423" i="2" s="1"/>
  <c r="AD424" i="2" s="1"/>
  <c r="AD425" i="2" s="1"/>
  <c r="AD426" i="2" s="1"/>
  <c r="AD427" i="2" s="1"/>
  <c r="AD428" i="2" s="1"/>
  <c r="AD429" i="2" s="1"/>
  <c r="AD430" i="2" s="1"/>
  <c r="AD431" i="2" s="1"/>
  <c r="AD432" i="2" s="1"/>
  <c r="AD433" i="2" s="1"/>
  <c r="AD434" i="2" s="1"/>
  <c r="AD435" i="2" s="1"/>
  <c r="AD436" i="2" s="1"/>
  <c r="AD437" i="2" s="1"/>
  <c r="AD438" i="2" s="1"/>
  <c r="AD439" i="2" s="1"/>
  <c r="AD440" i="2" s="1"/>
  <c r="AD441" i="2" s="1"/>
  <c r="AD442" i="2" s="1"/>
  <c r="AD443" i="2" s="1"/>
  <c r="AD444" i="2" s="1"/>
  <c r="AD445" i="2" s="1"/>
  <c r="AD446" i="2" s="1"/>
  <c r="AD447" i="2" s="1"/>
  <c r="AD448" i="2" s="1"/>
  <c r="AD449" i="2" s="1"/>
  <c r="AD450" i="2" s="1"/>
  <c r="AD451" i="2" s="1"/>
  <c r="AD452" i="2" s="1"/>
  <c r="AD453" i="2" s="1"/>
  <c r="AD454" i="2" s="1"/>
  <c r="AD455" i="2" s="1"/>
  <c r="AD456" i="2" s="1"/>
  <c r="AD457" i="2" s="1"/>
  <c r="AD458" i="2" s="1"/>
  <c r="AD459" i="2" s="1"/>
  <c r="AD460" i="2" s="1"/>
  <c r="AD461" i="2" s="1"/>
  <c r="AD462" i="2" s="1"/>
  <c r="AD463" i="2" s="1"/>
  <c r="AD464" i="2" s="1"/>
  <c r="AD465" i="2" s="1"/>
  <c r="AD466" i="2" s="1"/>
  <c r="AD467" i="2" s="1"/>
  <c r="AD468" i="2" s="1"/>
  <c r="AD469" i="2" s="1"/>
  <c r="AD470" i="2" s="1"/>
  <c r="AD471" i="2" s="1"/>
  <c r="AD472" i="2" s="1"/>
  <c r="AD473" i="2" s="1"/>
  <c r="AD474" i="2" s="1"/>
  <c r="AD475" i="2" s="1"/>
  <c r="AD476" i="2" s="1"/>
  <c r="AD477" i="2" s="1"/>
  <c r="AD478" i="2" s="1"/>
  <c r="AD479" i="2" s="1"/>
  <c r="AD480" i="2" s="1"/>
  <c r="AD481" i="2" s="1"/>
  <c r="AD482" i="2" s="1"/>
  <c r="AD483" i="2" s="1"/>
  <c r="AD484" i="2" s="1"/>
  <c r="AD485" i="2" s="1"/>
  <c r="AD486" i="2" s="1"/>
  <c r="AD487" i="2" s="1"/>
  <c r="AD488" i="2" s="1"/>
  <c r="AD489" i="2" s="1"/>
  <c r="AD490" i="2" s="1"/>
  <c r="AD491" i="2" s="1"/>
  <c r="AD492" i="2" s="1"/>
  <c r="AD493" i="2" s="1"/>
  <c r="AD494" i="2" s="1"/>
  <c r="AD495" i="2" s="1"/>
  <c r="AD496" i="2" s="1"/>
  <c r="AD497" i="2" s="1"/>
  <c r="AD498" i="2" s="1"/>
  <c r="AD499" i="2" s="1"/>
  <c r="AD500" i="2" s="1"/>
  <c r="AD501" i="2" s="1"/>
  <c r="AD502" i="2" s="1"/>
  <c r="AD503" i="2" s="1"/>
  <c r="AD504" i="2" s="1"/>
  <c r="AD505" i="2" s="1"/>
  <c r="AD506" i="2" s="1"/>
  <c r="AD507" i="2" s="1"/>
  <c r="AD508" i="2" s="1"/>
  <c r="AD509" i="2" s="1"/>
  <c r="AD510" i="2" s="1"/>
  <c r="AD511" i="2" s="1"/>
  <c r="AD512" i="2" s="1"/>
  <c r="AD513" i="2" s="1"/>
  <c r="AD514" i="2" s="1"/>
  <c r="AD515" i="2" s="1"/>
  <c r="AD516" i="2" s="1"/>
  <c r="AD517" i="2" s="1"/>
  <c r="AD518" i="2" s="1"/>
  <c r="AD519" i="2" s="1"/>
  <c r="AD520" i="2" s="1"/>
  <c r="AD521" i="2" s="1"/>
  <c r="AD522" i="2" s="1"/>
  <c r="AD523" i="2" s="1"/>
  <c r="AD524" i="2" s="1"/>
  <c r="AD525" i="2" s="1"/>
  <c r="AD526" i="2" s="1"/>
  <c r="AD527" i="2" s="1"/>
  <c r="AD528" i="2" s="1"/>
  <c r="AD529" i="2" s="1"/>
  <c r="AD530" i="2" s="1"/>
  <c r="AD531" i="2" s="1"/>
  <c r="AD532" i="2" s="1"/>
  <c r="AD533" i="2" s="1"/>
  <c r="AD534" i="2" s="1"/>
  <c r="AD535" i="2" s="1"/>
  <c r="AD536" i="2" s="1"/>
  <c r="AD537" i="2" s="1"/>
  <c r="AD538" i="2" s="1"/>
  <c r="AD539" i="2" s="1"/>
  <c r="AD540" i="2" s="1"/>
  <c r="AD541" i="2" s="1"/>
  <c r="AD542" i="2" s="1"/>
  <c r="AD543" i="2" s="1"/>
  <c r="AD544" i="2" s="1"/>
  <c r="AD545" i="2" s="1"/>
  <c r="AD546" i="2" s="1"/>
  <c r="AD547" i="2" s="1"/>
  <c r="AD548" i="2" s="1"/>
  <c r="AD549" i="2" s="1"/>
  <c r="AD550" i="2" s="1"/>
  <c r="AD551" i="2" s="1"/>
  <c r="AD552" i="2" s="1"/>
  <c r="AD553" i="2" s="1"/>
  <c r="AD554" i="2" s="1"/>
  <c r="AD555" i="2" s="1"/>
  <c r="AD556" i="2" s="1"/>
  <c r="AD557" i="2" s="1"/>
  <c r="AD558" i="2" s="1"/>
  <c r="AD559" i="2" s="1"/>
  <c r="AD560" i="2" s="1"/>
  <c r="AD561" i="2" s="1"/>
  <c r="AD562" i="2" s="1"/>
  <c r="AD563" i="2" s="1"/>
  <c r="AD564" i="2" s="1"/>
  <c r="AD565" i="2" s="1"/>
  <c r="AD566" i="2" s="1"/>
  <c r="AD567" i="2" s="1"/>
  <c r="AD568" i="2" s="1"/>
  <c r="AD569" i="2" s="1"/>
  <c r="AD570" i="2" s="1"/>
  <c r="AD571" i="2" s="1"/>
  <c r="AD572" i="2" s="1"/>
  <c r="AD573" i="2" s="1"/>
  <c r="AD574" i="2" s="1"/>
  <c r="AD575" i="2" s="1"/>
  <c r="AD576" i="2" s="1"/>
  <c r="AD577" i="2" s="1"/>
  <c r="AD578" i="2" s="1"/>
  <c r="AD579" i="2" s="1"/>
  <c r="AD580" i="2" s="1"/>
  <c r="AD581" i="2" s="1"/>
  <c r="AD582" i="2" s="1"/>
  <c r="AD583" i="2" s="1"/>
  <c r="AD584" i="2" s="1"/>
  <c r="AD585" i="2" s="1"/>
  <c r="AD586" i="2" s="1"/>
  <c r="AD587" i="2" s="1"/>
  <c r="AD588" i="2" s="1"/>
  <c r="AD589" i="2" s="1"/>
  <c r="AD590" i="2" s="1"/>
  <c r="AD591" i="2" s="1"/>
  <c r="AD592" i="2" s="1"/>
  <c r="AD593" i="2" s="1"/>
  <c r="AD594" i="2" s="1"/>
  <c r="AD595" i="2" s="1"/>
  <c r="AD596" i="2" s="1"/>
  <c r="AD597" i="2" s="1"/>
  <c r="AD598" i="2" s="1"/>
  <c r="AD599" i="2" s="1"/>
  <c r="AD600" i="2" s="1"/>
  <c r="AD601" i="2" s="1"/>
  <c r="AD602" i="2" s="1"/>
  <c r="AD603" i="2" s="1"/>
  <c r="AD604" i="2" s="1"/>
  <c r="AD605" i="2" s="1"/>
  <c r="AD606" i="2" s="1"/>
  <c r="AD607" i="2" s="1"/>
  <c r="AD608" i="2" s="1"/>
  <c r="AD609" i="2" s="1"/>
  <c r="AD610" i="2" s="1"/>
  <c r="AD611" i="2" s="1"/>
  <c r="AD612" i="2" s="1"/>
  <c r="AD613" i="2" s="1"/>
  <c r="AD614" i="2" s="1"/>
  <c r="AD615" i="2" s="1"/>
  <c r="AD616" i="2" s="1"/>
  <c r="AD617" i="2" s="1"/>
  <c r="AD618" i="2" s="1"/>
  <c r="AD619" i="2" s="1"/>
  <c r="AD620" i="2" s="1"/>
  <c r="AD621" i="2" s="1"/>
  <c r="AD622" i="2" s="1"/>
  <c r="AD623" i="2" s="1"/>
  <c r="AD624" i="2" s="1"/>
  <c r="AD625" i="2" s="1"/>
  <c r="AD626" i="2" s="1"/>
  <c r="AD627" i="2" s="1"/>
  <c r="AD628" i="2" s="1"/>
  <c r="AD629" i="2" s="1"/>
  <c r="AD630" i="2" s="1"/>
  <c r="AD631" i="2" s="1"/>
  <c r="AD632" i="2" s="1"/>
  <c r="AD633" i="2" s="1"/>
  <c r="AD634" i="2" s="1"/>
  <c r="AD635" i="2" s="1"/>
  <c r="AD636" i="2" s="1"/>
  <c r="AD637" i="2" s="1"/>
  <c r="AD638" i="2" s="1"/>
  <c r="AD639" i="2" s="1"/>
  <c r="AD640" i="2" s="1"/>
  <c r="AD641" i="2" s="1"/>
  <c r="AD642" i="2" s="1"/>
  <c r="AD643" i="2" s="1"/>
  <c r="AD644" i="2" s="1"/>
  <c r="AD645" i="2" s="1"/>
  <c r="AD646" i="2" s="1"/>
  <c r="AD647" i="2" s="1"/>
  <c r="AD648" i="2" s="1"/>
  <c r="AD649" i="2" s="1"/>
  <c r="AD650" i="2" s="1"/>
  <c r="AD651" i="2" s="1"/>
  <c r="AD652" i="2" s="1"/>
  <c r="AD653" i="2" s="1"/>
  <c r="AD654" i="2" s="1"/>
  <c r="AD655" i="2" s="1"/>
  <c r="AD656" i="2" s="1"/>
  <c r="AD657" i="2" s="1"/>
  <c r="AD658" i="2" s="1"/>
  <c r="AD659" i="2" s="1"/>
  <c r="AD660" i="2" s="1"/>
  <c r="AD661" i="2" s="1"/>
  <c r="AD662" i="2" s="1"/>
  <c r="AD663" i="2" s="1"/>
  <c r="AD664" i="2" s="1"/>
  <c r="AD665" i="2" s="1"/>
  <c r="AD666" i="2" s="1"/>
  <c r="AD667" i="2" s="1"/>
  <c r="AD668" i="2" s="1"/>
  <c r="AD669" i="2" s="1"/>
  <c r="AD670" i="2" s="1"/>
  <c r="AD671" i="2" s="1"/>
  <c r="AD672" i="2" s="1"/>
  <c r="AD673" i="2" s="1"/>
  <c r="AD674" i="2" s="1"/>
  <c r="AD675" i="2" s="1"/>
  <c r="AD676" i="2" s="1"/>
  <c r="AD677" i="2" s="1"/>
  <c r="AD678" i="2" s="1"/>
  <c r="AD679" i="2" s="1"/>
  <c r="AD680" i="2" s="1"/>
  <c r="AD681" i="2" s="1"/>
  <c r="AD682" i="2" s="1"/>
  <c r="AD683" i="2" s="1"/>
  <c r="AD684" i="2" s="1"/>
  <c r="AD685" i="2" s="1"/>
  <c r="AD686" i="2" s="1"/>
  <c r="AD687" i="2" s="1"/>
  <c r="AD688" i="2" s="1"/>
  <c r="AD689" i="2" s="1"/>
  <c r="AD690" i="2" s="1"/>
  <c r="AD691" i="2" s="1"/>
  <c r="AD692" i="2" s="1"/>
  <c r="AD693" i="2" s="1"/>
  <c r="AD694" i="2" s="1"/>
  <c r="AD695" i="2" s="1"/>
  <c r="AD696" i="2" s="1"/>
  <c r="AD697" i="2" s="1"/>
  <c r="AD698" i="2" s="1"/>
  <c r="AD699" i="2" s="1"/>
  <c r="AD700" i="2" s="1"/>
  <c r="AD701" i="2" s="1"/>
  <c r="AD702" i="2" s="1"/>
  <c r="AD703" i="2" s="1"/>
  <c r="AD704" i="2" s="1"/>
  <c r="AD705" i="2" s="1"/>
  <c r="AD706" i="2" s="1"/>
  <c r="AD707" i="2" s="1"/>
  <c r="AD708" i="2" s="1"/>
  <c r="AD709" i="2" s="1"/>
  <c r="AD710" i="2" s="1"/>
  <c r="AD711" i="2" s="1"/>
  <c r="AD712" i="2" s="1"/>
  <c r="AD713" i="2" s="1"/>
  <c r="AD714" i="2" s="1"/>
  <c r="AD715" i="2" s="1"/>
  <c r="AD716" i="2" s="1"/>
  <c r="AD717" i="2" s="1"/>
  <c r="AD718" i="2" s="1"/>
  <c r="AD719" i="2" s="1"/>
  <c r="AD720" i="2" s="1"/>
  <c r="AD721" i="2" s="1"/>
  <c r="AD722" i="2" s="1"/>
  <c r="AD723" i="2" s="1"/>
  <c r="AD724" i="2" s="1"/>
  <c r="AD725" i="2" s="1"/>
  <c r="AD726" i="2" s="1"/>
  <c r="AD727" i="2" s="1"/>
  <c r="AD728" i="2" s="1"/>
  <c r="AD729" i="2" s="1"/>
  <c r="AD730" i="2" s="1"/>
  <c r="AD731" i="2" s="1"/>
  <c r="AD732" i="2" s="1"/>
  <c r="AD733" i="2" s="1"/>
  <c r="AD734" i="2" s="1"/>
  <c r="AD735" i="2" s="1"/>
  <c r="AD736" i="2" s="1"/>
  <c r="AD737" i="2" s="1"/>
  <c r="AD738" i="2" s="1"/>
  <c r="AD739" i="2" s="1"/>
  <c r="AD740" i="2" s="1"/>
  <c r="AD741" i="2" s="1"/>
  <c r="AD742" i="2" s="1"/>
  <c r="AD743" i="2" s="1"/>
  <c r="AD744" i="2" s="1"/>
  <c r="AD745" i="2" s="1"/>
  <c r="AD746" i="2" s="1"/>
  <c r="AD747" i="2" s="1"/>
  <c r="AD748" i="2" s="1"/>
  <c r="AD749" i="2" s="1"/>
  <c r="AD750" i="2" s="1"/>
  <c r="AD751" i="2" s="1"/>
  <c r="AD752" i="2" s="1"/>
  <c r="AD753" i="2" s="1"/>
  <c r="AD754" i="2" s="1"/>
  <c r="AD755" i="2" s="1"/>
  <c r="AD756" i="2" s="1"/>
  <c r="AD757" i="2" s="1"/>
  <c r="AD758" i="2" s="1"/>
  <c r="AD759" i="2" s="1"/>
  <c r="AD760" i="2" s="1"/>
  <c r="AD761" i="2" s="1"/>
  <c r="AD762" i="2" s="1"/>
  <c r="AD763" i="2" s="1"/>
  <c r="AD764" i="2" s="1"/>
  <c r="AD765" i="2" s="1"/>
  <c r="AD766" i="2" s="1"/>
  <c r="AD767" i="2" s="1"/>
  <c r="AD768" i="2" s="1"/>
  <c r="AD769" i="2" s="1"/>
  <c r="AD770" i="2" s="1"/>
  <c r="AD771" i="2" s="1"/>
  <c r="AD772" i="2" s="1"/>
  <c r="AD773" i="2" s="1"/>
  <c r="AD774" i="2" s="1"/>
  <c r="AD775" i="2" s="1"/>
  <c r="AD776" i="2" s="1"/>
  <c r="AD777" i="2" s="1"/>
  <c r="AD778" i="2" s="1"/>
  <c r="AD779" i="2" s="1"/>
  <c r="AD780" i="2" s="1"/>
  <c r="AD781" i="2" s="1"/>
  <c r="AD782" i="2" s="1"/>
  <c r="AD783" i="2" s="1"/>
  <c r="AD784" i="2" s="1"/>
  <c r="AD785" i="2" s="1"/>
  <c r="AD786" i="2" s="1"/>
  <c r="AD787" i="2" s="1"/>
  <c r="AD788" i="2" s="1"/>
  <c r="AD789" i="2" s="1"/>
  <c r="AD790" i="2" s="1"/>
  <c r="AD791" i="2" s="1"/>
  <c r="AD792" i="2" s="1"/>
  <c r="AD793" i="2" s="1"/>
  <c r="AD794" i="2" s="1"/>
  <c r="AD795" i="2" s="1"/>
  <c r="AD796" i="2" s="1"/>
  <c r="AD797" i="2" s="1"/>
  <c r="AD798" i="2" s="1"/>
  <c r="AD799" i="2" s="1"/>
  <c r="AD800" i="2" s="1"/>
  <c r="AD801" i="2" s="1"/>
  <c r="AD802" i="2" s="1"/>
  <c r="AD803" i="2" s="1"/>
  <c r="AD804" i="2" s="1"/>
  <c r="AD805" i="2" s="1"/>
  <c r="AD806" i="2" s="1"/>
  <c r="AD807" i="2" s="1"/>
  <c r="AD808" i="2" s="1"/>
  <c r="AD809" i="2" s="1"/>
  <c r="AD810" i="2" s="1"/>
  <c r="AD811" i="2" s="1"/>
  <c r="AD812" i="2" s="1"/>
  <c r="AD813" i="2" s="1"/>
  <c r="AD814" i="2" s="1"/>
  <c r="AD815" i="2" s="1"/>
  <c r="AD816" i="2" s="1"/>
  <c r="AD817" i="2" s="1"/>
  <c r="AD818" i="2" s="1"/>
  <c r="AD819" i="2" s="1"/>
  <c r="AD820" i="2" s="1"/>
  <c r="AD821" i="2" s="1"/>
  <c r="AD822" i="2" s="1"/>
  <c r="AD823" i="2" s="1"/>
  <c r="AD824" i="2" s="1"/>
  <c r="AD825" i="2" s="1"/>
  <c r="AD826" i="2" s="1"/>
  <c r="AD827" i="2" s="1"/>
  <c r="AD828" i="2" s="1"/>
  <c r="AD829" i="2" s="1"/>
  <c r="AD830" i="2" s="1"/>
  <c r="AD831" i="2" s="1"/>
  <c r="AD832" i="2" s="1"/>
  <c r="AD833" i="2" s="1"/>
  <c r="AD834" i="2" s="1"/>
  <c r="AD835" i="2" s="1"/>
  <c r="AD836" i="2" s="1"/>
  <c r="AD837" i="2" s="1"/>
  <c r="AD838" i="2" s="1"/>
  <c r="AD839" i="2" s="1"/>
  <c r="AD840" i="2" s="1"/>
  <c r="AD841" i="2" s="1"/>
  <c r="AD842" i="2" s="1"/>
  <c r="AD843" i="2" s="1"/>
  <c r="AD844" i="2" s="1"/>
  <c r="AD845" i="2" s="1"/>
  <c r="AD846" i="2" s="1"/>
  <c r="AD847" i="2" s="1"/>
  <c r="AD848" i="2" s="1"/>
  <c r="AD849" i="2" s="1"/>
  <c r="AD850" i="2" s="1"/>
  <c r="AD851" i="2" s="1"/>
  <c r="AD852" i="2" s="1"/>
  <c r="AD853" i="2" s="1"/>
  <c r="AD854" i="2" s="1"/>
  <c r="AD855" i="2" s="1"/>
  <c r="AD856" i="2" s="1"/>
  <c r="AD857" i="2" s="1"/>
  <c r="AD858" i="2" s="1"/>
  <c r="AD859" i="2" s="1"/>
  <c r="AD860" i="2" s="1"/>
  <c r="AD861" i="2" s="1"/>
  <c r="AD862" i="2" s="1"/>
  <c r="AD863" i="2" s="1"/>
  <c r="AD864" i="2" s="1"/>
  <c r="AD865" i="2" s="1"/>
  <c r="AD866" i="2" s="1"/>
  <c r="AD867" i="2" s="1"/>
  <c r="AD868" i="2" s="1"/>
  <c r="AD869" i="2" s="1"/>
  <c r="AD870" i="2" s="1"/>
  <c r="AD871" i="2" s="1"/>
  <c r="AD872" i="2" s="1"/>
  <c r="AD873" i="2" s="1"/>
  <c r="AD874" i="2" s="1"/>
  <c r="AD875" i="2" s="1"/>
  <c r="AD876" i="2" s="1"/>
  <c r="AD877" i="2" s="1"/>
  <c r="AD878" i="2" s="1"/>
  <c r="AD879" i="2" s="1"/>
  <c r="AD880" i="2" s="1"/>
  <c r="AD881" i="2" s="1"/>
  <c r="AD882" i="2" s="1"/>
  <c r="AD883" i="2" s="1"/>
  <c r="AD884" i="2" s="1"/>
  <c r="AD885" i="2" s="1"/>
  <c r="AD886" i="2" s="1"/>
  <c r="AD887" i="2" s="1"/>
  <c r="AD888" i="2" s="1"/>
  <c r="AD889" i="2" s="1"/>
  <c r="AD890" i="2" s="1"/>
  <c r="AD891" i="2" s="1"/>
  <c r="AD892" i="2" s="1"/>
  <c r="AD893" i="2" s="1"/>
  <c r="AD894" i="2" s="1"/>
  <c r="AD895" i="2" s="1"/>
  <c r="AD896" i="2" s="1"/>
  <c r="AD897" i="2" s="1"/>
  <c r="AD898" i="2" s="1"/>
  <c r="AD899" i="2" s="1"/>
  <c r="AD900" i="2" s="1"/>
  <c r="AD901" i="2" s="1"/>
  <c r="AD902" i="2" s="1"/>
  <c r="AD903" i="2" s="1"/>
  <c r="AD904" i="2" s="1"/>
  <c r="AD905" i="2" s="1"/>
  <c r="AD906" i="2" s="1"/>
  <c r="AD907" i="2" s="1"/>
  <c r="AD908" i="2" s="1"/>
  <c r="AD909" i="2" s="1"/>
  <c r="AD910" i="2" s="1"/>
  <c r="AD911" i="2" s="1"/>
  <c r="AD912" i="2" s="1"/>
  <c r="AD913" i="2" s="1"/>
  <c r="AD914" i="2" s="1"/>
  <c r="AD915" i="2" s="1"/>
  <c r="AD916" i="2" s="1"/>
  <c r="AD917" i="2" s="1"/>
  <c r="AD918" i="2" s="1"/>
  <c r="AD919" i="2" s="1"/>
  <c r="AD920" i="2" s="1"/>
  <c r="AD921" i="2" s="1"/>
  <c r="AD922" i="2" s="1"/>
  <c r="AD923" i="2" s="1"/>
  <c r="AD924" i="2" s="1"/>
  <c r="AD925" i="2" s="1"/>
  <c r="AD926" i="2" s="1"/>
  <c r="AD927" i="2" s="1"/>
  <c r="AD928" i="2" s="1"/>
  <c r="AD929" i="2" s="1"/>
  <c r="AD930" i="2" s="1"/>
  <c r="AD931" i="2" s="1"/>
  <c r="AD932" i="2" s="1"/>
  <c r="AD933" i="2" s="1"/>
  <c r="AD934" i="2" s="1"/>
  <c r="AD935" i="2" s="1"/>
  <c r="AD936" i="2" s="1"/>
  <c r="AD937" i="2" s="1"/>
  <c r="AD938" i="2" s="1"/>
  <c r="AD939" i="2" s="1"/>
  <c r="AD940" i="2" s="1"/>
  <c r="AD941" i="2" s="1"/>
  <c r="AD942" i="2" s="1"/>
  <c r="AD943" i="2" s="1"/>
  <c r="AD944" i="2" s="1"/>
  <c r="AD945" i="2" s="1"/>
  <c r="AD946" i="2" s="1"/>
  <c r="AD947" i="2" s="1"/>
  <c r="AD948" i="2" s="1"/>
  <c r="AD949" i="2" s="1"/>
  <c r="AD950" i="2" s="1"/>
  <c r="AD951" i="2" s="1"/>
  <c r="AD952" i="2" s="1"/>
  <c r="AD953" i="2" s="1"/>
  <c r="AD954" i="2" s="1"/>
  <c r="AD955" i="2" s="1"/>
  <c r="AD956" i="2" s="1"/>
  <c r="AD957" i="2" s="1"/>
  <c r="AD958" i="2" s="1"/>
  <c r="AD959" i="2" s="1"/>
  <c r="AD960" i="2" s="1"/>
  <c r="AD961" i="2" s="1"/>
  <c r="AD962" i="2" s="1"/>
  <c r="AD963" i="2" s="1"/>
  <c r="AD964" i="2" s="1"/>
  <c r="AD965" i="2" s="1"/>
  <c r="AD966" i="2" s="1"/>
  <c r="AD967" i="2" s="1"/>
  <c r="AD968" i="2" s="1"/>
  <c r="AD969" i="2" s="1"/>
  <c r="AD970" i="2" s="1"/>
  <c r="AD971" i="2" s="1"/>
  <c r="AD972" i="2" s="1"/>
  <c r="AD973" i="2" s="1"/>
  <c r="AD974" i="2" s="1"/>
  <c r="AD975" i="2" s="1"/>
  <c r="AD976" i="2" s="1"/>
  <c r="AD977" i="2" s="1"/>
  <c r="AD978" i="2" s="1"/>
  <c r="AD979" i="2" s="1"/>
  <c r="AD980" i="2" s="1"/>
  <c r="AD981" i="2" s="1"/>
  <c r="AD982" i="2" s="1"/>
  <c r="AD983" i="2" s="1"/>
  <c r="AD984" i="2" s="1"/>
  <c r="AD985" i="2" s="1"/>
  <c r="AD986" i="2" s="1"/>
  <c r="AD987" i="2" s="1"/>
  <c r="AD988" i="2" s="1"/>
  <c r="AD989" i="2" s="1"/>
  <c r="AD990" i="2" s="1"/>
  <c r="AD991" i="2" s="1"/>
  <c r="AD992" i="2" s="1"/>
  <c r="AD993" i="2" s="1"/>
  <c r="AD994" i="2" s="1"/>
  <c r="AD995" i="2" s="1"/>
  <c r="AD996" i="2" s="1"/>
  <c r="AD997" i="2" s="1"/>
  <c r="AD998" i="2" s="1"/>
  <c r="AD999" i="2" s="1"/>
  <c r="AD1000" i="2" s="1"/>
  <c r="AD1001" i="2" s="1"/>
  <c r="AD1002" i="2" s="1"/>
  <c r="AD1003" i="2" s="1"/>
  <c r="AD1004" i="2" s="1"/>
  <c r="AD1005" i="2" s="1"/>
  <c r="AD1006" i="2" s="1"/>
  <c r="AD1007" i="2" s="1"/>
  <c r="AD1008" i="2" s="1"/>
  <c r="AD1009" i="2" s="1"/>
  <c r="AD1010" i="2" s="1"/>
  <c r="AD1011" i="2" s="1"/>
  <c r="AD1012" i="2" s="1"/>
  <c r="AD1013" i="2" s="1"/>
  <c r="AD1014" i="2" s="1"/>
  <c r="AD1015" i="2" s="1"/>
  <c r="AD1016" i="2" s="1"/>
  <c r="AD1017" i="2" s="1"/>
  <c r="AD1018" i="2" s="1"/>
  <c r="AD1019" i="2" s="1"/>
  <c r="AD1020" i="2" s="1"/>
  <c r="AD1021" i="2" s="1"/>
  <c r="AD1022" i="2" s="1"/>
  <c r="AD1023" i="2" s="1"/>
  <c r="AD1024" i="2" s="1"/>
  <c r="AD1025" i="2" s="1"/>
  <c r="AD1026" i="2" s="1"/>
  <c r="AD1027" i="2" s="1"/>
  <c r="AD1028" i="2" s="1"/>
  <c r="AD1029" i="2" s="1"/>
  <c r="AD1030" i="2" s="1"/>
  <c r="AD1031" i="2" s="1"/>
  <c r="AD1032" i="2" s="1"/>
  <c r="AD1033" i="2" s="1"/>
  <c r="AD1034" i="2" s="1"/>
  <c r="AD1035" i="2" s="1"/>
  <c r="AD1036" i="2" s="1"/>
  <c r="AD1037" i="2" s="1"/>
  <c r="AD1038" i="2" s="1"/>
  <c r="AD1039" i="2" s="1"/>
  <c r="AD1040" i="2" s="1"/>
  <c r="AD1041" i="2" s="1"/>
  <c r="AD1042" i="2" s="1"/>
  <c r="AD1043" i="2" s="1"/>
  <c r="AD1044" i="2" s="1"/>
  <c r="AD1045" i="2" s="1"/>
  <c r="AD1046" i="2" s="1"/>
  <c r="AD1047" i="2" s="1"/>
  <c r="AD1048" i="2" s="1"/>
  <c r="AD1049" i="2" s="1"/>
  <c r="AD1050" i="2" s="1"/>
  <c r="AD1051" i="2" s="1"/>
  <c r="AD1052" i="2" s="1"/>
  <c r="AD1053" i="2" s="1"/>
  <c r="AD1054" i="2" s="1"/>
  <c r="AD1055" i="2" s="1"/>
  <c r="AD1056" i="2" s="1"/>
  <c r="AD1057" i="2" s="1"/>
  <c r="AD1058" i="2" s="1"/>
  <c r="AD1059" i="2" s="1"/>
  <c r="AD1060" i="2" s="1"/>
  <c r="AD1061" i="2" s="1"/>
  <c r="AD1062" i="2" s="1"/>
  <c r="AD1063" i="2" s="1"/>
  <c r="AD1064" i="2" s="1"/>
  <c r="AD1065" i="2" s="1"/>
  <c r="AD1066" i="2" s="1"/>
  <c r="AD1067" i="2" s="1"/>
  <c r="AD1068" i="2" s="1"/>
  <c r="AD1069" i="2" s="1"/>
  <c r="AD1070" i="2" s="1"/>
  <c r="AD1071" i="2" s="1"/>
  <c r="AD1072" i="2" s="1"/>
  <c r="AD1073" i="2" s="1"/>
  <c r="AD1074" i="2" s="1"/>
  <c r="AD1075" i="2" s="1"/>
  <c r="AD1076" i="2" s="1"/>
  <c r="AD1077" i="2" s="1"/>
  <c r="AD1078" i="2" s="1"/>
  <c r="AD1079" i="2" s="1"/>
  <c r="AD1080" i="2" s="1"/>
  <c r="AD1081" i="2" s="1"/>
  <c r="AD1082" i="2" s="1"/>
  <c r="AD1083" i="2" s="1"/>
  <c r="AD1084" i="2" s="1"/>
  <c r="AD1085" i="2" s="1"/>
  <c r="AD1086" i="2" s="1"/>
  <c r="AD1087" i="2" s="1"/>
  <c r="AD1088" i="2" s="1"/>
  <c r="AD1089" i="2" s="1"/>
  <c r="AD1090" i="2" s="1"/>
  <c r="AD1091" i="2" s="1"/>
  <c r="AD1092" i="2" s="1"/>
  <c r="AD1093" i="2" s="1"/>
  <c r="AD1094" i="2" s="1"/>
  <c r="AD1095" i="2" s="1"/>
  <c r="AD1096" i="2" s="1"/>
  <c r="AD1097" i="2" s="1"/>
  <c r="AD1098" i="2" s="1"/>
  <c r="AD1099" i="2" s="1"/>
  <c r="AD1100" i="2" s="1"/>
  <c r="AD1101" i="2" s="1"/>
  <c r="AD1102" i="2" s="1"/>
  <c r="AD1103" i="2" s="1"/>
  <c r="AD1104" i="2" s="1"/>
  <c r="AD1105" i="2" s="1"/>
  <c r="AD1106" i="2" s="1"/>
  <c r="AD1107" i="2" s="1"/>
  <c r="AD1108" i="2" s="1"/>
  <c r="AD1109" i="2" s="1"/>
  <c r="AD1110" i="2" s="1"/>
  <c r="AD1111" i="2" s="1"/>
  <c r="AD1112" i="2" s="1"/>
  <c r="AD1113" i="2" s="1"/>
  <c r="AD1114" i="2" s="1"/>
  <c r="AD1115" i="2" s="1"/>
  <c r="AD1116" i="2" s="1"/>
  <c r="AD1117" i="2" s="1"/>
  <c r="AD1118" i="2" s="1"/>
  <c r="AD1119" i="2" s="1"/>
  <c r="AD1120" i="2" s="1"/>
  <c r="AD1121" i="2" s="1"/>
  <c r="AD1122" i="2" s="1"/>
  <c r="AD1123" i="2" s="1"/>
  <c r="AD1124" i="2" s="1"/>
  <c r="AD1125" i="2" s="1"/>
  <c r="AD1126" i="2" s="1"/>
  <c r="AD1127" i="2" s="1"/>
  <c r="AD1128" i="2" s="1"/>
  <c r="AD1129" i="2" s="1"/>
  <c r="AD1130" i="2" s="1"/>
  <c r="AD1131" i="2" s="1"/>
  <c r="AD1132" i="2" s="1"/>
  <c r="AD1133" i="2" s="1"/>
  <c r="AD1134" i="2" s="1"/>
  <c r="AD1135" i="2" s="1"/>
  <c r="AD1136" i="2" s="1"/>
  <c r="AD1137" i="2" s="1"/>
  <c r="AD1138" i="2" s="1"/>
  <c r="AD1139" i="2" s="1"/>
  <c r="AD1140" i="2" s="1"/>
  <c r="AD1141" i="2" s="1"/>
  <c r="AD1142" i="2" s="1"/>
  <c r="AD1143" i="2" s="1"/>
  <c r="AD1144" i="2" s="1"/>
  <c r="AD1145" i="2" s="1"/>
  <c r="AD1146" i="2" s="1"/>
  <c r="AD1147" i="2" s="1"/>
  <c r="AD1148" i="2" s="1"/>
  <c r="AD1149" i="2" s="1"/>
  <c r="AD1150" i="2" s="1"/>
  <c r="AD1151" i="2" s="1"/>
  <c r="AD1152" i="2" s="1"/>
  <c r="AD1153" i="2" s="1"/>
  <c r="AD1154" i="2" s="1"/>
  <c r="AD1155" i="2" s="1"/>
  <c r="AD1156" i="2" s="1"/>
  <c r="AD1157" i="2" s="1"/>
  <c r="AD1158" i="2" s="1"/>
  <c r="AD1159" i="2" s="1"/>
  <c r="AD1160" i="2" s="1"/>
  <c r="AD1161" i="2" s="1"/>
  <c r="AD1162" i="2" s="1"/>
  <c r="AD1163" i="2" s="1"/>
  <c r="AD1164" i="2" s="1"/>
  <c r="AD1165" i="2" s="1"/>
  <c r="AD1166" i="2" s="1"/>
  <c r="AD1167" i="2" s="1"/>
  <c r="AD1168" i="2" s="1"/>
  <c r="AD1169" i="2" s="1"/>
  <c r="AD1170" i="2" s="1"/>
  <c r="AD1171" i="2" s="1"/>
  <c r="AD1172" i="2" s="1"/>
  <c r="AD1173" i="2" s="1"/>
  <c r="AD1174" i="2" s="1"/>
  <c r="AD1175" i="2" s="1"/>
  <c r="AD1176" i="2" s="1"/>
  <c r="AD1177" i="2" s="1"/>
  <c r="AD1178" i="2" s="1"/>
  <c r="AD1179" i="2" s="1"/>
  <c r="AD1180" i="2" s="1"/>
  <c r="AD1181" i="2" s="1"/>
  <c r="AD1182" i="2" s="1"/>
  <c r="AD1183" i="2" s="1"/>
  <c r="AD1184" i="2" s="1"/>
  <c r="AD1185" i="2" s="1"/>
  <c r="AD1186" i="2" s="1"/>
  <c r="AD1187" i="2" s="1"/>
  <c r="AD1188" i="2" s="1"/>
  <c r="AD1189" i="2" s="1"/>
  <c r="AD1190" i="2" s="1"/>
  <c r="AD1191" i="2" s="1"/>
  <c r="AD1192" i="2" s="1"/>
  <c r="AD1193" i="2" s="1"/>
  <c r="AD1194" i="2" s="1"/>
  <c r="AD1195" i="2" s="1"/>
  <c r="AD1196" i="2" s="1"/>
  <c r="AD1197" i="2" s="1"/>
  <c r="AD1198" i="2" s="1"/>
  <c r="AD1199" i="2" s="1"/>
  <c r="AD1200" i="2" s="1"/>
  <c r="AD1201" i="2" s="1"/>
  <c r="AD1202" i="2" s="1"/>
  <c r="AD1203" i="2" s="1"/>
  <c r="AD1204" i="2" s="1"/>
  <c r="AD1205" i="2" s="1"/>
  <c r="AD1206" i="2" s="1"/>
  <c r="AD1207" i="2" s="1"/>
  <c r="AD1208" i="2" s="1"/>
  <c r="AD1209" i="2" s="1"/>
  <c r="AD1210" i="2" s="1"/>
  <c r="AD1211" i="2" s="1"/>
  <c r="AD1212" i="2" s="1"/>
  <c r="AD1213" i="2" s="1"/>
  <c r="AD1214" i="2" s="1"/>
  <c r="AD1215" i="2" s="1"/>
  <c r="AD1216" i="2" s="1"/>
  <c r="AD1217" i="2" s="1"/>
  <c r="AD1218" i="2" s="1"/>
  <c r="AD1219" i="2" s="1"/>
  <c r="AD1220" i="2" s="1"/>
  <c r="AD1221" i="2" s="1"/>
  <c r="AD1222" i="2" s="1"/>
  <c r="AD1223" i="2" s="1"/>
  <c r="AD1224" i="2" s="1"/>
  <c r="AD1225" i="2" s="1"/>
  <c r="AD1226" i="2" s="1"/>
  <c r="AD1227" i="2" s="1"/>
  <c r="AD1228" i="2" s="1"/>
  <c r="AD1229" i="2" s="1"/>
  <c r="AD1230" i="2" s="1"/>
  <c r="AD1231" i="2" s="1"/>
  <c r="AD1232" i="2" s="1"/>
  <c r="AD1233" i="2" s="1"/>
  <c r="AD1234" i="2" s="1"/>
  <c r="AD1235" i="2" s="1"/>
  <c r="AD1236" i="2" s="1"/>
  <c r="AD1237" i="2" s="1"/>
  <c r="AD1238" i="2" s="1"/>
  <c r="AD1239" i="2" s="1"/>
  <c r="AD1240" i="2" s="1"/>
  <c r="AD1241" i="2" s="1"/>
  <c r="AD1242" i="2" s="1"/>
  <c r="AD1243" i="2" s="1"/>
  <c r="AD1244" i="2" s="1"/>
  <c r="AD1245" i="2" s="1"/>
  <c r="AD1246" i="2" s="1"/>
  <c r="AD1247" i="2" s="1"/>
  <c r="AD1248" i="2" s="1"/>
  <c r="AD1249" i="2" s="1"/>
  <c r="AD1250" i="2" s="1"/>
  <c r="AD1251" i="2" s="1"/>
  <c r="AD1252" i="2" s="1"/>
  <c r="AD1253" i="2" s="1"/>
  <c r="AD1254" i="2" s="1"/>
  <c r="AD1255" i="2" s="1"/>
  <c r="AD1256" i="2" s="1"/>
  <c r="AD1257" i="2" s="1"/>
  <c r="AD1258" i="2" s="1"/>
  <c r="AD1259" i="2" s="1"/>
  <c r="AD1260" i="2" s="1"/>
  <c r="AD1261" i="2" s="1"/>
  <c r="AD1262" i="2" s="1"/>
  <c r="AD1263" i="2" s="1"/>
  <c r="AD1264" i="2" s="1"/>
  <c r="AD1265" i="2" s="1"/>
  <c r="AD1266" i="2" s="1"/>
  <c r="AD1267" i="2" s="1"/>
  <c r="AD1268" i="2" s="1"/>
  <c r="AD1269" i="2" s="1"/>
  <c r="AD1270" i="2" s="1"/>
  <c r="AD1271" i="2" s="1"/>
  <c r="AD1272" i="2" s="1"/>
  <c r="AD1273" i="2" s="1"/>
  <c r="AD1274" i="2" s="1"/>
  <c r="AD1275" i="2" s="1"/>
  <c r="AD1276" i="2" s="1"/>
  <c r="AD1277" i="2" s="1"/>
  <c r="AD1278" i="2" s="1"/>
  <c r="AD1279" i="2" s="1"/>
  <c r="AD1280" i="2" s="1"/>
  <c r="AD1281" i="2" s="1"/>
  <c r="AD1282" i="2" s="1"/>
  <c r="AD1283" i="2" s="1"/>
  <c r="AD1284" i="2" s="1"/>
  <c r="AD1285" i="2" s="1"/>
  <c r="AD1286" i="2" s="1"/>
  <c r="AD1287" i="2" s="1"/>
  <c r="AD1288" i="2" s="1"/>
  <c r="AD1289" i="2" s="1"/>
  <c r="AD1290" i="2" s="1"/>
  <c r="AD1291" i="2" s="1"/>
  <c r="AD1292" i="2" s="1"/>
  <c r="AD1293" i="2" s="1"/>
  <c r="AD1294" i="2" s="1"/>
  <c r="AD1295" i="2" s="1"/>
  <c r="AD1296" i="2" s="1"/>
  <c r="AD1297" i="2" s="1"/>
  <c r="AD1298" i="2" s="1"/>
  <c r="AD1299" i="2" s="1"/>
  <c r="AD1300" i="2" s="1"/>
  <c r="AD1301" i="2" s="1"/>
  <c r="AD1302" i="2" s="1"/>
  <c r="AD1303" i="2" s="1"/>
  <c r="AD1304" i="2" s="1"/>
  <c r="AD1305" i="2" s="1"/>
  <c r="AD1306" i="2" s="1"/>
  <c r="AD1307" i="2" s="1"/>
  <c r="AD1308" i="2" s="1"/>
  <c r="AD1309" i="2" s="1"/>
  <c r="AD1310" i="2" s="1"/>
  <c r="AD1311" i="2" s="1"/>
  <c r="AD1312" i="2" s="1"/>
  <c r="AD1313" i="2" s="1"/>
  <c r="AD1314" i="2" s="1"/>
  <c r="AD1315" i="2" s="1"/>
  <c r="AD1316" i="2" s="1"/>
  <c r="AD1317" i="2" s="1"/>
  <c r="AD1318" i="2" s="1"/>
  <c r="AD1319" i="2" s="1"/>
  <c r="AD1320" i="2" s="1"/>
  <c r="AD1321" i="2" s="1"/>
  <c r="AD1322" i="2" s="1"/>
  <c r="AD1323" i="2" s="1"/>
  <c r="AD1324" i="2" s="1"/>
  <c r="AD1325" i="2" s="1"/>
  <c r="AD1326" i="2" s="1"/>
  <c r="AD1327" i="2" s="1"/>
  <c r="AD1328" i="2" s="1"/>
  <c r="AD1329" i="2" s="1"/>
  <c r="AD1330" i="2" s="1"/>
  <c r="AD1331" i="2" s="1"/>
  <c r="AD1332" i="2" s="1"/>
  <c r="AD1333" i="2" s="1"/>
  <c r="AD1334" i="2" s="1"/>
  <c r="AD1335" i="2" s="1"/>
  <c r="AD1336" i="2" s="1"/>
  <c r="AD1337" i="2" s="1"/>
  <c r="AD1338" i="2" s="1"/>
  <c r="AD1339" i="2" s="1"/>
  <c r="AD1340" i="2" s="1"/>
  <c r="AD1341" i="2" s="1"/>
  <c r="AD1342" i="2" s="1"/>
  <c r="AD1343" i="2" s="1"/>
  <c r="AD1344" i="2" s="1"/>
  <c r="AD1345" i="2" s="1"/>
  <c r="AD1346" i="2" s="1"/>
  <c r="AD1347" i="2" s="1"/>
  <c r="AD1348" i="2" s="1"/>
  <c r="AD1349" i="2" s="1"/>
  <c r="AD1350" i="2" s="1"/>
  <c r="AD1351" i="2" s="1"/>
  <c r="AD1352" i="2" s="1"/>
  <c r="AD1353" i="2" s="1"/>
  <c r="AD1354" i="2" s="1"/>
  <c r="AD1355" i="2" s="1"/>
  <c r="AD1356" i="2" s="1"/>
  <c r="AD1357" i="2" s="1"/>
  <c r="AD1358" i="2" s="1"/>
  <c r="AD1359" i="2" s="1"/>
  <c r="AD1360" i="2" s="1"/>
  <c r="AD1361" i="2" s="1"/>
  <c r="AD1362" i="2" s="1"/>
  <c r="AD1363" i="2" s="1"/>
  <c r="AD1364" i="2" s="1"/>
  <c r="AD1365" i="2" s="1"/>
  <c r="AD1366" i="2" s="1"/>
  <c r="AD1367" i="2" s="1"/>
  <c r="AD1368" i="2" s="1"/>
  <c r="AD1369" i="2" s="1"/>
  <c r="AD1370" i="2" s="1"/>
  <c r="AD1371" i="2" s="1"/>
  <c r="AD1372" i="2" s="1"/>
  <c r="AD1373" i="2" s="1"/>
  <c r="AD1374" i="2" s="1"/>
  <c r="AD1375" i="2" s="1"/>
  <c r="AD1376" i="2" s="1"/>
  <c r="AD1377" i="2" s="1"/>
  <c r="AD1378" i="2" s="1"/>
  <c r="AD1379" i="2" s="1"/>
  <c r="AD1380" i="2" s="1"/>
  <c r="AD1381" i="2" s="1"/>
  <c r="AD1382" i="2" s="1"/>
  <c r="AD1383" i="2" s="1"/>
  <c r="AD1384" i="2" s="1"/>
  <c r="AD1385" i="2" s="1"/>
  <c r="AD1386" i="2" s="1"/>
  <c r="AD1387" i="2" s="1"/>
  <c r="AD1388" i="2" s="1"/>
  <c r="AD1389" i="2" s="1"/>
  <c r="AD1390" i="2" s="1"/>
  <c r="AD1391" i="2" s="1"/>
  <c r="AD1392" i="2" s="1"/>
  <c r="AD1393" i="2" s="1"/>
  <c r="AD1394" i="2" s="1"/>
  <c r="AD1395" i="2" s="1"/>
  <c r="AD1396" i="2" s="1"/>
  <c r="AD1397" i="2" s="1"/>
  <c r="AD1398" i="2" s="1"/>
  <c r="AD1399" i="2" s="1"/>
  <c r="AD1400" i="2" s="1"/>
  <c r="AD1401" i="2" s="1"/>
  <c r="AD1402" i="2" s="1"/>
  <c r="AD1403" i="2" s="1"/>
  <c r="AD1404" i="2" s="1"/>
  <c r="AD1405" i="2" s="1"/>
  <c r="AD1406" i="2" s="1"/>
  <c r="AD1407" i="2" s="1"/>
  <c r="AD1408" i="2" s="1"/>
  <c r="AD1409" i="2" s="1"/>
  <c r="AD1410" i="2" s="1"/>
  <c r="AD1411" i="2" s="1"/>
  <c r="AD1412" i="2" s="1"/>
  <c r="AD1413" i="2" s="1"/>
  <c r="AD1414" i="2" s="1"/>
  <c r="AD1415" i="2" s="1"/>
  <c r="AD1416" i="2" s="1"/>
  <c r="AD1417" i="2" s="1"/>
  <c r="AD1418" i="2" s="1"/>
  <c r="AD1419" i="2" s="1"/>
  <c r="AD1420" i="2" s="1"/>
  <c r="AD1421" i="2" s="1"/>
  <c r="AD1422" i="2" s="1"/>
  <c r="AD1423" i="2" s="1"/>
  <c r="AD1424" i="2" s="1"/>
  <c r="AD1425" i="2" s="1"/>
  <c r="AD1426" i="2" s="1"/>
  <c r="AD1427" i="2" s="1"/>
  <c r="AD1428" i="2" s="1"/>
  <c r="AD1429" i="2" s="1"/>
  <c r="AD1430" i="2" s="1"/>
  <c r="AD1431" i="2" s="1"/>
  <c r="AD1432" i="2" s="1"/>
  <c r="AD1433" i="2" s="1"/>
  <c r="AD1434" i="2" s="1"/>
  <c r="AD1435" i="2" s="1"/>
  <c r="AD1436" i="2" s="1"/>
  <c r="AD1437" i="2" s="1"/>
  <c r="AD1438" i="2" s="1"/>
  <c r="AD1439" i="2" s="1"/>
  <c r="AD1440" i="2" s="1"/>
  <c r="AD1441" i="2" s="1"/>
  <c r="AD1442" i="2" s="1"/>
  <c r="AD1443" i="2" s="1"/>
  <c r="AD1444" i="2" s="1"/>
  <c r="AD1445" i="2" s="1"/>
  <c r="AD1446" i="2" s="1"/>
  <c r="AD1447" i="2" s="1"/>
  <c r="AD1448" i="2" s="1"/>
  <c r="AD1449" i="2" s="1"/>
  <c r="AD1450" i="2" s="1"/>
  <c r="AD1451" i="2" s="1"/>
  <c r="AD1452" i="2" s="1"/>
  <c r="AD1453" i="2" s="1"/>
  <c r="AD1454" i="2" s="1"/>
  <c r="AD1455" i="2" s="1"/>
  <c r="AD1456" i="2" s="1"/>
  <c r="AD1457" i="2" s="1"/>
  <c r="AD1458" i="2" s="1"/>
  <c r="AD1459" i="2" s="1"/>
  <c r="AD1460" i="2" s="1"/>
  <c r="AD1461" i="2" s="1"/>
  <c r="AD1462" i="2" s="1"/>
  <c r="AD1463" i="2" s="1"/>
  <c r="AD1464" i="2" s="1"/>
  <c r="AD1465" i="2" s="1"/>
  <c r="AD1466" i="2" s="1"/>
  <c r="AD1467" i="2" s="1"/>
  <c r="AD1468" i="2" s="1"/>
  <c r="AD1469" i="2" s="1"/>
  <c r="AD1470" i="2" s="1"/>
  <c r="AD1471" i="2" s="1"/>
  <c r="AD1472" i="2" s="1"/>
  <c r="AD1473" i="2" s="1"/>
  <c r="AD1474" i="2" s="1"/>
  <c r="AD1475" i="2" s="1"/>
  <c r="AD1476" i="2" s="1"/>
  <c r="AD1477" i="2" s="1"/>
  <c r="AD1478" i="2" s="1"/>
  <c r="AD1479" i="2" s="1"/>
  <c r="AD1480" i="2" s="1"/>
  <c r="AD1481" i="2" s="1"/>
  <c r="AD1482" i="2" s="1"/>
  <c r="AD1483" i="2" s="1"/>
  <c r="AD1484" i="2" s="1"/>
  <c r="AD1485" i="2" s="1"/>
  <c r="AD1486" i="2" s="1"/>
  <c r="AD1487" i="2" s="1"/>
  <c r="AD1488" i="2" s="1"/>
  <c r="AD1489" i="2" s="1"/>
  <c r="AD1490" i="2" s="1"/>
  <c r="AD1491" i="2" s="1"/>
  <c r="AD1492" i="2" s="1"/>
  <c r="AD1493" i="2" s="1"/>
  <c r="AD1494" i="2" s="1"/>
  <c r="AD1495" i="2" s="1"/>
  <c r="AD1496" i="2" s="1"/>
  <c r="AD1497" i="2" s="1"/>
  <c r="AD1498" i="2" s="1"/>
  <c r="AD1499" i="2" s="1"/>
  <c r="AD1500" i="2" s="1"/>
  <c r="AD1501" i="2" s="1"/>
  <c r="AD1502" i="2" s="1"/>
  <c r="AD1503" i="2" s="1"/>
  <c r="AD1504" i="2" s="1"/>
  <c r="AD1505" i="2" s="1"/>
  <c r="AD1506" i="2" s="1"/>
  <c r="AD1507" i="2" s="1"/>
  <c r="AD1508" i="2" s="1"/>
  <c r="AD1509" i="2" s="1"/>
  <c r="AD1510" i="2" s="1"/>
  <c r="AD1511" i="2" s="1"/>
  <c r="AD1512" i="2" s="1"/>
  <c r="AD1513" i="2" s="1"/>
  <c r="AD1514" i="2" s="1"/>
  <c r="AD1515" i="2" s="1"/>
  <c r="AD1516" i="2" s="1"/>
  <c r="AD1517" i="2" s="1"/>
  <c r="AD1518" i="2" s="1"/>
  <c r="AD1519" i="2" s="1"/>
  <c r="AD1520" i="2" s="1"/>
  <c r="AD1521" i="2" s="1"/>
  <c r="AD1522" i="2" s="1"/>
  <c r="AD1523" i="2" s="1"/>
  <c r="AD1524" i="2" s="1"/>
  <c r="AD1525" i="2" s="1"/>
  <c r="AD1526" i="2" s="1"/>
  <c r="AD1527" i="2" s="1"/>
  <c r="AD1528" i="2" s="1"/>
  <c r="AD1529" i="2" s="1"/>
  <c r="AD1530" i="2" s="1"/>
  <c r="AD1531" i="2" s="1"/>
  <c r="AD1532" i="2" s="1"/>
  <c r="AD1533" i="2" s="1"/>
  <c r="AD1534" i="2" s="1"/>
  <c r="AD1535" i="2" s="1"/>
  <c r="AD1536" i="2" s="1"/>
  <c r="AD1537" i="2" s="1"/>
  <c r="AD1538" i="2" s="1"/>
  <c r="AD1539" i="2" s="1"/>
  <c r="AD1540" i="2" s="1"/>
  <c r="AD1541" i="2" s="1"/>
  <c r="AD1542" i="2" s="1"/>
  <c r="AD1543" i="2" s="1"/>
  <c r="AD1544" i="2" s="1"/>
  <c r="AD1545" i="2" s="1"/>
  <c r="AD1546" i="2" s="1"/>
  <c r="AD1547" i="2" s="1"/>
  <c r="AD1548" i="2" s="1"/>
  <c r="AD1549" i="2" s="1"/>
  <c r="AD1550" i="2" s="1"/>
  <c r="AD1551" i="2" s="1"/>
  <c r="AD1552" i="2" s="1"/>
  <c r="AD1553" i="2" s="1"/>
  <c r="AD1554" i="2" s="1"/>
  <c r="AD1555" i="2" s="1"/>
  <c r="AD1556" i="2" s="1"/>
  <c r="AD1557" i="2" s="1"/>
  <c r="AD1558" i="2" s="1"/>
  <c r="AD1559" i="2" s="1"/>
  <c r="AD1560" i="2" s="1"/>
  <c r="AD1561" i="2" s="1"/>
  <c r="AD1562" i="2" s="1"/>
  <c r="AD1563" i="2" s="1"/>
  <c r="AD1564" i="2" s="1"/>
  <c r="AD1565" i="2" s="1"/>
  <c r="AD1566" i="2" s="1"/>
  <c r="AD1567" i="2" s="1"/>
  <c r="AD1568" i="2" s="1"/>
  <c r="AD1569" i="2" s="1"/>
  <c r="AD1570" i="2" s="1"/>
  <c r="AD1571" i="2" s="1"/>
  <c r="AD1572" i="2" s="1"/>
  <c r="AD1573" i="2" s="1"/>
  <c r="AD1574" i="2" s="1"/>
  <c r="AD1575" i="2" s="1"/>
  <c r="AD1576" i="2" s="1"/>
  <c r="H9" i="1"/>
  <c r="D5" i="2" l="1"/>
  <c r="O1524" i="1"/>
  <c r="M46" i="1"/>
  <c r="M45" i="1"/>
  <c r="M44" i="1"/>
  <c r="O45" i="1"/>
  <c r="E211" i="1"/>
  <c r="E422" i="1"/>
  <c r="E194" i="1"/>
  <c r="E195" i="1"/>
  <c r="E436" i="1"/>
  <c r="E416" i="1"/>
  <c r="E207" i="1"/>
  <c r="E208" i="1"/>
  <c r="E212" i="1"/>
  <c r="E423" i="1"/>
  <c r="E220" i="1"/>
  <c r="E439" i="1"/>
  <c r="E213" i="1"/>
  <c r="E424" i="1"/>
  <c r="E429" i="1"/>
  <c r="E197" i="1"/>
  <c r="E214" i="1"/>
  <c r="E425" i="1"/>
  <c r="E431" i="1"/>
  <c r="E432" i="1"/>
  <c r="E198" i="1"/>
  <c r="E215" i="1"/>
  <c r="E426" i="1"/>
  <c r="E218" i="1"/>
  <c r="E219" i="1"/>
  <c r="E430" i="1"/>
  <c r="E201" i="1"/>
  <c r="E206" i="1"/>
  <c r="E421" i="1"/>
  <c r="E216" i="1"/>
  <c r="E427" i="1"/>
  <c r="E434" i="1"/>
  <c r="E225" i="1"/>
  <c r="E440" i="1"/>
  <c r="E419" i="1"/>
  <c r="E420" i="1"/>
  <c r="E217" i="1"/>
  <c r="E428" i="1"/>
  <c r="E196" i="1"/>
  <c r="E221" i="1"/>
  <c r="E205" i="1"/>
  <c r="E210" i="1"/>
  <c r="E433" i="1"/>
  <c r="E199" i="1"/>
  <c r="E224" i="1"/>
  <c r="E435" i="1"/>
  <c r="E442" i="1"/>
  <c r="E222" i="1"/>
  <c r="E417" i="1"/>
  <c r="E418" i="1"/>
  <c r="E209" i="1"/>
  <c r="E223" i="1"/>
  <c r="E200" i="1"/>
  <c r="E202" i="1"/>
  <c r="E226" i="1"/>
  <c r="E437" i="1"/>
  <c r="E203" i="1"/>
  <c r="E438" i="1"/>
  <c r="E204" i="1"/>
  <c r="E441" i="1"/>
  <c r="G355" i="1"/>
  <c r="G351" i="1"/>
  <c r="G349" i="1"/>
  <c r="G350" i="1"/>
  <c r="G352" i="1"/>
  <c r="G353" i="1"/>
  <c r="G354" i="1"/>
  <c r="G356" i="1"/>
  <c r="G357" i="1"/>
  <c r="G347" i="1"/>
  <c r="G348" i="1"/>
  <c r="M31" i="1"/>
  <c r="M23" i="1"/>
  <c r="M26" i="1"/>
  <c r="M39" i="1"/>
  <c r="M40" i="1"/>
  <c r="M25" i="1"/>
  <c r="M24" i="1"/>
  <c r="M27" i="1"/>
  <c r="M28" i="1"/>
  <c r="M42" i="1"/>
  <c r="M41" i="1"/>
  <c r="M43" i="1"/>
  <c r="M34" i="1"/>
  <c r="M38" i="1"/>
  <c r="M33" i="1"/>
  <c r="M35" i="1"/>
  <c r="M36" i="1"/>
  <c r="M29" i="1"/>
  <c r="M30" i="1"/>
  <c r="M32" i="1"/>
  <c r="M37" i="1"/>
  <c r="G80" i="1"/>
  <c r="G81" i="1"/>
  <c r="G70" i="1"/>
  <c r="G67" i="1"/>
  <c r="G68" i="1"/>
  <c r="G72" i="1"/>
  <c r="G73" i="1"/>
  <c r="G74" i="1"/>
  <c r="G77" i="1"/>
  <c r="G78" i="1"/>
  <c r="G79" i="1"/>
  <c r="G69" i="1"/>
  <c r="G71" i="1"/>
  <c r="G75" i="1"/>
  <c r="G82" i="1"/>
  <c r="G76" i="1"/>
  <c r="E20" i="1"/>
  <c r="O22" i="1"/>
  <c r="H10" i="2"/>
  <c r="C23" i="4"/>
  <c r="C23" i="10"/>
  <c r="F9" i="1"/>
  <c r="G33" i="11" s="1"/>
  <c r="D9" i="1"/>
  <c r="G18" i="11" s="1"/>
  <c r="O1525" i="1" l="1"/>
  <c r="O46" i="1"/>
  <c r="M47" i="1"/>
  <c r="M48" i="1"/>
  <c r="M49" i="1"/>
  <c r="E355" i="1"/>
  <c r="E379" i="1"/>
  <c r="E403" i="1"/>
  <c r="E570" i="1"/>
  <c r="E594" i="1"/>
  <c r="E618" i="1"/>
  <c r="E357" i="1"/>
  <c r="E381" i="1"/>
  <c r="E405" i="1"/>
  <c r="E367" i="1"/>
  <c r="E391" i="1"/>
  <c r="E415" i="1"/>
  <c r="E558" i="1"/>
  <c r="E582" i="1"/>
  <c r="E606" i="1"/>
  <c r="E373" i="1"/>
  <c r="E397" i="1"/>
  <c r="E564" i="1"/>
  <c r="E588" i="1"/>
  <c r="E612" i="1"/>
  <c r="E636" i="1"/>
  <c r="E660" i="1"/>
  <c r="E684" i="1"/>
  <c r="E708" i="1"/>
  <c r="E371" i="1"/>
  <c r="E400" i="1"/>
  <c r="E578" i="1"/>
  <c r="E605" i="1"/>
  <c r="E632" i="1"/>
  <c r="E657" i="1"/>
  <c r="E682" i="1"/>
  <c r="E707" i="1"/>
  <c r="E630" i="1"/>
  <c r="E372" i="1"/>
  <c r="E401" i="1"/>
  <c r="E579" i="1"/>
  <c r="E607" i="1"/>
  <c r="E633" i="1"/>
  <c r="E658" i="1"/>
  <c r="E683" i="1"/>
  <c r="E709" i="1"/>
  <c r="E603" i="1"/>
  <c r="E680" i="1"/>
  <c r="E374" i="1"/>
  <c r="E402" i="1"/>
  <c r="E580" i="1"/>
  <c r="E608" i="1"/>
  <c r="E634" i="1"/>
  <c r="E659" i="1"/>
  <c r="E685" i="1"/>
  <c r="E710" i="1"/>
  <c r="E375" i="1"/>
  <c r="E404" i="1"/>
  <c r="E554" i="1"/>
  <c r="E581" i="1"/>
  <c r="E609" i="1"/>
  <c r="E635" i="1"/>
  <c r="E661" i="1"/>
  <c r="E686" i="1"/>
  <c r="E711" i="1"/>
  <c r="E376" i="1"/>
  <c r="E406" i="1"/>
  <c r="E555" i="1"/>
  <c r="E583" i="1"/>
  <c r="E610" i="1"/>
  <c r="E637" i="1"/>
  <c r="E662" i="1"/>
  <c r="E687" i="1"/>
  <c r="E712" i="1"/>
  <c r="E369" i="1"/>
  <c r="E377" i="1"/>
  <c r="E407" i="1"/>
  <c r="E556" i="1"/>
  <c r="E584" i="1"/>
  <c r="E611" i="1"/>
  <c r="E638" i="1"/>
  <c r="E663" i="1"/>
  <c r="E688" i="1"/>
  <c r="E713" i="1"/>
  <c r="E378" i="1"/>
  <c r="E408" i="1"/>
  <c r="E557" i="1"/>
  <c r="E585" i="1"/>
  <c r="E613" i="1"/>
  <c r="E639" i="1"/>
  <c r="E664" i="1"/>
  <c r="E689" i="1"/>
  <c r="E380" i="1"/>
  <c r="E409" i="1"/>
  <c r="E559" i="1"/>
  <c r="E586" i="1"/>
  <c r="E614" i="1"/>
  <c r="E640" i="1"/>
  <c r="E665" i="1"/>
  <c r="E690" i="1"/>
  <c r="E382" i="1"/>
  <c r="E410" i="1"/>
  <c r="E560" i="1"/>
  <c r="E587" i="1"/>
  <c r="E615" i="1"/>
  <c r="E641" i="1"/>
  <c r="E666" i="1"/>
  <c r="E691" i="1"/>
  <c r="E383" i="1"/>
  <c r="E411" i="1"/>
  <c r="E561" i="1"/>
  <c r="E589" i="1"/>
  <c r="E616" i="1"/>
  <c r="E642" i="1"/>
  <c r="E667" i="1"/>
  <c r="E692" i="1"/>
  <c r="E398" i="1"/>
  <c r="E384" i="1"/>
  <c r="E412" i="1"/>
  <c r="E562" i="1"/>
  <c r="E590" i="1"/>
  <c r="E617" i="1"/>
  <c r="E643" i="1"/>
  <c r="E668" i="1"/>
  <c r="E693" i="1"/>
  <c r="E356" i="1"/>
  <c r="E385" i="1"/>
  <c r="E413" i="1"/>
  <c r="E563" i="1"/>
  <c r="E591" i="1"/>
  <c r="E619" i="1"/>
  <c r="E644" i="1"/>
  <c r="E669" i="1"/>
  <c r="E694" i="1"/>
  <c r="E358" i="1"/>
  <c r="E386" i="1"/>
  <c r="E414" i="1"/>
  <c r="E565" i="1"/>
  <c r="E592" i="1"/>
  <c r="E620" i="1"/>
  <c r="E645" i="1"/>
  <c r="E670" i="1"/>
  <c r="E695" i="1"/>
  <c r="E359" i="1"/>
  <c r="E387" i="1"/>
  <c r="E566" i="1"/>
  <c r="E593" i="1"/>
  <c r="E621" i="1"/>
  <c r="E646" i="1"/>
  <c r="E671" i="1"/>
  <c r="E696" i="1"/>
  <c r="E360" i="1"/>
  <c r="E388" i="1"/>
  <c r="E567" i="1"/>
  <c r="E595" i="1"/>
  <c r="E622" i="1"/>
  <c r="E647" i="1"/>
  <c r="E672" i="1"/>
  <c r="E697" i="1"/>
  <c r="E361" i="1"/>
  <c r="E389" i="1"/>
  <c r="E568" i="1"/>
  <c r="E596" i="1"/>
  <c r="E623" i="1"/>
  <c r="E648" i="1"/>
  <c r="E673" i="1"/>
  <c r="E698" i="1"/>
  <c r="E362" i="1"/>
  <c r="E390" i="1"/>
  <c r="E569" i="1"/>
  <c r="E597" i="1"/>
  <c r="E624" i="1"/>
  <c r="E649" i="1"/>
  <c r="E674" i="1"/>
  <c r="E699" i="1"/>
  <c r="E363" i="1"/>
  <c r="E392" i="1"/>
  <c r="E571" i="1"/>
  <c r="E598" i="1"/>
  <c r="E625" i="1"/>
  <c r="E650" i="1"/>
  <c r="E675" i="1"/>
  <c r="E700" i="1"/>
  <c r="E364" i="1"/>
  <c r="E393" i="1"/>
  <c r="E572" i="1"/>
  <c r="E599" i="1"/>
  <c r="E626" i="1"/>
  <c r="E651" i="1"/>
  <c r="E676" i="1"/>
  <c r="E701" i="1"/>
  <c r="E365" i="1"/>
  <c r="E394" i="1"/>
  <c r="E573" i="1"/>
  <c r="E600" i="1"/>
  <c r="E627" i="1"/>
  <c r="E652" i="1"/>
  <c r="E677" i="1"/>
  <c r="E702" i="1"/>
  <c r="E574" i="1"/>
  <c r="E601" i="1"/>
  <c r="E628" i="1"/>
  <c r="E653" i="1"/>
  <c r="E678" i="1"/>
  <c r="E703" i="1"/>
  <c r="E576" i="1"/>
  <c r="E705" i="1"/>
  <c r="E366" i="1"/>
  <c r="E395" i="1"/>
  <c r="E655" i="1"/>
  <c r="E368" i="1"/>
  <c r="E396" i="1"/>
  <c r="E575" i="1"/>
  <c r="E602" i="1"/>
  <c r="E629" i="1"/>
  <c r="E654" i="1"/>
  <c r="E679" i="1"/>
  <c r="E704" i="1"/>
  <c r="E631" i="1"/>
  <c r="E706" i="1"/>
  <c r="E577" i="1"/>
  <c r="E604" i="1"/>
  <c r="E656" i="1"/>
  <c r="E681" i="1"/>
  <c r="E370" i="1"/>
  <c r="E399" i="1"/>
  <c r="G259" i="1"/>
  <c r="G283" i="1"/>
  <c r="G307" i="1"/>
  <c r="G331" i="1"/>
  <c r="G251" i="1"/>
  <c r="G276" i="1"/>
  <c r="G301" i="1"/>
  <c r="G326" i="1"/>
  <c r="G255" i="1"/>
  <c r="G280" i="1"/>
  <c r="G305" i="1"/>
  <c r="G330" i="1"/>
  <c r="G263" i="1"/>
  <c r="G266" i="1"/>
  <c r="G291" i="1"/>
  <c r="G316" i="1"/>
  <c r="G341" i="1"/>
  <c r="G267" i="1"/>
  <c r="G292" i="1"/>
  <c r="G317" i="1"/>
  <c r="G342" i="1"/>
  <c r="G245" i="1"/>
  <c r="G275" i="1"/>
  <c r="G306" i="1"/>
  <c r="G336" i="1"/>
  <c r="G246" i="1"/>
  <c r="G277" i="1"/>
  <c r="G308" i="1"/>
  <c r="G337" i="1"/>
  <c r="G247" i="1"/>
  <c r="G278" i="1"/>
  <c r="G309" i="1"/>
  <c r="G338" i="1"/>
  <c r="G248" i="1"/>
  <c r="G279" i="1"/>
  <c r="G310" i="1"/>
  <c r="G339" i="1"/>
  <c r="G249" i="1"/>
  <c r="G281" i="1"/>
  <c r="G311" i="1"/>
  <c r="G340" i="1"/>
  <c r="G250" i="1"/>
  <c r="G282" i="1"/>
  <c r="G312" i="1"/>
  <c r="G252" i="1"/>
  <c r="G284" i="1"/>
  <c r="G313" i="1"/>
  <c r="G253" i="1"/>
  <c r="G285" i="1"/>
  <c r="G314" i="1"/>
  <c r="G257" i="1"/>
  <c r="G258" i="1"/>
  <c r="G289" i="1"/>
  <c r="G320" i="1"/>
  <c r="G260" i="1"/>
  <c r="G290" i="1"/>
  <c r="G321" i="1"/>
  <c r="G261" i="1"/>
  <c r="G293" i="1"/>
  <c r="G322" i="1"/>
  <c r="G262" i="1"/>
  <c r="G294" i="1"/>
  <c r="G323" i="1"/>
  <c r="G264" i="1"/>
  <c r="G295" i="1"/>
  <c r="G324" i="1"/>
  <c r="G265" i="1"/>
  <c r="G296" i="1"/>
  <c r="G325" i="1"/>
  <c r="G268" i="1"/>
  <c r="G297" i="1"/>
  <c r="G327" i="1"/>
  <c r="G270" i="1"/>
  <c r="G299" i="1"/>
  <c r="G329" i="1"/>
  <c r="G272" i="1"/>
  <c r="G302" i="1"/>
  <c r="G333" i="1"/>
  <c r="G256" i="1"/>
  <c r="G269" i="1"/>
  <c r="G271" i="1"/>
  <c r="G273" i="1"/>
  <c r="G274" i="1"/>
  <c r="G286" i="1"/>
  <c r="G254" i="1"/>
  <c r="G287" i="1"/>
  <c r="G288" i="1"/>
  <c r="G298" i="1"/>
  <c r="G300" i="1"/>
  <c r="G303" i="1"/>
  <c r="G304" i="1"/>
  <c r="G315" i="1"/>
  <c r="G318" i="1"/>
  <c r="G319" i="1"/>
  <c r="G328" i="1"/>
  <c r="G332" i="1"/>
  <c r="G334" i="1"/>
  <c r="G335" i="1"/>
  <c r="O12" i="1"/>
  <c r="G21" i="1"/>
  <c r="H11" i="2"/>
  <c r="C24" i="4"/>
  <c r="C24" i="10"/>
  <c r="M50" i="1" l="1"/>
  <c r="O47" i="1"/>
  <c r="E47" i="1"/>
  <c r="E41" i="1"/>
  <c r="E48" i="1"/>
  <c r="E45" i="1"/>
  <c r="P45" i="1" s="1"/>
  <c r="E46" i="1"/>
  <c r="P46" i="1" s="1"/>
  <c r="E40" i="1"/>
  <c r="E42" i="1"/>
  <c r="E43" i="1"/>
  <c r="E44" i="1"/>
  <c r="G211" i="1"/>
  <c r="G215" i="1"/>
  <c r="G200" i="1"/>
  <c r="G226" i="1"/>
  <c r="G204" i="1"/>
  <c r="G210" i="1"/>
  <c r="G212" i="1"/>
  <c r="G213" i="1"/>
  <c r="G216" i="1"/>
  <c r="G217" i="1"/>
  <c r="G194" i="1"/>
  <c r="G220" i="1"/>
  <c r="G205" i="1"/>
  <c r="G206" i="1"/>
  <c r="G207" i="1"/>
  <c r="G208" i="1"/>
  <c r="G209" i="1"/>
  <c r="G214" i="1"/>
  <c r="G218" i="1"/>
  <c r="G219" i="1"/>
  <c r="G223" i="1"/>
  <c r="G224" i="1"/>
  <c r="G225" i="1"/>
  <c r="G195" i="1"/>
  <c r="G196" i="1"/>
  <c r="G198" i="1"/>
  <c r="G201" i="1"/>
  <c r="G197" i="1"/>
  <c r="G199" i="1"/>
  <c r="G202" i="1"/>
  <c r="G203" i="1"/>
  <c r="G221" i="1"/>
  <c r="G222" i="1"/>
  <c r="E115" i="1"/>
  <c r="E139" i="1"/>
  <c r="E163" i="1"/>
  <c r="E187" i="1"/>
  <c r="E235" i="1"/>
  <c r="E450" i="1"/>
  <c r="E117" i="1"/>
  <c r="E141" i="1"/>
  <c r="E165" i="1"/>
  <c r="E189" i="1"/>
  <c r="E237" i="1"/>
  <c r="E452" i="1"/>
  <c r="E103" i="1"/>
  <c r="E127" i="1"/>
  <c r="E151" i="1"/>
  <c r="E175" i="1"/>
  <c r="E343" i="1"/>
  <c r="E462" i="1"/>
  <c r="E109" i="1"/>
  <c r="E133" i="1"/>
  <c r="E157" i="1"/>
  <c r="E181" i="1"/>
  <c r="E229" i="1"/>
  <c r="E444" i="1"/>
  <c r="E468" i="1"/>
  <c r="E108" i="1"/>
  <c r="E137" i="1"/>
  <c r="E167" i="1"/>
  <c r="E453" i="1"/>
  <c r="E110" i="1"/>
  <c r="E138" i="1"/>
  <c r="E168" i="1"/>
  <c r="E344" i="1"/>
  <c r="E454" i="1"/>
  <c r="E106" i="1"/>
  <c r="E244" i="1"/>
  <c r="E111" i="1"/>
  <c r="E140" i="1"/>
  <c r="E169" i="1"/>
  <c r="E345" i="1"/>
  <c r="E455" i="1"/>
  <c r="E112" i="1"/>
  <c r="E142" i="1"/>
  <c r="E170" i="1"/>
  <c r="E346" i="1"/>
  <c r="E456" i="1"/>
  <c r="E113" i="1"/>
  <c r="E143" i="1"/>
  <c r="E171" i="1"/>
  <c r="E457" i="1"/>
  <c r="E449" i="1"/>
  <c r="E114" i="1"/>
  <c r="E144" i="1"/>
  <c r="E172" i="1"/>
  <c r="E458" i="1"/>
  <c r="E136" i="1"/>
  <c r="E116" i="1"/>
  <c r="E145" i="1"/>
  <c r="E173" i="1"/>
  <c r="E459" i="1"/>
  <c r="E118" i="1"/>
  <c r="E146" i="1"/>
  <c r="E174" i="1"/>
  <c r="E460" i="1"/>
  <c r="E119" i="1"/>
  <c r="E147" i="1"/>
  <c r="E176" i="1"/>
  <c r="E227" i="1"/>
  <c r="E461" i="1"/>
  <c r="E120" i="1"/>
  <c r="E148" i="1"/>
  <c r="E177" i="1"/>
  <c r="E228" i="1"/>
  <c r="E463" i="1"/>
  <c r="E121" i="1"/>
  <c r="E149" i="1"/>
  <c r="E178" i="1"/>
  <c r="E230" i="1"/>
  <c r="E464" i="1"/>
  <c r="E122" i="1"/>
  <c r="E150" i="1"/>
  <c r="E179" i="1"/>
  <c r="E231" i="1"/>
  <c r="E465" i="1"/>
  <c r="E123" i="1"/>
  <c r="E152" i="1"/>
  <c r="E180" i="1"/>
  <c r="E232" i="1"/>
  <c r="E466" i="1"/>
  <c r="E96" i="1"/>
  <c r="E124" i="1"/>
  <c r="E153" i="1"/>
  <c r="E182" i="1"/>
  <c r="E233" i="1"/>
  <c r="E467" i="1"/>
  <c r="E97" i="1"/>
  <c r="E125" i="1"/>
  <c r="E154" i="1"/>
  <c r="E183" i="1"/>
  <c r="E234" i="1"/>
  <c r="E469" i="1"/>
  <c r="E98" i="1"/>
  <c r="E126" i="1"/>
  <c r="E155" i="1"/>
  <c r="E184" i="1"/>
  <c r="E236" i="1"/>
  <c r="E470" i="1"/>
  <c r="E99" i="1"/>
  <c r="E128" i="1"/>
  <c r="E156" i="1"/>
  <c r="E185" i="1"/>
  <c r="E238" i="1"/>
  <c r="E471" i="1"/>
  <c r="E100" i="1"/>
  <c r="E129" i="1"/>
  <c r="E158" i="1"/>
  <c r="E186" i="1"/>
  <c r="E239" i="1"/>
  <c r="E443" i="1"/>
  <c r="E101" i="1"/>
  <c r="E130" i="1"/>
  <c r="E159" i="1"/>
  <c r="E188" i="1"/>
  <c r="E240" i="1"/>
  <c r="E445" i="1"/>
  <c r="E448" i="1"/>
  <c r="E102" i="1"/>
  <c r="E131" i="1"/>
  <c r="E160" i="1"/>
  <c r="E190" i="1"/>
  <c r="E241" i="1"/>
  <c r="E446" i="1"/>
  <c r="E161" i="1"/>
  <c r="E447" i="1"/>
  <c r="E135" i="1"/>
  <c r="E164" i="1"/>
  <c r="E193" i="1"/>
  <c r="E104" i="1"/>
  <c r="E132" i="1"/>
  <c r="E191" i="1"/>
  <c r="E242" i="1"/>
  <c r="E105" i="1"/>
  <c r="E134" i="1"/>
  <c r="E162" i="1"/>
  <c r="E192" i="1"/>
  <c r="E243" i="1"/>
  <c r="E107" i="1"/>
  <c r="E166" i="1"/>
  <c r="E451" i="1"/>
  <c r="E15" i="1"/>
  <c r="E39" i="1"/>
  <c r="E65" i="1"/>
  <c r="E89" i="1"/>
  <c r="E19" i="1"/>
  <c r="E69" i="1"/>
  <c r="E93" i="1"/>
  <c r="E18" i="1"/>
  <c r="E73" i="1"/>
  <c r="E22" i="1"/>
  <c r="E49" i="1"/>
  <c r="E76" i="1"/>
  <c r="E24" i="1"/>
  <c r="E51" i="1"/>
  <c r="E78" i="1"/>
  <c r="E25" i="1"/>
  <c r="E52" i="1"/>
  <c r="E79" i="1"/>
  <c r="E26" i="1"/>
  <c r="E53" i="1"/>
  <c r="E80" i="1"/>
  <c r="E35" i="1"/>
  <c r="E62" i="1"/>
  <c r="E90" i="1"/>
  <c r="E23" i="1"/>
  <c r="E59" i="1"/>
  <c r="E95" i="1"/>
  <c r="E27" i="1"/>
  <c r="E60" i="1"/>
  <c r="E61" i="1"/>
  <c r="E29" i="1"/>
  <c r="E63" i="1"/>
  <c r="E30" i="1"/>
  <c r="E66" i="1"/>
  <c r="E31" i="1"/>
  <c r="E67" i="1"/>
  <c r="E32" i="1"/>
  <c r="E68" i="1"/>
  <c r="E33" i="1"/>
  <c r="E70" i="1"/>
  <c r="E36" i="1"/>
  <c r="E72" i="1"/>
  <c r="E37" i="1"/>
  <c r="E74" i="1"/>
  <c r="E38" i="1"/>
  <c r="E75" i="1"/>
  <c r="E77" i="1"/>
  <c r="E81" i="1"/>
  <c r="E84" i="1"/>
  <c r="E14" i="1"/>
  <c r="E54" i="1"/>
  <c r="E87" i="1"/>
  <c r="E16" i="1"/>
  <c r="E55" i="1"/>
  <c r="E88" i="1"/>
  <c r="E71" i="1"/>
  <c r="E82" i="1"/>
  <c r="E83" i="1"/>
  <c r="E85" i="1"/>
  <c r="E34" i="1"/>
  <c r="E86" i="1"/>
  <c r="E12" i="1"/>
  <c r="E13" i="1"/>
  <c r="E91" i="1"/>
  <c r="E92" i="1"/>
  <c r="E94" i="1"/>
  <c r="E58" i="1"/>
  <c r="E17" i="1"/>
  <c r="E50" i="1"/>
  <c r="E56" i="1"/>
  <c r="E57" i="1"/>
  <c r="G20" i="1"/>
  <c r="M56" i="1"/>
  <c r="M52" i="1"/>
  <c r="M51" i="1"/>
  <c r="M53" i="1"/>
  <c r="M54" i="1"/>
  <c r="M55" i="1"/>
  <c r="O13" i="1"/>
  <c r="E11" i="1"/>
  <c r="H12" i="2"/>
  <c r="C25" i="4"/>
  <c r="C25" i="10"/>
  <c r="P47" i="1" l="1"/>
  <c r="M1524" i="1"/>
  <c r="M1525" i="1"/>
  <c r="W45" i="1"/>
  <c r="U45" i="1"/>
  <c r="S45" i="1"/>
  <c r="O48" i="1"/>
  <c r="P48" i="1" s="1"/>
  <c r="G1450" i="1"/>
  <c r="G1452" i="1"/>
  <c r="G1462" i="1"/>
  <c r="G1468" i="1"/>
  <c r="G1455" i="1"/>
  <c r="G1456" i="1"/>
  <c r="G1457" i="1"/>
  <c r="G1458" i="1"/>
  <c r="G1459" i="1"/>
  <c r="G1460" i="1"/>
  <c r="G1453" i="1"/>
  <c r="G1454" i="1"/>
  <c r="G1461" i="1"/>
  <c r="G1463" i="1"/>
  <c r="G1464" i="1"/>
  <c r="G1465" i="1"/>
  <c r="G1466" i="1"/>
  <c r="G1467" i="1"/>
  <c r="G1451" i="1"/>
  <c r="G1448" i="1"/>
  <c r="G1449" i="1"/>
  <c r="O14" i="1"/>
  <c r="M57" i="1"/>
  <c r="M59" i="1"/>
  <c r="M60" i="1"/>
  <c r="M58" i="1"/>
  <c r="M64" i="1"/>
  <c r="H13" i="2"/>
  <c r="C26" i="4"/>
  <c r="C26" i="10"/>
  <c r="G1474" i="1" l="1"/>
  <c r="G1476" i="1"/>
  <c r="G1481" i="1"/>
  <c r="G1482" i="1"/>
  <c r="G1469" i="1"/>
  <c r="G1470" i="1"/>
  <c r="G1471" i="1"/>
  <c r="G1472" i="1"/>
  <c r="G1473" i="1"/>
  <c r="G1475" i="1"/>
  <c r="G1477" i="1"/>
  <c r="G1478" i="1"/>
  <c r="G1479" i="1"/>
  <c r="G1480" i="1"/>
  <c r="E732" i="1"/>
  <c r="E756" i="1"/>
  <c r="E780" i="1"/>
  <c r="E804" i="1"/>
  <c r="E828" i="1"/>
  <c r="E852" i="1"/>
  <c r="E876" i="1"/>
  <c r="E900" i="1"/>
  <c r="E924" i="1"/>
  <c r="E948" i="1"/>
  <c r="E972" i="1"/>
  <c r="E996" i="1"/>
  <c r="E1020" i="1"/>
  <c r="E1044" i="1"/>
  <c r="E1068" i="1"/>
  <c r="E1092" i="1"/>
  <c r="E1116" i="1"/>
  <c r="E1140" i="1"/>
  <c r="E1164" i="1"/>
  <c r="E1188" i="1"/>
  <c r="E1212" i="1"/>
  <c r="E1236" i="1"/>
  <c r="E1260" i="1"/>
  <c r="E1284" i="1"/>
  <c r="E1308" i="1"/>
  <c r="E1332" i="1"/>
  <c r="E1356" i="1"/>
  <c r="E1380" i="1"/>
  <c r="E1404" i="1"/>
  <c r="E1428" i="1"/>
  <c r="E1452" i="1"/>
  <c r="E1476" i="1"/>
  <c r="E730" i="1"/>
  <c r="E802" i="1"/>
  <c r="E898" i="1"/>
  <c r="E994" i="1"/>
  <c r="E1090" i="1"/>
  <c r="E1234" i="1"/>
  <c r="E1330" i="1"/>
  <c r="E1474" i="1"/>
  <c r="E733" i="1"/>
  <c r="E757" i="1"/>
  <c r="E781" i="1"/>
  <c r="E805" i="1"/>
  <c r="E829" i="1"/>
  <c r="E853" i="1"/>
  <c r="E877" i="1"/>
  <c r="E901" i="1"/>
  <c r="E925" i="1"/>
  <c r="E949" i="1"/>
  <c r="E973" i="1"/>
  <c r="E997" i="1"/>
  <c r="E1021" i="1"/>
  <c r="E1045" i="1"/>
  <c r="E1069" i="1"/>
  <c r="E1093" i="1"/>
  <c r="E1117" i="1"/>
  <c r="E1141" i="1"/>
  <c r="E1165" i="1"/>
  <c r="E1189" i="1"/>
  <c r="E1213" i="1"/>
  <c r="E1237" i="1"/>
  <c r="E1261" i="1"/>
  <c r="E1285" i="1"/>
  <c r="E1309" i="1"/>
  <c r="E1333" i="1"/>
  <c r="E1357" i="1"/>
  <c r="E1381" i="1"/>
  <c r="E1405" i="1"/>
  <c r="E1429" i="1"/>
  <c r="E1453" i="1"/>
  <c r="E1477" i="1"/>
  <c r="E778" i="1"/>
  <c r="E850" i="1"/>
  <c r="E946" i="1"/>
  <c r="E1138" i="1"/>
  <c r="E1258" i="1"/>
  <c r="E1378" i="1"/>
  <c r="E734" i="1"/>
  <c r="E758" i="1"/>
  <c r="E782" i="1"/>
  <c r="E806" i="1"/>
  <c r="E830" i="1"/>
  <c r="E854" i="1"/>
  <c r="E878" i="1"/>
  <c r="E902" i="1"/>
  <c r="E926" i="1"/>
  <c r="E950" i="1"/>
  <c r="E974" i="1"/>
  <c r="E998" i="1"/>
  <c r="E1022" i="1"/>
  <c r="E1046" i="1"/>
  <c r="E1070" i="1"/>
  <c r="E1094" i="1"/>
  <c r="E1118" i="1"/>
  <c r="E1142" i="1"/>
  <c r="E1166" i="1"/>
  <c r="E1190" i="1"/>
  <c r="E1214" i="1"/>
  <c r="E1238" i="1"/>
  <c r="E1262" i="1"/>
  <c r="E1286" i="1"/>
  <c r="E1310" i="1"/>
  <c r="E1334" i="1"/>
  <c r="E1358" i="1"/>
  <c r="E1382" i="1"/>
  <c r="E1406" i="1"/>
  <c r="E1430" i="1"/>
  <c r="E1454" i="1"/>
  <c r="E1478" i="1"/>
  <c r="E1146" i="1"/>
  <c r="E1170" i="1"/>
  <c r="E1194" i="1"/>
  <c r="E1218" i="1"/>
  <c r="E1242" i="1"/>
  <c r="E1266" i="1"/>
  <c r="E1290" i="1"/>
  <c r="E1314" i="1"/>
  <c r="E1362" i="1"/>
  <c r="E1410" i="1"/>
  <c r="E1458" i="1"/>
  <c r="E735" i="1"/>
  <c r="E759" i="1"/>
  <c r="E783" i="1"/>
  <c r="E831" i="1"/>
  <c r="E855" i="1"/>
  <c r="E879" i="1"/>
  <c r="E903" i="1"/>
  <c r="E927" i="1"/>
  <c r="E951" i="1"/>
  <c r="E975" i="1"/>
  <c r="E999" i="1"/>
  <c r="E1023" i="1"/>
  <c r="E1047" i="1"/>
  <c r="E1071" i="1"/>
  <c r="E1095" i="1"/>
  <c r="E1119" i="1"/>
  <c r="E1143" i="1"/>
  <c r="E1167" i="1"/>
  <c r="E1191" i="1"/>
  <c r="E1215" i="1"/>
  <c r="E1239" i="1"/>
  <c r="E1263" i="1"/>
  <c r="E1287" i="1"/>
  <c r="E1311" i="1"/>
  <c r="E1335" i="1"/>
  <c r="E1359" i="1"/>
  <c r="E1383" i="1"/>
  <c r="E1407" i="1"/>
  <c r="E1431" i="1"/>
  <c r="E1455" i="1"/>
  <c r="E1479" i="1"/>
  <c r="E1338" i="1"/>
  <c r="E1386" i="1"/>
  <c r="E1434" i="1"/>
  <c r="E1482" i="1"/>
  <c r="E736" i="1"/>
  <c r="E760" i="1"/>
  <c r="E784" i="1"/>
  <c r="E832" i="1"/>
  <c r="E856" i="1"/>
  <c r="E880" i="1"/>
  <c r="E904" i="1"/>
  <c r="E928" i="1"/>
  <c r="E952" i="1"/>
  <c r="E976" i="1"/>
  <c r="E1000" i="1"/>
  <c r="E1024" i="1"/>
  <c r="E1048" i="1"/>
  <c r="E1072" i="1"/>
  <c r="E1096" i="1"/>
  <c r="E1120" i="1"/>
  <c r="E1144" i="1"/>
  <c r="E1168" i="1"/>
  <c r="E1192" i="1"/>
  <c r="E1216" i="1"/>
  <c r="E1240" i="1"/>
  <c r="E1264" i="1"/>
  <c r="E1288" i="1"/>
  <c r="E1312" i="1"/>
  <c r="E1336" i="1"/>
  <c r="E1360" i="1"/>
  <c r="E1384" i="1"/>
  <c r="E1408" i="1"/>
  <c r="E1432" i="1"/>
  <c r="E1456" i="1"/>
  <c r="E1480" i="1"/>
  <c r="E1186" i="1"/>
  <c r="E1426" i="1"/>
  <c r="E737" i="1"/>
  <c r="E761" i="1"/>
  <c r="E785" i="1"/>
  <c r="E809" i="1"/>
  <c r="E833" i="1"/>
  <c r="E857" i="1"/>
  <c r="E881" i="1"/>
  <c r="E905" i="1"/>
  <c r="E929" i="1"/>
  <c r="E953" i="1"/>
  <c r="E977" i="1"/>
  <c r="E1001" i="1"/>
  <c r="E1025" i="1"/>
  <c r="E1049" i="1"/>
  <c r="E1073" i="1"/>
  <c r="E1097" i="1"/>
  <c r="E1121" i="1"/>
  <c r="E1145" i="1"/>
  <c r="E1169" i="1"/>
  <c r="E1193" i="1"/>
  <c r="E1217" i="1"/>
  <c r="E1241" i="1"/>
  <c r="E1265" i="1"/>
  <c r="E1289" i="1"/>
  <c r="E1313" i="1"/>
  <c r="E1337" i="1"/>
  <c r="E1361" i="1"/>
  <c r="E1385" i="1"/>
  <c r="E1409" i="1"/>
  <c r="E1433" i="1"/>
  <c r="E1457" i="1"/>
  <c r="E1481" i="1"/>
  <c r="E1354" i="1"/>
  <c r="E714" i="1"/>
  <c r="E738" i="1"/>
  <c r="E762" i="1"/>
  <c r="E786" i="1"/>
  <c r="E810" i="1"/>
  <c r="E834" i="1"/>
  <c r="E858" i="1"/>
  <c r="E882" i="1"/>
  <c r="E906" i="1"/>
  <c r="E930" i="1"/>
  <c r="E954" i="1"/>
  <c r="E978" i="1"/>
  <c r="E1002" i="1"/>
  <c r="E1026" i="1"/>
  <c r="E1050" i="1"/>
  <c r="E1074" i="1"/>
  <c r="E1098" i="1"/>
  <c r="E1122" i="1"/>
  <c r="E715" i="1"/>
  <c r="E739" i="1"/>
  <c r="E763" i="1"/>
  <c r="E787" i="1"/>
  <c r="E811" i="1"/>
  <c r="E835" i="1"/>
  <c r="E859" i="1"/>
  <c r="E883" i="1"/>
  <c r="E907" i="1"/>
  <c r="E931" i="1"/>
  <c r="E955" i="1"/>
  <c r="E979" i="1"/>
  <c r="E1003" i="1"/>
  <c r="E1027" i="1"/>
  <c r="E1051" i="1"/>
  <c r="E1075" i="1"/>
  <c r="E1099" i="1"/>
  <c r="E1123" i="1"/>
  <c r="E1147" i="1"/>
  <c r="E1171" i="1"/>
  <c r="E1195" i="1"/>
  <c r="E1219" i="1"/>
  <c r="E1243" i="1"/>
  <c r="E1267" i="1"/>
  <c r="E1291" i="1"/>
  <c r="E1315" i="1"/>
  <c r="E1339" i="1"/>
  <c r="E1363" i="1"/>
  <c r="E1387" i="1"/>
  <c r="E1411" i="1"/>
  <c r="E1435" i="1"/>
  <c r="E1459" i="1"/>
  <c r="E716" i="1"/>
  <c r="E740" i="1"/>
  <c r="E764" i="1"/>
  <c r="E788" i="1"/>
  <c r="E812" i="1"/>
  <c r="E836" i="1"/>
  <c r="E860" i="1"/>
  <c r="E884" i="1"/>
  <c r="E908" i="1"/>
  <c r="E932" i="1"/>
  <c r="E956" i="1"/>
  <c r="E980" i="1"/>
  <c r="E1004" i="1"/>
  <c r="E1028" i="1"/>
  <c r="E1052" i="1"/>
  <c r="E1076" i="1"/>
  <c r="E1100" i="1"/>
  <c r="E1124" i="1"/>
  <c r="E1148" i="1"/>
  <c r="E1172" i="1"/>
  <c r="E1196" i="1"/>
  <c r="E1220" i="1"/>
  <c r="E1244" i="1"/>
  <c r="E1268" i="1"/>
  <c r="E1292" i="1"/>
  <c r="E1316" i="1"/>
  <c r="E1340" i="1"/>
  <c r="E1364" i="1"/>
  <c r="E1388" i="1"/>
  <c r="E1412" i="1"/>
  <c r="E1436" i="1"/>
  <c r="E1460" i="1"/>
  <c r="E717" i="1"/>
  <c r="E741" i="1"/>
  <c r="E765" i="1"/>
  <c r="E789" i="1"/>
  <c r="E813" i="1"/>
  <c r="E837" i="1"/>
  <c r="E861" i="1"/>
  <c r="E885" i="1"/>
  <c r="E909" i="1"/>
  <c r="E933" i="1"/>
  <c r="E957" i="1"/>
  <c r="E981" i="1"/>
  <c r="E1005" i="1"/>
  <c r="E1029" i="1"/>
  <c r="E1053" i="1"/>
  <c r="E1077" i="1"/>
  <c r="E1101" i="1"/>
  <c r="E1125" i="1"/>
  <c r="E1149" i="1"/>
  <c r="E1173" i="1"/>
  <c r="E1197" i="1"/>
  <c r="E1221" i="1"/>
  <c r="E1245" i="1"/>
  <c r="E1269" i="1"/>
  <c r="E1293" i="1"/>
  <c r="E1317" i="1"/>
  <c r="E1341" i="1"/>
  <c r="E1365" i="1"/>
  <c r="E1389" i="1"/>
  <c r="E1413" i="1"/>
  <c r="E1437" i="1"/>
  <c r="E1461" i="1"/>
  <c r="E718" i="1"/>
  <c r="E742" i="1"/>
  <c r="E766" i="1"/>
  <c r="E790" i="1"/>
  <c r="E814" i="1"/>
  <c r="E838" i="1"/>
  <c r="E862" i="1"/>
  <c r="E886" i="1"/>
  <c r="E910" i="1"/>
  <c r="E934" i="1"/>
  <c r="E958" i="1"/>
  <c r="E982" i="1"/>
  <c r="E1006" i="1"/>
  <c r="E1030" i="1"/>
  <c r="E1054" i="1"/>
  <c r="E1078" i="1"/>
  <c r="E1102" i="1"/>
  <c r="E1126" i="1"/>
  <c r="E1150" i="1"/>
  <c r="E1174" i="1"/>
  <c r="E1198" i="1"/>
  <c r="E1222" i="1"/>
  <c r="E1246" i="1"/>
  <c r="E1270" i="1"/>
  <c r="E1294" i="1"/>
  <c r="E1318" i="1"/>
  <c r="E1342" i="1"/>
  <c r="E1366" i="1"/>
  <c r="E1390" i="1"/>
  <c r="E1414" i="1"/>
  <c r="E1438" i="1"/>
  <c r="E1462" i="1"/>
  <c r="E1018" i="1"/>
  <c r="E719" i="1"/>
  <c r="E743" i="1"/>
  <c r="E767" i="1"/>
  <c r="E791" i="1"/>
  <c r="E815" i="1"/>
  <c r="E839" i="1"/>
  <c r="E863" i="1"/>
  <c r="E887" i="1"/>
  <c r="E911" i="1"/>
  <c r="E935" i="1"/>
  <c r="E959" i="1"/>
  <c r="E983" i="1"/>
  <c r="E1007" i="1"/>
  <c r="E1031" i="1"/>
  <c r="E1055" i="1"/>
  <c r="E1079" i="1"/>
  <c r="E1103" i="1"/>
  <c r="E1127" i="1"/>
  <c r="E1151" i="1"/>
  <c r="E1175" i="1"/>
  <c r="E1199" i="1"/>
  <c r="E1223" i="1"/>
  <c r="E1247" i="1"/>
  <c r="E1271" i="1"/>
  <c r="E1295" i="1"/>
  <c r="E1319" i="1"/>
  <c r="E1343" i="1"/>
  <c r="E1367" i="1"/>
  <c r="E1391" i="1"/>
  <c r="E1415" i="1"/>
  <c r="E1439" i="1"/>
  <c r="E1463" i="1"/>
  <c r="E1306" i="1"/>
  <c r="E720" i="1"/>
  <c r="E744" i="1"/>
  <c r="E768" i="1"/>
  <c r="E792" i="1"/>
  <c r="E816" i="1"/>
  <c r="E840" i="1"/>
  <c r="E864" i="1"/>
  <c r="E888" i="1"/>
  <c r="E912" i="1"/>
  <c r="E936" i="1"/>
  <c r="E960" i="1"/>
  <c r="E984" i="1"/>
  <c r="E1008" i="1"/>
  <c r="E1032" i="1"/>
  <c r="E1056" i="1"/>
  <c r="E1080" i="1"/>
  <c r="E1104" i="1"/>
  <c r="E1128" i="1"/>
  <c r="E1152" i="1"/>
  <c r="E1176" i="1"/>
  <c r="E1200" i="1"/>
  <c r="E1224" i="1"/>
  <c r="E1248" i="1"/>
  <c r="E1272" i="1"/>
  <c r="E1296" i="1"/>
  <c r="E1320" i="1"/>
  <c r="E1344" i="1"/>
  <c r="E1368" i="1"/>
  <c r="E1392" i="1"/>
  <c r="E1416" i="1"/>
  <c r="E1440" i="1"/>
  <c r="E1464" i="1"/>
  <c r="E721" i="1"/>
  <c r="E745" i="1"/>
  <c r="E769" i="1"/>
  <c r="E793" i="1"/>
  <c r="E817" i="1"/>
  <c r="E841" i="1"/>
  <c r="E865" i="1"/>
  <c r="E889" i="1"/>
  <c r="E913" i="1"/>
  <c r="E937" i="1"/>
  <c r="E961" i="1"/>
  <c r="E985" i="1"/>
  <c r="E1009" i="1"/>
  <c r="E1033" i="1"/>
  <c r="E1057" i="1"/>
  <c r="E1081" i="1"/>
  <c r="E1105" i="1"/>
  <c r="E1129" i="1"/>
  <c r="E1153" i="1"/>
  <c r="E1177" i="1"/>
  <c r="E1201" i="1"/>
  <c r="E1225" i="1"/>
  <c r="E1249" i="1"/>
  <c r="E1273" i="1"/>
  <c r="E1297" i="1"/>
  <c r="E1321" i="1"/>
  <c r="E1345" i="1"/>
  <c r="E1369" i="1"/>
  <c r="E1393" i="1"/>
  <c r="E1417" i="1"/>
  <c r="E1441" i="1"/>
  <c r="E1465" i="1"/>
  <c r="E722" i="1"/>
  <c r="E746" i="1"/>
  <c r="E770" i="1"/>
  <c r="E794" i="1"/>
  <c r="E842" i="1"/>
  <c r="E866" i="1"/>
  <c r="E890" i="1"/>
  <c r="E914" i="1"/>
  <c r="E938" i="1"/>
  <c r="E962" i="1"/>
  <c r="E986" i="1"/>
  <c r="E1010" i="1"/>
  <c r="E1034" i="1"/>
  <c r="E1058" i="1"/>
  <c r="E1082" i="1"/>
  <c r="E1106" i="1"/>
  <c r="E1130" i="1"/>
  <c r="E1154" i="1"/>
  <c r="E1178" i="1"/>
  <c r="E1202" i="1"/>
  <c r="E1226" i="1"/>
  <c r="E1250" i="1"/>
  <c r="E1274" i="1"/>
  <c r="E1298" i="1"/>
  <c r="E1322" i="1"/>
  <c r="E1346" i="1"/>
  <c r="E1370" i="1"/>
  <c r="E1394" i="1"/>
  <c r="E1418" i="1"/>
  <c r="E1442" i="1"/>
  <c r="E1466" i="1"/>
  <c r="E723" i="1"/>
  <c r="E747" i="1"/>
  <c r="E771" i="1"/>
  <c r="E795" i="1"/>
  <c r="E843" i="1"/>
  <c r="E867" i="1"/>
  <c r="E891" i="1"/>
  <c r="E915" i="1"/>
  <c r="E939" i="1"/>
  <c r="E963" i="1"/>
  <c r="E987" i="1"/>
  <c r="E1011" i="1"/>
  <c r="E1035" i="1"/>
  <c r="E1059" i="1"/>
  <c r="E1083" i="1"/>
  <c r="E1107" i="1"/>
  <c r="E1131" i="1"/>
  <c r="E1155" i="1"/>
  <c r="E1179" i="1"/>
  <c r="E1203" i="1"/>
  <c r="E1227" i="1"/>
  <c r="E1251" i="1"/>
  <c r="E1275" i="1"/>
  <c r="E1299" i="1"/>
  <c r="E1323" i="1"/>
  <c r="E1347" i="1"/>
  <c r="E1371" i="1"/>
  <c r="E1395" i="1"/>
  <c r="E1419" i="1"/>
  <c r="E1443" i="1"/>
  <c r="E1467" i="1"/>
  <c r="E724" i="1"/>
  <c r="E748" i="1"/>
  <c r="E772" i="1"/>
  <c r="E820" i="1"/>
  <c r="E844" i="1"/>
  <c r="E868" i="1"/>
  <c r="E892" i="1"/>
  <c r="E916" i="1"/>
  <c r="E940" i="1"/>
  <c r="E964" i="1"/>
  <c r="E988" i="1"/>
  <c r="E1012" i="1"/>
  <c r="E1036" i="1"/>
  <c r="E1060" i="1"/>
  <c r="E1084" i="1"/>
  <c r="E1108" i="1"/>
  <c r="E1132" i="1"/>
  <c r="E1156" i="1"/>
  <c r="E1180" i="1"/>
  <c r="E1204" i="1"/>
  <c r="E1228" i="1"/>
  <c r="E1252" i="1"/>
  <c r="E1276" i="1"/>
  <c r="E1300" i="1"/>
  <c r="E1324" i="1"/>
  <c r="E1348" i="1"/>
  <c r="E1372" i="1"/>
  <c r="E1396" i="1"/>
  <c r="E1420" i="1"/>
  <c r="E1444" i="1"/>
  <c r="E1468" i="1"/>
  <c r="E725" i="1"/>
  <c r="E749" i="1"/>
  <c r="E773" i="1"/>
  <c r="E821" i="1"/>
  <c r="E845" i="1"/>
  <c r="E869" i="1"/>
  <c r="E893" i="1"/>
  <c r="E917" i="1"/>
  <c r="E941" i="1"/>
  <c r="E965" i="1"/>
  <c r="E989" i="1"/>
  <c r="E1013" i="1"/>
  <c r="E1037" i="1"/>
  <c r="E1061" i="1"/>
  <c r="E1085" i="1"/>
  <c r="E1109" i="1"/>
  <c r="E1133" i="1"/>
  <c r="E1157" i="1"/>
  <c r="E1181" i="1"/>
  <c r="E1205" i="1"/>
  <c r="E1229" i="1"/>
  <c r="E1253" i="1"/>
  <c r="E1277" i="1"/>
  <c r="E1301" i="1"/>
  <c r="E1325" i="1"/>
  <c r="E1349" i="1"/>
  <c r="E1373" i="1"/>
  <c r="E1397" i="1"/>
  <c r="E1421" i="1"/>
  <c r="E1445" i="1"/>
  <c r="E1469" i="1"/>
  <c r="E726" i="1"/>
  <c r="E750" i="1"/>
  <c r="E774" i="1"/>
  <c r="E798" i="1"/>
  <c r="E822" i="1"/>
  <c r="E846" i="1"/>
  <c r="E870" i="1"/>
  <c r="E894" i="1"/>
  <c r="E918" i="1"/>
  <c r="E942" i="1"/>
  <c r="E966" i="1"/>
  <c r="E990" i="1"/>
  <c r="E1014" i="1"/>
  <c r="E1038" i="1"/>
  <c r="E1062" i="1"/>
  <c r="E1086" i="1"/>
  <c r="E1110" i="1"/>
  <c r="E1134" i="1"/>
  <c r="E1158" i="1"/>
  <c r="E1182" i="1"/>
  <c r="E1206" i="1"/>
  <c r="E1230" i="1"/>
  <c r="E1254" i="1"/>
  <c r="E1278" i="1"/>
  <c r="E1302" i="1"/>
  <c r="E1326" i="1"/>
  <c r="E1350" i="1"/>
  <c r="E1374" i="1"/>
  <c r="E1398" i="1"/>
  <c r="E1422" i="1"/>
  <c r="E1446" i="1"/>
  <c r="E1470" i="1"/>
  <c r="E1184" i="1"/>
  <c r="E1304" i="1"/>
  <c r="E1376" i="1"/>
  <c r="E1472" i="1"/>
  <c r="E729" i="1"/>
  <c r="E801" i="1"/>
  <c r="E849" i="1"/>
  <c r="E897" i="1"/>
  <c r="E945" i="1"/>
  <c r="E993" i="1"/>
  <c r="E1041" i="1"/>
  <c r="E1089" i="1"/>
  <c r="E1137" i="1"/>
  <c r="E1185" i="1"/>
  <c r="E1233" i="1"/>
  <c r="E1281" i="1"/>
  <c r="E1329" i="1"/>
  <c r="E1377" i="1"/>
  <c r="E1425" i="1"/>
  <c r="E1473" i="1"/>
  <c r="E1210" i="1"/>
  <c r="E1450" i="1"/>
  <c r="E727" i="1"/>
  <c r="E751" i="1"/>
  <c r="E775" i="1"/>
  <c r="E799" i="1"/>
  <c r="E823" i="1"/>
  <c r="E847" i="1"/>
  <c r="E871" i="1"/>
  <c r="E895" i="1"/>
  <c r="E919" i="1"/>
  <c r="E943" i="1"/>
  <c r="E967" i="1"/>
  <c r="E991" i="1"/>
  <c r="E1015" i="1"/>
  <c r="E1039" i="1"/>
  <c r="E1063" i="1"/>
  <c r="E1087" i="1"/>
  <c r="E1111" i="1"/>
  <c r="E1135" i="1"/>
  <c r="E1159" i="1"/>
  <c r="E1183" i="1"/>
  <c r="E1207" i="1"/>
  <c r="E1231" i="1"/>
  <c r="E1255" i="1"/>
  <c r="E1279" i="1"/>
  <c r="E1303" i="1"/>
  <c r="E1327" i="1"/>
  <c r="E1351" i="1"/>
  <c r="E1375" i="1"/>
  <c r="E1399" i="1"/>
  <c r="E1423" i="1"/>
  <c r="E1447" i="1"/>
  <c r="E1471" i="1"/>
  <c r="E728" i="1"/>
  <c r="E752" i="1"/>
  <c r="E776" i="1"/>
  <c r="E824" i="1"/>
  <c r="E872" i="1"/>
  <c r="E920" i="1"/>
  <c r="E968" i="1"/>
  <c r="E1016" i="1"/>
  <c r="E1064" i="1"/>
  <c r="E1112" i="1"/>
  <c r="E1160" i="1"/>
  <c r="E1232" i="1"/>
  <c r="E1280" i="1"/>
  <c r="E1352" i="1"/>
  <c r="E1424" i="1"/>
  <c r="E754" i="1"/>
  <c r="E874" i="1"/>
  <c r="E970" i="1"/>
  <c r="E1066" i="1"/>
  <c r="E1162" i="1"/>
  <c r="E1282" i="1"/>
  <c r="E1402" i="1"/>
  <c r="E800" i="1"/>
  <c r="E848" i="1"/>
  <c r="E896" i="1"/>
  <c r="E944" i="1"/>
  <c r="E992" i="1"/>
  <c r="E1040" i="1"/>
  <c r="E1088" i="1"/>
  <c r="E1136" i="1"/>
  <c r="E1208" i="1"/>
  <c r="E1256" i="1"/>
  <c r="E1328" i="1"/>
  <c r="E1400" i="1"/>
  <c r="E1448" i="1"/>
  <c r="E826" i="1"/>
  <c r="E922" i="1"/>
  <c r="E1042" i="1"/>
  <c r="E1114" i="1"/>
  <c r="E753" i="1"/>
  <c r="E777" i="1"/>
  <c r="E825" i="1"/>
  <c r="E873" i="1"/>
  <c r="E921" i="1"/>
  <c r="E969" i="1"/>
  <c r="E1017" i="1"/>
  <c r="E1065" i="1"/>
  <c r="E1113" i="1"/>
  <c r="E1161" i="1"/>
  <c r="E1209" i="1"/>
  <c r="E1257" i="1"/>
  <c r="E1305" i="1"/>
  <c r="E1353" i="1"/>
  <c r="E1401" i="1"/>
  <c r="E1449" i="1"/>
  <c r="E851" i="1"/>
  <c r="E1427" i="1"/>
  <c r="E1475" i="1"/>
  <c r="E1091" i="1"/>
  <c r="E1163" i="1"/>
  <c r="E1235" i="1"/>
  <c r="E1283" i="1"/>
  <c r="E803" i="1"/>
  <c r="E875" i="1"/>
  <c r="E1451" i="1"/>
  <c r="E827" i="1"/>
  <c r="E899" i="1"/>
  <c r="E1259" i="1"/>
  <c r="E1403" i="1"/>
  <c r="E923" i="1"/>
  <c r="E947" i="1"/>
  <c r="E779" i="1"/>
  <c r="E971" i="1"/>
  <c r="E995" i="1"/>
  <c r="E1067" i="1"/>
  <c r="E1211" i="1"/>
  <c r="E1019" i="1"/>
  <c r="E1043" i="1"/>
  <c r="E1139" i="1"/>
  <c r="E1307" i="1"/>
  <c r="E1379" i="1"/>
  <c r="E1115" i="1"/>
  <c r="E1187" i="1"/>
  <c r="E731" i="1"/>
  <c r="E1355" i="1"/>
  <c r="E755" i="1"/>
  <c r="E1331" i="1"/>
  <c r="M61" i="1"/>
  <c r="M62" i="1"/>
  <c r="M63" i="1"/>
  <c r="O15" i="1"/>
  <c r="H14" i="2"/>
  <c r="C27" i="4"/>
  <c r="C27" i="10"/>
  <c r="D8" i="2"/>
  <c r="E28" i="1" l="1"/>
  <c r="E1524" i="1"/>
  <c r="P1524" i="1" s="1"/>
  <c r="E1525" i="1"/>
  <c r="P1525" i="1" s="1"/>
  <c r="G450" i="1"/>
  <c r="G714" i="1"/>
  <c r="G738" i="1"/>
  <c r="G762" i="1"/>
  <c r="G786" i="1"/>
  <c r="G810" i="1"/>
  <c r="G451" i="1"/>
  <c r="G726" i="1"/>
  <c r="G751" i="1"/>
  <c r="G776" i="1"/>
  <c r="G801" i="1"/>
  <c r="G441" i="1"/>
  <c r="G465" i="1"/>
  <c r="G716" i="1"/>
  <c r="G741" i="1"/>
  <c r="G766" i="1"/>
  <c r="G791" i="1"/>
  <c r="G816" i="1"/>
  <c r="G442" i="1"/>
  <c r="G466" i="1"/>
  <c r="G449" i="1"/>
  <c r="G724" i="1"/>
  <c r="G752" i="1"/>
  <c r="G779" i="1"/>
  <c r="G806" i="1"/>
  <c r="G452" i="1"/>
  <c r="G725" i="1"/>
  <c r="G753" i="1"/>
  <c r="G780" i="1"/>
  <c r="G807" i="1"/>
  <c r="G1498" i="1"/>
  <c r="G1522" i="1"/>
  <c r="G453" i="1"/>
  <c r="G727" i="1"/>
  <c r="G754" i="1"/>
  <c r="G781" i="1"/>
  <c r="G808" i="1"/>
  <c r="G454" i="1"/>
  <c r="G728" i="1"/>
  <c r="G755" i="1"/>
  <c r="G782" i="1"/>
  <c r="G809" i="1"/>
  <c r="G1500" i="1"/>
  <c r="G455" i="1"/>
  <c r="G456" i="1"/>
  <c r="G730" i="1"/>
  <c r="G757" i="1"/>
  <c r="G784" i="1"/>
  <c r="G812" i="1"/>
  <c r="G457" i="1"/>
  <c r="G731" i="1"/>
  <c r="G758" i="1"/>
  <c r="G785" i="1"/>
  <c r="G458" i="1"/>
  <c r="G732" i="1"/>
  <c r="G759" i="1"/>
  <c r="G787" i="1"/>
  <c r="G814" i="1"/>
  <c r="G736" i="1"/>
  <c r="G764" i="1"/>
  <c r="G792" i="1"/>
  <c r="G819" i="1"/>
  <c r="G463" i="1"/>
  <c r="G737" i="1"/>
  <c r="G765" i="1"/>
  <c r="G793" i="1"/>
  <c r="G820" i="1"/>
  <c r="G464" i="1"/>
  <c r="G739" i="1"/>
  <c r="G767" i="1"/>
  <c r="G794" i="1"/>
  <c r="G821" i="1"/>
  <c r="G1486" i="1"/>
  <c r="G1510" i="1"/>
  <c r="G467" i="1"/>
  <c r="G740" i="1"/>
  <c r="G768" i="1"/>
  <c r="G795" i="1"/>
  <c r="G822" i="1"/>
  <c r="G468" i="1"/>
  <c r="G742" i="1"/>
  <c r="G769" i="1"/>
  <c r="G796" i="1"/>
  <c r="G823" i="1"/>
  <c r="G469" i="1"/>
  <c r="G715" i="1"/>
  <c r="G743" i="1"/>
  <c r="G770" i="1"/>
  <c r="G797" i="1"/>
  <c r="G470" i="1"/>
  <c r="G717" i="1"/>
  <c r="G744" i="1"/>
  <c r="G771" i="1"/>
  <c r="G798" i="1"/>
  <c r="G444" i="1"/>
  <c r="G719" i="1"/>
  <c r="G746" i="1"/>
  <c r="G773" i="1"/>
  <c r="G800" i="1"/>
  <c r="G1492" i="1"/>
  <c r="G1516" i="1"/>
  <c r="G446" i="1"/>
  <c r="G721" i="1"/>
  <c r="G748" i="1"/>
  <c r="G775" i="1"/>
  <c r="G803" i="1"/>
  <c r="G720" i="1"/>
  <c r="G802" i="1"/>
  <c r="G1483" i="1"/>
  <c r="G1512" i="1"/>
  <c r="G558" i="1"/>
  <c r="G722" i="1"/>
  <c r="G804" i="1"/>
  <c r="G1484" i="1"/>
  <c r="G1513" i="1"/>
  <c r="G471" i="1"/>
  <c r="G559" i="1"/>
  <c r="G723" i="1"/>
  <c r="G805" i="1"/>
  <c r="G1485" i="1"/>
  <c r="G1514" i="1"/>
  <c r="G729" i="1"/>
  <c r="G811" i="1"/>
  <c r="G1487" i="1"/>
  <c r="G1515" i="1"/>
  <c r="G733" i="1"/>
  <c r="G813" i="1"/>
  <c r="G1488" i="1"/>
  <c r="G1517" i="1"/>
  <c r="G734" i="1"/>
  <c r="G815" i="1"/>
  <c r="G1489" i="1"/>
  <c r="G1518" i="1"/>
  <c r="G735" i="1"/>
  <c r="G817" i="1"/>
  <c r="G1490" i="1"/>
  <c r="G1519" i="1"/>
  <c r="G745" i="1"/>
  <c r="G818" i="1"/>
  <c r="G1491" i="1"/>
  <c r="G1520" i="1"/>
  <c r="G747" i="1"/>
  <c r="G1493" i="1"/>
  <c r="G1521" i="1"/>
  <c r="G749" i="1"/>
  <c r="G1494" i="1"/>
  <c r="G1523" i="1"/>
  <c r="G448" i="1"/>
  <c r="G750" i="1"/>
  <c r="G1495" i="1"/>
  <c r="G756" i="1"/>
  <c r="G1496" i="1"/>
  <c r="G718" i="1"/>
  <c r="G760" i="1"/>
  <c r="G1497" i="1"/>
  <c r="G761" i="1"/>
  <c r="G1499" i="1"/>
  <c r="G763" i="1"/>
  <c r="G1501" i="1"/>
  <c r="G772" i="1"/>
  <c r="G1502" i="1"/>
  <c r="G774" i="1"/>
  <c r="G1503" i="1"/>
  <c r="G777" i="1"/>
  <c r="G1504" i="1"/>
  <c r="G778" i="1"/>
  <c r="G1505" i="1"/>
  <c r="G1508" i="1"/>
  <c r="G783" i="1"/>
  <c r="G1506" i="1"/>
  <c r="G445" i="1"/>
  <c r="G788" i="1"/>
  <c r="G1507" i="1"/>
  <c r="G459" i="1"/>
  <c r="G799" i="1"/>
  <c r="G1511" i="1"/>
  <c r="G790" i="1"/>
  <c r="G1509" i="1"/>
  <c r="G447" i="1"/>
  <c r="G789" i="1"/>
  <c r="E349" i="1"/>
  <c r="E1500" i="1"/>
  <c r="E1501" i="1"/>
  <c r="E1498" i="1"/>
  <c r="E1502" i="1"/>
  <c r="E1506" i="1"/>
  <c r="E807" i="1"/>
  <c r="E1503" i="1"/>
  <c r="E347" i="1"/>
  <c r="E808" i="1"/>
  <c r="E1504" i="1"/>
  <c r="E348" i="1"/>
  <c r="E1505" i="1"/>
  <c r="E350" i="1"/>
  <c r="E351" i="1"/>
  <c r="E1483" i="1"/>
  <c r="E1507" i="1"/>
  <c r="E352" i="1"/>
  <c r="E1484" i="1"/>
  <c r="E1508" i="1"/>
  <c r="E353" i="1"/>
  <c r="E1485" i="1"/>
  <c r="E1509" i="1"/>
  <c r="E354" i="1"/>
  <c r="E1486" i="1"/>
  <c r="E1510" i="1"/>
  <c r="E1487" i="1"/>
  <c r="E1511" i="1"/>
  <c r="E1488" i="1"/>
  <c r="E1512" i="1"/>
  <c r="E1489" i="1"/>
  <c r="E1513" i="1"/>
  <c r="E818" i="1"/>
  <c r="E1490" i="1"/>
  <c r="E1514" i="1"/>
  <c r="E819" i="1"/>
  <c r="E1491" i="1"/>
  <c r="E1515" i="1"/>
  <c r="E796" i="1"/>
  <c r="E1492" i="1"/>
  <c r="E1516" i="1"/>
  <c r="E797" i="1"/>
  <c r="E1493" i="1"/>
  <c r="E1517" i="1"/>
  <c r="E1494" i="1"/>
  <c r="E1518" i="1"/>
  <c r="E1521" i="1"/>
  <c r="E1495" i="1"/>
  <c r="E1519" i="1"/>
  <c r="E1496" i="1"/>
  <c r="E1522" i="1"/>
  <c r="E1520" i="1"/>
  <c r="E1497" i="1"/>
  <c r="E64" i="1"/>
  <c r="E1499" i="1"/>
  <c r="E1523" i="1"/>
  <c r="M81" i="1"/>
  <c r="M75" i="1"/>
  <c r="M78" i="1"/>
  <c r="M68" i="1"/>
  <c r="M69" i="1"/>
  <c r="M82" i="1"/>
  <c r="M76" i="1"/>
  <c r="M65" i="1"/>
  <c r="M66" i="1"/>
  <c r="M67" i="1"/>
  <c r="M70" i="1"/>
  <c r="M71" i="1"/>
  <c r="M72" i="1"/>
  <c r="M74" i="1"/>
  <c r="M79" i="1"/>
  <c r="M80" i="1"/>
  <c r="M73" i="1"/>
  <c r="M77" i="1"/>
  <c r="G22" i="1"/>
  <c r="O16" i="1"/>
  <c r="G421" i="1"/>
  <c r="C28" i="4"/>
  <c r="C28" i="10"/>
  <c r="W1525" i="1" l="1"/>
  <c r="U1525" i="1"/>
  <c r="S1525" i="1"/>
  <c r="W1524" i="1"/>
  <c r="S1524" i="1"/>
  <c r="U1524" i="1"/>
  <c r="M83" i="1"/>
  <c r="M84" i="1"/>
  <c r="M85" i="1"/>
  <c r="O17" i="1"/>
  <c r="G419" i="1"/>
  <c r="C29" i="4"/>
  <c r="C29" i="10"/>
  <c r="M87" i="1" l="1"/>
  <c r="M89" i="1"/>
  <c r="M90" i="1"/>
  <c r="M91" i="1"/>
  <c r="M86" i="1"/>
  <c r="M88" i="1"/>
  <c r="M92" i="1"/>
  <c r="O18" i="1"/>
  <c r="G420" i="1"/>
  <c r="M93" i="1"/>
  <c r="C30" i="4"/>
  <c r="C30" i="10"/>
  <c r="O19" i="1" l="1"/>
  <c r="M94" i="1"/>
  <c r="C31" i="4"/>
  <c r="C31" i="10"/>
  <c r="G435" i="1" l="1"/>
  <c r="G434" i="1"/>
  <c r="O20" i="1"/>
  <c r="G422" i="1"/>
  <c r="C32" i="4"/>
  <c r="C32" i="10"/>
  <c r="M98" i="1" l="1"/>
  <c r="M95" i="1"/>
  <c r="M96" i="1"/>
  <c r="M97" i="1"/>
  <c r="O21" i="1"/>
  <c r="M106" i="1"/>
  <c r="C33" i="4"/>
  <c r="C33" i="10"/>
  <c r="G417" i="1" l="1"/>
  <c r="G418" i="1"/>
  <c r="O23" i="1"/>
  <c r="P23" i="1" s="1"/>
  <c r="G432" i="1"/>
  <c r="M107" i="1"/>
  <c r="C34" i="4"/>
  <c r="C34" i="10"/>
  <c r="O24" i="1" l="1"/>
  <c r="P24" i="1" s="1"/>
  <c r="C35" i="4"/>
  <c r="C35" i="10"/>
  <c r="G436" i="1" l="1"/>
  <c r="G437" i="1"/>
  <c r="M113" i="1"/>
  <c r="M114" i="1"/>
  <c r="M119" i="1"/>
  <c r="M115" i="1"/>
  <c r="M116" i="1"/>
  <c r="M117" i="1"/>
  <c r="M118" i="1"/>
  <c r="M120" i="1"/>
  <c r="M121" i="1"/>
  <c r="O25" i="1"/>
  <c r="P25" i="1" s="1"/>
  <c r="C36" i="4"/>
  <c r="C36" i="10"/>
  <c r="M134" i="1" l="1"/>
  <c r="M136" i="1"/>
  <c r="M127" i="1"/>
  <c r="M129" i="1"/>
  <c r="M135" i="1"/>
  <c r="M137" i="1"/>
  <c r="M126" i="1"/>
  <c r="M131" i="1"/>
  <c r="M123" i="1"/>
  <c r="M124" i="1"/>
  <c r="M125" i="1"/>
  <c r="M128" i="1"/>
  <c r="M130" i="1"/>
  <c r="M133" i="1"/>
  <c r="M132" i="1"/>
  <c r="M122" i="1"/>
  <c r="G438" i="1"/>
  <c r="G439" i="1"/>
  <c r="G440" i="1"/>
  <c r="O26" i="1"/>
  <c r="P26" i="1" s="1"/>
  <c r="C37" i="4"/>
  <c r="C37" i="10"/>
  <c r="M138" i="1" l="1"/>
  <c r="M139" i="1"/>
  <c r="M140" i="1"/>
  <c r="G187" i="1"/>
  <c r="G185" i="1"/>
  <c r="G186" i="1"/>
  <c r="O27" i="1"/>
  <c r="P27" i="1" s="1"/>
  <c r="C38" i="4"/>
  <c r="C38" i="10"/>
  <c r="M230" i="1" l="1"/>
  <c r="M232" i="1"/>
  <c r="M227" i="1"/>
  <c r="M228" i="1"/>
  <c r="M229" i="1"/>
  <c r="M233" i="1"/>
  <c r="M234" i="1"/>
  <c r="M231" i="1"/>
  <c r="G379" i="1"/>
  <c r="G676" i="1"/>
  <c r="G391" i="1"/>
  <c r="G392" i="1"/>
  <c r="G394" i="1"/>
  <c r="G670" i="1"/>
  <c r="G395" i="1"/>
  <c r="G671" i="1"/>
  <c r="G396" i="1"/>
  <c r="G672" i="1"/>
  <c r="G673" i="1"/>
  <c r="G675" i="1"/>
  <c r="G677" i="1"/>
  <c r="G678" i="1"/>
  <c r="G378" i="1"/>
  <c r="G682" i="1"/>
  <c r="G380" i="1"/>
  <c r="G683" i="1"/>
  <c r="G381" i="1"/>
  <c r="G684" i="1"/>
  <c r="G382" i="1"/>
  <c r="G685" i="1"/>
  <c r="G383" i="1"/>
  <c r="G686" i="1"/>
  <c r="G384" i="1"/>
  <c r="G687" i="1"/>
  <c r="G385" i="1"/>
  <c r="G387" i="1"/>
  <c r="G389" i="1"/>
  <c r="G386" i="1"/>
  <c r="G388" i="1"/>
  <c r="G390" i="1"/>
  <c r="G393" i="1"/>
  <c r="G669" i="1"/>
  <c r="G674" i="1"/>
  <c r="G679" i="1"/>
  <c r="G680" i="1"/>
  <c r="G681" i="1"/>
  <c r="O28" i="1"/>
  <c r="P28" i="1" s="1"/>
  <c r="C39" i="4"/>
  <c r="C39" i="10"/>
  <c r="G403" i="1" l="1"/>
  <c r="G690" i="1"/>
  <c r="G401" i="1"/>
  <c r="G701" i="1"/>
  <c r="G691" i="1"/>
  <c r="G697" i="1"/>
  <c r="G698" i="1"/>
  <c r="G699" i="1"/>
  <c r="G397" i="1"/>
  <c r="G700" i="1"/>
  <c r="G398" i="1"/>
  <c r="G399" i="1"/>
  <c r="G703" i="1"/>
  <c r="G400" i="1"/>
  <c r="G704" i="1"/>
  <c r="G402" i="1"/>
  <c r="G705" i="1"/>
  <c r="G407" i="1"/>
  <c r="G709" i="1"/>
  <c r="G408" i="1"/>
  <c r="G710" i="1"/>
  <c r="G409" i="1"/>
  <c r="G711" i="1"/>
  <c r="G410" i="1"/>
  <c r="G712" i="1"/>
  <c r="G411" i="1"/>
  <c r="G713" i="1"/>
  <c r="G412" i="1"/>
  <c r="G413" i="1"/>
  <c r="G688" i="1"/>
  <c r="G415" i="1"/>
  <c r="G692" i="1"/>
  <c r="G694" i="1"/>
  <c r="G404" i="1"/>
  <c r="G405" i="1"/>
  <c r="G406" i="1"/>
  <c r="G414" i="1"/>
  <c r="G689" i="1"/>
  <c r="G693" i="1"/>
  <c r="G695" i="1"/>
  <c r="G696" i="1"/>
  <c r="G702" i="1"/>
  <c r="G706" i="1"/>
  <c r="G708" i="1"/>
  <c r="G707" i="1"/>
  <c r="M242" i="1"/>
  <c r="M235" i="1"/>
  <c r="M236" i="1"/>
  <c r="M237" i="1"/>
  <c r="M238" i="1"/>
  <c r="M239" i="1"/>
  <c r="M240" i="1"/>
  <c r="M241" i="1"/>
  <c r="M243" i="1"/>
  <c r="M244" i="1"/>
  <c r="O29" i="1"/>
  <c r="P29" i="1" s="1"/>
  <c r="C40" i="4"/>
  <c r="C40" i="10"/>
  <c r="M473" i="1" l="1"/>
  <c r="M476" i="1"/>
  <c r="M472" i="1"/>
  <c r="M474" i="1"/>
  <c r="M475" i="1"/>
  <c r="O30" i="1"/>
  <c r="P30" i="1" s="1"/>
  <c r="C41" i="4"/>
  <c r="C41" i="10"/>
  <c r="M12" i="1" l="1"/>
  <c r="P12" i="1" s="1"/>
  <c r="M13" i="1"/>
  <c r="P13" i="1" s="1"/>
  <c r="M19" i="1"/>
  <c r="P19" i="1" s="1"/>
  <c r="M20" i="1"/>
  <c r="P20" i="1" s="1"/>
  <c r="M21" i="1"/>
  <c r="P21" i="1" s="1"/>
  <c r="M15" i="1"/>
  <c r="P15" i="1" s="1"/>
  <c r="M17" i="1"/>
  <c r="P17" i="1" s="1"/>
  <c r="M18" i="1"/>
  <c r="P18" i="1" s="1"/>
  <c r="M22" i="1"/>
  <c r="P22" i="1" s="1"/>
  <c r="M14" i="1"/>
  <c r="P14" i="1" s="1"/>
  <c r="M16" i="1"/>
  <c r="P16" i="1" s="1"/>
  <c r="O31" i="1"/>
  <c r="P31" i="1" s="1"/>
  <c r="M161" i="1"/>
  <c r="C42" i="4"/>
  <c r="C42" i="10"/>
  <c r="O32" i="1" l="1"/>
  <c r="P32" i="1" s="1"/>
  <c r="C43" i="4"/>
  <c r="C43" i="10"/>
  <c r="M175" i="1" l="1"/>
  <c r="M177" i="1"/>
  <c r="M164" i="1"/>
  <c r="M165" i="1"/>
  <c r="M166" i="1"/>
  <c r="M167" i="1"/>
  <c r="M168" i="1"/>
  <c r="M169" i="1"/>
  <c r="M170" i="1"/>
  <c r="M173" i="1"/>
  <c r="M174" i="1"/>
  <c r="M176" i="1"/>
  <c r="M178" i="1"/>
  <c r="M179" i="1"/>
  <c r="M162" i="1"/>
  <c r="M163" i="1"/>
  <c r="M171" i="1"/>
  <c r="M172" i="1"/>
  <c r="M180" i="1"/>
  <c r="O33" i="1"/>
  <c r="P33" i="1" s="1"/>
  <c r="C44" i="4"/>
  <c r="C44" i="10"/>
  <c r="M182" i="1" l="1"/>
  <c r="M184" i="1"/>
  <c r="M192" i="1"/>
  <c r="M193" i="1"/>
  <c r="M186" i="1"/>
  <c r="M189" i="1"/>
  <c r="M181" i="1"/>
  <c r="M183" i="1"/>
  <c r="M185" i="1"/>
  <c r="M187" i="1"/>
  <c r="M188" i="1"/>
  <c r="M190" i="1"/>
  <c r="M191" i="1"/>
  <c r="O34" i="1"/>
  <c r="P34" i="1" s="1"/>
  <c r="C45" i="4"/>
  <c r="C45" i="10"/>
  <c r="M441" i="1" l="1"/>
  <c r="M442" i="1"/>
  <c r="O35" i="1"/>
  <c r="P35" i="1" s="1"/>
  <c r="C46" i="4"/>
  <c r="C46" i="10"/>
  <c r="M469" i="1" l="1"/>
  <c r="M471" i="1"/>
  <c r="M462" i="1"/>
  <c r="M464" i="1"/>
  <c r="M463" i="1"/>
  <c r="M465" i="1"/>
  <c r="M466" i="1"/>
  <c r="M467" i="1"/>
  <c r="M468" i="1"/>
  <c r="M470" i="1"/>
  <c r="O36" i="1"/>
  <c r="P36" i="1" s="1"/>
  <c r="C47" i="4"/>
  <c r="C47" i="10"/>
  <c r="M460" i="1" l="1"/>
  <c r="M461" i="1"/>
  <c r="O37" i="1"/>
  <c r="P37" i="1" s="1"/>
  <c r="C48" i="4"/>
  <c r="C48" i="10"/>
  <c r="M805" i="1" l="1"/>
  <c r="M807" i="1"/>
  <c r="M798" i="1"/>
  <c r="M822" i="1"/>
  <c r="M800" i="1"/>
  <c r="M795" i="1"/>
  <c r="M796" i="1"/>
  <c r="M797" i="1"/>
  <c r="M799" i="1"/>
  <c r="M801" i="1"/>
  <c r="M802" i="1"/>
  <c r="M803" i="1"/>
  <c r="M817" i="1"/>
  <c r="M820" i="1"/>
  <c r="M814" i="1"/>
  <c r="M815" i="1"/>
  <c r="M816" i="1"/>
  <c r="M818" i="1"/>
  <c r="M819" i="1"/>
  <c r="M823" i="1"/>
  <c r="M810" i="1"/>
  <c r="M793" i="1"/>
  <c r="M794" i="1"/>
  <c r="M804" i="1"/>
  <c r="M806" i="1"/>
  <c r="M808" i="1"/>
  <c r="M809" i="1"/>
  <c r="M811" i="1"/>
  <c r="M812" i="1"/>
  <c r="M813" i="1"/>
  <c r="M821" i="1"/>
  <c r="O38" i="1"/>
  <c r="P38" i="1" s="1"/>
  <c r="C49" i="4"/>
  <c r="C49" i="10"/>
  <c r="M110" i="1" l="1"/>
  <c r="M158" i="1"/>
  <c r="M206" i="1"/>
  <c r="M254" i="1"/>
  <c r="M278" i="1"/>
  <c r="M302" i="1"/>
  <c r="M326" i="1"/>
  <c r="M350" i="1"/>
  <c r="M374" i="1"/>
  <c r="M398" i="1"/>
  <c r="M422" i="1"/>
  <c r="M445" i="1"/>
  <c r="M493" i="1"/>
  <c r="M517" i="1"/>
  <c r="M541" i="1"/>
  <c r="M565" i="1"/>
  <c r="M589" i="1"/>
  <c r="M613" i="1"/>
  <c r="M637" i="1"/>
  <c r="M661" i="1"/>
  <c r="M685" i="1"/>
  <c r="M709" i="1"/>
  <c r="M829" i="1"/>
  <c r="M853" i="1"/>
  <c r="M877" i="1"/>
  <c r="M901" i="1"/>
  <c r="M925" i="1"/>
  <c r="M949" i="1"/>
  <c r="M973" i="1"/>
  <c r="M997" i="1"/>
  <c r="M1021" i="1"/>
  <c r="M1045" i="1"/>
  <c r="M1069" i="1"/>
  <c r="M1093" i="1"/>
  <c r="M1117" i="1"/>
  <c r="M1141" i="1"/>
  <c r="M1165" i="1"/>
  <c r="M1189" i="1"/>
  <c r="M1213" i="1"/>
  <c r="M1237" i="1"/>
  <c r="M1261" i="1"/>
  <c r="M1285" i="1"/>
  <c r="M1309" i="1"/>
  <c r="M1333" i="1"/>
  <c r="M1357" i="1"/>
  <c r="M1381" i="1"/>
  <c r="M1405" i="1"/>
  <c r="M1429" i="1"/>
  <c r="M1453" i="1"/>
  <c r="M1477" i="1"/>
  <c r="M112" i="1"/>
  <c r="M160" i="1"/>
  <c r="M208" i="1"/>
  <c r="M256" i="1"/>
  <c r="M280" i="1"/>
  <c r="M304" i="1"/>
  <c r="M328" i="1"/>
  <c r="M352" i="1"/>
  <c r="M376" i="1"/>
  <c r="M400" i="1"/>
  <c r="M424" i="1"/>
  <c r="M447" i="1"/>
  <c r="M495" i="1"/>
  <c r="M519" i="1"/>
  <c r="M543" i="1"/>
  <c r="M567" i="1"/>
  <c r="M591" i="1"/>
  <c r="M615" i="1"/>
  <c r="M639" i="1"/>
  <c r="M663" i="1"/>
  <c r="M687" i="1"/>
  <c r="M711" i="1"/>
  <c r="M831" i="1"/>
  <c r="M855" i="1"/>
  <c r="M103" i="1"/>
  <c r="M151" i="1"/>
  <c r="M199" i="1"/>
  <c r="M223" i="1"/>
  <c r="M247" i="1"/>
  <c r="M271" i="1"/>
  <c r="M295" i="1"/>
  <c r="M319" i="1"/>
  <c r="M343" i="1"/>
  <c r="M367" i="1"/>
  <c r="M391" i="1"/>
  <c r="M415" i="1"/>
  <c r="M439" i="1"/>
  <c r="M486" i="1"/>
  <c r="M510" i="1"/>
  <c r="M534" i="1"/>
  <c r="M558" i="1"/>
  <c r="M582" i="1"/>
  <c r="M606" i="1"/>
  <c r="M630" i="1"/>
  <c r="M654" i="1"/>
  <c r="M678" i="1"/>
  <c r="M702" i="1"/>
  <c r="M105" i="1"/>
  <c r="M153" i="1"/>
  <c r="M201" i="1"/>
  <c r="M225" i="1"/>
  <c r="M249" i="1"/>
  <c r="M273" i="1"/>
  <c r="M297" i="1"/>
  <c r="M321" i="1"/>
  <c r="M345" i="1"/>
  <c r="M369" i="1"/>
  <c r="M393" i="1"/>
  <c r="M417" i="1"/>
  <c r="M488" i="1"/>
  <c r="M512" i="1"/>
  <c r="M536" i="1"/>
  <c r="M560" i="1"/>
  <c r="M584" i="1"/>
  <c r="M608" i="1"/>
  <c r="M632" i="1"/>
  <c r="M656" i="1"/>
  <c r="M680" i="1"/>
  <c r="M704" i="1"/>
  <c r="M824" i="1"/>
  <c r="M848" i="1"/>
  <c r="M872" i="1"/>
  <c r="M220" i="1"/>
  <c r="M250" i="1"/>
  <c r="M279" i="1"/>
  <c r="M308" i="1"/>
  <c r="M336" i="1"/>
  <c r="M364" i="1"/>
  <c r="M394" i="1"/>
  <c r="M423" i="1"/>
  <c r="M451" i="1"/>
  <c r="M479" i="1"/>
  <c r="M507" i="1"/>
  <c r="M537" i="1"/>
  <c r="M566" i="1"/>
  <c r="M595" i="1"/>
  <c r="M623" i="1"/>
  <c r="M651" i="1"/>
  <c r="M681" i="1"/>
  <c r="M710" i="1"/>
  <c r="M825" i="1"/>
  <c r="M852" i="1"/>
  <c r="M880" i="1"/>
  <c r="M905" i="1"/>
  <c r="M930" i="1"/>
  <c r="M955" i="1"/>
  <c r="M980" i="1"/>
  <c r="M1005" i="1"/>
  <c r="M1030" i="1"/>
  <c r="M1055" i="1"/>
  <c r="M1080" i="1"/>
  <c r="M1105" i="1"/>
  <c r="M1130" i="1"/>
  <c r="M1155" i="1"/>
  <c r="M1180" i="1"/>
  <c r="M1205" i="1"/>
  <c r="M1230" i="1"/>
  <c r="M1255" i="1"/>
  <c r="M1280" i="1"/>
  <c r="M1305" i="1"/>
  <c r="M1330" i="1"/>
  <c r="M1355" i="1"/>
  <c r="M1380" i="1"/>
  <c r="M1406" i="1"/>
  <c r="M1431" i="1"/>
  <c r="M1456" i="1"/>
  <c r="M1481" i="1"/>
  <c r="M221" i="1"/>
  <c r="M251" i="1"/>
  <c r="M281" i="1"/>
  <c r="M309" i="1"/>
  <c r="M337" i="1"/>
  <c r="M365" i="1"/>
  <c r="M395" i="1"/>
  <c r="M425" i="1"/>
  <c r="M452" i="1"/>
  <c r="M480" i="1"/>
  <c r="M508" i="1"/>
  <c r="M538" i="1"/>
  <c r="M568" i="1"/>
  <c r="M596" i="1"/>
  <c r="M624" i="1"/>
  <c r="M652" i="1"/>
  <c r="M682" i="1"/>
  <c r="M712" i="1"/>
  <c r="M826" i="1"/>
  <c r="M854" i="1"/>
  <c r="M881" i="1"/>
  <c r="M906" i="1"/>
  <c r="M931" i="1"/>
  <c r="M956" i="1"/>
  <c r="M981" i="1"/>
  <c r="M1006" i="1"/>
  <c r="M1031" i="1"/>
  <c r="M1056" i="1"/>
  <c r="M1081" i="1"/>
  <c r="M1106" i="1"/>
  <c r="M1131" i="1"/>
  <c r="M1156" i="1"/>
  <c r="M1181" i="1"/>
  <c r="M1206" i="1"/>
  <c r="M1231" i="1"/>
  <c r="M1256" i="1"/>
  <c r="M1281" i="1"/>
  <c r="M1306" i="1"/>
  <c r="M1331" i="1"/>
  <c r="M1356" i="1"/>
  <c r="M1382" i="1"/>
  <c r="M1407" i="1"/>
  <c r="M1432" i="1"/>
  <c r="M1457" i="1"/>
  <c r="M1482" i="1"/>
  <c r="M108" i="1"/>
  <c r="M194" i="1"/>
  <c r="M222" i="1"/>
  <c r="M252" i="1"/>
  <c r="M282" i="1"/>
  <c r="M310" i="1"/>
  <c r="M338" i="1"/>
  <c r="M366" i="1"/>
  <c r="M396" i="1"/>
  <c r="M426" i="1"/>
  <c r="M453" i="1"/>
  <c r="M481" i="1"/>
  <c r="M509" i="1"/>
  <c r="M539" i="1"/>
  <c r="M569" i="1"/>
  <c r="M597" i="1"/>
  <c r="M625" i="1"/>
  <c r="M653" i="1"/>
  <c r="M683" i="1"/>
  <c r="M713" i="1"/>
  <c r="M827" i="1"/>
  <c r="M856" i="1"/>
  <c r="M882" i="1"/>
  <c r="M907" i="1"/>
  <c r="M932" i="1"/>
  <c r="M957" i="1"/>
  <c r="M982" i="1"/>
  <c r="M1007" i="1"/>
  <c r="M1032" i="1"/>
  <c r="M1057" i="1"/>
  <c r="M1082" i="1"/>
  <c r="M1107" i="1"/>
  <c r="M1132" i="1"/>
  <c r="M1157" i="1"/>
  <c r="M1182" i="1"/>
  <c r="M1207" i="1"/>
  <c r="M1232" i="1"/>
  <c r="M1257" i="1"/>
  <c r="M1282" i="1"/>
  <c r="M1307" i="1"/>
  <c r="M1332" i="1"/>
  <c r="M1358" i="1"/>
  <c r="M1383" i="1"/>
  <c r="M1408" i="1"/>
  <c r="M1433" i="1"/>
  <c r="M1458" i="1"/>
  <c r="M109" i="1"/>
  <c r="M195" i="1"/>
  <c r="M224" i="1"/>
  <c r="M253" i="1"/>
  <c r="M283" i="1"/>
  <c r="M311" i="1"/>
  <c r="M339" i="1"/>
  <c r="M368" i="1"/>
  <c r="M397" i="1"/>
  <c r="M427" i="1"/>
  <c r="M454" i="1"/>
  <c r="M482" i="1"/>
  <c r="M511" i="1"/>
  <c r="M540" i="1"/>
  <c r="M570" i="1"/>
  <c r="M598" i="1"/>
  <c r="M626" i="1"/>
  <c r="M655" i="1"/>
  <c r="M684" i="1"/>
  <c r="M828" i="1"/>
  <c r="M857" i="1"/>
  <c r="M883" i="1"/>
  <c r="M908" i="1"/>
  <c r="M933" i="1"/>
  <c r="M958" i="1"/>
  <c r="M983" i="1"/>
  <c r="M1008" i="1"/>
  <c r="M1033" i="1"/>
  <c r="M1058" i="1"/>
  <c r="M1083" i="1"/>
  <c r="M1108" i="1"/>
  <c r="M1133" i="1"/>
  <c r="M1158" i="1"/>
  <c r="M1183" i="1"/>
  <c r="M1208" i="1"/>
  <c r="M1233" i="1"/>
  <c r="M1258" i="1"/>
  <c r="M1283" i="1"/>
  <c r="M1308" i="1"/>
  <c r="M1334" i="1"/>
  <c r="M1359" i="1"/>
  <c r="M1384" i="1"/>
  <c r="M1409" i="1"/>
  <c r="M1434" i="1"/>
  <c r="M1459" i="1"/>
  <c r="M111" i="1"/>
  <c r="M196" i="1"/>
  <c r="M226" i="1"/>
  <c r="M255" i="1"/>
  <c r="M284" i="1"/>
  <c r="M312" i="1"/>
  <c r="M340" i="1"/>
  <c r="M370" i="1"/>
  <c r="M399" i="1"/>
  <c r="M428" i="1"/>
  <c r="M455" i="1"/>
  <c r="M483" i="1"/>
  <c r="M513" i="1"/>
  <c r="M542" i="1"/>
  <c r="M571" i="1"/>
  <c r="M599" i="1"/>
  <c r="M627" i="1"/>
  <c r="M657" i="1"/>
  <c r="M686" i="1"/>
  <c r="M830" i="1"/>
  <c r="M858" i="1"/>
  <c r="M884" i="1"/>
  <c r="M909" i="1"/>
  <c r="M934" i="1"/>
  <c r="M959" i="1"/>
  <c r="M984" i="1"/>
  <c r="M1009" i="1"/>
  <c r="M1034" i="1"/>
  <c r="M1059" i="1"/>
  <c r="M1084" i="1"/>
  <c r="M1109" i="1"/>
  <c r="M1134" i="1"/>
  <c r="M1159" i="1"/>
  <c r="M1184" i="1"/>
  <c r="M1209" i="1"/>
  <c r="M1234" i="1"/>
  <c r="M1259" i="1"/>
  <c r="M1284" i="1"/>
  <c r="M1310" i="1"/>
  <c r="M1335" i="1"/>
  <c r="M1360" i="1"/>
  <c r="M1385" i="1"/>
  <c r="M1410" i="1"/>
  <c r="M1435" i="1"/>
  <c r="M1460" i="1"/>
  <c r="M141" i="1"/>
  <c r="M197" i="1"/>
  <c r="M257" i="1"/>
  <c r="M285" i="1"/>
  <c r="M313" i="1"/>
  <c r="M341" i="1"/>
  <c r="M371" i="1"/>
  <c r="M401" i="1"/>
  <c r="M429" i="1"/>
  <c r="M456" i="1"/>
  <c r="M484" i="1"/>
  <c r="M514" i="1"/>
  <c r="M544" i="1"/>
  <c r="M572" i="1"/>
  <c r="M600" i="1"/>
  <c r="M628" i="1"/>
  <c r="M658" i="1"/>
  <c r="M688" i="1"/>
  <c r="M832" i="1"/>
  <c r="M859" i="1"/>
  <c r="M885" i="1"/>
  <c r="M910" i="1"/>
  <c r="M935" i="1"/>
  <c r="M960" i="1"/>
  <c r="M985" i="1"/>
  <c r="M1010" i="1"/>
  <c r="M1035" i="1"/>
  <c r="M1060" i="1"/>
  <c r="M1085" i="1"/>
  <c r="M1110" i="1"/>
  <c r="M1135" i="1"/>
  <c r="M1160" i="1"/>
  <c r="M1185" i="1"/>
  <c r="M1210" i="1"/>
  <c r="M1235" i="1"/>
  <c r="M1260" i="1"/>
  <c r="M1286" i="1"/>
  <c r="M1311" i="1"/>
  <c r="M1336" i="1"/>
  <c r="M1361" i="1"/>
  <c r="M1386" i="1"/>
  <c r="M1411" i="1"/>
  <c r="M1436" i="1"/>
  <c r="M1461" i="1"/>
  <c r="M142" i="1"/>
  <c r="M198" i="1"/>
  <c r="M258" i="1"/>
  <c r="M286" i="1"/>
  <c r="M314" i="1"/>
  <c r="M342" i="1"/>
  <c r="M372" i="1"/>
  <c r="M402" i="1"/>
  <c r="M430" i="1"/>
  <c r="M457" i="1"/>
  <c r="M485" i="1"/>
  <c r="M515" i="1"/>
  <c r="M545" i="1"/>
  <c r="M573" i="1"/>
  <c r="M601" i="1"/>
  <c r="M629" i="1"/>
  <c r="M659" i="1"/>
  <c r="M689" i="1"/>
  <c r="M833" i="1"/>
  <c r="M860" i="1"/>
  <c r="M886" i="1"/>
  <c r="M911" i="1"/>
  <c r="M936" i="1"/>
  <c r="M961" i="1"/>
  <c r="M986" i="1"/>
  <c r="M1011" i="1"/>
  <c r="M1036" i="1"/>
  <c r="M1061" i="1"/>
  <c r="M1086" i="1"/>
  <c r="M1111" i="1"/>
  <c r="M1136" i="1"/>
  <c r="M1161" i="1"/>
  <c r="M1186" i="1"/>
  <c r="M1211" i="1"/>
  <c r="M1236" i="1"/>
  <c r="M1262" i="1"/>
  <c r="M1287" i="1"/>
  <c r="M1312" i="1"/>
  <c r="M1337" i="1"/>
  <c r="M1362" i="1"/>
  <c r="M1387" i="1"/>
  <c r="M1412" i="1"/>
  <c r="M1437" i="1"/>
  <c r="M1462" i="1"/>
  <c r="M156" i="1"/>
  <c r="M214" i="1"/>
  <c r="M270" i="1"/>
  <c r="M300" i="1"/>
  <c r="M330" i="1"/>
  <c r="M358" i="1"/>
  <c r="M386" i="1"/>
  <c r="M414" i="1"/>
  <c r="M443" i="1"/>
  <c r="M501" i="1"/>
  <c r="M529" i="1"/>
  <c r="M557" i="1"/>
  <c r="M587" i="1"/>
  <c r="M617" i="1"/>
  <c r="M645" i="1"/>
  <c r="M673" i="1"/>
  <c r="M701" i="1"/>
  <c r="M845" i="1"/>
  <c r="M873" i="1"/>
  <c r="M898" i="1"/>
  <c r="M923" i="1"/>
  <c r="M948" i="1"/>
  <c r="M974" i="1"/>
  <c r="M999" i="1"/>
  <c r="M1024" i="1"/>
  <c r="M1049" i="1"/>
  <c r="M1074" i="1"/>
  <c r="M1099" i="1"/>
  <c r="M1124" i="1"/>
  <c r="M1149" i="1"/>
  <c r="M1174" i="1"/>
  <c r="M1199" i="1"/>
  <c r="M1224" i="1"/>
  <c r="M1249" i="1"/>
  <c r="M1274" i="1"/>
  <c r="M1299" i="1"/>
  <c r="M1324" i="1"/>
  <c r="M1349" i="1"/>
  <c r="M1374" i="1"/>
  <c r="M1399" i="1"/>
  <c r="M1424" i="1"/>
  <c r="M1449" i="1"/>
  <c r="M1474" i="1"/>
  <c r="M101" i="1"/>
  <c r="M217" i="1"/>
  <c r="M245" i="1"/>
  <c r="M275" i="1"/>
  <c r="M305" i="1"/>
  <c r="M333" i="1"/>
  <c r="M361" i="1"/>
  <c r="M389" i="1"/>
  <c r="M419" i="1"/>
  <c r="M448" i="1"/>
  <c r="M504" i="1"/>
  <c r="M532" i="1"/>
  <c r="M562" i="1"/>
  <c r="M592" i="1"/>
  <c r="M620" i="1"/>
  <c r="M648" i="1"/>
  <c r="M676" i="1"/>
  <c r="M706" i="1"/>
  <c r="M849" i="1"/>
  <c r="M876" i="1"/>
  <c r="M902" i="1"/>
  <c r="M927" i="1"/>
  <c r="M952" i="1"/>
  <c r="M977" i="1"/>
  <c r="M1002" i="1"/>
  <c r="M1027" i="1"/>
  <c r="M1052" i="1"/>
  <c r="M1077" i="1"/>
  <c r="M1102" i="1"/>
  <c r="M1127" i="1"/>
  <c r="M1152" i="1"/>
  <c r="M1177" i="1"/>
  <c r="M1202" i="1"/>
  <c r="M1227" i="1"/>
  <c r="M1252" i="1"/>
  <c r="M1277" i="1"/>
  <c r="M1302" i="1"/>
  <c r="M1327" i="1"/>
  <c r="M1352" i="1"/>
  <c r="M1377" i="1"/>
  <c r="M1402" i="1"/>
  <c r="M1427" i="1"/>
  <c r="M1452" i="1"/>
  <c r="M1478" i="1"/>
  <c r="M215" i="1"/>
  <c r="M264" i="1"/>
  <c r="M307" i="1"/>
  <c r="M355" i="1"/>
  <c r="M405" i="1"/>
  <c r="M444" i="1"/>
  <c r="M494" i="1"/>
  <c r="M535" i="1"/>
  <c r="M583" i="1"/>
  <c r="M634" i="1"/>
  <c r="M674" i="1"/>
  <c r="M863" i="1"/>
  <c r="M899" i="1"/>
  <c r="M942" i="1"/>
  <c r="M979" i="1"/>
  <c r="M1020" i="1"/>
  <c r="M1064" i="1"/>
  <c r="M1100" i="1"/>
  <c r="M1143" i="1"/>
  <c r="M1179" i="1"/>
  <c r="M1221" i="1"/>
  <c r="M1265" i="1"/>
  <c r="M1300" i="1"/>
  <c r="M1343" i="1"/>
  <c r="M1379" i="1"/>
  <c r="M1421" i="1"/>
  <c r="M1465" i="1"/>
  <c r="M216" i="1"/>
  <c r="M265" i="1"/>
  <c r="M315" i="1"/>
  <c r="M356" i="1"/>
  <c r="M406" i="1"/>
  <c r="M446" i="1"/>
  <c r="M496" i="1"/>
  <c r="M546" i="1"/>
  <c r="M585" i="1"/>
  <c r="M635" i="1"/>
  <c r="M675" i="1"/>
  <c r="M864" i="1"/>
  <c r="M900" i="1"/>
  <c r="M943" i="1"/>
  <c r="M987" i="1"/>
  <c r="M1022" i="1"/>
  <c r="M1065" i="1"/>
  <c r="M1101" i="1"/>
  <c r="M1144" i="1"/>
  <c r="M1187" i="1"/>
  <c r="M1222" i="1"/>
  <c r="M1266" i="1"/>
  <c r="M1301" i="1"/>
  <c r="M1344" i="1"/>
  <c r="M1388" i="1"/>
  <c r="M1422" i="1"/>
  <c r="M1466" i="1"/>
  <c r="M218" i="1"/>
  <c r="M266" i="1"/>
  <c r="M316" i="1"/>
  <c r="M357" i="1"/>
  <c r="M407" i="1"/>
  <c r="M449" i="1"/>
  <c r="M497" i="1"/>
  <c r="M547" i="1"/>
  <c r="M586" i="1"/>
  <c r="M636" i="1"/>
  <c r="M677" i="1"/>
  <c r="M865" i="1"/>
  <c r="M903" i="1"/>
  <c r="M944" i="1"/>
  <c r="M988" i="1"/>
  <c r="M1023" i="1"/>
  <c r="M1066" i="1"/>
  <c r="M1103" i="1"/>
  <c r="M1145" i="1"/>
  <c r="M1188" i="1"/>
  <c r="M1223" i="1"/>
  <c r="M1267" i="1"/>
  <c r="M1303" i="1"/>
  <c r="M1345" i="1"/>
  <c r="M1389" i="1"/>
  <c r="M1423" i="1"/>
  <c r="M1467" i="1"/>
  <c r="M219" i="1"/>
  <c r="M267" i="1"/>
  <c r="M317" i="1"/>
  <c r="M359" i="1"/>
  <c r="M408" i="1"/>
  <c r="M450" i="1"/>
  <c r="M498" i="1"/>
  <c r="M548" i="1"/>
  <c r="M588" i="1"/>
  <c r="M638" i="1"/>
  <c r="M679" i="1"/>
  <c r="M866" i="1"/>
  <c r="M904" i="1"/>
  <c r="M945" i="1"/>
  <c r="M989" i="1"/>
  <c r="M1025" i="1"/>
  <c r="M1067" i="1"/>
  <c r="M1104" i="1"/>
  <c r="M1146" i="1"/>
  <c r="M1190" i="1"/>
  <c r="M1225" i="1"/>
  <c r="M1268" i="1"/>
  <c r="M1304" i="1"/>
  <c r="M1346" i="1"/>
  <c r="M1390" i="1"/>
  <c r="M1425" i="1"/>
  <c r="M1468" i="1"/>
  <c r="M268" i="1"/>
  <c r="M318" i="1"/>
  <c r="M360" i="1"/>
  <c r="M409" i="1"/>
  <c r="M458" i="1"/>
  <c r="M499" i="1"/>
  <c r="M549" i="1"/>
  <c r="M590" i="1"/>
  <c r="M640" i="1"/>
  <c r="M690" i="1"/>
  <c r="M867" i="1"/>
  <c r="M912" i="1"/>
  <c r="M946" i="1"/>
  <c r="M990" i="1"/>
  <c r="M1026" i="1"/>
  <c r="M1068" i="1"/>
  <c r="M1112" i="1"/>
  <c r="M1147" i="1"/>
  <c r="M1191" i="1"/>
  <c r="M1226" i="1"/>
  <c r="M1269" i="1"/>
  <c r="M1313" i="1"/>
  <c r="M1347" i="1"/>
  <c r="M1391" i="1"/>
  <c r="M1426" i="1"/>
  <c r="M1469" i="1"/>
  <c r="M272" i="1"/>
  <c r="M322" i="1"/>
  <c r="M363" i="1"/>
  <c r="M411" i="1"/>
  <c r="M502" i="1"/>
  <c r="M551" i="1"/>
  <c r="M594" i="1"/>
  <c r="M642" i="1"/>
  <c r="M692" i="1"/>
  <c r="M869" i="1"/>
  <c r="M914" i="1"/>
  <c r="M950" i="1"/>
  <c r="M992" i="1"/>
  <c r="M1029" i="1"/>
  <c r="M1071" i="1"/>
  <c r="M1114" i="1"/>
  <c r="M1150" i="1"/>
  <c r="M1193" i="1"/>
  <c r="M1229" i="1"/>
  <c r="M1271" i="1"/>
  <c r="M1315" i="1"/>
  <c r="M1350" i="1"/>
  <c r="M1393" i="1"/>
  <c r="M1430" i="1"/>
  <c r="M1471" i="1"/>
  <c r="M143" i="1"/>
  <c r="M274" i="1"/>
  <c r="M323" i="1"/>
  <c r="M373" i="1"/>
  <c r="M412" i="1"/>
  <c r="M503" i="1"/>
  <c r="M552" i="1"/>
  <c r="M602" i="1"/>
  <c r="M643" i="1"/>
  <c r="M693" i="1"/>
  <c r="M834" i="1"/>
  <c r="M870" i="1"/>
  <c r="M915" i="1"/>
  <c r="M951" i="1"/>
  <c r="M993" i="1"/>
  <c r="M1037" i="1"/>
  <c r="M1072" i="1"/>
  <c r="M1115" i="1"/>
  <c r="M1151" i="1"/>
  <c r="M1194" i="1"/>
  <c r="M1238" i="1"/>
  <c r="M1272" i="1"/>
  <c r="M1316" i="1"/>
  <c r="M1351" i="1"/>
  <c r="M1394" i="1"/>
  <c r="M1438" i="1"/>
  <c r="M1472" i="1"/>
  <c r="M144" i="1"/>
  <c r="M276" i="1"/>
  <c r="M324" i="1"/>
  <c r="M375" i="1"/>
  <c r="M413" i="1"/>
  <c r="M505" i="1"/>
  <c r="M553" i="1"/>
  <c r="M603" i="1"/>
  <c r="M644" i="1"/>
  <c r="M694" i="1"/>
  <c r="M835" i="1"/>
  <c r="M871" i="1"/>
  <c r="M916" i="1"/>
  <c r="M953" i="1"/>
  <c r="M994" i="1"/>
  <c r="M1038" i="1"/>
  <c r="M1073" i="1"/>
  <c r="M1116" i="1"/>
  <c r="M1153" i="1"/>
  <c r="M1195" i="1"/>
  <c r="M1239" i="1"/>
  <c r="M1273" i="1"/>
  <c r="M1317" i="1"/>
  <c r="M1353" i="1"/>
  <c r="M1395" i="1"/>
  <c r="M1439" i="1"/>
  <c r="M1473" i="1"/>
  <c r="M145" i="1"/>
  <c r="M277" i="1"/>
  <c r="M325" i="1"/>
  <c r="M377" i="1"/>
  <c r="M416" i="1"/>
  <c r="M506" i="1"/>
  <c r="M554" i="1"/>
  <c r="M604" i="1"/>
  <c r="M646" i="1"/>
  <c r="M695" i="1"/>
  <c r="M836" i="1"/>
  <c r="M874" i="1"/>
  <c r="M917" i="1"/>
  <c r="M954" i="1"/>
  <c r="M995" i="1"/>
  <c r="M1039" i="1"/>
  <c r="M1075" i="1"/>
  <c r="M1118" i="1"/>
  <c r="M1154" i="1"/>
  <c r="M1196" i="1"/>
  <c r="M1240" i="1"/>
  <c r="M1275" i="1"/>
  <c r="M1318" i="1"/>
  <c r="M1354" i="1"/>
  <c r="M1396" i="1"/>
  <c r="M1440" i="1"/>
  <c r="M1475" i="1"/>
  <c r="M210" i="1"/>
  <c r="M260" i="1"/>
  <c r="M299" i="1"/>
  <c r="M349" i="1"/>
  <c r="M390" i="1"/>
  <c r="M438" i="1"/>
  <c r="M489" i="1"/>
  <c r="M528" i="1"/>
  <c r="M578" i="1"/>
  <c r="M621" i="1"/>
  <c r="M669" i="1"/>
  <c r="M850" i="1"/>
  <c r="M894" i="1"/>
  <c r="M938" i="1"/>
  <c r="M972" i="1"/>
  <c r="M1016" i="1"/>
  <c r="M1053" i="1"/>
  <c r="M1095" i="1"/>
  <c r="M1138" i="1"/>
  <c r="M1173" i="1"/>
  <c r="M1217" i="1"/>
  <c r="M1253" i="1"/>
  <c r="M1295" i="1"/>
  <c r="M1339" i="1"/>
  <c r="M1373" i="1"/>
  <c r="M1417" i="1"/>
  <c r="M1454" i="1"/>
  <c r="M209" i="1"/>
  <c r="M292" i="1"/>
  <c r="M379" i="1"/>
  <c r="M525" i="1"/>
  <c r="M610" i="1"/>
  <c r="M691" i="1"/>
  <c r="M842" i="1"/>
  <c r="M919" i="1"/>
  <c r="M976" i="1"/>
  <c r="M1048" i="1"/>
  <c r="M1122" i="1"/>
  <c r="M1192" i="1"/>
  <c r="M1251" i="1"/>
  <c r="M1325" i="1"/>
  <c r="M1398" i="1"/>
  <c r="M1463" i="1"/>
  <c r="M146" i="1"/>
  <c r="M211" i="1"/>
  <c r="M293" i="1"/>
  <c r="M380" i="1"/>
  <c r="M526" i="1"/>
  <c r="M611" i="1"/>
  <c r="M696" i="1"/>
  <c r="M843" i="1"/>
  <c r="M920" i="1"/>
  <c r="M978" i="1"/>
  <c r="M1050" i="1"/>
  <c r="M1123" i="1"/>
  <c r="M1197" i="1"/>
  <c r="M1254" i="1"/>
  <c r="M1326" i="1"/>
  <c r="M1400" i="1"/>
  <c r="M1464" i="1"/>
  <c r="M147" i="1"/>
  <c r="M212" i="1"/>
  <c r="M294" i="1"/>
  <c r="M381" i="1"/>
  <c r="M459" i="1"/>
  <c r="M527" i="1"/>
  <c r="M612" i="1"/>
  <c r="M697" i="1"/>
  <c r="M844" i="1"/>
  <c r="M921" i="1"/>
  <c r="M991" i="1"/>
  <c r="M1051" i="1"/>
  <c r="M1125" i="1"/>
  <c r="M1198" i="1"/>
  <c r="M1263" i="1"/>
  <c r="M1328" i="1"/>
  <c r="M1401" i="1"/>
  <c r="M1470" i="1"/>
  <c r="M148" i="1"/>
  <c r="M213" i="1"/>
  <c r="M296" i="1"/>
  <c r="M382" i="1"/>
  <c r="M530" i="1"/>
  <c r="M614" i="1"/>
  <c r="M698" i="1"/>
  <c r="M846" i="1"/>
  <c r="M922" i="1"/>
  <c r="M996" i="1"/>
  <c r="M1054" i="1"/>
  <c r="M1126" i="1"/>
  <c r="M1200" i="1"/>
  <c r="M1264" i="1"/>
  <c r="M1329" i="1"/>
  <c r="M1403" i="1"/>
  <c r="M1476" i="1"/>
  <c r="M149" i="1"/>
  <c r="M298" i="1"/>
  <c r="M383" i="1"/>
  <c r="M531" i="1"/>
  <c r="M616" i="1"/>
  <c r="M699" i="1"/>
  <c r="M847" i="1"/>
  <c r="M924" i="1"/>
  <c r="M998" i="1"/>
  <c r="M1062" i="1"/>
  <c r="M1128" i="1"/>
  <c r="M1201" i="1"/>
  <c r="M1270" i="1"/>
  <c r="M1338" i="1"/>
  <c r="M1404" i="1"/>
  <c r="M1479" i="1"/>
  <c r="M150" i="1"/>
  <c r="M301" i="1"/>
  <c r="M384" i="1"/>
  <c r="M533" i="1"/>
  <c r="M618" i="1"/>
  <c r="M700" i="1"/>
  <c r="M851" i="1"/>
  <c r="M926" i="1"/>
  <c r="M1000" i="1"/>
  <c r="M1063" i="1"/>
  <c r="M1129" i="1"/>
  <c r="M1203" i="1"/>
  <c r="M1276" i="1"/>
  <c r="M1340" i="1"/>
  <c r="M1413" i="1"/>
  <c r="M1480" i="1"/>
  <c r="M152" i="1"/>
  <c r="M303" i="1"/>
  <c r="M385" i="1"/>
  <c r="M550" i="1"/>
  <c r="M619" i="1"/>
  <c r="M703" i="1"/>
  <c r="M861" i="1"/>
  <c r="M928" i="1"/>
  <c r="M1001" i="1"/>
  <c r="M1070" i="1"/>
  <c r="M1137" i="1"/>
  <c r="M1204" i="1"/>
  <c r="M1278" i="1"/>
  <c r="M1341" i="1"/>
  <c r="M1414" i="1"/>
  <c r="M154" i="1"/>
  <c r="M306" i="1"/>
  <c r="M387" i="1"/>
  <c r="M555" i="1"/>
  <c r="M622" i="1"/>
  <c r="M705" i="1"/>
  <c r="M862" i="1"/>
  <c r="M929" i="1"/>
  <c r="M1003" i="1"/>
  <c r="M1076" i="1"/>
  <c r="M1139" i="1"/>
  <c r="M1212" i="1"/>
  <c r="M1279" i="1"/>
  <c r="M1342" i="1"/>
  <c r="M1415" i="1"/>
  <c r="M155" i="1"/>
  <c r="M320" i="1"/>
  <c r="M388" i="1"/>
  <c r="M556" i="1"/>
  <c r="M631" i="1"/>
  <c r="M707" i="1"/>
  <c r="M868" i="1"/>
  <c r="M937" i="1"/>
  <c r="M1004" i="1"/>
  <c r="M1078" i="1"/>
  <c r="M1140" i="1"/>
  <c r="M1214" i="1"/>
  <c r="M1288" i="1"/>
  <c r="M1348" i="1"/>
  <c r="M1416" i="1"/>
  <c r="M157" i="1"/>
  <c r="M327" i="1"/>
  <c r="M392" i="1"/>
  <c r="M559" i="1"/>
  <c r="M633" i="1"/>
  <c r="M708" i="1"/>
  <c r="M875" i="1"/>
  <c r="M939" i="1"/>
  <c r="M1012" i="1"/>
  <c r="M1079" i="1"/>
  <c r="M1142" i="1"/>
  <c r="M1215" i="1"/>
  <c r="M1289" i="1"/>
  <c r="M1363" i="1"/>
  <c r="M1418" i="1"/>
  <c r="M159" i="1"/>
  <c r="M329" i="1"/>
  <c r="M403" i="1"/>
  <c r="M477" i="1"/>
  <c r="M561" i="1"/>
  <c r="M641" i="1"/>
  <c r="M878" i="1"/>
  <c r="M940" i="1"/>
  <c r="M1013" i="1"/>
  <c r="M1087" i="1"/>
  <c r="M1148" i="1"/>
  <c r="M1216" i="1"/>
  <c r="M1290" i="1"/>
  <c r="M1364" i="1"/>
  <c r="M1419" i="1"/>
  <c r="M331" i="1"/>
  <c r="M404" i="1"/>
  <c r="M478" i="1"/>
  <c r="M563" i="1"/>
  <c r="M647" i="1"/>
  <c r="M879" i="1"/>
  <c r="M941" i="1"/>
  <c r="M1014" i="1"/>
  <c r="M1088" i="1"/>
  <c r="M1162" i="1"/>
  <c r="M1218" i="1"/>
  <c r="M1291" i="1"/>
  <c r="M1365" i="1"/>
  <c r="M1420" i="1"/>
  <c r="M246" i="1"/>
  <c r="M332" i="1"/>
  <c r="M410" i="1"/>
  <c r="M487" i="1"/>
  <c r="M564" i="1"/>
  <c r="M649" i="1"/>
  <c r="M887" i="1"/>
  <c r="M947" i="1"/>
  <c r="M1015" i="1"/>
  <c r="M1089" i="1"/>
  <c r="M1163" i="1"/>
  <c r="M1219" i="1"/>
  <c r="M1292" i="1"/>
  <c r="M1366" i="1"/>
  <c r="M1428" i="1"/>
  <c r="M99" i="1"/>
  <c r="M248" i="1"/>
  <c r="M334" i="1"/>
  <c r="M418" i="1"/>
  <c r="M490" i="1"/>
  <c r="M574" i="1"/>
  <c r="M650" i="1"/>
  <c r="M888" i="1"/>
  <c r="M962" i="1"/>
  <c r="M1017" i="1"/>
  <c r="M1090" i="1"/>
  <c r="M1164" i="1"/>
  <c r="M1220" i="1"/>
  <c r="M1293" i="1"/>
  <c r="M1367" i="1"/>
  <c r="M1441" i="1"/>
  <c r="M100" i="1"/>
  <c r="M259" i="1"/>
  <c r="M335" i="1"/>
  <c r="M420" i="1"/>
  <c r="M491" i="1"/>
  <c r="M575" i="1"/>
  <c r="M660" i="1"/>
  <c r="M889" i="1"/>
  <c r="M963" i="1"/>
  <c r="M1018" i="1"/>
  <c r="M1091" i="1"/>
  <c r="M1166" i="1"/>
  <c r="M1228" i="1"/>
  <c r="M1294" i="1"/>
  <c r="M1368" i="1"/>
  <c r="M1442" i="1"/>
  <c r="M102" i="1"/>
  <c r="M261" i="1"/>
  <c r="M344" i="1"/>
  <c r="M421" i="1"/>
  <c r="M492" i="1"/>
  <c r="M576" i="1"/>
  <c r="M662" i="1"/>
  <c r="M890" i="1"/>
  <c r="M964" i="1"/>
  <c r="M1019" i="1"/>
  <c r="M1092" i="1"/>
  <c r="M1167" i="1"/>
  <c r="M1241" i="1"/>
  <c r="M1296" i="1"/>
  <c r="M1369" i="1"/>
  <c r="M1443" i="1"/>
  <c r="M104" i="1"/>
  <c r="M262" i="1"/>
  <c r="M346" i="1"/>
  <c r="M431" i="1"/>
  <c r="M500" i="1"/>
  <c r="M577" i="1"/>
  <c r="M664" i="1"/>
  <c r="M891" i="1"/>
  <c r="M965" i="1"/>
  <c r="M1028" i="1"/>
  <c r="M1094" i="1"/>
  <c r="M1168" i="1"/>
  <c r="M1242" i="1"/>
  <c r="M1297" i="1"/>
  <c r="M1370" i="1"/>
  <c r="M1444" i="1"/>
  <c r="M263" i="1"/>
  <c r="M347" i="1"/>
  <c r="M432" i="1"/>
  <c r="M516" i="1"/>
  <c r="M579" i="1"/>
  <c r="M665" i="1"/>
  <c r="M892" i="1"/>
  <c r="M966" i="1"/>
  <c r="M1040" i="1"/>
  <c r="M1096" i="1"/>
  <c r="M1169" i="1"/>
  <c r="M1243" i="1"/>
  <c r="M1298" i="1"/>
  <c r="M1371" i="1"/>
  <c r="M1445" i="1"/>
  <c r="M200" i="1"/>
  <c r="M269" i="1"/>
  <c r="M348" i="1"/>
  <c r="M433" i="1"/>
  <c r="M518" i="1"/>
  <c r="M580" i="1"/>
  <c r="M666" i="1"/>
  <c r="M893" i="1"/>
  <c r="M967" i="1"/>
  <c r="M1041" i="1"/>
  <c r="M1097" i="1"/>
  <c r="M1170" i="1"/>
  <c r="M1244" i="1"/>
  <c r="M1314" i="1"/>
  <c r="M1372" i="1"/>
  <c r="M1446" i="1"/>
  <c r="M202" i="1"/>
  <c r="M287" i="1"/>
  <c r="M351" i="1"/>
  <c r="M434" i="1"/>
  <c r="M520" i="1"/>
  <c r="M581" i="1"/>
  <c r="M667" i="1"/>
  <c r="M837" i="1"/>
  <c r="M895" i="1"/>
  <c r="M968" i="1"/>
  <c r="M1042" i="1"/>
  <c r="M1098" i="1"/>
  <c r="M1171" i="1"/>
  <c r="M1245" i="1"/>
  <c r="M1319" i="1"/>
  <c r="M1375" i="1"/>
  <c r="M1447" i="1"/>
  <c r="M522" i="1"/>
  <c r="M970" i="1"/>
  <c r="M1378" i="1"/>
  <c r="M523" i="1"/>
  <c r="M971" i="1"/>
  <c r="M1392" i="1"/>
  <c r="M524" i="1"/>
  <c r="M975" i="1"/>
  <c r="M1397" i="1"/>
  <c r="M593" i="1"/>
  <c r="M1043" i="1"/>
  <c r="M1448" i="1"/>
  <c r="M605" i="1"/>
  <c r="M1044" i="1"/>
  <c r="M1450" i="1"/>
  <c r="M607" i="1"/>
  <c r="M1046" i="1"/>
  <c r="M1451" i="1"/>
  <c r="M609" i="1"/>
  <c r="M1047" i="1"/>
  <c r="M1455" i="1"/>
  <c r="M203" i="1"/>
  <c r="M668" i="1"/>
  <c r="M1113" i="1"/>
  <c r="M204" i="1"/>
  <c r="M670" i="1"/>
  <c r="M1119" i="1"/>
  <c r="M205" i="1"/>
  <c r="M671" i="1"/>
  <c r="M1120" i="1"/>
  <c r="M207" i="1"/>
  <c r="M672" i="1"/>
  <c r="M1121" i="1"/>
  <c r="M288" i="1"/>
  <c r="M1172" i="1"/>
  <c r="M289" i="1"/>
  <c r="M1175" i="1"/>
  <c r="M290" i="1"/>
  <c r="M1176" i="1"/>
  <c r="M291" i="1"/>
  <c r="M1178" i="1"/>
  <c r="M353" i="1"/>
  <c r="M838" i="1"/>
  <c r="M1246" i="1"/>
  <c r="M354" i="1"/>
  <c r="M839" i="1"/>
  <c r="M1247" i="1"/>
  <c r="M435" i="1"/>
  <c r="M896" i="1"/>
  <c r="M1320" i="1"/>
  <c r="M436" i="1"/>
  <c r="M897" i="1"/>
  <c r="M1321" i="1"/>
  <c r="M437" i="1"/>
  <c r="M913" i="1"/>
  <c r="M1322" i="1"/>
  <c r="M521" i="1"/>
  <c r="M969" i="1"/>
  <c r="M1376" i="1"/>
  <c r="M362" i="1"/>
  <c r="M378" i="1"/>
  <c r="M440" i="1"/>
  <c r="M840" i="1"/>
  <c r="M841" i="1"/>
  <c r="M918" i="1"/>
  <c r="M1248" i="1"/>
  <c r="M1250" i="1"/>
  <c r="M1323" i="1"/>
  <c r="O39" i="1"/>
  <c r="P39" i="1" s="1"/>
  <c r="M11" i="1"/>
  <c r="C50" i="4"/>
  <c r="C50" i="10"/>
  <c r="M735" i="1" l="1"/>
  <c r="M739" i="1"/>
  <c r="M740" i="1"/>
  <c r="M741" i="1"/>
  <c r="M742" i="1"/>
  <c r="M743" i="1"/>
  <c r="M744" i="1"/>
  <c r="M745" i="1"/>
  <c r="M736" i="1"/>
  <c r="M737" i="1"/>
  <c r="M738" i="1"/>
  <c r="M746" i="1"/>
  <c r="M747" i="1"/>
  <c r="M748" i="1"/>
  <c r="M749" i="1"/>
  <c r="M757" i="1"/>
  <c r="M781" i="1"/>
  <c r="M759" i="1"/>
  <c r="M783" i="1"/>
  <c r="M750" i="1"/>
  <c r="M774" i="1"/>
  <c r="M752" i="1"/>
  <c r="M776" i="1"/>
  <c r="M767" i="1"/>
  <c r="M768" i="1"/>
  <c r="M769" i="1"/>
  <c r="M770" i="1"/>
  <c r="M771" i="1"/>
  <c r="M772" i="1"/>
  <c r="M773" i="1"/>
  <c r="M761" i="1"/>
  <c r="M789" i="1"/>
  <c r="M764" i="1"/>
  <c r="M792" i="1"/>
  <c r="M766" i="1"/>
  <c r="M775" i="1"/>
  <c r="M777" i="1"/>
  <c r="M778" i="1"/>
  <c r="M779" i="1"/>
  <c r="M782" i="1"/>
  <c r="M784" i="1"/>
  <c r="M785" i="1"/>
  <c r="M786" i="1"/>
  <c r="M760" i="1"/>
  <c r="M758" i="1"/>
  <c r="M762" i="1"/>
  <c r="M763" i="1"/>
  <c r="M765" i="1"/>
  <c r="M780" i="1"/>
  <c r="M787" i="1"/>
  <c r="M788" i="1"/>
  <c r="M790" i="1"/>
  <c r="M791" i="1"/>
  <c r="M751" i="1"/>
  <c r="M753" i="1"/>
  <c r="M754" i="1"/>
  <c r="M755" i="1"/>
  <c r="M756" i="1"/>
  <c r="M733" i="1"/>
  <c r="M726" i="1"/>
  <c r="M728" i="1"/>
  <c r="M714" i="1"/>
  <c r="M715" i="1"/>
  <c r="M716" i="1"/>
  <c r="M717" i="1"/>
  <c r="M731" i="1"/>
  <c r="M723" i="1"/>
  <c r="M724" i="1"/>
  <c r="M725" i="1"/>
  <c r="M727" i="1"/>
  <c r="M729" i="1"/>
  <c r="M732" i="1"/>
  <c r="M734" i="1"/>
  <c r="M719" i="1"/>
  <c r="M718" i="1"/>
  <c r="M720" i="1"/>
  <c r="M721" i="1"/>
  <c r="M722" i="1"/>
  <c r="M730" i="1"/>
  <c r="O40" i="1"/>
  <c r="P40" i="1" s="1"/>
  <c r="C51" i="4"/>
  <c r="C51" i="10"/>
  <c r="M1505" i="1" l="1"/>
  <c r="M1506" i="1"/>
  <c r="M1483" i="1"/>
  <c r="M1507" i="1"/>
  <c r="M1484" i="1"/>
  <c r="M1508" i="1"/>
  <c r="M1485" i="1"/>
  <c r="M1509" i="1"/>
  <c r="M1486" i="1"/>
  <c r="M1510" i="1"/>
  <c r="M1487" i="1"/>
  <c r="M1511" i="1"/>
  <c r="M1499" i="1"/>
  <c r="M1523" i="1"/>
  <c r="M1502" i="1"/>
  <c r="M1500" i="1"/>
  <c r="M1501" i="1"/>
  <c r="M1503" i="1"/>
  <c r="M1504" i="1"/>
  <c r="M1512" i="1"/>
  <c r="M1514" i="1"/>
  <c r="M1515" i="1"/>
  <c r="M1516" i="1"/>
  <c r="M1517" i="1"/>
  <c r="M1495" i="1"/>
  <c r="M1488" i="1"/>
  <c r="M1489" i="1"/>
  <c r="M1490" i="1"/>
  <c r="M1491" i="1"/>
  <c r="M1492" i="1"/>
  <c r="M1493" i="1"/>
  <c r="M1494" i="1"/>
  <c r="M1496" i="1"/>
  <c r="M1497" i="1"/>
  <c r="M1498" i="1"/>
  <c r="M1513" i="1"/>
  <c r="M1518" i="1"/>
  <c r="M1519" i="1"/>
  <c r="M1520" i="1"/>
  <c r="M1521" i="1"/>
  <c r="M1522" i="1"/>
  <c r="O41" i="1"/>
  <c r="P41" i="1" s="1"/>
  <c r="C52" i="4"/>
  <c r="C52" i="10"/>
  <c r="O42" i="1" l="1"/>
  <c r="P42" i="1" s="1"/>
  <c r="C53" i="4"/>
  <c r="C53" i="10"/>
  <c r="O43" i="1" l="1"/>
  <c r="P43" i="1" s="1"/>
  <c r="C54" i="4"/>
  <c r="C54" i="10"/>
  <c r="O44" i="1" l="1"/>
  <c r="P44" i="1" s="1"/>
  <c r="C55" i="4"/>
  <c r="C55" i="10"/>
  <c r="C56" i="4" l="1"/>
  <c r="C56" i="10"/>
  <c r="C57" i="4" l="1"/>
  <c r="C57" i="10"/>
  <c r="C58" i="4" l="1"/>
  <c r="C58" i="10"/>
  <c r="O49" i="1" l="1"/>
  <c r="P49" i="1" s="1"/>
  <c r="S48" i="1"/>
  <c r="C59" i="4"/>
  <c r="C59" i="10"/>
  <c r="U46" i="1" l="1"/>
  <c r="S46" i="1"/>
  <c r="W46" i="1"/>
  <c r="U47" i="1"/>
  <c r="S47" i="1"/>
  <c r="W44" i="1"/>
  <c r="O50" i="1"/>
  <c r="P50" i="1" s="1"/>
  <c r="W36" i="1"/>
  <c r="U36" i="1"/>
  <c r="S36" i="1"/>
  <c r="W38" i="1"/>
  <c r="U38" i="1"/>
  <c r="S38" i="1"/>
  <c r="W48" i="1"/>
  <c r="U48" i="1"/>
  <c r="W41" i="1"/>
  <c r="U41" i="1"/>
  <c r="S41" i="1"/>
  <c r="W27" i="1"/>
  <c r="U27" i="1"/>
  <c r="S27" i="1"/>
  <c r="W47" i="1"/>
  <c r="W33" i="1"/>
  <c r="U33" i="1"/>
  <c r="S33" i="1"/>
  <c r="U44" i="1"/>
  <c r="S44" i="1"/>
  <c r="W12" i="1"/>
  <c r="S12" i="1"/>
  <c r="U12" i="1"/>
  <c r="S31" i="1"/>
  <c r="W31" i="1"/>
  <c r="U31" i="1"/>
  <c r="W32" i="1"/>
  <c r="S32" i="1"/>
  <c r="U32" i="1"/>
  <c r="W43" i="1"/>
  <c r="U43" i="1"/>
  <c r="S43" i="1"/>
  <c r="W24" i="1"/>
  <c r="U24" i="1"/>
  <c r="S24" i="1"/>
  <c r="W34" i="1"/>
  <c r="S34" i="1"/>
  <c r="U34" i="1"/>
  <c r="U30" i="1"/>
  <c r="W30" i="1"/>
  <c r="S30" i="1"/>
  <c r="W23" i="1"/>
  <c r="U23" i="1"/>
  <c r="S23" i="1"/>
  <c r="W40" i="1"/>
  <c r="U40" i="1"/>
  <c r="S40" i="1"/>
  <c r="W28" i="1"/>
  <c r="U28" i="1"/>
  <c r="S28" i="1"/>
  <c r="W37" i="1"/>
  <c r="U37" i="1"/>
  <c r="S37" i="1"/>
  <c r="W25" i="1"/>
  <c r="U25" i="1"/>
  <c r="S25" i="1"/>
  <c r="W26" i="1"/>
  <c r="U26" i="1"/>
  <c r="S26" i="1"/>
  <c r="W39" i="1"/>
  <c r="U39" i="1"/>
  <c r="S39" i="1"/>
  <c r="S29" i="1"/>
  <c r="W29" i="1"/>
  <c r="U29" i="1"/>
  <c r="W42" i="1"/>
  <c r="U42" i="1"/>
  <c r="S42" i="1"/>
  <c r="W35" i="1"/>
  <c r="U35" i="1"/>
  <c r="S35" i="1"/>
  <c r="G11" i="1"/>
  <c r="P11" i="1" s="1"/>
  <c r="C60" i="4"/>
  <c r="C60" i="10"/>
  <c r="O51" i="1" l="1"/>
  <c r="P51" i="1" s="1"/>
  <c r="W17" i="1"/>
  <c r="U17" i="1"/>
  <c r="S17" i="1"/>
  <c r="U18" i="1"/>
  <c r="W18" i="1"/>
  <c r="S18" i="1"/>
  <c r="W13" i="1"/>
  <c r="S13" i="1"/>
  <c r="U13" i="1"/>
  <c r="W15" i="1"/>
  <c r="S15" i="1"/>
  <c r="U15" i="1"/>
  <c r="W49" i="1"/>
  <c r="U49" i="1"/>
  <c r="S49" i="1"/>
  <c r="W14" i="1"/>
  <c r="S14" i="1"/>
  <c r="U14" i="1"/>
  <c r="W50" i="1"/>
  <c r="U50" i="1"/>
  <c r="S50" i="1"/>
  <c r="W16" i="1"/>
  <c r="S16" i="1"/>
  <c r="U16" i="1"/>
  <c r="W19" i="1"/>
  <c r="U19" i="1"/>
  <c r="S19" i="1"/>
  <c r="C11" i="1"/>
  <c r="C12" i="1" s="1"/>
  <c r="C13" i="1" s="1"/>
  <c r="C14" i="1" s="1"/>
  <c r="C15" i="1" s="1"/>
  <c r="C16" i="1" s="1"/>
  <c r="C17" i="1" s="1"/>
  <c r="C18" i="1" s="1"/>
  <c r="C19" i="1" s="1"/>
  <c r="W11" i="1"/>
  <c r="U11" i="1"/>
  <c r="S11" i="1"/>
  <c r="C61" i="4"/>
  <c r="C61" i="10"/>
  <c r="C20" i="1" l="1"/>
  <c r="C21" i="1" s="1"/>
  <c r="O52" i="1"/>
  <c r="P52" i="1" s="1"/>
  <c r="U20" i="1"/>
  <c r="W20" i="1"/>
  <c r="S20" i="1"/>
  <c r="W21" i="1"/>
  <c r="U21" i="1"/>
  <c r="S21" i="1"/>
  <c r="W51" i="1"/>
  <c r="S51" i="1"/>
  <c r="U51" i="1"/>
  <c r="C62" i="4"/>
  <c r="C62" i="10"/>
  <c r="O53" i="1" l="1"/>
  <c r="P53" i="1" s="1"/>
  <c r="W52" i="1"/>
  <c r="U52" i="1"/>
  <c r="S52" i="1"/>
  <c r="C63" i="4"/>
  <c r="C63" i="10"/>
  <c r="O54" i="1" l="1"/>
  <c r="P54" i="1" s="1"/>
  <c r="W53" i="1"/>
  <c r="U53" i="1"/>
  <c r="S53" i="1"/>
  <c r="C64" i="4"/>
  <c r="C64" i="10"/>
  <c r="O55" i="1" l="1"/>
  <c r="P55" i="1" s="1"/>
  <c r="W54" i="1"/>
  <c r="S54" i="1"/>
  <c r="U54" i="1"/>
  <c r="C65" i="4"/>
  <c r="C65" i="10"/>
  <c r="O56" i="1" l="1"/>
  <c r="P56" i="1" s="1"/>
  <c r="U55" i="1"/>
  <c r="S55" i="1"/>
  <c r="W55" i="1"/>
  <c r="C66" i="4"/>
  <c r="C66" i="10"/>
  <c r="O57" i="1" l="1"/>
  <c r="P57" i="1" s="1"/>
  <c r="W56" i="1"/>
  <c r="S56" i="1"/>
  <c r="U56" i="1"/>
  <c r="C67" i="4"/>
  <c r="C67" i="10"/>
  <c r="O58" i="1" l="1"/>
  <c r="P58" i="1" s="1"/>
  <c r="W57" i="1"/>
  <c r="S57" i="1"/>
  <c r="U57" i="1"/>
  <c r="C68" i="4"/>
  <c r="C68" i="10"/>
  <c r="O59" i="1" l="1"/>
  <c r="P59" i="1" s="1"/>
  <c r="W58" i="1"/>
  <c r="S58" i="1"/>
  <c r="U58" i="1"/>
  <c r="C69" i="4"/>
  <c r="C69" i="10"/>
  <c r="O60" i="1" l="1"/>
  <c r="P60" i="1" s="1"/>
  <c r="W59" i="1"/>
  <c r="U59" i="1"/>
  <c r="S59" i="1"/>
  <c r="C70" i="4"/>
  <c r="C70" i="10"/>
  <c r="O61" i="1" l="1"/>
  <c r="P61" i="1" s="1"/>
  <c r="U60" i="1"/>
  <c r="S60" i="1"/>
  <c r="W60" i="1"/>
  <c r="C71" i="4"/>
  <c r="C71" i="10"/>
  <c r="O62" i="1" l="1"/>
  <c r="P62" i="1" s="1"/>
  <c r="W61" i="1"/>
  <c r="U61" i="1"/>
  <c r="S61" i="1"/>
  <c r="C72" i="4"/>
  <c r="C72" i="10"/>
  <c r="O63" i="1" l="1"/>
  <c r="P63" i="1" s="1"/>
  <c r="W62" i="1"/>
  <c r="U62" i="1"/>
  <c r="S62" i="1"/>
  <c r="C73" i="4"/>
  <c r="C73" i="10"/>
  <c r="O65" i="1" l="1"/>
  <c r="P65" i="1" s="1"/>
  <c r="W63" i="1"/>
  <c r="S63" i="1"/>
  <c r="U63" i="1"/>
  <c r="C74" i="4"/>
  <c r="C74" i="10"/>
  <c r="O66" i="1" l="1"/>
  <c r="P66" i="1" s="1"/>
  <c r="W65" i="1"/>
  <c r="S65" i="1"/>
  <c r="U65" i="1"/>
  <c r="C75" i="4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75" i="10"/>
  <c r="C76" i="10" s="1"/>
  <c r="O67" i="1" l="1"/>
  <c r="P67" i="1" s="1"/>
  <c r="W66" i="1"/>
  <c r="S66" i="1"/>
  <c r="U66" i="1"/>
  <c r="C172" i="4"/>
  <c r="C77" i="10"/>
  <c r="O68" i="1" l="1"/>
  <c r="P68" i="1" s="1"/>
  <c r="W67" i="1"/>
  <c r="U67" i="1"/>
  <c r="S67" i="1"/>
  <c r="C173" i="4"/>
  <c r="C78" i="10"/>
  <c r="O69" i="1" l="1"/>
  <c r="P69" i="1" s="1"/>
  <c r="W68" i="1"/>
  <c r="S68" i="1"/>
  <c r="U68" i="1"/>
  <c r="C174" i="4"/>
  <c r="C79" i="10"/>
  <c r="O70" i="1" l="1"/>
  <c r="P70" i="1" s="1"/>
  <c r="W69" i="1"/>
  <c r="U69" i="1"/>
  <c r="S69" i="1"/>
  <c r="C175" i="4"/>
  <c r="C80" i="10"/>
  <c r="O71" i="1" l="1"/>
  <c r="P71" i="1" s="1"/>
  <c r="W70" i="1"/>
  <c r="U70" i="1"/>
  <c r="S70" i="1"/>
  <c r="C176" i="4"/>
  <c r="C81" i="10"/>
  <c r="O72" i="1" l="1"/>
  <c r="P72" i="1" s="1"/>
  <c r="W71" i="1"/>
  <c r="U71" i="1"/>
  <c r="S71" i="1"/>
  <c r="C177" i="4"/>
  <c r="C82" i="10"/>
  <c r="O73" i="1" l="1"/>
  <c r="P73" i="1" s="1"/>
  <c r="W72" i="1"/>
  <c r="U72" i="1"/>
  <c r="S72" i="1"/>
  <c r="C178" i="4"/>
  <c r="C83" i="10"/>
  <c r="O74" i="1" l="1"/>
  <c r="P74" i="1" s="1"/>
  <c r="W73" i="1"/>
  <c r="U73" i="1"/>
  <c r="S73" i="1"/>
  <c r="C179" i="4"/>
  <c r="C84" i="10"/>
  <c r="C85" i="10" s="1"/>
  <c r="C86" i="10" s="1"/>
  <c r="C87" i="10" s="1"/>
  <c r="C88" i="10" s="1"/>
  <c r="C89" i="10" s="1"/>
  <c r="C90" i="10" s="1"/>
  <c r="C91" i="10" s="1"/>
  <c r="C92" i="10" s="1"/>
  <c r="C93" i="10" s="1"/>
  <c r="C94" i="10" s="1"/>
  <c r="C95" i="10" s="1"/>
  <c r="C96" i="10" s="1"/>
  <c r="C97" i="10" s="1"/>
  <c r="C98" i="10" s="1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O75" i="1" l="1"/>
  <c r="P75" i="1" s="1"/>
  <c r="W74" i="1"/>
  <c r="U74" i="1"/>
  <c r="S74" i="1"/>
  <c r="C180" i="4"/>
  <c r="C127" i="10"/>
  <c r="C128" i="10" s="1"/>
  <c r="O76" i="1" l="1"/>
  <c r="P76" i="1" s="1"/>
  <c r="W75" i="1"/>
  <c r="S75" i="1"/>
  <c r="U75" i="1"/>
  <c r="C129" i="10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C155" i="10" s="1"/>
  <c r="C156" i="10" s="1"/>
  <c r="C157" i="10" s="1"/>
  <c r="C158" i="10" s="1"/>
  <c r="C159" i="10" s="1"/>
  <c r="C160" i="10" s="1"/>
  <c r="C161" i="10" s="1"/>
  <c r="C162" i="10" s="1"/>
  <c r="C163" i="10" s="1"/>
  <c r="C164" i="10" s="1"/>
  <c r="C165" i="10" s="1"/>
  <c r="C166" i="10" s="1"/>
  <c r="C167" i="10" s="1"/>
  <c r="C168" i="10" s="1"/>
  <c r="C169" i="10" s="1"/>
  <c r="C170" i="10" s="1"/>
  <c r="C171" i="10" s="1"/>
  <c r="C172" i="10" s="1"/>
  <c r="C173" i="10" s="1"/>
  <c r="C174" i="10" s="1"/>
  <c r="C175" i="10" s="1"/>
  <c r="C176" i="10" s="1"/>
  <c r="C177" i="10" s="1"/>
  <c r="C178" i="10" s="1"/>
  <c r="C179" i="10" s="1"/>
  <c r="C180" i="10" s="1"/>
  <c r="C181" i="10" s="1"/>
  <c r="C182" i="10" s="1"/>
  <c r="C183" i="10" s="1"/>
  <c r="C184" i="10" s="1"/>
  <c r="C185" i="10" s="1"/>
  <c r="C186" i="10" s="1"/>
  <c r="C187" i="10" s="1"/>
  <c r="C188" i="10" s="1"/>
  <c r="C189" i="10" s="1"/>
  <c r="C190" i="10" s="1"/>
  <c r="C191" i="10" s="1"/>
  <c r="C192" i="10" s="1"/>
  <c r="C193" i="10" s="1"/>
  <c r="C194" i="10" s="1"/>
  <c r="C195" i="10" s="1"/>
  <c r="C196" i="10" s="1"/>
  <c r="C197" i="10" s="1"/>
  <c r="C198" i="10" s="1"/>
  <c r="C199" i="10" s="1"/>
  <c r="C200" i="10" s="1"/>
  <c r="C201" i="10" s="1"/>
  <c r="C202" i="10" s="1"/>
  <c r="C203" i="10" s="1"/>
  <c r="C204" i="10" s="1"/>
  <c r="C205" i="10" s="1"/>
  <c r="C206" i="10" s="1"/>
  <c r="C207" i="10" s="1"/>
  <c r="C208" i="10" s="1"/>
  <c r="C209" i="10" s="1"/>
  <c r="C210" i="10" s="1"/>
  <c r="C211" i="10" s="1"/>
  <c r="C212" i="10" s="1"/>
  <c r="C213" i="10" s="1"/>
  <c r="C214" i="10" s="1"/>
  <c r="C215" i="10" s="1"/>
  <c r="C216" i="10" s="1"/>
  <c r="C217" i="10" s="1"/>
  <c r="C218" i="10" s="1"/>
  <c r="C219" i="10" s="1"/>
  <c r="C220" i="10" s="1"/>
  <c r="C221" i="10" s="1"/>
  <c r="C222" i="10" s="1"/>
  <c r="C223" i="10" s="1"/>
  <c r="C224" i="10" s="1"/>
  <c r="C181" i="4"/>
  <c r="O77" i="1" l="1"/>
  <c r="P77" i="1" s="1"/>
  <c r="W76" i="1"/>
  <c r="U76" i="1"/>
  <c r="S76" i="1"/>
  <c r="C182" i="4"/>
  <c r="C225" i="10"/>
  <c r="O78" i="1" l="1"/>
  <c r="P78" i="1" s="1"/>
  <c r="W77" i="1"/>
  <c r="U77" i="1"/>
  <c r="S77" i="1"/>
  <c r="C183" i="4"/>
  <c r="C226" i="10"/>
  <c r="O79" i="1" l="1"/>
  <c r="P79" i="1" s="1"/>
  <c r="W78" i="1"/>
  <c r="U78" i="1"/>
  <c r="S78" i="1"/>
  <c r="C184" i="4"/>
  <c r="C227" i="10"/>
  <c r="O80" i="1" l="1"/>
  <c r="P80" i="1" s="1"/>
  <c r="W79" i="1"/>
  <c r="U79" i="1"/>
  <c r="S79" i="1"/>
  <c r="C185" i="4"/>
  <c r="C228" i="10"/>
  <c r="C229" i="10" s="1"/>
  <c r="O81" i="1" l="1"/>
  <c r="P81" i="1" s="1"/>
  <c r="W80" i="1"/>
  <c r="U80" i="1"/>
  <c r="S80" i="1"/>
  <c r="C186" i="4"/>
  <c r="C230" i="10"/>
  <c r="O82" i="1" l="1"/>
  <c r="P82" i="1" s="1"/>
  <c r="W81" i="1"/>
  <c r="U81" i="1"/>
  <c r="S81" i="1"/>
  <c r="C187" i="4"/>
  <c r="C231" i="10"/>
  <c r="O83" i="1" l="1"/>
  <c r="P83" i="1" s="1"/>
  <c r="W82" i="1"/>
  <c r="U82" i="1"/>
  <c r="S82" i="1"/>
  <c r="C188" i="4"/>
  <c r="C232" i="10"/>
  <c r="O84" i="1" l="1"/>
  <c r="P84" i="1" s="1"/>
  <c r="W83" i="1"/>
  <c r="U83" i="1"/>
  <c r="S83" i="1"/>
  <c r="C189" i="4"/>
  <c r="C233" i="10"/>
  <c r="O85" i="1" l="1"/>
  <c r="P85" i="1" s="1"/>
  <c r="W84" i="1"/>
  <c r="U84" i="1"/>
  <c r="S84" i="1"/>
  <c r="C190" i="4"/>
  <c r="C234" i="10"/>
  <c r="O86" i="1" l="1"/>
  <c r="P86" i="1" s="1"/>
  <c r="W85" i="1"/>
  <c r="U85" i="1"/>
  <c r="S85" i="1"/>
  <c r="C191" i="4"/>
  <c r="C235" i="10"/>
  <c r="O87" i="1" l="1"/>
  <c r="P87" i="1" s="1"/>
  <c r="W86" i="1"/>
  <c r="U86" i="1"/>
  <c r="S86" i="1"/>
  <c r="C192" i="4"/>
  <c r="C236" i="10"/>
  <c r="O88" i="1" l="1"/>
  <c r="P88" i="1" s="1"/>
  <c r="W87" i="1"/>
  <c r="U87" i="1"/>
  <c r="S87" i="1"/>
  <c r="C193" i="4"/>
  <c r="C237" i="10"/>
  <c r="O89" i="1" l="1"/>
  <c r="P89" i="1" s="1"/>
  <c r="W88" i="1"/>
  <c r="U88" i="1"/>
  <c r="S88" i="1"/>
  <c r="C194" i="4"/>
  <c r="C238" i="10"/>
  <c r="O90" i="1" l="1"/>
  <c r="P90" i="1" s="1"/>
  <c r="W89" i="1"/>
  <c r="U89" i="1"/>
  <c r="S89" i="1"/>
  <c r="C195" i="4"/>
  <c r="C239" i="10"/>
  <c r="O91" i="1" l="1"/>
  <c r="P91" i="1" s="1"/>
  <c r="W90" i="1"/>
  <c r="U90" i="1"/>
  <c r="S90" i="1"/>
  <c r="C196" i="4"/>
  <c r="C240" i="10"/>
  <c r="O93" i="1" l="1"/>
  <c r="P93" i="1" s="1"/>
  <c r="O92" i="1"/>
  <c r="P92" i="1" s="1"/>
  <c r="W91" i="1"/>
  <c r="U91" i="1"/>
  <c r="S91" i="1"/>
  <c r="C197" i="4"/>
  <c r="C241" i="10"/>
  <c r="O94" i="1" l="1"/>
  <c r="P94" i="1" s="1"/>
  <c r="W92" i="1"/>
  <c r="U92" i="1"/>
  <c r="S92" i="1"/>
  <c r="C198" i="4"/>
  <c r="C242" i="10"/>
  <c r="U93" i="1" l="1"/>
  <c r="S93" i="1"/>
  <c r="W93" i="1"/>
  <c r="O95" i="1"/>
  <c r="P95" i="1" s="1"/>
  <c r="C199" i="4"/>
  <c r="C243" i="10"/>
  <c r="U94" i="1" l="1"/>
  <c r="S94" i="1"/>
  <c r="W94" i="1"/>
  <c r="O96" i="1"/>
  <c r="P96" i="1" s="1"/>
  <c r="C200" i="4"/>
  <c r="C244" i="10"/>
  <c r="U95" i="1" l="1"/>
  <c r="S95" i="1"/>
  <c r="W95" i="1"/>
  <c r="O97" i="1"/>
  <c r="P97" i="1" s="1"/>
  <c r="C201" i="4"/>
  <c r="C245" i="10"/>
  <c r="S96" i="1" l="1"/>
  <c r="U96" i="1"/>
  <c r="W96" i="1"/>
  <c r="O98" i="1"/>
  <c r="P98" i="1" s="1"/>
  <c r="C202" i="4"/>
  <c r="C246" i="10"/>
  <c r="W97" i="1" l="1"/>
  <c r="U97" i="1"/>
  <c r="S97" i="1"/>
  <c r="O99" i="1"/>
  <c r="P99" i="1" s="1"/>
  <c r="C203" i="4"/>
  <c r="C247" i="10"/>
  <c r="W98" i="1" l="1"/>
  <c r="U98" i="1"/>
  <c r="S98" i="1"/>
  <c r="O100" i="1"/>
  <c r="P100" i="1" s="1"/>
  <c r="C204" i="4"/>
  <c r="C248" i="10"/>
  <c r="W99" i="1" l="1"/>
  <c r="U99" i="1"/>
  <c r="S99" i="1"/>
  <c r="O103" i="1"/>
  <c r="P103" i="1" s="1"/>
  <c r="C205" i="4"/>
  <c r="C249" i="10"/>
  <c r="W100" i="1" l="1"/>
  <c r="S100" i="1"/>
  <c r="U100" i="1"/>
  <c r="O101" i="1"/>
  <c r="P101" i="1" s="1"/>
  <c r="C206" i="4"/>
  <c r="C250" i="10"/>
  <c r="U103" i="1" l="1"/>
  <c r="W103" i="1"/>
  <c r="S103" i="1"/>
  <c r="O102" i="1"/>
  <c r="P102" i="1" s="1"/>
  <c r="C207" i="4"/>
  <c r="C251" i="10"/>
  <c r="W101" i="1" l="1"/>
  <c r="S101" i="1"/>
  <c r="U101" i="1"/>
  <c r="O104" i="1"/>
  <c r="P104" i="1" s="1"/>
  <c r="C208" i="4"/>
  <c r="C252" i="10"/>
  <c r="U102" i="1" l="1"/>
  <c r="W102" i="1"/>
  <c r="S102" i="1"/>
  <c r="O105" i="1"/>
  <c r="P105" i="1" s="1"/>
  <c r="C209" i="4"/>
  <c r="C253" i="10"/>
  <c r="W104" i="1" l="1"/>
  <c r="U104" i="1"/>
  <c r="S104" i="1"/>
  <c r="O106" i="1"/>
  <c r="P106" i="1" s="1"/>
  <c r="C210" i="4"/>
  <c r="C254" i="10"/>
  <c r="W105" i="1" l="1"/>
  <c r="U105" i="1"/>
  <c r="S105" i="1"/>
  <c r="O107" i="1"/>
  <c r="P107" i="1" s="1"/>
  <c r="C211" i="4"/>
  <c r="C255" i="10"/>
  <c r="W106" i="1" l="1"/>
  <c r="U106" i="1"/>
  <c r="S106" i="1"/>
  <c r="O108" i="1"/>
  <c r="P108" i="1" s="1"/>
  <c r="C212" i="4"/>
  <c r="C256" i="10"/>
  <c r="U107" i="1" l="1"/>
  <c r="W107" i="1"/>
  <c r="S107" i="1"/>
  <c r="O109" i="1"/>
  <c r="P109" i="1" s="1"/>
  <c r="C213" i="4"/>
  <c r="C257" i="10"/>
  <c r="W108" i="1" l="1"/>
  <c r="U108" i="1"/>
  <c r="S108" i="1"/>
  <c r="O110" i="1"/>
  <c r="P110" i="1" s="1"/>
  <c r="C214" i="4"/>
  <c r="C258" i="10"/>
  <c r="G26" i="11"/>
  <c r="W109" i="1" l="1"/>
  <c r="S109" i="1"/>
  <c r="U109" i="1"/>
  <c r="O111" i="1"/>
  <c r="P111" i="1" s="1"/>
  <c r="C215" i="4"/>
  <c r="L14" i="11"/>
  <c r="L15" i="11"/>
  <c r="L13" i="11"/>
  <c r="L16" i="11"/>
  <c r="C259" i="10"/>
  <c r="W110" i="1" l="1"/>
  <c r="U110" i="1"/>
  <c r="S110" i="1"/>
  <c r="O112" i="1"/>
  <c r="P112" i="1" s="1"/>
  <c r="L11" i="11"/>
  <c r="C216" i="4"/>
  <c r="C260" i="10"/>
  <c r="U111" i="1" l="1"/>
  <c r="W111" i="1"/>
  <c r="S111" i="1"/>
  <c r="O113" i="1"/>
  <c r="P113" i="1" s="1"/>
  <c r="C217" i="4"/>
  <c r="C261" i="10"/>
  <c r="W112" i="1" l="1"/>
  <c r="U112" i="1"/>
  <c r="S112" i="1"/>
  <c r="O114" i="1"/>
  <c r="P114" i="1" s="1"/>
  <c r="C218" i="4"/>
  <c r="C262" i="10"/>
  <c r="U113" i="1" l="1"/>
  <c r="W113" i="1"/>
  <c r="S113" i="1"/>
  <c r="O115" i="1"/>
  <c r="P115" i="1" s="1"/>
  <c r="C219" i="4"/>
  <c r="C263" i="10"/>
  <c r="W114" i="1" l="1"/>
  <c r="U114" i="1"/>
  <c r="S114" i="1"/>
  <c r="O116" i="1"/>
  <c r="P116" i="1" s="1"/>
  <c r="C220" i="4"/>
  <c r="C264" i="10"/>
  <c r="U115" i="1" l="1"/>
  <c r="W115" i="1"/>
  <c r="S115" i="1"/>
  <c r="O117" i="1"/>
  <c r="P117" i="1" s="1"/>
  <c r="C221" i="4"/>
  <c r="C265" i="10"/>
  <c r="W116" i="1" l="1"/>
  <c r="U116" i="1"/>
  <c r="S116" i="1"/>
  <c r="O118" i="1"/>
  <c r="P118" i="1" s="1"/>
  <c r="C222" i="4"/>
  <c r="C266" i="10"/>
  <c r="U117" i="1" l="1"/>
  <c r="W117" i="1"/>
  <c r="S117" i="1"/>
  <c r="O119" i="1"/>
  <c r="P119" i="1" s="1"/>
  <c r="C223" i="4"/>
  <c r="C267" i="10"/>
  <c r="W118" i="1" l="1"/>
  <c r="U118" i="1"/>
  <c r="S118" i="1"/>
  <c r="O120" i="1"/>
  <c r="P120" i="1" s="1"/>
  <c r="C224" i="4"/>
  <c r="C268" i="10"/>
  <c r="U119" i="1" l="1"/>
  <c r="W119" i="1"/>
  <c r="S119" i="1"/>
  <c r="O121" i="1"/>
  <c r="P121" i="1" s="1"/>
  <c r="C225" i="4"/>
  <c r="C269" i="10"/>
  <c r="W120" i="1" l="1"/>
  <c r="U120" i="1"/>
  <c r="S120" i="1"/>
  <c r="O122" i="1"/>
  <c r="P122" i="1" s="1"/>
  <c r="C226" i="4"/>
  <c r="C270" i="10"/>
  <c r="W121" i="1" l="1"/>
  <c r="U121" i="1"/>
  <c r="S121" i="1"/>
  <c r="O123" i="1"/>
  <c r="P123" i="1" s="1"/>
  <c r="C227" i="4"/>
  <c r="C271" i="10"/>
  <c r="W122" i="1" l="1"/>
  <c r="U122" i="1"/>
  <c r="S122" i="1"/>
  <c r="O124" i="1"/>
  <c r="P124" i="1" s="1"/>
  <c r="C228" i="4"/>
  <c r="C272" i="10"/>
  <c r="W123" i="1" l="1"/>
  <c r="U123" i="1"/>
  <c r="S123" i="1"/>
  <c r="O125" i="1"/>
  <c r="P125" i="1" s="1"/>
  <c r="C229" i="4"/>
  <c r="C273" i="10"/>
  <c r="W124" i="1" l="1"/>
  <c r="U124" i="1"/>
  <c r="S124" i="1"/>
  <c r="O126" i="1"/>
  <c r="P126" i="1" s="1"/>
  <c r="C230" i="4"/>
  <c r="C274" i="10"/>
  <c r="W125" i="1" l="1"/>
  <c r="U125" i="1"/>
  <c r="S125" i="1"/>
  <c r="O127" i="1"/>
  <c r="P127" i="1" s="1"/>
  <c r="C231" i="4"/>
  <c r="C275" i="10"/>
  <c r="U126" i="1" l="1"/>
  <c r="W126" i="1"/>
  <c r="S126" i="1"/>
  <c r="O128" i="1"/>
  <c r="P128" i="1" s="1"/>
  <c r="C232" i="4"/>
  <c r="C276" i="10"/>
  <c r="U127" i="1" l="1"/>
  <c r="W127" i="1"/>
  <c r="S127" i="1"/>
  <c r="O129" i="1"/>
  <c r="P129" i="1" s="1"/>
  <c r="C233" i="4"/>
  <c r="C277" i="10"/>
  <c r="U128" i="1" l="1"/>
  <c r="W128" i="1"/>
  <c r="S128" i="1"/>
  <c r="O130" i="1"/>
  <c r="P130" i="1" s="1"/>
  <c r="C234" i="4"/>
  <c r="C278" i="10"/>
  <c r="W129" i="1" l="1"/>
  <c r="U129" i="1"/>
  <c r="S129" i="1"/>
  <c r="O131" i="1"/>
  <c r="P131" i="1" s="1"/>
  <c r="C235" i="4"/>
  <c r="C279" i="10"/>
  <c r="W130" i="1" l="1"/>
  <c r="S130" i="1"/>
  <c r="U130" i="1"/>
  <c r="O132" i="1"/>
  <c r="P132" i="1" s="1"/>
  <c r="C236" i="4"/>
  <c r="C280" i="10"/>
  <c r="O133" i="1" l="1"/>
  <c r="P133" i="1" s="1"/>
  <c r="C237" i="4"/>
  <c r="C281" i="10"/>
  <c r="O134" i="1" l="1"/>
  <c r="P134" i="1" s="1"/>
  <c r="C238" i="4"/>
  <c r="C282" i="10"/>
  <c r="W133" i="1" l="1"/>
  <c r="S133" i="1"/>
  <c r="U133" i="1"/>
  <c r="O135" i="1"/>
  <c r="P135" i="1" s="1"/>
  <c r="C239" i="4"/>
  <c r="C283" i="10"/>
  <c r="W134" i="1" l="1"/>
  <c r="S134" i="1"/>
  <c r="U134" i="1"/>
  <c r="O136" i="1"/>
  <c r="P136" i="1" s="1"/>
  <c r="C240" i="4"/>
  <c r="C284" i="10"/>
  <c r="U135" i="1" l="1"/>
  <c r="W135" i="1"/>
  <c r="S135" i="1"/>
  <c r="O137" i="1"/>
  <c r="P137" i="1" s="1"/>
  <c r="C241" i="4"/>
  <c r="C285" i="10"/>
  <c r="W136" i="1" l="1"/>
  <c r="U136" i="1"/>
  <c r="S136" i="1"/>
  <c r="O138" i="1"/>
  <c r="P138" i="1" s="1"/>
  <c r="C242" i="4"/>
  <c r="C286" i="10"/>
  <c r="U137" i="1" l="1"/>
  <c r="W137" i="1"/>
  <c r="S137" i="1"/>
  <c r="O139" i="1"/>
  <c r="P139" i="1" s="1"/>
  <c r="C243" i="4"/>
  <c r="C287" i="10"/>
  <c r="W138" i="1" l="1"/>
  <c r="U138" i="1"/>
  <c r="S138" i="1"/>
  <c r="O140" i="1"/>
  <c r="P140" i="1" s="1"/>
  <c r="C244" i="4"/>
  <c r="C288" i="10"/>
  <c r="U139" i="1" l="1"/>
  <c r="W139" i="1"/>
  <c r="S139" i="1"/>
  <c r="O141" i="1"/>
  <c r="P141" i="1" s="1"/>
  <c r="C245" i="4"/>
  <c r="C289" i="10"/>
  <c r="U140" i="1" l="1"/>
  <c r="W140" i="1"/>
  <c r="S140" i="1"/>
  <c r="O142" i="1"/>
  <c r="P142" i="1" s="1"/>
  <c r="C246" i="4"/>
  <c r="C290" i="10"/>
  <c r="U141" i="1" l="1"/>
  <c r="W141" i="1"/>
  <c r="S141" i="1"/>
  <c r="O143" i="1"/>
  <c r="P143" i="1" s="1"/>
  <c r="C247" i="4"/>
  <c r="C291" i="10"/>
  <c r="U142" i="1" l="1"/>
  <c r="W142" i="1"/>
  <c r="S142" i="1"/>
  <c r="O144" i="1"/>
  <c r="P144" i="1" s="1"/>
  <c r="C248" i="4"/>
  <c r="C292" i="10"/>
  <c r="U143" i="1" l="1"/>
  <c r="W143" i="1"/>
  <c r="S143" i="1"/>
  <c r="O145" i="1"/>
  <c r="P145" i="1" s="1"/>
  <c r="C249" i="4"/>
  <c r="C293" i="10"/>
  <c r="W144" i="1" l="1"/>
  <c r="S144" i="1"/>
  <c r="U144" i="1"/>
  <c r="O146" i="1"/>
  <c r="P146" i="1" s="1"/>
  <c r="C250" i="4"/>
  <c r="C294" i="10"/>
  <c r="O147" i="1" l="1"/>
  <c r="P147" i="1" s="1"/>
  <c r="C251" i="4"/>
  <c r="C295" i="10"/>
  <c r="W146" i="1" l="1"/>
  <c r="S146" i="1"/>
  <c r="U146" i="1"/>
  <c r="O148" i="1"/>
  <c r="P148" i="1" s="1"/>
  <c r="C252" i="4"/>
  <c r="C296" i="10"/>
  <c r="W147" i="1" l="1"/>
  <c r="U147" i="1"/>
  <c r="S147" i="1"/>
  <c r="O149" i="1"/>
  <c r="P149" i="1" s="1"/>
  <c r="C253" i="4"/>
  <c r="C297" i="10"/>
  <c r="W148" i="1" l="1"/>
  <c r="S148" i="1"/>
  <c r="U148" i="1"/>
  <c r="O150" i="1"/>
  <c r="P150" i="1" s="1"/>
  <c r="C254" i="4"/>
  <c r="C298" i="10"/>
  <c r="W149" i="1" l="1"/>
  <c r="U149" i="1"/>
  <c r="S149" i="1"/>
  <c r="O151" i="1"/>
  <c r="P151" i="1" s="1"/>
  <c r="C255" i="4"/>
  <c r="C299" i="10"/>
  <c r="U150" i="1" l="1"/>
  <c r="W150" i="1"/>
  <c r="S150" i="1"/>
  <c r="O152" i="1"/>
  <c r="P152" i="1" s="1"/>
  <c r="C256" i="4"/>
  <c r="C300" i="10"/>
  <c r="U151" i="1" l="1"/>
  <c r="W151" i="1"/>
  <c r="S151" i="1"/>
  <c r="O153" i="1"/>
  <c r="P153" i="1" s="1"/>
  <c r="C257" i="4"/>
  <c r="C301" i="10"/>
  <c r="W152" i="1" l="1"/>
  <c r="U152" i="1"/>
  <c r="S152" i="1"/>
  <c r="O154" i="1"/>
  <c r="P154" i="1" s="1"/>
  <c r="C258" i="4"/>
  <c r="C302" i="10"/>
  <c r="W153" i="1" l="1"/>
  <c r="S153" i="1"/>
  <c r="U153" i="1"/>
  <c r="O155" i="1"/>
  <c r="P155" i="1" s="1"/>
  <c r="C259" i="4"/>
  <c r="C303" i="10"/>
  <c r="W154" i="1" l="1"/>
  <c r="S154" i="1"/>
  <c r="U154" i="1"/>
  <c r="O156" i="1"/>
  <c r="P156" i="1" s="1"/>
  <c r="C260" i="4"/>
  <c r="C304" i="10"/>
  <c r="U155" i="1" l="1"/>
  <c r="W155" i="1"/>
  <c r="S155" i="1"/>
  <c r="O157" i="1"/>
  <c r="P157" i="1" s="1"/>
  <c r="C261" i="4"/>
  <c r="C305" i="10"/>
  <c r="W156" i="1" l="1"/>
  <c r="S156" i="1"/>
  <c r="U156" i="1"/>
  <c r="O158" i="1"/>
  <c r="P158" i="1" s="1"/>
  <c r="C262" i="4"/>
  <c r="C306" i="10"/>
  <c r="U157" i="1" l="1"/>
  <c r="S157" i="1"/>
  <c r="W157" i="1"/>
  <c r="O159" i="1"/>
  <c r="P159" i="1" s="1"/>
  <c r="C263" i="4"/>
  <c r="C307" i="10"/>
  <c r="W158" i="1" l="1"/>
  <c r="U158" i="1"/>
  <c r="S158" i="1"/>
  <c r="O160" i="1"/>
  <c r="P160" i="1" s="1"/>
  <c r="C264" i="4"/>
  <c r="C308" i="10"/>
  <c r="U159" i="1" l="1"/>
  <c r="W159" i="1"/>
  <c r="S159" i="1"/>
  <c r="O161" i="1"/>
  <c r="P161" i="1" s="1"/>
  <c r="C265" i="4"/>
  <c r="C309" i="10"/>
  <c r="W160" i="1" l="1"/>
  <c r="U160" i="1"/>
  <c r="S160" i="1"/>
  <c r="O162" i="1"/>
  <c r="P162" i="1" s="1"/>
  <c r="C266" i="4"/>
  <c r="C310" i="10"/>
  <c r="U161" i="1" l="1"/>
  <c r="W161" i="1"/>
  <c r="S161" i="1"/>
  <c r="O163" i="1"/>
  <c r="P163" i="1" s="1"/>
  <c r="C267" i="4"/>
  <c r="C311" i="10"/>
  <c r="W162" i="1" l="1"/>
  <c r="U162" i="1"/>
  <c r="S162" i="1"/>
  <c r="O164" i="1"/>
  <c r="P164" i="1" s="1"/>
  <c r="C268" i="4"/>
  <c r="C312" i="10"/>
  <c r="U163" i="1" l="1"/>
  <c r="W163" i="1"/>
  <c r="S163" i="1"/>
  <c r="O165" i="1"/>
  <c r="P165" i="1" s="1"/>
  <c r="C269" i="4"/>
  <c r="C313" i="10"/>
  <c r="W164" i="1" l="1"/>
  <c r="U164" i="1"/>
  <c r="S164" i="1"/>
  <c r="O166" i="1"/>
  <c r="P166" i="1" s="1"/>
  <c r="C270" i="4"/>
  <c r="C314" i="10"/>
  <c r="U165" i="1" l="1"/>
  <c r="W165" i="1"/>
  <c r="S165" i="1"/>
  <c r="O168" i="1"/>
  <c r="P168" i="1" s="1"/>
  <c r="C271" i="4"/>
  <c r="C315" i="10"/>
  <c r="W166" i="1" l="1"/>
  <c r="U166" i="1"/>
  <c r="S166" i="1"/>
  <c r="O169" i="1"/>
  <c r="P169" i="1" s="1"/>
  <c r="C272" i="4"/>
  <c r="C316" i="10"/>
  <c r="W168" i="1" l="1"/>
  <c r="U168" i="1"/>
  <c r="S168" i="1"/>
  <c r="O167" i="1"/>
  <c r="P167" i="1" s="1"/>
  <c r="C273" i="4"/>
  <c r="C317" i="10"/>
  <c r="W169" i="1" l="1"/>
  <c r="U169" i="1"/>
  <c r="S169" i="1"/>
  <c r="O170" i="1"/>
  <c r="P170" i="1" s="1"/>
  <c r="C274" i="4"/>
  <c r="C318" i="10"/>
  <c r="U167" i="1" l="1"/>
  <c r="W167" i="1"/>
  <c r="S167" i="1"/>
  <c r="O171" i="1"/>
  <c r="P171" i="1" s="1"/>
  <c r="C275" i="4"/>
  <c r="C319" i="10"/>
  <c r="O172" i="1" l="1"/>
  <c r="P172" i="1" s="1"/>
  <c r="C276" i="4"/>
  <c r="C320" i="10"/>
  <c r="W171" i="1" l="1"/>
  <c r="U171" i="1"/>
  <c r="S171" i="1"/>
  <c r="O173" i="1"/>
  <c r="P173" i="1" s="1"/>
  <c r="C277" i="4"/>
  <c r="C321" i="10"/>
  <c r="W172" i="1" l="1"/>
  <c r="U172" i="1"/>
  <c r="S172" i="1"/>
  <c r="O174" i="1"/>
  <c r="P174" i="1" s="1"/>
  <c r="C278" i="4"/>
  <c r="C322" i="10"/>
  <c r="W173" i="1" l="1"/>
  <c r="U173" i="1"/>
  <c r="S173" i="1"/>
  <c r="O175" i="1"/>
  <c r="P175" i="1" s="1"/>
  <c r="C279" i="4"/>
  <c r="C323" i="10"/>
  <c r="U174" i="1" l="1"/>
  <c r="W174" i="1"/>
  <c r="S174" i="1"/>
  <c r="O176" i="1"/>
  <c r="P176" i="1" s="1"/>
  <c r="C280" i="4"/>
  <c r="C324" i="10"/>
  <c r="U175" i="1" l="1"/>
  <c r="W175" i="1"/>
  <c r="S175" i="1"/>
  <c r="O177" i="1"/>
  <c r="P177" i="1" s="1"/>
  <c r="C281" i="4"/>
  <c r="C325" i="10"/>
  <c r="W176" i="1" l="1"/>
  <c r="U176" i="1"/>
  <c r="S176" i="1"/>
  <c r="O178" i="1"/>
  <c r="P178" i="1" s="1"/>
  <c r="C282" i="4"/>
  <c r="C326" i="10"/>
  <c r="W177" i="1" l="1"/>
  <c r="U177" i="1"/>
  <c r="S177" i="1"/>
  <c r="O179" i="1"/>
  <c r="P179" i="1" s="1"/>
  <c r="C283" i="4"/>
  <c r="C327" i="10"/>
  <c r="W178" i="1" l="1"/>
  <c r="S178" i="1"/>
  <c r="U178" i="1"/>
  <c r="O180" i="1"/>
  <c r="P180" i="1" s="1"/>
  <c r="C284" i="4"/>
  <c r="C328" i="10"/>
  <c r="U179" i="1" l="1"/>
  <c r="W179" i="1"/>
  <c r="S179" i="1"/>
  <c r="O181" i="1"/>
  <c r="P181" i="1" s="1"/>
  <c r="C285" i="4"/>
  <c r="C329" i="10"/>
  <c r="W180" i="1" l="1"/>
  <c r="U180" i="1"/>
  <c r="S180" i="1"/>
  <c r="O182" i="1"/>
  <c r="P182" i="1" s="1"/>
  <c r="C286" i="4"/>
  <c r="C330" i="10"/>
  <c r="W181" i="1" l="1"/>
  <c r="S181" i="1"/>
  <c r="U181" i="1"/>
  <c r="O183" i="1"/>
  <c r="P183" i="1" s="1"/>
  <c r="C287" i="4"/>
  <c r="C331" i="10"/>
  <c r="W182" i="1" l="1"/>
  <c r="U182" i="1"/>
  <c r="S182" i="1"/>
  <c r="O184" i="1"/>
  <c r="P184" i="1" s="1"/>
  <c r="C288" i="4"/>
  <c r="C332" i="10"/>
  <c r="U183" i="1" l="1"/>
  <c r="W183" i="1"/>
  <c r="S183" i="1"/>
  <c r="O185" i="1"/>
  <c r="P185" i="1" s="1"/>
  <c r="C289" i="4"/>
  <c r="C333" i="10"/>
  <c r="W184" i="1" l="1"/>
  <c r="U184" i="1"/>
  <c r="S184" i="1"/>
  <c r="O186" i="1"/>
  <c r="P186" i="1" s="1"/>
  <c r="C290" i="4"/>
  <c r="C334" i="10"/>
  <c r="U185" i="1" l="1"/>
  <c r="W185" i="1"/>
  <c r="S185" i="1"/>
  <c r="O187" i="1"/>
  <c r="P187" i="1" s="1"/>
  <c r="C291" i="4"/>
  <c r="C335" i="10"/>
  <c r="W186" i="1" l="1"/>
  <c r="U186" i="1"/>
  <c r="S186" i="1"/>
  <c r="O188" i="1"/>
  <c r="P188" i="1" s="1"/>
  <c r="C292" i="4"/>
  <c r="C336" i="10"/>
  <c r="U187" i="1" l="1"/>
  <c r="W187" i="1"/>
  <c r="S187" i="1"/>
  <c r="O189" i="1"/>
  <c r="P189" i="1" s="1"/>
  <c r="C293" i="4"/>
  <c r="C337" i="10"/>
  <c r="W188" i="1" l="1"/>
  <c r="U188" i="1"/>
  <c r="S188" i="1"/>
  <c r="O190" i="1"/>
  <c r="P190" i="1" s="1"/>
  <c r="C294" i="4"/>
  <c r="C338" i="10"/>
  <c r="U189" i="1" l="1"/>
  <c r="W189" i="1"/>
  <c r="S189" i="1"/>
  <c r="O191" i="1"/>
  <c r="P191" i="1" s="1"/>
  <c r="C295" i="4"/>
  <c r="C339" i="10"/>
  <c r="W190" i="1" l="1"/>
  <c r="U190" i="1"/>
  <c r="S190" i="1"/>
  <c r="O192" i="1"/>
  <c r="P192" i="1" s="1"/>
  <c r="C296" i="4"/>
  <c r="C340" i="10"/>
  <c r="U191" i="1" l="1"/>
  <c r="W191" i="1"/>
  <c r="S191" i="1"/>
  <c r="O193" i="1"/>
  <c r="P193" i="1" s="1"/>
  <c r="C297" i="4"/>
  <c r="C341" i="10"/>
  <c r="W192" i="1" l="1"/>
  <c r="U192" i="1"/>
  <c r="S192" i="1"/>
  <c r="O194" i="1"/>
  <c r="P194" i="1" s="1"/>
  <c r="C298" i="4"/>
  <c r="C342" i="10"/>
  <c r="W193" i="1" l="1"/>
  <c r="U193" i="1"/>
  <c r="S193" i="1"/>
  <c r="O195" i="1"/>
  <c r="P195" i="1" s="1"/>
  <c r="C299" i="4"/>
  <c r="C343" i="10"/>
  <c r="W194" i="1" l="1"/>
  <c r="U194" i="1"/>
  <c r="S194" i="1"/>
  <c r="O196" i="1"/>
  <c r="P196" i="1" s="1"/>
  <c r="C300" i="4"/>
  <c r="C344" i="10"/>
  <c r="W195" i="1" l="1"/>
  <c r="U195" i="1"/>
  <c r="S195" i="1"/>
  <c r="O197" i="1"/>
  <c r="P197" i="1" s="1"/>
  <c r="C301" i="4"/>
  <c r="C345" i="10"/>
  <c r="W196" i="1" l="1"/>
  <c r="U196" i="1"/>
  <c r="S196" i="1"/>
  <c r="O198" i="1"/>
  <c r="P198" i="1" s="1"/>
  <c r="C302" i="4"/>
  <c r="C346" i="10"/>
  <c r="W197" i="1" l="1"/>
  <c r="U197" i="1"/>
  <c r="S197" i="1"/>
  <c r="O199" i="1"/>
  <c r="P199" i="1" s="1"/>
  <c r="C303" i="4"/>
  <c r="C347" i="10"/>
  <c r="U198" i="1" l="1"/>
  <c r="W198" i="1"/>
  <c r="S198" i="1"/>
  <c r="O200" i="1"/>
  <c r="P200" i="1" s="1"/>
  <c r="C304" i="4"/>
  <c r="C348" i="10"/>
  <c r="U199" i="1" l="1"/>
  <c r="W199" i="1"/>
  <c r="S199" i="1"/>
  <c r="O201" i="1"/>
  <c r="P201" i="1" s="1"/>
  <c r="C305" i="4"/>
  <c r="C349" i="10"/>
  <c r="U200" i="1" l="1"/>
  <c r="W200" i="1"/>
  <c r="S200" i="1"/>
  <c r="O202" i="1"/>
  <c r="P202" i="1" s="1"/>
  <c r="C306" i="4"/>
  <c r="C350" i="10"/>
  <c r="W201" i="1" l="1"/>
  <c r="U201" i="1"/>
  <c r="S201" i="1"/>
  <c r="O203" i="1"/>
  <c r="P203" i="1" s="1"/>
  <c r="C307" i="4"/>
  <c r="C351" i="10"/>
  <c r="W202" i="1" l="1"/>
  <c r="S202" i="1"/>
  <c r="U202" i="1"/>
  <c r="O204" i="1"/>
  <c r="P204" i="1" s="1"/>
  <c r="C308" i="4"/>
  <c r="C352" i="10"/>
  <c r="U203" i="1" l="1"/>
  <c r="W203" i="1"/>
  <c r="S203" i="1"/>
  <c r="O205" i="1"/>
  <c r="P205" i="1" s="1"/>
  <c r="C309" i="4"/>
  <c r="C353" i="10"/>
  <c r="W204" i="1" l="1"/>
  <c r="S204" i="1"/>
  <c r="U204" i="1"/>
  <c r="O206" i="1"/>
  <c r="P206" i="1" s="1"/>
  <c r="C310" i="4"/>
  <c r="C354" i="10"/>
  <c r="S205" i="1" l="1"/>
  <c r="W205" i="1"/>
  <c r="U205" i="1"/>
  <c r="O207" i="1"/>
  <c r="P207" i="1" s="1"/>
  <c r="C311" i="4"/>
  <c r="C355" i="10"/>
  <c r="W206" i="1" l="1"/>
  <c r="S206" i="1"/>
  <c r="U206" i="1"/>
  <c r="O208" i="1"/>
  <c r="P208" i="1" s="1"/>
  <c r="C312" i="4"/>
  <c r="C356" i="10"/>
  <c r="U207" i="1" l="1"/>
  <c r="W207" i="1"/>
  <c r="S207" i="1"/>
  <c r="O209" i="1"/>
  <c r="P209" i="1" s="1"/>
  <c r="C313" i="4"/>
  <c r="C357" i="10"/>
  <c r="W208" i="1" l="1"/>
  <c r="U208" i="1"/>
  <c r="S208" i="1"/>
  <c r="O210" i="1"/>
  <c r="P210" i="1" s="1"/>
  <c r="C314" i="4"/>
  <c r="C358" i="10"/>
  <c r="U209" i="1" l="1"/>
  <c r="W209" i="1"/>
  <c r="S209" i="1"/>
  <c r="O211" i="1"/>
  <c r="P211" i="1" s="1"/>
  <c r="C315" i="4"/>
  <c r="C359" i="10"/>
  <c r="W210" i="1" l="1"/>
  <c r="U210" i="1"/>
  <c r="S210" i="1"/>
  <c r="O212" i="1"/>
  <c r="P212" i="1" s="1"/>
  <c r="C316" i="4"/>
  <c r="C360" i="10"/>
  <c r="U211" i="1" l="1"/>
  <c r="W211" i="1"/>
  <c r="S211" i="1"/>
  <c r="O213" i="1"/>
  <c r="P213" i="1" s="1"/>
  <c r="C317" i="4"/>
  <c r="C361" i="10"/>
  <c r="W212" i="1" l="1"/>
  <c r="U212" i="1"/>
  <c r="S212" i="1"/>
  <c r="O214" i="1"/>
  <c r="P214" i="1" s="1"/>
  <c r="C318" i="4"/>
  <c r="C362" i="10"/>
  <c r="U213" i="1" l="1"/>
  <c r="W213" i="1"/>
  <c r="S213" i="1"/>
  <c r="O215" i="1"/>
  <c r="P215" i="1" s="1"/>
  <c r="C319" i="4"/>
  <c r="C363" i="10"/>
  <c r="W214" i="1" l="1"/>
  <c r="U214" i="1"/>
  <c r="S214" i="1"/>
  <c r="O216" i="1"/>
  <c r="P216" i="1" s="1"/>
  <c r="C320" i="4"/>
  <c r="C364" i="10"/>
  <c r="U215" i="1" l="1"/>
  <c r="W215" i="1"/>
  <c r="S215" i="1"/>
  <c r="O217" i="1"/>
  <c r="P217" i="1" s="1"/>
  <c r="C321" i="4"/>
  <c r="C365" i="10"/>
  <c r="W216" i="1" l="1"/>
  <c r="S216" i="1"/>
  <c r="U216" i="1"/>
  <c r="O218" i="1"/>
  <c r="P218" i="1" s="1"/>
  <c r="C322" i="4"/>
  <c r="C366" i="10"/>
  <c r="W217" i="1" l="1"/>
  <c r="U217" i="1"/>
  <c r="S217" i="1"/>
  <c r="O219" i="1"/>
  <c r="P219" i="1" s="1"/>
  <c r="C323" i="4"/>
  <c r="C367" i="10"/>
  <c r="W218" i="1" l="1"/>
  <c r="U218" i="1"/>
  <c r="S218" i="1"/>
  <c r="O220" i="1"/>
  <c r="P220" i="1" s="1"/>
  <c r="C324" i="4"/>
  <c r="C368" i="10"/>
  <c r="W219" i="1" l="1"/>
  <c r="U219" i="1"/>
  <c r="S219" i="1"/>
  <c r="O221" i="1"/>
  <c r="P221" i="1" s="1"/>
  <c r="C325" i="4"/>
  <c r="C369" i="10"/>
  <c r="W220" i="1" l="1"/>
  <c r="S220" i="1"/>
  <c r="U220" i="1"/>
  <c r="O222" i="1"/>
  <c r="P222" i="1" s="1"/>
  <c r="C326" i="4"/>
  <c r="C370" i="10"/>
  <c r="W221" i="1" l="1"/>
  <c r="U221" i="1"/>
  <c r="S221" i="1"/>
  <c r="O223" i="1"/>
  <c r="P223" i="1" s="1"/>
  <c r="C327" i="4"/>
  <c r="C371" i="10"/>
  <c r="U222" i="1" l="1"/>
  <c r="W222" i="1"/>
  <c r="S222" i="1"/>
  <c r="O224" i="1"/>
  <c r="P224" i="1" s="1"/>
  <c r="C328" i="4"/>
  <c r="C372" i="10"/>
  <c r="U223" i="1" l="1"/>
  <c r="W223" i="1"/>
  <c r="S223" i="1"/>
  <c r="O225" i="1"/>
  <c r="P225" i="1" s="1"/>
  <c r="C329" i="4"/>
  <c r="C373" i="10"/>
  <c r="W224" i="1" l="1"/>
  <c r="U224" i="1"/>
  <c r="S224" i="1"/>
  <c r="O226" i="1"/>
  <c r="P226" i="1" s="1"/>
  <c r="C330" i="4"/>
  <c r="C374" i="10"/>
  <c r="W225" i="1" l="1"/>
  <c r="U225" i="1"/>
  <c r="S225" i="1"/>
  <c r="O227" i="1"/>
  <c r="P227" i="1" s="1"/>
  <c r="C331" i="4"/>
  <c r="C375" i="10"/>
  <c r="W226" i="1" l="1"/>
  <c r="S226" i="1"/>
  <c r="U226" i="1"/>
  <c r="O228" i="1"/>
  <c r="P228" i="1" s="1"/>
  <c r="C332" i="4"/>
  <c r="C376" i="10"/>
  <c r="U227" i="1" l="1"/>
  <c r="W227" i="1"/>
  <c r="S227" i="1"/>
  <c r="O229" i="1"/>
  <c r="P229" i="1" s="1"/>
  <c r="C333" i="4"/>
  <c r="C377" i="10"/>
  <c r="W228" i="1" l="1"/>
  <c r="S228" i="1"/>
  <c r="U228" i="1"/>
  <c r="O230" i="1"/>
  <c r="P230" i="1" s="1"/>
  <c r="C334" i="4"/>
  <c r="C378" i="10"/>
  <c r="U229" i="1" l="1"/>
  <c r="W229" i="1"/>
  <c r="S229" i="1"/>
  <c r="O231" i="1"/>
  <c r="P231" i="1" s="1"/>
  <c r="C335" i="4"/>
  <c r="C379" i="10"/>
  <c r="W230" i="1" l="1"/>
  <c r="U230" i="1"/>
  <c r="S230" i="1"/>
  <c r="O232" i="1"/>
  <c r="P232" i="1" s="1"/>
  <c r="C336" i="4"/>
  <c r="C380" i="10"/>
  <c r="U231" i="1" l="1"/>
  <c r="W231" i="1"/>
  <c r="S231" i="1"/>
  <c r="O233" i="1"/>
  <c r="P233" i="1" s="1"/>
  <c r="C337" i="4"/>
  <c r="C381" i="10"/>
  <c r="W232" i="1" l="1"/>
  <c r="U232" i="1"/>
  <c r="S232" i="1"/>
  <c r="O234" i="1"/>
  <c r="P234" i="1" s="1"/>
  <c r="C338" i="4"/>
  <c r="C382" i="10"/>
  <c r="U233" i="1" l="1"/>
  <c r="W233" i="1"/>
  <c r="S233" i="1"/>
  <c r="O235" i="1"/>
  <c r="P235" i="1" s="1"/>
  <c r="C339" i="4"/>
  <c r="C383" i="10"/>
  <c r="W234" i="1" l="1"/>
  <c r="U234" i="1"/>
  <c r="S234" i="1"/>
  <c r="O236" i="1"/>
  <c r="P236" i="1" s="1"/>
  <c r="C340" i="4"/>
  <c r="C384" i="10"/>
  <c r="U235" i="1" l="1"/>
  <c r="W235" i="1"/>
  <c r="S235" i="1"/>
  <c r="O237" i="1"/>
  <c r="P237" i="1" s="1"/>
  <c r="C341" i="4"/>
  <c r="C385" i="10"/>
  <c r="U236" i="1" l="1"/>
  <c r="W236" i="1"/>
  <c r="S236" i="1"/>
  <c r="O238" i="1"/>
  <c r="P238" i="1" s="1"/>
  <c r="C342" i="4"/>
  <c r="C386" i="10"/>
  <c r="U237" i="1" l="1"/>
  <c r="W237" i="1"/>
  <c r="S237" i="1"/>
  <c r="O239" i="1"/>
  <c r="P239" i="1" s="1"/>
  <c r="C343" i="4"/>
  <c r="C387" i="10"/>
  <c r="U238" i="1" l="1"/>
  <c r="W238" i="1"/>
  <c r="S238" i="1"/>
  <c r="O240" i="1"/>
  <c r="P240" i="1" s="1"/>
  <c r="C344" i="4"/>
  <c r="C388" i="10"/>
  <c r="U239" i="1" l="1"/>
  <c r="W239" i="1"/>
  <c r="S239" i="1"/>
  <c r="O241" i="1"/>
  <c r="P241" i="1" s="1"/>
  <c r="C345" i="4"/>
  <c r="C389" i="10"/>
  <c r="U240" i="1" l="1"/>
  <c r="S240" i="1"/>
  <c r="W240" i="1"/>
  <c r="O242" i="1"/>
  <c r="P242" i="1" s="1"/>
  <c r="C346" i="4"/>
  <c r="C390" i="10"/>
  <c r="W241" i="1" l="1"/>
  <c r="U241" i="1"/>
  <c r="S241" i="1"/>
  <c r="O243" i="1"/>
  <c r="P243" i="1" s="1"/>
  <c r="C347" i="4"/>
  <c r="C391" i="10"/>
  <c r="W242" i="1" l="1"/>
  <c r="U242" i="1"/>
  <c r="S242" i="1"/>
  <c r="O244" i="1"/>
  <c r="P244" i="1" s="1"/>
  <c r="C348" i="4"/>
  <c r="C392" i="10"/>
  <c r="W243" i="1" l="1"/>
  <c r="U243" i="1"/>
  <c r="S243" i="1"/>
  <c r="O245" i="1"/>
  <c r="P245" i="1" s="1"/>
  <c r="C349" i="4"/>
  <c r="C393" i="10"/>
  <c r="W244" i="1" l="1"/>
  <c r="U244" i="1"/>
  <c r="S244" i="1"/>
  <c r="O246" i="1"/>
  <c r="P246" i="1" s="1"/>
  <c r="C350" i="4"/>
  <c r="C394" i="10"/>
  <c r="W245" i="1" l="1"/>
  <c r="U245" i="1"/>
  <c r="S245" i="1"/>
  <c r="O247" i="1"/>
  <c r="P247" i="1" s="1"/>
  <c r="C351" i="4"/>
  <c r="C395" i="10"/>
  <c r="U246" i="1" l="1"/>
  <c r="W246" i="1"/>
  <c r="S246" i="1"/>
  <c r="O248" i="1"/>
  <c r="P248" i="1" s="1"/>
  <c r="C352" i="4"/>
  <c r="C396" i="10"/>
  <c r="U247" i="1" l="1"/>
  <c r="W247" i="1"/>
  <c r="S247" i="1"/>
  <c r="O249" i="1"/>
  <c r="P249" i="1" s="1"/>
  <c r="C353" i="4"/>
  <c r="C397" i="10"/>
  <c r="U248" i="1" l="1"/>
  <c r="W248" i="1"/>
  <c r="S248" i="1"/>
  <c r="O250" i="1"/>
  <c r="P250" i="1" s="1"/>
  <c r="C354" i="4"/>
  <c r="C398" i="10"/>
  <c r="U249" i="1" l="1"/>
  <c r="W249" i="1"/>
  <c r="S249" i="1"/>
  <c r="O251" i="1"/>
  <c r="P251" i="1" s="1"/>
  <c r="C355" i="4"/>
  <c r="C399" i="10"/>
  <c r="W250" i="1" l="1"/>
  <c r="S250" i="1"/>
  <c r="U250" i="1"/>
  <c r="O252" i="1"/>
  <c r="P252" i="1" s="1"/>
  <c r="C356" i="4"/>
  <c r="C400" i="10"/>
  <c r="U251" i="1" l="1"/>
  <c r="W251" i="1"/>
  <c r="S251" i="1"/>
  <c r="O253" i="1"/>
  <c r="P253" i="1" s="1"/>
  <c r="C357" i="4"/>
  <c r="C401" i="10"/>
  <c r="W252" i="1" l="1"/>
  <c r="U252" i="1"/>
  <c r="S252" i="1"/>
  <c r="O254" i="1"/>
  <c r="P254" i="1" s="1"/>
  <c r="C358" i="4"/>
  <c r="C402" i="10"/>
  <c r="S253" i="1" l="1"/>
  <c r="U253" i="1"/>
  <c r="W253" i="1"/>
  <c r="O255" i="1"/>
  <c r="P255" i="1" s="1"/>
  <c r="C359" i="4"/>
  <c r="C403" i="10"/>
  <c r="W254" i="1" l="1"/>
  <c r="U254" i="1"/>
  <c r="S254" i="1"/>
  <c r="O256" i="1"/>
  <c r="P256" i="1" s="1"/>
  <c r="C360" i="4"/>
  <c r="C404" i="10"/>
  <c r="U255" i="1" l="1"/>
  <c r="W255" i="1"/>
  <c r="S255" i="1"/>
  <c r="O257" i="1"/>
  <c r="P257" i="1" s="1"/>
  <c r="C361" i="4"/>
  <c r="C405" i="10"/>
  <c r="W256" i="1" l="1"/>
  <c r="U256" i="1"/>
  <c r="S256" i="1"/>
  <c r="O258" i="1"/>
  <c r="P258" i="1" s="1"/>
  <c r="C362" i="4"/>
  <c r="C406" i="10"/>
  <c r="U257" i="1" l="1"/>
  <c r="W257" i="1"/>
  <c r="S257" i="1"/>
  <c r="O290" i="1"/>
  <c r="P290" i="1" s="1"/>
  <c r="C363" i="4"/>
  <c r="C407" i="10"/>
  <c r="W258" i="1" l="1"/>
  <c r="U258" i="1"/>
  <c r="S258" i="1"/>
  <c r="O274" i="1"/>
  <c r="P274" i="1" s="1"/>
  <c r="C364" i="4"/>
  <c r="C408" i="10"/>
  <c r="W290" i="1" l="1"/>
  <c r="U290" i="1"/>
  <c r="S290" i="1"/>
  <c r="O259" i="1"/>
  <c r="P259" i="1" s="1"/>
  <c r="C365" i="4"/>
  <c r="C409" i="10"/>
  <c r="W274" i="1" l="1"/>
  <c r="S274" i="1"/>
  <c r="U274" i="1"/>
  <c r="O270" i="1"/>
  <c r="P270" i="1" s="1"/>
  <c r="C366" i="4"/>
  <c r="C410" i="10"/>
  <c r="U259" i="1" l="1"/>
  <c r="W259" i="1"/>
  <c r="S259" i="1"/>
  <c r="O260" i="1"/>
  <c r="P260" i="1" s="1"/>
  <c r="C367" i="4"/>
  <c r="C411" i="10"/>
  <c r="U270" i="1" l="1"/>
  <c r="W270" i="1"/>
  <c r="S270" i="1"/>
  <c r="O261" i="1"/>
  <c r="P261" i="1" s="1"/>
  <c r="C368" i="4"/>
  <c r="C412" i="10"/>
  <c r="W260" i="1" l="1"/>
  <c r="U260" i="1"/>
  <c r="S260" i="1"/>
  <c r="O262" i="1"/>
  <c r="P262" i="1" s="1"/>
  <c r="C369" i="4"/>
  <c r="C413" i="10"/>
  <c r="U261" i="1" l="1"/>
  <c r="W261" i="1"/>
  <c r="S261" i="1"/>
  <c r="O263" i="1"/>
  <c r="P263" i="1" s="1"/>
  <c r="C370" i="4"/>
  <c r="C414" i="10"/>
  <c r="W262" i="1" l="1"/>
  <c r="U262" i="1"/>
  <c r="S262" i="1"/>
  <c r="O264" i="1"/>
  <c r="P264" i="1" s="1"/>
  <c r="C371" i="4"/>
  <c r="C415" i="10"/>
  <c r="U263" i="1" l="1"/>
  <c r="W263" i="1"/>
  <c r="S263" i="1"/>
  <c r="O265" i="1"/>
  <c r="P265" i="1" s="1"/>
  <c r="C372" i="4"/>
  <c r="C416" i="10"/>
  <c r="W264" i="1" l="1"/>
  <c r="S264" i="1"/>
  <c r="U264" i="1"/>
  <c r="O266" i="1"/>
  <c r="P266" i="1" s="1"/>
  <c r="C373" i="4"/>
  <c r="C417" i="10"/>
  <c r="W265" i="1" l="1"/>
  <c r="U265" i="1"/>
  <c r="S265" i="1"/>
  <c r="O267" i="1"/>
  <c r="P267" i="1" s="1"/>
  <c r="C374" i="4"/>
  <c r="C418" i="10"/>
  <c r="W266" i="1" l="1"/>
  <c r="U266" i="1"/>
  <c r="S266" i="1"/>
  <c r="O268" i="1"/>
  <c r="P268" i="1" s="1"/>
  <c r="C375" i="4"/>
  <c r="C419" i="10"/>
  <c r="W267" i="1" l="1"/>
  <c r="U267" i="1"/>
  <c r="S267" i="1"/>
  <c r="O269" i="1"/>
  <c r="P269" i="1" s="1"/>
  <c r="C376" i="4"/>
  <c r="C420" i="10"/>
  <c r="W268" i="1" l="1"/>
  <c r="U268" i="1"/>
  <c r="S268" i="1"/>
  <c r="O271" i="1"/>
  <c r="P271" i="1" s="1"/>
  <c r="C377" i="4"/>
  <c r="C421" i="10"/>
  <c r="W269" i="1" l="1"/>
  <c r="U269" i="1"/>
  <c r="S269" i="1"/>
  <c r="O272" i="1"/>
  <c r="P272" i="1" s="1"/>
  <c r="C378" i="4"/>
  <c r="C422" i="10"/>
  <c r="U271" i="1" l="1"/>
  <c r="W271" i="1"/>
  <c r="S271" i="1"/>
  <c r="O273" i="1"/>
  <c r="P273" i="1" s="1"/>
  <c r="C379" i="4"/>
  <c r="C423" i="10"/>
  <c r="U272" i="1" l="1"/>
  <c r="W272" i="1"/>
  <c r="S272" i="1"/>
  <c r="O275" i="1"/>
  <c r="P275" i="1" s="1"/>
  <c r="C380" i="4"/>
  <c r="C424" i="10"/>
  <c r="W273" i="1" l="1"/>
  <c r="U273" i="1"/>
  <c r="S273" i="1"/>
  <c r="O276" i="1"/>
  <c r="P276" i="1" s="1"/>
  <c r="C381" i="4"/>
  <c r="C425" i="10"/>
  <c r="U275" i="1" l="1"/>
  <c r="W275" i="1"/>
  <c r="S275" i="1"/>
  <c r="O277" i="1"/>
  <c r="P277" i="1" s="1"/>
  <c r="C382" i="4"/>
  <c r="C426" i="10"/>
  <c r="W276" i="1" l="1"/>
  <c r="S276" i="1"/>
  <c r="U276" i="1"/>
  <c r="O278" i="1"/>
  <c r="P278" i="1" s="1"/>
  <c r="C383" i="4"/>
  <c r="C427" i="10"/>
  <c r="W277" i="1" l="1"/>
  <c r="S277" i="1"/>
  <c r="U277" i="1"/>
  <c r="O279" i="1"/>
  <c r="P279" i="1" s="1"/>
  <c r="C384" i="4"/>
  <c r="C428" i="10"/>
  <c r="W278" i="1" l="1"/>
  <c r="U278" i="1"/>
  <c r="S278" i="1"/>
  <c r="O280" i="1"/>
  <c r="P280" i="1" s="1"/>
  <c r="C385" i="4"/>
  <c r="C429" i="10"/>
  <c r="U279" i="1" l="1"/>
  <c r="W279" i="1"/>
  <c r="S279" i="1"/>
  <c r="O281" i="1"/>
  <c r="P281" i="1" s="1"/>
  <c r="C386" i="4"/>
  <c r="C430" i="10"/>
  <c r="W280" i="1" l="1"/>
  <c r="U280" i="1"/>
  <c r="S280" i="1"/>
  <c r="O282" i="1"/>
  <c r="P282" i="1" s="1"/>
  <c r="C387" i="4"/>
  <c r="C431" i="10"/>
  <c r="U281" i="1" l="1"/>
  <c r="W281" i="1"/>
  <c r="S281" i="1"/>
  <c r="O283" i="1"/>
  <c r="P283" i="1" s="1"/>
  <c r="C388" i="4"/>
  <c r="C432" i="10"/>
  <c r="W282" i="1" l="1"/>
  <c r="U282" i="1"/>
  <c r="S282" i="1"/>
  <c r="O284" i="1"/>
  <c r="P284" i="1" s="1"/>
  <c r="C389" i="4"/>
  <c r="C433" i="10"/>
  <c r="U283" i="1" l="1"/>
  <c r="W283" i="1"/>
  <c r="S283" i="1"/>
  <c r="O285" i="1"/>
  <c r="P285" i="1" s="1"/>
  <c r="C390" i="4"/>
  <c r="C434" i="10"/>
  <c r="U284" i="1" l="1"/>
  <c r="W284" i="1"/>
  <c r="S284" i="1"/>
  <c r="O286" i="1"/>
  <c r="P286" i="1" s="1"/>
  <c r="C391" i="4"/>
  <c r="C435" i="10"/>
  <c r="U285" i="1" l="1"/>
  <c r="W285" i="1"/>
  <c r="S285" i="1"/>
  <c r="O287" i="1"/>
  <c r="P287" i="1" s="1"/>
  <c r="C392" i="4"/>
  <c r="C436" i="10"/>
  <c r="U286" i="1" l="1"/>
  <c r="S286" i="1"/>
  <c r="W286" i="1"/>
  <c r="O320" i="1"/>
  <c r="P320" i="1" s="1"/>
  <c r="C393" i="4"/>
  <c r="C437" i="10"/>
  <c r="U287" i="1" l="1"/>
  <c r="W287" i="1"/>
  <c r="S287" i="1"/>
  <c r="O288" i="1"/>
  <c r="P288" i="1" s="1"/>
  <c r="C394" i="4"/>
  <c r="C438" i="10"/>
  <c r="W320" i="1" l="1"/>
  <c r="U320" i="1"/>
  <c r="S320" i="1"/>
  <c r="O289" i="1"/>
  <c r="P289" i="1" s="1"/>
  <c r="C395" i="4"/>
  <c r="C439" i="10"/>
  <c r="U288" i="1" l="1"/>
  <c r="S288" i="1"/>
  <c r="W288" i="1"/>
  <c r="O291" i="1"/>
  <c r="P291" i="1" s="1"/>
  <c r="C396" i="4"/>
  <c r="C440" i="10"/>
  <c r="W289" i="1" l="1"/>
  <c r="U289" i="1"/>
  <c r="S289" i="1"/>
  <c r="O292" i="1"/>
  <c r="P292" i="1" s="1"/>
  <c r="C397" i="4"/>
  <c r="C441" i="10"/>
  <c r="W291" i="1" l="1"/>
  <c r="U291" i="1"/>
  <c r="S291" i="1"/>
  <c r="O293" i="1"/>
  <c r="P293" i="1" s="1"/>
  <c r="C398" i="4"/>
  <c r="C442" i="10"/>
  <c r="W292" i="1" l="1"/>
  <c r="U292" i="1"/>
  <c r="S292" i="1"/>
  <c r="O294" i="1"/>
  <c r="P294" i="1" s="1"/>
  <c r="C399" i="4"/>
  <c r="C443" i="10"/>
  <c r="W293" i="1" l="1"/>
  <c r="U293" i="1"/>
  <c r="S293" i="1"/>
  <c r="O295" i="1"/>
  <c r="P295" i="1" s="1"/>
  <c r="C400" i="4"/>
  <c r="C444" i="10"/>
  <c r="U294" i="1" l="1"/>
  <c r="W294" i="1"/>
  <c r="S294" i="1"/>
  <c r="O296" i="1"/>
  <c r="P296" i="1" s="1"/>
  <c r="C401" i="4"/>
  <c r="C445" i="10"/>
  <c r="U295" i="1" l="1"/>
  <c r="W295" i="1"/>
  <c r="S295" i="1"/>
  <c r="O297" i="1"/>
  <c r="P297" i="1" s="1"/>
  <c r="C402" i="4"/>
  <c r="C446" i="10"/>
  <c r="W296" i="1" l="1"/>
  <c r="U296" i="1"/>
  <c r="S296" i="1"/>
  <c r="O298" i="1"/>
  <c r="P298" i="1" s="1"/>
  <c r="C403" i="4"/>
  <c r="C447" i="10"/>
  <c r="W297" i="1" l="1"/>
  <c r="U297" i="1"/>
  <c r="S297" i="1"/>
  <c r="O299" i="1"/>
  <c r="P299" i="1" s="1"/>
  <c r="C404" i="4"/>
  <c r="C448" i="10"/>
  <c r="W298" i="1" l="1"/>
  <c r="S298" i="1"/>
  <c r="U298" i="1"/>
  <c r="O300" i="1"/>
  <c r="P300" i="1" s="1"/>
  <c r="C405" i="4"/>
  <c r="C449" i="10"/>
  <c r="U299" i="1" l="1"/>
  <c r="W299" i="1"/>
  <c r="S299" i="1"/>
  <c r="O301" i="1"/>
  <c r="P301" i="1" s="1"/>
  <c r="C406" i="4"/>
  <c r="C450" i="10"/>
  <c r="W300" i="1" l="1"/>
  <c r="S300" i="1"/>
  <c r="U300" i="1"/>
  <c r="O302" i="1"/>
  <c r="P302" i="1" s="1"/>
  <c r="C407" i="4"/>
  <c r="C451" i="10"/>
  <c r="U301" i="1" l="1"/>
  <c r="W301" i="1"/>
  <c r="S301" i="1"/>
  <c r="O303" i="1"/>
  <c r="P303" i="1" s="1"/>
  <c r="C408" i="4"/>
  <c r="C452" i="10"/>
  <c r="W302" i="1" l="1"/>
  <c r="U302" i="1"/>
  <c r="S302" i="1"/>
  <c r="O304" i="1"/>
  <c r="P304" i="1" s="1"/>
  <c r="C409" i="4"/>
  <c r="C453" i="10"/>
  <c r="U303" i="1" l="1"/>
  <c r="W303" i="1"/>
  <c r="S303" i="1"/>
  <c r="O305" i="1"/>
  <c r="P305" i="1" s="1"/>
  <c r="C410" i="4"/>
  <c r="C454" i="10"/>
  <c r="W304" i="1" l="1"/>
  <c r="U304" i="1"/>
  <c r="S304" i="1"/>
  <c r="O306" i="1"/>
  <c r="P306" i="1" s="1"/>
  <c r="C411" i="4"/>
  <c r="C455" i="10"/>
  <c r="U305" i="1" l="1"/>
  <c r="W305" i="1"/>
  <c r="S305" i="1"/>
  <c r="O307" i="1"/>
  <c r="P307" i="1" s="1"/>
  <c r="C412" i="4"/>
  <c r="C456" i="10"/>
  <c r="W306" i="1" l="1"/>
  <c r="U306" i="1"/>
  <c r="S306" i="1"/>
  <c r="O308" i="1"/>
  <c r="P308" i="1" s="1"/>
  <c r="C413" i="4"/>
  <c r="C457" i="10"/>
  <c r="U307" i="1" l="1"/>
  <c r="W307" i="1"/>
  <c r="S307" i="1"/>
  <c r="O309" i="1"/>
  <c r="P309" i="1" s="1"/>
  <c r="C414" i="4"/>
  <c r="C458" i="10"/>
  <c r="W308" i="1" l="1"/>
  <c r="U308" i="1"/>
  <c r="S308" i="1"/>
  <c r="O310" i="1"/>
  <c r="P310" i="1" s="1"/>
  <c r="C415" i="4"/>
  <c r="C459" i="10"/>
  <c r="U309" i="1" l="1"/>
  <c r="W309" i="1"/>
  <c r="S309" i="1"/>
  <c r="O311" i="1"/>
  <c r="P311" i="1" s="1"/>
  <c r="C416" i="4"/>
  <c r="C460" i="10"/>
  <c r="W310" i="1" l="1"/>
  <c r="U310" i="1"/>
  <c r="S310" i="1"/>
  <c r="O312" i="1"/>
  <c r="P312" i="1" s="1"/>
  <c r="C417" i="4"/>
  <c r="C461" i="10"/>
  <c r="U311" i="1" l="1"/>
  <c r="W311" i="1"/>
  <c r="S311" i="1"/>
  <c r="O313" i="1"/>
  <c r="P313" i="1" s="1"/>
  <c r="C418" i="4"/>
  <c r="C462" i="10"/>
  <c r="W312" i="1" l="1"/>
  <c r="U312" i="1"/>
  <c r="S312" i="1"/>
  <c r="O314" i="1"/>
  <c r="P314" i="1" s="1"/>
  <c r="C419" i="4"/>
  <c r="C463" i="10"/>
  <c r="W313" i="1" l="1"/>
  <c r="U313" i="1"/>
  <c r="S313" i="1"/>
  <c r="O315" i="1"/>
  <c r="P315" i="1" s="1"/>
  <c r="C420" i="4"/>
  <c r="C464" i="10"/>
  <c r="W314" i="1" l="1"/>
  <c r="U314" i="1"/>
  <c r="S314" i="1"/>
  <c r="O316" i="1"/>
  <c r="P316" i="1" s="1"/>
  <c r="C421" i="4"/>
  <c r="C465" i="10"/>
  <c r="W315" i="1" l="1"/>
  <c r="U315" i="1"/>
  <c r="S315" i="1"/>
  <c r="O317" i="1"/>
  <c r="P317" i="1" s="1"/>
  <c r="C422" i="4"/>
  <c r="C466" i="10"/>
  <c r="W316" i="1" l="1"/>
  <c r="S316" i="1"/>
  <c r="U316" i="1"/>
  <c r="O318" i="1"/>
  <c r="P318" i="1" s="1"/>
  <c r="C423" i="4"/>
  <c r="C467" i="10"/>
  <c r="W317" i="1" l="1"/>
  <c r="S317" i="1"/>
  <c r="U317" i="1"/>
  <c r="O319" i="1"/>
  <c r="P319" i="1" s="1"/>
  <c r="C424" i="4"/>
  <c r="C468" i="10"/>
  <c r="U318" i="1" l="1"/>
  <c r="W318" i="1"/>
  <c r="S318" i="1"/>
  <c r="O321" i="1"/>
  <c r="P321" i="1" s="1"/>
  <c r="C425" i="4"/>
  <c r="C469" i="10"/>
  <c r="U319" i="1" l="1"/>
  <c r="W319" i="1"/>
  <c r="S319" i="1"/>
  <c r="O322" i="1"/>
  <c r="P322" i="1" s="1"/>
  <c r="C426" i="4"/>
  <c r="C470" i="10"/>
  <c r="W321" i="1" l="1"/>
  <c r="U321" i="1"/>
  <c r="S321" i="1"/>
  <c r="O323" i="1"/>
  <c r="P323" i="1" s="1"/>
  <c r="C427" i="4"/>
  <c r="C471" i="10"/>
  <c r="W322" i="1" l="1"/>
  <c r="S322" i="1"/>
  <c r="U322" i="1"/>
  <c r="O324" i="1"/>
  <c r="P324" i="1" s="1"/>
  <c r="C428" i="4"/>
  <c r="C472" i="10"/>
  <c r="U323" i="1" l="1"/>
  <c r="W323" i="1"/>
  <c r="S323" i="1"/>
  <c r="O325" i="1"/>
  <c r="P325" i="1" s="1"/>
  <c r="C429" i="4"/>
  <c r="C473" i="10"/>
  <c r="W324" i="1" l="1"/>
  <c r="U324" i="1"/>
  <c r="S324" i="1"/>
  <c r="O326" i="1"/>
  <c r="P326" i="1" s="1"/>
  <c r="C430" i="4"/>
  <c r="C474" i="10"/>
  <c r="W325" i="1" l="1"/>
  <c r="S325" i="1"/>
  <c r="U325" i="1"/>
  <c r="O327" i="1"/>
  <c r="P327" i="1" s="1"/>
  <c r="C431" i="4"/>
  <c r="C475" i="10"/>
  <c r="W326" i="1" l="1"/>
  <c r="U326" i="1"/>
  <c r="S326" i="1"/>
  <c r="O328" i="1"/>
  <c r="P328" i="1" s="1"/>
  <c r="C432" i="4"/>
  <c r="C476" i="10"/>
  <c r="U327" i="1" l="1"/>
  <c r="W327" i="1"/>
  <c r="S327" i="1"/>
  <c r="O329" i="1"/>
  <c r="P329" i="1" s="1"/>
  <c r="C433" i="4"/>
  <c r="C477" i="10"/>
  <c r="W328" i="1" l="1"/>
  <c r="S328" i="1"/>
  <c r="U328" i="1"/>
  <c r="O330" i="1"/>
  <c r="P330" i="1" s="1"/>
  <c r="C434" i="4"/>
  <c r="C478" i="10"/>
  <c r="U329" i="1" l="1"/>
  <c r="W329" i="1"/>
  <c r="S329" i="1"/>
  <c r="O331" i="1"/>
  <c r="P331" i="1" s="1"/>
  <c r="C435" i="4"/>
  <c r="C479" i="10"/>
  <c r="W330" i="1" l="1"/>
  <c r="S330" i="1"/>
  <c r="U330" i="1"/>
  <c r="O332" i="1"/>
  <c r="P332" i="1" s="1"/>
  <c r="C436" i="4"/>
  <c r="C480" i="10"/>
  <c r="U331" i="1" l="1"/>
  <c r="W331" i="1"/>
  <c r="S331" i="1"/>
  <c r="O333" i="1"/>
  <c r="P333" i="1" s="1"/>
  <c r="C437" i="4"/>
  <c r="C481" i="10"/>
  <c r="W332" i="1" l="1"/>
  <c r="S332" i="1"/>
  <c r="U332" i="1"/>
  <c r="O334" i="1"/>
  <c r="P334" i="1" s="1"/>
  <c r="C438" i="4"/>
  <c r="C482" i="10"/>
  <c r="U333" i="1" l="1"/>
  <c r="W333" i="1"/>
  <c r="S333" i="1"/>
  <c r="O335" i="1"/>
  <c r="P335" i="1" s="1"/>
  <c r="C439" i="4"/>
  <c r="C483" i="10"/>
  <c r="W334" i="1" l="1"/>
  <c r="S334" i="1"/>
  <c r="U334" i="1"/>
  <c r="O336" i="1"/>
  <c r="P336" i="1" s="1"/>
  <c r="C440" i="4"/>
  <c r="C484" i="10"/>
  <c r="U335" i="1" l="1"/>
  <c r="W335" i="1"/>
  <c r="S335" i="1"/>
  <c r="O337" i="1"/>
  <c r="P337" i="1" s="1"/>
  <c r="C441" i="4"/>
  <c r="C485" i="10"/>
  <c r="U336" i="1" l="1"/>
  <c r="W336" i="1"/>
  <c r="S336" i="1"/>
  <c r="O338" i="1"/>
  <c r="P338" i="1" s="1"/>
  <c r="C442" i="4"/>
  <c r="C486" i="10"/>
  <c r="W337" i="1" l="1"/>
  <c r="S337" i="1"/>
  <c r="U337" i="1"/>
  <c r="O339" i="1"/>
  <c r="P339" i="1" s="1"/>
  <c r="C443" i="4"/>
  <c r="C487" i="10"/>
  <c r="W338" i="1" l="1"/>
  <c r="U338" i="1"/>
  <c r="S338" i="1"/>
  <c r="O340" i="1"/>
  <c r="P340" i="1" s="1"/>
  <c r="C444" i="4"/>
  <c r="C488" i="10"/>
  <c r="W339" i="1" l="1"/>
  <c r="U339" i="1"/>
  <c r="S339" i="1"/>
  <c r="O341" i="1"/>
  <c r="P341" i="1" s="1"/>
  <c r="C445" i="4"/>
  <c r="C489" i="10"/>
  <c r="W340" i="1" l="1"/>
  <c r="U340" i="1"/>
  <c r="S340" i="1"/>
  <c r="O342" i="1"/>
  <c r="P342" i="1" s="1"/>
  <c r="C446" i="4"/>
  <c r="C490" i="10"/>
  <c r="W341" i="1" l="1"/>
  <c r="U341" i="1"/>
  <c r="S341" i="1"/>
  <c r="O343" i="1"/>
  <c r="P343" i="1" s="1"/>
  <c r="C447" i="4"/>
  <c r="C491" i="10"/>
  <c r="U342" i="1" l="1"/>
  <c r="W342" i="1"/>
  <c r="S342" i="1"/>
  <c r="O344" i="1"/>
  <c r="P344" i="1" s="1"/>
  <c r="C448" i="4"/>
  <c r="C492" i="10"/>
  <c r="U343" i="1" l="1"/>
  <c r="W343" i="1"/>
  <c r="S343" i="1"/>
  <c r="O345" i="1"/>
  <c r="P345" i="1" s="1"/>
  <c r="C449" i="4"/>
  <c r="C493" i="10"/>
  <c r="U344" i="1" l="1"/>
  <c r="W344" i="1"/>
  <c r="S344" i="1"/>
  <c r="O346" i="1"/>
  <c r="P346" i="1" s="1"/>
  <c r="C450" i="4"/>
  <c r="C494" i="10"/>
  <c r="U345" i="1" l="1"/>
  <c r="W345" i="1"/>
  <c r="S345" i="1"/>
  <c r="O347" i="1"/>
  <c r="P347" i="1" s="1"/>
  <c r="C451" i="4"/>
  <c r="C495" i="10"/>
  <c r="W346" i="1" l="1"/>
  <c r="S346" i="1"/>
  <c r="U346" i="1"/>
  <c r="O348" i="1"/>
  <c r="P348" i="1" s="1"/>
  <c r="C452" i="4"/>
  <c r="C496" i="10"/>
  <c r="U347" i="1" l="1"/>
  <c r="W347" i="1"/>
  <c r="S347" i="1"/>
  <c r="O349" i="1"/>
  <c r="P349" i="1" s="1"/>
  <c r="C453" i="4"/>
  <c r="C497" i="10"/>
  <c r="W348" i="1" l="1"/>
  <c r="S348" i="1"/>
  <c r="U348" i="1"/>
  <c r="O350" i="1"/>
  <c r="P350" i="1" s="1"/>
  <c r="C454" i="4"/>
  <c r="C498" i="10"/>
  <c r="S349" i="1" l="1"/>
  <c r="U349" i="1"/>
  <c r="W349" i="1"/>
  <c r="O351" i="1"/>
  <c r="P351" i="1" s="1"/>
  <c r="C455" i="4"/>
  <c r="C499" i="10"/>
  <c r="W350" i="1" l="1"/>
  <c r="S350" i="1"/>
  <c r="U350" i="1"/>
  <c r="O352" i="1"/>
  <c r="P352" i="1" s="1"/>
  <c r="C456" i="4"/>
  <c r="C500" i="10"/>
  <c r="U351" i="1" l="1"/>
  <c r="W351" i="1"/>
  <c r="S351" i="1"/>
  <c r="O353" i="1"/>
  <c r="P353" i="1" s="1"/>
  <c r="C457" i="4"/>
  <c r="C501" i="10"/>
  <c r="W352" i="1" l="1"/>
  <c r="U352" i="1"/>
  <c r="S352" i="1"/>
  <c r="O354" i="1"/>
  <c r="P354" i="1" s="1"/>
  <c r="C458" i="4"/>
  <c r="C502" i="10"/>
  <c r="U353" i="1" l="1"/>
  <c r="W353" i="1"/>
  <c r="S353" i="1"/>
  <c r="O355" i="1"/>
  <c r="P355" i="1" s="1"/>
  <c r="C459" i="4"/>
  <c r="C503" i="10"/>
  <c r="W354" i="1" l="1"/>
  <c r="U354" i="1"/>
  <c r="S354" i="1"/>
  <c r="O356" i="1"/>
  <c r="P356" i="1" s="1"/>
  <c r="C460" i="4"/>
  <c r="C504" i="10"/>
  <c r="U355" i="1" l="1"/>
  <c r="W355" i="1"/>
  <c r="S355" i="1"/>
  <c r="O357" i="1"/>
  <c r="P357" i="1" s="1"/>
  <c r="C461" i="4"/>
  <c r="C505" i="10"/>
  <c r="W356" i="1" l="1"/>
  <c r="U356" i="1"/>
  <c r="S356" i="1"/>
  <c r="O358" i="1"/>
  <c r="P358" i="1" s="1"/>
  <c r="C462" i="4"/>
  <c r="C506" i="10"/>
  <c r="U357" i="1" l="1"/>
  <c r="W357" i="1"/>
  <c r="S357" i="1"/>
  <c r="O359" i="1"/>
  <c r="P359" i="1" s="1"/>
  <c r="C463" i="4"/>
  <c r="C507" i="10"/>
  <c r="W358" i="1" l="1"/>
  <c r="U358" i="1"/>
  <c r="S358" i="1"/>
  <c r="O360" i="1"/>
  <c r="P360" i="1" s="1"/>
  <c r="C464" i="4"/>
  <c r="C508" i="10"/>
  <c r="C509" i="10" s="1"/>
  <c r="C510" i="10" s="1"/>
  <c r="C511" i="10" s="1"/>
  <c r="C512" i="10" s="1"/>
  <c r="C513" i="10" s="1"/>
  <c r="C514" i="10" s="1"/>
  <c r="C515" i="10" s="1"/>
  <c r="C516" i="10" s="1"/>
  <c r="C517" i="10" s="1"/>
  <c r="C518" i="10" s="1"/>
  <c r="C519" i="10" s="1"/>
  <c r="C520" i="10" s="1"/>
  <c r="C521" i="10" s="1"/>
  <c r="C522" i="10" s="1"/>
  <c r="C523" i="10" s="1"/>
  <c r="C524" i="10" s="1"/>
  <c r="C525" i="10" s="1"/>
  <c r="C526" i="10" s="1"/>
  <c r="C527" i="10" s="1"/>
  <c r="C528" i="10" s="1"/>
  <c r="C529" i="10" s="1"/>
  <c r="U359" i="1" l="1"/>
  <c r="W359" i="1"/>
  <c r="S359" i="1"/>
  <c r="O361" i="1"/>
  <c r="P361" i="1" s="1"/>
  <c r="C465" i="4"/>
  <c r="W360" i="1" l="1"/>
  <c r="U360" i="1"/>
  <c r="S360" i="1"/>
  <c r="O362" i="1"/>
  <c r="P362" i="1" s="1"/>
  <c r="C466" i="4"/>
  <c r="W361" i="1" l="1"/>
  <c r="U361" i="1"/>
  <c r="S361" i="1"/>
  <c r="O363" i="1"/>
  <c r="P363" i="1" s="1"/>
  <c r="C467" i="4"/>
  <c r="W362" i="1" l="1"/>
  <c r="U362" i="1"/>
  <c r="S362" i="1"/>
  <c r="O364" i="1"/>
  <c r="P364" i="1" s="1"/>
  <c r="C468" i="4"/>
  <c r="W363" i="1" l="1"/>
  <c r="U363" i="1"/>
  <c r="S363" i="1"/>
  <c r="O365" i="1"/>
  <c r="P365" i="1" s="1"/>
  <c r="C469" i="4"/>
  <c r="W364" i="1" l="1"/>
  <c r="U364" i="1"/>
  <c r="S364" i="1"/>
  <c r="O366" i="1"/>
  <c r="P366" i="1" s="1"/>
  <c r="C470" i="4"/>
  <c r="W365" i="1" l="1"/>
  <c r="U365" i="1"/>
  <c r="S365" i="1"/>
  <c r="O367" i="1"/>
  <c r="P367" i="1" s="1"/>
  <c r="C471" i="4"/>
  <c r="U366" i="1" l="1"/>
  <c r="W366" i="1"/>
  <c r="S366" i="1"/>
  <c r="O368" i="1"/>
  <c r="P368" i="1" s="1"/>
  <c r="C472" i="4"/>
  <c r="W170" i="1" l="1"/>
  <c r="U170" i="1"/>
  <c r="S170" i="1"/>
  <c r="U367" i="1"/>
  <c r="W367" i="1"/>
  <c r="S367" i="1"/>
  <c r="O369" i="1"/>
  <c r="P369" i="1" s="1"/>
  <c r="C473" i="4"/>
  <c r="W368" i="1" l="1"/>
  <c r="U368" i="1"/>
  <c r="S368" i="1"/>
  <c r="O370" i="1"/>
  <c r="P370" i="1" s="1"/>
  <c r="C474" i="4"/>
  <c r="W369" i="1" l="1"/>
  <c r="U369" i="1"/>
  <c r="S369" i="1"/>
  <c r="O371" i="1"/>
  <c r="P371" i="1" s="1"/>
  <c r="C475" i="4"/>
  <c r="W370" i="1" l="1"/>
  <c r="S370" i="1"/>
  <c r="U370" i="1"/>
  <c r="O372" i="1"/>
  <c r="P372" i="1" s="1"/>
  <c r="C476" i="4"/>
  <c r="U371" i="1" l="1"/>
  <c r="W371" i="1"/>
  <c r="S371" i="1"/>
  <c r="O373" i="1"/>
  <c r="P373" i="1" s="1"/>
  <c r="C477" i="4"/>
  <c r="W372" i="1" l="1"/>
  <c r="S372" i="1"/>
  <c r="U372" i="1"/>
  <c r="O374" i="1"/>
  <c r="P374" i="1" s="1"/>
  <c r="C478" i="4"/>
  <c r="U373" i="1" l="1"/>
  <c r="W373" i="1"/>
  <c r="S373" i="1"/>
  <c r="O375" i="1"/>
  <c r="P375" i="1" s="1"/>
  <c r="C479" i="4"/>
  <c r="W374" i="1" l="1"/>
  <c r="U374" i="1"/>
  <c r="S374" i="1"/>
  <c r="O376" i="1"/>
  <c r="P376" i="1" s="1"/>
  <c r="C480" i="4"/>
  <c r="U375" i="1" l="1"/>
  <c r="W375" i="1"/>
  <c r="S375" i="1"/>
  <c r="O377" i="1"/>
  <c r="P377" i="1" s="1"/>
  <c r="C481" i="4"/>
  <c r="W376" i="1" l="1"/>
  <c r="U376" i="1"/>
  <c r="S376" i="1"/>
  <c r="O416" i="1"/>
  <c r="P416" i="1" s="1"/>
  <c r="C482" i="4"/>
  <c r="U377" i="1" l="1"/>
  <c r="W377" i="1"/>
  <c r="S377" i="1"/>
  <c r="O417" i="1"/>
  <c r="P417" i="1" s="1"/>
  <c r="C483" i="4"/>
  <c r="U416" i="1" l="1"/>
  <c r="W416" i="1"/>
  <c r="S416" i="1"/>
  <c r="O418" i="1"/>
  <c r="P418" i="1" s="1"/>
  <c r="C484" i="4"/>
  <c r="O419" i="1" l="1"/>
  <c r="P419" i="1" s="1"/>
  <c r="C485" i="4"/>
  <c r="O420" i="1" l="1"/>
  <c r="P420" i="1" s="1"/>
  <c r="C486" i="4"/>
  <c r="C530" i="10"/>
  <c r="O421" i="1" l="1"/>
  <c r="P421" i="1" s="1"/>
  <c r="C487" i="4"/>
  <c r="C531" i="10"/>
  <c r="O422" i="1" l="1"/>
  <c r="P422" i="1" s="1"/>
  <c r="C488" i="4"/>
  <c r="C532" i="10"/>
  <c r="O423" i="1" l="1"/>
  <c r="P423" i="1" s="1"/>
  <c r="C489" i="4"/>
  <c r="C533" i="10"/>
  <c r="O424" i="1" l="1"/>
  <c r="P424" i="1" s="1"/>
  <c r="C490" i="4"/>
  <c r="C534" i="10"/>
  <c r="W417" i="1" l="1"/>
  <c r="U417" i="1"/>
  <c r="S417" i="1"/>
  <c r="O425" i="1"/>
  <c r="P425" i="1" s="1"/>
  <c r="C491" i="4"/>
  <c r="C535" i="10"/>
  <c r="W418" i="1" l="1"/>
  <c r="S418" i="1"/>
  <c r="U418" i="1"/>
  <c r="O426" i="1"/>
  <c r="P426" i="1" s="1"/>
  <c r="C492" i="4"/>
  <c r="C536" i="10"/>
  <c r="U419" i="1" l="1"/>
  <c r="W419" i="1"/>
  <c r="S419" i="1"/>
  <c r="O427" i="1"/>
  <c r="P427" i="1" s="1"/>
  <c r="C493" i="4"/>
  <c r="C537" i="10"/>
  <c r="W420" i="1" l="1"/>
  <c r="S420" i="1"/>
  <c r="U420" i="1"/>
  <c r="O428" i="1"/>
  <c r="P428" i="1" s="1"/>
  <c r="C494" i="4"/>
  <c r="C538" i="10"/>
  <c r="W421" i="1" l="1"/>
  <c r="S421" i="1"/>
  <c r="U421" i="1"/>
  <c r="O429" i="1"/>
  <c r="P429" i="1" s="1"/>
  <c r="C495" i="4"/>
  <c r="C539" i="10"/>
  <c r="W422" i="1" l="1"/>
  <c r="S422" i="1"/>
  <c r="U422" i="1"/>
  <c r="O430" i="1"/>
  <c r="P430" i="1" s="1"/>
  <c r="C496" i="4"/>
  <c r="C540" i="10"/>
  <c r="U423" i="1" l="1"/>
  <c r="W423" i="1"/>
  <c r="S423" i="1"/>
  <c r="O431" i="1"/>
  <c r="P431" i="1" s="1"/>
  <c r="C497" i="4"/>
  <c r="C541" i="10"/>
  <c r="W424" i="1" l="1"/>
  <c r="U424" i="1"/>
  <c r="S424" i="1"/>
  <c r="O432" i="1"/>
  <c r="P432" i="1" s="1"/>
  <c r="C498" i="4"/>
  <c r="C542" i="10"/>
  <c r="U425" i="1" l="1"/>
  <c r="W425" i="1"/>
  <c r="S425" i="1"/>
  <c r="O433" i="1"/>
  <c r="P433" i="1" s="1"/>
  <c r="C499" i="4"/>
  <c r="C543" i="10"/>
  <c r="W426" i="1" l="1"/>
  <c r="U426" i="1"/>
  <c r="S426" i="1"/>
  <c r="O434" i="1"/>
  <c r="P434" i="1" s="1"/>
  <c r="C500" i="4"/>
  <c r="C544" i="10"/>
  <c r="U427" i="1" l="1"/>
  <c r="W427" i="1"/>
  <c r="S427" i="1"/>
  <c r="O435" i="1"/>
  <c r="P435" i="1" s="1"/>
  <c r="C501" i="4"/>
  <c r="C545" i="10"/>
  <c r="U428" i="1" l="1"/>
  <c r="W428" i="1"/>
  <c r="S428" i="1"/>
  <c r="O436" i="1"/>
  <c r="P436" i="1" s="1"/>
  <c r="C502" i="4"/>
  <c r="C546" i="10"/>
  <c r="U429" i="1" l="1"/>
  <c r="W429" i="1"/>
  <c r="S429" i="1"/>
  <c r="O437" i="1"/>
  <c r="P437" i="1" s="1"/>
  <c r="C503" i="4"/>
  <c r="C547" i="10"/>
  <c r="U430" i="1" l="1"/>
  <c r="W430" i="1"/>
  <c r="S430" i="1"/>
  <c r="O438" i="1"/>
  <c r="P438" i="1" s="1"/>
  <c r="C504" i="4"/>
  <c r="C548" i="10"/>
  <c r="U431" i="1" l="1"/>
  <c r="W431" i="1"/>
  <c r="S431" i="1"/>
  <c r="O439" i="1"/>
  <c r="P439" i="1" s="1"/>
  <c r="C505" i="4"/>
  <c r="C549" i="10"/>
  <c r="S432" i="1" l="1"/>
  <c r="U432" i="1"/>
  <c r="W432" i="1"/>
  <c r="O440" i="1"/>
  <c r="P440" i="1" s="1"/>
  <c r="C506" i="4"/>
  <c r="C550" i="10"/>
  <c r="W433" i="1" l="1"/>
  <c r="U433" i="1"/>
  <c r="S433" i="1"/>
  <c r="O441" i="1"/>
  <c r="P441" i="1" s="1"/>
  <c r="C507" i="4"/>
  <c r="C551" i="10"/>
  <c r="W434" i="1" l="1"/>
  <c r="U434" i="1"/>
  <c r="S434" i="1"/>
  <c r="U440" i="1"/>
  <c r="W440" i="1"/>
  <c r="S440" i="1"/>
  <c r="O442" i="1"/>
  <c r="P442" i="1" s="1"/>
  <c r="C508" i="4"/>
  <c r="C552" i="10"/>
  <c r="U441" i="1" l="1"/>
  <c r="S441" i="1"/>
  <c r="W441" i="1"/>
  <c r="W435" i="1"/>
  <c r="U435" i="1"/>
  <c r="S435" i="1"/>
  <c r="C509" i="4"/>
  <c r="C553" i="10"/>
  <c r="W436" i="1" l="1"/>
  <c r="S436" i="1"/>
  <c r="U436" i="1"/>
  <c r="W442" i="1"/>
  <c r="S442" i="1"/>
  <c r="U442" i="1"/>
  <c r="O443" i="1"/>
  <c r="P443" i="1" s="1"/>
  <c r="C510" i="4"/>
  <c r="C554" i="10"/>
  <c r="W437" i="1" l="1"/>
  <c r="U437" i="1"/>
  <c r="S437" i="1"/>
  <c r="O444" i="1"/>
  <c r="P444" i="1" s="1"/>
  <c r="C511" i="4"/>
  <c r="C555" i="10"/>
  <c r="U438" i="1" l="1"/>
  <c r="W438" i="1"/>
  <c r="S438" i="1"/>
  <c r="O445" i="1"/>
  <c r="P445" i="1" s="1"/>
  <c r="C512" i="4"/>
  <c r="C556" i="10"/>
  <c r="U439" i="1" l="1"/>
  <c r="W439" i="1"/>
  <c r="S439" i="1"/>
  <c r="O446" i="1"/>
  <c r="P446" i="1" s="1"/>
  <c r="C513" i="4"/>
  <c r="C557" i="10"/>
  <c r="O447" i="1" l="1"/>
  <c r="P447" i="1" s="1"/>
  <c r="C514" i="4"/>
  <c r="C558" i="10"/>
  <c r="O448" i="1" l="1"/>
  <c r="P448" i="1" s="1"/>
  <c r="C515" i="4"/>
  <c r="C559" i="10"/>
  <c r="W443" i="1" l="1"/>
  <c r="S443" i="1"/>
  <c r="U443" i="1"/>
  <c r="O449" i="1"/>
  <c r="P449" i="1" s="1"/>
  <c r="C516" i="4"/>
  <c r="C560" i="10"/>
  <c r="O450" i="1" l="1"/>
  <c r="P450" i="1" s="1"/>
  <c r="C517" i="4"/>
  <c r="C561" i="10"/>
  <c r="U444" i="1" l="1"/>
  <c r="W444" i="1"/>
  <c r="S444" i="1"/>
  <c r="O451" i="1"/>
  <c r="P451" i="1" s="1"/>
  <c r="C518" i="4"/>
  <c r="C562" i="10"/>
  <c r="W445" i="1" l="1"/>
  <c r="U445" i="1"/>
  <c r="S445" i="1"/>
  <c r="O452" i="1"/>
  <c r="P452" i="1" s="1"/>
  <c r="C519" i="4"/>
  <c r="C563" i="10"/>
  <c r="U446" i="1" l="1"/>
  <c r="W446" i="1"/>
  <c r="S446" i="1"/>
  <c r="O453" i="1"/>
  <c r="P453" i="1" s="1"/>
  <c r="C520" i="4"/>
  <c r="C564" i="10"/>
  <c r="W447" i="1" l="1"/>
  <c r="U447" i="1"/>
  <c r="S447" i="1"/>
  <c r="O454" i="1"/>
  <c r="P454" i="1" s="1"/>
  <c r="C521" i="4"/>
  <c r="C565" i="10"/>
  <c r="U448" i="1" l="1"/>
  <c r="W448" i="1"/>
  <c r="S448" i="1"/>
  <c r="O455" i="1"/>
  <c r="P455" i="1" s="1"/>
  <c r="C522" i="4"/>
  <c r="C566" i="10"/>
  <c r="W449" i="1" l="1"/>
  <c r="U449" i="1"/>
  <c r="S449" i="1"/>
  <c r="O456" i="1"/>
  <c r="P456" i="1" s="1"/>
  <c r="C523" i="4"/>
  <c r="C567" i="10"/>
  <c r="U450" i="1" l="1"/>
  <c r="W450" i="1"/>
  <c r="S450" i="1"/>
  <c r="O457" i="1"/>
  <c r="P457" i="1" s="1"/>
  <c r="C524" i="4"/>
  <c r="C568" i="10"/>
  <c r="W451" i="1" l="1"/>
  <c r="U451" i="1"/>
  <c r="S451" i="1"/>
  <c r="O458" i="1"/>
  <c r="P458" i="1" s="1"/>
  <c r="C525" i="4"/>
  <c r="C569" i="10"/>
  <c r="U452" i="1" l="1"/>
  <c r="W452" i="1"/>
  <c r="S452" i="1"/>
  <c r="O459" i="1"/>
  <c r="P459" i="1" s="1"/>
  <c r="C526" i="4"/>
  <c r="C570" i="10"/>
  <c r="W453" i="1" l="1"/>
  <c r="U453" i="1"/>
  <c r="S453" i="1"/>
  <c r="O460" i="1"/>
  <c r="P460" i="1" s="1"/>
  <c r="C527" i="4"/>
  <c r="C571" i="10"/>
  <c r="U454" i="1" l="1"/>
  <c r="W454" i="1"/>
  <c r="S454" i="1"/>
  <c r="O461" i="1"/>
  <c r="P461" i="1" s="1"/>
  <c r="C528" i="4"/>
  <c r="C572" i="10"/>
  <c r="W455" i="1" l="1"/>
  <c r="U455" i="1"/>
  <c r="S455" i="1"/>
  <c r="O462" i="1"/>
  <c r="P462" i="1" s="1"/>
  <c r="C529" i="4"/>
  <c r="C573" i="10"/>
  <c r="W456" i="1" l="1"/>
  <c r="U456" i="1"/>
  <c r="S456" i="1"/>
  <c r="O463" i="1"/>
  <c r="P463" i="1" s="1"/>
  <c r="C530" i="4"/>
  <c r="C574" i="10"/>
  <c r="W457" i="1" l="1"/>
  <c r="U457" i="1"/>
  <c r="S457" i="1"/>
  <c r="O464" i="1"/>
  <c r="P464" i="1" s="1"/>
  <c r="C531" i="4"/>
  <c r="C575" i="10"/>
  <c r="W458" i="1" l="1"/>
  <c r="U458" i="1"/>
  <c r="S458" i="1"/>
  <c r="O465" i="1"/>
  <c r="P465" i="1" s="1"/>
  <c r="C532" i="4"/>
  <c r="C576" i="10"/>
  <c r="W459" i="1" l="1"/>
  <c r="U459" i="1"/>
  <c r="S459" i="1"/>
  <c r="O466" i="1"/>
  <c r="P466" i="1" s="1"/>
  <c r="C533" i="4"/>
  <c r="C577" i="10"/>
  <c r="W460" i="1" l="1"/>
  <c r="U460" i="1"/>
  <c r="S460" i="1"/>
  <c r="O467" i="1"/>
  <c r="P467" i="1" s="1"/>
  <c r="C534" i="4"/>
  <c r="C578" i="10"/>
  <c r="U461" i="1" l="1"/>
  <c r="W461" i="1"/>
  <c r="S461" i="1"/>
  <c r="O468" i="1"/>
  <c r="P468" i="1" s="1"/>
  <c r="C535" i="4"/>
  <c r="C579" i="10"/>
  <c r="U462" i="1" l="1"/>
  <c r="W462" i="1"/>
  <c r="S462" i="1"/>
  <c r="O469" i="1"/>
  <c r="P469" i="1" s="1"/>
  <c r="C536" i="4"/>
  <c r="C580" i="10"/>
  <c r="W463" i="1" l="1"/>
  <c r="U463" i="1"/>
  <c r="S463" i="1"/>
  <c r="O470" i="1"/>
  <c r="P470" i="1" s="1"/>
  <c r="C537" i="4"/>
  <c r="C581" i="10"/>
  <c r="W464" i="1" l="1"/>
  <c r="U464" i="1"/>
  <c r="S464" i="1"/>
  <c r="O471" i="1"/>
  <c r="P471" i="1" s="1"/>
  <c r="C538" i="4"/>
  <c r="C582" i="10"/>
  <c r="W465" i="1" l="1"/>
  <c r="S465" i="1"/>
  <c r="U465" i="1"/>
  <c r="O472" i="1"/>
  <c r="P472" i="1" s="1"/>
  <c r="C539" i="4"/>
  <c r="C583" i="10"/>
  <c r="U466" i="1" l="1"/>
  <c r="W466" i="1"/>
  <c r="S466" i="1"/>
  <c r="O473" i="1"/>
  <c r="P473" i="1" s="1"/>
  <c r="C540" i="4"/>
  <c r="C584" i="10"/>
  <c r="W467" i="1" l="1"/>
  <c r="U467" i="1"/>
  <c r="S467" i="1"/>
  <c r="O474" i="1"/>
  <c r="P474" i="1" s="1"/>
  <c r="C541" i="4"/>
  <c r="C585" i="10"/>
  <c r="W468" i="1" l="1"/>
  <c r="S468" i="1"/>
  <c r="U468" i="1"/>
  <c r="O475" i="1"/>
  <c r="P475" i="1" s="1"/>
  <c r="C542" i="4"/>
  <c r="C586" i="10"/>
  <c r="W469" i="1" l="1"/>
  <c r="U469" i="1"/>
  <c r="S469" i="1"/>
  <c r="O476" i="1"/>
  <c r="P476" i="1" s="1"/>
  <c r="C543" i="4"/>
  <c r="C587" i="10"/>
  <c r="U470" i="1" l="1"/>
  <c r="W470" i="1"/>
  <c r="S470" i="1"/>
  <c r="O477" i="1"/>
  <c r="P477" i="1" s="1"/>
  <c r="C544" i="4"/>
  <c r="C588" i="10"/>
  <c r="W471" i="1" l="1"/>
  <c r="U471" i="1"/>
  <c r="S471" i="1"/>
  <c r="O479" i="1"/>
  <c r="P479" i="1" s="1"/>
  <c r="C545" i="4"/>
  <c r="C589" i="10"/>
  <c r="U472" i="1" l="1"/>
  <c r="W472" i="1"/>
  <c r="S472" i="1"/>
  <c r="O481" i="1"/>
  <c r="P481" i="1" s="1"/>
  <c r="C546" i="4"/>
  <c r="C590" i="10"/>
  <c r="W473" i="1" l="1"/>
  <c r="U473" i="1"/>
  <c r="S473" i="1"/>
  <c r="O482" i="1"/>
  <c r="P482" i="1" s="1"/>
  <c r="C547" i="4"/>
  <c r="C591" i="10"/>
  <c r="U474" i="1" l="1"/>
  <c r="W474" i="1"/>
  <c r="S474" i="1"/>
  <c r="O483" i="1"/>
  <c r="P483" i="1" s="1"/>
  <c r="C548" i="4"/>
  <c r="C592" i="10"/>
  <c r="W475" i="1" l="1"/>
  <c r="U475" i="1"/>
  <c r="S475" i="1"/>
  <c r="O484" i="1"/>
  <c r="P484" i="1" s="1"/>
  <c r="C549" i="4"/>
  <c r="C593" i="10"/>
  <c r="U476" i="1" l="1"/>
  <c r="W476" i="1"/>
  <c r="S476" i="1"/>
  <c r="O485" i="1"/>
  <c r="P485" i="1" s="1"/>
  <c r="C550" i="4"/>
  <c r="C594" i="10"/>
  <c r="W477" i="1" l="1"/>
  <c r="U477" i="1"/>
  <c r="S477" i="1"/>
  <c r="O547" i="1"/>
  <c r="P547" i="1" s="1"/>
  <c r="C551" i="4"/>
  <c r="C595" i="10"/>
  <c r="W479" i="1" l="1"/>
  <c r="U479" i="1"/>
  <c r="S479" i="1"/>
  <c r="O486" i="1"/>
  <c r="P486" i="1" s="1"/>
  <c r="C552" i="4"/>
  <c r="C596" i="10"/>
  <c r="W547" i="1" l="1"/>
  <c r="U547" i="1"/>
  <c r="S547" i="1"/>
  <c r="W481" i="1"/>
  <c r="U481" i="1"/>
  <c r="S481" i="1"/>
  <c r="O487" i="1"/>
  <c r="P487" i="1" s="1"/>
  <c r="C553" i="4"/>
  <c r="C597" i="10"/>
  <c r="W482" i="1" l="1"/>
  <c r="U482" i="1"/>
  <c r="S482" i="1"/>
  <c r="O489" i="1"/>
  <c r="P489" i="1" s="1"/>
  <c r="C554" i="4"/>
  <c r="C598" i="10"/>
  <c r="W483" i="1" l="1"/>
  <c r="U483" i="1"/>
  <c r="S483" i="1"/>
  <c r="O490" i="1"/>
  <c r="P490" i="1" s="1"/>
  <c r="C555" i="4"/>
  <c r="C599" i="10"/>
  <c r="W484" i="1" l="1"/>
  <c r="U484" i="1"/>
  <c r="S484" i="1"/>
  <c r="O488" i="1"/>
  <c r="P488" i="1" s="1"/>
  <c r="C556" i="4"/>
  <c r="C600" i="10"/>
  <c r="U485" i="1" l="1"/>
  <c r="W485" i="1"/>
  <c r="S485" i="1"/>
  <c r="O491" i="1"/>
  <c r="P491" i="1" s="1"/>
  <c r="C557" i="4"/>
  <c r="C601" i="10"/>
  <c r="O492" i="1" l="1"/>
  <c r="P492" i="1" s="1"/>
  <c r="C558" i="4"/>
  <c r="C602" i="10"/>
  <c r="U486" i="1" l="1"/>
  <c r="W486" i="1"/>
  <c r="S486" i="1"/>
  <c r="O478" i="1"/>
  <c r="P478" i="1" s="1"/>
  <c r="C559" i="4"/>
  <c r="C603" i="10"/>
  <c r="U487" i="1" l="1"/>
  <c r="W487" i="1"/>
  <c r="S487" i="1"/>
  <c r="O493" i="1"/>
  <c r="P493" i="1" s="1"/>
  <c r="C560" i="4"/>
  <c r="C604" i="10"/>
  <c r="W489" i="1" l="1"/>
  <c r="S489" i="1"/>
  <c r="U489" i="1"/>
  <c r="O494" i="1"/>
  <c r="P494" i="1" s="1"/>
  <c r="C561" i="4"/>
  <c r="C605" i="10"/>
  <c r="U490" i="1" l="1"/>
  <c r="W490" i="1"/>
  <c r="S490" i="1"/>
  <c r="O495" i="1"/>
  <c r="P495" i="1" s="1"/>
  <c r="C562" i="4"/>
  <c r="C606" i="10"/>
  <c r="W488" i="1" l="1"/>
  <c r="U488" i="1"/>
  <c r="S488" i="1"/>
  <c r="O520" i="1"/>
  <c r="P520" i="1" s="1"/>
  <c r="C563" i="4"/>
  <c r="C607" i="10"/>
  <c r="W491" i="1" l="1"/>
  <c r="S491" i="1"/>
  <c r="U491" i="1"/>
  <c r="O496" i="1"/>
  <c r="P496" i="1" s="1"/>
  <c r="C564" i="4"/>
  <c r="C608" i="10"/>
  <c r="S492" i="1" l="1"/>
  <c r="W492" i="1"/>
  <c r="U492" i="1"/>
  <c r="O497" i="1"/>
  <c r="P497" i="1" s="1"/>
  <c r="C565" i="4"/>
  <c r="C609" i="10"/>
  <c r="U478" i="1" l="1"/>
  <c r="W478" i="1"/>
  <c r="S478" i="1"/>
  <c r="O498" i="1"/>
  <c r="P498" i="1" s="1"/>
  <c r="C566" i="4"/>
  <c r="C610" i="10"/>
  <c r="W493" i="1" l="1"/>
  <c r="S493" i="1"/>
  <c r="U493" i="1"/>
  <c r="O499" i="1"/>
  <c r="P499" i="1" s="1"/>
  <c r="C567" i="4"/>
  <c r="C611" i="10"/>
  <c r="U494" i="1" l="1"/>
  <c r="W494" i="1"/>
  <c r="S494" i="1"/>
  <c r="O500" i="1"/>
  <c r="P500" i="1" s="1"/>
  <c r="C568" i="4"/>
  <c r="C612" i="10"/>
  <c r="W495" i="1" l="1"/>
  <c r="U495" i="1"/>
  <c r="S495" i="1"/>
  <c r="O501" i="1"/>
  <c r="P501" i="1" s="1"/>
  <c r="C569" i="4"/>
  <c r="C613" i="10"/>
  <c r="U520" i="1" l="1"/>
  <c r="W520" i="1"/>
  <c r="S520" i="1"/>
  <c r="O502" i="1"/>
  <c r="P502" i="1" s="1"/>
  <c r="C570" i="4"/>
  <c r="C614" i="10"/>
  <c r="U496" i="1" l="1"/>
  <c r="W496" i="1"/>
  <c r="S496" i="1"/>
  <c r="O503" i="1"/>
  <c r="P503" i="1" s="1"/>
  <c r="C571" i="4"/>
  <c r="C615" i="10"/>
  <c r="W497" i="1" l="1"/>
  <c r="S497" i="1"/>
  <c r="U497" i="1"/>
  <c r="O504" i="1"/>
  <c r="P504" i="1" s="1"/>
  <c r="C572" i="4"/>
  <c r="C616" i="10"/>
  <c r="U498" i="1" l="1"/>
  <c r="W498" i="1"/>
  <c r="S498" i="1"/>
  <c r="O505" i="1"/>
  <c r="P505" i="1" s="1"/>
  <c r="C573" i="4"/>
  <c r="C617" i="10"/>
  <c r="W499" i="1" l="1"/>
  <c r="U499" i="1"/>
  <c r="S499" i="1"/>
  <c r="O506" i="1"/>
  <c r="P506" i="1" s="1"/>
  <c r="C574" i="4"/>
  <c r="C618" i="10"/>
  <c r="U500" i="1" l="1"/>
  <c r="W500" i="1"/>
  <c r="S500" i="1"/>
  <c r="W505" i="1"/>
  <c r="S505" i="1"/>
  <c r="U505" i="1"/>
  <c r="O507" i="1"/>
  <c r="P507" i="1" s="1"/>
  <c r="C575" i="4"/>
  <c r="C619" i="10"/>
  <c r="W506" i="1" l="1"/>
  <c r="U506" i="1"/>
  <c r="S506" i="1"/>
  <c r="W501" i="1"/>
  <c r="U501" i="1"/>
  <c r="S501" i="1"/>
  <c r="O508" i="1"/>
  <c r="P508" i="1" s="1"/>
  <c r="C576" i="4"/>
  <c r="C620" i="10"/>
  <c r="U502" i="1" l="1"/>
  <c r="W502" i="1"/>
  <c r="S502" i="1"/>
  <c r="W507" i="1"/>
  <c r="S507" i="1"/>
  <c r="U507" i="1"/>
  <c r="O509" i="1"/>
  <c r="P509" i="1" s="1"/>
  <c r="C577" i="4"/>
  <c r="C621" i="10"/>
  <c r="W503" i="1" l="1"/>
  <c r="S503" i="1"/>
  <c r="U503" i="1"/>
  <c r="W508" i="1"/>
  <c r="U508" i="1"/>
  <c r="S508" i="1"/>
  <c r="O510" i="1"/>
  <c r="P510" i="1" s="1"/>
  <c r="C578" i="4"/>
  <c r="C622" i="10"/>
  <c r="W504" i="1" l="1"/>
  <c r="U504" i="1"/>
  <c r="S504" i="1"/>
  <c r="U509" i="1"/>
  <c r="W509" i="1"/>
  <c r="S509" i="1"/>
  <c r="O511" i="1"/>
  <c r="P511" i="1" s="1"/>
  <c r="C579" i="4"/>
  <c r="C623" i="10"/>
  <c r="U510" i="1" l="1"/>
  <c r="W510" i="1"/>
  <c r="S510" i="1"/>
  <c r="O512" i="1"/>
  <c r="P512" i="1" s="1"/>
  <c r="C580" i="4"/>
  <c r="C624" i="10"/>
  <c r="W511" i="1" l="1"/>
  <c r="U511" i="1"/>
  <c r="S511" i="1"/>
  <c r="O513" i="1"/>
  <c r="P513" i="1" s="1"/>
  <c r="C581" i="4"/>
  <c r="C625" i="10"/>
  <c r="W512" i="1" l="1"/>
  <c r="U512" i="1"/>
  <c r="S512" i="1"/>
  <c r="O514" i="1"/>
  <c r="P514" i="1" s="1"/>
  <c r="C582" i="4"/>
  <c r="C626" i="10"/>
  <c r="W513" i="1" l="1"/>
  <c r="S513" i="1"/>
  <c r="U513" i="1"/>
  <c r="O522" i="1"/>
  <c r="P522" i="1" s="1"/>
  <c r="C583" i="4"/>
  <c r="C627" i="10"/>
  <c r="U514" i="1" l="1"/>
  <c r="W514" i="1"/>
  <c r="S514" i="1"/>
  <c r="O516" i="1"/>
  <c r="P516" i="1" s="1"/>
  <c r="C584" i="4"/>
  <c r="C628" i="10"/>
  <c r="O517" i="1" l="1"/>
  <c r="P517" i="1" s="1"/>
  <c r="C585" i="4"/>
  <c r="C629" i="10"/>
  <c r="U522" i="1" l="1"/>
  <c r="W522" i="1"/>
  <c r="S522" i="1"/>
  <c r="U516" i="1"/>
  <c r="W516" i="1"/>
  <c r="S516" i="1"/>
  <c r="O518" i="1"/>
  <c r="P518" i="1" s="1"/>
  <c r="C586" i="4"/>
  <c r="C630" i="10"/>
  <c r="W517" i="1" l="1"/>
  <c r="U517" i="1"/>
  <c r="S517" i="1"/>
  <c r="O519" i="1"/>
  <c r="P519" i="1" s="1"/>
  <c r="C587" i="4"/>
  <c r="C631" i="10"/>
  <c r="U518" i="1" l="1"/>
  <c r="W518" i="1"/>
  <c r="S518" i="1"/>
  <c r="O521" i="1"/>
  <c r="P521" i="1" s="1"/>
  <c r="C588" i="4"/>
  <c r="C632" i="10"/>
  <c r="W519" i="1" l="1"/>
  <c r="U519" i="1"/>
  <c r="S519" i="1"/>
  <c r="O515" i="1"/>
  <c r="P515" i="1" s="1"/>
  <c r="C589" i="4"/>
  <c r="C633" i="10"/>
  <c r="W521" i="1" l="1"/>
  <c r="U521" i="1"/>
  <c r="S521" i="1"/>
  <c r="O523" i="1"/>
  <c r="P523" i="1" s="1"/>
  <c r="C590" i="4"/>
  <c r="C634" i="10"/>
  <c r="W515" i="1" l="1"/>
  <c r="S515" i="1"/>
  <c r="U515" i="1"/>
  <c r="O524" i="1"/>
  <c r="P524" i="1" s="1"/>
  <c r="C591" i="4"/>
  <c r="C635" i="10"/>
  <c r="U523" i="1" l="1"/>
  <c r="W523" i="1"/>
  <c r="S523" i="1"/>
  <c r="O525" i="1"/>
  <c r="P525" i="1" s="1"/>
  <c r="C592" i="4"/>
  <c r="C636" i="10"/>
  <c r="U524" i="1" l="1"/>
  <c r="W524" i="1"/>
  <c r="S524" i="1"/>
  <c r="O526" i="1"/>
  <c r="P526" i="1" s="1"/>
  <c r="C593" i="4"/>
  <c r="C637" i="10"/>
  <c r="W525" i="1" l="1"/>
  <c r="U525" i="1"/>
  <c r="S525" i="1"/>
  <c r="O527" i="1"/>
  <c r="P527" i="1" s="1"/>
  <c r="C594" i="4"/>
  <c r="C638" i="10"/>
  <c r="U526" i="1" l="1"/>
  <c r="W526" i="1"/>
  <c r="S526" i="1"/>
  <c r="O528" i="1"/>
  <c r="P528" i="1" s="1"/>
  <c r="C595" i="4"/>
  <c r="C639" i="10"/>
  <c r="U527" i="1" l="1"/>
  <c r="W527" i="1"/>
  <c r="S527" i="1"/>
  <c r="O530" i="1"/>
  <c r="P530" i="1" s="1"/>
  <c r="C596" i="4"/>
  <c r="C640" i="10"/>
  <c r="W528" i="1" l="1"/>
  <c r="U528" i="1"/>
  <c r="S528" i="1"/>
  <c r="O531" i="1"/>
  <c r="P531" i="1" s="1"/>
  <c r="C597" i="4"/>
  <c r="C641" i="10"/>
  <c r="W530" i="1" l="1"/>
  <c r="U530" i="1"/>
  <c r="S530" i="1"/>
  <c r="O532" i="1"/>
  <c r="P532" i="1" s="1"/>
  <c r="C598" i="4"/>
  <c r="C642" i="10"/>
  <c r="W531" i="1" l="1"/>
  <c r="U531" i="1"/>
  <c r="S531" i="1"/>
  <c r="O533" i="1"/>
  <c r="P533" i="1" s="1"/>
  <c r="C599" i="4"/>
  <c r="C643" i="10"/>
  <c r="W532" i="1" l="1"/>
  <c r="U532" i="1"/>
  <c r="S532" i="1"/>
  <c r="O534" i="1"/>
  <c r="P534" i="1" s="1"/>
  <c r="C600" i="4"/>
  <c r="C644" i="10"/>
  <c r="U533" i="1" l="1"/>
  <c r="W533" i="1"/>
  <c r="S533" i="1"/>
  <c r="O535" i="1"/>
  <c r="P535" i="1" s="1"/>
  <c r="C601" i="4"/>
  <c r="C645" i="10"/>
  <c r="U534" i="1" l="1"/>
  <c r="W534" i="1"/>
  <c r="S534" i="1"/>
  <c r="O537" i="1"/>
  <c r="P537" i="1" s="1"/>
  <c r="C602" i="4"/>
  <c r="C646" i="10"/>
  <c r="U535" i="1" l="1"/>
  <c r="W535" i="1"/>
  <c r="S535" i="1"/>
  <c r="O538" i="1"/>
  <c r="P538" i="1" s="1"/>
  <c r="C603" i="4"/>
  <c r="C647" i="10"/>
  <c r="W537" i="1" l="1"/>
  <c r="S537" i="1"/>
  <c r="U537" i="1"/>
  <c r="O539" i="1"/>
  <c r="P539" i="1" s="1"/>
  <c r="C604" i="4"/>
  <c r="C648" i="10"/>
  <c r="U538" i="1" l="1"/>
  <c r="W538" i="1"/>
  <c r="S538" i="1"/>
  <c r="O540" i="1"/>
  <c r="P540" i="1" s="1"/>
  <c r="C605" i="4"/>
  <c r="C649" i="10"/>
  <c r="W539" i="1" l="1"/>
  <c r="U539" i="1"/>
  <c r="S539" i="1"/>
  <c r="O541" i="1"/>
  <c r="P541" i="1" s="1"/>
  <c r="C606" i="4"/>
  <c r="C650" i="10"/>
  <c r="W540" i="1" l="1"/>
  <c r="S540" i="1"/>
  <c r="U540" i="1"/>
  <c r="O542" i="1"/>
  <c r="P542" i="1" s="1"/>
  <c r="C607" i="4"/>
  <c r="C651" i="10"/>
  <c r="W541" i="1" l="1"/>
  <c r="U541" i="1"/>
  <c r="S541" i="1"/>
  <c r="O480" i="1"/>
  <c r="P480" i="1" s="1"/>
  <c r="C608" i="4"/>
  <c r="C652" i="10"/>
  <c r="U542" i="1" l="1"/>
  <c r="W542" i="1"/>
  <c r="S542" i="1"/>
  <c r="O543" i="1"/>
  <c r="P543" i="1" s="1"/>
  <c r="C609" i="4"/>
  <c r="C653" i="10"/>
  <c r="W480" i="1" l="1"/>
  <c r="U480" i="1"/>
  <c r="S480" i="1"/>
  <c r="O544" i="1"/>
  <c r="P544" i="1" s="1"/>
  <c r="C610" i="4"/>
  <c r="C654" i="10"/>
  <c r="W543" i="1" l="1"/>
  <c r="U543" i="1"/>
  <c r="S543" i="1"/>
  <c r="O546" i="1"/>
  <c r="P546" i="1" s="1"/>
  <c r="C611" i="4"/>
  <c r="C655" i="10"/>
  <c r="U544" i="1" l="1"/>
  <c r="W544" i="1"/>
  <c r="S544" i="1"/>
  <c r="O548" i="1"/>
  <c r="P548" i="1" s="1"/>
  <c r="C612" i="4"/>
  <c r="C656" i="10"/>
  <c r="U546" i="1" l="1"/>
  <c r="W546" i="1"/>
  <c r="S546" i="1"/>
  <c r="O549" i="1"/>
  <c r="P549" i="1" s="1"/>
  <c r="C613" i="4"/>
  <c r="C657" i="10"/>
  <c r="U548" i="1" l="1"/>
  <c r="W548" i="1"/>
  <c r="S548" i="1"/>
  <c r="O550" i="1"/>
  <c r="P550" i="1" s="1"/>
  <c r="C614" i="4"/>
  <c r="C658" i="10"/>
  <c r="W549" i="1" l="1"/>
  <c r="S549" i="1"/>
  <c r="U549" i="1"/>
  <c r="O551" i="1"/>
  <c r="P551" i="1" s="1"/>
  <c r="C615" i="4"/>
  <c r="C659" i="10"/>
  <c r="U550" i="1" l="1"/>
  <c r="W550" i="1"/>
  <c r="S550" i="1"/>
  <c r="O552" i="1"/>
  <c r="P552" i="1" s="1"/>
  <c r="C616" i="4"/>
  <c r="C660" i="10"/>
  <c r="W551" i="1" l="1"/>
  <c r="S551" i="1"/>
  <c r="U551" i="1"/>
  <c r="O553" i="1"/>
  <c r="P553" i="1" s="1"/>
  <c r="C617" i="4"/>
  <c r="C661" i="10"/>
  <c r="W552" i="1" l="1"/>
  <c r="U552" i="1"/>
  <c r="S552" i="1"/>
  <c r="O545" i="1"/>
  <c r="P545" i="1" s="1"/>
  <c r="C618" i="4"/>
  <c r="C662" i="10"/>
  <c r="W553" i="1" l="1"/>
  <c r="U553" i="1"/>
  <c r="S553" i="1"/>
  <c r="O536" i="1"/>
  <c r="P536" i="1" s="1"/>
  <c r="C619" i="4"/>
  <c r="C663" i="10"/>
  <c r="W545" i="1" l="1"/>
  <c r="S545" i="1"/>
  <c r="U545" i="1"/>
  <c r="O529" i="1"/>
  <c r="P529" i="1" s="1"/>
  <c r="C620" i="4"/>
  <c r="C664" i="10"/>
  <c r="U536" i="1" l="1"/>
  <c r="S536" i="1"/>
  <c r="W536" i="1"/>
  <c r="O554" i="1"/>
  <c r="P554" i="1" s="1"/>
  <c r="C621" i="4"/>
  <c r="C665" i="10"/>
  <c r="W529" i="1" l="1"/>
  <c r="U529" i="1"/>
  <c r="S529" i="1"/>
  <c r="O555" i="1"/>
  <c r="P555" i="1" s="1"/>
  <c r="C622" i="4"/>
  <c r="C666" i="10"/>
  <c r="W554" i="1" l="1"/>
  <c r="U554" i="1"/>
  <c r="S554" i="1"/>
  <c r="O556" i="1"/>
  <c r="P556" i="1" s="1"/>
  <c r="C623" i="4"/>
  <c r="C667" i="10"/>
  <c r="U555" i="1" l="1"/>
  <c r="W555" i="1"/>
  <c r="S555" i="1"/>
  <c r="O557" i="1"/>
  <c r="P557" i="1" s="1"/>
  <c r="C624" i="4"/>
  <c r="C668" i="10"/>
  <c r="W556" i="1" l="1"/>
  <c r="U556" i="1"/>
  <c r="S556" i="1"/>
  <c r="O558" i="1"/>
  <c r="P558" i="1" s="1"/>
  <c r="C625" i="4"/>
  <c r="C669" i="10"/>
  <c r="U557" i="1" l="1"/>
  <c r="W557" i="1"/>
  <c r="S557" i="1"/>
  <c r="O559" i="1"/>
  <c r="P559" i="1" s="1"/>
  <c r="C626" i="4"/>
  <c r="C670" i="10"/>
  <c r="U558" i="1" l="1"/>
  <c r="W558" i="1"/>
  <c r="S558" i="1"/>
  <c r="O560" i="1"/>
  <c r="P560" i="1" s="1"/>
  <c r="C627" i="4"/>
  <c r="C671" i="10"/>
  <c r="U559" i="1" l="1"/>
  <c r="W559" i="1"/>
  <c r="S559" i="1"/>
  <c r="O561" i="1"/>
  <c r="P561" i="1" s="1"/>
  <c r="C628" i="4"/>
  <c r="C672" i="10"/>
  <c r="W560" i="1" l="1"/>
  <c r="U560" i="1"/>
  <c r="S560" i="1"/>
  <c r="O562" i="1"/>
  <c r="P562" i="1" s="1"/>
  <c r="C629" i="4"/>
  <c r="C673" i="10"/>
  <c r="W561" i="1" l="1"/>
  <c r="S561" i="1"/>
  <c r="U561" i="1"/>
  <c r="O563" i="1"/>
  <c r="P563" i="1" s="1"/>
  <c r="C630" i="4"/>
  <c r="C674" i="10"/>
  <c r="U562" i="1" l="1"/>
  <c r="W562" i="1"/>
  <c r="S562" i="1"/>
  <c r="O564" i="1"/>
  <c r="P564" i="1" s="1"/>
  <c r="C631" i="4"/>
  <c r="C675" i="10"/>
  <c r="W563" i="1" l="1"/>
  <c r="S563" i="1"/>
  <c r="U563" i="1"/>
  <c r="O565" i="1"/>
  <c r="P565" i="1" s="1"/>
  <c r="C632" i="4"/>
  <c r="C676" i="10"/>
  <c r="S564" i="1" l="1"/>
  <c r="W564" i="1"/>
  <c r="U564" i="1"/>
  <c r="O566" i="1"/>
  <c r="P566" i="1" s="1"/>
  <c r="C633" i="4"/>
  <c r="C677" i="10"/>
  <c r="W565" i="1" l="1"/>
  <c r="U565" i="1"/>
  <c r="S565" i="1"/>
  <c r="O567" i="1"/>
  <c r="P567" i="1" s="1"/>
  <c r="C634" i="4"/>
  <c r="C678" i="10"/>
  <c r="U566" i="1" l="1"/>
  <c r="W566" i="1"/>
  <c r="S566" i="1"/>
  <c r="O568" i="1"/>
  <c r="P568" i="1" s="1"/>
  <c r="C635" i="4"/>
  <c r="C679" i="10"/>
  <c r="W567" i="1" l="1"/>
  <c r="U567" i="1"/>
  <c r="S567" i="1"/>
  <c r="O569" i="1"/>
  <c r="P569" i="1" s="1"/>
  <c r="C636" i="4"/>
  <c r="C680" i="10"/>
  <c r="U568" i="1" l="1"/>
  <c r="W568" i="1"/>
  <c r="S568" i="1"/>
  <c r="O570" i="1"/>
  <c r="P570" i="1" s="1"/>
  <c r="C637" i="4"/>
  <c r="C681" i="10"/>
  <c r="W569" i="1" l="1"/>
  <c r="U569" i="1"/>
  <c r="S569" i="1"/>
  <c r="O571" i="1"/>
  <c r="P571" i="1" s="1"/>
  <c r="C638" i="4"/>
  <c r="C682" i="10"/>
  <c r="U570" i="1" l="1"/>
  <c r="W570" i="1"/>
  <c r="S570" i="1"/>
  <c r="O572" i="1"/>
  <c r="P572" i="1" s="1"/>
  <c r="C639" i="4"/>
  <c r="C683" i="10"/>
  <c r="U571" i="1" l="1"/>
  <c r="W571" i="1"/>
  <c r="S571" i="1"/>
  <c r="O573" i="1"/>
  <c r="P573" i="1" s="1"/>
  <c r="C640" i="4"/>
  <c r="C684" i="10"/>
  <c r="U572" i="1" l="1"/>
  <c r="S572" i="1"/>
  <c r="W572" i="1"/>
  <c r="O574" i="1"/>
  <c r="P574" i="1" s="1"/>
  <c r="C641" i="4"/>
  <c r="C685" i="10"/>
  <c r="U573" i="1" l="1"/>
  <c r="W573" i="1"/>
  <c r="S573" i="1"/>
  <c r="O575" i="1"/>
  <c r="P575" i="1" s="1"/>
  <c r="C642" i="4"/>
  <c r="C686" i="10"/>
  <c r="U574" i="1" l="1"/>
  <c r="S574" i="1"/>
  <c r="W574" i="1"/>
  <c r="O576" i="1"/>
  <c r="P576" i="1" s="1"/>
  <c r="C643" i="4"/>
  <c r="C687" i="10"/>
  <c r="W575" i="1" l="1"/>
  <c r="U575" i="1"/>
  <c r="S575" i="1"/>
  <c r="O577" i="1"/>
  <c r="P577" i="1" s="1"/>
  <c r="C644" i="4"/>
  <c r="C688" i="10"/>
  <c r="W576" i="1" l="1"/>
  <c r="U576" i="1"/>
  <c r="S576" i="1"/>
  <c r="O578" i="1"/>
  <c r="P578" i="1" s="1"/>
  <c r="C645" i="4"/>
  <c r="C689" i="10"/>
  <c r="W577" i="1" l="1"/>
  <c r="U577" i="1"/>
  <c r="S577" i="1"/>
  <c r="O579" i="1"/>
  <c r="P579" i="1" s="1"/>
  <c r="C646" i="4"/>
  <c r="C690" i="10"/>
  <c r="W578" i="1" l="1"/>
  <c r="U578" i="1"/>
  <c r="S578" i="1"/>
  <c r="O580" i="1"/>
  <c r="P580" i="1" s="1"/>
  <c r="C647" i="4"/>
  <c r="C691" i="10"/>
  <c r="W579" i="1" l="1"/>
  <c r="U579" i="1"/>
  <c r="S579" i="1"/>
  <c r="O581" i="1"/>
  <c r="P581" i="1" s="1"/>
  <c r="C648" i="4"/>
  <c r="C692" i="10"/>
  <c r="W580" i="1" l="1"/>
  <c r="U580" i="1"/>
  <c r="S580" i="1"/>
  <c r="O582" i="1"/>
  <c r="P582" i="1" s="1"/>
  <c r="C649" i="4"/>
  <c r="C693" i="10"/>
  <c r="U581" i="1" l="1"/>
  <c r="W581" i="1"/>
  <c r="S581" i="1"/>
  <c r="O583" i="1"/>
  <c r="P583" i="1" s="1"/>
  <c r="C650" i="4"/>
  <c r="C694" i="10"/>
  <c r="U582" i="1" l="1"/>
  <c r="W582" i="1"/>
  <c r="S582" i="1"/>
  <c r="O584" i="1"/>
  <c r="P584" i="1" s="1"/>
  <c r="C651" i="4"/>
  <c r="C695" i="10"/>
  <c r="W583" i="1" l="1"/>
  <c r="U583" i="1"/>
  <c r="S583" i="1"/>
  <c r="O585" i="1"/>
  <c r="P585" i="1" s="1"/>
  <c r="C652" i="4"/>
  <c r="C696" i="10"/>
  <c r="W584" i="1" l="1"/>
  <c r="U584" i="1"/>
  <c r="S584" i="1"/>
  <c r="O586" i="1"/>
  <c r="P586" i="1" s="1"/>
  <c r="C653" i="4"/>
  <c r="C697" i="10"/>
  <c r="W585" i="1" l="1"/>
  <c r="S585" i="1"/>
  <c r="U585" i="1"/>
  <c r="O587" i="1"/>
  <c r="P587" i="1" s="1"/>
  <c r="C654" i="4"/>
  <c r="C698" i="10"/>
  <c r="U586" i="1" l="1"/>
  <c r="W586" i="1"/>
  <c r="S586" i="1"/>
  <c r="O588" i="1"/>
  <c r="P588" i="1" s="1"/>
  <c r="C655" i="4"/>
  <c r="C699" i="10"/>
  <c r="W587" i="1" l="1"/>
  <c r="S587" i="1"/>
  <c r="U587" i="1"/>
  <c r="O589" i="1"/>
  <c r="P589" i="1" s="1"/>
  <c r="C656" i="4"/>
  <c r="C700" i="10"/>
  <c r="U588" i="1" l="1"/>
  <c r="W588" i="1"/>
  <c r="S588" i="1"/>
  <c r="O590" i="1"/>
  <c r="P590" i="1" s="1"/>
  <c r="C657" i="4"/>
  <c r="C701" i="10"/>
  <c r="W589" i="1" l="1"/>
  <c r="U589" i="1"/>
  <c r="S589" i="1"/>
  <c r="O591" i="1"/>
  <c r="P591" i="1" s="1"/>
  <c r="C658" i="4"/>
  <c r="C702" i="10"/>
  <c r="U590" i="1" l="1"/>
  <c r="W590" i="1"/>
  <c r="S590" i="1"/>
  <c r="O592" i="1"/>
  <c r="P592" i="1" s="1"/>
  <c r="C659" i="4"/>
  <c r="C703" i="10"/>
  <c r="W591" i="1" l="1"/>
  <c r="U591" i="1"/>
  <c r="S591" i="1"/>
  <c r="O593" i="1"/>
  <c r="P593" i="1" s="1"/>
  <c r="C660" i="4"/>
  <c r="C704" i="10"/>
  <c r="U592" i="1" l="1"/>
  <c r="W592" i="1"/>
  <c r="S592" i="1"/>
  <c r="O594" i="1"/>
  <c r="P594" i="1" s="1"/>
  <c r="C661" i="4"/>
  <c r="C705" i="10"/>
  <c r="W593" i="1" l="1"/>
  <c r="U593" i="1"/>
  <c r="S593" i="1"/>
  <c r="O595" i="1"/>
  <c r="P595" i="1" s="1"/>
  <c r="C662" i="4"/>
  <c r="C706" i="10"/>
  <c r="U594" i="1" l="1"/>
  <c r="W594" i="1"/>
  <c r="S594" i="1"/>
  <c r="O596" i="1"/>
  <c r="P596" i="1" s="1"/>
  <c r="C663" i="4"/>
  <c r="C707" i="10"/>
  <c r="W595" i="1" l="1"/>
  <c r="U595" i="1"/>
  <c r="S595" i="1"/>
  <c r="O597" i="1"/>
  <c r="P597" i="1" s="1"/>
  <c r="C664" i="4"/>
  <c r="C708" i="10"/>
  <c r="U596" i="1" l="1"/>
  <c r="W596" i="1"/>
  <c r="S596" i="1"/>
  <c r="O598" i="1"/>
  <c r="P598" i="1" s="1"/>
  <c r="C665" i="4"/>
  <c r="C709" i="10"/>
  <c r="W597" i="1" l="1"/>
  <c r="U597" i="1"/>
  <c r="S597" i="1"/>
  <c r="O599" i="1"/>
  <c r="P599" i="1" s="1"/>
  <c r="C666" i="4"/>
  <c r="C710" i="10"/>
  <c r="U598" i="1" l="1"/>
  <c r="W598" i="1"/>
  <c r="S598" i="1"/>
  <c r="O600" i="1"/>
  <c r="P600" i="1" s="1"/>
  <c r="C667" i="4"/>
  <c r="C711" i="10"/>
  <c r="W599" i="1" l="1"/>
  <c r="U599" i="1"/>
  <c r="S599" i="1"/>
  <c r="O601" i="1"/>
  <c r="P601" i="1" s="1"/>
  <c r="C668" i="4"/>
  <c r="C712" i="10"/>
  <c r="W600" i="1" l="1"/>
  <c r="U600" i="1"/>
  <c r="S600" i="1"/>
  <c r="O602" i="1"/>
  <c r="P602" i="1" s="1"/>
  <c r="C669" i="4"/>
  <c r="C713" i="10"/>
  <c r="W601" i="1" l="1"/>
  <c r="U601" i="1"/>
  <c r="S601" i="1"/>
  <c r="O603" i="1"/>
  <c r="P603" i="1" s="1"/>
  <c r="C670" i="4"/>
  <c r="C714" i="10"/>
  <c r="W602" i="1" l="1"/>
  <c r="U602" i="1"/>
  <c r="S602" i="1"/>
  <c r="O604" i="1"/>
  <c r="P604" i="1" s="1"/>
  <c r="C671" i="4"/>
  <c r="C715" i="10"/>
  <c r="W603" i="1" l="1"/>
  <c r="S603" i="1"/>
  <c r="U603" i="1"/>
  <c r="O605" i="1"/>
  <c r="P605" i="1" s="1"/>
  <c r="C672" i="4"/>
  <c r="C716" i="10"/>
  <c r="U604" i="1" l="1"/>
  <c r="W604" i="1"/>
  <c r="S604" i="1"/>
  <c r="O606" i="1"/>
  <c r="P606" i="1" s="1"/>
  <c r="C673" i="4"/>
  <c r="C717" i="10"/>
  <c r="U605" i="1" l="1"/>
  <c r="W605" i="1"/>
  <c r="S605" i="1"/>
  <c r="O607" i="1"/>
  <c r="P607" i="1" s="1"/>
  <c r="C674" i="4"/>
  <c r="C718" i="10"/>
  <c r="U606" i="1" l="1"/>
  <c r="W606" i="1"/>
  <c r="S606" i="1"/>
  <c r="O608" i="1"/>
  <c r="P608" i="1" s="1"/>
  <c r="C675" i="4"/>
  <c r="C719" i="10"/>
  <c r="U607" i="1" l="1"/>
  <c r="W607" i="1"/>
  <c r="S607" i="1"/>
  <c r="O609" i="1"/>
  <c r="P609" i="1" s="1"/>
  <c r="C676" i="4"/>
  <c r="C720" i="10"/>
  <c r="W608" i="1" l="1"/>
  <c r="U608" i="1"/>
  <c r="S608" i="1"/>
  <c r="O610" i="1"/>
  <c r="P610" i="1" s="1"/>
  <c r="C677" i="4"/>
  <c r="C721" i="10"/>
  <c r="W609" i="1" l="1"/>
  <c r="U609" i="1"/>
  <c r="S609" i="1"/>
  <c r="O611" i="1"/>
  <c r="P611" i="1" s="1"/>
  <c r="C678" i="4"/>
  <c r="C722" i="10"/>
  <c r="U610" i="1" l="1"/>
  <c r="W610" i="1"/>
  <c r="S610" i="1"/>
  <c r="O612" i="1"/>
  <c r="P612" i="1" s="1"/>
  <c r="C679" i="4"/>
  <c r="C723" i="10"/>
  <c r="W611" i="1" l="1"/>
  <c r="S611" i="1"/>
  <c r="U611" i="1"/>
  <c r="O613" i="1"/>
  <c r="P613" i="1" s="1"/>
  <c r="C680" i="4"/>
  <c r="C724" i="10"/>
  <c r="U612" i="1" l="1"/>
  <c r="S612" i="1"/>
  <c r="W612" i="1"/>
  <c r="O614" i="1"/>
  <c r="P614" i="1" s="1"/>
  <c r="C681" i="4"/>
  <c r="C725" i="10"/>
  <c r="W613" i="1" l="1"/>
  <c r="S613" i="1"/>
  <c r="U613" i="1"/>
  <c r="O615" i="1"/>
  <c r="P615" i="1" s="1"/>
  <c r="C682" i="4"/>
  <c r="C726" i="10"/>
  <c r="U614" i="1" l="1"/>
  <c r="W614" i="1"/>
  <c r="S614" i="1"/>
  <c r="O616" i="1"/>
  <c r="P616" i="1" s="1"/>
  <c r="C683" i="4"/>
  <c r="C727" i="10"/>
  <c r="W615" i="1" l="1"/>
  <c r="U615" i="1"/>
  <c r="S615" i="1"/>
  <c r="O618" i="1"/>
  <c r="P618" i="1" s="1"/>
  <c r="C684" i="4"/>
  <c r="C728" i="10"/>
  <c r="U616" i="1" l="1"/>
  <c r="W616" i="1"/>
  <c r="S616" i="1"/>
  <c r="O619" i="1"/>
  <c r="P619" i="1" s="1"/>
  <c r="C685" i="4"/>
  <c r="C729" i="10"/>
  <c r="W618" i="1" l="1"/>
  <c r="U618" i="1"/>
  <c r="S618" i="1"/>
  <c r="O620" i="1"/>
  <c r="P620" i="1" s="1"/>
  <c r="C686" i="4"/>
  <c r="C730" i="10"/>
  <c r="W619" i="1" l="1"/>
  <c r="U619" i="1"/>
  <c r="S619" i="1"/>
  <c r="O621" i="1"/>
  <c r="P621" i="1" s="1"/>
  <c r="C687" i="4"/>
  <c r="C731" i="10"/>
  <c r="U620" i="1" l="1"/>
  <c r="W620" i="1"/>
  <c r="S620" i="1"/>
  <c r="O622" i="1"/>
  <c r="P622" i="1" s="1"/>
  <c r="C688" i="4"/>
  <c r="C732" i="10"/>
  <c r="W621" i="1" l="1"/>
  <c r="S621" i="1"/>
  <c r="U621" i="1"/>
  <c r="O623" i="1"/>
  <c r="P623" i="1" s="1"/>
  <c r="C689" i="4"/>
  <c r="C733" i="10"/>
  <c r="U622" i="1" l="1"/>
  <c r="W622" i="1"/>
  <c r="S622" i="1"/>
  <c r="O624" i="1"/>
  <c r="P624" i="1" s="1"/>
  <c r="C690" i="4"/>
  <c r="C734" i="10"/>
  <c r="U623" i="1" l="1"/>
  <c r="W623" i="1"/>
  <c r="S623" i="1"/>
  <c r="O625" i="1"/>
  <c r="P625" i="1" s="1"/>
  <c r="C691" i="4"/>
  <c r="C735" i="10"/>
  <c r="W624" i="1" l="1"/>
  <c r="U624" i="1"/>
  <c r="S624" i="1"/>
  <c r="O626" i="1"/>
  <c r="P626" i="1" s="1"/>
  <c r="C692" i="4"/>
  <c r="C736" i="10"/>
  <c r="W625" i="1" l="1"/>
  <c r="U625" i="1"/>
  <c r="S625" i="1"/>
  <c r="O627" i="1"/>
  <c r="P627" i="1" s="1"/>
  <c r="C693" i="4"/>
  <c r="C737" i="10"/>
  <c r="U626" i="1" l="1"/>
  <c r="W626" i="1"/>
  <c r="S626" i="1"/>
  <c r="O628" i="1"/>
  <c r="P628" i="1" s="1"/>
  <c r="C694" i="4"/>
  <c r="C738" i="10"/>
  <c r="U627" i="1" l="1"/>
  <c r="W627" i="1"/>
  <c r="S627" i="1"/>
  <c r="O630" i="1"/>
  <c r="P630" i="1" s="1"/>
  <c r="C695" i="4"/>
  <c r="C739" i="10"/>
  <c r="W628" i="1" l="1"/>
  <c r="U628" i="1"/>
  <c r="S628" i="1"/>
  <c r="O631" i="1"/>
  <c r="P631" i="1" s="1"/>
  <c r="C696" i="4"/>
  <c r="C740" i="10"/>
  <c r="U630" i="1" l="1"/>
  <c r="W630" i="1"/>
  <c r="S630" i="1"/>
  <c r="O632" i="1"/>
  <c r="P632" i="1" s="1"/>
  <c r="C697" i="4"/>
  <c r="C741" i="10"/>
  <c r="W631" i="1" l="1"/>
  <c r="U631" i="1"/>
  <c r="S631" i="1"/>
  <c r="O617" i="1"/>
  <c r="P617" i="1" s="1"/>
  <c r="C698" i="4"/>
  <c r="C742" i="10"/>
  <c r="W632" i="1" l="1"/>
  <c r="U632" i="1"/>
  <c r="S632" i="1"/>
  <c r="O633" i="1"/>
  <c r="P633" i="1" s="1"/>
  <c r="C699" i="4"/>
  <c r="C743" i="10"/>
  <c r="W617" i="1" l="1"/>
  <c r="U617" i="1"/>
  <c r="S617" i="1"/>
  <c r="O634" i="1"/>
  <c r="P634" i="1" s="1"/>
  <c r="C700" i="4"/>
  <c r="C744" i="10"/>
  <c r="W633" i="1" l="1"/>
  <c r="S633" i="1"/>
  <c r="U633" i="1"/>
  <c r="O635" i="1"/>
  <c r="P635" i="1" s="1"/>
  <c r="C701" i="4"/>
  <c r="C745" i="10"/>
  <c r="U634" i="1" l="1"/>
  <c r="W634" i="1"/>
  <c r="S634" i="1"/>
  <c r="O637" i="1"/>
  <c r="P637" i="1" s="1"/>
  <c r="C702" i="4"/>
  <c r="C746" i="10"/>
  <c r="W635" i="1" l="1"/>
  <c r="S635" i="1"/>
  <c r="U635" i="1"/>
  <c r="O636" i="1"/>
  <c r="P636" i="1" s="1"/>
  <c r="C703" i="4"/>
  <c r="C747" i="10"/>
  <c r="W637" i="1" l="1"/>
  <c r="S637" i="1"/>
  <c r="U637" i="1"/>
  <c r="O629" i="1"/>
  <c r="P629" i="1" s="1"/>
  <c r="C704" i="4"/>
  <c r="C748" i="10"/>
  <c r="W636" i="1" l="1"/>
  <c r="S636" i="1"/>
  <c r="U636" i="1"/>
  <c r="O640" i="1"/>
  <c r="P640" i="1" s="1"/>
  <c r="C705" i="4"/>
  <c r="C749" i="10"/>
  <c r="O642" i="1" l="1"/>
  <c r="P642" i="1" s="1"/>
  <c r="C706" i="4"/>
  <c r="C750" i="10"/>
  <c r="U629" i="1" l="1"/>
  <c r="W629" i="1"/>
  <c r="S629" i="1"/>
  <c r="O643" i="1"/>
  <c r="P643" i="1" s="1"/>
  <c r="C707" i="4"/>
  <c r="C751" i="10"/>
  <c r="U642" i="1" l="1"/>
  <c r="W642" i="1"/>
  <c r="S642" i="1"/>
  <c r="O646" i="1"/>
  <c r="P646" i="1" s="1"/>
  <c r="C708" i="4"/>
  <c r="C752" i="10"/>
  <c r="U640" i="1" l="1"/>
  <c r="W640" i="1"/>
  <c r="S640" i="1"/>
  <c r="W643" i="1"/>
  <c r="U643" i="1"/>
  <c r="S643" i="1"/>
  <c r="O638" i="1"/>
  <c r="P638" i="1" s="1"/>
  <c r="C709" i="4"/>
  <c r="C753" i="10"/>
  <c r="O639" i="1" l="1"/>
  <c r="P639" i="1" s="1"/>
  <c r="C710" i="4"/>
  <c r="C754" i="10"/>
  <c r="O650" i="1" l="1"/>
  <c r="P650" i="1" s="1"/>
  <c r="C711" i="4"/>
  <c r="C755" i="10"/>
  <c r="U646" i="1" l="1"/>
  <c r="W646" i="1"/>
  <c r="S646" i="1"/>
  <c r="O651" i="1"/>
  <c r="P651" i="1" s="1"/>
  <c r="C712" i="4"/>
  <c r="C756" i="10"/>
  <c r="O644" i="1" l="1"/>
  <c r="P644" i="1" s="1"/>
  <c r="C713" i="4"/>
  <c r="C757" i="10"/>
  <c r="U638" i="1" l="1"/>
  <c r="W638" i="1"/>
  <c r="S638" i="1"/>
  <c r="O645" i="1"/>
  <c r="P645" i="1" s="1"/>
  <c r="C714" i="4"/>
  <c r="C758" i="10"/>
  <c r="U644" i="1" l="1"/>
  <c r="W644" i="1"/>
  <c r="S644" i="1"/>
  <c r="W639" i="1"/>
  <c r="U639" i="1"/>
  <c r="S639" i="1"/>
  <c r="O654" i="1"/>
  <c r="P654" i="1" s="1"/>
  <c r="C715" i="4"/>
  <c r="C759" i="10"/>
  <c r="U650" i="1" l="1"/>
  <c r="W650" i="1"/>
  <c r="S650" i="1"/>
  <c r="O655" i="1"/>
  <c r="P655" i="1" s="1"/>
  <c r="C716" i="4"/>
  <c r="C760" i="10"/>
  <c r="U651" i="1" l="1"/>
  <c r="S651" i="1"/>
  <c r="W651" i="1"/>
  <c r="O647" i="1"/>
  <c r="P647" i="1" s="1"/>
  <c r="C717" i="4"/>
  <c r="C761" i="10"/>
  <c r="O648" i="1" l="1"/>
  <c r="P648" i="1" s="1"/>
  <c r="C718" i="4"/>
  <c r="C762" i="10"/>
  <c r="W645" i="1" l="1"/>
  <c r="U645" i="1"/>
  <c r="S645" i="1"/>
  <c r="O649" i="1"/>
  <c r="P649" i="1" s="1"/>
  <c r="C719" i="4"/>
  <c r="C763" i="10"/>
  <c r="U654" i="1" l="1"/>
  <c r="W654" i="1"/>
  <c r="S654" i="1"/>
  <c r="O656" i="1"/>
  <c r="P656" i="1" s="1"/>
  <c r="C720" i="4"/>
  <c r="C764" i="10"/>
  <c r="W655" i="1" l="1"/>
  <c r="U655" i="1"/>
  <c r="S655" i="1"/>
  <c r="O657" i="1"/>
  <c r="P657" i="1" s="1"/>
  <c r="C721" i="4"/>
  <c r="C765" i="10"/>
  <c r="U647" i="1" l="1"/>
  <c r="W647" i="1"/>
  <c r="S647" i="1"/>
  <c r="O658" i="1"/>
  <c r="P658" i="1" s="1"/>
  <c r="C722" i="4"/>
  <c r="C766" i="10"/>
  <c r="W648" i="1" l="1"/>
  <c r="S648" i="1"/>
  <c r="U648" i="1"/>
  <c r="O659" i="1"/>
  <c r="P659" i="1" s="1"/>
  <c r="C723" i="4"/>
  <c r="C767" i="10"/>
  <c r="W649" i="1" l="1"/>
  <c r="U649" i="1"/>
  <c r="S649" i="1"/>
  <c r="O660" i="1"/>
  <c r="P660" i="1" s="1"/>
  <c r="C724" i="4"/>
  <c r="C768" i="10"/>
  <c r="U656" i="1" l="1"/>
  <c r="W656" i="1"/>
  <c r="S656" i="1"/>
  <c r="O652" i="1"/>
  <c r="P652" i="1" s="1"/>
  <c r="C725" i="4"/>
  <c r="C769" i="10"/>
  <c r="W657" i="1" l="1"/>
  <c r="U657" i="1"/>
  <c r="S657" i="1"/>
  <c r="O653" i="1"/>
  <c r="P653" i="1" s="1"/>
  <c r="C726" i="4"/>
  <c r="C770" i="10"/>
  <c r="U658" i="1" l="1"/>
  <c r="W658" i="1"/>
  <c r="S658" i="1"/>
  <c r="O641" i="1"/>
  <c r="P641" i="1" s="1"/>
  <c r="C727" i="4"/>
  <c r="C771" i="10"/>
  <c r="W659" i="1" l="1"/>
  <c r="U659" i="1"/>
  <c r="S659" i="1"/>
  <c r="O664" i="1"/>
  <c r="P664" i="1" s="1"/>
  <c r="C728" i="4"/>
  <c r="C772" i="10"/>
  <c r="W660" i="1" l="1"/>
  <c r="U660" i="1"/>
  <c r="S660" i="1"/>
  <c r="W641" i="1"/>
  <c r="U641" i="1"/>
  <c r="S641" i="1"/>
  <c r="O665" i="1"/>
  <c r="P665" i="1" s="1"/>
  <c r="C729" i="4"/>
  <c r="C773" i="10"/>
  <c r="S652" i="1" l="1"/>
  <c r="U652" i="1"/>
  <c r="W652" i="1"/>
  <c r="U664" i="1"/>
  <c r="W664" i="1"/>
  <c r="S664" i="1"/>
  <c r="O666" i="1"/>
  <c r="P666" i="1" s="1"/>
  <c r="C730" i="4"/>
  <c r="C774" i="10"/>
  <c r="U653" i="1" l="1"/>
  <c r="W653" i="1"/>
  <c r="S653" i="1"/>
  <c r="W665" i="1"/>
  <c r="U665" i="1"/>
  <c r="S665" i="1"/>
  <c r="O661" i="1"/>
  <c r="P661" i="1" s="1"/>
  <c r="C731" i="4"/>
  <c r="C775" i="10"/>
  <c r="W666" i="1" l="1"/>
  <c r="U666" i="1"/>
  <c r="S666" i="1"/>
  <c r="O662" i="1"/>
  <c r="P662" i="1" s="1"/>
  <c r="C732" i="4"/>
  <c r="C776" i="10"/>
  <c r="W661" i="1" l="1"/>
  <c r="U661" i="1"/>
  <c r="S661" i="1"/>
  <c r="O663" i="1"/>
  <c r="P663" i="1" s="1"/>
  <c r="C733" i="4"/>
  <c r="C777" i="10"/>
  <c r="U662" i="1" l="1"/>
  <c r="W662" i="1"/>
  <c r="S662" i="1"/>
  <c r="O667" i="1"/>
  <c r="P667" i="1" s="1"/>
  <c r="C734" i="4"/>
  <c r="C778" i="10"/>
  <c r="W663" i="1" l="1"/>
  <c r="S663" i="1"/>
  <c r="U663" i="1"/>
  <c r="O668" i="1"/>
  <c r="P668" i="1" s="1"/>
  <c r="C735" i="4"/>
  <c r="C779" i="10"/>
  <c r="W667" i="1" l="1"/>
  <c r="U667" i="1"/>
  <c r="S667" i="1"/>
  <c r="O714" i="1"/>
  <c r="P714" i="1" s="1"/>
  <c r="C736" i="4"/>
  <c r="C780" i="10"/>
  <c r="U668" i="1" l="1"/>
  <c r="W668" i="1"/>
  <c r="S668" i="1"/>
  <c r="O715" i="1"/>
  <c r="P715" i="1" s="1"/>
  <c r="C737" i="4"/>
  <c r="C781" i="10"/>
  <c r="U131" i="1" l="1"/>
  <c r="W131" i="1"/>
  <c r="S131" i="1"/>
  <c r="U714" i="1"/>
  <c r="W714" i="1"/>
  <c r="S714" i="1"/>
  <c r="O716" i="1"/>
  <c r="P716" i="1" s="1"/>
  <c r="C738" i="4"/>
  <c r="C782" i="10"/>
  <c r="W132" i="1" l="1"/>
  <c r="S132" i="1"/>
  <c r="U132" i="1"/>
  <c r="U715" i="1"/>
  <c r="W715" i="1"/>
  <c r="S715" i="1"/>
  <c r="O717" i="1"/>
  <c r="P717" i="1" s="1"/>
  <c r="C739" i="4"/>
  <c r="C783" i="10"/>
  <c r="W145" i="1" l="1"/>
  <c r="U145" i="1"/>
  <c r="S145" i="1"/>
  <c r="W716" i="1"/>
  <c r="S716" i="1"/>
  <c r="U716" i="1"/>
  <c r="O718" i="1"/>
  <c r="P718" i="1" s="1"/>
  <c r="C740" i="4"/>
  <c r="C784" i="10"/>
  <c r="W717" i="1" l="1"/>
  <c r="U717" i="1"/>
  <c r="S717" i="1"/>
  <c r="O719" i="1"/>
  <c r="P719" i="1" s="1"/>
  <c r="C741" i="4"/>
  <c r="C785" i="10"/>
  <c r="W718" i="1" l="1"/>
  <c r="S718" i="1"/>
  <c r="U718" i="1"/>
  <c r="O720" i="1"/>
  <c r="P720" i="1" s="1"/>
  <c r="C742" i="4"/>
  <c r="C786" i="10"/>
  <c r="U719" i="1" l="1"/>
  <c r="W719" i="1"/>
  <c r="S719" i="1"/>
  <c r="O721" i="1"/>
  <c r="P721" i="1" s="1"/>
  <c r="C743" i="4"/>
  <c r="C787" i="10"/>
  <c r="W720" i="1" l="1"/>
  <c r="U720" i="1"/>
  <c r="S720" i="1"/>
  <c r="O722" i="1"/>
  <c r="P722" i="1" s="1"/>
  <c r="C744" i="4"/>
  <c r="C788" i="10"/>
  <c r="W721" i="1" l="1"/>
  <c r="U721" i="1"/>
  <c r="S721" i="1"/>
  <c r="O723" i="1"/>
  <c r="P723" i="1" s="1"/>
  <c r="C745" i="4"/>
  <c r="C789" i="10"/>
  <c r="U722" i="1" l="1"/>
  <c r="W722" i="1"/>
  <c r="S722" i="1"/>
  <c r="O724" i="1"/>
  <c r="P724" i="1" s="1"/>
  <c r="C746" i="4"/>
  <c r="C790" i="10"/>
  <c r="U723" i="1" l="1"/>
  <c r="W723" i="1"/>
  <c r="S723" i="1"/>
  <c r="O725" i="1"/>
  <c r="P725" i="1" s="1"/>
  <c r="C747" i="4"/>
  <c r="C791" i="10"/>
  <c r="U724" i="1" l="1"/>
  <c r="W724" i="1"/>
  <c r="S724" i="1"/>
  <c r="O726" i="1"/>
  <c r="P726" i="1" s="1"/>
  <c r="C748" i="4"/>
  <c r="C792" i="10"/>
  <c r="W725" i="1" l="1"/>
  <c r="U725" i="1"/>
  <c r="S725" i="1"/>
  <c r="O727" i="1"/>
  <c r="P727" i="1" s="1"/>
  <c r="C749" i="4"/>
  <c r="C793" i="10"/>
  <c r="U726" i="1" l="1"/>
  <c r="W726" i="1"/>
  <c r="S726" i="1"/>
  <c r="O728" i="1"/>
  <c r="P728" i="1" s="1"/>
  <c r="C750" i="4"/>
  <c r="C794" i="10"/>
  <c r="W727" i="1" l="1"/>
  <c r="U727" i="1"/>
  <c r="S727" i="1"/>
  <c r="O729" i="1"/>
  <c r="P729" i="1" s="1"/>
  <c r="C751" i="4"/>
  <c r="C795" i="10"/>
  <c r="W728" i="1" l="1"/>
  <c r="U728" i="1"/>
  <c r="S728" i="1"/>
  <c r="O730" i="1"/>
  <c r="P730" i="1" s="1"/>
  <c r="C752" i="4"/>
  <c r="C796" i="10"/>
  <c r="W729" i="1" l="1"/>
  <c r="S729" i="1"/>
  <c r="U729" i="1"/>
  <c r="O731" i="1"/>
  <c r="P731" i="1" s="1"/>
  <c r="C753" i="4"/>
  <c r="C797" i="10"/>
  <c r="W730" i="1" l="1"/>
  <c r="U730" i="1"/>
  <c r="S730" i="1"/>
  <c r="O732" i="1"/>
  <c r="P732" i="1" s="1"/>
  <c r="C754" i="4"/>
  <c r="C798" i="10"/>
  <c r="W731" i="1" l="1"/>
  <c r="S731" i="1"/>
  <c r="U731" i="1"/>
  <c r="O733" i="1"/>
  <c r="P733" i="1" s="1"/>
  <c r="C755" i="4"/>
  <c r="C799" i="10"/>
  <c r="W732" i="1" l="1"/>
  <c r="S732" i="1"/>
  <c r="U732" i="1"/>
  <c r="O734" i="1"/>
  <c r="P734" i="1" s="1"/>
  <c r="C756" i="4"/>
  <c r="C800" i="10"/>
  <c r="W733" i="1" l="1"/>
  <c r="S733" i="1"/>
  <c r="U733" i="1"/>
  <c r="O735" i="1"/>
  <c r="P735" i="1" s="1"/>
  <c r="C757" i="4"/>
  <c r="C801" i="10"/>
  <c r="W734" i="1" l="1"/>
  <c r="U734" i="1"/>
  <c r="S734" i="1"/>
  <c r="O736" i="1"/>
  <c r="P736" i="1" s="1"/>
  <c r="C758" i="4"/>
  <c r="C802" i="10"/>
  <c r="W735" i="1" l="1"/>
  <c r="U735" i="1"/>
  <c r="S735" i="1"/>
  <c r="O737" i="1"/>
  <c r="P737" i="1" s="1"/>
  <c r="C759" i="4"/>
  <c r="C803" i="10"/>
  <c r="U736" i="1" l="1"/>
  <c r="W736" i="1"/>
  <c r="S736" i="1"/>
  <c r="O738" i="1"/>
  <c r="P738" i="1" s="1"/>
  <c r="C760" i="4"/>
  <c r="C804" i="10"/>
  <c r="W737" i="1" l="1"/>
  <c r="U737" i="1"/>
  <c r="S737" i="1"/>
  <c r="O739" i="1"/>
  <c r="P739" i="1" s="1"/>
  <c r="C761" i="4"/>
  <c r="C805" i="10"/>
  <c r="U738" i="1" l="1"/>
  <c r="W738" i="1"/>
  <c r="S738" i="1"/>
  <c r="O740" i="1"/>
  <c r="P740" i="1" s="1"/>
  <c r="C762" i="4"/>
  <c r="C806" i="10"/>
  <c r="U739" i="1" l="1"/>
  <c r="W739" i="1"/>
  <c r="S739" i="1"/>
  <c r="O741" i="1"/>
  <c r="P741" i="1" s="1"/>
  <c r="C763" i="4"/>
  <c r="C807" i="10"/>
  <c r="W740" i="1" l="1"/>
  <c r="U740" i="1"/>
  <c r="S740" i="1"/>
  <c r="O742" i="1"/>
  <c r="P742" i="1" s="1"/>
  <c r="C764" i="4"/>
  <c r="C808" i="10"/>
  <c r="W741" i="1" l="1"/>
  <c r="U741" i="1"/>
  <c r="S741" i="1"/>
  <c r="O743" i="1"/>
  <c r="P743" i="1" s="1"/>
  <c r="C765" i="4"/>
  <c r="C809" i="10"/>
  <c r="W742" i="1" l="1"/>
  <c r="S742" i="1"/>
  <c r="U742" i="1"/>
  <c r="O744" i="1"/>
  <c r="P744" i="1" s="1"/>
  <c r="C766" i="4"/>
  <c r="C810" i="10"/>
  <c r="W743" i="1" l="1"/>
  <c r="S743" i="1"/>
  <c r="U743" i="1"/>
  <c r="O745" i="1"/>
  <c r="P745" i="1" s="1"/>
  <c r="C767" i="4"/>
  <c r="C811" i="10"/>
  <c r="W744" i="1" l="1"/>
  <c r="U744" i="1"/>
  <c r="S744" i="1"/>
  <c r="O746" i="1"/>
  <c r="P746" i="1" s="1"/>
  <c r="C768" i="4"/>
  <c r="C812" i="10"/>
  <c r="W745" i="1" l="1"/>
  <c r="U745" i="1"/>
  <c r="S745" i="1"/>
  <c r="O747" i="1"/>
  <c r="P747" i="1" s="1"/>
  <c r="C769" i="4"/>
  <c r="C813" i="10"/>
  <c r="W746" i="1" l="1"/>
  <c r="U746" i="1"/>
  <c r="S746" i="1"/>
  <c r="O748" i="1"/>
  <c r="P748" i="1" s="1"/>
  <c r="C770" i="4"/>
  <c r="C814" i="10"/>
  <c r="U747" i="1" l="1"/>
  <c r="W747" i="1"/>
  <c r="S747" i="1"/>
  <c r="O749" i="1"/>
  <c r="P749" i="1" s="1"/>
  <c r="C771" i="4"/>
  <c r="C815" i="10"/>
  <c r="U748" i="1" l="1"/>
  <c r="W748" i="1"/>
  <c r="S748" i="1"/>
  <c r="O750" i="1"/>
  <c r="P750" i="1" s="1"/>
  <c r="C772" i="4"/>
  <c r="C816" i="10"/>
  <c r="W749" i="1" l="1"/>
  <c r="S749" i="1"/>
  <c r="U749" i="1"/>
  <c r="O751" i="1"/>
  <c r="P751" i="1" s="1"/>
  <c r="C773" i="4"/>
  <c r="C817" i="10"/>
  <c r="W750" i="1" l="1"/>
  <c r="U750" i="1"/>
  <c r="S750" i="1"/>
  <c r="O752" i="1"/>
  <c r="P752" i="1" s="1"/>
  <c r="C774" i="4"/>
  <c r="C818" i="10"/>
  <c r="U751" i="1" l="1"/>
  <c r="W751" i="1"/>
  <c r="S751" i="1"/>
  <c r="O753" i="1"/>
  <c r="P753" i="1" s="1"/>
  <c r="C775" i="4"/>
  <c r="C819" i="10"/>
  <c r="W752" i="1" l="1"/>
  <c r="U752" i="1"/>
  <c r="S752" i="1"/>
  <c r="O754" i="1"/>
  <c r="P754" i="1" s="1"/>
  <c r="C776" i="4"/>
  <c r="C820" i="10"/>
  <c r="W753" i="1" l="1"/>
  <c r="S753" i="1"/>
  <c r="U753" i="1"/>
  <c r="O755" i="1"/>
  <c r="P755" i="1" s="1"/>
  <c r="C777" i="4"/>
  <c r="C821" i="10"/>
  <c r="U754" i="1" l="1"/>
  <c r="W754" i="1"/>
  <c r="S754" i="1"/>
  <c r="O756" i="1"/>
  <c r="P756" i="1" s="1"/>
  <c r="C778" i="4"/>
  <c r="C822" i="10"/>
  <c r="W755" i="1" l="1"/>
  <c r="S755" i="1"/>
  <c r="U755" i="1"/>
  <c r="O757" i="1"/>
  <c r="P757" i="1" s="1"/>
  <c r="C779" i="4"/>
  <c r="C823" i="10"/>
  <c r="S756" i="1" l="1"/>
  <c r="U756" i="1"/>
  <c r="W756" i="1"/>
  <c r="O758" i="1"/>
  <c r="P758" i="1" s="1"/>
  <c r="C780" i="4"/>
  <c r="C824" i="10"/>
  <c r="W757" i="1" l="1"/>
  <c r="S757" i="1"/>
  <c r="U757" i="1"/>
  <c r="O759" i="1"/>
  <c r="P759" i="1" s="1"/>
  <c r="C781" i="4"/>
  <c r="C825" i="10"/>
  <c r="U758" i="1" l="1"/>
  <c r="W758" i="1"/>
  <c r="S758" i="1"/>
  <c r="O760" i="1"/>
  <c r="P760" i="1" s="1"/>
  <c r="C782" i="4"/>
  <c r="C826" i="10"/>
  <c r="W759" i="1" l="1"/>
  <c r="U759" i="1"/>
  <c r="S759" i="1"/>
  <c r="O761" i="1"/>
  <c r="P761" i="1" s="1"/>
  <c r="C783" i="4"/>
  <c r="C827" i="10"/>
  <c r="U760" i="1" l="1"/>
  <c r="W760" i="1"/>
  <c r="S760" i="1"/>
  <c r="O762" i="1"/>
  <c r="P762" i="1" s="1"/>
  <c r="C784" i="4"/>
  <c r="C828" i="10"/>
  <c r="W761" i="1" l="1"/>
  <c r="U761" i="1"/>
  <c r="S761" i="1"/>
  <c r="O763" i="1"/>
  <c r="P763" i="1" s="1"/>
  <c r="C785" i="4"/>
  <c r="C829" i="10"/>
  <c r="U762" i="1" l="1"/>
  <c r="W762" i="1"/>
  <c r="S762" i="1"/>
  <c r="O764" i="1"/>
  <c r="P764" i="1" s="1"/>
  <c r="C786" i="4"/>
  <c r="C830" i="10"/>
  <c r="U763" i="1" l="1"/>
  <c r="W763" i="1"/>
  <c r="S763" i="1"/>
  <c r="O765" i="1"/>
  <c r="P765" i="1" s="1"/>
  <c r="C787" i="4"/>
  <c r="C831" i="10"/>
  <c r="W764" i="1" l="1"/>
  <c r="U764" i="1"/>
  <c r="S764" i="1"/>
  <c r="O766" i="1"/>
  <c r="P766" i="1" s="1"/>
  <c r="C788" i="4"/>
  <c r="C832" i="10"/>
  <c r="W765" i="1" l="1"/>
  <c r="U765" i="1"/>
  <c r="S765" i="1"/>
  <c r="O767" i="1"/>
  <c r="P767" i="1" s="1"/>
  <c r="C789" i="4"/>
  <c r="C833" i="10"/>
  <c r="W766" i="1" l="1"/>
  <c r="U766" i="1"/>
  <c r="S766" i="1"/>
  <c r="O768" i="1"/>
  <c r="P768" i="1" s="1"/>
  <c r="C790" i="4"/>
  <c r="C834" i="10"/>
  <c r="W767" i="1" l="1"/>
  <c r="U767" i="1"/>
  <c r="S767" i="1"/>
  <c r="O769" i="1"/>
  <c r="P769" i="1" s="1"/>
  <c r="C791" i="4"/>
  <c r="C835" i="10"/>
  <c r="W768" i="1" l="1"/>
  <c r="S768" i="1"/>
  <c r="U768" i="1"/>
  <c r="O770" i="1"/>
  <c r="P770" i="1" s="1"/>
  <c r="C792" i="4"/>
  <c r="C836" i="10"/>
  <c r="W769" i="1" l="1"/>
  <c r="U769" i="1"/>
  <c r="S769" i="1"/>
  <c r="O771" i="1"/>
  <c r="P771" i="1" s="1"/>
  <c r="C793" i="4"/>
  <c r="C837" i="10"/>
  <c r="W770" i="1" l="1"/>
  <c r="U770" i="1"/>
  <c r="S770" i="1"/>
  <c r="O772" i="1"/>
  <c r="P772" i="1" s="1"/>
  <c r="C794" i="4"/>
  <c r="C838" i="10"/>
  <c r="W771" i="1" l="1"/>
  <c r="U771" i="1"/>
  <c r="S771" i="1"/>
  <c r="O773" i="1"/>
  <c r="P773" i="1" s="1"/>
  <c r="C795" i="4"/>
  <c r="C839" i="10"/>
  <c r="W772" i="1" l="1"/>
  <c r="U772" i="1"/>
  <c r="S772" i="1"/>
  <c r="O774" i="1"/>
  <c r="P774" i="1" s="1"/>
  <c r="C796" i="4"/>
  <c r="C840" i="10"/>
  <c r="W773" i="1" l="1"/>
  <c r="U773" i="1"/>
  <c r="S773" i="1"/>
  <c r="O775" i="1"/>
  <c r="P775" i="1" s="1"/>
  <c r="C797" i="4"/>
  <c r="C841" i="10"/>
  <c r="W774" i="1" l="1"/>
  <c r="U774" i="1"/>
  <c r="S774" i="1"/>
  <c r="O776" i="1"/>
  <c r="P776" i="1" s="1"/>
  <c r="C798" i="4"/>
  <c r="C842" i="10"/>
  <c r="W775" i="1" l="1"/>
  <c r="U775" i="1"/>
  <c r="S775" i="1"/>
  <c r="O777" i="1"/>
  <c r="P777" i="1" s="1"/>
  <c r="C799" i="4"/>
  <c r="C843" i="10"/>
  <c r="U776" i="1" l="1"/>
  <c r="W776" i="1"/>
  <c r="S776" i="1"/>
  <c r="O778" i="1"/>
  <c r="P778" i="1" s="1"/>
  <c r="C800" i="4"/>
  <c r="C844" i="10"/>
  <c r="W777" i="1" l="1"/>
  <c r="S777" i="1"/>
  <c r="U777" i="1"/>
  <c r="O779" i="1"/>
  <c r="P779" i="1" s="1"/>
  <c r="C801" i="4"/>
  <c r="C845" i="10"/>
  <c r="U778" i="1" l="1"/>
  <c r="W778" i="1"/>
  <c r="S778" i="1"/>
  <c r="O780" i="1"/>
  <c r="P780" i="1" s="1"/>
  <c r="C802" i="4"/>
  <c r="C846" i="10"/>
  <c r="W779" i="1" l="1"/>
  <c r="S779" i="1"/>
  <c r="U779" i="1"/>
  <c r="O781" i="1"/>
  <c r="P781" i="1" s="1"/>
  <c r="C803" i="4"/>
  <c r="C847" i="10"/>
  <c r="W780" i="1" l="1"/>
  <c r="S780" i="1"/>
  <c r="U780" i="1"/>
  <c r="O782" i="1"/>
  <c r="P782" i="1" s="1"/>
  <c r="C804" i="4"/>
  <c r="C848" i="10"/>
  <c r="W781" i="1" l="1"/>
  <c r="S781" i="1"/>
  <c r="U781" i="1"/>
  <c r="O783" i="1"/>
  <c r="P783" i="1" s="1"/>
  <c r="C805" i="4"/>
  <c r="C849" i="10"/>
  <c r="W782" i="1" l="1"/>
  <c r="S782" i="1"/>
  <c r="U782" i="1"/>
  <c r="O784" i="1"/>
  <c r="P784" i="1" s="1"/>
  <c r="C806" i="4"/>
  <c r="C850" i="10"/>
  <c r="W783" i="1" l="1"/>
  <c r="U783" i="1"/>
  <c r="S783" i="1"/>
  <c r="O785" i="1"/>
  <c r="P785" i="1" s="1"/>
  <c r="C807" i="4"/>
  <c r="C851" i="10"/>
  <c r="U784" i="1" l="1"/>
  <c r="W784" i="1"/>
  <c r="S784" i="1"/>
  <c r="O786" i="1"/>
  <c r="P786" i="1" s="1"/>
  <c r="C808" i="4"/>
  <c r="C852" i="10"/>
  <c r="W785" i="1" l="1"/>
  <c r="U785" i="1"/>
  <c r="S785" i="1"/>
  <c r="O787" i="1"/>
  <c r="P787" i="1" s="1"/>
  <c r="C809" i="4"/>
  <c r="C853" i="10"/>
  <c r="U786" i="1" l="1"/>
  <c r="W786" i="1"/>
  <c r="S786" i="1"/>
  <c r="O788" i="1"/>
  <c r="P788" i="1" s="1"/>
  <c r="C810" i="4"/>
  <c r="C854" i="10"/>
  <c r="U787" i="1" l="1"/>
  <c r="W787" i="1"/>
  <c r="S787" i="1"/>
  <c r="O789" i="1"/>
  <c r="P789" i="1" s="1"/>
  <c r="C811" i="4"/>
  <c r="C855" i="10"/>
  <c r="S788" i="1" l="1"/>
  <c r="W788" i="1"/>
  <c r="U788" i="1"/>
  <c r="O790" i="1"/>
  <c r="P790" i="1" s="1"/>
  <c r="C812" i="4"/>
  <c r="C856" i="10"/>
  <c r="W789" i="1" l="1"/>
  <c r="U789" i="1"/>
  <c r="S789" i="1"/>
  <c r="O791" i="1"/>
  <c r="P791" i="1" s="1"/>
  <c r="C813" i="4"/>
  <c r="C857" i="10"/>
  <c r="S790" i="1" l="1"/>
  <c r="W790" i="1"/>
  <c r="U790" i="1"/>
  <c r="O792" i="1"/>
  <c r="P792" i="1" s="1"/>
  <c r="C814" i="4"/>
  <c r="C858" i="10"/>
  <c r="W791" i="1" l="1"/>
  <c r="U791" i="1"/>
  <c r="S791" i="1"/>
  <c r="O793" i="1"/>
  <c r="P793" i="1" s="1"/>
  <c r="C815" i="4"/>
  <c r="C859" i="10"/>
  <c r="W792" i="1" l="1"/>
  <c r="U792" i="1"/>
  <c r="S792" i="1"/>
  <c r="O794" i="1"/>
  <c r="P794" i="1" s="1"/>
  <c r="C816" i="4"/>
  <c r="C860" i="10"/>
  <c r="W793" i="1" l="1"/>
  <c r="U793" i="1"/>
  <c r="S793" i="1"/>
  <c r="O795" i="1"/>
  <c r="P795" i="1" s="1"/>
  <c r="C817" i="4"/>
  <c r="C861" i="10"/>
  <c r="W794" i="1" l="1"/>
  <c r="U794" i="1"/>
  <c r="S794" i="1"/>
  <c r="O796" i="1"/>
  <c r="P796" i="1" s="1"/>
  <c r="C818" i="4"/>
  <c r="C862" i="10"/>
  <c r="U795" i="1" l="1"/>
  <c r="W795" i="1"/>
  <c r="S795" i="1"/>
  <c r="O797" i="1"/>
  <c r="P797" i="1" s="1"/>
  <c r="C819" i="4"/>
  <c r="C863" i="10"/>
  <c r="U796" i="1" l="1"/>
  <c r="W796" i="1"/>
  <c r="S796" i="1"/>
  <c r="O798" i="1"/>
  <c r="P798" i="1" s="1"/>
  <c r="C820" i="4"/>
  <c r="C864" i="10"/>
  <c r="W797" i="1" l="1"/>
  <c r="U797" i="1"/>
  <c r="S797" i="1"/>
  <c r="O799" i="1"/>
  <c r="P799" i="1" s="1"/>
  <c r="C821" i="4"/>
  <c r="C865" i="10"/>
  <c r="W798" i="1" l="1"/>
  <c r="U798" i="1"/>
  <c r="S798" i="1"/>
  <c r="O800" i="1"/>
  <c r="P800" i="1" s="1"/>
  <c r="C822" i="4"/>
  <c r="C866" i="10"/>
  <c r="W799" i="1" l="1"/>
  <c r="U799" i="1"/>
  <c r="S799" i="1"/>
  <c r="O801" i="1"/>
  <c r="P801" i="1" s="1"/>
  <c r="C823" i="4"/>
  <c r="C867" i="10"/>
  <c r="W800" i="1" l="1"/>
  <c r="U800" i="1"/>
  <c r="S800" i="1"/>
  <c r="O802" i="1"/>
  <c r="P802" i="1" s="1"/>
  <c r="C824" i="4"/>
  <c r="C868" i="10"/>
  <c r="W801" i="1" l="1"/>
  <c r="S801" i="1"/>
  <c r="U801" i="1"/>
  <c r="O803" i="1"/>
  <c r="P803" i="1" s="1"/>
  <c r="C825" i="4"/>
  <c r="C869" i="10"/>
  <c r="W802" i="1" l="1"/>
  <c r="U802" i="1"/>
  <c r="S802" i="1"/>
  <c r="O804" i="1"/>
  <c r="P804" i="1" s="1"/>
  <c r="C826" i="4"/>
  <c r="C870" i="10"/>
  <c r="W803" i="1" l="1"/>
  <c r="S803" i="1"/>
  <c r="U803" i="1"/>
  <c r="O805" i="1"/>
  <c r="P805" i="1" s="1"/>
  <c r="C827" i="4"/>
  <c r="C871" i="10"/>
  <c r="W804" i="1" l="1"/>
  <c r="S804" i="1"/>
  <c r="U804" i="1"/>
  <c r="O806" i="1"/>
  <c r="P806" i="1" s="1"/>
  <c r="C828" i="4"/>
  <c r="C872" i="10"/>
  <c r="W805" i="1" l="1"/>
  <c r="S805" i="1"/>
  <c r="U805" i="1"/>
  <c r="O807" i="1"/>
  <c r="P807" i="1" s="1"/>
  <c r="C829" i="4"/>
  <c r="C873" i="10"/>
  <c r="W806" i="1" l="1"/>
  <c r="U806" i="1"/>
  <c r="S806" i="1"/>
  <c r="O808" i="1"/>
  <c r="P808" i="1" s="1"/>
  <c r="C830" i="4"/>
  <c r="C874" i="10"/>
  <c r="W807" i="1" l="1"/>
  <c r="U807" i="1"/>
  <c r="S807" i="1"/>
  <c r="O809" i="1"/>
  <c r="P809" i="1" s="1"/>
  <c r="C831" i="4"/>
  <c r="C875" i="10"/>
  <c r="U808" i="1" l="1"/>
  <c r="W808" i="1"/>
  <c r="S808" i="1"/>
  <c r="O810" i="1"/>
  <c r="P810" i="1" s="1"/>
  <c r="C832" i="4"/>
  <c r="C876" i="10"/>
  <c r="W809" i="1" l="1"/>
  <c r="U809" i="1"/>
  <c r="S809" i="1"/>
  <c r="O811" i="1"/>
  <c r="P811" i="1" s="1"/>
  <c r="C833" i="4"/>
  <c r="C877" i="10"/>
  <c r="U810" i="1" l="1"/>
  <c r="W810" i="1"/>
  <c r="S810" i="1"/>
  <c r="O812" i="1"/>
  <c r="P812" i="1" s="1"/>
  <c r="C834" i="4"/>
  <c r="C878" i="10"/>
  <c r="U811" i="1" l="1"/>
  <c r="W811" i="1"/>
  <c r="S811" i="1"/>
  <c r="O813" i="1"/>
  <c r="P813" i="1" s="1"/>
  <c r="C835" i="4"/>
  <c r="C879" i="10"/>
  <c r="W812" i="1" l="1"/>
  <c r="U812" i="1"/>
  <c r="S812" i="1"/>
  <c r="O814" i="1"/>
  <c r="P814" i="1" s="1"/>
  <c r="C836" i="4"/>
  <c r="C880" i="10"/>
  <c r="W813" i="1" l="1"/>
  <c r="U813" i="1"/>
  <c r="S813" i="1"/>
  <c r="O815" i="1"/>
  <c r="P815" i="1" s="1"/>
  <c r="C837" i="4"/>
  <c r="C881" i="10"/>
  <c r="W814" i="1" l="1"/>
  <c r="S814" i="1"/>
  <c r="U814" i="1"/>
  <c r="O816" i="1"/>
  <c r="P816" i="1" s="1"/>
  <c r="C838" i="4"/>
  <c r="C882" i="10"/>
  <c r="W815" i="1" l="1"/>
  <c r="S815" i="1"/>
  <c r="U815" i="1"/>
  <c r="O817" i="1"/>
  <c r="P817" i="1" s="1"/>
  <c r="C839" i="4"/>
  <c r="C883" i="10"/>
  <c r="W816" i="1" l="1"/>
  <c r="U816" i="1"/>
  <c r="S816" i="1"/>
  <c r="O818" i="1"/>
  <c r="P818" i="1" s="1"/>
  <c r="C840" i="4"/>
  <c r="C884" i="10"/>
  <c r="W817" i="1" l="1"/>
  <c r="U817" i="1"/>
  <c r="S817" i="1"/>
  <c r="O819" i="1"/>
  <c r="P819" i="1" s="1"/>
  <c r="C841" i="4"/>
  <c r="C885" i="10"/>
  <c r="W818" i="1" l="1"/>
  <c r="U818" i="1"/>
  <c r="S818" i="1"/>
  <c r="O820" i="1"/>
  <c r="P820" i="1" s="1"/>
  <c r="C842" i="4"/>
  <c r="C886" i="10"/>
  <c r="U819" i="1" l="1"/>
  <c r="W819" i="1"/>
  <c r="S819" i="1"/>
  <c r="O821" i="1"/>
  <c r="P821" i="1" s="1"/>
  <c r="C843" i="4"/>
  <c r="C887" i="10"/>
  <c r="U820" i="1" l="1"/>
  <c r="W820" i="1"/>
  <c r="S820" i="1"/>
  <c r="O822" i="1"/>
  <c r="P822" i="1" s="1"/>
  <c r="C844" i="4"/>
  <c r="C888" i="10"/>
  <c r="W821" i="1" l="1"/>
  <c r="U821" i="1"/>
  <c r="S821" i="1"/>
  <c r="O823" i="1"/>
  <c r="P823" i="1" s="1"/>
  <c r="C845" i="4"/>
  <c r="C889" i="10"/>
  <c r="W822" i="1" l="1"/>
  <c r="U822" i="1"/>
  <c r="S822" i="1"/>
  <c r="O824" i="1"/>
  <c r="P824" i="1" s="1"/>
  <c r="C846" i="4"/>
  <c r="C890" i="10"/>
  <c r="U823" i="1" l="1"/>
  <c r="W823" i="1"/>
  <c r="S823" i="1"/>
  <c r="O825" i="1"/>
  <c r="P825" i="1" s="1"/>
  <c r="C847" i="4"/>
  <c r="C891" i="10"/>
  <c r="W824" i="1" l="1"/>
  <c r="U824" i="1"/>
  <c r="S824" i="1"/>
  <c r="O826" i="1"/>
  <c r="P826" i="1" s="1"/>
  <c r="C848" i="4"/>
  <c r="C892" i="10"/>
  <c r="W825" i="1" l="1"/>
  <c r="U825" i="1"/>
  <c r="S825" i="1"/>
  <c r="O827" i="1"/>
  <c r="P827" i="1" s="1"/>
  <c r="C849" i="4"/>
  <c r="C893" i="10"/>
  <c r="U826" i="1" l="1"/>
  <c r="W826" i="1"/>
  <c r="S826" i="1"/>
  <c r="O828" i="1"/>
  <c r="P828" i="1" s="1"/>
  <c r="C850" i="4"/>
  <c r="C894" i="10"/>
  <c r="W827" i="1" l="1"/>
  <c r="U827" i="1"/>
  <c r="S827" i="1"/>
  <c r="O829" i="1"/>
  <c r="P829" i="1" s="1"/>
  <c r="C851" i="4"/>
  <c r="C895" i="10"/>
  <c r="U828" i="1" l="1"/>
  <c r="S828" i="1"/>
  <c r="W828" i="1"/>
  <c r="O830" i="1"/>
  <c r="P830" i="1" s="1"/>
  <c r="C852" i="4"/>
  <c r="C896" i="10"/>
  <c r="W829" i="1" l="1"/>
  <c r="U829" i="1"/>
  <c r="S829" i="1"/>
  <c r="O831" i="1"/>
  <c r="P831" i="1" s="1"/>
  <c r="C853" i="4"/>
  <c r="C897" i="10"/>
  <c r="U830" i="1" l="1"/>
  <c r="W830" i="1"/>
  <c r="S830" i="1"/>
  <c r="O832" i="1"/>
  <c r="P832" i="1" s="1"/>
  <c r="C854" i="4"/>
  <c r="C898" i="10"/>
  <c r="W831" i="1" l="1"/>
  <c r="U831" i="1"/>
  <c r="S831" i="1"/>
  <c r="O833" i="1"/>
  <c r="P833" i="1" s="1"/>
  <c r="C855" i="4"/>
  <c r="C899" i="10"/>
  <c r="U832" i="1" l="1"/>
  <c r="W832" i="1"/>
  <c r="S832" i="1"/>
  <c r="O834" i="1"/>
  <c r="P834" i="1" s="1"/>
  <c r="C856" i="4"/>
  <c r="C900" i="10"/>
  <c r="W833" i="1" l="1"/>
  <c r="U833" i="1"/>
  <c r="S833" i="1"/>
  <c r="O835" i="1"/>
  <c r="P835" i="1" s="1"/>
  <c r="C857" i="4"/>
  <c r="C901" i="10"/>
  <c r="U834" i="1" l="1"/>
  <c r="W834" i="1"/>
  <c r="S834" i="1"/>
  <c r="O836" i="1"/>
  <c r="P836" i="1" s="1"/>
  <c r="C858" i="4"/>
  <c r="C902" i="10"/>
  <c r="U835" i="1" l="1"/>
  <c r="W835" i="1"/>
  <c r="S835" i="1"/>
  <c r="O837" i="1"/>
  <c r="P837" i="1" s="1"/>
  <c r="C859" i="4"/>
  <c r="C903" i="10"/>
  <c r="W836" i="1" l="1"/>
  <c r="U836" i="1"/>
  <c r="S836" i="1"/>
  <c r="O838" i="1"/>
  <c r="P838" i="1" s="1"/>
  <c r="C860" i="4"/>
  <c r="C904" i="10"/>
  <c r="W837" i="1" l="1"/>
  <c r="U837" i="1"/>
  <c r="S837" i="1"/>
  <c r="O839" i="1"/>
  <c r="P839" i="1" s="1"/>
  <c r="C861" i="4"/>
  <c r="C905" i="10"/>
  <c r="W838" i="1" l="1"/>
  <c r="U838" i="1"/>
  <c r="S838" i="1"/>
  <c r="O840" i="1"/>
  <c r="P840" i="1" s="1"/>
  <c r="C862" i="4"/>
  <c r="C906" i="10"/>
  <c r="W839" i="1" l="1"/>
  <c r="U839" i="1"/>
  <c r="S839" i="1"/>
  <c r="O841" i="1"/>
  <c r="P841" i="1" s="1"/>
  <c r="C863" i="4"/>
  <c r="C907" i="10"/>
  <c r="W840" i="1" l="1"/>
  <c r="U840" i="1"/>
  <c r="S840" i="1"/>
  <c r="O842" i="1"/>
  <c r="P842" i="1" s="1"/>
  <c r="C864" i="4"/>
  <c r="C908" i="10"/>
  <c r="W841" i="1" l="1"/>
  <c r="U841" i="1"/>
  <c r="S841" i="1"/>
  <c r="O843" i="1"/>
  <c r="P843" i="1" s="1"/>
  <c r="C865" i="4"/>
  <c r="C909" i="10"/>
  <c r="W842" i="1" l="1"/>
  <c r="U842" i="1"/>
  <c r="S842" i="1"/>
  <c r="O844" i="1"/>
  <c r="P844" i="1" s="1"/>
  <c r="C866" i="4"/>
  <c r="C910" i="10"/>
  <c r="U843" i="1" l="1"/>
  <c r="W843" i="1"/>
  <c r="S843" i="1"/>
  <c r="O845" i="1"/>
  <c r="P845" i="1" s="1"/>
  <c r="C867" i="4"/>
  <c r="C911" i="10"/>
  <c r="U844" i="1" l="1"/>
  <c r="W844" i="1"/>
  <c r="S844" i="1"/>
  <c r="O846" i="1"/>
  <c r="P846" i="1" s="1"/>
  <c r="C868" i="4"/>
  <c r="C912" i="10"/>
  <c r="W845" i="1" l="1"/>
  <c r="U845" i="1"/>
  <c r="S845" i="1"/>
  <c r="O847" i="1"/>
  <c r="P847" i="1" s="1"/>
  <c r="C869" i="4"/>
  <c r="C913" i="10"/>
  <c r="U846" i="1" l="1"/>
  <c r="S846" i="1"/>
  <c r="W846" i="1"/>
  <c r="O848" i="1"/>
  <c r="P848" i="1" s="1"/>
  <c r="C870" i="4"/>
  <c r="C914" i="10"/>
  <c r="U847" i="1" l="1"/>
  <c r="S847" i="1"/>
  <c r="W847" i="1"/>
  <c r="O849" i="1"/>
  <c r="P849" i="1" s="1"/>
  <c r="C871" i="4"/>
  <c r="C915" i="10"/>
  <c r="U848" i="1" l="1"/>
  <c r="W848" i="1"/>
  <c r="S848" i="1"/>
  <c r="O850" i="1"/>
  <c r="P850" i="1" s="1"/>
  <c r="C872" i="4"/>
  <c r="C916" i="10"/>
  <c r="W849" i="1" l="1"/>
  <c r="S849" i="1"/>
  <c r="U849" i="1"/>
  <c r="O851" i="1"/>
  <c r="P851" i="1" s="1"/>
  <c r="C873" i="4"/>
  <c r="C917" i="10"/>
  <c r="W850" i="1" l="1"/>
  <c r="U850" i="1"/>
  <c r="S850" i="1"/>
  <c r="O852" i="1"/>
  <c r="P852" i="1" s="1"/>
  <c r="C874" i="4"/>
  <c r="C918" i="10"/>
  <c r="W851" i="1" l="1"/>
  <c r="U851" i="1"/>
  <c r="S851" i="1"/>
  <c r="O853" i="1"/>
  <c r="P853" i="1" s="1"/>
  <c r="C875" i="4"/>
  <c r="C919" i="10"/>
  <c r="W852" i="1" l="1"/>
  <c r="S852" i="1"/>
  <c r="U852" i="1"/>
  <c r="O854" i="1"/>
  <c r="P854" i="1" s="1"/>
  <c r="C876" i="4"/>
  <c r="C920" i="10"/>
  <c r="W853" i="1" l="1"/>
  <c r="U853" i="1"/>
  <c r="S853" i="1"/>
  <c r="O855" i="1"/>
  <c r="P855" i="1" s="1"/>
  <c r="C877" i="4"/>
  <c r="C921" i="10"/>
  <c r="W854" i="1" l="1"/>
  <c r="S854" i="1"/>
  <c r="U854" i="1"/>
  <c r="O856" i="1"/>
  <c r="P856" i="1" s="1"/>
  <c r="C878" i="4"/>
  <c r="C922" i="10"/>
  <c r="W855" i="1" l="1"/>
  <c r="U855" i="1"/>
  <c r="S855" i="1"/>
  <c r="O857" i="1"/>
  <c r="P857" i="1" s="1"/>
  <c r="C879" i="4"/>
  <c r="C923" i="10"/>
  <c r="U856" i="1" l="1"/>
  <c r="W856" i="1"/>
  <c r="S856" i="1"/>
  <c r="O858" i="1"/>
  <c r="P858" i="1" s="1"/>
  <c r="C880" i="4"/>
  <c r="C924" i="10"/>
  <c r="W857" i="1" l="1"/>
  <c r="U857" i="1"/>
  <c r="S857" i="1"/>
  <c r="O859" i="1"/>
  <c r="P859" i="1" s="1"/>
  <c r="C881" i="4"/>
  <c r="C925" i="10"/>
  <c r="U858" i="1" l="1"/>
  <c r="W858" i="1"/>
  <c r="S858" i="1"/>
  <c r="O860" i="1"/>
  <c r="P860" i="1" s="1"/>
  <c r="C882" i="4"/>
  <c r="C926" i="10"/>
  <c r="U859" i="1" l="1"/>
  <c r="W859" i="1"/>
  <c r="S859" i="1"/>
  <c r="O861" i="1"/>
  <c r="P861" i="1" s="1"/>
  <c r="C883" i="4"/>
  <c r="C927" i="10"/>
  <c r="W860" i="1" l="1"/>
  <c r="S860" i="1"/>
  <c r="U860" i="1"/>
  <c r="O862" i="1"/>
  <c r="P862" i="1" s="1"/>
  <c r="C884" i="4"/>
  <c r="C928" i="10"/>
  <c r="W861" i="1" l="1"/>
  <c r="U861" i="1"/>
  <c r="S861" i="1"/>
  <c r="O863" i="1"/>
  <c r="P863" i="1" s="1"/>
  <c r="C885" i="4"/>
  <c r="C929" i="10"/>
  <c r="W862" i="1" l="1"/>
  <c r="U862" i="1"/>
  <c r="S862" i="1"/>
  <c r="O864" i="1"/>
  <c r="P864" i="1" s="1"/>
  <c r="C886" i="4"/>
  <c r="C930" i="10"/>
  <c r="U863" i="1" l="1"/>
  <c r="W863" i="1"/>
  <c r="S863" i="1"/>
  <c r="O865" i="1"/>
  <c r="P865" i="1" s="1"/>
  <c r="C887" i="4"/>
  <c r="C931" i="10"/>
  <c r="W864" i="1" l="1"/>
  <c r="U864" i="1"/>
  <c r="S864" i="1"/>
  <c r="O866" i="1"/>
  <c r="P866" i="1" s="1"/>
  <c r="C888" i="4"/>
  <c r="C932" i="10"/>
  <c r="W865" i="1" l="1"/>
  <c r="U865" i="1"/>
  <c r="S865" i="1"/>
  <c r="O867" i="1"/>
  <c r="P867" i="1" s="1"/>
  <c r="C889" i="4"/>
  <c r="C933" i="10"/>
  <c r="U866" i="1" l="1"/>
  <c r="W866" i="1"/>
  <c r="S866" i="1"/>
  <c r="O868" i="1"/>
  <c r="P868" i="1" s="1"/>
  <c r="C890" i="4"/>
  <c r="C934" i="10"/>
  <c r="U867" i="1" l="1"/>
  <c r="W867" i="1"/>
  <c r="S867" i="1"/>
  <c r="O869" i="1"/>
  <c r="P869" i="1" s="1"/>
  <c r="C891" i="4"/>
  <c r="C935" i="10"/>
  <c r="U868" i="1" l="1"/>
  <c r="W868" i="1"/>
  <c r="S868" i="1"/>
  <c r="O870" i="1"/>
  <c r="P870" i="1" s="1"/>
  <c r="C892" i="4"/>
  <c r="C936" i="10"/>
  <c r="W869" i="1" l="1"/>
  <c r="U869" i="1"/>
  <c r="S869" i="1"/>
  <c r="O871" i="1"/>
  <c r="P871" i="1" s="1"/>
  <c r="C893" i="4"/>
  <c r="C937" i="10"/>
  <c r="U870" i="1" l="1"/>
  <c r="W870" i="1"/>
  <c r="S870" i="1"/>
  <c r="O872" i="1"/>
  <c r="P872" i="1" s="1"/>
  <c r="C894" i="4"/>
  <c r="C938" i="10"/>
  <c r="W871" i="1" l="1"/>
  <c r="U871" i="1"/>
  <c r="S871" i="1"/>
  <c r="O873" i="1"/>
  <c r="P873" i="1" s="1"/>
  <c r="C895" i="4"/>
  <c r="C939" i="10"/>
  <c r="W872" i="1" l="1"/>
  <c r="U872" i="1"/>
  <c r="S872" i="1"/>
  <c r="O874" i="1"/>
  <c r="P874" i="1" s="1"/>
  <c r="C896" i="4"/>
  <c r="C940" i="10"/>
  <c r="W873" i="1" l="1"/>
  <c r="U873" i="1"/>
  <c r="S873" i="1"/>
  <c r="O875" i="1"/>
  <c r="P875" i="1" s="1"/>
  <c r="C897" i="4"/>
  <c r="C941" i="10"/>
  <c r="W874" i="1" l="1"/>
  <c r="U874" i="1"/>
  <c r="S874" i="1"/>
  <c r="O876" i="1"/>
  <c r="P876" i="1" s="1"/>
  <c r="C898" i="4"/>
  <c r="C942" i="10"/>
  <c r="W875" i="1" l="1"/>
  <c r="U875" i="1"/>
  <c r="S875" i="1"/>
  <c r="O877" i="1"/>
  <c r="P877" i="1" s="1"/>
  <c r="C899" i="4"/>
  <c r="C943" i="10"/>
  <c r="W876" i="1" l="1"/>
  <c r="U876" i="1"/>
  <c r="S876" i="1"/>
  <c r="O878" i="1"/>
  <c r="P878" i="1" s="1"/>
  <c r="C900" i="4"/>
  <c r="C944" i="10"/>
  <c r="W877" i="1" l="1"/>
  <c r="U877" i="1"/>
  <c r="S877" i="1"/>
  <c r="O879" i="1"/>
  <c r="P879" i="1" s="1"/>
  <c r="C901" i="4"/>
  <c r="C945" i="10"/>
  <c r="W878" i="1" l="1"/>
  <c r="U878" i="1"/>
  <c r="S878" i="1"/>
  <c r="O880" i="1"/>
  <c r="P880" i="1" s="1"/>
  <c r="C902" i="4"/>
  <c r="C946" i="10"/>
  <c r="W879" i="1" l="1"/>
  <c r="U879" i="1"/>
  <c r="S879" i="1"/>
  <c r="O881" i="1"/>
  <c r="P881" i="1" s="1"/>
  <c r="C903" i="4"/>
  <c r="C947" i="10"/>
  <c r="U880" i="1" l="1"/>
  <c r="W880" i="1"/>
  <c r="S880" i="1"/>
  <c r="O882" i="1"/>
  <c r="P882" i="1" s="1"/>
  <c r="C904" i="4"/>
  <c r="C948" i="10"/>
  <c r="W881" i="1" l="1"/>
  <c r="U881" i="1"/>
  <c r="S881" i="1"/>
  <c r="O883" i="1"/>
  <c r="P883" i="1" s="1"/>
  <c r="C905" i="4"/>
  <c r="C949" i="10"/>
  <c r="U882" i="1" l="1"/>
  <c r="W882" i="1"/>
  <c r="S882" i="1"/>
  <c r="O884" i="1"/>
  <c r="P884" i="1" s="1"/>
  <c r="C906" i="4"/>
  <c r="C950" i="10"/>
  <c r="U883" i="1" l="1"/>
  <c r="W883" i="1"/>
  <c r="S883" i="1"/>
  <c r="O885" i="1"/>
  <c r="P885" i="1" s="1"/>
  <c r="C907" i="4"/>
  <c r="C951" i="10"/>
  <c r="W884" i="1" l="1"/>
  <c r="S884" i="1"/>
  <c r="U884" i="1"/>
  <c r="O886" i="1"/>
  <c r="P886" i="1" s="1"/>
  <c r="C908" i="4"/>
  <c r="C952" i="10"/>
  <c r="S885" i="1" l="1"/>
  <c r="W885" i="1"/>
  <c r="U885" i="1"/>
  <c r="O887" i="1"/>
  <c r="P887" i="1" s="1"/>
  <c r="C909" i="4"/>
  <c r="C953" i="10"/>
  <c r="W886" i="1" l="1"/>
  <c r="U886" i="1"/>
  <c r="S886" i="1"/>
  <c r="O888" i="1"/>
  <c r="P888" i="1" s="1"/>
  <c r="C910" i="4"/>
  <c r="C954" i="10"/>
  <c r="U887" i="1" l="1"/>
  <c r="S887" i="1"/>
  <c r="W887" i="1"/>
  <c r="O889" i="1"/>
  <c r="P889" i="1" s="1"/>
  <c r="C911" i="4"/>
  <c r="C955" i="10"/>
  <c r="W888" i="1" l="1"/>
  <c r="U888" i="1"/>
  <c r="S888" i="1"/>
  <c r="O890" i="1"/>
  <c r="P890" i="1" s="1"/>
  <c r="C912" i="4"/>
  <c r="C956" i="10"/>
  <c r="W889" i="1" l="1"/>
  <c r="S889" i="1"/>
  <c r="U889" i="1"/>
  <c r="O891" i="1"/>
  <c r="P891" i="1" s="1"/>
  <c r="C913" i="4"/>
  <c r="C957" i="10"/>
  <c r="W890" i="1" l="1"/>
  <c r="S890" i="1"/>
  <c r="U890" i="1"/>
  <c r="O892" i="1"/>
  <c r="P892" i="1" s="1"/>
  <c r="C914" i="4"/>
  <c r="C958" i="10"/>
  <c r="U891" i="1" l="1"/>
  <c r="W891" i="1"/>
  <c r="S891" i="1"/>
  <c r="O893" i="1"/>
  <c r="P893" i="1" s="1"/>
  <c r="C915" i="4"/>
  <c r="C959" i="10"/>
  <c r="U892" i="1" l="1"/>
  <c r="W892" i="1"/>
  <c r="S892" i="1"/>
  <c r="O894" i="1"/>
  <c r="P894" i="1" s="1"/>
  <c r="C916" i="4"/>
  <c r="C960" i="10"/>
  <c r="W893" i="1" l="1"/>
  <c r="U893" i="1"/>
  <c r="S893" i="1"/>
  <c r="O895" i="1"/>
  <c r="P895" i="1" s="1"/>
  <c r="C917" i="4"/>
  <c r="C961" i="10"/>
  <c r="W894" i="1" l="1"/>
  <c r="U894" i="1"/>
  <c r="S894" i="1"/>
  <c r="O896" i="1"/>
  <c r="P896" i="1" s="1"/>
  <c r="C918" i="4"/>
  <c r="C962" i="10"/>
  <c r="U895" i="1" l="1"/>
  <c r="W895" i="1"/>
  <c r="S895" i="1"/>
  <c r="O897" i="1"/>
  <c r="P897" i="1" s="1"/>
  <c r="C919" i="4"/>
  <c r="C963" i="10"/>
  <c r="W896" i="1" l="1"/>
  <c r="U896" i="1"/>
  <c r="S896" i="1"/>
  <c r="O898" i="1"/>
  <c r="P898" i="1" s="1"/>
  <c r="C920" i="4"/>
  <c r="C964" i="10"/>
  <c r="W897" i="1" l="1"/>
  <c r="U897" i="1"/>
  <c r="S897" i="1"/>
  <c r="O899" i="1"/>
  <c r="P899" i="1" s="1"/>
  <c r="C921" i="4"/>
  <c r="C965" i="10"/>
  <c r="U898" i="1" l="1"/>
  <c r="W898" i="1"/>
  <c r="S898" i="1"/>
  <c r="O900" i="1"/>
  <c r="P900" i="1" s="1"/>
  <c r="C922" i="4"/>
  <c r="C966" i="10"/>
  <c r="W899" i="1" l="1"/>
  <c r="U899" i="1"/>
  <c r="S899" i="1"/>
  <c r="O901" i="1"/>
  <c r="P901" i="1" s="1"/>
  <c r="C923" i="4"/>
  <c r="C967" i="10"/>
  <c r="U900" i="1" l="1"/>
  <c r="S900" i="1"/>
  <c r="W900" i="1"/>
  <c r="O902" i="1"/>
  <c r="P902" i="1" s="1"/>
  <c r="C924" i="4"/>
  <c r="C968" i="10"/>
  <c r="W901" i="1" l="1"/>
  <c r="U901" i="1"/>
  <c r="S901" i="1"/>
  <c r="O903" i="1"/>
  <c r="P903" i="1" s="1"/>
  <c r="C925" i="4"/>
  <c r="C969" i="10"/>
  <c r="U902" i="1" l="1"/>
  <c r="W902" i="1"/>
  <c r="S902" i="1"/>
  <c r="O904" i="1"/>
  <c r="P904" i="1" s="1"/>
  <c r="C926" i="4"/>
  <c r="C970" i="10"/>
  <c r="W903" i="1" l="1"/>
  <c r="U903" i="1"/>
  <c r="S903" i="1"/>
  <c r="O905" i="1"/>
  <c r="P905" i="1" s="1"/>
  <c r="C927" i="4"/>
  <c r="C971" i="10"/>
  <c r="U904" i="1" l="1"/>
  <c r="W904" i="1"/>
  <c r="S904" i="1"/>
  <c r="O906" i="1"/>
  <c r="P906" i="1" s="1"/>
  <c r="C928" i="4"/>
  <c r="C972" i="10"/>
  <c r="W905" i="1" l="1"/>
  <c r="U905" i="1"/>
  <c r="S905" i="1"/>
  <c r="O907" i="1"/>
  <c r="P907" i="1" s="1"/>
  <c r="C929" i="4"/>
  <c r="C973" i="10"/>
  <c r="U906" i="1" l="1"/>
  <c r="W906" i="1"/>
  <c r="S906" i="1"/>
  <c r="O908" i="1"/>
  <c r="P908" i="1" s="1"/>
  <c r="C930" i="4"/>
  <c r="C974" i="10"/>
  <c r="U907" i="1" l="1"/>
  <c r="W907" i="1"/>
  <c r="S907" i="1"/>
  <c r="O909" i="1"/>
  <c r="P909" i="1" s="1"/>
  <c r="C931" i="4"/>
  <c r="C975" i="10"/>
  <c r="W908" i="1" l="1"/>
  <c r="U908" i="1"/>
  <c r="S908" i="1"/>
  <c r="O910" i="1"/>
  <c r="P910" i="1" s="1"/>
  <c r="C932" i="4"/>
  <c r="C976" i="10"/>
  <c r="W909" i="1" l="1"/>
  <c r="U909" i="1"/>
  <c r="S909" i="1"/>
  <c r="O911" i="1"/>
  <c r="P911" i="1" s="1"/>
  <c r="C933" i="4"/>
  <c r="C977" i="10"/>
  <c r="W910" i="1" l="1"/>
  <c r="U910" i="1"/>
  <c r="S910" i="1"/>
  <c r="O912" i="1"/>
  <c r="P912" i="1" s="1"/>
  <c r="C934" i="4"/>
  <c r="C978" i="10"/>
  <c r="W911" i="1" l="1"/>
  <c r="U911" i="1"/>
  <c r="S911" i="1"/>
  <c r="O913" i="1"/>
  <c r="P913" i="1" s="1"/>
  <c r="C935" i="4"/>
  <c r="C979" i="10"/>
  <c r="W912" i="1" l="1"/>
  <c r="U912" i="1"/>
  <c r="S912" i="1"/>
  <c r="O914" i="1"/>
  <c r="P914" i="1" s="1"/>
  <c r="C936" i="4"/>
  <c r="C980" i="10"/>
  <c r="W913" i="1" l="1"/>
  <c r="U913" i="1"/>
  <c r="S913" i="1"/>
  <c r="O915" i="1"/>
  <c r="P915" i="1" s="1"/>
  <c r="C937" i="4"/>
  <c r="C981" i="10"/>
  <c r="W914" i="1" l="1"/>
  <c r="U914" i="1"/>
  <c r="S914" i="1"/>
  <c r="O916" i="1"/>
  <c r="P916" i="1" s="1"/>
  <c r="C938" i="4"/>
  <c r="C982" i="10"/>
  <c r="U915" i="1" l="1"/>
  <c r="W915" i="1"/>
  <c r="S915" i="1"/>
  <c r="O917" i="1"/>
  <c r="P917" i="1" s="1"/>
  <c r="C939" i="4"/>
  <c r="C983" i="10"/>
  <c r="U916" i="1" l="1"/>
  <c r="W916" i="1"/>
  <c r="S916" i="1"/>
  <c r="O918" i="1"/>
  <c r="P918" i="1" s="1"/>
  <c r="C940" i="4"/>
  <c r="C984" i="10"/>
  <c r="W917" i="1" l="1"/>
  <c r="U917" i="1"/>
  <c r="S917" i="1"/>
  <c r="O919" i="1"/>
  <c r="P919" i="1" s="1"/>
  <c r="C941" i="4"/>
  <c r="C985" i="10"/>
  <c r="W918" i="1" l="1"/>
  <c r="U918" i="1"/>
  <c r="S918" i="1"/>
  <c r="O920" i="1"/>
  <c r="P920" i="1" s="1"/>
  <c r="C942" i="4"/>
  <c r="C986" i="10"/>
  <c r="W919" i="1" l="1"/>
  <c r="S919" i="1"/>
  <c r="U919" i="1"/>
  <c r="O921" i="1"/>
  <c r="P921" i="1" s="1"/>
  <c r="C943" i="4"/>
  <c r="C987" i="10"/>
  <c r="U920" i="1" l="1"/>
  <c r="W920" i="1"/>
  <c r="S920" i="1"/>
  <c r="O922" i="1"/>
  <c r="P922" i="1" s="1"/>
  <c r="C944" i="4"/>
  <c r="C988" i="10"/>
  <c r="W921" i="1" l="1"/>
  <c r="U921" i="1"/>
  <c r="S921" i="1"/>
  <c r="O923" i="1"/>
  <c r="P923" i="1" s="1"/>
  <c r="C945" i="4"/>
  <c r="C989" i="10"/>
  <c r="W922" i="1" l="1"/>
  <c r="U922" i="1"/>
  <c r="S922" i="1"/>
  <c r="O924" i="1"/>
  <c r="P924" i="1" s="1"/>
  <c r="C946" i="4"/>
  <c r="C990" i="10"/>
  <c r="W923" i="1" l="1"/>
  <c r="U923" i="1"/>
  <c r="S923" i="1"/>
  <c r="O925" i="1"/>
  <c r="P925" i="1" s="1"/>
  <c r="C947" i="4"/>
  <c r="C991" i="10"/>
  <c r="W924" i="1" l="1"/>
  <c r="S924" i="1"/>
  <c r="U924" i="1"/>
  <c r="O926" i="1"/>
  <c r="P926" i="1" s="1"/>
  <c r="C948" i="4"/>
  <c r="C992" i="10"/>
  <c r="W925" i="1" l="1"/>
  <c r="S925" i="1"/>
  <c r="U925" i="1"/>
  <c r="O927" i="1"/>
  <c r="P927" i="1" s="1"/>
  <c r="C949" i="4"/>
  <c r="C993" i="10"/>
  <c r="W926" i="1" l="1"/>
  <c r="S926" i="1"/>
  <c r="U926" i="1"/>
  <c r="O928" i="1"/>
  <c r="P928" i="1" s="1"/>
  <c r="C950" i="4"/>
  <c r="C994" i="10"/>
  <c r="W927" i="1" l="1"/>
  <c r="U927" i="1"/>
  <c r="S927" i="1"/>
  <c r="O929" i="1"/>
  <c r="P929" i="1" s="1"/>
  <c r="C951" i="4"/>
  <c r="C995" i="10"/>
  <c r="U928" i="1" l="1"/>
  <c r="W928" i="1"/>
  <c r="S928" i="1"/>
  <c r="O930" i="1"/>
  <c r="P930" i="1" s="1"/>
  <c r="C952" i="4"/>
  <c r="C996" i="10"/>
  <c r="W929" i="1" l="1"/>
  <c r="U929" i="1"/>
  <c r="S929" i="1"/>
  <c r="O931" i="1"/>
  <c r="P931" i="1" s="1"/>
  <c r="C953" i="4"/>
  <c r="C997" i="10"/>
  <c r="U930" i="1" l="1"/>
  <c r="W930" i="1"/>
  <c r="S930" i="1"/>
  <c r="O932" i="1"/>
  <c r="P932" i="1" s="1"/>
  <c r="C954" i="4"/>
  <c r="C998" i="10"/>
  <c r="U931" i="1" l="1"/>
  <c r="W931" i="1"/>
  <c r="S931" i="1"/>
  <c r="O933" i="1"/>
  <c r="P933" i="1" s="1"/>
  <c r="C955" i="4"/>
  <c r="C999" i="10"/>
  <c r="W932" i="1" l="1"/>
  <c r="S932" i="1"/>
  <c r="U932" i="1"/>
  <c r="O934" i="1"/>
  <c r="P934" i="1" s="1"/>
  <c r="C956" i="4"/>
  <c r="C1000" i="10"/>
  <c r="W933" i="1" l="1"/>
  <c r="U933" i="1"/>
  <c r="S933" i="1"/>
  <c r="O935" i="1"/>
  <c r="P935" i="1" s="1"/>
  <c r="C957" i="4"/>
  <c r="C1001" i="10"/>
  <c r="W934" i="1" l="1"/>
  <c r="U934" i="1"/>
  <c r="S934" i="1"/>
  <c r="O936" i="1"/>
  <c r="P936" i="1" s="1"/>
  <c r="C958" i="4"/>
  <c r="C1002" i="10"/>
  <c r="U935" i="1" l="1"/>
  <c r="W935" i="1"/>
  <c r="S935" i="1"/>
  <c r="O937" i="1"/>
  <c r="P937" i="1" s="1"/>
  <c r="C959" i="4"/>
  <c r="C1003" i="10"/>
  <c r="W936" i="1" l="1"/>
  <c r="U936" i="1"/>
  <c r="S936" i="1"/>
  <c r="O938" i="1"/>
  <c r="P938" i="1" s="1"/>
  <c r="C960" i="4"/>
  <c r="C1004" i="10"/>
  <c r="W937" i="1" l="1"/>
  <c r="U937" i="1"/>
  <c r="S937" i="1"/>
  <c r="O939" i="1"/>
  <c r="P939" i="1" s="1"/>
  <c r="C961" i="4"/>
  <c r="C1005" i="10"/>
  <c r="W938" i="1" l="1"/>
  <c r="U938" i="1"/>
  <c r="S938" i="1"/>
  <c r="O940" i="1"/>
  <c r="P940" i="1" s="1"/>
  <c r="C962" i="4"/>
  <c r="C1006" i="10"/>
  <c r="U939" i="1" l="1"/>
  <c r="W939" i="1"/>
  <c r="S939" i="1"/>
  <c r="O941" i="1"/>
  <c r="P941" i="1" s="1"/>
  <c r="C963" i="4"/>
  <c r="C1007" i="10"/>
  <c r="U940" i="1" l="1"/>
  <c r="W940" i="1"/>
  <c r="S940" i="1"/>
  <c r="O942" i="1"/>
  <c r="P942" i="1" s="1"/>
  <c r="C964" i="4"/>
  <c r="C1008" i="10"/>
  <c r="W941" i="1" l="1"/>
  <c r="S941" i="1"/>
  <c r="U941" i="1"/>
  <c r="O943" i="1"/>
  <c r="P943" i="1" s="1"/>
  <c r="C965" i="4"/>
  <c r="C1009" i="10"/>
  <c r="W942" i="1" l="1"/>
  <c r="U942" i="1"/>
  <c r="S942" i="1"/>
  <c r="O944" i="1"/>
  <c r="P944" i="1" s="1"/>
  <c r="C966" i="4"/>
  <c r="C1010" i="10"/>
  <c r="W943" i="1" l="1"/>
  <c r="S943" i="1"/>
  <c r="U943" i="1"/>
  <c r="O945" i="1"/>
  <c r="P945" i="1" s="1"/>
  <c r="C967" i="4"/>
  <c r="C1011" i="10"/>
  <c r="W944" i="1" l="1"/>
  <c r="U944" i="1"/>
  <c r="S944" i="1"/>
  <c r="O946" i="1"/>
  <c r="P946" i="1" s="1"/>
  <c r="C968" i="4"/>
  <c r="C1012" i="10"/>
  <c r="W945" i="1" l="1"/>
  <c r="U945" i="1"/>
  <c r="S945" i="1"/>
  <c r="O947" i="1"/>
  <c r="P947" i="1" s="1"/>
  <c r="C969" i="4"/>
  <c r="C1013" i="10"/>
  <c r="W946" i="1" l="1"/>
  <c r="U946" i="1"/>
  <c r="S946" i="1"/>
  <c r="O948" i="1"/>
  <c r="P948" i="1" s="1"/>
  <c r="C970" i="4"/>
  <c r="C1014" i="10"/>
  <c r="W947" i="1" l="1"/>
  <c r="U947" i="1"/>
  <c r="S947" i="1"/>
  <c r="O949" i="1"/>
  <c r="P949" i="1" s="1"/>
  <c r="C971" i="4"/>
  <c r="C1015" i="10"/>
  <c r="W948" i="1" l="1"/>
  <c r="U948" i="1"/>
  <c r="S948" i="1"/>
  <c r="O950" i="1"/>
  <c r="P950" i="1" s="1"/>
  <c r="C972" i="4"/>
  <c r="C1016" i="10"/>
  <c r="W949" i="1" l="1"/>
  <c r="U949" i="1"/>
  <c r="S949" i="1"/>
  <c r="O951" i="1"/>
  <c r="P951" i="1" s="1"/>
  <c r="C973" i="4"/>
  <c r="C1017" i="10"/>
  <c r="W950" i="1" l="1"/>
  <c r="U950" i="1"/>
  <c r="S950" i="1"/>
  <c r="O952" i="1"/>
  <c r="P952" i="1" s="1"/>
  <c r="C974" i="4"/>
  <c r="C1018" i="10"/>
  <c r="W951" i="1" l="1"/>
  <c r="U951" i="1"/>
  <c r="S951" i="1"/>
  <c r="O953" i="1"/>
  <c r="P953" i="1" s="1"/>
  <c r="C975" i="4"/>
  <c r="C1019" i="10"/>
  <c r="U952" i="1" l="1"/>
  <c r="W952" i="1"/>
  <c r="S952" i="1"/>
  <c r="O954" i="1"/>
  <c r="P954" i="1" s="1"/>
  <c r="C976" i="4"/>
  <c r="C1020" i="10"/>
  <c r="W953" i="1" l="1"/>
  <c r="U953" i="1"/>
  <c r="S953" i="1"/>
  <c r="O955" i="1"/>
  <c r="P955" i="1" s="1"/>
  <c r="C977" i="4"/>
  <c r="C1021" i="10"/>
  <c r="U954" i="1" l="1"/>
  <c r="W954" i="1"/>
  <c r="S954" i="1"/>
  <c r="O956" i="1"/>
  <c r="P956" i="1" s="1"/>
  <c r="C978" i="4"/>
  <c r="C1022" i="10"/>
  <c r="U955" i="1" l="1"/>
  <c r="W955" i="1"/>
  <c r="S955" i="1"/>
  <c r="O957" i="1"/>
  <c r="P957" i="1" s="1"/>
  <c r="C979" i="4"/>
  <c r="C1023" i="10"/>
  <c r="U956" i="1" l="1"/>
  <c r="W956" i="1"/>
  <c r="S956" i="1"/>
  <c r="O958" i="1"/>
  <c r="P958" i="1" s="1"/>
  <c r="C980" i="4"/>
  <c r="C1024" i="10"/>
  <c r="U957" i="1" l="1"/>
  <c r="W957" i="1"/>
  <c r="S957" i="1"/>
  <c r="O959" i="1"/>
  <c r="P959" i="1" s="1"/>
  <c r="C981" i="4"/>
  <c r="C1025" i="10"/>
  <c r="U958" i="1" l="1"/>
  <c r="W958" i="1"/>
  <c r="S958" i="1"/>
  <c r="O960" i="1"/>
  <c r="P960" i="1" s="1"/>
  <c r="C982" i="4"/>
  <c r="C1026" i="10"/>
  <c r="U959" i="1" l="1"/>
  <c r="W959" i="1"/>
  <c r="S959" i="1"/>
  <c r="O961" i="1"/>
  <c r="P961" i="1" s="1"/>
  <c r="C983" i="4"/>
  <c r="C1027" i="10"/>
  <c r="W960" i="1" l="1"/>
  <c r="U960" i="1"/>
  <c r="S960" i="1"/>
  <c r="O962" i="1"/>
  <c r="P962" i="1" s="1"/>
  <c r="C984" i="4"/>
  <c r="C1028" i="10"/>
  <c r="W961" i="1" l="1"/>
  <c r="U961" i="1"/>
  <c r="S961" i="1"/>
  <c r="O963" i="1"/>
  <c r="P963" i="1" s="1"/>
  <c r="C985" i="4"/>
  <c r="C1029" i="10"/>
  <c r="W962" i="1" l="1"/>
  <c r="U962" i="1"/>
  <c r="S962" i="1"/>
  <c r="O964" i="1"/>
  <c r="P964" i="1" s="1"/>
  <c r="C986" i="4"/>
  <c r="C1030" i="10"/>
  <c r="U963" i="1" l="1"/>
  <c r="W963" i="1"/>
  <c r="S963" i="1"/>
  <c r="O965" i="1"/>
  <c r="P965" i="1" s="1"/>
  <c r="C987" i="4"/>
  <c r="C1031" i="10"/>
  <c r="U964" i="1" l="1"/>
  <c r="W964" i="1"/>
  <c r="S964" i="1"/>
  <c r="O966" i="1"/>
  <c r="P966" i="1" s="1"/>
  <c r="C988" i="4"/>
  <c r="C1032" i="10"/>
  <c r="W965" i="1" l="1"/>
  <c r="U965" i="1"/>
  <c r="S965" i="1"/>
  <c r="O967" i="1"/>
  <c r="P967" i="1" s="1"/>
  <c r="C989" i="4"/>
  <c r="C1033" i="10"/>
  <c r="W966" i="1" l="1"/>
  <c r="U966" i="1"/>
  <c r="S966" i="1"/>
  <c r="O968" i="1"/>
  <c r="P968" i="1" s="1"/>
  <c r="C990" i="4"/>
  <c r="C1034" i="10"/>
  <c r="U967" i="1" l="1"/>
  <c r="W967" i="1"/>
  <c r="S967" i="1"/>
  <c r="O969" i="1"/>
  <c r="P969" i="1" s="1"/>
  <c r="C991" i="4"/>
  <c r="C1035" i="10"/>
  <c r="W968" i="1" l="1"/>
  <c r="U968" i="1"/>
  <c r="S968" i="1"/>
  <c r="O970" i="1"/>
  <c r="P970" i="1" s="1"/>
  <c r="C992" i="4"/>
  <c r="C1036" i="10"/>
  <c r="W969" i="1" l="1"/>
  <c r="U969" i="1"/>
  <c r="S969" i="1"/>
  <c r="O971" i="1"/>
  <c r="P971" i="1" s="1"/>
  <c r="C993" i="4"/>
  <c r="C1037" i="10"/>
  <c r="W970" i="1" l="1"/>
  <c r="U970" i="1"/>
  <c r="S970" i="1"/>
  <c r="O972" i="1"/>
  <c r="P972" i="1" s="1"/>
  <c r="C994" i="4"/>
  <c r="C1038" i="10"/>
  <c r="W971" i="1" l="1"/>
  <c r="U971" i="1"/>
  <c r="S971" i="1"/>
  <c r="O973" i="1"/>
  <c r="P973" i="1" s="1"/>
  <c r="C995" i="4"/>
  <c r="C1039" i="10"/>
  <c r="W972" i="1" l="1"/>
  <c r="U972" i="1"/>
  <c r="S972" i="1"/>
  <c r="O974" i="1"/>
  <c r="P974" i="1" s="1"/>
  <c r="C996" i="4"/>
  <c r="C1040" i="10"/>
  <c r="W973" i="1" l="1"/>
  <c r="U973" i="1"/>
  <c r="S973" i="1"/>
  <c r="O975" i="1"/>
  <c r="P975" i="1" s="1"/>
  <c r="C997" i="4"/>
  <c r="C1041" i="10"/>
  <c r="W974" i="1" l="1"/>
  <c r="S974" i="1"/>
  <c r="U974" i="1"/>
  <c r="O976" i="1"/>
  <c r="P976" i="1" s="1"/>
  <c r="C998" i="4"/>
  <c r="C1042" i="10"/>
  <c r="W975" i="1" l="1"/>
  <c r="U975" i="1"/>
  <c r="S975" i="1"/>
  <c r="O977" i="1"/>
  <c r="P977" i="1" s="1"/>
  <c r="C999" i="4"/>
  <c r="C1000" i="4" s="1"/>
  <c r="C1001" i="4" s="1"/>
  <c r="C1002" i="4" s="1"/>
  <c r="C1003" i="4" s="1"/>
  <c r="C1004" i="4" s="1"/>
  <c r="C1005" i="4" s="1"/>
  <c r="C1006" i="4" s="1"/>
  <c r="C1007" i="4" s="1"/>
  <c r="C1008" i="4" s="1"/>
  <c r="C1009" i="4" s="1"/>
  <c r="C1010" i="4" s="1"/>
  <c r="C1011" i="4" s="1"/>
  <c r="C1012" i="4" s="1"/>
  <c r="C1013" i="4" s="1"/>
  <c r="C1014" i="4" s="1"/>
  <c r="C1015" i="4" s="1"/>
  <c r="C1016" i="4" s="1"/>
  <c r="C1017" i="4" s="1"/>
  <c r="C1018" i="4" s="1"/>
  <c r="C1019" i="4" s="1"/>
  <c r="C1020" i="4" s="1"/>
  <c r="C1021" i="4" s="1"/>
  <c r="C1022" i="4" s="1"/>
  <c r="C1023" i="4" s="1"/>
  <c r="C1024" i="4" s="1"/>
  <c r="C1025" i="4" s="1"/>
  <c r="C1026" i="4" s="1"/>
  <c r="C1027" i="4" s="1"/>
  <c r="C1028" i="4" s="1"/>
  <c r="C1029" i="4" s="1"/>
  <c r="C1030" i="4" s="1"/>
  <c r="C1031" i="4" s="1"/>
  <c r="C1032" i="4" s="1"/>
  <c r="C1033" i="4" s="1"/>
  <c r="C1034" i="4" s="1"/>
  <c r="C1035" i="4" s="1"/>
  <c r="C1036" i="4" s="1"/>
  <c r="C1037" i="4" s="1"/>
  <c r="C1038" i="4" s="1"/>
  <c r="C1039" i="4" s="1"/>
  <c r="C1040" i="4" s="1"/>
  <c r="C1041" i="4" s="1"/>
  <c r="C1042" i="4" s="1"/>
  <c r="C1043" i="4" s="1"/>
  <c r="C1044" i="4" s="1"/>
  <c r="C1045" i="4" s="1"/>
  <c r="C1046" i="4" s="1"/>
  <c r="C1047" i="4" s="1"/>
  <c r="C1048" i="4" s="1"/>
  <c r="C1049" i="4" s="1"/>
  <c r="C1050" i="4" s="1"/>
  <c r="C1051" i="4" s="1"/>
  <c r="C1052" i="4" s="1"/>
  <c r="C1053" i="4" s="1"/>
  <c r="C1054" i="4" s="1"/>
  <c r="C1055" i="4" s="1"/>
  <c r="C1056" i="4" s="1"/>
  <c r="C1057" i="4" s="1"/>
  <c r="C1058" i="4" s="1"/>
  <c r="C1059" i="4" s="1"/>
  <c r="C1060" i="4" s="1"/>
  <c r="C1061" i="4" s="1"/>
  <c r="C1062" i="4" s="1"/>
  <c r="C1063" i="4" s="1"/>
  <c r="C1064" i="4" s="1"/>
  <c r="C1065" i="4" s="1"/>
  <c r="C1066" i="4" s="1"/>
  <c r="C1067" i="4" s="1"/>
  <c r="C1068" i="4" s="1"/>
  <c r="C1069" i="4" s="1"/>
  <c r="C1070" i="4" s="1"/>
  <c r="C1071" i="4" s="1"/>
  <c r="C1072" i="4" s="1"/>
  <c r="C1073" i="4" s="1"/>
  <c r="C1074" i="4" s="1"/>
  <c r="C1075" i="4" s="1"/>
  <c r="C1076" i="4" s="1"/>
  <c r="C1077" i="4" s="1"/>
  <c r="C1078" i="4" s="1"/>
  <c r="C1079" i="4" s="1"/>
  <c r="C1080" i="4" s="1"/>
  <c r="C1081" i="4" s="1"/>
  <c r="C1082" i="4" s="1"/>
  <c r="C1083" i="4" s="1"/>
  <c r="C1084" i="4" s="1"/>
  <c r="C1085" i="4" s="1"/>
  <c r="C1086" i="4" s="1"/>
  <c r="C1087" i="4" s="1"/>
  <c r="C1088" i="4" s="1"/>
  <c r="C1089" i="4" s="1"/>
  <c r="C1090" i="4" s="1"/>
  <c r="C1091" i="4" s="1"/>
  <c r="C1092" i="4" s="1"/>
  <c r="C1093" i="4" s="1"/>
  <c r="C1094" i="4" s="1"/>
  <c r="C1095" i="4" s="1"/>
  <c r="C1096" i="4" s="1"/>
  <c r="C1097" i="4" s="1"/>
  <c r="C1098" i="4" s="1"/>
  <c r="C1099" i="4" s="1"/>
  <c r="C1100" i="4" s="1"/>
  <c r="C1101" i="4" s="1"/>
  <c r="C1102" i="4" s="1"/>
  <c r="C1103" i="4" s="1"/>
  <c r="C1104" i="4" s="1"/>
  <c r="C1105" i="4" s="1"/>
  <c r="C1106" i="4" s="1"/>
  <c r="C1107" i="4" s="1"/>
  <c r="C1108" i="4" s="1"/>
  <c r="C1109" i="4" s="1"/>
  <c r="C1110" i="4" s="1"/>
  <c r="C1111" i="4" s="1"/>
  <c r="C1112" i="4" s="1"/>
  <c r="C1113" i="4" s="1"/>
  <c r="C1114" i="4" s="1"/>
  <c r="C1115" i="4" s="1"/>
  <c r="C1116" i="4" s="1"/>
  <c r="C1117" i="4" s="1"/>
  <c r="C1118" i="4" s="1"/>
  <c r="C1119" i="4" s="1"/>
  <c r="C1120" i="4" s="1"/>
  <c r="C1121" i="4" s="1"/>
  <c r="C1122" i="4" s="1"/>
  <c r="C1123" i="4" s="1"/>
  <c r="C1124" i="4" s="1"/>
  <c r="C1125" i="4" s="1"/>
  <c r="C1126" i="4" s="1"/>
  <c r="C1127" i="4" s="1"/>
  <c r="C1128" i="4" s="1"/>
  <c r="C1129" i="4" s="1"/>
  <c r="C1130" i="4" s="1"/>
  <c r="C1131" i="4" s="1"/>
  <c r="C1132" i="4" s="1"/>
  <c r="C1133" i="4" s="1"/>
  <c r="C1134" i="4" s="1"/>
  <c r="C1135" i="4" s="1"/>
  <c r="C1136" i="4" s="1"/>
  <c r="C1137" i="4" s="1"/>
  <c r="C1138" i="4" s="1"/>
  <c r="C1139" i="4" s="1"/>
  <c r="C1140" i="4" s="1"/>
  <c r="C1141" i="4" s="1"/>
  <c r="C1142" i="4" s="1"/>
  <c r="C1143" i="4" s="1"/>
  <c r="C1144" i="4" s="1"/>
  <c r="C1145" i="4" s="1"/>
  <c r="C1146" i="4" s="1"/>
  <c r="C1147" i="4" s="1"/>
  <c r="C1148" i="4" s="1"/>
  <c r="C1149" i="4" s="1"/>
  <c r="C1150" i="4" s="1"/>
  <c r="C1151" i="4" s="1"/>
  <c r="C1152" i="4" s="1"/>
  <c r="C1153" i="4" s="1"/>
  <c r="C1154" i="4" s="1"/>
  <c r="C1155" i="4" s="1"/>
  <c r="C1156" i="4" s="1"/>
  <c r="C1157" i="4" s="1"/>
  <c r="C1158" i="4" s="1"/>
  <c r="C1159" i="4" s="1"/>
  <c r="C1160" i="4" s="1"/>
  <c r="C1161" i="4" s="1"/>
  <c r="C1162" i="4" s="1"/>
  <c r="C1163" i="4" s="1"/>
  <c r="C1164" i="4" s="1"/>
  <c r="C1165" i="4" s="1"/>
  <c r="C1166" i="4" s="1"/>
  <c r="C1167" i="4" s="1"/>
  <c r="C1168" i="4" s="1"/>
  <c r="C1169" i="4" s="1"/>
  <c r="C1170" i="4" s="1"/>
  <c r="C1171" i="4" s="1"/>
  <c r="C1172" i="4" s="1"/>
  <c r="C1173" i="4" s="1"/>
  <c r="C1174" i="4" s="1"/>
  <c r="C1175" i="4" s="1"/>
  <c r="C1176" i="4" s="1"/>
  <c r="C1177" i="4" s="1"/>
  <c r="C1178" i="4" s="1"/>
  <c r="C1179" i="4" s="1"/>
  <c r="C1180" i="4" s="1"/>
  <c r="C1181" i="4" s="1"/>
  <c r="C1182" i="4" s="1"/>
  <c r="C1183" i="4" s="1"/>
  <c r="C1184" i="4" s="1"/>
  <c r="C1185" i="4" s="1"/>
  <c r="C1186" i="4" s="1"/>
  <c r="C1187" i="4" s="1"/>
  <c r="C1188" i="4" s="1"/>
  <c r="C1189" i="4" s="1"/>
  <c r="C1190" i="4" s="1"/>
  <c r="C1191" i="4" s="1"/>
  <c r="C1192" i="4" s="1"/>
  <c r="C1193" i="4" s="1"/>
  <c r="C1194" i="4" s="1"/>
  <c r="C1195" i="4" s="1"/>
  <c r="C1196" i="4" s="1"/>
  <c r="C1197" i="4" s="1"/>
  <c r="C1198" i="4" s="1"/>
  <c r="C1199" i="4" s="1"/>
  <c r="C1200" i="4" s="1"/>
  <c r="C1201" i="4" s="1"/>
  <c r="C1202" i="4" s="1"/>
  <c r="C1203" i="4" s="1"/>
  <c r="C1204" i="4" s="1"/>
  <c r="C1205" i="4" s="1"/>
  <c r="C1206" i="4" s="1"/>
  <c r="C1207" i="4" s="1"/>
  <c r="C1208" i="4" s="1"/>
  <c r="C1209" i="4" s="1"/>
  <c r="C1210" i="4" s="1"/>
  <c r="C1211" i="4" s="1"/>
  <c r="C1212" i="4" s="1"/>
  <c r="C1213" i="4" s="1"/>
  <c r="C1214" i="4" s="1"/>
  <c r="C1215" i="4" s="1"/>
  <c r="C1216" i="4" s="1"/>
  <c r="C1217" i="4" s="1"/>
  <c r="C1218" i="4" s="1"/>
  <c r="C1219" i="4" s="1"/>
  <c r="C1220" i="4" s="1"/>
  <c r="C1221" i="4" s="1"/>
  <c r="C1222" i="4" s="1"/>
  <c r="C1223" i="4" s="1"/>
  <c r="C1224" i="4" s="1"/>
  <c r="C1225" i="4" s="1"/>
  <c r="C1226" i="4" s="1"/>
  <c r="C1227" i="4" s="1"/>
  <c r="C1228" i="4" s="1"/>
  <c r="C1229" i="4" s="1"/>
  <c r="C1230" i="4" s="1"/>
  <c r="C1231" i="4" s="1"/>
  <c r="C1232" i="4" s="1"/>
  <c r="C1233" i="4" s="1"/>
  <c r="C1234" i="4" s="1"/>
  <c r="C1235" i="4" s="1"/>
  <c r="C1236" i="4" s="1"/>
  <c r="C1237" i="4" s="1"/>
  <c r="C1238" i="4" s="1"/>
  <c r="C1239" i="4" s="1"/>
  <c r="C1240" i="4" s="1"/>
  <c r="C1241" i="4" s="1"/>
  <c r="C1242" i="4" s="1"/>
  <c r="C1243" i="4" s="1"/>
  <c r="C1244" i="4" s="1"/>
  <c r="C1245" i="4" s="1"/>
  <c r="C1246" i="4" s="1"/>
  <c r="C1247" i="4" s="1"/>
  <c r="C1248" i="4" s="1"/>
  <c r="C1249" i="4" s="1"/>
  <c r="C1250" i="4" s="1"/>
  <c r="C1251" i="4" s="1"/>
  <c r="C1252" i="4" s="1"/>
  <c r="C1253" i="4" s="1"/>
  <c r="C1254" i="4" s="1"/>
  <c r="C1255" i="4" s="1"/>
  <c r="C1256" i="4" s="1"/>
  <c r="C1257" i="4" s="1"/>
  <c r="C1258" i="4" s="1"/>
  <c r="C1259" i="4" s="1"/>
  <c r="C1260" i="4" s="1"/>
  <c r="C1261" i="4" s="1"/>
  <c r="C1262" i="4" s="1"/>
  <c r="C1263" i="4" s="1"/>
  <c r="C1264" i="4" s="1"/>
  <c r="C1265" i="4" s="1"/>
  <c r="C1266" i="4" s="1"/>
  <c r="C1267" i="4" s="1"/>
  <c r="C1268" i="4" s="1"/>
  <c r="C1269" i="4" s="1"/>
  <c r="C1270" i="4" s="1"/>
  <c r="C1271" i="4" s="1"/>
  <c r="C1272" i="4" s="1"/>
  <c r="C1273" i="4" s="1"/>
  <c r="C1274" i="4" s="1"/>
  <c r="C1275" i="4" s="1"/>
  <c r="C1276" i="4" s="1"/>
  <c r="C1277" i="4" s="1"/>
  <c r="C1278" i="4" s="1"/>
  <c r="C1279" i="4" s="1"/>
  <c r="C1280" i="4" s="1"/>
  <c r="C1281" i="4" s="1"/>
  <c r="C1282" i="4" s="1"/>
  <c r="C1283" i="4" s="1"/>
  <c r="C1284" i="4" s="1"/>
  <c r="C1285" i="4" s="1"/>
  <c r="C1286" i="4" s="1"/>
  <c r="C1287" i="4" s="1"/>
  <c r="C1288" i="4" s="1"/>
  <c r="C1289" i="4" s="1"/>
  <c r="C1290" i="4" s="1"/>
  <c r="C1291" i="4" s="1"/>
  <c r="C1292" i="4" s="1"/>
  <c r="C1293" i="4" s="1"/>
  <c r="C1294" i="4" s="1"/>
  <c r="C1295" i="4" s="1"/>
  <c r="C1296" i="4" s="1"/>
  <c r="C1297" i="4" s="1"/>
  <c r="C1298" i="4" s="1"/>
  <c r="C1299" i="4" s="1"/>
  <c r="C1300" i="4" s="1"/>
  <c r="C1301" i="4" s="1"/>
  <c r="C1302" i="4" s="1"/>
  <c r="C1303" i="4" s="1"/>
  <c r="C1304" i="4" s="1"/>
  <c r="C1305" i="4" s="1"/>
  <c r="C1306" i="4" s="1"/>
  <c r="C1307" i="4" s="1"/>
  <c r="C1308" i="4" s="1"/>
  <c r="C1309" i="4" s="1"/>
  <c r="C1310" i="4" s="1"/>
  <c r="C1311" i="4" s="1"/>
  <c r="C1312" i="4" s="1"/>
  <c r="C1313" i="4" s="1"/>
  <c r="C1314" i="4" s="1"/>
  <c r="C1315" i="4" s="1"/>
  <c r="C1316" i="4" s="1"/>
  <c r="C1317" i="4" s="1"/>
  <c r="C1318" i="4" s="1"/>
  <c r="C1319" i="4" s="1"/>
  <c r="C1320" i="4" s="1"/>
  <c r="C1321" i="4" s="1"/>
  <c r="C1322" i="4" s="1"/>
  <c r="C1323" i="4" s="1"/>
  <c r="C1324" i="4" s="1"/>
  <c r="C1325" i="4" s="1"/>
  <c r="C1326" i="4" s="1"/>
  <c r="C1327" i="4" s="1"/>
  <c r="C1328" i="4" s="1"/>
  <c r="C1329" i="4" s="1"/>
  <c r="C1330" i="4" s="1"/>
  <c r="C1331" i="4" s="1"/>
  <c r="C1332" i="4" s="1"/>
  <c r="C1333" i="4" s="1"/>
  <c r="C1334" i="4" s="1"/>
  <c r="C1335" i="4" s="1"/>
  <c r="C1336" i="4" s="1"/>
  <c r="C1337" i="4" s="1"/>
  <c r="C1338" i="4" s="1"/>
  <c r="C1339" i="4" s="1"/>
  <c r="C1340" i="4" s="1"/>
  <c r="C1341" i="4" s="1"/>
  <c r="C1342" i="4" s="1"/>
  <c r="C1343" i="4" s="1"/>
  <c r="C1344" i="4" s="1"/>
  <c r="C1345" i="4" s="1"/>
  <c r="C1346" i="4" s="1"/>
  <c r="C1347" i="4" s="1"/>
  <c r="C1348" i="4" s="1"/>
  <c r="C1349" i="4" s="1"/>
  <c r="C1350" i="4" s="1"/>
  <c r="C1351" i="4" s="1"/>
  <c r="C1352" i="4" s="1"/>
  <c r="C1353" i="4" s="1"/>
  <c r="C1354" i="4" s="1"/>
  <c r="C1355" i="4" s="1"/>
  <c r="C1356" i="4" s="1"/>
  <c r="C1357" i="4" s="1"/>
  <c r="C1358" i="4" s="1"/>
  <c r="C1359" i="4" s="1"/>
  <c r="C1360" i="4" s="1"/>
  <c r="C1361" i="4" s="1"/>
  <c r="C1362" i="4" s="1"/>
  <c r="C1363" i="4" s="1"/>
  <c r="C1364" i="4" s="1"/>
  <c r="C1365" i="4" s="1"/>
  <c r="C1366" i="4" s="1"/>
  <c r="C1367" i="4" s="1"/>
  <c r="C1368" i="4" s="1"/>
  <c r="C1369" i="4" s="1"/>
  <c r="C1370" i="4" s="1"/>
  <c r="C1371" i="4" s="1"/>
  <c r="C1372" i="4" s="1"/>
  <c r="C1373" i="4" s="1"/>
  <c r="C1374" i="4" s="1"/>
  <c r="C1375" i="4" s="1"/>
  <c r="C1376" i="4" s="1"/>
  <c r="C1377" i="4" s="1"/>
  <c r="C1378" i="4" s="1"/>
  <c r="C1379" i="4" s="1"/>
  <c r="C1380" i="4" s="1"/>
  <c r="C1381" i="4" s="1"/>
  <c r="C1382" i="4" s="1"/>
  <c r="C1383" i="4" s="1"/>
  <c r="C1384" i="4" s="1"/>
  <c r="C1385" i="4" s="1"/>
  <c r="C1386" i="4" s="1"/>
  <c r="C1387" i="4" s="1"/>
  <c r="C1388" i="4" s="1"/>
  <c r="C1389" i="4" s="1"/>
  <c r="C1390" i="4" s="1"/>
  <c r="C1391" i="4" s="1"/>
  <c r="C1392" i="4" s="1"/>
  <c r="C1393" i="4" s="1"/>
  <c r="C1394" i="4" s="1"/>
  <c r="C1395" i="4" s="1"/>
  <c r="C1396" i="4" s="1"/>
  <c r="C1397" i="4" s="1"/>
  <c r="C1398" i="4" s="1"/>
  <c r="C1399" i="4" s="1"/>
  <c r="C1400" i="4" s="1"/>
  <c r="C1401" i="4" s="1"/>
  <c r="C1402" i="4" s="1"/>
  <c r="C1403" i="4" s="1"/>
  <c r="C1404" i="4" s="1"/>
  <c r="C1405" i="4" s="1"/>
  <c r="C1406" i="4" s="1"/>
  <c r="C1407" i="4" s="1"/>
  <c r="C1408" i="4" s="1"/>
  <c r="C1409" i="4" s="1"/>
  <c r="C1410" i="4" s="1"/>
  <c r="C1411" i="4" s="1"/>
  <c r="C1412" i="4" s="1"/>
  <c r="C1413" i="4" s="1"/>
  <c r="C1414" i="4" s="1"/>
  <c r="C1415" i="4" s="1"/>
  <c r="C1416" i="4" s="1"/>
  <c r="C1417" i="4" s="1"/>
  <c r="C1418" i="4" s="1"/>
  <c r="C1419" i="4" s="1"/>
  <c r="C1420" i="4" s="1"/>
  <c r="C1421" i="4" s="1"/>
  <c r="C1422" i="4" s="1"/>
  <c r="C1423" i="4" s="1"/>
  <c r="C1424" i="4" s="1"/>
  <c r="C1425" i="4" s="1"/>
  <c r="C1426" i="4" s="1"/>
  <c r="C1427" i="4" s="1"/>
  <c r="C1428" i="4" s="1"/>
  <c r="C1429" i="4" s="1"/>
  <c r="C1430" i="4" s="1"/>
  <c r="C1431" i="4" s="1"/>
  <c r="C1432" i="4" s="1"/>
  <c r="C1433" i="4" s="1"/>
  <c r="C1434" i="4" s="1"/>
  <c r="C1435" i="4" s="1"/>
  <c r="C1436" i="4" s="1"/>
  <c r="C1437" i="4" s="1"/>
  <c r="C1438" i="4" s="1"/>
  <c r="C1439" i="4" s="1"/>
  <c r="C1440" i="4" s="1"/>
  <c r="C1441" i="4" s="1"/>
  <c r="C1442" i="4" s="1"/>
  <c r="C1443" i="4" s="1"/>
  <c r="C1444" i="4" s="1"/>
  <c r="C1445" i="4" s="1"/>
  <c r="C1446" i="4" s="1"/>
  <c r="C1447" i="4" s="1"/>
  <c r="C1448" i="4" s="1"/>
  <c r="C1449" i="4" s="1"/>
  <c r="C1450" i="4" s="1"/>
  <c r="C1451" i="4" s="1"/>
  <c r="C1452" i="4" s="1"/>
  <c r="C1453" i="4" s="1"/>
  <c r="C1454" i="4" s="1"/>
  <c r="C1455" i="4" s="1"/>
  <c r="C1456" i="4" s="1"/>
  <c r="C1457" i="4" s="1"/>
  <c r="C1458" i="4" s="1"/>
  <c r="C1459" i="4" s="1"/>
  <c r="C1460" i="4" s="1"/>
  <c r="C1461" i="4" s="1"/>
  <c r="C1462" i="4" s="1"/>
  <c r="C1463" i="4" s="1"/>
  <c r="C1464" i="4" s="1"/>
  <c r="C1465" i="4" s="1"/>
  <c r="C1466" i="4" s="1"/>
  <c r="C1467" i="4" s="1"/>
  <c r="C1468" i="4" s="1"/>
  <c r="C1469" i="4" s="1"/>
  <c r="C1470" i="4" s="1"/>
  <c r="C1471" i="4" s="1"/>
  <c r="C1472" i="4" s="1"/>
  <c r="C1473" i="4" s="1"/>
  <c r="C1474" i="4" s="1"/>
  <c r="C1475" i="4" s="1"/>
  <c r="C1476" i="4" s="1"/>
  <c r="C1477" i="4" s="1"/>
  <c r="C1478" i="4" s="1"/>
  <c r="C1479" i="4" s="1"/>
  <c r="C1480" i="4" s="1"/>
  <c r="C1481" i="4" s="1"/>
  <c r="C1482" i="4" s="1"/>
  <c r="C1483" i="4" s="1"/>
  <c r="C1484" i="4" s="1"/>
  <c r="C1485" i="4" s="1"/>
  <c r="C1486" i="4" s="1"/>
  <c r="C1487" i="4" s="1"/>
  <c r="C1488" i="4" s="1"/>
  <c r="C1489" i="4" s="1"/>
  <c r="C1490" i="4" s="1"/>
  <c r="C1491" i="4" s="1"/>
  <c r="C1492" i="4" s="1"/>
  <c r="C1493" i="4" s="1"/>
  <c r="C1494" i="4" s="1"/>
  <c r="C1495" i="4" s="1"/>
  <c r="C1496" i="4" s="1"/>
  <c r="C1497" i="4" s="1"/>
  <c r="C1498" i="4" s="1"/>
  <c r="C1499" i="4" s="1"/>
  <c r="C1500" i="4" s="1"/>
  <c r="C1501" i="4" s="1"/>
  <c r="C1502" i="4" s="1"/>
  <c r="C1503" i="4" s="1"/>
  <c r="C1504" i="4" s="1"/>
  <c r="C1505" i="4" s="1"/>
  <c r="C1506" i="4" s="1"/>
  <c r="C1507" i="4" s="1"/>
  <c r="C1508" i="4" s="1"/>
  <c r="C1509" i="4" s="1"/>
  <c r="C1510" i="4" s="1"/>
  <c r="C1511" i="4" s="1"/>
  <c r="C1512" i="4" s="1"/>
  <c r="C1513" i="4" s="1"/>
  <c r="C1514" i="4" s="1"/>
  <c r="C1515" i="4" s="1"/>
  <c r="C1516" i="4" s="1"/>
  <c r="C1517" i="4" s="1"/>
  <c r="C1518" i="4" s="1"/>
  <c r="C1519" i="4" s="1"/>
  <c r="C1520" i="4" s="1"/>
  <c r="C1521" i="4" s="1"/>
  <c r="C1522" i="4" s="1"/>
  <c r="C1523" i="4" s="1"/>
  <c r="C1524" i="4" s="1"/>
  <c r="C1525" i="4" s="1"/>
  <c r="C1526" i="4" s="1"/>
  <c r="C1527" i="4" s="1"/>
  <c r="C1528" i="4" s="1"/>
  <c r="C1529" i="4" s="1"/>
  <c r="C1530" i="4" s="1"/>
  <c r="C1531" i="4" s="1"/>
  <c r="C1532" i="4" s="1"/>
  <c r="C1533" i="4" s="1"/>
  <c r="C1534" i="4" s="1"/>
  <c r="C1535" i="4" s="1"/>
  <c r="C1536" i="4" s="1"/>
  <c r="C1537" i="4" s="1"/>
  <c r="C1538" i="4" s="1"/>
  <c r="C1539" i="4" s="1"/>
  <c r="C1540" i="4" s="1"/>
  <c r="C1541" i="4" s="1"/>
  <c r="C1542" i="4" s="1"/>
  <c r="C1543" i="4" s="1"/>
  <c r="C1544" i="4" s="1"/>
  <c r="C1545" i="4" s="1"/>
  <c r="C1546" i="4" s="1"/>
  <c r="C1547" i="4" s="1"/>
  <c r="C1548" i="4" s="1"/>
  <c r="C1549" i="4" s="1"/>
  <c r="C1550" i="4" s="1"/>
  <c r="C1551" i="4" s="1"/>
  <c r="C1552" i="4" s="1"/>
  <c r="C1553" i="4" s="1"/>
  <c r="C1554" i="4" s="1"/>
  <c r="C1555" i="4" s="1"/>
  <c r="C1556" i="4" s="1"/>
  <c r="C1557" i="4" s="1"/>
  <c r="C1558" i="4" s="1"/>
  <c r="C1559" i="4" s="1"/>
  <c r="C1560" i="4" s="1"/>
  <c r="C1561" i="4" s="1"/>
  <c r="C1562" i="4" s="1"/>
  <c r="C1563" i="4" s="1"/>
  <c r="C1564" i="4" s="1"/>
  <c r="C1565" i="4" s="1"/>
  <c r="C1566" i="4" s="1"/>
  <c r="C1567" i="4" s="1"/>
  <c r="C1568" i="4" s="1"/>
  <c r="C1569" i="4" s="1"/>
  <c r="C1570" i="4" s="1"/>
  <c r="C1571" i="4" s="1"/>
  <c r="C1572" i="4" s="1"/>
  <c r="C1573" i="4" s="1"/>
  <c r="C1574" i="4" s="1"/>
  <c r="C1575" i="4" s="1"/>
  <c r="C1576" i="4" s="1"/>
  <c r="C1577" i="4" s="1"/>
  <c r="C1578" i="4" s="1"/>
  <c r="C1579" i="4" s="1"/>
  <c r="C1580" i="4" s="1"/>
  <c r="C1581" i="4" s="1"/>
  <c r="C1582" i="4" s="1"/>
  <c r="C1583" i="4" s="1"/>
  <c r="C1584" i="4" s="1"/>
  <c r="C1585" i="4" s="1"/>
  <c r="C1586" i="4" s="1"/>
  <c r="C1587" i="4" s="1"/>
  <c r="C1588" i="4" s="1"/>
  <c r="C1589" i="4" s="1"/>
  <c r="C1590" i="4" s="1"/>
  <c r="C1591" i="4" s="1"/>
  <c r="C1592" i="4" s="1"/>
  <c r="C1593" i="4" s="1"/>
  <c r="C1594" i="4" s="1"/>
  <c r="C1595" i="4" s="1"/>
  <c r="C1596" i="4" s="1"/>
  <c r="C1597" i="4" s="1"/>
  <c r="C1598" i="4" s="1"/>
  <c r="C1599" i="4" s="1"/>
  <c r="C1600" i="4" s="1"/>
  <c r="C1601" i="4" s="1"/>
  <c r="C1602" i="4" s="1"/>
  <c r="C1603" i="4" s="1"/>
  <c r="C1604" i="4" s="1"/>
  <c r="C1605" i="4" s="1"/>
  <c r="C1606" i="4" s="1"/>
  <c r="C1607" i="4" s="1"/>
  <c r="C1608" i="4" s="1"/>
  <c r="C1609" i="4" s="1"/>
  <c r="C1610" i="4" s="1"/>
  <c r="C1611" i="4" s="1"/>
  <c r="C1612" i="4" s="1"/>
  <c r="C1613" i="4" s="1"/>
  <c r="C1614" i="4" s="1"/>
  <c r="C1615" i="4" s="1"/>
  <c r="C1616" i="4" s="1"/>
  <c r="C1617" i="4" s="1"/>
  <c r="C1618" i="4" s="1"/>
  <c r="C1619" i="4" s="1"/>
  <c r="C1620" i="4" s="1"/>
  <c r="C1043" i="10"/>
  <c r="U976" i="1" l="1"/>
  <c r="W976" i="1"/>
  <c r="S976" i="1"/>
  <c r="O978" i="1"/>
  <c r="P978" i="1" s="1"/>
  <c r="C1044" i="10"/>
  <c r="W977" i="1" l="1"/>
  <c r="U977" i="1"/>
  <c r="S977" i="1"/>
  <c r="O979" i="1"/>
  <c r="P979" i="1" s="1"/>
  <c r="C1045" i="10"/>
  <c r="U978" i="1" l="1"/>
  <c r="W978" i="1"/>
  <c r="S978" i="1"/>
  <c r="O980" i="1"/>
  <c r="P980" i="1" s="1"/>
  <c r="C1046" i="10"/>
  <c r="U979" i="1" l="1"/>
  <c r="W979" i="1"/>
  <c r="S979" i="1"/>
  <c r="O981" i="1"/>
  <c r="P981" i="1" s="1"/>
  <c r="C1047" i="10"/>
  <c r="W980" i="1" l="1"/>
  <c r="U980" i="1"/>
  <c r="S980" i="1"/>
  <c r="O982" i="1"/>
  <c r="P982" i="1" s="1"/>
  <c r="C1048" i="10"/>
  <c r="W981" i="1" l="1"/>
  <c r="U981" i="1"/>
  <c r="S981" i="1"/>
  <c r="O983" i="1"/>
  <c r="P983" i="1" s="1"/>
  <c r="C1049" i="10"/>
  <c r="W982" i="1" l="1"/>
  <c r="U982" i="1"/>
  <c r="S982" i="1"/>
  <c r="O984" i="1"/>
  <c r="P984" i="1" s="1"/>
  <c r="C1050" i="10"/>
  <c r="W983" i="1" l="1"/>
  <c r="U983" i="1"/>
  <c r="S983" i="1"/>
  <c r="O985" i="1"/>
  <c r="P985" i="1" s="1"/>
  <c r="C1051" i="10"/>
  <c r="W984" i="1" l="1"/>
  <c r="U984" i="1"/>
  <c r="S984" i="1"/>
  <c r="O986" i="1"/>
  <c r="P986" i="1" s="1"/>
  <c r="C1052" i="10"/>
  <c r="W985" i="1" l="1"/>
  <c r="U985" i="1"/>
  <c r="S985" i="1"/>
  <c r="O987" i="1"/>
  <c r="P987" i="1" s="1"/>
  <c r="C1053" i="10"/>
  <c r="W986" i="1" l="1"/>
  <c r="U986" i="1"/>
  <c r="S986" i="1"/>
  <c r="O988" i="1"/>
  <c r="P988" i="1" s="1"/>
  <c r="C1054" i="10"/>
  <c r="U987" i="1" l="1"/>
  <c r="W987" i="1"/>
  <c r="S987" i="1"/>
  <c r="O989" i="1"/>
  <c r="P989" i="1" s="1"/>
  <c r="C1055" i="10"/>
  <c r="U988" i="1" l="1"/>
  <c r="W988" i="1"/>
  <c r="S988" i="1"/>
  <c r="O990" i="1"/>
  <c r="P990" i="1" s="1"/>
  <c r="C1056" i="10"/>
  <c r="W989" i="1" l="1"/>
  <c r="U989" i="1"/>
  <c r="S989" i="1"/>
  <c r="O991" i="1"/>
  <c r="P991" i="1" s="1"/>
  <c r="C1057" i="10"/>
  <c r="W990" i="1" l="1"/>
  <c r="U990" i="1"/>
  <c r="S990" i="1"/>
  <c r="O992" i="1"/>
  <c r="P992" i="1" s="1"/>
  <c r="C1058" i="10"/>
  <c r="W991" i="1" l="1"/>
  <c r="S991" i="1"/>
  <c r="U991" i="1"/>
  <c r="O993" i="1"/>
  <c r="P993" i="1" s="1"/>
  <c r="C1059" i="10"/>
  <c r="U992" i="1" l="1"/>
  <c r="W992" i="1"/>
  <c r="S992" i="1"/>
  <c r="O994" i="1"/>
  <c r="P994" i="1" s="1"/>
  <c r="C1060" i="10"/>
  <c r="W993" i="1" l="1"/>
  <c r="U993" i="1"/>
  <c r="S993" i="1"/>
  <c r="O995" i="1"/>
  <c r="P995" i="1" s="1"/>
  <c r="C1061" i="10"/>
  <c r="W994" i="1" l="1"/>
  <c r="U994" i="1"/>
  <c r="S994" i="1"/>
  <c r="O996" i="1"/>
  <c r="P996" i="1" s="1"/>
  <c r="C1062" i="10"/>
  <c r="W995" i="1" l="1"/>
  <c r="U995" i="1"/>
  <c r="S995" i="1"/>
  <c r="O997" i="1"/>
  <c r="P997" i="1" s="1"/>
  <c r="C1063" i="10"/>
  <c r="W996" i="1" l="1"/>
  <c r="S996" i="1"/>
  <c r="U996" i="1"/>
  <c r="O998" i="1"/>
  <c r="P998" i="1" s="1"/>
  <c r="C1064" i="10"/>
  <c r="W997" i="1" l="1"/>
  <c r="U997" i="1"/>
  <c r="S997" i="1"/>
  <c r="O999" i="1"/>
  <c r="P999" i="1" s="1"/>
  <c r="C1065" i="10"/>
  <c r="W998" i="1" l="1"/>
  <c r="U998" i="1"/>
  <c r="S998" i="1"/>
  <c r="O1000" i="1"/>
  <c r="P1000" i="1" s="1"/>
  <c r="C1066" i="10"/>
  <c r="W999" i="1" l="1"/>
  <c r="U999" i="1"/>
  <c r="S999" i="1"/>
  <c r="O1001" i="1"/>
  <c r="P1001" i="1" s="1"/>
  <c r="C1067" i="10"/>
  <c r="U1000" i="1" l="1"/>
  <c r="W1000" i="1"/>
  <c r="S1000" i="1"/>
  <c r="O1002" i="1"/>
  <c r="P1002" i="1" s="1"/>
  <c r="C1068" i="10"/>
  <c r="W1001" i="1" l="1"/>
  <c r="U1001" i="1"/>
  <c r="S1001" i="1"/>
  <c r="O1003" i="1"/>
  <c r="P1003" i="1" s="1"/>
  <c r="C1069" i="10"/>
  <c r="U1002" i="1" l="1"/>
  <c r="W1002" i="1"/>
  <c r="S1002" i="1"/>
  <c r="O1004" i="1"/>
  <c r="P1004" i="1" s="1"/>
  <c r="C1070" i="10"/>
  <c r="U1003" i="1" l="1"/>
  <c r="W1003" i="1"/>
  <c r="S1003" i="1"/>
  <c r="O1005" i="1"/>
  <c r="P1005" i="1" s="1"/>
  <c r="C1071" i="10"/>
  <c r="U1004" i="1" l="1"/>
  <c r="W1004" i="1"/>
  <c r="S1004" i="1"/>
  <c r="O1006" i="1"/>
  <c r="P1006" i="1" s="1"/>
  <c r="C1072" i="10"/>
  <c r="W1005" i="1" l="1"/>
  <c r="U1005" i="1"/>
  <c r="S1005" i="1"/>
  <c r="O1007" i="1"/>
  <c r="P1007" i="1" s="1"/>
  <c r="C1073" i="10"/>
  <c r="U1006" i="1" l="1"/>
  <c r="W1006" i="1"/>
  <c r="S1006" i="1"/>
  <c r="O1008" i="1"/>
  <c r="P1008" i="1" s="1"/>
  <c r="C1074" i="10"/>
  <c r="U1007" i="1" l="1"/>
  <c r="W1007" i="1"/>
  <c r="S1007" i="1"/>
  <c r="O1009" i="1"/>
  <c r="P1009" i="1" s="1"/>
  <c r="C1075" i="10"/>
  <c r="W1008" i="1" l="1"/>
  <c r="U1008" i="1"/>
  <c r="S1008" i="1"/>
  <c r="O1010" i="1"/>
  <c r="P1010" i="1" s="1"/>
  <c r="C1076" i="10"/>
  <c r="W1009" i="1" l="1"/>
  <c r="U1009" i="1"/>
  <c r="S1009" i="1"/>
  <c r="O1011" i="1"/>
  <c r="P1011" i="1" s="1"/>
  <c r="C1077" i="10"/>
  <c r="W1010" i="1" l="1"/>
  <c r="U1010" i="1"/>
  <c r="S1010" i="1"/>
  <c r="O1012" i="1"/>
  <c r="P1012" i="1" s="1"/>
  <c r="C1078" i="10"/>
  <c r="U1011" i="1" l="1"/>
  <c r="W1011" i="1"/>
  <c r="S1011" i="1"/>
  <c r="O1013" i="1"/>
  <c r="P1013" i="1" s="1"/>
  <c r="C1079" i="10"/>
  <c r="U1012" i="1" l="1"/>
  <c r="W1012" i="1"/>
  <c r="S1012" i="1"/>
  <c r="O1014" i="1"/>
  <c r="P1014" i="1" s="1"/>
  <c r="C1080" i="10"/>
  <c r="W1013" i="1" l="1"/>
  <c r="U1013" i="1"/>
  <c r="S1013" i="1"/>
  <c r="O1015" i="1"/>
  <c r="P1015" i="1" s="1"/>
  <c r="C1081" i="10"/>
  <c r="U1014" i="1" l="1"/>
  <c r="W1014" i="1"/>
  <c r="S1014" i="1"/>
  <c r="O1016" i="1"/>
  <c r="P1016" i="1" s="1"/>
  <c r="C1082" i="10"/>
  <c r="W1015" i="1" l="1"/>
  <c r="U1015" i="1"/>
  <c r="S1015" i="1"/>
  <c r="O1017" i="1"/>
  <c r="P1017" i="1" s="1"/>
  <c r="C1083" i="10"/>
  <c r="W1016" i="1" l="1"/>
  <c r="U1016" i="1"/>
  <c r="S1016" i="1"/>
  <c r="O1018" i="1"/>
  <c r="P1018" i="1" s="1"/>
  <c r="C1084" i="10"/>
  <c r="W1017" i="1" l="1"/>
  <c r="U1017" i="1"/>
  <c r="S1017" i="1"/>
  <c r="O1019" i="1"/>
  <c r="P1019" i="1" s="1"/>
  <c r="C1085" i="10"/>
  <c r="W1018" i="1" l="1"/>
  <c r="U1018" i="1"/>
  <c r="S1018" i="1"/>
  <c r="O1020" i="1"/>
  <c r="P1020" i="1" s="1"/>
  <c r="C1086" i="10"/>
  <c r="W1019" i="1" l="1"/>
  <c r="U1019" i="1"/>
  <c r="S1019" i="1"/>
  <c r="O1021" i="1"/>
  <c r="P1021" i="1" s="1"/>
  <c r="C1087" i="10"/>
  <c r="W1020" i="1" l="1"/>
  <c r="S1020" i="1"/>
  <c r="U1020" i="1"/>
  <c r="O1022" i="1"/>
  <c r="P1022" i="1" s="1"/>
  <c r="C1088" i="10"/>
  <c r="W1021" i="1" l="1"/>
  <c r="U1021" i="1"/>
  <c r="S1021" i="1"/>
  <c r="O1023" i="1"/>
  <c r="P1023" i="1" s="1"/>
  <c r="C1089" i="10"/>
  <c r="W1022" i="1" l="1"/>
  <c r="U1022" i="1"/>
  <c r="S1022" i="1"/>
  <c r="O1024" i="1"/>
  <c r="P1024" i="1" s="1"/>
  <c r="C1090" i="10"/>
  <c r="W1023" i="1" l="1"/>
  <c r="U1023" i="1"/>
  <c r="S1023" i="1"/>
  <c r="O1025" i="1"/>
  <c r="P1025" i="1" s="1"/>
  <c r="C1091" i="10"/>
  <c r="U1024" i="1" l="1"/>
  <c r="W1024" i="1"/>
  <c r="S1024" i="1"/>
  <c r="O1026" i="1"/>
  <c r="P1026" i="1" s="1"/>
  <c r="C1092" i="10"/>
  <c r="W1025" i="1" l="1"/>
  <c r="U1025" i="1"/>
  <c r="S1025" i="1"/>
  <c r="O1027" i="1"/>
  <c r="P1027" i="1" s="1"/>
  <c r="C1093" i="10"/>
  <c r="U1026" i="1" l="1"/>
  <c r="W1026" i="1"/>
  <c r="S1026" i="1"/>
  <c r="O1028" i="1"/>
  <c r="P1028" i="1" s="1"/>
  <c r="C1094" i="10"/>
  <c r="U1027" i="1" l="1"/>
  <c r="W1027" i="1"/>
  <c r="S1027" i="1"/>
  <c r="O1029" i="1"/>
  <c r="P1029" i="1" s="1"/>
  <c r="C1095" i="10"/>
  <c r="W1028" i="1" l="1"/>
  <c r="U1028" i="1"/>
  <c r="S1028" i="1"/>
  <c r="O1030" i="1"/>
  <c r="P1030" i="1" s="1"/>
  <c r="C1096" i="10"/>
  <c r="W1029" i="1" l="1"/>
  <c r="S1029" i="1"/>
  <c r="U1029" i="1"/>
  <c r="O1031" i="1"/>
  <c r="P1031" i="1" s="1"/>
  <c r="C1097" i="10"/>
  <c r="W1030" i="1" l="1"/>
  <c r="U1030" i="1"/>
  <c r="S1030" i="1"/>
  <c r="O1032" i="1"/>
  <c r="P1032" i="1" s="1"/>
  <c r="C1098" i="10"/>
  <c r="W1031" i="1" l="1"/>
  <c r="U1031" i="1"/>
  <c r="S1031" i="1"/>
  <c r="O1033" i="1"/>
  <c r="P1033" i="1" s="1"/>
  <c r="C1099" i="10"/>
  <c r="W1032" i="1" l="1"/>
  <c r="U1032" i="1"/>
  <c r="S1032" i="1"/>
  <c r="O1034" i="1"/>
  <c r="P1034" i="1" s="1"/>
  <c r="C1100" i="10"/>
  <c r="W1033" i="1" l="1"/>
  <c r="U1033" i="1"/>
  <c r="S1033" i="1"/>
  <c r="O1035" i="1"/>
  <c r="P1035" i="1" s="1"/>
  <c r="C1101" i="10"/>
  <c r="W1034" i="1" l="1"/>
  <c r="S1034" i="1"/>
  <c r="U1034" i="1"/>
  <c r="O1036" i="1"/>
  <c r="P1036" i="1" s="1"/>
  <c r="C1102" i="10"/>
  <c r="W1035" i="1" l="1"/>
  <c r="S1035" i="1"/>
  <c r="U1035" i="1"/>
  <c r="O1037" i="1"/>
  <c r="P1037" i="1" s="1"/>
  <c r="C1103" i="10"/>
  <c r="U1036" i="1" l="1"/>
  <c r="W1036" i="1"/>
  <c r="S1036" i="1"/>
  <c r="O1038" i="1"/>
  <c r="P1038" i="1" s="1"/>
  <c r="C1104" i="10"/>
  <c r="W1037" i="1" l="1"/>
  <c r="S1037" i="1"/>
  <c r="U1037" i="1"/>
  <c r="O1039" i="1"/>
  <c r="P1039" i="1" s="1"/>
  <c r="C1105" i="10"/>
  <c r="W1038" i="1" l="1"/>
  <c r="U1038" i="1"/>
  <c r="S1038" i="1"/>
  <c r="O1040" i="1"/>
  <c r="P1040" i="1" s="1"/>
  <c r="C1106" i="10"/>
  <c r="W1039" i="1" l="1"/>
  <c r="U1039" i="1"/>
  <c r="S1039" i="1"/>
  <c r="O1041" i="1"/>
  <c r="P1041" i="1" s="1"/>
  <c r="C1107" i="10"/>
  <c r="W1040" i="1" l="1"/>
  <c r="U1040" i="1"/>
  <c r="S1040" i="1"/>
  <c r="O1042" i="1"/>
  <c r="P1042" i="1" s="1"/>
  <c r="C1108" i="10"/>
  <c r="W1041" i="1" l="1"/>
  <c r="U1041" i="1"/>
  <c r="S1041" i="1"/>
  <c r="O1043" i="1"/>
  <c r="P1043" i="1" s="1"/>
  <c r="C1109" i="10"/>
  <c r="U1042" i="1" l="1"/>
  <c r="W1042" i="1"/>
  <c r="S1042" i="1"/>
  <c r="O1044" i="1"/>
  <c r="P1044" i="1" s="1"/>
  <c r="C1110" i="10"/>
  <c r="W1043" i="1" l="1"/>
  <c r="U1043" i="1"/>
  <c r="S1043" i="1"/>
  <c r="O1045" i="1"/>
  <c r="P1045" i="1" s="1"/>
  <c r="C1111" i="10"/>
  <c r="W1044" i="1" l="1"/>
  <c r="S1044" i="1"/>
  <c r="U1044" i="1"/>
  <c r="O1046" i="1"/>
  <c r="P1046" i="1" s="1"/>
  <c r="C1112" i="10"/>
  <c r="W1045" i="1" l="1"/>
  <c r="S1045" i="1"/>
  <c r="U1045" i="1"/>
  <c r="O1047" i="1"/>
  <c r="P1047" i="1" s="1"/>
  <c r="C1113" i="10"/>
  <c r="W1046" i="1" l="1"/>
  <c r="U1046" i="1"/>
  <c r="S1046" i="1"/>
  <c r="O1048" i="1"/>
  <c r="P1048" i="1" s="1"/>
  <c r="C1114" i="10"/>
  <c r="W1047" i="1" l="1"/>
  <c r="U1047" i="1"/>
  <c r="S1047" i="1"/>
  <c r="O1049" i="1"/>
  <c r="P1049" i="1" s="1"/>
  <c r="C1115" i="10"/>
  <c r="U1048" i="1" l="1"/>
  <c r="W1048" i="1"/>
  <c r="S1048" i="1"/>
  <c r="O1050" i="1"/>
  <c r="P1050" i="1" s="1"/>
  <c r="C1116" i="10"/>
  <c r="W1049" i="1" l="1"/>
  <c r="U1049" i="1"/>
  <c r="S1049" i="1"/>
  <c r="O1051" i="1"/>
  <c r="P1051" i="1" s="1"/>
  <c r="C1117" i="10"/>
  <c r="U1050" i="1" l="1"/>
  <c r="W1050" i="1"/>
  <c r="S1050" i="1"/>
  <c r="O1052" i="1"/>
  <c r="P1052" i="1" s="1"/>
  <c r="C1118" i="10"/>
  <c r="U1051" i="1" l="1"/>
  <c r="W1051" i="1"/>
  <c r="S1051" i="1"/>
  <c r="O1053" i="1"/>
  <c r="P1053" i="1" s="1"/>
  <c r="C1119" i="10"/>
  <c r="W1052" i="1" l="1"/>
  <c r="S1052" i="1"/>
  <c r="U1052" i="1"/>
  <c r="O1054" i="1"/>
  <c r="P1054" i="1" s="1"/>
  <c r="C1120" i="10"/>
  <c r="W1053" i="1" l="1"/>
  <c r="S1053" i="1"/>
  <c r="U1053" i="1"/>
  <c r="O1055" i="1"/>
  <c r="P1055" i="1" s="1"/>
  <c r="C1121" i="10"/>
  <c r="W1054" i="1" l="1"/>
  <c r="S1054" i="1"/>
  <c r="U1054" i="1"/>
  <c r="O1056" i="1"/>
  <c r="P1056" i="1" s="1"/>
  <c r="C1122" i="10"/>
  <c r="W1055" i="1" l="1"/>
  <c r="U1055" i="1"/>
  <c r="S1055" i="1"/>
  <c r="O1057" i="1"/>
  <c r="P1057" i="1" s="1"/>
  <c r="C1123" i="10"/>
  <c r="W1056" i="1" l="1"/>
  <c r="U1056" i="1"/>
  <c r="S1056" i="1"/>
  <c r="O1058" i="1"/>
  <c r="P1058" i="1" s="1"/>
  <c r="C1124" i="10"/>
  <c r="W1057" i="1" l="1"/>
  <c r="U1057" i="1"/>
  <c r="S1057" i="1"/>
  <c r="O1059" i="1"/>
  <c r="P1059" i="1" s="1"/>
  <c r="C1125" i="10"/>
  <c r="W1058" i="1" l="1"/>
  <c r="U1058" i="1"/>
  <c r="S1058" i="1"/>
  <c r="O1060" i="1"/>
  <c r="P1060" i="1" s="1"/>
  <c r="C1126" i="10"/>
  <c r="W1059" i="1" l="1"/>
  <c r="U1059" i="1"/>
  <c r="S1059" i="1"/>
  <c r="O1061" i="1"/>
  <c r="P1061" i="1" s="1"/>
  <c r="C1127" i="10"/>
  <c r="U1060" i="1" l="1"/>
  <c r="S1060" i="1"/>
  <c r="W1060" i="1"/>
  <c r="O1062" i="1"/>
  <c r="P1062" i="1" s="1"/>
  <c r="C1128" i="10"/>
  <c r="W1061" i="1" l="1"/>
  <c r="U1061" i="1"/>
  <c r="S1061" i="1"/>
  <c r="O1063" i="1"/>
  <c r="P1063" i="1" s="1"/>
  <c r="C1129" i="10"/>
  <c r="U1062" i="1" l="1"/>
  <c r="S1062" i="1"/>
  <c r="W1062" i="1"/>
  <c r="O1064" i="1"/>
  <c r="P1064" i="1" s="1"/>
  <c r="C1130" i="10"/>
  <c r="U1063" i="1" l="1"/>
  <c r="S1063" i="1"/>
  <c r="W1063" i="1"/>
  <c r="O1065" i="1"/>
  <c r="P1065" i="1" s="1"/>
  <c r="C1131" i="10"/>
  <c r="U1064" i="1" l="1"/>
  <c r="W1064" i="1"/>
  <c r="S1064" i="1"/>
  <c r="O1066" i="1"/>
  <c r="P1066" i="1" s="1"/>
  <c r="C1132" i="10"/>
  <c r="W1065" i="1" l="1"/>
  <c r="U1065" i="1"/>
  <c r="S1065" i="1"/>
  <c r="O1067" i="1"/>
  <c r="P1067" i="1" s="1"/>
  <c r="C1133" i="10"/>
  <c r="W1066" i="1" l="1"/>
  <c r="U1066" i="1"/>
  <c r="S1066" i="1"/>
  <c r="O1068" i="1"/>
  <c r="P1068" i="1" s="1"/>
  <c r="C1134" i="10"/>
  <c r="W1067" i="1" l="1"/>
  <c r="U1067" i="1"/>
  <c r="S1067" i="1"/>
  <c r="O1069" i="1"/>
  <c r="P1069" i="1" s="1"/>
  <c r="C1135" i="10"/>
  <c r="S1068" i="1" l="1"/>
  <c r="U1068" i="1"/>
  <c r="W1068" i="1"/>
  <c r="O1070" i="1"/>
  <c r="P1070" i="1" s="1"/>
  <c r="C1136" i="10"/>
  <c r="W1069" i="1" l="1"/>
  <c r="U1069" i="1"/>
  <c r="S1069" i="1"/>
  <c r="O1071" i="1"/>
  <c r="P1071" i="1" s="1"/>
  <c r="C1137" i="10"/>
  <c r="W1070" i="1" l="1"/>
  <c r="U1070" i="1"/>
  <c r="S1070" i="1"/>
  <c r="O1072" i="1"/>
  <c r="P1072" i="1" s="1"/>
  <c r="C1138" i="10"/>
  <c r="W1071" i="1" l="1"/>
  <c r="U1071" i="1"/>
  <c r="S1071" i="1"/>
  <c r="O1073" i="1"/>
  <c r="P1073" i="1" s="1"/>
  <c r="C1139" i="10"/>
  <c r="U1072" i="1" l="1"/>
  <c r="W1072" i="1"/>
  <c r="S1072" i="1"/>
  <c r="O1074" i="1"/>
  <c r="P1074" i="1" s="1"/>
  <c r="C1140" i="10"/>
  <c r="W1073" i="1" l="1"/>
  <c r="U1073" i="1"/>
  <c r="S1073" i="1"/>
  <c r="O1075" i="1"/>
  <c r="P1075" i="1" s="1"/>
  <c r="C1141" i="10"/>
  <c r="U1074" i="1" l="1"/>
  <c r="S1074" i="1"/>
  <c r="W1074" i="1"/>
  <c r="O1076" i="1"/>
  <c r="P1076" i="1" s="1"/>
  <c r="C1142" i="10"/>
  <c r="U1075" i="1" l="1"/>
  <c r="W1075" i="1"/>
  <c r="S1075" i="1"/>
  <c r="O1077" i="1"/>
  <c r="P1077" i="1" s="1"/>
  <c r="C1143" i="10"/>
  <c r="U1076" i="1" l="1"/>
  <c r="S1076" i="1"/>
  <c r="W1076" i="1"/>
  <c r="O1078" i="1"/>
  <c r="P1078" i="1" s="1"/>
  <c r="C1144" i="10"/>
  <c r="W1077" i="1" l="1"/>
  <c r="U1077" i="1"/>
  <c r="S1077" i="1"/>
  <c r="O1079" i="1"/>
  <c r="P1079" i="1" s="1"/>
  <c r="C1145" i="10"/>
  <c r="U1078" i="1" l="1"/>
  <c r="W1078" i="1"/>
  <c r="S1078" i="1"/>
  <c r="O1080" i="1"/>
  <c r="P1080" i="1" s="1"/>
  <c r="C1146" i="10"/>
  <c r="W1079" i="1" l="1"/>
  <c r="U1079" i="1"/>
  <c r="S1079" i="1"/>
  <c r="O1081" i="1"/>
  <c r="P1081" i="1" s="1"/>
  <c r="C1147" i="10"/>
  <c r="W1080" i="1" l="1"/>
  <c r="U1080" i="1"/>
  <c r="S1080" i="1"/>
  <c r="O1082" i="1"/>
  <c r="P1082" i="1" s="1"/>
  <c r="C1148" i="10"/>
  <c r="W1081" i="1" l="1"/>
  <c r="U1081" i="1"/>
  <c r="S1081" i="1"/>
  <c r="O1083" i="1"/>
  <c r="P1083" i="1" s="1"/>
  <c r="C1149" i="10"/>
  <c r="W1082" i="1" l="1"/>
  <c r="U1082" i="1"/>
  <c r="S1082" i="1"/>
  <c r="O1084" i="1"/>
  <c r="P1084" i="1" s="1"/>
  <c r="C1150" i="10"/>
  <c r="W1083" i="1" l="1"/>
  <c r="S1083" i="1"/>
  <c r="U1083" i="1"/>
  <c r="O1085" i="1"/>
  <c r="P1085" i="1" s="1"/>
  <c r="C1151" i="10"/>
  <c r="W1084" i="1" l="1"/>
  <c r="S1084" i="1"/>
  <c r="U1084" i="1"/>
  <c r="O1086" i="1"/>
  <c r="P1086" i="1" s="1"/>
  <c r="C1152" i="10"/>
  <c r="W1085" i="1" l="1"/>
  <c r="U1085" i="1"/>
  <c r="S1085" i="1"/>
  <c r="O1087" i="1"/>
  <c r="P1087" i="1" s="1"/>
  <c r="C1153" i="10"/>
  <c r="W1086" i="1" l="1"/>
  <c r="U1086" i="1"/>
  <c r="S1086" i="1"/>
  <c r="O1088" i="1"/>
  <c r="P1088" i="1" s="1"/>
  <c r="C1154" i="10"/>
  <c r="W1087" i="1" l="1"/>
  <c r="U1087" i="1"/>
  <c r="S1087" i="1"/>
  <c r="O1089" i="1"/>
  <c r="P1089" i="1" s="1"/>
  <c r="C1155" i="10"/>
  <c r="W1088" i="1" l="1"/>
  <c r="U1088" i="1"/>
  <c r="S1088" i="1"/>
  <c r="O1090" i="1"/>
  <c r="P1090" i="1" s="1"/>
  <c r="C1156" i="10"/>
  <c r="W1089" i="1" l="1"/>
  <c r="U1089" i="1"/>
  <c r="S1089" i="1"/>
  <c r="O1091" i="1"/>
  <c r="P1091" i="1" s="1"/>
  <c r="C1157" i="10"/>
  <c r="W1090" i="1" l="1"/>
  <c r="U1090" i="1"/>
  <c r="S1090" i="1"/>
  <c r="O1092" i="1"/>
  <c r="P1092" i="1" s="1"/>
  <c r="C1158" i="10"/>
  <c r="W1091" i="1" l="1"/>
  <c r="S1091" i="1"/>
  <c r="U1091" i="1"/>
  <c r="O1093" i="1"/>
  <c r="P1093" i="1" s="1"/>
  <c r="C1159" i="10"/>
  <c r="W1092" i="1" l="1"/>
  <c r="S1092" i="1"/>
  <c r="U1092" i="1"/>
  <c r="O1094" i="1"/>
  <c r="P1094" i="1" s="1"/>
  <c r="C1160" i="10"/>
  <c r="W1093" i="1" l="1"/>
  <c r="U1093" i="1"/>
  <c r="S1093" i="1"/>
  <c r="O1095" i="1"/>
  <c r="P1095" i="1" s="1"/>
  <c r="C1161" i="10"/>
  <c r="W1094" i="1" l="1"/>
  <c r="U1094" i="1"/>
  <c r="S1094" i="1"/>
  <c r="O1096" i="1"/>
  <c r="P1096" i="1" s="1"/>
  <c r="C1162" i="10"/>
  <c r="W1095" i="1" l="1"/>
  <c r="U1095" i="1"/>
  <c r="S1095" i="1"/>
  <c r="O1097" i="1"/>
  <c r="P1097" i="1" s="1"/>
  <c r="C1163" i="10"/>
  <c r="U1096" i="1" l="1"/>
  <c r="W1096" i="1"/>
  <c r="S1096" i="1"/>
  <c r="O1098" i="1"/>
  <c r="P1098" i="1" s="1"/>
  <c r="C1164" i="10"/>
  <c r="W1097" i="1" l="1"/>
  <c r="U1097" i="1"/>
  <c r="S1097" i="1"/>
  <c r="O1099" i="1"/>
  <c r="P1099" i="1" s="1"/>
  <c r="C1165" i="10"/>
  <c r="U1098" i="1" l="1"/>
  <c r="W1098" i="1"/>
  <c r="S1098" i="1"/>
  <c r="O1100" i="1"/>
  <c r="P1100" i="1" s="1"/>
  <c r="C1166" i="10"/>
  <c r="U1099" i="1" l="1"/>
  <c r="W1099" i="1"/>
  <c r="S1099" i="1"/>
  <c r="O1101" i="1"/>
  <c r="P1101" i="1" s="1"/>
  <c r="C1167" i="10"/>
  <c r="W1100" i="1" l="1"/>
  <c r="S1100" i="1"/>
  <c r="U1100" i="1"/>
  <c r="O1102" i="1"/>
  <c r="P1102" i="1" s="1"/>
  <c r="C1168" i="10"/>
  <c r="W1101" i="1" l="1"/>
  <c r="S1101" i="1"/>
  <c r="U1101" i="1"/>
  <c r="O1103" i="1"/>
  <c r="P1103" i="1" s="1"/>
  <c r="C1169" i="10"/>
  <c r="W1102" i="1" l="1"/>
  <c r="S1102" i="1"/>
  <c r="U1102" i="1"/>
  <c r="O1104" i="1"/>
  <c r="P1104" i="1" s="1"/>
  <c r="C1170" i="10"/>
  <c r="W1103" i="1" l="1"/>
  <c r="U1103" i="1"/>
  <c r="S1103" i="1"/>
  <c r="O1105" i="1"/>
  <c r="P1105" i="1" s="1"/>
  <c r="C1171" i="10"/>
  <c r="W1104" i="1" l="1"/>
  <c r="U1104" i="1"/>
  <c r="S1104" i="1"/>
  <c r="O1106" i="1"/>
  <c r="P1106" i="1" s="1"/>
  <c r="C1172" i="10"/>
  <c r="W1105" i="1" l="1"/>
  <c r="U1105" i="1"/>
  <c r="S1105" i="1"/>
  <c r="O1107" i="1"/>
  <c r="P1107" i="1" s="1"/>
  <c r="C1173" i="10"/>
  <c r="W1106" i="1" l="1"/>
  <c r="U1106" i="1"/>
  <c r="S1106" i="1"/>
  <c r="O1108" i="1"/>
  <c r="P1108" i="1" s="1"/>
  <c r="C1174" i="10"/>
  <c r="W1107" i="1" l="1"/>
  <c r="U1107" i="1"/>
  <c r="S1107" i="1"/>
  <c r="O1109" i="1"/>
  <c r="P1109" i="1" s="1"/>
  <c r="C1175" i="10"/>
  <c r="U1108" i="1" l="1"/>
  <c r="W1108" i="1"/>
  <c r="S1108" i="1"/>
  <c r="O1110" i="1"/>
  <c r="P1110" i="1" s="1"/>
  <c r="C1176" i="10"/>
  <c r="W1109" i="1" l="1"/>
  <c r="U1109" i="1"/>
  <c r="S1109" i="1"/>
  <c r="O1111" i="1"/>
  <c r="P1111" i="1" s="1"/>
  <c r="C1177" i="10"/>
  <c r="W1110" i="1" l="1"/>
  <c r="U1110" i="1"/>
  <c r="S1110" i="1"/>
  <c r="O1112" i="1"/>
  <c r="P1112" i="1" s="1"/>
  <c r="C1178" i="10"/>
  <c r="W1111" i="1" l="1"/>
  <c r="U1111" i="1"/>
  <c r="S1111" i="1"/>
  <c r="O1113" i="1"/>
  <c r="P1113" i="1" s="1"/>
  <c r="C1179" i="10"/>
  <c r="W1112" i="1" l="1"/>
  <c r="U1112" i="1"/>
  <c r="S1112" i="1"/>
  <c r="O1114" i="1"/>
  <c r="P1114" i="1" s="1"/>
  <c r="C1180" i="10"/>
  <c r="W1113" i="1" l="1"/>
  <c r="U1113" i="1"/>
  <c r="S1113" i="1"/>
  <c r="O1115" i="1"/>
  <c r="P1115" i="1" s="1"/>
  <c r="C1181" i="10"/>
  <c r="W1114" i="1" l="1"/>
  <c r="U1114" i="1"/>
  <c r="S1114" i="1"/>
  <c r="O1116" i="1"/>
  <c r="P1116" i="1" s="1"/>
  <c r="C1182" i="10"/>
  <c r="W1115" i="1" l="1"/>
  <c r="U1115" i="1"/>
  <c r="S1115" i="1"/>
  <c r="O1117" i="1"/>
  <c r="P1117" i="1" s="1"/>
  <c r="C1183" i="10"/>
  <c r="S1116" i="1" l="1"/>
  <c r="U1116" i="1"/>
  <c r="W1116" i="1"/>
  <c r="O1118" i="1"/>
  <c r="P1118" i="1" s="1"/>
  <c r="C1184" i="10"/>
  <c r="W1117" i="1" l="1"/>
  <c r="U1117" i="1"/>
  <c r="S1117" i="1"/>
  <c r="O1119" i="1"/>
  <c r="P1119" i="1" s="1"/>
  <c r="C1185" i="10"/>
  <c r="U1118" i="1" l="1"/>
  <c r="W1118" i="1"/>
  <c r="S1118" i="1"/>
  <c r="O1120" i="1"/>
  <c r="P1120" i="1" s="1"/>
  <c r="C1186" i="10"/>
  <c r="W1119" i="1" l="1"/>
  <c r="U1119" i="1"/>
  <c r="S1119" i="1"/>
  <c r="O1121" i="1"/>
  <c r="P1121" i="1" s="1"/>
  <c r="C1187" i="10"/>
  <c r="U1120" i="1" l="1"/>
  <c r="W1120" i="1"/>
  <c r="S1120" i="1"/>
  <c r="O1122" i="1"/>
  <c r="P1122" i="1" s="1"/>
  <c r="C1188" i="10"/>
  <c r="W1121" i="1" l="1"/>
  <c r="U1121" i="1"/>
  <c r="S1121" i="1"/>
  <c r="O1123" i="1"/>
  <c r="P1123" i="1" s="1"/>
  <c r="C1189" i="10"/>
  <c r="U1122" i="1" l="1"/>
  <c r="W1122" i="1"/>
  <c r="S1122" i="1"/>
  <c r="O1124" i="1"/>
  <c r="P1124" i="1" s="1"/>
  <c r="C1190" i="10"/>
  <c r="U1123" i="1" l="1"/>
  <c r="W1123" i="1"/>
  <c r="S1123" i="1"/>
  <c r="O1125" i="1"/>
  <c r="P1125" i="1" s="1"/>
  <c r="C1191" i="10"/>
  <c r="W1124" i="1" l="1"/>
  <c r="U1124" i="1"/>
  <c r="S1124" i="1"/>
  <c r="O1126" i="1"/>
  <c r="P1126" i="1" s="1"/>
  <c r="C1192" i="10"/>
  <c r="W1125" i="1" l="1"/>
  <c r="U1125" i="1"/>
  <c r="S1125" i="1"/>
  <c r="O1127" i="1"/>
  <c r="P1127" i="1" s="1"/>
  <c r="C1193" i="10"/>
  <c r="W1126" i="1" l="1"/>
  <c r="S1126" i="1"/>
  <c r="U1126" i="1"/>
  <c r="O1128" i="1"/>
  <c r="P1128" i="1" s="1"/>
  <c r="C1194" i="10"/>
  <c r="W1127" i="1" l="1"/>
  <c r="U1127" i="1"/>
  <c r="S1127" i="1"/>
  <c r="O1129" i="1"/>
  <c r="P1129" i="1" s="1"/>
  <c r="C1195" i="10"/>
  <c r="W1128" i="1" l="1"/>
  <c r="U1128" i="1"/>
  <c r="S1128" i="1"/>
  <c r="O1130" i="1"/>
  <c r="P1130" i="1" s="1"/>
  <c r="C1196" i="10"/>
  <c r="W1129" i="1" l="1"/>
  <c r="U1129" i="1"/>
  <c r="S1129" i="1"/>
  <c r="O1131" i="1"/>
  <c r="P1131" i="1" s="1"/>
  <c r="C1197" i="10"/>
  <c r="W1130" i="1" l="1"/>
  <c r="U1130" i="1"/>
  <c r="S1130" i="1"/>
  <c r="O1132" i="1"/>
  <c r="P1132" i="1" s="1"/>
  <c r="C1198" i="10"/>
  <c r="W1131" i="1" l="1"/>
  <c r="S1131" i="1"/>
  <c r="U1131" i="1"/>
  <c r="O1133" i="1"/>
  <c r="P1133" i="1" s="1"/>
  <c r="C1199" i="10"/>
  <c r="W1132" i="1" l="1"/>
  <c r="S1132" i="1"/>
  <c r="U1132" i="1"/>
  <c r="O1134" i="1"/>
  <c r="P1134" i="1" s="1"/>
  <c r="C1200" i="10"/>
  <c r="W1133" i="1" l="1"/>
  <c r="S1133" i="1"/>
  <c r="U1133" i="1"/>
  <c r="O1135" i="1"/>
  <c r="P1135" i="1" s="1"/>
  <c r="C1201" i="10"/>
  <c r="U1134" i="1" l="1"/>
  <c r="W1134" i="1"/>
  <c r="S1134" i="1"/>
  <c r="O1136" i="1"/>
  <c r="P1136" i="1" s="1"/>
  <c r="C1202" i="10"/>
  <c r="W1135" i="1" l="1"/>
  <c r="U1135" i="1"/>
  <c r="S1135" i="1"/>
  <c r="O1137" i="1"/>
  <c r="P1137" i="1" s="1"/>
  <c r="C1203" i="10"/>
  <c r="U1136" i="1" l="1"/>
  <c r="W1136" i="1"/>
  <c r="S1136" i="1"/>
  <c r="O1138" i="1"/>
  <c r="P1138" i="1" s="1"/>
  <c r="C1204" i="10"/>
  <c r="W1137" i="1" l="1"/>
  <c r="U1137" i="1"/>
  <c r="S1137" i="1"/>
  <c r="O1139" i="1"/>
  <c r="P1139" i="1" s="1"/>
  <c r="C1205" i="10"/>
  <c r="W1138" i="1" l="1"/>
  <c r="U1138" i="1"/>
  <c r="S1138" i="1"/>
  <c r="O1140" i="1"/>
  <c r="P1140" i="1" s="1"/>
  <c r="C1206" i="10"/>
  <c r="W1139" i="1" l="1"/>
  <c r="U1139" i="1"/>
  <c r="S1139" i="1"/>
  <c r="O1141" i="1"/>
  <c r="P1141" i="1" s="1"/>
  <c r="C1207" i="10"/>
  <c r="W1140" i="1" l="1"/>
  <c r="S1140" i="1"/>
  <c r="U1140" i="1"/>
  <c r="O1142" i="1"/>
  <c r="P1142" i="1" s="1"/>
  <c r="C1208" i="10"/>
  <c r="W1141" i="1" l="1"/>
  <c r="U1141" i="1"/>
  <c r="S1141" i="1"/>
  <c r="O1143" i="1"/>
  <c r="P1143" i="1" s="1"/>
  <c r="C1209" i="10"/>
  <c r="W1142" i="1" l="1"/>
  <c r="U1142" i="1"/>
  <c r="S1142" i="1"/>
  <c r="O1144" i="1"/>
  <c r="P1144" i="1" s="1"/>
  <c r="C1210" i="10"/>
  <c r="W1143" i="1" l="1"/>
  <c r="U1143" i="1"/>
  <c r="S1143" i="1"/>
  <c r="O1145" i="1"/>
  <c r="P1145" i="1" s="1"/>
  <c r="C1211" i="10"/>
  <c r="U1144" i="1" l="1"/>
  <c r="W1144" i="1"/>
  <c r="S1144" i="1"/>
  <c r="O1146" i="1"/>
  <c r="P1146" i="1" s="1"/>
  <c r="C1212" i="10"/>
  <c r="W1145" i="1" l="1"/>
  <c r="U1145" i="1"/>
  <c r="S1145" i="1"/>
  <c r="O1147" i="1"/>
  <c r="P1147" i="1" s="1"/>
  <c r="C1213" i="10"/>
  <c r="U1146" i="1" l="1"/>
  <c r="W1146" i="1"/>
  <c r="S1146" i="1"/>
  <c r="O1148" i="1"/>
  <c r="P1148" i="1" s="1"/>
  <c r="C1214" i="10"/>
  <c r="U1147" i="1" l="1"/>
  <c r="W1147" i="1"/>
  <c r="S1147" i="1"/>
  <c r="O1149" i="1"/>
  <c r="P1149" i="1" s="1"/>
  <c r="C1215" i="10"/>
  <c r="W1148" i="1" l="1"/>
  <c r="S1148" i="1"/>
  <c r="U1148" i="1"/>
  <c r="O1150" i="1"/>
  <c r="P1150" i="1" s="1"/>
  <c r="C1216" i="10"/>
  <c r="W1149" i="1" l="1"/>
  <c r="S1149" i="1"/>
  <c r="U1149" i="1"/>
  <c r="O1151" i="1"/>
  <c r="P1151" i="1" s="1"/>
  <c r="C1217" i="10"/>
  <c r="W1150" i="1" l="1"/>
  <c r="U1150" i="1"/>
  <c r="S1150" i="1"/>
  <c r="O1152" i="1"/>
  <c r="P1152" i="1" s="1"/>
  <c r="C1218" i="10"/>
  <c r="W1151" i="1" l="1"/>
  <c r="U1151" i="1"/>
  <c r="S1151" i="1"/>
  <c r="O1153" i="1"/>
  <c r="P1153" i="1" s="1"/>
  <c r="C1219" i="10"/>
  <c r="W1152" i="1" l="1"/>
  <c r="U1152" i="1"/>
  <c r="S1152" i="1"/>
  <c r="O1154" i="1"/>
  <c r="P1154" i="1" s="1"/>
  <c r="C1220" i="10"/>
  <c r="W1153" i="1" l="1"/>
  <c r="U1153" i="1"/>
  <c r="S1153" i="1"/>
  <c r="O1155" i="1"/>
  <c r="P1155" i="1" s="1"/>
  <c r="C1221" i="10"/>
  <c r="W1154" i="1" l="1"/>
  <c r="U1154" i="1"/>
  <c r="S1154" i="1"/>
  <c r="O1156" i="1"/>
  <c r="P1156" i="1" s="1"/>
  <c r="C1222" i="10"/>
  <c r="W1155" i="1" l="1"/>
  <c r="U1155" i="1"/>
  <c r="S1155" i="1"/>
  <c r="O1157" i="1"/>
  <c r="P1157" i="1" s="1"/>
  <c r="C1223" i="10"/>
  <c r="W1156" i="1" l="1"/>
  <c r="U1156" i="1"/>
  <c r="S1156" i="1"/>
  <c r="O1158" i="1"/>
  <c r="P1158" i="1" s="1"/>
  <c r="C1224" i="10"/>
  <c r="W1157" i="1" l="1"/>
  <c r="U1157" i="1"/>
  <c r="S1157" i="1"/>
  <c r="O1159" i="1"/>
  <c r="P1159" i="1" s="1"/>
  <c r="C1225" i="10"/>
  <c r="W1158" i="1" l="1"/>
  <c r="U1158" i="1"/>
  <c r="S1158" i="1"/>
  <c r="O1160" i="1"/>
  <c r="P1160" i="1" s="1"/>
  <c r="C1226" i="10"/>
  <c r="W1159" i="1" l="1"/>
  <c r="U1159" i="1"/>
  <c r="S1159" i="1"/>
  <c r="O1161" i="1"/>
  <c r="P1161" i="1" s="1"/>
  <c r="C1227" i="10"/>
  <c r="W1160" i="1" l="1"/>
  <c r="U1160" i="1"/>
  <c r="S1160" i="1"/>
  <c r="O1162" i="1"/>
  <c r="P1162" i="1" s="1"/>
  <c r="C1228" i="10"/>
  <c r="W1161" i="1" l="1"/>
  <c r="U1161" i="1"/>
  <c r="S1161" i="1"/>
  <c r="O1163" i="1"/>
  <c r="P1163" i="1" s="1"/>
  <c r="C1229" i="10"/>
  <c r="W1162" i="1" l="1"/>
  <c r="U1162" i="1"/>
  <c r="S1162" i="1"/>
  <c r="O1164" i="1"/>
  <c r="P1164" i="1" s="1"/>
  <c r="C1230" i="10"/>
  <c r="W1163" i="1" l="1"/>
  <c r="U1163" i="1"/>
  <c r="S1163" i="1"/>
  <c r="O1165" i="1"/>
  <c r="P1165" i="1" s="1"/>
  <c r="C1231" i="10"/>
  <c r="W1164" i="1" l="1"/>
  <c r="S1164" i="1"/>
  <c r="U1164" i="1"/>
  <c r="O1166" i="1"/>
  <c r="P1166" i="1" s="1"/>
  <c r="C1232" i="10"/>
  <c r="W1165" i="1" l="1"/>
  <c r="U1165" i="1"/>
  <c r="S1165" i="1"/>
  <c r="O1167" i="1"/>
  <c r="P1167" i="1" s="1"/>
  <c r="C1233" i="10"/>
  <c r="W1166" i="1" l="1"/>
  <c r="U1166" i="1"/>
  <c r="S1166" i="1"/>
  <c r="O1168" i="1"/>
  <c r="P1168" i="1" s="1"/>
  <c r="C1234" i="10"/>
  <c r="W1167" i="1" l="1"/>
  <c r="U1167" i="1"/>
  <c r="S1167" i="1"/>
  <c r="O1169" i="1"/>
  <c r="P1169" i="1" s="1"/>
  <c r="C1235" i="10"/>
  <c r="U1168" i="1" l="1"/>
  <c r="W1168" i="1"/>
  <c r="S1168" i="1"/>
  <c r="O1170" i="1"/>
  <c r="P1170" i="1" s="1"/>
  <c r="C1236" i="10"/>
  <c r="W1169" i="1" l="1"/>
  <c r="U1169" i="1"/>
  <c r="S1169" i="1"/>
  <c r="O1171" i="1"/>
  <c r="P1171" i="1" s="1"/>
  <c r="C1237" i="10"/>
  <c r="U1170" i="1" l="1"/>
  <c r="W1170" i="1"/>
  <c r="S1170" i="1"/>
  <c r="O1172" i="1"/>
  <c r="P1172" i="1" s="1"/>
  <c r="C1238" i="10"/>
  <c r="U1171" i="1" l="1"/>
  <c r="W1171" i="1"/>
  <c r="S1171" i="1"/>
  <c r="O1173" i="1"/>
  <c r="P1173" i="1" s="1"/>
  <c r="C1239" i="10"/>
  <c r="U1172" i="1" l="1"/>
  <c r="W1172" i="1"/>
  <c r="S1172" i="1"/>
  <c r="O1174" i="1"/>
  <c r="P1174" i="1" s="1"/>
  <c r="C1240" i="10"/>
  <c r="U1173" i="1" l="1"/>
  <c r="W1173" i="1"/>
  <c r="S1173" i="1"/>
  <c r="O1175" i="1"/>
  <c r="P1175" i="1" s="1"/>
  <c r="C1241" i="10"/>
  <c r="U1174" i="1" l="1"/>
  <c r="W1174" i="1"/>
  <c r="S1174" i="1"/>
  <c r="O1176" i="1"/>
  <c r="P1176" i="1" s="1"/>
  <c r="C1242" i="10"/>
  <c r="W1175" i="1" l="1"/>
  <c r="U1175" i="1"/>
  <c r="S1175" i="1"/>
  <c r="O1177" i="1"/>
  <c r="P1177" i="1" s="1"/>
  <c r="C1243" i="10"/>
  <c r="W1176" i="1" l="1"/>
  <c r="U1176" i="1"/>
  <c r="S1176" i="1"/>
  <c r="O1178" i="1"/>
  <c r="P1178" i="1" s="1"/>
  <c r="C1244" i="10"/>
  <c r="W1177" i="1" l="1"/>
  <c r="U1177" i="1"/>
  <c r="S1177" i="1"/>
  <c r="O1179" i="1"/>
  <c r="P1179" i="1" s="1"/>
  <c r="C1245" i="10"/>
  <c r="W1178" i="1" l="1"/>
  <c r="U1178" i="1"/>
  <c r="S1178" i="1"/>
  <c r="O1180" i="1"/>
  <c r="P1180" i="1" s="1"/>
  <c r="C1246" i="10"/>
  <c r="W1179" i="1" l="1"/>
  <c r="U1179" i="1"/>
  <c r="S1179" i="1"/>
  <c r="O1181" i="1"/>
  <c r="P1181" i="1" s="1"/>
  <c r="C1247" i="10"/>
  <c r="W1180" i="1" l="1"/>
  <c r="U1180" i="1"/>
  <c r="S1180" i="1"/>
  <c r="O1182" i="1"/>
  <c r="P1182" i="1" s="1"/>
  <c r="C1248" i="10"/>
  <c r="W1181" i="1" l="1"/>
  <c r="U1181" i="1"/>
  <c r="S1181" i="1"/>
  <c r="O1183" i="1"/>
  <c r="P1183" i="1" s="1"/>
  <c r="C1249" i="10"/>
  <c r="W1182" i="1" l="1"/>
  <c r="U1182" i="1"/>
  <c r="S1182" i="1"/>
  <c r="O1184" i="1"/>
  <c r="P1184" i="1" s="1"/>
  <c r="C1250" i="10"/>
  <c r="U1183" i="1" l="1"/>
  <c r="W1183" i="1"/>
  <c r="S1183" i="1"/>
  <c r="O1185" i="1"/>
  <c r="P1185" i="1" s="1"/>
  <c r="C1251" i="10"/>
  <c r="W1184" i="1" l="1"/>
  <c r="U1184" i="1"/>
  <c r="S1184" i="1"/>
  <c r="O1186" i="1"/>
  <c r="P1186" i="1" s="1"/>
  <c r="C1252" i="10"/>
  <c r="W1185" i="1" l="1"/>
  <c r="U1185" i="1"/>
  <c r="S1185" i="1"/>
  <c r="O1187" i="1"/>
  <c r="P1187" i="1" s="1"/>
  <c r="C1253" i="10"/>
  <c r="W1186" i="1" l="1"/>
  <c r="U1186" i="1"/>
  <c r="S1186" i="1"/>
  <c r="O1188" i="1"/>
  <c r="P1188" i="1" s="1"/>
  <c r="C1254" i="10"/>
  <c r="W1187" i="1" l="1"/>
  <c r="U1187" i="1"/>
  <c r="S1187" i="1"/>
  <c r="O1189" i="1"/>
  <c r="P1189" i="1" s="1"/>
  <c r="C1255" i="10"/>
  <c r="S1188" i="1" l="1"/>
  <c r="W1188" i="1"/>
  <c r="U1188" i="1"/>
  <c r="O1190" i="1"/>
  <c r="P1190" i="1" s="1"/>
  <c r="C1256" i="10"/>
  <c r="W1189" i="1" l="1"/>
  <c r="U1189" i="1"/>
  <c r="S1189" i="1"/>
  <c r="O1191" i="1"/>
  <c r="P1191" i="1" s="1"/>
  <c r="C1257" i="10"/>
  <c r="U1190" i="1" l="1"/>
  <c r="W1190" i="1"/>
  <c r="S1190" i="1"/>
  <c r="O1192" i="1"/>
  <c r="P1192" i="1" s="1"/>
  <c r="C1258" i="10"/>
  <c r="W1191" i="1" l="1"/>
  <c r="U1191" i="1"/>
  <c r="S1191" i="1"/>
  <c r="O1193" i="1"/>
  <c r="P1193" i="1" s="1"/>
  <c r="C1259" i="10"/>
  <c r="U1192" i="1" l="1"/>
  <c r="W1192" i="1"/>
  <c r="S1192" i="1"/>
  <c r="O1194" i="1"/>
  <c r="P1194" i="1" s="1"/>
  <c r="C1260" i="10"/>
  <c r="W1193" i="1" l="1"/>
  <c r="U1193" i="1"/>
  <c r="S1193" i="1"/>
  <c r="O1195" i="1"/>
  <c r="P1195" i="1" s="1"/>
  <c r="C1261" i="10"/>
  <c r="U1194" i="1" l="1"/>
  <c r="W1194" i="1"/>
  <c r="S1194" i="1"/>
  <c r="O1196" i="1"/>
  <c r="P1196" i="1" s="1"/>
  <c r="C1262" i="10"/>
  <c r="U1195" i="1" l="1"/>
  <c r="W1195" i="1"/>
  <c r="S1195" i="1"/>
  <c r="O1197" i="1"/>
  <c r="P1197" i="1" s="1"/>
  <c r="C1263" i="10"/>
  <c r="W1196" i="1" l="1"/>
  <c r="S1196" i="1"/>
  <c r="U1196" i="1"/>
  <c r="O1198" i="1"/>
  <c r="P1198" i="1" s="1"/>
  <c r="C1264" i="10"/>
  <c r="W1197" i="1" l="1"/>
  <c r="S1197" i="1"/>
  <c r="U1197" i="1"/>
  <c r="O1199" i="1"/>
  <c r="P1199" i="1" s="1"/>
  <c r="C1265" i="10"/>
  <c r="W1198" i="1" l="1"/>
  <c r="S1198" i="1"/>
  <c r="U1198" i="1"/>
  <c r="O1200" i="1"/>
  <c r="P1200" i="1" s="1"/>
  <c r="C1266" i="10"/>
  <c r="W1199" i="1" l="1"/>
  <c r="U1199" i="1"/>
  <c r="S1199" i="1"/>
  <c r="O1201" i="1"/>
  <c r="P1201" i="1" s="1"/>
  <c r="C1267" i="10"/>
  <c r="W1200" i="1" l="1"/>
  <c r="U1200" i="1"/>
  <c r="S1200" i="1"/>
  <c r="O1202" i="1"/>
  <c r="P1202" i="1" s="1"/>
  <c r="C1268" i="10"/>
  <c r="W1201" i="1" l="1"/>
  <c r="U1201" i="1"/>
  <c r="S1201" i="1"/>
  <c r="O1203" i="1"/>
  <c r="P1203" i="1" s="1"/>
  <c r="C1269" i="10"/>
  <c r="W1202" i="1" l="1"/>
  <c r="U1202" i="1"/>
  <c r="S1202" i="1"/>
  <c r="O1204" i="1"/>
  <c r="P1204" i="1" s="1"/>
  <c r="C1270" i="10"/>
  <c r="W1203" i="1" l="1"/>
  <c r="U1203" i="1"/>
  <c r="S1203" i="1"/>
  <c r="O1205" i="1"/>
  <c r="P1205" i="1" s="1"/>
  <c r="C1271" i="10"/>
  <c r="W1204" i="1" l="1"/>
  <c r="U1204" i="1"/>
  <c r="S1204" i="1"/>
  <c r="O1206" i="1"/>
  <c r="P1206" i="1" s="1"/>
  <c r="C1272" i="10"/>
  <c r="W1205" i="1" l="1"/>
  <c r="U1205" i="1"/>
  <c r="S1205" i="1"/>
  <c r="O1207" i="1"/>
  <c r="P1207" i="1" s="1"/>
  <c r="C1273" i="10"/>
  <c r="W1206" i="1" l="1"/>
  <c r="U1206" i="1"/>
  <c r="S1206" i="1"/>
  <c r="O1208" i="1"/>
  <c r="P1208" i="1" s="1"/>
  <c r="C1274" i="10"/>
  <c r="W1207" i="1" l="1"/>
  <c r="U1207" i="1"/>
  <c r="S1207" i="1"/>
  <c r="O1209" i="1"/>
  <c r="P1209" i="1" s="1"/>
  <c r="C1275" i="10"/>
  <c r="U1208" i="1" l="1"/>
  <c r="W1208" i="1"/>
  <c r="S1208" i="1"/>
  <c r="O1210" i="1"/>
  <c r="P1210" i="1" s="1"/>
  <c r="C1276" i="10"/>
  <c r="W1209" i="1" l="1"/>
  <c r="U1209" i="1"/>
  <c r="S1209" i="1"/>
  <c r="O1211" i="1"/>
  <c r="P1211" i="1" s="1"/>
  <c r="C1277" i="10"/>
  <c r="W1210" i="1" l="1"/>
  <c r="U1210" i="1"/>
  <c r="S1210" i="1"/>
  <c r="O1212" i="1"/>
  <c r="P1212" i="1" s="1"/>
  <c r="C1278" i="10"/>
  <c r="W1211" i="1" l="1"/>
  <c r="U1211" i="1"/>
  <c r="S1211" i="1"/>
  <c r="O1213" i="1"/>
  <c r="P1213" i="1" s="1"/>
  <c r="C1279" i="10"/>
  <c r="W1212" i="1" l="1"/>
  <c r="S1212" i="1"/>
  <c r="U1212" i="1"/>
  <c r="O1214" i="1"/>
  <c r="P1214" i="1" s="1"/>
  <c r="C1280" i="10"/>
  <c r="W1213" i="1" l="1"/>
  <c r="U1213" i="1"/>
  <c r="S1213" i="1"/>
  <c r="O1215" i="1"/>
  <c r="P1215" i="1" s="1"/>
  <c r="C1281" i="10"/>
  <c r="W1214" i="1" l="1"/>
  <c r="U1214" i="1"/>
  <c r="S1214" i="1"/>
  <c r="O1216" i="1"/>
  <c r="P1216" i="1" s="1"/>
  <c r="C1282" i="10"/>
  <c r="W1215" i="1" l="1"/>
  <c r="U1215" i="1"/>
  <c r="S1215" i="1"/>
  <c r="O1217" i="1"/>
  <c r="P1217" i="1" s="1"/>
  <c r="C1283" i="10"/>
  <c r="U1216" i="1" l="1"/>
  <c r="W1216" i="1"/>
  <c r="S1216" i="1"/>
  <c r="O1218" i="1"/>
  <c r="P1218" i="1" s="1"/>
  <c r="C1284" i="10"/>
  <c r="W1217" i="1" l="1"/>
  <c r="U1217" i="1"/>
  <c r="S1217" i="1"/>
  <c r="O1219" i="1"/>
  <c r="P1219" i="1" s="1"/>
  <c r="C1285" i="10"/>
  <c r="U1218" i="1" l="1"/>
  <c r="W1218" i="1"/>
  <c r="S1218" i="1"/>
  <c r="O1220" i="1"/>
  <c r="P1220" i="1" s="1"/>
  <c r="C1286" i="10"/>
  <c r="U1219" i="1" l="1"/>
  <c r="W1219" i="1"/>
  <c r="S1219" i="1"/>
  <c r="O1221" i="1"/>
  <c r="P1221" i="1" s="1"/>
  <c r="C1287" i="10"/>
  <c r="W1220" i="1" l="1"/>
  <c r="U1220" i="1"/>
  <c r="S1220" i="1"/>
  <c r="O1222" i="1"/>
  <c r="P1222" i="1" s="1"/>
  <c r="C1288" i="10"/>
  <c r="W1221" i="1" l="1"/>
  <c r="U1221" i="1"/>
  <c r="S1221" i="1"/>
  <c r="O1223" i="1"/>
  <c r="P1223" i="1" s="1"/>
  <c r="C1289" i="10"/>
  <c r="W1222" i="1" l="1"/>
  <c r="U1222" i="1"/>
  <c r="S1222" i="1"/>
  <c r="O1224" i="1"/>
  <c r="P1224" i="1" s="1"/>
  <c r="C1290" i="10"/>
  <c r="W1223" i="1" l="1"/>
  <c r="U1223" i="1"/>
  <c r="S1223" i="1"/>
  <c r="O1225" i="1"/>
  <c r="P1225" i="1" s="1"/>
  <c r="C1291" i="10"/>
  <c r="W1224" i="1" l="1"/>
  <c r="U1224" i="1"/>
  <c r="S1224" i="1"/>
  <c r="O1226" i="1"/>
  <c r="P1226" i="1" s="1"/>
  <c r="C1292" i="10"/>
  <c r="W1225" i="1" l="1"/>
  <c r="U1225" i="1"/>
  <c r="S1225" i="1"/>
  <c r="O1227" i="1"/>
  <c r="P1227" i="1" s="1"/>
  <c r="C1293" i="10"/>
  <c r="W1226" i="1" l="1"/>
  <c r="U1226" i="1"/>
  <c r="S1226" i="1"/>
  <c r="O1228" i="1"/>
  <c r="P1228" i="1" s="1"/>
  <c r="C1294" i="10"/>
  <c r="W1227" i="1" l="1"/>
  <c r="U1227" i="1"/>
  <c r="S1227" i="1"/>
  <c r="O1229" i="1"/>
  <c r="P1229" i="1" s="1"/>
  <c r="C1295" i="10"/>
  <c r="S1228" i="1" l="1"/>
  <c r="W1228" i="1"/>
  <c r="U1228" i="1"/>
  <c r="O1230" i="1"/>
  <c r="P1230" i="1" s="1"/>
  <c r="C1296" i="10"/>
  <c r="W1229" i="1" l="1"/>
  <c r="S1229" i="1"/>
  <c r="U1229" i="1"/>
  <c r="O1231" i="1"/>
  <c r="P1231" i="1" s="1"/>
  <c r="C1297" i="10"/>
  <c r="U1230" i="1" l="1"/>
  <c r="W1230" i="1"/>
  <c r="S1230" i="1"/>
  <c r="O1232" i="1"/>
  <c r="P1232" i="1" s="1"/>
  <c r="C1298" i="10"/>
  <c r="W1231" i="1" l="1"/>
  <c r="U1231" i="1"/>
  <c r="S1231" i="1"/>
  <c r="O1233" i="1"/>
  <c r="P1233" i="1" s="1"/>
  <c r="C1299" i="10"/>
  <c r="W1232" i="1" l="1"/>
  <c r="U1232" i="1"/>
  <c r="S1232" i="1"/>
  <c r="O1234" i="1"/>
  <c r="P1234" i="1" s="1"/>
  <c r="C1300" i="10"/>
  <c r="W1233" i="1" l="1"/>
  <c r="U1233" i="1"/>
  <c r="S1233" i="1"/>
  <c r="O1235" i="1"/>
  <c r="P1235" i="1" s="1"/>
  <c r="C1301" i="10"/>
  <c r="W1234" i="1" l="1"/>
  <c r="U1234" i="1"/>
  <c r="S1234" i="1"/>
  <c r="O1236" i="1"/>
  <c r="P1236" i="1" s="1"/>
  <c r="C1302" i="10"/>
  <c r="W1235" i="1" l="1"/>
  <c r="U1235" i="1"/>
  <c r="S1235" i="1"/>
  <c r="O1237" i="1"/>
  <c r="P1237" i="1" s="1"/>
  <c r="C1303" i="10"/>
  <c r="W1236" i="1" l="1"/>
  <c r="S1236" i="1"/>
  <c r="U1236" i="1"/>
  <c r="O1238" i="1"/>
  <c r="P1238" i="1" s="1"/>
  <c r="C1304" i="10"/>
  <c r="W1237" i="1" l="1"/>
  <c r="U1237" i="1"/>
  <c r="S1237" i="1"/>
  <c r="O1239" i="1"/>
  <c r="P1239" i="1" s="1"/>
  <c r="C1305" i="10"/>
  <c r="W1238" i="1" l="1"/>
  <c r="U1238" i="1"/>
  <c r="S1238" i="1"/>
  <c r="O1240" i="1"/>
  <c r="P1240" i="1" s="1"/>
  <c r="C1306" i="10"/>
  <c r="W1239" i="1" l="1"/>
  <c r="U1239" i="1"/>
  <c r="S1239" i="1"/>
  <c r="O1241" i="1"/>
  <c r="P1241" i="1" s="1"/>
  <c r="C1307" i="10"/>
  <c r="U1240" i="1" l="1"/>
  <c r="W1240" i="1"/>
  <c r="S1240" i="1"/>
  <c r="O1242" i="1"/>
  <c r="P1242" i="1" s="1"/>
  <c r="C1308" i="10"/>
  <c r="W1241" i="1" l="1"/>
  <c r="U1241" i="1"/>
  <c r="S1241" i="1"/>
  <c r="O1243" i="1"/>
  <c r="P1243" i="1" s="1"/>
  <c r="C1309" i="10"/>
  <c r="U1242" i="1" l="1"/>
  <c r="W1242" i="1"/>
  <c r="S1242" i="1"/>
  <c r="O1244" i="1"/>
  <c r="P1244" i="1" s="1"/>
  <c r="C1310" i="10"/>
  <c r="U1243" i="1" l="1"/>
  <c r="W1243" i="1"/>
  <c r="S1243" i="1"/>
  <c r="O1245" i="1"/>
  <c r="P1245" i="1" s="1"/>
  <c r="C1311" i="10"/>
  <c r="S1244" i="1" l="1"/>
  <c r="W1244" i="1"/>
  <c r="U1244" i="1"/>
  <c r="O1246" i="1"/>
  <c r="P1246" i="1" s="1"/>
  <c r="C1312" i="10"/>
  <c r="S1245" i="1" l="1"/>
  <c r="U1245" i="1"/>
  <c r="W1245" i="1"/>
  <c r="O1247" i="1"/>
  <c r="P1247" i="1" s="1"/>
  <c r="C1313" i="10"/>
  <c r="U1246" i="1" l="1"/>
  <c r="W1246" i="1"/>
  <c r="S1246" i="1"/>
  <c r="O1248" i="1"/>
  <c r="P1248" i="1" s="1"/>
  <c r="C1314" i="10"/>
  <c r="U1247" i="1" l="1"/>
  <c r="W1247" i="1"/>
  <c r="S1247" i="1"/>
  <c r="O1249" i="1"/>
  <c r="P1249" i="1" s="1"/>
  <c r="C1315" i="10"/>
  <c r="W1248" i="1" l="1"/>
  <c r="U1248" i="1"/>
  <c r="S1248" i="1"/>
  <c r="O1250" i="1"/>
  <c r="P1250" i="1" s="1"/>
  <c r="C1316" i="10"/>
  <c r="W1249" i="1" l="1"/>
  <c r="U1249" i="1"/>
  <c r="S1249" i="1"/>
  <c r="O1251" i="1"/>
  <c r="P1251" i="1" s="1"/>
  <c r="C1317" i="10"/>
  <c r="W1250" i="1" l="1"/>
  <c r="U1250" i="1"/>
  <c r="S1250" i="1"/>
  <c r="O1252" i="1"/>
  <c r="P1252" i="1" s="1"/>
  <c r="C1318" i="10"/>
  <c r="W1251" i="1" l="1"/>
  <c r="U1251" i="1"/>
  <c r="S1251" i="1"/>
  <c r="O1253" i="1"/>
  <c r="P1253" i="1" s="1"/>
  <c r="C1319" i="10"/>
  <c r="W1252" i="1" l="1"/>
  <c r="U1252" i="1"/>
  <c r="S1252" i="1"/>
  <c r="O1254" i="1"/>
  <c r="P1254" i="1" s="1"/>
  <c r="C1320" i="10"/>
  <c r="W1253" i="1" l="1"/>
  <c r="U1253" i="1"/>
  <c r="S1253" i="1"/>
  <c r="O1255" i="1"/>
  <c r="P1255" i="1" s="1"/>
  <c r="C1321" i="10"/>
  <c r="W1254" i="1" l="1"/>
  <c r="U1254" i="1"/>
  <c r="S1254" i="1"/>
  <c r="O1256" i="1"/>
  <c r="P1256" i="1" s="1"/>
  <c r="C1322" i="10"/>
  <c r="U1255" i="1" l="1"/>
  <c r="W1255" i="1"/>
  <c r="S1255" i="1"/>
  <c r="O1257" i="1"/>
  <c r="P1257" i="1" s="1"/>
  <c r="C1323" i="10"/>
  <c r="W1256" i="1" l="1"/>
  <c r="U1256" i="1"/>
  <c r="S1256" i="1"/>
  <c r="O1258" i="1"/>
  <c r="P1258" i="1" s="1"/>
  <c r="C1324" i="10"/>
  <c r="W1257" i="1" l="1"/>
  <c r="U1257" i="1"/>
  <c r="S1257" i="1"/>
  <c r="O1259" i="1"/>
  <c r="P1259" i="1" s="1"/>
  <c r="C1325" i="10"/>
  <c r="W1258" i="1" l="1"/>
  <c r="U1258" i="1"/>
  <c r="S1258" i="1"/>
  <c r="O1260" i="1"/>
  <c r="P1260" i="1" s="1"/>
  <c r="C1326" i="10"/>
  <c r="W1259" i="1" l="1"/>
  <c r="U1259" i="1"/>
  <c r="S1259" i="1"/>
  <c r="O1261" i="1"/>
  <c r="P1261" i="1" s="1"/>
  <c r="C1327" i="10"/>
  <c r="W1260" i="1" l="1"/>
  <c r="S1260" i="1"/>
  <c r="U1260" i="1"/>
  <c r="O1262" i="1"/>
  <c r="P1262" i="1" s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W22" i="1"/>
  <c r="U22" i="1"/>
  <c r="S22" i="1"/>
  <c r="C1328" i="10"/>
  <c r="C33" i="1" l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W1261" i="1"/>
  <c r="U1261" i="1"/>
  <c r="S1261" i="1"/>
  <c r="O1263" i="1"/>
  <c r="P1263" i="1" s="1"/>
  <c r="C1329" i="10"/>
  <c r="W1262" i="1" l="1"/>
  <c r="U1262" i="1"/>
  <c r="S1262" i="1"/>
  <c r="O1264" i="1"/>
  <c r="P1264" i="1" s="1"/>
  <c r="G17" i="11"/>
  <c r="G16" i="11"/>
  <c r="G13" i="11"/>
  <c r="G14" i="11"/>
  <c r="G19" i="11"/>
  <c r="G15" i="11"/>
  <c r="C1330" i="10"/>
  <c r="W1263" i="1" l="1"/>
  <c r="U1263" i="1"/>
  <c r="S1263" i="1"/>
  <c r="O1265" i="1"/>
  <c r="P1265" i="1" s="1"/>
  <c r="G11" i="11"/>
  <c r="C1331" i="10"/>
  <c r="U1264" i="1" l="1"/>
  <c r="W1264" i="1"/>
  <c r="S1264" i="1"/>
  <c r="O1266" i="1"/>
  <c r="P1266" i="1" s="1"/>
  <c r="C1332" i="10"/>
  <c r="W1265" i="1" l="1"/>
  <c r="U1265" i="1"/>
  <c r="S1265" i="1"/>
  <c r="O1267" i="1"/>
  <c r="P1267" i="1" s="1"/>
  <c r="C1333" i="10"/>
  <c r="U1266" i="1" l="1"/>
  <c r="W1266" i="1"/>
  <c r="S1266" i="1"/>
  <c r="O1268" i="1"/>
  <c r="P1268" i="1" s="1"/>
  <c r="C1334" i="10"/>
  <c r="U1267" i="1" l="1"/>
  <c r="W1267" i="1"/>
  <c r="S1267" i="1"/>
  <c r="O1269" i="1"/>
  <c r="P1269" i="1" s="1"/>
  <c r="C1335" i="10"/>
  <c r="W1268" i="1" l="1"/>
  <c r="U1268" i="1"/>
  <c r="S1268" i="1"/>
  <c r="O1270" i="1"/>
  <c r="P1270" i="1" s="1"/>
  <c r="C1336" i="10"/>
  <c r="W1269" i="1" l="1"/>
  <c r="U1269" i="1"/>
  <c r="S1269" i="1"/>
  <c r="O1271" i="1"/>
  <c r="P1271" i="1" s="1"/>
  <c r="C1337" i="10"/>
  <c r="W1270" i="1" l="1"/>
  <c r="U1270" i="1"/>
  <c r="S1270" i="1"/>
  <c r="O1272" i="1"/>
  <c r="P1272" i="1" s="1"/>
  <c r="C1338" i="10"/>
  <c r="W1271" i="1" l="1"/>
  <c r="U1271" i="1"/>
  <c r="S1271" i="1"/>
  <c r="O1273" i="1"/>
  <c r="P1273" i="1" s="1"/>
  <c r="C1339" i="10"/>
  <c r="W1272" i="1" l="1"/>
  <c r="S1272" i="1"/>
  <c r="U1272" i="1"/>
  <c r="O1274" i="1"/>
  <c r="P1274" i="1" s="1"/>
  <c r="C1340" i="10"/>
  <c r="W1273" i="1" l="1"/>
  <c r="U1273" i="1"/>
  <c r="S1273" i="1"/>
  <c r="O1275" i="1"/>
  <c r="P1275" i="1" s="1"/>
  <c r="C1341" i="10"/>
  <c r="W1274" i="1" l="1"/>
  <c r="U1274" i="1"/>
  <c r="S1274" i="1"/>
  <c r="O1276" i="1"/>
  <c r="P1276" i="1" s="1"/>
  <c r="C1342" i="10"/>
  <c r="W1275" i="1" l="1"/>
  <c r="U1275" i="1"/>
  <c r="S1275" i="1"/>
  <c r="O1277" i="1"/>
  <c r="P1277" i="1" s="1"/>
  <c r="C1343" i="10"/>
  <c r="W1276" i="1" l="1"/>
  <c r="S1276" i="1"/>
  <c r="U1276" i="1"/>
  <c r="O1278" i="1"/>
  <c r="P1278" i="1" s="1"/>
  <c r="C1344" i="10"/>
  <c r="W1277" i="1" l="1"/>
  <c r="S1277" i="1"/>
  <c r="U1277" i="1"/>
  <c r="O1279" i="1"/>
  <c r="P1279" i="1" s="1"/>
  <c r="C1345" i="10"/>
  <c r="W1278" i="1" l="1"/>
  <c r="U1278" i="1"/>
  <c r="S1278" i="1"/>
  <c r="O1280" i="1"/>
  <c r="P1280" i="1" s="1"/>
  <c r="C1346" i="10"/>
  <c r="W1279" i="1" l="1"/>
  <c r="U1279" i="1"/>
  <c r="S1279" i="1"/>
  <c r="O1281" i="1"/>
  <c r="P1281" i="1" s="1"/>
  <c r="C1347" i="10"/>
  <c r="U1280" i="1" l="1"/>
  <c r="W1280" i="1"/>
  <c r="S1280" i="1"/>
  <c r="O1282" i="1"/>
  <c r="P1282" i="1" s="1"/>
  <c r="C1348" i="10"/>
  <c r="W1281" i="1" l="1"/>
  <c r="U1281" i="1"/>
  <c r="S1281" i="1"/>
  <c r="O1283" i="1"/>
  <c r="P1283" i="1" s="1"/>
  <c r="C1349" i="10"/>
  <c r="W1282" i="1" l="1"/>
  <c r="U1282" i="1"/>
  <c r="S1282" i="1"/>
  <c r="O1284" i="1"/>
  <c r="P1284" i="1" s="1"/>
  <c r="C1350" i="10"/>
  <c r="W1283" i="1" l="1"/>
  <c r="U1283" i="1"/>
  <c r="S1283" i="1"/>
  <c r="O1285" i="1"/>
  <c r="P1285" i="1" s="1"/>
  <c r="C1351" i="10"/>
  <c r="W1284" i="1" l="1"/>
  <c r="S1284" i="1"/>
  <c r="U1284" i="1"/>
  <c r="O1286" i="1"/>
  <c r="P1286" i="1" s="1"/>
  <c r="C1352" i="10"/>
  <c r="W1285" i="1" l="1"/>
  <c r="U1285" i="1"/>
  <c r="S1285" i="1"/>
  <c r="O1287" i="1"/>
  <c r="P1287" i="1" s="1"/>
  <c r="C1353" i="10"/>
  <c r="W1286" i="1" l="1"/>
  <c r="U1286" i="1"/>
  <c r="S1286" i="1"/>
  <c r="O1288" i="1"/>
  <c r="P1288" i="1" s="1"/>
  <c r="C1354" i="10"/>
  <c r="W1287" i="1" l="1"/>
  <c r="U1287" i="1"/>
  <c r="S1287" i="1"/>
  <c r="O1289" i="1"/>
  <c r="P1289" i="1" s="1"/>
  <c r="C1355" i="10"/>
  <c r="U1288" i="1" l="1"/>
  <c r="W1288" i="1"/>
  <c r="S1288" i="1"/>
  <c r="O1290" i="1"/>
  <c r="P1290" i="1" s="1"/>
  <c r="C1356" i="10"/>
  <c r="W1289" i="1" l="1"/>
  <c r="U1289" i="1"/>
  <c r="S1289" i="1"/>
  <c r="O1291" i="1"/>
  <c r="P1291" i="1" s="1"/>
  <c r="C1357" i="10"/>
  <c r="U1290" i="1" l="1"/>
  <c r="S1290" i="1"/>
  <c r="W1290" i="1"/>
  <c r="O1292" i="1"/>
  <c r="P1292" i="1" s="1"/>
  <c r="C1358" i="10"/>
  <c r="U1291" i="1" l="1"/>
  <c r="W1291" i="1"/>
  <c r="S1291" i="1"/>
  <c r="O1293" i="1"/>
  <c r="P1293" i="1" s="1"/>
  <c r="C1359" i="10"/>
  <c r="S1292" i="1" l="1"/>
  <c r="W1292" i="1"/>
  <c r="U1292" i="1"/>
  <c r="O1294" i="1"/>
  <c r="P1294" i="1" s="1"/>
  <c r="C1360" i="10"/>
  <c r="W1293" i="1" l="1"/>
  <c r="S1293" i="1"/>
  <c r="U1293" i="1"/>
  <c r="O1295" i="1"/>
  <c r="P1295" i="1" s="1"/>
  <c r="C1361" i="10"/>
  <c r="W1294" i="1" l="1"/>
  <c r="U1294" i="1"/>
  <c r="S1294" i="1"/>
  <c r="O1296" i="1"/>
  <c r="P1296" i="1" s="1"/>
  <c r="C1362" i="10"/>
  <c r="W1295" i="1" l="1"/>
  <c r="U1295" i="1"/>
  <c r="S1295" i="1"/>
  <c r="O1297" i="1"/>
  <c r="P1297" i="1" s="1"/>
  <c r="C1363" i="10"/>
  <c r="W1296" i="1" l="1"/>
  <c r="U1296" i="1"/>
  <c r="S1296" i="1"/>
  <c r="O1298" i="1"/>
  <c r="P1298" i="1" s="1"/>
  <c r="C1364" i="10"/>
  <c r="W1297" i="1" l="1"/>
  <c r="U1297" i="1"/>
  <c r="S1297" i="1"/>
  <c r="O1299" i="1"/>
  <c r="P1299" i="1" s="1"/>
  <c r="C1365" i="10"/>
  <c r="U1298" i="1" l="1"/>
  <c r="W1298" i="1"/>
  <c r="S1298" i="1"/>
  <c r="O1300" i="1"/>
  <c r="P1300" i="1" s="1"/>
  <c r="C1366" i="10"/>
  <c r="U1299" i="1" l="1"/>
  <c r="W1299" i="1"/>
  <c r="S1299" i="1"/>
  <c r="O1301" i="1"/>
  <c r="P1301" i="1" s="1"/>
  <c r="C1367" i="10"/>
  <c r="U1300" i="1" l="1"/>
  <c r="W1300" i="1"/>
  <c r="S1300" i="1"/>
  <c r="O1302" i="1"/>
  <c r="P1302" i="1" s="1"/>
  <c r="C1368" i="10"/>
  <c r="W1301" i="1" l="1"/>
  <c r="U1301" i="1"/>
  <c r="S1301" i="1"/>
  <c r="O1303" i="1"/>
  <c r="P1303" i="1" s="1"/>
  <c r="C1369" i="10"/>
  <c r="W1302" i="1" l="1"/>
  <c r="U1302" i="1"/>
  <c r="S1302" i="1"/>
  <c r="O1304" i="1"/>
  <c r="P1304" i="1" s="1"/>
  <c r="C1370" i="10"/>
  <c r="W1303" i="1" l="1"/>
  <c r="U1303" i="1"/>
  <c r="S1303" i="1"/>
  <c r="O1305" i="1"/>
  <c r="P1305" i="1" s="1"/>
  <c r="C1371" i="10"/>
  <c r="W1304" i="1" l="1"/>
  <c r="U1304" i="1"/>
  <c r="S1304" i="1"/>
  <c r="O1306" i="1"/>
  <c r="P1306" i="1" s="1"/>
  <c r="C1372" i="10"/>
  <c r="W1305" i="1" l="1"/>
  <c r="U1305" i="1"/>
  <c r="S1305" i="1"/>
  <c r="O1307" i="1"/>
  <c r="P1307" i="1" s="1"/>
  <c r="C1373" i="10"/>
  <c r="W1306" i="1" l="1"/>
  <c r="U1306" i="1"/>
  <c r="S1306" i="1"/>
  <c r="O1308" i="1"/>
  <c r="P1308" i="1" s="1"/>
  <c r="C1374" i="10"/>
  <c r="W1307" i="1" l="1"/>
  <c r="U1307" i="1"/>
  <c r="S1307" i="1"/>
  <c r="O1309" i="1"/>
  <c r="P1309" i="1" s="1"/>
  <c r="C1375" i="10"/>
  <c r="W1308" i="1" l="1"/>
  <c r="S1308" i="1"/>
  <c r="U1308" i="1"/>
  <c r="O1310" i="1"/>
  <c r="P1310" i="1" s="1"/>
  <c r="C1376" i="10"/>
  <c r="W1309" i="1" l="1"/>
  <c r="U1309" i="1"/>
  <c r="S1309" i="1"/>
  <c r="O1311" i="1"/>
  <c r="P1311" i="1" s="1"/>
  <c r="C1377" i="10"/>
  <c r="W1310" i="1" l="1"/>
  <c r="U1310" i="1"/>
  <c r="S1310" i="1"/>
  <c r="O1312" i="1"/>
  <c r="P1312" i="1" s="1"/>
  <c r="C1378" i="10"/>
  <c r="W1311" i="1" l="1"/>
  <c r="U1311" i="1"/>
  <c r="S1311" i="1"/>
  <c r="O1313" i="1"/>
  <c r="P1313" i="1" s="1"/>
  <c r="C1379" i="10"/>
  <c r="U1312" i="1" l="1"/>
  <c r="W1312" i="1"/>
  <c r="S1312" i="1"/>
  <c r="O1314" i="1"/>
  <c r="P1314" i="1" s="1"/>
  <c r="C1380" i="10"/>
  <c r="W1313" i="1" l="1"/>
  <c r="U1313" i="1"/>
  <c r="S1313" i="1"/>
  <c r="O1315" i="1"/>
  <c r="P1315" i="1" s="1"/>
  <c r="C1381" i="10"/>
  <c r="U1314" i="1" l="1"/>
  <c r="W1314" i="1"/>
  <c r="S1314" i="1"/>
  <c r="O1316" i="1"/>
  <c r="P1316" i="1" s="1"/>
  <c r="C1382" i="10"/>
  <c r="U1315" i="1" l="1"/>
  <c r="W1315" i="1"/>
  <c r="S1315" i="1"/>
  <c r="O1317" i="1"/>
  <c r="P1317" i="1" s="1"/>
  <c r="C1383" i="10"/>
  <c r="W1316" i="1" l="1"/>
  <c r="U1316" i="1"/>
  <c r="S1316" i="1"/>
  <c r="O1318" i="1"/>
  <c r="P1318" i="1" s="1"/>
  <c r="C1384" i="10"/>
  <c r="W1317" i="1" l="1"/>
  <c r="S1317" i="1"/>
  <c r="U1317" i="1"/>
  <c r="O1319" i="1"/>
  <c r="P1319" i="1" s="1"/>
  <c r="C1385" i="10"/>
  <c r="W1318" i="1" l="1"/>
  <c r="U1318" i="1"/>
  <c r="S1318" i="1"/>
  <c r="O1320" i="1"/>
  <c r="P1320" i="1" s="1"/>
  <c r="C1386" i="10"/>
  <c r="W1319" i="1" l="1"/>
  <c r="U1319" i="1"/>
  <c r="S1319" i="1"/>
  <c r="O1321" i="1"/>
  <c r="P1321" i="1" s="1"/>
  <c r="C1387" i="10"/>
  <c r="W1320" i="1" l="1"/>
  <c r="U1320" i="1"/>
  <c r="S1320" i="1"/>
  <c r="O1322" i="1"/>
  <c r="P1322" i="1" s="1"/>
  <c r="C1388" i="10"/>
  <c r="W1321" i="1" l="1"/>
  <c r="U1321" i="1"/>
  <c r="S1321" i="1"/>
  <c r="O1323" i="1"/>
  <c r="P1323" i="1" s="1"/>
  <c r="C1389" i="10"/>
  <c r="W1322" i="1" l="1"/>
  <c r="S1322" i="1"/>
  <c r="U1322" i="1"/>
  <c r="O1324" i="1"/>
  <c r="P1324" i="1" s="1"/>
  <c r="C1390" i="10"/>
  <c r="W1323" i="1" l="1"/>
  <c r="U1323" i="1"/>
  <c r="S1323" i="1"/>
  <c r="O1325" i="1"/>
  <c r="P1325" i="1" s="1"/>
  <c r="C1391" i="10"/>
  <c r="W1324" i="1" l="1"/>
  <c r="U1324" i="1"/>
  <c r="S1324" i="1"/>
  <c r="O1326" i="1"/>
  <c r="P1326" i="1" s="1"/>
  <c r="C1392" i="10"/>
  <c r="W1325" i="1" l="1"/>
  <c r="U1325" i="1"/>
  <c r="S1325" i="1"/>
  <c r="O1327" i="1"/>
  <c r="P1327" i="1" s="1"/>
  <c r="C1393" i="10"/>
  <c r="W1326" i="1" l="1"/>
  <c r="U1326" i="1"/>
  <c r="S1326" i="1"/>
  <c r="O1328" i="1"/>
  <c r="P1328" i="1" s="1"/>
  <c r="C1394" i="10"/>
  <c r="U1327" i="1" l="1"/>
  <c r="W1327" i="1"/>
  <c r="S1327" i="1"/>
  <c r="O1329" i="1"/>
  <c r="P1329" i="1" s="1"/>
  <c r="C1395" i="10"/>
  <c r="W1328" i="1" l="1"/>
  <c r="U1328" i="1"/>
  <c r="S1328" i="1"/>
  <c r="O1330" i="1"/>
  <c r="P1330" i="1" s="1"/>
  <c r="C1396" i="10"/>
  <c r="W1329" i="1" l="1"/>
  <c r="U1329" i="1"/>
  <c r="S1329" i="1"/>
  <c r="O1331" i="1"/>
  <c r="P1331" i="1" s="1"/>
  <c r="C1397" i="10"/>
  <c r="W1330" i="1" l="1"/>
  <c r="U1330" i="1"/>
  <c r="S1330" i="1"/>
  <c r="O1332" i="1"/>
  <c r="P1332" i="1" s="1"/>
  <c r="C1398" i="10"/>
  <c r="W1331" i="1" l="1"/>
  <c r="S1331" i="1"/>
  <c r="U1331" i="1"/>
  <c r="O1333" i="1"/>
  <c r="P1333" i="1" s="1"/>
  <c r="C1399" i="10"/>
  <c r="W1332" i="1" l="1"/>
  <c r="S1332" i="1"/>
  <c r="U1332" i="1"/>
  <c r="O1334" i="1"/>
  <c r="P1334" i="1" s="1"/>
  <c r="C1400" i="10"/>
  <c r="W1333" i="1" l="1"/>
  <c r="S1333" i="1"/>
  <c r="U1333" i="1"/>
  <c r="O1335" i="1"/>
  <c r="P1335" i="1" s="1"/>
  <c r="C1401" i="10"/>
  <c r="W1334" i="1" l="1"/>
  <c r="U1334" i="1"/>
  <c r="S1334" i="1"/>
  <c r="O1336" i="1"/>
  <c r="P1336" i="1" s="1"/>
  <c r="C1402" i="10"/>
  <c r="W1335" i="1" l="1"/>
  <c r="U1335" i="1"/>
  <c r="S1335" i="1"/>
  <c r="O1337" i="1"/>
  <c r="P1337" i="1" s="1"/>
  <c r="C1403" i="10"/>
  <c r="U1336" i="1" l="1"/>
  <c r="W1336" i="1"/>
  <c r="S1336" i="1"/>
  <c r="O1338" i="1"/>
  <c r="P1338" i="1" s="1"/>
  <c r="C1404" i="10"/>
  <c r="W1337" i="1" l="1"/>
  <c r="U1337" i="1"/>
  <c r="S1337" i="1"/>
  <c r="O1339" i="1"/>
  <c r="P1339" i="1" s="1"/>
  <c r="C1405" i="10"/>
  <c r="U1338" i="1" l="1"/>
  <c r="W1338" i="1"/>
  <c r="S1338" i="1"/>
  <c r="O1340" i="1"/>
  <c r="P1340" i="1" s="1"/>
  <c r="C1406" i="10"/>
  <c r="U1339" i="1" l="1"/>
  <c r="W1339" i="1"/>
  <c r="S1339" i="1"/>
  <c r="O1341" i="1"/>
  <c r="P1341" i="1" s="1"/>
  <c r="C1407" i="10"/>
  <c r="W1340" i="1" l="1"/>
  <c r="S1340" i="1"/>
  <c r="U1340" i="1"/>
  <c r="O1342" i="1"/>
  <c r="P1342" i="1" s="1"/>
  <c r="C1408" i="10"/>
  <c r="W1341" i="1" l="1"/>
  <c r="U1341" i="1"/>
  <c r="S1341" i="1"/>
  <c r="O1343" i="1"/>
  <c r="P1343" i="1" s="1"/>
  <c r="C1409" i="10"/>
  <c r="W1342" i="1" l="1"/>
  <c r="U1342" i="1"/>
  <c r="S1342" i="1"/>
  <c r="O1344" i="1"/>
  <c r="P1344" i="1" s="1"/>
  <c r="C1410" i="10"/>
  <c r="W1343" i="1" l="1"/>
  <c r="U1343" i="1"/>
  <c r="S1343" i="1"/>
  <c r="O1345" i="1"/>
  <c r="P1345" i="1" s="1"/>
  <c r="C1411" i="10"/>
  <c r="W1344" i="1" l="1"/>
  <c r="U1344" i="1"/>
  <c r="S1344" i="1"/>
  <c r="O1346" i="1"/>
  <c r="P1346" i="1" s="1"/>
  <c r="C1412" i="10"/>
  <c r="W1345" i="1" l="1"/>
  <c r="U1345" i="1"/>
  <c r="S1345" i="1"/>
  <c r="O1347" i="1"/>
  <c r="P1347" i="1" s="1"/>
  <c r="C1413" i="10"/>
  <c r="W1346" i="1" l="1"/>
  <c r="U1346" i="1"/>
  <c r="S1346" i="1"/>
  <c r="O1348" i="1"/>
  <c r="P1348" i="1" s="1"/>
  <c r="C1414" i="10"/>
  <c r="W1347" i="1" l="1"/>
  <c r="U1347" i="1"/>
  <c r="S1347" i="1"/>
  <c r="O1349" i="1"/>
  <c r="P1349" i="1" s="1"/>
  <c r="C1415" i="10"/>
  <c r="U1348" i="1" l="1"/>
  <c r="W1348" i="1"/>
  <c r="S1348" i="1"/>
  <c r="O1350" i="1"/>
  <c r="P1350" i="1" s="1"/>
  <c r="C1416" i="10"/>
  <c r="W1349" i="1" l="1"/>
  <c r="U1349" i="1"/>
  <c r="S1349" i="1"/>
  <c r="O1351" i="1"/>
  <c r="P1351" i="1" s="1"/>
  <c r="C1417" i="10"/>
  <c r="W1350" i="1" l="1"/>
  <c r="U1350" i="1"/>
  <c r="S1350" i="1"/>
  <c r="O1352" i="1"/>
  <c r="P1352" i="1" s="1"/>
  <c r="C1418" i="10"/>
  <c r="W1351" i="1" l="1"/>
  <c r="U1351" i="1"/>
  <c r="S1351" i="1"/>
  <c r="O1353" i="1"/>
  <c r="P1353" i="1" s="1"/>
  <c r="C1419" i="10"/>
  <c r="W1352" i="1" l="1"/>
  <c r="U1352" i="1"/>
  <c r="S1352" i="1"/>
  <c r="O1354" i="1"/>
  <c r="P1354" i="1" s="1"/>
  <c r="C1420" i="10"/>
  <c r="W1353" i="1" l="1"/>
  <c r="U1353" i="1"/>
  <c r="S1353" i="1"/>
  <c r="O1355" i="1"/>
  <c r="P1355" i="1" s="1"/>
  <c r="C1421" i="10"/>
  <c r="U1354" i="1" l="1"/>
  <c r="W1354" i="1"/>
  <c r="S1354" i="1"/>
  <c r="O1356" i="1"/>
  <c r="P1356" i="1" s="1"/>
  <c r="C1422" i="10"/>
  <c r="W1355" i="1" l="1"/>
  <c r="U1355" i="1"/>
  <c r="S1355" i="1"/>
  <c r="O1357" i="1"/>
  <c r="P1357" i="1" s="1"/>
  <c r="C1423" i="10"/>
  <c r="U1356" i="1" l="1"/>
  <c r="S1356" i="1"/>
  <c r="W1356" i="1"/>
  <c r="O1358" i="1"/>
  <c r="P1358" i="1" s="1"/>
  <c r="C1424" i="10"/>
  <c r="W1357" i="1" l="1"/>
  <c r="U1357" i="1"/>
  <c r="S1357" i="1"/>
  <c r="O1359" i="1"/>
  <c r="P1359" i="1" s="1"/>
  <c r="C1425" i="10"/>
  <c r="W1358" i="1" l="1"/>
  <c r="U1358" i="1"/>
  <c r="S1358" i="1"/>
  <c r="O1360" i="1"/>
  <c r="P1360" i="1" s="1"/>
  <c r="C1426" i="10"/>
  <c r="W1359" i="1" l="1"/>
  <c r="U1359" i="1"/>
  <c r="S1359" i="1"/>
  <c r="O1361" i="1"/>
  <c r="P1361" i="1" s="1"/>
  <c r="C1427" i="10"/>
  <c r="U1360" i="1" l="1"/>
  <c r="W1360" i="1"/>
  <c r="S1360" i="1"/>
  <c r="O1362" i="1"/>
  <c r="P1362" i="1" s="1"/>
  <c r="C1428" i="10"/>
  <c r="W1361" i="1" l="1"/>
  <c r="U1361" i="1"/>
  <c r="S1361" i="1"/>
  <c r="O1363" i="1"/>
  <c r="P1363" i="1" s="1"/>
  <c r="C1429" i="10"/>
  <c r="U1362" i="1" l="1"/>
  <c r="W1362" i="1"/>
  <c r="S1362" i="1"/>
  <c r="O1364" i="1"/>
  <c r="P1364" i="1" s="1"/>
  <c r="C1430" i="10"/>
  <c r="U1363" i="1" l="1"/>
  <c r="W1363" i="1"/>
  <c r="S1363" i="1"/>
  <c r="O1365" i="1"/>
  <c r="P1365" i="1" s="1"/>
  <c r="C1431" i="10"/>
  <c r="W1364" i="1" l="1"/>
  <c r="U1364" i="1"/>
  <c r="S1364" i="1"/>
  <c r="O1366" i="1"/>
  <c r="P1366" i="1" s="1"/>
  <c r="C1432" i="10"/>
  <c r="W1365" i="1" l="1"/>
  <c r="S1365" i="1"/>
  <c r="U1365" i="1"/>
  <c r="O1367" i="1"/>
  <c r="P1367" i="1" s="1"/>
  <c r="C1433" i="10"/>
  <c r="W1366" i="1" l="1"/>
  <c r="U1366" i="1"/>
  <c r="S1366" i="1"/>
  <c r="O1368" i="1"/>
  <c r="P1368" i="1" s="1"/>
  <c r="C1434" i="10"/>
  <c r="W1367" i="1" l="1"/>
  <c r="U1367" i="1"/>
  <c r="S1367" i="1"/>
  <c r="O1369" i="1"/>
  <c r="P1369" i="1" s="1"/>
  <c r="C1435" i="10"/>
  <c r="W1368" i="1" l="1"/>
  <c r="S1368" i="1"/>
  <c r="U1368" i="1"/>
  <c r="O1370" i="1"/>
  <c r="P1370" i="1" s="1"/>
  <c r="C1436" i="10"/>
  <c r="W1369" i="1" l="1"/>
  <c r="S1369" i="1"/>
  <c r="U1369" i="1"/>
  <c r="O1371" i="1"/>
  <c r="P1371" i="1" s="1"/>
  <c r="C1437" i="10"/>
  <c r="W1370" i="1" l="1"/>
  <c r="S1370" i="1"/>
  <c r="U1370" i="1"/>
  <c r="O1372" i="1"/>
  <c r="P1372" i="1" s="1"/>
  <c r="C1438" i="10"/>
  <c r="W1371" i="1" l="1"/>
  <c r="U1371" i="1"/>
  <c r="S1371" i="1"/>
  <c r="O1373" i="1"/>
  <c r="P1373" i="1" s="1"/>
  <c r="C1439" i="10"/>
  <c r="W1372" i="1" l="1"/>
  <c r="U1372" i="1"/>
  <c r="S1372" i="1"/>
  <c r="O1374" i="1"/>
  <c r="P1374" i="1" s="1"/>
  <c r="C1440" i="10"/>
  <c r="W1373" i="1" l="1"/>
  <c r="U1373" i="1"/>
  <c r="S1373" i="1"/>
  <c r="O1375" i="1"/>
  <c r="P1375" i="1" s="1"/>
  <c r="C1441" i="10"/>
  <c r="W1374" i="1" l="1"/>
  <c r="U1374" i="1"/>
  <c r="S1374" i="1"/>
  <c r="O1376" i="1"/>
  <c r="P1376" i="1" s="1"/>
  <c r="C1442" i="10"/>
  <c r="W1375" i="1" l="1"/>
  <c r="U1375" i="1"/>
  <c r="S1375" i="1"/>
  <c r="O1377" i="1"/>
  <c r="P1377" i="1" s="1"/>
  <c r="C1443" i="10"/>
  <c r="W1376" i="1" l="1"/>
  <c r="U1376" i="1"/>
  <c r="S1376" i="1"/>
  <c r="O1378" i="1"/>
  <c r="P1378" i="1" s="1"/>
  <c r="C1444" i="10"/>
  <c r="W1377" i="1" l="1"/>
  <c r="U1377" i="1"/>
  <c r="S1377" i="1"/>
  <c r="O1379" i="1"/>
  <c r="P1379" i="1" s="1"/>
  <c r="C1445" i="10"/>
  <c r="W1378" i="1" l="1"/>
  <c r="U1378" i="1"/>
  <c r="S1378" i="1"/>
  <c r="O1380" i="1"/>
  <c r="P1380" i="1" s="1"/>
  <c r="C1446" i="10"/>
  <c r="W1379" i="1" l="1"/>
  <c r="S1379" i="1"/>
  <c r="U1379" i="1"/>
  <c r="O1381" i="1"/>
  <c r="P1381" i="1" s="1"/>
  <c r="C1447" i="10"/>
  <c r="W1380" i="1" l="1"/>
  <c r="S1380" i="1"/>
  <c r="U1380" i="1"/>
  <c r="O1382" i="1"/>
  <c r="P1382" i="1" s="1"/>
  <c r="C1448" i="10"/>
  <c r="W1381" i="1" l="1"/>
  <c r="U1381" i="1"/>
  <c r="S1381" i="1"/>
  <c r="O1383" i="1"/>
  <c r="P1383" i="1" s="1"/>
  <c r="C1449" i="10"/>
  <c r="W1382" i="1" l="1"/>
  <c r="U1382" i="1"/>
  <c r="S1382" i="1"/>
  <c r="O1384" i="1"/>
  <c r="P1384" i="1" s="1"/>
  <c r="C1450" i="10"/>
  <c r="W1383" i="1" l="1"/>
  <c r="U1383" i="1"/>
  <c r="S1383" i="1"/>
  <c r="O1385" i="1"/>
  <c r="P1385" i="1" s="1"/>
  <c r="C1451" i="10"/>
  <c r="U1384" i="1" l="1"/>
  <c r="W1384" i="1"/>
  <c r="S1384" i="1"/>
  <c r="O1386" i="1"/>
  <c r="P1386" i="1" s="1"/>
  <c r="C1452" i="10"/>
  <c r="W1385" i="1" l="1"/>
  <c r="U1385" i="1"/>
  <c r="S1385" i="1"/>
  <c r="O1387" i="1"/>
  <c r="P1387" i="1" s="1"/>
  <c r="C1453" i="10"/>
  <c r="U1386" i="1" l="1"/>
  <c r="W1386" i="1"/>
  <c r="S1386" i="1"/>
  <c r="O1388" i="1"/>
  <c r="P1388" i="1" s="1"/>
  <c r="C1454" i="10"/>
  <c r="U1387" i="1" l="1"/>
  <c r="W1387" i="1"/>
  <c r="S1387" i="1"/>
  <c r="O1389" i="1"/>
  <c r="P1389" i="1" s="1"/>
  <c r="C1455" i="10"/>
  <c r="W1388" i="1" l="1"/>
  <c r="U1388" i="1"/>
  <c r="S1388" i="1"/>
  <c r="O1390" i="1"/>
  <c r="P1390" i="1" s="1"/>
  <c r="C1456" i="10"/>
  <c r="U1389" i="1" l="1"/>
  <c r="W1389" i="1"/>
  <c r="S1389" i="1"/>
  <c r="O1391" i="1"/>
  <c r="P1391" i="1" s="1"/>
  <c r="C1457" i="10"/>
  <c r="U1390" i="1" l="1"/>
  <c r="W1390" i="1"/>
  <c r="S1390" i="1"/>
  <c r="O1392" i="1"/>
  <c r="P1392" i="1" s="1"/>
  <c r="C1458" i="10"/>
  <c r="U1391" i="1" l="1"/>
  <c r="W1391" i="1"/>
  <c r="S1391" i="1"/>
  <c r="O1393" i="1"/>
  <c r="P1393" i="1" s="1"/>
  <c r="C1459" i="10"/>
  <c r="W1392" i="1" l="1"/>
  <c r="U1392" i="1"/>
  <c r="S1392" i="1"/>
  <c r="O1394" i="1"/>
  <c r="P1394" i="1" s="1"/>
  <c r="C1460" i="10"/>
  <c r="W1393" i="1" l="1"/>
  <c r="U1393" i="1"/>
  <c r="S1393" i="1"/>
  <c r="O1395" i="1"/>
  <c r="P1395" i="1" s="1"/>
  <c r="C1461" i="10"/>
  <c r="W1394" i="1" l="1"/>
  <c r="U1394" i="1"/>
  <c r="S1394" i="1"/>
  <c r="O1396" i="1"/>
  <c r="P1396" i="1" s="1"/>
  <c r="C1462" i="10"/>
  <c r="W1395" i="1" l="1"/>
  <c r="U1395" i="1"/>
  <c r="S1395" i="1"/>
  <c r="O1397" i="1"/>
  <c r="P1397" i="1" s="1"/>
  <c r="C1463" i="10"/>
  <c r="W1396" i="1" l="1"/>
  <c r="U1396" i="1"/>
  <c r="S1396" i="1"/>
  <c r="O1398" i="1"/>
  <c r="P1398" i="1" s="1"/>
  <c r="C1464" i="10"/>
  <c r="W1397" i="1" l="1"/>
  <c r="U1397" i="1"/>
  <c r="S1397" i="1"/>
  <c r="O1399" i="1"/>
  <c r="P1399" i="1" s="1"/>
  <c r="C1465" i="10"/>
  <c r="W1398" i="1" l="1"/>
  <c r="U1398" i="1"/>
  <c r="S1398" i="1"/>
  <c r="O1400" i="1"/>
  <c r="P1400" i="1" s="1"/>
  <c r="C1466" i="10"/>
  <c r="W1399" i="1" l="1"/>
  <c r="U1399" i="1"/>
  <c r="S1399" i="1"/>
  <c r="O1401" i="1"/>
  <c r="P1401" i="1" s="1"/>
  <c r="C1467" i="10"/>
  <c r="W1400" i="1" l="1"/>
  <c r="U1400" i="1"/>
  <c r="S1400" i="1"/>
  <c r="O1402" i="1"/>
  <c r="P1402" i="1" s="1"/>
  <c r="C1468" i="10"/>
  <c r="W1401" i="1" l="1"/>
  <c r="U1401" i="1"/>
  <c r="S1401" i="1"/>
  <c r="O1403" i="1"/>
  <c r="P1403" i="1" s="1"/>
  <c r="C1469" i="10"/>
  <c r="W1402" i="1" l="1"/>
  <c r="U1402" i="1"/>
  <c r="S1402" i="1"/>
  <c r="O1404" i="1"/>
  <c r="P1404" i="1" s="1"/>
  <c r="C1470" i="10"/>
  <c r="W1403" i="1" l="1"/>
  <c r="S1403" i="1"/>
  <c r="U1403" i="1"/>
  <c r="O1405" i="1"/>
  <c r="P1405" i="1" s="1"/>
  <c r="C1471" i="10"/>
  <c r="S1404" i="1" l="1"/>
  <c r="U1404" i="1"/>
  <c r="W1404" i="1"/>
  <c r="O1406" i="1"/>
  <c r="P1406" i="1" s="1"/>
  <c r="C1472" i="10"/>
  <c r="W1405" i="1" l="1"/>
  <c r="U1405" i="1"/>
  <c r="S1405" i="1"/>
  <c r="O1407" i="1"/>
  <c r="P1407" i="1" s="1"/>
  <c r="C1473" i="10"/>
  <c r="U1406" i="1" l="1"/>
  <c r="W1406" i="1"/>
  <c r="S1406" i="1"/>
  <c r="O1408" i="1"/>
  <c r="P1408" i="1" s="1"/>
  <c r="C1474" i="10"/>
  <c r="W1407" i="1" l="1"/>
  <c r="U1407" i="1"/>
  <c r="S1407" i="1"/>
  <c r="O1409" i="1"/>
  <c r="P1409" i="1" s="1"/>
  <c r="C1475" i="10"/>
  <c r="U1408" i="1" l="1"/>
  <c r="W1408" i="1"/>
  <c r="S1408" i="1"/>
  <c r="O1410" i="1"/>
  <c r="P1410" i="1" s="1"/>
  <c r="C1476" i="10"/>
  <c r="W1409" i="1" l="1"/>
  <c r="U1409" i="1"/>
  <c r="S1409" i="1"/>
  <c r="O1411" i="1"/>
  <c r="P1411" i="1" s="1"/>
  <c r="C1477" i="10"/>
  <c r="U1410" i="1" l="1"/>
  <c r="W1410" i="1"/>
  <c r="S1410" i="1"/>
  <c r="O1412" i="1"/>
  <c r="P1412" i="1" s="1"/>
  <c r="C1478" i="10"/>
  <c r="C1479" i="10" s="1"/>
  <c r="C1480" i="10" s="1"/>
  <c r="C1481" i="10" s="1"/>
  <c r="C1482" i="10" s="1"/>
  <c r="C1483" i="10" s="1"/>
  <c r="C1484" i="10" s="1"/>
  <c r="C1485" i="10" s="1"/>
  <c r="C1486" i="10" s="1"/>
  <c r="C1487" i="10" s="1"/>
  <c r="C1488" i="10" s="1"/>
  <c r="C1489" i="10" s="1"/>
  <c r="C1490" i="10" s="1"/>
  <c r="C1491" i="10" s="1"/>
  <c r="C1492" i="10" s="1"/>
  <c r="C1493" i="10" s="1"/>
  <c r="C1494" i="10" s="1"/>
  <c r="C1495" i="10" s="1"/>
  <c r="C1496" i="10" s="1"/>
  <c r="C1497" i="10" s="1"/>
  <c r="C1498" i="10" s="1"/>
  <c r="C1499" i="10" s="1"/>
  <c r="C1500" i="10" s="1"/>
  <c r="C1501" i="10" s="1"/>
  <c r="C1502" i="10" s="1"/>
  <c r="C1503" i="10" s="1"/>
  <c r="C1504" i="10" s="1"/>
  <c r="C1505" i="10" s="1"/>
  <c r="C1506" i="10" s="1"/>
  <c r="C1507" i="10" s="1"/>
  <c r="C1508" i="10" s="1"/>
  <c r="C1509" i="10" s="1"/>
  <c r="C1510" i="10" s="1"/>
  <c r="C1511" i="10" s="1"/>
  <c r="C1512" i="10" s="1"/>
  <c r="C1513" i="10" s="1"/>
  <c r="C1514" i="10" s="1"/>
  <c r="C1515" i="10" s="1"/>
  <c r="C1516" i="10" s="1"/>
  <c r="C1517" i="10" s="1"/>
  <c r="C1518" i="10" s="1"/>
  <c r="C1519" i="10" s="1"/>
  <c r="C1520" i="10" s="1"/>
  <c r="C1521" i="10" s="1"/>
  <c r="C1522" i="10" s="1"/>
  <c r="C1523" i="10" s="1"/>
  <c r="C1524" i="10" s="1"/>
  <c r="C1525" i="10" s="1"/>
  <c r="C1526" i="10" s="1"/>
  <c r="C1527" i="10" s="1"/>
  <c r="C1528" i="10" s="1"/>
  <c r="C1529" i="10" s="1"/>
  <c r="C1530" i="10" s="1"/>
  <c r="C1531" i="10" s="1"/>
  <c r="C1532" i="10" s="1"/>
  <c r="C1533" i="10" s="1"/>
  <c r="C1534" i="10" s="1"/>
  <c r="C1535" i="10" s="1"/>
  <c r="C1536" i="10" s="1"/>
  <c r="C1537" i="10" s="1"/>
  <c r="C1538" i="10" s="1"/>
  <c r="C1539" i="10" s="1"/>
  <c r="C1540" i="10" s="1"/>
  <c r="C1541" i="10" s="1"/>
  <c r="C1542" i="10" s="1"/>
  <c r="C1543" i="10" s="1"/>
  <c r="C1544" i="10" s="1"/>
  <c r="C1545" i="10" s="1"/>
  <c r="C1546" i="10" s="1"/>
  <c r="C1547" i="10" s="1"/>
  <c r="C1548" i="10" s="1"/>
  <c r="C1549" i="10" s="1"/>
  <c r="C1550" i="10" s="1"/>
  <c r="C1551" i="10" s="1"/>
  <c r="C1552" i="10" s="1"/>
  <c r="C1553" i="10" s="1"/>
  <c r="C1554" i="10" s="1"/>
  <c r="C1555" i="10" s="1"/>
  <c r="C1556" i="10" s="1"/>
  <c r="C1557" i="10" s="1"/>
  <c r="C1558" i="10" s="1"/>
  <c r="C1559" i="10" s="1"/>
  <c r="C1560" i="10" s="1"/>
  <c r="C1561" i="10" s="1"/>
  <c r="C1562" i="10" s="1"/>
  <c r="C1563" i="10" s="1"/>
  <c r="C1564" i="10" s="1"/>
  <c r="C1565" i="10" s="1"/>
  <c r="C1566" i="10" s="1"/>
  <c r="C1567" i="10" s="1"/>
  <c r="C1568" i="10" s="1"/>
  <c r="C1569" i="10" s="1"/>
  <c r="C1570" i="10" s="1"/>
  <c r="C1571" i="10" s="1"/>
  <c r="C1572" i="10" s="1"/>
  <c r="C1573" i="10" s="1"/>
  <c r="C1574" i="10" s="1"/>
  <c r="C1575" i="10" s="1"/>
  <c r="C1576" i="10" s="1"/>
  <c r="C1577" i="10" s="1"/>
  <c r="C1578" i="10" s="1"/>
  <c r="C1579" i="10" s="1"/>
  <c r="C1580" i="10" s="1"/>
  <c r="C1581" i="10" s="1"/>
  <c r="C1582" i="10" s="1"/>
  <c r="C1583" i="10" s="1"/>
  <c r="C1584" i="10" s="1"/>
  <c r="C1585" i="10" s="1"/>
  <c r="C1586" i="10" s="1"/>
  <c r="C1587" i="10" s="1"/>
  <c r="C1588" i="10" s="1"/>
  <c r="C1589" i="10" s="1"/>
  <c r="C1590" i="10" s="1"/>
  <c r="C1591" i="10" s="1"/>
  <c r="C1592" i="10" s="1"/>
  <c r="C1593" i="10" s="1"/>
  <c r="C1594" i="10" s="1"/>
  <c r="C1595" i="10" s="1"/>
  <c r="C1596" i="10" s="1"/>
  <c r="C1597" i="10" s="1"/>
  <c r="C1598" i="10" s="1"/>
  <c r="C1599" i="10" s="1"/>
  <c r="C1600" i="10" s="1"/>
  <c r="C1601" i="10" s="1"/>
  <c r="C1602" i="10" s="1"/>
  <c r="C1603" i="10" s="1"/>
  <c r="C1604" i="10" s="1"/>
  <c r="C1605" i="10" s="1"/>
  <c r="C1606" i="10" s="1"/>
  <c r="C1607" i="10" s="1"/>
  <c r="C1608" i="10" s="1"/>
  <c r="C1609" i="10" s="1"/>
  <c r="C1610" i="10" s="1"/>
  <c r="C1611" i="10" s="1"/>
  <c r="C1612" i="10" s="1"/>
  <c r="C1613" i="10" s="1"/>
  <c r="C1614" i="10" s="1"/>
  <c r="C1615" i="10" s="1"/>
  <c r="C1616" i="10" s="1"/>
  <c r="C1617" i="10" s="1"/>
  <c r="C1618" i="10" s="1"/>
  <c r="C1619" i="10" s="1"/>
  <c r="C1620" i="10" s="1"/>
  <c r="C1621" i="10" s="1"/>
  <c r="C1622" i="10" s="1"/>
  <c r="C1623" i="10" s="1"/>
  <c r="C1624" i="10" s="1"/>
  <c r="C1625" i="10" s="1"/>
  <c r="C1626" i="10" s="1"/>
  <c r="C1627" i="10" s="1"/>
  <c r="C1628" i="10" s="1"/>
  <c r="C1629" i="10" s="1"/>
  <c r="C1630" i="10" s="1"/>
  <c r="C1631" i="10" s="1"/>
  <c r="C1632" i="10" s="1"/>
  <c r="C1633" i="10" s="1"/>
  <c r="C1634" i="10" s="1"/>
  <c r="C1635" i="10" s="1"/>
  <c r="C1636" i="10" s="1"/>
  <c r="C1637" i="10" s="1"/>
  <c r="C1638" i="10" s="1"/>
  <c r="C1639" i="10" s="1"/>
  <c r="C1640" i="10" s="1"/>
  <c r="C1641" i="10" s="1"/>
  <c r="C1642" i="10" s="1"/>
  <c r="C1643" i="10" s="1"/>
  <c r="C1644" i="10" s="1"/>
  <c r="C1645" i="10" s="1"/>
  <c r="C1646" i="10" s="1"/>
  <c r="C1647" i="10" s="1"/>
  <c r="C1648" i="10" s="1"/>
  <c r="C1649" i="10" s="1"/>
  <c r="C1650" i="10" s="1"/>
  <c r="C1651" i="10" s="1"/>
  <c r="C1652" i="10" s="1"/>
  <c r="C1653" i="10" s="1"/>
  <c r="C1654" i="10" s="1"/>
  <c r="C1655" i="10" s="1"/>
  <c r="C1656" i="10" s="1"/>
  <c r="C1657" i="10" s="1"/>
  <c r="C1658" i="10" s="1"/>
  <c r="C1659" i="10" s="1"/>
  <c r="C1660" i="10" s="1"/>
  <c r="C1661" i="10" s="1"/>
  <c r="C1662" i="10" s="1"/>
  <c r="C1663" i="10" s="1"/>
  <c r="C1664" i="10" s="1"/>
  <c r="C1665" i="10" s="1"/>
  <c r="C1666" i="10" s="1"/>
  <c r="C1667" i="10" s="1"/>
  <c r="C1668" i="10" s="1"/>
  <c r="C1669" i="10" s="1"/>
  <c r="C1670" i="10" s="1"/>
  <c r="C1671" i="10" s="1"/>
  <c r="C1672" i="10" s="1"/>
  <c r="C1673" i="10" s="1"/>
  <c r="C1674" i="10" s="1"/>
  <c r="C1675" i="10" s="1"/>
  <c r="C1676" i="10" s="1"/>
  <c r="C1677" i="10" s="1"/>
  <c r="C1678" i="10" s="1"/>
  <c r="C1679" i="10" s="1"/>
  <c r="C1680" i="10" s="1"/>
  <c r="C1681" i="10" s="1"/>
  <c r="C1682" i="10" s="1"/>
  <c r="C1683" i="10" s="1"/>
  <c r="C1684" i="10" s="1"/>
  <c r="C1685" i="10" s="1"/>
  <c r="C1686" i="10" s="1"/>
  <c r="C1687" i="10" s="1"/>
  <c r="C1688" i="10" s="1"/>
  <c r="C1689" i="10" s="1"/>
  <c r="C1690" i="10" s="1"/>
  <c r="C1691" i="10" s="1"/>
  <c r="C1692" i="10" s="1"/>
  <c r="C1693" i="10" s="1"/>
  <c r="C1694" i="10" s="1"/>
  <c r="C1695" i="10" s="1"/>
  <c r="C1696" i="10" s="1"/>
  <c r="C1697" i="10" s="1"/>
  <c r="C1698" i="10" s="1"/>
  <c r="C1699" i="10" s="1"/>
  <c r="C1700" i="10" s="1"/>
  <c r="C1701" i="10" s="1"/>
  <c r="C1702" i="10" s="1"/>
  <c r="C1703" i="10" s="1"/>
  <c r="C1704" i="10" s="1"/>
  <c r="C1705" i="10" s="1"/>
  <c r="C1706" i="10" s="1"/>
  <c r="C1707" i="10" s="1"/>
  <c r="C1708" i="10" s="1"/>
  <c r="C1709" i="10" s="1"/>
  <c r="C1710" i="10" s="1"/>
  <c r="C1711" i="10" s="1"/>
  <c r="C1712" i="10" s="1"/>
  <c r="C1713" i="10" s="1"/>
  <c r="C1714" i="10" s="1"/>
  <c r="C1715" i="10" s="1"/>
  <c r="C1716" i="10" s="1"/>
  <c r="C1717" i="10" s="1"/>
  <c r="C1718" i="10" s="1"/>
  <c r="C1719" i="10" s="1"/>
  <c r="C1720" i="10" s="1"/>
  <c r="C1721" i="10" s="1"/>
  <c r="C1722" i="10" s="1"/>
  <c r="C1723" i="10" s="1"/>
  <c r="C1724" i="10" s="1"/>
  <c r="C1725" i="10" s="1"/>
  <c r="C1726" i="10" s="1"/>
  <c r="C1727" i="10" s="1"/>
  <c r="C1728" i="10" s="1"/>
  <c r="C1729" i="10" s="1"/>
  <c r="C1730" i="10" s="1"/>
  <c r="C1731" i="10" s="1"/>
  <c r="C1732" i="10" s="1"/>
  <c r="C1733" i="10" s="1"/>
  <c r="C1734" i="10" s="1"/>
  <c r="C1735" i="10" s="1"/>
  <c r="C1736" i="10" s="1"/>
  <c r="C1737" i="10" s="1"/>
  <c r="C1738" i="10" s="1"/>
  <c r="C1739" i="10" s="1"/>
  <c r="C1740" i="10" s="1"/>
  <c r="C1741" i="10" s="1"/>
  <c r="C1742" i="10" s="1"/>
  <c r="C1743" i="10" s="1"/>
  <c r="C1744" i="10" s="1"/>
  <c r="C1745" i="10" s="1"/>
  <c r="C1746" i="10" s="1"/>
  <c r="C1747" i="10" s="1"/>
  <c r="C1748" i="10" s="1"/>
  <c r="C1749" i="10" s="1"/>
  <c r="C1750" i="10" s="1"/>
  <c r="C1751" i="10" s="1"/>
  <c r="C1752" i="10" s="1"/>
  <c r="C1753" i="10" s="1"/>
  <c r="C1754" i="10" s="1"/>
  <c r="C1755" i="10" s="1"/>
  <c r="C1756" i="10" s="1"/>
  <c r="C1757" i="10" s="1"/>
  <c r="C1758" i="10" s="1"/>
  <c r="C1759" i="10" s="1"/>
  <c r="C1760" i="10" s="1"/>
  <c r="C1761" i="10" s="1"/>
  <c r="C1762" i="10" s="1"/>
  <c r="C1763" i="10" s="1"/>
  <c r="C1764" i="10" s="1"/>
  <c r="C1765" i="10" s="1"/>
  <c r="C1766" i="10" s="1"/>
  <c r="C1767" i="10" s="1"/>
  <c r="C1768" i="10" s="1"/>
  <c r="C1769" i="10" s="1"/>
  <c r="C1770" i="10" s="1"/>
  <c r="C1771" i="10" s="1"/>
  <c r="C1772" i="10" s="1"/>
  <c r="C1773" i="10" s="1"/>
  <c r="C1774" i="10" s="1"/>
  <c r="C1775" i="10" s="1"/>
  <c r="C1776" i="10" s="1"/>
  <c r="C1777" i="10" s="1"/>
  <c r="C1778" i="10" s="1"/>
  <c r="C1779" i="10" s="1"/>
  <c r="C1780" i="10" s="1"/>
  <c r="C1781" i="10" s="1"/>
  <c r="C1782" i="10" s="1"/>
  <c r="C1783" i="10" s="1"/>
  <c r="C1784" i="10" s="1"/>
  <c r="C1785" i="10" s="1"/>
  <c r="C1786" i="10" s="1"/>
  <c r="C1787" i="10" s="1"/>
  <c r="C1788" i="10" s="1"/>
  <c r="C1789" i="10" s="1"/>
  <c r="C1790" i="10" s="1"/>
  <c r="C1791" i="10" s="1"/>
  <c r="C1792" i="10" s="1"/>
  <c r="C1793" i="10" s="1"/>
  <c r="C1794" i="10" s="1"/>
  <c r="C1795" i="10" s="1"/>
  <c r="C1796" i="10" s="1"/>
  <c r="C1797" i="10" s="1"/>
  <c r="C1798" i="10" s="1"/>
  <c r="C1799" i="10" s="1"/>
  <c r="C1800" i="10" s="1"/>
  <c r="C1801" i="10" s="1"/>
  <c r="C1802" i="10" s="1"/>
  <c r="C1803" i="10" s="1"/>
  <c r="C1804" i="10" s="1"/>
  <c r="C1805" i="10" s="1"/>
  <c r="C1806" i="10" s="1"/>
  <c r="C1807" i="10" s="1"/>
  <c r="C1808" i="10" s="1"/>
  <c r="C1809" i="10" s="1"/>
  <c r="C1810" i="10" s="1"/>
  <c r="C1811" i="10" s="1"/>
  <c r="C1812" i="10" s="1"/>
  <c r="C1813" i="10" s="1"/>
  <c r="C1814" i="10" s="1"/>
  <c r="C1815" i="10" s="1"/>
  <c r="C1816" i="10" s="1"/>
  <c r="C1817" i="10" s="1"/>
  <c r="C1818" i="10" s="1"/>
  <c r="C1819" i="10" s="1"/>
  <c r="C1820" i="10" s="1"/>
  <c r="C1821" i="10" s="1"/>
  <c r="C1822" i="10" s="1"/>
  <c r="C1823" i="10" s="1"/>
  <c r="C1824" i="10" s="1"/>
  <c r="C1825" i="10" s="1"/>
  <c r="C1826" i="10" s="1"/>
  <c r="C1827" i="10" s="1"/>
  <c r="C1828" i="10" s="1"/>
  <c r="C1829" i="10" s="1"/>
  <c r="C1830" i="10" s="1"/>
  <c r="C1831" i="10" s="1"/>
  <c r="C1832" i="10" s="1"/>
  <c r="C1833" i="10" s="1"/>
  <c r="C1834" i="10" s="1"/>
  <c r="C1835" i="10" s="1"/>
  <c r="C1836" i="10" s="1"/>
  <c r="C1837" i="10" s="1"/>
  <c r="C1838" i="10" s="1"/>
  <c r="C1839" i="10" s="1"/>
  <c r="C1840" i="10" s="1"/>
  <c r="C1841" i="10" s="1"/>
  <c r="C1842" i="10" s="1"/>
  <c r="C1843" i="10" s="1"/>
  <c r="C1844" i="10" s="1"/>
  <c r="C1845" i="10" s="1"/>
  <c r="C1846" i="10" s="1"/>
  <c r="C1847" i="10" s="1"/>
  <c r="C1848" i="10" s="1"/>
  <c r="C1849" i="10" s="1"/>
  <c r="C1850" i="10" s="1"/>
  <c r="C1851" i="10" s="1"/>
  <c r="C1852" i="10" s="1"/>
  <c r="C1853" i="10" s="1"/>
  <c r="C1854" i="10" s="1"/>
  <c r="C1855" i="10" s="1"/>
  <c r="C1856" i="10" s="1"/>
  <c r="C1857" i="10" s="1"/>
  <c r="C1858" i="10" s="1"/>
  <c r="C1859" i="10" s="1"/>
  <c r="C1860" i="10" s="1"/>
  <c r="C1861" i="10" s="1"/>
  <c r="C1862" i="10" s="1"/>
  <c r="C1863" i="10" s="1"/>
  <c r="C1864" i="10" s="1"/>
  <c r="C1865" i="10" s="1"/>
  <c r="C1866" i="10" s="1"/>
  <c r="C1867" i="10" s="1"/>
  <c r="C1868" i="10" s="1"/>
  <c r="C1869" i="10" s="1"/>
  <c r="C1870" i="10" s="1"/>
  <c r="C1871" i="10" s="1"/>
  <c r="C1872" i="10" s="1"/>
  <c r="C1873" i="10" s="1"/>
  <c r="C1874" i="10" s="1"/>
  <c r="C1875" i="10" s="1"/>
  <c r="C1876" i="10" s="1"/>
  <c r="C1877" i="10" s="1"/>
  <c r="C1878" i="10" s="1"/>
  <c r="C1879" i="10" s="1"/>
  <c r="C1880" i="10" s="1"/>
  <c r="C1881" i="10" s="1"/>
  <c r="C1882" i="10" s="1"/>
  <c r="C1883" i="10" s="1"/>
  <c r="C1884" i="10" s="1"/>
  <c r="C1885" i="10" s="1"/>
  <c r="C1886" i="10" s="1"/>
  <c r="C1887" i="10" s="1"/>
  <c r="C1888" i="10" s="1"/>
  <c r="C1889" i="10" s="1"/>
  <c r="C1890" i="10" s="1"/>
  <c r="C1891" i="10" s="1"/>
  <c r="C1892" i="10" s="1"/>
  <c r="C1893" i="10" s="1"/>
  <c r="C1894" i="10" s="1"/>
  <c r="C1895" i="10" s="1"/>
  <c r="C1896" i="10" s="1"/>
  <c r="C1897" i="10" s="1"/>
  <c r="C1898" i="10" s="1"/>
  <c r="C1899" i="10" s="1"/>
  <c r="C1900" i="10" s="1"/>
  <c r="C1901" i="10" s="1"/>
  <c r="C1902" i="10" s="1"/>
  <c r="C1903" i="10" s="1"/>
  <c r="C1904" i="10" s="1"/>
  <c r="C1905" i="10" s="1"/>
  <c r="C1906" i="10" s="1"/>
  <c r="C1907" i="10" s="1"/>
  <c r="C1908" i="10" s="1"/>
  <c r="C1909" i="10" s="1"/>
  <c r="C1910" i="10" s="1"/>
  <c r="C1911" i="10" s="1"/>
  <c r="C1912" i="10" s="1"/>
  <c r="C1913" i="10" s="1"/>
  <c r="C1914" i="10" s="1"/>
  <c r="C1915" i="10" s="1"/>
  <c r="C1916" i="10" s="1"/>
  <c r="C1917" i="10" s="1"/>
  <c r="W1411" i="1" l="1"/>
  <c r="U1411" i="1"/>
  <c r="S1411" i="1"/>
  <c r="O1413" i="1"/>
  <c r="P1413" i="1" s="1"/>
  <c r="W1412" i="1" l="1"/>
  <c r="S1412" i="1"/>
  <c r="U1412" i="1"/>
  <c r="O1414" i="1"/>
  <c r="P1414" i="1" s="1"/>
  <c r="W1413" i="1" l="1"/>
  <c r="S1413" i="1"/>
  <c r="U1413" i="1"/>
  <c r="O1415" i="1"/>
  <c r="P1415" i="1" s="1"/>
  <c r="W1414" i="1" l="1"/>
  <c r="S1414" i="1"/>
  <c r="U1414" i="1"/>
  <c r="O1416" i="1"/>
  <c r="P1416" i="1" s="1"/>
  <c r="W1415" i="1" l="1"/>
  <c r="U1415" i="1"/>
  <c r="S1415" i="1"/>
  <c r="O1417" i="1"/>
  <c r="P1417" i="1" s="1"/>
  <c r="W1416" i="1" l="1"/>
  <c r="U1416" i="1"/>
  <c r="S1416" i="1"/>
  <c r="O1418" i="1"/>
  <c r="P1418" i="1" s="1"/>
  <c r="W1417" i="1" l="1"/>
  <c r="U1417" i="1"/>
  <c r="S1417" i="1"/>
  <c r="O1419" i="1"/>
  <c r="P1419" i="1" s="1"/>
  <c r="W1418" i="1" l="1"/>
  <c r="U1418" i="1"/>
  <c r="S1418" i="1"/>
  <c r="O1420" i="1"/>
  <c r="P1420" i="1" s="1"/>
  <c r="U1419" i="1" l="1"/>
  <c r="W1419" i="1"/>
  <c r="S1419" i="1"/>
  <c r="O1421" i="1"/>
  <c r="P1421" i="1" s="1"/>
  <c r="U1420" i="1" l="1"/>
  <c r="W1420" i="1"/>
  <c r="S1420" i="1"/>
  <c r="O1422" i="1"/>
  <c r="P1422" i="1" s="1"/>
  <c r="W1421" i="1" l="1"/>
  <c r="U1421" i="1"/>
  <c r="S1421" i="1"/>
  <c r="O1423" i="1"/>
  <c r="P1423" i="1" s="1"/>
  <c r="U1422" i="1" l="1"/>
  <c r="W1422" i="1"/>
  <c r="S1422" i="1"/>
  <c r="O1424" i="1"/>
  <c r="P1424" i="1" s="1"/>
  <c r="W1423" i="1" l="1"/>
  <c r="S1423" i="1"/>
  <c r="U1423" i="1"/>
  <c r="O1425" i="1"/>
  <c r="P1425" i="1" s="1"/>
  <c r="W1424" i="1" l="1"/>
  <c r="U1424" i="1"/>
  <c r="S1424" i="1"/>
  <c r="O1426" i="1"/>
  <c r="P1426" i="1" s="1"/>
  <c r="W1425" i="1" l="1"/>
  <c r="U1425" i="1"/>
  <c r="S1425" i="1"/>
  <c r="O1427" i="1"/>
  <c r="P1427" i="1" s="1"/>
  <c r="U1426" i="1" l="1"/>
  <c r="W1426" i="1"/>
  <c r="S1426" i="1"/>
  <c r="O1428" i="1"/>
  <c r="P1428" i="1" s="1"/>
  <c r="W1427" i="1" l="1"/>
  <c r="U1427" i="1"/>
  <c r="S1427" i="1"/>
  <c r="O1429" i="1"/>
  <c r="P1429" i="1" s="1"/>
  <c r="W1428" i="1" l="1"/>
  <c r="U1428" i="1"/>
  <c r="S1428" i="1"/>
  <c r="O1430" i="1"/>
  <c r="P1430" i="1" s="1"/>
  <c r="W1429" i="1" l="1"/>
  <c r="U1429" i="1"/>
  <c r="S1429" i="1"/>
  <c r="O1431" i="1"/>
  <c r="P1431" i="1" s="1"/>
  <c r="W1430" i="1" l="1"/>
  <c r="U1430" i="1"/>
  <c r="S1430" i="1"/>
  <c r="O1432" i="1"/>
  <c r="P1432" i="1" s="1"/>
  <c r="W1431" i="1" l="1"/>
  <c r="U1431" i="1"/>
  <c r="S1431" i="1"/>
  <c r="O1433" i="1"/>
  <c r="P1433" i="1" s="1"/>
  <c r="U1432" i="1" l="1"/>
  <c r="W1432" i="1"/>
  <c r="S1432" i="1"/>
  <c r="O1434" i="1"/>
  <c r="P1434" i="1" s="1"/>
  <c r="W1433" i="1" l="1"/>
  <c r="U1433" i="1"/>
  <c r="S1433" i="1"/>
  <c r="O1435" i="1"/>
  <c r="P1435" i="1" s="1"/>
  <c r="U1434" i="1" l="1"/>
  <c r="W1434" i="1"/>
  <c r="S1434" i="1"/>
  <c r="O1436" i="1"/>
  <c r="P1436" i="1" s="1"/>
  <c r="W1435" i="1" l="1"/>
  <c r="U1435" i="1"/>
  <c r="S1435" i="1"/>
  <c r="O1437" i="1"/>
  <c r="P1437" i="1" s="1"/>
  <c r="W1436" i="1" l="1"/>
  <c r="U1436" i="1"/>
  <c r="S1436" i="1"/>
  <c r="O1438" i="1"/>
  <c r="P1438" i="1" s="1"/>
  <c r="W1437" i="1" l="1"/>
  <c r="U1437" i="1"/>
  <c r="S1437" i="1"/>
  <c r="O1439" i="1"/>
  <c r="P1439" i="1" s="1"/>
  <c r="W1438" i="1" l="1"/>
  <c r="U1438" i="1"/>
  <c r="S1438" i="1"/>
  <c r="O1440" i="1"/>
  <c r="P1440" i="1" s="1"/>
  <c r="W1439" i="1" l="1"/>
  <c r="U1439" i="1"/>
  <c r="S1439" i="1"/>
  <c r="O1441" i="1"/>
  <c r="P1441" i="1" s="1"/>
  <c r="W1440" i="1" l="1"/>
  <c r="U1440" i="1"/>
  <c r="S1440" i="1"/>
  <c r="O1442" i="1"/>
  <c r="P1442" i="1" s="1"/>
  <c r="W1441" i="1" l="1"/>
  <c r="U1441" i="1"/>
  <c r="S1441" i="1"/>
  <c r="O1443" i="1"/>
  <c r="P1443" i="1" s="1"/>
  <c r="W1442" i="1" l="1"/>
  <c r="U1442" i="1"/>
  <c r="S1442" i="1"/>
  <c r="O1444" i="1"/>
  <c r="P1444" i="1" s="1"/>
  <c r="U1443" i="1" l="1"/>
  <c r="W1443" i="1"/>
  <c r="S1443" i="1"/>
  <c r="O1445" i="1"/>
  <c r="P1445" i="1" s="1"/>
  <c r="W1444" i="1" l="1"/>
  <c r="U1444" i="1"/>
  <c r="S1444" i="1"/>
  <c r="O1446" i="1"/>
  <c r="P1446" i="1" s="1"/>
  <c r="W1445" i="1" l="1"/>
  <c r="U1445" i="1"/>
  <c r="S1445" i="1"/>
  <c r="O1447" i="1"/>
  <c r="P1447" i="1" s="1"/>
  <c r="U1446" i="1" l="1"/>
  <c r="W1446" i="1"/>
  <c r="S1446" i="1"/>
  <c r="O1448" i="1"/>
  <c r="P1448" i="1" s="1"/>
  <c r="W1447" i="1" l="1"/>
  <c r="U1447" i="1"/>
  <c r="S1447" i="1"/>
  <c r="O1449" i="1"/>
  <c r="P1449" i="1" s="1"/>
  <c r="W1448" i="1" l="1"/>
  <c r="U1448" i="1"/>
  <c r="S1448" i="1"/>
  <c r="O1450" i="1"/>
  <c r="P1450" i="1" s="1"/>
  <c r="W1449" i="1" l="1"/>
  <c r="U1449" i="1"/>
  <c r="S1449" i="1"/>
  <c r="O1451" i="1"/>
  <c r="P1451" i="1" s="1"/>
  <c r="W1450" i="1" l="1"/>
  <c r="U1450" i="1"/>
  <c r="S1450" i="1"/>
  <c r="O1452" i="1"/>
  <c r="P1452" i="1" s="1"/>
  <c r="W1451" i="1" l="1"/>
  <c r="U1451" i="1"/>
  <c r="S1451" i="1"/>
  <c r="O1453" i="1"/>
  <c r="P1453" i="1" s="1"/>
  <c r="W1452" i="1" l="1"/>
  <c r="S1452" i="1"/>
  <c r="U1452" i="1"/>
  <c r="O1454" i="1"/>
  <c r="P1454" i="1" s="1"/>
  <c r="W1453" i="1" l="1"/>
  <c r="U1453" i="1"/>
  <c r="S1453" i="1"/>
  <c r="O1455" i="1"/>
  <c r="P1455" i="1" s="1"/>
  <c r="W1454" i="1" l="1"/>
  <c r="U1454" i="1"/>
  <c r="S1454" i="1"/>
  <c r="O1456" i="1"/>
  <c r="P1456" i="1" s="1"/>
  <c r="W1455" i="1" l="1"/>
  <c r="U1455" i="1"/>
  <c r="S1455" i="1"/>
  <c r="O1457" i="1"/>
  <c r="P1457" i="1" s="1"/>
  <c r="W1456" i="1" l="1"/>
  <c r="U1456" i="1"/>
  <c r="S1456" i="1"/>
  <c r="O1458" i="1"/>
  <c r="P1458" i="1" s="1"/>
  <c r="W1457" i="1" l="1"/>
  <c r="U1457" i="1"/>
  <c r="S1457" i="1"/>
  <c r="O1459" i="1"/>
  <c r="P1459" i="1" s="1"/>
  <c r="W1458" i="1" l="1"/>
  <c r="U1458" i="1"/>
  <c r="S1458" i="1"/>
  <c r="O1460" i="1"/>
  <c r="P1460" i="1" s="1"/>
  <c r="W1459" i="1" l="1"/>
  <c r="U1459" i="1"/>
  <c r="S1459" i="1"/>
  <c r="O1461" i="1"/>
  <c r="P1461" i="1" s="1"/>
  <c r="W1460" i="1" l="1"/>
  <c r="S1460" i="1"/>
  <c r="U1460" i="1"/>
  <c r="O1462" i="1"/>
  <c r="P1462" i="1" s="1"/>
  <c r="S1461" i="1" l="1"/>
  <c r="U1461" i="1"/>
  <c r="W1461" i="1"/>
  <c r="O1463" i="1"/>
  <c r="P1463" i="1" s="1"/>
  <c r="U1462" i="1" l="1"/>
  <c r="W1462" i="1"/>
  <c r="S1462" i="1"/>
  <c r="O1464" i="1"/>
  <c r="P1464" i="1" s="1"/>
  <c r="U1463" i="1" l="1"/>
  <c r="W1463" i="1"/>
  <c r="S1463" i="1"/>
  <c r="O1465" i="1"/>
  <c r="P1465" i="1" s="1"/>
  <c r="W1464" i="1" l="1"/>
  <c r="S1464" i="1"/>
  <c r="U1464" i="1"/>
  <c r="O1466" i="1"/>
  <c r="P1466" i="1" s="1"/>
  <c r="W1465" i="1" l="1"/>
  <c r="S1465" i="1"/>
  <c r="U1465" i="1"/>
  <c r="O1467" i="1"/>
  <c r="P1467" i="1" s="1"/>
  <c r="W1466" i="1" l="1"/>
  <c r="S1466" i="1"/>
  <c r="U1466" i="1"/>
  <c r="O1468" i="1"/>
  <c r="P1468" i="1" s="1"/>
  <c r="W1467" i="1" l="1"/>
  <c r="U1467" i="1"/>
  <c r="S1467" i="1"/>
  <c r="O1469" i="1"/>
  <c r="P1469" i="1" s="1"/>
  <c r="U1468" i="1" l="1"/>
  <c r="W1468" i="1"/>
  <c r="S1468" i="1"/>
  <c r="O1470" i="1"/>
  <c r="P1470" i="1" s="1"/>
  <c r="W1469" i="1" l="1"/>
  <c r="U1469" i="1"/>
  <c r="S1469" i="1"/>
  <c r="O1471" i="1"/>
  <c r="P1471" i="1" s="1"/>
  <c r="W1470" i="1" l="1"/>
  <c r="U1470" i="1"/>
  <c r="S1470" i="1"/>
  <c r="O1472" i="1"/>
  <c r="P1472" i="1" s="1"/>
  <c r="U1471" i="1" l="1"/>
  <c r="W1471" i="1"/>
  <c r="S1471" i="1"/>
  <c r="O1473" i="1"/>
  <c r="P1473" i="1" s="1"/>
  <c r="W1472" i="1" l="1"/>
  <c r="U1472" i="1"/>
  <c r="S1472" i="1"/>
  <c r="O1474" i="1"/>
  <c r="P1474" i="1" s="1"/>
  <c r="W1473" i="1" l="1"/>
  <c r="U1473" i="1"/>
  <c r="S1473" i="1"/>
  <c r="O1475" i="1"/>
  <c r="P1475" i="1" s="1"/>
  <c r="U1474" i="1" l="1"/>
  <c r="W1474" i="1"/>
  <c r="S1474" i="1"/>
  <c r="O1476" i="1"/>
  <c r="P1476" i="1" s="1"/>
  <c r="W1475" i="1" l="1"/>
  <c r="U1475" i="1"/>
  <c r="S1475" i="1"/>
  <c r="O1477" i="1"/>
  <c r="P1477" i="1" s="1"/>
  <c r="W1476" i="1" l="1"/>
  <c r="S1476" i="1"/>
  <c r="U1476" i="1"/>
  <c r="O1478" i="1"/>
  <c r="P1478" i="1" s="1"/>
  <c r="W1477" i="1" l="1"/>
  <c r="U1477" i="1"/>
  <c r="S1477" i="1"/>
  <c r="O1479" i="1"/>
  <c r="P1479" i="1" s="1"/>
  <c r="W1478" i="1" l="1"/>
  <c r="U1478" i="1"/>
  <c r="S1478" i="1"/>
  <c r="O1480" i="1"/>
  <c r="P1480" i="1" s="1"/>
  <c r="W1479" i="1" l="1"/>
  <c r="U1479" i="1"/>
  <c r="S1479" i="1"/>
  <c r="O1481" i="1"/>
  <c r="P1481" i="1" s="1"/>
  <c r="W1480" i="1" l="1"/>
  <c r="U1480" i="1"/>
  <c r="S1480" i="1"/>
  <c r="O1482" i="1"/>
  <c r="P1482" i="1" s="1"/>
  <c r="W1481" i="1" l="1"/>
  <c r="U1481" i="1"/>
  <c r="S1481" i="1"/>
  <c r="O378" i="1"/>
  <c r="P378" i="1" s="1"/>
  <c r="W1482" i="1" l="1"/>
  <c r="U1482" i="1"/>
  <c r="S1482" i="1"/>
  <c r="O379" i="1"/>
  <c r="P379" i="1" s="1"/>
  <c r="W378" i="1" l="1"/>
  <c r="U378" i="1"/>
  <c r="S378" i="1"/>
  <c r="O380" i="1"/>
  <c r="P380" i="1" s="1"/>
  <c r="U379" i="1" l="1"/>
  <c r="W379" i="1"/>
  <c r="S379" i="1"/>
  <c r="O381" i="1"/>
  <c r="P381" i="1" s="1"/>
  <c r="U380" i="1" l="1"/>
  <c r="W380" i="1"/>
  <c r="S380" i="1"/>
  <c r="O382" i="1"/>
  <c r="P382" i="1" s="1"/>
  <c r="U381" i="1" l="1"/>
  <c r="W381" i="1"/>
  <c r="S381" i="1"/>
  <c r="O383" i="1"/>
  <c r="P383" i="1" s="1"/>
  <c r="W382" i="1" l="1"/>
  <c r="S382" i="1"/>
  <c r="U382" i="1"/>
  <c r="O384" i="1"/>
  <c r="P384" i="1" s="1"/>
  <c r="U383" i="1" l="1"/>
  <c r="W383" i="1"/>
  <c r="S383" i="1"/>
  <c r="O385" i="1"/>
  <c r="P385" i="1" s="1"/>
  <c r="W384" i="1" l="1"/>
  <c r="S384" i="1"/>
  <c r="U384" i="1"/>
  <c r="O386" i="1"/>
  <c r="P386" i="1" s="1"/>
  <c r="W385" i="1" l="1"/>
  <c r="U385" i="1"/>
  <c r="S385" i="1"/>
  <c r="O387" i="1"/>
  <c r="P387" i="1" s="1"/>
  <c r="W386" i="1" l="1"/>
  <c r="U386" i="1"/>
  <c r="S386" i="1"/>
  <c r="O388" i="1"/>
  <c r="P388" i="1" s="1"/>
  <c r="W387" i="1" l="1"/>
  <c r="U387" i="1"/>
  <c r="S387" i="1"/>
  <c r="O389" i="1"/>
  <c r="P389" i="1" s="1"/>
  <c r="W388" i="1" l="1"/>
  <c r="S388" i="1"/>
  <c r="U388" i="1"/>
  <c r="O390" i="1"/>
  <c r="P390" i="1" s="1"/>
  <c r="W389" i="1" l="1"/>
  <c r="S389" i="1"/>
  <c r="U389" i="1"/>
  <c r="O391" i="1"/>
  <c r="P391" i="1" s="1"/>
  <c r="U390" i="1" l="1"/>
  <c r="W390" i="1"/>
  <c r="S390" i="1"/>
  <c r="O392" i="1"/>
  <c r="P392" i="1" s="1"/>
  <c r="U391" i="1" l="1"/>
  <c r="W391" i="1"/>
  <c r="S391" i="1"/>
  <c r="O393" i="1"/>
  <c r="P393" i="1" s="1"/>
  <c r="U392" i="1" l="1"/>
  <c r="W392" i="1"/>
  <c r="S392" i="1"/>
  <c r="O394" i="1"/>
  <c r="P394" i="1" s="1"/>
  <c r="U393" i="1" l="1"/>
  <c r="S393" i="1"/>
  <c r="W393" i="1"/>
  <c r="O395" i="1"/>
  <c r="P395" i="1" s="1"/>
  <c r="W394" i="1" l="1"/>
  <c r="U394" i="1"/>
  <c r="S394" i="1"/>
  <c r="O396" i="1"/>
  <c r="P396" i="1" s="1"/>
  <c r="U395" i="1" l="1"/>
  <c r="S395" i="1"/>
  <c r="W395" i="1"/>
  <c r="O397" i="1"/>
  <c r="P397" i="1" s="1"/>
  <c r="W396" i="1" l="1"/>
  <c r="U396" i="1"/>
  <c r="S396" i="1"/>
  <c r="O398" i="1"/>
  <c r="P398" i="1" s="1"/>
  <c r="S397" i="1" l="1"/>
  <c r="U397" i="1"/>
  <c r="W397" i="1"/>
  <c r="O399" i="1"/>
  <c r="P399" i="1" s="1"/>
  <c r="W398" i="1" l="1"/>
  <c r="U398" i="1"/>
  <c r="S398" i="1"/>
  <c r="O400" i="1"/>
  <c r="P400" i="1" s="1"/>
  <c r="U399" i="1" l="1"/>
  <c r="W399" i="1"/>
  <c r="S399" i="1"/>
  <c r="O401" i="1"/>
  <c r="P401" i="1" s="1"/>
  <c r="W400" i="1" l="1"/>
  <c r="U400" i="1"/>
  <c r="S400" i="1"/>
  <c r="O402" i="1"/>
  <c r="P402" i="1" s="1"/>
  <c r="U401" i="1" l="1"/>
  <c r="W401" i="1"/>
  <c r="S401" i="1"/>
  <c r="O403" i="1"/>
  <c r="P403" i="1" s="1"/>
  <c r="W402" i="1" l="1"/>
  <c r="U402" i="1"/>
  <c r="S402" i="1"/>
  <c r="O404" i="1"/>
  <c r="P404" i="1" s="1"/>
  <c r="U403" i="1" l="1"/>
  <c r="W403" i="1"/>
  <c r="S403" i="1"/>
  <c r="O405" i="1"/>
  <c r="P405" i="1" s="1"/>
  <c r="W404" i="1" l="1"/>
  <c r="U404" i="1"/>
  <c r="S404" i="1"/>
  <c r="O406" i="1"/>
  <c r="P406" i="1" s="1"/>
  <c r="U405" i="1" l="1"/>
  <c r="W405" i="1"/>
  <c r="S405" i="1"/>
  <c r="O407" i="1"/>
  <c r="P407" i="1" s="1"/>
  <c r="W406" i="1" l="1"/>
  <c r="U406" i="1"/>
  <c r="S406" i="1"/>
  <c r="O408" i="1"/>
  <c r="P408" i="1" s="1"/>
  <c r="U407" i="1" l="1"/>
  <c r="W407" i="1"/>
  <c r="S407" i="1"/>
  <c r="O409" i="1"/>
  <c r="P409" i="1" s="1"/>
  <c r="W408" i="1" l="1"/>
  <c r="U408" i="1"/>
  <c r="S408" i="1"/>
  <c r="O410" i="1"/>
  <c r="P410" i="1" s="1"/>
  <c r="W409" i="1" l="1"/>
  <c r="U409" i="1"/>
  <c r="S409" i="1"/>
  <c r="O411" i="1"/>
  <c r="P411" i="1" s="1"/>
  <c r="W410" i="1" l="1"/>
  <c r="U410" i="1"/>
  <c r="S410" i="1"/>
  <c r="O412" i="1"/>
  <c r="P412" i="1" s="1"/>
  <c r="W411" i="1" l="1"/>
  <c r="U411" i="1"/>
  <c r="S411" i="1"/>
  <c r="O413" i="1"/>
  <c r="P413" i="1" s="1"/>
  <c r="W412" i="1" l="1"/>
  <c r="U412" i="1"/>
  <c r="S412" i="1"/>
  <c r="O414" i="1"/>
  <c r="P414" i="1" s="1"/>
  <c r="W413" i="1" l="1"/>
  <c r="U413" i="1"/>
  <c r="S413" i="1"/>
  <c r="O415" i="1"/>
  <c r="P415" i="1" s="1"/>
  <c r="U414" i="1" l="1"/>
  <c r="W414" i="1"/>
  <c r="S414" i="1"/>
  <c r="O669" i="1"/>
  <c r="P669" i="1" s="1"/>
  <c r="U415" i="1" l="1"/>
  <c r="W415" i="1"/>
  <c r="S415" i="1"/>
  <c r="O670" i="1"/>
  <c r="P670" i="1" s="1"/>
  <c r="W669" i="1" l="1"/>
  <c r="S669" i="1"/>
  <c r="U669" i="1"/>
  <c r="O671" i="1"/>
  <c r="P671" i="1" s="1"/>
  <c r="U670" i="1" l="1"/>
  <c r="S670" i="1"/>
  <c r="W670" i="1"/>
  <c r="O672" i="1"/>
  <c r="P672" i="1" s="1"/>
  <c r="W671" i="1" l="1"/>
  <c r="S671" i="1"/>
  <c r="U671" i="1"/>
  <c r="O673" i="1"/>
  <c r="P673" i="1" s="1"/>
  <c r="W672" i="1" l="1"/>
  <c r="U672" i="1"/>
  <c r="S672" i="1"/>
  <c r="O674" i="1"/>
  <c r="P674" i="1" s="1"/>
  <c r="W673" i="1" l="1"/>
  <c r="U673" i="1"/>
  <c r="S673" i="1"/>
  <c r="O675" i="1"/>
  <c r="P675" i="1" s="1"/>
  <c r="W674" i="1" l="1"/>
  <c r="U674" i="1"/>
  <c r="S674" i="1"/>
  <c r="O676" i="1"/>
  <c r="P676" i="1" s="1"/>
  <c r="W675" i="1" l="1"/>
  <c r="U675" i="1"/>
  <c r="S675" i="1"/>
  <c r="O677" i="1"/>
  <c r="P677" i="1" s="1"/>
  <c r="U676" i="1" l="1"/>
  <c r="W676" i="1"/>
  <c r="S676" i="1"/>
  <c r="O678" i="1"/>
  <c r="P678" i="1" s="1"/>
  <c r="W677" i="1" l="1"/>
  <c r="U677" i="1"/>
  <c r="S677" i="1"/>
  <c r="O679" i="1"/>
  <c r="P679" i="1" s="1"/>
  <c r="W678" i="1" l="1"/>
  <c r="U678" i="1"/>
  <c r="S678" i="1"/>
  <c r="O680" i="1"/>
  <c r="P680" i="1" s="1"/>
  <c r="U679" i="1" l="1"/>
  <c r="W679" i="1"/>
  <c r="S679" i="1"/>
  <c r="O681" i="1"/>
  <c r="P681" i="1" s="1"/>
  <c r="W680" i="1" l="1"/>
  <c r="U680" i="1"/>
  <c r="S680" i="1"/>
  <c r="O682" i="1"/>
  <c r="P682" i="1" s="1"/>
  <c r="W681" i="1" l="1"/>
  <c r="S681" i="1"/>
  <c r="U681" i="1"/>
  <c r="O683" i="1"/>
  <c r="P683" i="1" s="1"/>
  <c r="U682" i="1" l="1"/>
  <c r="W682" i="1"/>
  <c r="S682" i="1"/>
  <c r="O684" i="1"/>
  <c r="P684" i="1" s="1"/>
  <c r="W683" i="1" l="1"/>
  <c r="S683" i="1"/>
  <c r="U683" i="1"/>
  <c r="O685" i="1"/>
  <c r="P685" i="1" s="1"/>
  <c r="S684" i="1" l="1"/>
  <c r="U684" i="1"/>
  <c r="W684" i="1"/>
  <c r="O686" i="1"/>
  <c r="P686" i="1" s="1"/>
  <c r="W685" i="1" l="1"/>
  <c r="S685" i="1"/>
  <c r="U685" i="1"/>
  <c r="O687" i="1"/>
  <c r="P687" i="1" s="1"/>
  <c r="U686" i="1" l="1"/>
  <c r="W686" i="1"/>
  <c r="S686" i="1"/>
  <c r="O688" i="1"/>
  <c r="P688" i="1" s="1"/>
  <c r="W687" i="1" l="1"/>
  <c r="U687" i="1"/>
  <c r="S687" i="1"/>
  <c r="O689" i="1"/>
  <c r="P689" i="1" s="1"/>
  <c r="U688" i="1" l="1"/>
  <c r="W688" i="1"/>
  <c r="S688" i="1"/>
  <c r="O690" i="1"/>
  <c r="P690" i="1" s="1"/>
  <c r="W689" i="1" l="1"/>
  <c r="U689" i="1"/>
  <c r="S689" i="1"/>
  <c r="O691" i="1"/>
  <c r="P691" i="1" s="1"/>
  <c r="U690" i="1" l="1"/>
  <c r="W690" i="1"/>
  <c r="S690" i="1"/>
  <c r="O692" i="1"/>
  <c r="P692" i="1" s="1"/>
  <c r="W691" i="1" l="1"/>
  <c r="U691" i="1"/>
  <c r="S691" i="1"/>
  <c r="O693" i="1"/>
  <c r="P693" i="1" s="1"/>
  <c r="W692" i="1" l="1"/>
  <c r="U692" i="1"/>
  <c r="S692" i="1"/>
  <c r="O694" i="1"/>
  <c r="P694" i="1" s="1"/>
  <c r="W693" i="1" l="1"/>
  <c r="U693" i="1"/>
  <c r="S693" i="1"/>
  <c r="O695" i="1"/>
  <c r="P695" i="1" s="1"/>
  <c r="W694" i="1" l="1"/>
  <c r="U694" i="1"/>
  <c r="S694" i="1"/>
  <c r="O696" i="1"/>
  <c r="P696" i="1" s="1"/>
  <c r="W695" i="1" l="1"/>
  <c r="S695" i="1"/>
  <c r="U695" i="1"/>
  <c r="O697" i="1"/>
  <c r="P697" i="1" s="1"/>
  <c r="W696" i="1" l="1"/>
  <c r="U696" i="1"/>
  <c r="S696" i="1"/>
  <c r="O698" i="1"/>
  <c r="P698" i="1" s="1"/>
  <c r="W697" i="1" l="1"/>
  <c r="U697" i="1"/>
  <c r="S697" i="1"/>
  <c r="O699" i="1"/>
  <c r="P699" i="1" s="1"/>
  <c r="W698" i="1" l="1"/>
  <c r="U698" i="1"/>
  <c r="S698" i="1"/>
  <c r="O700" i="1"/>
  <c r="P700" i="1" s="1"/>
  <c r="W699" i="1" l="1"/>
  <c r="U699" i="1"/>
  <c r="S699" i="1"/>
  <c r="O701" i="1"/>
  <c r="P701" i="1" s="1"/>
  <c r="W700" i="1" l="1"/>
  <c r="U700" i="1"/>
  <c r="S700" i="1"/>
  <c r="O702" i="1"/>
  <c r="P702" i="1" s="1"/>
  <c r="W701" i="1" l="1"/>
  <c r="S701" i="1"/>
  <c r="U701" i="1"/>
  <c r="O703" i="1"/>
  <c r="P703" i="1" s="1"/>
  <c r="W702" i="1" l="1"/>
  <c r="U702" i="1"/>
  <c r="S702" i="1"/>
  <c r="O704" i="1"/>
  <c r="P704" i="1" s="1"/>
  <c r="W703" i="1" l="1"/>
  <c r="U703" i="1"/>
  <c r="S703" i="1"/>
  <c r="O705" i="1"/>
  <c r="P705" i="1" s="1"/>
  <c r="W704" i="1" l="1"/>
  <c r="U704" i="1"/>
  <c r="S704" i="1"/>
  <c r="O706" i="1"/>
  <c r="P706" i="1" s="1"/>
  <c r="W705" i="1" l="1"/>
  <c r="S705" i="1"/>
  <c r="U705" i="1"/>
  <c r="O707" i="1"/>
  <c r="P707" i="1" s="1"/>
  <c r="W706" i="1" l="1"/>
  <c r="U706" i="1"/>
  <c r="S706" i="1"/>
  <c r="O708" i="1"/>
  <c r="P708" i="1" s="1"/>
  <c r="W707" i="1" l="1"/>
  <c r="S707" i="1"/>
  <c r="U707" i="1"/>
  <c r="O709" i="1"/>
  <c r="P709" i="1" s="1"/>
  <c r="W708" i="1" l="1"/>
  <c r="S708" i="1"/>
  <c r="U708" i="1"/>
  <c r="O710" i="1"/>
  <c r="P710" i="1" s="1"/>
  <c r="W709" i="1" l="1"/>
  <c r="S709" i="1"/>
  <c r="U709" i="1"/>
  <c r="O711" i="1"/>
  <c r="P711" i="1" s="1"/>
  <c r="W710" i="1" l="1"/>
  <c r="U710" i="1"/>
  <c r="S710" i="1"/>
  <c r="O712" i="1"/>
  <c r="P712" i="1" s="1"/>
  <c r="W711" i="1" l="1"/>
  <c r="U711" i="1"/>
  <c r="S711" i="1"/>
  <c r="O713" i="1"/>
  <c r="P713" i="1" s="1"/>
  <c r="U712" i="1" l="1"/>
  <c r="W712" i="1"/>
  <c r="S712" i="1"/>
  <c r="O1483" i="1"/>
  <c r="P1483" i="1" s="1"/>
  <c r="W713" i="1" l="1"/>
  <c r="U713" i="1"/>
  <c r="S713" i="1"/>
  <c r="O1484" i="1"/>
  <c r="P1484" i="1" s="1"/>
  <c r="W1483" i="1" l="1"/>
  <c r="U1483" i="1"/>
  <c r="S1483" i="1"/>
  <c r="O1485" i="1"/>
  <c r="P1485" i="1" s="1"/>
  <c r="W1484" i="1" l="1"/>
  <c r="S1484" i="1"/>
  <c r="U1484" i="1"/>
  <c r="O1486" i="1"/>
  <c r="P1486" i="1" s="1"/>
  <c r="W1485" i="1" l="1"/>
  <c r="U1485" i="1"/>
  <c r="S1485" i="1"/>
  <c r="O1487" i="1"/>
  <c r="P1487" i="1" s="1"/>
  <c r="W1486" i="1" l="1"/>
  <c r="U1486" i="1"/>
  <c r="S1486" i="1"/>
  <c r="O1488" i="1"/>
  <c r="P1488" i="1" s="1"/>
  <c r="W1487" i="1" l="1"/>
  <c r="U1487" i="1"/>
  <c r="S1487" i="1"/>
  <c r="O1489" i="1"/>
  <c r="P1489" i="1" s="1"/>
  <c r="W1488" i="1" l="1"/>
  <c r="U1488" i="1"/>
  <c r="S1488" i="1"/>
  <c r="O1490" i="1"/>
  <c r="P1490" i="1" s="1"/>
  <c r="W1489" i="1" l="1"/>
  <c r="S1489" i="1"/>
  <c r="U1489" i="1"/>
  <c r="O1491" i="1"/>
  <c r="P1491" i="1" s="1"/>
  <c r="W1490" i="1" l="1"/>
  <c r="S1490" i="1"/>
  <c r="U1490" i="1"/>
  <c r="O1492" i="1"/>
  <c r="P1492" i="1" s="1"/>
  <c r="W1491" i="1" l="1"/>
  <c r="U1491" i="1"/>
  <c r="S1491" i="1"/>
  <c r="O1493" i="1"/>
  <c r="P1493" i="1" s="1"/>
  <c r="U1492" i="1" l="1"/>
  <c r="W1492" i="1"/>
  <c r="S1492" i="1"/>
  <c r="O1494" i="1"/>
  <c r="P1494" i="1" s="1"/>
  <c r="W1493" i="1" l="1"/>
  <c r="U1493" i="1"/>
  <c r="S1493" i="1"/>
  <c r="O1495" i="1"/>
  <c r="P1495" i="1" s="1"/>
  <c r="U1494" i="1" l="1"/>
  <c r="W1494" i="1"/>
  <c r="S1494" i="1"/>
  <c r="O1496" i="1"/>
  <c r="P1496" i="1" s="1"/>
  <c r="U1495" i="1" l="1"/>
  <c r="W1495" i="1"/>
  <c r="S1495" i="1"/>
  <c r="O1497" i="1"/>
  <c r="P1497" i="1" s="1"/>
  <c r="U1496" i="1" l="1"/>
  <c r="W1496" i="1"/>
  <c r="S1496" i="1"/>
  <c r="O1498" i="1"/>
  <c r="P1498" i="1" s="1"/>
  <c r="W1497" i="1" l="1"/>
  <c r="U1497" i="1"/>
  <c r="S1497" i="1"/>
  <c r="O1499" i="1"/>
  <c r="P1499" i="1" s="1"/>
  <c r="W1498" i="1" l="1"/>
  <c r="S1498" i="1"/>
  <c r="U1498" i="1"/>
  <c r="O1500" i="1"/>
  <c r="P1500" i="1" s="1"/>
  <c r="W1499" i="1" l="1"/>
  <c r="U1499" i="1"/>
  <c r="S1499" i="1"/>
  <c r="O1501" i="1"/>
  <c r="P1501" i="1" s="1"/>
  <c r="W1500" i="1" l="1"/>
  <c r="S1500" i="1"/>
  <c r="U1500" i="1"/>
  <c r="O1502" i="1"/>
  <c r="P1502" i="1" s="1"/>
  <c r="W1501" i="1" l="1"/>
  <c r="U1501" i="1"/>
  <c r="S1501" i="1"/>
  <c r="O1503" i="1"/>
  <c r="P1503" i="1" s="1"/>
  <c r="W1502" i="1" l="1"/>
  <c r="S1502" i="1"/>
  <c r="U1502" i="1"/>
  <c r="O1504" i="1"/>
  <c r="P1504" i="1" s="1"/>
  <c r="W1503" i="1" l="1"/>
  <c r="U1503" i="1"/>
  <c r="S1503" i="1"/>
  <c r="O1505" i="1"/>
  <c r="P1505" i="1" s="1"/>
  <c r="W1504" i="1" l="1"/>
  <c r="U1504" i="1"/>
  <c r="S1504" i="1"/>
  <c r="O1506" i="1"/>
  <c r="P1506" i="1" s="1"/>
  <c r="W1505" i="1" l="1"/>
  <c r="U1505" i="1"/>
  <c r="S1505" i="1"/>
  <c r="O1507" i="1"/>
  <c r="P1507" i="1" s="1"/>
  <c r="W1506" i="1" l="1"/>
  <c r="U1506" i="1"/>
  <c r="S1506" i="1"/>
  <c r="O1508" i="1"/>
  <c r="P1508" i="1" s="1"/>
  <c r="W1507" i="1" l="1"/>
  <c r="U1507" i="1"/>
  <c r="S1507" i="1"/>
  <c r="O1509" i="1"/>
  <c r="P1509" i="1" s="1"/>
  <c r="W1508" i="1" l="1"/>
  <c r="U1508" i="1"/>
  <c r="S1508" i="1"/>
  <c r="O1510" i="1"/>
  <c r="P1510" i="1" s="1"/>
  <c r="W1509" i="1" l="1"/>
  <c r="U1509" i="1"/>
  <c r="S1509" i="1"/>
  <c r="O1511" i="1"/>
  <c r="P1511" i="1" s="1"/>
  <c r="W1510" i="1" l="1"/>
  <c r="U1510" i="1"/>
  <c r="S1510" i="1"/>
  <c r="O1512" i="1"/>
  <c r="P1512" i="1" s="1"/>
  <c r="W1511" i="1" l="1"/>
  <c r="U1511" i="1"/>
  <c r="S1511" i="1"/>
  <c r="O1513" i="1"/>
  <c r="P1513" i="1" s="1"/>
  <c r="W1512" i="1" l="1"/>
  <c r="U1512" i="1"/>
  <c r="S1512" i="1"/>
  <c r="O1514" i="1"/>
  <c r="P1514" i="1" s="1"/>
  <c r="W1513" i="1" l="1"/>
  <c r="U1513" i="1"/>
  <c r="S1513" i="1"/>
  <c r="O1515" i="1"/>
  <c r="P1515" i="1" s="1"/>
  <c r="W1514" i="1" l="1"/>
  <c r="U1514" i="1"/>
  <c r="S1514" i="1"/>
  <c r="O1516" i="1"/>
  <c r="P1516" i="1" s="1"/>
  <c r="W1515" i="1" l="1"/>
  <c r="U1515" i="1"/>
  <c r="S1515" i="1"/>
  <c r="O1517" i="1"/>
  <c r="P1517" i="1" s="1"/>
  <c r="U1516" i="1" l="1"/>
  <c r="W1516" i="1"/>
  <c r="S1516" i="1"/>
  <c r="O1518" i="1"/>
  <c r="P1518" i="1" s="1"/>
  <c r="W1517" i="1" l="1"/>
  <c r="U1517" i="1"/>
  <c r="S1517" i="1"/>
  <c r="O1519" i="1"/>
  <c r="P1519" i="1" s="1"/>
  <c r="U1518" i="1" l="1"/>
  <c r="W1518" i="1"/>
  <c r="S1518" i="1"/>
  <c r="O1520" i="1"/>
  <c r="P1520" i="1" s="1"/>
  <c r="W1519" i="1" l="1"/>
  <c r="U1519" i="1"/>
  <c r="S1519" i="1"/>
  <c r="O1521" i="1"/>
  <c r="P1521" i="1" s="1"/>
  <c r="W1520" i="1" l="1"/>
  <c r="U1520" i="1"/>
  <c r="S1520" i="1"/>
  <c r="O1522" i="1"/>
  <c r="P1522" i="1" s="1"/>
  <c r="W1521" i="1" l="1"/>
  <c r="U1521" i="1"/>
  <c r="S1521" i="1"/>
  <c r="O1523" i="1"/>
  <c r="P1523" i="1" s="1"/>
  <c r="W1522" i="1" l="1"/>
  <c r="S1522" i="1"/>
  <c r="U1522" i="1"/>
  <c r="O64" i="1" l="1"/>
  <c r="P64" i="1" s="1"/>
  <c r="W1523" i="1"/>
  <c r="U1523" i="1"/>
  <c r="S1523" i="1"/>
  <c r="Q1519" i="1" l="1"/>
  <c r="E12" i="3"/>
  <c r="E13" i="3"/>
  <c r="E256" i="3"/>
  <c r="P148" i="3"/>
  <c r="T148" i="3" s="1"/>
  <c r="P146" i="3"/>
  <c r="T146" i="3" s="1"/>
  <c r="P92" i="3"/>
  <c r="T92" i="3" s="1"/>
  <c r="P207" i="3"/>
  <c r="T207" i="3" s="1"/>
  <c r="E114" i="3"/>
  <c r="E161" i="3"/>
  <c r="E221" i="3"/>
  <c r="E164" i="3"/>
  <c r="P337" i="3"/>
  <c r="T337" i="3" s="1"/>
  <c r="P246" i="3"/>
  <c r="T246" i="3" s="1"/>
  <c r="P239" i="3"/>
  <c r="T239" i="3" s="1"/>
  <c r="E238" i="3"/>
  <c r="E215" i="3"/>
  <c r="P301" i="3"/>
  <c r="T301" i="3" s="1"/>
  <c r="E79" i="3"/>
  <c r="E92" i="3"/>
  <c r="P142" i="3"/>
  <c r="T142" i="3" s="1"/>
  <c r="P230" i="3"/>
  <c r="T230" i="3" s="1"/>
  <c r="E172" i="3"/>
  <c r="E249" i="3"/>
  <c r="P250" i="3"/>
  <c r="T250" i="3" s="1"/>
  <c r="P311" i="3"/>
  <c r="T311" i="3" s="1"/>
  <c r="P260" i="3"/>
  <c r="T260" i="3" s="1"/>
  <c r="E168" i="3"/>
  <c r="E257" i="3"/>
  <c r="P315" i="3"/>
  <c r="T315" i="3" s="1"/>
  <c r="P176" i="3"/>
  <c r="T176" i="3" s="1"/>
  <c r="P206" i="3"/>
  <c r="T206" i="3" s="1"/>
  <c r="P164" i="3"/>
  <c r="T164" i="3" s="1"/>
  <c r="E313" i="3"/>
  <c r="E171" i="3"/>
  <c r="P332" i="3"/>
  <c r="T332" i="3" s="1"/>
  <c r="E278" i="3"/>
  <c r="E169" i="3"/>
  <c r="E294" i="3"/>
  <c r="E216" i="3"/>
  <c r="E298" i="3"/>
  <c r="E209" i="3"/>
  <c r="E88" i="3"/>
  <c r="E323" i="3"/>
  <c r="E307" i="3"/>
  <c r="E151" i="3"/>
  <c r="E210" i="3"/>
  <c r="P271" i="3"/>
  <c r="T271" i="3" s="1"/>
  <c r="E287" i="3"/>
  <c r="E82" i="3"/>
  <c r="E162" i="3"/>
  <c r="P269" i="3"/>
  <c r="T269" i="3" s="1"/>
  <c r="E219" i="3"/>
  <c r="E180" i="3"/>
  <c r="E117" i="3"/>
  <c r="E152" i="3"/>
  <c r="E65" i="3"/>
  <c r="P235" i="3"/>
  <c r="T235" i="3" s="1"/>
  <c r="E314" i="3"/>
  <c r="P262" i="3"/>
  <c r="T262" i="3" s="1"/>
  <c r="P109" i="3"/>
  <c r="T109" i="3" s="1"/>
  <c r="E213" i="3"/>
  <c r="P328" i="3"/>
  <c r="T328" i="3" s="1"/>
  <c r="P278" i="3"/>
  <c r="P241" i="3"/>
  <c r="T241" i="3" s="1"/>
  <c r="P231" i="3"/>
  <c r="T231" i="3" s="1"/>
  <c r="P151" i="3"/>
  <c r="T151" i="3" s="1"/>
  <c r="E214" i="3"/>
  <c r="P108" i="3"/>
  <c r="T108" i="3" s="1"/>
  <c r="E66" i="3"/>
  <c r="E279" i="3"/>
  <c r="P314" i="3"/>
  <c r="T314" i="3" s="1"/>
  <c r="E78" i="3"/>
  <c r="E247" i="3"/>
  <c r="E265" i="3"/>
  <c r="E255" i="3"/>
  <c r="P221" i="3"/>
  <c r="T221" i="3" s="1"/>
  <c r="E207" i="3"/>
  <c r="E275" i="3"/>
  <c r="E135" i="3"/>
  <c r="P130" i="3"/>
  <c r="T130" i="3" s="1"/>
  <c r="P84" i="3"/>
  <c r="T84" i="3" s="1"/>
  <c r="E76" i="3"/>
  <c r="E303" i="3"/>
  <c r="E200" i="3"/>
  <c r="P287" i="3"/>
  <c r="E64" i="3"/>
  <c r="E308" i="3"/>
  <c r="P94" i="3"/>
  <c r="T94" i="3" s="1"/>
  <c r="P340" i="3"/>
  <c r="T340" i="3" s="1"/>
  <c r="E286" i="3"/>
  <c r="E127" i="3"/>
  <c r="E223" i="3"/>
  <c r="P325" i="3"/>
  <c r="E289" i="3"/>
  <c r="P201" i="3"/>
  <c r="T201" i="3" s="1"/>
  <c r="P345" i="3"/>
  <c r="T345" i="3" s="1"/>
  <c r="P219" i="3"/>
  <c r="T219" i="3" s="1"/>
  <c r="P308" i="3"/>
  <c r="T308" i="3" s="1"/>
  <c r="P89" i="3"/>
  <c r="T89" i="3" s="1"/>
  <c r="P339" i="3"/>
  <c r="T339" i="3" s="1"/>
  <c r="E131" i="3"/>
  <c r="P334" i="3"/>
  <c r="T334" i="3" s="1"/>
  <c r="P299" i="3"/>
  <c r="T299" i="3" s="1"/>
  <c r="P276" i="3"/>
  <c r="T276" i="3" s="1"/>
  <c r="P218" i="3"/>
  <c r="T218" i="3" s="1"/>
  <c r="P224" i="3"/>
  <c r="T224" i="3" s="1"/>
  <c r="E139" i="3"/>
  <c r="P227" i="3"/>
  <c r="T227" i="3" s="1"/>
  <c r="E93" i="3"/>
  <c r="P279" i="3"/>
  <c r="P102" i="3"/>
  <c r="T102" i="3" s="1"/>
  <c r="E312" i="3"/>
  <c r="P210" i="3"/>
  <c r="T210" i="3" s="1"/>
  <c r="E154" i="3"/>
  <c r="E80" i="3"/>
  <c r="E115" i="3"/>
  <c r="E261" i="3"/>
  <c r="E211" i="3"/>
  <c r="E306" i="3"/>
  <c r="E98" i="3"/>
  <c r="P111" i="3"/>
  <c r="T111" i="3" s="1"/>
  <c r="E292" i="3"/>
  <c r="E290" i="3"/>
  <c r="P233" i="3"/>
  <c r="T233" i="3" s="1"/>
  <c r="E254" i="3"/>
  <c r="P268" i="3"/>
  <c r="E208" i="3"/>
  <c r="P281" i="3"/>
  <c r="E85" i="3"/>
  <c r="P266" i="3"/>
  <c r="T266" i="3" s="1"/>
  <c r="P346" i="3"/>
  <c r="T346" i="3" s="1"/>
  <c r="P331" i="3"/>
  <c r="T331" i="3" s="1"/>
  <c r="P198" i="3"/>
  <c r="T198" i="3" s="1"/>
  <c r="P338" i="3"/>
  <c r="T338" i="3" s="1"/>
  <c r="E319" i="3"/>
  <c r="P159" i="3"/>
  <c r="T159" i="3" s="1"/>
  <c r="E224" i="3"/>
  <c r="E155" i="3"/>
  <c r="P257" i="3"/>
  <c r="T257" i="3" s="1"/>
  <c r="P119" i="3"/>
  <c r="T119" i="3" s="1"/>
  <c r="P115" i="3"/>
  <c r="T115" i="3" s="1"/>
  <c r="P113" i="3"/>
  <c r="T113" i="3" s="1"/>
  <c r="P295" i="3"/>
  <c r="T295" i="3" s="1"/>
  <c r="E252" i="3"/>
  <c r="P163" i="3"/>
  <c r="T163" i="3" s="1"/>
  <c r="P104" i="3"/>
  <c r="T104" i="3" s="1"/>
  <c r="P166" i="3"/>
  <c r="T166" i="3" s="1"/>
  <c r="P125" i="3"/>
  <c r="T125" i="3" s="1"/>
  <c r="P300" i="3"/>
  <c r="T300" i="3" s="1"/>
  <c r="E89" i="3"/>
  <c r="P330" i="3"/>
  <c r="T330" i="3" s="1"/>
  <c r="P254" i="3"/>
  <c r="T254" i="3" s="1"/>
  <c r="P86" i="3"/>
  <c r="T86" i="3" s="1"/>
  <c r="E59" i="3"/>
  <c r="E248" i="3"/>
  <c r="P154" i="3"/>
  <c r="T154" i="3" s="1"/>
  <c r="E71" i="3"/>
  <c r="E315" i="3"/>
  <c r="P294" i="3"/>
  <c r="T294" i="3" s="1"/>
  <c r="P204" i="3"/>
  <c r="T204" i="3" s="1"/>
  <c r="P184" i="3"/>
  <c r="T184" i="3" s="1"/>
  <c r="E170" i="3"/>
  <c r="E230" i="3"/>
  <c r="P229" i="3"/>
  <c r="T229" i="3" s="1"/>
  <c r="P110" i="3"/>
  <c r="T110" i="3" s="1"/>
  <c r="P173" i="3"/>
  <c r="T173" i="3" s="1"/>
  <c r="P97" i="3"/>
  <c r="T97" i="3" s="1"/>
  <c r="P216" i="3"/>
  <c r="T216" i="3" s="1"/>
  <c r="E142" i="3"/>
  <c r="P289" i="3"/>
  <c r="E217" i="3"/>
  <c r="E250" i="3"/>
  <c r="E291" i="3"/>
  <c r="E95" i="3"/>
  <c r="E188" i="3"/>
  <c r="P313" i="3"/>
  <c r="T313" i="3" s="1"/>
  <c r="P214" i="3"/>
  <c r="T214" i="3" s="1"/>
  <c r="E246" i="3"/>
  <c r="E146" i="3"/>
  <c r="P118" i="3"/>
  <c r="T118" i="3" s="1"/>
  <c r="E318" i="3"/>
  <c r="P121" i="3"/>
  <c r="T121" i="3" s="1"/>
  <c r="E304" i="3"/>
  <c r="E150" i="3"/>
  <c r="E232" i="3"/>
  <c r="P162" i="3"/>
  <c r="T162" i="3" s="1"/>
  <c r="E229" i="3"/>
  <c r="P203" i="3"/>
  <c r="T203" i="3" s="1"/>
  <c r="E74" i="3"/>
  <c r="E244" i="3"/>
  <c r="E159" i="3"/>
  <c r="P80" i="3"/>
  <c r="T80" i="3" s="1"/>
  <c r="P350" i="3"/>
  <c r="T350" i="3" s="1"/>
  <c r="E86" i="3"/>
  <c r="P100" i="3"/>
  <c r="T100" i="3" s="1"/>
  <c r="E123" i="3"/>
  <c r="P205" i="3"/>
  <c r="T205" i="3" s="1"/>
  <c r="P309" i="3"/>
  <c r="T309" i="3" s="1"/>
  <c r="P302" i="3"/>
  <c r="T302" i="3" s="1"/>
  <c r="P252" i="3"/>
  <c r="T252" i="3" s="1"/>
  <c r="E195" i="3"/>
  <c r="E226" i="3"/>
  <c r="P277" i="3"/>
  <c r="P303" i="3"/>
  <c r="T303" i="3" s="1"/>
  <c r="E262" i="3"/>
  <c r="P99" i="3"/>
  <c r="T99" i="3" s="1"/>
  <c r="P304" i="3"/>
  <c r="T304" i="3" s="1"/>
  <c r="E283" i="3"/>
  <c r="P192" i="3"/>
  <c r="T192" i="3" s="1"/>
  <c r="E107" i="3"/>
  <c r="P191" i="3"/>
  <c r="T191" i="3" s="1"/>
  <c r="P81" i="3"/>
  <c r="T81" i="3" s="1"/>
  <c r="P98" i="3"/>
  <c r="T98" i="3" s="1"/>
  <c r="P258" i="3"/>
  <c r="T258" i="3" s="1"/>
  <c r="P103" i="3"/>
  <c r="T103" i="3" s="1"/>
  <c r="P280" i="3"/>
  <c r="E173" i="3"/>
  <c r="P256" i="3"/>
  <c r="T256" i="3" s="1"/>
  <c r="P245" i="3"/>
  <c r="T245" i="3" s="1"/>
  <c r="E145" i="3"/>
  <c r="P136" i="3"/>
  <c r="T136" i="3" s="1"/>
  <c r="P267" i="3"/>
  <c r="T267" i="3" s="1"/>
  <c r="E277" i="3"/>
  <c r="P152" i="3"/>
  <c r="T152" i="3" s="1"/>
  <c r="E259" i="3"/>
  <c r="P135" i="3"/>
  <c r="T135" i="3" s="1"/>
  <c r="E136" i="3"/>
  <c r="P344" i="3"/>
  <c r="T344" i="3" s="1"/>
  <c r="P200" i="3"/>
  <c r="T200" i="3" s="1"/>
  <c r="P272" i="3"/>
  <c r="T272" i="3" s="1"/>
  <c r="P134" i="3"/>
  <c r="T134" i="3" s="1"/>
  <c r="P174" i="3"/>
  <c r="T174" i="3" s="1"/>
  <c r="P323" i="3"/>
  <c r="P96" i="3"/>
  <c r="T96" i="3" s="1"/>
  <c r="P112" i="3"/>
  <c r="T112" i="3" s="1"/>
  <c r="E297" i="3"/>
  <c r="E77" i="3"/>
  <c r="P129" i="3"/>
  <c r="T129" i="3" s="1"/>
  <c r="E160" i="3"/>
  <c r="P253" i="3"/>
  <c r="T253" i="3" s="1"/>
  <c r="P247" i="3"/>
  <c r="T247" i="3" s="1"/>
  <c r="P275" i="3"/>
  <c r="T275" i="3" s="1"/>
  <c r="P319" i="3"/>
  <c r="P170" i="3"/>
  <c r="T170" i="3" s="1"/>
  <c r="P274" i="3"/>
  <c r="T274" i="3" s="1"/>
  <c r="P193" i="3"/>
  <c r="T193" i="3" s="1"/>
  <c r="P222" i="3"/>
  <c r="T222" i="3" s="1"/>
  <c r="E281" i="3"/>
  <c r="P209" i="3"/>
  <c r="T209" i="3" s="1"/>
  <c r="P83" i="3"/>
  <c r="T83" i="3" s="1"/>
  <c r="P124" i="3"/>
  <c r="T124" i="3" s="1"/>
  <c r="P251" i="3"/>
  <c r="T251" i="3" s="1"/>
  <c r="P175" i="3"/>
  <c r="T175" i="3" s="1"/>
  <c r="P90" i="3"/>
  <c r="T90" i="3" s="1"/>
  <c r="E222" i="3"/>
  <c r="P85" i="3"/>
  <c r="T85" i="3" s="1"/>
  <c r="E273" i="3"/>
  <c r="P264" i="3"/>
  <c r="T264" i="3" s="1"/>
  <c r="P147" i="3"/>
  <c r="T147" i="3" s="1"/>
  <c r="E177" i="3"/>
  <c r="P237" i="3"/>
  <c r="T237" i="3" s="1"/>
  <c r="E70" i="3"/>
  <c r="P117" i="3"/>
  <c r="T117" i="3" s="1"/>
  <c r="P150" i="3"/>
  <c r="T150" i="3" s="1"/>
  <c r="E179" i="3"/>
  <c r="E267" i="3"/>
  <c r="P88" i="3"/>
  <c r="T88" i="3" s="1"/>
  <c r="E239" i="3"/>
  <c r="P105" i="3"/>
  <c r="T105" i="3" s="1"/>
  <c r="P342" i="3"/>
  <c r="T342" i="3" s="1"/>
  <c r="E321" i="3"/>
  <c r="P138" i="3"/>
  <c r="T138" i="3" s="1"/>
  <c r="P177" i="3"/>
  <c r="T177" i="3" s="1"/>
  <c r="E102" i="3"/>
  <c r="P296" i="3"/>
  <c r="T296" i="3" s="1"/>
  <c r="P106" i="3"/>
  <c r="T106" i="3" s="1"/>
  <c r="P255" i="3"/>
  <c r="T255" i="3" s="1"/>
  <c r="E293" i="3"/>
  <c r="E242" i="3"/>
  <c r="E109" i="3"/>
  <c r="P144" i="3"/>
  <c r="T144" i="3" s="1"/>
  <c r="E105" i="3"/>
  <c r="E60" i="3"/>
  <c r="P126" i="3"/>
  <c r="T126" i="3" s="1"/>
  <c r="E83" i="3"/>
  <c r="E120" i="3"/>
  <c r="P190" i="3"/>
  <c r="T190" i="3" s="1"/>
  <c r="P343" i="3"/>
  <c r="T343" i="3" s="1"/>
  <c r="E274" i="3"/>
  <c r="P123" i="3"/>
  <c r="T123" i="3" s="1"/>
  <c r="E111" i="3"/>
  <c r="E165" i="3"/>
  <c r="E190" i="3"/>
  <c r="E134" i="3"/>
  <c r="E156" i="3"/>
  <c r="E184" i="3"/>
  <c r="E147" i="3"/>
  <c r="E320" i="3"/>
  <c r="P82" i="3"/>
  <c r="T82" i="3" s="1"/>
  <c r="E234" i="3"/>
  <c r="P208" i="3"/>
  <c r="T208" i="3" s="1"/>
  <c r="P290" i="3"/>
  <c r="E129" i="3"/>
  <c r="P189" i="3"/>
  <c r="T189" i="3" s="1"/>
  <c r="E280" i="3"/>
  <c r="E167" i="3"/>
  <c r="E94" i="3"/>
  <c r="P326" i="3"/>
  <c r="T326" i="3" s="1"/>
  <c r="P292" i="3"/>
  <c r="T292" i="3" s="1"/>
  <c r="E99" i="3"/>
  <c r="E237" i="3"/>
  <c r="P321" i="3"/>
  <c r="P307" i="3"/>
  <c r="T307" i="3" s="1"/>
  <c r="E75" i="3"/>
  <c r="E148" i="3"/>
  <c r="P236" i="3"/>
  <c r="T236" i="3" s="1"/>
  <c r="E96" i="3"/>
  <c r="E68" i="3"/>
  <c r="P273" i="3"/>
  <c r="T273" i="3" s="1"/>
  <c r="E236" i="3"/>
  <c r="E118" i="3"/>
  <c r="P212" i="3"/>
  <c r="T212" i="3" s="1"/>
  <c r="P179" i="3"/>
  <c r="T179" i="3" s="1"/>
  <c r="E91" i="3"/>
  <c r="P141" i="3"/>
  <c r="T141" i="3" s="1"/>
  <c r="E157" i="3"/>
  <c r="E235" i="3"/>
  <c r="P318" i="3"/>
  <c r="E233" i="3"/>
  <c r="P259" i="3"/>
  <c r="T259" i="3" s="1"/>
  <c r="P116" i="3"/>
  <c r="T116" i="3" s="1"/>
  <c r="P213" i="3"/>
  <c r="T213" i="3" s="1"/>
  <c r="P114" i="3"/>
  <c r="T114" i="3" s="1"/>
  <c r="P316" i="3"/>
  <c r="E260" i="3"/>
  <c r="P283" i="3"/>
  <c r="E116" i="3"/>
  <c r="P310" i="3"/>
  <c r="T310" i="3" s="1"/>
  <c r="P265" i="3"/>
  <c r="T265" i="3" s="1"/>
  <c r="P293" i="3"/>
  <c r="T293" i="3" s="1"/>
  <c r="E175" i="3"/>
  <c r="P288" i="3"/>
  <c r="P306" i="3"/>
  <c r="T306" i="3" s="1"/>
  <c r="P107" i="3"/>
  <c r="T107" i="3" s="1"/>
  <c r="E113" i="3"/>
  <c r="P244" i="3"/>
  <c r="T244" i="3" s="1"/>
  <c r="E282" i="3"/>
  <c r="P122" i="3"/>
  <c r="T122" i="3" s="1"/>
  <c r="P149" i="3"/>
  <c r="T149" i="3" s="1"/>
  <c r="P228" i="3"/>
  <c r="T228" i="3" s="1"/>
  <c r="P101" i="3"/>
  <c r="T101" i="3" s="1"/>
  <c r="E270" i="3"/>
  <c r="P168" i="3"/>
  <c r="T168" i="3" s="1"/>
  <c r="E183" i="3"/>
  <c r="P196" i="3"/>
  <c r="T196" i="3" s="1"/>
  <c r="P336" i="3"/>
  <c r="T336" i="3" s="1"/>
  <c r="E185" i="3"/>
  <c r="P91" i="3"/>
  <c r="T91" i="3" s="1"/>
  <c r="P298" i="3"/>
  <c r="T298" i="3" s="1"/>
  <c r="P243" i="3"/>
  <c r="T243" i="3" s="1"/>
  <c r="E132" i="3"/>
  <c r="E310" i="3"/>
  <c r="P178" i="3"/>
  <c r="T178" i="3" s="1"/>
  <c r="E285" i="3"/>
  <c r="E178" i="3"/>
  <c r="E81" i="3"/>
  <c r="P284" i="3"/>
  <c r="E158" i="3"/>
  <c r="P172" i="3"/>
  <c r="T172" i="3" s="1"/>
  <c r="P349" i="3"/>
  <c r="T349" i="3" s="1"/>
  <c r="P199" i="3"/>
  <c r="T199" i="3" s="1"/>
  <c r="P352" i="3"/>
  <c r="T352" i="3" s="1"/>
  <c r="P182" i="3"/>
  <c r="T182" i="3" s="1"/>
  <c r="P171" i="3"/>
  <c r="T171" i="3" s="1"/>
  <c r="E176" i="3"/>
  <c r="E276" i="3"/>
  <c r="E203" i="3"/>
  <c r="P320" i="3"/>
  <c r="P347" i="3"/>
  <c r="T347" i="3" s="1"/>
  <c r="P286" i="3"/>
  <c r="E302" i="3"/>
  <c r="E212" i="3"/>
  <c r="P211" i="3"/>
  <c r="T211" i="3" s="1"/>
  <c r="P312" i="3"/>
  <c r="T312" i="3" s="1"/>
  <c r="E243" i="3"/>
  <c r="E288" i="3"/>
  <c r="E163" i="3"/>
  <c r="E87" i="3"/>
  <c r="E124" i="3"/>
  <c r="P131" i="3"/>
  <c r="T131" i="3" s="1"/>
  <c r="E271" i="3"/>
  <c r="P181" i="3"/>
  <c r="T181" i="3" s="1"/>
  <c r="P186" i="3"/>
  <c r="T186" i="3" s="1"/>
  <c r="E325" i="3"/>
  <c r="E187" i="3"/>
  <c r="E63" i="3"/>
  <c r="E143" i="3"/>
  <c r="P242" i="3"/>
  <c r="T242" i="3" s="1"/>
  <c r="E204" i="3"/>
  <c r="E166" i="3"/>
  <c r="E57" i="3"/>
  <c r="P327" i="3"/>
  <c r="T327" i="3" s="1"/>
  <c r="E201" i="3"/>
  <c r="E101" i="3"/>
  <c r="E108" i="3"/>
  <c r="P249" i="3"/>
  <c r="T249" i="3" s="1"/>
  <c r="E174" i="3"/>
  <c r="E128" i="3"/>
  <c r="E218" i="3"/>
  <c r="P155" i="3"/>
  <c r="T155" i="3" s="1"/>
  <c r="P145" i="3"/>
  <c r="T145" i="3" s="1"/>
  <c r="E191" i="3"/>
  <c r="E220" i="3"/>
  <c r="E194" i="3"/>
  <c r="E296" i="3"/>
  <c r="E196" i="3"/>
  <c r="E225" i="3"/>
  <c r="P333" i="3"/>
  <c r="T333" i="3" s="1"/>
  <c r="E69" i="3"/>
  <c r="P351" i="3"/>
  <c r="T351" i="3" s="1"/>
  <c r="E72" i="3"/>
  <c r="P165" i="3"/>
  <c r="T165" i="3" s="1"/>
  <c r="P220" i="3"/>
  <c r="T220" i="3" s="1"/>
  <c r="E90" i="3"/>
  <c r="E100" i="3"/>
  <c r="E186" i="3"/>
  <c r="P225" i="3"/>
  <c r="T225" i="3" s="1"/>
  <c r="P156" i="3"/>
  <c r="T156" i="3" s="1"/>
  <c r="E58" i="3"/>
  <c r="E181" i="3"/>
  <c r="P195" i="3"/>
  <c r="T195" i="3" s="1"/>
  <c r="P223" i="3"/>
  <c r="T223" i="3" s="1"/>
  <c r="E141" i="3"/>
  <c r="P93" i="3"/>
  <c r="T93" i="3" s="1"/>
  <c r="E241" i="3"/>
  <c r="E205" i="3"/>
  <c r="E309" i="3"/>
  <c r="E84" i="3"/>
  <c r="E316" i="3"/>
  <c r="E104" i="3"/>
  <c r="E317" i="3"/>
  <c r="P261" i="3"/>
  <c r="T261" i="3" s="1"/>
  <c r="E153" i="3"/>
  <c r="P157" i="3"/>
  <c r="T157" i="3" s="1"/>
  <c r="P329" i="3"/>
  <c r="T329" i="3" s="1"/>
  <c r="E264" i="3"/>
  <c r="E300" i="3"/>
  <c r="E251" i="3"/>
  <c r="E73" i="3"/>
  <c r="E197" i="3"/>
  <c r="E202" i="3"/>
  <c r="E268" i="3"/>
  <c r="E253" i="3"/>
  <c r="P153" i="3"/>
  <c r="T153" i="3" s="1"/>
  <c r="E110" i="3"/>
  <c r="E227" i="3"/>
  <c r="P137" i="3"/>
  <c r="T137" i="3" s="1"/>
  <c r="P324" i="3"/>
  <c r="P226" i="3"/>
  <c r="T226" i="3" s="1"/>
  <c r="P143" i="3"/>
  <c r="T143" i="3" s="1"/>
  <c r="E106" i="3"/>
  <c r="P215" i="3"/>
  <c r="T215" i="3" s="1"/>
  <c r="P297" i="3"/>
  <c r="T297" i="3" s="1"/>
  <c r="E193" i="3"/>
  <c r="E228" i="3"/>
  <c r="P95" i="3"/>
  <c r="T95" i="3" s="1"/>
  <c r="E263" i="3"/>
  <c r="P317" i="3"/>
  <c r="P127" i="3"/>
  <c r="T127" i="3" s="1"/>
  <c r="E245" i="3"/>
  <c r="P133" i="3"/>
  <c r="T133" i="3" s="1"/>
  <c r="E295" i="3"/>
  <c r="P291" i="3"/>
  <c r="E240" i="3"/>
  <c r="E62" i="3"/>
  <c r="P270" i="3"/>
  <c r="T270" i="3" s="1"/>
  <c r="E311" i="3"/>
  <c r="E322" i="3"/>
  <c r="E272" i="3"/>
  <c r="E112" i="3"/>
  <c r="E97" i="3"/>
  <c r="P128" i="3"/>
  <c r="T128" i="3" s="1"/>
  <c r="P341" i="3"/>
  <c r="T341" i="3" s="1"/>
  <c r="P348" i="3"/>
  <c r="T348" i="3" s="1"/>
  <c r="E198" i="3"/>
  <c r="E122" i="3"/>
  <c r="P132" i="3"/>
  <c r="T132" i="3" s="1"/>
  <c r="P87" i="3"/>
  <c r="T87" i="3" s="1"/>
  <c r="P232" i="3"/>
  <c r="T232" i="3" s="1"/>
  <c r="P202" i="3"/>
  <c r="T202" i="3" s="1"/>
  <c r="E324" i="3"/>
  <c r="E126" i="3"/>
  <c r="P194" i="3"/>
  <c r="T194" i="3" s="1"/>
  <c r="P139" i="3"/>
  <c r="T139" i="3" s="1"/>
  <c r="E182" i="3"/>
  <c r="E305" i="3"/>
  <c r="P188" i="3"/>
  <c r="T188" i="3" s="1"/>
  <c r="E269" i="3"/>
  <c r="P282" i="3"/>
  <c r="P169" i="3"/>
  <c r="T169" i="3" s="1"/>
  <c r="E61" i="3"/>
  <c r="P238" i="3"/>
  <c r="T238" i="3" s="1"/>
  <c r="P160" i="3"/>
  <c r="T160" i="3" s="1"/>
  <c r="E189" i="3"/>
  <c r="E284" i="3"/>
  <c r="E133" i="3"/>
  <c r="P217" i="3"/>
  <c r="T217" i="3" s="1"/>
  <c r="P180" i="3"/>
  <c r="T180" i="3" s="1"/>
  <c r="E149" i="3"/>
  <c r="E130" i="3"/>
  <c r="E119" i="3"/>
  <c r="E301" i="3"/>
  <c r="E206" i="3"/>
  <c r="E192" i="3"/>
  <c r="E199" i="3"/>
  <c r="P240" i="3"/>
  <c r="T240" i="3" s="1"/>
  <c r="P185" i="3"/>
  <c r="T185" i="3" s="1"/>
  <c r="E231" i="3"/>
  <c r="P187" i="3"/>
  <c r="T187" i="3" s="1"/>
  <c r="E258" i="3"/>
  <c r="P183" i="3"/>
  <c r="T183" i="3" s="1"/>
  <c r="E144" i="3"/>
  <c r="E103" i="3"/>
  <c r="E121" i="3"/>
  <c r="P322" i="3"/>
  <c r="P161" i="3"/>
  <c r="T161" i="3" s="1"/>
  <c r="P335" i="3"/>
  <c r="T335" i="3" s="1"/>
  <c r="P305" i="3"/>
  <c r="T305" i="3" s="1"/>
  <c r="E137" i="3"/>
  <c r="P120" i="3"/>
  <c r="T120" i="3" s="1"/>
  <c r="P234" i="3"/>
  <c r="T234" i="3" s="1"/>
  <c r="E299" i="3"/>
  <c r="P248" i="3"/>
  <c r="T248" i="3" s="1"/>
  <c r="P158" i="3"/>
  <c r="T158" i="3" s="1"/>
  <c r="E125" i="3"/>
  <c r="P263" i="3"/>
  <c r="T263" i="3" s="1"/>
  <c r="E67" i="3"/>
  <c r="E138" i="3"/>
  <c r="P197" i="3"/>
  <c r="T197" i="3" s="1"/>
  <c r="E266" i="3"/>
  <c r="P167" i="3"/>
  <c r="T167" i="3" s="1"/>
  <c r="P285" i="3"/>
  <c r="E20" i="3"/>
  <c r="M20" i="3" s="1"/>
  <c r="E25" i="3"/>
  <c r="E32" i="3"/>
  <c r="E28" i="3"/>
  <c r="E27" i="3"/>
  <c r="E15" i="3"/>
  <c r="E31" i="3"/>
  <c r="E44" i="3"/>
  <c r="E26" i="3"/>
  <c r="E18" i="3"/>
  <c r="E54" i="3"/>
  <c r="E29" i="3"/>
  <c r="E52" i="3"/>
  <c r="E39" i="3"/>
  <c r="E56" i="3"/>
  <c r="E16" i="3"/>
  <c r="E55" i="3"/>
  <c r="E43" i="3"/>
  <c r="E14" i="3"/>
  <c r="E36" i="3"/>
  <c r="E38" i="3"/>
  <c r="E45" i="3"/>
  <c r="E33" i="3"/>
  <c r="E49" i="3"/>
  <c r="E35" i="3"/>
  <c r="E50" i="3"/>
  <c r="E24" i="3"/>
  <c r="M24" i="3" s="1"/>
  <c r="E23" i="3"/>
  <c r="M23" i="3" s="1"/>
  <c r="E53" i="3"/>
  <c r="E42" i="3"/>
  <c r="E34" i="3"/>
  <c r="E41" i="3"/>
  <c r="E46" i="3"/>
  <c r="E51" i="3"/>
  <c r="E48" i="3"/>
  <c r="E22" i="3"/>
  <c r="E30" i="3"/>
  <c r="E47" i="3"/>
  <c r="E19" i="3"/>
  <c r="E21" i="3"/>
  <c r="M21" i="3" s="1"/>
  <c r="E37" i="3"/>
  <c r="E40" i="3"/>
  <c r="E17" i="3"/>
  <c r="M17" i="3" s="1"/>
  <c r="P61" i="3"/>
  <c r="P58" i="3"/>
  <c r="P71" i="3"/>
  <c r="T71" i="3" s="1"/>
  <c r="P73" i="3"/>
  <c r="T73" i="3" s="1"/>
  <c r="P70" i="3"/>
  <c r="T70" i="3" s="1"/>
  <c r="P65" i="3"/>
  <c r="T65" i="3" s="1"/>
  <c r="P76" i="3"/>
  <c r="P63" i="3"/>
  <c r="P64" i="3"/>
  <c r="Q1525" i="1"/>
  <c r="P69" i="3"/>
  <c r="T69" i="3" s="1"/>
  <c r="P62" i="3"/>
  <c r="P72" i="3"/>
  <c r="T72" i="3" s="1"/>
  <c r="P79" i="3"/>
  <c r="T79" i="3" s="1"/>
  <c r="P53" i="3"/>
  <c r="Q53" i="3" s="1"/>
  <c r="P77" i="3"/>
  <c r="P75" i="3"/>
  <c r="T75" i="3" s="1"/>
  <c r="P57" i="3"/>
  <c r="P52" i="3"/>
  <c r="Q52" i="3" s="1"/>
  <c r="P66" i="3"/>
  <c r="T66" i="3" s="1"/>
  <c r="P56" i="3"/>
  <c r="P67" i="3"/>
  <c r="Q1524" i="1"/>
  <c r="P55" i="3"/>
  <c r="P78" i="3"/>
  <c r="T78" i="3" s="1"/>
  <c r="P59" i="3"/>
  <c r="P54" i="3"/>
  <c r="P68" i="3"/>
  <c r="T68" i="3" s="1"/>
  <c r="P74" i="3"/>
  <c r="T74" i="3" s="1"/>
  <c r="P60" i="3"/>
  <c r="P32" i="3"/>
  <c r="P36" i="3"/>
  <c r="P49" i="3"/>
  <c r="T49" i="3" s="1"/>
  <c r="P41" i="3"/>
  <c r="T41" i="3" s="1"/>
  <c r="P43" i="3"/>
  <c r="P51" i="3"/>
  <c r="P50" i="3"/>
  <c r="P46" i="3"/>
  <c r="P38" i="3"/>
  <c r="P40" i="3"/>
  <c r="T40" i="3" s="1"/>
  <c r="P33" i="3"/>
  <c r="P42" i="3"/>
  <c r="T42" i="3" s="1"/>
  <c r="P31" i="3"/>
  <c r="P47" i="3"/>
  <c r="P45" i="3"/>
  <c r="P34" i="3"/>
  <c r="P39" i="3"/>
  <c r="T39" i="3" s="1"/>
  <c r="P48" i="3"/>
  <c r="T48" i="3" s="1"/>
  <c r="P37" i="3"/>
  <c r="P44" i="3"/>
  <c r="P35" i="3"/>
  <c r="Q64" i="1"/>
  <c r="Q46" i="1"/>
  <c r="Q48" i="1"/>
  <c r="Q47" i="1"/>
  <c r="Q45" i="1"/>
  <c r="Q49" i="1"/>
  <c r="Q14" i="1"/>
  <c r="Q60" i="1"/>
  <c r="Q79" i="1"/>
  <c r="P16" i="3"/>
  <c r="Q16" i="3" s="1"/>
  <c r="Q39" i="1"/>
  <c r="Q17" i="1"/>
  <c r="P20" i="3"/>
  <c r="T20" i="3" s="1"/>
  <c r="P22" i="3"/>
  <c r="Q22" i="3" s="1"/>
  <c r="Q50" i="1"/>
  <c r="Q77" i="1"/>
  <c r="Q71" i="1"/>
  <c r="P15" i="3"/>
  <c r="Q15" i="3" s="1"/>
  <c r="P23" i="3"/>
  <c r="Q23" i="3" s="1"/>
  <c r="Q89" i="1"/>
  <c r="Q68" i="1"/>
  <c r="Q26" i="1"/>
  <c r="P12" i="3"/>
  <c r="T12" i="3" s="1"/>
  <c r="Q43" i="1"/>
  <c r="E11" i="3"/>
  <c r="Q57" i="1"/>
  <c r="Q76" i="1"/>
  <c r="Q75" i="1"/>
  <c r="P21" i="3"/>
  <c r="T21" i="3" s="1"/>
  <c r="P14" i="3"/>
  <c r="T14" i="3" s="1"/>
  <c r="Q25" i="1"/>
  <c r="Q52" i="1"/>
  <c r="Q70" i="1"/>
  <c r="Q59" i="1"/>
  <c r="Q84" i="1"/>
  <c r="Q11" i="1"/>
  <c r="Q18" i="1"/>
  <c r="Q88" i="1"/>
  <c r="Q30" i="1"/>
  <c r="P30" i="3"/>
  <c r="Q87" i="1"/>
  <c r="Q62" i="1"/>
  <c r="Q51" i="1"/>
  <c r="Q44" i="1"/>
  <c r="P27" i="3"/>
  <c r="Q80" i="1"/>
  <c r="Q72" i="1"/>
  <c r="Q37" i="1"/>
  <c r="Q41" i="1"/>
  <c r="Q13" i="1"/>
  <c r="Q27" i="1"/>
  <c r="Q24" i="1"/>
  <c r="Q66" i="1"/>
  <c r="Q53" i="1"/>
  <c r="P18" i="3"/>
  <c r="T18" i="3" s="1"/>
  <c r="Q90" i="1"/>
  <c r="Q15" i="1"/>
  <c r="Q12" i="1"/>
  <c r="Q19" i="1"/>
  <c r="Q61" i="1"/>
  <c r="Q69" i="1"/>
  <c r="P24" i="3"/>
  <c r="T24" i="3" s="1"/>
  <c r="Q21" i="1"/>
  <c r="Q73" i="1"/>
  <c r="Q63" i="1"/>
  <c r="P11" i="3"/>
  <c r="Q11" i="3" s="1"/>
  <c r="Q56" i="1"/>
  <c r="Q33" i="1"/>
  <c r="Q22" i="1"/>
  <c r="P25" i="3"/>
  <c r="T25" i="3" s="1"/>
  <c r="Q83" i="1"/>
  <c r="P17" i="3"/>
  <c r="Q17" i="3" s="1"/>
  <c r="Q78" i="1"/>
  <c r="Q38" i="1"/>
  <c r="Q28" i="1"/>
  <c r="Q85" i="1"/>
  <c r="Q74" i="1"/>
  <c r="Q58" i="1"/>
  <c r="Q86" i="1"/>
  <c r="Q35" i="1"/>
  <c r="Q67" i="1"/>
  <c r="Q82" i="1"/>
  <c r="Q40" i="1"/>
  <c r="Q1523" i="1"/>
  <c r="P29" i="3"/>
  <c r="P13" i="3"/>
  <c r="Q13" i="3" s="1"/>
  <c r="Q32" i="1"/>
  <c r="Q54" i="1"/>
  <c r="Q16" i="1"/>
  <c r="Q23" i="1"/>
  <c r="Q65" i="1"/>
  <c r="Q92" i="1"/>
  <c r="P28" i="3"/>
  <c r="T28" i="3" s="1"/>
  <c r="Q91" i="1"/>
  <c r="P19" i="3"/>
  <c r="Q19" i="3" s="1"/>
  <c r="Q42" i="1"/>
  <c r="Q36" i="1"/>
  <c r="Q29" i="1"/>
  <c r="Q55" i="1"/>
  <c r="P26" i="3"/>
  <c r="Q31" i="1"/>
  <c r="Q34" i="1"/>
  <c r="C64" i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W64" i="1"/>
  <c r="W8" i="1" s="1"/>
  <c r="U64" i="1"/>
  <c r="U8" i="1" s="1"/>
  <c r="S64" i="1"/>
  <c r="S8" i="1" s="1"/>
  <c r="Q1259" i="1"/>
  <c r="Q93" i="1"/>
  <c r="Q117" i="1"/>
  <c r="Q143" i="1"/>
  <c r="Q169" i="1"/>
  <c r="Q193" i="1"/>
  <c r="Q217" i="1"/>
  <c r="Q241" i="1"/>
  <c r="Q262" i="1"/>
  <c r="Q320" i="1"/>
  <c r="Q312" i="1"/>
  <c r="Q337" i="1"/>
  <c r="Q361" i="1"/>
  <c r="Q422" i="1"/>
  <c r="Q445" i="1"/>
  <c r="Q469" i="1"/>
  <c r="Q493" i="1"/>
  <c r="Q522" i="1"/>
  <c r="Q480" i="1"/>
  <c r="Q565" i="1"/>
  <c r="Q589" i="1"/>
  <c r="Q613" i="1"/>
  <c r="Q629" i="1"/>
  <c r="Q653" i="1"/>
  <c r="Q727" i="1"/>
  <c r="Q751" i="1"/>
  <c r="Q775" i="1"/>
  <c r="Q799" i="1"/>
  <c r="Q823" i="1"/>
  <c r="Q847" i="1"/>
  <c r="Q871" i="1"/>
  <c r="Q895" i="1"/>
  <c r="Q919" i="1"/>
  <c r="Q943" i="1"/>
  <c r="Q967" i="1"/>
  <c r="Q991" i="1"/>
  <c r="Q1015" i="1"/>
  <c r="Q1039" i="1"/>
  <c r="Q1063" i="1"/>
  <c r="Q1087" i="1"/>
  <c r="Q1111" i="1"/>
  <c r="Q1135" i="1"/>
  <c r="Q1159" i="1"/>
  <c r="Q1183" i="1"/>
  <c r="Q1207" i="1"/>
  <c r="Q1231" i="1"/>
  <c r="Q1255" i="1"/>
  <c r="Q944" i="1"/>
  <c r="Q968" i="1"/>
  <c r="Q992" i="1"/>
  <c r="Q1040" i="1"/>
  <c r="Q1064" i="1"/>
  <c r="Q1112" i="1"/>
  <c r="Q1136" i="1"/>
  <c r="Q1160" i="1"/>
  <c r="Q1184" i="1"/>
  <c r="Q1232" i="1"/>
  <c r="Q1256" i="1"/>
  <c r="Q995" i="1"/>
  <c r="Q1091" i="1"/>
  <c r="Q1187" i="1"/>
  <c r="Q497" i="1"/>
  <c r="Q619" i="1"/>
  <c r="Q756" i="1"/>
  <c r="Q852" i="1"/>
  <c r="Q948" i="1"/>
  <c r="Q1020" i="1"/>
  <c r="Q1116" i="1"/>
  <c r="Q1188" i="1"/>
  <c r="Q123" i="1"/>
  <c r="Q223" i="1"/>
  <c r="Q318" i="1"/>
  <c r="Q170" i="1"/>
  <c r="Q475" i="1"/>
  <c r="Q523" i="1"/>
  <c r="Q639" i="1"/>
  <c r="Q781" i="1"/>
  <c r="Q877" i="1"/>
  <c r="Q1021" i="1"/>
  <c r="Q1117" i="1"/>
  <c r="Q1237" i="1"/>
  <c r="Q300" i="1"/>
  <c r="Q502" i="1"/>
  <c r="Q655" i="1"/>
  <c r="Q835" i="1"/>
  <c r="Q955" i="1"/>
  <c r="Q1123" i="1"/>
  <c r="Q1171" i="1"/>
  <c r="Q1243" i="1"/>
  <c r="Q1196" i="1"/>
  <c r="Q909" i="1"/>
  <c r="Q1029" i="1"/>
  <c r="Q1245" i="1"/>
  <c r="Q1174" i="1"/>
  <c r="Q1247" i="1"/>
  <c r="Q234" i="1"/>
  <c r="Q720" i="1"/>
  <c r="Q984" i="1"/>
  <c r="Q1176" i="1"/>
  <c r="Q162" i="1"/>
  <c r="Q489" i="1"/>
  <c r="Q721" i="1"/>
  <c r="Q1009" i="1"/>
  <c r="Q1201" i="1"/>
  <c r="Q1130" i="1"/>
  <c r="Q1131" i="1"/>
  <c r="Q1251" i="1"/>
  <c r="Q491" i="1"/>
  <c r="Q772" i="1"/>
  <c r="Q940" i="1"/>
  <c r="Q1228" i="1"/>
  <c r="Q310" i="1"/>
  <c r="Q541" i="1"/>
  <c r="Q749" i="1"/>
  <c r="Q893" i="1"/>
  <c r="Q1109" i="1"/>
  <c r="Q94" i="1"/>
  <c r="Q118" i="1"/>
  <c r="Q144" i="1"/>
  <c r="Q167" i="1"/>
  <c r="Q194" i="1"/>
  <c r="Q218" i="1"/>
  <c r="Q242" i="1"/>
  <c r="Q263" i="1"/>
  <c r="Q288" i="1"/>
  <c r="Q313" i="1"/>
  <c r="Q338" i="1"/>
  <c r="Q362" i="1"/>
  <c r="Q423" i="1"/>
  <c r="Q446" i="1"/>
  <c r="Q470" i="1"/>
  <c r="Q494" i="1"/>
  <c r="Q517" i="1"/>
  <c r="Q543" i="1"/>
  <c r="Q566" i="1"/>
  <c r="Q590" i="1"/>
  <c r="Q614" i="1"/>
  <c r="Q642" i="1"/>
  <c r="Q665" i="1"/>
  <c r="Q728" i="1"/>
  <c r="Q752" i="1"/>
  <c r="Q776" i="1"/>
  <c r="Q800" i="1"/>
  <c r="Q824" i="1"/>
  <c r="Q848" i="1"/>
  <c r="Q872" i="1"/>
  <c r="Q896" i="1"/>
  <c r="Q920" i="1"/>
  <c r="Q1016" i="1"/>
  <c r="Q1088" i="1"/>
  <c r="Q1208" i="1"/>
  <c r="Q923" i="1"/>
  <c r="Q1043" i="1"/>
  <c r="Q1163" i="1"/>
  <c r="Q549" i="1"/>
  <c r="Q663" i="1"/>
  <c r="Q828" i="1"/>
  <c r="Q924" i="1"/>
  <c r="Q1044" i="1"/>
  <c r="Q1140" i="1"/>
  <c r="Q1212" i="1"/>
  <c r="Q150" i="1"/>
  <c r="Q268" i="1"/>
  <c r="Q343" i="1"/>
  <c r="Q550" i="1"/>
  <c r="Q733" i="1"/>
  <c r="Q829" i="1"/>
  <c r="Q949" i="1"/>
  <c r="Q1045" i="1"/>
  <c r="Q1141" i="1"/>
  <c r="Q205" i="1"/>
  <c r="Q372" i="1"/>
  <c r="Q577" i="1"/>
  <c r="Q763" i="1"/>
  <c r="Q1148" i="1"/>
  <c r="Q1005" i="1"/>
  <c r="Q1221" i="1"/>
  <c r="Q1126" i="1"/>
  <c r="Q1223" i="1"/>
  <c r="Q186" i="1"/>
  <c r="Q487" i="1"/>
  <c r="Q632" i="1"/>
  <c r="Q816" i="1"/>
  <c r="Q1128" i="1"/>
  <c r="Q1248" i="1"/>
  <c r="Q235" i="1"/>
  <c r="Q658" i="1"/>
  <c r="Q961" i="1"/>
  <c r="Q1177" i="1"/>
  <c r="Q513" i="1"/>
  <c r="Q820" i="1"/>
  <c r="Q988" i="1"/>
  <c r="Q1204" i="1"/>
  <c r="Q239" i="1"/>
  <c r="Q797" i="1"/>
  <c r="Q989" i="1"/>
  <c r="Q95" i="1"/>
  <c r="Q119" i="1"/>
  <c r="Q146" i="1"/>
  <c r="Q171" i="1"/>
  <c r="Q195" i="1"/>
  <c r="Q219" i="1"/>
  <c r="Q243" i="1"/>
  <c r="Q264" i="1"/>
  <c r="Q289" i="1"/>
  <c r="Q314" i="1"/>
  <c r="Q339" i="1"/>
  <c r="Q363" i="1"/>
  <c r="Q424" i="1"/>
  <c r="Q447" i="1"/>
  <c r="Q471" i="1"/>
  <c r="Q495" i="1"/>
  <c r="Q518" i="1"/>
  <c r="Q544" i="1"/>
  <c r="Q567" i="1"/>
  <c r="Q591" i="1"/>
  <c r="Q615" i="1"/>
  <c r="Q643" i="1"/>
  <c r="Q666" i="1"/>
  <c r="Q729" i="1"/>
  <c r="Q753" i="1"/>
  <c r="Q777" i="1"/>
  <c r="Q801" i="1"/>
  <c r="Q825" i="1"/>
  <c r="Q849" i="1"/>
  <c r="Q873" i="1"/>
  <c r="Q897" i="1"/>
  <c r="Q921" i="1"/>
  <c r="Q945" i="1"/>
  <c r="Q969" i="1"/>
  <c r="Q993" i="1"/>
  <c r="Q1017" i="1"/>
  <c r="Q1041" i="1"/>
  <c r="Q1065" i="1"/>
  <c r="Q1089" i="1"/>
  <c r="Q1113" i="1"/>
  <c r="Q1137" i="1"/>
  <c r="Q1161" i="1"/>
  <c r="Q1185" i="1"/>
  <c r="Q1209" i="1"/>
  <c r="Q1233" i="1"/>
  <c r="Q1257" i="1"/>
  <c r="Q618" i="1"/>
  <c r="Q662" i="1"/>
  <c r="Q827" i="1"/>
  <c r="Q899" i="1"/>
  <c r="Q971" i="1"/>
  <c r="Q1067" i="1"/>
  <c r="Q1211" i="1"/>
  <c r="Q515" i="1"/>
  <c r="Q638" i="1"/>
  <c r="Q804" i="1"/>
  <c r="Q900" i="1"/>
  <c r="Q996" i="1"/>
  <c r="Q1092" i="1"/>
  <c r="Q1164" i="1"/>
  <c r="Q99" i="1"/>
  <c r="Q199" i="1"/>
  <c r="Q294" i="1"/>
  <c r="Q428" i="1"/>
  <c r="Q498" i="1"/>
  <c r="Q595" i="1"/>
  <c r="Q757" i="1"/>
  <c r="Q853" i="1"/>
  <c r="Q997" i="1"/>
  <c r="Q1093" i="1"/>
  <c r="Q1189" i="1"/>
  <c r="Q276" i="1"/>
  <c r="Q434" i="1"/>
  <c r="Q601" i="1"/>
  <c r="Q787" i="1"/>
  <c r="Q907" i="1"/>
  <c r="Q1075" i="1"/>
  <c r="Q1219" i="1"/>
  <c r="Q1052" i="1"/>
  <c r="Q1244" i="1"/>
  <c r="Q981" i="1"/>
  <c r="Q1173" i="1"/>
  <c r="Q1102" i="1"/>
  <c r="Q1151" i="1"/>
  <c r="Q210" i="1"/>
  <c r="Q436" i="1"/>
  <c r="Q582" i="1"/>
  <c r="Q768" i="1"/>
  <c r="Q1056" i="1"/>
  <c r="Q1224" i="1"/>
  <c r="Q211" i="1"/>
  <c r="Q510" i="1"/>
  <c r="Q617" i="1"/>
  <c r="Q913" i="1"/>
  <c r="Q1129" i="1"/>
  <c r="Q1179" i="1"/>
  <c r="Q334" i="1"/>
  <c r="Q660" i="1"/>
  <c r="Q892" i="1"/>
  <c r="Q1084" i="1"/>
  <c r="Q191" i="1"/>
  <c r="Q443" i="1"/>
  <c r="Q1037" i="1"/>
  <c r="Q96" i="1"/>
  <c r="Q120" i="1"/>
  <c r="Q147" i="1"/>
  <c r="Q172" i="1"/>
  <c r="Q196" i="1"/>
  <c r="Q220" i="1"/>
  <c r="Q244" i="1"/>
  <c r="Q265" i="1"/>
  <c r="Q291" i="1"/>
  <c r="Q315" i="1"/>
  <c r="Q340" i="1"/>
  <c r="Q364" i="1"/>
  <c r="Q425" i="1"/>
  <c r="Q448" i="1"/>
  <c r="Q472" i="1"/>
  <c r="Q520" i="1"/>
  <c r="Q519" i="1"/>
  <c r="Q546" i="1"/>
  <c r="Q568" i="1"/>
  <c r="Q592" i="1"/>
  <c r="Q616" i="1"/>
  <c r="Q640" i="1"/>
  <c r="Q661" i="1"/>
  <c r="Q730" i="1"/>
  <c r="Q754" i="1"/>
  <c r="Q778" i="1"/>
  <c r="Q802" i="1"/>
  <c r="Q826" i="1"/>
  <c r="Q850" i="1"/>
  <c r="Q874" i="1"/>
  <c r="Q898" i="1"/>
  <c r="Q922" i="1"/>
  <c r="Q946" i="1"/>
  <c r="Q970" i="1"/>
  <c r="Q994" i="1"/>
  <c r="Q1018" i="1"/>
  <c r="Q1042" i="1"/>
  <c r="Q1066" i="1"/>
  <c r="Q1090" i="1"/>
  <c r="Q1114" i="1"/>
  <c r="Q1138" i="1"/>
  <c r="Q1162" i="1"/>
  <c r="Q1186" i="1"/>
  <c r="Q1210" i="1"/>
  <c r="Q1234" i="1"/>
  <c r="Q1258" i="1"/>
  <c r="Q646" i="1"/>
  <c r="Q731" i="1"/>
  <c r="Q779" i="1"/>
  <c r="Q803" i="1"/>
  <c r="Q851" i="1"/>
  <c r="Q947" i="1"/>
  <c r="Q1019" i="1"/>
  <c r="Q1139" i="1"/>
  <c r="Q1235" i="1"/>
  <c r="Q570" i="1"/>
  <c r="Q780" i="1"/>
  <c r="Q876" i="1"/>
  <c r="Q620" i="1"/>
  <c r="Q805" i="1"/>
  <c r="Q973" i="1"/>
  <c r="Q1069" i="1"/>
  <c r="Q349" i="1"/>
  <c r="Q739" i="1"/>
  <c r="Q883" i="1"/>
  <c r="Q1051" i="1"/>
  <c r="Q1197" i="1"/>
  <c r="Q1079" i="1"/>
  <c r="Q606" i="1"/>
  <c r="Q960" i="1"/>
  <c r="Q331" i="1"/>
  <c r="Q583" i="1"/>
  <c r="Q841" i="1"/>
  <c r="Q1081" i="1"/>
  <c r="Q1249" i="1"/>
  <c r="Q1226" i="1"/>
  <c r="Q1227" i="1"/>
  <c r="Q466" i="1"/>
  <c r="Q796" i="1"/>
  <c r="Q1012" i="1"/>
  <c r="Q115" i="1"/>
  <c r="Q335" i="1"/>
  <c r="Q652" i="1"/>
  <c r="Q941" i="1"/>
  <c r="Q97" i="1"/>
  <c r="Q121" i="1"/>
  <c r="Q148" i="1"/>
  <c r="Q173" i="1"/>
  <c r="Q197" i="1"/>
  <c r="Q221" i="1"/>
  <c r="Q245" i="1"/>
  <c r="Q266" i="1"/>
  <c r="Q292" i="1"/>
  <c r="Q316" i="1"/>
  <c r="Q341" i="1"/>
  <c r="Q365" i="1"/>
  <c r="Q426" i="1"/>
  <c r="Q449" i="1"/>
  <c r="Q473" i="1"/>
  <c r="Q496" i="1"/>
  <c r="Q521" i="1"/>
  <c r="Q548" i="1"/>
  <c r="Q569" i="1"/>
  <c r="Q593" i="1"/>
  <c r="Q755" i="1"/>
  <c r="Q875" i="1"/>
  <c r="Q1115" i="1"/>
  <c r="Q732" i="1"/>
  <c r="Q1068" i="1"/>
  <c r="Q175" i="1"/>
  <c r="Q451" i="1"/>
  <c r="Q667" i="1"/>
  <c r="Q925" i="1"/>
  <c r="Q1213" i="1"/>
  <c r="Q482" i="1"/>
  <c r="Q979" i="1"/>
  <c r="Q1124" i="1"/>
  <c r="Q1077" i="1"/>
  <c r="Q1127" i="1"/>
  <c r="Q305" i="1"/>
  <c r="Q840" i="1"/>
  <c r="Q290" i="1"/>
  <c r="Q769" i="1"/>
  <c r="Q1202" i="1"/>
  <c r="Q419" i="1"/>
  <c r="Q1060" i="1"/>
  <c r="Q359" i="1"/>
  <c r="Q1061" i="1"/>
  <c r="Q98" i="1"/>
  <c r="Q122" i="1"/>
  <c r="Q149" i="1"/>
  <c r="Q174" i="1"/>
  <c r="Q198" i="1"/>
  <c r="Q222" i="1"/>
  <c r="Q246" i="1"/>
  <c r="Q267" i="1"/>
  <c r="Q293" i="1"/>
  <c r="Q317" i="1"/>
  <c r="Q342" i="1"/>
  <c r="Q366" i="1"/>
  <c r="Q427" i="1"/>
  <c r="Q450" i="1"/>
  <c r="Q474" i="1"/>
  <c r="Q594" i="1"/>
  <c r="Q972" i="1"/>
  <c r="Q1236" i="1"/>
  <c r="Q247" i="1"/>
  <c r="Q571" i="1"/>
  <c r="Q901" i="1"/>
  <c r="Q1165" i="1"/>
  <c r="Q457" i="1"/>
  <c r="Q1003" i="1"/>
  <c r="Q1172" i="1"/>
  <c r="Q1125" i="1"/>
  <c r="Q1175" i="1"/>
  <c r="Q377" i="1"/>
  <c r="Q1032" i="1"/>
  <c r="Q437" i="1"/>
  <c r="Q1033" i="1"/>
  <c r="Q748" i="1"/>
  <c r="Q286" i="1"/>
  <c r="Q845" i="1"/>
  <c r="Q100" i="1"/>
  <c r="Q124" i="1"/>
  <c r="Q151" i="1"/>
  <c r="Q176" i="1"/>
  <c r="Q200" i="1"/>
  <c r="Q224" i="1"/>
  <c r="Q248" i="1"/>
  <c r="Q269" i="1"/>
  <c r="Q295" i="1"/>
  <c r="Q319" i="1"/>
  <c r="Q344" i="1"/>
  <c r="Q367" i="1"/>
  <c r="Q429" i="1"/>
  <c r="Q452" i="1"/>
  <c r="Q476" i="1"/>
  <c r="Q499" i="1"/>
  <c r="Q524" i="1"/>
  <c r="Q551" i="1"/>
  <c r="Q572" i="1"/>
  <c r="Q596" i="1"/>
  <c r="Q621" i="1"/>
  <c r="Q644" i="1"/>
  <c r="Q668" i="1"/>
  <c r="Q734" i="1"/>
  <c r="Q758" i="1"/>
  <c r="Q782" i="1"/>
  <c r="Q806" i="1"/>
  <c r="Q830" i="1"/>
  <c r="Q854" i="1"/>
  <c r="Q878" i="1"/>
  <c r="Q902" i="1"/>
  <c r="Q926" i="1"/>
  <c r="Q950" i="1"/>
  <c r="Q974" i="1"/>
  <c r="Q998" i="1"/>
  <c r="Q1022" i="1"/>
  <c r="Q1046" i="1"/>
  <c r="Q1070" i="1"/>
  <c r="Q1094" i="1"/>
  <c r="Q1118" i="1"/>
  <c r="Q1142" i="1"/>
  <c r="Q1166" i="1"/>
  <c r="Q1190" i="1"/>
  <c r="Q1214" i="1"/>
  <c r="Q1238" i="1"/>
  <c r="Q1260" i="1"/>
  <c r="Q477" i="1"/>
  <c r="Q525" i="1"/>
  <c r="Q552" i="1"/>
  <c r="Q597" i="1"/>
  <c r="Q622" i="1"/>
  <c r="Q714" i="1"/>
  <c r="Q735" i="1"/>
  <c r="Q783" i="1"/>
  <c r="Q807" i="1"/>
  <c r="Q831" i="1"/>
  <c r="Q879" i="1"/>
  <c r="Q903" i="1"/>
  <c r="Q927" i="1"/>
  <c r="Q975" i="1"/>
  <c r="Q999" i="1"/>
  <c r="Q1047" i="1"/>
  <c r="Q1071" i="1"/>
  <c r="Q1119" i="1"/>
  <c r="Q1143" i="1"/>
  <c r="Q1167" i="1"/>
  <c r="Q1215" i="1"/>
  <c r="Q1239" i="1"/>
  <c r="Q1026" i="1"/>
  <c r="Q1098" i="1"/>
  <c r="Q1170" i="1"/>
  <c r="Q1242" i="1"/>
  <c r="Q462" i="1"/>
  <c r="Q103" i="1"/>
  <c r="Q125" i="1"/>
  <c r="Q152" i="1"/>
  <c r="Q177" i="1"/>
  <c r="Q201" i="1"/>
  <c r="Q225" i="1"/>
  <c r="Q249" i="1"/>
  <c r="Q271" i="1"/>
  <c r="Q296" i="1"/>
  <c r="Q321" i="1"/>
  <c r="Q345" i="1"/>
  <c r="Q368" i="1"/>
  <c r="Q430" i="1"/>
  <c r="Q453" i="1"/>
  <c r="Q500" i="1"/>
  <c r="Q573" i="1"/>
  <c r="Q650" i="1"/>
  <c r="Q759" i="1"/>
  <c r="Q855" i="1"/>
  <c r="Q951" i="1"/>
  <c r="Q1023" i="1"/>
  <c r="Q1095" i="1"/>
  <c r="Q1191" i="1"/>
  <c r="Q101" i="1"/>
  <c r="Q126" i="1"/>
  <c r="Q153" i="1"/>
  <c r="Q178" i="1"/>
  <c r="Q202" i="1"/>
  <c r="Q226" i="1"/>
  <c r="Q250" i="1"/>
  <c r="Q272" i="1"/>
  <c r="Q297" i="1"/>
  <c r="Q322" i="1"/>
  <c r="Q346" i="1"/>
  <c r="Q369" i="1"/>
  <c r="Q431" i="1"/>
  <c r="Q454" i="1"/>
  <c r="Q479" i="1"/>
  <c r="Q505" i="1"/>
  <c r="Q526" i="1"/>
  <c r="Q553" i="1"/>
  <c r="Q574" i="1"/>
  <c r="Q598" i="1"/>
  <c r="Q623" i="1"/>
  <c r="Q651" i="1"/>
  <c r="Q131" i="1"/>
  <c r="Q736" i="1"/>
  <c r="Q760" i="1"/>
  <c r="Q784" i="1"/>
  <c r="Q808" i="1"/>
  <c r="Q832" i="1"/>
  <c r="Q856" i="1"/>
  <c r="Q880" i="1"/>
  <c r="Q904" i="1"/>
  <c r="Q928" i="1"/>
  <c r="Q952" i="1"/>
  <c r="Q976" i="1"/>
  <c r="Q1000" i="1"/>
  <c r="Q1024" i="1"/>
  <c r="Q1048" i="1"/>
  <c r="Q1072" i="1"/>
  <c r="Q1096" i="1"/>
  <c r="Q1120" i="1"/>
  <c r="Q1144" i="1"/>
  <c r="Q1168" i="1"/>
  <c r="Q1192" i="1"/>
  <c r="Q1216" i="1"/>
  <c r="Q1240" i="1"/>
  <c r="Q104" i="1"/>
  <c r="Q155" i="1"/>
  <c r="Q180" i="1"/>
  <c r="Q228" i="1"/>
  <c r="Q324" i="1"/>
  <c r="Q371" i="1"/>
  <c r="Q456" i="1"/>
  <c r="Q528" i="1"/>
  <c r="Q654" i="1"/>
  <c r="Q762" i="1"/>
  <c r="Q810" i="1"/>
  <c r="Q858" i="1"/>
  <c r="Q906" i="1"/>
  <c r="Q978" i="1"/>
  <c r="Q1050" i="1"/>
  <c r="Q1122" i="1"/>
  <c r="Q1194" i="1"/>
  <c r="Q105" i="1"/>
  <c r="Q156" i="1"/>
  <c r="Q253" i="1"/>
  <c r="Q325" i="1"/>
  <c r="Q529" i="1"/>
  <c r="Q145" i="1"/>
  <c r="Q859" i="1"/>
  <c r="Q1027" i="1"/>
  <c r="Q1147" i="1"/>
  <c r="Q1028" i="1"/>
  <c r="Q885" i="1"/>
  <c r="Q1053" i="1"/>
  <c r="Q1054" i="1"/>
  <c r="Q1246" i="1"/>
  <c r="Q136" i="1"/>
  <c r="Q330" i="1"/>
  <c r="Q558" i="1"/>
  <c r="Q792" i="1"/>
  <c r="Q1080" i="1"/>
  <c r="Q111" i="1"/>
  <c r="Q559" i="1"/>
  <c r="Q865" i="1"/>
  <c r="Q1105" i="1"/>
  <c r="Q1106" i="1"/>
  <c r="Q1107" i="1"/>
  <c r="Q358" i="1"/>
  <c r="Q724" i="1"/>
  <c r="Q868" i="1"/>
  <c r="Q1108" i="1"/>
  <c r="Q166" i="1"/>
  <c r="Q514" i="1"/>
  <c r="Q821" i="1"/>
  <c r="Q1013" i="1"/>
  <c r="Q102" i="1"/>
  <c r="Q127" i="1"/>
  <c r="Q154" i="1"/>
  <c r="Q179" i="1"/>
  <c r="Q203" i="1"/>
  <c r="Q227" i="1"/>
  <c r="Q251" i="1"/>
  <c r="Q273" i="1"/>
  <c r="Q298" i="1"/>
  <c r="Q323" i="1"/>
  <c r="Q347" i="1"/>
  <c r="Q370" i="1"/>
  <c r="Q432" i="1"/>
  <c r="Q455" i="1"/>
  <c r="Q481" i="1"/>
  <c r="Q506" i="1"/>
  <c r="Q527" i="1"/>
  <c r="Q545" i="1"/>
  <c r="Q575" i="1"/>
  <c r="Q599" i="1"/>
  <c r="Q624" i="1"/>
  <c r="Q645" i="1"/>
  <c r="Q132" i="1"/>
  <c r="Q737" i="1"/>
  <c r="Q761" i="1"/>
  <c r="Q785" i="1"/>
  <c r="Q809" i="1"/>
  <c r="Q833" i="1"/>
  <c r="Q857" i="1"/>
  <c r="Q881" i="1"/>
  <c r="Q905" i="1"/>
  <c r="Q929" i="1"/>
  <c r="Q953" i="1"/>
  <c r="Q977" i="1"/>
  <c r="Q1001" i="1"/>
  <c r="Q1025" i="1"/>
  <c r="Q1049" i="1"/>
  <c r="Q1073" i="1"/>
  <c r="Q1097" i="1"/>
  <c r="Q1121" i="1"/>
  <c r="Q1145" i="1"/>
  <c r="Q1169" i="1"/>
  <c r="Q1193" i="1"/>
  <c r="Q1217" i="1"/>
  <c r="Q1241" i="1"/>
  <c r="Q128" i="1"/>
  <c r="Q204" i="1"/>
  <c r="Q252" i="1"/>
  <c r="Q275" i="1"/>
  <c r="Q299" i="1"/>
  <c r="Q348" i="1"/>
  <c r="Q433" i="1"/>
  <c r="Q547" i="1"/>
  <c r="Q501" i="1"/>
  <c r="Q536" i="1"/>
  <c r="Q576" i="1"/>
  <c r="Q600" i="1"/>
  <c r="Q625" i="1"/>
  <c r="Q715" i="1"/>
  <c r="Q738" i="1"/>
  <c r="Q786" i="1"/>
  <c r="Q834" i="1"/>
  <c r="Q882" i="1"/>
  <c r="Q930" i="1"/>
  <c r="Q954" i="1"/>
  <c r="Q1002" i="1"/>
  <c r="Q1074" i="1"/>
  <c r="Q1146" i="1"/>
  <c r="Q1218" i="1"/>
  <c r="Q129" i="1"/>
  <c r="Q181" i="1"/>
  <c r="Q229" i="1"/>
  <c r="Q530" i="1"/>
  <c r="Q626" i="1"/>
  <c r="Q811" i="1"/>
  <c r="Q931" i="1"/>
  <c r="Q1099" i="1"/>
  <c r="Q1195" i="1"/>
  <c r="Q1076" i="1"/>
  <c r="Q1220" i="1"/>
  <c r="Q957" i="1"/>
  <c r="Q1101" i="1"/>
  <c r="Q1078" i="1"/>
  <c r="Q1222" i="1"/>
  <c r="Q110" i="1"/>
  <c r="Q535" i="1"/>
  <c r="Q657" i="1"/>
  <c r="Q888" i="1"/>
  <c r="Q1104" i="1"/>
  <c r="Q1200" i="1"/>
  <c r="Q187" i="1"/>
  <c r="Q463" i="1"/>
  <c r="Q607" i="1"/>
  <c r="Q817" i="1"/>
  <c r="Q1057" i="1"/>
  <c r="Q1225" i="1"/>
  <c r="Q1154" i="1"/>
  <c r="Q1155" i="1"/>
  <c r="Q309" i="1"/>
  <c r="Q635" i="1"/>
  <c r="Q844" i="1"/>
  <c r="Q964" i="1"/>
  <c r="Q1252" i="1"/>
  <c r="Q260" i="1"/>
  <c r="Q467" i="1"/>
  <c r="Q725" i="1"/>
  <c r="Q917" i="1"/>
  <c r="Q1133" i="1"/>
  <c r="Q106" i="1"/>
  <c r="Q130" i="1"/>
  <c r="Q157" i="1"/>
  <c r="Q182" i="1"/>
  <c r="Q206" i="1"/>
  <c r="Q230" i="1"/>
  <c r="Q254" i="1"/>
  <c r="Q277" i="1"/>
  <c r="Q301" i="1"/>
  <c r="Q326" i="1"/>
  <c r="Q350" i="1"/>
  <c r="Q373" i="1"/>
  <c r="Q440" i="1"/>
  <c r="Q458" i="1"/>
  <c r="Q483" i="1"/>
  <c r="Q507" i="1"/>
  <c r="Q531" i="1"/>
  <c r="Q554" i="1"/>
  <c r="Q578" i="1"/>
  <c r="Q602" i="1"/>
  <c r="Q627" i="1"/>
  <c r="Q647" i="1"/>
  <c r="Q716" i="1"/>
  <c r="Q740" i="1"/>
  <c r="Q764" i="1"/>
  <c r="Q788" i="1"/>
  <c r="Q812" i="1"/>
  <c r="Q836" i="1"/>
  <c r="Q860" i="1"/>
  <c r="Q884" i="1"/>
  <c r="Q908" i="1"/>
  <c r="Q932" i="1"/>
  <c r="Q956" i="1"/>
  <c r="Q980" i="1"/>
  <c r="Q1004" i="1"/>
  <c r="Q1100" i="1"/>
  <c r="Q1149" i="1"/>
  <c r="Q1199" i="1"/>
  <c r="Q354" i="1"/>
  <c r="Q1008" i="1"/>
  <c r="Q355" i="1"/>
  <c r="Q937" i="1"/>
  <c r="Q1083" i="1"/>
  <c r="Q540" i="1"/>
  <c r="Q1132" i="1"/>
  <c r="Q587" i="1"/>
  <c r="Q1157" i="1"/>
  <c r="Q107" i="1"/>
  <c r="Q133" i="1"/>
  <c r="Q158" i="1"/>
  <c r="Q183" i="1"/>
  <c r="Q207" i="1"/>
  <c r="Q231" i="1"/>
  <c r="Q255" i="1"/>
  <c r="Q278" i="1"/>
  <c r="Q302" i="1"/>
  <c r="Q327" i="1"/>
  <c r="Q351" i="1"/>
  <c r="Q374" i="1"/>
  <c r="Q441" i="1"/>
  <c r="Q459" i="1"/>
  <c r="Q484" i="1"/>
  <c r="Q503" i="1"/>
  <c r="Q532" i="1"/>
  <c r="Q555" i="1"/>
  <c r="Q579" i="1"/>
  <c r="Q603" i="1"/>
  <c r="Q628" i="1"/>
  <c r="Q648" i="1"/>
  <c r="Q717" i="1"/>
  <c r="Q741" i="1"/>
  <c r="Q765" i="1"/>
  <c r="Q789" i="1"/>
  <c r="Q813" i="1"/>
  <c r="Q837" i="1"/>
  <c r="Q861" i="1"/>
  <c r="Q933" i="1"/>
  <c r="Q1150" i="1"/>
  <c r="Q258" i="1"/>
  <c r="Q936" i="1"/>
  <c r="Q306" i="1"/>
  <c r="Q889" i="1"/>
  <c r="Q1059" i="1"/>
  <c r="Q586" i="1"/>
  <c r="Q1180" i="1"/>
  <c r="Q637" i="1"/>
  <c r="Q1181" i="1"/>
  <c r="Q108" i="1"/>
  <c r="Q134" i="1"/>
  <c r="Q159" i="1"/>
  <c r="Q184" i="1"/>
  <c r="Q208" i="1"/>
  <c r="Q232" i="1"/>
  <c r="Q256" i="1"/>
  <c r="Q279" i="1"/>
  <c r="Q303" i="1"/>
  <c r="Q328" i="1"/>
  <c r="Q352" i="1"/>
  <c r="Q375" i="1"/>
  <c r="Q435" i="1"/>
  <c r="Q460" i="1"/>
  <c r="Q485" i="1"/>
  <c r="Q508" i="1"/>
  <c r="Q533" i="1"/>
  <c r="Q556" i="1"/>
  <c r="Q580" i="1"/>
  <c r="Q604" i="1"/>
  <c r="Q630" i="1"/>
  <c r="Q649" i="1"/>
  <c r="Q718" i="1"/>
  <c r="Q742" i="1"/>
  <c r="Q766" i="1"/>
  <c r="Q790" i="1"/>
  <c r="Q814" i="1"/>
  <c r="Q838" i="1"/>
  <c r="Q862" i="1"/>
  <c r="Q886" i="1"/>
  <c r="Q910" i="1"/>
  <c r="Q934" i="1"/>
  <c r="Q958" i="1"/>
  <c r="Q982" i="1"/>
  <c r="Q1006" i="1"/>
  <c r="Q1030" i="1"/>
  <c r="Q1198" i="1"/>
  <c r="Q281" i="1"/>
  <c r="Q864" i="1"/>
  <c r="Q282" i="1"/>
  <c r="Q793" i="1"/>
  <c r="Q1178" i="1"/>
  <c r="Q439" i="1"/>
  <c r="Q1036" i="1"/>
  <c r="Q420" i="1"/>
  <c r="Q1085" i="1"/>
  <c r="Q109" i="1"/>
  <c r="Q135" i="1"/>
  <c r="Q160" i="1"/>
  <c r="Q185" i="1"/>
  <c r="Q209" i="1"/>
  <c r="Q233" i="1"/>
  <c r="Q257" i="1"/>
  <c r="Q280" i="1"/>
  <c r="Q304" i="1"/>
  <c r="Q329" i="1"/>
  <c r="Q353" i="1"/>
  <c r="Q376" i="1"/>
  <c r="Q442" i="1"/>
  <c r="Q461" i="1"/>
  <c r="Q486" i="1"/>
  <c r="Q509" i="1"/>
  <c r="Q534" i="1"/>
  <c r="Q557" i="1"/>
  <c r="Q581" i="1"/>
  <c r="Q605" i="1"/>
  <c r="Q631" i="1"/>
  <c r="Q656" i="1"/>
  <c r="Q719" i="1"/>
  <c r="Q743" i="1"/>
  <c r="Q767" i="1"/>
  <c r="Q791" i="1"/>
  <c r="Q815" i="1"/>
  <c r="Q839" i="1"/>
  <c r="Q863" i="1"/>
  <c r="Q887" i="1"/>
  <c r="Q911" i="1"/>
  <c r="Q935" i="1"/>
  <c r="Q959" i="1"/>
  <c r="Q983" i="1"/>
  <c r="Q1007" i="1"/>
  <c r="Q1031" i="1"/>
  <c r="Q1055" i="1"/>
  <c r="Q1103" i="1"/>
  <c r="Q161" i="1"/>
  <c r="Q504" i="1"/>
  <c r="Q744" i="1"/>
  <c r="Q912" i="1"/>
  <c r="Q1152" i="1"/>
  <c r="Q137" i="1"/>
  <c r="Q416" i="1"/>
  <c r="Q537" i="1"/>
  <c r="Q745" i="1"/>
  <c r="Q985" i="1"/>
  <c r="Q1153" i="1"/>
  <c r="Q1082" i="1"/>
  <c r="Q1250" i="1"/>
  <c r="Q916" i="1"/>
  <c r="Q141" i="1"/>
  <c r="Q492" i="1"/>
  <c r="Q773" i="1"/>
  <c r="Q965" i="1"/>
  <c r="Q1253" i="1"/>
  <c r="Q112" i="1"/>
  <c r="Q138" i="1"/>
  <c r="Q163" i="1"/>
  <c r="Q188" i="1"/>
  <c r="Q212" i="1"/>
  <c r="Q236" i="1"/>
  <c r="Q274" i="1"/>
  <c r="Q283" i="1"/>
  <c r="Q307" i="1"/>
  <c r="Q332" i="1"/>
  <c r="Q356" i="1"/>
  <c r="Q417" i="1"/>
  <c r="Q464" i="1"/>
  <c r="Q490" i="1"/>
  <c r="Q511" i="1"/>
  <c r="Q538" i="1"/>
  <c r="Q560" i="1"/>
  <c r="Q584" i="1"/>
  <c r="Q608" i="1"/>
  <c r="Q633" i="1"/>
  <c r="Q659" i="1"/>
  <c r="Q722" i="1"/>
  <c r="Q746" i="1"/>
  <c r="Q770" i="1"/>
  <c r="Q794" i="1"/>
  <c r="Q818" i="1"/>
  <c r="Q842" i="1"/>
  <c r="Q866" i="1"/>
  <c r="Q890" i="1"/>
  <c r="Q914" i="1"/>
  <c r="Q938" i="1"/>
  <c r="Q962" i="1"/>
  <c r="Q986" i="1"/>
  <c r="Q1010" i="1"/>
  <c r="Q1034" i="1"/>
  <c r="Q1058" i="1"/>
  <c r="Q1203" i="1"/>
  <c r="Q562" i="1"/>
  <c r="Q1156" i="1"/>
  <c r="Q611" i="1"/>
  <c r="Q1229" i="1"/>
  <c r="Q113" i="1"/>
  <c r="Q139" i="1"/>
  <c r="Q164" i="1"/>
  <c r="Q189" i="1"/>
  <c r="Q213" i="1"/>
  <c r="Q237" i="1"/>
  <c r="Q259" i="1"/>
  <c r="Q284" i="1"/>
  <c r="Q308" i="1"/>
  <c r="Q333" i="1"/>
  <c r="Q357" i="1"/>
  <c r="Q418" i="1"/>
  <c r="Q438" i="1"/>
  <c r="Q465" i="1"/>
  <c r="Q488" i="1"/>
  <c r="Q512" i="1"/>
  <c r="Q539" i="1"/>
  <c r="Q561" i="1"/>
  <c r="Q585" i="1"/>
  <c r="Q609" i="1"/>
  <c r="Q634" i="1"/>
  <c r="Q641" i="1"/>
  <c r="Q723" i="1"/>
  <c r="Q747" i="1"/>
  <c r="Q771" i="1"/>
  <c r="Q795" i="1"/>
  <c r="Q819" i="1"/>
  <c r="Q843" i="1"/>
  <c r="Q867" i="1"/>
  <c r="Q891" i="1"/>
  <c r="Q915" i="1"/>
  <c r="Q939" i="1"/>
  <c r="Q963" i="1"/>
  <c r="Q987" i="1"/>
  <c r="Q1011" i="1"/>
  <c r="Q1035" i="1"/>
  <c r="Q610" i="1"/>
  <c r="Q215" i="1"/>
  <c r="Q869" i="1"/>
  <c r="Q114" i="1"/>
  <c r="Q140" i="1"/>
  <c r="Q165" i="1"/>
  <c r="Q190" i="1"/>
  <c r="Q214" i="1"/>
  <c r="Q238" i="1"/>
  <c r="Q270" i="1"/>
  <c r="Q285" i="1"/>
  <c r="Q116" i="1"/>
  <c r="Q142" i="1"/>
  <c r="Q168" i="1"/>
  <c r="Q192" i="1"/>
  <c r="Q216" i="1"/>
  <c r="Q240" i="1"/>
  <c r="Q261" i="1"/>
  <c r="Q287" i="1"/>
  <c r="Q311" i="1"/>
  <c r="Q336" i="1"/>
  <c r="Q360" i="1"/>
  <c r="Q421" i="1"/>
  <c r="Q444" i="1"/>
  <c r="Q468" i="1"/>
  <c r="Q478" i="1"/>
  <c r="Q516" i="1"/>
  <c r="Q542" i="1"/>
  <c r="Q564" i="1"/>
  <c r="Q588" i="1"/>
  <c r="Q612" i="1"/>
  <c r="Q636" i="1"/>
  <c r="Q664" i="1"/>
  <c r="Q726" i="1"/>
  <c r="Q750" i="1"/>
  <c r="Q774" i="1"/>
  <c r="Q798" i="1"/>
  <c r="Q822" i="1"/>
  <c r="Q846" i="1"/>
  <c r="Q870" i="1"/>
  <c r="Q894" i="1"/>
  <c r="Q918" i="1"/>
  <c r="Q942" i="1"/>
  <c r="Q966" i="1"/>
  <c r="Q990" i="1"/>
  <c r="Q1014" i="1"/>
  <c r="Q1038" i="1"/>
  <c r="Q1062" i="1"/>
  <c r="Q1086" i="1"/>
  <c r="Q1110" i="1"/>
  <c r="Q1134" i="1"/>
  <c r="Q1158" i="1"/>
  <c r="Q1182" i="1"/>
  <c r="Q1206" i="1"/>
  <c r="Q1230" i="1"/>
  <c r="Q1254" i="1"/>
  <c r="Q563" i="1"/>
  <c r="Q1205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20" i="1"/>
  <c r="Q1521" i="1"/>
  <c r="Q1522" i="1"/>
  <c r="Q20" i="1"/>
  <c r="Q81" i="1"/>
  <c r="M67" i="3" l="1"/>
  <c r="M137" i="3"/>
  <c r="M206" i="3"/>
  <c r="M284" i="3"/>
  <c r="M97" i="3"/>
  <c r="T291" i="3"/>
  <c r="Q291" i="3"/>
  <c r="M228" i="3"/>
  <c r="M73" i="3"/>
  <c r="M317" i="3"/>
  <c r="M100" i="3"/>
  <c r="M225" i="3"/>
  <c r="M218" i="3"/>
  <c r="M57" i="3"/>
  <c r="M243" i="3"/>
  <c r="M203" i="3"/>
  <c r="M132" i="3"/>
  <c r="M113" i="3"/>
  <c r="M116" i="3"/>
  <c r="M233" i="3"/>
  <c r="M118" i="3"/>
  <c r="M280" i="3"/>
  <c r="M274" i="3"/>
  <c r="M273" i="3"/>
  <c r="T323" i="3"/>
  <c r="Q323" i="3"/>
  <c r="M259" i="3"/>
  <c r="M195" i="3"/>
  <c r="M246" i="3"/>
  <c r="Q289" i="3"/>
  <c r="T289" i="3"/>
  <c r="M59" i="3"/>
  <c r="M292" i="3"/>
  <c r="M286" i="3"/>
  <c r="M76" i="3"/>
  <c r="M265" i="3"/>
  <c r="M314" i="3"/>
  <c r="M88" i="3"/>
  <c r="M79" i="3"/>
  <c r="M221" i="3"/>
  <c r="M258" i="3"/>
  <c r="M301" i="3"/>
  <c r="M305" i="3"/>
  <c r="M112" i="3"/>
  <c r="M295" i="3"/>
  <c r="M193" i="3"/>
  <c r="M227" i="3"/>
  <c r="M251" i="3"/>
  <c r="M104" i="3"/>
  <c r="M90" i="3"/>
  <c r="M196" i="3"/>
  <c r="M128" i="3"/>
  <c r="M166" i="3"/>
  <c r="M276" i="3"/>
  <c r="M270" i="3"/>
  <c r="T283" i="3"/>
  <c r="Q283" i="3"/>
  <c r="T318" i="3"/>
  <c r="Q318" i="3"/>
  <c r="M236" i="3"/>
  <c r="T321" i="3"/>
  <c r="Q321" i="3"/>
  <c r="M109" i="3"/>
  <c r="M281" i="3"/>
  <c r="T280" i="3"/>
  <c r="Q280" i="3"/>
  <c r="M283" i="3"/>
  <c r="M232" i="3"/>
  <c r="M224" i="3"/>
  <c r="M85" i="3"/>
  <c r="M247" i="3"/>
  <c r="M82" i="3"/>
  <c r="M209" i="3"/>
  <c r="M313" i="3"/>
  <c r="M125" i="3"/>
  <c r="M119" i="3"/>
  <c r="M272" i="3"/>
  <c r="M110" i="3"/>
  <c r="M300" i="3"/>
  <c r="M316" i="3"/>
  <c r="M296" i="3"/>
  <c r="M204" i="3"/>
  <c r="M271" i="3"/>
  <c r="T284" i="3"/>
  <c r="Q284" i="3"/>
  <c r="M260" i="3"/>
  <c r="M235" i="3"/>
  <c r="M237" i="3"/>
  <c r="M129" i="3"/>
  <c r="M242" i="3"/>
  <c r="M321" i="3"/>
  <c r="M222" i="3"/>
  <c r="M277" i="3"/>
  <c r="M252" i="3"/>
  <c r="T281" i="3"/>
  <c r="Q281" i="3"/>
  <c r="M98" i="3"/>
  <c r="M312" i="3"/>
  <c r="M78" i="3"/>
  <c r="M65" i="3"/>
  <c r="M287" i="3"/>
  <c r="M298" i="3"/>
  <c r="M215" i="3"/>
  <c r="M114" i="3"/>
  <c r="Q285" i="3"/>
  <c r="T285" i="3"/>
  <c r="M231" i="3"/>
  <c r="M130" i="3"/>
  <c r="M122" i="3"/>
  <c r="M322" i="3"/>
  <c r="M245" i="3"/>
  <c r="M264" i="3"/>
  <c r="M84" i="3"/>
  <c r="M194" i="3"/>
  <c r="M212" i="3"/>
  <c r="M81" i="3"/>
  <c r="Q288" i="3"/>
  <c r="T288" i="3"/>
  <c r="Q316" i="3"/>
  <c r="T316" i="3"/>
  <c r="M68" i="3"/>
  <c r="M99" i="3"/>
  <c r="T290" i="3"/>
  <c r="Q290" i="3"/>
  <c r="M134" i="3"/>
  <c r="M120" i="3"/>
  <c r="M293" i="3"/>
  <c r="M70" i="3"/>
  <c r="M244" i="3"/>
  <c r="M304" i="3"/>
  <c r="M319" i="3"/>
  <c r="M208" i="3"/>
  <c r="M306" i="3"/>
  <c r="M308" i="3"/>
  <c r="M135" i="3"/>
  <c r="T278" i="3"/>
  <c r="Q278" i="3"/>
  <c r="M216" i="3"/>
  <c r="M249" i="3"/>
  <c r="M238" i="3"/>
  <c r="T322" i="3"/>
  <c r="Q322" i="3"/>
  <c r="M61" i="3"/>
  <c r="M198" i="3"/>
  <c r="M311" i="3"/>
  <c r="M106" i="3"/>
  <c r="M253" i="3"/>
  <c r="M309" i="3"/>
  <c r="M58" i="3"/>
  <c r="M72" i="3"/>
  <c r="M220" i="3"/>
  <c r="M108" i="3"/>
  <c r="M124" i="3"/>
  <c r="M302" i="3"/>
  <c r="M96" i="3"/>
  <c r="M190" i="3"/>
  <c r="M83" i="3"/>
  <c r="M77" i="3"/>
  <c r="M262" i="3"/>
  <c r="M95" i="3"/>
  <c r="M315" i="3"/>
  <c r="M89" i="3"/>
  <c r="T268" i="3"/>
  <c r="Q268" i="3"/>
  <c r="M211" i="3"/>
  <c r="T279" i="3"/>
  <c r="Q279" i="3"/>
  <c r="M289" i="3"/>
  <c r="M64" i="3"/>
  <c r="M275" i="3"/>
  <c r="M279" i="3"/>
  <c r="M117" i="3"/>
  <c r="M210" i="3"/>
  <c r="M294" i="3"/>
  <c r="M266" i="3"/>
  <c r="M299" i="3"/>
  <c r="M121" i="3"/>
  <c r="M126" i="3"/>
  <c r="T317" i="3"/>
  <c r="Q317" i="3"/>
  <c r="M268" i="3"/>
  <c r="M205" i="3"/>
  <c r="M191" i="3"/>
  <c r="M101" i="3"/>
  <c r="M63" i="3"/>
  <c r="M87" i="3"/>
  <c r="Q286" i="3"/>
  <c r="T286" i="3"/>
  <c r="M285" i="3"/>
  <c r="M91" i="3"/>
  <c r="M234" i="3"/>
  <c r="M239" i="3"/>
  <c r="M297" i="3"/>
  <c r="M123" i="3"/>
  <c r="M74" i="3"/>
  <c r="M318" i="3"/>
  <c r="M291" i="3"/>
  <c r="M71" i="3"/>
  <c r="M254" i="3"/>
  <c r="M261" i="3"/>
  <c r="M93" i="3"/>
  <c r="M131" i="3"/>
  <c r="T325" i="3"/>
  <c r="Q325" i="3"/>
  <c r="T287" i="3"/>
  <c r="Q287" i="3"/>
  <c r="M207" i="3"/>
  <c r="M66" i="3"/>
  <c r="M213" i="3"/>
  <c r="M103" i="3"/>
  <c r="M199" i="3"/>
  <c r="T282" i="3"/>
  <c r="Q282" i="3"/>
  <c r="M324" i="3"/>
  <c r="M62" i="3"/>
  <c r="M263" i="3"/>
  <c r="M202" i="3"/>
  <c r="M241" i="3"/>
  <c r="M69" i="3"/>
  <c r="M201" i="3"/>
  <c r="M282" i="3"/>
  <c r="M94" i="3"/>
  <c r="M111" i="3"/>
  <c r="M60" i="3"/>
  <c r="T319" i="3"/>
  <c r="Q319" i="3"/>
  <c r="M136" i="3"/>
  <c r="Q277" i="3"/>
  <c r="T277" i="3"/>
  <c r="M250" i="3"/>
  <c r="M115" i="3"/>
  <c r="M223" i="3"/>
  <c r="M200" i="3"/>
  <c r="M219" i="3"/>
  <c r="M307" i="3"/>
  <c r="M278" i="3"/>
  <c r="M257" i="3"/>
  <c r="M138" i="3"/>
  <c r="M192" i="3"/>
  <c r="M133" i="3"/>
  <c r="M269" i="3"/>
  <c r="M240" i="3"/>
  <c r="T324" i="3"/>
  <c r="Q324" i="3"/>
  <c r="M197" i="3"/>
  <c r="M325" i="3"/>
  <c r="M288" i="3"/>
  <c r="T320" i="3"/>
  <c r="Q320" i="3"/>
  <c r="M310" i="3"/>
  <c r="M75" i="3"/>
  <c r="M320" i="3"/>
  <c r="M105" i="3"/>
  <c r="M102" i="3"/>
  <c r="M267" i="3"/>
  <c r="M107" i="3"/>
  <c r="M226" i="3"/>
  <c r="M86" i="3"/>
  <c r="M229" i="3"/>
  <c r="M217" i="3"/>
  <c r="M230" i="3"/>
  <c r="M248" i="3"/>
  <c r="M290" i="3"/>
  <c r="M80" i="3"/>
  <c r="M139" i="3"/>
  <c r="M127" i="3"/>
  <c r="M303" i="3"/>
  <c r="M255" i="3"/>
  <c r="M214" i="3"/>
  <c r="M323" i="3"/>
  <c r="M92" i="3"/>
  <c r="M256" i="3"/>
  <c r="T76" i="3"/>
  <c r="Q76" i="3"/>
  <c r="T77" i="3"/>
  <c r="Q77" i="3"/>
  <c r="T67" i="3"/>
  <c r="Q67" i="3"/>
  <c r="T57" i="3"/>
  <c r="Q57" i="3"/>
  <c r="T60" i="3"/>
  <c r="Q60" i="3"/>
  <c r="T61" i="3"/>
  <c r="Q61" i="3"/>
  <c r="T63" i="3"/>
  <c r="Q63" i="3"/>
  <c r="T64" i="3"/>
  <c r="Q64" i="3"/>
  <c r="T62" i="3"/>
  <c r="Q62" i="3"/>
  <c r="T59" i="3"/>
  <c r="Q59" i="3"/>
  <c r="T58" i="3"/>
  <c r="Q58" i="3"/>
  <c r="T53" i="3"/>
  <c r="T52" i="3"/>
  <c r="M52" i="3"/>
  <c r="M54" i="3"/>
  <c r="M56" i="3"/>
  <c r="M55" i="3"/>
  <c r="T54" i="3"/>
  <c r="Q54" i="3"/>
  <c r="Q55" i="3"/>
  <c r="T55" i="3"/>
  <c r="M51" i="3"/>
  <c r="T56" i="3"/>
  <c r="Q56" i="3"/>
  <c r="M53" i="3"/>
  <c r="M50" i="3"/>
  <c r="T51" i="3"/>
  <c r="Q51" i="3"/>
  <c r="T50" i="3"/>
  <c r="Q50" i="3"/>
  <c r="M35" i="3"/>
  <c r="T45" i="3"/>
  <c r="Q45" i="3"/>
  <c r="M38" i="3"/>
  <c r="Q43" i="3"/>
  <c r="T43" i="3"/>
  <c r="M43" i="3"/>
  <c r="Q47" i="3"/>
  <c r="T47" i="3"/>
  <c r="M34" i="3"/>
  <c r="M29" i="3"/>
  <c r="M46" i="3"/>
  <c r="Q31" i="3"/>
  <c r="T31" i="3"/>
  <c r="M37" i="3"/>
  <c r="M47" i="3"/>
  <c r="M31" i="3"/>
  <c r="M39" i="3"/>
  <c r="M45" i="3"/>
  <c r="M28" i="3"/>
  <c r="Q37" i="3"/>
  <c r="T37" i="3"/>
  <c r="T33" i="3"/>
  <c r="Q33" i="3"/>
  <c r="Q46" i="3"/>
  <c r="T46" i="3"/>
  <c r="M30" i="3"/>
  <c r="M44" i="3"/>
  <c r="M26" i="3"/>
  <c r="M41" i="3"/>
  <c r="M40" i="3"/>
  <c r="Q36" i="3"/>
  <c r="T36" i="3"/>
  <c r="M27" i="3"/>
  <c r="M36" i="3"/>
  <c r="Q38" i="3"/>
  <c r="T38" i="3"/>
  <c r="T35" i="3"/>
  <c r="Q35" i="3"/>
  <c r="Q34" i="3"/>
  <c r="T34" i="3"/>
  <c r="M49" i="3"/>
  <c r="Q32" i="3"/>
  <c r="T32" i="3"/>
  <c r="M48" i="3"/>
  <c r="M42" i="3"/>
  <c r="T44" i="3"/>
  <c r="Q44" i="3"/>
  <c r="M32" i="3"/>
  <c r="M33" i="3"/>
  <c r="T30" i="3"/>
  <c r="Q30" i="3"/>
  <c r="T27" i="3"/>
  <c r="Q27" i="3"/>
  <c r="T26" i="3"/>
  <c r="Q26" i="3"/>
  <c r="T29" i="3"/>
  <c r="Q29" i="3"/>
  <c r="M14" i="3"/>
  <c r="M25" i="3"/>
  <c r="M16" i="3"/>
  <c r="M18" i="3"/>
  <c r="M15" i="3"/>
  <c r="T11" i="3"/>
  <c r="Q20" i="3"/>
  <c r="Q25" i="3"/>
  <c r="T22" i="3"/>
  <c r="Q21" i="3"/>
  <c r="T23" i="3"/>
  <c r="T17" i="3"/>
  <c r="T13" i="3"/>
  <c r="T15" i="3"/>
  <c r="T16" i="3"/>
  <c r="Q24" i="3"/>
  <c r="M12" i="3"/>
  <c r="T19" i="3"/>
  <c r="M22" i="3"/>
  <c r="Q18" i="3"/>
  <c r="M19" i="3"/>
  <c r="Q8" i="1"/>
  <c r="M11" i="3"/>
  <c r="M13" i="3"/>
  <c r="Q12" i="3"/>
  <c r="C8" i="1" l="1"/>
  <c r="U3" i="1" s="1"/>
  <c r="G3" i="1" s="1"/>
  <c r="M175" i="3"/>
  <c r="M189" i="3"/>
  <c r="M185" i="3"/>
  <c r="M173" i="3"/>
  <c r="M169" i="3"/>
  <c r="M178" i="3"/>
  <c r="M162" i="3"/>
  <c r="M148" i="3"/>
  <c r="M144" i="3"/>
  <c r="M181" i="3"/>
  <c r="M155" i="3"/>
  <c r="M176" i="3"/>
  <c r="M160" i="3"/>
  <c r="M149" i="3"/>
  <c r="M141" i="3"/>
  <c r="M145" i="3"/>
  <c r="M177" i="3"/>
  <c r="M154" i="3"/>
  <c r="M183" i="3"/>
  <c r="M172" i="3"/>
  <c r="M153" i="3"/>
  <c r="M152" i="3"/>
  <c r="M174" i="3"/>
  <c r="M186" i="3"/>
  <c r="M151" i="3"/>
  <c r="M182" i="3"/>
  <c r="M188" i="3"/>
  <c r="M150" i="3"/>
  <c r="M179" i="3"/>
  <c r="M171" i="3"/>
  <c r="M143" i="3"/>
  <c r="M146" i="3"/>
  <c r="M159" i="3"/>
  <c r="M167" i="3"/>
  <c r="M165" i="3"/>
  <c r="M164" i="3"/>
  <c r="M157" i="3"/>
  <c r="M168" i="3"/>
  <c r="M142" i="3"/>
  <c r="M161" i="3"/>
  <c r="M180" i="3"/>
  <c r="M187" i="3"/>
  <c r="M147" i="3"/>
  <c r="M163" i="3"/>
  <c r="M158" i="3"/>
  <c r="M184" i="3"/>
  <c r="M156" i="3"/>
  <c r="M170" i="3"/>
  <c r="P140" i="3"/>
  <c r="T140" i="3" s="1"/>
  <c r="E140" i="3"/>
  <c r="M140" i="3" l="1"/>
  <c r="M8" i="3" s="1"/>
  <c r="E8" i="3"/>
  <c r="B8" i="10"/>
  <c r="B8" i="4"/>
  <c r="D1320" i="4"/>
  <c r="D856" i="10"/>
  <c r="F856" i="10" s="1"/>
  <c r="D887" i="4"/>
  <c r="D888" i="4"/>
  <c r="G888" i="4" s="1"/>
  <c r="D469" i="4"/>
  <c r="F469" i="4" s="1"/>
  <c r="D269" i="10"/>
  <c r="K269" i="10" s="1"/>
  <c r="D1152" i="4"/>
  <c r="F1152" i="4" s="1"/>
  <c r="D1536" i="10"/>
  <c r="D823" i="10"/>
  <c r="L823" i="10" s="1"/>
  <c r="D746" i="4"/>
  <c r="G746" i="4" s="1"/>
  <c r="D1260" i="4"/>
  <c r="F1260" i="4" s="1"/>
  <c r="D220" i="4"/>
  <c r="E220" i="4" s="1"/>
  <c r="D705" i="4"/>
  <c r="G705" i="4" s="1"/>
  <c r="D1465" i="10"/>
  <c r="G1465" i="10" s="1"/>
  <c r="I1465" i="10" s="1"/>
  <c r="D585" i="10"/>
  <c r="G585" i="10" s="1"/>
  <c r="J585" i="10" s="1"/>
  <c r="D52" i="10"/>
  <c r="G52" i="10" s="1"/>
  <c r="J52" i="10" s="1"/>
  <c r="D953" i="10"/>
  <c r="D1157" i="10"/>
  <c r="K1157" i="10" s="1"/>
  <c r="D1347" i="10"/>
  <c r="E1347" i="10" s="1"/>
  <c r="D130" i="4"/>
  <c r="D1560" i="10"/>
  <c r="D987" i="10"/>
  <c r="E987" i="10" s="1"/>
  <c r="D1162" i="10"/>
  <c r="D1757" i="10"/>
  <c r="K1757" i="10" s="1"/>
  <c r="D764" i="4"/>
  <c r="I764" i="4" s="1"/>
  <c r="D975" i="10"/>
  <c r="E975" i="10" s="1"/>
  <c r="D46" i="4"/>
  <c r="G46" i="4" s="1"/>
  <c r="D959" i="10"/>
  <c r="F959" i="10" s="1"/>
  <c r="D1009" i="10"/>
  <c r="G1009" i="10" s="1"/>
  <c r="D1247" i="4"/>
  <c r="E1247" i="4" s="1"/>
  <c r="D1024" i="4"/>
  <c r="E1024" i="4" s="1"/>
  <c r="D173" i="4"/>
  <c r="I173" i="4" s="1"/>
  <c r="D1047" i="10"/>
  <c r="F1047" i="10" s="1"/>
  <c r="D542" i="10"/>
  <c r="F542" i="10" s="1"/>
  <c r="D1326" i="10"/>
  <c r="D1164" i="4"/>
  <c r="F1164" i="4" s="1"/>
  <c r="D208" i="4"/>
  <c r="D1406" i="10"/>
  <c r="F1406" i="10" s="1"/>
  <c r="D1822" i="10"/>
  <c r="D982" i="10"/>
  <c r="D1905" i="10"/>
  <c r="D198" i="4"/>
  <c r="E198" i="4" s="1"/>
  <c r="D551" i="4"/>
  <c r="D489" i="4"/>
  <c r="D976" i="10"/>
  <c r="E976" i="10" s="1"/>
  <c r="D1735" i="10"/>
  <c r="F1735" i="10" s="1"/>
  <c r="D468" i="10"/>
  <c r="L468" i="10" s="1"/>
  <c r="D842" i="4"/>
  <c r="D74" i="10"/>
  <c r="K74" i="10" s="1"/>
  <c r="D1395" i="10"/>
  <c r="D1058" i="10"/>
  <c r="F1058" i="10" s="1"/>
  <c r="D1346" i="4"/>
  <c r="F1346" i="4" s="1"/>
  <c r="D617" i="4"/>
  <c r="G617" i="4" s="1"/>
  <c r="D1542" i="10"/>
  <c r="D1462" i="10"/>
  <c r="D20" i="4"/>
  <c r="D1664" i="10"/>
  <c r="E1664" i="10" s="1"/>
  <c r="D1245" i="4"/>
  <c r="E1245" i="4" s="1"/>
  <c r="D306" i="4"/>
  <c r="G306" i="4" s="1"/>
  <c r="D274" i="10"/>
  <c r="D638" i="10"/>
  <c r="D596" i="4"/>
  <c r="I596" i="4" s="1"/>
  <c r="D1588" i="10"/>
  <c r="K1588" i="10" s="1"/>
  <c r="D20" i="10"/>
  <c r="F20" i="10" s="1"/>
  <c r="D321" i="4"/>
  <c r="D1812" i="10"/>
  <c r="D1072" i="4"/>
  <c r="G1072" i="4" s="1"/>
  <c r="D671" i="4"/>
  <c r="D28" i="10"/>
  <c r="D851" i="4"/>
  <c r="F851" i="4" s="1"/>
  <c r="D296" i="4"/>
  <c r="E296" i="4" s="1"/>
  <c r="D33" i="4"/>
  <c r="F33" i="4" s="1"/>
  <c r="D1388" i="10"/>
  <c r="D65" i="4"/>
  <c r="I65" i="4" s="1"/>
  <c r="D1512" i="10"/>
  <c r="L1512" i="10" s="1"/>
  <c r="D288" i="4"/>
  <c r="G288" i="4" s="1"/>
  <c r="D188" i="4"/>
  <c r="D1879" i="10"/>
  <c r="D906" i="4"/>
  <c r="D575" i="10"/>
  <c r="D329" i="4"/>
  <c r="G329" i="4" s="1"/>
  <c r="D1293" i="10"/>
  <c r="G1293" i="10" s="1"/>
  <c r="D647" i="4"/>
  <c r="D509" i="4"/>
  <c r="D232" i="4"/>
  <c r="F232" i="4" s="1"/>
  <c r="D159" i="4"/>
  <c r="G159" i="4" s="1"/>
  <c r="D74" i="4"/>
  <c r="G74" i="4" s="1"/>
  <c r="D240" i="4"/>
  <c r="D212" i="10"/>
  <c r="G212" i="10" s="1"/>
  <c r="D268" i="10"/>
  <c r="D791" i="4"/>
  <c r="E791" i="4" s="1"/>
  <c r="D164" i="4"/>
  <c r="D350" i="10"/>
  <c r="F350" i="10" s="1"/>
  <c r="D82" i="10"/>
  <c r="K82" i="10" s="1"/>
  <c r="D1545" i="10"/>
  <c r="G1545" i="10" s="1"/>
  <c r="D1552" i="10"/>
  <c r="D1440" i="4"/>
  <c r="I1440" i="4" s="1"/>
  <c r="D1112" i="10"/>
  <c r="L1112" i="10" s="1"/>
  <c r="D960" i="10"/>
  <c r="L960" i="10" s="1"/>
  <c r="D599" i="10"/>
  <c r="E599" i="10" s="1"/>
  <c r="D114" i="4"/>
  <c r="I114" i="4" s="1"/>
  <c r="D1416" i="4"/>
  <c r="D571" i="4"/>
  <c r="G571" i="4" s="1"/>
  <c r="D313" i="10"/>
  <c r="K313" i="10" s="1"/>
  <c r="D66" i="10"/>
  <c r="D914" i="10"/>
  <c r="K914" i="10" s="1"/>
  <c r="D1863" i="10"/>
  <c r="D645" i="4"/>
  <c r="F645" i="4" s="1"/>
  <c r="D657" i="10"/>
  <c r="G657" i="10" s="1"/>
  <c r="D31" i="10"/>
  <c r="D226" i="10"/>
  <c r="F226" i="10" s="1"/>
  <c r="D1144" i="10"/>
  <c r="L1144" i="10" s="1"/>
  <c r="D710" i="4"/>
  <c r="G710" i="4" s="1"/>
  <c r="D1258" i="10"/>
  <c r="G1258" i="10" s="1"/>
  <c r="D956" i="10"/>
  <c r="F956" i="10" s="1"/>
  <c r="D1129" i="10"/>
  <c r="L1129" i="10" s="1"/>
  <c r="D805" i="10"/>
  <c r="L805" i="10" s="1"/>
  <c r="D237" i="10"/>
  <c r="G237" i="10" s="1"/>
  <c r="J237" i="10" s="1"/>
  <c r="D404" i="10"/>
  <c r="L404" i="10" s="1"/>
  <c r="D1256" i="10"/>
  <c r="K1256" i="10" s="1"/>
  <c r="D939" i="10"/>
  <c r="D1671" i="10"/>
  <c r="L1671" i="10" s="1"/>
  <c r="D875" i="10"/>
  <c r="D123" i="4"/>
  <c r="F123" i="4" s="1"/>
  <c r="D828" i="4"/>
  <c r="E828" i="4" s="1"/>
  <c r="D692" i="10"/>
  <c r="E692" i="10" s="1"/>
  <c r="D1433" i="10"/>
  <c r="F1433" i="10" s="1"/>
  <c r="D1497" i="10"/>
  <c r="E1497" i="10" s="1"/>
  <c r="D1813" i="10"/>
  <c r="K1813" i="10" s="1"/>
  <c r="D1551" i="10"/>
  <c r="D1314" i="4"/>
  <c r="D478" i="4"/>
  <c r="E478" i="4" s="1"/>
  <c r="D1156" i="4"/>
  <c r="D1169" i="4"/>
  <c r="G1169" i="4" s="1"/>
  <c r="D939" i="4"/>
  <c r="D131" i="4"/>
  <c r="G131" i="4" s="1"/>
  <c r="D55" i="4"/>
  <c r="G55" i="4" s="1"/>
  <c r="D96" i="4"/>
  <c r="F96" i="4" s="1"/>
  <c r="D82" i="4"/>
  <c r="D1294" i="10"/>
  <c r="K1294" i="10" s="1"/>
  <c r="D1117" i="4"/>
  <c r="D1157" i="4"/>
  <c r="E1157" i="4" s="1"/>
  <c r="D141" i="4"/>
  <c r="E141" i="4" s="1"/>
  <c r="D602" i="10"/>
  <c r="K602" i="10" s="1"/>
  <c r="D251" i="4"/>
  <c r="F251" i="4" s="1"/>
  <c r="D830" i="10"/>
  <c r="D557" i="10"/>
  <c r="E557" i="10" s="1"/>
  <c r="D517" i="4"/>
  <c r="E517" i="4" s="1"/>
  <c r="D708" i="10"/>
  <c r="D144" i="10"/>
  <c r="L144" i="10" s="1"/>
  <c r="D318" i="4"/>
  <c r="D300" i="10"/>
  <c r="L300" i="10" s="1"/>
  <c r="D331" i="4"/>
  <c r="D1647" i="10"/>
  <c r="K1647" i="10" s="1"/>
  <c r="D1869" i="10"/>
  <c r="D102" i="4"/>
  <c r="G102" i="4" s="1"/>
  <c r="D387" i="10"/>
  <c r="G387" i="10" s="1"/>
  <c r="D1600" i="10"/>
  <c r="G1600" i="10" s="1"/>
  <c r="D219" i="10"/>
  <c r="E219" i="10" s="1"/>
  <c r="D1239" i="4"/>
  <c r="D1154" i="10"/>
  <c r="L1154" i="10" s="1"/>
  <c r="D1839" i="10"/>
  <c r="L1839" i="10" s="1"/>
  <c r="D193" i="4"/>
  <c r="G193" i="4" s="1"/>
  <c r="D497" i="4"/>
  <c r="F497" i="4" s="1"/>
  <c r="D1797" i="10"/>
  <c r="F1797" i="10" s="1"/>
  <c r="D200" i="4"/>
  <c r="E200" i="4" s="1"/>
  <c r="D1387" i="4"/>
  <c r="F1387" i="4" s="1"/>
  <c r="D1070" i="4"/>
  <c r="F1070" i="4" s="1"/>
  <c r="D1696" i="10"/>
  <c r="E1696" i="10" s="1"/>
  <c r="D1730" i="10"/>
  <c r="G1730" i="10" s="1"/>
  <c r="D1823" i="10"/>
  <c r="G1823" i="10" s="1"/>
  <c r="D1017" i="4"/>
  <c r="E1017" i="4" s="1"/>
  <c r="D106" i="4"/>
  <c r="G106" i="4" s="1"/>
  <c r="D1798" i="10"/>
  <c r="D1705" i="10"/>
  <c r="L1705" i="10" s="1"/>
  <c r="D1535" i="10"/>
  <c r="E1535" i="10" s="1"/>
  <c r="D1261" i="4"/>
  <c r="I1261" i="4" s="1"/>
  <c r="D116" i="4"/>
  <c r="F116" i="4" s="1"/>
  <c r="D1632" i="10"/>
  <c r="G1632" i="10" s="1"/>
  <c r="D51" i="10"/>
  <c r="E51" i="10" s="1"/>
  <c r="D716" i="4"/>
  <c r="F716" i="4" s="1"/>
  <c r="D1650" i="10"/>
  <c r="D432" i="4"/>
  <c r="F432" i="4" s="1"/>
  <c r="D1818" i="10"/>
  <c r="D1516" i="10"/>
  <c r="D270" i="4"/>
  <c r="E270" i="4" s="1"/>
  <c r="D872" i="4"/>
  <c r="E872" i="4" s="1"/>
  <c r="D1637" i="10"/>
  <c r="E1637" i="10" s="1"/>
  <c r="D824" i="10"/>
  <c r="F824" i="10" s="1"/>
  <c r="D160" i="4"/>
  <c r="G160" i="4" s="1"/>
  <c r="D173" i="10"/>
  <c r="K173" i="10" s="1"/>
  <c r="D202" i="4"/>
  <c r="E202" i="4" s="1"/>
  <c r="D574" i="4"/>
  <c r="I574" i="4" s="1"/>
  <c r="D1692" i="10"/>
  <c r="D353" i="4"/>
  <c r="G353" i="4" s="1"/>
  <c r="D1631" i="10"/>
  <c r="L1631" i="10" s="1"/>
  <c r="D1063" i="4"/>
  <c r="I1063" i="4" s="1"/>
  <c r="D934" i="4"/>
  <c r="I934" i="4" s="1"/>
  <c r="D39" i="4"/>
  <c r="G39" i="4" s="1"/>
  <c r="D925" i="10"/>
  <c r="D308" i="4"/>
  <c r="D70" i="4"/>
  <c r="F70" i="4" s="1"/>
  <c r="D60" i="4"/>
  <c r="E60" i="4" s="1"/>
  <c r="D144" i="4"/>
  <c r="G144" i="4" s="1"/>
  <c r="D118" i="4"/>
  <c r="D51" i="4"/>
  <c r="E51" i="4" s="1"/>
  <c r="D1577" i="10"/>
  <c r="D940" i="4"/>
  <c r="D422" i="10"/>
  <c r="D158" i="4"/>
  <c r="F158" i="4" s="1"/>
  <c r="D1865" i="10"/>
  <c r="E1865" i="10" s="1"/>
  <c r="D56" i="4"/>
  <c r="I56" i="4" s="1"/>
  <c r="D1411" i="10"/>
  <c r="E1411" i="10" s="1"/>
  <c r="D1384" i="4"/>
  <c r="F1384" i="4" s="1"/>
  <c r="D1706" i="10"/>
  <c r="D799" i="10"/>
  <c r="K799" i="10" s="1"/>
  <c r="D957" i="4"/>
  <c r="D164" i="10"/>
  <c r="F164" i="10" s="1"/>
  <c r="D530" i="10"/>
  <c r="K530" i="10" s="1"/>
  <c r="D1645" i="10"/>
  <c r="D1175" i="4"/>
  <c r="E1175" i="4" s="1"/>
  <c r="D261" i="4"/>
  <c r="F261" i="4" s="1"/>
  <c r="D1846" i="10"/>
  <c r="D701" i="10"/>
  <c r="D1849" i="10"/>
  <c r="D1695" i="10"/>
  <c r="D50" i="4"/>
  <c r="F50" i="4" s="1"/>
  <c r="D1469" i="4"/>
  <c r="D920" i="4"/>
  <c r="D1781" i="10"/>
  <c r="D1684" i="10"/>
  <c r="K1684" i="10" s="1"/>
  <c r="D1011" i="10"/>
  <c r="E1011" i="10" s="1"/>
  <c r="D1366" i="10"/>
  <c r="D263" i="4"/>
  <c r="D654" i="10"/>
  <c r="D1048" i="10"/>
  <c r="G1048" i="10" s="1"/>
  <c r="D618" i="10"/>
  <c r="K618" i="10" s="1"/>
  <c r="D633" i="10"/>
  <c r="F633" i="10" s="1"/>
  <c r="D279" i="10"/>
  <c r="K279" i="10" s="1"/>
  <c r="D1561" i="10"/>
  <c r="K1561" i="10" s="1"/>
  <c r="D138" i="4"/>
  <c r="E138" i="4" s="1"/>
  <c r="D1630" i="10"/>
  <c r="L1630" i="10" s="1"/>
  <c r="D1123" i="10"/>
  <c r="F1123" i="10" s="1"/>
  <c r="D865" i="10"/>
  <c r="E865" i="10" s="1"/>
  <c r="D1004" i="4"/>
  <c r="I1004" i="4" s="1"/>
  <c r="D1793" i="10"/>
  <c r="L1793" i="10" s="1"/>
  <c r="D1025" i="10"/>
  <c r="E1025" i="10" s="1"/>
  <c r="D635" i="10"/>
  <c r="L635" i="10" s="1"/>
  <c r="D154" i="4"/>
  <c r="F154" i="4" s="1"/>
  <c r="D1348" i="10"/>
  <c r="L1348" i="10" s="1"/>
  <c r="D1805" i="10"/>
  <c r="D493" i="10"/>
  <c r="K493" i="10" s="1"/>
  <c r="D1718" i="10"/>
  <c r="L1718" i="10" s="1"/>
  <c r="D908" i="10"/>
  <c r="F908" i="10" s="1"/>
  <c r="D908" i="4"/>
  <c r="F908" i="4" s="1"/>
  <c r="D724" i="10"/>
  <c r="G724" i="10" s="1"/>
  <c r="J724" i="10" s="1"/>
  <c r="D932" i="10"/>
  <c r="L932" i="10" s="1"/>
  <c r="D1179" i="10"/>
  <c r="K1179" i="10" s="1"/>
  <c r="D605" i="10"/>
  <c r="E605" i="10" s="1"/>
  <c r="D1470" i="10"/>
  <c r="E1470" i="10" s="1"/>
  <c r="D443" i="4"/>
  <c r="D1606" i="10"/>
  <c r="D562" i="10"/>
  <c r="F562" i="10" s="1"/>
  <c r="D240" i="10"/>
  <c r="K240" i="10" s="1"/>
  <c r="D812" i="4"/>
  <c r="E812" i="4" s="1"/>
  <c r="D1078" i="10"/>
  <c r="G1078" i="10" s="1"/>
  <c r="D1848" i="10"/>
  <c r="D192" i="4"/>
  <c r="I192" i="4" s="1"/>
  <c r="D827" i="10"/>
  <c r="F827" i="10" s="1"/>
  <c r="D1721" i="10"/>
  <c r="K1721" i="10" s="1"/>
  <c r="D458" i="4"/>
  <c r="E458" i="4" s="1"/>
  <c r="D911" i="4"/>
  <c r="E911" i="4" s="1"/>
  <c r="D364" i="10"/>
  <c r="K364" i="10" s="1"/>
  <c r="D1334" i="4"/>
  <c r="G1334" i="4" s="1"/>
  <c r="D194" i="4"/>
  <c r="G194" i="4" s="1"/>
  <c r="D445" i="4"/>
  <c r="G445" i="4" s="1"/>
  <c r="D86" i="4"/>
  <c r="G86" i="4" s="1"/>
  <c r="D107" i="4"/>
  <c r="E107" i="4" s="1"/>
  <c r="D36" i="4"/>
  <c r="D215" i="10"/>
  <c r="D1890" i="10"/>
  <c r="D1368" i="10"/>
  <c r="F1368" i="10" s="1"/>
  <c r="D508" i="10"/>
  <c r="F508" i="10" s="1"/>
  <c r="D1803" i="10"/>
  <c r="D298" i="10"/>
  <c r="K298" i="10" s="1"/>
  <c r="D471" i="4"/>
  <c r="G471" i="4" s="1"/>
  <c r="D436" i="4"/>
  <c r="D1441" i="10"/>
  <c r="F1441" i="10" s="1"/>
  <c r="D272" i="4"/>
  <c r="F272" i="4" s="1"/>
  <c r="D1098" i="4"/>
  <c r="G1098" i="4" s="1"/>
  <c r="D285" i="10"/>
  <c r="F285" i="10" s="1"/>
  <c r="D295" i="10"/>
  <c r="G295" i="10" s="1"/>
  <c r="D1149" i="10"/>
  <c r="G1149" i="10" s="1"/>
  <c r="I1149" i="10" s="1"/>
  <c r="D335" i="4"/>
  <c r="D966" i="10"/>
  <c r="K966" i="10" s="1"/>
  <c r="D958" i="10"/>
  <c r="E958" i="10" s="1"/>
  <c r="D157" i="10"/>
  <c r="K157" i="10" s="1"/>
  <c r="D328" i="4"/>
  <c r="F328" i="4" s="1"/>
  <c r="D1663" i="10"/>
  <c r="D318" i="10"/>
  <c r="G318" i="10" s="1"/>
  <c r="D534" i="10"/>
  <c r="F534" i="10" s="1"/>
  <c r="D1466" i="10"/>
  <c r="D42" i="4"/>
  <c r="E42" i="4" s="1"/>
  <c r="D1069" i="4"/>
  <c r="G1069" i="4" s="1"/>
  <c r="D185" i="10"/>
  <c r="E185" i="10" s="1"/>
  <c r="D256" i="4"/>
  <c r="D699" i="10"/>
  <c r="D1814" i="10"/>
  <c r="D1254" i="10"/>
  <c r="D198" i="10"/>
  <c r="D1790" i="10"/>
  <c r="L1790" i="10" s="1"/>
  <c r="D141" i="10"/>
  <c r="D1323" i="10"/>
  <c r="D1120" i="10"/>
  <c r="K1120" i="10" s="1"/>
  <c r="D1397" i="10"/>
  <c r="K1397" i="10" s="1"/>
  <c r="D680" i="10"/>
  <c r="F680" i="10" s="1"/>
  <c r="D109" i="4"/>
  <c r="G109" i="4" s="1"/>
  <c r="D1876" i="10"/>
  <c r="D931" i="10"/>
  <c r="G931" i="10" s="1"/>
  <c r="J931" i="10" s="1"/>
  <c r="D45" i="10"/>
  <c r="E45" i="10" s="1"/>
  <c r="D1386" i="10"/>
  <c r="D480" i="4"/>
  <c r="G480" i="4" s="1"/>
  <c r="D659" i="10"/>
  <c r="G659" i="10" s="1"/>
  <c r="I659" i="10" s="1"/>
  <c r="D259" i="4"/>
  <c r="G259" i="4" s="1"/>
  <c r="D1156" i="10"/>
  <c r="F1156" i="10" s="1"/>
  <c r="D49" i="4"/>
  <c r="G49" i="4" s="1"/>
  <c r="D1323" i="4"/>
  <c r="F1323" i="4" s="1"/>
  <c r="D637" i="10"/>
  <c r="L637" i="10" s="1"/>
  <c r="D35" i="10"/>
  <c r="L35" i="10" s="1"/>
  <c r="D862" i="10"/>
  <c r="G862" i="10" s="1"/>
  <c r="D1032" i="10"/>
  <c r="D170" i="4"/>
  <c r="G170" i="4" s="1"/>
  <c r="D507" i="4"/>
  <c r="F507" i="4" s="1"/>
  <c r="D224" i="4"/>
  <c r="D582" i="10"/>
  <c r="F582" i="10" s="1"/>
  <c r="D1367" i="4"/>
  <c r="I1367" i="4" s="1"/>
  <c r="D326" i="4"/>
  <c r="D695" i="4"/>
  <c r="I695" i="4" s="1"/>
  <c r="D1820" i="10"/>
  <c r="G1820" i="10" s="1"/>
  <c r="D317" i="4"/>
  <c r="F317" i="4" s="1"/>
  <c r="D1447" i="10"/>
  <c r="D347" i="4"/>
  <c r="D182" i="10"/>
  <c r="E182" i="10" s="1"/>
  <c r="D218" i="4"/>
  <c r="D1310" i="4"/>
  <c r="D1075" i="10"/>
  <c r="F1075" i="10" s="1"/>
  <c r="D76" i="4"/>
  <c r="E76" i="4" s="1"/>
  <c r="D195" i="10"/>
  <c r="D143" i="4"/>
  <c r="G143" i="4" s="1"/>
  <c r="D111" i="4"/>
  <c r="D157" i="4"/>
  <c r="D1087" i="4"/>
  <c r="G1087" i="4" s="1"/>
  <c r="D35" i="4"/>
  <c r="D45" i="4"/>
  <c r="G45" i="4" s="1"/>
  <c r="D174" i="10"/>
  <c r="F174" i="10" s="1"/>
  <c r="D204" i="10"/>
  <c r="F204" i="10" s="1"/>
  <c r="D78" i="10"/>
  <c r="G78" i="10" s="1"/>
  <c r="I78" i="10" s="1"/>
  <c r="D78" i="4"/>
  <c r="D104" i="10"/>
  <c r="K104" i="10" s="1"/>
  <c r="D218" i="10"/>
  <c r="L218" i="10" s="1"/>
  <c r="D1045" i="4"/>
  <c r="D839" i="4"/>
  <c r="F839" i="4" s="1"/>
  <c r="D1266" i="10"/>
  <c r="G1266" i="10" s="1"/>
  <c r="D1442" i="10"/>
  <c r="F1442" i="10" s="1"/>
  <c r="D230" i="4"/>
  <c r="F230" i="4" s="1"/>
  <c r="D436" i="10"/>
  <c r="D1635" i="10"/>
  <c r="E1635" i="10" s="1"/>
  <c r="D1240" i="4"/>
  <c r="E1240" i="4" s="1"/>
  <c r="D101" i="10"/>
  <c r="F101" i="10" s="1"/>
  <c r="D783" i="4"/>
  <c r="G783" i="4" s="1"/>
  <c r="D338" i="10"/>
  <c r="L338" i="10" s="1"/>
  <c r="D226" i="4"/>
  <c r="D1532" i="10"/>
  <c r="D1892" i="10"/>
  <c r="D1685" i="10"/>
  <c r="D1732" i="10"/>
  <c r="F1732" i="10" s="1"/>
  <c r="D550" i="10"/>
  <c r="E550" i="10" s="1"/>
  <c r="D433" i="4"/>
  <c r="E433" i="4" s="1"/>
  <c r="D186" i="4"/>
  <c r="D1655" i="10"/>
  <c r="L1655" i="10" s="1"/>
  <c r="D1299" i="4"/>
  <c r="D238" i="4"/>
  <c r="I238" i="4" s="1"/>
  <c r="D1788" i="10"/>
  <c r="D1458" i="4"/>
  <c r="I1458" i="4" s="1"/>
  <c r="D936" i="10"/>
  <c r="D1486" i="10"/>
  <c r="D1168" i="4"/>
  <c r="F1168" i="4" s="1"/>
  <c r="D876" i="10"/>
  <c r="G876" i="10" s="1"/>
  <c r="D430" i="10"/>
  <c r="G430" i="10" s="1"/>
  <c r="D1248" i="10"/>
  <c r="D181" i="4"/>
  <c r="E181" i="4" s="1"/>
  <c r="D425" i="4"/>
  <c r="D1035" i="10"/>
  <c r="D1148" i="4"/>
  <c r="E1148" i="4" s="1"/>
  <c r="D664" i="4"/>
  <c r="D1149" i="4"/>
  <c r="D1170" i="4"/>
  <c r="F1170" i="4" s="1"/>
  <c r="D1453" i="4"/>
  <c r="D607" i="10"/>
  <c r="E607" i="10" s="1"/>
  <c r="D101" i="4"/>
  <c r="D697" i="10"/>
  <c r="F697" i="10" s="1"/>
  <c r="D1698" i="10"/>
  <c r="D1340" i="10"/>
  <c r="L1340" i="10" s="1"/>
  <c r="D1113" i="4"/>
  <c r="D1183" i="10"/>
  <c r="D246" i="4"/>
  <c r="E246" i="4" s="1"/>
  <c r="D357" i="4"/>
  <c r="F357" i="4" s="1"/>
  <c r="D1672" i="10"/>
  <c r="D1267" i="10"/>
  <c r="D1601" i="10"/>
  <c r="K1601" i="10" s="1"/>
  <c r="D1119" i="4"/>
  <c r="I1119" i="4" s="1"/>
  <c r="D1222" i="4"/>
  <c r="E1222" i="4" s="1"/>
  <c r="D578" i="4"/>
  <c r="F578" i="4" s="1"/>
  <c r="D648" i="4"/>
  <c r="E648" i="4" s="1"/>
  <c r="D793" i="10"/>
  <c r="F793" i="10" s="1"/>
  <c r="D150" i="4"/>
  <c r="F150" i="4" s="1"/>
  <c r="D1468" i="4"/>
  <c r="F1468" i="4" s="1"/>
  <c r="D1353" i="4"/>
  <c r="E1353" i="4" s="1"/>
  <c r="D776" i="10"/>
  <c r="G776" i="10" s="1"/>
  <c r="D816" i="10"/>
  <c r="D648" i="10"/>
  <c r="G648" i="10" s="1"/>
  <c r="I648" i="10" s="1"/>
  <c r="D201" i="10"/>
  <c r="D1018" i="4"/>
  <c r="F1018" i="4" s="1"/>
  <c r="D172" i="4"/>
  <c r="I172" i="4" s="1"/>
  <c r="D1068" i="10"/>
  <c r="L1068" i="10" s="1"/>
  <c r="D933" i="10"/>
  <c r="D1353" i="10"/>
  <c r="F1353" i="10" s="1"/>
  <c r="D290" i="10"/>
  <c r="K290" i="10" s="1"/>
  <c r="D769" i="4"/>
  <c r="I769" i="4" s="1"/>
  <c r="D59" i="4"/>
  <c r="G59" i="4" s="1"/>
  <c r="D1338" i="4"/>
  <c r="I1338" i="4" s="1"/>
  <c r="D1190" i="4"/>
  <c r="G1190" i="4" s="1"/>
  <c r="D776" i="4"/>
  <c r="I776" i="4" s="1"/>
  <c r="D1667" i="10"/>
  <c r="G1667" i="10" s="1"/>
  <c r="D597" i="4"/>
  <c r="E597" i="4" s="1"/>
  <c r="D1322" i="10"/>
  <c r="E1322" i="10" s="1"/>
  <c r="D1592" i="10"/>
  <c r="D1192" i="10"/>
  <c r="L1192" i="10" s="1"/>
  <c r="D1339" i="4"/>
  <c r="I1339" i="4" s="1"/>
  <c r="D126" i="4"/>
  <c r="E126" i="4" s="1"/>
  <c r="D761" i="10"/>
  <c r="L761" i="10" s="1"/>
  <c r="D1760" i="10"/>
  <c r="D1352" i="10"/>
  <c r="D285" i="4"/>
  <c r="E285" i="4" s="1"/>
  <c r="D319" i="4"/>
  <c r="G319" i="4" s="1"/>
  <c r="D1815" i="10"/>
  <c r="L1815" i="10" s="1"/>
  <c r="D1378" i="4"/>
  <c r="D1541" i="10"/>
  <c r="D1047" i="4"/>
  <c r="G1047" i="4" s="1"/>
  <c r="D307" i="10"/>
  <c r="K307" i="10" s="1"/>
  <c r="D227" i="4"/>
  <c r="D1808" i="10"/>
  <c r="D1646" i="10"/>
  <c r="D213" i="10"/>
  <c r="D1709" i="10"/>
  <c r="K1709" i="10" s="1"/>
  <c r="D1324" i="10"/>
  <c r="F1324" i="10" s="1"/>
  <c r="D644" i="4"/>
  <c r="E644" i="4" s="1"/>
  <c r="D1313" i="10"/>
  <c r="K1313" i="10" s="1"/>
  <c r="D796" i="4"/>
  <c r="D1628" i="10"/>
  <c r="K1628" i="10" s="1"/>
  <c r="D693" i="4"/>
  <c r="G693" i="4" s="1"/>
  <c r="D1564" i="10"/>
  <c r="D474" i="4"/>
  <c r="G474" i="4" s="1"/>
  <c r="D1051" i="4"/>
  <c r="F1051" i="4" s="1"/>
  <c r="D1111" i="4"/>
  <c r="E1111" i="4" s="1"/>
  <c r="D1674" i="10"/>
  <c r="E1674" i="10" s="1"/>
  <c r="D254" i="4"/>
  <c r="G254" i="4" s="1"/>
  <c r="D513" i="4"/>
  <c r="F513" i="4" s="1"/>
  <c r="D1673" i="10"/>
  <c r="E1673" i="10" s="1"/>
  <c r="D1436" i="10"/>
  <c r="L1436" i="10" s="1"/>
  <c r="D921" i="10"/>
  <c r="D1295" i="4"/>
  <c r="E1295" i="4" s="1"/>
  <c r="D270" i="10"/>
  <c r="L270" i="10" s="1"/>
  <c r="D981" i="10"/>
  <c r="D1159" i="10"/>
  <c r="K1159" i="10" s="1"/>
  <c r="D625" i="4"/>
  <c r="G625" i="4" s="1"/>
  <c r="D778" i="4"/>
  <c r="E778" i="4" s="1"/>
  <c r="D1263" i="4"/>
  <c r="D1841" i="10"/>
  <c r="G1841" i="10" s="1"/>
  <c r="D1405" i="4"/>
  <c r="I1405" i="4" s="1"/>
  <c r="D755" i="10"/>
  <c r="E755" i="10" s="1"/>
  <c r="D1733" i="10"/>
  <c r="F1733" i="10" s="1"/>
  <c r="D493" i="4"/>
  <c r="I493" i="4" s="1"/>
  <c r="D1203" i="10"/>
  <c r="F1203" i="10" s="1"/>
  <c r="D1382" i="10"/>
  <c r="D1012" i="4"/>
  <c r="G1012" i="4" s="1"/>
  <c r="D712" i="4"/>
  <c r="I712" i="4" s="1"/>
  <c r="D504" i="10"/>
  <c r="G504" i="10" s="1"/>
  <c r="J504" i="10" s="1"/>
  <c r="D500" i="10"/>
  <c r="K500" i="10" s="1"/>
  <c r="D1819" i="10"/>
  <c r="D1481" i="4"/>
  <c r="G1481" i="4" s="1"/>
  <c r="D21" i="4"/>
  <c r="D356" i="10"/>
  <c r="D1794" i="10"/>
  <c r="K1794" i="10" s="1"/>
  <c r="D1571" i="10"/>
  <c r="D1128" i="4"/>
  <c r="E1128" i="4" s="1"/>
  <c r="D1652" i="10"/>
  <c r="D261" i="10"/>
  <c r="K261" i="10" s="1"/>
  <c r="D864" i="4"/>
  <c r="E864" i="4" s="1"/>
  <c r="D1194" i="4"/>
  <c r="D929" i="4"/>
  <c r="G929" i="4" s="1"/>
  <c r="D1197" i="4"/>
  <c r="G1197" i="4" s="1"/>
  <c r="D447" i="4"/>
  <c r="G447" i="4" s="1"/>
  <c r="D137" i="4"/>
  <c r="G137" i="4" s="1"/>
  <c r="D1007" i="4"/>
  <c r="E1007" i="4" s="1"/>
  <c r="D135" i="4"/>
  <c r="F135" i="4" s="1"/>
  <c r="D77" i="10"/>
  <c r="E77" i="10" s="1"/>
  <c r="D1589" i="10"/>
  <c r="E1589" i="10" s="1"/>
  <c r="D1858" i="10"/>
  <c r="L1858" i="10" s="1"/>
  <c r="D576" i="4"/>
  <c r="G576" i="4" s="1"/>
  <c r="D1144" i="4"/>
  <c r="I1144" i="4" s="1"/>
  <c r="D1434" i="10"/>
  <c r="L1434" i="10" s="1"/>
  <c r="D962" i="10"/>
  <c r="F962" i="10" s="1"/>
  <c r="D437" i="4"/>
  <c r="E437" i="4" s="1"/>
  <c r="D1489" i="10"/>
  <c r="E1489" i="10" s="1"/>
  <c r="D1454" i="10"/>
  <c r="F1454" i="10" s="1"/>
  <c r="D1656" i="10"/>
  <c r="D1101" i="10"/>
  <c r="G1101" i="10" s="1"/>
  <c r="D1383" i="4"/>
  <c r="I1383" i="4" s="1"/>
  <c r="D632" i="4"/>
  <c r="F632" i="4" s="1"/>
  <c r="D37" i="4"/>
  <c r="F37" i="4" s="1"/>
  <c r="D571" i="10"/>
  <c r="K571" i="10" s="1"/>
  <c r="D340" i="4"/>
  <c r="F340" i="4" s="1"/>
  <c r="D142" i="10"/>
  <c r="D1272" i="10"/>
  <c r="G1272" i="10" s="1"/>
  <c r="D958" i="4"/>
  <c r="G958" i="4" s="1"/>
  <c r="D44" i="4"/>
  <c r="F44" i="4" s="1"/>
  <c r="D656" i="4"/>
  <c r="D1777" i="10"/>
  <c r="L1777" i="10" s="1"/>
  <c r="D1457" i="4"/>
  <c r="D1150" i="4"/>
  <c r="G1150" i="4" s="1"/>
  <c r="D377" i="10"/>
  <c r="E377" i="10" s="1"/>
  <c r="D130" i="10"/>
  <c r="F130" i="10" s="1"/>
  <c r="D1079" i="10"/>
  <c r="D129" i="10"/>
  <c r="G129" i="10" s="1"/>
  <c r="I129" i="10" s="1"/>
  <c r="D1603" i="10"/>
  <c r="L1603" i="10" s="1"/>
  <c r="D163" i="4"/>
  <c r="F163" i="4" s="1"/>
  <c r="D1509" i="10"/>
  <c r="D1658" i="10"/>
  <c r="D1500" i="10"/>
  <c r="E1500" i="10" s="1"/>
  <c r="D329" i="10"/>
  <c r="E329" i="10" s="1"/>
  <c r="D1183" i="4"/>
  <c r="G1183" i="4" s="1"/>
  <c r="D1171" i="10"/>
  <c r="L1171" i="10" s="1"/>
  <c r="D1466" i="4"/>
  <c r="G1466" i="4" s="1"/>
  <c r="D402" i="4"/>
  <c r="E402" i="4" s="1"/>
  <c r="D1342" i="4"/>
  <c r="G1342" i="4" s="1"/>
  <c r="D937" i="4"/>
  <c r="F937" i="4" s="1"/>
  <c r="D1723" i="10"/>
  <c r="D1333" i="10"/>
  <c r="F1333" i="10" s="1"/>
  <c r="D896" i="4"/>
  <c r="G896" i="4" s="1"/>
  <c r="D167" i="4"/>
  <c r="F167" i="4" s="1"/>
  <c r="D833" i="10"/>
  <c r="K833" i="10" s="1"/>
  <c r="D1185" i="4"/>
  <c r="I1185" i="4" s="1"/>
  <c r="D292" i="4"/>
  <c r="E292" i="4" s="1"/>
  <c r="D573" i="10"/>
  <c r="D265" i="10"/>
  <c r="D183" i="4"/>
  <c r="D531" i="10"/>
  <c r="L531" i="10" s="1"/>
  <c r="D1031" i="4"/>
  <c r="G1031" i="4" s="1"/>
  <c r="D922" i="10"/>
  <c r="D36" i="10"/>
  <c r="K36" i="10" s="1"/>
  <c r="D1460" i="10"/>
  <c r="L1460" i="10" s="1"/>
  <c r="D488" i="4"/>
  <c r="I488" i="4" s="1"/>
  <c r="D591" i="4"/>
  <c r="D1246" i="10"/>
  <c r="K1246" i="10" s="1"/>
  <c r="D549" i="4"/>
  <c r="D720" i="4"/>
  <c r="I720" i="4" s="1"/>
  <c r="D123" i="10"/>
  <c r="L123" i="10" s="1"/>
  <c r="D1249" i="4"/>
  <c r="E1249" i="4" s="1"/>
  <c r="D1713" i="10"/>
  <c r="D1393" i="4"/>
  <c r="D434" i="4"/>
  <c r="G434" i="4" s="1"/>
  <c r="D1388" i="4"/>
  <c r="F1388" i="4" s="1"/>
  <c r="D1465" i="4"/>
  <c r="D1504" i="10"/>
  <c r="K1504" i="10" s="1"/>
  <c r="D1336" i="4"/>
  <c r="I1336" i="4" s="1"/>
  <c r="D988" i="4"/>
  <c r="D728" i="4"/>
  <c r="F728" i="4" s="1"/>
  <c r="D929" i="10"/>
  <c r="F929" i="10" s="1"/>
  <c r="D1332" i="10"/>
  <c r="E1332" i="10" s="1"/>
  <c r="D620" i="4"/>
  <c r="E620" i="4" s="1"/>
  <c r="D1407" i="4"/>
  <c r="F1407" i="4" s="1"/>
  <c r="D1744" i="10"/>
  <c r="D1680" i="10"/>
  <c r="D281" i="4"/>
  <c r="F281" i="4" s="1"/>
  <c r="D717" i="4"/>
  <c r="D1503" i="10"/>
  <c r="D34" i="10"/>
  <c r="D289" i="4"/>
  <c r="I289" i="4" s="1"/>
  <c r="D86" i="10"/>
  <c r="E86" i="10" s="1"/>
  <c r="D165" i="4"/>
  <c r="F165" i="4" s="1"/>
  <c r="D29" i="4"/>
  <c r="D1445" i="4"/>
  <c r="F1445" i="4" s="1"/>
  <c r="D1830" i="10"/>
  <c r="D578" i="10"/>
  <c r="G578" i="10" s="1"/>
  <c r="I578" i="10" s="1"/>
  <c r="D461" i="10"/>
  <c r="G461" i="10" s="1"/>
  <c r="D1889" i="10"/>
  <c r="D710" i="10"/>
  <c r="G710" i="10" s="1"/>
  <c r="I710" i="10" s="1"/>
  <c r="D636" i="4"/>
  <c r="E636" i="4" s="1"/>
  <c r="D1290" i="10"/>
  <c r="L1290" i="10" s="1"/>
  <c r="D295" i="4"/>
  <c r="D1316" i="10"/>
  <c r="D1296" i="4"/>
  <c r="D805" i="4"/>
  <c r="F805" i="4" s="1"/>
  <c r="D838" i="4"/>
  <c r="D339" i="4"/>
  <c r="F339" i="4" s="1"/>
  <c r="D158" i="10"/>
  <c r="D456" i="4"/>
  <c r="G456" i="4" s="1"/>
  <c r="D893" i="10"/>
  <c r="K893" i="10" s="1"/>
  <c r="D1375" i="10"/>
  <c r="L1375" i="10" s="1"/>
  <c r="D1304" i="4"/>
  <c r="E1304" i="4" s="1"/>
  <c r="D147" i="10"/>
  <c r="L147" i="10" s="1"/>
  <c r="D631" i="4"/>
  <c r="G631" i="4" s="1"/>
  <c r="D1477" i="4"/>
  <c r="I1477" i="4" s="1"/>
  <c r="D109" i="10"/>
  <c r="D510" i="10"/>
  <c r="G510" i="10" s="1"/>
  <c r="D133" i="10"/>
  <c r="K133" i="10" s="1"/>
  <c r="D178" i="10"/>
  <c r="E178" i="10" s="1"/>
  <c r="D16" i="4"/>
  <c r="F16" i="4" s="1"/>
  <c r="D1807" i="10"/>
  <c r="E1807" i="10" s="1"/>
  <c r="D871" i="10"/>
  <c r="D1365" i="10"/>
  <c r="L1365" i="10" s="1"/>
  <c r="D1778" i="10"/>
  <c r="L1778" i="10" s="1"/>
  <c r="D972" i="4"/>
  <c r="I972" i="4" s="1"/>
  <c r="D1531" i="10"/>
  <c r="L1531" i="10" s="1"/>
  <c r="D393" i="10"/>
  <c r="D312" i="4"/>
  <c r="I312" i="4" s="1"/>
  <c r="D1217" i="10"/>
  <c r="F1217" i="10" s="1"/>
  <c r="D1282" i="4"/>
  <c r="G1282" i="4" s="1"/>
  <c r="D1687" i="10"/>
  <c r="K1687" i="10" s="1"/>
  <c r="D395" i="4"/>
  <c r="D850" i="4"/>
  <c r="I850" i="4" s="1"/>
  <c r="D945" i="10"/>
  <c r="K945" i="10" s="1"/>
  <c r="D950" i="4"/>
  <c r="D1209" i="10"/>
  <c r="L1209" i="10" s="1"/>
  <c r="D370" i="10"/>
  <c r="F370" i="10" s="1"/>
  <c r="D1178" i="10"/>
  <c r="F1178" i="10" s="1"/>
  <c r="D821" i="10"/>
  <c r="L821" i="10" s="1"/>
  <c r="D1380" i="4"/>
  <c r="G1380" i="4" s="1"/>
  <c r="D544" i="10"/>
  <c r="K544" i="10" s="1"/>
  <c r="D1142" i="4"/>
  <c r="I1142" i="4" s="1"/>
  <c r="D1320" i="10"/>
  <c r="D614" i="10"/>
  <c r="L614" i="10" s="1"/>
  <c r="D527" i="10"/>
  <c r="E527" i="10" s="1"/>
  <c r="D1462" i="4"/>
  <c r="F1462" i="4" s="1"/>
  <c r="D837" i="10"/>
  <c r="F837" i="10" s="1"/>
  <c r="D669" i="4"/>
  <c r="E669" i="4" s="1"/>
  <c r="D999" i="4"/>
  <c r="G999" i="4" s="1"/>
  <c r="D1911" i="10"/>
  <c r="L1911" i="10" s="1"/>
  <c r="D1139" i="10"/>
  <c r="L1139" i="10" s="1"/>
  <c r="D223" i="4"/>
  <c r="G223" i="4" s="1"/>
  <c r="D279" i="4"/>
  <c r="E279" i="4" s="1"/>
  <c r="D1182" i="4"/>
  <c r="F1182" i="4" s="1"/>
  <c r="D189" i="4"/>
  <c r="E189" i="4" s="1"/>
  <c r="D283" i="4"/>
  <c r="I283" i="4" s="1"/>
  <c r="D133" i="4"/>
  <c r="D797" i="10"/>
  <c r="L797" i="10" s="1"/>
  <c r="D1082" i="10"/>
  <c r="D894" i="4"/>
  <c r="D967" i="4"/>
  <c r="F967" i="4" s="1"/>
  <c r="D899" i="4"/>
  <c r="E899" i="4" s="1"/>
  <c r="D13" i="4"/>
  <c r="F13" i="4" s="1"/>
  <c r="D1331" i="4"/>
  <c r="F1331" i="4" s="1"/>
  <c r="D949" i="4"/>
  <c r="F949" i="4" s="1"/>
  <c r="D1046" i="4"/>
  <c r="E1046" i="4" s="1"/>
  <c r="D67" i="4"/>
  <c r="F67" i="4" s="1"/>
  <c r="D1212" i="10"/>
  <c r="D1562" i="10"/>
  <c r="D125" i="10"/>
  <c r="K125" i="10" s="1"/>
  <c r="D403" i="4"/>
  <c r="F403" i="4" s="1"/>
  <c r="D1481" i="10"/>
  <c r="G1481" i="10" s="1"/>
  <c r="D1241" i="4"/>
  <c r="I1241" i="4" s="1"/>
  <c r="D1662" i="10"/>
  <c r="E1662" i="10" s="1"/>
  <c r="D599" i="4"/>
  <c r="E599" i="4" s="1"/>
  <c r="D1602" i="10"/>
  <c r="D465" i="4"/>
  <c r="F465" i="4" s="1"/>
  <c r="D161" i="10"/>
  <c r="E161" i="10" s="1"/>
  <c r="D410" i="10"/>
  <c r="D441" i="10"/>
  <c r="D1899" i="10"/>
  <c r="L1899" i="10" s="1"/>
  <c r="D1242" i="4"/>
  <c r="F1242" i="4" s="1"/>
  <c r="D1850" i="10"/>
  <c r="G1850" i="10" s="1"/>
  <c r="D177" i="10"/>
  <c r="F177" i="10" s="1"/>
  <c r="D1056" i="4"/>
  <c r="F1056" i="4" s="1"/>
  <c r="D1286" i="10"/>
  <c r="K1286" i="10" s="1"/>
  <c r="D1445" i="10"/>
  <c r="D1435" i="4"/>
  <c r="F1435" i="4" s="1"/>
  <c r="D283" i="10"/>
  <c r="K283" i="10" s="1"/>
  <c r="D336" i="4"/>
  <c r="I336" i="4" s="1"/>
  <c r="D1381" i="4"/>
  <c r="D448" i="4"/>
  <c r="G448" i="4" s="1"/>
  <c r="D861" i="4"/>
  <c r="G861" i="4" s="1"/>
  <c r="D450" i="10"/>
  <c r="D1130" i="4"/>
  <c r="F1130" i="4" s="1"/>
  <c r="D1608" i="10"/>
  <c r="D1321" i="4"/>
  <c r="G1321" i="4" s="1"/>
  <c r="D478" i="10"/>
  <c r="E478" i="10" s="1"/>
  <c r="D563" i="4"/>
  <c r="D825" i="10"/>
  <c r="L825" i="10" s="1"/>
  <c r="D1103" i="10"/>
  <c r="L1103" i="10" s="1"/>
  <c r="D1274" i="4"/>
  <c r="I1274" i="4" s="1"/>
  <c r="D1224" i="10"/>
  <c r="K1224" i="10" s="1"/>
  <c r="D462" i="4"/>
  <c r="G462" i="4" s="1"/>
  <c r="D661" i="4"/>
  <c r="I661" i="4" s="1"/>
  <c r="D38" i="10"/>
  <c r="D177" i="4"/>
  <c r="G177" i="4" s="1"/>
  <c r="D1297" i="4"/>
  <c r="E1297" i="4" s="1"/>
  <c r="D1011" i="4"/>
  <c r="I1011" i="4" s="1"/>
  <c r="D1639" i="10"/>
  <c r="K1639" i="10" s="1"/>
  <c r="D315" i="4"/>
  <c r="D278" i="10"/>
  <c r="K278" i="10" s="1"/>
  <c r="D1809" i="10"/>
  <c r="K1809" i="10" s="1"/>
  <c r="D1847" i="10"/>
  <c r="D1065" i="4"/>
  <c r="D1115" i="4"/>
  <c r="I1115" i="4" s="1"/>
  <c r="D1055" i="4"/>
  <c r="E1055" i="4" s="1"/>
  <c r="D332" i="4"/>
  <c r="F332" i="4" s="1"/>
  <c r="D1506" i="10"/>
  <c r="D482" i="10"/>
  <c r="G482" i="10" s="1"/>
  <c r="D1729" i="10"/>
  <c r="L1729" i="10" s="1"/>
  <c r="D444" i="4"/>
  <c r="D1870" i="10"/>
  <c r="E1870" i="10" s="1"/>
  <c r="D148" i="4"/>
  <c r="F148" i="4" s="1"/>
  <c r="D1050" i="10"/>
  <c r="L1050" i="10" s="1"/>
  <c r="D675" i="4"/>
  <c r="D385" i="4"/>
  <c r="E385" i="4" s="1"/>
  <c r="D1213" i="10"/>
  <c r="K1213" i="10" s="1"/>
  <c r="D1495" i="10"/>
  <c r="D1001" i="4"/>
  <c r="G1001" i="4" s="1"/>
  <c r="D855" i="10"/>
  <c r="K855" i="10" s="1"/>
  <c r="D1382" i="4"/>
  <c r="E1382" i="4" s="1"/>
  <c r="D93" i="4"/>
  <c r="D1410" i="10"/>
  <c r="E1410" i="10" s="1"/>
  <c r="D223" i="10"/>
  <c r="E223" i="10" s="1"/>
  <c r="D1333" i="4"/>
  <c r="E1333" i="4" s="1"/>
  <c r="D1746" i="10"/>
  <c r="L1746" i="10" s="1"/>
  <c r="D699" i="4"/>
  <c r="I699" i="4" s="1"/>
  <c r="D757" i="10"/>
  <c r="F757" i="10" s="1"/>
  <c r="D1424" i="10"/>
  <c r="D1399" i="10"/>
  <c r="F1399" i="10" s="1"/>
  <c r="D572" i="4"/>
  <c r="I572" i="4" s="1"/>
  <c r="D1181" i="10"/>
  <c r="D597" i="10"/>
  <c r="D1212" i="4"/>
  <c r="I1212" i="4" s="1"/>
  <c r="D593" i="10"/>
  <c r="D1012" i="10"/>
  <c r="D537" i="10"/>
  <c r="L537" i="10" s="1"/>
  <c r="D1041" i="4"/>
  <c r="F1041" i="4" s="1"/>
  <c r="D1391" i="10"/>
  <c r="D1029" i="10"/>
  <c r="D227" i="10"/>
  <c r="E227" i="10" s="1"/>
  <c r="D397" i="4"/>
  <c r="E397" i="4" s="1"/>
  <c r="D533" i="10"/>
  <c r="E533" i="10" s="1"/>
  <c r="D502" i="4"/>
  <c r="G502" i="4" s="1"/>
  <c r="D152" i="4"/>
  <c r="E152" i="4" s="1"/>
  <c r="D838" i="10"/>
  <c r="F838" i="10" s="1"/>
  <c r="D1174" i="10"/>
  <c r="L1174" i="10" s="1"/>
  <c r="D1678" i="10"/>
  <c r="D1227" i="10"/>
  <c r="G1227" i="10" s="1"/>
  <c r="D682" i="4"/>
  <c r="I682" i="4" s="1"/>
  <c r="D601" i="10"/>
  <c r="E601" i="10" s="1"/>
  <c r="D105" i="4"/>
  <c r="D193" i="10"/>
  <c r="D606" i="4"/>
  <c r="D909" i="4"/>
  <c r="F909" i="4" s="1"/>
  <c r="D1369" i="4"/>
  <c r="D1227" i="4"/>
  <c r="D190" i="10"/>
  <c r="G190" i="10" s="1"/>
  <c r="J190" i="10" s="1"/>
  <c r="D1644" i="10"/>
  <c r="D733" i="4"/>
  <c r="D786" i="4"/>
  <c r="E786" i="4" s="1"/>
  <c r="D1135" i="4"/>
  <c r="G1135" i="4" s="1"/>
  <c r="D1235" i="10"/>
  <c r="L1235" i="10" s="1"/>
  <c r="D881" i="10"/>
  <c r="D781" i="4"/>
  <c r="D89" i="4"/>
  <c r="I89" i="4" s="1"/>
  <c r="D554" i="10"/>
  <c r="E554" i="10" s="1"/>
  <c r="D1399" i="4"/>
  <c r="E1399" i="4" s="1"/>
  <c r="D1421" i="4"/>
  <c r="G1421" i="4" s="1"/>
  <c r="D564" i="4"/>
  <c r="I564" i="4" s="1"/>
  <c r="D1801" i="10"/>
  <c r="D1234" i="10"/>
  <c r="F1234" i="10" s="1"/>
  <c r="D1234" i="4"/>
  <c r="D560" i="10"/>
  <c r="L560" i="10" s="1"/>
  <c r="D789" i="4"/>
  <c r="I789" i="4" s="1"/>
  <c r="D563" i="10"/>
  <c r="D1473" i="4"/>
  <c r="D1838" i="10"/>
  <c r="D1076" i="10"/>
  <c r="D347" i="10"/>
  <c r="L347" i="10" s="1"/>
  <c r="D266" i="4"/>
  <c r="D309" i="4"/>
  <c r="D1096" i="10"/>
  <c r="F1096" i="10" s="1"/>
  <c r="D1736" i="10"/>
  <c r="D161" i="4"/>
  <c r="G161" i="4" s="1"/>
  <c r="D984" i="4"/>
  <c r="I984" i="4" s="1"/>
  <c r="D314" i="4"/>
  <c r="D271" i="4"/>
  <c r="F271" i="4" s="1"/>
  <c r="D462" i="10"/>
  <c r="D487" i="4"/>
  <c r="G487" i="4" s="1"/>
  <c r="D262" i="10"/>
  <c r="F262" i="10" s="1"/>
  <c r="D1057" i="4"/>
  <c r="E1057" i="4" s="1"/>
  <c r="D792" i="4"/>
  <c r="E792" i="4" s="1"/>
  <c r="D689" i="4"/>
  <c r="D1131" i="10"/>
  <c r="D110" i="4"/>
  <c r="F110" i="4" s="1"/>
  <c r="D1593" i="10"/>
  <c r="L1593" i="10" s="1"/>
  <c r="D129" i="4"/>
  <c r="E129" i="4" s="1"/>
  <c r="D1827" i="10"/>
  <c r="D1624" i="10"/>
  <c r="D1888" i="10"/>
  <c r="D818" i="4"/>
  <c r="D874" i="4"/>
  <c r="E874" i="4" s="1"/>
  <c r="D311" i="4"/>
  <c r="D740" i="10"/>
  <c r="K740" i="10" s="1"/>
  <c r="D1786" i="10"/>
  <c r="D267" i="4"/>
  <c r="D1329" i="4"/>
  <c r="D450" i="4"/>
  <c r="E450" i="4" s="1"/>
  <c r="D38" i="4"/>
  <c r="E38" i="4" s="1"/>
  <c r="D242" i="4"/>
  <c r="D234" i="4"/>
  <c r="I234" i="4" s="1"/>
  <c r="D1224" i="4"/>
  <c r="F1224" i="4" s="1"/>
  <c r="D867" i="10"/>
  <c r="D529" i="10"/>
  <c r="G529" i="10" s="1"/>
  <c r="D364" i="4"/>
  <c r="I364" i="4" s="1"/>
  <c r="D610" i="10"/>
  <c r="G610" i="10" s="1"/>
  <c r="J610" i="10" s="1"/>
  <c r="D297" i="4"/>
  <c r="D810" i="4"/>
  <c r="I810" i="4" s="1"/>
  <c r="D486" i="10"/>
  <c r="D274" i="4"/>
  <c r="E274" i="4" s="1"/>
  <c r="D442" i="4"/>
  <c r="F442" i="4" s="1"/>
  <c r="D1725" i="10"/>
  <c r="D245" i="4"/>
  <c r="F245" i="4" s="1"/>
  <c r="D1355" i="10"/>
  <c r="D1192" i="4"/>
  <c r="I1192" i="4" s="1"/>
  <c r="D1461" i="10"/>
  <c r="E1461" i="10" s="1"/>
  <c r="D1528" i="10"/>
  <c r="D1405" i="10"/>
  <c r="D548" i="10"/>
  <c r="K548" i="10" s="1"/>
  <c r="D1734" i="10"/>
  <c r="D1697" i="10"/>
  <c r="D47" i="4"/>
  <c r="D1430" i="10"/>
  <c r="E1430" i="10" s="1"/>
  <c r="D1180" i="10"/>
  <c r="F1180" i="10" s="1"/>
  <c r="D467" i="10"/>
  <c r="D1488" i="10"/>
  <c r="G1488" i="10" s="1"/>
  <c r="I1488" i="10" s="1"/>
  <c r="D1100" i="10"/>
  <c r="E1100" i="10" s="1"/>
  <c r="D1163" i="10"/>
  <c r="D837" i="4"/>
  <c r="D1309" i="4"/>
  <c r="D671" i="10"/>
  <c r="D201" i="4"/>
  <c r="D704" i="10"/>
  <c r="F704" i="10" s="1"/>
  <c r="D1341" i="4"/>
  <c r="D1439" i="10"/>
  <c r="K1439" i="10" s="1"/>
  <c r="D1467" i="10"/>
  <c r="K1467" i="10" s="1"/>
  <c r="D1472" i="10"/>
  <c r="G1472" i="10" s="1"/>
  <c r="I1472" i="10" s="1"/>
  <c r="D220" i="10"/>
  <c r="G220" i="10" s="1"/>
  <c r="D1193" i="10"/>
  <c r="E1193" i="10" s="1"/>
  <c r="D325" i="4"/>
  <c r="F325" i="4" s="1"/>
  <c r="D1456" i="10"/>
  <c r="F1456" i="10" s="1"/>
  <c r="D553" i="4"/>
  <c r="G553" i="4" s="1"/>
  <c r="D1186" i="4"/>
  <c r="D881" i="4"/>
  <c r="F881" i="4" s="1"/>
  <c r="D1402" i="10"/>
  <c r="G1402" i="10" s="1"/>
  <c r="D673" i="4"/>
  <c r="I673" i="4" s="1"/>
  <c r="D117" i="10"/>
  <c r="K117" i="10" s="1"/>
  <c r="D71" i="4"/>
  <c r="F71" i="4" s="1"/>
  <c r="D1283" i="10"/>
  <c r="K1283" i="10" s="1"/>
  <c r="D490" i="4"/>
  <c r="G490" i="4" s="1"/>
  <c r="D713" i="4"/>
  <c r="D882" i="10"/>
  <c r="L882" i="10" s="1"/>
  <c r="D1432" i="4"/>
  <c r="D708" i="4"/>
  <c r="D494" i="4"/>
  <c r="I494" i="4" s="1"/>
  <c r="D621" i="10"/>
  <c r="D215" i="4"/>
  <c r="D469" i="10"/>
  <c r="G469" i="10" s="1"/>
  <c r="D1187" i="10"/>
  <c r="E1187" i="10" s="1"/>
  <c r="D913" i="10"/>
  <c r="L913" i="10" s="1"/>
  <c r="D1258" i="4"/>
  <c r="I1258" i="4" s="1"/>
  <c r="D814" i="4"/>
  <c r="I814" i="4" s="1"/>
  <c r="D1343" i="10"/>
  <c r="D1534" i="10"/>
  <c r="D428" i="4"/>
  <c r="D1043" i="10"/>
  <c r="D945" i="4"/>
  <c r="D1051" i="10"/>
  <c r="E1051" i="10" s="1"/>
  <c r="D1021" i="4"/>
  <c r="E1021" i="4" s="1"/>
  <c r="D167" i="10"/>
  <c r="K167" i="10" s="1"/>
  <c r="D1446" i="10"/>
  <c r="D327" i="4"/>
  <c r="D1895" i="10"/>
  <c r="D145" i="10"/>
  <c r="D1419" i="10"/>
  <c r="G1419" i="10" s="1"/>
  <c r="D1681" i="10"/>
  <c r="D551" i="10"/>
  <c r="D1910" i="10"/>
  <c r="D25" i="4"/>
  <c r="E25" i="4" s="1"/>
  <c r="D395" i="10"/>
  <c r="G395" i="10" s="1"/>
  <c r="J395" i="10" s="1"/>
  <c r="D987" i="4"/>
  <c r="F987" i="4" s="1"/>
  <c r="D1317" i="10"/>
  <c r="G1317" i="10" s="1"/>
  <c r="D890" i="4"/>
  <c r="F890" i="4" s="1"/>
  <c r="D136" i="4"/>
  <c r="E136" i="4" s="1"/>
  <c r="D1184" i="10"/>
  <c r="L1184" i="10" s="1"/>
  <c r="D26" i="4"/>
  <c r="G26" i="4" s="1"/>
  <c r="D1109" i="10"/>
  <c r="D1484" i="10"/>
  <c r="D1198" i="10"/>
  <c r="D1454" i="4"/>
  <c r="G1454" i="4" s="1"/>
  <c r="D680" i="4"/>
  <c r="E680" i="4" s="1"/>
  <c r="D1019" i="10"/>
  <c r="D1622" i="10"/>
  <c r="D1804" i="10"/>
  <c r="K1804" i="10" s="1"/>
  <c r="D639" i="4"/>
  <c r="G639" i="4" s="1"/>
  <c r="D1416" i="10"/>
  <c r="K1416" i="10" s="1"/>
  <c r="D1116" i="4"/>
  <c r="D1357" i="4"/>
  <c r="E1357" i="4" s="1"/>
  <c r="D1230" i="4"/>
  <c r="G1230" i="4" s="1"/>
  <c r="D1398" i="10"/>
  <c r="K1398" i="10" s="1"/>
  <c r="D1420" i="10"/>
  <c r="D1403" i="4"/>
  <c r="D83" i="10"/>
  <c r="K83" i="10" s="1"/>
  <c r="D623" i="4"/>
  <c r="D106" i="10"/>
  <c r="L106" i="10" s="1"/>
  <c r="D210" i="4"/>
  <c r="F210" i="4" s="1"/>
  <c r="D824" i="4"/>
  <c r="D1511" i="10"/>
  <c r="D718" i="4"/>
  <c r="E718" i="4" s="1"/>
  <c r="D212" i="4"/>
  <c r="E212" i="4" s="1"/>
  <c r="D617" i="10"/>
  <c r="D850" i="10"/>
  <c r="D1039" i="4"/>
  <c r="D1008" i="10"/>
  <c r="D1299" i="10"/>
  <c r="G1299" i="10" s="1"/>
  <c r="I1299" i="10" s="1"/>
  <c r="D115" i="4"/>
  <c r="E115" i="4" s="1"/>
  <c r="D30" i="4"/>
  <c r="I30" i="4" s="1"/>
  <c r="D488" i="10"/>
  <c r="F488" i="10" s="1"/>
  <c r="D151" i="4"/>
  <c r="E151" i="4" s="1"/>
  <c r="D1182" i="10"/>
  <c r="L1182" i="10" s="1"/>
  <c r="D746" i="10"/>
  <c r="E746" i="10" s="1"/>
  <c r="D801" i="4"/>
  <c r="F801" i="4" s="1"/>
  <c r="D266" i="10"/>
  <c r="F266" i="10" s="1"/>
  <c r="D125" i="4"/>
  <c r="D903" i="10"/>
  <c r="L903" i="10" s="1"/>
  <c r="D826" i="4"/>
  <c r="G826" i="4" s="1"/>
  <c r="D830" i="4"/>
  <c r="F830" i="4" s="1"/>
  <c r="D268" i="4"/>
  <c r="F268" i="4" s="1"/>
  <c r="D1018" i="10"/>
  <c r="D386" i="10"/>
  <c r="F386" i="10" s="1"/>
  <c r="D1082" i="4"/>
  <c r="I1082" i="4" s="1"/>
  <c r="D1155" i="10"/>
  <c r="D1334" i="10"/>
  <c r="E1334" i="10" s="1"/>
  <c r="D1362" i="10"/>
  <c r="D731" i="4"/>
  <c r="I731" i="4" s="1"/>
  <c r="D472" i="4"/>
  <c r="F472" i="4" s="1"/>
  <c r="D545" i="4"/>
  <c r="D896" i="10"/>
  <c r="D975" i="4"/>
  <c r="D320" i="4"/>
  <c r="E320" i="4" s="1"/>
  <c r="D97" i="4"/>
  <c r="G97" i="4" s="1"/>
  <c r="D1201" i="4"/>
  <c r="D977" i="10"/>
  <c r="D983" i="10"/>
  <c r="E983" i="10" s="1"/>
  <c r="D68" i="4"/>
  <c r="I68" i="4" s="1"/>
  <c r="D244" i="4"/>
  <c r="F244" i="4" s="1"/>
  <c r="D914" i="4"/>
  <c r="F914" i="4" s="1"/>
  <c r="D1073" i="4"/>
  <c r="G1073" i="4" s="1"/>
  <c r="D140" i="4"/>
  <c r="F140" i="4" s="1"/>
  <c r="D233" i="4"/>
  <c r="D467" i="4"/>
  <c r="D1317" i="4"/>
  <c r="G1317" i="4" s="1"/>
  <c r="D1343" i="4"/>
  <c r="I1343" i="4" s="1"/>
  <c r="D1122" i="4"/>
  <c r="D83" i="4"/>
  <c r="G83" i="4" s="1"/>
  <c r="D903" i="4"/>
  <c r="D117" i="4"/>
  <c r="E117" i="4" s="1"/>
  <c r="D145" i="4"/>
  <c r="E145" i="4" s="1"/>
  <c r="D1043" i="4"/>
  <c r="F1043" i="4" s="1"/>
  <c r="D895" i="10"/>
  <c r="D985" i="4"/>
  <c r="I985" i="4" s="1"/>
  <c r="D1461" i="4"/>
  <c r="G1461" i="4" s="1"/>
  <c r="D60" i="10"/>
  <c r="E60" i="10" s="1"/>
  <c r="D901" i="4"/>
  <c r="D1483" i="10"/>
  <c r="F1483" i="10" s="1"/>
  <c r="D1546" i="10"/>
  <c r="D984" i="10"/>
  <c r="D505" i="10"/>
  <c r="D1098" i="10"/>
  <c r="D1765" i="10"/>
  <c r="D452" i="4"/>
  <c r="D550" i="4"/>
  <c r="I550" i="4" s="1"/>
  <c r="D1690" i="10"/>
  <c r="L1690" i="10" s="1"/>
  <c r="D528" i="4"/>
  <c r="E528" i="4" s="1"/>
  <c r="D745" i="10"/>
  <c r="F745" i="10" s="1"/>
  <c r="D323" i="10"/>
  <c r="D1306" i="10"/>
  <c r="E1306" i="10" s="1"/>
  <c r="D381" i="4"/>
  <c r="E381" i="4" s="1"/>
  <c r="D535" i="4"/>
  <c r="D1862" i="10"/>
  <c r="L1862" i="10" s="1"/>
  <c r="D1214" i="10"/>
  <c r="D1448" i="4"/>
  <c r="E1448" i="4" s="1"/>
  <c r="D1063" i="10"/>
  <c r="E1063" i="10" s="1"/>
  <c r="D1089" i="10"/>
  <c r="D118" i="10"/>
  <c r="E118" i="10" s="1"/>
  <c r="D843" i="10"/>
  <c r="D790" i="4"/>
  <c r="I790" i="4" s="1"/>
  <c r="D1572" i="10"/>
  <c r="D954" i="10"/>
  <c r="F954" i="10" s="1"/>
  <c r="D1677" i="10"/>
  <c r="D670" i="4"/>
  <c r="E670" i="4" s="1"/>
  <c r="D836" i="10"/>
  <c r="D1410" i="4"/>
  <c r="I1410" i="4" s="1"/>
  <c r="D1682" i="10"/>
  <c r="D723" i="10"/>
  <c r="K723" i="10" s="1"/>
  <c r="D1558" i="10"/>
  <c r="F1558" i="10" s="1"/>
  <c r="D1851" i="10"/>
  <c r="D535" i="10"/>
  <c r="K535" i="10" s="1"/>
  <c r="D386" i="4"/>
  <c r="D1906" i="10"/>
  <c r="D1198" i="4"/>
  <c r="G1198" i="4" s="1"/>
  <c r="D372" i="4"/>
  <c r="E372" i="4" s="1"/>
  <c r="D1669" i="10"/>
  <c r="D1427" i="4"/>
  <c r="F1427" i="4" s="1"/>
  <c r="D453" i="4"/>
  <c r="G453" i="4" s="1"/>
  <c r="D245" i="10"/>
  <c r="D878" i="10"/>
  <c r="D1413" i="10"/>
  <c r="E1413" i="10" s="1"/>
  <c r="D631" i="10"/>
  <c r="E631" i="10" s="1"/>
  <c r="D1432" i="10"/>
  <c r="E1432" i="10" s="1"/>
  <c r="D735" i="10"/>
  <c r="G735" i="10" s="1"/>
  <c r="J735" i="10" s="1"/>
  <c r="D284" i="10"/>
  <c r="K284" i="10" s="1"/>
  <c r="D338" i="4"/>
  <c r="G338" i="4" s="1"/>
  <c r="D779" i="10"/>
  <c r="D1104" i="10"/>
  <c r="D84" i="4"/>
  <c r="F84" i="4" s="1"/>
  <c r="D866" i="4"/>
  <c r="F866" i="4" s="1"/>
  <c r="D1745" i="10"/>
  <c r="K1745" i="10" s="1"/>
  <c r="D1358" i="10"/>
  <c r="K1358" i="10" s="1"/>
  <c r="D12" i="10"/>
  <c r="F12" i="10" s="1"/>
  <c r="D333" i="4"/>
  <c r="D1272" i="4"/>
  <c r="D879" i="10"/>
  <c r="D1177" i="10"/>
  <c r="L1177" i="10" s="1"/>
  <c r="D1221" i="4"/>
  <c r="D69" i="4"/>
  <c r="I69" i="4" s="1"/>
  <c r="D607" i="4"/>
  <c r="G607" i="4" s="1"/>
  <c r="D877" i="10"/>
  <c r="E877" i="10" s="1"/>
  <c r="D1191" i="10"/>
  <c r="D504" i="4"/>
  <c r="F504" i="4" s="1"/>
  <c r="D983" i="4"/>
  <c r="D995" i="10"/>
  <c r="G995" i="10" s="1"/>
  <c r="I995" i="10" s="1"/>
  <c r="D892" i="4"/>
  <c r="F892" i="4" s="1"/>
  <c r="D292" i="10"/>
  <c r="G292" i="10" s="1"/>
  <c r="D1020" i="10"/>
  <c r="D686" i="4"/>
  <c r="I686" i="4" s="1"/>
  <c r="D1250" i="4"/>
  <c r="E1250" i="4" s="1"/>
  <c r="D236" i="4"/>
  <c r="E236" i="4" s="1"/>
  <c r="D662" i="10"/>
  <c r="E662" i="10" s="1"/>
  <c r="D501" i="4"/>
  <c r="D688" i="4"/>
  <c r="G688" i="4" s="1"/>
  <c r="D898" i="10"/>
  <c r="G898" i="10" s="1"/>
  <c r="I898" i="10" s="1"/>
  <c r="D513" i="10"/>
  <c r="F513" i="10" s="1"/>
  <c r="D964" i="4"/>
  <c r="E964" i="4" s="1"/>
  <c r="D1330" i="10"/>
  <c r="K1330" i="10" s="1"/>
  <c r="D777" i="4"/>
  <c r="E777" i="4" s="1"/>
  <c r="D526" i="4"/>
  <c r="D55" i="10"/>
  <c r="K55" i="10" s="1"/>
  <c r="D1336" i="10"/>
  <c r="G1336" i="10" s="1"/>
  <c r="D49" i="10"/>
  <c r="E49" i="10" s="1"/>
  <c r="D53" i="4"/>
  <c r="D904" i="10"/>
  <c r="D314" i="10"/>
  <c r="K314" i="10" s="1"/>
  <c r="D1106" i="4"/>
  <c r="G1106" i="4" s="1"/>
  <c r="D639" i="10"/>
  <c r="D1013" i="4"/>
  <c r="D1426" i="10"/>
  <c r="E1426" i="10" s="1"/>
  <c r="D989" i="4"/>
  <c r="F989" i="4" s="1"/>
  <c r="D722" i="10"/>
  <c r="E722" i="10" s="1"/>
  <c r="D1067" i="4"/>
  <c r="F1067" i="4" s="1"/>
  <c r="D833" i="4"/>
  <c r="F833" i="4" s="1"/>
  <c r="D522" i="10"/>
  <c r="K522" i="10" s="1"/>
  <c r="D222" i="10"/>
  <c r="D70" i="10"/>
  <c r="E70" i="10" s="1"/>
  <c r="D301" i="10"/>
  <c r="L301" i="10" s="1"/>
  <c r="D1379" i="10"/>
  <c r="F1379" i="10" s="1"/>
  <c r="D1115" i="10"/>
  <c r="E1115" i="10" s="1"/>
  <c r="D440" i="4"/>
  <c r="G440" i="4" s="1"/>
  <c r="D491" i="4"/>
  <c r="I491" i="4" s="1"/>
  <c r="D988" i="10"/>
  <c r="F988" i="10" s="1"/>
  <c r="D1759" i="10"/>
  <c r="D1482" i="10"/>
  <c r="E1482" i="10" s="1"/>
  <c r="D147" i="4"/>
  <c r="E147" i="4" s="1"/>
  <c r="D533" i="4"/>
  <c r="D1265" i="4"/>
  <c r="D1002" i="10"/>
  <c r="E1002" i="10" s="1"/>
  <c r="D1344" i="10"/>
  <c r="K1344" i="10" s="1"/>
  <c r="D178" i="4"/>
  <c r="F178" i="4" s="1"/>
  <c r="D191" i="10"/>
  <c r="F191" i="10" s="1"/>
  <c r="D282" i="10"/>
  <c r="E282" i="10" s="1"/>
  <c r="D1580" i="10"/>
  <c r="D1221" i="10"/>
  <c r="D1373" i="4"/>
  <c r="G1373" i="4" s="1"/>
  <c r="D751" i="10"/>
  <c r="G751" i="10" s="1"/>
  <c r="D1485" i="10"/>
  <c r="L1485" i="10" s="1"/>
  <c r="D199" i="4"/>
  <c r="D700" i="10"/>
  <c r="F700" i="10" s="1"/>
  <c r="D1372" i="10"/>
  <c r="D593" i="4"/>
  <c r="G593" i="4" s="1"/>
  <c r="D875" i="4"/>
  <c r="D459" i="10"/>
  <c r="K459" i="10" s="1"/>
  <c r="D452" i="10"/>
  <c r="D986" i="4"/>
  <c r="F986" i="4" s="1"/>
  <c r="D1010" i="4"/>
  <c r="D1675" i="10"/>
  <c r="D676" i="4"/>
  <c r="I676" i="4" s="1"/>
  <c r="D24" i="4"/>
  <c r="I24" i="4" s="1"/>
  <c r="D1739" i="10"/>
  <c r="L1739" i="10" s="1"/>
  <c r="D570" i="10"/>
  <c r="L570" i="10" s="1"/>
  <c r="D308" i="10"/>
  <c r="D1033" i="10"/>
  <c r="F1033" i="10" s="1"/>
  <c r="D686" i="10"/>
  <c r="E686" i="10" s="1"/>
  <c r="D63" i="4"/>
  <c r="I63" i="4" s="1"/>
  <c r="D1358" i="4"/>
  <c r="D1426" i="4"/>
  <c r="I1426" i="4" s="1"/>
  <c r="D1811" i="10"/>
  <c r="D1024" i="10"/>
  <c r="K1024" i="10" s="1"/>
  <c r="D293" i="4"/>
  <c r="F293" i="4" s="1"/>
  <c r="D1073" i="10"/>
  <c r="K1073" i="10" s="1"/>
  <c r="D1267" i="4"/>
  <c r="E1267" i="4" s="1"/>
  <c r="D1431" i="4"/>
  <c r="D1627" i="10"/>
  <c r="D674" i="4"/>
  <c r="D1342" i="10"/>
  <c r="F1342" i="10" s="1"/>
  <c r="D851" i="10"/>
  <c r="L851" i="10" s="1"/>
  <c r="D1582" i="10"/>
  <c r="D1219" i="4"/>
  <c r="F1219" i="4" s="1"/>
  <c r="D322" i="10"/>
  <c r="K322" i="10" s="1"/>
  <c r="D1279" i="10"/>
  <c r="L1279" i="10" s="1"/>
  <c r="D1720" i="10"/>
  <c r="F1720" i="10" s="1"/>
  <c r="D206" i="4"/>
  <c r="D1318" i="4"/>
  <c r="F1318" i="4" s="1"/>
  <c r="D1800" i="10"/>
  <c r="D1544" i="10"/>
  <c r="L1544" i="10" s="1"/>
  <c r="D219" i="4"/>
  <c r="E219" i="4" s="1"/>
  <c r="D1621" i="10"/>
  <c r="K1621" i="10" s="1"/>
  <c r="D291" i="10"/>
  <c r="K291" i="10" s="1"/>
  <c r="D538" i="10"/>
  <c r="F538" i="10" s="1"/>
  <c r="D1174" i="4"/>
  <c r="D1648" i="10"/>
  <c r="G1648" i="10" s="1"/>
  <c r="D517" i="10"/>
  <c r="F517" i="10" s="1"/>
  <c r="D950" i="10"/>
  <c r="F950" i="10" s="1"/>
  <c r="D15" i="10"/>
  <c r="D33" i="10"/>
  <c r="F33" i="10" s="1"/>
  <c r="D418" i="10"/>
  <c r="G418" i="10" s="1"/>
  <c r="D953" i="4"/>
  <c r="D978" i="4"/>
  <c r="D275" i="10"/>
  <c r="E275" i="10" s="1"/>
  <c r="D1756" i="10"/>
  <c r="D139" i="10"/>
  <c r="E139" i="10" s="1"/>
  <c r="D1071" i="10"/>
  <c r="E1071" i="10" s="1"/>
  <c r="D1607" i="10"/>
  <c r="L1607" i="10" s="1"/>
  <c r="D1471" i="4"/>
  <c r="D1556" i="10"/>
  <c r="D275" i="4"/>
  <c r="D26" i="10"/>
  <c r="D222" i="4"/>
  <c r="F222" i="4" s="1"/>
  <c r="D191" i="4"/>
  <c r="E191" i="4" s="1"/>
  <c r="D1843" i="10"/>
  <c r="L1843" i="10" s="1"/>
  <c r="D894" i="10"/>
  <c r="D930" i="10"/>
  <c r="D1887" i="10"/>
  <c r="D718" i="10"/>
  <c r="D658" i="10"/>
  <c r="D873" i="10"/>
  <c r="E873" i="10" s="1"/>
  <c r="D1034" i="4"/>
  <c r="E1034" i="4" s="1"/>
  <c r="D1094" i="10"/>
  <c r="E1094" i="10" s="1"/>
  <c r="D480" i="10"/>
  <c r="D1151" i="4"/>
  <c r="G1151" i="4" s="1"/>
  <c r="D727" i="10"/>
  <c r="L727" i="10" s="1"/>
  <c r="D913" i="4"/>
  <c r="F913" i="4" s="1"/>
  <c r="D248" i="10"/>
  <c r="L248" i="10" s="1"/>
  <c r="D379" i="10"/>
  <c r="D1796" i="10"/>
  <c r="D566" i="4"/>
  <c r="D1832" i="10"/>
  <c r="D1361" i="4"/>
  <c r="D267" i="10"/>
  <c r="L267" i="10" s="1"/>
  <c r="D431" i="4"/>
  <c r="I431" i="4" s="1"/>
  <c r="D735" i="4"/>
  <c r="D1779" i="10"/>
  <c r="D453" i="10"/>
  <c r="L453" i="10" s="1"/>
  <c r="D1478" i="10"/>
  <c r="G1478" i="10" s="1"/>
  <c r="J1478" i="10" s="1"/>
  <c r="D1507" i="10"/>
  <c r="F1507" i="10" s="1"/>
  <c r="D1105" i="10"/>
  <c r="D1130" i="10"/>
  <c r="F1130" i="10" s="1"/>
  <c r="D919" i="4"/>
  <c r="D902" i="4"/>
  <c r="I902" i="4" s="1"/>
  <c r="D1431" i="10"/>
  <c r="L1431" i="10" s="1"/>
  <c r="D463" i="10"/>
  <c r="L463" i="10" s="1"/>
  <c r="D1005" i="10"/>
  <c r="D772" i="4"/>
  <c r="D808" i="4"/>
  <c r="F808" i="4" s="1"/>
  <c r="D134" i="4"/>
  <c r="E134" i="4" s="1"/>
  <c r="D857" i="10"/>
  <c r="E857" i="10" s="1"/>
  <c r="D652" i="4"/>
  <c r="I652" i="4" s="1"/>
  <c r="D1295" i="10"/>
  <c r="K1295" i="10" s="1"/>
  <c r="D1337" i="10"/>
  <c r="E1337" i="10" s="1"/>
  <c r="D756" i="10"/>
  <c r="L756" i="10" s="1"/>
  <c r="D316" i="4"/>
  <c r="D1078" i="4"/>
  <c r="G1078" i="4" s="1"/>
  <c r="D1017" i="10"/>
  <c r="L1017" i="10" s="1"/>
  <c r="D771" i="10"/>
  <c r="D629" i="4"/>
  <c r="D980" i="10"/>
  <c r="E980" i="10" s="1"/>
  <c r="D75" i="4"/>
  <c r="D681" i="4"/>
  <c r="D992" i="10"/>
  <c r="D1774" i="10"/>
  <c r="D127" i="4"/>
  <c r="E127" i="4" s="1"/>
  <c r="D29" i="10"/>
  <c r="D526" i="10"/>
  <c r="D1540" i="10"/>
  <c r="D124" i="10"/>
  <c r="D124" i="4"/>
  <c r="D1641" i="10"/>
  <c r="D1554" i="10"/>
  <c r="E1554" i="10" s="1"/>
  <c r="D649" i="10"/>
  <c r="E649" i="10" s="1"/>
  <c r="D650" i="10"/>
  <c r="D1101" i="4"/>
  <c r="I1101" i="4" s="1"/>
  <c r="D779" i="4"/>
  <c r="D677" i="10"/>
  <c r="E677" i="10" s="1"/>
  <c r="D1665" i="10"/>
  <c r="K1665" i="10" s="1"/>
  <c r="D1084" i="10"/>
  <c r="E1084" i="10" s="1"/>
  <c r="D585" i="4"/>
  <c r="F585" i="4" s="1"/>
  <c r="D419" i="4"/>
  <c r="D1573" i="10"/>
  <c r="K1573" i="10" s="1"/>
  <c r="D17" i="10"/>
  <c r="D765" i="10"/>
  <c r="L765" i="10" s="1"/>
  <c r="D108" i="10"/>
  <c r="L108" i="10" s="1"/>
  <c r="D253" i="4"/>
  <c r="G253" i="4" s="1"/>
  <c r="D59" i="10"/>
  <c r="K59" i="10" s="1"/>
  <c r="D1228" i="10"/>
  <c r="D591" i="10"/>
  <c r="D1469" i="10"/>
  <c r="L1469" i="10" s="1"/>
  <c r="D880" i="10"/>
  <c r="D1060" i="10"/>
  <c r="G1060" i="10" s="1"/>
  <c r="D636" i="10"/>
  <c r="L636" i="10" s="1"/>
  <c r="D1457" i="10"/>
  <c r="D948" i="10"/>
  <c r="F948" i="10" s="1"/>
  <c r="D88" i="4"/>
  <c r="G88" i="4" s="1"/>
  <c r="D668" i="4"/>
  <c r="D27" i="4"/>
  <c r="D383" i="4"/>
  <c r="G383" i="4" s="1"/>
  <c r="D440" i="10"/>
  <c r="L440" i="10" s="1"/>
  <c r="D782" i="4"/>
  <c r="D168" i="4"/>
  <c r="I168" i="4" s="1"/>
  <c r="D375" i="10"/>
  <c r="D139" i="4"/>
  <c r="I139" i="4" s="1"/>
  <c r="D1338" i="10"/>
  <c r="F1338" i="10" s="1"/>
  <c r="D134" i="10"/>
  <c r="D1783" i="10"/>
  <c r="L1783" i="10" s="1"/>
  <c r="D113" i="4"/>
  <c r="D1711" i="10"/>
  <c r="D859" i="4"/>
  <c r="D495" i="4"/>
  <c r="D965" i="4"/>
  <c r="G965" i="4" s="1"/>
  <c r="D1638" i="10"/>
  <c r="D463" i="4"/>
  <c r="F463" i="4" s="1"/>
  <c r="D103" i="4"/>
  <c r="D155" i="4"/>
  <c r="G155" i="4" s="1"/>
  <c r="D239" i="4"/>
  <c r="D209" i="4"/>
  <c r="D306" i="10"/>
  <c r="G306" i="10" s="1"/>
  <c r="I306" i="10" s="1"/>
  <c r="D1264" i="10"/>
  <c r="F1264" i="10" s="1"/>
  <c r="D1243" i="4"/>
  <c r="D418" i="4"/>
  <c r="I418" i="4" s="1"/>
  <c r="D458" i="10"/>
  <c r="F458" i="10" s="1"/>
  <c r="D73" i="4"/>
  <c r="F73" i="4" s="1"/>
  <c r="D1143" i="4"/>
  <c r="D1042" i="4"/>
  <c r="F1042" i="4" s="1"/>
  <c r="D445" i="10"/>
  <c r="D1455" i="10"/>
  <c r="D241" i="10"/>
  <c r="D344" i="4"/>
  <c r="F344" i="4" s="1"/>
  <c r="D1775" i="10"/>
  <c r="L1775" i="10" s="1"/>
  <c r="D1321" i="10"/>
  <c r="K1321" i="10" s="1"/>
  <c r="D277" i="10"/>
  <c r="L277" i="10" s="1"/>
  <c r="D808" i="10"/>
  <c r="D120" i="10"/>
  <c r="F120" i="10" s="1"/>
  <c r="D120" i="4"/>
  <c r="I120" i="4" s="1"/>
  <c r="D893" i="4"/>
  <c r="D1264" i="4"/>
  <c r="I1264" i="4" s="1"/>
  <c r="D1415" i="4"/>
  <c r="E1415" i="4" s="1"/>
  <c r="D1595" i="10"/>
  <c r="K1595" i="10" s="1"/>
  <c r="D21" i="10"/>
  <c r="D1166" i="4"/>
  <c r="D1176" i="10"/>
  <c r="D221" i="10"/>
  <c r="E221" i="10" s="1"/>
  <c r="D1912" i="10"/>
  <c r="G1912" i="10" s="1"/>
  <c r="D155" i="10"/>
  <c r="F155" i="10" s="1"/>
  <c r="D1218" i="4"/>
  <c r="I1218" i="4" s="1"/>
  <c r="D669" i="10"/>
  <c r="D197" i="4"/>
  <c r="E197" i="4" s="1"/>
  <c r="D753" i="10"/>
  <c r="D391" i="10"/>
  <c r="G391" i="10" s="1"/>
  <c r="D330" i="10"/>
  <c r="E330" i="10" s="1"/>
  <c r="D1229" i="4"/>
  <c r="D132" i="4"/>
  <c r="G132" i="4" s="1"/>
  <c r="D491" i="10"/>
  <c r="F491" i="10" s="1"/>
  <c r="D802" i="4"/>
  <c r="I802" i="4" s="1"/>
  <c r="D647" i="10"/>
  <c r="D518" i="4"/>
  <c r="D1583" i="10"/>
  <c r="L1583" i="10" s="1"/>
  <c r="D371" i="10"/>
  <c r="D294" i="10"/>
  <c r="D1255" i="10"/>
  <c r="D497" i="10"/>
  <c r="D1168" i="10"/>
  <c r="E1168" i="10" s="1"/>
  <c r="D705" i="10"/>
  <c r="G705" i="10" s="1"/>
  <c r="D1002" i="4"/>
  <c r="F1002" i="4" s="1"/>
  <c r="D642" i="10"/>
  <c r="K642" i="10" s="1"/>
  <c r="D294" i="4"/>
  <c r="I294" i="4" s="1"/>
  <c r="D1828" i="10"/>
  <c r="E1828" i="10" s="1"/>
  <c r="D777" i="10"/>
  <c r="L777" i="10" s="1"/>
  <c r="D1731" i="10"/>
  <c r="D934" i="10"/>
  <c r="L934" i="10" s="1"/>
  <c r="D1057" i="10"/>
  <c r="L1057" i="10" s="1"/>
  <c r="D1855" i="10"/>
  <c r="D569" i="4"/>
  <c r="E569" i="4" s="1"/>
  <c r="D739" i="4"/>
  <c r="F739" i="4" s="1"/>
  <c r="D1708" i="10"/>
  <c r="D175" i="10"/>
  <c r="D1845" i="10"/>
  <c r="E1845" i="10" s="1"/>
  <c r="D54" i="4"/>
  <c r="D1208" i="4"/>
  <c r="D1367" i="10"/>
  <c r="F1367" i="10" s="1"/>
  <c r="D179" i="4"/>
  <c r="F179" i="4" s="1"/>
  <c r="D207" i="10"/>
  <c r="D1611" i="10"/>
  <c r="F1611" i="10" s="1"/>
  <c r="D1553" i="10"/>
  <c r="D1392" i="10"/>
  <c r="E1392" i="10" s="1"/>
  <c r="D1614" i="10"/>
  <c r="G1614" i="10" s="1"/>
  <c r="D1202" i="4"/>
  <c r="D1400" i="4"/>
  <c r="I1400" i="4" s="1"/>
  <c r="D1714" i="10"/>
  <c r="K1714" i="10" s="1"/>
  <c r="D598" i="4"/>
  <c r="G598" i="4" s="1"/>
  <c r="D57" i="10"/>
  <c r="E57" i="10" s="1"/>
  <c r="D907" i="4"/>
  <c r="F907" i="4" s="1"/>
  <c r="D90" i="4"/>
  <c r="E90" i="4" s="1"/>
  <c r="D339" i="10"/>
  <c r="D1594" i="10"/>
  <c r="D1868" i="10"/>
  <c r="F1868" i="10" s="1"/>
  <c r="D239" i="10"/>
  <c r="D156" i="10"/>
  <c r="D1396" i="10"/>
  <c r="D1030" i="4"/>
  <c r="E1030" i="4" s="1"/>
  <c r="D616" i="10"/>
  <c r="L616" i="10" s="1"/>
  <c r="D406" i="10"/>
  <c r="K406" i="10" s="1"/>
  <c r="D1289" i="4"/>
  <c r="E1289" i="4" s="1"/>
  <c r="D246" i="10"/>
  <c r="D342" i="4"/>
  <c r="D613" i="10"/>
  <c r="L613" i="10" s="1"/>
  <c r="D379" i="4"/>
  <c r="I379" i="4" s="1"/>
  <c r="D37" i="10"/>
  <c r="G37" i="10" s="1"/>
  <c r="J37" i="10" s="1"/>
  <c r="D1444" i="4"/>
  <c r="F1444" i="4" s="1"/>
  <c r="D836" i="4"/>
  <c r="D706" i="10"/>
  <c r="E706" i="10" s="1"/>
  <c r="D915" i="10"/>
  <c r="F915" i="10" s="1"/>
  <c r="D1220" i="10"/>
  <c r="K1220" i="10" s="1"/>
  <c r="D1440" i="10"/>
  <c r="F1440" i="10" s="1"/>
  <c r="D1167" i="10"/>
  <c r="D1368" i="4"/>
  <c r="I1368" i="4" s="1"/>
  <c r="D609" i="10"/>
  <c r="E609" i="10" s="1"/>
  <c r="D456" i="10"/>
  <c r="F456" i="10" s="1"/>
  <c r="D1539" i="10"/>
  <c r="D1312" i="4"/>
  <c r="D982" i="4"/>
  <c r="D887" i="10"/>
  <c r="D523" i="10"/>
  <c r="K523" i="10" s="1"/>
  <c r="D1719" i="10"/>
  <c r="D541" i="10"/>
  <c r="L541" i="10" s="1"/>
  <c r="D584" i="10"/>
  <c r="D1464" i="4"/>
  <c r="G1464" i="4" s="1"/>
  <c r="D67" i="10"/>
  <c r="F67" i="10" s="1"/>
  <c r="D986" i="10"/>
  <c r="F986" i="10" s="1"/>
  <c r="D1816" i="10"/>
  <c r="D630" i="10"/>
  <c r="E630" i="10" s="1"/>
  <c r="D12" i="4"/>
  <c r="G12" i="4" s="1"/>
  <c r="D1755" i="10"/>
  <c r="F1755" i="10" s="1"/>
  <c r="D1102" i="10"/>
  <c r="D1230" i="10"/>
  <c r="D1484" i="4"/>
  <c r="G1484" i="4" s="1"/>
  <c r="D398" i="4"/>
  <c r="D667" i="4"/>
  <c r="G667" i="4" s="1"/>
  <c r="D539" i="4"/>
  <c r="I539" i="4" s="1"/>
  <c r="D1104" i="4"/>
  <c r="D742" i="4"/>
  <c r="E742" i="4" s="1"/>
  <c r="D800" i="4"/>
  <c r="E800" i="4" s="1"/>
  <c r="D399" i="10"/>
  <c r="E399" i="10" s="1"/>
  <c r="D413" i="4"/>
  <c r="G413" i="4" s="1"/>
  <c r="D638" i="4"/>
  <c r="D1428" i="10"/>
  <c r="D375" i="4"/>
  <c r="G375" i="4" s="1"/>
  <c r="D1137" i="4"/>
  <c r="G1137" i="4" s="1"/>
  <c r="D1549" i="10"/>
  <c r="D1570" i="10"/>
  <c r="D17" i="4"/>
  <c r="D677" i="4"/>
  <c r="I677" i="4" s="1"/>
  <c r="D304" i="4"/>
  <c r="D938" i="10"/>
  <c r="G938" i="10" s="1"/>
  <c r="D942" i="4"/>
  <c r="E942" i="4" s="1"/>
  <c r="D1717" i="10"/>
  <c r="F1717" i="10" s="1"/>
  <c r="D641" i="10"/>
  <c r="L641" i="10" s="1"/>
  <c r="D817" i="4"/>
  <c r="G817" i="4" s="1"/>
  <c r="D217" i="4"/>
  <c r="E217" i="4" s="1"/>
  <c r="D112" i="4"/>
  <c r="F112" i="4" s="1"/>
  <c r="D302" i="4"/>
  <c r="G302" i="4" s="1"/>
  <c r="D630" i="4"/>
  <c r="D1704" i="10"/>
  <c r="E1704" i="10" s="1"/>
  <c r="D1555" i="10"/>
  <c r="D1900" i="10"/>
  <c r="L1900" i="10" s="1"/>
  <c r="D865" i="4"/>
  <c r="F865" i="4" s="1"/>
  <c r="D1724" i="10"/>
  <c r="F1724" i="10" s="1"/>
  <c r="D1659" i="10"/>
  <c r="D1389" i="10"/>
  <c r="L1389" i="10" s="1"/>
  <c r="D1027" i="4"/>
  <c r="F1027" i="4" s="1"/>
  <c r="D1471" i="10"/>
  <c r="F1471" i="10" s="1"/>
  <c r="D464" i="4"/>
  <c r="D1767" i="10"/>
  <c r="K1767" i="10" s="1"/>
  <c r="D762" i="4"/>
  <c r="I762" i="4" s="1"/>
  <c r="D615" i="10"/>
  <c r="L615" i="10" s="1"/>
  <c r="D1597" i="10"/>
  <c r="D1080" i="10"/>
  <c r="D180" i="10"/>
  <c r="G180" i="10" s="1"/>
  <c r="D1766" i="10"/>
  <c r="K1766" i="10" s="1"/>
  <c r="D1146" i="10"/>
  <c r="E1146" i="10" s="1"/>
  <c r="D1184" i="4"/>
  <c r="E1184" i="4" s="1"/>
  <c r="D1133" i="10"/>
  <c r="E1133" i="10" s="1"/>
  <c r="D269" i="4"/>
  <c r="G269" i="4" s="1"/>
  <c r="D1450" i="10"/>
  <c r="F1450" i="10" s="1"/>
  <c r="D1753" i="10"/>
  <c r="K1753" i="10" s="1"/>
  <c r="D414" i="10"/>
  <c r="E414" i="10" s="1"/>
  <c r="D1548" i="10"/>
  <c r="D1605" i="10"/>
  <c r="D1290" i="4"/>
  <c r="I1290" i="4" s="1"/>
  <c r="D259" i="10"/>
  <c r="D41" i="4"/>
  <c r="F41" i="4" s="1"/>
  <c r="D1691" i="10"/>
  <c r="D554" i="4"/>
  <c r="E554" i="4" s="1"/>
  <c r="D252" i="4"/>
  <c r="E252" i="4" s="1"/>
  <c r="D787" i="10"/>
  <c r="D1243" i="10"/>
  <c r="D955" i="4"/>
  <c r="E955" i="4" s="1"/>
  <c r="D1722" i="10"/>
  <c r="K1722" i="10" s="1"/>
  <c r="D241" i="4"/>
  <c r="F241" i="4" s="1"/>
  <c r="D906" i="10"/>
  <c r="F906" i="10" s="1"/>
  <c r="D1304" i="10"/>
  <c r="K1304" i="10" s="1"/>
  <c r="D1401" i="10"/>
  <c r="K1401" i="10" s="1"/>
  <c r="D580" i="4"/>
  <c r="F580" i="4" s="1"/>
  <c r="D1085" i="10"/>
  <c r="L1085" i="10" s="1"/>
  <c r="D1679" i="10"/>
  <c r="K1679" i="10" s="1"/>
  <c r="D1122" i="10"/>
  <c r="F1122" i="10" s="1"/>
  <c r="D1437" i="10"/>
  <c r="E1437" i="10" s="1"/>
  <c r="D209" i="10"/>
  <c r="K209" i="10" s="1"/>
  <c r="D996" i="4"/>
  <c r="F996" i="4" s="1"/>
  <c r="D947" i="10"/>
  <c r="K947" i="10" s="1"/>
  <c r="D649" i="4"/>
  <c r="G649" i="4" s="1"/>
  <c r="D1280" i="10"/>
  <c r="G1280" i="10" s="1"/>
  <c r="J1280" i="10" s="1"/>
  <c r="D1340" i="4"/>
  <c r="F1340" i="4" s="1"/>
  <c r="D951" i="10"/>
  <c r="E951" i="10" s="1"/>
  <c r="D348" i="10"/>
  <c r="F348" i="10" s="1"/>
  <c r="D496" i="10"/>
  <c r="G496" i="10" s="1"/>
  <c r="D1118" i="4"/>
  <c r="I1118" i="4" s="1"/>
  <c r="D1208" i="10"/>
  <c r="F1208" i="10" s="1"/>
  <c r="D732" i="10"/>
  <c r="F732" i="10" s="1"/>
  <c r="D1059" i="10"/>
  <c r="L1059" i="10" s="1"/>
  <c r="D127" i="10"/>
  <c r="E127" i="10" s="1"/>
  <c r="D171" i="4"/>
  <c r="G171" i="4" s="1"/>
  <c r="D912" i="4"/>
  <c r="F912" i="4" s="1"/>
  <c r="D1215" i="4"/>
  <c r="E1215" i="4" s="1"/>
  <c r="D952" i="10"/>
  <c r="E952" i="10" s="1"/>
  <c r="D543" i="10"/>
  <c r="F543" i="10" s="1"/>
  <c r="D511" i="4"/>
  <c r="E511" i="4" s="1"/>
  <c r="D85" i="10"/>
  <c r="L85" i="10" s="1"/>
  <c r="D1610" i="10"/>
  <c r="D299" i="10"/>
  <c r="K299" i="10" s="1"/>
  <c r="D1376" i="4"/>
  <c r="E1376" i="4" s="1"/>
  <c r="D361" i="10"/>
  <c r="D872" i="10"/>
  <c r="D721" i="10"/>
  <c r="L721" i="10" s="1"/>
  <c r="D909" i="10"/>
  <c r="L909" i="10" s="1"/>
  <c r="D1005" i="4"/>
  <c r="D1085" i="4"/>
  <c r="G1085" i="4" s="1"/>
  <c r="D99" i="4"/>
  <c r="E99" i="4" s="1"/>
  <c r="D556" i="10"/>
  <c r="F556" i="10" s="1"/>
  <c r="D685" i="10"/>
  <c r="D343" i="10"/>
  <c r="K343" i="10" s="1"/>
  <c r="D1883" i="10"/>
  <c r="G1883" i="10" s="1"/>
  <c r="D559" i="10"/>
  <c r="D1019" i="4"/>
  <c r="D503" i="4"/>
  <c r="F503" i="4" s="1"/>
  <c r="D18" i="4"/>
  <c r="E18" i="4" s="1"/>
  <c r="D1649" i="10"/>
  <c r="K1649" i="10" s="1"/>
  <c r="D1456" i="4"/>
  <c r="D845" i="10"/>
  <c r="K845" i="10" s="1"/>
  <c r="D439" i="10"/>
  <c r="K439" i="10" s="1"/>
  <c r="D1617" i="10"/>
  <c r="D877" i="4"/>
  <c r="E877" i="4" s="1"/>
  <c r="D1915" i="10"/>
  <c r="E1915" i="10" s="1"/>
  <c r="D146" i="10"/>
  <c r="E146" i="10" s="1"/>
  <c r="D997" i="10"/>
  <c r="D476" i="10"/>
  <c r="L476" i="10" s="1"/>
  <c r="D196" i="4"/>
  <c r="I196" i="4" s="1"/>
  <c r="D1172" i="4"/>
  <c r="I1172" i="4" s="1"/>
  <c r="D80" i="4"/>
  <c r="I80" i="4" s="1"/>
  <c r="D601" i="4"/>
  <c r="F601" i="4" s="1"/>
  <c r="D170" i="10"/>
  <c r="K170" i="10" s="1"/>
  <c r="D740" i="4"/>
  <c r="G740" i="4" s="1"/>
  <c r="D672" i="4"/>
  <c r="I672" i="4" s="1"/>
  <c r="D258" i="4"/>
  <c r="I258" i="4" s="1"/>
  <c r="D1124" i="4"/>
  <c r="G1124" i="4" s="1"/>
  <c r="D855" i="4"/>
  <c r="D340" i="10"/>
  <c r="F340" i="10" s="1"/>
  <c r="D1578" i="10"/>
  <c r="L1578" i="10" s="1"/>
  <c r="D171" i="10"/>
  <c r="G171" i="10" s="1"/>
  <c r="D1037" i="4"/>
  <c r="E1037" i="4" s="1"/>
  <c r="D277" i="4"/>
  <c r="G277" i="4" s="1"/>
  <c r="D963" i="10"/>
  <c r="K963" i="10" s="1"/>
  <c r="D1111" i="10"/>
  <c r="F1111" i="10" s="1"/>
  <c r="D1329" i="10"/>
  <c r="E1329" i="10" s="1"/>
  <c r="D64" i="4"/>
  <c r="F64" i="4" s="1"/>
  <c r="D1371" i="10"/>
  <c r="K1371" i="10" s="1"/>
  <c r="D1653" i="10"/>
  <c r="D935" i="4"/>
  <c r="D235" i="4"/>
  <c r="I235" i="4" s="1"/>
  <c r="D985" i="10"/>
  <c r="L985" i="10" s="1"/>
  <c r="D946" i="4"/>
  <c r="G946" i="4" s="1"/>
  <c r="D1310" i="10"/>
  <c r="L1310" i="10" s="1"/>
  <c r="D1126" i="4"/>
  <c r="F1126" i="4" s="1"/>
  <c r="D1071" i="4"/>
  <c r="E1071" i="4" s="1"/>
  <c r="D775" i="4"/>
  <c r="D774" i="10"/>
  <c r="D707" i="10"/>
  <c r="D769" i="10"/>
  <c r="D959" i="4"/>
  <c r="F959" i="4" s="1"/>
  <c r="D1707" i="10"/>
  <c r="D1196" i="4"/>
  <c r="I1196" i="4" s="1"/>
  <c r="D337" i="10"/>
  <c r="D396" i="4"/>
  <c r="I396" i="4" s="1"/>
  <c r="D13" i="10"/>
  <c r="L13" i="10" s="1"/>
  <c r="D1914" i="10"/>
  <c r="D1009" i="4"/>
  <c r="I1009" i="4" s="1"/>
  <c r="D1795" i="10"/>
  <c r="K1795" i="10" s="1"/>
  <c r="D1821" i="10"/>
  <c r="G1821" i="10" s="1"/>
  <c r="D576" i="10"/>
  <c r="E576" i="10" s="1"/>
  <c r="D515" i="4"/>
  <c r="D1153" i="10"/>
  <c r="D234" i="10"/>
  <c r="L234" i="10" s="1"/>
  <c r="D675" i="10"/>
  <c r="D22" i="4"/>
  <c r="E22" i="4" s="1"/>
  <c r="D1874" i="10"/>
  <c r="D1029" i="4"/>
  <c r="E1029" i="4" s="1"/>
  <c r="D1835" i="10"/>
  <c r="E1835" i="10" s="1"/>
  <c r="D841" i="10"/>
  <c r="K841" i="10" s="1"/>
  <c r="D1223" i="4"/>
  <c r="F1223" i="4" s="1"/>
  <c r="D1241" i="10"/>
  <c r="K1241" i="10" s="1"/>
  <c r="D132" i="10"/>
  <c r="D152" i="10"/>
  <c r="E152" i="10" s="1"/>
  <c r="D1318" i="10"/>
  <c r="D502" i="10"/>
  <c r="L502" i="10" s="1"/>
  <c r="D1178" i="4"/>
  <c r="I1178" i="4" s="1"/>
  <c r="D216" i="4"/>
  <c r="F216" i="4" s="1"/>
  <c r="D104" i="4"/>
  <c r="F104" i="4" s="1"/>
  <c r="D1363" i="4"/>
  <c r="I1363" i="4" s="1"/>
  <c r="D1000" i="10"/>
  <c r="L1000" i="10" s="1"/>
  <c r="D169" i="4"/>
  <c r="D253" i="10"/>
  <c r="D303" i="10"/>
  <c r="D1176" i="4"/>
  <c r="F1176" i="4" s="1"/>
  <c r="D561" i="10"/>
  <c r="L561" i="10" s="1"/>
  <c r="D926" i="4"/>
  <c r="F926" i="4" s="1"/>
  <c r="D444" i="10"/>
  <c r="D1567" i="10"/>
  <c r="L1567" i="10" s="1"/>
  <c r="D1067" i="10"/>
  <c r="L1067" i="10" s="1"/>
  <c r="D315" i="10"/>
  <c r="D365" i="10"/>
  <c r="D860" i="4"/>
  <c r="F860" i="4" s="1"/>
  <c r="D443" i="10"/>
  <c r="F443" i="10" s="1"/>
  <c r="D1331" i="10"/>
  <c r="E1331" i="10" s="1"/>
  <c r="D901" i="10"/>
  <c r="D1529" i="10"/>
  <c r="D761" i="4"/>
  <c r="D249" i="10"/>
  <c r="D586" i="4"/>
  <c r="D1072" i="10"/>
  <c r="E1072" i="10" s="1"/>
  <c r="D884" i="10"/>
  <c r="D1355" i="4"/>
  <c r="E1355" i="4" s="1"/>
  <c r="D1364" i="10"/>
  <c r="D1422" i="4"/>
  <c r="I1422" i="4" s="1"/>
  <c r="D548" i="4"/>
  <c r="I548" i="4" s="1"/>
  <c r="D1464" i="10"/>
  <c r="K1464" i="10" s="1"/>
  <c r="D373" i="4"/>
  <c r="D1093" i="10"/>
  <c r="K1093" i="10" s="1"/>
  <c r="D31" i="4"/>
  <c r="D1125" i="10"/>
  <c r="D341" i="4"/>
  <c r="I341" i="4" s="1"/>
  <c r="D388" i="10"/>
  <c r="D154" i="10"/>
  <c r="L154" i="10" s="1"/>
  <c r="D1520" i="10"/>
  <c r="E1520" i="10" s="1"/>
  <c r="D1377" i="4"/>
  <c r="E1377" i="4" s="1"/>
  <c r="D813" i="10"/>
  <c r="E813" i="10" s="1"/>
  <c r="D423" i="10"/>
  <c r="E423" i="10" s="1"/>
  <c r="D829" i="4"/>
  <c r="G829" i="4" s="1"/>
  <c r="D1053" i="10"/>
  <c r="E1053" i="10" s="1"/>
  <c r="D273" i="10"/>
  <c r="G273" i="10" s="1"/>
  <c r="J273" i="10" s="1"/>
  <c r="D1327" i="4"/>
  <c r="I1327" i="4" s="1"/>
  <c r="D470" i="10"/>
  <c r="G470" i="10" s="1"/>
  <c r="D1468" i="10"/>
  <c r="D603" i="4"/>
  <c r="E603" i="4" s="1"/>
  <c r="D660" i="10"/>
  <c r="F660" i="10" s="1"/>
  <c r="D1214" i="4"/>
  <c r="D112" i="10"/>
  <c r="D1140" i="4"/>
  <c r="E1140" i="4" s="1"/>
  <c r="D774" i="4"/>
  <c r="F774" i="4" s="1"/>
  <c r="D1070" i="10"/>
  <c r="L1070" i="10" s="1"/>
  <c r="D972" i="10"/>
  <c r="D225" i="4"/>
  <c r="G225" i="4" s="1"/>
  <c r="D1776" i="10"/>
  <c r="F1776" i="10" s="1"/>
  <c r="D142" i="4"/>
  <c r="G142" i="4" s="1"/>
  <c r="D1175" i="10"/>
  <c r="K1175" i="10" s="1"/>
  <c r="D869" i="10"/>
  <c r="F869" i="10" s="1"/>
  <c r="D844" i="10"/>
  <c r="E844" i="10" s="1"/>
  <c r="D499" i="10"/>
  <c r="F499" i="10" s="1"/>
  <c r="D1513" i="10"/>
  <c r="G1513" i="10" s="1"/>
  <c r="D1522" i="10"/>
  <c r="D1359" i="4"/>
  <c r="E1359" i="4" s="1"/>
  <c r="D1654" i="10"/>
  <c r="F1654" i="10" s="1"/>
  <c r="D883" i="10"/>
  <c r="K883" i="10" s="1"/>
  <c r="D1449" i="10"/>
  <c r="F1449" i="10" s="1"/>
  <c r="D822" i="10"/>
  <c r="F822" i="10" s="1"/>
  <c r="D350" i="4"/>
  <c r="E350" i="4" s="1"/>
  <c r="D1226" i="10"/>
  <c r="D655" i="4"/>
  <c r="F655" i="4" s="1"/>
  <c r="D1393" i="10"/>
  <c r="E1393" i="10" s="1"/>
  <c r="D794" i="4"/>
  <c r="D918" i="4"/>
  <c r="G918" i="4" s="1"/>
  <c r="D286" i="10"/>
  <c r="K286" i="10" s="1"/>
  <c r="D1470" i="4"/>
  <c r="G1470" i="4" s="1"/>
  <c r="D1285" i="4"/>
  <c r="I1285" i="4" s="1"/>
  <c r="D1244" i="10"/>
  <c r="D19" i="10"/>
  <c r="L19" i="10" s="1"/>
  <c r="D1062" i="10"/>
  <c r="L1062" i="10" s="1"/>
  <c r="D99" i="10"/>
  <c r="D1770" i="10"/>
  <c r="L1770" i="10" s="1"/>
  <c r="D1498" i="10"/>
  <c r="L1498" i="10" s="1"/>
  <c r="D1218" i="10"/>
  <c r="D1270" i="10"/>
  <c r="G1270" i="10" s="1"/>
  <c r="J1270" i="10" s="1"/>
  <c r="D429" i="10"/>
  <c r="E429" i="10" s="1"/>
  <c r="D1505" i="10"/>
  <c r="E1505" i="10" s="1"/>
  <c r="D1210" i="10"/>
  <c r="F1210" i="10" s="1"/>
  <c r="D1585" i="10"/>
  <c r="D895" i="4"/>
  <c r="I895" i="4" s="1"/>
  <c r="D1076" i="4"/>
  <c r="G1076" i="4" s="1"/>
  <c r="D651" i="10"/>
  <c r="F651" i="10" s="1"/>
  <c r="D653" i="4"/>
  <c r="D1039" i="10"/>
  <c r="F1039" i="10" s="1"/>
  <c r="D999" i="10"/>
  <c r="K999" i="10" s="1"/>
  <c r="D1058" i="4"/>
  <c r="D1452" i="10"/>
  <c r="E1452" i="10" s="1"/>
  <c r="D1031" i="10"/>
  <c r="G1031" i="10" s="1"/>
  <c r="I1031" i="10" s="1"/>
  <c r="D1345" i="10"/>
  <c r="G1345" i="10" s="1"/>
  <c r="I1345" i="10" s="1"/>
  <c r="D1451" i="4"/>
  <c r="I1451" i="4" s="1"/>
  <c r="D1408" i="10"/>
  <c r="D388" i="4"/>
  <c r="D1137" i="10"/>
  <c r="D957" i="10"/>
  <c r="K957" i="10" s="1"/>
  <c r="D1204" i="10"/>
  <c r="K1204" i="10" s="1"/>
  <c r="D1880" i="10"/>
  <c r="E1880" i="10" s="1"/>
  <c r="D1565" i="10"/>
  <c r="E1565" i="10" s="1"/>
  <c r="D1133" i="4"/>
  <c r="E1133" i="4" s="1"/>
  <c r="D1660" i="10"/>
  <c r="K1660" i="10" s="1"/>
  <c r="D1574" i="4"/>
  <c r="D1502" i="10"/>
  <c r="F1502" i="10" s="1"/>
  <c r="D684" i="4"/>
  <c r="F684" i="4" s="1"/>
  <c r="D888" i="10"/>
  <c r="D1254" i="4"/>
  <c r="F1254" i="4" s="1"/>
  <c r="D438" i="10"/>
  <c r="F438" i="10" s="1"/>
  <c r="D926" i="10"/>
  <c r="F926" i="10" s="1"/>
  <c r="D1438" i="10"/>
  <c r="F1438" i="10" s="1"/>
  <c r="D1103" i="4"/>
  <c r="D527" i="4"/>
  <c r="D1460" i="4"/>
  <c r="D979" i="10"/>
  <c r="K979" i="10" s="1"/>
  <c r="D1147" i="4"/>
  <c r="I1147" i="4" s="1"/>
  <c r="D756" i="4"/>
  <c r="F756" i="4" s="1"/>
  <c r="D1054" i="4"/>
  <c r="D1447" i="4"/>
  <c r="G1447" i="4" s="1"/>
  <c r="D1014" i="4"/>
  <c r="D121" i="4"/>
  <c r="D874" i="10"/>
  <c r="D1429" i="4"/>
  <c r="G1429" i="4" s="1"/>
  <c r="D280" i="4"/>
  <c r="F280" i="4" s="1"/>
  <c r="D1907" i="10"/>
  <c r="D214" i="4"/>
  <c r="D868" i="4"/>
  <c r="I868" i="4" s="1"/>
  <c r="D1136" i="10"/>
  <c r="E1136" i="10" s="1"/>
  <c r="D1219" i="10"/>
  <c r="E1219" i="10" s="1"/>
  <c r="D942" i="10"/>
  <c r="D299" i="4"/>
  <c r="D848" i="4"/>
  <c r="D1496" i="10"/>
  <c r="G1496" i="10" s="1"/>
  <c r="D205" i="4"/>
  <c r="F205" i="4" s="1"/>
  <c r="D583" i="10"/>
  <c r="K583" i="10" s="1"/>
  <c r="D276" i="10"/>
  <c r="L276" i="10" s="1"/>
  <c r="D1508" i="10"/>
  <c r="G1508" i="10" s="1"/>
  <c r="D1028" i="4"/>
  <c r="D282" i="4"/>
  <c r="I282" i="4" s="1"/>
  <c r="D1162" i="4"/>
  <c r="D889" i="4"/>
  <c r="G889" i="4" s="1"/>
  <c r="D981" i="4"/>
  <c r="F981" i="4" s="1"/>
  <c r="D1056" i="10"/>
  <c r="G1056" i="10" s="1"/>
  <c r="D146" i="4"/>
  <c r="F146" i="4" s="1"/>
  <c r="D243" i="4"/>
  <c r="D813" i="4"/>
  <c r="G813" i="4" s="1"/>
  <c r="D1490" i="10"/>
  <c r="E1490" i="10" s="1"/>
  <c r="D343" i="4"/>
  <c r="G343" i="4" s="1"/>
  <c r="D92" i="4"/>
  <c r="F92" i="4" s="1"/>
  <c r="D457" i="4"/>
  <c r="E457" i="4" s="1"/>
  <c r="D85" i="4"/>
  <c r="I85" i="4" s="1"/>
  <c r="D844" i="4"/>
  <c r="G844" i="4" s="1"/>
  <c r="D795" i="10"/>
  <c r="G795" i="10" s="1"/>
  <c r="D1211" i="10"/>
  <c r="D1586" i="10"/>
  <c r="D1169" i="10"/>
  <c r="D1545" i="4"/>
  <c r="D1004" i="10"/>
  <c r="G1004" i="10" s="1"/>
  <c r="J1004" i="10" s="1"/>
  <c r="D32" i="4"/>
  <c r="F32" i="4" s="1"/>
  <c r="D1330" i="4"/>
  <c r="D1643" i="10"/>
  <c r="D64" i="10"/>
  <c r="G64" i="10" s="1"/>
  <c r="D1417" i="10"/>
  <c r="D923" i="10"/>
  <c r="K923" i="10" s="1"/>
  <c r="D401" i="4"/>
  <c r="D369" i="4"/>
  <c r="G369" i="4" s="1"/>
  <c r="D783" i="10"/>
  <c r="E783" i="10" s="1"/>
  <c r="D408" i="4"/>
  <c r="I408" i="4" s="1"/>
  <c r="D1092" i="4"/>
  <c r="D912" i="10"/>
  <c r="D47" i="10"/>
  <c r="D58" i="4"/>
  <c r="D1249" i="10"/>
  <c r="F1249" i="10" s="1"/>
  <c r="D128" i="10"/>
  <c r="D1231" i="4"/>
  <c r="G1231" i="4" s="1"/>
  <c r="D1283" i="4"/>
  <c r="G1283" i="4" s="1"/>
  <c r="D455" i="10"/>
  <c r="D754" i="4"/>
  <c r="D730" i="10"/>
  <c r="K730" i="10" s="1"/>
  <c r="D1435" i="10"/>
  <c r="L1435" i="10" s="1"/>
  <c r="D1222" i="10"/>
  <c r="D195" i="4"/>
  <c r="D1480" i="10"/>
  <c r="L1480" i="10" s="1"/>
  <c r="D1557" i="10"/>
  <c r="D213" i="4"/>
  <c r="E213" i="4" s="1"/>
  <c r="D1054" i="10"/>
  <c r="K1054" i="10" s="1"/>
  <c r="D1292" i="10"/>
  <c r="L1292" i="10" s="1"/>
  <c r="D287" i="4"/>
  <c r="D131" i="10"/>
  <c r="L131" i="10" s="1"/>
  <c r="D558" i="10"/>
  <c r="K558" i="10" s="1"/>
  <c r="D273" i="4"/>
  <c r="F273" i="4" s="1"/>
  <c r="D594" i="10"/>
  <c r="E594" i="10" s="1"/>
  <c r="D974" i="4"/>
  <c r="F974" i="4" s="1"/>
  <c r="D61" i="4"/>
  <c r="G61" i="4" s="1"/>
  <c r="D1374" i="4"/>
  <c r="D1633" i="10"/>
  <c r="D1202" i="10"/>
  <c r="G1202" i="10" s="1"/>
  <c r="D1387" i="10"/>
  <c r="L1387" i="10" s="1"/>
  <c r="D409" i="4"/>
  <c r="I409" i="4" s="1"/>
  <c r="D1080" i="4"/>
  <c r="F1080" i="4" s="1"/>
  <c r="D1370" i="4"/>
  <c r="E1370" i="4" s="1"/>
  <c r="D265" i="4"/>
  <c r="D454" i="10"/>
  <c r="L454" i="10" s="1"/>
  <c r="D738" i="4"/>
  <c r="F738" i="4" s="1"/>
  <c r="D330" i="4"/>
  <c r="I330" i="4" s="1"/>
  <c r="D183" i="10"/>
  <c r="D806" i="4"/>
  <c r="E806" i="4" s="1"/>
  <c r="D1859" i="10"/>
  <c r="D995" i="4"/>
  <c r="D505" i="4"/>
  <c r="F505" i="4" s="1"/>
  <c r="D1625" i="10"/>
  <c r="D384" i="4"/>
  <c r="D1147" i="10"/>
  <c r="L1147" i="10" s="1"/>
  <c r="D743" i="10"/>
  <c r="F743" i="10" s="1"/>
  <c r="D1396" i="4"/>
  <c r="G1396" i="4" s="1"/>
  <c r="D759" i="10"/>
  <c r="G759" i="10" s="1"/>
  <c r="D426" i="10"/>
  <c r="D1463" i="10"/>
  <c r="L1463" i="10" s="1"/>
  <c r="D319" i="10"/>
  <c r="F319" i="10" s="1"/>
  <c r="D431" i="10"/>
  <c r="D726" i="10"/>
  <c r="L726" i="10" s="1"/>
  <c r="D1210" i="4"/>
  <c r="F1210" i="4" s="1"/>
  <c r="D645" i="10"/>
  <c r="D1141" i="10"/>
  <c r="F1141" i="10" s="1"/>
  <c r="D660" i="4"/>
  <c r="D798" i="4"/>
  <c r="F798" i="4" s="1"/>
  <c r="D1609" i="10"/>
  <c r="L1609" i="10" s="1"/>
  <c r="D1751" i="10"/>
  <c r="F1751" i="10" s="1"/>
  <c r="D1917" i="10"/>
  <c r="G1917" i="10" s="1"/>
  <c r="D936" i="4"/>
  <c r="G936" i="4" s="1"/>
  <c r="D1069" i="10"/>
  <c r="K1069" i="10" s="1"/>
  <c r="D702" i="4"/>
  <c r="D1742" i="10"/>
  <c r="K1742" i="10" s="1"/>
  <c r="D546" i="10"/>
  <c r="G546" i="10" s="1"/>
  <c r="D23" i="4"/>
  <c r="D810" i="10"/>
  <c r="D1871" i="10"/>
  <c r="G1871" i="10" s="1"/>
  <c r="D79" i="4"/>
  <c r="D490" i="10"/>
  <c r="L490" i="10" s="1"/>
  <c r="D1341" i="10"/>
  <c r="D726" i="4"/>
  <c r="D1107" i="10"/>
  <c r="E1107" i="10" s="1"/>
  <c r="D1893" i="10"/>
  <c r="D301" i="4"/>
  <c r="E301" i="4" s="1"/>
  <c r="D410" i="4"/>
  <c r="F410" i="4" s="1"/>
  <c r="D604" i="10"/>
  <c r="G604" i="10" s="1"/>
  <c r="D1479" i="4"/>
  <c r="D619" i="10"/>
  <c r="D600" i="10"/>
  <c r="K600" i="10" s="1"/>
  <c r="D1909" i="10"/>
  <c r="D722" i="4"/>
  <c r="D1126" i="10"/>
  <c r="D1094" i="4"/>
  <c r="D891" i="10"/>
  <c r="G891" i="10" s="1"/>
  <c r="D588" i="4"/>
  <c r="D165" i="10"/>
  <c r="F165" i="10" s="1"/>
  <c r="D87" i="4"/>
  <c r="E87" i="4" s="1"/>
  <c r="D1636" i="10"/>
  <c r="G1636" i="10" s="1"/>
  <c r="D1833" i="10"/>
  <c r="D1074" i="4"/>
  <c r="D835" i="4"/>
  <c r="D73" i="10"/>
  <c r="D1427" i="10"/>
  <c r="L1427" i="10" s="1"/>
  <c r="D371" i="4"/>
  <c r="D1443" i="4"/>
  <c r="I1443" i="4" s="1"/>
  <c r="D587" i="10"/>
  <c r="L587" i="10" s="1"/>
  <c r="D1190" i="10"/>
  <c r="K1190" i="10" s="1"/>
  <c r="D1197" i="10"/>
  <c r="L1197" i="10" s="1"/>
  <c r="D473" i="4"/>
  <c r="D433" i="10"/>
  <c r="D534" i="4"/>
  <c r="G534" i="4" s="1"/>
  <c r="D1052" i="10"/>
  <c r="L1052" i="10" s="1"/>
  <c r="D435" i="10"/>
  <c r="G435" i="10" s="1"/>
  <c r="D1487" i="10"/>
  <c r="D1046" i="10"/>
  <c r="D1712" i="10"/>
  <c r="D1689" i="10"/>
  <c r="D1908" i="10"/>
  <c r="D176" i="4"/>
  <c r="I176" i="4" s="1"/>
  <c r="D1772" i="10"/>
  <c r="L1772" i="10" s="1"/>
  <c r="D1799" i="10"/>
  <c r="D1882" i="10"/>
  <c r="D1287" i="10"/>
  <c r="L1287" i="10" s="1"/>
  <c r="D237" i="4"/>
  <c r="I237" i="4" s="1"/>
  <c r="D1523" i="10"/>
  <c r="F1523" i="10" s="1"/>
  <c r="D1097" i="10"/>
  <c r="E1097" i="10" s="1"/>
  <c r="D869" i="4"/>
  <c r="D1769" i="10"/>
  <c r="F1769" i="10" s="1"/>
  <c r="D1661" i="10"/>
  <c r="E1661" i="10" s="1"/>
  <c r="D766" i="10"/>
  <c r="L766" i="10" s="1"/>
  <c r="D408" i="10"/>
  <c r="D567" i="4"/>
  <c r="D203" i="10"/>
  <c r="E203" i="10" s="1"/>
  <c r="D696" i="10"/>
  <c r="K696" i="10" s="1"/>
  <c r="D642" i="4"/>
  <c r="I642" i="4" s="1"/>
  <c r="D412" i="10"/>
  <c r="L412" i="10" s="1"/>
  <c r="D854" i="10"/>
  <c r="L854" i="10" s="1"/>
  <c r="D814" i="10"/>
  <c r="D655" i="10"/>
  <c r="D94" i="4"/>
  <c r="F94" i="4" s="1"/>
  <c r="D1576" i="10"/>
  <c r="D1186" i="10"/>
  <c r="D217" i="10"/>
  <c r="D849" i="4"/>
  <c r="D1467" i="4"/>
  <c r="G1467" i="4" s="1"/>
  <c r="D148" i="10"/>
  <c r="D126" i="10"/>
  <c r="D980" i="4"/>
  <c r="G980" i="4" s="1"/>
  <c r="D1007" i="10"/>
  <c r="D224" i="10"/>
  <c r="F224" i="10" s="1"/>
  <c r="D555" i="4"/>
  <c r="I555" i="4" s="1"/>
  <c r="D835" i="10"/>
  <c r="G835" i="10" s="1"/>
  <c r="D366" i="4"/>
  <c r="G366" i="4" s="1"/>
  <c r="D1898" i="10"/>
  <c r="F1898" i="10" s="1"/>
  <c r="D19" i="4"/>
  <c r="D1896" i="10"/>
  <c r="D1434" i="4"/>
  <c r="I1434" i="4" s="1"/>
  <c r="D733" i="10"/>
  <c r="D1269" i="4"/>
  <c r="E1269" i="4" s="1"/>
  <c r="D122" i="10"/>
  <c r="D921" i="4"/>
  <c r="D344" i="10"/>
  <c r="D674" i="10"/>
  <c r="D709" i="10"/>
  <c r="D868" i="10"/>
  <c r="F868" i="10" s="1"/>
  <c r="D40" i="10"/>
  <c r="F40" i="10" s="1"/>
  <c r="D180" i="4"/>
  <c r="D1271" i="10"/>
  <c r="D577" i="10"/>
  <c r="G577" i="10" s="1"/>
  <c r="I577" i="10" s="1"/>
  <c r="D1613" i="10"/>
  <c r="D1288" i="4"/>
  <c r="I1288" i="4" s="1"/>
  <c r="D818" i="10"/>
  <c r="E818" i="10" s="1"/>
  <c r="D392" i="10"/>
  <c r="L392" i="10" s="1"/>
  <c r="D1473" i="10"/>
  <c r="D961" i="4"/>
  <c r="I961" i="4" s="1"/>
  <c r="D393" i="4"/>
  <c r="D228" i="10"/>
  <c r="D278" i="4"/>
  <c r="E278" i="4" s="1"/>
  <c r="D166" i="10"/>
  <c r="E166" i="10" s="1"/>
  <c r="D667" i="10"/>
  <c r="L667" i="10" s="1"/>
  <c r="D1589" i="4"/>
  <c r="D885" i="10"/>
  <c r="G885" i="10" s="1"/>
  <c r="J885" i="10" s="1"/>
  <c r="D1771" i="10"/>
  <c r="F1771" i="10" s="1"/>
  <c r="D1165" i="4"/>
  <c r="D663" i="4"/>
  <c r="G663" i="4" s="1"/>
  <c r="D608" i="10"/>
  <c r="E608" i="10" s="1"/>
  <c r="D802" i="10"/>
  <c r="K802" i="10" s="1"/>
  <c r="D1278" i="10"/>
  <c r="E1278" i="10" s="1"/>
  <c r="D1354" i="4"/>
  <c r="D110" i="10"/>
  <c r="F110" i="10" s="1"/>
  <c r="D1459" i="4"/>
  <c r="G1459" i="4" s="1"/>
  <c r="D627" i="10"/>
  <c r="K627" i="10" s="1"/>
  <c r="D1421" i="10"/>
  <c r="E1421" i="10" s="1"/>
  <c r="D475" i="10"/>
  <c r="D511" i="10"/>
  <c r="G511" i="10" s="1"/>
  <c r="D809" i="10"/>
  <c r="D935" i="10"/>
  <c r="D374" i="4"/>
  <c r="G374" i="4" s="1"/>
  <c r="D665" i="10"/>
  <c r="D302" i="10"/>
  <c r="E302" i="10" s="1"/>
  <c r="D48" i="4"/>
  <c r="F48" i="4" s="1"/>
  <c r="D654" i="4"/>
  <c r="F654" i="4" s="1"/>
  <c r="D1152" i="10"/>
  <c r="E1152" i="10" s="1"/>
  <c r="D798" i="10"/>
  <c r="D1314" i="10"/>
  <c r="F1314" i="10" s="1"/>
  <c r="D1253" i="10"/>
  <c r="E1253" i="10" s="1"/>
  <c r="D990" i="10"/>
  <c r="D590" i="4"/>
  <c r="D291" i="4"/>
  <c r="D1433" i="4"/>
  <c r="G1433" i="4" s="1"/>
  <c r="D955" i="10"/>
  <c r="L955" i="10" s="1"/>
  <c r="D468" i="4"/>
  <c r="F468" i="4" s="1"/>
  <c r="D1213" i="4"/>
  <c r="D588" i="10"/>
  <c r="E588" i="10" s="1"/>
  <c r="D1200" i="4"/>
  <c r="I1200" i="4" s="1"/>
  <c r="D1319" i="10"/>
  <c r="D1419" i="4"/>
  <c r="G1419" i="4" s="1"/>
  <c r="D352" i="10"/>
  <c r="K352" i="10" s="1"/>
  <c r="D429" i="4"/>
  <c r="G429" i="4" s="1"/>
  <c r="D1581" i="10"/>
  <c r="D1791" i="10"/>
  <c r="G1791" i="10" s="1"/>
  <c r="D229" i="4"/>
  <c r="D1346" i="10"/>
  <c r="D1087" i="10"/>
  <c r="E1087" i="10" s="1"/>
  <c r="D415" i="4"/>
  <c r="I415" i="4" s="1"/>
  <c r="D595" i="10"/>
  <c r="D885" i="4"/>
  <c r="I885" i="4" s="1"/>
  <c r="D602" i="4"/>
  <c r="F602" i="4" s="1"/>
  <c r="D1132" i="10"/>
  <c r="D1211" i="4"/>
  <c r="D1375" i="4"/>
  <c r="E1375" i="4" s="1"/>
  <c r="D42" i="10"/>
  <c r="G42" i="10" s="1"/>
  <c r="I42" i="10" s="1"/>
  <c r="D128" i="4"/>
  <c r="G128" i="4" s="1"/>
  <c r="D918" i="10"/>
  <c r="K918" i="10" s="1"/>
  <c r="D1668" i="10"/>
  <c r="D367" i="4"/>
  <c r="G367" i="4" s="1"/>
  <c r="D1374" i="10"/>
  <c r="G1374" i="10" s="1"/>
  <c r="D804" i="10"/>
  <c r="G804" i="10" s="1"/>
  <c r="D174" i="4"/>
  <c r="D819" i="4"/>
  <c r="I819" i="4" s="1"/>
  <c r="D1161" i="4"/>
  <c r="D787" i="4"/>
  <c r="D706" i="4"/>
  <c r="D512" i="4"/>
  <c r="D871" i="4"/>
  <c r="I871" i="4" s="1"/>
  <c r="D1139" i="4"/>
  <c r="D376" i="4"/>
  <c r="E376" i="4" s="1"/>
  <c r="D281" i="10"/>
  <c r="G281" i="10" s="1"/>
  <c r="J281" i="10" s="1"/>
  <c r="D423" i="4"/>
  <c r="E423" i="4" s="1"/>
  <c r="D949" i="10"/>
  <c r="F949" i="10" s="1"/>
  <c r="D1163" i="4"/>
  <c r="F1163" i="4" s="1"/>
  <c r="D1825" i="10"/>
  <c r="D682" i="10"/>
  <c r="G682" i="10" s="1"/>
  <c r="I682" i="10" s="1"/>
  <c r="D328" i="10"/>
  <c r="D1763" i="10"/>
  <c r="F1763" i="10" s="1"/>
  <c r="D474" i="10"/>
  <c r="D694" i="4"/>
  <c r="D711" i="4"/>
  <c r="G711" i="4" s="1"/>
  <c r="D846" i="4"/>
  <c r="D632" i="10"/>
  <c r="L632" i="10" s="1"/>
  <c r="D1064" i="4"/>
  <c r="D1026" i="4"/>
  <c r="F1026" i="4" s="1"/>
  <c r="D530" i="4"/>
  <c r="F530" i="4" s="1"/>
  <c r="D1834" i="10"/>
  <c r="D770" i="4"/>
  <c r="D579" i="10"/>
  <c r="G579" i="10" s="1"/>
  <c r="J579" i="10" s="1"/>
  <c r="D1159" i="4"/>
  <c r="D1450" i="4"/>
  <c r="D1383" i="10"/>
  <c r="K1383" i="10" s="1"/>
  <c r="D1411" i="4"/>
  <c r="F1411" i="4" s="1"/>
  <c r="D650" i="4"/>
  <c r="F650" i="4" s="1"/>
  <c r="D419" i="10"/>
  <c r="D449" i="4"/>
  <c r="D1702" i="10"/>
  <c r="D1105" i="4"/>
  <c r="G1105" i="4" s="1"/>
  <c r="D122" i="4"/>
  <c r="I122" i="4" s="1"/>
  <c r="D228" i="4"/>
  <c r="D455" i="4"/>
  <c r="D454" i="4"/>
  <c r="G454" i="4" s="1"/>
  <c r="D1240" i="10"/>
  <c r="F1240" i="10" s="1"/>
  <c r="D326" i="10"/>
  <c r="E326" i="10" s="1"/>
  <c r="D611" i="4"/>
  <c r="F611" i="4" s="1"/>
  <c r="D741" i="4"/>
  <c r="G741" i="4" s="1"/>
  <c r="D1242" i="10"/>
  <c r="D397" i="10"/>
  <c r="D415" i="10"/>
  <c r="D829" i="10"/>
  <c r="L829" i="10" s="1"/>
  <c r="D925" i="4"/>
  <c r="D1596" i="10"/>
  <c r="K1596" i="10" s="1"/>
  <c r="D1298" i="10"/>
  <c r="D1379" i="4"/>
  <c r="E1379" i="4" s="1"/>
  <c r="D494" i="10"/>
  <c r="D1348" i="4"/>
  <c r="F1348" i="4" s="1"/>
  <c r="D1538" i="10"/>
  <c r="G1538" i="10" s="1"/>
  <c r="D604" i="4"/>
  <c r="D1064" i="10"/>
  <c r="D1741" i="10"/>
  <c r="F1741" i="10" s="1"/>
  <c r="D1229" i="10"/>
  <c r="F1229" i="10" s="1"/>
  <c r="D786" i="10"/>
  <c r="K786" i="10" s="1"/>
  <c r="D334" i="10"/>
  <c r="F334" i="10" s="1"/>
  <c r="D1023" i="4"/>
  <c r="E1023" i="4" s="1"/>
  <c r="D1077" i="4"/>
  <c r="D360" i="10"/>
  <c r="F360" i="10" s="1"/>
  <c r="D1170" i="10"/>
  <c r="E1170" i="10" s="1"/>
  <c r="D1260" i="10"/>
  <c r="K1260" i="10" s="1"/>
  <c r="D1486" i="4"/>
  <c r="D804" i="4"/>
  <c r="G804" i="4" s="1"/>
  <c r="D1350" i="10"/>
  <c r="D821" i="4"/>
  <c r="I821" i="4" s="1"/>
  <c r="D1251" i="4"/>
  <c r="E1251" i="4" s="1"/>
  <c r="D1412" i="4"/>
  <c r="E1412" i="4" s="1"/>
  <c r="D54" i="10"/>
  <c r="D800" i="10"/>
  <c r="K800" i="10" s="1"/>
  <c r="D349" i="10"/>
  <c r="F349" i="10" s="1"/>
  <c r="D313" i="4"/>
  <c r="D1037" i="10"/>
  <c r="D515" i="10"/>
  <c r="D596" i="10"/>
  <c r="D661" i="10"/>
  <c r="D540" i="10"/>
  <c r="D815" i="4"/>
  <c r="D1092" i="10"/>
  <c r="D376" i="10"/>
  <c r="K376" i="10" s="1"/>
  <c r="D1418" i="4"/>
  <c r="F1418" i="4" s="1"/>
  <c r="D1232" i="10"/>
  <c r="D545" i="10"/>
  <c r="D765" i="4"/>
  <c r="G765" i="4" s="1"/>
  <c r="D748" i="10"/>
  <c r="F748" i="10" s="1"/>
  <c r="D1640" i="10"/>
  <c r="D807" i="10"/>
  <c r="E807" i="10" s="1"/>
  <c r="D242" i="10"/>
  <c r="K242" i="10" s="1"/>
  <c r="D114" i="10"/>
  <c r="L114" i="10" s="1"/>
  <c r="D498" i="4"/>
  <c r="G498" i="4" s="1"/>
  <c r="D772" i="10"/>
  <c r="G772" i="10" s="1"/>
  <c r="I772" i="10" s="1"/>
  <c r="D483" i="10"/>
  <c r="F483" i="10" s="1"/>
  <c r="D300" i="4"/>
  <c r="D1867" i="10"/>
  <c r="D976" i="4"/>
  <c r="G976" i="4" s="1"/>
  <c r="D1306" i="4"/>
  <c r="D701" i="4"/>
  <c r="F701" i="4" s="1"/>
  <c r="D1902" i="10"/>
  <c r="D94" i="10"/>
  <c r="K94" i="10" s="1"/>
  <c r="D1424" i="4"/>
  <c r="D121" i="10"/>
  <c r="F121" i="10" s="1"/>
  <c r="D1196" i="10"/>
  <c r="F1196" i="10" s="1"/>
  <c r="D311" i="10"/>
  <c r="D1345" i="4"/>
  <c r="D169" i="10"/>
  <c r="K169" i="10" s="1"/>
  <c r="D260" i="4"/>
  <c r="G260" i="4" s="1"/>
  <c r="D664" i="10"/>
  <c r="F664" i="10" s="1"/>
  <c r="D905" i="4"/>
  <c r="D643" i="10"/>
  <c r="L643" i="10" s="1"/>
  <c r="D1151" i="10"/>
  <c r="D72" i="10"/>
  <c r="D363" i="10"/>
  <c r="E363" i="10" s="1"/>
  <c r="D1642" i="10"/>
  <c r="D1129" i="4"/>
  <c r="D305" i="10"/>
  <c r="D506" i="4"/>
  <c r="E506" i="4" s="1"/>
  <c r="D1615" i="10"/>
  <c r="D1357" i="10"/>
  <c r="G1357" i="10" s="1"/>
  <c r="I1357" i="10" s="1"/>
  <c r="D348" i="4"/>
  <c r="I348" i="4" s="1"/>
  <c r="D862" i="4"/>
  <c r="D256" i="10"/>
  <c r="K256" i="10" s="1"/>
  <c r="D717" i="10"/>
  <c r="L717" i="10" s="1"/>
  <c r="D565" i="10"/>
  <c r="F565" i="10" s="1"/>
  <c r="D84" i="10"/>
  <c r="K84" i="10" s="1"/>
  <c r="D679" i="10"/>
  <c r="L679" i="10" s="1"/>
  <c r="D1425" i="4"/>
  <c r="F1425" i="4" s="1"/>
  <c r="D297" i="10"/>
  <c r="D1263" i="10"/>
  <c r="D100" i="4"/>
  <c r="I100" i="4" s="1"/>
  <c r="D166" i="4"/>
  <c r="D1291" i="10"/>
  <c r="F1291" i="10" s="1"/>
  <c r="D181" i="10"/>
  <c r="E181" i="10" s="1"/>
  <c r="D1099" i="10"/>
  <c r="K1099" i="10" s="1"/>
  <c r="D1886" i="10"/>
  <c r="E1886" i="10" s="1"/>
  <c r="D1284" i="10"/>
  <c r="K1284" i="10" s="1"/>
  <c r="D730" i="4"/>
  <c r="D603" i="10"/>
  <c r="D482" i="4"/>
  <c r="I482" i="4" s="1"/>
  <c r="D421" i="10"/>
  <c r="E421" i="10" s="1"/>
  <c r="D1225" i="10"/>
  <c r="F1225" i="10" s="1"/>
  <c r="D864" i="10"/>
  <c r="F864" i="10" s="1"/>
  <c r="D755" i="4"/>
  <c r="F755" i="4" s="1"/>
  <c r="D162" i="4"/>
  <c r="F162" i="4" s="1"/>
  <c r="D1188" i="10"/>
  <c r="L1188" i="10" s="1"/>
  <c r="D1305" i="4"/>
  <c r="I1305" i="4" s="1"/>
  <c r="D370" i="4"/>
  <c r="G370" i="4" s="1"/>
  <c r="D890" i="10"/>
  <c r="F890" i="10" s="1"/>
  <c r="D1437" i="4"/>
  <c r="E1437" i="4" s="1"/>
  <c r="D385" i="10"/>
  <c r="D435" i="4"/>
  <c r="G435" i="4" s="1"/>
  <c r="D840" i="4"/>
  <c r="I840" i="4" s="1"/>
  <c r="D231" i="10"/>
  <c r="F231" i="10" s="1"/>
  <c r="D1315" i="10"/>
  <c r="F1315" i="10" s="1"/>
  <c r="D1872" i="10"/>
  <c r="F1872" i="10" s="1"/>
  <c r="D1475" i="10"/>
  <c r="D1363" i="10"/>
  <c r="G1363" i="10" s="1"/>
  <c r="I1363" i="10" s="1"/>
  <c r="D1259" i="10"/>
  <c r="F1259" i="10" s="1"/>
  <c r="D1097" i="4"/>
  <c r="F1097" i="4" s="1"/>
  <c r="D485" i="4"/>
  <c r="D179" i="10"/>
  <c r="E179" i="10" s="1"/>
  <c r="D354" i="4"/>
  <c r="F354" i="4" s="1"/>
  <c r="D1128" i="10"/>
  <c r="D1026" i="10"/>
  <c r="G1026" i="10" s="1"/>
  <c r="D951" i="4"/>
  <c r="D673" i="10"/>
  <c r="D1840" i="10"/>
  <c r="D1010" i="10"/>
  <c r="K1010" i="10" s="1"/>
  <c r="D608" i="4"/>
  <c r="D1703" i="10"/>
  <c r="D487" i="10"/>
  <c r="D1273" i="10"/>
  <c r="F1273" i="10" s="1"/>
  <c r="D81" i="10"/>
  <c r="L81" i="10" s="1"/>
  <c r="D81" i="4"/>
  <c r="I81" i="4" s="1"/>
  <c r="D1276" i="10"/>
  <c r="D1715" i="10"/>
  <c r="D825" i="4"/>
  <c r="D569" i="10"/>
  <c r="F569" i="10" s="1"/>
  <c r="D233" i="10"/>
  <c r="K233" i="10" s="1"/>
  <c r="D1199" i="4"/>
  <c r="F1199" i="4" s="1"/>
  <c r="D809" i="4"/>
  <c r="G809" i="4" s="1"/>
  <c r="D558" i="4"/>
  <c r="G558" i="4" s="1"/>
  <c r="D470" i="4"/>
  <c r="D62" i="10"/>
  <c r="D641" i="4"/>
  <c r="I641" i="4" s="1"/>
  <c r="D325" i="10"/>
  <c r="D653" i="10"/>
  <c r="D1651" i="10"/>
  <c r="D1394" i="10"/>
  <c r="E1394" i="10" s="1"/>
  <c r="D771" i="4"/>
  <c r="F771" i="4" s="1"/>
  <c r="D634" i="10"/>
  <c r="K634" i="10" s="1"/>
  <c r="D1086" i="10"/>
  <c r="K1086" i="10" s="1"/>
  <c r="D1075" i="4"/>
  <c r="I1075" i="4" s="1"/>
  <c r="D1324" i="4"/>
  <c r="I1324" i="4" s="1"/>
  <c r="D1275" i="4"/>
  <c r="E1275" i="4" s="1"/>
  <c r="D1216" i="10"/>
  <c r="D1875" i="10"/>
  <c r="D1556" i="4"/>
  <c r="D80" i="10"/>
  <c r="D1189" i="10"/>
  <c r="F1189" i="10" s="1"/>
  <c r="D678" i="10"/>
  <c r="E678" i="10" s="1"/>
  <c r="D1373" i="10"/>
  <c r="K1373" i="10" s="1"/>
  <c r="D333" i="10"/>
  <c r="F333" i="10" s="1"/>
  <c r="D1362" i="4"/>
  <c r="D1854" i="10"/>
  <c r="D1404" i="10"/>
  <c r="L1404" i="10" s="1"/>
  <c r="D264" i="10"/>
  <c r="K264" i="10" s="1"/>
  <c r="D1315" i="4"/>
  <c r="G1315" i="4" s="1"/>
  <c r="D1612" i="10"/>
  <c r="L1612" i="10" s="1"/>
  <c r="D1091" i="10"/>
  <c r="D1619" i="10"/>
  <c r="D1436" i="4"/>
  <c r="F1436" i="4" s="1"/>
  <c r="D172" i="10"/>
  <c r="D1083" i="4"/>
  <c r="E1083" i="4" s="1"/>
  <c r="D500" i="4"/>
  <c r="D889" i="10"/>
  <c r="G889" i="10" s="1"/>
  <c r="D392" i="4"/>
  <c r="D91" i="10"/>
  <c r="G91" i="10" s="1"/>
  <c r="I91" i="10" s="1"/>
  <c r="D135" i="10"/>
  <c r="D634" i="4"/>
  <c r="G634" i="4" s="1"/>
  <c r="D524" i="4"/>
  <c r="E524" i="4" s="1"/>
  <c r="D1587" i="10"/>
  <c r="G1587" i="10" s="1"/>
  <c r="D451" i="4"/>
  <c r="D729" i="4"/>
  <c r="D248" i="4"/>
  <c r="I248" i="4" s="1"/>
  <c r="D752" i="4"/>
  <c r="D1482" i="4"/>
  <c r="D366" i="10"/>
  <c r="F366" i="10" s="1"/>
  <c r="D1134" i="10"/>
  <c r="D1527" i="10"/>
  <c r="K1527" i="10" s="1"/>
  <c r="D324" i="10"/>
  <c r="D66" i="4"/>
  <c r="F66" i="4" s="1"/>
  <c r="D498" i="10"/>
  <c r="D1205" i="10"/>
  <c r="E1205" i="10" s="1"/>
  <c r="D1826" i="10"/>
  <c r="D296" i="10"/>
  <c r="L296" i="10" s="1"/>
  <c r="D831" i="10"/>
  <c r="L831" i="10" s="1"/>
  <c r="D424" i="10"/>
  <c r="F424" i="10" s="1"/>
  <c r="D1787" i="10"/>
  <c r="L1787" i="10" s="1"/>
  <c r="D1271" i="4"/>
  <c r="D79" i="10"/>
  <c r="D1158" i="10"/>
  <c r="E1158" i="10" s="1"/>
  <c r="D1266" i="4"/>
  <c r="E1266" i="4" s="1"/>
  <c r="D1102" i="4"/>
  <c r="D828" i="10"/>
  <c r="D57" i="4"/>
  <c r="E57" i="4" s="1"/>
  <c r="D1448" i="10"/>
  <c r="D1537" i="10"/>
  <c r="D811" i="4"/>
  <c r="G811" i="4" s="1"/>
  <c r="D917" i="10"/>
  <c r="D1034" i="10"/>
  <c r="E1034" i="10" s="1"/>
  <c r="D1090" i="4"/>
  <c r="D77" i="4"/>
  <c r="D1507" i="4"/>
  <c r="D937" i="10"/>
  <c r="K937" i="10" s="1"/>
  <c r="D320" i="10"/>
  <c r="D904" i="4"/>
  <c r="D1780" i="10"/>
  <c r="D362" i="10"/>
  <c r="D594" i="4"/>
  <c r="D405" i="4"/>
  <c r="I405" i="4" s="1"/>
  <c r="D1207" i="10"/>
  <c r="D1301" i="10"/>
  <c r="F1301" i="10" s="1"/>
  <c r="D1247" i="10"/>
  <c r="E1247" i="10" s="1"/>
  <c r="D1657" i="10"/>
  <c r="D520" i="4"/>
  <c r="I520" i="4" s="1"/>
  <c r="D694" i="10"/>
  <c r="D1474" i="4"/>
  <c r="D499" i="4"/>
  <c r="D355" i="4"/>
  <c r="I355" i="4" s="1"/>
  <c r="D1297" i="10"/>
  <c r="F1297" i="10" s="1"/>
  <c r="D1415" i="10"/>
  <c r="L1415" i="10" s="1"/>
  <c r="D782" i="10"/>
  <c r="K782" i="10" s="1"/>
  <c r="D290" i="4"/>
  <c r="E290" i="4" s="1"/>
  <c r="D623" i="10"/>
  <c r="D1023" i="10"/>
  <c r="G1023" i="10" s="1"/>
  <c r="D1203" i="4"/>
  <c r="I1203" i="4" s="1"/>
  <c r="D905" i="10"/>
  <c r="K905" i="10" s="1"/>
  <c r="D897" i="4"/>
  <c r="D1238" i="4"/>
  <c r="D537" i="4"/>
  <c r="F537" i="4" s="1"/>
  <c r="D1000" i="4"/>
  <c r="D334" i="4"/>
  <c r="D389" i="10"/>
  <c r="D288" i="10"/>
  <c r="D1599" i="4"/>
  <c r="D1134" i="4"/>
  <c r="F1134" i="4" s="1"/>
  <c r="D446" i="4"/>
  <c r="F446" i="4" s="1"/>
  <c r="D719" i="4"/>
  <c r="F719" i="4" s="1"/>
  <c r="D100" i="10"/>
  <c r="K100" i="10" s="1"/>
  <c r="D1079" i="4"/>
  <c r="D1193" i="4"/>
  <c r="E1193" i="4" s="1"/>
  <c r="D150" i="10"/>
  <c r="L150" i="10" s="1"/>
  <c r="D1165" i="10"/>
  <c r="F1165" i="10" s="1"/>
  <c r="D1127" i="10"/>
  <c r="D1015" i="4"/>
  <c r="G1015" i="4" s="1"/>
  <c r="D1020" i="4"/>
  <c r="D704" i="4"/>
  <c r="D1591" i="10"/>
  <c r="K1591" i="10" s="1"/>
  <c r="D1785" i="10"/>
  <c r="G1785" i="10" s="1"/>
  <c r="D1177" i="4"/>
  <c r="I1177" i="4" s="1"/>
  <c r="D336" i="10"/>
  <c r="L336" i="10" s="1"/>
  <c r="D723" i="4"/>
  <c r="D1408" i="4"/>
  <c r="D52" i="4"/>
  <c r="D1322" i="4"/>
  <c r="G1322" i="4" s="1"/>
  <c r="D365" i="4"/>
  <c r="I365" i="4" s="1"/>
  <c r="D28" i="4"/>
  <c r="D1033" i="4"/>
  <c r="E1033" i="4" s="1"/>
  <c r="D863" i="4"/>
  <c r="D412" i="4"/>
  <c r="D1547" i="4"/>
  <c r="D763" i="4"/>
  <c r="D389" i="4"/>
  <c r="G389" i="4" s="1"/>
  <c r="D1726" i="10"/>
  <c r="E1726" i="10" s="1"/>
  <c r="D902" i="10"/>
  <c r="E902" i="10" s="1"/>
  <c r="D1158" i="4"/>
  <c r="D1252" i="4"/>
  <c r="D378" i="4"/>
  <c r="D1319" i="4"/>
  <c r="D1237" i="4"/>
  <c r="G1237" i="4" s="1"/>
  <c r="D757" i="4"/>
  <c r="D460" i="4"/>
  <c r="D1291" i="4"/>
  <c r="D91" i="4"/>
  <c r="G91" i="4" s="1"/>
  <c r="D98" i="4"/>
  <c r="G98" i="4" s="1"/>
  <c r="D62" i="4"/>
  <c r="I62" i="4" s="1"/>
  <c r="D231" i="4"/>
  <c r="G231" i="4" s="1"/>
  <c r="D72" i="4"/>
  <c r="I72" i="4" s="1"/>
  <c r="D1301" i="4"/>
  <c r="D501" i="10"/>
  <c r="D700" i="4"/>
  <c r="D1245" i="10"/>
  <c r="F1245" i="10" s="1"/>
  <c r="D897" i="10"/>
  <c r="F897" i="10" s="1"/>
  <c r="D1095" i="10"/>
  <c r="D1200" i="10"/>
  <c r="D1109" i="4"/>
  <c r="D1571" i="4"/>
  <c r="D486" i="4"/>
  <c r="D678" i="4"/>
  <c r="D76" i="10"/>
  <c r="D624" i="4"/>
  <c r="F624" i="4" s="1"/>
  <c r="D249" i="4"/>
  <c r="D752" i="10"/>
  <c r="D1236" i="4"/>
  <c r="D1045" i="10"/>
  <c r="K1045" i="10" s="1"/>
  <c r="D612" i="10"/>
  <c r="G612" i="10" s="1"/>
  <c r="D298" i="4"/>
  <c r="D432" i="10"/>
  <c r="D457" i="10"/>
  <c r="E457" i="10" s="1"/>
  <c r="D1764" i="10"/>
  <c r="G1764" i="10" s="1"/>
  <c r="D18" i="10"/>
  <c r="E18" i="10" s="1"/>
  <c r="D1135" i="10"/>
  <c r="G1135" i="10" s="1"/>
  <c r="I1135" i="10" s="1"/>
  <c r="D1852" i="10"/>
  <c r="L1852" i="10" s="1"/>
  <c r="D1903" i="10"/>
  <c r="D61" i="10"/>
  <c r="G61" i="10" s="1"/>
  <c r="I61" i="10" s="1"/>
  <c r="D1446" i="4"/>
  <c r="F1446" i="4" s="1"/>
  <c r="D1127" i="4"/>
  <c r="G1127" i="4" s="1"/>
  <c r="D1810" i="10"/>
  <c r="K1810" i="10" s="1"/>
  <c r="D1369" i="10"/>
  <c r="K1369" i="10" s="1"/>
  <c r="D1195" i="4"/>
  <c r="F1195" i="4" s="1"/>
  <c r="D1566" i="10"/>
  <c r="D1515" i="10"/>
  <c r="K1515" i="10" s="1"/>
  <c r="D707" i="4"/>
  <c r="F707" i="4" s="1"/>
  <c r="D1095" i="4"/>
  <c r="F1095" i="4" s="1"/>
  <c r="D192" i="10"/>
  <c r="F192" i="10" s="1"/>
  <c r="D1476" i="4"/>
  <c r="E1476" i="4" s="1"/>
  <c r="D1244" i="4"/>
  <c r="I1244" i="4" s="1"/>
  <c r="D1252" i="10"/>
  <c r="G1252" i="10" s="1"/>
  <c r="I1252" i="10" s="1"/>
  <c r="D208" i="10"/>
  <c r="K208" i="10" s="1"/>
  <c r="D518" i="10"/>
  <c r="L518" i="10" s="1"/>
  <c r="D614" i="4"/>
  <c r="F614" i="4" s="1"/>
  <c r="D989" i="10"/>
  <c r="F989" i="10" s="1"/>
  <c r="D1030" i="10"/>
  <c r="F1030" i="10" s="1"/>
  <c r="D1737" i="10"/>
  <c r="K1737" i="10" s="1"/>
  <c r="D103" i="10"/>
  <c r="K103" i="10" s="1"/>
  <c r="D857" i="4"/>
  <c r="G857" i="4" s="1"/>
  <c r="D1205" i="4"/>
  <c r="I1205" i="4" s="1"/>
  <c r="D272" i="10"/>
  <c r="G272" i="10" s="1"/>
  <c r="I272" i="10" s="1"/>
  <c r="D1390" i="4"/>
  <c r="D842" i="10"/>
  <c r="G842" i="10" s="1"/>
  <c r="I842" i="10" s="1"/>
  <c r="D928" i="4"/>
  <c r="I928" i="4" s="1"/>
  <c r="D1613" i="4"/>
  <c r="E1613" i="4" s="1"/>
  <c r="D866" i="10"/>
  <c r="K866" i="10" s="1"/>
  <c r="D1027" i="10"/>
  <c r="K1027" i="10" s="1"/>
  <c r="D1392" i="4"/>
  <c r="G1392" i="4" s="1"/>
  <c r="D749" i="10"/>
  <c r="L749" i="10" s="1"/>
  <c r="D1160" i="4"/>
  <c r="F1160" i="4" s="1"/>
  <c r="D1494" i="4"/>
  <c r="D1307" i="10"/>
  <c r="L1307" i="10" s="1"/>
  <c r="D1409" i="4"/>
  <c r="G1409" i="4" s="1"/>
  <c r="D449" i="10"/>
  <c r="D1199" i="10"/>
  <c r="D232" i="10"/>
  <c r="F232" i="10" s="1"/>
  <c r="D1806" i="10"/>
  <c r="K1806" i="10" s="1"/>
  <c r="D1003" i="4"/>
  <c r="D1155" i="4"/>
  <c r="E1155" i="4" s="1"/>
  <c r="D1138" i="4"/>
  <c r="G1138" i="4" s="1"/>
  <c r="D1364" i="4"/>
  <c r="E1364" i="4" s="1"/>
  <c r="D709" i="4"/>
  <c r="I709" i="4" s="1"/>
  <c r="D1294" i="4"/>
  <c r="I1294" i="4" s="1"/>
  <c r="D1288" i="10"/>
  <c r="D351" i="10"/>
  <c r="L351" i="10" s="1"/>
  <c r="D832" i="10"/>
  <c r="G832" i="10" s="1"/>
  <c r="I832" i="10" s="1"/>
  <c r="D584" i="4"/>
  <c r="G584" i="4" s="1"/>
  <c r="D970" i="4"/>
  <c r="D71" i="10"/>
  <c r="G71" i="10" s="1"/>
  <c r="D402" i="10"/>
  <c r="D803" i="4"/>
  <c r="G803" i="4" s="1"/>
  <c r="D781" i="10"/>
  <c r="E781" i="10" s="1"/>
  <c r="D625" i="10"/>
  <c r="F625" i="10" s="1"/>
  <c r="D1235" i="4"/>
  <c r="E1235" i="4" s="1"/>
  <c r="D1335" i="4"/>
  <c r="G1335" i="4" s="1"/>
  <c r="D176" i="10"/>
  <c r="E176" i="10" s="1"/>
  <c r="D264" i="4"/>
  <c r="G264" i="4" s="1"/>
  <c r="D1090" i="10"/>
  <c r="E1090" i="10" s="1"/>
  <c r="D685" i="4"/>
  <c r="D1380" i="10"/>
  <c r="G1380" i="10" s="1"/>
  <c r="J1380" i="10" s="1"/>
  <c r="D1143" i="10"/>
  <c r="K1143" i="10" s="1"/>
  <c r="D738" i="10"/>
  <c r="L738" i="10" s="1"/>
  <c r="D961" i="10"/>
  <c r="G961" i="10" s="1"/>
  <c r="D380" i="4"/>
  <c r="G380" i="4" s="1"/>
  <c r="D244" i="10"/>
  <c r="K244" i="10" s="1"/>
  <c r="D994" i="4"/>
  <c r="I994" i="4" s="1"/>
  <c r="D1041" i="10"/>
  <c r="L1041" i="10" s="1"/>
  <c r="D1325" i="10"/>
  <c r="E1325" i="10" s="1"/>
  <c r="D1578" i="4"/>
  <c r="D1716" i="10"/>
  <c r="E1716" i="10" s="1"/>
  <c r="D750" i="4"/>
  <c r="I750" i="4" s="1"/>
  <c r="D1124" i="10"/>
  <c r="L1124" i="10" s="1"/>
  <c r="D185" i="4"/>
  <c r="F185" i="4" s="1"/>
  <c r="D1206" i="4"/>
  <c r="I1206" i="4" s="1"/>
  <c r="D373" i="10"/>
  <c r="G373" i="10" s="1"/>
  <c r="I373" i="10" s="1"/>
  <c r="D1311" i="4"/>
  <c r="F1311" i="4" s="1"/>
  <c r="D1161" i="10"/>
  <c r="L1161" i="10" s="1"/>
  <c r="D367" i="10"/>
  <c r="D1378" i="10"/>
  <c r="D745" i="4"/>
  <c r="F745" i="4" s="1"/>
  <c r="D1238" i="10"/>
  <c r="E1238" i="10" s="1"/>
  <c r="D971" i="10"/>
  <c r="F971" i="10" s="1"/>
  <c r="D910" i="10"/>
  <c r="G910" i="10" s="1"/>
  <c r="D697" i="4"/>
  <c r="G697" i="4" s="1"/>
  <c r="D629" i="10"/>
  <c r="L629" i="10" s="1"/>
  <c r="D822" i="4"/>
  <c r="D243" i="10"/>
  <c r="F243" i="10" s="1"/>
  <c r="D715" i="10"/>
  <c r="E715" i="10" s="1"/>
  <c r="D1008" i="4"/>
  <c r="I1008" i="4" s="1"/>
  <c r="D425" i="10"/>
  <c r="D1217" i="4"/>
  <c r="F1217" i="4" s="1"/>
  <c r="D622" i="10"/>
  <c r="K622" i="10" s="1"/>
  <c r="D111" i="10"/>
  <c r="L111" i="10" s="1"/>
  <c r="D993" i="10"/>
  <c r="G993" i="10" s="1"/>
  <c r="J993" i="10" s="1"/>
  <c r="D221" i="4"/>
  <c r="D612" i="4"/>
  <c r="G612" i="4" s="1"/>
  <c r="D1402" i="4"/>
  <c r="D879" i="4"/>
  <c r="E879" i="4" s="1"/>
  <c r="D754" i="10"/>
  <c r="L754" i="10" s="1"/>
  <c r="D1088" i="10"/>
  <c r="K1088" i="10" s="1"/>
  <c r="D374" i="10"/>
  <c r="G374" i="10" s="1"/>
  <c r="D792" i="10"/>
  <c r="E792" i="10" s="1"/>
  <c r="D1439" i="4"/>
  <c r="E1439" i="4" s="1"/>
  <c r="D1913" i="10"/>
  <c r="E1913" i="10" s="1"/>
  <c r="D609" i="4"/>
  <c r="D230" i="10"/>
  <c r="L230" i="10" s="1"/>
  <c r="D1273" i="4"/>
  <c r="F1273" i="4" s="1"/>
  <c r="D1225" i="4"/>
  <c r="E1225" i="4" s="1"/>
  <c r="D965" i="10"/>
  <c r="D968" i="10"/>
  <c r="F968" i="10" s="1"/>
  <c r="D88" i="10"/>
  <c r="G88" i="10" s="1"/>
  <c r="D332" i="10"/>
  <c r="D186" i="10"/>
  <c r="D1166" i="10"/>
  <c r="L1166" i="10" s="1"/>
  <c r="D1328" i="10"/>
  <c r="D1259" i="4"/>
  <c r="E1259" i="4" s="1"/>
  <c r="D451" i="10"/>
  <c r="L451" i="10" s="1"/>
  <c r="D437" i="10"/>
  <c r="L437" i="10" s="1"/>
  <c r="D1302" i="10"/>
  <c r="L1302" i="10" s="1"/>
  <c r="D525" i="10"/>
  <c r="K525" i="10" s="1"/>
  <c r="D1491" i="10"/>
  <c r="L1491" i="10" s="1"/>
  <c r="D520" i="10"/>
  <c r="F520" i="10" s="1"/>
  <c r="D27" i="10"/>
  <c r="F27" i="10" s="1"/>
  <c r="D417" i="10"/>
  <c r="D811" i="10"/>
  <c r="D1233" i="10"/>
  <c r="K1233" i="10" s="1"/>
  <c r="D1142" i="10"/>
  <c r="F1142" i="10" s="1"/>
  <c r="D621" i="4"/>
  <c r="E621" i="4" s="1"/>
  <c r="D917" i="4"/>
  <c r="I917" i="4" s="1"/>
  <c r="D1528" i="4"/>
  <c r="E1528" i="4" s="1"/>
  <c r="D472" i="10"/>
  <c r="K472" i="10" s="1"/>
  <c r="D1370" i="10"/>
  <c r="D683" i="10"/>
  <c r="F683" i="10" s="1"/>
  <c r="D713" i="10"/>
  <c r="E713" i="10" s="1"/>
  <c r="D820" i="10"/>
  <c r="D998" i="10"/>
  <c r="F998" i="10" s="1"/>
  <c r="D998" i="4"/>
  <c r="I998" i="4" s="1"/>
  <c r="D354" i="10"/>
  <c r="F354" i="10" s="1"/>
  <c r="D873" i="4"/>
  <c r="E873" i="4" s="1"/>
  <c r="D725" i="10"/>
  <c r="D1281" i="4"/>
  <c r="I1281" i="4" s="1"/>
  <c r="D1138" i="10"/>
  <c r="L1138" i="10" s="1"/>
  <c r="D1864" i="10"/>
  <c r="D763" i="10"/>
  <c r="G763" i="10" s="1"/>
  <c r="D947" i="4"/>
  <c r="F947" i="4" s="1"/>
  <c r="D847" i="4"/>
  <c r="G847" i="4" s="1"/>
  <c r="D994" i="10"/>
  <c r="D618" i="4"/>
  <c r="G618" i="4" s="1"/>
  <c r="D977" i="4"/>
  <c r="F977" i="4" s="1"/>
  <c r="D703" i="4"/>
  <c r="G703" i="4" s="1"/>
  <c r="D741" i="10"/>
  <c r="K741" i="10" s="1"/>
  <c r="D1361" i="10"/>
  <c r="L1361" i="10" s="1"/>
  <c r="D1055" i="10"/>
  <c r="L1055" i="10" s="1"/>
  <c r="D973" i="10"/>
  <c r="D1802" i="10"/>
  <c r="K1802" i="10" s="1"/>
  <c r="D562" i="4"/>
  <c r="F562" i="4" s="1"/>
  <c r="D1300" i="4"/>
  <c r="F1300" i="4" s="1"/>
  <c r="D574" i="10"/>
  <c r="G574" i="10" s="1"/>
  <c r="I574" i="10" s="1"/>
  <c r="D1420" i="4"/>
  <c r="F1420" i="4" s="1"/>
  <c r="D1389" i="4"/>
  <c r="G1389" i="4" s="1"/>
  <c r="D1694" i="10"/>
  <c r="K1694" i="10" s="1"/>
  <c r="D924" i="10"/>
  <c r="D1530" i="10"/>
  <c r="D1394" i="4"/>
  <c r="E1394" i="4" s="1"/>
  <c r="D411" i="4"/>
  <c r="E411" i="4" s="1"/>
  <c r="D1412" i="10"/>
  <c r="K1412" i="10" s="1"/>
  <c r="D1836" i="10"/>
  <c r="D1894" i="10"/>
  <c r="E1894" i="10" s="1"/>
  <c r="D1575" i="10"/>
  <c r="L1575" i="10" s="1"/>
  <c r="D1194" i="10"/>
  <c r="L1194" i="10" s="1"/>
  <c r="D476" i="4"/>
  <c r="I476" i="4" s="1"/>
  <c r="D1453" i="10"/>
  <c r="L1453" i="10" s="1"/>
  <c r="D1035" i="4"/>
  <c r="E1035" i="4" s="1"/>
  <c r="D1904" i="10"/>
  <c r="E1904" i="10" s="1"/>
  <c r="D210" i="10"/>
  <c r="G210" i="10" s="1"/>
  <c r="D1824" i="10"/>
  <c r="L1824" i="10" s="1"/>
  <c r="D1727" i="10"/>
  <c r="D65" i="10"/>
  <c r="E65" i="10" s="1"/>
  <c r="D928" i="10"/>
  <c r="E928" i="10" s="1"/>
  <c r="D1253" i="4"/>
  <c r="D721" i="4"/>
  <c r="F721" i="4" s="1"/>
  <c r="D927" i="10"/>
  <c r="G927" i="10" s="1"/>
  <c r="D542" i="4"/>
  <c r="E542" i="4" s="1"/>
  <c r="D1510" i="10"/>
  <c r="F1510" i="10" s="1"/>
  <c r="D335" i="10"/>
  <c r="G335" i="10" s="1"/>
  <c r="I335" i="10" s="1"/>
  <c r="D187" i="10"/>
  <c r="G187" i="10" s="1"/>
  <c r="I187" i="10" s="1"/>
  <c r="D1074" i="10"/>
  <c r="K1074" i="10" s="1"/>
  <c r="D427" i="4"/>
  <c r="F427" i="4" s="1"/>
  <c r="D323" i="4"/>
  <c r="G323" i="4" s="1"/>
  <c r="D1025" i="4"/>
  <c r="I1025" i="4" s="1"/>
  <c r="D670" i="10"/>
  <c r="L670" i="10" s="1"/>
  <c r="D1878" i="10"/>
  <c r="G1878" i="10" s="1"/>
  <c r="D1372" i="4"/>
  <c r="E1372" i="4" s="1"/>
  <c r="D626" i="10"/>
  <c r="G626" i="10" s="1"/>
  <c r="I626" i="10" s="1"/>
  <c r="D691" i="4"/>
  <c r="I691" i="4" s="1"/>
  <c r="D1569" i="10"/>
  <c r="D529" i="4"/>
  <c r="G529" i="4" s="1"/>
  <c r="D1337" i="4"/>
  <c r="I1337" i="4" s="1"/>
  <c r="D293" i="10"/>
  <c r="K293" i="10" s="1"/>
  <c r="D1326" i="4"/>
  <c r="I1326" i="4" s="1"/>
  <c r="D688" i="10"/>
  <c r="L688" i="10" s="1"/>
  <c r="D1901" i="10"/>
  <c r="D910" i="4"/>
  <c r="F910" i="4" s="1"/>
  <c r="D316" i="10"/>
  <c r="E316" i="10" s="1"/>
  <c r="D1145" i="10"/>
  <c r="D405" i="10"/>
  <c r="K405" i="10" s="1"/>
  <c r="D349" i="4"/>
  <c r="E349" i="4" s="1"/>
  <c r="D1749" i="10"/>
  <c r="D175" i="4"/>
  <c r="I175" i="4" s="1"/>
  <c r="D1547" i="10"/>
  <c r="K1547" i="10" s="1"/>
  <c r="D1568" i="10"/>
  <c r="D1154" i="4"/>
  <c r="F1154" i="4" s="1"/>
  <c r="D1572" i="4"/>
  <c r="I1572" i="4" s="1"/>
  <c r="D815" i="10"/>
  <c r="K815" i="10" s="1"/>
  <c r="D1478" i="4"/>
  <c r="I1478" i="4" s="1"/>
  <c r="D583" i="4"/>
  <c r="D1762" i="10"/>
  <c r="D1752" i="10"/>
  <c r="D1062" i="4"/>
  <c r="G1062" i="4" s="1"/>
  <c r="D307" i="4"/>
  <c r="D927" i="4"/>
  <c r="F927" i="4" s="1"/>
  <c r="D575" i="4"/>
  <c r="G575" i="4" s="1"/>
  <c r="D536" i="4"/>
  <c r="F536" i="4" s="1"/>
  <c r="D922" i="4"/>
  <c r="E922" i="4" s="1"/>
  <c r="D1171" i="4"/>
  <c r="D1430" i="4"/>
  <c r="D1390" i="10"/>
  <c r="E1390" i="10" s="1"/>
  <c r="D1189" i="4"/>
  <c r="G1189" i="4" s="1"/>
  <c r="D1032" i="4"/>
  <c r="G1032" i="4" s="1"/>
  <c r="D1494" i="10"/>
  <c r="G1494" i="10" s="1"/>
  <c r="I1494" i="10" s="1"/>
  <c r="D1153" i="4"/>
  <c r="D262" i="4"/>
  <c r="F262" i="4" s="1"/>
  <c r="D382" i="10"/>
  <c r="D1403" i="10"/>
  <c r="E1403" i="10" s="1"/>
  <c r="D883" i="4"/>
  <c r="G883" i="4" s="1"/>
  <c r="D744" i="10"/>
  <c r="G744" i="10" s="1"/>
  <c r="J744" i="10" s="1"/>
  <c r="D1065" i="10"/>
  <c r="E1065" i="10" s="1"/>
  <c r="D1125" i="4"/>
  <c r="D996" i="10"/>
  <c r="D944" i="4"/>
  <c r="F944" i="4" s="1"/>
  <c r="D1256" i="4"/>
  <c r="G1256" i="4" s="1"/>
  <c r="D411" i="10"/>
  <c r="G411" i="10" s="1"/>
  <c r="I411" i="10" s="1"/>
  <c r="D516" i="10"/>
  <c r="F516" i="10" s="1"/>
  <c r="D1308" i="4"/>
  <c r="G1308" i="4" s="1"/>
  <c r="D931" i="4"/>
  <c r="F931" i="4" s="1"/>
  <c r="D780" i="4"/>
  <c r="F780" i="4" s="1"/>
  <c r="D510" i="4"/>
  <c r="I510" i="4" s="1"/>
  <c r="D637" i="4"/>
  <c r="E637" i="4" s="1"/>
  <c r="D1688" i="10"/>
  <c r="D481" i="4"/>
  <c r="D32" i="10"/>
  <c r="G32" i="10" s="1"/>
  <c r="J32" i="10" s="1"/>
  <c r="D352" i="4"/>
  <c r="F352" i="4" s="1"/>
  <c r="D1228" i="4"/>
  <c r="I1228" i="4" s="1"/>
  <c r="D1604" i="10"/>
  <c r="D34" i="4"/>
  <c r="F34" i="4" s="1"/>
  <c r="D1108" i="4"/>
  <c r="E1108" i="4" s="1"/>
  <c r="D95" i="4"/>
  <c r="D1233" i="4"/>
  <c r="G1233" i="4" s="1"/>
  <c r="D924" i="4"/>
  <c r="G924" i="4" s="1"/>
  <c r="D1201" i="10"/>
  <c r="E1201" i="10" s="1"/>
  <c r="D570" i="4"/>
  <c r="D1349" i="10"/>
  <c r="E1349" i="10" s="1"/>
  <c r="D1049" i="4"/>
  <c r="D523" i="4"/>
  <c r="I523" i="4" s="1"/>
  <c r="D1740" i="10"/>
  <c r="D916" i="4"/>
  <c r="G916" i="4" s="1"/>
  <c r="D622" i="4"/>
  <c r="I622" i="4" s="1"/>
  <c r="D1140" i="10"/>
  <c r="D23" i="10"/>
  <c r="G23" i="10" s="1"/>
  <c r="I23" i="10" s="1"/>
  <c r="D229" i="10"/>
  <c r="E229" i="10" s="1"/>
  <c r="D441" i="4"/>
  <c r="D1356" i="10"/>
  <c r="D728" i="10"/>
  <c r="D1590" i="10"/>
  <c r="D907" i="10"/>
  <c r="D1308" i="10"/>
  <c r="E1308" i="10" s="1"/>
  <c r="D1873" i="10"/>
  <c r="D1003" i="10"/>
  <c r="D978" i="10"/>
  <c r="D1443" i="10"/>
  <c r="D1409" i="10"/>
  <c r="D793" i="4"/>
  <c r="I793" i="4" s="1"/>
  <c r="D1634" i="10"/>
  <c r="D796" i="10"/>
  <c r="F796" i="10" s="1"/>
  <c r="D390" i="4"/>
  <c r="E390" i="4" s="1"/>
  <c r="D238" i="10"/>
  <c r="F238" i="10" s="1"/>
  <c r="D1282" i="10"/>
  <c r="E1282" i="10" s="1"/>
  <c r="D1146" i="4"/>
  <c r="I1146" i="4" s="1"/>
  <c r="D1533" i="10"/>
  <c r="D536" i="10"/>
  <c r="F536" i="10" s="1"/>
  <c r="D48" i="10"/>
  <c r="E48" i="10" s="1"/>
  <c r="D785" i="10"/>
  <c r="E785" i="10" s="1"/>
  <c r="D92" i="10"/>
  <c r="E92" i="10" s="1"/>
  <c r="D1916" i="10"/>
  <c r="D400" i="10"/>
  <c r="D426" i="4"/>
  <c r="D255" i="10"/>
  <c r="D1623" i="10"/>
  <c r="D747" i="4"/>
  <c r="E747" i="4" s="1"/>
  <c r="D1897" i="10"/>
  <c r="E1897" i="10" s="1"/>
  <c r="D516" i="4"/>
  <c r="D764" i="10"/>
  <c r="F764" i="10" s="1"/>
  <c r="D640" i="4"/>
  <c r="F640" i="4" s="1"/>
  <c r="D1093" i="4"/>
  <c r="D1418" i="10"/>
  <c r="K1418" i="10" s="1"/>
  <c r="D816" i="4"/>
  <c r="F816" i="4" s="1"/>
  <c r="D1452" i="4"/>
  <c r="D572" i="10"/>
  <c r="F572" i="10" s="1"/>
  <c r="D1579" i="10"/>
  <c r="F1579" i="10" s="1"/>
  <c r="D590" i="10"/>
  <c r="L590" i="10" s="1"/>
  <c r="D1173" i="10"/>
  <c r="D1381" i="10"/>
  <c r="E1381" i="10" s="1"/>
  <c r="D595" i="4"/>
  <c r="I595" i="4" s="1"/>
  <c r="D521" i="10"/>
  <c r="G521" i="10" s="1"/>
  <c r="I521" i="10" s="1"/>
  <c r="D1316" i="4"/>
  <c r="G1316" i="4" s="1"/>
  <c r="D1265" i="10"/>
  <c r="D1699" i="10"/>
  <c r="L1699" i="10" s="1"/>
  <c r="D1344" i="4"/>
  <c r="I1344" i="4" s="1"/>
  <c r="D696" i="4"/>
  <c r="F696" i="4" s="1"/>
  <c r="D681" i="10"/>
  <c r="L681" i="10" s="1"/>
  <c r="D581" i="4"/>
  <c r="D652" i="10"/>
  <c r="G652" i="10" s="1"/>
  <c r="D970" i="10"/>
  <c r="F970" i="10" s="1"/>
  <c r="D611" i="10"/>
  <c r="D439" i="4"/>
  <c r="E439" i="4" s="1"/>
  <c r="D1044" i="10"/>
  <c r="E1044" i="10" s="1"/>
  <c r="D481" i="10"/>
  <c r="K481" i="10" s="1"/>
  <c r="D966" i="4"/>
  <c r="D1108" i="10"/>
  <c r="D882" i="4"/>
  <c r="D1558" i="4"/>
  <c r="I1558" i="4" s="1"/>
  <c r="D1293" i="4"/>
  <c r="G1293" i="4" s="1"/>
  <c r="D605" i="4"/>
  <c r="D1444" i="10"/>
  <c r="L1444" i="10" s="1"/>
  <c r="D1414" i="4"/>
  <c r="F1414" i="4" s="1"/>
  <c r="D477" i="4"/>
  <c r="I477" i="4" s="1"/>
  <c r="D586" i="10"/>
  <c r="F586" i="10" s="1"/>
  <c r="D847" i="10"/>
  <c r="G847" i="10" s="1"/>
  <c r="D1173" i="4"/>
  <c r="E1173" i="4" s="1"/>
  <c r="D1563" i="10"/>
  <c r="D952" i="4"/>
  <c r="D1339" i="10"/>
  <c r="K1339" i="10" s="1"/>
  <c r="D751" i="4"/>
  <c r="D521" i="4"/>
  <c r="F521" i="4" s="1"/>
  <c r="D1629" i="10"/>
  <c r="D1356" i="4"/>
  <c r="D750" i="10"/>
  <c r="L750" i="10" s="1"/>
  <c r="D880" i="4"/>
  <c r="I880" i="4" s="1"/>
  <c r="D420" i="4"/>
  <c r="I420" i="4" s="1"/>
  <c r="D628" i="4"/>
  <c r="F628" i="4" s="1"/>
  <c r="D1425" i="10"/>
  <c r="L1425" i="10" s="1"/>
  <c r="D1670" i="10"/>
  <c r="L1670" i="10" s="1"/>
  <c r="D1164" i="10"/>
  <c r="K1164" i="10" s="1"/>
  <c r="D974" i="10"/>
  <c r="L974" i="10" s="1"/>
  <c r="D1700" i="10"/>
  <c r="D159" i="10"/>
  <c r="L159" i="10" s="1"/>
  <c r="D1303" i="10"/>
  <c r="G1303" i="10" s="1"/>
  <c r="I1303" i="10" s="1"/>
  <c r="D361" i="4"/>
  <c r="G361" i="4" s="1"/>
  <c r="D345" i="4"/>
  <c r="F345" i="4" s="1"/>
  <c r="D1232" i="4"/>
  <c r="G1232" i="4" s="1"/>
  <c r="D156" i="4"/>
  <c r="D252" i="10"/>
  <c r="D801" i="10"/>
  <c r="L801" i="10" s="1"/>
  <c r="D1618" i="10"/>
  <c r="D1296" i="10"/>
  <c r="G1296" i="10" s="1"/>
  <c r="D409" i="10"/>
  <c r="F409" i="10" s="1"/>
  <c r="D1167" i="4"/>
  <c r="I1167" i="4" s="1"/>
  <c r="D1250" i="10"/>
  <c r="D627" i="4"/>
  <c r="D1328" i="4"/>
  <c r="D695" i="10"/>
  <c r="D930" i="4"/>
  <c r="I930" i="4" s="1"/>
  <c r="D732" i="4"/>
  <c r="D1616" i="10"/>
  <c r="D69" i="10"/>
  <c r="K69" i="10" s="1"/>
  <c r="D430" i="4"/>
  <c r="D916" i="10"/>
  <c r="K916" i="10" s="1"/>
  <c r="D30" i="10"/>
  <c r="D736" i="4"/>
  <c r="D95" i="10"/>
  <c r="D396" i="10"/>
  <c r="D1001" i="10"/>
  <c r="K1001" i="10" s="1"/>
  <c r="D446" i="10"/>
  <c r="D1829" i="10"/>
  <c r="D1598" i="10"/>
  <c r="D331" i="10"/>
  <c r="F331" i="10" s="1"/>
  <c r="D1248" i="4"/>
  <c r="F1248" i="4" s="1"/>
  <c r="D1286" i="4"/>
  <c r="F1286" i="4" s="1"/>
  <c r="D954" i="4"/>
  <c r="G954" i="4" s="1"/>
  <c r="D115" i="10"/>
  <c r="L115" i="10" s="1"/>
  <c r="D1119" i="10"/>
  <c r="G1119" i="10" s="1"/>
  <c r="D1277" i="4"/>
  <c r="F1277" i="4" s="1"/>
  <c r="D15" i="4"/>
  <c r="D581" i="10"/>
  <c r="E581" i="10" s="1"/>
  <c r="D381" i="10"/>
  <c r="D748" i="4"/>
  <c r="F748" i="4" s="1"/>
  <c r="D1518" i="10"/>
  <c r="D1269" i="10"/>
  <c r="F1269" i="10" s="1"/>
  <c r="D1350" i="4"/>
  <c r="D840" i="10"/>
  <c r="F840" i="10" s="1"/>
  <c r="D640" i="10"/>
  <c r="D886" i="4"/>
  <c r="D852" i="10"/>
  <c r="D168" i="10"/>
  <c r="K168" i="10" s="1"/>
  <c r="D703" i="10"/>
  <c r="K703" i="10" s="1"/>
  <c r="D861" i="10"/>
  <c r="D1188" i="4"/>
  <c r="F1188" i="4" s="1"/>
  <c r="D598" i="10"/>
  <c r="L598" i="10" s="1"/>
  <c r="D690" i="4"/>
  <c r="I690" i="4" s="1"/>
  <c r="D573" i="4"/>
  <c r="D1543" i="10"/>
  <c r="K1543" i="10" s="1"/>
  <c r="D43" i="10"/>
  <c r="E43" i="10" s="1"/>
  <c r="D1856" i="10"/>
  <c r="D1303" i="4"/>
  <c r="I1303" i="4" s="1"/>
  <c r="D666" i="4"/>
  <c r="D1280" i="4"/>
  <c r="F1280" i="4" s="1"/>
  <c r="D1081" i="10"/>
  <c r="E1081" i="10" s="1"/>
  <c r="D549" i="10"/>
  <c r="G549" i="10" s="1"/>
  <c r="I549" i="10" s="1"/>
  <c r="D1817" i="10"/>
  <c r="D799" i="4"/>
  <c r="F799" i="4" s="1"/>
  <c r="D1449" i="4"/>
  <c r="D1861" i="10"/>
  <c r="D891" i="4"/>
  <c r="E891" i="4" s="1"/>
  <c r="D1476" i="10"/>
  <c r="F1476" i="10" s="1"/>
  <c r="D196" i="10"/>
  <c r="D933" i="4"/>
  <c r="E933" i="4" s="1"/>
  <c r="D116" i="10"/>
  <c r="F116" i="10" s="1"/>
  <c r="D1088" i="4"/>
  <c r="F1088" i="4" s="1"/>
  <c r="D579" i="4"/>
  <c r="I579" i="4" s="1"/>
  <c r="D202" i="10"/>
  <c r="F202" i="10" s="1"/>
  <c r="D727" i="4"/>
  <c r="G727" i="4" s="1"/>
  <c r="D197" i="10"/>
  <c r="F197" i="10" s="1"/>
  <c r="D1036" i="4"/>
  <c r="D1312" i="10"/>
  <c r="G1312" i="10" s="1"/>
  <c r="D1053" i="4"/>
  <c r="D538" i="4"/>
  <c r="I538" i="4" s="1"/>
  <c r="D1401" i="4"/>
  <c r="E1401" i="4" s="1"/>
  <c r="D1148" i="10"/>
  <c r="F1148" i="10" s="1"/>
  <c r="D16" i="10"/>
  <c r="E16" i="10" s="1"/>
  <c r="D714" i="4"/>
  <c r="F714" i="4" s="1"/>
  <c r="D892" i="10"/>
  <c r="D194" i="10"/>
  <c r="D235" i="10"/>
  <c r="F235" i="10" s="1"/>
  <c r="D567" i="10"/>
  <c r="F567" i="10" s="1"/>
  <c r="D854" i="4"/>
  <c r="F854" i="4" s="1"/>
  <c r="D337" i="4"/>
  <c r="I337" i="4" s="1"/>
  <c r="D911" i="10"/>
  <c r="K911" i="10" s="1"/>
  <c r="D1116" i="10"/>
  <c r="D1458" i="10"/>
  <c r="D827" i="4"/>
  <c r="F827" i="4" s="1"/>
  <c r="D556" i="4"/>
  <c r="F556" i="4" s="1"/>
  <c r="D940" i="10"/>
  <c r="K940" i="10" s="1"/>
  <c r="D1754" i="10"/>
  <c r="G1754" i="10" s="1"/>
  <c r="D938" i="4"/>
  <c r="D773" i="10"/>
  <c r="E773" i="10" s="1"/>
  <c r="D345" i="10"/>
  <c r="D791" i="10"/>
  <c r="E791" i="10" s="1"/>
  <c r="D204" i="4"/>
  <c r="D785" i="4"/>
  <c r="E785" i="4" s="1"/>
  <c r="D1261" i="10"/>
  <c r="L1261" i="10" s="1"/>
  <c r="D834" i="4"/>
  <c r="I834" i="4" s="1"/>
  <c r="D1459" i="10"/>
  <c r="K1459" i="10" s="1"/>
  <c r="D1743" i="10"/>
  <c r="K1743" i="10" s="1"/>
  <c r="D56" i="10"/>
  <c r="F56" i="10" s="1"/>
  <c r="D260" i="10"/>
  <c r="D1160" i="10"/>
  <c r="D310" i="10"/>
  <c r="L310" i="10" s="1"/>
  <c r="D75" i="10"/>
  <c r="D368" i="10"/>
  <c r="E368" i="10" s="1"/>
  <c r="D403" i="10"/>
  <c r="D211" i="10"/>
  <c r="L211" i="10" s="1"/>
  <c r="D400" i="4"/>
  <c r="D1136" i="4"/>
  <c r="D1359" i="10"/>
  <c r="L1359" i="10" s="1"/>
  <c r="D1351" i="4"/>
  <c r="F1351" i="4" s="1"/>
  <c r="D205" i="10"/>
  <c r="F205" i="10" s="1"/>
  <c r="D691" i="10"/>
  <c r="K691" i="10" s="1"/>
  <c r="D50" i="10"/>
  <c r="G50" i="10" s="1"/>
  <c r="I50" i="10" s="1"/>
  <c r="D886" i="10"/>
  <c r="L886" i="10" s="1"/>
  <c r="D1501" i="10"/>
  <c r="K1501" i="10" s="1"/>
  <c r="D416" i="10"/>
  <c r="D539" i="10"/>
  <c r="F539" i="10" s="1"/>
  <c r="D788" i="4"/>
  <c r="F788" i="4" s="1"/>
  <c r="D407" i="10"/>
  <c r="D163" i="10"/>
  <c r="E163" i="10" s="1"/>
  <c r="D271" i="10"/>
  <c r="E271" i="10" s="1"/>
  <c r="D1077" i="10"/>
  <c r="K1077" i="10" s="1"/>
  <c r="D247" i="10"/>
  <c r="K247" i="10" s="1"/>
  <c r="D383" i="10"/>
  <c r="K383" i="10" s="1"/>
  <c r="D613" i="4"/>
  <c r="E613" i="4" s="1"/>
  <c r="D153" i="4"/>
  <c r="D357" i="10"/>
  <c r="D737" i="4"/>
  <c r="D1728" i="10"/>
  <c r="G1728" i="10" s="1"/>
  <c r="D1413" i="4"/>
  <c r="I1413" i="4" s="1"/>
  <c r="D1395" i="4"/>
  <c r="E1395" i="4" s="1"/>
  <c r="D1525" i="10"/>
  <c r="F1525" i="10" s="1"/>
  <c r="D1360" i="10"/>
  <c r="D477" i="10"/>
  <c r="G477" i="10" s="1"/>
  <c r="I477" i="10" s="1"/>
  <c r="D555" i="10"/>
  <c r="D552" i="4"/>
  <c r="F552" i="4" s="1"/>
  <c r="D580" i="10"/>
  <c r="G580" i="10" s="1"/>
  <c r="D182" i="4"/>
  <c r="E182" i="4" s="1"/>
  <c r="D211" i="4"/>
  <c r="I211" i="4" s="1"/>
  <c r="D943" i="4"/>
  <c r="D973" i="4"/>
  <c r="D1086" i="4"/>
  <c r="I1086" i="4" s="1"/>
  <c r="D767" i="4"/>
  <c r="G767" i="4" s="1"/>
  <c r="D1354" i="10"/>
  <c r="L1354" i="10" s="1"/>
  <c r="D1059" i="4"/>
  <c r="E1059" i="4" s="1"/>
  <c r="D687" i="4"/>
  <c r="E687" i="4" s="1"/>
  <c r="D1110" i="4"/>
  <c r="I1110" i="4" s="1"/>
  <c r="D1351" i="10"/>
  <c r="D524" i="10"/>
  <c r="K524" i="10" s="1"/>
  <c r="D1385" i="4"/>
  <c r="I1385" i="4" s="1"/>
  <c r="D1683" i="10"/>
  <c r="D1268" i="10"/>
  <c r="D794" i="10"/>
  <c r="D519" i="10"/>
  <c r="G519" i="10" s="1"/>
  <c r="I519" i="10" s="1"/>
  <c r="D1385" i="10"/>
  <c r="L1385" i="10" s="1"/>
  <c r="D324" i="4"/>
  <c r="E324" i="4" s="1"/>
  <c r="D507" i="10"/>
  <c r="L507" i="10" s="1"/>
  <c r="D394" i="4"/>
  <c r="D531" i="4"/>
  <c r="E531" i="4" s="1"/>
  <c r="D43" i="4"/>
  <c r="I43" i="4" s="1"/>
  <c r="D1179" i="4"/>
  <c r="D557" i="4"/>
  <c r="D1141" i="4"/>
  <c r="D203" i="4"/>
  <c r="D199" i="10"/>
  <c r="D734" i="10"/>
  <c r="L734" i="10" s="1"/>
  <c r="D250" i="10"/>
  <c r="K250" i="10" s="1"/>
  <c r="D1150" i="10"/>
  <c r="G1150" i="10" s="1"/>
  <c r="D633" i="4"/>
  <c r="D1284" i="4"/>
  <c r="F1284" i="4" s="1"/>
  <c r="D768" i="4"/>
  <c r="D860" i="10"/>
  <c r="D363" i="4"/>
  <c r="F363" i="4" s="1"/>
  <c r="D628" i="10"/>
  <c r="E628" i="10" s="1"/>
  <c r="D1386" i="4"/>
  <c r="F1386" i="4" s="1"/>
  <c r="D162" i="10"/>
  <c r="K162" i="10" s="1"/>
  <c r="D1006" i="10"/>
  <c r="E1006" i="10" s="1"/>
  <c r="D1131" i="4"/>
  <c r="D489" i="10"/>
  <c r="E489" i="10" s="1"/>
  <c r="D1384" i="10"/>
  <c r="F1384" i="10" s="1"/>
  <c r="D1215" i="10"/>
  <c r="D1262" i="10"/>
  <c r="D377" i="4"/>
  <c r="F377" i="4" s="1"/>
  <c r="D944" i="10"/>
  <c r="G944" i="10" s="1"/>
  <c r="I944" i="10" s="1"/>
  <c r="D1083" i="10"/>
  <c r="L1083" i="10" s="1"/>
  <c r="D762" i="10"/>
  <c r="G762" i="10" s="1"/>
  <c r="D967" i="10"/>
  <c r="F967" i="10" s="1"/>
  <c r="D1414" i="10"/>
  <c r="D1517" i="10"/>
  <c r="D346" i="10"/>
  <c r="D1305" i="10"/>
  <c r="E1305" i="10" s="1"/>
  <c r="D519" i="4"/>
  <c r="D1441" i="4"/>
  <c r="F1441" i="4" s="1"/>
  <c r="D1113" i="10"/>
  <c r="D424" i="4"/>
  <c r="E424" i="4" s="1"/>
  <c r="D303" i="4"/>
  <c r="D247" i="4"/>
  <c r="I247" i="4" s="1"/>
  <c r="D1747" i="10"/>
  <c r="D1181" i="4"/>
  <c r="F1181" i="4" s="1"/>
  <c r="D1309" i="10"/>
  <c r="E1309" i="10" s="1"/>
  <c r="D859" i="10"/>
  <c r="D547" i="10"/>
  <c r="D485" i="10"/>
  <c r="L485" i="10" s="1"/>
  <c r="D778" i="10"/>
  <c r="D1570" i="4"/>
  <c r="F1570" i="4" s="1"/>
  <c r="D1549" i="4"/>
  <c r="I1549" i="4" s="1"/>
  <c r="D1226" i="4"/>
  <c r="D773" i="4"/>
  <c r="D1758" i="10"/>
  <c r="D600" i="4"/>
  <c r="E600" i="4" s="1"/>
  <c r="D651" i="4"/>
  <c r="E651" i="4" s="1"/>
  <c r="D784" i="4"/>
  <c r="D856" i="4"/>
  <c r="E856" i="4" s="1"/>
  <c r="D1831" i="10"/>
  <c r="D568" i="10"/>
  <c r="D1750" i="10"/>
  <c r="D962" i="4"/>
  <c r="D544" i="4"/>
  <c r="D1423" i="4"/>
  <c r="E1423" i="4" s="1"/>
  <c r="D610" i="4"/>
  <c r="G610" i="4" s="1"/>
  <c r="D427" i="10"/>
  <c r="D932" i="4"/>
  <c r="G932" i="4" s="1"/>
  <c r="D149" i="4"/>
  <c r="D635" i="4"/>
  <c r="F635" i="4" s="1"/>
  <c r="D1044" i="4"/>
  <c r="I1044" i="4" s="1"/>
  <c r="D1761" i="10"/>
  <c r="K1761" i="10" s="1"/>
  <c r="D250" i="4"/>
  <c r="E250" i="4" s="1"/>
  <c r="D753" i="4"/>
  <c r="D216" i="10"/>
  <c r="D1514" i="10"/>
  <c r="K1514" i="10" s="1"/>
  <c r="D399" i="4"/>
  <c r="I399" i="4" s="1"/>
  <c r="D1257" i="4"/>
  <c r="G1257" i="4" s="1"/>
  <c r="D1463" i="4"/>
  <c r="D1609" i="4"/>
  <c r="D391" i="4"/>
  <c r="D867" i="4"/>
  <c r="D151" i="10"/>
  <c r="E151" i="10" s="1"/>
  <c r="D1485" i="4"/>
  <c r="F1485" i="4" s="1"/>
  <c r="D737" i="10"/>
  <c r="L737" i="10" s="1"/>
  <c r="D702" i="10"/>
  <c r="L702" i="10" s="1"/>
  <c r="D1701" i="10"/>
  <c r="E1701" i="10" s="1"/>
  <c r="D1884" i="10"/>
  <c r="F1884" i="10" s="1"/>
  <c r="D1483" i="4"/>
  <c r="F1483" i="4" s="1"/>
  <c r="D1853" i="10"/>
  <c r="G1853" i="10" s="1"/>
  <c r="D1050" i="4"/>
  <c r="E1050" i="4" s="1"/>
  <c r="D394" i="10"/>
  <c r="D1477" i="10"/>
  <c r="E1477" i="10" s="1"/>
  <c r="D1121" i="10"/>
  <c r="D1276" i="4"/>
  <c r="F1276" i="4" s="1"/>
  <c r="D1417" i="4"/>
  <c r="D1172" i="10"/>
  <c r="D1251" i="10"/>
  <c r="E1251" i="10" s="1"/>
  <c r="D693" i="10"/>
  <c r="D692" i="4"/>
  <c r="G692" i="4" s="1"/>
  <c r="D1837" i="10"/>
  <c r="D560" i="4"/>
  <c r="F560" i="4" s="1"/>
  <c r="D734" i="4"/>
  <c r="D1844" i="10"/>
  <c r="D503" i="10"/>
  <c r="E503" i="10" s="1"/>
  <c r="D662" i="4"/>
  <c r="E662" i="4" s="1"/>
  <c r="D568" i="4"/>
  <c r="D606" i="10"/>
  <c r="L606" i="10" s="1"/>
  <c r="D1307" i="4"/>
  <c r="E1307" i="4" s="1"/>
  <c r="D1365" i="4"/>
  <c r="D993" i="4"/>
  <c r="E993" i="4" s="1"/>
  <c r="D1488" i="4"/>
  <c r="E1488" i="4" s="1"/>
  <c r="D1842" i="10"/>
  <c r="F1842" i="10" s="1"/>
  <c r="D428" i="10"/>
  <c r="L428" i="10" s="1"/>
  <c r="D1575" i="4"/>
  <c r="D1407" i="10"/>
  <c r="D1068" i="4"/>
  <c r="I1068" i="4" s="1"/>
  <c r="D39" i="10"/>
  <c r="D305" i="4"/>
  <c r="E305" i="4" s="1"/>
  <c r="D1042" i="10"/>
  <c r="F1042" i="10" s="1"/>
  <c r="D592" i="10"/>
  <c r="E592" i="10" s="1"/>
  <c r="D759" i="4"/>
  <c r="I759" i="4" s="1"/>
  <c r="D656" i="10"/>
  <c r="E656" i="10" s="1"/>
  <c r="D1866" i="10"/>
  <c r="F1866" i="10" s="1"/>
  <c r="D1626" i="10"/>
  <c r="K1626" i="10" s="1"/>
  <c r="D1474" i="10"/>
  <c r="L1474" i="10" s="1"/>
  <c r="D464" i="10"/>
  <c r="G464" i="10" s="1"/>
  <c r="D1132" i="4"/>
  <c r="E1132" i="4" s="1"/>
  <c r="D310" i="4"/>
  <c r="D1195" i="10"/>
  <c r="D484" i="10"/>
  <c r="K484" i="10" s="1"/>
  <c r="D1782" i="10"/>
  <c r="F1782" i="10" s="1"/>
  <c r="D1748" i="10"/>
  <c r="K1748" i="10" s="1"/>
  <c r="D1614" i="4"/>
  <c r="G1614" i="4" s="1"/>
  <c r="D592" i="4"/>
  <c r="D41" i="10"/>
  <c r="E41" i="10" s="1"/>
  <c r="D1559" i="10"/>
  <c r="E1559" i="10" s="1"/>
  <c r="D257" i="4"/>
  <c r="E257" i="4" s="1"/>
  <c r="D1121" i="4"/>
  <c r="F1121" i="4" s="1"/>
  <c r="D643" i="4"/>
  <c r="G643" i="4" s="1"/>
  <c r="D845" i="4"/>
  <c r="I845" i="4" s="1"/>
  <c r="D616" i="4"/>
  <c r="D257" i="10"/>
  <c r="D1885" i="10"/>
  <c r="D853" i="4"/>
  <c r="D14" i="10"/>
  <c r="E14" i="10" s="1"/>
  <c r="D137" i="10"/>
  <c r="F137" i="10" s="1"/>
  <c r="D1620" i="10"/>
  <c r="G1620" i="10" s="1"/>
  <c r="D420" i="10"/>
  <c r="F420" i="10" s="1"/>
  <c r="D398" i="10"/>
  <c r="F398" i="10" s="1"/>
  <c r="D1881" i="10"/>
  <c r="D739" i="10"/>
  <c r="D1040" i="4"/>
  <c r="D1089" i="4"/>
  <c r="D1582" i="4"/>
  <c r="D492" i="10"/>
  <c r="K492" i="10" s="1"/>
  <c r="D1352" i="4"/>
  <c r="D384" i="10"/>
  <c r="K384" i="10" s="1"/>
  <c r="D849" i="10"/>
  <c r="L849" i="10" s="1"/>
  <c r="D1789" i="10"/>
  <c r="D1052" i="4"/>
  <c r="D1543" i="4"/>
  <c r="D187" i="4"/>
  <c r="D1285" i="10"/>
  <c r="D806" i="10"/>
  <c r="E806" i="10" s="1"/>
  <c r="D321" i="10"/>
  <c r="F321" i="10" s="1"/>
  <c r="D848" i="10"/>
  <c r="E848" i="10" s="1"/>
  <c r="D1006" i="4"/>
  <c r="I1006" i="4" s="1"/>
  <c r="D448" i="10"/>
  <c r="D1472" i="4"/>
  <c r="I1472" i="4" s="1"/>
  <c r="D1117" i="10"/>
  <c r="E1117" i="10" s="1"/>
  <c r="D149" i="10"/>
  <c r="L149" i="10" s="1"/>
  <c r="D413" i="10"/>
  <c r="L413" i="10" s="1"/>
  <c r="D547" i="4"/>
  <c r="I547" i="4" s="1"/>
  <c r="D63" i="10"/>
  <c r="F63" i="10" s="1"/>
  <c r="D483" i="4"/>
  <c r="D1036" i="10"/>
  <c r="K1036" i="10" s="1"/>
  <c r="D200" i="10"/>
  <c r="D758" i="4"/>
  <c r="E758" i="4" s="1"/>
  <c r="D559" i="4"/>
  <c r="D582" i="4"/>
  <c r="F582" i="4" s="1"/>
  <c r="D1438" i="4"/>
  <c r="D788" i="10"/>
  <c r="G788" i="10" s="1"/>
  <c r="D514" i="4"/>
  <c r="D1066" i="4"/>
  <c r="I1066" i="4" s="1"/>
  <c r="D508" i="4"/>
  <c r="I508" i="4" s="1"/>
  <c r="D1287" i="4"/>
  <c r="E1287" i="4" s="1"/>
  <c r="D358" i="10"/>
  <c r="G358" i="10" s="1"/>
  <c r="I358" i="10" s="1"/>
  <c r="D564" i="10"/>
  <c r="K564" i="10" s="1"/>
  <c r="D770" i="10"/>
  <c r="E770" i="10" s="1"/>
  <c r="D254" i="10"/>
  <c r="G254" i="10" s="1"/>
  <c r="I254" i="10" s="1"/>
  <c r="D87" i="10"/>
  <c r="E87" i="10" s="1"/>
  <c r="D1270" i="4"/>
  <c r="E1270" i="4" s="1"/>
  <c r="D207" i="4"/>
  <c r="F207" i="4" s="1"/>
  <c r="D589" i="4"/>
  <c r="E589" i="4" s="1"/>
  <c r="D353" i="10"/>
  <c r="K353" i="10" s="1"/>
  <c r="D1676" i="10"/>
  <c r="D1313" i="4"/>
  <c r="I1313" i="4" s="1"/>
  <c r="D831" i="4"/>
  <c r="G831" i="4" s="1"/>
  <c r="D184" i="4"/>
  <c r="D417" i="4"/>
  <c r="E417" i="4" s="1"/>
  <c r="D964" i="10"/>
  <c r="D359" i="10"/>
  <c r="E359" i="10" s="1"/>
  <c r="D14" i="4"/>
  <c r="E14" i="4" s="1"/>
  <c r="D368" i="4"/>
  <c r="D1479" i="10"/>
  <c r="K1479" i="10" s="1"/>
  <c r="D1081" i="4"/>
  <c r="I1081" i="4" s="1"/>
  <c r="D870" i="10"/>
  <c r="L870" i="10" s="1"/>
  <c r="D1015" i="10"/>
  <c r="E1015" i="10" s="1"/>
  <c r="D587" i="4"/>
  <c r="D992" i="4"/>
  <c r="D1207" i="4"/>
  <c r="F1207" i="4" s="1"/>
  <c r="D1311" i="10"/>
  <c r="D1120" i="4"/>
  <c r="F1120" i="4" s="1"/>
  <c r="D561" i="4"/>
  <c r="E561" i="4" s="1"/>
  <c r="D190" i="4"/>
  <c r="F190" i="4" s="1"/>
  <c r="D1524" i="10"/>
  <c r="D724" i="4"/>
  <c r="E724" i="4" s="1"/>
  <c r="D540" i="4"/>
  <c r="D414" i="4"/>
  <c r="E414" i="4" s="1"/>
  <c r="D619" i="4"/>
  <c r="E619" i="4" s="1"/>
  <c r="D479" i="10"/>
  <c r="K479" i="10" s="1"/>
  <c r="D1784" i="10"/>
  <c r="L1784" i="10" s="1"/>
  <c r="D878" i="4"/>
  <c r="F878" i="4" s="1"/>
  <c r="D1526" i="4"/>
  <c r="G1526" i="4" s="1"/>
  <c r="D225" i="10"/>
  <c r="K225" i="10" s="1"/>
  <c r="D1511" i="4"/>
  <c r="D1349" i="4"/>
  <c r="G1349" i="4" s="1"/>
  <c r="D1237" i="10"/>
  <c r="L1237" i="10" s="1"/>
  <c r="D915" i="4"/>
  <c r="F915" i="4" s="1"/>
  <c r="D1526" i="10"/>
  <c r="D89" i="10"/>
  <c r="F89" i="10" s="1"/>
  <c r="D1112" i="4"/>
  <c r="I1112" i="4" s="1"/>
  <c r="D747" i="10"/>
  <c r="K747" i="10" s="1"/>
  <c r="D465" i="10"/>
  <c r="E465" i="10" s="1"/>
  <c r="D378" i="10"/>
  <c r="D387" i="4"/>
  <c r="I387" i="4" s="1"/>
  <c r="D714" i="10"/>
  <c r="F714" i="10" s="1"/>
  <c r="D790" i="10"/>
  <c r="K790" i="10" s="1"/>
  <c r="D1239" i="10"/>
  <c r="F1239" i="10" s="1"/>
  <c r="D461" i="4"/>
  <c r="I461" i="4" s="1"/>
  <c r="D1013" i="10"/>
  <c r="D768" i="10"/>
  <c r="D1573" i="4"/>
  <c r="I1573" i="4" s="1"/>
  <c r="D577" i="4"/>
  <c r="G577" i="4" s="1"/>
  <c r="D1118" i="10"/>
  <c r="F1118" i="10" s="1"/>
  <c r="D40" i="4"/>
  <c r="E40" i="4" s="1"/>
  <c r="D1096" i="4"/>
  <c r="G1096" i="4" s="1"/>
  <c r="D1123" i="4"/>
  <c r="I1123" i="4" s="1"/>
  <c r="D1738" i="10"/>
  <c r="G1738" i="10" s="1"/>
  <c r="D512" i="10"/>
  <c r="F512" i="10" s="1"/>
  <c r="D812" i="10"/>
  <c r="L812" i="10" s="1"/>
  <c r="D1371" i="4"/>
  <c r="G1371" i="4" s="1"/>
  <c r="D758" i="10"/>
  <c r="E758" i="10" s="1"/>
  <c r="D1061" i="10"/>
  <c r="K1061" i="10" s="1"/>
  <c r="D991" i="10"/>
  <c r="D870" i="4"/>
  <c r="G870" i="4" s="1"/>
  <c r="D506" i="10"/>
  <c r="K506" i="10" s="1"/>
  <c r="D1274" i="10"/>
  <c r="E1274" i="10" s="1"/>
  <c r="D1422" i="10"/>
  <c r="G1422" i="10" s="1"/>
  <c r="D1204" i="4"/>
  <c r="I1204" i="4" s="1"/>
  <c r="D659" i="4"/>
  <c r="D1289" i="10"/>
  <c r="K1289" i="10" s="1"/>
  <c r="D698" i="10"/>
  <c r="G698" i="10" s="1"/>
  <c r="D341" i="10"/>
  <c r="D1091" i="4"/>
  <c r="G1091" i="4" s="1"/>
  <c r="D615" i="4"/>
  <c r="D552" i="10"/>
  <c r="E552" i="10" s="1"/>
  <c r="D98" i="10"/>
  <c r="L98" i="10" s="1"/>
  <c r="D105" i="10"/>
  <c r="F105" i="10" s="1"/>
  <c r="D1400" i="10"/>
  <c r="F1400" i="10" s="1"/>
  <c r="D421" i="4"/>
  <c r="E421" i="4" s="1"/>
  <c r="D434" i="10"/>
  <c r="K434" i="10" s="1"/>
  <c r="D969" i="10"/>
  <c r="F969" i="10" s="1"/>
  <c r="D719" i="10"/>
  <c r="L719" i="10" s="1"/>
  <c r="D1616" i="4"/>
  <c r="D206" i="10"/>
  <c r="D1391" i="4"/>
  <c r="D1236" i="10"/>
  <c r="E1236" i="10" s="1"/>
  <c r="D25" i="10"/>
  <c r="G25" i="10" s="1"/>
  <c r="I25" i="10" s="1"/>
  <c r="D968" i="4"/>
  <c r="G968" i="4" s="1"/>
  <c r="D819" i="10"/>
  <c r="L819" i="10" s="1"/>
  <c r="D93" i="10"/>
  <c r="K93" i="10" s="1"/>
  <c r="D1475" i="4"/>
  <c r="D780" i="10"/>
  <c r="F780" i="10" s="1"/>
  <c r="D742" i="10"/>
  <c r="G742" i="10" s="1"/>
  <c r="J742" i="10" s="1"/>
  <c r="D646" i="4"/>
  <c r="D258" i="10"/>
  <c r="D355" i="10"/>
  <c r="D646" i="10"/>
  <c r="D1100" i="4"/>
  <c r="F1100" i="4" s="1"/>
  <c r="D1768" i="10"/>
  <c r="D919" i="10"/>
  <c r="L919" i="10" s="1"/>
  <c r="D284" i="4"/>
  <c r="F284" i="4" s="1"/>
  <c r="D1429" i="10"/>
  <c r="L1429" i="10" s="1"/>
  <c r="D698" i="4"/>
  <c r="F698" i="4" s="1"/>
  <c r="D1521" i="10"/>
  <c r="K1521" i="10" s="1"/>
  <c r="D495" i="10"/>
  <c r="G495" i="10" s="1"/>
  <c r="J495" i="10" s="1"/>
  <c r="D251" i="10"/>
  <c r="G251" i="10" s="1"/>
  <c r="J251" i="10" s="1"/>
  <c r="D946" i="10"/>
  <c r="K946" i="10" s="1"/>
  <c r="D1423" i="10"/>
  <c r="D532" i="10"/>
  <c r="K532" i="10" s="1"/>
  <c r="D1216" i="4"/>
  <c r="I1216" i="4" s="1"/>
  <c r="D1586" i="4"/>
  <c r="D1508" i="4"/>
  <c r="F1508" i="4" s="1"/>
  <c r="D711" i="10"/>
  <c r="E711" i="10" s="1"/>
  <c r="D1550" i="10"/>
  <c r="F1550" i="10" s="1"/>
  <c r="D1584" i="10"/>
  <c r="D1891" i="10"/>
  <c r="D948" i="4"/>
  <c r="G948" i="4" s="1"/>
  <c r="D1599" i="10"/>
  <c r="D143" i="10"/>
  <c r="E143" i="10" s="1"/>
  <c r="D789" i="10"/>
  <c r="K789" i="10" s="1"/>
  <c r="D404" i="4"/>
  <c r="G404" i="4" s="1"/>
  <c r="D113" i="10"/>
  <c r="D797" i="4"/>
  <c r="I797" i="4" s="1"/>
  <c r="D1595" i="4"/>
  <c r="D58" i="10"/>
  <c r="D1773" i="10"/>
  <c r="D1574" i="10"/>
  <c r="D153" i="10"/>
  <c r="D346" i="4"/>
  <c r="G346" i="4" s="1"/>
  <c r="D676" i="10"/>
  <c r="K676" i="10" s="1"/>
  <c r="D53" i="10"/>
  <c r="L53" i="10" s="1"/>
  <c r="D1512" i="4"/>
  <c r="F1512" i="4" s="1"/>
  <c r="D1442" i="4"/>
  <c r="I1442" i="4" s="1"/>
  <c r="D140" i="10"/>
  <c r="E140" i="10" s="1"/>
  <c r="D459" i="4"/>
  <c r="D668" i="10"/>
  <c r="D767" i="10"/>
  <c r="D963" i="4"/>
  <c r="E963" i="4" s="1"/>
  <c r="D108" i="4"/>
  <c r="D1366" i="4"/>
  <c r="G1366" i="4" s="1"/>
  <c r="D1257" i="10"/>
  <c r="L1257" i="10" s="1"/>
  <c r="D327" i="10"/>
  <c r="F327" i="10" s="1"/>
  <c r="D1611" i="4"/>
  <c r="E1611" i="4" s="1"/>
  <c r="D1110" i="10"/>
  <c r="F1110" i="10" s="1"/>
  <c r="D744" i="4"/>
  <c r="E744" i="4" s="1"/>
  <c r="D1332" i="4"/>
  <c r="F1332" i="4" s="1"/>
  <c r="D1014" i="10"/>
  <c r="E1014" i="10" s="1"/>
  <c r="D1397" i="4"/>
  <c r="I1397" i="4" s="1"/>
  <c r="D834" i="10"/>
  <c r="G834" i="10" s="1"/>
  <c r="D380" i="10"/>
  <c r="L380" i="10" s="1"/>
  <c r="D731" i="10"/>
  <c r="D1360" i="4"/>
  <c r="E1360" i="4" s="1"/>
  <c r="D1693" i="10"/>
  <c r="K1693" i="10" s="1"/>
  <c r="D971" i="4"/>
  <c r="D1275" i="10"/>
  <c r="K1275" i="10" s="1"/>
  <c r="D817" i="10"/>
  <c r="E817" i="10" s="1"/>
  <c r="D807" i="4"/>
  <c r="D188" i="10"/>
  <c r="E188" i="10" s="1"/>
  <c r="D1298" i="4"/>
  <c r="G1298" i="4" s="1"/>
  <c r="D492" i="4"/>
  <c r="D236" i="10"/>
  <c r="E236" i="10" s="1"/>
  <c r="D687" i="10"/>
  <c r="F687" i="10" s="1"/>
  <c r="D289" i="10"/>
  <c r="D1532" i="4"/>
  <c r="G1532" i="4" s="1"/>
  <c r="D1513" i="4"/>
  <c r="F1513" i="4" s="1"/>
  <c r="D358" i="4"/>
  <c r="I358" i="4" s="1"/>
  <c r="D1598" i="4"/>
  <c r="D1191" i="4"/>
  <c r="G1191" i="4" s="1"/>
  <c r="D1792" i="10"/>
  <c r="D657" i="4"/>
  <c r="F657" i="4" s="1"/>
  <c r="D1521" i="4"/>
  <c r="D784" i="10"/>
  <c r="F784" i="10" s="1"/>
  <c r="D876" i="4"/>
  <c r="I876" i="4" s="1"/>
  <c r="D1666" i="10"/>
  <c r="D1617" i="4"/>
  <c r="F1617" i="4" s="1"/>
  <c r="D589" i="10"/>
  <c r="F589" i="10" s="1"/>
  <c r="D1591" i="4"/>
  <c r="I1591" i="4" s="1"/>
  <c r="D1550" i="4"/>
  <c r="F1550" i="4" s="1"/>
  <c r="D1568" i="4"/>
  <c r="F1568" i="4" s="1"/>
  <c r="D44" i="10"/>
  <c r="D528" i="10"/>
  <c r="D1606" i="4"/>
  <c r="I1606" i="4" s="1"/>
  <c r="D1451" i="10"/>
  <c r="F1451" i="10" s="1"/>
  <c r="D1710" i="10"/>
  <c r="K1710" i="10" s="1"/>
  <c r="D1567" i="4"/>
  <c r="F1567" i="4" s="1"/>
  <c r="D1277" i="10"/>
  <c r="L1277" i="10" s="1"/>
  <c r="D1499" i="4"/>
  <c r="I1499" i="4" s="1"/>
  <c r="D1587" i="4"/>
  <c r="D1686" i="10"/>
  <c r="F1686" i="10" s="1"/>
  <c r="D1038" i="4"/>
  <c r="G1038" i="4" s="1"/>
  <c r="D760" i="10"/>
  <c r="F760" i="10" s="1"/>
  <c r="D1592" i="4"/>
  <c r="I1592" i="4" s="1"/>
  <c r="D1561" i="4"/>
  <c r="D1517" i="4"/>
  <c r="F1517" i="4" s="1"/>
  <c r="D1066" i="10"/>
  <c r="G1066" i="10" s="1"/>
  <c r="D1569" i="4"/>
  <c r="D1540" i="4"/>
  <c r="G1540" i="4" s="1"/>
  <c r="D1619" i="4"/>
  <c r="D1099" i="4"/>
  <c r="G1099" i="4" s="1"/>
  <c r="D1608" i="4"/>
  <c r="D1585" i="4"/>
  <c r="D1612" i="4"/>
  <c r="F1612" i="4" s="1"/>
  <c r="D1580" i="4"/>
  <c r="D1491" i="4"/>
  <c r="D1577" i="4"/>
  <c r="G1577" i="4" s="1"/>
  <c r="D1605" i="4"/>
  <c r="E1605" i="4" s="1"/>
  <c r="D1495" i="4"/>
  <c r="D1504" i="4"/>
  <c r="I1504" i="4" s="1"/>
  <c r="D1534" i="4"/>
  <c r="E1534" i="4" s="1"/>
  <c r="D1581" i="4"/>
  <c r="I1581" i="4" s="1"/>
  <c r="D1600" i="4"/>
  <c r="G1600" i="4" s="1"/>
  <c r="D1562" i="4"/>
  <c r="D1542" i="4"/>
  <c r="E1542" i="4" s="1"/>
  <c r="D1500" i="4"/>
  <c r="I1500" i="4" s="1"/>
  <c r="D1610" i="4"/>
  <c r="D1509" i="4"/>
  <c r="G1509" i="4" s="1"/>
  <c r="D943" i="10"/>
  <c r="L943" i="10" s="1"/>
  <c r="D858" i="10"/>
  <c r="D460" i="10"/>
  <c r="E460" i="10" s="1"/>
  <c r="D1107" i="4"/>
  <c r="I1107" i="4" s="1"/>
  <c r="D820" i="4"/>
  <c r="E820" i="4" s="1"/>
  <c r="D969" i="4"/>
  <c r="I969" i="4" s="1"/>
  <c r="D826" i="10"/>
  <c r="D1220" i="4"/>
  <c r="G1220" i="4" s="1"/>
  <c r="D979" i="4"/>
  <c r="D1302" i="4"/>
  <c r="I1302" i="4" s="1"/>
  <c r="D775" i="10"/>
  <c r="G775" i="10" s="1"/>
  <c r="D1038" i="10"/>
  <c r="D553" i="10"/>
  <c r="L553" i="10" s="1"/>
  <c r="D1335" i="10"/>
  <c r="K1335" i="10" s="1"/>
  <c r="D1552" i="4"/>
  <c r="I1552" i="4" s="1"/>
  <c r="D997" i="4"/>
  <c r="F997" i="4" s="1"/>
  <c r="D1537" i="4"/>
  <c r="D1376" i="10"/>
  <c r="D1048" i="4"/>
  <c r="F1048" i="4" s="1"/>
  <c r="D287" i="10"/>
  <c r="F287" i="10" s="1"/>
  <c r="D749" i="4"/>
  <c r="F749" i="4" s="1"/>
  <c r="D214" i="10"/>
  <c r="L214" i="10" s="1"/>
  <c r="D1262" i="4"/>
  <c r="D1588" i="4"/>
  <c r="G1588" i="4" s="1"/>
  <c r="D1506" i="4"/>
  <c r="G1506" i="4" s="1"/>
  <c r="D96" i="10"/>
  <c r="E96" i="10" s="1"/>
  <c r="D160" i="10"/>
  <c r="F160" i="10" s="1"/>
  <c r="D1525" i="4"/>
  <c r="F1525" i="4" s="1"/>
  <c r="D102" i="10"/>
  <c r="K102" i="10" s="1"/>
  <c r="D1499" i="10"/>
  <c r="K1499" i="10" s="1"/>
  <c r="D839" i="10"/>
  <c r="L839" i="10" s="1"/>
  <c r="D1877" i="10"/>
  <c r="K1877" i="10" s="1"/>
  <c r="D1501" i="4"/>
  <c r="E1501" i="4" s="1"/>
  <c r="D1615" i="4"/>
  <c r="I1615" i="4" s="1"/>
  <c r="D1325" i="4"/>
  <c r="D1604" i="4"/>
  <c r="I1604" i="4" s="1"/>
  <c r="D1347" i="4"/>
  <c r="G1347" i="4" s="1"/>
  <c r="D362" i="4"/>
  <c r="I362" i="4" s="1"/>
  <c r="D1530" i="4"/>
  <c r="I1530" i="4" s="1"/>
  <c r="D1519" i="10"/>
  <c r="E1519" i="10" s="1"/>
  <c r="D1522" i="4"/>
  <c r="I1522" i="4" s="1"/>
  <c r="D1553" i="4"/>
  <c r="G1553" i="4" s="1"/>
  <c r="D1551" i="4"/>
  <c r="D1596" i="4"/>
  <c r="G1596" i="4" s="1"/>
  <c r="D1279" i="4"/>
  <c r="E1279" i="4" s="1"/>
  <c r="D1597" i="4"/>
  <c r="I1597" i="4" s="1"/>
  <c r="D1497" i="4"/>
  <c r="I1497" i="4" s="1"/>
  <c r="D1541" i="4"/>
  <c r="D1544" i="4"/>
  <c r="I1544" i="4" s="1"/>
  <c r="D1520" i="4"/>
  <c r="F1520" i="4" s="1"/>
  <c r="D1539" i="4"/>
  <c r="E1539" i="4" s="1"/>
  <c r="D1519" i="4"/>
  <c r="E1519" i="4" s="1"/>
  <c r="D1565" i="4"/>
  <c r="D1593" i="4"/>
  <c r="E1593" i="4" s="1"/>
  <c r="D1583" i="4"/>
  <c r="E1583" i="4" s="1"/>
  <c r="D1603" i="4"/>
  <c r="D1607" i="4"/>
  <c r="D1292" i="4"/>
  <c r="D1404" i="4"/>
  <c r="G1404" i="4" s="1"/>
  <c r="D280" i="10"/>
  <c r="D1406" i="4"/>
  <c r="I1406" i="4" s="1"/>
  <c r="D317" i="10"/>
  <c r="D1492" i="10"/>
  <c r="F1492" i="10" s="1"/>
  <c r="D1281" i="10"/>
  <c r="L1281" i="10" s="1"/>
  <c r="D189" i="10"/>
  <c r="G189" i="10" s="1"/>
  <c r="I189" i="10" s="1"/>
  <c r="D1231" i="10"/>
  <c r="L1231" i="10" s="1"/>
  <c r="D1114" i="10"/>
  <c r="K1114" i="10" s="1"/>
  <c r="D401" i="10"/>
  <c r="K401" i="10" s="1"/>
  <c r="D1114" i="4"/>
  <c r="D119" i="4"/>
  <c r="I119" i="4" s="1"/>
  <c r="D956" i="4"/>
  <c r="G956" i="4" s="1"/>
  <c r="D1016" i="4"/>
  <c r="D1300" i="10"/>
  <c r="L1300" i="10" s="1"/>
  <c r="D1028" i="10"/>
  <c r="G1028" i="10" s="1"/>
  <c r="D369" i="10"/>
  <c r="D803" i="10"/>
  <c r="E803" i="10" s="1"/>
  <c r="D1480" i="4"/>
  <c r="F1480" i="4" s="1"/>
  <c r="D1493" i="10"/>
  <c r="K1493" i="10" s="1"/>
  <c r="D1857" i="10"/>
  <c r="E1857" i="10" s="1"/>
  <c r="D1187" i="4"/>
  <c r="E1187" i="4" s="1"/>
  <c r="D309" i="10"/>
  <c r="K309" i="10" s="1"/>
  <c r="D107" i="10"/>
  <c r="D626" i="4"/>
  <c r="F626" i="4" s="1"/>
  <c r="D532" i="4"/>
  <c r="G532" i="4" s="1"/>
  <c r="D322" i="4"/>
  <c r="E322" i="4" s="1"/>
  <c r="D832" i="4"/>
  <c r="F832" i="4" s="1"/>
  <c r="D920" i="10"/>
  <c r="E920" i="10" s="1"/>
  <c r="D484" i="4"/>
  <c r="F484" i="4" s="1"/>
  <c r="D683" i="4"/>
  <c r="F683" i="4" s="1"/>
  <c r="D743" i="4"/>
  <c r="E743" i="4" s="1"/>
  <c r="D823" i="4"/>
  <c r="E823" i="4" s="1"/>
  <c r="D1022" i="10"/>
  <c r="F1022" i="10" s="1"/>
  <c r="D624" i="10"/>
  <c r="K624" i="10" s="1"/>
  <c r="D1620" i="4"/>
  <c r="D541" i="4"/>
  <c r="G541" i="4" s="1"/>
  <c r="D1206" i="10"/>
  <c r="F1206" i="10" s="1"/>
  <c r="D1564" i="4"/>
  <c r="G1564" i="4" s="1"/>
  <c r="D543" i="4"/>
  <c r="E543" i="4" s="1"/>
  <c r="D1016" i="10"/>
  <c r="L1016" i="10" s="1"/>
  <c r="D276" i="4"/>
  <c r="I276" i="4" s="1"/>
  <c r="D658" i="4"/>
  <c r="D729" i="10"/>
  <c r="L729" i="10" s="1"/>
  <c r="D286" i="4"/>
  <c r="E286" i="4" s="1"/>
  <c r="D1398" i="4"/>
  <c r="I1398" i="4" s="1"/>
  <c r="D1021" i="10"/>
  <c r="D68" i="10"/>
  <c r="G68" i="10" s="1"/>
  <c r="D1278" i="4"/>
  <c r="D991" i="4"/>
  <c r="F991" i="4" s="1"/>
  <c r="D546" i="4"/>
  <c r="D473" i="10"/>
  <c r="L473" i="10" s="1"/>
  <c r="D620" i="10"/>
  <c r="E620" i="10" s="1"/>
  <c r="D525" i="4"/>
  <c r="E525" i="4" s="1"/>
  <c r="D356" i="4"/>
  <c r="I356" i="4" s="1"/>
  <c r="D843" i="4"/>
  <c r="G843" i="4" s="1"/>
  <c r="D1209" i="4"/>
  <c r="I1209" i="4" s="1"/>
  <c r="D90" i="10"/>
  <c r="G90" i="10" s="1"/>
  <c r="J90" i="10" s="1"/>
  <c r="D1618" i="4"/>
  <c r="F1618" i="4" s="1"/>
  <c r="D990" i="4"/>
  <c r="D679" i="4"/>
  <c r="E679" i="4" s="1"/>
  <c r="D760" i="4"/>
  <c r="G760" i="4" s="1"/>
  <c r="D1554" i="4"/>
  <c r="I1554" i="4" s="1"/>
  <c r="D1493" i="4"/>
  <c r="I1493" i="4" s="1"/>
  <c r="D1535" i="4"/>
  <c r="D1584" i="4"/>
  <c r="E1584" i="4" s="1"/>
  <c r="D1548" i="4"/>
  <c r="D1594" i="4"/>
  <c r="D1490" i="4"/>
  <c r="G1490" i="4" s="1"/>
  <c r="D1579" i="4"/>
  <c r="D1566" i="4"/>
  <c r="D715" i="4"/>
  <c r="I715" i="4" s="1"/>
  <c r="D858" i="4"/>
  <c r="F858" i="4" s="1"/>
  <c r="D1515" i="4"/>
  <c r="G1515" i="4" s="1"/>
  <c r="D1860" i="10"/>
  <c r="L1860" i="10" s="1"/>
  <c r="D725" i="4"/>
  <c r="F725" i="4" s="1"/>
  <c r="D416" i="4"/>
  <c r="I416" i="4" s="1"/>
  <c r="D1268" i="4"/>
  <c r="I1268" i="4" s="1"/>
  <c r="D1185" i="10"/>
  <c r="L1185" i="10" s="1"/>
  <c r="D1145" i="4"/>
  <c r="D1576" i="4"/>
  <c r="I1576" i="4" s="1"/>
  <c r="D665" i="4"/>
  <c r="F665" i="4" s="1"/>
  <c r="D1559" i="4"/>
  <c r="E1559" i="4" s="1"/>
  <c r="D1601" i="4"/>
  <c r="G1601" i="4" s="1"/>
  <c r="D1536" i="4"/>
  <c r="D1560" i="4"/>
  <c r="D1546" i="4"/>
  <c r="F1546" i="4" s="1"/>
  <c r="D1518" i="4"/>
  <c r="D852" i="4"/>
  <c r="G852" i="4" s="1"/>
  <c r="D359" i="4"/>
  <c r="D479" i="4"/>
  <c r="I479" i="4" s="1"/>
  <c r="D663" i="10"/>
  <c r="D119" i="10"/>
  <c r="E119" i="10" s="1"/>
  <c r="D1060" i="4"/>
  <c r="E1060" i="4" s="1"/>
  <c r="D1505" i="4"/>
  <c r="F1505" i="4" s="1"/>
  <c r="D1563" i="4"/>
  <c r="D884" i="4"/>
  <c r="D1602" i="4"/>
  <c r="F1602" i="4" s="1"/>
  <c r="D899" i="10"/>
  <c r="D1557" i="4"/>
  <c r="D1428" i="4"/>
  <c r="G1428" i="4" s="1"/>
  <c r="D1502" i="4"/>
  <c r="F1502" i="4" s="1"/>
  <c r="D841" i="4"/>
  <c r="F841" i="4" s="1"/>
  <c r="D1487" i="4"/>
  <c r="D853" i="10"/>
  <c r="L853" i="10" s="1"/>
  <c r="D1533" i="4"/>
  <c r="D1555" i="4"/>
  <c r="I1555" i="4" s="1"/>
  <c r="D1590" i="4"/>
  <c r="F1590" i="4" s="1"/>
  <c r="D255" i="4"/>
  <c r="D960" i="4"/>
  <c r="I960" i="4" s="1"/>
  <c r="D304" i="10"/>
  <c r="D496" i="4"/>
  <c r="G496" i="4" s="1"/>
  <c r="D1327" i="10"/>
  <c r="D22" i="10"/>
  <c r="G22" i="10" s="1"/>
  <c r="I22" i="10" s="1"/>
  <c r="D672" i="10"/>
  <c r="L672" i="10" s="1"/>
  <c r="D466" i="4"/>
  <c r="E466" i="4" s="1"/>
  <c r="D900" i="10"/>
  <c r="F900" i="10" s="1"/>
  <c r="D846" i="10"/>
  <c r="E846" i="10" s="1"/>
  <c r="D24" i="10"/>
  <c r="L24" i="10" s="1"/>
  <c r="D712" i="10"/>
  <c r="L712" i="10" s="1"/>
  <c r="D684" i="10"/>
  <c r="G684" i="10" s="1"/>
  <c r="J684" i="10" s="1"/>
  <c r="D565" i="4"/>
  <c r="D1498" i="4"/>
  <c r="E1498" i="4" s="1"/>
  <c r="D1529" i="4"/>
  <c r="D1527" i="4"/>
  <c r="I1527" i="4" s="1"/>
  <c r="D644" i="10"/>
  <c r="D184" i="10"/>
  <c r="E184" i="10" s="1"/>
  <c r="D1255" i="4"/>
  <c r="F1255" i="4" s="1"/>
  <c r="D1514" i="4"/>
  <c r="I1514" i="4" s="1"/>
  <c r="D360" i="4"/>
  <c r="E360" i="4" s="1"/>
  <c r="D514" i="10"/>
  <c r="K514" i="10" s="1"/>
  <c r="D689" i="10"/>
  <c r="G689" i="10" s="1"/>
  <c r="D923" i="4"/>
  <c r="E923" i="4" s="1"/>
  <c r="D136" i="10"/>
  <c r="E136" i="10" s="1"/>
  <c r="D1084" i="4"/>
  <c r="G1084" i="4" s="1"/>
  <c r="D1180" i="4"/>
  <c r="E1180" i="4" s="1"/>
  <c r="D138" i="10"/>
  <c r="G138" i="10" s="1"/>
  <c r="D312" i="10"/>
  <c r="D716" i="10"/>
  <c r="L716" i="10" s="1"/>
  <c r="D342" i="10"/>
  <c r="L342" i="10" s="1"/>
  <c r="D46" i="10"/>
  <c r="E46" i="10" s="1"/>
  <c r="D422" i="4"/>
  <c r="D263" i="10"/>
  <c r="L263" i="10" s="1"/>
  <c r="D898" i="4"/>
  <c r="G898" i="4" s="1"/>
  <c r="D471" i="10"/>
  <c r="F471" i="10" s="1"/>
  <c r="D766" i="4"/>
  <c r="D1022" i="4"/>
  <c r="F1022" i="4" s="1"/>
  <c r="D407" i="4"/>
  <c r="D466" i="10"/>
  <c r="L466" i="10" s="1"/>
  <c r="D1503" i="4"/>
  <c r="D1516" i="4"/>
  <c r="G1516" i="4" s="1"/>
  <c r="D1496" i="4"/>
  <c r="G1496" i="4" s="1"/>
  <c r="D900" i="4"/>
  <c r="E900" i="4" s="1"/>
  <c r="D720" i="10"/>
  <c r="K720" i="10" s="1"/>
  <c r="D390" i="10"/>
  <c r="G390" i="10" s="1"/>
  <c r="D406" i="4"/>
  <c r="F406" i="4" s="1"/>
  <c r="D941" i="4"/>
  <c r="I941" i="4" s="1"/>
  <c r="D1246" i="4"/>
  <c r="I1246" i="4" s="1"/>
  <c r="D566" i="10"/>
  <c r="G566" i="10" s="1"/>
  <c r="J566" i="10" s="1"/>
  <c r="D1049" i="10"/>
  <c r="F1049" i="10" s="1"/>
  <c r="D372" i="10"/>
  <c r="K372" i="10" s="1"/>
  <c r="D475" i="4"/>
  <c r="F475" i="4" s="1"/>
  <c r="D863" i="10"/>
  <c r="D442" i="10"/>
  <c r="K442" i="10" s="1"/>
  <c r="D666" i="10"/>
  <c r="L666" i="10" s="1"/>
  <c r="D438" i="4"/>
  <c r="D1531" i="4"/>
  <c r="G1531" i="4" s="1"/>
  <c r="D97" i="10"/>
  <c r="D1106" i="10"/>
  <c r="G1106" i="10" s="1"/>
  <c r="I1106" i="10" s="1"/>
  <c r="D1377" i="10"/>
  <c r="D941" i="10"/>
  <c r="F941" i="10" s="1"/>
  <c r="D1040" i="10"/>
  <c r="K1040" i="10" s="1"/>
  <c r="D795" i="4"/>
  <c r="F795" i="4" s="1"/>
  <c r="D447" i="10"/>
  <c r="G447" i="10" s="1"/>
  <c r="I447" i="10" s="1"/>
  <c r="D736" i="10"/>
  <c r="F736" i="10" s="1"/>
  <c r="D1223" i="10"/>
  <c r="F1223" i="10" s="1"/>
  <c r="D690" i="10"/>
  <c r="D351" i="4"/>
  <c r="F351" i="4" s="1"/>
  <c r="D522" i="4"/>
  <c r="D1492" i="4"/>
  <c r="F1492" i="4" s="1"/>
  <c r="D1523" i="4"/>
  <c r="F1523" i="4" s="1"/>
  <c r="D1538" i="4"/>
  <c r="D382" i="4"/>
  <c r="G382" i="4" s="1"/>
  <c r="D1455" i="4"/>
  <c r="D509" i="10"/>
  <c r="L509" i="10" s="1"/>
  <c r="D1061" i="4"/>
  <c r="D1510" i="4"/>
  <c r="E1510" i="4" s="1"/>
  <c r="D1524" i="4"/>
  <c r="F1524" i="4" s="1"/>
  <c r="D1489" i="4"/>
  <c r="F1489" i="4" s="1"/>
  <c r="D11" i="4"/>
  <c r="E11" i="4" s="1"/>
  <c r="D11" i="10"/>
  <c r="E11" i="10" s="1"/>
  <c r="E1121" i="4" l="1"/>
  <c r="G14" i="10"/>
  <c r="F1395" i="4"/>
  <c r="F937" i="10"/>
  <c r="I980" i="4"/>
  <c r="J1916" i="10"/>
  <c r="F648" i="10"/>
  <c r="F159" i="4"/>
  <c r="E972" i="4"/>
  <c r="E1083" i="10"/>
  <c r="F1196" i="4"/>
  <c r="G1208" i="10"/>
  <c r="I1208" i="10" s="1"/>
  <c r="F571" i="10"/>
  <c r="F78" i="10"/>
  <c r="G780" i="4"/>
  <c r="E844" i="4"/>
  <c r="G571" i="10"/>
  <c r="J571" i="10" s="1"/>
  <c r="K793" i="10"/>
  <c r="G1553" i="10"/>
  <c r="J1553" i="10" s="1"/>
  <c r="L254" i="10"/>
  <c r="G1181" i="4"/>
  <c r="F290" i="10"/>
  <c r="K1014" i="10"/>
  <c r="E958" i="4"/>
  <c r="K1819" i="10"/>
  <c r="E1567" i="4"/>
  <c r="K92" i="10"/>
  <c r="K238" i="10"/>
  <c r="G1572" i="10"/>
  <c r="G1884" i="10"/>
  <c r="K457" i="10"/>
  <c r="I926" i="4"/>
  <c r="F178" i="10"/>
  <c r="K1049" i="10"/>
  <c r="F1347" i="4"/>
  <c r="I1496" i="4"/>
  <c r="F786" i="10"/>
  <c r="E276" i="10"/>
  <c r="G108" i="10"/>
  <c r="G522" i="10"/>
  <c r="I1334" i="4"/>
  <c r="E1334" i="4"/>
  <c r="L1551" i="10"/>
  <c r="K976" i="10"/>
  <c r="E1554" i="4"/>
  <c r="E115" i="10"/>
  <c r="L1201" i="10"/>
  <c r="I575" i="4"/>
  <c r="K890" i="10"/>
  <c r="G654" i="4"/>
  <c r="G954" i="10"/>
  <c r="F1063" i="10"/>
  <c r="L1266" i="10"/>
  <c r="K562" i="10"/>
  <c r="F916" i="4"/>
  <c r="G1412" i="10"/>
  <c r="J1412" i="10" s="1"/>
  <c r="G766" i="10"/>
  <c r="I766" i="10" s="1"/>
  <c r="K146" i="10"/>
  <c r="L1208" i="10"/>
  <c r="I649" i="4"/>
  <c r="G1002" i="4"/>
  <c r="L710" i="10"/>
  <c r="E1490" i="4"/>
  <c r="E356" i="4"/>
  <c r="E762" i="10"/>
  <c r="I556" i="4"/>
  <c r="G1618" i="10"/>
  <c r="F92" i="10"/>
  <c r="E710" i="10"/>
  <c r="L1449" i="10"/>
  <c r="I1100" i="4"/>
  <c r="F1161" i="10"/>
  <c r="E1446" i="4"/>
  <c r="E979" i="10"/>
  <c r="K1611" i="10"/>
  <c r="F115" i="4"/>
  <c r="K1500" i="10"/>
  <c r="E123" i="4"/>
  <c r="G596" i="4"/>
  <c r="L890" i="10"/>
  <c r="L1241" i="10"/>
  <c r="F22" i="4"/>
  <c r="K275" i="10"/>
  <c r="G535" i="10"/>
  <c r="L1467" i="10"/>
  <c r="E364" i="4"/>
  <c r="E1523" i="4"/>
  <c r="L764" i="10"/>
  <c r="G1349" i="10"/>
  <c r="F1108" i="4"/>
  <c r="G1206" i="4"/>
  <c r="E1380" i="10"/>
  <c r="K612" i="10"/>
  <c r="K150" i="10"/>
  <c r="I1134" i="4"/>
  <c r="F520" i="4"/>
  <c r="F831" i="10"/>
  <c r="K1225" i="10"/>
  <c r="G1260" i="10"/>
  <c r="I1260" i="10" s="1"/>
  <c r="I278" i="4"/>
  <c r="E985" i="10"/>
  <c r="E1124" i="4"/>
  <c r="F1071" i="10"/>
  <c r="G1067" i="4"/>
  <c r="L314" i="10"/>
  <c r="F1051" i="10"/>
  <c r="E347" i="10"/>
  <c r="G1055" i="4"/>
  <c r="L1807" i="10"/>
  <c r="G1290" i="10"/>
  <c r="J1290" i="10" s="1"/>
  <c r="L1552" i="10"/>
  <c r="E1134" i="4"/>
  <c r="E1067" i="4"/>
  <c r="E475" i="4"/>
  <c r="I823" i="4"/>
  <c r="G1573" i="4"/>
  <c r="I932" i="4"/>
  <c r="L1164" i="10"/>
  <c r="G1916" i="10"/>
  <c r="L1901" i="10"/>
  <c r="L683" i="10"/>
  <c r="G1305" i="4"/>
  <c r="L1260" i="10"/>
  <c r="L786" i="10"/>
  <c r="I410" i="4"/>
  <c r="L1004" i="10"/>
  <c r="G1000" i="10"/>
  <c r="I1000" i="10" s="1"/>
  <c r="I1042" i="4"/>
  <c r="G59" i="10"/>
  <c r="I59" i="10" s="1"/>
  <c r="G727" i="10"/>
  <c r="F139" i="10"/>
  <c r="F1621" i="10"/>
  <c r="G1082" i="4"/>
  <c r="L266" i="10"/>
  <c r="G347" i="10"/>
  <c r="I347" i="10" s="1"/>
  <c r="I1055" i="4"/>
  <c r="E544" i="10"/>
  <c r="I447" i="4"/>
  <c r="G1128" i="4"/>
  <c r="K1667" i="10"/>
  <c r="G1663" i="10"/>
  <c r="J1663" i="10" s="1"/>
  <c r="G716" i="10"/>
  <c r="K1359" i="10"/>
  <c r="L698" i="10"/>
  <c r="F1494" i="10"/>
  <c r="I22" i="4"/>
  <c r="L399" i="10"/>
  <c r="G777" i="10"/>
  <c r="I777" i="10" s="1"/>
  <c r="L167" i="10"/>
  <c r="K838" i="10"/>
  <c r="L1213" i="10"/>
  <c r="L177" i="10"/>
  <c r="F161" i="10"/>
  <c r="K1663" i="10"/>
  <c r="K177" i="10"/>
  <c r="F1663" i="10"/>
  <c r="G1523" i="4"/>
  <c r="F1275" i="10"/>
  <c r="F691" i="10"/>
  <c r="L238" i="10"/>
  <c r="I1155" i="4"/>
  <c r="E612" i="10"/>
  <c r="G446" i="4"/>
  <c r="L376" i="10"/>
  <c r="I711" i="4"/>
  <c r="G224" i="10"/>
  <c r="I224" i="10" s="1"/>
  <c r="K985" i="10"/>
  <c r="I996" i="4"/>
  <c r="F1137" i="4"/>
  <c r="K1607" i="10"/>
  <c r="K1681" i="10"/>
  <c r="L1399" i="10"/>
  <c r="L510" i="10"/>
  <c r="F958" i="4"/>
  <c r="G1468" i="4"/>
  <c r="E1004" i="4"/>
  <c r="E1347" i="4"/>
  <c r="G1513" i="4"/>
  <c r="I870" i="4"/>
  <c r="E1237" i="10"/>
  <c r="E413" i="10"/>
  <c r="F484" i="10"/>
  <c r="F1626" i="10"/>
  <c r="F1050" i="4"/>
  <c r="F940" i="10"/>
  <c r="E1148" i="10"/>
  <c r="G1286" i="4"/>
  <c r="E481" i="10"/>
  <c r="G1572" i="4"/>
  <c r="K1194" i="10"/>
  <c r="G472" i="10"/>
  <c r="F1826" i="10"/>
  <c r="E376" i="10"/>
  <c r="F844" i="4"/>
  <c r="F1508" i="10"/>
  <c r="E957" i="10"/>
  <c r="K1770" i="10"/>
  <c r="E234" i="10"/>
  <c r="I554" i="4"/>
  <c r="E986" i="10"/>
  <c r="F523" i="10"/>
  <c r="E593" i="4"/>
  <c r="F292" i="10"/>
  <c r="F790" i="4"/>
  <c r="L1051" i="10"/>
  <c r="K1180" i="10"/>
  <c r="E838" i="10"/>
  <c r="F1213" i="10"/>
  <c r="F1055" i="4"/>
  <c r="G821" i="10"/>
  <c r="J821" i="10" s="1"/>
  <c r="F972" i="4"/>
  <c r="F1290" i="10"/>
  <c r="E1203" i="10"/>
  <c r="E1168" i="4"/>
  <c r="G1685" i="10"/>
  <c r="I1685" i="10" s="1"/>
  <c r="G317" i="4"/>
  <c r="F74" i="4"/>
  <c r="E960" i="4"/>
  <c r="K716" i="10"/>
  <c r="G683" i="4"/>
  <c r="I1590" i="4"/>
  <c r="G119" i="10"/>
  <c r="J119" i="10" s="1"/>
  <c r="G1566" i="4"/>
  <c r="K1110" i="10"/>
  <c r="E346" i="4"/>
  <c r="E1100" i="4"/>
  <c r="F870" i="4"/>
  <c r="F831" i="4"/>
  <c r="L484" i="10"/>
  <c r="G162" i="10"/>
  <c r="I162" i="10" s="1"/>
  <c r="L1743" i="10"/>
  <c r="E598" i="10"/>
  <c r="F481" i="10"/>
  <c r="G1025" i="4"/>
  <c r="G542" i="4"/>
  <c r="G1194" i="10"/>
  <c r="I1194" i="10" s="1"/>
  <c r="G629" i="10"/>
  <c r="F176" i="10"/>
  <c r="K518" i="10"/>
  <c r="F612" i="10"/>
  <c r="F57" i="4"/>
  <c r="K366" i="10"/>
  <c r="G1023" i="4"/>
  <c r="G278" i="4"/>
  <c r="G1613" i="10"/>
  <c r="I1613" i="10" s="1"/>
  <c r="E766" i="10"/>
  <c r="F1133" i="4"/>
  <c r="E1241" i="10"/>
  <c r="G146" i="10"/>
  <c r="J146" i="10" s="1"/>
  <c r="I1215" i="4"/>
  <c r="G1679" i="10"/>
  <c r="G986" i="10"/>
  <c r="I986" i="10" s="1"/>
  <c r="E1595" i="10"/>
  <c r="K20" i="10"/>
  <c r="L1626" i="10"/>
  <c r="K292" i="10"/>
  <c r="K60" i="10"/>
  <c r="K1399" i="10"/>
  <c r="E1011" i="4"/>
  <c r="I625" i="4"/>
  <c r="I1168" i="4"/>
  <c r="I170" i="4"/>
  <c r="L20" i="10"/>
  <c r="K447" i="10"/>
  <c r="G351" i="4"/>
  <c r="E1110" i="10"/>
  <c r="G475" i="4"/>
  <c r="K24" i="10"/>
  <c r="I843" i="4"/>
  <c r="L1519" i="10"/>
  <c r="I1577" i="4"/>
  <c r="G1275" i="10"/>
  <c r="J1275" i="10" s="1"/>
  <c r="G1100" i="4"/>
  <c r="F1543" i="4"/>
  <c r="E43" i="4"/>
  <c r="I1395" i="4"/>
  <c r="I1088" i="4"/>
  <c r="K1494" i="10"/>
  <c r="F1575" i="10"/>
  <c r="G1281" i="4"/>
  <c r="E103" i="10"/>
  <c r="E150" i="10"/>
  <c r="G169" i="10"/>
  <c r="I169" i="10" s="1"/>
  <c r="L94" i="10"/>
  <c r="F1613" i="10"/>
  <c r="G1387" i="10"/>
  <c r="I1387" i="10" s="1"/>
  <c r="E883" i="10"/>
  <c r="G502" i="10"/>
  <c r="I502" i="10" s="1"/>
  <c r="E963" i="10"/>
  <c r="E1597" i="10"/>
  <c r="G1130" i="10"/>
  <c r="E431" i="4"/>
  <c r="F1034" i="4"/>
  <c r="G1334" i="10"/>
  <c r="G830" i="4"/>
  <c r="E801" i="4"/>
  <c r="I115" i="4"/>
  <c r="F212" i="4"/>
  <c r="G1187" i="10"/>
  <c r="G740" i="10"/>
  <c r="J740" i="10" s="1"/>
  <c r="E984" i="4"/>
  <c r="F347" i="10"/>
  <c r="E482" i="10"/>
  <c r="K1911" i="10"/>
  <c r="G370" i="10"/>
  <c r="I370" i="10" s="1"/>
  <c r="F133" i="10"/>
  <c r="F636" i="4"/>
  <c r="G1500" i="10"/>
  <c r="I1500" i="10" s="1"/>
  <c r="I958" i="4"/>
  <c r="E571" i="10"/>
  <c r="L1663" i="10"/>
  <c r="F1334" i="4"/>
  <c r="E70" i="4"/>
  <c r="K1797" i="10"/>
  <c r="G1552" i="10"/>
  <c r="I1552" i="10" s="1"/>
  <c r="F48" i="10"/>
  <c r="G1612" i="10"/>
  <c r="J1612" i="10" s="1"/>
  <c r="G1010" i="10"/>
  <c r="J1010" i="10" s="1"/>
  <c r="M1010" i="10" s="1"/>
  <c r="K1613" i="10"/>
  <c r="G1772" i="10"/>
  <c r="K1835" i="10"/>
  <c r="E727" i="10"/>
  <c r="E1552" i="10"/>
  <c r="L1595" i="10"/>
  <c r="I964" i="4"/>
  <c r="L995" i="10"/>
  <c r="F202" i="4"/>
  <c r="I270" i="4"/>
  <c r="I525" i="4"/>
  <c r="F1519" i="4"/>
  <c r="G878" i="4"/>
  <c r="I417" i="4"/>
  <c r="I582" i="4"/>
  <c r="K413" i="10"/>
  <c r="E484" i="10"/>
  <c r="F477" i="10"/>
  <c r="F1754" i="10"/>
  <c r="I1286" i="4"/>
  <c r="K536" i="10"/>
  <c r="F815" i="10"/>
  <c r="K928" i="10"/>
  <c r="I48" i="4"/>
  <c r="F1097" i="10"/>
  <c r="F1772" i="10"/>
  <c r="G32" i="4"/>
  <c r="E1496" i="10"/>
  <c r="F1574" i="4"/>
  <c r="G1795" i="10"/>
  <c r="E1401" i="10"/>
  <c r="G261" i="4"/>
  <c r="G484" i="10"/>
  <c r="I484" i="10" s="1"/>
  <c r="E48" i="4"/>
  <c r="K1249" i="10"/>
  <c r="K561" i="10"/>
  <c r="G1371" i="10"/>
  <c r="J1371" i="10" s="1"/>
  <c r="G1766" i="10"/>
  <c r="K155" i="10"/>
  <c r="G1595" i="10"/>
  <c r="L120" i="10"/>
  <c r="L1071" i="10"/>
  <c r="E1317" i="4"/>
  <c r="G1593" i="10"/>
  <c r="I1593" i="10" s="1"/>
  <c r="E661" i="4"/>
  <c r="E1171" i="10"/>
  <c r="I1481" i="4"/>
  <c r="G839" i="4"/>
  <c r="E1630" i="10"/>
  <c r="I50" i="4"/>
  <c r="F186" i="10"/>
  <c r="E186" i="10"/>
  <c r="K623" i="10"/>
  <c r="E623" i="10"/>
  <c r="F1448" i="10"/>
  <c r="E1448" i="10"/>
  <c r="I1486" i="4"/>
  <c r="F1486" i="4"/>
  <c r="G1544" i="4"/>
  <c r="L46" i="10"/>
  <c r="F416" i="4"/>
  <c r="I1187" i="4"/>
  <c r="I1099" i="4"/>
  <c r="E512" i="10"/>
  <c r="F40" i="4"/>
  <c r="E870" i="10"/>
  <c r="L384" i="10"/>
  <c r="G424" i="4"/>
  <c r="F182" i="4"/>
  <c r="K1261" i="10"/>
  <c r="F727" i="4"/>
  <c r="L1269" i="10"/>
  <c r="F622" i="4"/>
  <c r="F922" i="4"/>
  <c r="E1569" i="10"/>
  <c r="I1372" i="4"/>
  <c r="I1420" i="4"/>
  <c r="E1055" i="10"/>
  <c r="K1864" i="10"/>
  <c r="G437" i="10"/>
  <c r="G186" i="10"/>
  <c r="J186" i="10" s="1"/>
  <c r="G1030" i="10"/>
  <c r="I1322" i="4"/>
  <c r="F1591" i="10"/>
  <c r="G1840" i="10"/>
  <c r="K1840" i="10"/>
  <c r="G485" i="4"/>
  <c r="F485" i="4"/>
  <c r="E1099" i="10"/>
  <c r="E351" i="4"/>
  <c r="E566" i="10"/>
  <c r="F900" i="4"/>
  <c r="F466" i="4"/>
  <c r="F1187" i="4"/>
  <c r="E1231" i="10"/>
  <c r="K1519" i="10"/>
  <c r="E943" i="10"/>
  <c r="F1608" i="4"/>
  <c r="E687" i="10"/>
  <c r="G1110" i="10"/>
  <c r="J1110" i="10" s="1"/>
  <c r="G1512" i="4"/>
  <c r="G512" i="10"/>
  <c r="I512" i="10" s="1"/>
  <c r="F619" i="4"/>
  <c r="G417" i="4"/>
  <c r="K770" i="10"/>
  <c r="I1543" i="4"/>
  <c r="G257" i="4"/>
  <c r="I1050" i="4"/>
  <c r="L1701" i="10"/>
  <c r="F1261" i="10"/>
  <c r="K1269" i="10"/>
  <c r="K1119" i="10"/>
  <c r="E1286" i="4"/>
  <c r="F1164" i="10"/>
  <c r="L481" i="10"/>
  <c r="I1316" i="4"/>
  <c r="L92" i="10"/>
  <c r="G536" i="10"/>
  <c r="J536" i="10" s="1"/>
  <c r="E238" i="10"/>
  <c r="K1403" i="10"/>
  <c r="E1494" i="10"/>
  <c r="G922" i="4"/>
  <c r="F1062" i="4"/>
  <c r="F1572" i="4"/>
  <c r="F1326" i="4"/>
  <c r="K1569" i="10"/>
  <c r="G1372" i="4"/>
  <c r="L927" i="10"/>
  <c r="G411" i="4"/>
  <c r="G1055" i="10"/>
  <c r="J1055" i="10" s="1"/>
  <c r="E1864" i="10"/>
  <c r="K1161" i="10"/>
  <c r="F1288" i="10"/>
  <c r="L1288" i="10"/>
  <c r="K192" i="10"/>
  <c r="E192" i="10"/>
  <c r="G135" i="10"/>
  <c r="I135" i="10" s="1"/>
  <c r="F135" i="10"/>
  <c r="E569" i="10"/>
  <c r="K569" i="10"/>
  <c r="J1840" i="10"/>
  <c r="G1151" i="10"/>
  <c r="J1151" i="10" s="1"/>
  <c r="F1151" i="10"/>
  <c r="E706" i="4"/>
  <c r="I706" i="4"/>
  <c r="K512" i="10"/>
  <c r="G498" i="10"/>
  <c r="J498" i="10" s="1"/>
  <c r="L498" i="10"/>
  <c r="E62" i="10"/>
  <c r="G62" i="10"/>
  <c r="I825" i="4"/>
  <c r="E825" i="4"/>
  <c r="F482" i="4"/>
  <c r="L1151" i="10"/>
  <c r="G661" i="10"/>
  <c r="J661" i="10" s="1"/>
  <c r="E393" i="4"/>
  <c r="G393" i="4"/>
  <c r="F393" i="4"/>
  <c r="E1576" i="4"/>
  <c r="E843" i="4"/>
  <c r="G1398" i="4"/>
  <c r="E1608" i="4"/>
  <c r="F1038" i="4"/>
  <c r="I1207" i="4"/>
  <c r="G651" i="4"/>
  <c r="E507" i="10"/>
  <c r="I785" i="4"/>
  <c r="G202" i="10"/>
  <c r="I202" i="10" s="1"/>
  <c r="K1081" i="10"/>
  <c r="I1119" i="10"/>
  <c r="F361" i="4"/>
  <c r="K847" i="10"/>
  <c r="I1293" i="4"/>
  <c r="E521" i="10"/>
  <c r="F1533" i="10"/>
  <c r="E1326" i="4"/>
  <c r="E691" i="4"/>
  <c r="F1138" i="10"/>
  <c r="G1161" i="10"/>
  <c r="I1599" i="4"/>
  <c r="G1415" i="10"/>
  <c r="E1657" i="10"/>
  <c r="F1657" i="10"/>
  <c r="E904" i="4"/>
  <c r="I904" i="4"/>
  <c r="G1102" i="4"/>
  <c r="E1102" i="4"/>
  <c r="F91" i="10"/>
  <c r="K1091" i="10"/>
  <c r="L1091" i="10"/>
  <c r="F717" i="10"/>
  <c r="E717" i="10"/>
  <c r="E114" i="10"/>
  <c r="K596" i="10"/>
  <c r="E596" i="10"/>
  <c r="F1278" i="10"/>
  <c r="K1278" i="10"/>
  <c r="L184" i="10"/>
  <c r="E1428" i="4"/>
  <c r="F1496" i="4"/>
  <c r="E716" i="10"/>
  <c r="F1428" i="4"/>
  <c r="F843" i="4"/>
  <c r="K473" i="10"/>
  <c r="G1493" i="10"/>
  <c r="I1493" i="10" s="1"/>
  <c r="F1581" i="4"/>
  <c r="I1608" i="4"/>
  <c r="E1038" i="4"/>
  <c r="G657" i="4"/>
  <c r="I1611" i="4"/>
  <c r="F676" i="10"/>
  <c r="E1521" i="10"/>
  <c r="L742" i="10"/>
  <c r="K1274" i="10"/>
  <c r="L1738" i="10"/>
  <c r="L790" i="10"/>
  <c r="F14" i="4"/>
  <c r="I1287" i="4"/>
  <c r="E149" i="10"/>
  <c r="L137" i="10"/>
  <c r="F606" i="10"/>
  <c r="J1150" i="10"/>
  <c r="G911" i="10"/>
  <c r="F521" i="10"/>
  <c r="F1916" i="10"/>
  <c r="K785" i="10"/>
  <c r="G1308" i="10"/>
  <c r="I1308" i="10" s="1"/>
  <c r="E23" i="10"/>
  <c r="E575" i="4"/>
  <c r="G1154" i="4"/>
  <c r="G691" i="4"/>
  <c r="L1510" i="10"/>
  <c r="F703" i="4"/>
  <c r="K1238" i="10"/>
  <c r="L176" i="10"/>
  <c r="G176" i="10"/>
  <c r="I176" i="10" s="1"/>
  <c r="I719" i="4"/>
  <c r="G719" i="4"/>
  <c r="L1276" i="10"/>
  <c r="E1276" i="10"/>
  <c r="G1229" i="10"/>
  <c r="I1229" i="10" s="1"/>
  <c r="E397" i="10"/>
  <c r="K397" i="10"/>
  <c r="F1350" i="10"/>
  <c r="G1350" i="10"/>
  <c r="K853" i="10"/>
  <c r="F1544" i="4"/>
  <c r="G1608" i="4"/>
  <c r="G1451" i="10"/>
  <c r="L589" i="10"/>
  <c r="I657" i="4"/>
  <c r="G1550" i="10"/>
  <c r="L1400" i="10"/>
  <c r="G812" i="10"/>
  <c r="J812" i="10" s="1"/>
  <c r="K254" i="10"/>
  <c r="F14" i="10"/>
  <c r="I424" i="4"/>
  <c r="K581" i="10"/>
  <c r="I1916" i="10"/>
  <c r="F1372" i="4"/>
  <c r="I542" i="4"/>
  <c r="K186" i="10"/>
  <c r="L1325" i="10"/>
  <c r="E61" i="10"/>
  <c r="L61" i="10"/>
  <c r="G1537" i="10"/>
  <c r="J1537" i="10" s="1"/>
  <c r="L1010" i="10"/>
  <c r="F1010" i="10"/>
  <c r="L1152" i="10"/>
  <c r="E64" i="10"/>
  <c r="E85" i="4"/>
  <c r="E926" i="4"/>
  <c r="I1029" i="4"/>
  <c r="F234" i="10"/>
  <c r="F277" i="4"/>
  <c r="G955" i="4"/>
  <c r="E1389" i="10"/>
  <c r="F399" i="10"/>
  <c r="K706" i="10"/>
  <c r="E168" i="4"/>
  <c r="F88" i="4"/>
  <c r="G1071" i="10"/>
  <c r="I1071" i="10" s="1"/>
  <c r="G1621" i="10"/>
  <c r="F1317" i="10"/>
  <c r="I71" i="4"/>
  <c r="F810" i="4"/>
  <c r="E1041" i="4"/>
  <c r="E1687" i="10"/>
  <c r="J510" i="10"/>
  <c r="E896" i="4"/>
  <c r="I1466" i="4"/>
  <c r="K1454" i="10"/>
  <c r="I137" i="4"/>
  <c r="K1673" i="10"/>
  <c r="K865" i="10"/>
  <c r="L1849" i="10"/>
  <c r="G123" i="4"/>
  <c r="L350" i="10"/>
  <c r="F1812" i="10"/>
  <c r="L818" i="10"/>
  <c r="G131" i="10"/>
  <c r="I131" i="10" s="1"/>
  <c r="K1389" i="10"/>
  <c r="L1704" i="10"/>
  <c r="G399" i="10"/>
  <c r="I399" i="10" s="1"/>
  <c r="L1796" i="10"/>
  <c r="F1736" i="10"/>
  <c r="G1159" i="10"/>
  <c r="I150" i="4"/>
  <c r="I1170" i="4"/>
  <c r="F1577" i="10"/>
  <c r="F617" i="4"/>
  <c r="K818" i="10"/>
  <c r="L1190" i="10"/>
  <c r="G1625" i="10"/>
  <c r="J1625" i="10" s="1"/>
  <c r="G738" i="4"/>
  <c r="E1249" i="10"/>
  <c r="K1056" i="10"/>
  <c r="G756" i="4"/>
  <c r="E651" i="10"/>
  <c r="F1770" i="10"/>
  <c r="F142" i="4"/>
  <c r="E13" i="10"/>
  <c r="F269" i="4"/>
  <c r="F180" i="10"/>
  <c r="K1704" i="10"/>
  <c r="E777" i="10"/>
  <c r="G1415" i="4"/>
  <c r="L649" i="10"/>
  <c r="F1295" i="10"/>
  <c r="K463" i="10"/>
  <c r="K1071" i="10"/>
  <c r="K1184" i="10"/>
  <c r="G704" i="10"/>
  <c r="I704" i="10" s="1"/>
  <c r="L1736" i="10"/>
  <c r="L1801" i="10"/>
  <c r="G1011" i="4"/>
  <c r="F1321" i="4"/>
  <c r="E177" i="10"/>
  <c r="F1562" i="10"/>
  <c r="E1911" i="10"/>
  <c r="K527" i="10"/>
  <c r="F850" i="4"/>
  <c r="F123" i="10"/>
  <c r="E632" i="4"/>
  <c r="E1338" i="4"/>
  <c r="E793" i="10"/>
  <c r="L430" i="10"/>
  <c r="I1663" i="10"/>
  <c r="F1470" i="10"/>
  <c r="G164" i="10"/>
  <c r="I164" i="10" s="1"/>
  <c r="F1637" i="10"/>
  <c r="G1387" i="4"/>
  <c r="I828" i="4"/>
  <c r="J1552" i="10"/>
  <c r="L976" i="10"/>
  <c r="L926" i="10"/>
  <c r="K651" i="10"/>
  <c r="F429" i="10"/>
  <c r="G1053" i="10"/>
  <c r="J1053" i="10" s="1"/>
  <c r="E1067" i="10"/>
  <c r="I104" i="4"/>
  <c r="G1264" i="4"/>
  <c r="F306" i="10"/>
  <c r="G649" i="10"/>
  <c r="I649" i="10" s="1"/>
  <c r="F320" i="4"/>
  <c r="E386" i="10"/>
  <c r="E1736" i="10"/>
  <c r="F1135" i="4"/>
  <c r="L757" i="10"/>
  <c r="F999" i="4"/>
  <c r="K614" i="10"/>
  <c r="G850" i="4"/>
  <c r="I1342" i="4"/>
  <c r="K329" i="10"/>
  <c r="I135" i="4"/>
  <c r="E929" i="4"/>
  <c r="F1148" i="4"/>
  <c r="I876" i="10"/>
  <c r="E1458" i="4"/>
  <c r="E1442" i="10"/>
  <c r="G328" i="4"/>
  <c r="I458" i="4"/>
  <c r="E164" i="10"/>
  <c r="K1865" i="10"/>
  <c r="G200" i="4"/>
  <c r="I123" i="4"/>
  <c r="G1440" i="4"/>
  <c r="F1545" i="10"/>
  <c r="K1664" i="10"/>
  <c r="G376" i="10"/>
  <c r="F1260" i="10"/>
  <c r="E1763" i="10"/>
  <c r="G166" i="10"/>
  <c r="I166" i="10" s="1"/>
  <c r="K224" i="10"/>
  <c r="F1467" i="4"/>
  <c r="I87" i="4"/>
  <c r="G301" i="4"/>
  <c r="E1396" i="4"/>
  <c r="I844" i="4"/>
  <c r="G583" i="10"/>
  <c r="J583" i="10" s="1"/>
  <c r="F957" i="10"/>
  <c r="G651" i="10"/>
  <c r="I651" i="10" s="1"/>
  <c r="G660" i="10"/>
  <c r="L1679" i="10"/>
  <c r="F1597" i="10"/>
  <c r="F1389" i="10"/>
  <c r="G1704" i="10"/>
  <c r="I1704" i="10" s="1"/>
  <c r="K399" i="10"/>
  <c r="K630" i="10"/>
  <c r="I132" i="4"/>
  <c r="K108" i="10"/>
  <c r="G1796" i="10"/>
  <c r="I1796" i="10" s="1"/>
  <c r="F191" i="4"/>
  <c r="L1621" i="10"/>
  <c r="K1485" i="10"/>
  <c r="F722" i="10"/>
  <c r="E790" i="4"/>
  <c r="I1317" i="4"/>
  <c r="I320" i="4"/>
  <c r="E1467" i="10"/>
  <c r="G1736" i="10"/>
  <c r="I1736" i="10" s="1"/>
  <c r="K1103" i="10"/>
  <c r="K510" i="10"/>
  <c r="F1304" i="4"/>
  <c r="E434" i="4"/>
  <c r="I896" i="4"/>
  <c r="G1434" i="10"/>
  <c r="I1018" i="4"/>
  <c r="F876" i="10"/>
  <c r="F1004" i="4"/>
  <c r="E1849" i="10"/>
  <c r="I261" i="4"/>
  <c r="I202" i="4"/>
  <c r="F1293" i="10"/>
  <c r="F1072" i="4"/>
  <c r="F976" i="10"/>
  <c r="L269" i="10"/>
  <c r="K1736" i="10"/>
  <c r="F24" i="10"/>
  <c r="I1560" i="4"/>
  <c r="I1601" i="4"/>
  <c r="E189" i="10"/>
  <c r="F1406" i="4"/>
  <c r="G1497" i="4"/>
  <c r="F1504" i="4"/>
  <c r="L676" i="10"/>
  <c r="F143" i="10"/>
  <c r="K1400" i="10"/>
  <c r="I40" i="4"/>
  <c r="G40" i="4"/>
  <c r="L1013" i="10"/>
  <c r="G1013" i="10"/>
  <c r="E1006" i="4"/>
  <c r="F1006" i="4"/>
  <c r="E1614" i="4"/>
  <c r="I1614" i="4"/>
  <c r="G1307" i="4"/>
  <c r="L1006" i="10"/>
  <c r="F1006" i="10"/>
  <c r="K1006" i="10"/>
  <c r="G271" i="10"/>
  <c r="J271" i="10" s="1"/>
  <c r="L1861" i="10"/>
  <c r="F1861" i="10"/>
  <c r="E1861" i="10"/>
  <c r="E672" i="10"/>
  <c r="K1223" i="10"/>
  <c r="E941" i="10"/>
  <c r="J1028" i="10"/>
  <c r="L113" i="10"/>
  <c r="E113" i="10"/>
  <c r="L860" i="10"/>
  <c r="E860" i="10"/>
  <c r="I1036" i="4"/>
  <c r="G1036" i="4"/>
  <c r="F1449" i="4"/>
  <c r="G1449" i="4"/>
  <c r="E496" i="4"/>
  <c r="E473" i="10"/>
  <c r="F532" i="4"/>
  <c r="K1028" i="10"/>
  <c r="G96" i="10"/>
  <c r="I96" i="10" s="1"/>
  <c r="E1509" i="4"/>
  <c r="G1504" i="4"/>
  <c r="F1598" i="4"/>
  <c r="K113" i="10"/>
  <c r="F1599" i="10"/>
  <c r="G1584" i="10"/>
  <c r="E1429" i="10"/>
  <c r="F724" i="4"/>
  <c r="I1438" i="4"/>
  <c r="F1438" i="4"/>
  <c r="E1052" i="4"/>
  <c r="I1052" i="4"/>
  <c r="G1052" i="4"/>
  <c r="I1352" i="4"/>
  <c r="F1352" i="4"/>
  <c r="K860" i="10"/>
  <c r="I687" i="4"/>
  <c r="F357" i="10"/>
  <c r="G357" i="10"/>
  <c r="J357" i="10" s="1"/>
  <c r="I1136" i="4"/>
  <c r="F1136" i="4"/>
  <c r="L941" i="10"/>
  <c r="L1049" i="10"/>
  <c r="K471" i="10"/>
  <c r="G1268" i="4"/>
  <c r="G1209" i="4"/>
  <c r="G1281" i="10"/>
  <c r="J1281" i="10" s="1"/>
  <c r="L447" i="10"/>
  <c r="I475" i="4"/>
  <c r="G471" i="10"/>
  <c r="J471" i="10" s="1"/>
  <c r="G184" i="10"/>
  <c r="I184" i="10" s="1"/>
  <c r="F1555" i="4"/>
  <c r="I1428" i="4"/>
  <c r="E479" i="4"/>
  <c r="E1560" i="4"/>
  <c r="F1559" i="4"/>
  <c r="E1268" i="4"/>
  <c r="G1584" i="4"/>
  <c r="G525" i="4"/>
  <c r="G473" i="10"/>
  <c r="J473" i="10" s="1"/>
  <c r="I543" i="4"/>
  <c r="L624" i="10"/>
  <c r="G484" i="4"/>
  <c r="E532" i="4"/>
  <c r="F1028" i="10"/>
  <c r="K96" i="10"/>
  <c r="I1600" i="4"/>
  <c r="E1504" i="4"/>
  <c r="G760" i="10"/>
  <c r="J760" i="10" s="1"/>
  <c r="E657" i="4"/>
  <c r="L236" i="10"/>
  <c r="E1275" i="10"/>
  <c r="G744" i="4"/>
  <c r="G1611" i="4"/>
  <c r="F53" i="10"/>
  <c r="F113" i="10"/>
  <c r="I1508" i="4"/>
  <c r="G1429" i="10"/>
  <c r="J1429" i="10" s="1"/>
  <c r="I421" i="4"/>
  <c r="F98" i="10"/>
  <c r="I1371" i="4"/>
  <c r="K1738" i="10"/>
  <c r="I1349" i="4"/>
  <c r="E1438" i="4"/>
  <c r="F1052" i="4"/>
  <c r="L420" i="10"/>
  <c r="E1885" i="10"/>
  <c r="G1477" i="10"/>
  <c r="J1477" i="10" s="1"/>
  <c r="F1477" i="10"/>
  <c r="L1477" i="10"/>
  <c r="L199" i="10"/>
  <c r="G199" i="10"/>
  <c r="I199" i="10" s="1"/>
  <c r="G407" i="10"/>
  <c r="I407" i="10" s="1"/>
  <c r="K407" i="10"/>
  <c r="E407" i="10"/>
  <c r="E1136" i="4"/>
  <c r="K567" i="10"/>
  <c r="E567" i="10"/>
  <c r="L567" i="10"/>
  <c r="G567" i="10"/>
  <c r="J567" i="10" s="1"/>
  <c r="L1829" i="10"/>
  <c r="G1829" i="10"/>
  <c r="F1108" i="10"/>
  <c r="G1108" i="10"/>
  <c r="F960" i="4"/>
  <c r="F1560" i="4"/>
  <c r="F525" i="4"/>
  <c r="F473" i="10"/>
  <c r="L1028" i="10"/>
  <c r="E1544" i="4"/>
  <c r="I1612" i="4"/>
  <c r="L1275" i="10"/>
  <c r="M1275" i="10" s="1"/>
  <c r="G676" i="10"/>
  <c r="I676" i="10" s="1"/>
  <c r="E1599" i="10"/>
  <c r="E1400" i="10"/>
  <c r="F1289" i="10"/>
  <c r="E1289" i="10"/>
  <c r="J1738" i="10"/>
  <c r="E1349" i="4"/>
  <c r="G479" i="10"/>
  <c r="I479" i="10" s="1"/>
  <c r="E303" i="4"/>
  <c r="G303" i="4"/>
  <c r="E1386" i="4"/>
  <c r="I1386" i="4"/>
  <c r="G1386" i="4"/>
  <c r="E205" i="10"/>
  <c r="G205" i="10"/>
  <c r="F938" i="4"/>
  <c r="G938" i="4"/>
  <c r="K549" i="10"/>
  <c r="L549" i="10"/>
  <c r="L620" i="10"/>
  <c r="I948" i="4"/>
  <c r="E564" i="10"/>
  <c r="G564" i="10"/>
  <c r="J564" i="10" s="1"/>
  <c r="L1251" i="10"/>
  <c r="K1251" i="10"/>
  <c r="I867" i="4"/>
  <c r="F867" i="4"/>
  <c r="G216" i="10"/>
  <c r="J216" i="10" s="1"/>
  <c r="F216" i="10"/>
  <c r="E216" i="10"/>
  <c r="K216" i="10"/>
  <c r="G1141" i="4"/>
  <c r="I1141" i="4"/>
  <c r="F524" i="10"/>
  <c r="E524" i="10"/>
  <c r="G524" i="10"/>
  <c r="L524" i="10"/>
  <c r="G1768" i="10"/>
  <c r="L1768" i="10"/>
  <c r="M1526" i="10"/>
  <c r="E1526" i="10"/>
  <c r="K964" i="10"/>
  <c r="F964" i="10"/>
  <c r="F87" i="10"/>
  <c r="F564" i="10"/>
  <c r="E448" i="10"/>
  <c r="F448" i="10"/>
  <c r="G1040" i="4"/>
  <c r="F1040" i="4"/>
  <c r="G1407" i="10"/>
  <c r="K1407" i="10"/>
  <c r="F1407" i="10"/>
  <c r="L403" i="10"/>
  <c r="G403" i="10"/>
  <c r="K194" i="10"/>
  <c r="G194" i="10"/>
  <c r="I194" i="10" s="1"/>
  <c r="L194" i="10"/>
  <c r="I605" i="4"/>
  <c r="G605" i="4"/>
  <c r="F605" i="4"/>
  <c r="E605" i="4"/>
  <c r="E471" i="10"/>
  <c r="E24" i="10"/>
  <c r="E853" i="10"/>
  <c r="F1601" i="4"/>
  <c r="G725" i="4"/>
  <c r="G1618" i="4"/>
  <c r="G620" i="10"/>
  <c r="J620" i="10" s="1"/>
  <c r="E991" i="4"/>
  <c r="K1206" i="10"/>
  <c r="I832" i="4"/>
  <c r="K189" i="10"/>
  <c r="G1406" i="4"/>
  <c r="E1497" i="4"/>
  <c r="E1522" i="4"/>
  <c r="I1605" i="4"/>
  <c r="G784" i="10"/>
  <c r="J784" i="10" s="1"/>
  <c r="L1110" i="10"/>
  <c r="E676" i="10"/>
  <c r="L143" i="10"/>
  <c r="E948" i="4"/>
  <c r="L711" i="10"/>
  <c r="G711" i="10"/>
  <c r="J711" i="10" s="1"/>
  <c r="G1400" i="10"/>
  <c r="L991" i="10"/>
  <c r="G991" i="10"/>
  <c r="G964" i="10"/>
  <c r="I964" i="10" s="1"/>
  <c r="F254" i="10"/>
  <c r="E254" i="10"/>
  <c r="L564" i="10"/>
  <c r="K448" i="10"/>
  <c r="E1407" i="10"/>
  <c r="G250" i="4"/>
  <c r="F250" i="4"/>
  <c r="E944" i="10"/>
  <c r="K944" i="10"/>
  <c r="G1351" i="10"/>
  <c r="E1351" i="10"/>
  <c r="L892" i="10"/>
  <c r="G892" i="10"/>
  <c r="I892" i="10" s="1"/>
  <c r="F424" i="4"/>
  <c r="G1081" i="10"/>
  <c r="J1081" i="10" s="1"/>
  <c r="L1119" i="10"/>
  <c r="I361" i="4"/>
  <c r="E1146" i="4"/>
  <c r="F23" i="10"/>
  <c r="F510" i="4"/>
  <c r="L516" i="10"/>
  <c r="E944" i="4"/>
  <c r="L626" i="10"/>
  <c r="E670" i="10"/>
  <c r="K1904" i="10"/>
  <c r="E1194" i="10"/>
  <c r="F437" i="10"/>
  <c r="K374" i="10"/>
  <c r="I185" i="4"/>
  <c r="E614" i="4"/>
  <c r="G192" i="10"/>
  <c r="J192" i="10" s="1"/>
  <c r="G72" i="4"/>
  <c r="L1657" i="10"/>
  <c r="F1102" i="4"/>
  <c r="E1587" i="10"/>
  <c r="K91" i="10"/>
  <c r="G1373" i="10"/>
  <c r="K1394" i="10"/>
  <c r="F1394" i="10"/>
  <c r="K483" i="10"/>
  <c r="I376" i="10"/>
  <c r="J376" i="10"/>
  <c r="M376" i="10" s="1"/>
  <c r="E515" i="10"/>
  <c r="G515" i="10"/>
  <c r="J515" i="10" s="1"/>
  <c r="I1412" i="4"/>
  <c r="E925" i="4"/>
  <c r="I925" i="4"/>
  <c r="I512" i="4"/>
  <c r="E512" i="4"/>
  <c r="K1341" i="10"/>
  <c r="G1341" i="10"/>
  <c r="J1341" i="10" s="1"/>
  <c r="E384" i="4"/>
  <c r="G384" i="4"/>
  <c r="I384" i="4"/>
  <c r="I1277" i="4"/>
  <c r="E1167" i="4"/>
  <c r="F1699" i="10"/>
  <c r="G1146" i="4"/>
  <c r="G944" i="4"/>
  <c r="K626" i="10"/>
  <c r="K670" i="10"/>
  <c r="E72" i="4"/>
  <c r="G1527" i="10"/>
  <c r="G1394" i="10"/>
  <c r="I1425" i="4"/>
  <c r="F515" i="10"/>
  <c r="G1348" i="4"/>
  <c r="E1348" i="4"/>
  <c r="F326" i="10"/>
  <c r="G1702" i="10"/>
  <c r="L1581" i="10"/>
  <c r="K1314" i="10"/>
  <c r="G1314" i="10"/>
  <c r="L1314" i="10"/>
  <c r="K1619" i="10"/>
  <c r="E1741" i="10"/>
  <c r="L1741" i="10"/>
  <c r="K415" i="10"/>
  <c r="E415" i="10"/>
  <c r="G733" i="10"/>
  <c r="F733" i="10"/>
  <c r="G655" i="10"/>
  <c r="F655" i="10"/>
  <c r="E655" i="10"/>
  <c r="F408" i="10"/>
  <c r="L408" i="10"/>
  <c r="E408" i="10"/>
  <c r="I369" i="4"/>
  <c r="F369" i="4"/>
  <c r="E369" i="4"/>
  <c r="G598" i="10"/>
  <c r="E1277" i="4"/>
  <c r="G115" i="10"/>
  <c r="K521" i="10"/>
  <c r="K23" i="10"/>
  <c r="G1201" i="10"/>
  <c r="L411" i="10"/>
  <c r="I922" i="4"/>
  <c r="G293" i="10"/>
  <c r="I293" i="10" s="1"/>
  <c r="F1025" i="4"/>
  <c r="K1510" i="10"/>
  <c r="E927" i="10"/>
  <c r="F1824" i="10"/>
  <c r="E1453" i="10"/>
  <c r="J1575" i="10"/>
  <c r="E1412" i="10"/>
  <c r="F1694" i="10"/>
  <c r="L574" i="10"/>
  <c r="G977" i="4"/>
  <c r="E525" i="10"/>
  <c r="F1259" i="4"/>
  <c r="L622" i="10"/>
  <c r="K176" i="10"/>
  <c r="E709" i="4"/>
  <c r="L192" i="10"/>
  <c r="L612" i="10"/>
  <c r="I1102" i="4"/>
  <c r="K498" i="10"/>
  <c r="F248" i="4"/>
  <c r="I392" i="4"/>
  <c r="E392" i="4"/>
  <c r="L634" i="10"/>
  <c r="G1097" i="4"/>
  <c r="E890" i="10"/>
  <c r="L1284" i="10"/>
  <c r="G1291" i="10"/>
  <c r="E679" i="10"/>
  <c r="K1642" i="10"/>
  <c r="L1642" i="10"/>
  <c r="E540" i="10"/>
  <c r="F540" i="10"/>
  <c r="K1741" i="10"/>
  <c r="E798" i="10"/>
  <c r="G798" i="10"/>
  <c r="I798" i="10" s="1"/>
  <c r="L135" i="10"/>
  <c r="E135" i="10"/>
  <c r="E166" i="4"/>
  <c r="F166" i="4"/>
  <c r="I770" i="4"/>
  <c r="F770" i="4"/>
  <c r="G846" i="4"/>
  <c r="E846" i="4"/>
  <c r="G810" i="10"/>
  <c r="J810" i="10" s="1"/>
  <c r="L810" i="10"/>
  <c r="F810" i="10"/>
  <c r="E924" i="4"/>
  <c r="E1604" i="10"/>
  <c r="E1256" i="4"/>
  <c r="F1337" i="4"/>
  <c r="G1510" i="10"/>
  <c r="F210" i="10"/>
  <c r="L1412" i="10"/>
  <c r="I1694" i="10"/>
  <c r="G354" i="10"/>
  <c r="J354" i="10" s="1"/>
  <c r="I1578" i="4"/>
  <c r="G709" i="4"/>
  <c r="F1852" i="10"/>
  <c r="I389" i="4"/>
  <c r="G1177" i="4"/>
  <c r="I1015" i="4"/>
  <c r="G366" i="10"/>
  <c r="I366" i="10" s="1"/>
  <c r="J135" i="10"/>
  <c r="I889" i="10"/>
  <c r="G634" i="10"/>
  <c r="J634" i="10" s="1"/>
  <c r="I1097" i="4"/>
  <c r="L664" i="10"/>
  <c r="L1867" i="10"/>
  <c r="G1741" i="10"/>
  <c r="I1741" i="10" s="1"/>
  <c r="L1893" i="10"/>
  <c r="E1859" i="10"/>
  <c r="G1859" i="10"/>
  <c r="F1557" i="10"/>
  <c r="L512" i="10"/>
  <c r="G531" i="4"/>
  <c r="G1059" i="4"/>
  <c r="E1359" i="10"/>
  <c r="E827" i="4"/>
  <c r="L1081" i="10"/>
  <c r="E1119" i="10"/>
  <c r="E361" i="4"/>
  <c r="E1316" i="4"/>
  <c r="F1146" i="4"/>
  <c r="I1256" i="4"/>
  <c r="L1390" i="10"/>
  <c r="F349" i="4"/>
  <c r="K688" i="10"/>
  <c r="G1337" i="4"/>
  <c r="K210" i="10"/>
  <c r="F1194" i="10"/>
  <c r="G1694" i="10"/>
  <c r="J437" i="10"/>
  <c r="K738" i="10"/>
  <c r="G1244" i="4"/>
  <c r="F72" i="4"/>
  <c r="F389" i="4"/>
  <c r="K1785" i="10"/>
  <c r="I537" i="4"/>
  <c r="G57" i="4"/>
  <c r="K135" i="10"/>
  <c r="E1199" i="4"/>
  <c r="J1357" i="10"/>
  <c r="F54" i="10"/>
  <c r="K54" i="10"/>
  <c r="L1834" i="10"/>
  <c r="E1834" i="10"/>
  <c r="G1163" i="4"/>
  <c r="I1163" i="4"/>
  <c r="E1163" i="4"/>
  <c r="G871" i="4"/>
  <c r="F871" i="4"/>
  <c r="L344" i="10"/>
  <c r="F344" i="10"/>
  <c r="I473" i="4"/>
  <c r="E473" i="4"/>
  <c r="L73" i="10"/>
  <c r="K73" i="10"/>
  <c r="L619" i="10"/>
  <c r="E619" i="10"/>
  <c r="G1557" i="10"/>
  <c r="I1557" i="10" s="1"/>
  <c r="E1383" i="10"/>
  <c r="F1383" i="10"/>
  <c r="L885" i="10"/>
  <c r="E885" i="10"/>
  <c r="F885" i="10"/>
  <c r="K885" i="10"/>
  <c r="L1799" i="10"/>
  <c r="K1046" i="10"/>
  <c r="G1046" i="10"/>
  <c r="E726" i="4"/>
  <c r="I726" i="4"/>
  <c r="F61" i="4"/>
  <c r="E61" i="4"/>
  <c r="I61" i="4"/>
  <c r="F813" i="10"/>
  <c r="F1093" i="10"/>
  <c r="F946" i="4"/>
  <c r="F909" i="10"/>
  <c r="G85" i="10"/>
  <c r="E1118" i="4"/>
  <c r="G209" i="10"/>
  <c r="J209" i="10" s="1"/>
  <c r="I90" i="4"/>
  <c r="K1845" i="10"/>
  <c r="L1321" i="10"/>
  <c r="K1084" i="10"/>
  <c r="J1554" i="10"/>
  <c r="F55" i="10"/>
  <c r="G55" i="10"/>
  <c r="J55" i="10" s="1"/>
  <c r="L1546" i="10"/>
  <c r="F1546" i="10"/>
  <c r="F1039" i="4"/>
  <c r="E1039" i="4"/>
  <c r="F1446" i="10"/>
  <c r="L1446" i="10"/>
  <c r="K1446" i="10"/>
  <c r="E1402" i="10"/>
  <c r="L1402" i="10"/>
  <c r="I1402" i="10"/>
  <c r="K1697" i="10"/>
  <c r="L1697" i="10"/>
  <c r="F209" i="10"/>
  <c r="G90" i="4"/>
  <c r="L1073" i="10"/>
  <c r="F1073" i="10"/>
  <c r="E428" i="4"/>
  <c r="G428" i="4"/>
  <c r="I297" i="4"/>
  <c r="G297" i="4"/>
  <c r="G146" i="4"/>
  <c r="K1136" i="10"/>
  <c r="F1429" i="4"/>
  <c r="L1438" i="10"/>
  <c r="K1502" i="10"/>
  <c r="F1451" i="4"/>
  <c r="G1654" i="10"/>
  <c r="K1053" i="10"/>
  <c r="E1093" i="10"/>
  <c r="G1567" i="10"/>
  <c r="K1874" i="10"/>
  <c r="J1821" i="10"/>
  <c r="L1371" i="10"/>
  <c r="I277" i="4"/>
  <c r="E845" i="10"/>
  <c r="K85" i="10"/>
  <c r="F1215" i="4"/>
  <c r="E1085" i="10"/>
  <c r="I269" i="4"/>
  <c r="L1766" i="10"/>
  <c r="E1717" i="10"/>
  <c r="L986" i="10"/>
  <c r="L915" i="10"/>
  <c r="G155" i="10"/>
  <c r="I155" i="10" s="1"/>
  <c r="I1415" i="4"/>
  <c r="E1042" i="4"/>
  <c r="G1084" i="10"/>
  <c r="I1084" i="10" s="1"/>
  <c r="L275" i="10"/>
  <c r="E1073" i="10"/>
  <c r="G617" i="10"/>
  <c r="L617" i="10"/>
  <c r="G623" i="4"/>
  <c r="E623" i="4"/>
  <c r="F428" i="4"/>
  <c r="E671" i="10"/>
  <c r="G671" i="10"/>
  <c r="I671" i="10" s="1"/>
  <c r="G1734" i="10"/>
  <c r="I1734" i="10" s="1"/>
  <c r="E1260" i="10"/>
  <c r="F1791" i="10"/>
  <c r="F302" i="10"/>
  <c r="J1613" i="10"/>
  <c r="E868" i="10"/>
  <c r="J1871" i="10"/>
  <c r="G505" i="4"/>
  <c r="I213" i="4"/>
  <c r="F1545" i="4"/>
  <c r="I1508" i="10"/>
  <c r="E1574" i="4"/>
  <c r="L957" i="10"/>
  <c r="G895" i="4"/>
  <c r="L1053" i="10"/>
  <c r="E1874" i="10"/>
  <c r="I1883" i="10"/>
  <c r="F1085" i="10"/>
  <c r="E241" i="4"/>
  <c r="E269" i="4"/>
  <c r="L1597" i="10"/>
  <c r="G1027" i="4"/>
  <c r="L1659" i="10"/>
  <c r="K986" i="10"/>
  <c r="F706" i="10"/>
  <c r="K57" i="10"/>
  <c r="I1002" i="4"/>
  <c r="F1912" i="10"/>
  <c r="G344" i="4"/>
  <c r="E765" i="10"/>
  <c r="L1084" i="10"/>
  <c r="K1431" i="10"/>
  <c r="F431" i="4"/>
  <c r="F727" i="10"/>
  <c r="K727" i="10"/>
  <c r="I1034" i="4"/>
  <c r="K139" i="10"/>
  <c r="L139" i="10"/>
  <c r="G293" i="4"/>
  <c r="K1002" i="10"/>
  <c r="F522" i="10"/>
  <c r="L722" i="10"/>
  <c r="L779" i="10"/>
  <c r="K779" i="10"/>
  <c r="K1906" i="10"/>
  <c r="F1906" i="10"/>
  <c r="K671" i="10"/>
  <c r="G1678" i="10"/>
  <c r="J1678" i="10" s="1"/>
  <c r="E593" i="10"/>
  <c r="K593" i="10"/>
  <c r="E322" i="10"/>
  <c r="E83" i="4"/>
  <c r="I83" i="4"/>
  <c r="E977" i="10"/>
  <c r="F977" i="10"/>
  <c r="L977" i="10"/>
  <c r="G621" i="10"/>
  <c r="I621" i="10" s="1"/>
  <c r="L621" i="10"/>
  <c r="L671" i="10"/>
  <c r="K563" i="10"/>
  <c r="F563" i="10"/>
  <c r="G1545" i="4"/>
  <c r="L1490" i="10"/>
  <c r="I1574" i="4"/>
  <c r="L1031" i="10"/>
  <c r="G1327" i="4"/>
  <c r="G1464" i="10"/>
  <c r="J1464" i="10" s="1"/>
  <c r="G1578" i="10"/>
  <c r="G196" i="4"/>
  <c r="G18" i="4"/>
  <c r="K1883" i="10"/>
  <c r="E909" i="10"/>
  <c r="F1118" i="4"/>
  <c r="I1340" i="4"/>
  <c r="L209" i="10"/>
  <c r="L180" i="10"/>
  <c r="E112" i="4"/>
  <c r="G706" i="10"/>
  <c r="J706" i="10" s="1"/>
  <c r="F90" i="4"/>
  <c r="L57" i="10"/>
  <c r="E1002" i="4"/>
  <c r="K1583" i="10"/>
  <c r="E277" i="10"/>
  <c r="F965" i="4"/>
  <c r="G1507" i="10"/>
  <c r="G1250" i="4"/>
  <c r="F1250" i="4"/>
  <c r="G1201" i="4"/>
  <c r="F1201" i="4"/>
  <c r="F379" i="10"/>
  <c r="L379" i="10"/>
  <c r="G322" i="10"/>
  <c r="I322" i="10" s="1"/>
  <c r="F282" i="10"/>
  <c r="K282" i="10"/>
  <c r="F533" i="4"/>
  <c r="E533" i="4"/>
  <c r="E1669" i="10"/>
  <c r="F386" i="4"/>
  <c r="E386" i="4"/>
  <c r="E1511" i="10"/>
  <c r="L1511" i="10"/>
  <c r="E1622" i="10"/>
  <c r="L1622" i="10"/>
  <c r="L1391" i="10"/>
  <c r="E1391" i="10"/>
  <c r="G818" i="10"/>
  <c r="K766" i="10"/>
  <c r="J1772" i="10"/>
  <c r="E1907" i="10"/>
  <c r="G1574" i="4"/>
  <c r="K1452" i="10"/>
  <c r="L651" i="10"/>
  <c r="K1505" i="10"/>
  <c r="E225" i="4"/>
  <c r="F1053" i="10"/>
  <c r="L813" i="10"/>
  <c r="F561" i="10"/>
  <c r="K1000" i="10"/>
  <c r="I1223" i="4"/>
  <c r="G1707" i="10"/>
  <c r="J1707" i="10" s="1"/>
  <c r="K1578" i="10"/>
  <c r="F476" i="10"/>
  <c r="E343" i="10"/>
  <c r="K909" i="10"/>
  <c r="G1215" i="4"/>
  <c r="G1118" i="4"/>
  <c r="F649" i="4"/>
  <c r="E209" i="10"/>
  <c r="I375" i="4"/>
  <c r="E1484" i="4"/>
  <c r="F1415" i="4"/>
  <c r="G1042" i="4"/>
  <c r="G677" i="10"/>
  <c r="G1554" i="10"/>
  <c r="G379" i="10"/>
  <c r="I379" i="10" s="1"/>
  <c r="G1756" i="10"/>
  <c r="I1756" i="10" s="1"/>
  <c r="G1318" i="4"/>
  <c r="E24" i="4"/>
  <c r="F24" i="4"/>
  <c r="E1485" i="10"/>
  <c r="L282" i="10"/>
  <c r="F686" i="4"/>
  <c r="K1669" i="10"/>
  <c r="G386" i="4"/>
  <c r="K1362" i="10"/>
  <c r="L1362" i="10"/>
  <c r="E1008" i="10"/>
  <c r="K1008" i="10"/>
  <c r="K1622" i="10"/>
  <c r="K1410" i="10"/>
  <c r="I332" i="4"/>
  <c r="F434" i="4"/>
  <c r="E1733" i="10"/>
  <c r="G270" i="10"/>
  <c r="I270" i="10" s="1"/>
  <c r="G1068" i="10"/>
  <c r="J1068" i="10" s="1"/>
  <c r="G238" i="4"/>
  <c r="K582" i="10"/>
  <c r="E1848" i="10"/>
  <c r="E232" i="4"/>
  <c r="I1164" i="4"/>
  <c r="F1536" i="10"/>
  <c r="F1410" i="10"/>
  <c r="G332" i="4"/>
  <c r="L307" i="10"/>
  <c r="E1190" i="4"/>
  <c r="F1068" i="10"/>
  <c r="E357" i="4"/>
  <c r="G1532" i="10"/>
  <c r="I1532" i="10" s="1"/>
  <c r="K101" i="10"/>
  <c r="I230" i="4"/>
  <c r="G1075" i="10"/>
  <c r="I1075" i="10" s="1"/>
  <c r="J659" i="10"/>
  <c r="F1876" i="10"/>
  <c r="L966" i="10"/>
  <c r="K908" i="10"/>
  <c r="G865" i="10"/>
  <c r="I865" i="10" s="1"/>
  <c r="K1630" i="10"/>
  <c r="G270" i="4"/>
  <c r="K1650" i="10"/>
  <c r="E1823" i="10"/>
  <c r="G956" i="10"/>
  <c r="G350" i="10"/>
  <c r="I350" i="10" s="1"/>
  <c r="K1536" i="10"/>
  <c r="G320" i="4"/>
  <c r="G129" i="4"/>
  <c r="I792" i="4"/>
  <c r="K347" i="10"/>
  <c r="G789" i="4"/>
  <c r="G397" i="4"/>
  <c r="E448" i="4"/>
  <c r="G599" i="4"/>
  <c r="G949" i="4"/>
  <c r="I999" i="4"/>
  <c r="E1380" i="4"/>
  <c r="L370" i="10"/>
  <c r="G1365" i="10"/>
  <c r="K178" i="10"/>
  <c r="E937" i="4"/>
  <c r="E1466" i="4"/>
  <c r="G329" i="10"/>
  <c r="I329" i="10" s="1"/>
  <c r="K1777" i="10"/>
  <c r="J1272" i="10"/>
  <c r="L1454" i="10"/>
  <c r="I1190" i="4"/>
  <c r="E1532" i="10"/>
  <c r="G966" i="10"/>
  <c r="L954" i="10"/>
  <c r="F1299" i="10"/>
  <c r="E71" i="4"/>
  <c r="K704" i="10"/>
  <c r="I245" i="4"/>
  <c r="J1736" i="10"/>
  <c r="F789" i="4"/>
  <c r="E1135" i="4"/>
  <c r="L838" i="10"/>
  <c r="I397" i="4"/>
  <c r="L1809" i="10"/>
  <c r="I1321" i="4"/>
  <c r="K1662" i="10"/>
  <c r="I949" i="4"/>
  <c r="F223" i="4"/>
  <c r="E999" i="4"/>
  <c r="F1687" i="10"/>
  <c r="E1365" i="10"/>
  <c r="F1477" i="4"/>
  <c r="E1830" i="10"/>
  <c r="G1249" i="4"/>
  <c r="E1405" i="4"/>
  <c r="G793" i="10"/>
  <c r="J793" i="10" s="1"/>
  <c r="F246" i="4"/>
  <c r="E876" i="10"/>
  <c r="G218" i="10"/>
  <c r="I218" i="10" s="1"/>
  <c r="G204" i="10"/>
  <c r="I204" i="10" s="1"/>
  <c r="G507" i="4"/>
  <c r="E966" i="10"/>
  <c r="I1098" i="4"/>
  <c r="F1848" i="10"/>
  <c r="K1718" i="10"/>
  <c r="L865" i="10"/>
  <c r="K1849" i="10"/>
  <c r="E261" i="4"/>
  <c r="F1631" i="10"/>
  <c r="L1818" i="10"/>
  <c r="F1650" i="10"/>
  <c r="L1256" i="10"/>
  <c r="E851" i="4"/>
  <c r="L975" i="10"/>
  <c r="G269" i="10"/>
  <c r="J269" i="10" s="1"/>
  <c r="I851" i="4"/>
  <c r="F975" i="10"/>
  <c r="F740" i="10"/>
  <c r="G984" i="4"/>
  <c r="I1135" i="4"/>
  <c r="G825" i="10"/>
  <c r="I825" i="10" s="1"/>
  <c r="E1562" i="10"/>
  <c r="F821" i="10"/>
  <c r="I434" i="4"/>
  <c r="F488" i="4"/>
  <c r="F1342" i="4"/>
  <c r="L1500" i="10"/>
  <c r="G1589" i="10"/>
  <c r="G1051" i="4"/>
  <c r="G1339" i="4"/>
  <c r="L793" i="10"/>
  <c r="L876" i="10"/>
  <c r="J1685" i="10"/>
  <c r="F783" i="4"/>
  <c r="K174" i="10"/>
  <c r="F170" i="4"/>
  <c r="K1149" i="10"/>
  <c r="G458" i="4"/>
  <c r="G1848" i="10"/>
  <c r="I1848" i="10" s="1"/>
  <c r="L279" i="10"/>
  <c r="E50" i="4"/>
  <c r="F1849" i="10"/>
  <c r="F1865" i="10"/>
  <c r="I51" i="4"/>
  <c r="G1631" i="10"/>
  <c r="J1631" i="10" s="1"/>
  <c r="F1818" i="10"/>
  <c r="F1798" i="10"/>
  <c r="E1433" i="10"/>
  <c r="E1545" i="10"/>
  <c r="G791" i="4"/>
  <c r="I159" i="4"/>
  <c r="E1164" i="4"/>
  <c r="E740" i="10"/>
  <c r="F984" i="4"/>
  <c r="L1410" i="10"/>
  <c r="F1115" i="4"/>
  <c r="K825" i="10"/>
  <c r="F899" i="4"/>
  <c r="E1178" i="10"/>
  <c r="F292" i="4"/>
  <c r="E1183" i="4"/>
  <c r="L77" i="10"/>
  <c r="K270" i="10"/>
  <c r="F1339" i="4"/>
  <c r="K1068" i="10"/>
  <c r="I783" i="4"/>
  <c r="E230" i="4"/>
  <c r="F45" i="4"/>
  <c r="G76" i="4"/>
  <c r="E170" i="4"/>
  <c r="K931" i="10"/>
  <c r="G958" i="10"/>
  <c r="I958" i="10" s="1"/>
  <c r="E1149" i="10"/>
  <c r="F458" i="4"/>
  <c r="L1848" i="10"/>
  <c r="E633" i="10"/>
  <c r="G51" i="4"/>
  <c r="G202" i="4"/>
  <c r="E1650" i="10"/>
  <c r="F1647" i="10"/>
  <c r="E350" i="10"/>
  <c r="G20" i="10"/>
  <c r="I20" i="10" s="1"/>
  <c r="G1164" i="4"/>
  <c r="E469" i="4"/>
  <c r="F1246" i="4"/>
  <c r="G991" i="4"/>
  <c r="F1398" i="4"/>
  <c r="E1493" i="10"/>
  <c r="G1300" i="10"/>
  <c r="I1300" i="10" s="1"/>
  <c r="I956" i="4"/>
  <c r="I1593" i="4"/>
  <c r="F1588" i="4"/>
  <c r="G749" i="4"/>
  <c r="E1376" i="10"/>
  <c r="G1686" i="10"/>
  <c r="E1277" i="10"/>
  <c r="E1710" i="10"/>
  <c r="L784" i="10"/>
  <c r="L817" i="10"/>
  <c r="G817" i="10"/>
  <c r="I817" i="10" s="1"/>
  <c r="F1397" i="4"/>
  <c r="E1397" i="4"/>
  <c r="E404" i="4"/>
  <c r="I1584" i="10"/>
  <c r="J1584" i="10"/>
  <c r="L552" i="10"/>
  <c r="I698" i="10"/>
  <c r="E1784" i="10"/>
  <c r="G561" i="4"/>
  <c r="K1676" i="10"/>
  <c r="E1472" i="4"/>
  <c r="K1474" i="10"/>
  <c r="F1474" i="10"/>
  <c r="L1844" i="10"/>
  <c r="E1844" i="10"/>
  <c r="J1853" i="10"/>
  <c r="K1853" i="10"/>
  <c r="G391" i="4"/>
  <c r="E391" i="4"/>
  <c r="F391" i="4"/>
  <c r="G1441" i="4"/>
  <c r="E1441" i="4"/>
  <c r="I1441" i="4"/>
  <c r="E1492" i="4"/>
  <c r="G466" i="4"/>
  <c r="I473" i="10"/>
  <c r="F1376" i="10"/>
  <c r="I615" i="4"/>
  <c r="G615" i="4"/>
  <c r="G1842" i="10"/>
  <c r="I1842" i="10" s="1"/>
  <c r="E737" i="10"/>
  <c r="K737" i="10"/>
  <c r="F737" i="10"/>
  <c r="E784" i="4"/>
  <c r="G784" i="4"/>
  <c r="E1226" i="4"/>
  <c r="G1226" i="4"/>
  <c r="F1226" i="4"/>
  <c r="G489" i="10"/>
  <c r="I489" i="10" s="1"/>
  <c r="K489" i="10"/>
  <c r="E394" i="4"/>
  <c r="G394" i="4"/>
  <c r="F1683" i="10"/>
  <c r="E1683" i="10"/>
  <c r="G795" i="4"/>
  <c r="G1510" i="4"/>
  <c r="E1300" i="10"/>
  <c r="E1587" i="4"/>
  <c r="I1492" i="4"/>
  <c r="I351" i="4"/>
  <c r="G1246" i="4"/>
  <c r="I1516" i="4"/>
  <c r="K46" i="10"/>
  <c r="F716" i="10"/>
  <c r="K184" i="10"/>
  <c r="G1498" i="4"/>
  <c r="I466" i="4"/>
  <c r="F496" i="4"/>
  <c r="F853" i="10"/>
  <c r="K1860" i="10"/>
  <c r="I1584" i="4"/>
  <c r="I679" i="4"/>
  <c r="I991" i="4"/>
  <c r="E1398" i="4"/>
  <c r="I541" i="4"/>
  <c r="G832" i="4"/>
  <c r="I532" i="4"/>
  <c r="G1187" i="4"/>
  <c r="I1480" i="4"/>
  <c r="F189" i="10"/>
  <c r="E1492" i="10"/>
  <c r="F1497" i="4"/>
  <c r="I1347" i="4"/>
  <c r="E1525" i="4"/>
  <c r="L96" i="10"/>
  <c r="K287" i="10"/>
  <c r="F943" i="10"/>
  <c r="E1500" i="4"/>
  <c r="G1612" i="4"/>
  <c r="F1587" i="4"/>
  <c r="L1451" i="10"/>
  <c r="G1568" i="4"/>
  <c r="G589" i="10"/>
  <c r="I589" i="10" s="1"/>
  <c r="K784" i="10"/>
  <c r="G1014" i="10"/>
  <c r="I1014" i="10" s="1"/>
  <c r="I1512" i="4"/>
  <c r="G113" i="10"/>
  <c r="G789" i="10"/>
  <c r="J789" i="10" s="1"/>
  <c r="F1584" i="10"/>
  <c r="L495" i="10"/>
  <c r="F421" i="4"/>
  <c r="E98" i="10"/>
  <c r="K98" i="10"/>
  <c r="F615" i="4"/>
  <c r="F1274" i="10"/>
  <c r="G915" i="4"/>
  <c r="K1311" i="10"/>
  <c r="G1311" i="10"/>
  <c r="J1311" i="10" s="1"/>
  <c r="L359" i="10"/>
  <c r="G353" i="10"/>
  <c r="G1438" i="4"/>
  <c r="I758" i="4"/>
  <c r="F1472" i="4"/>
  <c r="F1620" i="10"/>
  <c r="I1620" i="10"/>
  <c r="E1474" i="10"/>
  <c r="L1842" i="10"/>
  <c r="G734" i="4"/>
  <c r="F734" i="4"/>
  <c r="G737" i="10"/>
  <c r="J737" i="10" s="1"/>
  <c r="G544" i="4"/>
  <c r="E544" i="4"/>
  <c r="I1226" i="4"/>
  <c r="I762" i="10"/>
  <c r="K762" i="10"/>
  <c r="L489" i="10"/>
  <c r="L1683" i="10"/>
  <c r="K75" i="10"/>
  <c r="F75" i="10"/>
  <c r="G75" i="10"/>
  <c r="J75" i="10" s="1"/>
  <c r="L75" i="10"/>
  <c r="E75" i="10"/>
  <c r="G214" i="10"/>
  <c r="I214" i="10" s="1"/>
  <c r="F214" i="10"/>
  <c r="E1491" i="4"/>
  <c r="F1491" i="4"/>
  <c r="I1585" i="4"/>
  <c r="E1617" i="4"/>
  <c r="G53" i="10"/>
  <c r="K53" i="10"/>
  <c r="L1773" i="10"/>
  <c r="F1773" i="10"/>
  <c r="L714" i="10"/>
  <c r="K714" i="10"/>
  <c r="K1237" i="10"/>
  <c r="F1237" i="10"/>
  <c r="G589" i="4"/>
  <c r="F589" i="4"/>
  <c r="F1549" i="4"/>
  <c r="G250" i="10"/>
  <c r="I250" i="10" s="1"/>
  <c r="E250" i="10"/>
  <c r="L250" i="10"/>
  <c r="I204" i="4"/>
  <c r="F204" i="4"/>
  <c r="G204" i="4"/>
  <c r="E204" i="4"/>
  <c r="I1053" i="4"/>
  <c r="G1053" i="4"/>
  <c r="F196" i="10"/>
  <c r="G196" i="10"/>
  <c r="I196" i="10" s="1"/>
  <c r="G1492" i="4"/>
  <c r="E795" i="4"/>
  <c r="E466" i="10"/>
  <c r="G263" i="10"/>
  <c r="I263" i="10" s="1"/>
  <c r="G46" i="10"/>
  <c r="I46" i="10" s="1"/>
  <c r="K846" i="10"/>
  <c r="I496" i="4"/>
  <c r="I841" i="4"/>
  <c r="F1563" i="4"/>
  <c r="E1601" i="4"/>
  <c r="E832" i="4"/>
  <c r="G626" i="4"/>
  <c r="K803" i="10"/>
  <c r="K1300" i="10"/>
  <c r="E956" i="4"/>
  <c r="G401" i="10"/>
  <c r="L189" i="10"/>
  <c r="G1492" i="10"/>
  <c r="J1492" i="10" s="1"/>
  <c r="E1404" i="4"/>
  <c r="F1539" i="4"/>
  <c r="E1597" i="4"/>
  <c r="I1525" i="4"/>
  <c r="K214" i="10"/>
  <c r="G1107" i="4"/>
  <c r="I1509" i="4"/>
  <c r="F1500" i="4"/>
  <c r="F1534" i="4"/>
  <c r="I1491" i="4"/>
  <c r="F1585" i="4"/>
  <c r="F1499" i="4"/>
  <c r="G1550" i="4"/>
  <c r="E784" i="10"/>
  <c r="I1191" i="4"/>
  <c r="F1191" i="4"/>
  <c r="F1014" i="10"/>
  <c r="E53" i="10"/>
  <c r="K1773" i="10"/>
  <c r="G1508" i="4"/>
  <c r="G1521" i="10"/>
  <c r="I1521" i="10" s="1"/>
  <c r="F1236" i="10"/>
  <c r="L1236" i="10"/>
  <c r="G1123" i="4"/>
  <c r="F1123" i="4"/>
  <c r="I577" i="4"/>
  <c r="E577" i="4"/>
  <c r="G461" i="4"/>
  <c r="E461" i="4"/>
  <c r="E714" i="10"/>
  <c r="I568" i="4"/>
  <c r="E568" i="4"/>
  <c r="G568" i="4"/>
  <c r="K151" i="10"/>
  <c r="F151" i="10"/>
  <c r="E399" i="4"/>
  <c r="F399" i="4"/>
  <c r="G399" i="4"/>
  <c r="E377" i="4"/>
  <c r="G377" i="4"/>
  <c r="I377" i="4"/>
  <c r="F1817" i="10"/>
  <c r="K1250" i="10"/>
  <c r="G1250" i="10"/>
  <c r="J1250" i="10" s="1"/>
  <c r="F1250" i="10"/>
  <c r="L1250" i="10"/>
  <c r="E1250" i="10"/>
  <c r="L1710" i="10"/>
  <c r="E992" i="4"/>
  <c r="I992" i="4"/>
  <c r="F368" i="4"/>
  <c r="E368" i="4"/>
  <c r="F187" i="4"/>
  <c r="G187" i="4"/>
  <c r="L1517" i="10"/>
  <c r="E1517" i="10"/>
  <c r="E263" i="10"/>
  <c r="K1492" i="10"/>
  <c r="E214" i="10"/>
  <c r="G1376" i="10"/>
  <c r="I1376" i="10" s="1"/>
  <c r="G1223" i="10"/>
  <c r="I1223" i="10" s="1"/>
  <c r="I795" i="4"/>
  <c r="G466" i="10"/>
  <c r="J466" i="10" s="1"/>
  <c r="L471" i="10"/>
  <c r="F263" i="10"/>
  <c r="E841" i="4"/>
  <c r="I852" i="4"/>
  <c r="E416" i="4"/>
  <c r="F715" i="4"/>
  <c r="E1564" i="4"/>
  <c r="I484" i="4"/>
  <c r="F1493" i="10"/>
  <c r="F1300" i="10"/>
  <c r="F956" i="4"/>
  <c r="G1114" i="10"/>
  <c r="G1593" i="4"/>
  <c r="I1539" i="4"/>
  <c r="F1522" i="4"/>
  <c r="I1325" i="4"/>
  <c r="E1325" i="4"/>
  <c r="G160" i="10"/>
  <c r="K1376" i="10"/>
  <c r="G460" i="10"/>
  <c r="F1509" i="4"/>
  <c r="E1686" i="10"/>
  <c r="F1277" i="10"/>
  <c r="K528" i="10"/>
  <c r="E528" i="10"/>
  <c r="F1591" i="4"/>
  <c r="E1191" i="4"/>
  <c r="J834" i="10"/>
  <c r="L140" i="10"/>
  <c r="J53" i="10"/>
  <c r="E1508" i="4"/>
  <c r="F1521" i="10"/>
  <c r="K1236" i="10"/>
  <c r="F434" i="10"/>
  <c r="G552" i="10"/>
  <c r="F1204" i="4"/>
  <c r="F577" i="4"/>
  <c r="F461" i="4"/>
  <c r="F387" i="4"/>
  <c r="G387" i="4"/>
  <c r="E89" i="10"/>
  <c r="F1784" i="10"/>
  <c r="G1784" i="10"/>
  <c r="I561" i="4"/>
  <c r="G992" i="4"/>
  <c r="K1758" i="10"/>
  <c r="I1570" i="4"/>
  <c r="G1517" i="10"/>
  <c r="J1517" i="10" s="1"/>
  <c r="F943" i="4"/>
  <c r="E943" i="4"/>
  <c r="I943" i="4"/>
  <c r="G943" i="4"/>
  <c r="F1616" i="10"/>
  <c r="J1616" i="10"/>
  <c r="E1616" i="10"/>
  <c r="G1616" i="10"/>
  <c r="I1616" i="10" s="1"/>
  <c r="L1616" i="10"/>
  <c r="K1616" i="10"/>
  <c r="G900" i="10"/>
  <c r="I900" i="10" s="1"/>
  <c r="K1106" i="10"/>
  <c r="E1496" i="4"/>
  <c r="F466" i="10"/>
  <c r="I471" i="10"/>
  <c r="F1527" i="4"/>
  <c r="E22" i="10"/>
  <c r="G841" i="4"/>
  <c r="F1557" i="4"/>
  <c r="G1185" i="10"/>
  <c r="I1185" i="10" s="1"/>
  <c r="F1554" i="4"/>
  <c r="E90" i="10"/>
  <c r="L1493" i="10"/>
  <c r="F1607" i="4"/>
  <c r="F1593" i="4"/>
  <c r="G1522" i="4"/>
  <c r="G362" i="4"/>
  <c r="E1588" i="4"/>
  <c r="L1376" i="10"/>
  <c r="E1335" i="10"/>
  <c r="I1220" i="4"/>
  <c r="E858" i="10"/>
  <c r="F858" i="10"/>
  <c r="I1610" i="4"/>
  <c r="F1610" i="4"/>
  <c r="E1577" i="4"/>
  <c r="E1592" i="4"/>
  <c r="L1686" i="10"/>
  <c r="K1277" i="10"/>
  <c r="F1710" i="10"/>
  <c r="L528" i="10"/>
  <c r="J589" i="10"/>
  <c r="G1397" i="4"/>
  <c r="E1332" i="4"/>
  <c r="F1366" i="4"/>
  <c r="I53" i="10"/>
  <c r="I404" i="4"/>
  <c r="G1599" i="10"/>
  <c r="J1599" i="10" s="1"/>
  <c r="E1584" i="10"/>
  <c r="K251" i="10"/>
  <c r="L1521" i="10"/>
  <c r="L434" i="10"/>
  <c r="F552" i="10"/>
  <c r="K698" i="10"/>
  <c r="E387" i="4"/>
  <c r="J1784" i="10"/>
  <c r="F561" i="4"/>
  <c r="I14" i="4"/>
  <c r="G14" i="4"/>
  <c r="L87" i="10"/>
  <c r="K87" i="10"/>
  <c r="F358" i="10"/>
  <c r="I788" i="10"/>
  <c r="E788" i="10"/>
  <c r="G63" i="10"/>
  <c r="J63" i="10" s="1"/>
  <c r="G849" i="10"/>
  <c r="I849" i="10" s="1"/>
  <c r="F849" i="10"/>
  <c r="G420" i="10"/>
  <c r="K420" i="10"/>
  <c r="E464" i="10"/>
  <c r="F428" i="10"/>
  <c r="G428" i="10"/>
  <c r="K428" i="10"/>
  <c r="I1307" i="4"/>
  <c r="L503" i="10"/>
  <c r="E692" i="4"/>
  <c r="E1121" i="10"/>
  <c r="K1121" i="10"/>
  <c r="E1758" i="10"/>
  <c r="L1215" i="10"/>
  <c r="K1215" i="10"/>
  <c r="F1215" i="10"/>
  <c r="K794" i="10"/>
  <c r="E794" i="10"/>
  <c r="E732" i="4"/>
  <c r="F732" i="4"/>
  <c r="G732" i="4"/>
  <c r="I732" i="4"/>
  <c r="K1903" i="10"/>
  <c r="G1903" i="10"/>
  <c r="G249" i="4"/>
  <c r="I249" i="4"/>
  <c r="E1571" i="4"/>
  <c r="F1571" i="4"/>
  <c r="G723" i="4"/>
  <c r="F723" i="4"/>
  <c r="I1482" i="4"/>
  <c r="F1482" i="4"/>
  <c r="G1482" i="4"/>
  <c r="L653" i="10"/>
  <c r="E653" i="10"/>
  <c r="G608" i="4"/>
  <c r="E608" i="4"/>
  <c r="I1754" i="10"/>
  <c r="G337" i="4"/>
  <c r="E1829" i="10"/>
  <c r="I1232" i="4"/>
  <c r="G1425" i="10"/>
  <c r="J1425" i="10" s="1"/>
  <c r="E1414" i="4"/>
  <c r="F652" i="10"/>
  <c r="G590" i="10"/>
  <c r="J590" i="10" s="1"/>
  <c r="K764" i="10"/>
  <c r="F1308" i="10"/>
  <c r="G229" i="10"/>
  <c r="J229" i="10" s="1"/>
  <c r="J1349" i="10"/>
  <c r="I352" i="4"/>
  <c r="G927" i="4"/>
  <c r="L1749" i="10"/>
  <c r="E1727" i="10"/>
  <c r="M1412" i="10"/>
  <c r="I1389" i="4"/>
  <c r="I1055" i="10"/>
  <c r="I947" i="4"/>
  <c r="J472" i="10"/>
  <c r="G1142" i="10"/>
  <c r="E520" i="10"/>
  <c r="G243" i="10"/>
  <c r="I697" i="4"/>
  <c r="L1238" i="10"/>
  <c r="L1716" i="10"/>
  <c r="F1041" i="10"/>
  <c r="I380" i="4"/>
  <c r="E1294" i="4"/>
  <c r="F1205" i="4"/>
  <c r="G518" i="10"/>
  <c r="F249" i="4"/>
  <c r="G1571" i="4"/>
  <c r="E1301" i="4"/>
  <c r="G1301" i="4"/>
  <c r="E723" i="4"/>
  <c r="L1297" i="10"/>
  <c r="E1297" i="10"/>
  <c r="K1297" i="10"/>
  <c r="I1537" i="10"/>
  <c r="L1537" i="10"/>
  <c r="E1482" i="4"/>
  <c r="K678" i="10"/>
  <c r="F678" i="10"/>
  <c r="G81" i="10"/>
  <c r="I81" i="10" s="1"/>
  <c r="K81" i="10"/>
  <c r="F179" i="10"/>
  <c r="L179" i="10"/>
  <c r="E1259" i="10"/>
  <c r="E72" i="10"/>
  <c r="G72" i="10"/>
  <c r="L72" i="10"/>
  <c r="L121" i="10"/>
  <c r="I1306" i="4"/>
  <c r="E1306" i="4"/>
  <c r="F1232" i="4"/>
  <c r="L652" i="10"/>
  <c r="E590" i="10"/>
  <c r="J1308" i="10"/>
  <c r="G352" i="4"/>
  <c r="E927" i="4"/>
  <c r="E1389" i="4"/>
  <c r="K1142" i="10"/>
  <c r="F1716" i="10"/>
  <c r="F380" i="4"/>
  <c r="G1205" i="4"/>
  <c r="E1903" i="10"/>
  <c r="L1301" i="10"/>
  <c r="E1301" i="10"/>
  <c r="F77" i="4"/>
  <c r="I77" i="4"/>
  <c r="E79" i="10"/>
  <c r="G79" i="10"/>
  <c r="E370" i="4"/>
  <c r="F370" i="4"/>
  <c r="G1424" i="4"/>
  <c r="E1424" i="4"/>
  <c r="I1424" i="4"/>
  <c r="F1424" i="4"/>
  <c r="J484" i="10"/>
  <c r="M484" i="10" s="1"/>
  <c r="I1407" i="10"/>
  <c r="K1477" i="10"/>
  <c r="F944" i="10"/>
  <c r="I531" i="4"/>
  <c r="E1525" i="10"/>
  <c r="G1136" i="4"/>
  <c r="J1754" i="10"/>
  <c r="G940" i="10"/>
  <c r="J940" i="10" s="1"/>
  <c r="F1312" i="10"/>
  <c r="K1861" i="10"/>
  <c r="F690" i="4"/>
  <c r="E1188" i="4"/>
  <c r="G1269" i="10"/>
  <c r="I1269" i="10" s="1"/>
  <c r="G581" i="10"/>
  <c r="I581" i="10" s="1"/>
  <c r="F1119" i="10"/>
  <c r="G69" i="10"/>
  <c r="J69" i="10" s="1"/>
  <c r="E1232" i="4"/>
  <c r="K1303" i="10"/>
  <c r="G628" i="4"/>
  <c r="F847" i="10"/>
  <c r="F1444" i="10"/>
  <c r="F1344" i="4"/>
  <c r="L521" i="10"/>
  <c r="L1897" i="10"/>
  <c r="G785" i="10"/>
  <c r="I1349" i="10"/>
  <c r="E352" i="4"/>
  <c r="I944" i="4"/>
  <c r="L1494" i="10"/>
  <c r="K1390" i="10"/>
  <c r="I1154" i="4"/>
  <c r="G1326" i="4"/>
  <c r="E323" i="4"/>
  <c r="K335" i="10"/>
  <c r="L1727" i="10"/>
  <c r="I210" i="10"/>
  <c r="K1894" i="10"/>
  <c r="I411" i="4"/>
  <c r="E1420" i="4"/>
  <c r="L1802" i="10"/>
  <c r="G1864" i="10"/>
  <c r="J1864" i="10" s="1"/>
  <c r="K1913" i="10"/>
  <c r="E622" i="10"/>
  <c r="I745" i="4"/>
  <c r="G1578" i="4"/>
  <c r="G1041" i="10"/>
  <c r="J1041" i="10" s="1"/>
  <c r="L832" i="10"/>
  <c r="G1294" i="4"/>
  <c r="F1138" i="4"/>
  <c r="L232" i="10"/>
  <c r="F749" i="10"/>
  <c r="F1566" i="10"/>
  <c r="F365" i="4"/>
  <c r="G290" i="4"/>
  <c r="G1297" i="10"/>
  <c r="J1297" i="10" s="1"/>
  <c r="M1297" i="10" s="1"/>
  <c r="G1657" i="10"/>
  <c r="I1657" i="10" s="1"/>
  <c r="J1657" i="10"/>
  <c r="K1657" i="10"/>
  <c r="G1301" i="10"/>
  <c r="K1537" i="10"/>
  <c r="F1271" i="4"/>
  <c r="G1271" i="4"/>
  <c r="E500" i="4"/>
  <c r="I500" i="4"/>
  <c r="K1854" i="10"/>
  <c r="F1715" i="10"/>
  <c r="L1715" i="10"/>
  <c r="E81" i="10"/>
  <c r="L1363" i="10"/>
  <c r="I370" i="4"/>
  <c r="F256" i="10"/>
  <c r="K1444" i="10"/>
  <c r="E335" i="10"/>
  <c r="K1727" i="10"/>
  <c r="E373" i="10"/>
  <c r="K1041" i="10"/>
  <c r="F1294" i="4"/>
  <c r="I1392" i="4"/>
  <c r="E1566" i="10"/>
  <c r="G782" i="10"/>
  <c r="E782" i="10"/>
  <c r="G320" i="10"/>
  <c r="I320" i="10" s="1"/>
  <c r="F320" i="10"/>
  <c r="F1787" i="10"/>
  <c r="G1787" i="10"/>
  <c r="G1826" i="10"/>
  <c r="I1826" i="10" s="1"/>
  <c r="I1612" i="10"/>
  <c r="F1612" i="10"/>
  <c r="E1362" i="4"/>
  <c r="G1362" i="4"/>
  <c r="G233" i="10"/>
  <c r="F233" i="10"/>
  <c r="F951" i="4"/>
  <c r="I951" i="4"/>
  <c r="F862" i="4"/>
  <c r="E862" i="4"/>
  <c r="I767" i="4"/>
  <c r="G1525" i="10"/>
  <c r="J1525" i="10" s="1"/>
  <c r="L1754" i="10"/>
  <c r="E940" i="10"/>
  <c r="F1036" i="4"/>
  <c r="G116" i="10"/>
  <c r="I116" i="10" s="1"/>
  <c r="E69" i="10"/>
  <c r="I628" i="4"/>
  <c r="K1563" i="10"/>
  <c r="L586" i="10"/>
  <c r="G1444" i="10"/>
  <c r="G681" i="10"/>
  <c r="F1897" i="10"/>
  <c r="E1000" i="4"/>
  <c r="G1000" i="4"/>
  <c r="E917" i="10"/>
  <c r="L917" i="10"/>
  <c r="E324" i="10"/>
  <c r="F324" i="10"/>
  <c r="G729" i="4"/>
  <c r="I729" i="4"/>
  <c r="F729" i="4"/>
  <c r="E84" i="10"/>
  <c r="E964" i="10"/>
  <c r="G1121" i="4"/>
  <c r="F1614" i="4"/>
  <c r="L1407" i="10"/>
  <c r="G1050" i="4"/>
  <c r="F162" i="10"/>
  <c r="E1150" i="10"/>
  <c r="E767" i="4"/>
  <c r="G555" i="10"/>
  <c r="I555" i="10" s="1"/>
  <c r="L1525" i="10"/>
  <c r="G785" i="4"/>
  <c r="F791" i="10"/>
  <c r="E1754" i="10"/>
  <c r="L940" i="10"/>
  <c r="E194" i="10"/>
  <c r="E1036" i="4"/>
  <c r="L202" i="10"/>
  <c r="F891" i="4"/>
  <c r="F549" i="10"/>
  <c r="E748" i="4"/>
  <c r="K1829" i="10"/>
  <c r="F1167" i="4"/>
  <c r="E628" i="4"/>
  <c r="E521" i="4"/>
  <c r="F1563" i="10"/>
  <c r="E1444" i="10"/>
  <c r="G481" i="10"/>
  <c r="I481" i="10" s="1"/>
  <c r="F681" i="10"/>
  <c r="E1699" i="10"/>
  <c r="K572" i="10"/>
  <c r="G764" i="10"/>
  <c r="F785" i="10"/>
  <c r="G48" i="10"/>
  <c r="K1533" i="10"/>
  <c r="G1282" i="10"/>
  <c r="J1282" i="10" s="1"/>
  <c r="L1308" i="10"/>
  <c r="F523" i="4"/>
  <c r="I1108" i="4"/>
  <c r="F575" i="4"/>
  <c r="I1062" i="4"/>
  <c r="F405" i="10"/>
  <c r="L1569" i="10"/>
  <c r="E1074" i="10"/>
  <c r="F542" i="4"/>
  <c r="L928" i="10"/>
  <c r="E1824" i="10"/>
  <c r="E476" i="4"/>
  <c r="G1575" i="10"/>
  <c r="I1575" i="10" s="1"/>
  <c r="E1694" i="10"/>
  <c r="G1420" i="4"/>
  <c r="E1802" i="10"/>
  <c r="K1361" i="10"/>
  <c r="G998" i="4"/>
  <c r="I186" i="10"/>
  <c r="F1913" i="10"/>
  <c r="E629" i="10"/>
  <c r="G1238" i="10"/>
  <c r="J1238" i="10" s="1"/>
  <c r="K373" i="10"/>
  <c r="E1124" i="10"/>
  <c r="G994" i="4"/>
  <c r="I1235" i="4"/>
  <c r="K71" i="10"/>
  <c r="F1392" i="4"/>
  <c r="I518" i="10"/>
  <c r="E1195" i="4"/>
  <c r="G298" i="4"/>
  <c r="F298" i="4"/>
  <c r="F752" i="10"/>
  <c r="G752" i="10"/>
  <c r="K752" i="10"/>
  <c r="I460" i="4"/>
  <c r="G460" i="4"/>
  <c r="E460" i="4"/>
  <c r="F52" i="4"/>
  <c r="I52" i="4"/>
  <c r="F782" i="10"/>
  <c r="E1474" i="4"/>
  <c r="I1474" i="4"/>
  <c r="L937" i="10"/>
  <c r="G917" i="10"/>
  <c r="I917" i="10" s="1"/>
  <c r="E1826" i="10"/>
  <c r="G324" i="10"/>
  <c r="I324" i="10" s="1"/>
  <c r="E729" i="4"/>
  <c r="L333" i="10"/>
  <c r="K1875" i="10"/>
  <c r="F1875" i="10"/>
  <c r="L1875" i="10"/>
  <c r="G470" i="4"/>
  <c r="F470" i="4"/>
  <c r="I1840" i="10"/>
  <c r="F1840" i="10"/>
  <c r="E1840" i="10"/>
  <c r="K311" i="10"/>
  <c r="G311" i="10"/>
  <c r="F1902" i="10"/>
  <c r="G1902" i="10"/>
  <c r="I1902" i="10" s="1"/>
  <c r="K1902" i="10"/>
  <c r="J1902" i="10"/>
  <c r="E1902" i="10"/>
  <c r="F767" i="4"/>
  <c r="G1359" i="10"/>
  <c r="I1359" i="10" s="1"/>
  <c r="K1754" i="10"/>
  <c r="M567" i="10"/>
  <c r="I1829" i="10"/>
  <c r="G1167" i="4"/>
  <c r="L1563" i="10"/>
  <c r="F747" i="4"/>
  <c r="L48" i="10"/>
  <c r="K1308" i="10"/>
  <c r="G1108" i="4"/>
  <c r="E405" i="10"/>
  <c r="G1074" i="10"/>
  <c r="J1074" i="10" s="1"/>
  <c r="I1510" i="10"/>
  <c r="L1904" i="10"/>
  <c r="G1394" i="4"/>
  <c r="L1694" i="10"/>
  <c r="F472" i="10"/>
  <c r="I1259" i="4"/>
  <c r="L186" i="10"/>
  <c r="M186" i="10" s="1"/>
  <c r="L1913" i="10"/>
  <c r="K754" i="10"/>
  <c r="F629" i="10"/>
  <c r="F1238" i="10"/>
  <c r="G1235" i="4"/>
  <c r="E1392" i="4"/>
  <c r="F1476" i="4"/>
  <c r="E249" i="4"/>
  <c r="F460" i="4"/>
  <c r="G623" i="10"/>
  <c r="J623" i="10" s="1"/>
  <c r="F623" i="10"/>
  <c r="L623" i="10"/>
  <c r="G1474" i="4"/>
  <c r="L1247" i="10"/>
  <c r="K1247" i="10"/>
  <c r="G937" i="10"/>
  <c r="J937" i="10" s="1"/>
  <c r="M937" i="10" s="1"/>
  <c r="G424" i="10"/>
  <c r="I424" i="10" s="1"/>
  <c r="I1527" i="10"/>
  <c r="F1527" i="10"/>
  <c r="E1527" i="10"/>
  <c r="J1527" i="10"/>
  <c r="F392" i="4"/>
  <c r="K1612" i="10"/>
  <c r="E470" i="4"/>
  <c r="F1703" i="10"/>
  <c r="K1703" i="10"/>
  <c r="L1840" i="10"/>
  <c r="M1840" i="10" s="1"/>
  <c r="I354" i="4"/>
  <c r="E354" i="4"/>
  <c r="G181" i="10"/>
  <c r="J181" i="10" s="1"/>
  <c r="L181" i="10"/>
  <c r="L1902" i="10"/>
  <c r="K61" i="10"/>
  <c r="E1177" i="4"/>
  <c r="G150" i="10"/>
  <c r="J150" i="10" s="1"/>
  <c r="E719" i="4"/>
  <c r="J366" i="10"/>
  <c r="M366" i="10" s="1"/>
  <c r="F1091" i="10"/>
  <c r="L1394" i="10"/>
  <c r="G1276" i="10"/>
  <c r="J1276" i="10" s="1"/>
  <c r="G890" i="10"/>
  <c r="I890" i="10" s="1"/>
  <c r="G1196" i="10"/>
  <c r="I498" i="4"/>
  <c r="E242" i="10"/>
  <c r="F376" i="10"/>
  <c r="F661" i="10"/>
  <c r="E821" i="4"/>
  <c r="E1486" i="4"/>
  <c r="G415" i="10"/>
  <c r="I415" i="10" s="1"/>
  <c r="L326" i="10"/>
  <c r="F122" i="4"/>
  <c r="G1383" i="10"/>
  <c r="L1763" i="10"/>
  <c r="F1419" i="4"/>
  <c r="F798" i="10"/>
  <c r="G48" i="4"/>
  <c r="K809" i="10"/>
  <c r="K475" i="10"/>
  <c r="F1421" i="10"/>
  <c r="G608" i="10"/>
  <c r="I608" i="10" s="1"/>
  <c r="G667" i="10"/>
  <c r="J667" i="10" s="1"/>
  <c r="K392" i="10"/>
  <c r="K868" i="10"/>
  <c r="I733" i="10"/>
  <c r="G854" i="10"/>
  <c r="J854" i="10" s="1"/>
  <c r="E854" i="10"/>
  <c r="F766" i="10"/>
  <c r="K1097" i="10"/>
  <c r="E1772" i="10"/>
  <c r="E1636" i="10"/>
  <c r="I891" i="10"/>
  <c r="I301" i="4"/>
  <c r="F1107" i="10"/>
  <c r="L874" i="10"/>
  <c r="G874" i="10"/>
  <c r="I874" i="10" s="1"/>
  <c r="L979" i="10"/>
  <c r="F979" i="10"/>
  <c r="G979" i="10"/>
  <c r="J979" i="10" s="1"/>
  <c r="G388" i="4"/>
  <c r="I388" i="4"/>
  <c r="F388" i="4"/>
  <c r="F1226" i="10"/>
  <c r="E1226" i="10"/>
  <c r="G483" i="10"/>
  <c r="I483" i="10" s="1"/>
  <c r="E498" i="4"/>
  <c r="F415" i="10"/>
  <c r="G809" i="10"/>
  <c r="I809" i="10" s="1"/>
  <c r="G475" i="10"/>
  <c r="I475" i="10" s="1"/>
  <c r="F392" i="10"/>
  <c r="L868" i="10"/>
  <c r="G567" i="4"/>
  <c r="I567" i="4"/>
  <c r="G1074" i="4"/>
  <c r="F1074" i="4"/>
  <c r="J1636" i="10"/>
  <c r="E1080" i="4"/>
  <c r="G1080" i="4"/>
  <c r="I214" i="4"/>
  <c r="E214" i="4"/>
  <c r="I121" i="4"/>
  <c r="G121" i="4"/>
  <c r="F1660" i="10"/>
  <c r="G1660" i="10"/>
  <c r="J1660" i="10" s="1"/>
  <c r="L1204" i="10"/>
  <c r="F1204" i="10"/>
  <c r="L1408" i="10"/>
  <c r="E1408" i="10"/>
  <c r="G1058" i="4"/>
  <c r="I1058" i="4"/>
  <c r="E31" i="4"/>
  <c r="I31" i="4"/>
  <c r="L596" i="10"/>
  <c r="G1412" i="4"/>
  <c r="G326" i="10"/>
  <c r="J326" i="10" s="1"/>
  <c r="E871" i="4"/>
  <c r="L627" i="10"/>
  <c r="L1278" i="10"/>
  <c r="I663" i="4"/>
  <c r="K667" i="10"/>
  <c r="F278" i="4"/>
  <c r="I393" i="4"/>
  <c r="E392" i="10"/>
  <c r="G1271" i="10"/>
  <c r="I1271" i="10" s="1"/>
  <c r="G868" i="10"/>
  <c r="J868" i="10" s="1"/>
  <c r="K854" i="10"/>
  <c r="G1097" i="10"/>
  <c r="I1097" i="10" s="1"/>
  <c r="I1772" i="10"/>
  <c r="G473" i="4"/>
  <c r="I1074" i="4"/>
  <c r="F301" i="4"/>
  <c r="F546" i="10"/>
  <c r="L1751" i="10"/>
  <c r="I1080" i="4"/>
  <c r="F457" i="4"/>
  <c r="G457" i="4"/>
  <c r="F1014" i="4"/>
  <c r="I1014" i="4"/>
  <c r="E972" i="10"/>
  <c r="F972" i="10"/>
  <c r="E1364" i="10"/>
  <c r="G1364" i="10"/>
  <c r="F1364" i="10"/>
  <c r="L1364" i="10"/>
  <c r="L1529" i="10"/>
  <c r="G180" i="4"/>
  <c r="E180" i="4"/>
  <c r="I287" i="4"/>
  <c r="E287" i="4"/>
  <c r="G287" i="4"/>
  <c r="E243" i="4"/>
  <c r="I243" i="4"/>
  <c r="I1460" i="4"/>
  <c r="F1460" i="4"/>
  <c r="K1468" i="10"/>
  <c r="G1468" i="10"/>
  <c r="J1468" i="10" s="1"/>
  <c r="E1468" i="10"/>
  <c r="L675" i="10"/>
  <c r="G675" i="10"/>
  <c r="I675" i="10" s="1"/>
  <c r="E675" i="10"/>
  <c r="F242" i="10"/>
  <c r="F596" i="10"/>
  <c r="F1412" i="4"/>
  <c r="F804" i="4"/>
  <c r="F1023" i="4"/>
  <c r="K1763" i="10"/>
  <c r="E281" i="10"/>
  <c r="G415" i="4"/>
  <c r="F1200" i="4"/>
  <c r="K511" i="10"/>
  <c r="F663" i="4"/>
  <c r="L228" i="10"/>
  <c r="F180" i="4"/>
  <c r="E412" i="10"/>
  <c r="G1661" i="10"/>
  <c r="F1052" i="10"/>
  <c r="E1052" i="10"/>
  <c r="F1197" i="10"/>
  <c r="F604" i="10"/>
  <c r="E1341" i="10"/>
  <c r="L1742" i="10"/>
  <c r="F1609" i="10"/>
  <c r="E759" i="10"/>
  <c r="F287" i="4"/>
  <c r="F783" i="10"/>
  <c r="L1417" i="10"/>
  <c r="E1417" i="10"/>
  <c r="I205" i="4"/>
  <c r="E205" i="4"/>
  <c r="G527" i="4"/>
  <c r="E527" i="4"/>
  <c r="L438" i="10"/>
  <c r="F1468" i="10"/>
  <c r="L1421" i="10"/>
  <c r="E663" i="4"/>
  <c r="G228" i="10"/>
  <c r="J228" i="10" s="1"/>
  <c r="I180" i="4"/>
  <c r="G412" i="10"/>
  <c r="I412" i="10" s="1"/>
  <c r="L1661" i="10"/>
  <c r="K1689" i="10"/>
  <c r="G1833" i="10"/>
  <c r="I1833" i="10" s="1"/>
  <c r="F759" i="10"/>
  <c r="I527" i="4"/>
  <c r="G1565" i="10"/>
  <c r="J1565" i="10" s="1"/>
  <c r="E794" i="4"/>
  <c r="G794" i="4"/>
  <c r="E1322" i="4"/>
  <c r="G831" i="10"/>
  <c r="I831" i="10" s="1"/>
  <c r="J889" i="10"/>
  <c r="E1097" i="4"/>
  <c r="F1284" i="10"/>
  <c r="F498" i="4"/>
  <c r="G242" i="10"/>
  <c r="J242" i="10" s="1"/>
  <c r="E765" i="4"/>
  <c r="G821" i="4"/>
  <c r="I1023" i="4"/>
  <c r="F741" i="4"/>
  <c r="L1383" i="10"/>
  <c r="E770" i="4"/>
  <c r="G1026" i="4"/>
  <c r="G1763" i="10"/>
  <c r="I1763" i="10" s="1"/>
  <c r="F1374" i="10"/>
  <c r="E352" i="10"/>
  <c r="K798" i="10"/>
  <c r="K1421" i="10"/>
  <c r="L110" i="10"/>
  <c r="K733" i="10"/>
  <c r="J766" i="10"/>
  <c r="G1190" i="10"/>
  <c r="I1190" i="10" s="1"/>
  <c r="E410" i="4"/>
  <c r="F1341" i="10"/>
  <c r="G798" i="4"/>
  <c r="I1625" i="10"/>
  <c r="L1625" i="10"/>
  <c r="E454" i="10"/>
  <c r="G558" i="10"/>
  <c r="I558" i="10" s="1"/>
  <c r="E558" i="10"/>
  <c r="L558" i="10"/>
  <c r="G730" i="10"/>
  <c r="J730" i="10" s="1"/>
  <c r="F1490" i="10"/>
  <c r="G1490" i="10"/>
  <c r="J1490" i="10" s="1"/>
  <c r="K1490" i="10"/>
  <c r="F1103" i="4"/>
  <c r="E1103" i="4"/>
  <c r="L242" i="10"/>
  <c r="G1421" i="10"/>
  <c r="J1421" i="10" s="1"/>
  <c r="M1421" i="10" s="1"/>
  <c r="F869" i="4"/>
  <c r="I869" i="4"/>
  <c r="K1107" i="10"/>
  <c r="L1107" i="10"/>
  <c r="F660" i="4"/>
  <c r="E660" i="4"/>
  <c r="F1054" i="10"/>
  <c r="L1054" i="10"/>
  <c r="G1054" i="10"/>
  <c r="J1054" i="10" s="1"/>
  <c r="E1054" i="10"/>
  <c r="G868" i="4"/>
  <c r="F868" i="4"/>
  <c r="I684" i="4"/>
  <c r="G684" i="4"/>
  <c r="E684" i="4"/>
  <c r="G1880" i="10"/>
  <c r="L1880" i="10"/>
  <c r="K1776" i="10"/>
  <c r="F1567" i="10"/>
  <c r="G877" i="4"/>
  <c r="L556" i="10"/>
  <c r="L299" i="10"/>
  <c r="L543" i="10"/>
  <c r="G543" i="10"/>
  <c r="I543" i="10" s="1"/>
  <c r="L1605" i="10"/>
  <c r="K615" i="10"/>
  <c r="F938" i="10"/>
  <c r="G539" i="4"/>
  <c r="K1440" i="10"/>
  <c r="L1855" i="10"/>
  <c r="K1855" i="10"/>
  <c r="E294" i="10"/>
  <c r="F294" i="10"/>
  <c r="I463" i="4"/>
  <c r="G463" i="4"/>
  <c r="E636" i="10"/>
  <c r="K1641" i="10"/>
  <c r="G1641" i="10"/>
  <c r="J1641" i="10" s="1"/>
  <c r="G127" i="4"/>
  <c r="F127" i="4"/>
  <c r="L1345" i="10"/>
  <c r="G883" i="10"/>
  <c r="I883" i="10" s="1"/>
  <c r="I1359" i="4"/>
  <c r="F603" i="4"/>
  <c r="K1067" i="10"/>
  <c r="E1567" i="10"/>
  <c r="E561" i="10"/>
  <c r="G1223" i="4"/>
  <c r="F1874" i="10"/>
  <c r="F985" i="10"/>
  <c r="G80" i="4"/>
  <c r="L1883" i="10"/>
  <c r="K556" i="10"/>
  <c r="K543" i="10"/>
  <c r="K1691" i="10"/>
  <c r="L1691" i="10"/>
  <c r="G1605" i="10"/>
  <c r="G1146" i="10"/>
  <c r="J1146" i="10" s="1"/>
  <c r="I302" i="4"/>
  <c r="E302" i="4"/>
  <c r="F539" i="4"/>
  <c r="K1868" i="10"/>
  <c r="L1714" i="10"/>
  <c r="L1392" i="10"/>
  <c r="E1367" i="10"/>
  <c r="K294" i="10"/>
  <c r="K277" i="10"/>
  <c r="E1775" i="10"/>
  <c r="K241" i="10"/>
  <c r="E1243" i="4"/>
  <c r="F1243" i="4"/>
  <c r="G1243" i="4"/>
  <c r="K1638" i="10"/>
  <c r="K375" i="10"/>
  <c r="G375" i="10"/>
  <c r="J375" i="10" s="1"/>
  <c r="L1573" i="10"/>
  <c r="G629" i="4"/>
  <c r="E629" i="4"/>
  <c r="F206" i="4"/>
  <c r="E206" i="4"/>
  <c r="G276" i="10"/>
  <c r="I276" i="10" s="1"/>
  <c r="L1136" i="10"/>
  <c r="I756" i="4"/>
  <c r="G1505" i="10"/>
  <c r="J1505" i="10" s="1"/>
  <c r="F883" i="10"/>
  <c r="F1520" i="10"/>
  <c r="F1067" i="10"/>
  <c r="G561" i="10"/>
  <c r="J561" i="10" s="1"/>
  <c r="L841" i="10"/>
  <c r="K13" i="10"/>
  <c r="F1707" i="10"/>
  <c r="G1071" i="4"/>
  <c r="G985" i="10"/>
  <c r="J985" i="10" s="1"/>
  <c r="E1578" i="10"/>
  <c r="E80" i="4"/>
  <c r="L146" i="10"/>
  <c r="F146" i="10"/>
  <c r="J1883" i="10"/>
  <c r="E1610" i="10"/>
  <c r="L1610" i="10"/>
  <c r="E543" i="10"/>
  <c r="E348" i="10"/>
  <c r="E1280" i="10"/>
  <c r="I580" i="4"/>
  <c r="F1766" i="10"/>
  <c r="J1766" i="10"/>
  <c r="E762" i="4"/>
  <c r="F762" i="4"/>
  <c r="G762" i="4"/>
  <c r="F1704" i="10"/>
  <c r="J1704" i="10"/>
  <c r="M1704" i="10" s="1"/>
  <c r="F302" i="4"/>
  <c r="E539" i="4"/>
  <c r="E1220" i="10"/>
  <c r="F1220" i="10"/>
  <c r="G1220" i="10"/>
  <c r="F379" i="4"/>
  <c r="G616" i="10"/>
  <c r="F616" i="10"/>
  <c r="G1714" i="10"/>
  <c r="I1714" i="10" s="1"/>
  <c r="G1855" i="10"/>
  <c r="I1855" i="10" s="1"/>
  <c r="G294" i="10"/>
  <c r="J294" i="10" s="1"/>
  <c r="K1775" i="10"/>
  <c r="G241" i="10"/>
  <c r="J241" i="10" s="1"/>
  <c r="I1243" i="4"/>
  <c r="E239" i="4"/>
  <c r="F239" i="4"/>
  <c r="L1638" i="10"/>
  <c r="G1783" i="10"/>
  <c r="J1783" i="10" s="1"/>
  <c r="E1573" i="10"/>
  <c r="I127" i="4"/>
  <c r="L771" i="10"/>
  <c r="K771" i="10"/>
  <c r="I735" i="4"/>
  <c r="F735" i="4"/>
  <c r="G735" i="4"/>
  <c r="L787" i="10"/>
  <c r="E787" i="10"/>
  <c r="J1755" i="10"/>
  <c r="L1816" i="10"/>
  <c r="E1816" i="10"/>
  <c r="L705" i="10"/>
  <c r="J705" i="10"/>
  <c r="E371" i="10"/>
  <c r="L371" i="10"/>
  <c r="F21" i="10"/>
  <c r="L21" i="10"/>
  <c r="E241" i="10"/>
  <c r="I239" i="4"/>
  <c r="E1638" i="10"/>
  <c r="E735" i="4"/>
  <c r="E480" i="10"/>
  <c r="G480" i="10"/>
  <c r="J480" i="10" s="1"/>
  <c r="F480" i="10"/>
  <c r="I978" i="4"/>
  <c r="E978" i="4"/>
  <c r="G978" i="4"/>
  <c r="L883" i="10"/>
  <c r="J660" i="10"/>
  <c r="G1067" i="10"/>
  <c r="J1067" i="10" s="1"/>
  <c r="G1363" i="4"/>
  <c r="E502" i="10"/>
  <c r="E361" i="10"/>
  <c r="L361" i="10"/>
  <c r="F127" i="10"/>
  <c r="K348" i="10"/>
  <c r="G580" i="4"/>
  <c r="F252" i="4"/>
  <c r="K259" i="10"/>
  <c r="F259" i="10"/>
  <c r="G865" i="4"/>
  <c r="E398" i="4"/>
  <c r="G398" i="4"/>
  <c r="G1755" i="10"/>
  <c r="I1755" i="10" s="1"/>
  <c r="F1816" i="10"/>
  <c r="G371" i="10"/>
  <c r="G21" i="10"/>
  <c r="G73" i="4"/>
  <c r="E1264" i="10"/>
  <c r="G239" i="4"/>
  <c r="K1783" i="10"/>
  <c r="F1540" i="10"/>
  <c r="E1540" i="10"/>
  <c r="K480" i="10"/>
  <c r="E953" i="4"/>
  <c r="F953" i="4"/>
  <c r="I953" i="4"/>
  <c r="K502" i="10"/>
  <c r="L348" i="10"/>
  <c r="E580" i="4"/>
  <c r="E1753" i="10"/>
  <c r="L1753" i="10"/>
  <c r="E1900" i="10"/>
  <c r="K1816" i="10"/>
  <c r="E1202" i="4"/>
  <c r="I1202" i="4"/>
  <c r="F1202" i="4"/>
  <c r="G1845" i="10"/>
  <c r="J1845" i="10" s="1"/>
  <c r="F1845" i="10"/>
  <c r="K497" i="10"/>
  <c r="E497" i="10"/>
  <c r="E21" i="10"/>
  <c r="E458" i="10"/>
  <c r="K458" i="10"/>
  <c r="L1264" i="10"/>
  <c r="L992" i="10"/>
  <c r="E992" i="10"/>
  <c r="F992" i="10"/>
  <c r="G992" i="10"/>
  <c r="F1056" i="10"/>
  <c r="E583" i="10"/>
  <c r="G957" i="10"/>
  <c r="I957" i="10" s="1"/>
  <c r="G1770" i="10"/>
  <c r="F1285" i="4"/>
  <c r="E1070" i="10"/>
  <c r="J1567" i="10"/>
  <c r="G926" i="4"/>
  <c r="F502" i="10"/>
  <c r="L1795" i="10"/>
  <c r="G1376" i="4"/>
  <c r="E85" i="10"/>
  <c r="J1722" i="10"/>
  <c r="G1722" i="10"/>
  <c r="I1722" i="10" s="1"/>
  <c r="G1753" i="10"/>
  <c r="J1753" i="10" s="1"/>
  <c r="G1184" i="4"/>
  <c r="F1184" i="4"/>
  <c r="I1184" i="4"/>
  <c r="F942" i="4"/>
  <c r="F1104" i="4"/>
  <c r="G1104" i="4"/>
  <c r="L1755" i="10"/>
  <c r="F57" i="10"/>
  <c r="G1202" i="4"/>
  <c r="L1845" i="10"/>
  <c r="L497" i="10"/>
  <c r="E1583" i="10"/>
  <c r="G1583" i="10"/>
  <c r="I1912" i="10"/>
  <c r="J1912" i="10"/>
  <c r="L458" i="10"/>
  <c r="F103" i="4"/>
  <c r="I103" i="4"/>
  <c r="E1457" i="10"/>
  <c r="K1457" i="10"/>
  <c r="F59" i="10"/>
  <c r="L59" i="10"/>
  <c r="E59" i="10"/>
  <c r="G1101" i="4"/>
  <c r="F1101" i="4"/>
  <c r="F308" i="10"/>
  <c r="G308" i="10"/>
  <c r="J308" i="10" s="1"/>
  <c r="J1605" i="10"/>
  <c r="E1605" i="10"/>
  <c r="I1312" i="4"/>
  <c r="F1312" i="4"/>
  <c r="L37" i="10"/>
  <c r="K37" i="10"/>
  <c r="G1775" i="10"/>
  <c r="I1775" i="10" s="1"/>
  <c r="F1775" i="10"/>
  <c r="F241" i="10"/>
  <c r="L241" i="10"/>
  <c r="K17" i="10"/>
  <c r="L17" i="10"/>
  <c r="E17" i="10"/>
  <c r="E772" i="4"/>
  <c r="G772" i="4"/>
  <c r="I919" i="4"/>
  <c r="G919" i="4"/>
  <c r="F453" i="10"/>
  <c r="G453" i="10"/>
  <c r="I453" i="10" s="1"/>
  <c r="G199" i="4"/>
  <c r="E199" i="4"/>
  <c r="K1115" i="10"/>
  <c r="E1198" i="4"/>
  <c r="I467" i="4"/>
  <c r="F467" i="4"/>
  <c r="F1008" i="10"/>
  <c r="E1019" i="10"/>
  <c r="F1019" i="10"/>
  <c r="L1419" i="10"/>
  <c r="L467" i="10"/>
  <c r="E467" i="10"/>
  <c r="L1131" i="10"/>
  <c r="E1495" i="10"/>
  <c r="G1495" i="10"/>
  <c r="I1495" i="10" s="1"/>
  <c r="K1495" i="10"/>
  <c r="E1506" i="10"/>
  <c r="K1506" i="10"/>
  <c r="F1506" i="10"/>
  <c r="K441" i="10"/>
  <c r="G441" i="10"/>
  <c r="I441" i="10" s="1"/>
  <c r="E894" i="4"/>
  <c r="I894" i="4"/>
  <c r="L1720" i="10"/>
  <c r="G686" i="10"/>
  <c r="J686" i="10" s="1"/>
  <c r="L1580" i="10"/>
  <c r="F1344" i="10"/>
  <c r="G988" i="10"/>
  <c r="J988" i="10" s="1"/>
  <c r="E338" i="4"/>
  <c r="L1572" i="10"/>
  <c r="G528" i="4"/>
  <c r="F528" i="4"/>
  <c r="G467" i="4"/>
  <c r="G244" i="4"/>
  <c r="G975" i="4"/>
  <c r="I975" i="4"/>
  <c r="K1299" i="10"/>
  <c r="L1019" i="10"/>
  <c r="E26" i="4"/>
  <c r="F26" i="4"/>
  <c r="I1187" i="10"/>
  <c r="I740" i="10"/>
  <c r="G554" i="10"/>
  <c r="G152" i="4"/>
  <c r="L1029" i="10"/>
  <c r="E1029" i="10"/>
  <c r="K1029" i="10"/>
  <c r="G1029" i="10"/>
  <c r="J1029" i="10" s="1"/>
  <c r="E1012" i="10"/>
  <c r="L1012" i="10"/>
  <c r="F1495" i="10"/>
  <c r="L1506" i="10"/>
  <c r="E315" i="4"/>
  <c r="I315" i="4"/>
  <c r="G315" i="4"/>
  <c r="F38" i="10"/>
  <c r="G38" i="10"/>
  <c r="K38" i="10"/>
  <c r="G1381" i="4"/>
  <c r="F1381" i="4"/>
  <c r="K410" i="10"/>
  <c r="G410" i="10"/>
  <c r="I410" i="10" s="1"/>
  <c r="K1507" i="10"/>
  <c r="F1796" i="10"/>
  <c r="K248" i="10"/>
  <c r="G1034" i="4"/>
  <c r="G139" i="10"/>
  <c r="F275" i="10"/>
  <c r="K538" i="10"/>
  <c r="G1544" i="10"/>
  <c r="J1544" i="10" s="1"/>
  <c r="K1800" i="10"/>
  <c r="E293" i="4"/>
  <c r="F686" i="10"/>
  <c r="E570" i="10"/>
  <c r="K700" i="10"/>
  <c r="E1580" i="10"/>
  <c r="G282" i="10"/>
  <c r="J282" i="10" s="1"/>
  <c r="E1344" i="10"/>
  <c r="K988" i="10"/>
  <c r="J522" i="10"/>
  <c r="I1250" i="4"/>
  <c r="G892" i="4"/>
  <c r="G372" i="4"/>
  <c r="E1572" i="10"/>
  <c r="I528" i="4"/>
  <c r="E467" i="4"/>
  <c r="E244" i="4"/>
  <c r="F1362" i="10"/>
  <c r="I830" i="4"/>
  <c r="G30" i="4"/>
  <c r="F623" i="4"/>
  <c r="E1230" i="4"/>
  <c r="I26" i="4"/>
  <c r="K145" i="10"/>
  <c r="G145" i="10"/>
  <c r="I145" i="10" s="1"/>
  <c r="I1021" i="4"/>
  <c r="L1187" i="10"/>
  <c r="G1180" i="10"/>
  <c r="E1180" i="10"/>
  <c r="L1180" i="10"/>
  <c r="G792" i="4"/>
  <c r="F792" i="4"/>
  <c r="E161" i="4"/>
  <c r="I502" i="4"/>
  <c r="F502" i="4"/>
  <c r="F1029" i="10"/>
  <c r="G1012" i="10"/>
  <c r="I1012" i="10" s="1"/>
  <c r="F315" i="4"/>
  <c r="E1381" i="4"/>
  <c r="K1104" i="10"/>
  <c r="L1104" i="10"/>
  <c r="J1317" i="10"/>
  <c r="G93" i="4"/>
  <c r="F93" i="4"/>
  <c r="F1729" i="10"/>
  <c r="E1729" i="10"/>
  <c r="K1729" i="10"/>
  <c r="K1544" i="10"/>
  <c r="E1279" i="10"/>
  <c r="L700" i="10"/>
  <c r="G1580" i="10"/>
  <c r="I1580" i="10" s="1"/>
  <c r="G191" i="10"/>
  <c r="K1482" i="10"/>
  <c r="G314" i="10"/>
  <c r="J314" i="10" s="1"/>
  <c r="G1104" i="10"/>
  <c r="J1104" i="10" s="1"/>
  <c r="I372" i="4"/>
  <c r="L323" i="10"/>
  <c r="G323" i="10"/>
  <c r="J323" i="10" s="1"/>
  <c r="G145" i="4"/>
  <c r="F983" i="10"/>
  <c r="K983" i="10"/>
  <c r="F824" i="4"/>
  <c r="G824" i="4"/>
  <c r="F1454" i="4"/>
  <c r="G1355" i="10"/>
  <c r="J1355" i="10" s="1"/>
  <c r="E1355" i="10"/>
  <c r="E1065" i="4"/>
  <c r="I1065" i="4"/>
  <c r="F1065" i="4"/>
  <c r="L450" i="10"/>
  <c r="E450" i="10"/>
  <c r="I133" i="4"/>
  <c r="E133" i="4"/>
  <c r="E463" i="10"/>
  <c r="F1478" i="10"/>
  <c r="J379" i="10"/>
  <c r="I191" i="4"/>
  <c r="F1544" i="10"/>
  <c r="E1318" i="4"/>
  <c r="G1033" i="10"/>
  <c r="J1033" i="10" s="1"/>
  <c r="K1580" i="10"/>
  <c r="K191" i="10"/>
  <c r="I440" i="4"/>
  <c r="K1426" i="10"/>
  <c r="E314" i="10"/>
  <c r="E55" i="10"/>
  <c r="F1669" i="10"/>
  <c r="G1669" i="10"/>
  <c r="I1669" i="10" s="1"/>
  <c r="F372" i="4"/>
  <c r="K323" i="10"/>
  <c r="F550" i="4"/>
  <c r="L983" i="10"/>
  <c r="L1008" i="10"/>
  <c r="E617" i="10"/>
  <c r="E824" i="4"/>
  <c r="E1454" i="4"/>
  <c r="E1317" i="10"/>
  <c r="G673" i="4"/>
  <c r="I553" i="4"/>
  <c r="E553" i="4"/>
  <c r="F553" i="4"/>
  <c r="L1430" i="10"/>
  <c r="K1430" i="10"/>
  <c r="E267" i="4"/>
  <c r="G267" i="4"/>
  <c r="F267" i="4"/>
  <c r="I267" i="4"/>
  <c r="E1827" i="10"/>
  <c r="G1827" i="10"/>
  <c r="J1827" i="10" s="1"/>
  <c r="L1827" i="10"/>
  <c r="F1827" i="10"/>
  <c r="K190" i="10"/>
  <c r="F190" i="10"/>
  <c r="E105" i="4"/>
  <c r="G105" i="4"/>
  <c r="F1212" i="4"/>
  <c r="L223" i="10"/>
  <c r="G223" i="10"/>
  <c r="J223" i="10" s="1"/>
  <c r="G1847" i="10"/>
  <c r="F1212" i="10"/>
  <c r="G1212" i="10"/>
  <c r="L1212" i="10"/>
  <c r="F133" i="4"/>
  <c r="K1483" i="10"/>
  <c r="E1483" i="10"/>
  <c r="I1461" i="4"/>
  <c r="F1461" i="4"/>
  <c r="E903" i="4"/>
  <c r="G903" i="4"/>
  <c r="E268" i="4"/>
  <c r="G268" i="4"/>
  <c r="F1420" i="10"/>
  <c r="K1420" i="10"/>
  <c r="E215" i="4"/>
  <c r="I215" i="4"/>
  <c r="K1786" i="10"/>
  <c r="G1786" i="10"/>
  <c r="I1786" i="10" s="1"/>
  <c r="K1131" i="10"/>
  <c r="E1131" i="10"/>
  <c r="F1131" i="10"/>
  <c r="G1131" i="10"/>
  <c r="I1131" i="10" s="1"/>
  <c r="G675" i="4"/>
  <c r="E675" i="4"/>
  <c r="E1445" i="10"/>
  <c r="L1445" i="10"/>
  <c r="F1602" i="10"/>
  <c r="K1602" i="10"/>
  <c r="E1602" i="10"/>
  <c r="K379" i="10"/>
  <c r="I178" i="4"/>
  <c r="L988" i="10"/>
  <c r="F1115" i="10"/>
  <c r="F1426" i="10"/>
  <c r="L55" i="10"/>
  <c r="K513" i="10"/>
  <c r="I338" i="4"/>
  <c r="I1198" i="4"/>
  <c r="L723" i="10"/>
  <c r="L1483" i="10"/>
  <c r="E1461" i="4"/>
  <c r="F903" i="4"/>
  <c r="I914" i="4"/>
  <c r="F1082" i="4"/>
  <c r="E1082" i="4"/>
  <c r="I268" i="4"/>
  <c r="I151" i="4"/>
  <c r="L1299" i="10"/>
  <c r="E1299" i="10"/>
  <c r="J1299" i="10"/>
  <c r="G1008" i="10"/>
  <c r="J1008" i="10" s="1"/>
  <c r="F106" i="10"/>
  <c r="K106" i="10"/>
  <c r="L1420" i="10"/>
  <c r="F1488" i="10"/>
  <c r="E297" i="4"/>
  <c r="F297" i="4"/>
  <c r="J1131" i="10"/>
  <c r="E1212" i="4"/>
  <c r="L1495" i="10"/>
  <c r="L1602" i="10"/>
  <c r="L1316" i="10"/>
  <c r="E1316" i="10"/>
  <c r="F1194" i="4"/>
  <c r="I1194" i="4"/>
  <c r="E1352" i="10"/>
  <c r="K1352" i="10"/>
  <c r="G1352" i="10"/>
  <c r="J1352" i="10" s="1"/>
  <c r="F1486" i="10"/>
  <c r="G1486" i="10"/>
  <c r="J1486" i="10" s="1"/>
  <c r="L1486" i="10"/>
  <c r="E1299" i="4"/>
  <c r="G1299" i="4"/>
  <c r="I1299" i="4"/>
  <c r="F1032" i="10"/>
  <c r="E1032" i="10"/>
  <c r="E949" i="4"/>
  <c r="G614" i="10"/>
  <c r="F544" i="10"/>
  <c r="G133" i="10"/>
  <c r="I133" i="10" s="1"/>
  <c r="G1316" i="10"/>
  <c r="I1316" i="10" s="1"/>
  <c r="I1183" i="4"/>
  <c r="L130" i="10"/>
  <c r="K142" i="10"/>
  <c r="F142" i="10"/>
  <c r="L1656" i="10"/>
  <c r="G1656" i="10"/>
  <c r="J1656" i="10" s="1"/>
  <c r="G500" i="10"/>
  <c r="F1382" i="10"/>
  <c r="E1382" i="10"/>
  <c r="F981" i="10"/>
  <c r="K981" i="10"/>
  <c r="L1760" i="10"/>
  <c r="E1192" i="10"/>
  <c r="G607" i="10"/>
  <c r="I607" i="10" s="1"/>
  <c r="K936" i="10"/>
  <c r="L936" i="10"/>
  <c r="I224" i="4"/>
  <c r="E224" i="4"/>
  <c r="L740" i="10"/>
  <c r="L1234" i="10"/>
  <c r="I1399" i="4"/>
  <c r="F1235" i="10"/>
  <c r="G838" i="10"/>
  <c r="L533" i="10"/>
  <c r="G537" i="10"/>
  <c r="I537" i="10" s="1"/>
  <c r="F593" i="10"/>
  <c r="F699" i="4"/>
  <c r="L855" i="10"/>
  <c r="F1050" i="10"/>
  <c r="E1115" i="4"/>
  <c r="F1011" i="4"/>
  <c r="F1274" i="4"/>
  <c r="I1242" i="4"/>
  <c r="L1662" i="10"/>
  <c r="K1562" i="10"/>
  <c r="F283" i="4"/>
  <c r="F614" i="10"/>
  <c r="K1178" i="10"/>
  <c r="K1209" i="10"/>
  <c r="K1217" i="10"/>
  <c r="G178" i="10"/>
  <c r="J178" i="10" s="1"/>
  <c r="F1316" i="10"/>
  <c r="E1407" i="4"/>
  <c r="F1249" i="4"/>
  <c r="G292" i="4"/>
  <c r="F896" i="4"/>
  <c r="E1342" i="4"/>
  <c r="F1466" i="4"/>
  <c r="E142" i="10"/>
  <c r="I37" i="4"/>
  <c r="F21" i="4"/>
  <c r="G21" i="4"/>
  <c r="K1203" i="10"/>
  <c r="G1203" i="10"/>
  <c r="J1203" i="10" s="1"/>
  <c r="G778" i="4"/>
  <c r="G981" i="10"/>
  <c r="I981" i="10" s="1"/>
  <c r="K1592" i="10"/>
  <c r="E1267" i="10"/>
  <c r="G1267" i="10"/>
  <c r="E226" i="4"/>
  <c r="F226" i="4"/>
  <c r="F1399" i="4"/>
  <c r="L593" i="10"/>
  <c r="E855" i="10"/>
  <c r="F661" i="4"/>
  <c r="G1435" i="4"/>
  <c r="G1562" i="10"/>
  <c r="J1562" i="10" s="1"/>
  <c r="E283" i="4"/>
  <c r="E614" i="10"/>
  <c r="E1217" i="10"/>
  <c r="I510" i="10"/>
  <c r="G1477" i="4"/>
  <c r="E1477" i="4"/>
  <c r="I1304" i="4"/>
  <c r="G1304" i="4"/>
  <c r="G488" i="4"/>
  <c r="I292" i="4"/>
  <c r="K1171" i="10"/>
  <c r="F1171" i="10"/>
  <c r="G163" i="4"/>
  <c r="I21" i="4"/>
  <c r="K504" i="10"/>
  <c r="F504" i="10"/>
  <c r="E504" i="10"/>
  <c r="L504" i="10"/>
  <c r="L1203" i="10"/>
  <c r="F625" i="4"/>
  <c r="E625" i="4"/>
  <c r="E981" i="10"/>
  <c r="L1646" i="10"/>
  <c r="K761" i="10"/>
  <c r="E761" i="10"/>
  <c r="L1592" i="10"/>
  <c r="E1672" i="10"/>
  <c r="F1672" i="10"/>
  <c r="G104" i="10"/>
  <c r="E104" i="10"/>
  <c r="L104" i="10"/>
  <c r="F1185" i="4"/>
  <c r="I632" i="4"/>
  <c r="G632" i="4"/>
  <c r="G1454" i="10"/>
  <c r="I1454" i="10" s="1"/>
  <c r="E1454" i="10"/>
  <c r="K1808" i="10"/>
  <c r="G1672" i="10"/>
  <c r="F104" i="10"/>
  <c r="G661" i="4"/>
  <c r="G899" i="4"/>
  <c r="J614" i="10"/>
  <c r="K821" i="10"/>
  <c r="M821" i="10" s="1"/>
  <c r="F631" i="4"/>
  <c r="G1144" i="4"/>
  <c r="F227" i="4"/>
  <c r="I227" i="4"/>
  <c r="G227" i="4"/>
  <c r="F319" i="4"/>
  <c r="G578" i="4"/>
  <c r="I578" i="4"/>
  <c r="E578" i="4"/>
  <c r="L1248" i="10"/>
  <c r="G1248" i="10"/>
  <c r="L436" i="10"/>
  <c r="G436" i="10"/>
  <c r="E347" i="4"/>
  <c r="G347" i="4"/>
  <c r="I347" i="4"/>
  <c r="F1012" i="4"/>
  <c r="I1012" i="4"/>
  <c r="L1564" i="10"/>
  <c r="E1564" i="10"/>
  <c r="L816" i="10"/>
  <c r="K816" i="10"/>
  <c r="E664" i="4"/>
  <c r="I664" i="4"/>
  <c r="F664" i="4"/>
  <c r="F1447" i="10"/>
  <c r="L1447" i="10"/>
  <c r="F671" i="10"/>
  <c r="I599" i="4"/>
  <c r="L1562" i="10"/>
  <c r="F1911" i="10"/>
  <c r="E821" i="10"/>
  <c r="K370" i="10"/>
  <c r="L133" i="10"/>
  <c r="F510" i="10"/>
  <c r="K1316" i="10"/>
  <c r="G636" i="4"/>
  <c r="I636" i="4"/>
  <c r="L1680" i="10"/>
  <c r="E1713" i="10"/>
  <c r="I937" i="4"/>
  <c r="G937" i="4"/>
  <c r="F1183" i="4"/>
  <c r="F1777" i="10"/>
  <c r="F1383" i="4"/>
  <c r="F1489" i="10"/>
  <c r="G1489" i="10"/>
  <c r="J1489" i="10" s="1"/>
  <c r="E1144" i="4"/>
  <c r="G1571" i="10"/>
  <c r="E1012" i="4"/>
  <c r="F597" i="4"/>
  <c r="G664" i="4"/>
  <c r="E78" i="10"/>
  <c r="L78" i="10"/>
  <c r="K78" i="10"/>
  <c r="J78" i="10"/>
  <c r="F1047" i="4"/>
  <c r="E150" i="4"/>
  <c r="F1685" i="10"/>
  <c r="F1532" i="10"/>
  <c r="E1266" i="10"/>
  <c r="E218" i="10"/>
  <c r="F480" i="4"/>
  <c r="E1876" i="10"/>
  <c r="F1069" i="4"/>
  <c r="G298" i="10"/>
  <c r="I298" i="10" s="1"/>
  <c r="F1890" i="10"/>
  <c r="L364" i="10"/>
  <c r="F192" i="4"/>
  <c r="L1179" i="10"/>
  <c r="F1348" i="10"/>
  <c r="G1561" i="10"/>
  <c r="G633" i="10"/>
  <c r="F56" i="4"/>
  <c r="I158" i="4"/>
  <c r="K51" i="10"/>
  <c r="K1798" i="10"/>
  <c r="L1730" i="10"/>
  <c r="G557" i="10"/>
  <c r="K805" i="10"/>
  <c r="F571" i="4"/>
  <c r="K1112" i="10"/>
  <c r="K212" i="10"/>
  <c r="F296" i="4"/>
  <c r="G1047" i="10"/>
  <c r="I1047" i="10" s="1"/>
  <c r="L959" i="10"/>
  <c r="K987" i="10"/>
  <c r="G1347" i="10"/>
  <c r="G150" i="4"/>
  <c r="E1685" i="10"/>
  <c r="L1532" i="10"/>
  <c r="G230" i="4"/>
  <c r="L204" i="10"/>
  <c r="G1156" i="10"/>
  <c r="J1156" i="10" s="1"/>
  <c r="I42" i="4"/>
  <c r="G364" i="10"/>
  <c r="J364" i="10" s="1"/>
  <c r="E192" i="4"/>
  <c r="G1348" i="10"/>
  <c r="I1348" i="10" s="1"/>
  <c r="E1645" i="10"/>
  <c r="I1384" i="4"/>
  <c r="G56" i="4"/>
  <c r="G158" i="4"/>
  <c r="G1063" i="4"/>
  <c r="G1637" i="10"/>
  <c r="I1637" i="10" s="1"/>
  <c r="G1650" i="10"/>
  <c r="J1650" i="10" s="1"/>
  <c r="L51" i="10"/>
  <c r="F1696" i="10"/>
  <c r="F200" i="4"/>
  <c r="E387" i="10"/>
  <c r="K1671" i="10"/>
  <c r="G805" i="10"/>
  <c r="E710" i="4"/>
  <c r="E226" i="10"/>
  <c r="E571" i="4"/>
  <c r="K350" i="10"/>
  <c r="F212" i="10"/>
  <c r="E20" i="10"/>
  <c r="I306" i="4"/>
  <c r="E1047" i="10"/>
  <c r="K959" i="10"/>
  <c r="L987" i="10"/>
  <c r="E1152" i="4"/>
  <c r="K1890" i="10"/>
  <c r="F364" i="10"/>
  <c r="E56" i="4"/>
  <c r="G51" i="10"/>
  <c r="I51" i="10" s="1"/>
  <c r="G226" i="10"/>
  <c r="I226" i="10" s="1"/>
  <c r="I571" i="4"/>
  <c r="E959" i="10"/>
  <c r="L571" i="10"/>
  <c r="M571" i="10" s="1"/>
  <c r="F270" i="10"/>
  <c r="G1168" i="4"/>
  <c r="L1732" i="10"/>
  <c r="K1685" i="10"/>
  <c r="J1532" i="10"/>
  <c r="E783" i="4"/>
  <c r="L1635" i="10"/>
  <c r="I839" i="4"/>
  <c r="K35" i="10"/>
  <c r="F42" i="4"/>
  <c r="E1663" i="10"/>
  <c r="E328" i="4"/>
  <c r="G508" i="10"/>
  <c r="E364" i="10"/>
  <c r="F1721" i="10"/>
  <c r="E240" i="10"/>
  <c r="F724" i="10"/>
  <c r="G1004" i="4"/>
  <c r="E279" i="10"/>
  <c r="L1645" i="10"/>
  <c r="K164" i="10"/>
  <c r="G1384" i="4"/>
  <c r="F51" i="4"/>
  <c r="F574" i="4"/>
  <c r="F160" i="4"/>
  <c r="F51" i="10"/>
  <c r="F1017" i="4"/>
  <c r="I200" i="4"/>
  <c r="F131" i="4"/>
  <c r="E1129" i="10"/>
  <c r="F710" i="4"/>
  <c r="E65" i="4"/>
  <c r="G468" i="10"/>
  <c r="K1822" i="10"/>
  <c r="G173" i="4"/>
  <c r="L1757" i="10"/>
  <c r="E839" i="4"/>
  <c r="E35" i="10"/>
  <c r="G42" i="4"/>
  <c r="G1721" i="10"/>
  <c r="G1470" i="10"/>
  <c r="J1470" i="10" s="1"/>
  <c r="L164" i="10"/>
  <c r="E1384" i="4"/>
  <c r="G574" i="4"/>
  <c r="I160" i="4"/>
  <c r="L1650" i="10"/>
  <c r="F1705" i="10"/>
  <c r="I1070" i="4"/>
  <c r="L1647" i="10"/>
  <c r="L602" i="10"/>
  <c r="L1294" i="10"/>
  <c r="J1671" i="10"/>
  <c r="M1671" i="10" s="1"/>
  <c r="K956" i="10"/>
  <c r="I710" i="4"/>
  <c r="L226" i="10"/>
  <c r="F1664" i="10"/>
  <c r="K468" i="10"/>
  <c r="I46" i="4"/>
  <c r="E1757" i="10"/>
  <c r="G1645" i="10"/>
  <c r="I1645" i="10" s="1"/>
  <c r="G1671" i="10"/>
  <c r="I1671" i="10" s="1"/>
  <c r="K226" i="10"/>
  <c r="E1822" i="10"/>
  <c r="F1757" i="10"/>
  <c r="E1560" i="10"/>
  <c r="J218" i="10"/>
  <c r="L1876" i="10"/>
  <c r="L157" i="10"/>
  <c r="K827" i="10"/>
  <c r="E1179" i="10"/>
  <c r="E1793" i="10"/>
  <c r="L633" i="10"/>
  <c r="F1645" i="10"/>
  <c r="E144" i="4"/>
  <c r="F237" i="10"/>
  <c r="E33" i="4"/>
  <c r="J20" i="10"/>
  <c r="M20" i="10" s="1"/>
  <c r="G542" i="10"/>
  <c r="I542" i="10" s="1"/>
  <c r="E1524" i="4"/>
  <c r="G509" i="10"/>
  <c r="I509" i="10" s="1"/>
  <c r="J1223" i="10"/>
  <c r="E736" i="10"/>
  <c r="G720" i="10"/>
  <c r="J720" i="10" s="1"/>
  <c r="J46" i="10"/>
  <c r="M46" i="10" s="1"/>
  <c r="F492" i="4"/>
  <c r="I492" i="4"/>
  <c r="I807" i="4"/>
  <c r="G807" i="4"/>
  <c r="L1891" i="10"/>
  <c r="F1423" i="10"/>
  <c r="K1423" i="10"/>
  <c r="E1391" i="4"/>
  <c r="F1391" i="4"/>
  <c r="F659" i="4"/>
  <c r="G659" i="4"/>
  <c r="G1524" i="10"/>
  <c r="J1524" i="10" s="1"/>
  <c r="F184" i="4"/>
  <c r="G184" i="4"/>
  <c r="E559" i="4"/>
  <c r="G559" i="4"/>
  <c r="L1285" i="10"/>
  <c r="G1285" i="10"/>
  <c r="F1881" i="10"/>
  <c r="L1881" i="10"/>
  <c r="G257" i="10"/>
  <c r="I257" i="10" s="1"/>
  <c r="L257" i="10"/>
  <c r="G592" i="4"/>
  <c r="F592" i="4"/>
  <c r="F1837" i="10"/>
  <c r="K1837" i="10"/>
  <c r="L1837" i="10"/>
  <c r="L1172" i="10"/>
  <c r="K1172" i="10"/>
  <c r="I753" i="4"/>
  <c r="G753" i="4"/>
  <c r="F778" i="10"/>
  <c r="L778" i="10"/>
  <c r="G1524" i="4"/>
  <c r="E509" i="10"/>
  <c r="K736" i="10"/>
  <c r="K941" i="10"/>
  <c r="J1106" i="10"/>
  <c r="M1106" i="10" s="1"/>
  <c r="G666" i="10"/>
  <c r="J666" i="10" s="1"/>
  <c r="G406" i="4"/>
  <c r="E720" i="10"/>
  <c r="I1022" i="4"/>
  <c r="F138" i="10"/>
  <c r="G1514" i="4"/>
  <c r="F1498" i="4"/>
  <c r="F684" i="10"/>
  <c r="F22" i="10"/>
  <c r="E1590" i="4"/>
  <c r="G1557" i="4"/>
  <c r="I1602" i="4"/>
  <c r="K119" i="10"/>
  <c r="I1546" i="4"/>
  <c r="F1576" i="4"/>
  <c r="K1185" i="10"/>
  <c r="I725" i="4"/>
  <c r="E1548" i="4"/>
  <c r="G679" i="4"/>
  <c r="F1209" i="4"/>
  <c r="K729" i="10"/>
  <c r="K1016" i="10"/>
  <c r="F1564" i="4"/>
  <c r="F541" i="4"/>
  <c r="G624" i="10"/>
  <c r="G823" i="4"/>
  <c r="L803" i="10"/>
  <c r="G119" i="4"/>
  <c r="E401" i="10"/>
  <c r="F1231" i="10"/>
  <c r="I1583" i="4"/>
  <c r="I1596" i="4"/>
  <c r="G1604" i="4"/>
  <c r="F1615" i="4"/>
  <c r="G1499" i="10"/>
  <c r="I1499" i="10" s="1"/>
  <c r="F1302" i="4"/>
  <c r="F1220" i="4"/>
  <c r="J460" i="10"/>
  <c r="G858" i="10"/>
  <c r="J858" i="10" s="1"/>
  <c r="F1066" i="10"/>
  <c r="G1592" i="4"/>
  <c r="E760" i="10"/>
  <c r="G1277" i="10"/>
  <c r="J1277" i="10" s="1"/>
  <c r="M1277" i="10" s="1"/>
  <c r="F44" i="10"/>
  <c r="I1568" i="4"/>
  <c r="K1666" i="10"/>
  <c r="F876" i="4"/>
  <c r="G492" i="4"/>
  <c r="J817" i="10"/>
  <c r="F1693" i="10"/>
  <c r="G1332" i="4"/>
  <c r="G327" i="10"/>
  <c r="I327" i="10" s="1"/>
  <c r="I1366" i="4"/>
  <c r="I346" i="4"/>
  <c r="F346" i="4"/>
  <c r="G1773" i="10"/>
  <c r="J1773" i="10" s="1"/>
  <c r="E1891" i="10"/>
  <c r="E1216" i="4"/>
  <c r="F919" i="10"/>
  <c r="I1768" i="10"/>
  <c r="E780" i="10"/>
  <c r="G819" i="10"/>
  <c r="I819" i="10" s="1"/>
  <c r="K819" i="10"/>
  <c r="K25" i="10"/>
  <c r="G1391" i="4"/>
  <c r="G434" i="10"/>
  <c r="J434" i="10" s="1"/>
  <c r="M434" i="10" s="1"/>
  <c r="E105" i="10"/>
  <c r="G1204" i="4"/>
  <c r="E812" i="10"/>
  <c r="F812" i="10"/>
  <c r="G790" i="10"/>
  <c r="I790" i="10" s="1"/>
  <c r="I414" i="4"/>
  <c r="F414" i="4"/>
  <c r="K1524" i="10"/>
  <c r="L1015" i="10"/>
  <c r="F353" i="10"/>
  <c r="I353" i="10"/>
  <c r="G1270" i="4"/>
  <c r="F770" i="10"/>
  <c r="F1066" i="4"/>
  <c r="F559" i="4"/>
  <c r="F1036" i="10"/>
  <c r="E63" i="10"/>
  <c r="G492" i="10"/>
  <c r="E592" i="4"/>
  <c r="I1488" i="4"/>
  <c r="E1417" i="4"/>
  <c r="I1417" i="4"/>
  <c r="G1414" i="10"/>
  <c r="J1414" i="10" s="1"/>
  <c r="K1414" i="10"/>
  <c r="L1262" i="10"/>
  <c r="F1262" i="10"/>
  <c r="K1262" i="10"/>
  <c r="E1262" i="10"/>
  <c r="I633" i="4"/>
  <c r="F633" i="4"/>
  <c r="E633" i="4"/>
  <c r="E1360" i="10"/>
  <c r="F1360" i="10"/>
  <c r="L1360" i="10"/>
  <c r="K1360" i="10"/>
  <c r="G1360" i="10"/>
  <c r="J1360" i="10" s="1"/>
  <c r="L1040" i="10"/>
  <c r="I689" i="10"/>
  <c r="F509" i="10"/>
  <c r="L1106" i="10"/>
  <c r="K666" i="10"/>
  <c r="E1022" i="4"/>
  <c r="G1546" i="4"/>
  <c r="E1185" i="10"/>
  <c r="G1548" i="4"/>
  <c r="E624" i="10"/>
  <c r="G803" i="10"/>
  <c r="I803" i="10" s="1"/>
  <c r="E1596" i="4"/>
  <c r="E1499" i="10"/>
  <c r="E1581" i="4"/>
  <c r="G44" i="10"/>
  <c r="I44" i="10" s="1"/>
  <c r="G1666" i="10"/>
  <c r="E876" i="4"/>
  <c r="L289" i="10"/>
  <c r="F289" i="10"/>
  <c r="L1693" i="10"/>
  <c r="G1257" i="10"/>
  <c r="J1257" i="10" s="1"/>
  <c r="F108" i="4"/>
  <c r="E108" i="4"/>
  <c r="I1773" i="10"/>
  <c r="J1550" i="10"/>
  <c r="F532" i="10"/>
  <c r="L532" i="10"/>
  <c r="G1423" i="10"/>
  <c r="I1423" i="10" s="1"/>
  <c r="G919" i="10"/>
  <c r="I919" i="10" s="1"/>
  <c r="F1475" i="4"/>
  <c r="I1475" i="4"/>
  <c r="E25" i="10"/>
  <c r="I1391" i="4"/>
  <c r="K768" i="10"/>
  <c r="E768" i="10"/>
  <c r="K1239" i="10"/>
  <c r="E1239" i="10"/>
  <c r="E790" i="10"/>
  <c r="L479" i="10"/>
  <c r="F479" i="10"/>
  <c r="E1524" i="10"/>
  <c r="M564" i="10"/>
  <c r="I514" i="4"/>
  <c r="E514" i="4"/>
  <c r="L1036" i="10"/>
  <c r="I63" i="10"/>
  <c r="F1789" i="10"/>
  <c r="I1582" i="4"/>
  <c r="K398" i="10"/>
  <c r="G398" i="10"/>
  <c r="I398" i="10" s="1"/>
  <c r="E398" i="10"/>
  <c r="E616" i="4"/>
  <c r="G616" i="4"/>
  <c r="F547" i="10"/>
  <c r="K547" i="10"/>
  <c r="E547" i="10"/>
  <c r="L547" i="10"/>
  <c r="E519" i="4"/>
  <c r="F519" i="4"/>
  <c r="F1414" i="10"/>
  <c r="G633" i="4"/>
  <c r="E382" i="4"/>
  <c r="E684" i="10"/>
  <c r="E406" i="4"/>
  <c r="F720" i="10"/>
  <c r="G1590" i="4"/>
  <c r="G1563" i="4"/>
  <c r="L119" i="10"/>
  <c r="E1209" i="4"/>
  <c r="G1231" i="10"/>
  <c r="J1231" i="10" s="1"/>
  <c r="E1607" i="4"/>
  <c r="G1583" i="4"/>
  <c r="K1038" i="10"/>
  <c r="L460" i="10"/>
  <c r="E1540" i="4"/>
  <c r="K1066" i="10"/>
  <c r="I1523" i="4"/>
  <c r="E1223" i="10"/>
  <c r="E1040" i="10"/>
  <c r="G941" i="10"/>
  <c r="E1106" i="10"/>
  <c r="E666" i="10"/>
  <c r="G1049" i="10"/>
  <c r="I406" i="4"/>
  <c r="I720" i="10"/>
  <c r="I466" i="10"/>
  <c r="K263" i="10"/>
  <c r="F46" i="10"/>
  <c r="I716" i="10"/>
  <c r="I1180" i="4"/>
  <c r="I360" i="4"/>
  <c r="K684" i="10"/>
  <c r="G853" i="10"/>
  <c r="E1557" i="4"/>
  <c r="E1602" i="4"/>
  <c r="E1505" i="4"/>
  <c r="F852" i="4"/>
  <c r="G1576" i="4"/>
  <c r="F1185" i="10"/>
  <c r="G416" i="4"/>
  <c r="G715" i="4"/>
  <c r="I1490" i="4"/>
  <c r="F1548" i="4"/>
  <c r="E1618" i="4"/>
  <c r="F90" i="10"/>
  <c r="M473" i="10"/>
  <c r="F1016" i="10"/>
  <c r="E541" i="4"/>
  <c r="F624" i="10"/>
  <c r="E484" i="4"/>
  <c r="J401" i="10"/>
  <c r="L1492" i="10"/>
  <c r="I1404" i="4"/>
  <c r="F1583" i="4"/>
  <c r="I1519" i="4"/>
  <c r="G1597" i="4"/>
  <c r="F1604" i="4"/>
  <c r="E1615" i="4"/>
  <c r="F1499" i="10"/>
  <c r="J160" i="10"/>
  <c r="E1506" i="4"/>
  <c r="G287" i="10"/>
  <c r="J287" i="10" s="1"/>
  <c r="I997" i="4"/>
  <c r="F1335" i="10"/>
  <c r="L1038" i="10"/>
  <c r="G1302" i="4"/>
  <c r="E969" i="4"/>
  <c r="F1107" i="4"/>
  <c r="K460" i="10"/>
  <c r="K943" i="10"/>
  <c r="G1500" i="4"/>
  <c r="E1585" i="4"/>
  <c r="F1569" i="4"/>
  <c r="I1038" i="4"/>
  <c r="J1710" i="10"/>
  <c r="M1710" i="10" s="1"/>
  <c r="L44" i="10"/>
  <c r="E1550" i="4"/>
  <c r="E589" i="10"/>
  <c r="G1617" i="4"/>
  <c r="K817" i="10"/>
  <c r="G1693" i="10"/>
  <c r="K834" i="10"/>
  <c r="J1014" i="10"/>
  <c r="F744" i="4"/>
  <c r="F1611" i="4"/>
  <c r="E1257" i="10"/>
  <c r="G108" i="4"/>
  <c r="E1773" i="10"/>
  <c r="E789" i="10"/>
  <c r="K143" i="10"/>
  <c r="F1891" i="10"/>
  <c r="L1550" i="10"/>
  <c r="G532" i="10"/>
  <c r="J532" i="10" s="1"/>
  <c r="L946" i="10"/>
  <c r="E495" i="10"/>
  <c r="J1521" i="10"/>
  <c r="M1521" i="10" s="1"/>
  <c r="F1429" i="10"/>
  <c r="E919" i="10"/>
  <c r="F1768" i="10"/>
  <c r="E819" i="10"/>
  <c r="F25" i="10"/>
  <c r="E434" i="10"/>
  <c r="E1204" i="4"/>
  <c r="F506" i="10"/>
  <c r="G506" i="10"/>
  <c r="J506" i="10" s="1"/>
  <c r="L758" i="10"/>
  <c r="F758" i="10"/>
  <c r="K812" i="10"/>
  <c r="M812" i="10" s="1"/>
  <c r="M1738" i="10"/>
  <c r="F1738" i="10"/>
  <c r="E1123" i="4"/>
  <c r="J1013" i="10"/>
  <c r="L1239" i="10"/>
  <c r="E479" i="10"/>
  <c r="G414" i="4"/>
  <c r="F1524" i="10"/>
  <c r="F1313" i="4"/>
  <c r="E1313" i="4"/>
  <c r="E353" i="10"/>
  <c r="F1270" i="4"/>
  <c r="F1287" i="4"/>
  <c r="G1287" i="4"/>
  <c r="F758" i="4"/>
  <c r="G1036" i="10"/>
  <c r="J1036" i="10" s="1"/>
  <c r="K149" i="10"/>
  <c r="F848" i="10"/>
  <c r="L1789" i="10"/>
  <c r="E384" i="10"/>
  <c r="I1089" i="4"/>
  <c r="G1089" i="4"/>
  <c r="I257" i="4"/>
  <c r="G1866" i="10"/>
  <c r="E1866" i="10"/>
  <c r="L1866" i="10"/>
  <c r="F1365" i="4"/>
  <c r="G1365" i="4"/>
  <c r="L1121" i="10"/>
  <c r="G1121" i="10"/>
  <c r="J1121" i="10" s="1"/>
  <c r="F1121" i="10"/>
  <c r="E394" i="10"/>
  <c r="L394" i="10"/>
  <c r="K394" i="10"/>
  <c r="F394" i="10"/>
  <c r="G394" i="10"/>
  <c r="I394" i="10" s="1"/>
  <c r="E1483" i="4"/>
  <c r="G1483" i="4"/>
  <c r="I1483" i="4"/>
  <c r="I737" i="10"/>
  <c r="E962" i="4"/>
  <c r="F962" i="4"/>
  <c r="G962" i="4"/>
  <c r="G547" i="10"/>
  <c r="J547" i="10" s="1"/>
  <c r="G247" i="4"/>
  <c r="F247" i="4"/>
  <c r="E247" i="4"/>
  <c r="G1305" i="10"/>
  <c r="I1305" i="10" s="1"/>
  <c r="F1305" i="10"/>
  <c r="L1305" i="10"/>
  <c r="G967" i="10"/>
  <c r="I967" i="10" s="1"/>
  <c r="K967" i="10"/>
  <c r="L967" i="10"/>
  <c r="E967" i="10"/>
  <c r="F1131" i="4"/>
  <c r="G1131" i="4"/>
  <c r="G734" i="10"/>
  <c r="I734" i="10" s="1"/>
  <c r="F734" i="10"/>
  <c r="G1038" i="10"/>
  <c r="J1038" i="10" s="1"/>
  <c r="K1891" i="10"/>
  <c r="F1511" i="4"/>
  <c r="E1511" i="4"/>
  <c r="K788" i="10"/>
  <c r="L788" i="10"/>
  <c r="F483" i="4"/>
  <c r="E483" i="4"/>
  <c r="G853" i="4"/>
  <c r="F853" i="4"/>
  <c r="I853" i="4"/>
  <c r="E643" i="4"/>
  <c r="F643" i="4"/>
  <c r="G39" i="10"/>
  <c r="J39" i="10" s="1"/>
  <c r="E39" i="10"/>
  <c r="L39" i="10"/>
  <c r="G693" i="10"/>
  <c r="J693" i="10" s="1"/>
  <c r="K693" i="10"/>
  <c r="F1463" i="4"/>
  <c r="I1463" i="4"/>
  <c r="L1761" i="10"/>
  <c r="E1761" i="10"/>
  <c r="G1761" i="10"/>
  <c r="J1761" i="10" s="1"/>
  <c r="F1761" i="10"/>
  <c r="I773" i="4"/>
  <c r="F773" i="4"/>
  <c r="E859" i="10"/>
  <c r="G859" i="10"/>
  <c r="J859" i="10" s="1"/>
  <c r="L859" i="10"/>
  <c r="K859" i="10"/>
  <c r="F1179" i="4"/>
  <c r="I1179" i="4"/>
  <c r="E1179" i="4"/>
  <c r="G1179" i="4"/>
  <c r="E1546" i="4"/>
  <c r="I1548" i="4"/>
  <c r="G1016" i="10"/>
  <c r="J1016" i="10" s="1"/>
  <c r="K44" i="10"/>
  <c r="F1666" i="10"/>
  <c r="I382" i="4"/>
  <c r="L1223" i="10"/>
  <c r="F1040" i="10"/>
  <c r="F442" i="10"/>
  <c r="G372" i="10"/>
  <c r="E1049" i="10"/>
  <c r="L720" i="10"/>
  <c r="K466" i="10"/>
  <c r="I898" i="4"/>
  <c r="G1180" i="4"/>
  <c r="F360" i="4"/>
  <c r="I684" i="10"/>
  <c r="L22" i="10"/>
  <c r="I1557" i="4"/>
  <c r="I1563" i="4"/>
  <c r="E852" i="4"/>
  <c r="E1515" i="4"/>
  <c r="E715" i="4"/>
  <c r="F1490" i="4"/>
  <c r="G1493" i="4"/>
  <c r="I760" i="4"/>
  <c r="I1618" i="4"/>
  <c r="E276" i="4"/>
  <c r="E1016" i="10"/>
  <c r="I1564" i="4"/>
  <c r="I683" i="4"/>
  <c r="F309" i="10"/>
  <c r="I1028" i="10"/>
  <c r="L401" i="10"/>
  <c r="G1607" i="4"/>
  <c r="G1519" i="4"/>
  <c r="F1551" i="4"/>
  <c r="E1530" i="4"/>
  <c r="E1604" i="4"/>
  <c r="G1615" i="4"/>
  <c r="F1506" i="4"/>
  <c r="L287" i="10"/>
  <c r="G997" i="4"/>
  <c r="E1038" i="10"/>
  <c r="E1220" i="4"/>
  <c r="G969" i="4"/>
  <c r="F460" i="10"/>
  <c r="L858" i="10"/>
  <c r="G943" i="10"/>
  <c r="I1542" i="4"/>
  <c r="E1569" i="4"/>
  <c r="E1517" i="4"/>
  <c r="F1592" i="4"/>
  <c r="I1567" i="4"/>
  <c r="G1710" i="10"/>
  <c r="I1710" i="10" s="1"/>
  <c r="G1606" i="4"/>
  <c r="G528" i="10"/>
  <c r="I528" i="10" s="1"/>
  <c r="K589" i="10"/>
  <c r="M589" i="10" s="1"/>
  <c r="I1617" i="4"/>
  <c r="L1666" i="10"/>
  <c r="I1532" i="4"/>
  <c r="L188" i="10"/>
  <c r="F817" i="10"/>
  <c r="I1360" i="4"/>
  <c r="L1014" i="10"/>
  <c r="E1366" i="4"/>
  <c r="F963" i="4"/>
  <c r="M1773" i="10"/>
  <c r="F789" i="10"/>
  <c r="G143" i="10"/>
  <c r="G1891" i="10"/>
  <c r="K711" i="10"/>
  <c r="M711" i="10" s="1"/>
  <c r="F711" i="10"/>
  <c r="E946" i="10"/>
  <c r="I495" i="10"/>
  <c r="K1429" i="10"/>
  <c r="M1429" i="10" s="1"/>
  <c r="K919" i="10"/>
  <c r="G93" i="10"/>
  <c r="J93" i="10" s="1"/>
  <c r="F968" i="4"/>
  <c r="G719" i="10"/>
  <c r="J719" i="10" s="1"/>
  <c r="F1422" i="10"/>
  <c r="K1422" i="10"/>
  <c r="F1371" i="4"/>
  <c r="J512" i="10"/>
  <c r="M512" i="10" s="1"/>
  <c r="G1239" i="10"/>
  <c r="J1239" i="10" s="1"/>
  <c r="G1511" i="4"/>
  <c r="I619" i="4"/>
  <c r="E190" i="4"/>
  <c r="E1120" i="4"/>
  <c r="G1081" i="4"/>
  <c r="F359" i="10"/>
  <c r="L1676" i="10"/>
  <c r="E1676" i="10"/>
  <c r="G508" i="4"/>
  <c r="E508" i="4"/>
  <c r="J788" i="10"/>
  <c r="G758" i="4"/>
  <c r="L63" i="10"/>
  <c r="F413" i="10"/>
  <c r="L1117" i="10"/>
  <c r="G1117" i="10"/>
  <c r="J1117" i="10" s="1"/>
  <c r="F1117" i="10"/>
  <c r="E321" i="10"/>
  <c r="E1789" i="10"/>
  <c r="G384" i="10"/>
  <c r="E853" i="4"/>
  <c r="I643" i="4"/>
  <c r="I1132" i="4"/>
  <c r="G656" i="10"/>
  <c r="J656" i="10" s="1"/>
  <c r="E1068" i="4"/>
  <c r="G1068" i="4"/>
  <c r="I560" i="4"/>
  <c r="G560" i="4"/>
  <c r="F427" i="10"/>
  <c r="G427" i="10"/>
  <c r="J427" i="10" s="1"/>
  <c r="L427" i="10"/>
  <c r="K427" i="10"/>
  <c r="E568" i="10"/>
  <c r="L568" i="10"/>
  <c r="F568" i="10"/>
  <c r="G568" i="10"/>
  <c r="J568" i="10" s="1"/>
  <c r="F859" i="10"/>
  <c r="L1113" i="10"/>
  <c r="F1113" i="10"/>
  <c r="F346" i="10"/>
  <c r="E346" i="10"/>
  <c r="G346" i="10"/>
  <c r="I346" i="10" s="1"/>
  <c r="K346" i="10"/>
  <c r="G360" i="4"/>
  <c r="E683" i="4"/>
  <c r="F1530" i="4"/>
  <c r="E997" i="4"/>
  <c r="F1542" i="4"/>
  <c r="I1569" i="4"/>
  <c r="G1517" i="4"/>
  <c r="E1666" i="10"/>
  <c r="I784" i="10"/>
  <c r="F188" i="10"/>
  <c r="I971" i="4"/>
  <c r="F971" i="4"/>
  <c r="M1110" i="10"/>
  <c r="I963" i="4"/>
  <c r="I789" i="10"/>
  <c r="E1550" i="10"/>
  <c r="I1550" i="10"/>
  <c r="G698" i="4"/>
  <c r="I698" i="4"/>
  <c r="L93" i="10"/>
  <c r="E968" i="4"/>
  <c r="J1400" i="10"/>
  <c r="M1400" i="10" s="1"/>
  <c r="I1400" i="10"/>
  <c r="K341" i="10"/>
  <c r="E341" i="10"/>
  <c r="I1511" i="4"/>
  <c r="G190" i="4"/>
  <c r="G587" i="4"/>
  <c r="F587" i="4"/>
  <c r="L770" i="10"/>
  <c r="E200" i="10"/>
  <c r="G200" i="10"/>
  <c r="I200" i="10" s="1"/>
  <c r="L739" i="10"/>
  <c r="F739" i="10"/>
  <c r="K137" i="10"/>
  <c r="G137" i="10"/>
  <c r="J137" i="10" s="1"/>
  <c r="L464" i="10"/>
  <c r="K464" i="10"/>
  <c r="I464" i="10"/>
  <c r="J464" i="10"/>
  <c r="G1575" i="4"/>
  <c r="F1575" i="4"/>
  <c r="E1575" i="4"/>
  <c r="L1831" i="10"/>
  <c r="E1831" i="10"/>
  <c r="G1040" i="10"/>
  <c r="J1040" i="10" s="1"/>
  <c r="F1180" i="4"/>
  <c r="L684" i="10"/>
  <c r="J900" i="10"/>
  <c r="F1493" i="4"/>
  <c r="J803" i="10"/>
  <c r="M803" i="10" s="1"/>
  <c r="I401" i="10"/>
  <c r="I1506" i="4"/>
  <c r="F1038" i="10"/>
  <c r="F969" i="4"/>
  <c r="K858" i="10"/>
  <c r="M858" i="10" s="1"/>
  <c r="I1524" i="4"/>
  <c r="K509" i="10"/>
  <c r="F382" i="4"/>
  <c r="G1022" i="4"/>
  <c r="K342" i="10"/>
  <c r="I1498" i="4"/>
  <c r="E1563" i="4"/>
  <c r="E725" i="4"/>
  <c r="I1515" i="4"/>
  <c r="I1566" i="4"/>
  <c r="E1493" i="4"/>
  <c r="F679" i="4"/>
  <c r="F823" i="4"/>
  <c r="F803" i="10"/>
  <c r="E119" i="4"/>
  <c r="F401" i="10"/>
  <c r="J189" i="10"/>
  <c r="M189" i="10" s="1"/>
  <c r="I1607" i="4"/>
  <c r="F1596" i="4"/>
  <c r="G1530" i="4"/>
  <c r="L1499" i="10"/>
  <c r="J214" i="10"/>
  <c r="M214" i="10" s="1"/>
  <c r="E287" i="10"/>
  <c r="G1581" i="4"/>
  <c r="G1605" i="4"/>
  <c r="G1569" i="4"/>
  <c r="K760" i="10"/>
  <c r="G1567" i="4"/>
  <c r="E1606" i="4"/>
  <c r="E44" i="10"/>
  <c r="E1568" i="4"/>
  <c r="I1598" i="4"/>
  <c r="F1532" i="4"/>
  <c r="E807" i="4"/>
  <c r="G971" i="4"/>
  <c r="I1332" i="4"/>
  <c r="E327" i="10"/>
  <c r="G963" i="4"/>
  <c r="L789" i="10"/>
  <c r="M789" i="10" s="1"/>
  <c r="K1584" i="10"/>
  <c r="L1584" i="10"/>
  <c r="K1550" i="10"/>
  <c r="L1423" i="10"/>
  <c r="F251" i="10"/>
  <c r="I251" i="10"/>
  <c r="E698" i="4"/>
  <c r="I284" i="4"/>
  <c r="J1768" i="10"/>
  <c r="E93" i="10"/>
  <c r="L25" i="10"/>
  <c r="E969" i="10"/>
  <c r="K969" i="10"/>
  <c r="L341" i="10"/>
  <c r="I659" i="4"/>
  <c r="G1274" i="10"/>
  <c r="I1274" i="10" s="1"/>
  <c r="E1371" i="4"/>
  <c r="E1573" i="4"/>
  <c r="F790" i="10"/>
  <c r="G619" i="4"/>
  <c r="L1524" i="10"/>
  <c r="I587" i="4"/>
  <c r="G359" i="10"/>
  <c r="I359" i="10" s="1"/>
  <c r="F1676" i="10"/>
  <c r="G770" i="10"/>
  <c r="I770" i="10" s="1"/>
  <c r="E358" i="10"/>
  <c r="L358" i="10"/>
  <c r="K358" i="10"/>
  <c r="F508" i="4"/>
  <c r="F788" i="10"/>
  <c r="E1036" i="10"/>
  <c r="K63" i="10"/>
  <c r="G413" i="10"/>
  <c r="I413" i="10" s="1"/>
  <c r="K1117" i="10"/>
  <c r="L806" i="10"/>
  <c r="E739" i="10"/>
  <c r="E137" i="10"/>
  <c r="I592" i="4"/>
  <c r="F464" i="10"/>
  <c r="L656" i="10"/>
  <c r="I1575" i="4"/>
  <c r="E560" i="4"/>
  <c r="M1477" i="10"/>
  <c r="G1044" i="4"/>
  <c r="F1044" i="4"/>
  <c r="E1044" i="4"/>
  <c r="F1423" i="4"/>
  <c r="I1423" i="4"/>
  <c r="K1831" i="10"/>
  <c r="I768" i="4"/>
  <c r="G768" i="4"/>
  <c r="G203" i="4"/>
  <c r="I203" i="4"/>
  <c r="F203" i="4"/>
  <c r="E203" i="4"/>
  <c r="F1116" i="10"/>
  <c r="E1116" i="10"/>
  <c r="G381" i="10"/>
  <c r="J381" i="10" s="1"/>
  <c r="K381" i="10"/>
  <c r="E15" i="4"/>
  <c r="F15" i="4"/>
  <c r="E430" i="4"/>
  <c r="G430" i="4"/>
  <c r="G252" i="10"/>
  <c r="I252" i="10" s="1"/>
  <c r="F252" i="10"/>
  <c r="K1700" i="10"/>
  <c r="G1700" i="10"/>
  <c r="J1700" i="10" s="1"/>
  <c r="F1629" i="10"/>
  <c r="E882" i="4"/>
  <c r="I882" i="4"/>
  <c r="F1265" i="10"/>
  <c r="G1265" i="10"/>
  <c r="I1265" i="10" s="1"/>
  <c r="E1265" i="10"/>
  <c r="F400" i="10"/>
  <c r="E400" i="10"/>
  <c r="L400" i="10"/>
  <c r="L1634" i="10"/>
  <c r="F1634" i="10"/>
  <c r="E1634" i="10"/>
  <c r="E996" i="10"/>
  <c r="K996" i="10"/>
  <c r="G996" i="10"/>
  <c r="J996" i="10" s="1"/>
  <c r="L996" i="10"/>
  <c r="I692" i="4"/>
  <c r="K1701" i="10"/>
  <c r="M737" i="10"/>
  <c r="G151" i="10"/>
  <c r="I151" i="10" s="1"/>
  <c r="E867" i="4"/>
  <c r="E932" i="4"/>
  <c r="G1549" i="4"/>
  <c r="I303" i="4"/>
  <c r="F303" i="4"/>
  <c r="K1083" i="10"/>
  <c r="G1083" i="10"/>
  <c r="L162" i="10"/>
  <c r="F531" i="4"/>
  <c r="F794" i="10"/>
  <c r="K1683" i="10"/>
  <c r="F555" i="10"/>
  <c r="K1525" i="10"/>
  <c r="M1525" i="10" s="1"/>
  <c r="F613" i="4"/>
  <c r="I271" i="10"/>
  <c r="J407" i="10"/>
  <c r="G539" i="10"/>
  <c r="F50" i="10"/>
  <c r="I403" i="10"/>
  <c r="K56" i="10"/>
  <c r="L791" i="10"/>
  <c r="K773" i="10"/>
  <c r="L235" i="10"/>
  <c r="I714" i="4"/>
  <c r="I1312" i="10"/>
  <c r="F579" i="4"/>
  <c r="E116" i="10"/>
  <c r="E799" i="4"/>
  <c r="I1280" i="4"/>
  <c r="J598" i="10"/>
  <c r="E1518" i="10"/>
  <c r="L381" i="10"/>
  <c r="I15" i="4"/>
  <c r="I430" i="4"/>
  <c r="L252" i="10"/>
  <c r="F1425" i="10"/>
  <c r="K1425" i="10"/>
  <c r="M1425" i="10" s="1"/>
  <c r="E1425" i="10"/>
  <c r="E1339" i="10"/>
  <c r="L1339" i="10"/>
  <c r="F1339" i="10"/>
  <c r="G1414" i="4"/>
  <c r="K1108" i="10"/>
  <c r="E1108" i="10"/>
  <c r="K681" i="10"/>
  <c r="E681" i="10"/>
  <c r="K400" i="10"/>
  <c r="K1634" i="10"/>
  <c r="G34" i="4"/>
  <c r="I34" i="4"/>
  <c r="F637" i="4"/>
  <c r="G637" i="4"/>
  <c r="I931" i="4"/>
  <c r="E931" i="4"/>
  <c r="G931" i="4"/>
  <c r="F996" i="10"/>
  <c r="E307" i="4"/>
  <c r="F307" i="4"/>
  <c r="G307" i="4"/>
  <c r="K539" i="10"/>
  <c r="K345" i="10"/>
  <c r="L345" i="10"/>
  <c r="G1116" i="10"/>
  <c r="J1116" i="10" s="1"/>
  <c r="K235" i="10"/>
  <c r="J892" i="10"/>
  <c r="G714" i="4"/>
  <c r="G799" i="4"/>
  <c r="E30" i="10"/>
  <c r="K30" i="10"/>
  <c r="E252" i="10"/>
  <c r="L1700" i="10"/>
  <c r="L1629" i="10"/>
  <c r="G1381" i="10"/>
  <c r="J1381" i="10" s="1"/>
  <c r="K1381" i="10"/>
  <c r="G1452" i="4"/>
  <c r="F1452" i="4"/>
  <c r="G400" i="10"/>
  <c r="J400" i="10" s="1"/>
  <c r="G1125" i="4"/>
  <c r="F1125" i="4"/>
  <c r="I1125" i="4"/>
  <c r="E1125" i="4"/>
  <c r="G1171" i="4"/>
  <c r="I1171" i="4"/>
  <c r="I307" i="4"/>
  <c r="G1758" i="10"/>
  <c r="J1758" i="10" s="1"/>
  <c r="I1284" i="4"/>
  <c r="I1351" i="10"/>
  <c r="J555" i="10"/>
  <c r="G613" i="4"/>
  <c r="L539" i="10"/>
  <c r="F368" i="10"/>
  <c r="G345" i="10"/>
  <c r="I345" i="10" s="1"/>
  <c r="I940" i="10"/>
  <c r="G827" i="4"/>
  <c r="E235" i="10"/>
  <c r="G1401" i="4"/>
  <c r="J1312" i="10"/>
  <c r="F933" i="4"/>
  <c r="I933" i="4"/>
  <c r="L1476" i="10"/>
  <c r="G1280" i="4"/>
  <c r="K1518" i="10"/>
  <c r="I954" i="4"/>
  <c r="F954" i="4"/>
  <c r="F30" i="10"/>
  <c r="F69" i="10"/>
  <c r="I69" i="10"/>
  <c r="K252" i="10"/>
  <c r="G159" i="10"/>
  <c r="K159" i="10"/>
  <c r="F159" i="10"/>
  <c r="F1700" i="10"/>
  <c r="G1629" i="10"/>
  <c r="J1629" i="10" s="1"/>
  <c r="E1293" i="4"/>
  <c r="L1044" i="10"/>
  <c r="K1044" i="10"/>
  <c r="F1044" i="10"/>
  <c r="L1265" i="10"/>
  <c r="F1381" i="10"/>
  <c r="E1452" i="4"/>
  <c r="E1140" i="10"/>
  <c r="F1140" i="10"/>
  <c r="G1140" i="10"/>
  <c r="J1140" i="10" s="1"/>
  <c r="M1140" i="10" s="1"/>
  <c r="G1740" i="10"/>
  <c r="J1740" i="10"/>
  <c r="J1604" i="10"/>
  <c r="G1604" i="10"/>
  <c r="I1604" i="10" s="1"/>
  <c r="F1604" i="10"/>
  <c r="K1604" i="10"/>
  <c r="L1604" i="10"/>
  <c r="I637" i="4"/>
  <c r="F1171" i="4"/>
  <c r="I1121" i="4"/>
  <c r="E759" i="4"/>
  <c r="L151" i="10"/>
  <c r="I391" i="4"/>
  <c r="L216" i="10"/>
  <c r="M216" i="10" s="1"/>
  <c r="I250" i="4"/>
  <c r="F1758" i="10"/>
  <c r="F1747" i="10"/>
  <c r="K1517" i="10"/>
  <c r="M1517" i="10" s="1"/>
  <c r="F762" i="10"/>
  <c r="L762" i="10"/>
  <c r="G1284" i="4"/>
  <c r="K1150" i="10"/>
  <c r="K199" i="10"/>
  <c r="K519" i="10"/>
  <c r="L1351" i="10"/>
  <c r="F1059" i="4"/>
  <c r="E477" i="10"/>
  <c r="K477" i="10"/>
  <c r="I613" i="4"/>
  <c r="L407" i="10"/>
  <c r="E539" i="10"/>
  <c r="E691" i="10"/>
  <c r="E1743" i="10"/>
  <c r="E345" i="10"/>
  <c r="I938" i="4"/>
  <c r="I827" i="4"/>
  <c r="F337" i="4"/>
  <c r="K892" i="10"/>
  <c r="K16" i="10"/>
  <c r="I1401" i="4"/>
  <c r="K1312" i="10"/>
  <c r="E1088" i="4"/>
  <c r="G933" i="4"/>
  <c r="G1476" i="10"/>
  <c r="I1476" i="10" s="1"/>
  <c r="G1817" i="10"/>
  <c r="E1280" i="4"/>
  <c r="G1518" i="10"/>
  <c r="I1518" i="10" s="1"/>
  <c r="L30" i="10"/>
  <c r="E974" i="10"/>
  <c r="K974" i="10"/>
  <c r="F1670" i="10"/>
  <c r="K1670" i="10"/>
  <c r="I966" i="4"/>
  <c r="G966" i="4"/>
  <c r="K1265" i="10"/>
  <c r="J521" i="10"/>
  <c r="M521" i="10" s="1"/>
  <c r="K1579" i="10"/>
  <c r="E1579" i="10"/>
  <c r="I390" i="4"/>
  <c r="K1140" i="10"/>
  <c r="K1740" i="10"/>
  <c r="F570" i="4"/>
  <c r="E570" i="4"/>
  <c r="G570" i="4"/>
  <c r="G1153" i="4"/>
  <c r="E1153" i="4"/>
  <c r="F1153" i="4"/>
  <c r="G1236" i="10"/>
  <c r="E849" i="10"/>
  <c r="E1352" i="4"/>
  <c r="E1040" i="4"/>
  <c r="J1620" i="10"/>
  <c r="L14" i="10"/>
  <c r="G845" i="4"/>
  <c r="K1559" i="10"/>
  <c r="G759" i="4"/>
  <c r="J1407" i="10"/>
  <c r="M1407" i="10" s="1"/>
  <c r="K1842" i="10"/>
  <c r="F1307" i="4"/>
  <c r="I662" i="4"/>
  <c r="E1276" i="4"/>
  <c r="F1853" i="10"/>
  <c r="G635" i="4"/>
  <c r="L1758" i="10"/>
  <c r="E1549" i="4"/>
  <c r="F1517" i="10"/>
  <c r="J762" i="10"/>
  <c r="F489" i="10"/>
  <c r="G1006" i="10"/>
  <c r="L1150" i="10"/>
  <c r="F250" i="10"/>
  <c r="F199" i="10"/>
  <c r="G1683" i="10"/>
  <c r="J1683" i="10" s="1"/>
  <c r="I1059" i="4"/>
  <c r="L477" i="10"/>
  <c r="G1395" i="4"/>
  <c r="K163" i="10"/>
  <c r="F407" i="10"/>
  <c r="F400" i="4"/>
  <c r="E400" i="4"/>
  <c r="M75" i="10"/>
  <c r="F345" i="10"/>
  <c r="E938" i="4"/>
  <c r="K1116" i="10"/>
  <c r="I567" i="10"/>
  <c r="F194" i="10"/>
  <c r="J194" i="10"/>
  <c r="E892" i="10"/>
  <c r="F16" i="10"/>
  <c r="L1312" i="10"/>
  <c r="E197" i="10"/>
  <c r="G197" i="10"/>
  <c r="G1088" i="4"/>
  <c r="K1817" i="10"/>
  <c r="F573" i="4"/>
  <c r="E573" i="4"/>
  <c r="I748" i="4"/>
  <c r="G748" i="4"/>
  <c r="L581" i="10"/>
  <c r="G1277" i="4"/>
  <c r="K115" i="10"/>
  <c r="F115" i="10"/>
  <c r="E954" i="4"/>
  <c r="G916" i="10"/>
  <c r="J916" i="10" s="1"/>
  <c r="L69" i="10"/>
  <c r="E159" i="10"/>
  <c r="F974" i="10"/>
  <c r="E1670" i="10"/>
  <c r="F750" i="10"/>
  <c r="I521" i="4"/>
  <c r="G521" i="4"/>
  <c r="G1339" i="10"/>
  <c r="I1173" i="4"/>
  <c r="G477" i="4"/>
  <c r="F477" i="4"/>
  <c r="E477" i="4"/>
  <c r="F1293" i="4"/>
  <c r="E966" i="4"/>
  <c r="G1044" i="10"/>
  <c r="K652" i="10"/>
  <c r="E652" i="10"/>
  <c r="L1381" i="10"/>
  <c r="K1282" i="10"/>
  <c r="G390" i="4"/>
  <c r="I229" i="10"/>
  <c r="L1140" i="10"/>
  <c r="I570" i="4"/>
  <c r="I1153" i="4"/>
  <c r="E555" i="10"/>
  <c r="K555" i="10"/>
  <c r="F773" i="10"/>
  <c r="G773" i="10"/>
  <c r="J773" i="10" s="1"/>
  <c r="L1116" i="10"/>
  <c r="G1148" i="10"/>
  <c r="J1148" i="10" s="1"/>
  <c r="E666" i="4"/>
  <c r="F666" i="4"/>
  <c r="E627" i="4"/>
  <c r="G627" i="4"/>
  <c r="E1356" i="4"/>
  <c r="G1356" i="4"/>
  <c r="I847" i="10"/>
  <c r="E847" i="10"/>
  <c r="L847" i="10"/>
  <c r="F439" i="4"/>
  <c r="I439" i="4"/>
  <c r="E1173" i="10"/>
  <c r="G516" i="4"/>
  <c r="I516" i="4"/>
  <c r="G481" i="4"/>
  <c r="E481" i="4"/>
  <c r="F481" i="4"/>
  <c r="K1752" i="10"/>
  <c r="I1517" i="10"/>
  <c r="F1150" i="10"/>
  <c r="E199" i="10"/>
  <c r="G1086" i="4"/>
  <c r="L555" i="10"/>
  <c r="I75" i="10"/>
  <c r="L773" i="10"/>
  <c r="E556" i="4"/>
  <c r="G556" i="4"/>
  <c r="E714" i="4"/>
  <c r="K1148" i="10"/>
  <c r="I799" i="4"/>
  <c r="E690" i="4"/>
  <c r="G690" i="4"/>
  <c r="K861" i="10"/>
  <c r="L861" i="10"/>
  <c r="F1518" i="10"/>
  <c r="F581" i="10"/>
  <c r="J1829" i="10"/>
  <c r="M1829" i="10" s="1"/>
  <c r="F1829" i="10"/>
  <c r="F627" i="4"/>
  <c r="F1303" i="10"/>
  <c r="E1303" i="10"/>
  <c r="L1303" i="10"/>
  <c r="E1700" i="10"/>
  <c r="G974" i="10"/>
  <c r="I974" i="10" s="1"/>
  <c r="G1670" i="10"/>
  <c r="I1670" i="10" s="1"/>
  <c r="I1356" i="4"/>
  <c r="G1563" i="10"/>
  <c r="E1563" i="10"/>
  <c r="J847" i="10"/>
  <c r="G439" i="4"/>
  <c r="G1344" i="4"/>
  <c r="E1344" i="4"/>
  <c r="E595" i="4"/>
  <c r="G595" i="4"/>
  <c r="G1173" i="10"/>
  <c r="I1173" i="10" s="1"/>
  <c r="E572" i="10"/>
  <c r="G572" i="10"/>
  <c r="I572" i="10" s="1"/>
  <c r="G640" i="4"/>
  <c r="I640" i="4"/>
  <c r="E640" i="4"/>
  <c r="L536" i="10"/>
  <c r="M536" i="10" s="1"/>
  <c r="E536" i="10"/>
  <c r="F1228" i="4"/>
  <c r="G1228" i="4"/>
  <c r="E1228" i="4"/>
  <c r="I481" i="4"/>
  <c r="F1762" i="10"/>
  <c r="L1145" i="10"/>
  <c r="F1145" i="10"/>
  <c r="I205" i="10"/>
  <c r="J1119" i="10"/>
  <c r="M1119" i="10" s="1"/>
  <c r="G1699" i="10"/>
  <c r="J1699" i="10" s="1"/>
  <c r="E780" i="4"/>
  <c r="I780" i="4"/>
  <c r="K382" i="10"/>
  <c r="L382" i="10"/>
  <c r="I583" i="4"/>
  <c r="E583" i="4"/>
  <c r="L1074" i="10"/>
  <c r="L335" i="10"/>
  <c r="F335" i="10"/>
  <c r="K927" i="10"/>
  <c r="F411" i="4"/>
  <c r="E1300" i="4"/>
  <c r="E741" i="10"/>
  <c r="E947" i="4"/>
  <c r="G947" i="4"/>
  <c r="L1864" i="10"/>
  <c r="F1864" i="10"/>
  <c r="G1138" i="10"/>
  <c r="I1138" i="10" s="1"/>
  <c r="E683" i="10"/>
  <c r="F525" i="10"/>
  <c r="L88" i="10"/>
  <c r="E230" i="10"/>
  <c r="F374" i="10"/>
  <c r="E1008" i="4"/>
  <c r="G971" i="10"/>
  <c r="J971" i="10" s="1"/>
  <c r="L373" i="10"/>
  <c r="F373" i="10"/>
  <c r="E185" i="4"/>
  <c r="F1578" i="4"/>
  <c r="E1578" i="4"/>
  <c r="L244" i="10"/>
  <c r="F1335" i="4"/>
  <c r="F781" i="10"/>
  <c r="E749" i="10"/>
  <c r="F272" i="10"/>
  <c r="E1095" i="4"/>
  <c r="I1195" i="4"/>
  <c r="G1195" i="4"/>
  <c r="E1810" i="10"/>
  <c r="E1764" i="10"/>
  <c r="J1764" i="10"/>
  <c r="I1764" i="10"/>
  <c r="E1045" i="10"/>
  <c r="F1045" i="10"/>
  <c r="L1045" i="10"/>
  <c r="G897" i="10"/>
  <c r="E91" i="4"/>
  <c r="F91" i="4"/>
  <c r="I91" i="4"/>
  <c r="E1237" i="4"/>
  <c r="I1237" i="4"/>
  <c r="F1237" i="4"/>
  <c r="E262" i="4"/>
  <c r="I262" i="4"/>
  <c r="G1478" i="4"/>
  <c r="F1478" i="4"/>
  <c r="K1749" i="10"/>
  <c r="E1901" i="10"/>
  <c r="F1281" i="4"/>
  <c r="E1281" i="4"/>
  <c r="F1528" i="4"/>
  <c r="G1528" i="4"/>
  <c r="I1142" i="10"/>
  <c r="K1491" i="10"/>
  <c r="E1302" i="10"/>
  <c r="F1302" i="10"/>
  <c r="E88" i="10"/>
  <c r="L374" i="10"/>
  <c r="F612" i="4"/>
  <c r="K971" i="10"/>
  <c r="E1288" i="10"/>
  <c r="G1288" i="10"/>
  <c r="I1288" i="10" s="1"/>
  <c r="E1199" i="10"/>
  <c r="G1199" i="10"/>
  <c r="I1199" i="10" s="1"/>
  <c r="J1252" i="10"/>
  <c r="K1852" i="10"/>
  <c r="G1591" i="10"/>
  <c r="I1591" i="10" s="1"/>
  <c r="G694" i="10"/>
  <c r="J694" i="10" s="1"/>
  <c r="L694" i="10"/>
  <c r="K694" i="10"/>
  <c r="L1836" i="10"/>
  <c r="E1836" i="10"/>
  <c r="G973" i="10"/>
  <c r="I973" i="10" s="1"/>
  <c r="K973" i="10"/>
  <c r="K994" i="10"/>
  <c r="F994" i="10"/>
  <c r="L27" i="10"/>
  <c r="G27" i="10"/>
  <c r="J27" i="10" s="1"/>
  <c r="E1328" i="10"/>
  <c r="K1328" i="10"/>
  <c r="I609" i="4"/>
  <c r="G609" i="4"/>
  <c r="L1378" i="10"/>
  <c r="E1378" i="10"/>
  <c r="F584" i="4"/>
  <c r="I584" i="4"/>
  <c r="F1003" i="4"/>
  <c r="G1003" i="4"/>
  <c r="E1003" i="4"/>
  <c r="F1236" i="4"/>
  <c r="E1236" i="4"/>
  <c r="I1236" i="4"/>
  <c r="G1319" i="4"/>
  <c r="I1319" i="4"/>
  <c r="G1726" i="10"/>
  <c r="J1726" i="10" s="1"/>
  <c r="K1726" i="10"/>
  <c r="G412" i="4"/>
  <c r="F412" i="4"/>
  <c r="L1127" i="10"/>
  <c r="G1127" i="10"/>
  <c r="J1127" i="10" s="1"/>
  <c r="G828" i="10"/>
  <c r="J828" i="10" s="1"/>
  <c r="K828" i="10"/>
  <c r="F828" i="10"/>
  <c r="E828" i="10"/>
  <c r="L828" i="10"/>
  <c r="I79" i="10"/>
  <c r="J79" i="10"/>
  <c r="G1430" i="4"/>
  <c r="E1430" i="4"/>
  <c r="G1901" i="10"/>
  <c r="I1901" i="10" s="1"/>
  <c r="I721" i="4"/>
  <c r="K65" i="10"/>
  <c r="I1412" i="10"/>
  <c r="L973" i="10"/>
  <c r="L994" i="10"/>
  <c r="J763" i="10"/>
  <c r="G1370" i="10"/>
  <c r="K1370" i="10"/>
  <c r="E27" i="10"/>
  <c r="E1491" i="10"/>
  <c r="G451" i="10"/>
  <c r="I451" i="10" s="1"/>
  <c r="E451" i="10"/>
  <c r="F1328" i="10"/>
  <c r="F609" i="4"/>
  <c r="F221" i="4"/>
  <c r="I221" i="4"/>
  <c r="F1378" i="10"/>
  <c r="G402" i="10"/>
  <c r="F402" i="10"/>
  <c r="E584" i="4"/>
  <c r="I1003" i="4"/>
  <c r="K1252" i="10"/>
  <c r="J612" i="10"/>
  <c r="G1236" i="4"/>
  <c r="E501" i="10"/>
  <c r="F501" i="10"/>
  <c r="F1319" i="4"/>
  <c r="I412" i="4"/>
  <c r="J1785" i="10"/>
  <c r="F1785" i="10"/>
  <c r="E1785" i="10"/>
  <c r="L1785" i="10"/>
  <c r="E704" i="4"/>
  <c r="I704" i="4"/>
  <c r="G704" i="4"/>
  <c r="I1079" i="4"/>
  <c r="F1079" i="4"/>
  <c r="G1079" i="4"/>
  <c r="E1203" i="4"/>
  <c r="F1207" i="10"/>
  <c r="E1207" i="10"/>
  <c r="K1207" i="10"/>
  <c r="L1207" i="10"/>
  <c r="G796" i="10"/>
  <c r="J796" i="10" s="1"/>
  <c r="E796" i="10"/>
  <c r="K229" i="10"/>
  <c r="L229" i="10"/>
  <c r="G622" i="4"/>
  <c r="E622" i="4"/>
  <c r="F1032" i="4"/>
  <c r="E1032" i="4"/>
  <c r="F1430" i="4"/>
  <c r="L815" i="10"/>
  <c r="E1154" i="4"/>
  <c r="J293" i="10"/>
  <c r="F626" i="10"/>
  <c r="E626" i="10"/>
  <c r="I323" i="4"/>
  <c r="F1074" i="10"/>
  <c r="E1510" i="10"/>
  <c r="J1510" i="10"/>
  <c r="M1510" i="10" s="1"/>
  <c r="E721" i="4"/>
  <c r="L65" i="10"/>
  <c r="G1904" i="10"/>
  <c r="I1904" i="10" s="1"/>
  <c r="J1904" i="10"/>
  <c r="F1453" i="10"/>
  <c r="F1894" i="10"/>
  <c r="L1894" i="10"/>
  <c r="G1894" i="10"/>
  <c r="I1894" i="10" s="1"/>
  <c r="F1836" i="10"/>
  <c r="G924" i="10"/>
  <c r="L924" i="10"/>
  <c r="E574" i="10"/>
  <c r="G1802" i="10"/>
  <c r="F1802" i="10"/>
  <c r="F973" i="10"/>
  <c r="G1361" i="10"/>
  <c r="I1361" i="10" s="1"/>
  <c r="I703" i="4"/>
  <c r="E703" i="4"/>
  <c r="L763" i="10"/>
  <c r="I1528" i="4"/>
  <c r="E1142" i="10"/>
  <c r="K27" i="10"/>
  <c r="G1491" i="10"/>
  <c r="J1491" i="10" s="1"/>
  <c r="G1302" i="10"/>
  <c r="I1302" i="10" s="1"/>
  <c r="G1166" i="10"/>
  <c r="J1166" i="10" s="1"/>
  <c r="L965" i="10"/>
  <c r="E965" i="10"/>
  <c r="F1439" i="4"/>
  <c r="I1439" i="4"/>
  <c r="G221" i="4"/>
  <c r="F697" i="4"/>
  <c r="G1378" i="10"/>
  <c r="J1378" i="10" s="1"/>
  <c r="F1206" i="4"/>
  <c r="E1206" i="4"/>
  <c r="K1325" i="10"/>
  <c r="F994" i="4"/>
  <c r="K1090" i="10"/>
  <c r="L1090" i="10"/>
  <c r="K402" i="10"/>
  <c r="E832" i="10"/>
  <c r="K832" i="10"/>
  <c r="G928" i="4"/>
  <c r="I1446" i="4"/>
  <c r="J1903" i="10"/>
  <c r="I1903" i="10"/>
  <c r="L1903" i="10"/>
  <c r="F1903" i="10"/>
  <c r="L1135" i="10"/>
  <c r="F1135" i="10"/>
  <c r="G501" i="10"/>
  <c r="J501" i="10" s="1"/>
  <c r="L1726" i="10"/>
  <c r="E412" i="4"/>
  <c r="I1785" i="10"/>
  <c r="F704" i="4"/>
  <c r="E1079" i="4"/>
  <c r="F1023" i="10"/>
  <c r="L1023" i="10"/>
  <c r="K1023" i="10"/>
  <c r="G1207" i="10"/>
  <c r="E1568" i="10"/>
  <c r="F688" i="10"/>
  <c r="G688" i="10"/>
  <c r="I688" i="10" s="1"/>
  <c r="F187" i="10"/>
  <c r="E187" i="10"/>
  <c r="K187" i="10"/>
  <c r="G721" i="4"/>
  <c r="G1836" i="10"/>
  <c r="I1836" i="10" s="1"/>
  <c r="E973" i="10"/>
  <c r="G994" i="10"/>
  <c r="J994" i="10" s="1"/>
  <c r="G1810" i="10"/>
  <c r="I1810" i="10" s="1"/>
  <c r="L1810" i="10"/>
  <c r="F1810" i="10"/>
  <c r="E432" i="10"/>
  <c r="G432" i="10"/>
  <c r="I432" i="10" s="1"/>
  <c r="K432" i="10"/>
  <c r="I863" i="4"/>
  <c r="E863" i="4"/>
  <c r="G863" i="4"/>
  <c r="F1020" i="4"/>
  <c r="G1020" i="4"/>
  <c r="E1134" i="10"/>
  <c r="G1134" i="10"/>
  <c r="J1134" i="10" s="1"/>
  <c r="L1134" i="10"/>
  <c r="K1134" i="10"/>
  <c r="L1916" i="10"/>
  <c r="K1916" i="10"/>
  <c r="M1308" i="10"/>
  <c r="L1349" i="10"/>
  <c r="K1349" i="10"/>
  <c r="F1201" i="10"/>
  <c r="K1201" i="10"/>
  <c r="I1032" i="4"/>
  <c r="E688" i="10"/>
  <c r="L187" i="10"/>
  <c r="F1727" i="10"/>
  <c r="G1727" i="10"/>
  <c r="I1727" i="10" s="1"/>
  <c r="J1727" i="10"/>
  <c r="M1727" i="10" s="1"/>
  <c r="F476" i="4"/>
  <c r="G476" i="4"/>
  <c r="K1575" i="10"/>
  <c r="M1575" i="10" s="1"/>
  <c r="E1575" i="10"/>
  <c r="K1836" i="10"/>
  <c r="J1694" i="10"/>
  <c r="M1694" i="10" s="1"/>
  <c r="F574" i="10"/>
  <c r="F1055" i="10"/>
  <c r="K1055" i="10"/>
  <c r="E977" i="4"/>
  <c r="I977" i="4"/>
  <c r="E994" i="10"/>
  <c r="F763" i="10"/>
  <c r="F621" i="4"/>
  <c r="G621" i="4"/>
  <c r="G520" i="10"/>
  <c r="J520" i="10" s="1"/>
  <c r="L525" i="10"/>
  <c r="K437" i="10"/>
  <c r="M437" i="10" s="1"/>
  <c r="E437" i="10"/>
  <c r="F451" i="10"/>
  <c r="K1166" i="10"/>
  <c r="E374" i="10"/>
  <c r="I993" i="10"/>
  <c r="F993" i="10"/>
  <c r="J629" i="10"/>
  <c r="F1325" i="10"/>
  <c r="E994" i="4"/>
  <c r="E1335" i="4"/>
  <c r="L781" i="10"/>
  <c r="G614" i="4"/>
  <c r="G1476" i="4"/>
  <c r="I1476" i="4"/>
  <c r="G1446" i="4"/>
  <c r="F18" i="10"/>
  <c r="G18" i="10"/>
  <c r="J18" i="10" s="1"/>
  <c r="F678" i="4"/>
  <c r="I678" i="4"/>
  <c r="E98" i="4"/>
  <c r="F98" i="4"/>
  <c r="I98" i="4"/>
  <c r="G1158" i="4"/>
  <c r="I1158" i="4"/>
  <c r="F1158" i="4"/>
  <c r="I1033" i="4"/>
  <c r="F1033" i="4"/>
  <c r="G52" i="4"/>
  <c r="E52" i="4"/>
  <c r="K336" i="10"/>
  <c r="E1020" i="4"/>
  <c r="I1238" i="4"/>
  <c r="F1238" i="4"/>
  <c r="K1901" i="10"/>
  <c r="J1901" i="10"/>
  <c r="F1901" i="10"/>
  <c r="J1836" i="10"/>
  <c r="G1300" i="4"/>
  <c r="I1300" i="4"/>
  <c r="L741" i="10"/>
  <c r="F741" i="10"/>
  <c r="G741" i="10"/>
  <c r="J741" i="10" s="1"/>
  <c r="J88" i="10"/>
  <c r="K1378" i="10"/>
  <c r="I1335" i="4"/>
  <c r="K781" i="10"/>
  <c r="F351" i="10"/>
  <c r="K351" i="10"/>
  <c r="E351" i="10"/>
  <c r="K749" i="10"/>
  <c r="G749" i="10"/>
  <c r="I749" i="10" s="1"/>
  <c r="E272" i="10"/>
  <c r="L272" i="10"/>
  <c r="E1252" i="10"/>
  <c r="F1252" i="10"/>
  <c r="L1252" i="10"/>
  <c r="G1095" i="4"/>
  <c r="I1095" i="4"/>
  <c r="J1810" i="10"/>
  <c r="F486" i="4"/>
  <c r="I486" i="4"/>
  <c r="G902" i="10"/>
  <c r="I902" i="10" s="1"/>
  <c r="K902" i="10"/>
  <c r="E1591" i="10"/>
  <c r="J1591" i="10"/>
  <c r="L1591" i="10"/>
  <c r="I1020" i="4"/>
  <c r="E1238" i="4"/>
  <c r="K362" i="10"/>
  <c r="E362" i="10"/>
  <c r="I150" i="10"/>
  <c r="I290" i="4"/>
  <c r="F290" i="4"/>
  <c r="E1415" i="10"/>
  <c r="F1415" i="10"/>
  <c r="G355" i="4"/>
  <c r="E355" i="4"/>
  <c r="G1247" i="10"/>
  <c r="E320" i="10"/>
  <c r="L320" i="10"/>
  <c r="I937" i="10"/>
  <c r="E77" i="4"/>
  <c r="F811" i="4"/>
  <c r="E811" i="4"/>
  <c r="K1448" i="10"/>
  <c r="L1448" i="10"/>
  <c r="L424" i="10"/>
  <c r="K831" i="10"/>
  <c r="K1826" i="10"/>
  <c r="F498" i="10"/>
  <c r="G392" i="4"/>
  <c r="G1091" i="10"/>
  <c r="I1091" i="10" s="1"/>
  <c r="K1189" i="10"/>
  <c r="G1075" i="4"/>
  <c r="F1651" i="10"/>
  <c r="I1026" i="10"/>
  <c r="G354" i="4"/>
  <c r="K1475" i="10"/>
  <c r="E1475" i="10"/>
  <c r="G864" i="10"/>
  <c r="J864" i="10" s="1"/>
  <c r="F181" i="10"/>
  <c r="G166" i="4"/>
  <c r="G717" i="10"/>
  <c r="J717" i="10" s="1"/>
  <c r="G862" i="4"/>
  <c r="I862" i="4"/>
  <c r="F1306" i="4"/>
  <c r="G1418" i="4"/>
  <c r="J1350" i="10"/>
  <c r="I1350" i="10"/>
  <c r="E1350" i="10"/>
  <c r="F1105" i="4"/>
  <c r="E1105" i="4"/>
  <c r="I1105" i="4"/>
  <c r="G650" i="4"/>
  <c r="I650" i="4"/>
  <c r="E650" i="4"/>
  <c r="F1825" i="10"/>
  <c r="I423" i="4"/>
  <c r="E367" i="4"/>
  <c r="F1459" i="4"/>
  <c r="E1459" i="4"/>
  <c r="I1459" i="4"/>
  <c r="G1780" i="10"/>
  <c r="G296" i="10"/>
  <c r="E296" i="10"/>
  <c r="G66" i="4"/>
  <c r="E66" i="4"/>
  <c r="M135" i="10"/>
  <c r="G1619" i="10"/>
  <c r="E1091" i="10"/>
  <c r="I1315" i="4"/>
  <c r="G678" i="10"/>
  <c r="I678" i="10" s="1"/>
  <c r="E1651" i="10"/>
  <c r="K1872" i="10"/>
  <c r="L864" i="10"/>
  <c r="F421" i="10"/>
  <c r="F1886" i="10"/>
  <c r="K1263" i="10"/>
  <c r="E1151" i="10"/>
  <c r="I1151" i="10"/>
  <c r="K748" i="10"/>
  <c r="I1418" i="4"/>
  <c r="G360" i="10"/>
  <c r="I360" i="10" s="1"/>
  <c r="L360" i="10"/>
  <c r="K360" i="10"/>
  <c r="E1450" i="4"/>
  <c r="F1450" i="4"/>
  <c r="F1668" i="10"/>
  <c r="K1668" i="10"/>
  <c r="L1668" i="10"/>
  <c r="G1132" i="10"/>
  <c r="F1132" i="10"/>
  <c r="F1346" i="10"/>
  <c r="K1346" i="10"/>
  <c r="G990" i="10"/>
  <c r="I990" i="10" s="1"/>
  <c r="L990" i="10"/>
  <c r="K990" i="10"/>
  <c r="E990" i="10"/>
  <c r="I228" i="10"/>
  <c r="I1056" i="10"/>
  <c r="J1056" i="10"/>
  <c r="I1507" i="4"/>
  <c r="F1507" i="4"/>
  <c r="F1205" i="10"/>
  <c r="L1205" i="10"/>
  <c r="F1619" i="10"/>
  <c r="L1216" i="10"/>
  <c r="L1128" i="10"/>
  <c r="K1128" i="10"/>
  <c r="G1886" i="10"/>
  <c r="I1886" i="10" s="1"/>
  <c r="E1263" i="10"/>
  <c r="F300" i="4"/>
  <c r="G300" i="4"/>
  <c r="F1232" i="10"/>
  <c r="K1232" i="10"/>
  <c r="E1596" i="10"/>
  <c r="I1159" i="4"/>
  <c r="E1159" i="4"/>
  <c r="G694" i="4"/>
  <c r="I694" i="4"/>
  <c r="F694" i="4"/>
  <c r="F990" i="10"/>
  <c r="G935" i="10"/>
  <c r="I935" i="10" s="1"/>
  <c r="E935" i="10"/>
  <c r="F935" i="10"/>
  <c r="L935" i="10"/>
  <c r="I511" i="10"/>
  <c r="J511" i="10"/>
  <c r="E126" i="10"/>
  <c r="G126" i="10"/>
  <c r="F126" i="10"/>
  <c r="E1062" i="4"/>
  <c r="E1572" i="4"/>
  <c r="F1412" i="10"/>
  <c r="E1041" i="10"/>
  <c r="I1380" i="10"/>
  <c r="L457" i="10"/>
  <c r="E298" i="4"/>
  <c r="I723" i="4"/>
  <c r="F1177" i="4"/>
  <c r="F150" i="10"/>
  <c r="F1599" i="4"/>
  <c r="E1599" i="4"/>
  <c r="G537" i="4"/>
  <c r="E537" i="4"/>
  <c r="G520" i="4"/>
  <c r="G405" i="4"/>
  <c r="E1780" i="10"/>
  <c r="K320" i="10"/>
  <c r="E1507" i="4"/>
  <c r="K1034" i="10"/>
  <c r="G1448" i="10"/>
  <c r="K1158" i="10"/>
  <c r="J424" i="10"/>
  <c r="F296" i="10"/>
  <c r="K1205" i="10"/>
  <c r="I66" i="4"/>
  <c r="L1619" i="10"/>
  <c r="E1315" i="4"/>
  <c r="L678" i="10"/>
  <c r="G1216" i="10"/>
  <c r="I1216" i="10" s="1"/>
  <c r="G1199" i="4"/>
  <c r="F1276" i="10"/>
  <c r="I608" i="4"/>
  <c r="F1128" i="10"/>
  <c r="L1872" i="10"/>
  <c r="K421" i="10"/>
  <c r="L1886" i="10"/>
  <c r="K181" i="10"/>
  <c r="M181" i="10" s="1"/>
  <c r="I166" i="4"/>
  <c r="F1263" i="10"/>
  <c r="L84" i="10"/>
  <c r="G84" i="10"/>
  <c r="I84" i="10" s="1"/>
  <c r="K717" i="10"/>
  <c r="E348" i="4"/>
  <c r="K1151" i="10"/>
  <c r="G1306" i="4"/>
  <c r="E300" i="4"/>
  <c r="I242" i="10"/>
  <c r="G748" i="10"/>
  <c r="J748" i="10" s="1"/>
  <c r="L1232" i="10"/>
  <c r="G1596" i="10"/>
  <c r="F1159" i="4"/>
  <c r="E694" i="4"/>
  <c r="G1253" i="10"/>
  <c r="I1253" i="10" s="1"/>
  <c r="K935" i="10"/>
  <c r="E802" i="10"/>
  <c r="G802" i="10"/>
  <c r="J802" i="10" s="1"/>
  <c r="L802" i="10"/>
  <c r="F802" i="10"/>
  <c r="F1473" i="10"/>
  <c r="G1473" i="10"/>
  <c r="J1473" i="10" s="1"/>
  <c r="K1473" i="10"/>
  <c r="E1473" i="10"/>
  <c r="L1473" i="10"/>
  <c r="G1507" i="4"/>
  <c r="L1034" i="10"/>
  <c r="F1158" i="10"/>
  <c r="J1787" i="10"/>
  <c r="K1787" i="10"/>
  <c r="E1128" i="10"/>
  <c r="G1872" i="10"/>
  <c r="E755" i="4"/>
  <c r="G755" i="4"/>
  <c r="G1225" i="10"/>
  <c r="I1225" i="10" s="1"/>
  <c r="E1225" i="10"/>
  <c r="L1225" i="10"/>
  <c r="L421" i="10"/>
  <c r="L1099" i="10"/>
  <c r="G1099" i="10"/>
  <c r="I1099" i="10" s="1"/>
  <c r="F1099" i="10"/>
  <c r="G1263" i="10"/>
  <c r="J1263" i="10" s="1"/>
  <c r="F1357" i="10"/>
  <c r="L1357" i="10"/>
  <c r="K1357" i="10"/>
  <c r="F72" i="10"/>
  <c r="I72" i="10"/>
  <c r="G1232" i="10"/>
  <c r="J1232" i="10" s="1"/>
  <c r="I1077" i="4"/>
  <c r="G1077" i="4"/>
  <c r="F449" i="4"/>
  <c r="G449" i="4"/>
  <c r="I449" i="4"/>
  <c r="G1159" i="4"/>
  <c r="I376" i="4"/>
  <c r="G376" i="4"/>
  <c r="G1354" i="4"/>
  <c r="F1354" i="4"/>
  <c r="E1354" i="4"/>
  <c r="M150" i="10"/>
  <c r="E520" i="4"/>
  <c r="F405" i="4"/>
  <c r="G904" i="4"/>
  <c r="I1787" i="10"/>
  <c r="E831" i="10"/>
  <c r="M498" i="10"/>
  <c r="L324" i="10"/>
  <c r="L366" i="10"/>
  <c r="E366" i="10"/>
  <c r="E91" i="10"/>
  <c r="L91" i="10"/>
  <c r="K325" i="10"/>
  <c r="E325" i="10"/>
  <c r="K1715" i="10"/>
  <c r="G1715" i="10"/>
  <c r="I1715" i="10" s="1"/>
  <c r="I1276" i="10"/>
  <c r="F608" i="4"/>
  <c r="E1872" i="10"/>
  <c r="I755" i="4"/>
  <c r="G421" i="10"/>
  <c r="J421" i="10" s="1"/>
  <c r="E1291" i="10"/>
  <c r="J1291" i="10"/>
  <c r="K1291" i="10"/>
  <c r="E100" i="4"/>
  <c r="E1357" i="10"/>
  <c r="K72" i="10"/>
  <c r="J169" i="10"/>
  <c r="G121" i="10"/>
  <c r="I121" i="10" s="1"/>
  <c r="G94" i="10"/>
  <c r="J94" i="10" s="1"/>
  <c r="E976" i="4"/>
  <c r="I765" i="4"/>
  <c r="F765" i="4"/>
  <c r="E1232" i="10"/>
  <c r="K515" i="10"/>
  <c r="L515" i="10"/>
  <c r="G54" i="10"/>
  <c r="I54" i="10" s="1"/>
  <c r="E54" i="10"/>
  <c r="F925" i="4"/>
  <c r="E228" i="4"/>
  <c r="F228" i="4"/>
  <c r="G228" i="4"/>
  <c r="I228" i="4"/>
  <c r="E449" i="4"/>
  <c r="E682" i="10"/>
  <c r="K682" i="10"/>
  <c r="J682" i="10"/>
  <c r="G949" i="10"/>
  <c r="J949" i="10" s="1"/>
  <c r="K949" i="10"/>
  <c r="F376" i="4"/>
  <c r="E1319" i="10"/>
  <c r="L1319" i="10"/>
  <c r="I1354" i="4"/>
  <c r="K608" i="10"/>
  <c r="J608" i="10"/>
  <c r="F608" i="10"/>
  <c r="L608" i="10"/>
  <c r="G1771" i="10"/>
  <c r="J1771" i="10" s="1"/>
  <c r="K1771" i="10"/>
  <c r="L1771" i="10"/>
  <c r="G1288" i="4"/>
  <c r="E1288" i="4"/>
  <c r="F1288" i="4"/>
  <c r="F451" i="4"/>
  <c r="G451" i="4"/>
  <c r="E1619" i="10"/>
  <c r="G1651" i="10"/>
  <c r="L1651" i="10"/>
  <c r="E951" i="4"/>
  <c r="G951" i="4"/>
  <c r="G482" i="4"/>
  <c r="E482" i="4"/>
  <c r="G1425" i="4"/>
  <c r="E1425" i="4"/>
  <c r="E1867" i="10"/>
  <c r="J1867" i="10"/>
  <c r="G1867" i="10"/>
  <c r="I1867" i="10" s="1"/>
  <c r="G114" i="10"/>
  <c r="J114" i="10" s="1"/>
  <c r="K114" i="10"/>
  <c r="G397" i="10"/>
  <c r="J397" i="10" s="1"/>
  <c r="L397" i="10"/>
  <c r="F397" i="10"/>
  <c r="K419" i="10"/>
  <c r="E530" i="4"/>
  <c r="G530" i="4"/>
  <c r="L814" i="10"/>
  <c r="G814" i="10"/>
  <c r="J814" i="10" s="1"/>
  <c r="K814" i="10"/>
  <c r="E1075" i="4"/>
  <c r="F1075" i="4"/>
  <c r="K864" i="10"/>
  <c r="E864" i="10"/>
  <c r="K1886" i="10"/>
  <c r="L1263" i="10"/>
  <c r="G419" i="10"/>
  <c r="I419" i="10" s="1"/>
  <c r="I530" i="4"/>
  <c r="F423" i="4"/>
  <c r="G423" i="4"/>
  <c r="L1087" i="10"/>
  <c r="F1087" i="10"/>
  <c r="L942" i="10"/>
  <c r="L1137" i="10"/>
  <c r="E1137" i="10"/>
  <c r="K1137" i="10"/>
  <c r="G1244" i="10"/>
  <c r="I1244" i="10" s="1"/>
  <c r="E1244" i="10"/>
  <c r="L388" i="10"/>
  <c r="G388" i="10"/>
  <c r="J388" i="10" s="1"/>
  <c r="E884" i="10"/>
  <c r="L884" i="10"/>
  <c r="K884" i="10"/>
  <c r="F884" i="10"/>
  <c r="K365" i="10"/>
  <c r="L365" i="10"/>
  <c r="F365" i="10"/>
  <c r="G365" i="10"/>
  <c r="J365" i="10" s="1"/>
  <c r="K1152" i="10"/>
  <c r="G1152" i="10"/>
  <c r="I1152" i="10" s="1"/>
  <c r="L475" i="10"/>
  <c r="K577" i="10"/>
  <c r="J577" i="10"/>
  <c r="L696" i="10"/>
  <c r="I1661" i="10"/>
  <c r="E1799" i="10"/>
  <c r="J604" i="10"/>
  <c r="E490" i="10"/>
  <c r="I660" i="4"/>
  <c r="F726" i="10"/>
  <c r="F1147" i="10"/>
  <c r="E330" i="4"/>
  <c r="F1633" i="10"/>
  <c r="E131" i="10"/>
  <c r="F131" i="10"/>
  <c r="E1508" i="10"/>
  <c r="K942" i="10"/>
  <c r="G1136" i="10"/>
  <c r="J1136" i="10" s="1"/>
  <c r="F1136" i="10"/>
  <c r="E868" i="4"/>
  <c r="F1907" i="10"/>
  <c r="F1447" i="4"/>
  <c r="G1147" i="4"/>
  <c r="I1133" i="4"/>
  <c r="G1133" i="4"/>
  <c r="J1880" i="10"/>
  <c r="M1880" i="10" s="1"/>
  <c r="I1880" i="10"/>
  <c r="K1880" i="10"/>
  <c r="E1204" i="10"/>
  <c r="G1137" i="10"/>
  <c r="I1137" i="10" s="1"/>
  <c r="K1039" i="10"/>
  <c r="L1244" i="10"/>
  <c r="I918" i="4"/>
  <c r="F1393" i="10"/>
  <c r="L822" i="10"/>
  <c r="E822" i="10"/>
  <c r="G822" i="10"/>
  <c r="I822" i="10" s="1"/>
  <c r="L660" i="10"/>
  <c r="E660" i="10"/>
  <c r="K660" i="10"/>
  <c r="I660" i="10"/>
  <c r="E1327" i="4"/>
  <c r="E388" i="10"/>
  <c r="G315" i="10"/>
  <c r="I315" i="10" s="1"/>
  <c r="L315" i="10"/>
  <c r="K315" i="10"/>
  <c r="F315" i="10"/>
  <c r="I1176" i="4"/>
  <c r="G1176" i="4"/>
  <c r="E1176" i="4"/>
  <c r="F696" i="10"/>
  <c r="K1908" i="10"/>
  <c r="F1712" i="10"/>
  <c r="E722" i="4"/>
  <c r="I722" i="4"/>
  <c r="K604" i="10"/>
  <c r="F490" i="10"/>
  <c r="K1463" i="10"/>
  <c r="G409" i="4"/>
  <c r="F409" i="4"/>
  <c r="F942" i="10"/>
  <c r="E1447" i="4"/>
  <c r="E1147" i="4"/>
  <c r="F1137" i="10"/>
  <c r="L1039" i="10"/>
  <c r="F1244" i="10"/>
  <c r="L1393" i="10"/>
  <c r="E774" i="4"/>
  <c r="G774" i="4"/>
  <c r="F423" i="10"/>
  <c r="L423" i="10"/>
  <c r="K1072" i="10"/>
  <c r="L1072" i="10"/>
  <c r="G1072" i="10"/>
  <c r="J1072" i="10" s="1"/>
  <c r="F1072" i="10"/>
  <c r="L901" i="10"/>
  <c r="E901" i="10"/>
  <c r="F769" i="10"/>
  <c r="K769" i="10"/>
  <c r="E1434" i="4"/>
  <c r="E1007" i="10"/>
  <c r="L1007" i="10"/>
  <c r="F148" i="10"/>
  <c r="K148" i="10"/>
  <c r="L1882" i="10"/>
  <c r="L1712" i="10"/>
  <c r="E435" i="10"/>
  <c r="G722" i="4"/>
  <c r="K619" i="10"/>
  <c r="L604" i="10"/>
  <c r="G490" i="10"/>
  <c r="G431" i="10"/>
  <c r="J431" i="10" s="1"/>
  <c r="G1463" i="10"/>
  <c r="I1463" i="10" s="1"/>
  <c r="E1147" i="10"/>
  <c r="J1859" i="10"/>
  <c r="F330" i="4"/>
  <c r="G1370" i="4"/>
  <c r="E409" i="4"/>
  <c r="L1633" i="10"/>
  <c r="G1480" i="10"/>
  <c r="E1545" i="4"/>
  <c r="I1545" i="4"/>
  <c r="L795" i="10"/>
  <c r="I343" i="4"/>
  <c r="F813" i="4"/>
  <c r="I813" i="4"/>
  <c r="G981" i="4"/>
  <c r="E1028" i="4"/>
  <c r="I1028" i="4"/>
  <c r="G1028" i="4"/>
  <c r="E942" i="10"/>
  <c r="G280" i="4"/>
  <c r="I1447" i="4"/>
  <c r="E1254" i="4"/>
  <c r="F653" i="4"/>
  <c r="I653" i="4"/>
  <c r="F1076" i="4"/>
  <c r="E1076" i="4"/>
  <c r="I1076" i="4"/>
  <c r="L99" i="10"/>
  <c r="K99" i="10"/>
  <c r="E918" i="4"/>
  <c r="G1449" i="10"/>
  <c r="J1449" i="10" s="1"/>
  <c r="K1449" i="10"/>
  <c r="I774" i="4"/>
  <c r="G423" i="10"/>
  <c r="I423" i="10" s="1"/>
  <c r="L1125" i="10"/>
  <c r="G1125" i="10"/>
  <c r="I1125" i="10" s="1"/>
  <c r="E1125" i="10"/>
  <c r="F1125" i="10"/>
  <c r="I373" i="4"/>
  <c r="G373" i="4"/>
  <c r="F373" i="4"/>
  <c r="E373" i="4"/>
  <c r="G586" i="4"/>
  <c r="I586" i="4"/>
  <c r="F586" i="4"/>
  <c r="E315" i="10"/>
  <c r="J1373" i="10"/>
  <c r="I741" i="4"/>
  <c r="K326" i="10"/>
  <c r="M326" i="10" s="1"/>
  <c r="G770" i="4"/>
  <c r="K281" i="10"/>
  <c r="I654" i="4"/>
  <c r="L511" i="10"/>
  <c r="F511" i="10"/>
  <c r="E475" i="10"/>
  <c r="K110" i="10"/>
  <c r="K166" i="10"/>
  <c r="F166" i="10"/>
  <c r="E577" i="10"/>
  <c r="G1434" i="4"/>
  <c r="K1007" i="10"/>
  <c r="L655" i="10"/>
  <c r="I854" i="10"/>
  <c r="K412" i="10"/>
  <c r="L203" i="10"/>
  <c r="K1882" i="10"/>
  <c r="F1689" i="10"/>
  <c r="K1712" i="10"/>
  <c r="I1636" i="10"/>
  <c r="F722" i="4"/>
  <c r="G600" i="10"/>
  <c r="G1107" i="10"/>
  <c r="J1107" i="10" s="1"/>
  <c r="M1107" i="10" s="1"/>
  <c r="I810" i="10"/>
  <c r="K1751" i="10"/>
  <c r="F431" i="10"/>
  <c r="E1463" i="10"/>
  <c r="I1859" i="10"/>
  <c r="K131" i="10"/>
  <c r="K1557" i="10"/>
  <c r="L1557" i="10"/>
  <c r="E1557" i="10"/>
  <c r="K783" i="10"/>
  <c r="L783" i="10"/>
  <c r="F795" i="10"/>
  <c r="F85" i="4"/>
  <c r="G85" i="4"/>
  <c r="E813" i="4"/>
  <c r="E1056" i="10"/>
  <c r="F1028" i="4"/>
  <c r="G942" i="10"/>
  <c r="I942" i="10" s="1"/>
  <c r="I280" i="4"/>
  <c r="F1054" i="4"/>
  <c r="E1054" i="4"/>
  <c r="I1054" i="4"/>
  <c r="F527" i="4"/>
  <c r="I1254" i="4"/>
  <c r="L1565" i="10"/>
  <c r="K1565" i="10"/>
  <c r="F1565" i="10"/>
  <c r="F1880" i="10"/>
  <c r="E388" i="4"/>
  <c r="G653" i="4"/>
  <c r="F99" i="10"/>
  <c r="F918" i="4"/>
  <c r="E1449" i="10"/>
  <c r="I1654" i="10"/>
  <c r="L1654" i="10"/>
  <c r="I603" i="4"/>
  <c r="G603" i="4"/>
  <c r="F470" i="10"/>
  <c r="K470" i="10"/>
  <c r="L470" i="10"/>
  <c r="I470" i="10"/>
  <c r="E586" i="4"/>
  <c r="I515" i="4"/>
  <c r="G515" i="4"/>
  <c r="F515" i="4"/>
  <c r="E515" i="4"/>
  <c r="E1589" i="4"/>
  <c r="F1589" i="4"/>
  <c r="E228" i="10"/>
  <c r="K228" i="10"/>
  <c r="M854" i="10"/>
  <c r="E567" i="4"/>
  <c r="E1712" i="10"/>
  <c r="G619" i="10"/>
  <c r="J619" i="10" s="1"/>
  <c r="M619" i="10" s="1"/>
  <c r="F1069" i="10"/>
  <c r="E1069" i="10"/>
  <c r="F1463" i="10"/>
  <c r="G1633" i="10"/>
  <c r="J1633" i="10" s="1"/>
  <c r="I58" i="4"/>
  <c r="G58" i="4"/>
  <c r="E795" i="10"/>
  <c r="I889" i="4"/>
  <c r="F889" i="4"/>
  <c r="L1219" i="10"/>
  <c r="G1219" i="10"/>
  <c r="I1219" i="10" s="1"/>
  <c r="K1219" i="10"/>
  <c r="K1907" i="10"/>
  <c r="L1907" i="10"/>
  <c r="E280" i="4"/>
  <c r="G1254" i="4"/>
  <c r="L429" i="10"/>
  <c r="K429" i="10"/>
  <c r="G499" i="10"/>
  <c r="J499" i="10" s="1"/>
  <c r="M1053" i="10"/>
  <c r="K423" i="10"/>
  <c r="K1125" i="10"/>
  <c r="L249" i="10"/>
  <c r="K249" i="10"/>
  <c r="E249" i="10"/>
  <c r="E216" i="4"/>
  <c r="I216" i="4"/>
  <c r="K1318" i="10"/>
  <c r="G1318" i="10"/>
  <c r="J1318" i="10" s="1"/>
  <c r="F775" i="4"/>
  <c r="I775" i="4"/>
  <c r="G775" i="4"/>
  <c r="E775" i="4"/>
  <c r="F1271" i="10"/>
  <c r="E1271" i="10"/>
  <c r="G1712" i="10"/>
  <c r="J1712" i="10" s="1"/>
  <c r="I604" i="10"/>
  <c r="G426" i="10"/>
  <c r="J426" i="10" s="1"/>
  <c r="K426" i="10"/>
  <c r="K1633" i="10"/>
  <c r="E1231" i="4"/>
  <c r="I1231" i="4"/>
  <c r="J64" i="10"/>
  <c r="L499" i="10"/>
  <c r="F444" i="10"/>
  <c r="K444" i="10"/>
  <c r="G444" i="10"/>
  <c r="J444" i="10" s="1"/>
  <c r="E444" i="10"/>
  <c r="E1284" i="10"/>
  <c r="J1260" i="10"/>
  <c r="M1260" i="10" s="1"/>
  <c r="E786" i="10"/>
  <c r="J1763" i="10"/>
  <c r="M1763" i="10" s="1"/>
  <c r="E654" i="4"/>
  <c r="L665" i="10"/>
  <c r="G665" i="10"/>
  <c r="E809" i="10"/>
  <c r="L809" i="10"/>
  <c r="E511" i="10"/>
  <c r="F627" i="10"/>
  <c r="I1589" i="4"/>
  <c r="L166" i="10"/>
  <c r="F228" i="10"/>
  <c r="G392" i="10"/>
  <c r="I392" i="10" s="1"/>
  <c r="F818" i="10"/>
  <c r="L1613" i="10"/>
  <c r="K1271" i="10"/>
  <c r="E980" i="4"/>
  <c r="I655" i="10"/>
  <c r="F854" i="10"/>
  <c r="F642" i="4"/>
  <c r="F567" i="4"/>
  <c r="J1661" i="10"/>
  <c r="K1799" i="10"/>
  <c r="F1427" i="10"/>
  <c r="E1427" i="10"/>
  <c r="F891" i="10"/>
  <c r="F619" i="10"/>
  <c r="E604" i="10"/>
  <c r="G410" i="4"/>
  <c r="K1893" i="10"/>
  <c r="L1341" i="10"/>
  <c r="M1341" i="10" s="1"/>
  <c r="G1069" i="10"/>
  <c r="I1069" i="10" s="1"/>
  <c r="G1751" i="10"/>
  <c r="L426" i="10"/>
  <c r="G743" i="10"/>
  <c r="J743" i="10" s="1"/>
  <c r="E743" i="10"/>
  <c r="F454" i="10"/>
  <c r="E1633" i="10"/>
  <c r="F558" i="10"/>
  <c r="J1557" i="10"/>
  <c r="F1231" i="4"/>
  <c r="L64" i="10"/>
  <c r="E1004" i="10"/>
  <c r="K1004" i="10"/>
  <c r="M1004" i="10" s="1"/>
  <c r="F1004" i="10"/>
  <c r="G243" i="4"/>
  <c r="L1056" i="10"/>
  <c r="E889" i="4"/>
  <c r="K1508" i="10"/>
  <c r="F583" i="10"/>
  <c r="F1219" i="10"/>
  <c r="G1907" i="10"/>
  <c r="M979" i="10"/>
  <c r="G926" i="10"/>
  <c r="J926" i="10" s="1"/>
  <c r="I1565" i="10"/>
  <c r="G429" i="10"/>
  <c r="I429" i="10" s="1"/>
  <c r="K1244" i="10"/>
  <c r="E1470" i="4"/>
  <c r="I1470" i="4"/>
  <c r="F1470" i="4"/>
  <c r="G1359" i="4"/>
  <c r="F1359" i="4"/>
  <c r="E499" i="10"/>
  <c r="F1327" i="4"/>
  <c r="F1355" i="4"/>
  <c r="G1355" i="4"/>
  <c r="I1355" i="4"/>
  <c r="E365" i="10"/>
  <c r="L444" i="10"/>
  <c r="F1437" i="10"/>
  <c r="L1437" i="10"/>
  <c r="F1548" i="10"/>
  <c r="K1548" i="10"/>
  <c r="K246" i="10"/>
  <c r="G246" i="10"/>
  <c r="J246" i="10" s="1"/>
  <c r="L491" i="10"/>
  <c r="E491" i="10"/>
  <c r="J306" i="10"/>
  <c r="E306" i="10"/>
  <c r="K306" i="10"/>
  <c r="L306" i="10"/>
  <c r="E880" i="10"/>
  <c r="F880" i="10"/>
  <c r="G526" i="10"/>
  <c r="J526" i="10" s="1"/>
  <c r="E526" i="10"/>
  <c r="F526" i="10"/>
  <c r="K526" i="10"/>
  <c r="L526" i="10"/>
  <c r="L774" i="10"/>
  <c r="G1111" i="10"/>
  <c r="I1111" i="10" s="1"/>
  <c r="F1124" i="4"/>
  <c r="I1124" i="4"/>
  <c r="I503" i="4"/>
  <c r="G1437" i="10"/>
  <c r="J1437" i="10" s="1"/>
  <c r="F1679" i="10"/>
  <c r="J1679" i="10"/>
  <c r="M1679" i="10" s="1"/>
  <c r="K787" i="10"/>
  <c r="G1290" i="4"/>
  <c r="G1548" i="10"/>
  <c r="I1548" i="10" s="1"/>
  <c r="L1146" i="10"/>
  <c r="G1080" i="10"/>
  <c r="E1080" i="10"/>
  <c r="L1471" i="10"/>
  <c r="E1471" i="10"/>
  <c r="K1659" i="10"/>
  <c r="G1659" i="10"/>
  <c r="I1659" i="10" s="1"/>
  <c r="J1659" i="10"/>
  <c r="I865" i="4"/>
  <c r="G641" i="10"/>
  <c r="K641" i="10"/>
  <c r="L938" i="10"/>
  <c r="J938" i="10"/>
  <c r="E541" i="10"/>
  <c r="K541" i="10"/>
  <c r="G1396" i="10"/>
  <c r="I1396" i="10" s="1"/>
  <c r="K1396" i="10"/>
  <c r="F1396" i="10"/>
  <c r="G1611" i="10"/>
  <c r="I1611" i="10" s="1"/>
  <c r="J1611" i="10"/>
  <c r="L1611" i="10"/>
  <c r="G642" i="10"/>
  <c r="I642" i="10" s="1"/>
  <c r="E642" i="10"/>
  <c r="F642" i="10"/>
  <c r="L642" i="10"/>
  <c r="J391" i="10"/>
  <c r="E113" i="4"/>
  <c r="F113" i="4"/>
  <c r="G113" i="4"/>
  <c r="G948" i="10"/>
  <c r="E948" i="10"/>
  <c r="K948" i="10"/>
  <c r="L948" i="10"/>
  <c r="G1153" i="10"/>
  <c r="F1153" i="10"/>
  <c r="K1821" i="10"/>
  <c r="G774" i="10"/>
  <c r="J774" i="10" s="1"/>
  <c r="L1111" i="10"/>
  <c r="E340" i="10"/>
  <c r="F1172" i="4"/>
  <c r="E1649" i="10"/>
  <c r="L1649" i="10"/>
  <c r="I1019" i="4"/>
  <c r="G1019" i="4"/>
  <c r="I171" i="4"/>
  <c r="K1059" i="10"/>
  <c r="K1549" i="10"/>
  <c r="F1549" i="10"/>
  <c r="L591" i="10"/>
  <c r="K591" i="10"/>
  <c r="G591" i="10"/>
  <c r="J677" i="10"/>
  <c r="I677" i="10"/>
  <c r="E1719" i="10"/>
  <c r="L156" i="10"/>
  <c r="K156" i="10"/>
  <c r="I1208" i="4"/>
  <c r="F1208" i="4"/>
  <c r="G753" i="10"/>
  <c r="J753" i="10" s="1"/>
  <c r="L753" i="10"/>
  <c r="E753" i="10"/>
  <c r="L1455" i="10"/>
  <c r="G1455" i="10"/>
  <c r="I1455" i="10" s="1"/>
  <c r="E209" i="4"/>
  <c r="G209" i="4"/>
  <c r="F779" i="4"/>
  <c r="E779" i="4"/>
  <c r="I779" i="4"/>
  <c r="E655" i="4"/>
  <c r="F31" i="4"/>
  <c r="L1835" i="10"/>
  <c r="F1835" i="10"/>
  <c r="K675" i="10"/>
  <c r="F1821" i="10"/>
  <c r="I1795" i="10"/>
  <c r="G13" i="10"/>
  <c r="F1371" i="10"/>
  <c r="G340" i="10"/>
  <c r="I340" i="10" s="1"/>
  <c r="E601" i="4"/>
  <c r="E1172" i="4"/>
  <c r="K1915" i="10"/>
  <c r="F439" i="10"/>
  <c r="F1649" i="10"/>
  <c r="L343" i="10"/>
  <c r="F85" i="10"/>
  <c r="K952" i="10"/>
  <c r="F171" i="4"/>
  <c r="G1059" i="10"/>
  <c r="I1059" i="10" s="1"/>
  <c r="E1340" i="4"/>
  <c r="F947" i="10"/>
  <c r="G1122" i="10"/>
  <c r="L1122" i="10"/>
  <c r="I1679" i="10"/>
  <c r="K414" i="10"/>
  <c r="F1146" i="10"/>
  <c r="K1080" i="10"/>
  <c r="F1659" i="10"/>
  <c r="E865" i="4"/>
  <c r="E938" i="10"/>
  <c r="L1719" i="10"/>
  <c r="K239" i="10"/>
  <c r="E239" i="10"/>
  <c r="F339" i="10"/>
  <c r="E339" i="10"/>
  <c r="E1611" i="10"/>
  <c r="I54" i="4"/>
  <c r="F54" i="4"/>
  <c r="F753" i="10"/>
  <c r="K1455" i="10"/>
  <c r="G1143" i="4"/>
  <c r="F1143" i="4"/>
  <c r="F209" i="4"/>
  <c r="E27" i="4"/>
  <c r="I27" i="4"/>
  <c r="F27" i="4"/>
  <c r="G124" i="10"/>
  <c r="I124" i="10" s="1"/>
  <c r="F124" i="10"/>
  <c r="J1364" i="10"/>
  <c r="K1567" i="10"/>
  <c r="E1363" i="4"/>
  <c r="G1835" i="10"/>
  <c r="L1874" i="10"/>
  <c r="F675" i="10"/>
  <c r="I1821" i="10"/>
  <c r="J1795" i="10"/>
  <c r="F963" i="10"/>
  <c r="K340" i="10"/>
  <c r="I601" i="4"/>
  <c r="G1172" i="4"/>
  <c r="L1915" i="10"/>
  <c r="L439" i="10"/>
  <c r="K1610" i="10"/>
  <c r="E171" i="4"/>
  <c r="E1059" i="10"/>
  <c r="G348" i="10"/>
  <c r="I348" i="10" s="1"/>
  <c r="I209" i="10"/>
  <c r="I1122" i="10"/>
  <c r="E1679" i="10"/>
  <c r="L414" i="10"/>
  <c r="K1450" i="10"/>
  <c r="K1146" i="10"/>
  <c r="I180" i="10"/>
  <c r="L1080" i="10"/>
  <c r="F615" i="10"/>
  <c r="E615" i="10"/>
  <c r="F1900" i="10"/>
  <c r="G1900" i="10"/>
  <c r="K1900" i="10"/>
  <c r="E1549" i="10"/>
  <c r="F742" i="4"/>
  <c r="G523" i="10"/>
  <c r="I523" i="10" s="1"/>
  <c r="E523" i="10"/>
  <c r="E1539" i="10"/>
  <c r="G239" i="10"/>
  <c r="J239" i="10" s="1"/>
  <c r="G339" i="10"/>
  <c r="I339" i="10" s="1"/>
  <c r="G207" i="10"/>
  <c r="E207" i="10"/>
  <c r="I1229" i="4"/>
  <c r="G1229" i="4"/>
  <c r="K753" i="10"/>
  <c r="M753" i="10" s="1"/>
  <c r="F1455" i="10"/>
  <c r="E1143" i="4"/>
  <c r="I681" i="4"/>
  <c r="E681" i="4"/>
  <c r="F681" i="4"/>
  <c r="G681" i="4"/>
  <c r="F730" i="10"/>
  <c r="F276" i="10"/>
  <c r="F214" i="4"/>
  <c r="I1429" i="4"/>
  <c r="E1014" i="4"/>
  <c r="I1505" i="10"/>
  <c r="J1513" i="10"/>
  <c r="G154" i="10"/>
  <c r="J154" i="10" s="1"/>
  <c r="E341" i="4"/>
  <c r="G31" i="4"/>
  <c r="K1364" i="10"/>
  <c r="E1223" i="4"/>
  <c r="G1874" i="10"/>
  <c r="J1874" i="10" s="1"/>
  <c r="M1874" i="10" s="1"/>
  <c r="E1821" i="10"/>
  <c r="I1707" i="10"/>
  <c r="G707" i="10"/>
  <c r="E707" i="10"/>
  <c r="E277" i="4"/>
  <c r="L340" i="10"/>
  <c r="G672" i="4"/>
  <c r="G601" i="4"/>
  <c r="G845" i="10"/>
  <c r="J845" i="10" s="1"/>
  <c r="G909" i="10"/>
  <c r="I909" i="10" s="1"/>
  <c r="K361" i="10"/>
  <c r="F1059" i="10"/>
  <c r="E996" i="4"/>
  <c r="K1122" i="10"/>
  <c r="G554" i="4"/>
  <c r="F554" i="4"/>
  <c r="F414" i="10"/>
  <c r="E1450" i="10"/>
  <c r="M1766" i="10"/>
  <c r="I1766" i="10"/>
  <c r="E1766" i="10"/>
  <c r="K180" i="10"/>
  <c r="F1080" i="10"/>
  <c r="G615" i="10"/>
  <c r="I615" i="10" s="1"/>
  <c r="L1724" i="10"/>
  <c r="G1724" i="10"/>
  <c r="G742" i="4"/>
  <c r="F12" i="4"/>
  <c r="K1539" i="10"/>
  <c r="E1440" i="10"/>
  <c r="L1440" i="10"/>
  <c r="E1444" i="4"/>
  <c r="I1444" i="4"/>
  <c r="F239" i="10"/>
  <c r="L1553" i="10"/>
  <c r="K1553" i="10"/>
  <c r="F1553" i="10"/>
  <c r="I1553" i="10"/>
  <c r="F207" i="10"/>
  <c r="E802" i="4"/>
  <c r="G802" i="4"/>
  <c r="F802" i="4"/>
  <c r="E1229" i="4"/>
  <c r="G120" i="10"/>
  <c r="J120" i="10" s="1"/>
  <c r="E120" i="10"/>
  <c r="K120" i="10"/>
  <c r="K445" i="10"/>
  <c r="F445" i="10"/>
  <c r="G445" i="10"/>
  <c r="E445" i="10"/>
  <c r="I316" i="4"/>
  <c r="G316" i="4"/>
  <c r="E316" i="4"/>
  <c r="F316" i="4"/>
  <c r="I1067" i="10"/>
  <c r="G104" i="4"/>
  <c r="E104" i="4"/>
  <c r="L1821" i="10"/>
  <c r="K1437" i="10"/>
  <c r="E1122" i="10"/>
  <c r="K1243" i="10"/>
  <c r="F1243" i="10"/>
  <c r="E1548" i="10"/>
  <c r="G1597" i="10"/>
  <c r="I1597" i="10" s="1"/>
  <c r="K1597" i="10"/>
  <c r="I17" i="4"/>
  <c r="E17" i="4"/>
  <c r="I742" i="4"/>
  <c r="K456" i="10"/>
  <c r="L456" i="10"/>
  <c r="F342" i="4"/>
  <c r="I342" i="4"/>
  <c r="E342" i="4"/>
  <c r="G1708" i="10"/>
  <c r="J1708" i="10" s="1"/>
  <c r="F1708" i="10"/>
  <c r="G294" i="4"/>
  <c r="F294" i="4"/>
  <c r="E294" i="4"/>
  <c r="F1229" i="4"/>
  <c r="E669" i="10"/>
  <c r="K669" i="10"/>
  <c r="L445" i="10"/>
  <c r="I1665" i="10"/>
  <c r="F1665" i="10"/>
  <c r="G1665" i="10"/>
  <c r="L1665" i="10"/>
  <c r="E1665" i="10"/>
  <c r="G267" i="10"/>
  <c r="F1094" i="10"/>
  <c r="I986" i="4"/>
  <c r="E459" i="10"/>
  <c r="K222" i="10"/>
  <c r="E222" i="10"/>
  <c r="G639" i="10"/>
  <c r="J639" i="10" s="1"/>
  <c r="E639" i="10"/>
  <c r="E501" i="4"/>
  <c r="I501" i="4"/>
  <c r="G879" i="10"/>
  <c r="I879" i="10" s="1"/>
  <c r="L879" i="10"/>
  <c r="K879" i="10"/>
  <c r="K118" i="10"/>
  <c r="I1448" i="4"/>
  <c r="F1448" i="4"/>
  <c r="G1448" i="4"/>
  <c r="L1220" i="10"/>
  <c r="F371" i="10"/>
  <c r="K1912" i="10"/>
  <c r="J21" i="10"/>
  <c r="J1595" i="10"/>
  <c r="M1595" i="10" s="1"/>
  <c r="L1457" i="10"/>
  <c r="E1060" i="10"/>
  <c r="E652" i="4"/>
  <c r="E902" i="4"/>
  <c r="G248" i="10"/>
  <c r="K1094" i="10"/>
  <c r="G1720" i="10"/>
  <c r="F1267" i="4"/>
  <c r="G1267" i="4"/>
  <c r="F570" i="10"/>
  <c r="G459" i="10"/>
  <c r="J459" i="10" s="1"/>
  <c r="G1379" i="10"/>
  <c r="J1379" i="10" s="1"/>
  <c r="K1379" i="10"/>
  <c r="L1379" i="10"/>
  <c r="L222" i="10"/>
  <c r="G989" i="4"/>
  <c r="F639" i="10"/>
  <c r="G777" i="4"/>
  <c r="F777" i="4"/>
  <c r="I777" i="4"/>
  <c r="G501" i="4"/>
  <c r="E983" i="4"/>
  <c r="G983" i="4"/>
  <c r="F983" i="4"/>
  <c r="F1089" i="10"/>
  <c r="K1089" i="10"/>
  <c r="G1089" i="10"/>
  <c r="I1089" i="10" s="1"/>
  <c r="E452" i="10"/>
  <c r="F452" i="10"/>
  <c r="F875" i="4"/>
  <c r="E875" i="4"/>
  <c r="F1759" i="10"/>
  <c r="F222" i="10"/>
  <c r="E904" i="10"/>
  <c r="G904" i="10"/>
  <c r="J904" i="10" s="1"/>
  <c r="M55" i="10"/>
  <c r="K898" i="10"/>
  <c r="F898" i="10"/>
  <c r="I983" i="4"/>
  <c r="F1221" i="4"/>
  <c r="I1221" i="4"/>
  <c r="E1221" i="4"/>
  <c r="E879" i="10"/>
  <c r="G1413" i="10"/>
  <c r="L1413" i="10"/>
  <c r="E1089" i="10"/>
  <c r="G1690" i="10"/>
  <c r="J1690" i="10" s="1"/>
  <c r="F1690" i="10"/>
  <c r="K1605" i="10"/>
  <c r="I1753" i="10"/>
  <c r="G112" i="4"/>
  <c r="J777" i="10"/>
  <c r="E705" i="10"/>
  <c r="L294" i="10"/>
  <c r="M294" i="10" s="1"/>
  <c r="L155" i="10"/>
  <c r="K21" i="10"/>
  <c r="F1595" i="10"/>
  <c r="J1775" i="10"/>
  <c r="M1775" i="10" s="1"/>
  <c r="G458" i="10"/>
  <c r="I458" i="10" s="1"/>
  <c r="E108" i="10"/>
  <c r="G1573" i="10"/>
  <c r="J1573" i="10" s="1"/>
  <c r="F1084" i="10"/>
  <c r="I1641" i="10"/>
  <c r="G1540" i="10"/>
  <c r="F1774" i="10"/>
  <c r="K992" i="10"/>
  <c r="G652" i="4"/>
  <c r="F772" i="4"/>
  <c r="G431" i="4"/>
  <c r="E1832" i="10"/>
  <c r="E1796" i="10"/>
  <c r="F248" i="10"/>
  <c r="E913" i="4"/>
  <c r="L480" i="10"/>
  <c r="G191" i="4"/>
  <c r="K1556" i="10"/>
  <c r="F1607" i="10"/>
  <c r="E1756" i="10"/>
  <c r="I1621" i="10"/>
  <c r="G1800" i="10"/>
  <c r="I1318" i="4"/>
  <c r="K1720" i="10"/>
  <c r="I1267" i="4"/>
  <c r="E63" i="4"/>
  <c r="E1033" i="10"/>
  <c r="E676" i="4"/>
  <c r="L452" i="10"/>
  <c r="K751" i="10"/>
  <c r="G1759" i="10"/>
  <c r="J1759" i="10" s="1"/>
  <c r="E1379" i="10"/>
  <c r="L639" i="10"/>
  <c r="L904" i="10"/>
  <c r="E898" i="10"/>
  <c r="L662" i="10"/>
  <c r="G1221" i="4"/>
  <c r="E1272" i="4"/>
  <c r="I1272" i="4"/>
  <c r="E1745" i="10"/>
  <c r="K1413" i="10"/>
  <c r="L1677" i="10"/>
  <c r="F1677" i="10"/>
  <c r="E1677" i="10"/>
  <c r="L843" i="10"/>
  <c r="E843" i="10"/>
  <c r="K843" i="10"/>
  <c r="I901" i="4"/>
  <c r="F901" i="4"/>
  <c r="I233" i="4"/>
  <c r="E233" i="4"/>
  <c r="G233" i="4"/>
  <c r="K1774" i="10"/>
  <c r="I772" i="4"/>
  <c r="K1832" i="10"/>
  <c r="I913" i="4"/>
  <c r="F1756" i="10"/>
  <c r="F1800" i="10"/>
  <c r="G63" i="4"/>
  <c r="G1739" i="10"/>
  <c r="I1739" i="10" s="1"/>
  <c r="E1739" i="10"/>
  <c r="G452" i="10"/>
  <c r="J452" i="10" s="1"/>
  <c r="L1759" i="10"/>
  <c r="F904" i="10"/>
  <c r="L898" i="10"/>
  <c r="F236" i="4"/>
  <c r="I236" i="4"/>
  <c r="E504" i="4"/>
  <c r="G1177" i="10"/>
  <c r="J1177" i="10" s="1"/>
  <c r="F1177" i="10"/>
  <c r="E1177" i="10"/>
  <c r="G1272" i="4"/>
  <c r="I735" i="10"/>
  <c r="F1413" i="10"/>
  <c r="J1677" i="10"/>
  <c r="J1572" i="10"/>
  <c r="F1572" i="10"/>
  <c r="I1572" i="10"/>
  <c r="K1572" i="10"/>
  <c r="G843" i="10"/>
  <c r="I843" i="10" s="1"/>
  <c r="L1089" i="10"/>
  <c r="G745" i="10"/>
  <c r="I745" i="10" s="1"/>
  <c r="L745" i="10"/>
  <c r="K745" i="10"/>
  <c r="E745" i="10"/>
  <c r="E1690" i="10"/>
  <c r="E901" i="4"/>
  <c r="F233" i="4"/>
  <c r="I1595" i="10"/>
  <c r="J59" i="10"/>
  <c r="F108" i="10"/>
  <c r="L677" i="10"/>
  <c r="L1774" i="10"/>
  <c r="E1078" i="4"/>
  <c r="I1130" i="10"/>
  <c r="E248" i="10"/>
  <c r="G913" i="4"/>
  <c r="K1756" i="10"/>
  <c r="F978" i="4"/>
  <c r="J1621" i="10"/>
  <c r="M1621" i="10" s="1"/>
  <c r="E1544" i="10"/>
  <c r="J1800" i="10"/>
  <c r="G1219" i="4"/>
  <c r="L1024" i="10"/>
  <c r="F63" i="4"/>
  <c r="E308" i="10"/>
  <c r="L308" i="10"/>
  <c r="F1739" i="10"/>
  <c r="F1373" i="4"/>
  <c r="I191" i="10"/>
  <c r="F1002" i="10"/>
  <c r="G1482" i="10"/>
  <c r="F1482" i="10"/>
  <c r="K1759" i="10"/>
  <c r="F440" i="4"/>
  <c r="F70" i="10"/>
  <c r="G70" i="10"/>
  <c r="I70" i="10" s="1"/>
  <c r="F964" i="4"/>
  <c r="G964" i="4"/>
  <c r="G236" i="4"/>
  <c r="F1020" i="10"/>
  <c r="L1020" i="10"/>
  <c r="E995" i="10"/>
  <c r="F995" i="10"/>
  <c r="G504" i="4"/>
  <c r="E84" i="4"/>
  <c r="I84" i="4"/>
  <c r="E779" i="10"/>
  <c r="G1677" i="10"/>
  <c r="I1677" i="10" s="1"/>
  <c r="G901" i="4"/>
  <c r="F1811" i="10"/>
  <c r="G1811" i="10"/>
  <c r="G49" i="10"/>
  <c r="I49" i="10" s="1"/>
  <c r="L49" i="10"/>
  <c r="E1191" i="10"/>
  <c r="F1191" i="10"/>
  <c r="G245" i="10"/>
  <c r="J245" i="10" s="1"/>
  <c r="K1677" i="10"/>
  <c r="G118" i="10"/>
  <c r="J118" i="10" s="1"/>
  <c r="F118" i="10"/>
  <c r="F895" i="10"/>
  <c r="L895" i="10"/>
  <c r="E895" i="10"/>
  <c r="F677" i="10"/>
  <c r="E1774" i="10"/>
  <c r="E222" i="4"/>
  <c r="E1621" i="10"/>
  <c r="L1800" i="10"/>
  <c r="E1720" i="10"/>
  <c r="K1279" i="10"/>
  <c r="G1279" i="10"/>
  <c r="I1219" i="4"/>
  <c r="K1811" i="10"/>
  <c r="E986" i="4"/>
  <c r="E700" i="10"/>
  <c r="G700" i="10"/>
  <c r="G1485" i="10"/>
  <c r="I1485" i="10" s="1"/>
  <c r="F1485" i="10"/>
  <c r="G1002" i="10"/>
  <c r="J1002" i="10" s="1"/>
  <c r="L1482" i="10"/>
  <c r="G222" i="10"/>
  <c r="I222" i="10" s="1"/>
  <c r="I833" i="4"/>
  <c r="G833" i="4"/>
  <c r="E833" i="4"/>
  <c r="K639" i="10"/>
  <c r="F49" i="10"/>
  <c r="F501" i="4"/>
  <c r="K995" i="10"/>
  <c r="K1177" i="10"/>
  <c r="G84" i="4"/>
  <c r="G779" i="10"/>
  <c r="I779" i="10" s="1"/>
  <c r="L245" i="10"/>
  <c r="E1906" i="10"/>
  <c r="L1906" i="10"/>
  <c r="G1906" i="10"/>
  <c r="F535" i="10"/>
  <c r="L535" i="10"/>
  <c r="E535" i="10"/>
  <c r="G1682" i="10"/>
  <c r="K1682" i="10"/>
  <c r="L118" i="10"/>
  <c r="F1306" i="10"/>
  <c r="G1306" i="10"/>
  <c r="J1306" i="10" s="1"/>
  <c r="G895" i="10"/>
  <c r="I895" i="10" s="1"/>
  <c r="L1681" i="10"/>
  <c r="F1681" i="10"/>
  <c r="G1681" i="10"/>
  <c r="J1681" i="10" s="1"/>
  <c r="L1405" i="10"/>
  <c r="E1405" i="10"/>
  <c r="I311" i="4"/>
  <c r="E311" i="4"/>
  <c r="J347" i="10"/>
  <c r="M347" i="10" s="1"/>
  <c r="G790" i="4"/>
  <c r="F323" i="10"/>
  <c r="E550" i="4"/>
  <c r="E1546" i="10"/>
  <c r="F83" i="4"/>
  <c r="F1317" i="4"/>
  <c r="G983" i="10"/>
  <c r="J983" i="10" s="1"/>
  <c r="E975" i="4"/>
  <c r="F826" i="4"/>
  <c r="E266" i="10"/>
  <c r="K266" i="10"/>
  <c r="L746" i="10"/>
  <c r="I1039" i="4"/>
  <c r="J617" i="10"/>
  <c r="I395" i="10"/>
  <c r="E395" i="10"/>
  <c r="L145" i="10"/>
  <c r="E1043" i="10"/>
  <c r="L1043" i="10"/>
  <c r="F469" i="10"/>
  <c r="F874" i="4"/>
  <c r="G874" i="4"/>
  <c r="F1593" i="10"/>
  <c r="E1593" i="10"/>
  <c r="J1593" i="10"/>
  <c r="K1593" i="10"/>
  <c r="G564" i="4"/>
  <c r="E564" i="4"/>
  <c r="I606" i="4"/>
  <c r="F606" i="4"/>
  <c r="G606" i="4"/>
  <c r="E606" i="4"/>
  <c r="G242" i="4"/>
  <c r="I242" i="4"/>
  <c r="E242" i="4"/>
  <c r="I266" i="4"/>
  <c r="E266" i="4"/>
  <c r="F266" i="4"/>
  <c r="F1234" i="4"/>
  <c r="I1234" i="4"/>
  <c r="E988" i="10"/>
  <c r="K722" i="10"/>
  <c r="G1426" i="10"/>
  <c r="F314" i="10"/>
  <c r="F1104" i="10"/>
  <c r="K954" i="10"/>
  <c r="E323" i="10"/>
  <c r="I244" i="4"/>
  <c r="E826" i="4"/>
  <c r="G266" i="10"/>
  <c r="I266" i="10" s="1"/>
  <c r="F746" i="10"/>
  <c r="G1039" i="4"/>
  <c r="K617" i="10"/>
  <c r="E1184" i="10"/>
  <c r="G1184" i="10"/>
  <c r="J1184" i="10" s="1"/>
  <c r="F1184" i="10"/>
  <c r="G25" i="4"/>
  <c r="F25" i="4"/>
  <c r="E1681" i="10"/>
  <c r="F1432" i="4"/>
  <c r="E1432" i="4"/>
  <c r="F1472" i="10"/>
  <c r="F242" i="4"/>
  <c r="M740" i="10"/>
  <c r="I874" i="4"/>
  <c r="E271" i="4"/>
  <c r="G271" i="4"/>
  <c r="G266" i="4"/>
  <c r="G1234" i="4"/>
  <c r="L881" i="10"/>
  <c r="K881" i="10"/>
  <c r="E881" i="10"/>
  <c r="G881" i="10"/>
  <c r="J881" i="10" s="1"/>
  <c r="F881" i="10"/>
  <c r="K746" i="10"/>
  <c r="F850" i="10"/>
  <c r="G850" i="10"/>
  <c r="K1109" i="10"/>
  <c r="L1109" i="10"/>
  <c r="G1309" i="4"/>
  <c r="F1309" i="4"/>
  <c r="L1424" i="10"/>
  <c r="F1424" i="10"/>
  <c r="K1424" i="10"/>
  <c r="G1424" i="10"/>
  <c r="J1424" i="10" s="1"/>
  <c r="G722" i="10"/>
  <c r="I722" i="10" s="1"/>
  <c r="L1426" i="10"/>
  <c r="E954" i="10"/>
  <c r="G985" i="4"/>
  <c r="E1043" i="4"/>
  <c r="F1343" i="4"/>
  <c r="K850" i="10"/>
  <c r="F617" i="10"/>
  <c r="G1416" i="10"/>
  <c r="I1416" i="10" s="1"/>
  <c r="L1416" i="10"/>
  <c r="F1109" i="10"/>
  <c r="I25" i="4"/>
  <c r="E1419" i="10"/>
  <c r="K1419" i="10"/>
  <c r="G325" i="4"/>
  <c r="I325" i="4"/>
  <c r="E1309" i="4"/>
  <c r="F1057" i="4"/>
  <c r="I1057" i="4"/>
  <c r="I271" i="4"/>
  <c r="E1369" i="4"/>
  <c r="F1369" i="4"/>
  <c r="G1369" i="4"/>
  <c r="L850" i="10"/>
  <c r="I212" i="4"/>
  <c r="G212" i="4"/>
  <c r="K621" i="10"/>
  <c r="F621" i="10"/>
  <c r="I713" i="4"/>
  <c r="E713" i="4"/>
  <c r="F1624" i="10"/>
  <c r="E1624" i="10"/>
  <c r="K1624" i="10"/>
  <c r="G1057" i="4"/>
  <c r="G1838" i="10"/>
  <c r="I1838" i="10" s="1"/>
  <c r="I1369" i="4"/>
  <c r="K597" i="10"/>
  <c r="E597" i="10"/>
  <c r="I125" i="4"/>
  <c r="F125" i="4"/>
  <c r="I801" i="4"/>
  <c r="G801" i="4"/>
  <c r="E850" i="10"/>
  <c r="I639" i="4"/>
  <c r="G136" i="4"/>
  <c r="I136" i="4"/>
  <c r="F136" i="4"/>
  <c r="G1186" i="4"/>
  <c r="E1186" i="4"/>
  <c r="F1163" i="10"/>
  <c r="K1163" i="10"/>
  <c r="I47" i="4"/>
  <c r="F47" i="4"/>
  <c r="F733" i="4"/>
  <c r="I733" i="4"/>
  <c r="G733" i="4"/>
  <c r="E733" i="4"/>
  <c r="K227" i="10"/>
  <c r="E1746" i="10"/>
  <c r="E93" i="4"/>
  <c r="E148" i="4"/>
  <c r="L482" i="10"/>
  <c r="J482" i="10"/>
  <c r="E283" i="10"/>
  <c r="E1242" i="4"/>
  <c r="G1242" i="4"/>
  <c r="G1241" i="4"/>
  <c r="I403" i="4"/>
  <c r="F279" i="4"/>
  <c r="L527" i="10"/>
  <c r="G527" i="10"/>
  <c r="I527" i="10" s="1"/>
  <c r="G1320" i="10"/>
  <c r="I1320" i="10" s="1"/>
  <c r="L945" i="10"/>
  <c r="G945" i="10"/>
  <c r="J945" i="10" s="1"/>
  <c r="G109" i="10"/>
  <c r="J109" i="10" s="1"/>
  <c r="G1407" i="4"/>
  <c r="G656" i="4"/>
  <c r="I656" i="4"/>
  <c r="G227" i="10"/>
  <c r="I227" i="10" s="1"/>
  <c r="G385" i="4"/>
  <c r="G1050" i="10"/>
  <c r="I1050" i="10" s="1"/>
  <c r="L1481" i="10"/>
  <c r="I1481" i="10"/>
  <c r="E1320" i="10"/>
  <c r="G339" i="4"/>
  <c r="I339" i="4"/>
  <c r="F717" i="4"/>
  <c r="G717" i="4"/>
  <c r="E1723" i="10"/>
  <c r="F1723" i="10"/>
  <c r="G1723" i="10"/>
  <c r="J1723" i="10" s="1"/>
  <c r="J1608" i="10"/>
  <c r="F1608" i="10"/>
  <c r="G125" i="10"/>
  <c r="J125" i="10" s="1"/>
  <c r="F125" i="10"/>
  <c r="G1531" i="10"/>
  <c r="J1531" i="10" s="1"/>
  <c r="E147" i="10"/>
  <c r="G147" i="10"/>
  <c r="I147" i="10" s="1"/>
  <c r="E339" i="4"/>
  <c r="I1290" i="10"/>
  <c r="J1187" i="10"/>
  <c r="K1355" i="10"/>
  <c r="F364" i="4"/>
  <c r="J1786" i="10"/>
  <c r="I1827" i="10"/>
  <c r="L563" i="10"/>
  <c r="G1399" i="4"/>
  <c r="G1235" i="10"/>
  <c r="I1235" i="10" s="1"/>
  <c r="E190" i="10"/>
  <c r="F397" i="4"/>
  <c r="I1041" i="4"/>
  <c r="K1012" i="10"/>
  <c r="G1333" i="4"/>
  <c r="I93" i="4"/>
  <c r="E1001" i="4"/>
  <c r="I385" i="4"/>
  <c r="F1297" i="4"/>
  <c r="J38" i="10"/>
  <c r="F1224" i="10"/>
  <c r="G1608" i="10"/>
  <c r="E336" i="4"/>
  <c r="E410" i="10"/>
  <c r="E465" i="4"/>
  <c r="E1481" i="10"/>
  <c r="I67" i="4"/>
  <c r="I1182" i="4"/>
  <c r="K1139" i="10"/>
  <c r="G1139" i="10"/>
  <c r="F527" i="10"/>
  <c r="E1142" i="4"/>
  <c r="G312" i="4"/>
  <c r="E1531" i="10"/>
  <c r="M510" i="10"/>
  <c r="F147" i="10"/>
  <c r="G838" i="4"/>
  <c r="E838" i="4"/>
  <c r="I838" i="4"/>
  <c r="F1336" i="4"/>
  <c r="M1131" i="10"/>
  <c r="K533" i="10"/>
  <c r="G1746" i="10"/>
  <c r="J1746" i="10" s="1"/>
  <c r="I1333" i="4"/>
  <c r="F1001" i="4"/>
  <c r="F385" i="4"/>
  <c r="K1050" i="10"/>
  <c r="E1639" i="10"/>
  <c r="F177" i="4"/>
  <c r="I38" i="10"/>
  <c r="J410" i="10"/>
  <c r="G465" i="4"/>
  <c r="E403" i="4"/>
  <c r="G67" i="4"/>
  <c r="E1182" i="4"/>
  <c r="F1142" i="4"/>
  <c r="I1282" i="4"/>
  <c r="F1282" i="4"/>
  <c r="F312" i="4"/>
  <c r="F1531" i="10"/>
  <c r="K147" i="10"/>
  <c r="E805" i="4"/>
  <c r="I805" i="4"/>
  <c r="G1457" i="4"/>
  <c r="I1457" i="4"/>
  <c r="E1457" i="4"/>
  <c r="L1639" i="10"/>
  <c r="L1608" i="10"/>
  <c r="I465" i="4"/>
  <c r="L125" i="10"/>
  <c r="E67" i="4"/>
  <c r="F1320" i="10"/>
  <c r="G1142" i="4"/>
  <c r="F950" i="4"/>
  <c r="E950" i="4"/>
  <c r="F393" i="10"/>
  <c r="L393" i="10"/>
  <c r="G871" i="10"/>
  <c r="K871" i="10"/>
  <c r="E109" i="10"/>
  <c r="L109" i="10"/>
  <c r="K158" i="10"/>
  <c r="F158" i="10"/>
  <c r="L158" i="10"/>
  <c r="E1079" i="10"/>
  <c r="K1079" i="10"/>
  <c r="L1079" i="10"/>
  <c r="F1079" i="10"/>
  <c r="F1786" i="10"/>
  <c r="K1827" i="10"/>
  <c r="M1827" i="10" s="1"/>
  <c r="G563" i="10"/>
  <c r="J563" i="10" s="1"/>
  <c r="M563" i="10" s="1"/>
  <c r="L190" i="10"/>
  <c r="E502" i="4"/>
  <c r="G533" i="10"/>
  <c r="J533" i="10" s="1"/>
  <c r="G1041" i="4"/>
  <c r="F1012" i="10"/>
  <c r="F1746" i="10"/>
  <c r="I1382" i="4"/>
  <c r="E1213" i="10"/>
  <c r="I148" i="4"/>
  <c r="G1506" i="10"/>
  <c r="J1506" i="10" s="1"/>
  <c r="M1506" i="10" s="1"/>
  <c r="I177" i="4"/>
  <c r="G1103" i="10"/>
  <c r="J1103" i="10" s="1"/>
  <c r="F1103" i="10"/>
  <c r="G283" i="10"/>
  <c r="I283" i="10" s="1"/>
  <c r="L410" i="10"/>
  <c r="E1241" i="4"/>
  <c r="G403" i="4"/>
  <c r="I279" i="4"/>
  <c r="K1320" i="10"/>
  <c r="L544" i="10"/>
  <c r="G544" i="10"/>
  <c r="I544" i="10" s="1"/>
  <c r="I950" i="4"/>
  <c r="E1282" i="4"/>
  <c r="G393" i="10"/>
  <c r="J393" i="10" s="1"/>
  <c r="L178" i="10"/>
  <c r="K109" i="10"/>
  <c r="E158" i="10"/>
  <c r="G805" i="4"/>
  <c r="K1744" i="10"/>
  <c r="E1744" i="10"/>
  <c r="L1744" i="10"/>
  <c r="G1079" i="10"/>
  <c r="J1079" i="10" s="1"/>
  <c r="F1021" i="4"/>
  <c r="G1467" i="10"/>
  <c r="J1467" i="10" s="1"/>
  <c r="L1786" i="10"/>
  <c r="K1678" i="10"/>
  <c r="F533" i="10"/>
  <c r="L227" i="10"/>
  <c r="K223" i="10"/>
  <c r="G1213" i="10"/>
  <c r="I1213" i="10" s="1"/>
  <c r="I675" i="4"/>
  <c r="L38" i="10"/>
  <c r="E1103" i="10"/>
  <c r="I1381" i="4"/>
  <c r="F283" i="10"/>
  <c r="G161" i="10"/>
  <c r="J161" i="10" s="1"/>
  <c r="G1602" i="10"/>
  <c r="J1602" i="10" s="1"/>
  <c r="F599" i="4"/>
  <c r="F1241" i="4"/>
  <c r="K1212" i="10"/>
  <c r="G279" i="4"/>
  <c r="F1139" i="10"/>
  <c r="L1320" i="10"/>
  <c r="F945" i="10"/>
  <c r="G1687" i="10"/>
  <c r="L1687" i="10"/>
  <c r="E393" i="10"/>
  <c r="F109" i="10"/>
  <c r="G158" i="10"/>
  <c r="I158" i="10" s="1"/>
  <c r="K1290" i="10"/>
  <c r="E1290" i="10"/>
  <c r="F710" i="10"/>
  <c r="K710" i="10"/>
  <c r="L1830" i="10"/>
  <c r="G1713" i="10"/>
  <c r="J1713" i="10"/>
  <c r="L1713" i="10"/>
  <c r="G1375" i="10"/>
  <c r="J1375" i="10" s="1"/>
  <c r="G1185" i="4"/>
  <c r="F1500" i="10"/>
  <c r="K129" i="10"/>
  <c r="G142" i="10"/>
  <c r="I142" i="10" s="1"/>
  <c r="I1656" i="10"/>
  <c r="G77" i="10"/>
  <c r="J77" i="10" s="1"/>
  <c r="L261" i="10"/>
  <c r="J1571" i="10"/>
  <c r="E21" i="4"/>
  <c r="L1819" i="10"/>
  <c r="K1733" i="10"/>
  <c r="G1733" i="10"/>
  <c r="I1733" i="10" s="1"/>
  <c r="I319" i="4"/>
  <c r="I126" i="4"/>
  <c r="K1192" i="10"/>
  <c r="K1322" i="10"/>
  <c r="G1338" i="4"/>
  <c r="F1338" i="4"/>
  <c r="E769" i="4"/>
  <c r="I1068" i="10"/>
  <c r="G648" i="4"/>
  <c r="F648" i="4"/>
  <c r="G1222" i="4"/>
  <c r="J1248" i="10"/>
  <c r="G1333" i="10"/>
  <c r="I1333" i="10" s="1"/>
  <c r="L1333" i="10"/>
  <c r="G261" i="10"/>
  <c r="I261" i="10" s="1"/>
  <c r="F1405" i="4"/>
  <c r="G1405" i="4"/>
  <c r="E213" i="10"/>
  <c r="L213" i="10"/>
  <c r="F285" i="4"/>
  <c r="I285" i="4"/>
  <c r="G1592" i="10"/>
  <c r="J1592" i="10" s="1"/>
  <c r="M1592" i="10" s="1"/>
  <c r="F1592" i="10"/>
  <c r="L1322" i="10"/>
  <c r="L648" i="10"/>
  <c r="K648" i="10"/>
  <c r="I648" i="4"/>
  <c r="G697" i="10"/>
  <c r="J697" i="10" s="1"/>
  <c r="E1170" i="4"/>
  <c r="G1170" i="4"/>
  <c r="L550" i="10"/>
  <c r="F550" i="10"/>
  <c r="K550" i="10"/>
  <c r="G157" i="4"/>
  <c r="F157" i="4"/>
  <c r="I157" i="4"/>
  <c r="E157" i="4"/>
  <c r="E1333" i="10"/>
  <c r="L1509" i="10"/>
  <c r="F1509" i="10"/>
  <c r="E261" i="10"/>
  <c r="L500" i="10"/>
  <c r="I1295" i="4"/>
  <c r="F1295" i="4"/>
  <c r="E1051" i="4"/>
  <c r="I1051" i="4"/>
  <c r="J1628" i="10"/>
  <c r="G644" i="4"/>
  <c r="I644" i="4"/>
  <c r="G1322" i="10"/>
  <c r="J1322" i="10" s="1"/>
  <c r="F776" i="4"/>
  <c r="E430" i="10"/>
  <c r="F430" i="10"/>
  <c r="K430" i="10"/>
  <c r="J430" i="10"/>
  <c r="G1045" i="4"/>
  <c r="E1045" i="4"/>
  <c r="I1045" i="4"/>
  <c r="F1045" i="4"/>
  <c r="F1310" i="4"/>
  <c r="G1310" i="4"/>
  <c r="F1794" i="10"/>
  <c r="G1794" i="10"/>
  <c r="J1794" i="10" s="1"/>
  <c r="E1815" i="10"/>
  <c r="G1815" i="10"/>
  <c r="E133" i="10"/>
  <c r="E510" i="10"/>
  <c r="L142" i="10"/>
  <c r="F1656" i="10"/>
  <c r="K77" i="10"/>
  <c r="E135" i="4"/>
  <c r="F1197" i="4"/>
  <c r="F864" i="4"/>
  <c r="G864" i="4"/>
  <c r="K1652" i="10"/>
  <c r="F500" i="10"/>
  <c r="I504" i="10"/>
  <c r="K1382" i="10"/>
  <c r="L1733" i="10"/>
  <c r="J1841" i="10"/>
  <c r="G1295" i="4"/>
  <c r="E513" i="4"/>
  <c r="G1628" i="10"/>
  <c r="F644" i="4"/>
  <c r="G1646" i="10"/>
  <c r="I1646" i="10" s="1"/>
  <c r="E307" i="10"/>
  <c r="F307" i="10"/>
  <c r="K1815" i="10"/>
  <c r="E1592" i="10"/>
  <c r="F59" i="4"/>
  <c r="E648" i="10"/>
  <c r="E1468" i="4"/>
  <c r="M793" i="10"/>
  <c r="L1601" i="10"/>
  <c r="K607" i="10"/>
  <c r="F607" i="10"/>
  <c r="L607" i="10"/>
  <c r="I430" i="10"/>
  <c r="G195" i="10"/>
  <c r="E195" i="10"/>
  <c r="G44" i="4"/>
  <c r="E44" i="4"/>
  <c r="L1272" i="10"/>
  <c r="E1272" i="10"/>
  <c r="G135" i="4"/>
  <c r="I1197" i="4"/>
  <c r="J500" i="10"/>
  <c r="K1841" i="10"/>
  <c r="E921" i="10"/>
  <c r="L921" i="10"/>
  <c r="L1808" i="10"/>
  <c r="J1815" i="10"/>
  <c r="G126" i="4"/>
  <c r="F1192" i="10"/>
  <c r="G1192" i="10"/>
  <c r="E59" i="4"/>
  <c r="E1018" i="4"/>
  <c r="G1018" i="4"/>
  <c r="I1468" i="4"/>
  <c r="I357" i="4"/>
  <c r="G357" i="4"/>
  <c r="J607" i="10"/>
  <c r="E1197" i="4"/>
  <c r="E1794" i="10"/>
  <c r="F1841" i="10"/>
  <c r="G1313" i="10"/>
  <c r="I1313" i="10" s="1"/>
  <c r="F1313" i="10"/>
  <c r="I59" i="4"/>
  <c r="F1698" i="10"/>
  <c r="F1272" i="10"/>
  <c r="L1101" i="10"/>
  <c r="J1454" i="10"/>
  <c r="M1454" i="10" s="1"/>
  <c r="F77" i="10"/>
  <c r="F261" i="10"/>
  <c r="L1382" i="10"/>
  <c r="F493" i="4"/>
  <c r="L755" i="10"/>
  <c r="I1263" i="4"/>
  <c r="E1263" i="4"/>
  <c r="E1436" i="10"/>
  <c r="G1709" i="10"/>
  <c r="I1709" i="10" s="1"/>
  <c r="G1760" i="10"/>
  <c r="I1760" i="10" s="1"/>
  <c r="F126" i="4"/>
  <c r="F1322" i="10"/>
  <c r="K697" i="10"/>
  <c r="E697" i="10"/>
  <c r="L697" i="10"/>
  <c r="F1248" i="10"/>
  <c r="K1248" i="10"/>
  <c r="E1248" i="10"/>
  <c r="L1892" i="10"/>
  <c r="E1892" i="10"/>
  <c r="K1892" i="10"/>
  <c r="G1892" i="10"/>
  <c r="I1892" i="10" s="1"/>
  <c r="F1892" i="10"/>
  <c r="I1159" i="10"/>
  <c r="E1068" i="10"/>
  <c r="J876" i="10"/>
  <c r="K1486" i="10"/>
  <c r="E1732" i="10"/>
  <c r="K1266" i="10"/>
  <c r="E174" i="10"/>
  <c r="I45" i="4"/>
  <c r="F347" i="4"/>
  <c r="F1820" i="10"/>
  <c r="I1820" i="10"/>
  <c r="E582" i="10"/>
  <c r="G582" i="10"/>
  <c r="L659" i="10"/>
  <c r="F659" i="10"/>
  <c r="E659" i="10"/>
  <c r="J958" i="10"/>
  <c r="F958" i="10"/>
  <c r="F966" i="10"/>
  <c r="I295" i="10"/>
  <c r="E1368" i="10"/>
  <c r="G827" i="10"/>
  <c r="J827" i="10" s="1"/>
  <c r="G562" i="10"/>
  <c r="I562" i="10" s="1"/>
  <c r="G932" i="10"/>
  <c r="I932" i="10" s="1"/>
  <c r="E1805" i="10"/>
  <c r="L1805" i="10"/>
  <c r="K1805" i="10"/>
  <c r="G154" i="4"/>
  <c r="L1123" i="10"/>
  <c r="G1123" i="10"/>
  <c r="I1123" i="10" s="1"/>
  <c r="E1123" i="10"/>
  <c r="K654" i="10"/>
  <c r="G654" i="10"/>
  <c r="I654" i="10" s="1"/>
  <c r="L1695" i="10"/>
  <c r="E1695" i="10"/>
  <c r="K1695" i="10"/>
  <c r="E1323" i="10"/>
  <c r="F1323" i="10"/>
  <c r="K932" i="10"/>
  <c r="F263" i="4"/>
  <c r="G263" i="4"/>
  <c r="E1781" i="10"/>
  <c r="F1781" i="10"/>
  <c r="G338" i="10"/>
  <c r="I338" i="10" s="1"/>
  <c r="K338" i="10"/>
  <c r="G182" i="10"/>
  <c r="J182" i="10" s="1"/>
  <c r="F182" i="10"/>
  <c r="E862" i="10"/>
  <c r="I109" i="4"/>
  <c r="L1323" i="10"/>
  <c r="K1814" i="10"/>
  <c r="F157" i="10"/>
  <c r="L285" i="10"/>
  <c r="E436" i="4"/>
  <c r="G436" i="4"/>
  <c r="L1803" i="10"/>
  <c r="F1803" i="10"/>
  <c r="I36" i="4"/>
  <c r="E36" i="4"/>
  <c r="G1718" i="10"/>
  <c r="J1718" i="10" s="1"/>
  <c r="M1718" i="10" s="1"/>
  <c r="E1718" i="10"/>
  <c r="I263" i="4"/>
  <c r="G920" i="4"/>
  <c r="I920" i="4"/>
  <c r="F920" i="4"/>
  <c r="G940" i="4"/>
  <c r="I940" i="4"/>
  <c r="E940" i="4"/>
  <c r="K876" i="10"/>
  <c r="I433" i="4"/>
  <c r="G1732" i="10"/>
  <c r="F338" i="10"/>
  <c r="F1266" i="10"/>
  <c r="F1087" i="4"/>
  <c r="F143" i="4"/>
  <c r="E695" i="4"/>
  <c r="L931" i="10"/>
  <c r="F109" i="4"/>
  <c r="K1323" i="10"/>
  <c r="F318" i="10"/>
  <c r="E157" i="10"/>
  <c r="J1149" i="10"/>
  <c r="L1149" i="10"/>
  <c r="F1149" i="10"/>
  <c r="K285" i="10"/>
  <c r="F436" i="4"/>
  <c r="E1803" i="10"/>
  <c r="G36" i="4"/>
  <c r="E1606" i="10"/>
  <c r="K1606" i="10"/>
  <c r="F1718" i="10"/>
  <c r="L1025" i="10"/>
  <c r="K1123" i="10"/>
  <c r="E920" i="4"/>
  <c r="F940" i="4"/>
  <c r="F433" i="4"/>
  <c r="E338" i="10"/>
  <c r="L1442" i="10"/>
  <c r="G1442" i="10"/>
  <c r="I1442" i="10" s="1"/>
  <c r="E45" i="4"/>
  <c r="E143" i="4"/>
  <c r="K182" i="10"/>
  <c r="I480" i="4"/>
  <c r="E480" i="4"/>
  <c r="G1323" i="10"/>
  <c r="J1323" i="10" s="1"/>
  <c r="E318" i="10"/>
  <c r="G157" i="10"/>
  <c r="I157" i="10" s="1"/>
  <c r="J966" i="10"/>
  <c r="M966" i="10" s="1"/>
  <c r="I436" i="4"/>
  <c r="K1803" i="10"/>
  <c r="F36" i="4"/>
  <c r="K1348" i="10"/>
  <c r="E1348" i="10"/>
  <c r="F618" i="10"/>
  <c r="E618" i="10"/>
  <c r="L618" i="10"/>
  <c r="G1011" i="10"/>
  <c r="I1011" i="10" s="1"/>
  <c r="F1011" i="10"/>
  <c r="I143" i="4"/>
  <c r="L182" i="10"/>
  <c r="G1367" i="4"/>
  <c r="F1367" i="4"/>
  <c r="K1032" i="10"/>
  <c r="L1032" i="10"/>
  <c r="E259" i="4"/>
  <c r="K185" i="10"/>
  <c r="L827" i="10"/>
  <c r="E827" i="10"/>
  <c r="F799" i="10"/>
  <c r="L799" i="10"/>
  <c r="E799" i="10"/>
  <c r="G799" i="10"/>
  <c r="F1466" i="10"/>
  <c r="E1466" i="10"/>
  <c r="F932" i="10"/>
  <c r="G908" i="4"/>
  <c r="E908" i="4"/>
  <c r="G1684" i="10"/>
  <c r="I1684" i="10" s="1"/>
  <c r="E1684" i="10"/>
  <c r="J1684" i="10"/>
  <c r="L1684" i="10"/>
  <c r="F1684" i="10"/>
  <c r="G226" i="4"/>
  <c r="I226" i="4"/>
  <c r="G174" i="10"/>
  <c r="L174" i="10"/>
  <c r="E1367" i="4"/>
  <c r="G1032" i="10"/>
  <c r="I1032" i="10" s="1"/>
  <c r="K534" i="10"/>
  <c r="G534" i="10"/>
  <c r="J534" i="10" s="1"/>
  <c r="F298" i="10"/>
  <c r="L298" i="10"/>
  <c r="E298" i="10"/>
  <c r="L1368" i="10"/>
  <c r="K1368" i="10"/>
  <c r="G1368" i="10"/>
  <c r="I1368" i="10" s="1"/>
  <c r="L240" i="10"/>
  <c r="E932" i="10"/>
  <c r="I908" i="4"/>
  <c r="G138" i="4"/>
  <c r="I138" i="4"/>
  <c r="F138" i="4"/>
  <c r="F1561" i="10"/>
  <c r="I1048" i="10"/>
  <c r="E158" i="4"/>
  <c r="G70" i="4"/>
  <c r="E1631" i="10"/>
  <c r="J1692" i="10"/>
  <c r="L173" i="10"/>
  <c r="J1637" i="10"/>
  <c r="K1818" i="10"/>
  <c r="F1535" i="10"/>
  <c r="K1705" i="10"/>
  <c r="E1070" i="4"/>
  <c r="G497" i="4"/>
  <c r="F300" i="10"/>
  <c r="K557" i="10"/>
  <c r="G1294" i="10"/>
  <c r="J1294" i="10" s="1"/>
  <c r="E1169" i="4"/>
  <c r="G1551" i="10"/>
  <c r="K692" i="10"/>
  <c r="K404" i="10"/>
  <c r="E1258" i="10"/>
  <c r="G1812" i="10"/>
  <c r="J1812" i="10" s="1"/>
  <c r="K1812" i="10"/>
  <c r="E1812" i="10"/>
  <c r="L1812" i="10"/>
  <c r="K1542" i="10"/>
  <c r="L1542" i="10"/>
  <c r="F144" i="4"/>
  <c r="G1692" i="10"/>
  <c r="I1692" i="10" s="1"/>
  <c r="E1798" i="10"/>
  <c r="G1017" i="4"/>
  <c r="E1387" i="4"/>
  <c r="F193" i="4"/>
  <c r="I193" i="4"/>
  <c r="F1551" i="10"/>
  <c r="G1497" i="10"/>
  <c r="J1497" i="10" s="1"/>
  <c r="I237" i="10"/>
  <c r="I791" i="4"/>
  <c r="F791" i="4"/>
  <c r="F1692" i="10"/>
  <c r="L1535" i="10"/>
  <c r="F1839" i="10"/>
  <c r="G1157" i="4"/>
  <c r="I1157" i="4"/>
  <c r="F478" i="4"/>
  <c r="I478" i="4"/>
  <c r="F1588" i="10"/>
  <c r="L1588" i="10"/>
  <c r="K1848" i="10"/>
  <c r="G279" i="10"/>
  <c r="I279" i="10" s="1"/>
  <c r="G50" i="4"/>
  <c r="I144" i="4"/>
  <c r="K1692" i="10"/>
  <c r="E160" i="4"/>
  <c r="F270" i="4"/>
  <c r="G1818" i="10"/>
  <c r="L1798" i="10"/>
  <c r="I1017" i="4"/>
  <c r="K1696" i="10"/>
  <c r="I1387" i="4"/>
  <c r="L1797" i="10"/>
  <c r="J1839" i="10"/>
  <c r="E602" i="10"/>
  <c r="G602" i="10"/>
  <c r="F1157" i="4"/>
  <c r="G478" i="4"/>
  <c r="G828" i="4"/>
  <c r="L237" i="10"/>
  <c r="E268" i="10"/>
  <c r="F268" i="10"/>
  <c r="L268" i="10"/>
  <c r="G173" i="10"/>
  <c r="J173" i="10" s="1"/>
  <c r="K830" i="10"/>
  <c r="G830" i="10"/>
  <c r="F1497" i="10"/>
  <c r="L692" i="10"/>
  <c r="G692" i="10"/>
  <c r="J692" i="10" s="1"/>
  <c r="J350" i="10"/>
  <c r="M350" i="10" s="1"/>
  <c r="F647" i="4"/>
  <c r="E647" i="4"/>
  <c r="F906" i="4"/>
  <c r="I906" i="4"/>
  <c r="G906" i="4"/>
  <c r="F489" i="4"/>
  <c r="G489" i="4"/>
  <c r="I489" i="4"/>
  <c r="E489" i="4"/>
  <c r="G1876" i="10"/>
  <c r="J1876" i="10" s="1"/>
  <c r="K1793" i="10"/>
  <c r="F279" i="10"/>
  <c r="G1849" i="10"/>
  <c r="I1849" i="10" s="1"/>
  <c r="J164" i="10"/>
  <c r="M164" i="10" s="1"/>
  <c r="K1631" i="10"/>
  <c r="E574" i="4"/>
  <c r="E173" i="10"/>
  <c r="L1637" i="10"/>
  <c r="E1818" i="10"/>
  <c r="K1535" i="10"/>
  <c r="E497" i="4"/>
  <c r="E1839" i="10"/>
  <c r="E1869" i="10"/>
  <c r="G300" i="10"/>
  <c r="J300" i="10" s="1"/>
  <c r="L830" i="10"/>
  <c r="F602" i="10"/>
  <c r="E96" i="4"/>
  <c r="I1169" i="4"/>
  <c r="E1671" i="10"/>
  <c r="F1671" i="10"/>
  <c r="E914" i="10"/>
  <c r="G268" i="10"/>
  <c r="I268" i="10" s="1"/>
  <c r="I647" i="4"/>
  <c r="L1879" i="10"/>
  <c r="K1879" i="10"/>
  <c r="E551" i="4"/>
  <c r="I551" i="4"/>
  <c r="E1692" i="10"/>
  <c r="F173" i="10"/>
  <c r="G1535" i="10"/>
  <c r="I1535" i="10" s="1"/>
  <c r="G1839" i="10"/>
  <c r="I1839" i="10" s="1"/>
  <c r="F517" i="4"/>
  <c r="G517" i="4"/>
  <c r="E830" i="10"/>
  <c r="F1169" i="4"/>
  <c r="L1497" i="10"/>
  <c r="F692" i="10"/>
  <c r="F82" i="10"/>
  <c r="E82" i="10"/>
  <c r="G20" i="4"/>
  <c r="F20" i="4"/>
  <c r="I20" i="4"/>
  <c r="E20" i="4"/>
  <c r="F1395" i="10"/>
  <c r="K1395" i="10"/>
  <c r="L1395" i="10"/>
  <c r="L1692" i="10"/>
  <c r="E824" i="10"/>
  <c r="K1637" i="10"/>
  <c r="F106" i="4"/>
  <c r="E106" i="4"/>
  <c r="I497" i="4"/>
  <c r="K1839" i="10"/>
  <c r="K300" i="10"/>
  <c r="I517" i="4"/>
  <c r="F830" i="10"/>
  <c r="K1497" i="10"/>
  <c r="K1258" i="10"/>
  <c r="G82" i="10"/>
  <c r="I82" i="10" s="1"/>
  <c r="F164" i="4"/>
  <c r="I164" i="4"/>
  <c r="E164" i="4"/>
  <c r="F188" i="4"/>
  <c r="G188" i="4"/>
  <c r="I956" i="10"/>
  <c r="I1545" i="10"/>
  <c r="E159" i="4"/>
  <c r="F468" i="10"/>
  <c r="L1735" i="10"/>
  <c r="F173" i="4"/>
  <c r="I1009" i="10"/>
  <c r="G975" i="10"/>
  <c r="I975" i="10" s="1"/>
  <c r="G987" i="10"/>
  <c r="J987" i="10" s="1"/>
  <c r="K1465" i="10"/>
  <c r="F220" i="4"/>
  <c r="I888" i="4"/>
  <c r="J1545" i="10"/>
  <c r="L1664" i="10"/>
  <c r="E468" i="10"/>
  <c r="K1735" i="10"/>
  <c r="I1024" i="4"/>
  <c r="F1009" i="10"/>
  <c r="E46" i="4"/>
  <c r="F987" i="10"/>
  <c r="K1347" i="10"/>
  <c r="F1465" i="10"/>
  <c r="I220" i="4"/>
  <c r="L1009" i="10"/>
  <c r="E1735" i="10"/>
  <c r="G1024" i="4"/>
  <c r="G1757" i="10"/>
  <c r="I1757" i="10" s="1"/>
  <c r="K585" i="10"/>
  <c r="E705" i="4"/>
  <c r="G1260" i="4"/>
  <c r="F1512" i="10"/>
  <c r="I1072" i="4"/>
  <c r="F596" i="4"/>
  <c r="E173" i="4"/>
  <c r="F1024" i="4"/>
  <c r="G1157" i="10"/>
  <c r="F585" i="10"/>
  <c r="F705" i="4"/>
  <c r="E585" i="10"/>
  <c r="I705" i="4"/>
  <c r="G1735" i="10"/>
  <c r="I1735" i="10" s="1"/>
  <c r="E542" i="10"/>
  <c r="G1247" i="4"/>
  <c r="G959" i="10"/>
  <c r="J959" i="10" s="1"/>
  <c r="K975" i="10"/>
  <c r="G1152" i="4"/>
  <c r="F888" i="4"/>
  <c r="G863" i="10"/>
  <c r="I863" i="10" s="1"/>
  <c r="L863" i="10"/>
  <c r="F863" i="10"/>
  <c r="F1533" i="4"/>
  <c r="E1533" i="4"/>
  <c r="F1145" i="4"/>
  <c r="F990" i="4"/>
  <c r="G546" i="4"/>
  <c r="I546" i="4"/>
  <c r="E546" i="4"/>
  <c r="G1278" i="4"/>
  <c r="I1278" i="4"/>
  <c r="L1021" i="10"/>
  <c r="K1021" i="10"/>
  <c r="F1021" i="10"/>
  <c r="G1620" i="4"/>
  <c r="F1620" i="4"/>
  <c r="F369" i="10"/>
  <c r="K369" i="10"/>
  <c r="G369" i="10"/>
  <c r="J369" i="10" s="1"/>
  <c r="E1541" i="4"/>
  <c r="I1541" i="4"/>
  <c r="F1541" i="4"/>
  <c r="I1048" i="4"/>
  <c r="E1048" i="4"/>
  <c r="G1048" i="4"/>
  <c r="F553" i="10"/>
  <c r="G553" i="10"/>
  <c r="J553" i="10" s="1"/>
  <c r="K553" i="10"/>
  <c r="E553" i="10"/>
  <c r="E1298" i="4"/>
  <c r="F1298" i="4"/>
  <c r="I1298" i="4"/>
  <c r="K767" i="10"/>
  <c r="G767" i="10"/>
  <c r="I767" i="10" s="1"/>
  <c r="F767" i="10"/>
  <c r="E767" i="10"/>
  <c r="L767" i="10"/>
  <c r="L58" i="10"/>
  <c r="E58" i="10"/>
  <c r="K58" i="10"/>
  <c r="F58" i="10"/>
  <c r="G58" i="10"/>
  <c r="J58" i="10" s="1"/>
  <c r="G1503" i="4"/>
  <c r="I1503" i="4"/>
  <c r="E1503" i="4"/>
  <c r="F522" i="4"/>
  <c r="E522" i="4"/>
  <c r="L1377" i="10"/>
  <c r="K1377" i="10"/>
  <c r="E1529" i="4"/>
  <c r="G1529" i="4"/>
  <c r="F1529" i="4"/>
  <c r="G522" i="4"/>
  <c r="G766" i="4"/>
  <c r="I766" i="4"/>
  <c r="E312" i="10"/>
  <c r="K312" i="10"/>
  <c r="F312" i="10"/>
  <c r="L312" i="10"/>
  <c r="I138" i="10"/>
  <c r="F1084" i="4"/>
  <c r="E1084" i="4"/>
  <c r="I923" i="4"/>
  <c r="F514" i="10"/>
  <c r="E514" i="10"/>
  <c r="F565" i="4"/>
  <c r="I565" i="4"/>
  <c r="F846" i="10"/>
  <c r="E1327" i="10"/>
  <c r="F1327" i="10"/>
  <c r="I1533" i="4"/>
  <c r="G899" i="10"/>
  <c r="I899" i="10" s="1"/>
  <c r="E899" i="10"/>
  <c r="F899" i="10"/>
  <c r="F663" i="10"/>
  <c r="E663" i="10"/>
  <c r="G663" i="10"/>
  <c r="J663" i="10" s="1"/>
  <c r="I359" i="4"/>
  <c r="F359" i="4"/>
  <c r="E359" i="4"/>
  <c r="I1145" i="4"/>
  <c r="I1579" i="4"/>
  <c r="E1579" i="4"/>
  <c r="F1579" i="4"/>
  <c r="E990" i="4"/>
  <c r="F546" i="4"/>
  <c r="F1278" i="4"/>
  <c r="I286" i="4"/>
  <c r="F286" i="4"/>
  <c r="G286" i="4"/>
  <c r="F658" i="4"/>
  <c r="E658" i="4"/>
  <c r="E369" i="10"/>
  <c r="G1541" i="4"/>
  <c r="G1551" i="4"/>
  <c r="E1551" i="4"/>
  <c r="G1501" i="4"/>
  <c r="F1501" i="4"/>
  <c r="I1501" i="4"/>
  <c r="F839" i="10"/>
  <c r="K839" i="10"/>
  <c r="I1537" i="4"/>
  <c r="E1537" i="4"/>
  <c r="F1537" i="4"/>
  <c r="G1537" i="4"/>
  <c r="F1552" i="4"/>
  <c r="G1552" i="4"/>
  <c r="E1552" i="4"/>
  <c r="E826" i="10"/>
  <c r="G826" i="10"/>
  <c r="J826" i="10" s="1"/>
  <c r="K826" i="10"/>
  <c r="F826" i="10"/>
  <c r="L826" i="10"/>
  <c r="G820" i="4"/>
  <c r="F820" i="4"/>
  <c r="I820" i="4"/>
  <c r="G1562" i="4"/>
  <c r="E1562" i="4"/>
  <c r="I1562" i="4"/>
  <c r="F1562" i="4"/>
  <c r="E668" i="10"/>
  <c r="G668" i="10"/>
  <c r="J668" i="10" s="1"/>
  <c r="F668" i="10"/>
  <c r="L668" i="10"/>
  <c r="K668" i="10"/>
  <c r="I1595" i="4"/>
  <c r="G1595" i="4"/>
  <c r="E1595" i="4"/>
  <c r="F1595" i="4"/>
  <c r="I1236" i="10"/>
  <c r="J1236" i="10"/>
  <c r="M1236" i="10" s="1"/>
  <c r="G1061" i="4"/>
  <c r="E1061" i="4"/>
  <c r="I1061" i="4"/>
  <c r="F1061" i="4"/>
  <c r="I407" i="4"/>
  <c r="F407" i="4"/>
  <c r="E644" i="10"/>
  <c r="K644" i="10"/>
  <c r="G644" i="10"/>
  <c r="J644" i="10" s="1"/>
  <c r="F644" i="10"/>
  <c r="J509" i="10"/>
  <c r="M509" i="10" s="1"/>
  <c r="I1538" i="4"/>
  <c r="G690" i="10"/>
  <c r="J690" i="10" s="1"/>
  <c r="E690" i="10"/>
  <c r="F690" i="10"/>
  <c r="G1377" i="10"/>
  <c r="I1377" i="10" s="1"/>
  <c r="F1503" i="4"/>
  <c r="E407" i="4"/>
  <c r="J447" i="10"/>
  <c r="M447" i="10" s="1"/>
  <c r="F1377" i="10"/>
  <c r="J372" i="10"/>
  <c r="I372" i="10"/>
  <c r="F372" i="10"/>
  <c r="K390" i="10"/>
  <c r="G407" i="4"/>
  <c r="F422" i="4"/>
  <c r="G422" i="4"/>
  <c r="E422" i="4"/>
  <c r="F923" i="4"/>
  <c r="G514" i="10"/>
  <c r="I514" i="10" s="1"/>
  <c r="J184" i="10"/>
  <c r="M184" i="10" s="1"/>
  <c r="I1529" i="4"/>
  <c r="E565" i="4"/>
  <c r="K672" i="10"/>
  <c r="K1327" i="10"/>
  <c r="F304" i="10"/>
  <c r="E304" i="10"/>
  <c r="K304" i="10"/>
  <c r="G1533" i="4"/>
  <c r="F1487" i="4"/>
  <c r="E1487" i="4"/>
  <c r="I1502" i="4"/>
  <c r="G1502" i="4"/>
  <c r="L899" i="10"/>
  <c r="E884" i="4"/>
  <c r="I884" i="4"/>
  <c r="I119" i="10"/>
  <c r="K663" i="10"/>
  <c r="G1518" i="4"/>
  <c r="F1518" i="4"/>
  <c r="I1518" i="4"/>
  <c r="G1536" i="4"/>
  <c r="F1536" i="4"/>
  <c r="I1536" i="4"/>
  <c r="E1536" i="4"/>
  <c r="E1145" i="4"/>
  <c r="F1594" i="4"/>
  <c r="E1535" i="4"/>
  <c r="G1535" i="4"/>
  <c r="I990" i="4"/>
  <c r="E1278" i="4"/>
  <c r="G1021" i="10"/>
  <c r="J1021" i="10" s="1"/>
  <c r="I658" i="4"/>
  <c r="I1620" i="4"/>
  <c r="K107" i="10"/>
  <c r="E107" i="10"/>
  <c r="F107" i="10"/>
  <c r="L107" i="10"/>
  <c r="E309" i="10"/>
  <c r="G1857" i="10"/>
  <c r="I1857" i="10" s="1"/>
  <c r="K1857" i="10"/>
  <c r="F1857" i="10"/>
  <c r="J1857" i="10"/>
  <c r="J1493" i="10"/>
  <c r="M1493" i="10" s="1"/>
  <c r="L369" i="10"/>
  <c r="F1016" i="4"/>
  <c r="I1016" i="4"/>
  <c r="F1114" i="4"/>
  <c r="G1114" i="4"/>
  <c r="E1114" i="4"/>
  <c r="K317" i="10"/>
  <c r="L317" i="10"/>
  <c r="G317" i="10"/>
  <c r="I317" i="10" s="1"/>
  <c r="F317" i="10"/>
  <c r="L280" i="10"/>
  <c r="F280" i="10"/>
  <c r="K280" i="10"/>
  <c r="G280" i="10"/>
  <c r="J280" i="10" s="1"/>
  <c r="F1292" i="4"/>
  <c r="I1292" i="4"/>
  <c r="E1292" i="4"/>
  <c r="G1262" i="4"/>
  <c r="F1262" i="4"/>
  <c r="I979" i="4"/>
  <c r="E979" i="4"/>
  <c r="G979" i="4"/>
  <c r="F979" i="4"/>
  <c r="E1619" i="4"/>
  <c r="F1619" i="4"/>
  <c r="I1619" i="4"/>
  <c r="G1619" i="4"/>
  <c r="F1521" i="4"/>
  <c r="G1521" i="4"/>
  <c r="I1521" i="4"/>
  <c r="K1792" i="10"/>
  <c r="E1792" i="10"/>
  <c r="G1792" i="10"/>
  <c r="J1792" i="10" s="1"/>
  <c r="F1792" i="10"/>
  <c r="K731" i="10"/>
  <c r="L731" i="10"/>
  <c r="F731" i="10"/>
  <c r="E731" i="10"/>
  <c r="E459" i="4"/>
  <c r="I459" i="4"/>
  <c r="F459" i="4"/>
  <c r="G459" i="4"/>
  <c r="I1586" i="4"/>
  <c r="G1586" i="4"/>
  <c r="E1586" i="4"/>
  <c r="F1586" i="4"/>
  <c r="E1455" i="4"/>
  <c r="I1455" i="4"/>
  <c r="G1455" i="4"/>
  <c r="I666" i="10"/>
  <c r="I11" i="4"/>
  <c r="F11" i="4"/>
  <c r="G11" i="4"/>
  <c r="E863" i="10"/>
  <c r="I390" i="10"/>
  <c r="E1489" i="4"/>
  <c r="I1489" i="4"/>
  <c r="F1455" i="4"/>
  <c r="G1538" i="4"/>
  <c r="I522" i="4"/>
  <c r="L690" i="10"/>
  <c r="G97" i="10"/>
  <c r="I97" i="10" s="1"/>
  <c r="E97" i="10"/>
  <c r="K97" i="10"/>
  <c r="L97" i="10"/>
  <c r="G438" i="4"/>
  <c r="E438" i="4"/>
  <c r="I438" i="4"/>
  <c r="G1489" i="4"/>
  <c r="F1510" i="4"/>
  <c r="I1510" i="4"/>
  <c r="E1538" i="4"/>
  <c r="L736" i="10"/>
  <c r="G736" i="10"/>
  <c r="I736" i="10" s="1"/>
  <c r="I941" i="10"/>
  <c r="J941" i="10"/>
  <c r="M941" i="10" s="1"/>
  <c r="E1377" i="10"/>
  <c r="F438" i="4"/>
  <c r="G442" i="10"/>
  <c r="I442" i="10" s="1"/>
  <c r="L442" i="10"/>
  <c r="E442" i="10"/>
  <c r="K863" i="10"/>
  <c r="E372" i="10"/>
  <c r="I900" i="4"/>
  <c r="G900" i="4"/>
  <c r="E766" i="4"/>
  <c r="I422" i="4"/>
  <c r="J716" i="10"/>
  <c r="M716" i="10" s="1"/>
  <c r="G312" i="10"/>
  <c r="I312" i="10" s="1"/>
  <c r="I1084" i="4"/>
  <c r="G923" i="4"/>
  <c r="F1514" i="4"/>
  <c r="E1514" i="4"/>
  <c r="L644" i="10"/>
  <c r="G565" i="4"/>
  <c r="L1327" i="10"/>
  <c r="L304" i="10"/>
  <c r="E255" i="4"/>
  <c r="F255" i="4"/>
  <c r="I255" i="4"/>
  <c r="G1487" i="4"/>
  <c r="E1502" i="4"/>
  <c r="G884" i="4"/>
  <c r="M119" i="10"/>
  <c r="L663" i="10"/>
  <c r="G359" i="4"/>
  <c r="G1145" i="4"/>
  <c r="E1860" i="10"/>
  <c r="G1860" i="10"/>
  <c r="I1860" i="10" s="1"/>
  <c r="J1860" i="10"/>
  <c r="M1860" i="10" s="1"/>
  <c r="G1579" i="4"/>
  <c r="I1594" i="4"/>
  <c r="F1535" i="4"/>
  <c r="G990" i="4"/>
  <c r="I90" i="10"/>
  <c r="J68" i="10"/>
  <c r="K68" i="10"/>
  <c r="E68" i="10"/>
  <c r="L68" i="10"/>
  <c r="F68" i="10"/>
  <c r="E1021" i="10"/>
  <c r="G658" i="4"/>
  <c r="E1620" i="4"/>
  <c r="E1022" i="10"/>
  <c r="K1022" i="10"/>
  <c r="G1022" i="10"/>
  <c r="I1022" i="10" s="1"/>
  <c r="L1857" i="10"/>
  <c r="I369" i="10"/>
  <c r="E1016" i="4"/>
  <c r="I1114" i="4"/>
  <c r="E317" i="10"/>
  <c r="E280" i="10"/>
  <c r="G1292" i="4"/>
  <c r="G1603" i="4"/>
  <c r="E1603" i="4"/>
  <c r="I1603" i="4"/>
  <c r="F1565" i="4"/>
  <c r="G1565" i="4"/>
  <c r="I1551" i="4"/>
  <c r="E839" i="10"/>
  <c r="I1262" i="4"/>
  <c r="F775" i="10"/>
  <c r="J775" i="10"/>
  <c r="K775" i="10"/>
  <c r="I775" i="10"/>
  <c r="E775" i="10"/>
  <c r="M460" i="10"/>
  <c r="E1591" i="4"/>
  <c r="G1591" i="4"/>
  <c r="E1521" i="4"/>
  <c r="L1792" i="10"/>
  <c r="E1531" i="4"/>
  <c r="I1531" i="4"/>
  <c r="F1538" i="4"/>
  <c r="K690" i="10"/>
  <c r="F97" i="10"/>
  <c r="L372" i="10"/>
  <c r="M720" i="10"/>
  <c r="E1516" i="4"/>
  <c r="F1516" i="4"/>
  <c r="F766" i="4"/>
  <c r="G136" i="10"/>
  <c r="J136" i="10" s="1"/>
  <c r="L136" i="10"/>
  <c r="F136" i="10"/>
  <c r="K136" i="10"/>
  <c r="F689" i="10"/>
  <c r="K689" i="10"/>
  <c r="E689" i="10"/>
  <c r="L689" i="10"/>
  <c r="J689" i="10"/>
  <c r="L514" i="10"/>
  <c r="E900" i="10"/>
  <c r="L900" i="10"/>
  <c r="K900" i="10"/>
  <c r="G1327" i="10"/>
  <c r="I1327" i="10" s="1"/>
  <c r="G304" i="10"/>
  <c r="I304" i="10" s="1"/>
  <c r="G255" i="4"/>
  <c r="I1487" i="4"/>
  <c r="K899" i="10"/>
  <c r="F884" i="4"/>
  <c r="G1505" i="4"/>
  <c r="I1505" i="4"/>
  <c r="E1518" i="4"/>
  <c r="G1559" i="4"/>
  <c r="I1559" i="4"/>
  <c r="F1268" i="4"/>
  <c r="F1860" i="10"/>
  <c r="I858" i="4"/>
  <c r="G858" i="4"/>
  <c r="E858" i="4"/>
  <c r="E1594" i="4"/>
  <c r="I1535" i="4"/>
  <c r="G1554" i="4"/>
  <c r="F356" i="4"/>
  <c r="G356" i="4"/>
  <c r="I620" i="10"/>
  <c r="F620" i="10"/>
  <c r="K620" i="10"/>
  <c r="M620" i="10" s="1"/>
  <c r="I68" i="10"/>
  <c r="F729" i="10"/>
  <c r="E729" i="10"/>
  <c r="G729" i="10"/>
  <c r="J729" i="10" s="1"/>
  <c r="M729" i="10" s="1"/>
  <c r="G276" i="4"/>
  <c r="F276" i="4"/>
  <c r="G920" i="10"/>
  <c r="I920" i="10" s="1"/>
  <c r="L920" i="10"/>
  <c r="F920" i="10"/>
  <c r="K920" i="10"/>
  <c r="G1016" i="4"/>
  <c r="F1603" i="4"/>
  <c r="E1565" i="4"/>
  <c r="G1539" i="4"/>
  <c r="E1553" i="4"/>
  <c r="I1553" i="4"/>
  <c r="F1553" i="4"/>
  <c r="L1877" i="10"/>
  <c r="E1877" i="10"/>
  <c r="G1877" i="10"/>
  <c r="I1877" i="10" s="1"/>
  <c r="F1877" i="10"/>
  <c r="J1877" i="10"/>
  <c r="G839" i="10"/>
  <c r="I839" i="10" s="1"/>
  <c r="L102" i="10"/>
  <c r="G102" i="10"/>
  <c r="I102" i="10" s="1"/>
  <c r="F102" i="10"/>
  <c r="E102" i="10"/>
  <c r="E1262" i="4"/>
  <c r="L775" i="10"/>
  <c r="I1580" i="4"/>
  <c r="G1580" i="4"/>
  <c r="E1580" i="4"/>
  <c r="F1580" i="4"/>
  <c r="E1561" i="4"/>
  <c r="G1561" i="4"/>
  <c r="F1561" i="4"/>
  <c r="I1561" i="4"/>
  <c r="E1499" i="4"/>
  <c r="G1499" i="4"/>
  <c r="G731" i="10"/>
  <c r="I731" i="10" s="1"/>
  <c r="F646" i="10"/>
  <c r="L646" i="10"/>
  <c r="E646" i="10"/>
  <c r="K646" i="10"/>
  <c r="G646" i="10"/>
  <c r="I646" i="10" s="1"/>
  <c r="L566" i="10"/>
  <c r="K566" i="10"/>
  <c r="F566" i="10"/>
  <c r="I566" i="10"/>
  <c r="G1527" i="4"/>
  <c r="E1527" i="4"/>
  <c r="F712" i="10"/>
  <c r="K712" i="10"/>
  <c r="G712" i="10"/>
  <c r="E712" i="10"/>
  <c r="J22" i="10"/>
  <c r="G1555" i="4"/>
  <c r="G1594" i="4"/>
  <c r="L1022" i="10"/>
  <c r="I743" i="4"/>
  <c r="F743" i="4"/>
  <c r="G743" i="4"/>
  <c r="G322" i="4"/>
  <c r="F322" i="4"/>
  <c r="I322" i="4"/>
  <c r="G107" i="10"/>
  <c r="J107" i="10" s="1"/>
  <c r="G1480" i="4"/>
  <c r="E1480" i="4"/>
  <c r="J1114" i="10"/>
  <c r="F1114" i="10"/>
  <c r="I1114" i="10"/>
  <c r="E1114" i="10"/>
  <c r="L1114" i="10"/>
  <c r="J317" i="10"/>
  <c r="I1565" i="4"/>
  <c r="G1519" i="10"/>
  <c r="I1519" i="10" s="1"/>
  <c r="F1519" i="10"/>
  <c r="K160" i="10"/>
  <c r="L160" i="10"/>
  <c r="E160" i="10"/>
  <c r="I160" i="10"/>
  <c r="I749" i="4"/>
  <c r="E749" i="4"/>
  <c r="G380" i="10"/>
  <c r="I380" i="10" s="1"/>
  <c r="K380" i="10"/>
  <c r="E380" i="10"/>
  <c r="F380" i="10"/>
  <c r="M1014" i="10"/>
  <c r="L153" i="10"/>
  <c r="F153" i="10"/>
  <c r="E153" i="10"/>
  <c r="G153" i="10"/>
  <c r="I153" i="10" s="1"/>
  <c r="K153" i="10"/>
  <c r="L355" i="10"/>
  <c r="E355" i="10"/>
  <c r="F355" i="10"/>
  <c r="K355" i="10"/>
  <c r="G355" i="10"/>
  <c r="J355" i="10" s="1"/>
  <c r="F1531" i="4"/>
  <c r="G941" i="4"/>
  <c r="E941" i="4"/>
  <c r="F941" i="4"/>
  <c r="E898" i="4"/>
  <c r="F898" i="4"/>
  <c r="F342" i="10"/>
  <c r="E342" i="10"/>
  <c r="G342" i="10"/>
  <c r="I342" i="10" s="1"/>
  <c r="E138" i="10"/>
  <c r="L138" i="10"/>
  <c r="K138" i="10"/>
  <c r="J138" i="10"/>
  <c r="G1255" i="4"/>
  <c r="E1255" i="4"/>
  <c r="I1255" i="4"/>
  <c r="E1555" i="4"/>
  <c r="F479" i="4"/>
  <c r="G479" i="4"/>
  <c r="E1566" i="4"/>
  <c r="F1566" i="4"/>
  <c r="G543" i="4"/>
  <c r="F543" i="4"/>
  <c r="E1495" i="4"/>
  <c r="G1495" i="4"/>
  <c r="F1495" i="4"/>
  <c r="G358" i="4"/>
  <c r="E358" i="4"/>
  <c r="F358" i="4"/>
  <c r="M53" i="10"/>
  <c r="F1574" i="10"/>
  <c r="E1574" i="10"/>
  <c r="K1574" i="10"/>
  <c r="L1574" i="10"/>
  <c r="G1574" i="10"/>
  <c r="J1574" i="10" s="1"/>
  <c r="I1574" i="10"/>
  <c r="L258" i="10"/>
  <c r="G258" i="10"/>
  <c r="I258" i="10" s="1"/>
  <c r="E258" i="10"/>
  <c r="F258" i="10"/>
  <c r="K258" i="10"/>
  <c r="F206" i="10"/>
  <c r="E206" i="10"/>
  <c r="G206" i="10"/>
  <c r="I206" i="10" s="1"/>
  <c r="K206" i="10"/>
  <c r="L206" i="10"/>
  <c r="E390" i="10"/>
  <c r="L390" i="10"/>
  <c r="J390" i="10"/>
  <c r="F390" i="10"/>
  <c r="G846" i="10"/>
  <c r="J846" i="10" s="1"/>
  <c r="L846" i="10"/>
  <c r="G672" i="10"/>
  <c r="I672" i="10" s="1"/>
  <c r="F672" i="10"/>
  <c r="I1060" i="4"/>
  <c r="F1060" i="4"/>
  <c r="G1060" i="4"/>
  <c r="I665" i="4"/>
  <c r="G665" i="4"/>
  <c r="E665" i="4"/>
  <c r="F760" i="4"/>
  <c r="E760" i="4"/>
  <c r="E1206" i="10"/>
  <c r="G1206" i="10"/>
  <c r="J1206" i="10" s="1"/>
  <c r="L1206" i="10"/>
  <c r="I624" i="10"/>
  <c r="J624" i="10"/>
  <c r="M624" i="10" s="1"/>
  <c r="I626" i="4"/>
  <c r="E626" i="4"/>
  <c r="G309" i="10"/>
  <c r="I309" i="10" s="1"/>
  <c r="L309" i="10"/>
  <c r="I1281" i="10"/>
  <c r="E1281" i="10"/>
  <c r="F1281" i="10"/>
  <c r="K1281" i="10"/>
  <c r="M1281" i="10" s="1"/>
  <c r="E1406" i="4"/>
  <c r="F1404" i="4"/>
  <c r="G1520" i="4"/>
  <c r="I1520" i="4"/>
  <c r="E1520" i="4"/>
  <c r="F1279" i="4"/>
  <c r="G1279" i="4"/>
  <c r="I1279" i="4"/>
  <c r="E362" i="4"/>
  <c r="F362" i="4"/>
  <c r="G1325" i="4"/>
  <c r="F1325" i="4"/>
  <c r="J1499" i="10"/>
  <c r="M1499" i="10" s="1"/>
  <c r="I943" i="10"/>
  <c r="J943" i="10"/>
  <c r="I1495" i="4"/>
  <c r="F646" i="4"/>
  <c r="I646" i="4"/>
  <c r="E646" i="4"/>
  <c r="G646" i="4"/>
  <c r="I1616" i="4"/>
  <c r="G1616" i="4"/>
  <c r="E1616" i="4"/>
  <c r="F1616" i="4"/>
  <c r="F1099" i="4"/>
  <c r="I1587" i="4"/>
  <c r="K289" i="10"/>
  <c r="K687" i="10"/>
  <c r="G236" i="10"/>
  <c r="I236" i="10" s="1"/>
  <c r="F1360" i="4"/>
  <c r="L834" i="10"/>
  <c r="M834" i="10" s="1"/>
  <c r="K327" i="10"/>
  <c r="I1257" i="10"/>
  <c r="G797" i="4"/>
  <c r="E742" i="10"/>
  <c r="G780" i="10"/>
  <c r="I780" i="10" s="1"/>
  <c r="I719" i="10"/>
  <c r="E1422" i="10"/>
  <c r="G768" i="10"/>
  <c r="J768" i="10" s="1"/>
  <c r="E1013" i="10"/>
  <c r="J790" i="10"/>
  <c r="M790" i="10" s="1"/>
  <c r="J1526" i="4"/>
  <c r="G724" i="4"/>
  <c r="G547" i="4"/>
  <c r="L848" i="10"/>
  <c r="G806" i="10"/>
  <c r="J806" i="10" s="1"/>
  <c r="E1285" i="10"/>
  <c r="K11" i="10"/>
  <c r="G11" i="10"/>
  <c r="I11" i="10" s="1"/>
  <c r="F11" i="10"/>
  <c r="L11" i="10"/>
  <c r="F447" i="10"/>
  <c r="I1040" i="10"/>
  <c r="F1106" i="10"/>
  <c r="F666" i="10"/>
  <c r="E1246" i="4"/>
  <c r="M466" i="10"/>
  <c r="F184" i="10"/>
  <c r="K22" i="10"/>
  <c r="G960" i="4"/>
  <c r="G1602" i="4"/>
  <c r="F119" i="10"/>
  <c r="G1560" i="4"/>
  <c r="F1515" i="4"/>
  <c r="F1584" i="4"/>
  <c r="L90" i="10"/>
  <c r="E1028" i="10"/>
  <c r="F119" i="4"/>
  <c r="I1231" i="10"/>
  <c r="I1492" i="10"/>
  <c r="F1597" i="4"/>
  <c r="G1525" i="4"/>
  <c r="F96" i="10"/>
  <c r="I1588" i="4"/>
  <c r="E1302" i="4"/>
  <c r="I460" i="10"/>
  <c r="I858" i="10"/>
  <c r="E1610" i="4"/>
  <c r="E1600" i="4"/>
  <c r="G1534" i="4"/>
  <c r="F1577" i="4"/>
  <c r="E1612" i="4"/>
  <c r="G1585" i="4"/>
  <c r="F1540" i="4"/>
  <c r="L1066" i="10"/>
  <c r="G1587" i="4"/>
  <c r="I1451" i="10"/>
  <c r="F1606" i="4"/>
  <c r="I1550" i="4"/>
  <c r="I1513" i="4"/>
  <c r="E1532" i="4"/>
  <c r="G289" i="10"/>
  <c r="I289" i="10" s="1"/>
  <c r="L687" i="10"/>
  <c r="F236" i="10"/>
  <c r="K188" i="10"/>
  <c r="F807" i="4"/>
  <c r="M817" i="10"/>
  <c r="E971" i="4"/>
  <c r="I1693" i="10"/>
  <c r="I1110" i="10"/>
  <c r="L327" i="10"/>
  <c r="K1257" i="10"/>
  <c r="E1442" i="4"/>
  <c r="J676" i="10"/>
  <c r="M676" i="10" s="1"/>
  <c r="E797" i="4"/>
  <c r="K1599" i="10"/>
  <c r="I532" i="10"/>
  <c r="J1423" i="10"/>
  <c r="M1423" i="10" s="1"/>
  <c r="F946" i="10"/>
  <c r="E251" i="10"/>
  <c r="F495" i="10"/>
  <c r="I1429" i="10"/>
  <c r="K1768" i="10"/>
  <c r="E1768" i="10"/>
  <c r="J819" i="10"/>
  <c r="M819" i="10" s="1"/>
  <c r="J25" i="10"/>
  <c r="M25" i="10" s="1"/>
  <c r="K719" i="10"/>
  <c r="J552" i="10"/>
  <c r="E1091" i="4"/>
  <c r="F341" i="10"/>
  <c r="E698" i="10"/>
  <c r="L1289" i="10"/>
  <c r="E659" i="4"/>
  <c r="I1422" i="10"/>
  <c r="J1274" i="10"/>
  <c r="E506" i="10"/>
  <c r="K991" i="10"/>
  <c r="L1061" i="10"/>
  <c r="E1738" i="10"/>
  <c r="I1738" i="10"/>
  <c r="K1118" i="10"/>
  <c r="G714" i="10"/>
  <c r="K378" i="10"/>
  <c r="F747" i="10"/>
  <c r="G89" i="10"/>
  <c r="J89" i="10" s="1"/>
  <c r="J1526" i="10"/>
  <c r="I915" i="4"/>
  <c r="G1237" i="10"/>
  <c r="I1237" i="10" s="1"/>
  <c r="L225" i="10"/>
  <c r="I1526" i="4"/>
  <c r="I878" i="4"/>
  <c r="I1784" i="10"/>
  <c r="J479" i="10"/>
  <c r="M479" i="10" s="1"/>
  <c r="E540" i="4"/>
  <c r="I724" i="4"/>
  <c r="I1311" i="10"/>
  <c r="G1207" i="4"/>
  <c r="F992" i="4"/>
  <c r="L1479" i="10"/>
  <c r="I831" i="4"/>
  <c r="G1313" i="4"/>
  <c r="J254" i="10"/>
  <c r="M254" i="10" s="1"/>
  <c r="J770" i="10"/>
  <c r="M770" i="10" s="1"/>
  <c r="G1066" i="4"/>
  <c r="G582" i="4"/>
  <c r="J200" i="10"/>
  <c r="E547" i="4"/>
  <c r="I1117" i="10"/>
  <c r="G1472" i="4"/>
  <c r="G448" i="10"/>
  <c r="I448" i="10" s="1"/>
  <c r="J1285" i="10"/>
  <c r="G1543" i="4"/>
  <c r="J1789" i="10"/>
  <c r="F384" i="10"/>
  <c r="J492" i="10"/>
  <c r="E1089" i="4"/>
  <c r="I1040" i="4"/>
  <c r="G739" i="10"/>
  <c r="K1881" i="10"/>
  <c r="E420" i="10"/>
  <c r="L1620" i="10"/>
  <c r="I137" i="10"/>
  <c r="E845" i="4"/>
  <c r="L1559" i="10"/>
  <c r="F41" i="10"/>
  <c r="L1782" i="10"/>
  <c r="E1195" i="10"/>
  <c r="G1132" i="4"/>
  <c r="I1866" i="10"/>
  <c r="I656" i="10"/>
  <c r="K592" i="10"/>
  <c r="L1042" i="10"/>
  <c r="F305" i="4"/>
  <c r="K39" i="10"/>
  <c r="F1068" i="4"/>
  <c r="J428" i="10"/>
  <c r="M428" i="10" s="1"/>
  <c r="E1842" i="10"/>
  <c r="F993" i="4"/>
  <c r="I1365" i="4"/>
  <c r="K606" i="10"/>
  <c r="G503" i="10"/>
  <c r="J503" i="10" s="1"/>
  <c r="E1837" i="10"/>
  <c r="F1172" i="10"/>
  <c r="G1417" i="4"/>
  <c r="J394" i="10"/>
  <c r="M394" i="10" s="1"/>
  <c r="L1853" i="10"/>
  <c r="M1853" i="10" s="1"/>
  <c r="L1884" i="10"/>
  <c r="K702" i="10"/>
  <c r="G1609" i="4"/>
  <c r="F149" i="4"/>
  <c r="E427" i="10"/>
  <c r="I427" i="10"/>
  <c r="L1750" i="10"/>
  <c r="F784" i="4"/>
  <c r="K778" i="10"/>
  <c r="F485" i="10"/>
  <c r="L1309" i="10"/>
  <c r="G1747" i="10"/>
  <c r="J1747" i="10" s="1"/>
  <c r="J489" i="10"/>
  <c r="M489" i="10" s="1"/>
  <c r="E1131" i="4"/>
  <c r="E1284" i="4"/>
  <c r="E557" i="4"/>
  <c r="L794" i="10"/>
  <c r="G794" i="10"/>
  <c r="J794" i="10" s="1"/>
  <c r="G1268" i="10"/>
  <c r="J1268" i="10" s="1"/>
  <c r="F1351" i="10"/>
  <c r="J1351" i="10"/>
  <c r="K1351" i="10"/>
  <c r="E1110" i="4"/>
  <c r="K1354" i="10"/>
  <c r="G973" i="4"/>
  <c r="F211" i="4"/>
  <c r="E211" i="4"/>
  <c r="G211" i="4"/>
  <c r="L580" i="10"/>
  <c r="J477" i="10"/>
  <c r="G737" i="4"/>
  <c r="I153" i="4"/>
  <c r="G247" i="10"/>
  <c r="I247" i="10" s="1"/>
  <c r="L271" i="10"/>
  <c r="K271" i="10"/>
  <c r="F271" i="10"/>
  <c r="J539" i="10"/>
  <c r="I539" i="10"/>
  <c r="F886" i="10"/>
  <c r="G691" i="10"/>
  <c r="I691" i="10" s="1"/>
  <c r="L691" i="10"/>
  <c r="K368" i="10"/>
  <c r="G368" i="10"/>
  <c r="J368" i="10" s="1"/>
  <c r="L368" i="10"/>
  <c r="G260" i="10"/>
  <c r="I260" i="10" s="1"/>
  <c r="F1743" i="10"/>
  <c r="G1743" i="10"/>
  <c r="I1743" i="10" s="1"/>
  <c r="K1458" i="10"/>
  <c r="E337" i="4"/>
  <c r="J202" i="10"/>
  <c r="K202" i="10"/>
  <c r="E202" i="10"/>
  <c r="J1861" i="10"/>
  <c r="M1861" i="10" s="1"/>
  <c r="G1861" i="10"/>
  <c r="I1861" i="10" s="1"/>
  <c r="I1081" i="10"/>
  <c r="F1543" i="10"/>
  <c r="G168" i="10"/>
  <c r="J168" i="10" s="1"/>
  <c r="M69" i="10"/>
  <c r="G1328" i="4"/>
  <c r="I1444" i="10"/>
  <c r="J1444" i="10"/>
  <c r="M1444" i="10" s="1"/>
  <c r="I426" i="4"/>
  <c r="G426" i="4"/>
  <c r="F426" i="4"/>
  <c r="E426" i="4"/>
  <c r="K1590" i="10"/>
  <c r="L1590" i="10"/>
  <c r="F1590" i="10"/>
  <c r="E1590" i="10"/>
  <c r="J1590" i="10"/>
  <c r="G1590" i="10"/>
  <c r="I1590" i="10" s="1"/>
  <c r="I1239" i="10"/>
  <c r="L378" i="10"/>
  <c r="K465" i="10"/>
  <c r="E1112" i="4"/>
  <c r="K1526" i="10"/>
  <c r="E225" i="10"/>
  <c r="E1526" i="4"/>
  <c r="G540" i="4"/>
  <c r="J358" i="10"/>
  <c r="M358" i="10" s="1"/>
  <c r="F547" i="4"/>
  <c r="K1885" i="10"/>
  <c r="F1195" i="10"/>
  <c r="G310" i="4"/>
  <c r="I1121" i="10"/>
  <c r="F1609" i="4"/>
  <c r="I1257" i="4"/>
  <c r="F1514" i="10"/>
  <c r="E635" i="4"/>
  <c r="I149" i="4"/>
  <c r="F1750" i="10"/>
  <c r="I856" i="4"/>
  <c r="G600" i="4"/>
  <c r="G485" i="10"/>
  <c r="I485" i="10" s="1"/>
  <c r="K1384" i="10"/>
  <c r="E1384" i="10"/>
  <c r="G363" i="4"/>
  <c r="G557" i="4"/>
  <c r="G507" i="10"/>
  <c r="J507" i="10" s="1"/>
  <c r="F507" i="10"/>
  <c r="I324" i="4"/>
  <c r="F1268" i="10"/>
  <c r="F1110" i="4"/>
  <c r="E1354" i="10"/>
  <c r="K580" i="10"/>
  <c r="F1728" i="10"/>
  <c r="E1728" i="10"/>
  <c r="J1728" i="10"/>
  <c r="E383" i="10"/>
  <c r="L383" i="10"/>
  <c r="L1501" i="10"/>
  <c r="F1501" i="10"/>
  <c r="E1160" i="10"/>
  <c r="K1160" i="10"/>
  <c r="G1160" i="10"/>
  <c r="I1160" i="10" s="1"/>
  <c r="F1458" i="10"/>
  <c r="F1303" i="4"/>
  <c r="E1303" i="4"/>
  <c r="G43" i="10"/>
  <c r="I43" i="10" s="1"/>
  <c r="F43" i="10"/>
  <c r="E1543" i="10"/>
  <c r="K640" i="10"/>
  <c r="F640" i="10"/>
  <c r="G640" i="10"/>
  <c r="J640" i="10" s="1"/>
  <c r="E640" i="10"/>
  <c r="I1350" i="4"/>
  <c r="G1350" i="4"/>
  <c r="F396" i="10"/>
  <c r="E396" i="10"/>
  <c r="G396" i="10"/>
  <c r="I396" i="10" s="1"/>
  <c r="G409" i="10"/>
  <c r="I409" i="10" s="1"/>
  <c r="K409" i="10"/>
  <c r="L409" i="10"/>
  <c r="E952" i="4"/>
  <c r="I952" i="4"/>
  <c r="F952" i="4"/>
  <c r="G952" i="4"/>
  <c r="E1093" i="4"/>
  <c r="I1093" i="4"/>
  <c r="F1093" i="4"/>
  <c r="G728" i="10"/>
  <c r="J728" i="10" s="1"/>
  <c r="K728" i="10"/>
  <c r="L728" i="10"/>
  <c r="F728" i="10"/>
  <c r="E728" i="10"/>
  <c r="E95" i="4"/>
  <c r="F95" i="4"/>
  <c r="G95" i="4"/>
  <c r="I95" i="4"/>
  <c r="K140" i="10"/>
  <c r="E447" i="10"/>
  <c r="K90" i="10"/>
  <c r="M1028" i="10"/>
  <c r="K1231" i="10"/>
  <c r="J96" i="10"/>
  <c r="M96" i="10" s="1"/>
  <c r="G1335" i="10"/>
  <c r="J1335" i="10" s="1"/>
  <c r="L1335" i="10"/>
  <c r="G1610" i="4"/>
  <c r="F1600" i="4"/>
  <c r="F1605" i="4"/>
  <c r="I1540" i="4"/>
  <c r="K1451" i="10"/>
  <c r="G876" i="4"/>
  <c r="G1598" i="4"/>
  <c r="E1513" i="4"/>
  <c r="G188" i="10"/>
  <c r="I188" i="10" s="1"/>
  <c r="E1693" i="10"/>
  <c r="F834" i="10"/>
  <c r="I744" i="4"/>
  <c r="J143" i="10"/>
  <c r="M143" i="10" s="1"/>
  <c r="G284" i="4"/>
  <c r="I742" i="10"/>
  <c r="M93" i="10"/>
  <c r="F719" i="10"/>
  <c r="L969" i="10"/>
  <c r="K552" i="10"/>
  <c r="I1091" i="4"/>
  <c r="F698" i="10"/>
  <c r="G1289" i="10"/>
  <c r="I1289" i="10" s="1"/>
  <c r="L506" i="10"/>
  <c r="M506" i="10" s="1"/>
  <c r="I991" i="10"/>
  <c r="F1061" i="10"/>
  <c r="K758" i="10"/>
  <c r="I812" i="10"/>
  <c r="E1096" i="4"/>
  <c r="G1118" i="10"/>
  <c r="J1118" i="10" s="1"/>
  <c r="F1573" i="4"/>
  <c r="F1013" i="10"/>
  <c r="E378" i="10"/>
  <c r="F465" i="10"/>
  <c r="F1112" i="4"/>
  <c r="L1526" i="10"/>
  <c r="F225" i="10"/>
  <c r="F1526" i="4"/>
  <c r="I540" i="4"/>
  <c r="I1120" i="4"/>
  <c r="L1311" i="10"/>
  <c r="M1311" i="10" s="1"/>
  <c r="E1207" i="4"/>
  <c r="F1081" i="4"/>
  <c r="F1479" i="10"/>
  <c r="G368" i="4"/>
  <c r="J359" i="10"/>
  <c r="J964" i="10"/>
  <c r="E831" i="4"/>
  <c r="G1676" i="10"/>
  <c r="J1676" i="10" s="1"/>
  <c r="M1676" i="10" s="1"/>
  <c r="J353" i="10"/>
  <c r="I207" i="4"/>
  <c r="I1270" i="4"/>
  <c r="G514" i="4"/>
  <c r="E582" i="4"/>
  <c r="K200" i="10"/>
  <c r="I1036" i="10"/>
  <c r="G483" i="4"/>
  <c r="K848" i="10"/>
  <c r="K321" i="10"/>
  <c r="I1285" i="10"/>
  <c r="I187" i="4"/>
  <c r="E1543" i="4"/>
  <c r="G1789" i="10"/>
  <c r="I1789" i="10" s="1"/>
  <c r="J849" i="10"/>
  <c r="I492" i="10"/>
  <c r="E1582" i="4"/>
  <c r="F1089" i="4"/>
  <c r="G1881" i="10"/>
  <c r="J1881" i="10" s="1"/>
  <c r="J398" i="10"/>
  <c r="E1620" i="10"/>
  <c r="F1885" i="10"/>
  <c r="E257" i="10"/>
  <c r="F845" i="4"/>
  <c r="G1748" i="10"/>
  <c r="I1748" i="10" s="1"/>
  <c r="K1782" i="10"/>
  <c r="F310" i="4"/>
  <c r="E1626" i="10"/>
  <c r="J1866" i="10"/>
  <c r="K656" i="10"/>
  <c r="F592" i="10"/>
  <c r="K1042" i="10"/>
  <c r="G305" i="4"/>
  <c r="I428" i="10"/>
  <c r="F1488" i="4"/>
  <c r="I993" i="4"/>
  <c r="E1365" i="4"/>
  <c r="G606" i="10"/>
  <c r="F568" i="4"/>
  <c r="I503" i="10"/>
  <c r="F1844" i="10"/>
  <c r="I734" i="4"/>
  <c r="G1837" i="10"/>
  <c r="I693" i="10"/>
  <c r="G1251" i="10"/>
  <c r="J1251" i="10" s="1"/>
  <c r="M1251" i="10" s="1"/>
  <c r="I1276" i="4"/>
  <c r="E1853" i="10"/>
  <c r="J1884" i="10"/>
  <c r="G702" i="10"/>
  <c r="J702" i="10" s="1"/>
  <c r="G1485" i="4"/>
  <c r="I1609" i="4"/>
  <c r="F1257" i="4"/>
  <c r="E610" i="4"/>
  <c r="F544" i="4"/>
  <c r="I962" i="4"/>
  <c r="G1831" i="10"/>
  <c r="I1831" i="10" s="1"/>
  <c r="F1831" i="10"/>
  <c r="I600" i="4"/>
  <c r="E773" i="4"/>
  <c r="E1570" i="4"/>
  <c r="G1570" i="4"/>
  <c r="E485" i="10"/>
  <c r="E1181" i="4"/>
  <c r="E1747" i="10"/>
  <c r="J346" i="10"/>
  <c r="G1384" i="10"/>
  <c r="J1384" i="10" s="1"/>
  <c r="I363" i="4"/>
  <c r="E1141" i="4"/>
  <c r="F43" i="4"/>
  <c r="G43" i="4"/>
  <c r="K507" i="10"/>
  <c r="L519" i="10"/>
  <c r="F519" i="10"/>
  <c r="J519" i="10"/>
  <c r="E1086" i="4"/>
  <c r="E580" i="10"/>
  <c r="K1728" i="10"/>
  <c r="K357" i="10"/>
  <c r="L357" i="10"/>
  <c r="I357" i="10"/>
  <c r="F383" i="10"/>
  <c r="G788" i="4"/>
  <c r="E788" i="4"/>
  <c r="I788" i="4"/>
  <c r="G1501" i="10"/>
  <c r="J1501" i="10" s="1"/>
  <c r="G1351" i="4"/>
  <c r="E1351" i="4"/>
  <c r="I1351" i="4"/>
  <c r="L1160" i="10"/>
  <c r="F834" i="4"/>
  <c r="G834" i="4"/>
  <c r="E834" i="4"/>
  <c r="F785" i="4"/>
  <c r="E538" i="4"/>
  <c r="G538" i="4"/>
  <c r="F538" i="4"/>
  <c r="K43" i="10"/>
  <c r="F1350" i="4"/>
  <c r="K396" i="10"/>
  <c r="E409" i="10"/>
  <c r="K801" i="10"/>
  <c r="E801" i="10"/>
  <c r="G801" i="10"/>
  <c r="I801" i="10" s="1"/>
  <c r="F801" i="10"/>
  <c r="E345" i="4"/>
  <c r="G345" i="4"/>
  <c r="I345" i="4"/>
  <c r="G1093" i="4"/>
  <c r="I48" i="10"/>
  <c r="J48" i="10"/>
  <c r="K1409" i="10"/>
  <c r="G1409" i="10"/>
  <c r="I1409" i="10" s="1"/>
  <c r="F1409" i="10"/>
  <c r="E1409" i="10"/>
  <c r="L1409" i="10"/>
  <c r="L1356" i="10"/>
  <c r="G1356" i="10"/>
  <c r="I1356" i="10" s="1"/>
  <c r="F1356" i="10"/>
  <c r="E1356" i="10"/>
  <c r="K1356" i="10"/>
  <c r="J1066" i="10"/>
  <c r="I1686" i="10"/>
  <c r="K1686" i="10"/>
  <c r="J236" i="10"/>
  <c r="E834" i="10"/>
  <c r="G1442" i="4"/>
  <c r="K742" i="10"/>
  <c r="M742" i="10" s="1"/>
  <c r="L780" i="10"/>
  <c r="E1475" i="4"/>
  <c r="G105" i="10"/>
  <c r="J105" i="10" s="1"/>
  <c r="F1091" i="4"/>
  <c r="G341" i="10"/>
  <c r="J341" i="10" s="1"/>
  <c r="M341" i="10" s="1"/>
  <c r="J1422" i="10"/>
  <c r="J991" i="10"/>
  <c r="G1061" i="10"/>
  <c r="J1061" i="10" s="1"/>
  <c r="G758" i="10"/>
  <c r="I758" i="10" s="1"/>
  <c r="F1096" i="4"/>
  <c r="L768" i="10"/>
  <c r="I1013" i="10"/>
  <c r="F378" i="10"/>
  <c r="L747" i="10"/>
  <c r="I1526" i="10"/>
  <c r="G225" i="10"/>
  <c r="I225" i="10" s="1"/>
  <c r="E878" i="4"/>
  <c r="F540" i="4"/>
  <c r="G1120" i="4"/>
  <c r="F1311" i="10"/>
  <c r="K1015" i="10"/>
  <c r="K870" i="10"/>
  <c r="E1081" i="4"/>
  <c r="E1479" i="10"/>
  <c r="I368" i="4"/>
  <c r="I184" i="4"/>
  <c r="E207" i="4"/>
  <c r="F514" i="4"/>
  <c r="L200" i="10"/>
  <c r="I483" i="4"/>
  <c r="G848" i="10"/>
  <c r="J848" i="10" s="1"/>
  <c r="L321" i="10"/>
  <c r="K806" i="10"/>
  <c r="K1285" i="10"/>
  <c r="E187" i="4"/>
  <c r="I384" i="10"/>
  <c r="L492" i="10"/>
  <c r="F1582" i="4"/>
  <c r="J420" i="10"/>
  <c r="M420" i="10" s="1"/>
  <c r="I14" i="10"/>
  <c r="J14" i="10"/>
  <c r="J257" i="10"/>
  <c r="F616" i="4"/>
  <c r="F1559" i="10"/>
  <c r="G41" i="10"/>
  <c r="E1748" i="10"/>
  <c r="E1782" i="10"/>
  <c r="G1195" i="10"/>
  <c r="J1195" i="10" s="1"/>
  <c r="I310" i="4"/>
  <c r="G1474" i="10"/>
  <c r="I1474" i="10" s="1"/>
  <c r="G592" i="10"/>
  <c r="J592" i="10" s="1"/>
  <c r="G1042" i="10"/>
  <c r="J1042" i="10" s="1"/>
  <c r="I305" i="4"/>
  <c r="F39" i="10"/>
  <c r="F662" i="4"/>
  <c r="K503" i="10"/>
  <c r="K1844" i="10"/>
  <c r="E734" i="4"/>
  <c r="L693" i="10"/>
  <c r="E1172" i="10"/>
  <c r="G1276" i="4"/>
  <c r="K1884" i="10"/>
  <c r="E702" i="10"/>
  <c r="E1485" i="4"/>
  <c r="E1257" i="4"/>
  <c r="I216" i="10"/>
  <c r="I635" i="4"/>
  <c r="K568" i="10"/>
  <c r="F856" i="4"/>
  <c r="F600" i="4"/>
  <c r="G773" i="4"/>
  <c r="I519" i="4"/>
  <c r="G1215" i="10"/>
  <c r="I1215" i="10" s="1"/>
  <c r="E1215" i="10"/>
  <c r="G628" i="10"/>
  <c r="I628" i="10" s="1"/>
  <c r="L628" i="10"/>
  <c r="F628" i="10"/>
  <c r="E363" i="4"/>
  <c r="F768" i="4"/>
  <c r="J199" i="10"/>
  <c r="M199" i="10" s="1"/>
  <c r="G687" i="4"/>
  <c r="I182" i="4"/>
  <c r="I1728" i="10"/>
  <c r="G383" i="10"/>
  <c r="I383" i="10" s="1"/>
  <c r="E1077" i="10"/>
  <c r="L1077" i="10"/>
  <c r="G1077" i="10"/>
  <c r="F1077" i="10"/>
  <c r="E1501" i="10"/>
  <c r="L50" i="10"/>
  <c r="E50" i="10"/>
  <c r="K50" i="10"/>
  <c r="K403" i="10"/>
  <c r="J403" i="10"/>
  <c r="E403" i="10"/>
  <c r="F1160" i="10"/>
  <c r="L56" i="10"/>
  <c r="E56" i="10"/>
  <c r="G56" i="10"/>
  <c r="J56" i="10" s="1"/>
  <c r="M940" i="10"/>
  <c r="L911" i="10"/>
  <c r="E911" i="10"/>
  <c r="I911" i="10"/>
  <c r="F911" i="10"/>
  <c r="I854" i="4"/>
  <c r="E854" i="4"/>
  <c r="G854" i="4"/>
  <c r="G1303" i="4"/>
  <c r="L43" i="10"/>
  <c r="I573" i="4"/>
  <c r="F703" i="10"/>
  <c r="L703" i="10"/>
  <c r="E703" i="10"/>
  <c r="G703" i="10"/>
  <c r="I703" i="10" s="1"/>
  <c r="L852" i="10"/>
  <c r="K852" i="10"/>
  <c r="G852" i="10"/>
  <c r="J852" i="10" s="1"/>
  <c r="E852" i="10"/>
  <c r="L640" i="10"/>
  <c r="E1350" i="4"/>
  <c r="G1248" i="4"/>
  <c r="I1248" i="4"/>
  <c r="E1248" i="4"/>
  <c r="F446" i="10"/>
  <c r="G446" i="10"/>
  <c r="J446" i="10" s="1"/>
  <c r="L446" i="10"/>
  <c r="E446" i="10"/>
  <c r="K446" i="10"/>
  <c r="L396" i="10"/>
  <c r="F930" i="4"/>
  <c r="G930" i="4"/>
  <c r="E930" i="4"/>
  <c r="G156" i="4"/>
  <c r="F156" i="4"/>
  <c r="E156" i="4"/>
  <c r="I156" i="4"/>
  <c r="L611" i="10"/>
  <c r="E611" i="10"/>
  <c r="K611" i="10"/>
  <c r="G611" i="10"/>
  <c r="I611" i="10" s="1"/>
  <c r="F611" i="10"/>
  <c r="E696" i="4"/>
  <c r="I696" i="4"/>
  <c r="G696" i="4"/>
  <c r="G1443" i="10"/>
  <c r="J1443" i="10" s="1"/>
  <c r="F1443" i="10"/>
  <c r="E1443" i="10"/>
  <c r="K1443" i="10"/>
  <c r="L1443" i="10"/>
  <c r="I441" i="4"/>
  <c r="F441" i="4"/>
  <c r="G441" i="4"/>
  <c r="E441" i="4"/>
  <c r="I924" i="10"/>
  <c r="J924" i="10"/>
  <c r="F1748" i="10"/>
  <c r="K1750" i="10"/>
  <c r="G1750" i="10"/>
  <c r="J1750" i="10" s="1"/>
  <c r="F1309" i="10"/>
  <c r="K1309" i="10"/>
  <c r="F1385" i="10"/>
  <c r="G1385" i="10"/>
  <c r="J1385" i="10" s="1"/>
  <c r="F1385" i="4"/>
  <c r="J524" i="10"/>
  <c r="M524" i="10" s="1"/>
  <c r="I524" i="10"/>
  <c r="I552" i="4"/>
  <c r="K416" i="10"/>
  <c r="G416" i="10"/>
  <c r="I416" i="10" s="1"/>
  <c r="E416" i="10"/>
  <c r="E310" i="10"/>
  <c r="G310" i="10"/>
  <c r="I310" i="10" s="1"/>
  <c r="F310" i="10"/>
  <c r="E1856" i="10"/>
  <c r="K1856" i="10"/>
  <c r="G1856" i="10"/>
  <c r="J1856" i="10" s="1"/>
  <c r="L1856" i="10"/>
  <c r="G331" i="10"/>
  <c r="J331" i="10" s="1"/>
  <c r="K331" i="10"/>
  <c r="L331" i="10"/>
  <c r="K95" i="10"/>
  <c r="G95" i="10"/>
  <c r="J95" i="10" s="1"/>
  <c r="F95" i="10"/>
  <c r="L95" i="10"/>
  <c r="G695" i="10"/>
  <c r="I695" i="10" s="1"/>
  <c r="F695" i="10"/>
  <c r="L695" i="10"/>
  <c r="K695" i="10"/>
  <c r="F1296" i="10"/>
  <c r="E1296" i="10"/>
  <c r="L1296" i="10"/>
  <c r="I1296" i="10"/>
  <c r="J1296" i="10"/>
  <c r="G581" i="4"/>
  <c r="E581" i="4"/>
  <c r="F581" i="4"/>
  <c r="I581" i="4"/>
  <c r="E978" i="10"/>
  <c r="L978" i="10"/>
  <c r="G978" i="10"/>
  <c r="I978" i="10" s="1"/>
  <c r="F978" i="10"/>
  <c r="K978" i="10"/>
  <c r="E1049" i="4"/>
  <c r="F1049" i="4"/>
  <c r="G1049" i="4"/>
  <c r="I1049" i="4"/>
  <c r="L465" i="10"/>
  <c r="G747" i="10"/>
  <c r="I747" i="10" s="1"/>
  <c r="G24" i="10"/>
  <c r="I24" i="10" s="1"/>
  <c r="E1107" i="4"/>
  <c r="I1534" i="4"/>
  <c r="G1491" i="4"/>
  <c r="E1099" i="4"/>
  <c r="E1066" i="10"/>
  <c r="I760" i="10"/>
  <c r="L760" i="10"/>
  <c r="M760" i="10" s="1"/>
  <c r="J1686" i="10"/>
  <c r="F528" i="10"/>
  <c r="J528" i="10"/>
  <c r="M528" i="10" s="1"/>
  <c r="E289" i="10"/>
  <c r="G687" i="10"/>
  <c r="J687" i="10" s="1"/>
  <c r="M687" i="10" s="1"/>
  <c r="K236" i="10"/>
  <c r="E492" i="4"/>
  <c r="I1275" i="10"/>
  <c r="J1693" i="10"/>
  <c r="M1693" i="10" s="1"/>
  <c r="G1360" i="4"/>
  <c r="I834" i="10"/>
  <c r="J327" i="10"/>
  <c r="F1257" i="10"/>
  <c r="I108" i="4"/>
  <c r="F140" i="10"/>
  <c r="F1442" i="4"/>
  <c r="E1512" i="4"/>
  <c r="F797" i="4"/>
  <c r="I143" i="10"/>
  <c r="L1599" i="10"/>
  <c r="F948" i="4"/>
  <c r="G1216" i="4"/>
  <c r="E532" i="10"/>
  <c r="E1423" i="10"/>
  <c r="G946" i="10"/>
  <c r="L251" i="10"/>
  <c r="M251" i="10" s="1"/>
  <c r="K495" i="10"/>
  <c r="M495" i="10" s="1"/>
  <c r="E284" i="4"/>
  <c r="F742" i="10"/>
  <c r="K780" i="10"/>
  <c r="G1475" i="4"/>
  <c r="F93" i="10"/>
  <c r="F819" i="10"/>
  <c r="I968" i="4"/>
  <c r="E719" i="10"/>
  <c r="G969" i="10"/>
  <c r="J969" i="10" s="1"/>
  <c r="G421" i="4"/>
  <c r="K105" i="10"/>
  <c r="I552" i="10"/>
  <c r="E615" i="4"/>
  <c r="J698" i="10"/>
  <c r="M698" i="10" s="1"/>
  <c r="L1422" i="10"/>
  <c r="L1274" i="10"/>
  <c r="I506" i="10"/>
  <c r="E870" i="4"/>
  <c r="E991" i="10"/>
  <c r="E1061" i="10"/>
  <c r="E1118" i="10"/>
  <c r="F768" i="10"/>
  <c r="K1013" i="10"/>
  <c r="M1013" i="10" s="1"/>
  <c r="E747" i="10"/>
  <c r="L89" i="10"/>
  <c r="F1526" i="10"/>
  <c r="F1349" i="4"/>
  <c r="K1526" i="4"/>
  <c r="K1784" i="10"/>
  <c r="I190" i="4"/>
  <c r="E1311" i="10"/>
  <c r="E587" i="4"/>
  <c r="F1015" i="10"/>
  <c r="G870" i="10"/>
  <c r="I870" i="10" s="1"/>
  <c r="G1479" i="10"/>
  <c r="K359" i="10"/>
  <c r="L964" i="10"/>
  <c r="F417" i="4"/>
  <c r="E184" i="4"/>
  <c r="L353" i="10"/>
  <c r="I589" i="4"/>
  <c r="G207" i="4"/>
  <c r="G87" i="10"/>
  <c r="I564" i="10"/>
  <c r="E1066" i="4"/>
  <c r="M788" i="10"/>
  <c r="I559" i="4"/>
  <c r="F200" i="10"/>
  <c r="F149" i="10"/>
  <c r="G149" i="10"/>
  <c r="L448" i="10"/>
  <c r="G1006" i="4"/>
  <c r="G321" i="10"/>
  <c r="J321" i="10" s="1"/>
  <c r="F806" i="10"/>
  <c r="F1285" i="10"/>
  <c r="K1789" i="10"/>
  <c r="K849" i="10"/>
  <c r="J384" i="10"/>
  <c r="M384" i="10" s="1"/>
  <c r="G1352" i="4"/>
  <c r="F492" i="10"/>
  <c r="G1582" i="4"/>
  <c r="K739" i="10"/>
  <c r="E1881" i="10"/>
  <c r="L398" i="10"/>
  <c r="I420" i="10"/>
  <c r="K1620" i="10"/>
  <c r="K14" i="10"/>
  <c r="G1885" i="10"/>
  <c r="J1885" i="10" s="1"/>
  <c r="K257" i="10"/>
  <c r="I616" i="4"/>
  <c r="F257" i="4"/>
  <c r="G1559" i="10"/>
  <c r="J1559" i="10" s="1"/>
  <c r="K41" i="10"/>
  <c r="E310" i="4"/>
  <c r="G1626" i="10"/>
  <c r="J1626" i="10" s="1"/>
  <c r="M1626" i="10" s="1"/>
  <c r="K1866" i="10"/>
  <c r="F656" i="10"/>
  <c r="F759" i="4"/>
  <c r="E1042" i="10"/>
  <c r="I39" i="10"/>
  <c r="E428" i="10"/>
  <c r="J1842" i="10"/>
  <c r="M1842" i="10" s="1"/>
  <c r="G1488" i="4"/>
  <c r="G993" i="4"/>
  <c r="E606" i="10"/>
  <c r="G662" i="4"/>
  <c r="F503" i="10"/>
  <c r="G1844" i="10"/>
  <c r="F692" i="4"/>
  <c r="E693" i="10"/>
  <c r="F1417" i="4"/>
  <c r="I1477" i="10"/>
  <c r="I1853" i="10"/>
  <c r="I1884" i="10"/>
  <c r="F1701" i="10"/>
  <c r="F702" i="10"/>
  <c r="I1485" i="4"/>
  <c r="G867" i="4"/>
  <c r="E1609" i="4"/>
  <c r="G1463" i="4"/>
  <c r="E753" i="4"/>
  <c r="F932" i="4"/>
  <c r="G1423" i="4"/>
  <c r="I544" i="4"/>
  <c r="E1750" i="10"/>
  <c r="I568" i="10"/>
  <c r="J1831" i="10"/>
  <c r="M1831" i="10" s="1"/>
  <c r="G856" i="4"/>
  <c r="I651" i="4"/>
  <c r="I547" i="10"/>
  <c r="M547" i="10"/>
  <c r="G1309" i="10"/>
  <c r="J1309" i="10" s="1"/>
  <c r="I1181" i="4"/>
  <c r="G519" i="4"/>
  <c r="G1262" i="10"/>
  <c r="I1262" i="10" s="1"/>
  <c r="L1384" i="10"/>
  <c r="K628" i="10"/>
  <c r="F860" i="10"/>
  <c r="G860" i="10"/>
  <c r="I860" i="10" s="1"/>
  <c r="E768" i="4"/>
  <c r="F1141" i="4"/>
  <c r="F394" i="4"/>
  <c r="I394" i="4"/>
  <c r="K1385" i="10"/>
  <c r="E519" i="10"/>
  <c r="E1385" i="4"/>
  <c r="F687" i="4"/>
  <c r="F1086" i="4"/>
  <c r="G182" i="4"/>
  <c r="G552" i="4"/>
  <c r="L1728" i="10"/>
  <c r="E357" i="10"/>
  <c r="G163" i="10"/>
  <c r="J163" i="10" s="1"/>
  <c r="F163" i="10"/>
  <c r="L163" i="10"/>
  <c r="F416" i="10"/>
  <c r="J50" i="10"/>
  <c r="J205" i="10"/>
  <c r="K205" i="10"/>
  <c r="L205" i="10"/>
  <c r="F403" i="10"/>
  <c r="F1459" i="10"/>
  <c r="L1459" i="10"/>
  <c r="G1459" i="10"/>
  <c r="J1459" i="10" s="1"/>
  <c r="E1459" i="10"/>
  <c r="G1261" i="10"/>
  <c r="I1261" i="10" s="1"/>
  <c r="E1261" i="10"/>
  <c r="J911" i="10"/>
  <c r="E1053" i="4"/>
  <c r="F1053" i="4"/>
  <c r="G579" i="4"/>
  <c r="E579" i="4"/>
  <c r="E1449" i="4"/>
  <c r="I1449" i="4"/>
  <c r="G573" i="4"/>
  <c r="F852" i="10"/>
  <c r="L840" i="10"/>
  <c r="E840" i="10"/>
  <c r="G840" i="10"/>
  <c r="J840" i="10" s="1"/>
  <c r="K840" i="10"/>
  <c r="E331" i="10"/>
  <c r="E95" i="10"/>
  <c r="E695" i="10"/>
  <c r="K1296" i="10"/>
  <c r="J1044" i="10"/>
  <c r="M1044" i="10" s="1"/>
  <c r="I1044" i="10"/>
  <c r="E970" i="10"/>
  <c r="G970" i="10"/>
  <c r="I970" i="10" s="1"/>
  <c r="L970" i="10"/>
  <c r="K970" i="10"/>
  <c r="F1003" i="10"/>
  <c r="E1003" i="10"/>
  <c r="G1003" i="10"/>
  <c r="J1003" i="10" s="1"/>
  <c r="K1003" i="10"/>
  <c r="L1003" i="10"/>
  <c r="G1688" i="10"/>
  <c r="I1688" i="10" s="1"/>
  <c r="F1688" i="10"/>
  <c r="J1688" i="10"/>
  <c r="K1688" i="10"/>
  <c r="L1688" i="10"/>
  <c r="E1688" i="10"/>
  <c r="L1195" i="10"/>
  <c r="E1514" i="10"/>
  <c r="L1514" i="10"/>
  <c r="E149" i="4"/>
  <c r="G149" i="4"/>
  <c r="K485" i="10"/>
  <c r="I557" i="4"/>
  <c r="I1268" i="10"/>
  <c r="E1268" i="10"/>
  <c r="L1268" i="10"/>
  <c r="G1110" i="4"/>
  <c r="G1354" i="10"/>
  <c r="I1354" i="10" s="1"/>
  <c r="F1354" i="10"/>
  <c r="E973" i="4"/>
  <c r="I973" i="4"/>
  <c r="G1413" i="4"/>
  <c r="F1413" i="4"/>
  <c r="F737" i="4"/>
  <c r="I737" i="4"/>
  <c r="E247" i="10"/>
  <c r="F247" i="10"/>
  <c r="G886" i="10"/>
  <c r="J886" i="10" s="1"/>
  <c r="E886" i="10"/>
  <c r="K886" i="10"/>
  <c r="G211" i="10"/>
  <c r="I211" i="10" s="1"/>
  <c r="K211" i="10"/>
  <c r="F211" i="10"/>
  <c r="E211" i="10"/>
  <c r="K260" i="10"/>
  <c r="F260" i="10"/>
  <c r="L260" i="10"/>
  <c r="G1458" i="10"/>
  <c r="J1458" i="10" s="1"/>
  <c r="L1458" i="10"/>
  <c r="E1458" i="10"/>
  <c r="G1543" i="10"/>
  <c r="J1543" i="10" s="1"/>
  <c r="L1543" i="10"/>
  <c r="E1001" i="10"/>
  <c r="F1001" i="10"/>
  <c r="L1001" i="10"/>
  <c r="G1001" i="10"/>
  <c r="I1001" i="10" s="1"/>
  <c r="G420" i="4"/>
  <c r="E420" i="4"/>
  <c r="F420" i="4"/>
  <c r="G1558" i="4"/>
  <c r="F1558" i="4"/>
  <c r="E1558" i="4"/>
  <c r="I652" i="10"/>
  <c r="J652" i="10"/>
  <c r="M652" i="10" s="1"/>
  <c r="F1623" i="10"/>
  <c r="E1623" i="10"/>
  <c r="G1623" i="10"/>
  <c r="I1623" i="10" s="1"/>
  <c r="K1623" i="10"/>
  <c r="L1623" i="10"/>
  <c r="G1873" i="10"/>
  <c r="I1873" i="10" s="1"/>
  <c r="E1873" i="10"/>
  <c r="L1873" i="10"/>
  <c r="F1873" i="10"/>
  <c r="K1873" i="10"/>
  <c r="I1370" i="10"/>
  <c r="J1370" i="10"/>
  <c r="G378" i="10"/>
  <c r="I378" i="10" s="1"/>
  <c r="G1542" i="4"/>
  <c r="I1066" i="10"/>
  <c r="I1517" i="4"/>
  <c r="E1451" i="10"/>
  <c r="J1451" i="10"/>
  <c r="M1451" i="10" s="1"/>
  <c r="E1598" i="4"/>
  <c r="G140" i="10"/>
  <c r="J140" i="10" s="1"/>
  <c r="M140" i="10" s="1"/>
  <c r="F404" i="4"/>
  <c r="F1216" i="4"/>
  <c r="L105" i="10"/>
  <c r="G98" i="10"/>
  <c r="I98" i="10" s="1"/>
  <c r="F991" i="10"/>
  <c r="I1096" i="4"/>
  <c r="L1118" i="10"/>
  <c r="G465" i="10"/>
  <c r="I465" i="10" s="1"/>
  <c r="G1112" i="4"/>
  <c r="K89" i="10"/>
  <c r="G1526" i="10"/>
  <c r="E915" i="4"/>
  <c r="G1015" i="10"/>
  <c r="J1015" i="10" s="1"/>
  <c r="F870" i="10"/>
  <c r="E492" i="10"/>
  <c r="L1885" i="10"/>
  <c r="F257" i="10"/>
  <c r="L41" i="10"/>
  <c r="L1748" i="10"/>
  <c r="G1782" i="10"/>
  <c r="J1782" i="10" s="1"/>
  <c r="K1195" i="10"/>
  <c r="F1132" i="4"/>
  <c r="L592" i="10"/>
  <c r="F693" i="10"/>
  <c r="F1251" i="10"/>
  <c r="G1172" i="10"/>
  <c r="J1172" i="10" s="1"/>
  <c r="M1172" i="10" s="1"/>
  <c r="E1884" i="10"/>
  <c r="G1701" i="10"/>
  <c r="I1701" i="10" s="1"/>
  <c r="I702" i="10"/>
  <c r="E1463" i="4"/>
  <c r="G1514" i="10"/>
  <c r="I1514" i="10" s="1"/>
  <c r="F753" i="4"/>
  <c r="F610" i="4"/>
  <c r="I610" i="4"/>
  <c r="I784" i="4"/>
  <c r="F651" i="4"/>
  <c r="E778" i="10"/>
  <c r="G778" i="10"/>
  <c r="I778" i="10" s="1"/>
  <c r="J485" i="10"/>
  <c r="I1747" i="10"/>
  <c r="K1747" i="10"/>
  <c r="L1747" i="10"/>
  <c r="G1113" i="10"/>
  <c r="J1113" i="10" s="1"/>
  <c r="E1113" i="10"/>
  <c r="K1113" i="10"/>
  <c r="I1131" i="4"/>
  <c r="F557" i="4"/>
  <c r="G324" i="4"/>
  <c r="F324" i="4"/>
  <c r="E1385" i="10"/>
  <c r="K1268" i="10"/>
  <c r="G1385" i="4"/>
  <c r="F973" i="4"/>
  <c r="F580" i="10"/>
  <c r="J580" i="10"/>
  <c r="M580" i="10" s="1"/>
  <c r="I580" i="10"/>
  <c r="E552" i="4"/>
  <c r="E1413" i="4"/>
  <c r="E737" i="4"/>
  <c r="F153" i="4"/>
  <c r="G153" i="4"/>
  <c r="E153" i="4"/>
  <c r="L247" i="10"/>
  <c r="L416" i="10"/>
  <c r="K310" i="10"/>
  <c r="E260" i="10"/>
  <c r="F1856" i="10"/>
  <c r="E861" i="10"/>
  <c r="F861" i="10"/>
  <c r="G861" i="10"/>
  <c r="I861" i="10" s="1"/>
  <c r="F168" i="10"/>
  <c r="I168" i="10"/>
  <c r="E168" i="10"/>
  <c r="L168" i="10"/>
  <c r="F886" i="4"/>
  <c r="E886" i="4"/>
  <c r="G886" i="4"/>
  <c r="I886" i="4"/>
  <c r="E1598" i="10"/>
  <c r="J1598" i="10"/>
  <c r="F1598" i="10"/>
  <c r="L1598" i="10"/>
  <c r="G1598" i="10"/>
  <c r="I1598" i="10" s="1"/>
  <c r="K1598" i="10"/>
  <c r="F736" i="4"/>
  <c r="G736" i="4"/>
  <c r="E736" i="4"/>
  <c r="I736" i="4"/>
  <c r="I1328" i="4"/>
  <c r="F1328" i="4"/>
  <c r="E1328" i="4"/>
  <c r="J1618" i="10"/>
  <c r="L1618" i="10"/>
  <c r="F1618" i="10"/>
  <c r="K1618" i="10"/>
  <c r="I1618" i="10"/>
  <c r="E1618" i="10"/>
  <c r="E751" i="4"/>
  <c r="I751" i="4"/>
  <c r="G751" i="4"/>
  <c r="F751" i="4"/>
  <c r="I681" i="10"/>
  <c r="J681" i="10"/>
  <c r="M681" i="10" s="1"/>
  <c r="E1418" i="10"/>
  <c r="F1418" i="10"/>
  <c r="G1418" i="10"/>
  <c r="J1418" i="10" s="1"/>
  <c r="L1418" i="10"/>
  <c r="E255" i="10"/>
  <c r="G255" i="10"/>
  <c r="I255" i="10" s="1"/>
  <c r="F255" i="10"/>
  <c r="L255" i="10"/>
  <c r="K255" i="10"/>
  <c r="E907" i="10"/>
  <c r="K907" i="10"/>
  <c r="L907" i="10"/>
  <c r="G907" i="10"/>
  <c r="J907" i="10" s="1"/>
  <c r="F907" i="10"/>
  <c r="K196" i="10"/>
  <c r="L196" i="10"/>
  <c r="J1476" i="10"/>
  <c r="I598" i="10"/>
  <c r="J581" i="10"/>
  <c r="E916" i="10"/>
  <c r="I627" i="4"/>
  <c r="E880" i="4"/>
  <c r="F1356" i="4"/>
  <c r="J1108" i="10"/>
  <c r="J481" i="10"/>
  <c r="M481" i="10" s="1"/>
  <c r="K1173" i="10"/>
  <c r="L1173" i="10"/>
  <c r="I590" i="10"/>
  <c r="I816" i="4"/>
  <c r="I764" i="10"/>
  <c r="G1897" i="10"/>
  <c r="I1897" i="10" s="1"/>
  <c r="I747" i="4"/>
  <c r="I1282" i="10"/>
  <c r="L1282" i="10"/>
  <c r="M1282" i="10" s="1"/>
  <c r="K796" i="10"/>
  <c r="E793" i="4"/>
  <c r="L1740" i="10"/>
  <c r="G523" i="4"/>
  <c r="E1233" i="4"/>
  <c r="F32" i="10"/>
  <c r="E1308" i="4"/>
  <c r="I996" i="10"/>
  <c r="K1065" i="10"/>
  <c r="L744" i="10"/>
  <c r="I883" i="4"/>
  <c r="J1494" i="10"/>
  <c r="M1494" i="10" s="1"/>
  <c r="I1189" i="4"/>
  <c r="F1390" i="10"/>
  <c r="I536" i="4"/>
  <c r="L1752" i="10"/>
  <c r="G583" i="4"/>
  <c r="K1568" i="10"/>
  <c r="J1547" i="10"/>
  <c r="F175" i="4"/>
  <c r="E1749" i="10"/>
  <c r="G1145" i="10"/>
  <c r="J1145" i="10" s="1"/>
  <c r="L316" i="10"/>
  <c r="I910" i="4"/>
  <c r="J688" i="10"/>
  <c r="E293" i="10"/>
  <c r="I1878" i="10"/>
  <c r="G670" i="10"/>
  <c r="J670" i="10" s="1"/>
  <c r="M670" i="10" s="1"/>
  <c r="I1074" i="10"/>
  <c r="J187" i="10"/>
  <c r="M187" i="10" s="1"/>
  <c r="I1253" i="4"/>
  <c r="F928" i="10"/>
  <c r="L210" i="10"/>
  <c r="J210" i="10"/>
  <c r="G1035" i="4"/>
  <c r="F924" i="10"/>
  <c r="I562" i="4"/>
  <c r="F618" i="4"/>
  <c r="K763" i="10"/>
  <c r="M763" i="10" s="1"/>
  <c r="I763" i="10"/>
  <c r="J1138" i="10"/>
  <c r="K1138" i="10"/>
  <c r="L998" i="10"/>
  <c r="F820" i="10"/>
  <c r="G713" i="10"/>
  <c r="E472" i="10"/>
  <c r="I472" i="10"/>
  <c r="K968" i="10"/>
  <c r="L968" i="10"/>
  <c r="G968" i="10"/>
  <c r="J968" i="10" s="1"/>
  <c r="G965" i="10"/>
  <c r="I965" i="10" s="1"/>
  <c r="I1273" i="4"/>
  <c r="G1273" i="4"/>
  <c r="E1273" i="4"/>
  <c r="F792" i="10"/>
  <c r="E1088" i="10"/>
  <c r="G1402" i="4"/>
  <c r="F1402" i="4"/>
  <c r="E1402" i="4"/>
  <c r="E111" i="10"/>
  <c r="F715" i="10"/>
  <c r="L715" i="10"/>
  <c r="I910" i="10"/>
  <c r="G1311" i="4"/>
  <c r="E1311" i="4"/>
  <c r="J373" i="10"/>
  <c r="M373" i="10" s="1"/>
  <c r="I1041" i="10"/>
  <c r="G685" i="4"/>
  <c r="I685" i="4"/>
  <c r="E685" i="4"/>
  <c r="F264" i="4"/>
  <c r="E625" i="10"/>
  <c r="I803" i="4"/>
  <c r="E803" i="4"/>
  <c r="J71" i="10"/>
  <c r="F71" i="10"/>
  <c r="E71" i="10"/>
  <c r="F1027" i="10"/>
  <c r="F1613" i="4"/>
  <c r="I1613" i="4"/>
  <c r="G1613" i="4"/>
  <c r="J272" i="10"/>
  <c r="L76" i="10"/>
  <c r="K76" i="10"/>
  <c r="G76" i="10"/>
  <c r="J76" i="10" s="1"/>
  <c r="E76" i="10"/>
  <c r="E1109" i="4"/>
  <c r="I1109" i="4"/>
  <c r="G1109" i="4"/>
  <c r="F1252" i="4"/>
  <c r="E1252" i="4"/>
  <c r="F1547" i="4"/>
  <c r="I1547" i="4"/>
  <c r="E1547" i="4"/>
  <c r="G897" i="4"/>
  <c r="F897" i="4"/>
  <c r="I897" i="4"/>
  <c r="E897" i="4"/>
  <c r="I782" i="10"/>
  <c r="J782" i="10"/>
  <c r="M381" i="10"/>
  <c r="J974" i="10"/>
  <c r="M974" i="10" s="1"/>
  <c r="E750" i="10"/>
  <c r="G750" i="10"/>
  <c r="E816" i="4"/>
  <c r="J1897" i="10"/>
  <c r="I536" i="10"/>
  <c r="L796" i="10"/>
  <c r="F793" i="4"/>
  <c r="E1740" i="10"/>
  <c r="E523" i="4"/>
  <c r="F1233" i="4"/>
  <c r="E32" i="10"/>
  <c r="F1308" i="4"/>
  <c r="G516" i="10"/>
  <c r="I516" i="10" s="1"/>
  <c r="E411" i="10"/>
  <c r="G1065" i="10"/>
  <c r="J1065" i="10" s="1"/>
  <c r="E744" i="10"/>
  <c r="G1403" i="10"/>
  <c r="J1403" i="10" s="1"/>
  <c r="F382" i="10"/>
  <c r="G1390" i="10"/>
  <c r="I1390" i="10" s="1"/>
  <c r="E536" i="4"/>
  <c r="E1752" i="10"/>
  <c r="G1762" i="10"/>
  <c r="J1762" i="10" s="1"/>
  <c r="G1547" i="10"/>
  <c r="I1547" i="10" s="1"/>
  <c r="E175" i="4"/>
  <c r="F1569" i="10"/>
  <c r="G1569" i="10"/>
  <c r="I1569" i="10" s="1"/>
  <c r="J626" i="10"/>
  <c r="M626" i="10" s="1"/>
  <c r="L1878" i="10"/>
  <c r="J335" i="10"/>
  <c r="M335" i="10" s="1"/>
  <c r="F927" i="10"/>
  <c r="J927" i="10"/>
  <c r="J1824" i="10"/>
  <c r="G1824" i="10"/>
  <c r="I1824" i="10" s="1"/>
  <c r="K1824" i="10"/>
  <c r="K1530" i="10"/>
  <c r="J574" i="10"/>
  <c r="E618" i="4"/>
  <c r="F725" i="10"/>
  <c r="I354" i="10"/>
  <c r="L354" i="10"/>
  <c r="E354" i="10"/>
  <c r="G820" i="10"/>
  <c r="J820" i="10" s="1"/>
  <c r="E1370" i="10"/>
  <c r="L1370" i="10"/>
  <c r="F1233" i="10"/>
  <c r="F811" i="10"/>
  <c r="E417" i="10"/>
  <c r="I1491" i="10"/>
  <c r="G1328" i="10"/>
  <c r="J1328" i="10" s="1"/>
  <c r="L1328" i="10"/>
  <c r="F1088" i="10"/>
  <c r="G754" i="10"/>
  <c r="I754" i="10" s="1"/>
  <c r="I1402" i="4"/>
  <c r="G1217" i="4"/>
  <c r="I1217" i="4"/>
  <c r="G715" i="10"/>
  <c r="J715" i="10" s="1"/>
  <c r="K243" i="10"/>
  <c r="G1716" i="10"/>
  <c r="I1716" i="10" s="1"/>
  <c r="K1716" i="10"/>
  <c r="E244" i="10"/>
  <c r="G244" i="10"/>
  <c r="E738" i="10"/>
  <c r="G738" i="10"/>
  <c r="I738" i="10" s="1"/>
  <c r="F738" i="10"/>
  <c r="F1409" i="4"/>
  <c r="E1494" i="4"/>
  <c r="I1494" i="4"/>
  <c r="L1030" i="10"/>
  <c r="J1030" i="10"/>
  <c r="E1030" i="10"/>
  <c r="L989" i="10"/>
  <c r="L1200" i="10"/>
  <c r="G1200" i="10"/>
  <c r="I1200" i="10" s="1"/>
  <c r="F1200" i="10"/>
  <c r="K1200" i="10"/>
  <c r="I1252" i="4"/>
  <c r="E28" i="4"/>
  <c r="I28" i="4"/>
  <c r="G28" i="4"/>
  <c r="F28" i="4"/>
  <c r="I1414" i="10"/>
  <c r="L1414" i="10"/>
  <c r="J944" i="10"/>
  <c r="G400" i="4"/>
  <c r="G791" i="10"/>
  <c r="I773" i="10"/>
  <c r="M892" i="10"/>
  <c r="G16" i="10"/>
  <c r="L1148" i="10"/>
  <c r="F1401" i="4"/>
  <c r="M1312" i="10"/>
  <c r="L197" i="10"/>
  <c r="I727" i="4"/>
  <c r="K116" i="10"/>
  <c r="L116" i="10"/>
  <c r="E196" i="10"/>
  <c r="E1476" i="10"/>
  <c r="G891" i="4"/>
  <c r="E1817" i="10"/>
  <c r="J549" i="10"/>
  <c r="M549" i="10" s="1"/>
  <c r="I666" i="4"/>
  <c r="F598" i="10"/>
  <c r="I1188" i="4"/>
  <c r="J1269" i="10"/>
  <c r="M1269" i="10" s="1"/>
  <c r="E381" i="10"/>
  <c r="G15" i="4"/>
  <c r="F916" i="10"/>
  <c r="F430" i="4"/>
  <c r="G880" i="4"/>
  <c r="E586" i="10"/>
  <c r="G586" i="10"/>
  <c r="I1414" i="4"/>
  <c r="L1108" i="10"/>
  <c r="F966" i="4"/>
  <c r="F595" i="4"/>
  <c r="F1173" i="10"/>
  <c r="F590" i="10"/>
  <c r="L1579" i="10"/>
  <c r="L572" i="10"/>
  <c r="I1452" i="4"/>
  <c r="E764" i="10"/>
  <c r="E516" i="4"/>
  <c r="E1533" i="10"/>
  <c r="G1533" i="10"/>
  <c r="F1282" i="10"/>
  <c r="F390" i="4"/>
  <c r="G793" i="4"/>
  <c r="J23" i="10"/>
  <c r="I916" i="4"/>
  <c r="I1740" i="10"/>
  <c r="I1201" i="10"/>
  <c r="I924" i="4"/>
  <c r="E34" i="4"/>
  <c r="J411" i="10"/>
  <c r="E1171" i="4"/>
  <c r="G1752" i="10"/>
  <c r="J1752" i="10" s="1"/>
  <c r="L1762" i="10"/>
  <c r="E815" i="10"/>
  <c r="F1568" i="10"/>
  <c r="E1547" i="10"/>
  <c r="I349" i="4"/>
  <c r="G349" i="4"/>
  <c r="F293" i="10"/>
  <c r="E1025" i="4"/>
  <c r="I927" i="10"/>
  <c r="F65" i="10"/>
  <c r="J1194" i="10"/>
  <c r="M1194" i="10" s="1"/>
  <c r="F1389" i="4"/>
  <c r="E763" i="10"/>
  <c r="E1138" i="10"/>
  <c r="K354" i="10"/>
  <c r="F998" i="4"/>
  <c r="K683" i="10"/>
  <c r="F1370" i="10"/>
  <c r="I621" i="4"/>
  <c r="L520" i="10"/>
  <c r="K520" i="10"/>
  <c r="F88" i="10"/>
  <c r="K88" i="10"/>
  <c r="M88" i="10" s="1"/>
  <c r="I88" i="10"/>
  <c r="I374" i="10"/>
  <c r="J374" i="10"/>
  <c r="M374" i="10" s="1"/>
  <c r="G1088" i="10"/>
  <c r="J1088" i="10" s="1"/>
  <c r="E1217" i="4"/>
  <c r="M1238" i="10"/>
  <c r="J1161" i="10"/>
  <c r="M1161" i="10" s="1"/>
  <c r="I1161" i="10"/>
  <c r="E1161" i="10"/>
  <c r="I1311" i="4"/>
  <c r="G185" i="4"/>
  <c r="J1716" i="10"/>
  <c r="M1716" i="10" s="1"/>
  <c r="F244" i="10"/>
  <c r="I264" i="4"/>
  <c r="L71" i="10"/>
  <c r="G232" i="10"/>
  <c r="E232" i="10"/>
  <c r="K232" i="10"/>
  <c r="E1409" i="4"/>
  <c r="F1494" i="4"/>
  <c r="J842" i="10"/>
  <c r="I1030" i="10"/>
  <c r="F1244" i="4"/>
  <c r="E1244" i="4"/>
  <c r="F76" i="10"/>
  <c r="E1245" i="10"/>
  <c r="K1245" i="10"/>
  <c r="G1245" i="10"/>
  <c r="J1245" i="10" s="1"/>
  <c r="G1252" i="4"/>
  <c r="G1547" i="4"/>
  <c r="M694" i="10"/>
  <c r="J1301" i="10"/>
  <c r="I1301" i="10"/>
  <c r="F1065" i="10"/>
  <c r="F744" i="10"/>
  <c r="E1762" i="10"/>
  <c r="G1568" i="10"/>
  <c r="J1568" i="10" s="1"/>
  <c r="L1547" i="10"/>
  <c r="G1749" i="10"/>
  <c r="I1749" i="10" s="1"/>
  <c r="F1749" i="10"/>
  <c r="E427" i="4"/>
  <c r="G928" i="10"/>
  <c r="I928" i="10" s="1"/>
  <c r="K1453" i="10"/>
  <c r="E924" i="10"/>
  <c r="K924" i="10"/>
  <c r="G873" i="4"/>
  <c r="K713" i="10"/>
  <c r="F713" i="10"/>
  <c r="E609" i="4"/>
  <c r="G622" i="10"/>
  <c r="J622" i="10" s="1"/>
  <c r="M622" i="10" s="1"/>
  <c r="F622" i="10"/>
  <c r="G1008" i="4"/>
  <c r="F1008" i="4"/>
  <c r="L971" i="10"/>
  <c r="M971" i="10" s="1"/>
  <c r="I971" i="10"/>
  <c r="F1380" i="10"/>
  <c r="L1380" i="10"/>
  <c r="K1380" i="10"/>
  <c r="G1090" i="10"/>
  <c r="J1090" i="10" s="1"/>
  <c r="M1090" i="10" s="1"/>
  <c r="F1090" i="10"/>
  <c r="G781" i="10"/>
  <c r="J781" i="10" s="1"/>
  <c r="M781" i="10" s="1"/>
  <c r="J402" i="10"/>
  <c r="E402" i="10"/>
  <c r="L402" i="10"/>
  <c r="I402" i="10"/>
  <c r="G1155" i="4"/>
  <c r="F1155" i="4"/>
  <c r="I1409" i="4"/>
  <c r="G1494" i="4"/>
  <c r="F866" i="10"/>
  <c r="G866" i="10"/>
  <c r="J866" i="10" s="1"/>
  <c r="E866" i="10"/>
  <c r="L866" i="10"/>
  <c r="F928" i="4"/>
  <c r="E928" i="4"/>
  <c r="K1030" i="10"/>
  <c r="I614" i="4"/>
  <c r="I707" i="4"/>
  <c r="E707" i="4"/>
  <c r="G707" i="4"/>
  <c r="L1566" i="10"/>
  <c r="G1566" i="10"/>
  <c r="K1566" i="10"/>
  <c r="E1127" i="4"/>
  <c r="I1127" i="4"/>
  <c r="F1127" i="4"/>
  <c r="E678" i="4"/>
  <c r="G678" i="4"/>
  <c r="E1200" i="10"/>
  <c r="L1245" i="10"/>
  <c r="G288" i="10"/>
  <c r="I288" i="10" s="1"/>
  <c r="E288" i="10"/>
  <c r="F288" i="10"/>
  <c r="K288" i="10"/>
  <c r="L288" i="10"/>
  <c r="F529" i="4"/>
  <c r="K1878" i="10"/>
  <c r="J1878" i="10"/>
  <c r="L1530" i="10"/>
  <c r="G1530" i="10"/>
  <c r="J1530" i="10" s="1"/>
  <c r="E820" i="10"/>
  <c r="F917" i="4"/>
  <c r="G417" i="10"/>
  <c r="J417" i="10" s="1"/>
  <c r="L332" i="10"/>
  <c r="E332" i="10"/>
  <c r="G332" i="10"/>
  <c r="I332" i="10" s="1"/>
  <c r="K792" i="10"/>
  <c r="L792" i="10"/>
  <c r="G792" i="10"/>
  <c r="J792" i="10" s="1"/>
  <c r="I879" i="4"/>
  <c r="F879" i="4"/>
  <c r="I822" i="4"/>
  <c r="L367" i="10"/>
  <c r="K367" i="10"/>
  <c r="L961" i="10"/>
  <c r="J961" i="10"/>
  <c r="F961" i="10"/>
  <c r="G1364" i="4"/>
  <c r="I1364" i="4"/>
  <c r="G449" i="10"/>
  <c r="J449" i="10" s="1"/>
  <c r="L449" i="10"/>
  <c r="E449" i="10"/>
  <c r="F449" i="10"/>
  <c r="K1307" i="10"/>
  <c r="G1390" i="4"/>
  <c r="I1390" i="4"/>
  <c r="E1390" i="4"/>
  <c r="F857" i="4"/>
  <c r="I857" i="4"/>
  <c r="J1737" i="10"/>
  <c r="E1737" i="10"/>
  <c r="F208" i="10"/>
  <c r="E208" i="10"/>
  <c r="G208" i="10"/>
  <c r="I208" i="10" s="1"/>
  <c r="G1095" i="10"/>
  <c r="J1095" i="10" s="1"/>
  <c r="K1095" i="10"/>
  <c r="L1095" i="10"/>
  <c r="E1095" i="10"/>
  <c r="E1291" i="4"/>
  <c r="G1291" i="4"/>
  <c r="F1291" i="4"/>
  <c r="I1291" i="4"/>
  <c r="G757" i="4"/>
  <c r="E757" i="4"/>
  <c r="I757" i="4"/>
  <c r="L389" i="10"/>
  <c r="F389" i="10"/>
  <c r="G389" i="10"/>
  <c r="I389" i="10" s="1"/>
  <c r="E389" i="10"/>
  <c r="K389" i="10"/>
  <c r="I1415" i="10"/>
  <c r="J1415" i="10"/>
  <c r="I1090" i="4"/>
  <c r="E1090" i="4"/>
  <c r="G1090" i="4"/>
  <c r="F1090" i="4"/>
  <c r="I32" i="10"/>
  <c r="G316" i="10"/>
  <c r="J316" i="10" s="1"/>
  <c r="K316" i="10"/>
  <c r="G910" i="4"/>
  <c r="I529" i="4"/>
  <c r="F1878" i="10"/>
  <c r="G427" i="4"/>
  <c r="F1530" i="10"/>
  <c r="F847" i="4"/>
  <c r="K725" i="10"/>
  <c r="L725" i="10"/>
  <c r="I873" i="4"/>
  <c r="G998" i="10"/>
  <c r="J998" i="10" s="1"/>
  <c r="E998" i="10"/>
  <c r="E917" i="4"/>
  <c r="L811" i="10"/>
  <c r="E811" i="10"/>
  <c r="K417" i="10"/>
  <c r="K332" i="10"/>
  <c r="G1225" i="4"/>
  <c r="G230" i="10"/>
  <c r="I230" i="10" s="1"/>
  <c r="G879" i="4"/>
  <c r="E612" i="4"/>
  <c r="F111" i="10"/>
  <c r="G111" i="10"/>
  <c r="J111" i="10" s="1"/>
  <c r="E425" i="10"/>
  <c r="L425" i="10"/>
  <c r="F425" i="10"/>
  <c r="F822" i="4"/>
  <c r="K910" i="10"/>
  <c r="F910" i="10"/>
  <c r="L910" i="10"/>
  <c r="F367" i="10"/>
  <c r="E750" i="4"/>
  <c r="E961" i="10"/>
  <c r="F970" i="4"/>
  <c r="E970" i="4"/>
  <c r="J1288" i="10"/>
  <c r="E1806" i="10"/>
  <c r="G1806" i="10"/>
  <c r="J1806" i="10" s="1"/>
  <c r="K449" i="10"/>
  <c r="G1307" i="10"/>
  <c r="I1307" i="10" s="1"/>
  <c r="G1160" i="4"/>
  <c r="F1390" i="4"/>
  <c r="E857" i="4"/>
  <c r="L1737" i="10"/>
  <c r="F1095" i="10"/>
  <c r="I700" i="4"/>
  <c r="E700" i="4"/>
  <c r="F757" i="4"/>
  <c r="G334" i="4"/>
  <c r="I334" i="4"/>
  <c r="F334" i="4"/>
  <c r="E334" i="4"/>
  <c r="G499" i="4"/>
  <c r="E499" i="4"/>
  <c r="F499" i="4"/>
  <c r="I499" i="4"/>
  <c r="G594" i="4"/>
  <c r="F594" i="4"/>
  <c r="I594" i="4"/>
  <c r="E594" i="4"/>
  <c r="F880" i="4"/>
  <c r="G1173" i="4"/>
  <c r="G882" i="4"/>
  <c r="L32" i="10"/>
  <c r="E510" i="4"/>
  <c r="K516" i="10"/>
  <c r="K411" i="10"/>
  <c r="F1256" i="4"/>
  <c r="K744" i="10"/>
  <c r="M744" i="10" s="1"/>
  <c r="E883" i="4"/>
  <c r="L1403" i="10"/>
  <c r="G382" i="10"/>
  <c r="J382" i="10" s="1"/>
  <c r="G262" i="4"/>
  <c r="E1189" i="4"/>
  <c r="F1752" i="10"/>
  <c r="L1568" i="10"/>
  <c r="K1145" i="10"/>
  <c r="E1145" i="10"/>
  <c r="F316" i="10"/>
  <c r="E1878" i="10"/>
  <c r="I427" i="4"/>
  <c r="E1253" i="4"/>
  <c r="F1253" i="4"/>
  <c r="F1035" i="4"/>
  <c r="E1530" i="10"/>
  <c r="E562" i="4"/>
  <c r="J1361" i="10"/>
  <c r="M1361" i="10" s="1"/>
  <c r="I618" i="4"/>
  <c r="I847" i="4"/>
  <c r="G725" i="10"/>
  <c r="J725" i="10" s="1"/>
  <c r="F873" i="4"/>
  <c r="K820" i="10"/>
  <c r="G1233" i="10"/>
  <c r="J1233" i="10" s="1"/>
  <c r="E1233" i="10"/>
  <c r="K811" i="10"/>
  <c r="L417" i="10"/>
  <c r="F332" i="10"/>
  <c r="K965" i="10"/>
  <c r="I1225" i="4"/>
  <c r="F230" i="10"/>
  <c r="E754" i="10"/>
  <c r="F754" i="10"/>
  <c r="K425" i="10"/>
  <c r="I243" i="10"/>
  <c r="J243" i="10"/>
  <c r="E243" i="10"/>
  <c r="G822" i="4"/>
  <c r="E910" i="10"/>
  <c r="G367" i="10"/>
  <c r="I367" i="10" s="1"/>
  <c r="F750" i="4"/>
  <c r="I961" i="10"/>
  <c r="G1143" i="10"/>
  <c r="I1143" i="10" s="1"/>
  <c r="F1143" i="10"/>
  <c r="L1143" i="10"/>
  <c r="K625" i="10"/>
  <c r="L625" i="10"/>
  <c r="G625" i="10"/>
  <c r="I625" i="10" s="1"/>
  <c r="G970" i="4"/>
  <c r="F1364" i="4"/>
  <c r="L1806" i="10"/>
  <c r="E1307" i="10"/>
  <c r="I1160" i="4"/>
  <c r="G1027" i="10"/>
  <c r="I1027" i="10" s="1"/>
  <c r="E1027" i="10"/>
  <c r="G1737" i="10"/>
  <c r="I1737" i="10" s="1"/>
  <c r="E989" i="10"/>
  <c r="K989" i="10"/>
  <c r="L208" i="10"/>
  <c r="L1515" i="10"/>
  <c r="G1515" i="10"/>
  <c r="J1515" i="10" s="1"/>
  <c r="F1515" i="10"/>
  <c r="E1515" i="10"/>
  <c r="F1369" i="10"/>
  <c r="G1369" i="10"/>
  <c r="I1369" i="10" s="1"/>
  <c r="E1369" i="10"/>
  <c r="L1369" i="10"/>
  <c r="G700" i="4"/>
  <c r="E231" i="4"/>
  <c r="F231" i="4"/>
  <c r="I231" i="4"/>
  <c r="I1408" i="4"/>
  <c r="F1408" i="4"/>
  <c r="E1408" i="4"/>
  <c r="G1408" i="4"/>
  <c r="K1305" i="10"/>
  <c r="L346" i="10"/>
  <c r="E1414" i="10"/>
  <c r="M762" i="10"/>
  <c r="F1083" i="10"/>
  <c r="L944" i="10"/>
  <c r="E162" i="10"/>
  <c r="J162" i="10"/>
  <c r="M162" i="10" s="1"/>
  <c r="I1150" i="10"/>
  <c r="E734" i="10"/>
  <c r="K734" i="10"/>
  <c r="I1360" i="10"/>
  <c r="I1525" i="10"/>
  <c r="F1359" i="10"/>
  <c r="I400" i="4"/>
  <c r="K791" i="10"/>
  <c r="J345" i="10"/>
  <c r="M345" i="10" s="1"/>
  <c r="M773" i="10"/>
  <c r="G235" i="10"/>
  <c r="J235" i="10" s="1"/>
  <c r="M235" i="10" s="1"/>
  <c r="M194" i="10"/>
  <c r="F892" i="10"/>
  <c r="L16" i="10"/>
  <c r="I1148" i="10"/>
  <c r="E1312" i="10"/>
  <c r="K197" i="10"/>
  <c r="E727" i="4"/>
  <c r="J116" i="10"/>
  <c r="K1476" i="10"/>
  <c r="I891" i="4"/>
  <c r="L1817" i="10"/>
  <c r="E549" i="10"/>
  <c r="F1081" i="10"/>
  <c r="G666" i="4"/>
  <c r="K598" i="10"/>
  <c r="M598" i="10" s="1"/>
  <c r="G1188" i="4"/>
  <c r="E1269" i="10"/>
  <c r="L1518" i="10"/>
  <c r="F381" i="10"/>
  <c r="G30" i="10"/>
  <c r="J30" i="10" s="1"/>
  <c r="M30" i="10" s="1"/>
  <c r="L916" i="10"/>
  <c r="M916" i="10" s="1"/>
  <c r="I1250" i="10"/>
  <c r="J1303" i="10"/>
  <c r="M1303" i="10" s="1"/>
  <c r="E1164" i="10"/>
  <c r="G1164" i="10"/>
  <c r="I1425" i="10"/>
  <c r="K750" i="10"/>
  <c r="E1629" i="10"/>
  <c r="K1629" i="10"/>
  <c r="F1173" i="4"/>
  <c r="K586" i="10"/>
  <c r="F882" i="4"/>
  <c r="I1108" i="10"/>
  <c r="K1699" i="10"/>
  <c r="F1316" i="4"/>
  <c r="K590" i="10"/>
  <c r="G1579" i="10"/>
  <c r="J1579" i="10" s="1"/>
  <c r="J572" i="10"/>
  <c r="G816" i="4"/>
  <c r="J764" i="10"/>
  <c r="M764" i="10" s="1"/>
  <c r="F516" i="4"/>
  <c r="K1897" i="10"/>
  <c r="G747" i="4"/>
  <c r="I400" i="10"/>
  <c r="E1916" i="10"/>
  <c r="G92" i="10"/>
  <c r="J92" i="10" s="1"/>
  <c r="L785" i="10"/>
  <c r="K48" i="10"/>
  <c r="L1533" i="10"/>
  <c r="G238" i="10"/>
  <c r="J238" i="10" s="1"/>
  <c r="M238" i="10" s="1"/>
  <c r="I796" i="10"/>
  <c r="G1634" i="10"/>
  <c r="J1634" i="10" s="1"/>
  <c r="M1634" i="10" s="1"/>
  <c r="F229" i="10"/>
  <c r="L23" i="10"/>
  <c r="I1140" i="10"/>
  <c r="E916" i="4"/>
  <c r="F1740" i="10"/>
  <c r="F1349" i="10"/>
  <c r="J1201" i="10"/>
  <c r="M1201" i="10" s="1"/>
  <c r="F924" i="4"/>
  <c r="I1233" i="4"/>
  <c r="K32" i="10"/>
  <c r="G510" i="4"/>
  <c r="I1308" i="4"/>
  <c r="E516" i="10"/>
  <c r="F411" i="10"/>
  <c r="L1065" i="10"/>
  <c r="I744" i="10"/>
  <c r="F883" i="4"/>
  <c r="F1403" i="10"/>
  <c r="E382" i="10"/>
  <c r="F1189" i="4"/>
  <c r="I1430" i="4"/>
  <c r="G536" i="4"/>
  <c r="I927" i="4"/>
  <c r="K1762" i="10"/>
  <c r="F583" i="4"/>
  <c r="E1478" i="4"/>
  <c r="G815" i="10"/>
  <c r="F1547" i="10"/>
  <c r="G175" i="4"/>
  <c r="L405" i="10"/>
  <c r="G405" i="10"/>
  <c r="E910" i="4"/>
  <c r="L293" i="10"/>
  <c r="E1337" i="4"/>
  <c r="E529" i="4"/>
  <c r="F691" i="4"/>
  <c r="F670" i="10"/>
  <c r="F323" i="4"/>
  <c r="G1253" i="4"/>
  <c r="G65" i="10"/>
  <c r="J65" i="10" s="1"/>
  <c r="E210" i="10"/>
  <c r="M1904" i="10"/>
  <c r="F1904" i="10"/>
  <c r="I1035" i="4"/>
  <c r="G1453" i="10"/>
  <c r="J1453" i="10" s="1"/>
  <c r="I1394" i="4"/>
  <c r="F1394" i="4"/>
  <c r="K574" i="10"/>
  <c r="G562" i="4"/>
  <c r="E847" i="4"/>
  <c r="E725" i="10"/>
  <c r="E998" i="4"/>
  <c r="K998" i="10"/>
  <c r="L820" i="10"/>
  <c r="L713" i="10"/>
  <c r="G683" i="10"/>
  <c r="I683" i="10" s="1"/>
  <c r="L472" i="10"/>
  <c r="M472" i="10" s="1"/>
  <c r="G917" i="4"/>
  <c r="L1142" i="10"/>
  <c r="J1142" i="10"/>
  <c r="L1233" i="10"/>
  <c r="G811" i="10"/>
  <c r="J811" i="10" s="1"/>
  <c r="F417" i="10"/>
  <c r="I27" i="10"/>
  <c r="I520" i="10"/>
  <c r="E1166" i="10"/>
  <c r="I1166" i="10"/>
  <c r="F1166" i="10"/>
  <c r="E968" i="10"/>
  <c r="F965" i="10"/>
  <c r="F1225" i="4"/>
  <c r="K230" i="10"/>
  <c r="L1088" i="10"/>
  <c r="I612" i="4"/>
  <c r="K993" i="10"/>
  <c r="L993" i="10"/>
  <c r="E993" i="10"/>
  <c r="K111" i="10"/>
  <c r="G425" i="10"/>
  <c r="J425" i="10" s="1"/>
  <c r="K715" i="10"/>
  <c r="L243" i="10"/>
  <c r="E822" i="4"/>
  <c r="J910" i="10"/>
  <c r="E971" i="10"/>
  <c r="E745" i="4"/>
  <c r="G745" i="4"/>
  <c r="E367" i="10"/>
  <c r="F1124" i="10"/>
  <c r="K1124" i="10"/>
  <c r="G1124" i="10"/>
  <c r="G750" i="4"/>
  <c r="K961" i="10"/>
  <c r="E1143" i="10"/>
  <c r="F685" i="4"/>
  <c r="E264" i="4"/>
  <c r="F803" i="4"/>
  <c r="I71" i="10"/>
  <c r="I970" i="4"/>
  <c r="I1138" i="4"/>
  <c r="E1138" i="4"/>
  <c r="F1806" i="10"/>
  <c r="F1199" i="10"/>
  <c r="L1199" i="10"/>
  <c r="K1199" i="10"/>
  <c r="F1307" i="10"/>
  <c r="E1160" i="4"/>
  <c r="L1027" i="10"/>
  <c r="F842" i="10"/>
  <c r="E842" i="10"/>
  <c r="L842" i="10"/>
  <c r="K842" i="10"/>
  <c r="G103" i="10"/>
  <c r="I103" i="10" s="1"/>
  <c r="F103" i="10"/>
  <c r="L103" i="10"/>
  <c r="F1737" i="10"/>
  <c r="G989" i="10"/>
  <c r="I989" i="10" s="1"/>
  <c r="J518" i="10"/>
  <c r="M518" i="10" s="1"/>
  <c r="F518" i="10"/>
  <c r="E518" i="10"/>
  <c r="G624" i="4"/>
  <c r="I624" i="4"/>
  <c r="E624" i="4"/>
  <c r="F1109" i="4"/>
  <c r="L897" i="10"/>
  <c r="K897" i="10"/>
  <c r="I897" i="10"/>
  <c r="J897" i="10"/>
  <c r="E897" i="10"/>
  <c r="F700" i="4"/>
  <c r="F62" i="4"/>
  <c r="E62" i="4"/>
  <c r="G62" i="4"/>
  <c r="G378" i="4"/>
  <c r="I378" i="4"/>
  <c r="F378" i="4"/>
  <c r="E378" i="4"/>
  <c r="F763" i="4"/>
  <c r="E763" i="4"/>
  <c r="G763" i="4"/>
  <c r="I763" i="4"/>
  <c r="G365" i="4"/>
  <c r="G336" i="10"/>
  <c r="J336" i="10" s="1"/>
  <c r="M336" i="10" s="1"/>
  <c r="L100" i="10"/>
  <c r="E446" i="4"/>
  <c r="F1000" i="4"/>
  <c r="L905" i="10"/>
  <c r="F1203" i="4"/>
  <c r="I1266" i="4"/>
  <c r="J324" i="10"/>
  <c r="G248" i="4"/>
  <c r="F634" i="4"/>
  <c r="L172" i="10"/>
  <c r="E1436" i="4"/>
  <c r="G264" i="10"/>
  <c r="J264" i="10" s="1"/>
  <c r="E1404" i="10"/>
  <c r="K80" i="10"/>
  <c r="G1556" i="4"/>
  <c r="G1324" i="4"/>
  <c r="G771" i="4"/>
  <c r="E771" i="4"/>
  <c r="F62" i="10"/>
  <c r="E809" i="4"/>
  <c r="K1273" i="10"/>
  <c r="L1703" i="10"/>
  <c r="F1026" i="10"/>
  <c r="G1315" i="10"/>
  <c r="I1315" i="10" s="1"/>
  <c r="K1315" i="10"/>
  <c r="G231" i="10"/>
  <c r="J231" i="10" s="1"/>
  <c r="E840" i="4"/>
  <c r="F385" i="10"/>
  <c r="G1188" i="10"/>
  <c r="J1188" i="10" s="1"/>
  <c r="E162" i="4"/>
  <c r="K603" i="10"/>
  <c r="L603" i="10"/>
  <c r="F348" i="4"/>
  <c r="I506" i="4"/>
  <c r="G1129" i="4"/>
  <c r="F363" i="10"/>
  <c r="L363" i="10"/>
  <c r="G363" i="10"/>
  <c r="I363" i="10" s="1"/>
  <c r="I905" i="4"/>
  <c r="F905" i="4"/>
  <c r="J311" i="10"/>
  <c r="E772" i="10"/>
  <c r="J772" i="10"/>
  <c r="L772" i="10"/>
  <c r="G1037" i="10"/>
  <c r="J1037" i="10" s="1"/>
  <c r="E1037" i="10"/>
  <c r="F1037" i="10"/>
  <c r="L1037" i="10"/>
  <c r="I629" i="10"/>
  <c r="E380" i="4"/>
  <c r="K1288" i="10"/>
  <c r="M192" i="10"/>
  <c r="F61" i="10"/>
  <c r="K1135" i="10"/>
  <c r="I18" i="10"/>
  <c r="K1764" i="10"/>
  <c r="F457" i="10"/>
  <c r="L432" i="10"/>
  <c r="M612" i="10"/>
  <c r="E752" i="10"/>
  <c r="I501" i="10"/>
  <c r="F902" i="10"/>
  <c r="J902" i="10"/>
  <c r="E365" i="4"/>
  <c r="E336" i="10"/>
  <c r="I1127" i="10"/>
  <c r="L1165" i="10"/>
  <c r="I446" i="4"/>
  <c r="I1000" i="4"/>
  <c r="E905" i="10"/>
  <c r="G1203" i="4"/>
  <c r="F694" i="10"/>
  <c r="J1207" i="10"/>
  <c r="M1207" i="10" s="1"/>
  <c r="L362" i="10"/>
  <c r="K1780" i="10"/>
  <c r="F904" i="4"/>
  <c r="F1034" i="10"/>
  <c r="F917" i="10"/>
  <c r="E1537" i="10"/>
  <c r="J1448" i="10"/>
  <c r="M1448" i="10" s="1"/>
  <c r="G1158" i="10"/>
  <c r="J1158" i="10" s="1"/>
  <c r="L79" i="10"/>
  <c r="E1271" i="4"/>
  <c r="E1787" i="10"/>
  <c r="K424" i="10"/>
  <c r="M424" i="10" s="1"/>
  <c r="J831" i="10"/>
  <c r="M831" i="10" s="1"/>
  <c r="L1826" i="10"/>
  <c r="G1205" i="10"/>
  <c r="J1205" i="10" s="1"/>
  <c r="M1205" i="10" s="1"/>
  <c r="G752" i="4"/>
  <c r="E248" i="4"/>
  <c r="F1587" i="10"/>
  <c r="E634" i="4"/>
  <c r="J91" i="10"/>
  <c r="M91" i="10" s="1"/>
  <c r="K889" i="10"/>
  <c r="F500" i="4"/>
  <c r="K172" i="10"/>
  <c r="G1436" i="4"/>
  <c r="F264" i="10"/>
  <c r="F1404" i="10"/>
  <c r="G1854" i="10"/>
  <c r="J1854" i="10" s="1"/>
  <c r="G1189" i="10"/>
  <c r="I1189" i="10" s="1"/>
  <c r="G80" i="10"/>
  <c r="I80" i="10" s="1"/>
  <c r="I1556" i="4"/>
  <c r="F1324" i="4"/>
  <c r="I634" i="10"/>
  <c r="E634" i="10"/>
  <c r="I771" i="4"/>
  <c r="J1394" i="10"/>
  <c r="M1394" i="10" s="1"/>
  <c r="F641" i="4"/>
  <c r="G641" i="4"/>
  <c r="J62" i="10"/>
  <c r="I470" i="4"/>
  <c r="I809" i="4"/>
  <c r="L569" i="10"/>
  <c r="F825" i="4"/>
  <c r="E1715" i="10"/>
  <c r="J81" i="10"/>
  <c r="M81" i="10" s="1"/>
  <c r="L1273" i="10"/>
  <c r="K487" i="10"/>
  <c r="G1128" i="10"/>
  <c r="J1128" i="10" s="1"/>
  <c r="M1128" i="10" s="1"/>
  <c r="K179" i="10"/>
  <c r="E485" i="4"/>
  <c r="I1872" i="10"/>
  <c r="L1315" i="10"/>
  <c r="L231" i="10"/>
  <c r="G840" i="4"/>
  <c r="G385" i="10"/>
  <c r="J385" i="10" s="1"/>
  <c r="F1437" i="4"/>
  <c r="E1188" i="10"/>
  <c r="I162" i="4"/>
  <c r="F603" i="10"/>
  <c r="E730" i="4"/>
  <c r="L565" i="10"/>
  <c r="E565" i="10"/>
  <c r="G565" i="10"/>
  <c r="I565" i="10" s="1"/>
  <c r="L1615" i="10"/>
  <c r="F1615" i="10"/>
  <c r="J1615" i="10"/>
  <c r="K1615" i="10"/>
  <c r="E1129" i="4"/>
  <c r="K363" i="10"/>
  <c r="E905" i="4"/>
  <c r="F260" i="4"/>
  <c r="E260" i="4"/>
  <c r="I311" i="10"/>
  <c r="I701" i="4"/>
  <c r="E701" i="4"/>
  <c r="F772" i="10"/>
  <c r="F1640" i="10"/>
  <c r="L1640" i="10"/>
  <c r="K1037" i="10"/>
  <c r="J832" i="10"/>
  <c r="M832" i="10" s="1"/>
  <c r="L18" i="10"/>
  <c r="F1764" i="10"/>
  <c r="I298" i="4"/>
  <c r="J752" i="10"/>
  <c r="G486" i="4"/>
  <c r="L501" i="10"/>
  <c r="I1301" i="4"/>
  <c r="E1158" i="4"/>
  <c r="K1127" i="10"/>
  <c r="M1127" i="10" s="1"/>
  <c r="K1165" i="10"/>
  <c r="G1193" i="4"/>
  <c r="G100" i="10"/>
  <c r="I100" i="10" s="1"/>
  <c r="G905" i="10"/>
  <c r="I905" i="10" s="1"/>
  <c r="F362" i="10"/>
  <c r="F1780" i="10"/>
  <c r="I752" i="4"/>
  <c r="L1587" i="10"/>
  <c r="I524" i="4"/>
  <c r="I634" i="4"/>
  <c r="G1083" i="4"/>
  <c r="G172" i="10"/>
  <c r="I172" i="10" s="1"/>
  <c r="I1436" i="4"/>
  <c r="J1091" i="10"/>
  <c r="M1091" i="10" s="1"/>
  <c r="G1404" i="10"/>
  <c r="J1404" i="10" s="1"/>
  <c r="E1854" i="10"/>
  <c r="I1373" i="10"/>
  <c r="L1373" i="10"/>
  <c r="E80" i="10"/>
  <c r="F1556" i="4"/>
  <c r="F1275" i="4"/>
  <c r="L1086" i="10"/>
  <c r="E1086" i="10"/>
  <c r="G1086" i="10"/>
  <c r="I1086" i="10" s="1"/>
  <c r="G325" i="10"/>
  <c r="I325" i="10" s="1"/>
  <c r="F325" i="10"/>
  <c r="K62" i="10"/>
  <c r="I558" i="4"/>
  <c r="F558" i="4"/>
  <c r="L233" i="10"/>
  <c r="L487" i="10"/>
  <c r="L673" i="10"/>
  <c r="K673" i="10"/>
  <c r="F673" i="10"/>
  <c r="J1026" i="10"/>
  <c r="L1475" i="10"/>
  <c r="K231" i="10"/>
  <c r="I1437" i="4"/>
  <c r="J890" i="10"/>
  <c r="M890" i="10" s="1"/>
  <c r="F1188" i="10"/>
  <c r="I730" i="4"/>
  <c r="F297" i="10"/>
  <c r="K297" i="10"/>
  <c r="K305" i="10"/>
  <c r="F305" i="10"/>
  <c r="E305" i="10"/>
  <c r="E1345" i="4"/>
  <c r="I1345" i="4"/>
  <c r="E545" i="10"/>
  <c r="K545" i="10"/>
  <c r="L545" i="10"/>
  <c r="F545" i="10"/>
  <c r="K1092" i="10"/>
  <c r="F1092" i="10"/>
  <c r="G1092" i="10"/>
  <c r="J1092" i="10" s="1"/>
  <c r="E1092" i="10"/>
  <c r="I313" i="4"/>
  <c r="F313" i="4"/>
  <c r="E313" i="4"/>
  <c r="E1852" i="10"/>
  <c r="G1852" i="10"/>
  <c r="J1135" i="10"/>
  <c r="I752" i="10"/>
  <c r="F336" i="10"/>
  <c r="E1015" i="4"/>
  <c r="E1127" i="10"/>
  <c r="E1165" i="10"/>
  <c r="F1193" i="4"/>
  <c r="E100" i="10"/>
  <c r="E1023" i="10"/>
  <c r="J1023" i="10"/>
  <c r="M1023" i="10" s="1"/>
  <c r="M623" i="10"/>
  <c r="G362" i="10"/>
  <c r="J320" i="10"/>
  <c r="M320" i="10" s="1"/>
  <c r="G1034" i="10"/>
  <c r="I1034" i="10" s="1"/>
  <c r="J917" i="10"/>
  <c r="G1266" i="4"/>
  <c r="L1158" i="10"/>
  <c r="K79" i="10"/>
  <c r="J296" i="10"/>
  <c r="I296" i="10"/>
  <c r="I498" i="10"/>
  <c r="E752" i="4"/>
  <c r="J1587" i="10"/>
  <c r="F524" i="4"/>
  <c r="L889" i="10"/>
  <c r="I1083" i="4"/>
  <c r="F172" i="10"/>
  <c r="E264" i="10"/>
  <c r="G333" i="10"/>
  <c r="K333" i="10"/>
  <c r="F1373" i="10"/>
  <c r="L1189" i="10"/>
  <c r="F80" i="10"/>
  <c r="F1216" i="10"/>
  <c r="E1216" i="10"/>
  <c r="I1275" i="4"/>
  <c r="M634" i="10"/>
  <c r="G653" i="10"/>
  <c r="F653" i="10"/>
  <c r="E641" i="4"/>
  <c r="L62" i="10"/>
  <c r="F809" i="4"/>
  <c r="E233" i="10"/>
  <c r="G81" i="4"/>
  <c r="E81" i="4"/>
  <c r="E1273" i="10"/>
  <c r="F487" i="10"/>
  <c r="I1010" i="10"/>
  <c r="E673" i="10"/>
  <c r="I485" i="4"/>
  <c r="J1363" i="10"/>
  <c r="E1363" i="10"/>
  <c r="E435" i="4"/>
  <c r="F435" i="4"/>
  <c r="L385" i="10"/>
  <c r="G1437" i="4"/>
  <c r="F1305" i="4"/>
  <c r="G297" i="10"/>
  <c r="J297" i="10" s="1"/>
  <c r="G1615" i="10"/>
  <c r="I1615" i="10" s="1"/>
  <c r="L305" i="10"/>
  <c r="G1642" i="10"/>
  <c r="I1642" i="10" s="1"/>
  <c r="E1642" i="10"/>
  <c r="F1642" i="10"/>
  <c r="J1642" i="10"/>
  <c r="M1642" i="10" s="1"/>
  <c r="F643" i="10"/>
  <c r="K643" i="10"/>
  <c r="E643" i="10"/>
  <c r="G905" i="4"/>
  <c r="G1345" i="4"/>
  <c r="L1196" i="10"/>
  <c r="E1196" i="10"/>
  <c r="J1196" i="10"/>
  <c r="J121" i="10"/>
  <c r="I976" i="4"/>
  <c r="J483" i="10"/>
  <c r="K772" i="10"/>
  <c r="G1640" i="10"/>
  <c r="J1640" i="10" s="1"/>
  <c r="I748" i="10"/>
  <c r="G545" i="10"/>
  <c r="J545" i="10" s="1"/>
  <c r="L1092" i="10"/>
  <c r="G313" i="4"/>
  <c r="M1074" i="10"/>
  <c r="J973" i="10"/>
  <c r="E1361" i="10"/>
  <c r="F1361" i="10"/>
  <c r="F1491" i="10"/>
  <c r="G525" i="10"/>
  <c r="K1302" i="10"/>
  <c r="I437" i="10"/>
  <c r="K451" i="10"/>
  <c r="G1259" i="4"/>
  <c r="G1913" i="10"/>
  <c r="G1439" i="4"/>
  <c r="E221" i="4"/>
  <c r="K629" i="10"/>
  <c r="M629" i="10" s="1"/>
  <c r="E697" i="4"/>
  <c r="G1325" i="10"/>
  <c r="J176" i="10"/>
  <c r="M176" i="10" s="1"/>
  <c r="F1235" i="4"/>
  <c r="F832" i="10"/>
  <c r="G351" i="10"/>
  <c r="F709" i="4"/>
  <c r="J749" i="10"/>
  <c r="M749" i="10" s="1"/>
  <c r="K272" i="10"/>
  <c r="E1205" i="4"/>
  <c r="I192" i="10"/>
  <c r="J61" i="10"/>
  <c r="M61" i="10" s="1"/>
  <c r="E1135" i="10"/>
  <c r="K18" i="10"/>
  <c r="L1764" i="10"/>
  <c r="G457" i="10"/>
  <c r="J457" i="10" s="1"/>
  <c r="M457" i="10" s="1"/>
  <c r="F432" i="10"/>
  <c r="I612" i="10"/>
  <c r="G1045" i="10"/>
  <c r="L752" i="10"/>
  <c r="E486" i="4"/>
  <c r="I1571" i="4"/>
  <c r="K501" i="10"/>
  <c r="F1301" i="4"/>
  <c r="E1319" i="4"/>
  <c r="L902" i="10"/>
  <c r="F1726" i="10"/>
  <c r="E389" i="4"/>
  <c r="F863" i="4"/>
  <c r="G1033" i="4"/>
  <c r="F1322" i="4"/>
  <c r="F1015" i="4"/>
  <c r="F1127" i="10"/>
  <c r="G1165" i="10"/>
  <c r="J1165" i="10" s="1"/>
  <c r="I1193" i="4"/>
  <c r="F100" i="10"/>
  <c r="G1134" i="4"/>
  <c r="G1599" i="4"/>
  <c r="G1238" i="4"/>
  <c r="I1023" i="10"/>
  <c r="I623" i="10"/>
  <c r="L782" i="10"/>
  <c r="K1415" i="10"/>
  <c r="I1297" i="10"/>
  <c r="F355" i="4"/>
  <c r="F1474" i="4"/>
  <c r="E694" i="10"/>
  <c r="M1657" i="10"/>
  <c r="F1247" i="10"/>
  <c r="K1301" i="10"/>
  <c r="I1207" i="10"/>
  <c r="E405" i="4"/>
  <c r="L1780" i="10"/>
  <c r="E937" i="10"/>
  <c r="G77" i="4"/>
  <c r="K917" i="10"/>
  <c r="I811" i="4"/>
  <c r="F1537" i="10"/>
  <c r="I1448" i="10"/>
  <c r="I57" i="4"/>
  <c r="F79" i="10"/>
  <c r="I1271" i="4"/>
  <c r="M1787" i="10"/>
  <c r="E424" i="10"/>
  <c r="K296" i="10"/>
  <c r="E498" i="10"/>
  <c r="K324" i="10"/>
  <c r="L1527" i="10"/>
  <c r="F1134" i="10"/>
  <c r="F752" i="4"/>
  <c r="E451" i="4"/>
  <c r="I1587" i="10"/>
  <c r="G524" i="4"/>
  <c r="E889" i="10"/>
  <c r="F1083" i="4"/>
  <c r="E172" i="10"/>
  <c r="E1612" i="10"/>
  <c r="M1612" i="10"/>
  <c r="F1315" i="4"/>
  <c r="E333" i="10"/>
  <c r="E1373" i="10"/>
  <c r="E1189" i="10"/>
  <c r="G1875" i="10"/>
  <c r="E1875" i="10"/>
  <c r="K1216" i="10"/>
  <c r="G1275" i="4"/>
  <c r="F1086" i="10"/>
  <c r="F634" i="10"/>
  <c r="K1651" i="10"/>
  <c r="K653" i="10"/>
  <c r="L325" i="10"/>
  <c r="I233" i="10"/>
  <c r="G569" i="10"/>
  <c r="I569" i="10" s="1"/>
  <c r="G825" i="4"/>
  <c r="K1276" i="10"/>
  <c r="M1276" i="10" s="1"/>
  <c r="F81" i="4"/>
  <c r="F81" i="10"/>
  <c r="G487" i="10"/>
  <c r="I487" i="10" s="1"/>
  <c r="E1010" i="10"/>
  <c r="G179" i="10"/>
  <c r="I179" i="10" s="1"/>
  <c r="K1259" i="10"/>
  <c r="L1259" i="10"/>
  <c r="G1259" i="10"/>
  <c r="K1363" i="10"/>
  <c r="G1475" i="10"/>
  <c r="J1475" i="10" s="1"/>
  <c r="J1872" i="10"/>
  <c r="M1872" i="10" s="1"/>
  <c r="E1315" i="10"/>
  <c r="E231" i="10"/>
  <c r="K385" i="10"/>
  <c r="E1305" i="4"/>
  <c r="E603" i="10"/>
  <c r="I181" i="10"/>
  <c r="F100" i="4"/>
  <c r="G100" i="4"/>
  <c r="K565" i="10"/>
  <c r="G256" i="10"/>
  <c r="I256" i="10" s="1"/>
  <c r="L256" i="10"/>
  <c r="E256" i="10"/>
  <c r="E1615" i="10"/>
  <c r="M1151" i="10"/>
  <c r="G643" i="10"/>
  <c r="G664" i="10"/>
  <c r="K664" i="10"/>
  <c r="E664" i="10"/>
  <c r="I260" i="4"/>
  <c r="I1196" i="10"/>
  <c r="F94" i="10"/>
  <c r="I94" i="10"/>
  <c r="E94" i="10"/>
  <c r="M94" i="10"/>
  <c r="G701" i="4"/>
  <c r="F976" i="4"/>
  <c r="E1640" i="10"/>
  <c r="F815" i="4"/>
  <c r="I815" i="4"/>
  <c r="E815" i="4"/>
  <c r="G815" i="4"/>
  <c r="I515" i="10"/>
  <c r="K349" i="10"/>
  <c r="E349" i="10"/>
  <c r="G349" i="10"/>
  <c r="J349" i="10" s="1"/>
  <c r="L349" i="10"/>
  <c r="F905" i="10"/>
  <c r="I451" i="4"/>
  <c r="K1587" i="10"/>
  <c r="F889" i="10"/>
  <c r="G500" i="4"/>
  <c r="L264" i="10"/>
  <c r="I1362" i="4"/>
  <c r="F1362" i="4"/>
  <c r="L80" i="10"/>
  <c r="J1086" i="10"/>
  <c r="I1394" i="10"/>
  <c r="E558" i="4"/>
  <c r="I1199" i="4"/>
  <c r="J233" i="10"/>
  <c r="J1715" i="10"/>
  <c r="M1715" i="10" s="1"/>
  <c r="G1273" i="10"/>
  <c r="J1273" i="10" s="1"/>
  <c r="G673" i="10"/>
  <c r="F1363" i="10"/>
  <c r="F1475" i="10"/>
  <c r="I435" i="4"/>
  <c r="E385" i="10"/>
  <c r="K1188" i="10"/>
  <c r="G603" i="10"/>
  <c r="I603" i="10" s="1"/>
  <c r="L297" i="10"/>
  <c r="K679" i="10"/>
  <c r="F679" i="10"/>
  <c r="G679" i="10"/>
  <c r="I679" i="10" s="1"/>
  <c r="G305" i="10"/>
  <c r="I305" i="10" s="1"/>
  <c r="E169" i="10"/>
  <c r="L169" i="10"/>
  <c r="M169" i="10" s="1"/>
  <c r="F169" i="10"/>
  <c r="F1345" i="4"/>
  <c r="K1196" i="10"/>
  <c r="I300" i="4"/>
  <c r="K807" i="10"/>
  <c r="G807" i="10"/>
  <c r="F807" i="10"/>
  <c r="L807" i="10"/>
  <c r="K1640" i="10"/>
  <c r="F1266" i="4"/>
  <c r="F1854" i="10"/>
  <c r="L1854" i="10"/>
  <c r="E1324" i="4"/>
  <c r="I62" i="10"/>
  <c r="E1703" i="10"/>
  <c r="G1703" i="10"/>
  <c r="I1703" i="10" s="1"/>
  <c r="K1026" i="10"/>
  <c r="L1026" i="10"/>
  <c r="E1026" i="10"/>
  <c r="F840" i="4"/>
  <c r="E297" i="10"/>
  <c r="G348" i="4"/>
  <c r="G506" i="4"/>
  <c r="F506" i="4"/>
  <c r="E311" i="10"/>
  <c r="L311" i="10"/>
  <c r="F311" i="10"/>
  <c r="K540" i="10"/>
  <c r="G540" i="10"/>
  <c r="J540" i="10" s="1"/>
  <c r="L540" i="10"/>
  <c r="E604" i="4"/>
  <c r="G604" i="4"/>
  <c r="I604" i="4"/>
  <c r="F604" i="4"/>
  <c r="F1242" i="10"/>
  <c r="E1242" i="10"/>
  <c r="G1242" i="10"/>
  <c r="J1242" i="10" s="1"/>
  <c r="K1242" i="10"/>
  <c r="L1242" i="10"/>
  <c r="K1404" i="10"/>
  <c r="E1556" i="4"/>
  <c r="E487" i="10"/>
  <c r="G162" i="4"/>
  <c r="G730" i="4"/>
  <c r="F730" i="4"/>
  <c r="F1129" i="4"/>
  <c r="I1129" i="4"/>
  <c r="G1251" i="4"/>
  <c r="I1251" i="4"/>
  <c r="F1251" i="4"/>
  <c r="J1538" i="10"/>
  <c r="F1538" i="10"/>
  <c r="I1538" i="10"/>
  <c r="K1538" i="10"/>
  <c r="E1538" i="10"/>
  <c r="L1538" i="10"/>
  <c r="L1298" i="10"/>
  <c r="K1298" i="10"/>
  <c r="G1298" i="10"/>
  <c r="I1298" i="10" s="1"/>
  <c r="F1298" i="10"/>
  <c r="E1298" i="10"/>
  <c r="K661" i="10"/>
  <c r="F800" i="10"/>
  <c r="L800" i="10"/>
  <c r="K1170" i="10"/>
  <c r="L1170" i="10"/>
  <c r="E334" i="10"/>
  <c r="L334" i="10"/>
  <c r="J1229" i="10"/>
  <c r="F1064" i="10"/>
  <c r="G494" i="10"/>
  <c r="J494" i="10" s="1"/>
  <c r="G1379" i="4"/>
  <c r="L1596" i="10"/>
  <c r="J1596" i="10"/>
  <c r="F829" i="10"/>
  <c r="J415" i="10"/>
  <c r="I326" i="10"/>
  <c r="F454" i="4"/>
  <c r="G455" i="4"/>
  <c r="L419" i="10"/>
  <c r="E419" i="10"/>
  <c r="J419" i="10"/>
  <c r="F579" i="10"/>
  <c r="I1026" i="4"/>
  <c r="E1026" i="4"/>
  <c r="G632" i="10"/>
  <c r="I632" i="10" s="1"/>
  <c r="E632" i="10"/>
  <c r="K632" i="10"/>
  <c r="F918" i="10"/>
  <c r="L918" i="10"/>
  <c r="F42" i="10"/>
  <c r="J42" i="10"/>
  <c r="L42" i="10"/>
  <c r="J1791" i="10"/>
  <c r="E1791" i="10"/>
  <c r="L1791" i="10"/>
  <c r="I1791" i="10"/>
  <c r="I468" i="4"/>
  <c r="E468" i="4"/>
  <c r="G468" i="4"/>
  <c r="E590" i="4"/>
  <c r="G590" i="4"/>
  <c r="F590" i="4"/>
  <c r="J990" i="10"/>
  <c r="M990" i="10" s="1"/>
  <c r="J798" i="10"/>
  <c r="J818" i="10"/>
  <c r="M818" i="10" s="1"/>
  <c r="I818" i="10"/>
  <c r="L40" i="10"/>
  <c r="G40" i="10"/>
  <c r="J40" i="10" s="1"/>
  <c r="K40" i="10"/>
  <c r="E40" i="10"/>
  <c r="K344" i="10"/>
  <c r="E344" i="10"/>
  <c r="G344" i="10"/>
  <c r="J344" i="10" s="1"/>
  <c r="F1269" i="4"/>
  <c r="G1269" i="4"/>
  <c r="I1269" i="4"/>
  <c r="G328" i="10"/>
  <c r="J328" i="10" s="1"/>
  <c r="F328" i="10"/>
  <c r="E174" i="4"/>
  <c r="F1211" i="4"/>
  <c r="F595" i="10"/>
  <c r="E595" i="10"/>
  <c r="L595" i="10"/>
  <c r="E1433" i="4"/>
  <c r="F1433" i="4"/>
  <c r="F374" i="4"/>
  <c r="I374" i="4"/>
  <c r="M885" i="10"/>
  <c r="K1898" i="10"/>
  <c r="E1898" i="10"/>
  <c r="L1898" i="10"/>
  <c r="G555" i="4"/>
  <c r="F555" i="4"/>
  <c r="E555" i="4"/>
  <c r="G94" i="4"/>
  <c r="I94" i="4"/>
  <c r="E94" i="4"/>
  <c r="L661" i="10"/>
  <c r="E800" i="10"/>
  <c r="E804" i="4"/>
  <c r="G1170" i="10"/>
  <c r="K334" i="10"/>
  <c r="K1229" i="10"/>
  <c r="G1240" i="10"/>
  <c r="L1240" i="10"/>
  <c r="I454" i="4"/>
  <c r="E122" i="4"/>
  <c r="G1450" i="4"/>
  <c r="F711" i="4"/>
  <c r="E711" i="4"/>
  <c r="K328" i="10"/>
  <c r="E949" i="10"/>
  <c r="I949" i="10"/>
  <c r="G706" i="4"/>
  <c r="E1161" i="4"/>
  <c r="G1161" i="4"/>
  <c r="I1161" i="4"/>
  <c r="F174" i="4"/>
  <c r="E1374" i="10"/>
  <c r="K1374" i="10"/>
  <c r="I1374" i="10"/>
  <c r="J1374" i="10"/>
  <c r="G918" i="10"/>
  <c r="I918" i="10" s="1"/>
  <c r="K42" i="10"/>
  <c r="E1211" i="4"/>
  <c r="E602" i="4"/>
  <c r="G602" i="4"/>
  <c r="K1087" i="10"/>
  <c r="G1087" i="10"/>
  <c r="J1087" i="10" s="1"/>
  <c r="E1346" i="10"/>
  <c r="K1791" i="10"/>
  <c r="I429" i="4"/>
  <c r="E429" i="4"/>
  <c r="L588" i="10"/>
  <c r="I1433" i="4"/>
  <c r="I1314" i="10"/>
  <c r="E374" i="4"/>
  <c r="G709" i="10"/>
  <c r="J709" i="10" s="1"/>
  <c r="F709" i="10"/>
  <c r="K709" i="10"/>
  <c r="E709" i="10"/>
  <c r="E849" i="4"/>
  <c r="I849" i="4"/>
  <c r="G849" i="4"/>
  <c r="F849" i="4"/>
  <c r="G835" i="4"/>
  <c r="I835" i="4"/>
  <c r="F835" i="4"/>
  <c r="E835" i="4"/>
  <c r="I864" i="10"/>
  <c r="I421" i="10"/>
  <c r="G1284" i="10"/>
  <c r="J1886" i="10"/>
  <c r="M1886" i="10" s="1"/>
  <c r="J72" i="10"/>
  <c r="E121" i="10"/>
  <c r="K121" i="10"/>
  <c r="E483" i="10"/>
  <c r="L483" i="10"/>
  <c r="E748" i="10"/>
  <c r="L748" i="10"/>
  <c r="M748" i="10" s="1"/>
  <c r="E661" i="10"/>
  <c r="G800" i="10"/>
  <c r="J800" i="10" s="1"/>
  <c r="F821" i="4"/>
  <c r="G1486" i="4"/>
  <c r="F1170" i="10"/>
  <c r="G334" i="10"/>
  <c r="I334" i="10" s="1"/>
  <c r="I1379" i="4"/>
  <c r="F1596" i="10"/>
  <c r="L415" i="10"/>
  <c r="E741" i="4"/>
  <c r="K1240" i="10"/>
  <c r="E454" i="4"/>
  <c r="G122" i="4"/>
  <c r="F419" i="10"/>
  <c r="I1450" i="4"/>
  <c r="F1834" i="10"/>
  <c r="G1834" i="10"/>
  <c r="K1834" i="10"/>
  <c r="F632" i="10"/>
  <c r="L328" i="10"/>
  <c r="L949" i="10"/>
  <c r="F706" i="4"/>
  <c r="F1161" i="4"/>
  <c r="G174" i="4"/>
  <c r="L1374" i="10"/>
  <c r="J1668" i="10"/>
  <c r="M1668" i="10" s="1"/>
  <c r="E1668" i="10"/>
  <c r="G1668" i="10"/>
  <c r="I1668" i="10" s="1"/>
  <c r="E918" i="10"/>
  <c r="E42" i="10"/>
  <c r="I1211" i="4"/>
  <c r="I602" i="4"/>
  <c r="K595" i="10"/>
  <c r="F429" i="4"/>
  <c r="I1419" i="4"/>
  <c r="E1419" i="4"/>
  <c r="E1200" i="4"/>
  <c r="G1200" i="4"/>
  <c r="I590" i="4"/>
  <c r="L709" i="10"/>
  <c r="E921" i="4"/>
  <c r="I921" i="4"/>
  <c r="F921" i="4"/>
  <c r="G921" i="4"/>
  <c r="G1898" i="10"/>
  <c r="J1898" i="10" s="1"/>
  <c r="K217" i="10"/>
  <c r="L217" i="10"/>
  <c r="E217" i="10"/>
  <c r="F217" i="10"/>
  <c r="G217" i="10"/>
  <c r="J217" i="10" s="1"/>
  <c r="E829" i="10"/>
  <c r="K1702" i="10"/>
  <c r="J1702" i="10"/>
  <c r="L1702" i="10"/>
  <c r="G1411" i="4"/>
  <c r="F1064" i="4"/>
  <c r="G1064" i="4"/>
  <c r="G474" i="10"/>
  <c r="J474" i="10" s="1"/>
  <c r="E474" i="10"/>
  <c r="E328" i="10"/>
  <c r="E1139" i="4"/>
  <c r="F1139" i="4"/>
  <c r="I174" i="4"/>
  <c r="G1211" i="4"/>
  <c r="G595" i="10"/>
  <c r="J595" i="10" s="1"/>
  <c r="I229" i="4"/>
  <c r="E229" i="4"/>
  <c r="G229" i="4"/>
  <c r="G1213" i="4"/>
  <c r="F1213" i="4"/>
  <c r="G955" i="10"/>
  <c r="J955" i="10" s="1"/>
  <c r="E955" i="10"/>
  <c r="K955" i="10"/>
  <c r="G291" i="4"/>
  <c r="I291" i="4"/>
  <c r="E665" i="10"/>
  <c r="K665" i="10"/>
  <c r="J665" i="10"/>
  <c r="F665" i="10"/>
  <c r="F1165" i="4"/>
  <c r="E1165" i="4"/>
  <c r="I1165" i="4"/>
  <c r="I667" i="10"/>
  <c r="K1896" i="10"/>
  <c r="G1896" i="10"/>
  <c r="I1896" i="10" s="1"/>
  <c r="L1896" i="10"/>
  <c r="J1896" i="10"/>
  <c r="F1896" i="10"/>
  <c r="I366" i="4"/>
  <c r="F366" i="4"/>
  <c r="E366" i="4"/>
  <c r="G1487" i="10"/>
  <c r="J1487" i="10" s="1"/>
  <c r="L1487" i="10"/>
  <c r="E1487" i="10"/>
  <c r="K1487" i="10"/>
  <c r="F1487" i="10"/>
  <c r="E371" i="4"/>
  <c r="G371" i="4"/>
  <c r="F371" i="4"/>
  <c r="I371" i="4"/>
  <c r="F588" i="4"/>
  <c r="G588" i="4"/>
  <c r="I588" i="4"/>
  <c r="E588" i="4"/>
  <c r="K1064" i="10"/>
  <c r="L1064" i="10"/>
  <c r="K494" i="10"/>
  <c r="L494" i="10"/>
  <c r="F1379" i="4"/>
  <c r="K829" i="10"/>
  <c r="E611" i="4"/>
  <c r="F1702" i="10"/>
  <c r="I1064" i="4"/>
  <c r="L474" i="10"/>
  <c r="E1825" i="10"/>
  <c r="L1825" i="10"/>
  <c r="K1825" i="10"/>
  <c r="I1139" i="4"/>
  <c r="E819" i="4"/>
  <c r="E804" i="10"/>
  <c r="I804" i="10"/>
  <c r="L804" i="10"/>
  <c r="J804" i="10"/>
  <c r="F128" i="4"/>
  <c r="I128" i="4"/>
  <c r="F1375" i="4"/>
  <c r="I1375" i="4"/>
  <c r="K1132" i="10"/>
  <c r="J1132" i="10"/>
  <c r="I1132" i="10"/>
  <c r="F229" i="4"/>
  <c r="F1581" i="10"/>
  <c r="K1581" i="10"/>
  <c r="E1581" i="10"/>
  <c r="I1213" i="4"/>
  <c r="F955" i="10"/>
  <c r="F291" i="4"/>
  <c r="G674" i="10"/>
  <c r="I674" i="10" s="1"/>
  <c r="K674" i="10"/>
  <c r="E674" i="10"/>
  <c r="G122" i="10"/>
  <c r="J122" i="10" s="1"/>
  <c r="E122" i="10"/>
  <c r="K122" i="10"/>
  <c r="L122" i="10"/>
  <c r="K1186" i="10"/>
  <c r="F1186" i="10"/>
  <c r="E1186" i="10"/>
  <c r="L1186" i="10"/>
  <c r="E1077" i="4"/>
  <c r="L1229" i="10"/>
  <c r="E1064" i="10"/>
  <c r="E494" i="10"/>
  <c r="G829" i="10"/>
  <c r="I829" i="10" s="1"/>
  <c r="I611" i="4"/>
  <c r="I455" i="4"/>
  <c r="E455" i="4"/>
  <c r="E1702" i="10"/>
  <c r="E1411" i="4"/>
  <c r="E579" i="10"/>
  <c r="I579" i="10"/>
  <c r="K579" i="10"/>
  <c r="E1064" i="4"/>
  <c r="F846" i="4"/>
  <c r="I846" i="4"/>
  <c r="K474" i="10"/>
  <c r="G1825" i="10"/>
  <c r="I1825" i="10" s="1"/>
  <c r="G1139" i="4"/>
  <c r="G512" i="4"/>
  <c r="F787" i="4"/>
  <c r="E787" i="4"/>
  <c r="G787" i="4"/>
  <c r="F819" i="4"/>
  <c r="K804" i="10"/>
  <c r="E128" i="4"/>
  <c r="L1132" i="10"/>
  <c r="E885" i="4"/>
  <c r="F885" i="4"/>
  <c r="F415" i="4"/>
  <c r="L352" i="10"/>
  <c r="F352" i="10"/>
  <c r="G352" i="10"/>
  <c r="J352" i="10" s="1"/>
  <c r="K1319" i="10"/>
  <c r="G1319" i="10"/>
  <c r="I1319" i="10" s="1"/>
  <c r="E1213" i="4"/>
  <c r="E291" i="4"/>
  <c r="G1165" i="4"/>
  <c r="L674" i="10"/>
  <c r="E1896" i="10"/>
  <c r="F835" i="10"/>
  <c r="I835" i="10"/>
  <c r="J835" i="10"/>
  <c r="E835" i="10"/>
  <c r="L835" i="10"/>
  <c r="K835" i="10"/>
  <c r="G1186" i="10"/>
  <c r="J1186" i="10" s="1"/>
  <c r="L1291" i="10"/>
  <c r="M1291" i="10" s="1"/>
  <c r="I1291" i="10"/>
  <c r="J84" i="10"/>
  <c r="M84" i="10" s="1"/>
  <c r="F84" i="10"/>
  <c r="K1867" i="10"/>
  <c r="F1867" i="10"/>
  <c r="I114" i="10"/>
  <c r="F114" i="10"/>
  <c r="E1418" i="4"/>
  <c r="I661" i="10"/>
  <c r="G596" i="10"/>
  <c r="J596" i="10" s="1"/>
  <c r="M596" i="10" s="1"/>
  <c r="L54" i="10"/>
  <c r="L1350" i="10"/>
  <c r="K1350" i="10"/>
  <c r="I804" i="4"/>
  <c r="J360" i="10"/>
  <c r="M360" i="10" s="1"/>
  <c r="E360" i="10"/>
  <c r="F1077" i="4"/>
  <c r="G786" i="10"/>
  <c r="I786" i="10" s="1"/>
  <c r="E1229" i="10"/>
  <c r="G1064" i="10"/>
  <c r="J1064" i="10" s="1"/>
  <c r="I1348" i="4"/>
  <c r="F494" i="10"/>
  <c r="I1596" i="10"/>
  <c r="G925" i="4"/>
  <c r="G611" i="4"/>
  <c r="E1240" i="10"/>
  <c r="F455" i="4"/>
  <c r="I1702" i="10"/>
  <c r="I1411" i="4"/>
  <c r="L579" i="10"/>
  <c r="F474" i="10"/>
  <c r="F682" i="10"/>
  <c r="L682" i="10"/>
  <c r="M682" i="10" s="1"/>
  <c r="J1825" i="10"/>
  <c r="F281" i="10"/>
  <c r="L281" i="10"/>
  <c r="M281" i="10" s="1"/>
  <c r="I281" i="10"/>
  <c r="F512" i="4"/>
  <c r="I787" i="4"/>
  <c r="G819" i="4"/>
  <c r="F804" i="10"/>
  <c r="F367" i="4"/>
  <c r="I367" i="4"/>
  <c r="G1375" i="4"/>
  <c r="E1132" i="10"/>
  <c r="G885" i="4"/>
  <c r="E415" i="4"/>
  <c r="G1346" i="10"/>
  <c r="I1346" i="10" s="1"/>
  <c r="L1346" i="10"/>
  <c r="G1581" i="10"/>
  <c r="F1319" i="10"/>
  <c r="K588" i="10"/>
  <c r="F588" i="10"/>
  <c r="G588" i="10"/>
  <c r="K302" i="10"/>
  <c r="L302" i="10"/>
  <c r="G302" i="10"/>
  <c r="J302" i="10" s="1"/>
  <c r="I665" i="10"/>
  <c r="F674" i="10"/>
  <c r="F122" i="10"/>
  <c r="F19" i="4"/>
  <c r="G19" i="4"/>
  <c r="E19" i="4"/>
  <c r="I19" i="4"/>
  <c r="L1576" i="10"/>
  <c r="K1576" i="10"/>
  <c r="F1576" i="10"/>
  <c r="J1576" i="10"/>
  <c r="G1576" i="10"/>
  <c r="I1576" i="10" s="1"/>
  <c r="E1576" i="10"/>
  <c r="K126" i="10"/>
  <c r="E148" i="10"/>
  <c r="E869" i="4"/>
  <c r="G1523" i="10"/>
  <c r="J1523" i="10" s="1"/>
  <c r="E1882" i="10"/>
  <c r="G1882" i="10"/>
  <c r="I1882" i="10" s="1"/>
  <c r="F534" i="4"/>
  <c r="F587" i="10"/>
  <c r="K587" i="10"/>
  <c r="E587" i="10"/>
  <c r="G87" i="4"/>
  <c r="E165" i="10"/>
  <c r="G1094" i="4"/>
  <c r="F79" i="4"/>
  <c r="G79" i="4"/>
  <c r="E23" i="4"/>
  <c r="E546" i="10"/>
  <c r="F1917" i="10"/>
  <c r="E1917" i="10"/>
  <c r="K1917" i="10"/>
  <c r="L319" i="10"/>
  <c r="E319" i="10"/>
  <c r="L183" i="10"/>
  <c r="K183" i="10"/>
  <c r="F594" i="10"/>
  <c r="K594" i="10"/>
  <c r="E1222" i="10"/>
  <c r="K455" i="10"/>
  <c r="G455" i="10"/>
  <c r="J455" i="10" s="1"/>
  <c r="F128" i="10"/>
  <c r="F912" i="10"/>
  <c r="L912" i="10"/>
  <c r="I401" i="4"/>
  <c r="E1330" i="4"/>
  <c r="G1330" i="4"/>
  <c r="F1330" i="4"/>
  <c r="L1586" i="10"/>
  <c r="K1586" i="10"/>
  <c r="E1586" i="10"/>
  <c r="J1219" i="10"/>
  <c r="M1219" i="10" s="1"/>
  <c r="E1769" i="10"/>
  <c r="G1769" i="10"/>
  <c r="I1769" i="10" s="1"/>
  <c r="F1287" i="10"/>
  <c r="K1287" i="10"/>
  <c r="F1908" i="10"/>
  <c r="L1908" i="10"/>
  <c r="E1908" i="10"/>
  <c r="I435" i="10"/>
  <c r="J435" i="10"/>
  <c r="K435" i="10"/>
  <c r="L433" i="10"/>
  <c r="E433" i="10"/>
  <c r="E1126" i="10"/>
  <c r="G1126" i="10"/>
  <c r="J1126" i="10" s="1"/>
  <c r="I1479" i="4"/>
  <c r="G1479" i="4"/>
  <c r="F702" i="4"/>
  <c r="G645" i="10"/>
  <c r="I645" i="10" s="1"/>
  <c r="K645" i="10"/>
  <c r="E995" i="4"/>
  <c r="F995" i="4"/>
  <c r="E1374" i="4"/>
  <c r="I1374" i="4"/>
  <c r="I195" i="4"/>
  <c r="F455" i="10"/>
  <c r="E912" i="10"/>
  <c r="G408" i="4"/>
  <c r="F408" i="4"/>
  <c r="G401" i="4"/>
  <c r="G1417" i="10"/>
  <c r="I1417" i="10" s="1"/>
  <c r="F1417" i="10"/>
  <c r="I1330" i="4"/>
  <c r="G1586" i="10"/>
  <c r="J1586" i="10" s="1"/>
  <c r="F1162" i="4"/>
  <c r="E1162" i="4"/>
  <c r="I1162" i="4"/>
  <c r="F1152" i="10"/>
  <c r="J935" i="10"/>
  <c r="M935" i="10" s="1"/>
  <c r="F809" i="10"/>
  <c r="M511" i="10"/>
  <c r="F475" i="10"/>
  <c r="G1278" i="10"/>
  <c r="I1278" i="10" s="1"/>
  <c r="E1771" i="10"/>
  <c r="I885" i="10"/>
  <c r="G1589" i="4"/>
  <c r="E667" i="10"/>
  <c r="E961" i="4"/>
  <c r="E1613" i="10"/>
  <c r="F577" i="10"/>
  <c r="I868" i="10"/>
  <c r="E733" i="10"/>
  <c r="F1434" i="4"/>
  <c r="E224" i="10"/>
  <c r="G1007" i="10"/>
  <c r="J1007" i="10" s="1"/>
  <c r="M1007" i="10" s="1"/>
  <c r="F980" i="4"/>
  <c r="E814" i="10"/>
  <c r="J412" i="10"/>
  <c r="M412" i="10" s="1"/>
  <c r="G642" i="4"/>
  <c r="K203" i="10"/>
  <c r="G408" i="10"/>
  <c r="F1661" i="10"/>
  <c r="G869" i="4"/>
  <c r="G1908" i="10"/>
  <c r="J1908" i="10" s="1"/>
  <c r="L1689" i="10"/>
  <c r="F433" i="10"/>
  <c r="J1190" i="10"/>
  <c r="M1190" i="10" s="1"/>
  <c r="E1190" i="10"/>
  <c r="F1190" i="10"/>
  <c r="G587" i="10"/>
  <c r="I587" i="10" s="1"/>
  <c r="K1636" i="10"/>
  <c r="L1636" i="10"/>
  <c r="F87" i="4"/>
  <c r="K891" i="10"/>
  <c r="E600" i="10"/>
  <c r="F600" i="10"/>
  <c r="M604" i="10"/>
  <c r="G1893" i="10"/>
  <c r="F1893" i="10"/>
  <c r="E1893" i="10"/>
  <c r="K490" i="10"/>
  <c r="I490" i="10"/>
  <c r="J490" i="10"/>
  <c r="I79" i="4"/>
  <c r="E810" i="10"/>
  <c r="K810" i="10"/>
  <c r="I23" i="4"/>
  <c r="G702" i="4"/>
  <c r="E798" i="4"/>
  <c r="I798" i="4"/>
  <c r="L645" i="10"/>
  <c r="K431" i="10"/>
  <c r="L431" i="10"/>
  <c r="E431" i="10"/>
  <c r="I1396" i="4"/>
  <c r="F1396" i="4"/>
  <c r="F384" i="4"/>
  <c r="F183" i="10"/>
  <c r="E738" i="4"/>
  <c r="I738" i="4"/>
  <c r="G1374" i="4"/>
  <c r="G594" i="10"/>
  <c r="J594" i="10" s="1"/>
  <c r="E195" i="4"/>
  <c r="F1435" i="10"/>
  <c r="K1435" i="10"/>
  <c r="E1435" i="10"/>
  <c r="E455" i="10"/>
  <c r="G1249" i="10"/>
  <c r="I1249" i="10" s="1"/>
  <c r="L1249" i="10"/>
  <c r="E408" i="4"/>
  <c r="E401" i="4"/>
  <c r="K1417" i="10"/>
  <c r="I795" i="10"/>
  <c r="E343" i="4"/>
  <c r="F343" i="4"/>
  <c r="G1162" i="4"/>
  <c r="I1107" i="10"/>
  <c r="E79" i="4"/>
  <c r="G23" i="4"/>
  <c r="E1742" i="10"/>
  <c r="F1742" i="10"/>
  <c r="E702" i="4"/>
  <c r="L1917" i="10"/>
  <c r="G1141" i="10"/>
  <c r="J1141" i="10" s="1"/>
  <c r="L1141" i="10"/>
  <c r="F645" i="10"/>
  <c r="G319" i="10"/>
  <c r="J319" i="10" s="1"/>
  <c r="G995" i="4"/>
  <c r="G265" i="4"/>
  <c r="E265" i="4"/>
  <c r="I265" i="4"/>
  <c r="K1202" i="10"/>
  <c r="E1202" i="10"/>
  <c r="F1202" i="10"/>
  <c r="I1202" i="10"/>
  <c r="F1374" i="4"/>
  <c r="G195" i="4"/>
  <c r="K47" i="10"/>
  <c r="L47" i="10"/>
  <c r="G47" i="10"/>
  <c r="J47" i="10" s="1"/>
  <c r="K912" i="10"/>
  <c r="F401" i="4"/>
  <c r="E1643" i="10"/>
  <c r="L1643" i="10"/>
  <c r="G1169" i="10"/>
  <c r="J1169" i="10" s="1"/>
  <c r="E1169" i="10"/>
  <c r="K1169" i="10"/>
  <c r="F1586" i="10"/>
  <c r="G848" i="4"/>
  <c r="E848" i="4"/>
  <c r="F848" i="4"/>
  <c r="L1253" i="10"/>
  <c r="K1253" i="10"/>
  <c r="J1314" i="10"/>
  <c r="M1314" i="10" s="1"/>
  <c r="E110" i="10"/>
  <c r="G110" i="10"/>
  <c r="J110" i="10" s="1"/>
  <c r="M110" i="10" s="1"/>
  <c r="J166" i="10"/>
  <c r="M166" i="10" s="1"/>
  <c r="G961" i="4"/>
  <c r="J1271" i="10"/>
  <c r="J733" i="10"/>
  <c r="J224" i="10"/>
  <c r="F1007" i="10"/>
  <c r="J126" i="10"/>
  <c r="I1467" i="4"/>
  <c r="J655" i="10"/>
  <c r="F814" i="10"/>
  <c r="E642" i="4"/>
  <c r="F237" i="4"/>
  <c r="E237" i="4"/>
  <c r="E1287" i="10"/>
  <c r="J1882" i="10"/>
  <c r="M1882" i="10" s="1"/>
  <c r="L435" i="10"/>
  <c r="G433" i="10"/>
  <c r="I433" i="10" s="1"/>
  <c r="G1197" i="10"/>
  <c r="J1197" i="10" s="1"/>
  <c r="K1197" i="10"/>
  <c r="J1833" i="10"/>
  <c r="L1833" i="10"/>
  <c r="F1833" i="10"/>
  <c r="L1126" i="10"/>
  <c r="L1909" i="10"/>
  <c r="F1909" i="10"/>
  <c r="G1909" i="10"/>
  <c r="E1479" i="4"/>
  <c r="L1871" i="10"/>
  <c r="E1871" i="10"/>
  <c r="K1871" i="10"/>
  <c r="F23" i="4"/>
  <c r="I702" i="4"/>
  <c r="F936" i="4"/>
  <c r="E936" i="4"/>
  <c r="I1917" i="10"/>
  <c r="K1609" i="10"/>
  <c r="K1141" i="10"/>
  <c r="E726" i="10"/>
  <c r="K726" i="10"/>
  <c r="L759" i="10"/>
  <c r="J759" i="10"/>
  <c r="G1147" i="10"/>
  <c r="J1147" i="10" s="1"/>
  <c r="K1147" i="10"/>
  <c r="E505" i="4"/>
  <c r="I505" i="4"/>
  <c r="I995" i="4"/>
  <c r="G806" i="4"/>
  <c r="I806" i="4"/>
  <c r="G183" i="10"/>
  <c r="I183" i="10" s="1"/>
  <c r="L1202" i="10"/>
  <c r="G974" i="4"/>
  <c r="I974" i="4"/>
  <c r="E974" i="4"/>
  <c r="G1292" i="10"/>
  <c r="I1292" i="10" s="1"/>
  <c r="E1292" i="10"/>
  <c r="K1292" i="10"/>
  <c r="I1480" i="10"/>
  <c r="J1480" i="10"/>
  <c r="K1480" i="10"/>
  <c r="F195" i="4"/>
  <c r="E754" i="4"/>
  <c r="F754" i="4"/>
  <c r="G754" i="4"/>
  <c r="G912" i="10"/>
  <c r="J912" i="10" s="1"/>
  <c r="F923" i="10"/>
  <c r="G923" i="10"/>
  <c r="J923" i="10" s="1"/>
  <c r="L923" i="10"/>
  <c r="F1643" i="10"/>
  <c r="I32" i="4"/>
  <c r="F1169" i="10"/>
  <c r="E282" i="4"/>
  <c r="G282" i="4"/>
  <c r="F282" i="4"/>
  <c r="I848" i="4"/>
  <c r="E696" i="10"/>
  <c r="G203" i="10"/>
  <c r="I203" i="10" s="1"/>
  <c r="L1769" i="10"/>
  <c r="K1523" i="10"/>
  <c r="F176" i="4"/>
  <c r="F1046" i="10"/>
  <c r="J1046" i="10"/>
  <c r="E1046" i="10"/>
  <c r="F435" i="10"/>
  <c r="I534" i="4"/>
  <c r="E73" i="10"/>
  <c r="F73" i="10"/>
  <c r="G165" i="10"/>
  <c r="I165" i="10" s="1"/>
  <c r="L165" i="10"/>
  <c r="I1094" i="4"/>
  <c r="K1126" i="10"/>
  <c r="F1479" i="4"/>
  <c r="I546" i="10"/>
  <c r="J546" i="10"/>
  <c r="E645" i="10"/>
  <c r="I273" i="4"/>
  <c r="G273" i="4"/>
  <c r="G1222" i="10"/>
  <c r="I1222" i="10" s="1"/>
  <c r="F1222" i="10"/>
  <c r="E1283" i="4"/>
  <c r="G128" i="10"/>
  <c r="J128" i="10" s="1"/>
  <c r="E128" i="10"/>
  <c r="G1092" i="4"/>
  <c r="F1092" i="4"/>
  <c r="I1092" i="4"/>
  <c r="K1211" i="10"/>
  <c r="F1211" i="10"/>
  <c r="E1211" i="10"/>
  <c r="F1253" i="10"/>
  <c r="E1314" i="10"/>
  <c r="L798" i="10"/>
  <c r="J1152" i="10"/>
  <c r="M1152" i="10" s="1"/>
  <c r="E627" i="10"/>
  <c r="G627" i="10"/>
  <c r="F667" i="10"/>
  <c r="I1473" i="10"/>
  <c r="M1613" i="10"/>
  <c r="L577" i="10"/>
  <c r="M577" i="10" s="1"/>
  <c r="L1271" i="10"/>
  <c r="L733" i="10"/>
  <c r="L224" i="10"/>
  <c r="I126" i="10"/>
  <c r="L148" i="10"/>
  <c r="E1467" i="4"/>
  <c r="K655" i="10"/>
  <c r="I814" i="10"/>
  <c r="G696" i="10"/>
  <c r="J696" i="10" s="1"/>
  <c r="M696" i="10" s="1"/>
  <c r="F203" i="10"/>
  <c r="K408" i="10"/>
  <c r="K1661" i="10"/>
  <c r="M1661" i="10" s="1"/>
  <c r="J1097" i="10"/>
  <c r="L1097" i="10"/>
  <c r="L1523" i="10"/>
  <c r="G237" i="4"/>
  <c r="G1287" i="10"/>
  <c r="I1287" i="10" s="1"/>
  <c r="K1772" i="10"/>
  <c r="M1772" i="10" s="1"/>
  <c r="E176" i="4"/>
  <c r="I1046" i="10"/>
  <c r="E534" i="4"/>
  <c r="K433" i="10"/>
  <c r="E1197" i="10"/>
  <c r="F1443" i="4"/>
  <c r="E1443" i="4"/>
  <c r="G1443" i="4"/>
  <c r="G73" i="10"/>
  <c r="J73" i="10" s="1"/>
  <c r="M73" i="10" s="1"/>
  <c r="K1833" i="10"/>
  <c r="F1636" i="10"/>
  <c r="F1094" i="4"/>
  <c r="F1126" i="10"/>
  <c r="K1909" i="10"/>
  <c r="L600" i="10"/>
  <c r="F726" i="4"/>
  <c r="G726" i="4"/>
  <c r="I1341" i="10"/>
  <c r="I1871" i="10"/>
  <c r="L546" i="10"/>
  <c r="G1742" i="10"/>
  <c r="I1742" i="10" s="1"/>
  <c r="L1069" i="10"/>
  <c r="J1069" i="10"/>
  <c r="I936" i="4"/>
  <c r="I1751" i="10"/>
  <c r="E1751" i="10"/>
  <c r="J1751" i="10"/>
  <c r="M1751" i="10" s="1"/>
  <c r="E1609" i="10"/>
  <c r="G660" i="4"/>
  <c r="G726" i="10"/>
  <c r="J726" i="10" s="1"/>
  <c r="F426" i="10"/>
  <c r="M426" i="10"/>
  <c r="E426" i="10"/>
  <c r="I426" i="10"/>
  <c r="I759" i="10"/>
  <c r="L743" i="10"/>
  <c r="I743" i="10"/>
  <c r="K743" i="10"/>
  <c r="F1625" i="10"/>
  <c r="E1625" i="10"/>
  <c r="K1625" i="10"/>
  <c r="F1859" i="10"/>
  <c r="K1859" i="10"/>
  <c r="L1859" i="10"/>
  <c r="F806" i="4"/>
  <c r="K454" i="10"/>
  <c r="G454" i="10"/>
  <c r="I454" i="10" s="1"/>
  <c r="F265" i="4"/>
  <c r="F1387" i="10"/>
  <c r="J1387" i="10"/>
  <c r="E1387" i="10"/>
  <c r="K1387" i="10"/>
  <c r="E273" i="4"/>
  <c r="F1292" i="10"/>
  <c r="I1054" i="10"/>
  <c r="F1480" i="10"/>
  <c r="K1222" i="10"/>
  <c r="G1435" i="10"/>
  <c r="I754" i="4"/>
  <c r="I1283" i="4"/>
  <c r="K128" i="10"/>
  <c r="F47" i="10"/>
  <c r="E923" i="10"/>
  <c r="F64" i="10"/>
  <c r="K64" i="10"/>
  <c r="M64" i="10" s="1"/>
  <c r="I64" i="10"/>
  <c r="G1643" i="10"/>
  <c r="J1643" i="10" s="1"/>
  <c r="E32" i="4"/>
  <c r="L1211" i="10"/>
  <c r="I299" i="4"/>
  <c r="E299" i="4"/>
  <c r="G299" i="4"/>
  <c r="M1136" i="10"/>
  <c r="F961" i="4"/>
  <c r="L126" i="10"/>
  <c r="G148" i="10"/>
  <c r="J148" i="10" s="1"/>
  <c r="F412" i="10"/>
  <c r="K1769" i="10"/>
  <c r="E1523" i="10"/>
  <c r="F1882" i="10"/>
  <c r="G1799" i="10"/>
  <c r="I1799" i="10" s="1"/>
  <c r="F1799" i="10"/>
  <c r="G176" i="4"/>
  <c r="G1689" i="10"/>
  <c r="J1689" i="10" s="1"/>
  <c r="E1689" i="10"/>
  <c r="L1046" i="10"/>
  <c r="G1052" i="10"/>
  <c r="I1052" i="10" s="1"/>
  <c r="K1052" i="10"/>
  <c r="F473" i="4"/>
  <c r="G1427" i="10"/>
  <c r="I1427" i="10" s="1"/>
  <c r="K1427" i="10"/>
  <c r="E1074" i="4"/>
  <c r="E1833" i="10"/>
  <c r="K165" i="10"/>
  <c r="J891" i="10"/>
  <c r="L891" i="10"/>
  <c r="E891" i="10"/>
  <c r="E1094" i="4"/>
  <c r="E1909" i="10"/>
  <c r="F1871" i="10"/>
  <c r="K546" i="10"/>
  <c r="J1742" i="10"/>
  <c r="M1742" i="10" s="1"/>
  <c r="J1917" i="10"/>
  <c r="G1609" i="10"/>
  <c r="E1141" i="10"/>
  <c r="E1210" i="4"/>
  <c r="G1210" i="4"/>
  <c r="I1210" i="4"/>
  <c r="K319" i="10"/>
  <c r="K759" i="10"/>
  <c r="E183" i="10"/>
  <c r="F1370" i="4"/>
  <c r="I1370" i="4"/>
  <c r="J1202" i="10"/>
  <c r="L594" i="10"/>
  <c r="G213" i="4"/>
  <c r="F213" i="4"/>
  <c r="E1480" i="10"/>
  <c r="L1222" i="10"/>
  <c r="I730" i="10"/>
  <c r="E730" i="10"/>
  <c r="L730" i="10"/>
  <c r="M730" i="10" s="1"/>
  <c r="L455" i="10"/>
  <c r="F1283" i="4"/>
  <c r="L128" i="10"/>
  <c r="F58" i="4"/>
  <c r="E58" i="4"/>
  <c r="E47" i="10"/>
  <c r="E1092" i="4"/>
  <c r="K1643" i="10"/>
  <c r="L1169" i="10"/>
  <c r="G1211" i="10"/>
  <c r="I1211" i="10" s="1"/>
  <c r="G92" i="4"/>
  <c r="I92" i="4"/>
  <c r="E92" i="4"/>
  <c r="E146" i="4"/>
  <c r="I146" i="4"/>
  <c r="I1496" i="10"/>
  <c r="J1496" i="10"/>
  <c r="F1496" i="10"/>
  <c r="L1496" i="10"/>
  <c r="K1496" i="10"/>
  <c r="F299" i="4"/>
  <c r="J558" i="10"/>
  <c r="M558" i="10" s="1"/>
  <c r="G783" i="10"/>
  <c r="I1004" i="10"/>
  <c r="I457" i="4"/>
  <c r="F243" i="4"/>
  <c r="J1508" i="10"/>
  <c r="J276" i="10"/>
  <c r="I583" i="10"/>
  <c r="E1429" i="4"/>
  <c r="E874" i="10"/>
  <c r="E121" i="4"/>
  <c r="G1054" i="4"/>
  <c r="E756" i="4"/>
  <c r="E1502" i="10"/>
  <c r="J957" i="10"/>
  <c r="M957" i="10" s="1"/>
  <c r="F1408" i="10"/>
  <c r="K1345" i="10"/>
  <c r="E1058" i="4"/>
  <c r="F1058" i="4"/>
  <c r="L999" i="10"/>
  <c r="J651" i="10"/>
  <c r="M651" i="10" s="1"/>
  <c r="L1210" i="10"/>
  <c r="K1218" i="10"/>
  <c r="E1498" i="10"/>
  <c r="E1062" i="10"/>
  <c r="F19" i="10"/>
  <c r="G1393" i="10"/>
  <c r="J1393" i="10" s="1"/>
  <c r="G350" i="4"/>
  <c r="I350" i="4"/>
  <c r="J822" i="10"/>
  <c r="E1522" i="10"/>
  <c r="L1175" i="10"/>
  <c r="G1776" i="10"/>
  <c r="L1776" i="10"/>
  <c r="E1776" i="10"/>
  <c r="F1070" i="10"/>
  <c r="G1070" i="10"/>
  <c r="K1070" i="10"/>
  <c r="K112" i="10"/>
  <c r="I1053" i="10"/>
  <c r="K813" i="10"/>
  <c r="G813" i="10"/>
  <c r="J813" i="10" s="1"/>
  <c r="K154" i="10"/>
  <c r="M154" i="10" s="1"/>
  <c r="F341" i="4"/>
  <c r="G341" i="4"/>
  <c r="I365" i="10"/>
  <c r="E303" i="10"/>
  <c r="G1178" i="4"/>
  <c r="E132" i="10"/>
  <c r="K132" i="10"/>
  <c r="G132" i="10"/>
  <c r="I132" i="10" s="1"/>
  <c r="F132" i="10"/>
  <c r="L132" i="10"/>
  <c r="L685" i="10"/>
  <c r="G685" i="10"/>
  <c r="I685" i="10" s="1"/>
  <c r="K685" i="10"/>
  <c r="F685" i="10"/>
  <c r="E685" i="10"/>
  <c r="J795" i="10"/>
  <c r="E438" i="10"/>
  <c r="L888" i="10"/>
  <c r="E1660" i="10"/>
  <c r="L1660" i="10"/>
  <c r="M1660" i="10" s="1"/>
  <c r="F999" i="10"/>
  <c r="K1585" i="10"/>
  <c r="G1210" i="10"/>
  <c r="I1210" i="10" s="1"/>
  <c r="K1270" i="10"/>
  <c r="L1270" i="10"/>
  <c r="E1270" i="10"/>
  <c r="F1218" i="10"/>
  <c r="F1498" i="10"/>
  <c r="E99" i="10"/>
  <c r="G1062" i="10"/>
  <c r="I1062" i="10" s="1"/>
  <c r="F286" i="10"/>
  <c r="J883" i="10"/>
  <c r="M883" i="10" s="1"/>
  <c r="F1513" i="10"/>
  <c r="L844" i="10"/>
  <c r="F844" i="10"/>
  <c r="F112" i="10"/>
  <c r="F273" i="10"/>
  <c r="L273" i="10"/>
  <c r="I273" i="10"/>
  <c r="E273" i="10"/>
  <c r="L1520" i="10"/>
  <c r="K1520" i="10"/>
  <c r="L1914" i="10"/>
  <c r="E1914" i="10"/>
  <c r="F1914" i="10"/>
  <c r="G1914" i="10"/>
  <c r="J1914" i="10" s="1"/>
  <c r="M1371" i="10"/>
  <c r="F874" i="10"/>
  <c r="K926" i="10"/>
  <c r="E926" i="10"/>
  <c r="E888" i="10"/>
  <c r="E1451" i="4"/>
  <c r="G1451" i="4"/>
  <c r="L1452" i="10"/>
  <c r="L1585" i="10"/>
  <c r="E1218" i="10"/>
  <c r="E1285" i="4"/>
  <c r="L1226" i="10"/>
  <c r="F1522" i="10"/>
  <c r="K869" i="10"/>
  <c r="K972" i="10"/>
  <c r="E112" i="10"/>
  <c r="E1422" i="4"/>
  <c r="G1422" i="4"/>
  <c r="G1529" i="10"/>
  <c r="J1529" i="10" s="1"/>
  <c r="F1529" i="10"/>
  <c r="E1529" i="10"/>
  <c r="K1529" i="10"/>
  <c r="G1331" i="10"/>
  <c r="J1331" i="10" s="1"/>
  <c r="F1331" i="10"/>
  <c r="L1331" i="10"/>
  <c r="I860" i="4"/>
  <c r="E860" i="4"/>
  <c r="G860" i="4"/>
  <c r="L253" i="10"/>
  <c r="F253" i="10"/>
  <c r="G253" i="10"/>
  <c r="I253" i="10" s="1"/>
  <c r="E253" i="10"/>
  <c r="K253" i="10"/>
  <c r="K1914" i="10"/>
  <c r="E170" i="10"/>
  <c r="F170" i="10"/>
  <c r="L170" i="10"/>
  <c r="G170" i="10"/>
  <c r="I170" i="10" s="1"/>
  <c r="J85" i="10"/>
  <c r="M85" i="10" s="1"/>
  <c r="I85" i="10"/>
  <c r="J131" i="10"/>
  <c r="M131" i="10" s="1"/>
  <c r="K795" i="10"/>
  <c r="E981" i="4"/>
  <c r="L1508" i="10"/>
  <c r="K276" i="10"/>
  <c r="L583" i="10"/>
  <c r="M583" i="10" s="1"/>
  <c r="G205" i="4"/>
  <c r="I1136" i="10"/>
  <c r="G214" i="4"/>
  <c r="J874" i="10"/>
  <c r="E1460" i="4"/>
  <c r="K1438" i="10"/>
  <c r="E1438" i="10"/>
  <c r="I926" i="10"/>
  <c r="K438" i="10"/>
  <c r="F888" i="10"/>
  <c r="I1660" i="10"/>
  <c r="F1452" i="10"/>
  <c r="G1039" i="10"/>
  <c r="E1039" i="10"/>
  <c r="E653" i="4"/>
  <c r="F895" i="4"/>
  <c r="E895" i="4"/>
  <c r="E1585" i="10"/>
  <c r="L1505" i="10"/>
  <c r="M1505" i="10" s="1"/>
  <c r="F1505" i="10"/>
  <c r="F1270" i="10"/>
  <c r="G1218" i="10"/>
  <c r="I1218" i="10" s="1"/>
  <c r="J1770" i="10"/>
  <c r="M1770" i="10" s="1"/>
  <c r="E1770" i="10"/>
  <c r="I1770" i="10"/>
  <c r="K1062" i="10"/>
  <c r="G1285" i="4"/>
  <c r="I794" i="4"/>
  <c r="F794" i="4"/>
  <c r="K1393" i="10"/>
  <c r="G1226" i="10"/>
  <c r="I1226" i="10" s="1"/>
  <c r="F350" i="4"/>
  <c r="I499" i="10"/>
  <c r="K499" i="10"/>
  <c r="K844" i="10"/>
  <c r="L869" i="10"/>
  <c r="I142" i="4"/>
  <c r="E142" i="4"/>
  <c r="G972" i="10"/>
  <c r="I972" i="10" s="1"/>
  <c r="I1140" i="4"/>
  <c r="G1140" i="4"/>
  <c r="F1140" i="4"/>
  <c r="K273" i="10"/>
  <c r="G1520" i="10"/>
  <c r="I1520" i="10" s="1"/>
  <c r="K388" i="10"/>
  <c r="M388" i="10" s="1"/>
  <c r="F388" i="10"/>
  <c r="I388" i="10"/>
  <c r="L1464" i="10"/>
  <c r="M1464" i="10" s="1"/>
  <c r="I1464" i="10"/>
  <c r="E1464" i="10"/>
  <c r="F1464" i="10"/>
  <c r="F1422" i="4"/>
  <c r="G249" i="10"/>
  <c r="J249" i="10" s="1"/>
  <c r="M249" i="10" s="1"/>
  <c r="F249" i="10"/>
  <c r="K1331" i="10"/>
  <c r="G872" i="10"/>
  <c r="J872" i="10" s="1"/>
  <c r="K872" i="10"/>
  <c r="L872" i="10"/>
  <c r="F872" i="10"/>
  <c r="E872" i="10"/>
  <c r="G888" i="10"/>
  <c r="I888" i="10" s="1"/>
  <c r="L1502" i="10"/>
  <c r="G1502" i="10"/>
  <c r="I1502" i="10" s="1"/>
  <c r="K1408" i="10"/>
  <c r="G1408" i="10"/>
  <c r="J1408" i="10" s="1"/>
  <c r="F1031" i="10"/>
  <c r="E1031" i="10"/>
  <c r="J1031" i="10"/>
  <c r="F1214" i="4"/>
  <c r="E1214" i="4"/>
  <c r="I829" i="4"/>
  <c r="F829" i="4"/>
  <c r="L337" i="10"/>
  <c r="G337" i="10"/>
  <c r="J337" i="10" s="1"/>
  <c r="F337" i="10"/>
  <c r="K337" i="10"/>
  <c r="E999" i="10"/>
  <c r="G999" i="10"/>
  <c r="I999" i="10" s="1"/>
  <c r="K1210" i="10"/>
  <c r="G1498" i="10"/>
  <c r="I1498" i="10" s="1"/>
  <c r="G19" i="10"/>
  <c r="I19" i="10" s="1"/>
  <c r="K19" i="10"/>
  <c r="I1513" i="10"/>
  <c r="L1513" i="10"/>
  <c r="E1513" i="10"/>
  <c r="E1175" i="10"/>
  <c r="G1175" i="10"/>
  <c r="J1175" i="10" s="1"/>
  <c r="G1214" i="4"/>
  <c r="I1377" i="4"/>
  <c r="G1377" i="4"/>
  <c r="E169" i="4"/>
  <c r="F169" i="4"/>
  <c r="G169" i="4"/>
  <c r="I169" i="4"/>
  <c r="E337" i="10"/>
  <c r="F935" i="4"/>
  <c r="G935" i="4"/>
  <c r="I935" i="4"/>
  <c r="E935" i="4"/>
  <c r="F855" i="4"/>
  <c r="I855" i="4"/>
  <c r="G855" i="4"/>
  <c r="G330" i="4"/>
  <c r="I981" i="4"/>
  <c r="K874" i="10"/>
  <c r="F121" i="4"/>
  <c r="G1014" i="4"/>
  <c r="F1147" i="4"/>
  <c r="G1460" i="4"/>
  <c r="G1103" i="4"/>
  <c r="I1103" i="4"/>
  <c r="G1438" i="10"/>
  <c r="G438" i="10"/>
  <c r="I438" i="10" s="1"/>
  <c r="F1345" i="10"/>
  <c r="E1345" i="10"/>
  <c r="J1345" i="10"/>
  <c r="K1031" i="10"/>
  <c r="G1452" i="10"/>
  <c r="J1452" i="10" s="1"/>
  <c r="E1210" i="10"/>
  <c r="J429" i="10"/>
  <c r="M429" i="10" s="1"/>
  <c r="I1270" i="10"/>
  <c r="K1498" i="10"/>
  <c r="G99" i="10"/>
  <c r="I99" i="10" s="1"/>
  <c r="E19" i="10"/>
  <c r="G655" i="4"/>
  <c r="I655" i="4"/>
  <c r="K1226" i="10"/>
  <c r="K1513" i="10"/>
  <c r="G844" i="10"/>
  <c r="J844" i="10" s="1"/>
  <c r="F1175" i="10"/>
  <c r="I225" i="4"/>
  <c r="F225" i="4"/>
  <c r="L972" i="10"/>
  <c r="I1214" i="4"/>
  <c r="E829" i="4"/>
  <c r="F1377" i="4"/>
  <c r="F154" i="10"/>
  <c r="E154" i="10"/>
  <c r="I154" i="10"/>
  <c r="G901" i="10"/>
  <c r="I901" i="10" s="1"/>
  <c r="K901" i="10"/>
  <c r="F901" i="10"/>
  <c r="E443" i="10"/>
  <c r="K443" i="10"/>
  <c r="L443" i="10"/>
  <c r="G443" i="10"/>
  <c r="J443" i="10" s="1"/>
  <c r="L1153" i="10"/>
  <c r="E1153" i="10"/>
  <c r="I1153" i="10"/>
  <c r="K1153" i="10"/>
  <c r="J1153" i="10"/>
  <c r="G576" i="10"/>
  <c r="I576" i="10" s="1"/>
  <c r="L576" i="10"/>
  <c r="K576" i="10"/>
  <c r="F576" i="10"/>
  <c r="G1653" i="10"/>
  <c r="I1653" i="10" s="1"/>
  <c r="F1653" i="10"/>
  <c r="L1653" i="10"/>
  <c r="K1653" i="10"/>
  <c r="E1653" i="10"/>
  <c r="E855" i="4"/>
  <c r="K888" i="10"/>
  <c r="F1585" i="10"/>
  <c r="G1585" i="10"/>
  <c r="L1218" i="10"/>
  <c r="F1062" i="10"/>
  <c r="E286" i="10"/>
  <c r="L286" i="10"/>
  <c r="G286" i="10"/>
  <c r="J286" i="10" s="1"/>
  <c r="K1522" i="10"/>
  <c r="L1522" i="10"/>
  <c r="G1522" i="10"/>
  <c r="I1522" i="10" s="1"/>
  <c r="G869" i="10"/>
  <c r="J869" i="10" s="1"/>
  <c r="E869" i="10"/>
  <c r="G112" i="10"/>
  <c r="J112" i="10" s="1"/>
  <c r="L112" i="10"/>
  <c r="E548" i="4"/>
  <c r="F548" i="4"/>
  <c r="G548" i="4"/>
  <c r="G761" i="4"/>
  <c r="I761" i="4"/>
  <c r="E761" i="4"/>
  <c r="F761" i="4"/>
  <c r="L303" i="10"/>
  <c r="K303" i="10"/>
  <c r="F303" i="10"/>
  <c r="G303" i="10"/>
  <c r="J303" i="10" s="1"/>
  <c r="F1178" i="4"/>
  <c r="E1178" i="4"/>
  <c r="G1009" i="4"/>
  <c r="E1009" i="4"/>
  <c r="F1009" i="4"/>
  <c r="J707" i="10"/>
  <c r="I707" i="10"/>
  <c r="G1310" i="10"/>
  <c r="I1310" i="10" s="1"/>
  <c r="E1310" i="10"/>
  <c r="F1310" i="10"/>
  <c r="K1310" i="10"/>
  <c r="L1329" i="10"/>
  <c r="G1329" i="10"/>
  <c r="I1329" i="10" s="1"/>
  <c r="F1329" i="10"/>
  <c r="K1329" i="10"/>
  <c r="K171" i="10"/>
  <c r="F171" i="10"/>
  <c r="E171" i="10"/>
  <c r="L171" i="10"/>
  <c r="I171" i="10"/>
  <c r="J171" i="10"/>
  <c r="K997" i="10"/>
  <c r="F997" i="10"/>
  <c r="E997" i="10"/>
  <c r="G997" i="10"/>
  <c r="I997" i="10" s="1"/>
  <c r="L997" i="10"/>
  <c r="F1456" i="4"/>
  <c r="E1456" i="4"/>
  <c r="I1456" i="4"/>
  <c r="G1456" i="4"/>
  <c r="K1654" i="10"/>
  <c r="E1654" i="10"/>
  <c r="E470" i="10"/>
  <c r="L1093" i="10"/>
  <c r="I561" i="10"/>
  <c r="E1000" i="10"/>
  <c r="F1363" i="4"/>
  <c r="G216" i="4"/>
  <c r="I1318" i="10"/>
  <c r="F1318" i="10"/>
  <c r="E1318" i="10"/>
  <c r="L152" i="10"/>
  <c r="F1029" i="4"/>
  <c r="G1029" i="4"/>
  <c r="F13" i="10"/>
  <c r="J13" i="10"/>
  <c r="M13" i="10" s="1"/>
  <c r="G396" i="4"/>
  <c r="K1707" i="10"/>
  <c r="E1707" i="10"/>
  <c r="E959" i="4"/>
  <c r="G769" i="10"/>
  <c r="I769" i="10" s="1"/>
  <c r="I1071" i="4"/>
  <c r="I946" i="4"/>
  <c r="E946" i="4"/>
  <c r="J1111" i="10"/>
  <c r="K1111" i="10"/>
  <c r="G963" i="10"/>
  <c r="J963" i="10" s="1"/>
  <c r="J1578" i="10"/>
  <c r="M1578" i="10" s="1"/>
  <c r="F1578" i="10"/>
  <c r="E672" i="4"/>
  <c r="F740" i="4"/>
  <c r="G476" i="10"/>
  <c r="I476" i="10" s="1"/>
  <c r="G439" i="10"/>
  <c r="J439" i="10" s="1"/>
  <c r="M439" i="10" s="1"/>
  <c r="J1649" i="10"/>
  <c r="M1649" i="10" s="1"/>
  <c r="F1883" i="10"/>
  <c r="M1883" i="10"/>
  <c r="G556" i="10"/>
  <c r="J556" i="10" s="1"/>
  <c r="M556" i="10" s="1"/>
  <c r="E556" i="10"/>
  <c r="G99" i="4"/>
  <c r="F1085" i="4"/>
  <c r="F721" i="10"/>
  <c r="F1610" i="10"/>
  <c r="I511" i="4"/>
  <c r="G912" i="4"/>
  <c r="K1208" i="10"/>
  <c r="I496" i="10"/>
  <c r="F1280" i="10"/>
  <c r="K1280" i="10"/>
  <c r="L1280" i="10"/>
  <c r="E649" i="4"/>
  <c r="L906" i="10"/>
  <c r="I955" i="4"/>
  <c r="G252" i="4"/>
  <c r="E1290" i="4"/>
  <c r="F1290" i="4"/>
  <c r="K1133" i="10"/>
  <c r="G1133" i="10"/>
  <c r="F1133" i="10"/>
  <c r="L1133" i="10"/>
  <c r="F1767" i="10"/>
  <c r="I817" i="4"/>
  <c r="E817" i="4"/>
  <c r="F817" i="4"/>
  <c r="I667" i="4"/>
  <c r="F667" i="4"/>
  <c r="E667" i="4"/>
  <c r="K67" i="10"/>
  <c r="E67" i="10"/>
  <c r="G67" i="10"/>
  <c r="I67" i="10" s="1"/>
  <c r="L67" i="10"/>
  <c r="I836" i="4"/>
  <c r="E836" i="4"/>
  <c r="G836" i="4"/>
  <c r="E1617" i="10"/>
  <c r="G1617" i="10"/>
  <c r="J1617" i="10" s="1"/>
  <c r="G559" i="10"/>
  <c r="J559" i="10" s="1"/>
  <c r="F559" i="10"/>
  <c r="I1005" i="4"/>
  <c r="E1005" i="4"/>
  <c r="F299" i="10"/>
  <c r="G299" i="10"/>
  <c r="J299" i="10" s="1"/>
  <c r="M299" i="10" s="1"/>
  <c r="F511" i="4"/>
  <c r="E732" i="10"/>
  <c r="J496" i="10"/>
  <c r="J348" i="10"/>
  <c r="M348" i="10" s="1"/>
  <c r="L1304" i="10"/>
  <c r="F1304" i="10"/>
  <c r="I630" i="4"/>
  <c r="F630" i="4"/>
  <c r="G630" i="4"/>
  <c r="E630" i="4"/>
  <c r="E1230" i="10"/>
  <c r="K1230" i="10"/>
  <c r="F1230" i="10"/>
  <c r="G1230" i="10"/>
  <c r="J1230" i="10" s="1"/>
  <c r="L1230" i="10"/>
  <c r="K1167" i="10"/>
  <c r="G1167" i="10"/>
  <c r="J1167" i="10" s="1"/>
  <c r="E1167" i="10"/>
  <c r="L1167" i="10"/>
  <c r="F1167" i="10"/>
  <c r="F836" i="4"/>
  <c r="J502" i="10"/>
  <c r="M502" i="10" s="1"/>
  <c r="G152" i="10"/>
  <c r="F841" i="10"/>
  <c r="G841" i="10"/>
  <c r="I841" i="10" s="1"/>
  <c r="K774" i="10"/>
  <c r="E774" i="10"/>
  <c r="L963" i="10"/>
  <c r="E258" i="4"/>
  <c r="K476" i="10"/>
  <c r="I845" i="10"/>
  <c r="I18" i="4"/>
  <c r="F343" i="10"/>
  <c r="J909" i="10"/>
  <c r="M909" i="10" s="1"/>
  <c r="E721" i="10"/>
  <c r="G732" i="10"/>
  <c r="J732" i="10" s="1"/>
  <c r="J1208" i="10"/>
  <c r="K496" i="10"/>
  <c r="E1304" i="10"/>
  <c r="F1722" i="10"/>
  <c r="E1722" i="10"/>
  <c r="F955" i="4"/>
  <c r="G787" i="10"/>
  <c r="I787" i="10" s="1"/>
  <c r="F787" i="10"/>
  <c r="I252" i="4"/>
  <c r="F1691" i="10"/>
  <c r="G1691" i="10"/>
  <c r="J1691" i="10" s="1"/>
  <c r="M1691" i="10" s="1"/>
  <c r="J1570" i="10"/>
  <c r="K1570" i="10"/>
  <c r="G1570" i="10"/>
  <c r="I1570" i="10" s="1"/>
  <c r="E1570" i="10"/>
  <c r="F1570" i="10"/>
  <c r="G1428" i="10"/>
  <c r="J1428" i="10" s="1"/>
  <c r="L1428" i="10"/>
  <c r="F1428" i="10"/>
  <c r="E1428" i="10"/>
  <c r="K1428" i="10"/>
  <c r="I1072" i="10"/>
  <c r="F1000" i="10"/>
  <c r="E841" i="10"/>
  <c r="J675" i="10"/>
  <c r="M675" i="10" s="1"/>
  <c r="K234" i="10"/>
  <c r="E1196" i="4"/>
  <c r="G1196" i="4"/>
  <c r="L707" i="10"/>
  <c r="F707" i="10"/>
  <c r="I774" i="10"/>
  <c r="G258" i="4"/>
  <c r="E740" i="4"/>
  <c r="F196" i="4"/>
  <c r="I146" i="10"/>
  <c r="F1617" i="10"/>
  <c r="G1649" i="10"/>
  <c r="I1649" i="10" s="1"/>
  <c r="L559" i="10"/>
  <c r="E299" i="10"/>
  <c r="J543" i="10"/>
  <c r="M543" i="10" s="1"/>
  <c r="L952" i="10"/>
  <c r="F952" i="10"/>
  <c r="K127" i="10"/>
  <c r="G127" i="10"/>
  <c r="J127" i="10" s="1"/>
  <c r="K732" i="10"/>
  <c r="F496" i="10"/>
  <c r="G996" i="4"/>
  <c r="L1401" i="10"/>
  <c r="G1401" i="10"/>
  <c r="E259" i="10"/>
  <c r="L259" i="10"/>
  <c r="G259" i="10"/>
  <c r="J259" i="10" s="1"/>
  <c r="G464" i="4"/>
  <c r="I464" i="4"/>
  <c r="G304" i="4"/>
  <c r="E304" i="4"/>
  <c r="F304" i="4"/>
  <c r="I304" i="4"/>
  <c r="K1102" i="10"/>
  <c r="G1102" i="10"/>
  <c r="I1102" i="10" s="1"/>
  <c r="F1102" i="10"/>
  <c r="L1102" i="10"/>
  <c r="L769" i="10"/>
  <c r="G1126" i="4"/>
  <c r="I1126" i="4"/>
  <c r="E235" i="4"/>
  <c r="F235" i="4"/>
  <c r="E64" i="4"/>
  <c r="G64" i="4"/>
  <c r="F1037" i="4"/>
  <c r="L1617" i="10"/>
  <c r="K559" i="10"/>
  <c r="F1005" i="4"/>
  <c r="I1376" i="4"/>
  <c r="F951" i="10"/>
  <c r="L951" i="10"/>
  <c r="K951" i="10"/>
  <c r="G947" i="10"/>
  <c r="J947" i="10" s="1"/>
  <c r="L947" i="10"/>
  <c r="I1437" i="10"/>
  <c r="G1304" i="10"/>
  <c r="I1304" i="10" s="1"/>
  <c r="G1243" i="10"/>
  <c r="J1243" i="10" s="1"/>
  <c r="E1243" i="10"/>
  <c r="E464" i="4"/>
  <c r="E1027" i="4"/>
  <c r="I1027" i="4"/>
  <c r="L1570" i="10"/>
  <c r="I638" i="4"/>
  <c r="F638" i="4"/>
  <c r="E638" i="4"/>
  <c r="L584" i="10"/>
  <c r="F584" i="10"/>
  <c r="K584" i="10"/>
  <c r="G584" i="10"/>
  <c r="I584" i="10" s="1"/>
  <c r="E584" i="10"/>
  <c r="G1204" i="10"/>
  <c r="J1204" i="10" s="1"/>
  <c r="M1204" i="10" s="1"/>
  <c r="K822" i="10"/>
  <c r="I1449" i="10"/>
  <c r="J1654" i="10"/>
  <c r="L1468" i="10"/>
  <c r="M1468" i="10" s="1"/>
  <c r="J470" i="10"/>
  <c r="M470" i="10" s="1"/>
  <c r="G1093" i="10"/>
  <c r="I1364" i="10"/>
  <c r="G884" i="10"/>
  <c r="I884" i="10" s="1"/>
  <c r="M365" i="10"/>
  <c r="M1567" i="10"/>
  <c r="I1567" i="10"/>
  <c r="M444" i="10"/>
  <c r="M561" i="10"/>
  <c r="L1318" i="10"/>
  <c r="M1318" i="10" s="1"/>
  <c r="G1241" i="10"/>
  <c r="F1241" i="10"/>
  <c r="G22" i="4"/>
  <c r="G234" i="10"/>
  <c r="I234" i="10" s="1"/>
  <c r="E1795" i="10"/>
  <c r="F1795" i="10"/>
  <c r="M1795" i="10"/>
  <c r="I13" i="10"/>
  <c r="L1707" i="10"/>
  <c r="K707" i="10"/>
  <c r="F774" i="10"/>
  <c r="E1126" i="4"/>
  <c r="M985" i="10"/>
  <c r="I985" i="10"/>
  <c r="I1371" i="10"/>
  <c r="E1371" i="10"/>
  <c r="E1111" i="10"/>
  <c r="I1037" i="4"/>
  <c r="I1578" i="10"/>
  <c r="F258" i="4"/>
  <c r="F80" i="4"/>
  <c r="E196" i="4"/>
  <c r="F1915" i="10"/>
  <c r="G1915" i="10"/>
  <c r="I1915" i="10" s="1"/>
  <c r="F877" i="4"/>
  <c r="K1617" i="10"/>
  <c r="E439" i="10"/>
  <c r="F18" i="4"/>
  <c r="F1019" i="4"/>
  <c r="E559" i="10"/>
  <c r="E1883" i="10"/>
  <c r="I1085" i="4"/>
  <c r="G1005" i="4"/>
  <c r="F361" i="10"/>
  <c r="G361" i="10"/>
  <c r="F1376" i="4"/>
  <c r="G1610" i="10"/>
  <c r="I1610" i="10" s="1"/>
  <c r="G952" i="10"/>
  <c r="I952" i="10" s="1"/>
  <c r="L127" i="10"/>
  <c r="L732" i="10"/>
  <c r="E1208" i="10"/>
  <c r="G951" i="10"/>
  <c r="I951" i="10" s="1"/>
  <c r="G1340" i="4"/>
  <c r="I1280" i="10"/>
  <c r="E947" i="10"/>
  <c r="F1401" i="10"/>
  <c r="G241" i="4"/>
  <c r="I241" i="4"/>
  <c r="L1722" i="10"/>
  <c r="M1722" i="10" s="1"/>
  <c r="L1243" i="10"/>
  <c r="E1691" i="10"/>
  <c r="F464" i="4"/>
  <c r="G1717" i="10"/>
  <c r="I1717" i="10" s="1"/>
  <c r="K1717" i="10"/>
  <c r="L1717" i="10"/>
  <c r="G638" i="4"/>
  <c r="E1102" i="10"/>
  <c r="L609" i="10"/>
  <c r="G609" i="10"/>
  <c r="J609" i="10" s="1"/>
  <c r="F609" i="10"/>
  <c r="K609" i="10"/>
  <c r="G511" i="4"/>
  <c r="L496" i="10"/>
  <c r="E1767" i="10"/>
  <c r="G1767" i="10"/>
  <c r="I1767" i="10" s="1"/>
  <c r="L1767" i="10"/>
  <c r="K1555" i="10"/>
  <c r="G1555" i="10"/>
  <c r="E1555" i="10"/>
  <c r="L1555" i="10"/>
  <c r="E413" i="4"/>
  <c r="I413" i="4"/>
  <c r="E887" i="10"/>
  <c r="F887" i="10"/>
  <c r="K887" i="10"/>
  <c r="L887" i="10"/>
  <c r="G887" i="10"/>
  <c r="J1000" i="10"/>
  <c r="M1000" i="10" s="1"/>
  <c r="K152" i="10"/>
  <c r="F152" i="10"/>
  <c r="F396" i="4"/>
  <c r="E396" i="4"/>
  <c r="I959" i="4"/>
  <c r="G959" i="4"/>
  <c r="E769" i="10"/>
  <c r="F1071" i="4"/>
  <c r="G235" i="4"/>
  <c r="I64" i="4"/>
  <c r="G1037" i="4"/>
  <c r="J340" i="10"/>
  <c r="M340" i="10" s="1"/>
  <c r="F672" i="4"/>
  <c r="I740" i="4"/>
  <c r="E476" i="10"/>
  <c r="I877" i="4"/>
  <c r="F845" i="10"/>
  <c r="L845" i="10"/>
  <c r="M845" i="10" s="1"/>
  <c r="E503" i="4"/>
  <c r="G503" i="4"/>
  <c r="E1019" i="4"/>
  <c r="G343" i="10"/>
  <c r="I343" i="10" s="1"/>
  <c r="I99" i="4"/>
  <c r="F99" i="4"/>
  <c r="E1085" i="4"/>
  <c r="K721" i="10"/>
  <c r="G721" i="10"/>
  <c r="J721" i="10" s="1"/>
  <c r="E912" i="4"/>
  <c r="I912" i="4"/>
  <c r="E496" i="10"/>
  <c r="E906" i="10"/>
  <c r="K906" i="10"/>
  <c r="G906" i="10"/>
  <c r="I906" i="10" s="1"/>
  <c r="E41" i="4"/>
  <c r="G41" i="4"/>
  <c r="I41" i="4"/>
  <c r="J1767" i="10"/>
  <c r="G1471" i="10"/>
  <c r="I1471" i="10" s="1"/>
  <c r="K1471" i="10"/>
  <c r="F1555" i="10"/>
  <c r="F413" i="4"/>
  <c r="F800" i="4"/>
  <c r="G800" i="4"/>
  <c r="I800" i="4"/>
  <c r="J616" i="10"/>
  <c r="I616" i="10"/>
  <c r="F982" i="4"/>
  <c r="F1368" i="4"/>
  <c r="G1368" i="4"/>
  <c r="E613" i="10"/>
  <c r="F613" i="10"/>
  <c r="E406" i="10"/>
  <c r="F406" i="10"/>
  <c r="L1594" i="10"/>
  <c r="I907" i="4"/>
  <c r="F1392" i="10"/>
  <c r="G179" i="4"/>
  <c r="I569" i="4"/>
  <c r="L1828" i="10"/>
  <c r="K330" i="10"/>
  <c r="G669" i="10"/>
  <c r="I669" i="10" s="1"/>
  <c r="E495" i="4"/>
  <c r="G495" i="4"/>
  <c r="L1711" i="10"/>
  <c r="G1711" i="10"/>
  <c r="J1711" i="10" s="1"/>
  <c r="E134" i="10"/>
  <c r="L134" i="10"/>
  <c r="K134" i="10"/>
  <c r="I782" i="4"/>
  <c r="F782" i="4"/>
  <c r="E782" i="4"/>
  <c r="G782" i="4"/>
  <c r="J948" i="10"/>
  <c r="M948" i="10" s="1"/>
  <c r="I948" i="10"/>
  <c r="G75" i="4"/>
  <c r="F75" i="4"/>
  <c r="E75" i="4"/>
  <c r="I75" i="4"/>
  <c r="E1868" i="10"/>
  <c r="G1868" i="10"/>
  <c r="I1868" i="10" s="1"/>
  <c r="I598" i="4"/>
  <c r="E598" i="4"/>
  <c r="E1400" i="4"/>
  <c r="L1614" i="10"/>
  <c r="K1614" i="10"/>
  <c r="E175" i="10"/>
  <c r="G1057" i="10"/>
  <c r="I1057" i="10" s="1"/>
  <c r="J1731" i="10"/>
  <c r="F1731" i="10"/>
  <c r="K1828" i="10"/>
  <c r="L1168" i="10"/>
  <c r="L1255" i="10"/>
  <c r="G1255" i="10"/>
  <c r="J1255" i="10" s="1"/>
  <c r="K1255" i="10"/>
  <c r="E647" i="10"/>
  <c r="F647" i="10"/>
  <c r="L330" i="10"/>
  <c r="I197" i="4"/>
  <c r="G197" i="4"/>
  <c r="I1166" i="4"/>
  <c r="E893" i="4"/>
  <c r="I893" i="4"/>
  <c r="F893" i="4"/>
  <c r="G808" i="10"/>
  <c r="J808" i="10" s="1"/>
  <c r="F495" i="4"/>
  <c r="K1711" i="10"/>
  <c r="E124" i="4"/>
  <c r="F124" i="4"/>
  <c r="G124" i="4"/>
  <c r="I124" i="4"/>
  <c r="I992" i="10"/>
  <c r="J992" i="10"/>
  <c r="M992" i="10" s="1"/>
  <c r="M209" i="10"/>
  <c r="J1122" i="10"/>
  <c r="M1122" i="10" s="1"/>
  <c r="K1085" i="10"/>
  <c r="G1085" i="10"/>
  <c r="F1605" i="10"/>
  <c r="J1548" i="10"/>
  <c r="M1753" i="10"/>
  <c r="G1450" i="10"/>
  <c r="I1146" i="10"/>
  <c r="E180" i="10"/>
  <c r="J180" i="10"/>
  <c r="M180" i="10" s="1"/>
  <c r="J615" i="10"/>
  <c r="M615" i="10" s="1"/>
  <c r="M1659" i="10"/>
  <c r="E1724" i="10"/>
  <c r="F641" i="10"/>
  <c r="K938" i="10"/>
  <c r="M938" i="10" s="1"/>
  <c r="I938" i="10"/>
  <c r="J399" i="10"/>
  <c r="M399" i="10" s="1"/>
  <c r="G1816" i="10"/>
  <c r="F1464" i="4"/>
  <c r="L523" i="10"/>
  <c r="E982" i="4"/>
  <c r="E456" i="10"/>
  <c r="G456" i="10"/>
  <c r="E1368" i="4"/>
  <c r="L706" i="10"/>
  <c r="M706" i="10" s="1"/>
  <c r="I706" i="10"/>
  <c r="G1444" i="4"/>
  <c r="G613" i="10"/>
  <c r="I613" i="10" s="1"/>
  <c r="G342" i="4"/>
  <c r="F1289" i="4"/>
  <c r="G406" i="10"/>
  <c r="L239" i="10"/>
  <c r="M239" i="10" s="1"/>
  <c r="I239" i="10"/>
  <c r="K1594" i="10"/>
  <c r="G57" i="10"/>
  <c r="J57" i="10" s="1"/>
  <c r="M57" i="10" s="1"/>
  <c r="F598" i="4"/>
  <c r="I1614" i="10"/>
  <c r="G1392" i="10"/>
  <c r="J1392" i="10" s="1"/>
  <c r="L1367" i="10"/>
  <c r="K1367" i="10"/>
  <c r="G1367" i="10"/>
  <c r="E1208" i="4"/>
  <c r="G54" i="4"/>
  <c r="G569" i="4"/>
  <c r="L1731" i="10"/>
  <c r="E1255" i="10"/>
  <c r="L647" i="10"/>
  <c r="F132" i="4"/>
  <c r="E132" i="4"/>
  <c r="E1166" i="4"/>
  <c r="G893" i="4"/>
  <c r="I495" i="4"/>
  <c r="F1711" i="10"/>
  <c r="F134" i="10"/>
  <c r="F139" i="4"/>
  <c r="G139" i="4"/>
  <c r="F383" i="4"/>
  <c r="F668" i="4"/>
  <c r="I668" i="4"/>
  <c r="G650" i="10"/>
  <c r="J650" i="10" s="1"/>
  <c r="K650" i="10"/>
  <c r="F650" i="10"/>
  <c r="L650" i="10"/>
  <c r="G630" i="10"/>
  <c r="L630" i="10"/>
  <c r="J986" i="10"/>
  <c r="M986" i="10" s="1"/>
  <c r="E1464" i="4"/>
  <c r="I982" i="4"/>
  <c r="G1539" i="10"/>
  <c r="I1539" i="10" s="1"/>
  <c r="E915" i="10"/>
  <c r="G915" i="10"/>
  <c r="I915" i="10" s="1"/>
  <c r="K915" i="10"/>
  <c r="G156" i="10"/>
  <c r="J156" i="10" s="1"/>
  <c r="M156" i="10" s="1"/>
  <c r="J1868" i="10"/>
  <c r="F1594" i="10"/>
  <c r="E1614" i="10"/>
  <c r="G1208" i="4"/>
  <c r="I739" i="4"/>
  <c r="G934" i="10"/>
  <c r="I934" i="10" s="1"/>
  <c r="E934" i="10"/>
  <c r="E1731" i="10"/>
  <c r="G497" i="10"/>
  <c r="I497" i="10" s="1"/>
  <c r="K647" i="10"/>
  <c r="K391" i="10"/>
  <c r="E391" i="10"/>
  <c r="F391" i="10"/>
  <c r="F197" i="4"/>
  <c r="F1218" i="4"/>
  <c r="G1218" i="4"/>
  <c r="E1176" i="10"/>
  <c r="L1176" i="10"/>
  <c r="F1166" i="4"/>
  <c r="K808" i="10"/>
  <c r="F155" i="4"/>
  <c r="I155" i="4"/>
  <c r="E1711" i="10"/>
  <c r="G168" i="4"/>
  <c r="F440" i="10"/>
  <c r="E440" i="10"/>
  <c r="G440" i="10"/>
  <c r="I440" i="10" s="1"/>
  <c r="E383" i="4"/>
  <c r="E668" i="4"/>
  <c r="I591" i="10"/>
  <c r="J591" i="10"/>
  <c r="M591" i="10" s="1"/>
  <c r="M59" i="10"/>
  <c r="E650" i="10"/>
  <c r="I217" i="4"/>
  <c r="G217" i="4"/>
  <c r="G942" i="4"/>
  <c r="G17" i="4"/>
  <c r="F375" i="4"/>
  <c r="E375" i="4"/>
  <c r="I1104" i="4"/>
  <c r="I1484" i="4"/>
  <c r="F1484" i="4"/>
  <c r="F630" i="10"/>
  <c r="G541" i="10"/>
  <c r="I541" i="10" s="1"/>
  <c r="G1719" i="10"/>
  <c r="J1719" i="10" s="1"/>
  <c r="G982" i="4"/>
  <c r="L1539" i="10"/>
  <c r="F37" i="10"/>
  <c r="E37" i="10"/>
  <c r="M37" i="10"/>
  <c r="K613" i="10"/>
  <c r="E246" i="10"/>
  <c r="F246" i="10"/>
  <c r="L246" i="10"/>
  <c r="M246" i="10" s="1"/>
  <c r="L1396" i="10"/>
  <c r="E1396" i="10"/>
  <c r="E156" i="10"/>
  <c r="G1594" i="10"/>
  <c r="J339" i="10"/>
  <c r="G1400" i="4"/>
  <c r="F1614" i="10"/>
  <c r="K1708" i="10"/>
  <c r="E1708" i="10"/>
  <c r="E739" i="4"/>
  <c r="K934" i="10"/>
  <c r="K1731" i="10"/>
  <c r="F497" i="10"/>
  <c r="F1255" i="10"/>
  <c r="G647" i="10"/>
  <c r="I647" i="10" s="1"/>
  <c r="K491" i="10"/>
  <c r="E1218" i="4"/>
  <c r="G1176" i="10"/>
  <c r="G1166" i="4"/>
  <c r="E1264" i="4"/>
  <c r="E120" i="4"/>
  <c r="L808" i="10"/>
  <c r="I344" i="4"/>
  <c r="J1455" i="10"/>
  <c r="M1455" i="10" s="1"/>
  <c r="E155" i="4"/>
  <c r="E965" i="4"/>
  <c r="G134" i="10"/>
  <c r="E139" i="4"/>
  <c r="F168" i="4"/>
  <c r="K440" i="10"/>
  <c r="I383" i="4"/>
  <c r="G668" i="4"/>
  <c r="E907" i="4"/>
  <c r="J1614" i="10"/>
  <c r="K175" i="10"/>
  <c r="L175" i="10"/>
  <c r="F569" i="4"/>
  <c r="F1057" i="10"/>
  <c r="G1731" i="10"/>
  <c r="I1731" i="10" s="1"/>
  <c r="F1828" i="10"/>
  <c r="G1168" i="10"/>
  <c r="J1168" i="10" s="1"/>
  <c r="K1168" i="10"/>
  <c r="E518" i="4"/>
  <c r="F518" i="4"/>
  <c r="G330" i="10"/>
  <c r="J330" i="10" s="1"/>
  <c r="J669" i="10"/>
  <c r="L669" i="10"/>
  <c r="L221" i="10"/>
  <c r="F221" i="10"/>
  <c r="K221" i="10"/>
  <c r="E808" i="10"/>
  <c r="F1321" i="10"/>
  <c r="E1321" i="10"/>
  <c r="I445" i="10"/>
  <c r="J445" i="10"/>
  <c r="F859" i="4"/>
  <c r="G859" i="4"/>
  <c r="E859" i="4"/>
  <c r="G1338" i="10"/>
  <c r="J1338" i="10" s="1"/>
  <c r="K1338" i="10"/>
  <c r="L1338" i="10"/>
  <c r="E88" i="4"/>
  <c r="E1469" i="10"/>
  <c r="F1469" i="10"/>
  <c r="G1469" i="10"/>
  <c r="I1469" i="10" s="1"/>
  <c r="K1228" i="10"/>
  <c r="G1228" i="10"/>
  <c r="I1228" i="10" s="1"/>
  <c r="F1228" i="10"/>
  <c r="L1228" i="10"/>
  <c r="I419" i="4"/>
  <c r="G419" i="4"/>
  <c r="F419" i="4"/>
  <c r="E641" i="10"/>
  <c r="J641" i="10"/>
  <c r="M641" i="10" s="1"/>
  <c r="E677" i="4"/>
  <c r="G677" i="4"/>
  <c r="F17" i="4"/>
  <c r="I1137" i="4"/>
  <c r="I398" i="4"/>
  <c r="E12" i="4"/>
  <c r="K1719" i="10"/>
  <c r="G1312" i="4"/>
  <c r="E379" i="4"/>
  <c r="G1289" i="4"/>
  <c r="L406" i="10"/>
  <c r="I1030" i="4"/>
  <c r="F1030" i="4"/>
  <c r="F156" i="10"/>
  <c r="L1868" i="10"/>
  <c r="G907" i="4"/>
  <c r="F1714" i="10"/>
  <c r="J1714" i="10"/>
  <c r="M1714" i="10" s="1"/>
  <c r="F1400" i="4"/>
  <c r="I207" i="10"/>
  <c r="J207" i="10"/>
  <c r="L207" i="10"/>
  <c r="E179" i="4"/>
  <c r="G175" i="10"/>
  <c r="I175" i="10" s="1"/>
  <c r="I1708" i="10"/>
  <c r="G739" i="4"/>
  <c r="F1855" i="10"/>
  <c r="J1855" i="10"/>
  <c r="M1855" i="10" s="1"/>
  <c r="K1057" i="10"/>
  <c r="F934" i="10"/>
  <c r="F1168" i="10"/>
  <c r="G518" i="4"/>
  <c r="G491" i="10"/>
  <c r="I491" i="10" s="1"/>
  <c r="F330" i="10"/>
  <c r="I391" i="10"/>
  <c r="F669" i="10"/>
  <c r="K1176" i="10"/>
  <c r="G120" i="4"/>
  <c r="F808" i="10"/>
  <c r="G418" i="4"/>
  <c r="E418" i="4"/>
  <c r="E103" i="4"/>
  <c r="G103" i="4"/>
  <c r="I859" i="4"/>
  <c r="F375" i="10"/>
  <c r="I375" i="10"/>
  <c r="E375" i="10"/>
  <c r="K1060" i="10"/>
  <c r="I1060" i="10"/>
  <c r="J1060" i="10"/>
  <c r="F1060" i="10"/>
  <c r="E1228" i="10"/>
  <c r="E419" i="4"/>
  <c r="E756" i="10"/>
  <c r="G756" i="10"/>
  <c r="K756" i="10"/>
  <c r="F756" i="10"/>
  <c r="I1605" i="10"/>
  <c r="L1548" i="10"/>
  <c r="G414" i="10"/>
  <c r="I414" i="10" s="1"/>
  <c r="F1753" i="10"/>
  <c r="L1450" i="10"/>
  <c r="G1389" i="10"/>
  <c r="E1659" i="10"/>
  <c r="K1724" i="10"/>
  <c r="I112" i="4"/>
  <c r="F217" i="4"/>
  <c r="I641" i="10"/>
  <c r="I942" i="4"/>
  <c r="F677" i="4"/>
  <c r="L1549" i="10"/>
  <c r="G1549" i="10"/>
  <c r="I1549" i="10" s="1"/>
  <c r="E1137" i="4"/>
  <c r="E1104" i="4"/>
  <c r="F398" i="4"/>
  <c r="K1755" i="10"/>
  <c r="M1755" i="10" s="1"/>
  <c r="E1755" i="10"/>
  <c r="I12" i="4"/>
  <c r="I1464" i="4"/>
  <c r="F541" i="10"/>
  <c r="F1719" i="10"/>
  <c r="E1312" i="4"/>
  <c r="F1539" i="10"/>
  <c r="G1440" i="10"/>
  <c r="J1440" i="10" s="1"/>
  <c r="M1440" i="10" s="1"/>
  <c r="I37" i="10"/>
  <c r="G379" i="4"/>
  <c r="I246" i="10"/>
  <c r="I1289" i="4"/>
  <c r="K616" i="10"/>
  <c r="E616" i="10"/>
  <c r="G1030" i="4"/>
  <c r="J1396" i="10"/>
  <c r="E1594" i="10"/>
  <c r="L339" i="10"/>
  <c r="K339" i="10"/>
  <c r="E1714" i="10"/>
  <c r="K1392" i="10"/>
  <c r="M1553" i="10"/>
  <c r="E1553" i="10"/>
  <c r="K207" i="10"/>
  <c r="I179" i="4"/>
  <c r="E54" i="4"/>
  <c r="F175" i="10"/>
  <c r="L1708" i="10"/>
  <c r="E1855" i="10"/>
  <c r="E1057" i="10"/>
  <c r="K777" i="10"/>
  <c r="M777" i="10" s="1"/>
  <c r="F777" i="10"/>
  <c r="G1828" i="10"/>
  <c r="I705" i="10"/>
  <c r="F705" i="10"/>
  <c r="K705" i="10"/>
  <c r="M705" i="10" s="1"/>
  <c r="I294" i="10"/>
  <c r="F1583" i="10"/>
  <c r="J1583" i="10"/>
  <c r="M1583" i="10" s="1"/>
  <c r="I1583" i="10"/>
  <c r="I518" i="4"/>
  <c r="L391" i="10"/>
  <c r="E1912" i="10"/>
  <c r="L1912" i="10"/>
  <c r="M1912" i="10" s="1"/>
  <c r="G221" i="10"/>
  <c r="I221" i="10" s="1"/>
  <c r="F1176" i="10"/>
  <c r="F1264" i="4"/>
  <c r="F120" i="4"/>
  <c r="G277" i="10"/>
  <c r="J277" i="10" s="1"/>
  <c r="M277" i="10" s="1"/>
  <c r="F277" i="10"/>
  <c r="G1321" i="10"/>
  <c r="E344" i="4"/>
  <c r="I1143" i="4"/>
  <c r="F418" i="4"/>
  <c r="J1638" i="10"/>
  <c r="M1638" i="10" s="1"/>
  <c r="G1638" i="10"/>
  <c r="I1638" i="10" s="1"/>
  <c r="F1638" i="10"/>
  <c r="I965" i="4"/>
  <c r="I113" i="4"/>
  <c r="E1338" i="10"/>
  <c r="L375" i="10"/>
  <c r="M375" i="10" s="1"/>
  <c r="I88" i="4"/>
  <c r="L1060" i="10"/>
  <c r="K1469" i="10"/>
  <c r="I108" i="10"/>
  <c r="J108" i="10"/>
  <c r="M108" i="10" s="1"/>
  <c r="G808" i="4"/>
  <c r="I808" i="4"/>
  <c r="G1887" i="10"/>
  <c r="J1887" i="10" s="1"/>
  <c r="F1887" i="10"/>
  <c r="E1887" i="10"/>
  <c r="K1887" i="10"/>
  <c r="G275" i="4"/>
  <c r="I275" i="4"/>
  <c r="F275" i="4"/>
  <c r="G1174" i="4"/>
  <c r="F1174" i="4"/>
  <c r="E1174" i="4"/>
  <c r="E1358" i="4"/>
  <c r="G1358" i="4"/>
  <c r="I1358" i="4"/>
  <c r="F1358" i="4"/>
  <c r="G1675" i="10"/>
  <c r="J1675" i="10" s="1"/>
  <c r="L1675" i="10"/>
  <c r="E1675" i="10"/>
  <c r="F1675" i="10"/>
  <c r="K1675" i="10"/>
  <c r="K1221" i="10"/>
  <c r="F1221" i="10"/>
  <c r="G1221" i="10"/>
  <c r="J1221" i="10" s="1"/>
  <c r="E1221" i="10"/>
  <c r="L1221" i="10"/>
  <c r="E73" i="4"/>
  <c r="E1783" i="10"/>
  <c r="M1783" i="10"/>
  <c r="G27" i="4"/>
  <c r="G636" i="10"/>
  <c r="K636" i="10"/>
  <c r="L880" i="10"/>
  <c r="K765" i="10"/>
  <c r="G765" i="10"/>
  <c r="F17" i="10"/>
  <c r="I585" i="4"/>
  <c r="F649" i="10"/>
  <c r="J649" i="10"/>
  <c r="I1554" i="10"/>
  <c r="L124" i="10"/>
  <c r="K1540" i="10"/>
  <c r="E771" i="10"/>
  <c r="F771" i="10"/>
  <c r="E1017" i="10"/>
  <c r="L1337" i="10"/>
  <c r="F857" i="10"/>
  <c r="F463" i="10"/>
  <c r="G463" i="10"/>
  <c r="J463" i="10" s="1"/>
  <c r="M463" i="10" s="1"/>
  <c r="E919" i="4"/>
  <c r="E1130" i="10"/>
  <c r="E1507" i="10"/>
  <c r="J1507" i="10"/>
  <c r="I1507" i="10"/>
  <c r="L1478" i="10"/>
  <c r="K453" i="10"/>
  <c r="F267" i="10"/>
  <c r="G1832" i="10"/>
  <c r="I1832" i="10" s="1"/>
  <c r="I1151" i="4"/>
  <c r="E1151" i="4"/>
  <c r="F1151" i="4"/>
  <c r="L1887" i="10"/>
  <c r="G1843" i="10"/>
  <c r="I1843" i="10" s="1"/>
  <c r="F1843" i="10"/>
  <c r="K1843" i="10"/>
  <c r="E1843" i="10"/>
  <c r="E275" i="4"/>
  <c r="E33" i="10"/>
  <c r="L33" i="10"/>
  <c r="G33" i="10"/>
  <c r="I33" i="10" s="1"/>
  <c r="I1174" i="4"/>
  <c r="I219" i="4"/>
  <c r="F219" i="4"/>
  <c r="E1342" i="10"/>
  <c r="G1342" i="10"/>
  <c r="I1342" i="10" s="1"/>
  <c r="K1342" i="10"/>
  <c r="E1431" i="4"/>
  <c r="I1431" i="4"/>
  <c r="G1431" i="4"/>
  <c r="E1010" i="4"/>
  <c r="G1010" i="4"/>
  <c r="I1010" i="4"/>
  <c r="F1010" i="4"/>
  <c r="J371" i="10"/>
  <c r="I371" i="10"/>
  <c r="K371" i="10"/>
  <c r="I753" i="10"/>
  <c r="E155" i="10"/>
  <c r="J155" i="10"/>
  <c r="M155" i="10" s="1"/>
  <c r="M120" i="10"/>
  <c r="I120" i="10"/>
  <c r="I73" i="4"/>
  <c r="G1264" i="10"/>
  <c r="K1264" i="10"/>
  <c r="I209" i="4"/>
  <c r="E463" i="4"/>
  <c r="F1783" i="10"/>
  <c r="G1457" i="10"/>
  <c r="I1457" i="10" s="1"/>
  <c r="F1457" i="10"/>
  <c r="F636" i="10"/>
  <c r="K880" i="10"/>
  <c r="F591" i="10"/>
  <c r="E591" i="10"/>
  <c r="F765" i="10"/>
  <c r="K649" i="10"/>
  <c r="G771" i="10"/>
  <c r="G1337" i="10"/>
  <c r="I1337" i="10" s="1"/>
  <c r="F652" i="4"/>
  <c r="K857" i="10"/>
  <c r="F919" i="4"/>
  <c r="L1507" i="10"/>
  <c r="L658" i="10"/>
  <c r="F658" i="10"/>
  <c r="K658" i="10"/>
  <c r="E658" i="10"/>
  <c r="G658" i="10"/>
  <c r="J658" i="10" s="1"/>
  <c r="F1556" i="10"/>
  <c r="G1556" i="10"/>
  <c r="J1556" i="10" s="1"/>
  <c r="E1556" i="10"/>
  <c r="L1556" i="10"/>
  <c r="K33" i="10"/>
  <c r="K517" i="10"/>
  <c r="G517" i="10"/>
  <c r="I517" i="10" s="1"/>
  <c r="E517" i="10"/>
  <c r="L517" i="10"/>
  <c r="L538" i="10"/>
  <c r="E538" i="10"/>
  <c r="G538" i="10"/>
  <c r="J538" i="10" s="1"/>
  <c r="G219" i="4"/>
  <c r="G206" i="4"/>
  <c r="I206" i="4"/>
  <c r="L1342" i="10"/>
  <c r="F1431" i="4"/>
  <c r="E1005" i="10"/>
  <c r="F1105" i="10"/>
  <c r="L1105" i="10"/>
  <c r="L1779" i="10"/>
  <c r="E1779" i="10"/>
  <c r="F1779" i="10"/>
  <c r="I1361" i="4"/>
  <c r="G1361" i="4"/>
  <c r="E1361" i="4"/>
  <c r="I566" i="4"/>
  <c r="E566" i="4"/>
  <c r="K930" i="10"/>
  <c r="G930" i="10"/>
  <c r="E930" i="10"/>
  <c r="L930" i="10"/>
  <c r="K1582" i="10"/>
  <c r="G1582" i="10"/>
  <c r="I1582" i="10" s="1"/>
  <c r="J1582" i="10"/>
  <c r="E1582" i="10"/>
  <c r="F1582" i="10"/>
  <c r="E1372" i="10"/>
  <c r="K1372" i="10"/>
  <c r="F1372" i="10"/>
  <c r="G1372" i="10"/>
  <c r="J1372" i="10" s="1"/>
  <c r="L1372" i="10"/>
  <c r="K29" i="10"/>
  <c r="G29" i="10"/>
  <c r="I29" i="10" s="1"/>
  <c r="L29" i="10"/>
  <c r="G1295" i="10"/>
  <c r="J1295" i="10" s="1"/>
  <c r="G134" i="4"/>
  <c r="I134" i="4"/>
  <c r="E808" i="4"/>
  <c r="F1005" i="10"/>
  <c r="K1105" i="10"/>
  <c r="K1779" i="10"/>
  <c r="F1361" i="4"/>
  <c r="G566" i="4"/>
  <c r="F930" i="10"/>
  <c r="F15" i="10"/>
  <c r="E15" i="10"/>
  <c r="K15" i="10"/>
  <c r="L1582" i="10"/>
  <c r="E674" i="4"/>
  <c r="F674" i="4"/>
  <c r="I674" i="4"/>
  <c r="G674" i="4"/>
  <c r="F253" i="4"/>
  <c r="E253" i="4"/>
  <c r="I253" i="4"/>
  <c r="M1573" i="10"/>
  <c r="F1573" i="10"/>
  <c r="I1573" i="10"/>
  <c r="E1641" i="10"/>
  <c r="F1641" i="10"/>
  <c r="L1641" i="10"/>
  <c r="I1540" i="10"/>
  <c r="J1540" i="10"/>
  <c r="L1540" i="10"/>
  <c r="E29" i="10"/>
  <c r="F629" i="4"/>
  <c r="I629" i="4"/>
  <c r="F1078" i="4"/>
  <c r="I1078" i="4"/>
  <c r="E1295" i="10"/>
  <c r="F134" i="4"/>
  <c r="L1005" i="10"/>
  <c r="F902" i="4"/>
  <c r="G902" i="4"/>
  <c r="J1130" i="10"/>
  <c r="L1130" i="10"/>
  <c r="K1130" i="10"/>
  <c r="G1105" i="10"/>
  <c r="J453" i="10"/>
  <c r="E453" i="10"/>
  <c r="F566" i="4"/>
  <c r="I727" i="10"/>
  <c r="J727" i="10"/>
  <c r="M727" i="10" s="1"/>
  <c r="F718" i="10"/>
  <c r="L718" i="10"/>
  <c r="K718" i="10"/>
  <c r="G718" i="10"/>
  <c r="I718" i="10" s="1"/>
  <c r="E26" i="10"/>
  <c r="G26" i="10"/>
  <c r="J26" i="10" s="1"/>
  <c r="L26" i="10"/>
  <c r="G1471" i="4"/>
  <c r="F1471" i="4"/>
  <c r="E1471" i="4"/>
  <c r="L15" i="10"/>
  <c r="E1648" i="10"/>
  <c r="I1648" i="10"/>
  <c r="K1648" i="10"/>
  <c r="J1648" i="10"/>
  <c r="L1648" i="10"/>
  <c r="G291" i="10"/>
  <c r="E291" i="10"/>
  <c r="F291" i="10"/>
  <c r="L291" i="10"/>
  <c r="G880" i="10"/>
  <c r="I880" i="10" s="1"/>
  <c r="K1337" i="10"/>
  <c r="F1337" i="10"/>
  <c r="L857" i="10"/>
  <c r="K1005" i="10"/>
  <c r="E1105" i="10"/>
  <c r="J267" i="10"/>
  <c r="E267" i="10"/>
  <c r="K267" i="10"/>
  <c r="I267" i="10"/>
  <c r="F1832" i="10"/>
  <c r="J1832" i="10"/>
  <c r="L1832" i="10"/>
  <c r="E718" i="10"/>
  <c r="G894" i="10"/>
  <c r="J894" i="10" s="1"/>
  <c r="L894" i="10"/>
  <c r="K894" i="10"/>
  <c r="F894" i="10"/>
  <c r="E894" i="10"/>
  <c r="K26" i="10"/>
  <c r="I1471" i="4"/>
  <c r="I418" i="10"/>
  <c r="J418" i="10"/>
  <c r="E418" i="10"/>
  <c r="K418" i="10"/>
  <c r="L418" i="10"/>
  <c r="G15" i="10"/>
  <c r="J15" i="10" s="1"/>
  <c r="E851" i="10"/>
  <c r="G851" i="10"/>
  <c r="J851" i="10" s="1"/>
  <c r="K851" i="10"/>
  <c r="G1627" i="10"/>
  <c r="I1627" i="10" s="1"/>
  <c r="F1627" i="10"/>
  <c r="E1627" i="10"/>
  <c r="K1627" i="10"/>
  <c r="G1265" i="4"/>
  <c r="E1265" i="4"/>
  <c r="F1265" i="4"/>
  <c r="I1265" i="4"/>
  <c r="G17" i="10"/>
  <c r="I17" i="10" s="1"/>
  <c r="E585" i="4"/>
  <c r="G585" i="4"/>
  <c r="E1101" i="4"/>
  <c r="K1554" i="10"/>
  <c r="L1554" i="10"/>
  <c r="F1554" i="10"/>
  <c r="K124" i="10"/>
  <c r="E124" i="10"/>
  <c r="J124" i="10"/>
  <c r="F29" i="10"/>
  <c r="F980" i="10"/>
  <c r="G980" i="10"/>
  <c r="J980" i="10" s="1"/>
  <c r="L980" i="10"/>
  <c r="K980" i="10"/>
  <c r="K1017" i="10"/>
  <c r="G1017" i="10"/>
  <c r="F1017" i="10"/>
  <c r="L1295" i="10"/>
  <c r="G857" i="10"/>
  <c r="I857" i="10" s="1"/>
  <c r="G1005" i="10"/>
  <c r="I1005" i="10" s="1"/>
  <c r="F1431" i="10"/>
  <c r="G1431" i="10"/>
  <c r="E1431" i="10"/>
  <c r="K1478" i="10"/>
  <c r="E1478" i="10"/>
  <c r="I1478" i="10"/>
  <c r="G1779" i="10"/>
  <c r="I1779" i="10" s="1"/>
  <c r="L873" i="10"/>
  <c r="G873" i="10"/>
  <c r="F873" i="10"/>
  <c r="K873" i="10"/>
  <c r="F26" i="10"/>
  <c r="F418" i="10"/>
  <c r="L950" i="10"/>
  <c r="K950" i="10"/>
  <c r="E950" i="10"/>
  <c r="G950" i="10"/>
  <c r="I950" i="10" s="1"/>
  <c r="F1648" i="10"/>
  <c r="F851" i="10"/>
  <c r="L1627" i="10"/>
  <c r="I686" i="10"/>
  <c r="J642" i="10"/>
  <c r="M642" i="10" s="1"/>
  <c r="I21" i="10"/>
  <c r="E1455" i="10"/>
  <c r="J1665" i="10"/>
  <c r="M1665" i="10" s="1"/>
  <c r="K677" i="10"/>
  <c r="M677" i="10" s="1"/>
  <c r="G779" i="4"/>
  <c r="K1796" i="10"/>
  <c r="E379" i="10"/>
  <c r="L1094" i="10"/>
  <c r="G1094" i="10"/>
  <c r="G222" i="4"/>
  <c r="E1607" i="10"/>
  <c r="J1756" i="10"/>
  <c r="G275" i="10"/>
  <c r="G953" i="4"/>
  <c r="E1800" i="10"/>
  <c r="I1800" i="10"/>
  <c r="J1279" i="10"/>
  <c r="M1279" i="10" s="1"/>
  <c r="J322" i="10"/>
  <c r="E1219" i="4"/>
  <c r="I1811" i="10"/>
  <c r="K686" i="10"/>
  <c r="K1033" i="10"/>
  <c r="K308" i="10"/>
  <c r="M308" i="10" s="1"/>
  <c r="G570" i="10"/>
  <c r="K1739" i="10"/>
  <c r="G986" i="4"/>
  <c r="K452" i="10"/>
  <c r="F459" i="10"/>
  <c r="G875" i="4"/>
  <c r="F199" i="4"/>
  <c r="I199" i="4"/>
  <c r="F751" i="10"/>
  <c r="F1580" i="10"/>
  <c r="I1759" i="10"/>
  <c r="M1759" i="10"/>
  <c r="E1759" i="10"/>
  <c r="L1115" i="10"/>
  <c r="G1115" i="10"/>
  <c r="J1115" i="10" s="1"/>
  <c r="F301" i="10"/>
  <c r="K70" i="10"/>
  <c r="E513" i="10"/>
  <c r="G513" i="10"/>
  <c r="L513" i="10"/>
  <c r="G662" i="10"/>
  <c r="F662" i="10"/>
  <c r="K662" i="10"/>
  <c r="G686" i="4"/>
  <c r="E686" i="4"/>
  <c r="J292" i="10"/>
  <c r="L292" i="10"/>
  <c r="I292" i="10"/>
  <c r="E292" i="10"/>
  <c r="L877" i="10"/>
  <c r="L1432" i="10"/>
  <c r="E1013" i="4"/>
  <c r="I1013" i="4"/>
  <c r="E53" i="4"/>
  <c r="I53" i="4"/>
  <c r="G526" i="4"/>
  <c r="E526" i="4"/>
  <c r="F526" i="4"/>
  <c r="L1358" i="10"/>
  <c r="G1358" i="10"/>
  <c r="I1358" i="10" s="1"/>
  <c r="E1358" i="10"/>
  <c r="G866" i="4"/>
  <c r="K1558" i="10"/>
  <c r="L1558" i="10"/>
  <c r="G1558" i="10"/>
  <c r="I1558" i="10" s="1"/>
  <c r="E1558" i="10"/>
  <c r="G1607" i="10"/>
  <c r="J1071" i="10"/>
  <c r="M1071" i="10" s="1"/>
  <c r="L322" i="10"/>
  <c r="E1811" i="10"/>
  <c r="F1426" i="4"/>
  <c r="I282" i="10"/>
  <c r="G178" i="4"/>
  <c r="I1002" i="10"/>
  <c r="I533" i="4"/>
  <c r="F1013" i="4"/>
  <c r="F53" i="4"/>
  <c r="I526" i="4"/>
  <c r="J898" i="10"/>
  <c r="M898" i="10" s="1"/>
  <c r="K1191" i="10"/>
  <c r="L1191" i="10"/>
  <c r="G1191" i="10"/>
  <c r="I607" i="4"/>
  <c r="F607" i="4"/>
  <c r="E607" i="4"/>
  <c r="E866" i="4"/>
  <c r="F735" i="10"/>
  <c r="E735" i="10"/>
  <c r="K735" i="10"/>
  <c r="L735" i="10"/>
  <c r="G631" i="10"/>
  <c r="J631" i="10" s="1"/>
  <c r="F631" i="10"/>
  <c r="L631" i="10"/>
  <c r="K631" i="10"/>
  <c r="I1413" i="10"/>
  <c r="J1413" i="10"/>
  <c r="M1413" i="10" s="1"/>
  <c r="J1558" i="10"/>
  <c r="F1410" i="4"/>
  <c r="G1410" i="4"/>
  <c r="E1410" i="4"/>
  <c r="L1214" i="10"/>
  <c r="K1214" i="10"/>
  <c r="G1214" i="10"/>
  <c r="F1214" i="10"/>
  <c r="E1214" i="10"/>
  <c r="J1485" i="10"/>
  <c r="M1485" i="10" s="1"/>
  <c r="L1344" i="10"/>
  <c r="G1344" i="10"/>
  <c r="I1344" i="10" s="1"/>
  <c r="F147" i="4"/>
  <c r="I147" i="4"/>
  <c r="L522" i="10"/>
  <c r="M522" i="10" s="1"/>
  <c r="E522" i="10"/>
  <c r="G53" i="4"/>
  <c r="K1020" i="10"/>
  <c r="G1020" i="10"/>
  <c r="I1020" i="10" s="1"/>
  <c r="G333" i="4"/>
  <c r="F333" i="4"/>
  <c r="E333" i="4"/>
  <c r="I333" i="4"/>
  <c r="F1358" i="10"/>
  <c r="I866" i="4"/>
  <c r="F878" i="10"/>
  <c r="E878" i="10"/>
  <c r="G878" i="10"/>
  <c r="J878" i="10" s="1"/>
  <c r="F453" i="4"/>
  <c r="E453" i="4"/>
  <c r="I453" i="4"/>
  <c r="K836" i="10"/>
  <c r="F836" i="10"/>
  <c r="E836" i="10"/>
  <c r="G1024" i="10"/>
  <c r="I1024" i="10" s="1"/>
  <c r="G1426" i="4"/>
  <c r="F676" i="4"/>
  <c r="I989" i="4"/>
  <c r="M314" i="10"/>
  <c r="L1336" i="10"/>
  <c r="I1336" i="10"/>
  <c r="J1336" i="10"/>
  <c r="F1336" i="10"/>
  <c r="F1330" i="10"/>
  <c r="G1330" i="10"/>
  <c r="J1330" i="10" s="1"/>
  <c r="L1330" i="10"/>
  <c r="G69" i="4"/>
  <c r="F69" i="4"/>
  <c r="E69" i="4"/>
  <c r="L878" i="10"/>
  <c r="I535" i="10"/>
  <c r="J535" i="10"/>
  <c r="M535" i="10" s="1"/>
  <c r="F723" i="10"/>
  <c r="E723" i="10"/>
  <c r="G723" i="10"/>
  <c r="L836" i="10"/>
  <c r="I954" i="10"/>
  <c r="J954" i="10"/>
  <c r="J1862" i="10"/>
  <c r="F1862" i="10"/>
  <c r="G1862" i="10"/>
  <c r="I1862" i="10" s="1"/>
  <c r="E1862" i="10"/>
  <c r="K1862" i="10"/>
  <c r="E1765" i="10"/>
  <c r="L1765" i="10"/>
  <c r="F1765" i="10"/>
  <c r="G1765" i="10"/>
  <c r="J1765" i="10" s="1"/>
  <c r="K1765" i="10"/>
  <c r="F1279" i="10"/>
  <c r="E1024" i="10"/>
  <c r="J1811" i="10"/>
  <c r="E1426" i="4"/>
  <c r="G676" i="4"/>
  <c r="I593" i="4"/>
  <c r="L751" i="10"/>
  <c r="J751" i="10"/>
  <c r="I751" i="10"/>
  <c r="I1373" i="4"/>
  <c r="J70" i="10"/>
  <c r="G1013" i="4"/>
  <c r="K1336" i="10"/>
  <c r="I55" i="10"/>
  <c r="E1330" i="10"/>
  <c r="I688" i="4"/>
  <c r="E688" i="4"/>
  <c r="F688" i="4"/>
  <c r="E1020" i="10"/>
  <c r="I892" i="4"/>
  <c r="E892" i="4"/>
  <c r="G12" i="10"/>
  <c r="J12" i="10" s="1"/>
  <c r="E12" i="10"/>
  <c r="K12" i="10"/>
  <c r="L12" i="10"/>
  <c r="L1745" i="10"/>
  <c r="F1745" i="10"/>
  <c r="G1745" i="10"/>
  <c r="J1745" i="10" s="1"/>
  <c r="K878" i="10"/>
  <c r="E1427" i="4"/>
  <c r="I1427" i="4"/>
  <c r="G1427" i="4"/>
  <c r="G836" i="10"/>
  <c r="J836" i="10" s="1"/>
  <c r="K1098" i="10"/>
  <c r="E1098" i="10"/>
  <c r="F1098" i="10"/>
  <c r="G1098" i="10"/>
  <c r="J1098" i="10" s="1"/>
  <c r="L1098" i="10"/>
  <c r="E491" i="4"/>
  <c r="G491" i="4"/>
  <c r="E301" i="10"/>
  <c r="G301" i="10"/>
  <c r="I301" i="10" s="1"/>
  <c r="I1106" i="4"/>
  <c r="F1106" i="4"/>
  <c r="G877" i="10"/>
  <c r="J877" i="10" s="1"/>
  <c r="F877" i="10"/>
  <c r="F284" i="10"/>
  <c r="G284" i="10"/>
  <c r="I284" i="10" s="1"/>
  <c r="E284" i="10"/>
  <c r="L284" i="10"/>
  <c r="G1432" i="10"/>
  <c r="J1432" i="10" s="1"/>
  <c r="K1432" i="10"/>
  <c r="F1432" i="10"/>
  <c r="G1851" i="10"/>
  <c r="L1851" i="10"/>
  <c r="K1851" i="10"/>
  <c r="F1851" i="10"/>
  <c r="E1851" i="10"/>
  <c r="G670" i="4"/>
  <c r="F670" i="4"/>
  <c r="I535" i="4"/>
  <c r="G535" i="4"/>
  <c r="E535" i="4"/>
  <c r="F535" i="4"/>
  <c r="F505" i="10"/>
  <c r="G505" i="10"/>
  <c r="J505" i="10" s="1"/>
  <c r="E505" i="10"/>
  <c r="L505" i="10"/>
  <c r="K505" i="10"/>
  <c r="J1084" i="10"/>
  <c r="M1084" i="10" s="1"/>
  <c r="J1774" i="10"/>
  <c r="M1774" i="10" s="1"/>
  <c r="G1774" i="10"/>
  <c r="I1774" i="10" s="1"/>
  <c r="I222" i="4"/>
  <c r="L1756" i="10"/>
  <c r="I1279" i="10"/>
  <c r="F322" i="10"/>
  <c r="G1073" i="10"/>
  <c r="I1073" i="10" s="1"/>
  <c r="I293" i="4"/>
  <c r="F1024" i="10"/>
  <c r="L1811" i="10"/>
  <c r="L686" i="10"/>
  <c r="L1033" i="10"/>
  <c r="I308" i="10"/>
  <c r="K570" i="10"/>
  <c r="J1739" i="10"/>
  <c r="G24" i="4"/>
  <c r="I452" i="10"/>
  <c r="L459" i="10"/>
  <c r="I875" i="4"/>
  <c r="F593" i="4"/>
  <c r="E751" i="10"/>
  <c r="E1373" i="4"/>
  <c r="L191" i="10"/>
  <c r="E191" i="10"/>
  <c r="J191" i="10"/>
  <c r="E178" i="4"/>
  <c r="L1002" i="10"/>
  <c r="G533" i="4"/>
  <c r="G147" i="4"/>
  <c r="I988" i="10"/>
  <c r="M988" i="10"/>
  <c r="F491" i="4"/>
  <c r="E440" i="4"/>
  <c r="I1379" i="10"/>
  <c r="K301" i="10"/>
  <c r="L70" i="10"/>
  <c r="I522" i="10"/>
  <c r="I1067" i="4"/>
  <c r="E989" i="4"/>
  <c r="M639" i="10"/>
  <c r="E1106" i="4"/>
  <c r="E1336" i="10"/>
  <c r="K877" i="10"/>
  <c r="K245" i="10"/>
  <c r="I245" i="10"/>
  <c r="F245" i="10"/>
  <c r="E245" i="10"/>
  <c r="E1682" i="10"/>
  <c r="I1682" i="10"/>
  <c r="J1682" i="10"/>
  <c r="L1682" i="10"/>
  <c r="F1682" i="10"/>
  <c r="I670" i="4"/>
  <c r="G381" i="4"/>
  <c r="I381" i="4"/>
  <c r="F381" i="4"/>
  <c r="L984" i="10"/>
  <c r="K984" i="10"/>
  <c r="G984" i="10"/>
  <c r="J984" i="10" s="1"/>
  <c r="F984" i="10"/>
  <c r="E984" i="10"/>
  <c r="J895" i="10"/>
  <c r="I117" i="4"/>
  <c r="E1122" i="4"/>
  <c r="F1073" i="4"/>
  <c r="E68" i="4"/>
  <c r="L896" i="10"/>
  <c r="F896" i="10"/>
  <c r="I545" i="4"/>
  <c r="K904" i="10"/>
  <c r="M904" i="10" s="1"/>
  <c r="I904" i="10"/>
  <c r="K49" i="10"/>
  <c r="J49" i="10"/>
  <c r="I504" i="4"/>
  <c r="M1177" i="10"/>
  <c r="F1272" i="4"/>
  <c r="I1306" i="10"/>
  <c r="G452" i="4"/>
  <c r="G1122" i="4"/>
  <c r="G68" i="4"/>
  <c r="F97" i="4"/>
  <c r="K896" i="10"/>
  <c r="G731" i="4"/>
  <c r="K1334" i="10"/>
  <c r="J1334" i="10"/>
  <c r="K1155" i="10"/>
  <c r="L1018" i="10"/>
  <c r="G1018" i="10"/>
  <c r="J1018" i="10" s="1"/>
  <c r="E903" i="10"/>
  <c r="F1182" i="10"/>
  <c r="G488" i="10"/>
  <c r="E488" i="10"/>
  <c r="E30" i="4"/>
  <c r="E83" i="10"/>
  <c r="G83" i="10"/>
  <c r="J83" i="10" s="1"/>
  <c r="L83" i="10"/>
  <c r="E1198" i="10"/>
  <c r="F1198" i="10"/>
  <c r="K1198" i="10"/>
  <c r="L1198" i="10"/>
  <c r="J879" i="10"/>
  <c r="M879" i="10" s="1"/>
  <c r="I1104" i="10"/>
  <c r="L1063" i="10"/>
  <c r="K1063" i="10"/>
  <c r="J745" i="10"/>
  <c r="M745" i="10" s="1"/>
  <c r="I452" i="4"/>
  <c r="G1546" i="10"/>
  <c r="L60" i="10"/>
  <c r="F60" i="10"/>
  <c r="I1043" i="4"/>
  <c r="G1343" i="4"/>
  <c r="I140" i="4"/>
  <c r="E140" i="4"/>
  <c r="G896" i="10"/>
  <c r="J896" i="10" s="1"/>
  <c r="G472" i="4"/>
  <c r="E472" i="4"/>
  <c r="I1334" i="10"/>
  <c r="F1155" i="10"/>
  <c r="K1018" i="10"/>
  <c r="F83" i="10"/>
  <c r="G1198" i="10"/>
  <c r="J1198" i="10" s="1"/>
  <c r="G1910" i="10"/>
  <c r="I1910" i="10" s="1"/>
  <c r="K1910" i="10"/>
  <c r="E1910" i="10"/>
  <c r="L1910" i="10"/>
  <c r="K1895" i="10"/>
  <c r="E1895" i="10"/>
  <c r="L1895" i="10"/>
  <c r="G1895" i="10"/>
  <c r="J1895" i="10" s="1"/>
  <c r="E452" i="4"/>
  <c r="E914" i="4"/>
  <c r="G914" i="4"/>
  <c r="I983" i="10"/>
  <c r="E1201" i="4"/>
  <c r="E1362" i="10"/>
  <c r="G1362" i="10"/>
  <c r="L1334" i="10"/>
  <c r="G1155" i="10"/>
  <c r="J1155" i="10" s="1"/>
  <c r="L386" i="10"/>
  <c r="K386" i="10"/>
  <c r="F1018" i="10"/>
  <c r="I1403" i="4"/>
  <c r="F1403" i="4"/>
  <c r="E1403" i="4"/>
  <c r="F1398" i="10"/>
  <c r="G1398" i="10"/>
  <c r="I1398" i="10" s="1"/>
  <c r="E1398" i="10"/>
  <c r="G1116" i="4"/>
  <c r="I1116" i="4"/>
  <c r="F1116" i="4"/>
  <c r="F680" i="4"/>
  <c r="G680" i="4"/>
  <c r="I680" i="4"/>
  <c r="E1484" i="10"/>
  <c r="F1484" i="10"/>
  <c r="G1484" i="10"/>
  <c r="L1484" i="10"/>
  <c r="K1484" i="10"/>
  <c r="F1910" i="10"/>
  <c r="F1895" i="10"/>
  <c r="J995" i="10"/>
  <c r="M995" i="10" s="1"/>
  <c r="I1177" i="10"/>
  <c r="F879" i="10"/>
  <c r="E1104" i="10"/>
  <c r="F779" i="10"/>
  <c r="F338" i="4"/>
  <c r="L1669" i="10"/>
  <c r="J1669" i="10"/>
  <c r="F1198" i="4"/>
  <c r="I386" i="4"/>
  <c r="F843" i="10"/>
  <c r="I118" i="10"/>
  <c r="G1063" i="10"/>
  <c r="K1306" i="10"/>
  <c r="L1306" i="10"/>
  <c r="I323" i="10"/>
  <c r="K1690" i="10"/>
  <c r="G550" i="4"/>
  <c r="G1483" i="10"/>
  <c r="I1483" i="10" s="1"/>
  <c r="G60" i="10"/>
  <c r="K895" i="10"/>
  <c r="G1043" i="4"/>
  <c r="I903" i="4"/>
  <c r="E1343" i="4"/>
  <c r="G140" i="4"/>
  <c r="I1201" i="4"/>
  <c r="E896" i="10"/>
  <c r="I472" i="4"/>
  <c r="F1334" i="10"/>
  <c r="G386" i="10"/>
  <c r="J386" i="10" s="1"/>
  <c r="L488" i="10"/>
  <c r="G115" i="4"/>
  <c r="L1398" i="10"/>
  <c r="K551" i="10"/>
  <c r="E551" i="10"/>
  <c r="L551" i="10"/>
  <c r="G327" i="4"/>
  <c r="E327" i="4"/>
  <c r="I327" i="4"/>
  <c r="F327" i="4"/>
  <c r="K1546" i="10"/>
  <c r="E1018" i="10"/>
  <c r="E830" i="4"/>
  <c r="G125" i="4"/>
  <c r="E125" i="4"/>
  <c r="F151" i="4"/>
  <c r="G151" i="4"/>
  <c r="K488" i="10"/>
  <c r="G1511" i="10"/>
  <c r="J1511" i="10" s="1"/>
  <c r="K1511" i="10"/>
  <c r="F1511" i="10"/>
  <c r="E210" i="4"/>
  <c r="I210" i="4"/>
  <c r="G210" i="4"/>
  <c r="G1403" i="4"/>
  <c r="I1230" i="4"/>
  <c r="F1230" i="4"/>
  <c r="E1116" i="4"/>
  <c r="E1804" i="10"/>
  <c r="G1804" i="10"/>
  <c r="L1804" i="10"/>
  <c r="F1804" i="10"/>
  <c r="I890" i="4"/>
  <c r="G890" i="4"/>
  <c r="E890" i="4"/>
  <c r="G551" i="10"/>
  <c r="I551" i="10" s="1"/>
  <c r="F117" i="4"/>
  <c r="F1122" i="4"/>
  <c r="I1122" i="4"/>
  <c r="E1073" i="4"/>
  <c r="I1073" i="4"/>
  <c r="F68" i="4"/>
  <c r="G545" i="4"/>
  <c r="E545" i="4"/>
  <c r="F1343" i="10"/>
  <c r="K1343" i="10"/>
  <c r="E1343" i="10"/>
  <c r="L1343" i="10"/>
  <c r="G1343" i="10"/>
  <c r="J1343" i="10" s="1"/>
  <c r="F452" i="4"/>
  <c r="F985" i="4"/>
  <c r="E985" i="4"/>
  <c r="G117" i="4"/>
  <c r="I97" i="4"/>
  <c r="E97" i="4"/>
  <c r="F545" i="4"/>
  <c r="E731" i="4"/>
  <c r="F731" i="4"/>
  <c r="L1155" i="10"/>
  <c r="E1155" i="10"/>
  <c r="G903" i="10"/>
  <c r="J903" i="10" s="1"/>
  <c r="K903" i="10"/>
  <c r="F903" i="10"/>
  <c r="G1182" i="10"/>
  <c r="I1182" i="10" s="1"/>
  <c r="E1182" i="10"/>
  <c r="K1182" i="10"/>
  <c r="F30" i="4"/>
  <c r="G987" i="4"/>
  <c r="E987" i="4"/>
  <c r="I987" i="4"/>
  <c r="F551" i="10"/>
  <c r="K1534" i="10"/>
  <c r="E1534" i="10"/>
  <c r="F708" i="4"/>
  <c r="G1725" i="10"/>
  <c r="J1725" i="10" s="1"/>
  <c r="K1725" i="10"/>
  <c r="F1725" i="10"/>
  <c r="G867" i="10"/>
  <c r="J867" i="10" s="1"/>
  <c r="E867" i="10"/>
  <c r="L867" i="10"/>
  <c r="E689" i="4"/>
  <c r="F689" i="4"/>
  <c r="I689" i="4"/>
  <c r="G689" i="4"/>
  <c r="K462" i="10"/>
  <c r="F462" i="10"/>
  <c r="E462" i="10"/>
  <c r="G462" i="10"/>
  <c r="I462" i="10" s="1"/>
  <c r="G718" i="4"/>
  <c r="F718" i="4"/>
  <c r="G1420" i="10"/>
  <c r="J1420" i="10" s="1"/>
  <c r="M1420" i="10" s="1"/>
  <c r="F1357" i="4"/>
  <c r="G1357" i="4"/>
  <c r="E639" i="4"/>
  <c r="F639" i="4"/>
  <c r="G1019" i="10"/>
  <c r="J1019" i="10" s="1"/>
  <c r="K1019" i="10"/>
  <c r="F167" i="10"/>
  <c r="E167" i="10"/>
  <c r="F945" i="4"/>
  <c r="E945" i="4"/>
  <c r="L1534" i="10"/>
  <c r="G1258" i="4"/>
  <c r="E1258" i="4"/>
  <c r="J469" i="10"/>
  <c r="E469" i="10"/>
  <c r="K469" i="10"/>
  <c r="F215" i="4"/>
  <c r="K882" i="10"/>
  <c r="F490" i="4"/>
  <c r="E1283" i="10"/>
  <c r="G117" i="10"/>
  <c r="J117" i="10" s="1"/>
  <c r="E117" i="10"/>
  <c r="G881" i="4"/>
  <c r="G1193" i="10"/>
  <c r="J1193" i="10" s="1"/>
  <c r="L1193" i="10"/>
  <c r="E220" i="10"/>
  <c r="K1472" i="10"/>
  <c r="F1439" i="10"/>
  <c r="G1341" i="4"/>
  <c r="F201" i="4"/>
  <c r="G837" i="4"/>
  <c r="F837" i="4"/>
  <c r="I837" i="4"/>
  <c r="E837" i="4"/>
  <c r="K1100" i="10"/>
  <c r="G467" i="10"/>
  <c r="I467" i="10" s="1"/>
  <c r="L1725" i="10"/>
  <c r="G486" i="10"/>
  <c r="J486" i="10" s="1"/>
  <c r="E486" i="10"/>
  <c r="F486" i="10"/>
  <c r="K486" i="10"/>
  <c r="L486" i="10"/>
  <c r="E610" i="10"/>
  <c r="F867" i="10"/>
  <c r="E1329" i="4"/>
  <c r="F1329" i="4"/>
  <c r="L462" i="10"/>
  <c r="F145" i="4"/>
  <c r="I145" i="4"/>
  <c r="G977" i="10"/>
  <c r="J977" i="10" s="1"/>
  <c r="K977" i="10"/>
  <c r="F975" i="4"/>
  <c r="I826" i="4"/>
  <c r="G746" i="10"/>
  <c r="I718" i="4"/>
  <c r="I623" i="4"/>
  <c r="E1420" i="10"/>
  <c r="I1357" i="4"/>
  <c r="I1317" i="10"/>
  <c r="K1317" i="10"/>
  <c r="L1317" i="10"/>
  <c r="F145" i="10"/>
  <c r="E145" i="10"/>
  <c r="G167" i="10"/>
  <c r="J167" i="10" s="1"/>
  <c r="M167" i="10" s="1"/>
  <c r="I945" i="4"/>
  <c r="G1534" i="10"/>
  <c r="I1534" i="10" s="1"/>
  <c r="E494" i="4"/>
  <c r="E490" i="4"/>
  <c r="L1283" i="10"/>
  <c r="F117" i="10"/>
  <c r="I881" i="4"/>
  <c r="L1456" i="10"/>
  <c r="F1193" i="10"/>
  <c r="J220" i="10"/>
  <c r="L1439" i="10"/>
  <c r="E1341" i="4"/>
  <c r="E1697" i="10"/>
  <c r="F1697" i="10"/>
  <c r="G1697" i="10"/>
  <c r="I1697" i="10" s="1"/>
  <c r="L548" i="10"/>
  <c r="G548" i="10"/>
  <c r="I548" i="10" s="1"/>
  <c r="E548" i="10"/>
  <c r="F548" i="10"/>
  <c r="E1528" i="10"/>
  <c r="K1528" i="10"/>
  <c r="G1528" i="10"/>
  <c r="L1528" i="10"/>
  <c r="G1192" i="4"/>
  <c r="E1192" i="4"/>
  <c r="F1192" i="4"/>
  <c r="E1725" i="10"/>
  <c r="K867" i="10"/>
  <c r="I1329" i="4"/>
  <c r="I824" i="4"/>
  <c r="J1416" i="10"/>
  <c r="M1416" i="10" s="1"/>
  <c r="E1416" i="10"/>
  <c r="F1416" i="10"/>
  <c r="G1622" i="10"/>
  <c r="I1622" i="10" s="1"/>
  <c r="F1622" i="10"/>
  <c r="I1454" i="4"/>
  <c r="J145" i="10"/>
  <c r="M145" i="10" s="1"/>
  <c r="E1446" i="10"/>
  <c r="G1446" i="10"/>
  <c r="J1446" i="10" s="1"/>
  <c r="M1446" i="10" s="1"/>
  <c r="G1051" i="10"/>
  <c r="K1051" i="10"/>
  <c r="G945" i="4"/>
  <c r="I428" i="4"/>
  <c r="J1534" i="10"/>
  <c r="F1258" i="4"/>
  <c r="K1187" i="10"/>
  <c r="M1187" i="10" s="1"/>
  <c r="F1187" i="10"/>
  <c r="I469" i="10"/>
  <c r="J621" i="10"/>
  <c r="M621" i="10" s="1"/>
  <c r="E621" i="10"/>
  <c r="F494" i="4"/>
  <c r="I1432" i="4"/>
  <c r="G1432" i="4"/>
  <c r="I490" i="4"/>
  <c r="J1402" i="10"/>
  <c r="K1402" i="10"/>
  <c r="F1402" i="10"/>
  <c r="F220" i="10"/>
  <c r="F1467" i="10"/>
  <c r="I1467" i="10"/>
  <c r="M1467" i="10"/>
  <c r="E1439" i="10"/>
  <c r="J704" i="10"/>
  <c r="E704" i="10"/>
  <c r="L704" i="10"/>
  <c r="E201" i="4"/>
  <c r="E1163" i="10"/>
  <c r="G1163" i="10"/>
  <c r="I1163" i="10" s="1"/>
  <c r="L1163" i="10"/>
  <c r="J1488" i="10"/>
  <c r="E1488" i="10"/>
  <c r="L1488" i="10"/>
  <c r="K1488" i="10"/>
  <c r="F1430" i="10"/>
  <c r="G1430" i="10"/>
  <c r="I1430" i="10" s="1"/>
  <c r="F1528" i="10"/>
  <c r="E1224" i="4"/>
  <c r="I1224" i="4"/>
  <c r="G1224" i="4"/>
  <c r="G1329" i="4"/>
  <c r="G106" i="10"/>
  <c r="J106" i="10" s="1"/>
  <c r="M106" i="10" s="1"/>
  <c r="E106" i="10"/>
  <c r="G1109" i="10"/>
  <c r="E1109" i="10"/>
  <c r="L395" i="10"/>
  <c r="K395" i="10"/>
  <c r="F395" i="10"/>
  <c r="F1419" i="10"/>
  <c r="J1419" i="10"/>
  <c r="M1419" i="10" s="1"/>
  <c r="I1419" i="10"/>
  <c r="G814" i="4"/>
  <c r="E814" i="4"/>
  <c r="F814" i="4"/>
  <c r="L469" i="10"/>
  <c r="G494" i="4"/>
  <c r="G71" i="4"/>
  <c r="L117" i="10"/>
  <c r="E881" i="4"/>
  <c r="K1193" i="10"/>
  <c r="G1439" i="10"/>
  <c r="J1439" i="10" s="1"/>
  <c r="G201" i="4"/>
  <c r="E442" i="4"/>
  <c r="I442" i="4"/>
  <c r="E818" i="4"/>
  <c r="I818" i="4"/>
  <c r="G818" i="4"/>
  <c r="F818" i="4"/>
  <c r="I309" i="4"/>
  <c r="F309" i="4"/>
  <c r="E309" i="4"/>
  <c r="G309" i="4"/>
  <c r="K1043" i="10"/>
  <c r="F1043" i="10"/>
  <c r="G1043" i="10"/>
  <c r="F1534" i="10"/>
  <c r="F913" i="10"/>
  <c r="G913" i="10"/>
  <c r="E913" i="10"/>
  <c r="G713" i="4"/>
  <c r="F1186" i="4"/>
  <c r="I1186" i="4"/>
  <c r="E325" i="4"/>
  <c r="J1472" i="10"/>
  <c r="L1472" i="10"/>
  <c r="E1472" i="10"/>
  <c r="I201" i="4"/>
  <c r="G442" i="4"/>
  <c r="G810" i="4"/>
  <c r="E810" i="4"/>
  <c r="J529" i="10"/>
  <c r="E529" i="10"/>
  <c r="K529" i="10"/>
  <c r="L529" i="10"/>
  <c r="I529" i="10"/>
  <c r="F529" i="10"/>
  <c r="G234" i="4"/>
  <c r="E234" i="4"/>
  <c r="J1888" i="10"/>
  <c r="E1888" i="10"/>
  <c r="L1888" i="10"/>
  <c r="F1888" i="10"/>
  <c r="G708" i="4"/>
  <c r="I708" i="4"/>
  <c r="F1283" i="10"/>
  <c r="J1734" i="10"/>
  <c r="L1734" i="10"/>
  <c r="F1734" i="10"/>
  <c r="K1734" i="10"/>
  <c r="E1734" i="10"/>
  <c r="G1405" i="10"/>
  <c r="J1405" i="10" s="1"/>
  <c r="F1405" i="10"/>
  <c r="K1405" i="10"/>
  <c r="F1461" i="10"/>
  <c r="G1461" i="10"/>
  <c r="I1461" i="10" s="1"/>
  <c r="K1461" i="10"/>
  <c r="L1461" i="10"/>
  <c r="F274" i="4"/>
  <c r="I274" i="4"/>
  <c r="G274" i="4"/>
  <c r="F234" i="4"/>
  <c r="G1888" i="10"/>
  <c r="I1888" i="10" s="1"/>
  <c r="G1021" i="4"/>
  <c r="K913" i="10"/>
  <c r="G215" i="4"/>
  <c r="E708" i="4"/>
  <c r="G882" i="10"/>
  <c r="I882" i="10" s="1"/>
  <c r="F882" i="10"/>
  <c r="E882" i="10"/>
  <c r="F713" i="4"/>
  <c r="G1283" i="10"/>
  <c r="I1283" i="10" s="1"/>
  <c r="F673" i="4"/>
  <c r="E673" i="4"/>
  <c r="E1456" i="10"/>
  <c r="K1456" i="10"/>
  <c r="G1456" i="10"/>
  <c r="K220" i="10"/>
  <c r="L220" i="10"/>
  <c r="I220" i="10"/>
  <c r="F1341" i="4"/>
  <c r="I1341" i="4"/>
  <c r="L1100" i="10"/>
  <c r="F1100" i="10"/>
  <c r="G1100" i="10"/>
  <c r="I1100" i="10" s="1"/>
  <c r="K467" i="10"/>
  <c r="F467" i="10"/>
  <c r="G47" i="4"/>
  <c r="E47" i="4"/>
  <c r="K610" i="10"/>
  <c r="L610" i="10"/>
  <c r="I610" i="10"/>
  <c r="F610" i="10"/>
  <c r="I450" i="4"/>
  <c r="G450" i="4"/>
  <c r="F450" i="4"/>
  <c r="K1888" i="10"/>
  <c r="G1473" i="4"/>
  <c r="E781" i="4"/>
  <c r="F781" i="4"/>
  <c r="L1644" i="10"/>
  <c r="E1644" i="10"/>
  <c r="G1644" i="10"/>
  <c r="I1644" i="10" s="1"/>
  <c r="E193" i="10"/>
  <c r="F193" i="10"/>
  <c r="K193" i="10"/>
  <c r="L193" i="10"/>
  <c r="F1473" i="4"/>
  <c r="E560" i="10"/>
  <c r="F560" i="10"/>
  <c r="F1801" i="10"/>
  <c r="E1801" i="10"/>
  <c r="F554" i="10"/>
  <c r="F1644" i="10"/>
  <c r="I190" i="10"/>
  <c r="K601" i="10"/>
  <c r="J1227" i="10"/>
  <c r="E1227" i="10"/>
  <c r="K1227" i="10"/>
  <c r="I1227" i="10"/>
  <c r="E444" i="4"/>
  <c r="G444" i="4"/>
  <c r="I444" i="4"/>
  <c r="F563" i="4"/>
  <c r="E563" i="4"/>
  <c r="G563" i="4"/>
  <c r="I563" i="4"/>
  <c r="G110" i="4"/>
  <c r="K262" i="10"/>
  <c r="G262" i="10"/>
  <c r="I262" i="10" s="1"/>
  <c r="F487" i="4"/>
  <c r="E314" i="4"/>
  <c r="K1096" i="10"/>
  <c r="E1096" i="10"/>
  <c r="K1838" i="10"/>
  <c r="J1838" i="10"/>
  <c r="F1838" i="10"/>
  <c r="I1473" i="4"/>
  <c r="K560" i="10"/>
  <c r="G193" i="10"/>
  <c r="I193" i="10" s="1"/>
  <c r="F601" i="10"/>
  <c r="G1181" i="10"/>
  <c r="F1181" i="10"/>
  <c r="L1181" i="10"/>
  <c r="F444" i="4"/>
  <c r="J850" i="10"/>
  <c r="M850" i="10" s="1"/>
  <c r="M617" i="10"/>
  <c r="L1355" i="10"/>
  <c r="E245" i="4"/>
  <c r="G38" i="4"/>
  <c r="E487" i="4"/>
  <c r="G314" i="4"/>
  <c r="E1838" i="10"/>
  <c r="G560" i="10"/>
  <c r="J560" i="10" s="1"/>
  <c r="G1234" i="10"/>
  <c r="J1234" i="10" s="1"/>
  <c r="K1801" i="10"/>
  <c r="G781" i="4"/>
  <c r="K1644" i="10"/>
  <c r="F1227" i="4"/>
  <c r="E1227" i="4"/>
  <c r="G1227" i="4"/>
  <c r="L601" i="10"/>
  <c r="F1227" i="10"/>
  <c r="F1174" i="10"/>
  <c r="K1174" i="10"/>
  <c r="G1174" i="10"/>
  <c r="J1174" i="10" s="1"/>
  <c r="K1181" i="10"/>
  <c r="M38" i="10"/>
  <c r="J671" i="10"/>
  <c r="M671" i="10" s="1"/>
  <c r="F38" i="4"/>
  <c r="F311" i="4"/>
  <c r="I129" i="4"/>
  <c r="I110" i="4"/>
  <c r="L262" i="10"/>
  <c r="I487" i="4"/>
  <c r="F314" i="4"/>
  <c r="L1096" i="10"/>
  <c r="L1076" i="10"/>
  <c r="K1076" i="10"/>
  <c r="F1076" i="10"/>
  <c r="L1838" i="10"/>
  <c r="G1801" i="10"/>
  <c r="I1801" i="10" s="1"/>
  <c r="I1421" i="4"/>
  <c r="F89" i="4"/>
  <c r="G89" i="4"/>
  <c r="I781" i="4"/>
  <c r="F786" i="4"/>
  <c r="G601" i="10"/>
  <c r="I601" i="10" s="1"/>
  <c r="L1227" i="10"/>
  <c r="E1174" i="10"/>
  <c r="E1181" i="10"/>
  <c r="I1008" i="10"/>
  <c r="I850" i="10"/>
  <c r="I617" i="10"/>
  <c r="M1184" i="10"/>
  <c r="I1309" i="4"/>
  <c r="F1355" i="10"/>
  <c r="G245" i="4"/>
  <c r="G364" i="4"/>
  <c r="I38" i="4"/>
  <c r="E1786" i="10"/>
  <c r="G311" i="4"/>
  <c r="G1624" i="10"/>
  <c r="L1624" i="10"/>
  <c r="F129" i="4"/>
  <c r="E110" i="4"/>
  <c r="E262" i="10"/>
  <c r="I314" i="4"/>
  <c r="F161" i="4"/>
  <c r="I161" i="4"/>
  <c r="G1096" i="10"/>
  <c r="I1096" i="10" s="1"/>
  <c r="E1076" i="10"/>
  <c r="K1234" i="10"/>
  <c r="J1801" i="10"/>
  <c r="F1421" i="4"/>
  <c r="I786" i="4"/>
  <c r="I1227" i="4"/>
  <c r="F105" i="4"/>
  <c r="I105" i="4"/>
  <c r="I554" i="10"/>
  <c r="J554" i="10"/>
  <c r="L554" i="10"/>
  <c r="M190" i="10"/>
  <c r="E909" i="4"/>
  <c r="I909" i="4"/>
  <c r="G682" i="4"/>
  <c r="E682" i="4"/>
  <c r="I1678" i="10"/>
  <c r="E1678" i="10"/>
  <c r="F1678" i="10"/>
  <c r="F597" i="10"/>
  <c r="G597" i="10"/>
  <c r="I597" i="10" s="1"/>
  <c r="E572" i="4"/>
  <c r="G572" i="4"/>
  <c r="G1076" i="10"/>
  <c r="J1076" i="10" s="1"/>
  <c r="E1473" i="4"/>
  <c r="E1234" i="4"/>
  <c r="E1234" i="10"/>
  <c r="F564" i="4"/>
  <c r="E1421" i="4"/>
  <c r="K554" i="10"/>
  <c r="E89" i="4"/>
  <c r="G786" i="4"/>
  <c r="J1644" i="10"/>
  <c r="G909" i="4"/>
  <c r="F682" i="4"/>
  <c r="L1678" i="10"/>
  <c r="M1678" i="10" s="1"/>
  <c r="F152" i="4"/>
  <c r="I152" i="4"/>
  <c r="L597" i="10"/>
  <c r="F572" i="4"/>
  <c r="G1870" i="10"/>
  <c r="I1870" i="10" s="1"/>
  <c r="J1870" i="10"/>
  <c r="F1870" i="10"/>
  <c r="L1870" i="10"/>
  <c r="K1870" i="10"/>
  <c r="F1847" i="10"/>
  <c r="F1809" i="10"/>
  <c r="I1130" i="4"/>
  <c r="J441" i="10"/>
  <c r="F441" i="10"/>
  <c r="F894" i="4"/>
  <c r="G894" i="4"/>
  <c r="F1082" i="10"/>
  <c r="G1462" i="4"/>
  <c r="I1462" i="4"/>
  <c r="I178" i="10"/>
  <c r="I1847" i="10"/>
  <c r="L278" i="10"/>
  <c r="F462" i="4"/>
  <c r="G336" i="4"/>
  <c r="G1056" i="4"/>
  <c r="E1056" i="4"/>
  <c r="L1850" i="10"/>
  <c r="G1899" i="10"/>
  <c r="E1899" i="10"/>
  <c r="F1481" i="10"/>
  <c r="G1082" i="10"/>
  <c r="J1082" i="10" s="1"/>
  <c r="G133" i="4"/>
  <c r="E1462" i="4"/>
  <c r="G478" i="10"/>
  <c r="J478" i="10" s="1"/>
  <c r="L478" i="10"/>
  <c r="F861" i="4"/>
  <c r="E861" i="4"/>
  <c r="L1286" i="10"/>
  <c r="F1850" i="10"/>
  <c r="I1046" i="4"/>
  <c r="G1046" i="4"/>
  <c r="I13" i="4"/>
  <c r="K837" i="10"/>
  <c r="E837" i="10"/>
  <c r="G837" i="10"/>
  <c r="I837" i="10" s="1"/>
  <c r="F1380" i="4"/>
  <c r="J1847" i="10"/>
  <c r="E1809" i="10"/>
  <c r="E278" i="10"/>
  <c r="E462" i="4"/>
  <c r="F478" i="10"/>
  <c r="F450" i="10"/>
  <c r="K450" i="10"/>
  <c r="I861" i="4"/>
  <c r="F1445" i="10"/>
  <c r="E1286" i="10"/>
  <c r="E13" i="4"/>
  <c r="F797" i="10"/>
  <c r="G797" i="10"/>
  <c r="I797" i="10" s="1"/>
  <c r="G189" i="4"/>
  <c r="M614" i="10"/>
  <c r="I563" i="10"/>
  <c r="F227" i="10"/>
  <c r="K537" i="10"/>
  <c r="E537" i="10"/>
  <c r="J1012" i="10"/>
  <c r="M1012" i="10" s="1"/>
  <c r="G1399" i="10"/>
  <c r="I1399" i="10" s="1"/>
  <c r="I1424" i="10"/>
  <c r="K757" i="10"/>
  <c r="E699" i="4"/>
  <c r="F1382" i="4"/>
  <c r="G855" i="10"/>
  <c r="I855" i="10" s="1"/>
  <c r="I1001" i="4"/>
  <c r="J1213" i="10"/>
  <c r="M1213" i="10" s="1"/>
  <c r="F482" i="10"/>
  <c r="E332" i="4"/>
  <c r="K1847" i="10"/>
  <c r="G1809" i="10"/>
  <c r="G278" i="10"/>
  <c r="I278" i="10" s="1"/>
  <c r="F1639" i="10"/>
  <c r="G1297" i="4"/>
  <c r="I462" i="4"/>
  <c r="L1224" i="10"/>
  <c r="G1274" i="4"/>
  <c r="E1321" i="4"/>
  <c r="F336" i="4"/>
  <c r="I1056" i="4"/>
  <c r="K1899" i="10"/>
  <c r="L441" i="10"/>
  <c r="G1662" i="10"/>
  <c r="I1662" i="10" s="1"/>
  <c r="J1481" i="10"/>
  <c r="F1046" i="4"/>
  <c r="G13" i="4"/>
  <c r="E967" i="4"/>
  <c r="I967" i="4"/>
  <c r="K797" i="10"/>
  <c r="F189" i="4"/>
  <c r="E223" i="4"/>
  <c r="I223" i="4"/>
  <c r="L837" i="10"/>
  <c r="I1380" i="4"/>
  <c r="G1130" i="4"/>
  <c r="I1850" i="10"/>
  <c r="J1850" i="10"/>
  <c r="G1331" i="4"/>
  <c r="E1082" i="10"/>
  <c r="K1391" i="10"/>
  <c r="G1391" i="10"/>
  <c r="E1399" i="10"/>
  <c r="E1424" i="10"/>
  <c r="E757" i="10"/>
  <c r="G1382" i="4"/>
  <c r="G1729" i="10"/>
  <c r="J1729" i="10" s="1"/>
  <c r="M1729" i="10" s="1"/>
  <c r="I482" i="10"/>
  <c r="E1847" i="10"/>
  <c r="F278" i="10"/>
  <c r="E1224" i="10"/>
  <c r="I1103" i="10"/>
  <c r="F825" i="10"/>
  <c r="J825" i="10"/>
  <c r="M825" i="10" s="1"/>
  <c r="K478" i="10"/>
  <c r="E1608" i="10"/>
  <c r="K1608" i="10"/>
  <c r="E1130" i="4"/>
  <c r="G450" i="10"/>
  <c r="I450" i="10" s="1"/>
  <c r="E1435" i="4"/>
  <c r="K1445" i="10"/>
  <c r="G1286" i="10"/>
  <c r="I1286" i="10" s="1"/>
  <c r="G177" i="10"/>
  <c r="I177" i="10" s="1"/>
  <c r="K1850" i="10"/>
  <c r="F1899" i="10"/>
  <c r="E441" i="10"/>
  <c r="K161" i="10"/>
  <c r="I161" i="10"/>
  <c r="J1662" i="10"/>
  <c r="M1662" i="10" s="1"/>
  <c r="K1481" i="10"/>
  <c r="E1331" i="4"/>
  <c r="K1082" i="10"/>
  <c r="E797" i="10"/>
  <c r="I189" i="4"/>
  <c r="F669" i="4"/>
  <c r="G669" i="4"/>
  <c r="E395" i="4"/>
  <c r="F395" i="4"/>
  <c r="I395" i="4"/>
  <c r="G395" i="4"/>
  <c r="G1778" i="10"/>
  <c r="J1778" i="10" s="1"/>
  <c r="E1778" i="10"/>
  <c r="K1778" i="10"/>
  <c r="E563" i="10"/>
  <c r="E789" i="4"/>
  <c r="K1235" i="10"/>
  <c r="E1235" i="10"/>
  <c r="J227" i="10"/>
  <c r="M227" i="10" s="1"/>
  <c r="F1391" i="10"/>
  <c r="F537" i="10"/>
  <c r="G593" i="10"/>
  <c r="G1212" i="4"/>
  <c r="G757" i="10"/>
  <c r="G699" i="4"/>
  <c r="K1746" i="10"/>
  <c r="M1746" i="10" s="1"/>
  <c r="F1333" i="4"/>
  <c r="F223" i="10"/>
  <c r="G1410" i="10"/>
  <c r="F855" i="10"/>
  <c r="F675" i="4"/>
  <c r="E1050" i="10"/>
  <c r="G148" i="4"/>
  <c r="K482" i="10"/>
  <c r="M482" i="10" s="1"/>
  <c r="I1506" i="10"/>
  <c r="G1115" i="4"/>
  <c r="G1065" i="4"/>
  <c r="L1847" i="10"/>
  <c r="G1639" i="10"/>
  <c r="J1639" i="10" s="1"/>
  <c r="M1639" i="10" s="1"/>
  <c r="I1297" i="4"/>
  <c r="E177" i="4"/>
  <c r="E38" i="10"/>
  <c r="G1224" i="10"/>
  <c r="E1274" i="4"/>
  <c r="M1103" i="10"/>
  <c r="E825" i="10"/>
  <c r="I1608" i="10"/>
  <c r="F448" i="4"/>
  <c r="I448" i="4"/>
  <c r="J283" i="10"/>
  <c r="L283" i="10"/>
  <c r="I1435" i="4"/>
  <c r="G1445" i="10"/>
  <c r="I1445" i="10" s="1"/>
  <c r="F1286" i="10"/>
  <c r="E1850" i="10"/>
  <c r="M410" i="10"/>
  <c r="F410" i="10"/>
  <c r="L161" i="10"/>
  <c r="F1662" i="10"/>
  <c r="I1331" i="4"/>
  <c r="G967" i="4"/>
  <c r="L1082" i="10"/>
  <c r="G1182" i="4"/>
  <c r="I669" i="4"/>
  <c r="I821" i="10"/>
  <c r="F1778" i="10"/>
  <c r="E370" i="10"/>
  <c r="G1209" i="10"/>
  <c r="G1217" i="10"/>
  <c r="I393" i="10"/>
  <c r="J1365" i="10"/>
  <c r="E871" i="10"/>
  <c r="L893" i="10"/>
  <c r="F1296" i="4"/>
  <c r="J461" i="10"/>
  <c r="E461" i="10"/>
  <c r="I461" i="10"/>
  <c r="K578" i="10"/>
  <c r="L1503" i="10"/>
  <c r="E1503" i="10"/>
  <c r="K1503" i="10"/>
  <c r="G1680" i="10"/>
  <c r="I1680" i="10" s="1"/>
  <c r="I988" i="4"/>
  <c r="E988" i="4"/>
  <c r="F988" i="4"/>
  <c r="G1504" i="10"/>
  <c r="J1504" i="10" s="1"/>
  <c r="F1393" i="4"/>
  <c r="G1393" i="4"/>
  <c r="I1393" i="4"/>
  <c r="E720" i="4"/>
  <c r="G720" i="4"/>
  <c r="G531" i="10"/>
  <c r="I531" i="10" s="1"/>
  <c r="K531" i="10"/>
  <c r="E531" i="10"/>
  <c r="J1212" i="10"/>
  <c r="M1212" i="10" s="1"/>
  <c r="I1212" i="10"/>
  <c r="F1209" i="10"/>
  <c r="G950" i="4"/>
  <c r="M945" i="10"/>
  <c r="K393" i="10"/>
  <c r="I1531" i="10"/>
  <c r="G972" i="4"/>
  <c r="I1365" i="10"/>
  <c r="I871" i="10"/>
  <c r="F1807" i="10"/>
  <c r="I16" i="4"/>
  <c r="I631" i="4"/>
  <c r="E631" i="4"/>
  <c r="F893" i="10"/>
  <c r="I1296" i="4"/>
  <c r="L461" i="10"/>
  <c r="I1445" i="4"/>
  <c r="E165" i="4"/>
  <c r="F289" i="4"/>
  <c r="F1503" i="10"/>
  <c r="E281" i="4"/>
  <c r="G281" i="4"/>
  <c r="G929" i="10"/>
  <c r="J929" i="10" s="1"/>
  <c r="E929" i="10"/>
  <c r="K929" i="10"/>
  <c r="G988" i="4"/>
  <c r="E1393" i="4"/>
  <c r="K1460" i="10"/>
  <c r="G1460" i="10"/>
  <c r="I1460" i="10" s="1"/>
  <c r="F1460" i="10"/>
  <c r="F922" i="10"/>
  <c r="E922" i="10"/>
  <c r="K922" i="10"/>
  <c r="G1658" i="10"/>
  <c r="F1658" i="10"/>
  <c r="E1658" i="10"/>
  <c r="L1658" i="10"/>
  <c r="G1178" i="10"/>
  <c r="I1178" i="10" s="1"/>
  <c r="E945" i="10"/>
  <c r="K1365" i="10"/>
  <c r="L871" i="10"/>
  <c r="G16" i="4"/>
  <c r="I1375" i="10"/>
  <c r="F1375" i="10"/>
  <c r="E1375" i="10"/>
  <c r="K1375" i="10"/>
  <c r="M1375" i="10" s="1"/>
  <c r="J1316" i="10"/>
  <c r="M1316" i="10" s="1"/>
  <c r="J710" i="10"/>
  <c r="M710" i="10" s="1"/>
  <c r="K461" i="10"/>
  <c r="J1830" i="10"/>
  <c r="G1830" i="10"/>
  <c r="I1830" i="10" s="1"/>
  <c r="F1830" i="10"/>
  <c r="K1830" i="10"/>
  <c r="G86" i="10"/>
  <c r="K86" i="10"/>
  <c r="L86" i="10"/>
  <c r="F86" i="10"/>
  <c r="I281" i="4"/>
  <c r="I620" i="4"/>
  <c r="G620" i="4"/>
  <c r="F620" i="4"/>
  <c r="L929" i="10"/>
  <c r="F720" i="4"/>
  <c r="F591" i="4"/>
  <c r="G591" i="4"/>
  <c r="I591" i="4"/>
  <c r="G922" i="10"/>
  <c r="I922" i="10" s="1"/>
  <c r="F531" i="10"/>
  <c r="K1658" i="10"/>
  <c r="F1603" i="10"/>
  <c r="K1603" i="10"/>
  <c r="E1603" i="10"/>
  <c r="G1603" i="10"/>
  <c r="G295" i="4"/>
  <c r="F295" i="4"/>
  <c r="E1889" i="10"/>
  <c r="G1889" i="10"/>
  <c r="I1889" i="10" s="1"/>
  <c r="J1889" i="10"/>
  <c r="E29" i="4"/>
  <c r="F29" i="4"/>
  <c r="I29" i="4"/>
  <c r="E34" i="10"/>
  <c r="G34" i="10"/>
  <c r="J34" i="10" s="1"/>
  <c r="E1465" i="4"/>
  <c r="F1465" i="4"/>
  <c r="E549" i="4"/>
  <c r="I549" i="4"/>
  <c r="G549" i="4"/>
  <c r="L573" i="10"/>
  <c r="F573" i="10"/>
  <c r="K573" i="10"/>
  <c r="G833" i="10"/>
  <c r="F833" i="10"/>
  <c r="L833" i="10"/>
  <c r="E125" i="10"/>
  <c r="E1212" i="10"/>
  <c r="I899" i="4"/>
  <c r="G283" i="4"/>
  <c r="E1139" i="10"/>
  <c r="G1911" i="10"/>
  <c r="I614" i="10"/>
  <c r="L1178" i="10"/>
  <c r="J370" i="10"/>
  <c r="M370" i="10" s="1"/>
  <c r="E1209" i="10"/>
  <c r="I945" i="10"/>
  <c r="E850" i="4"/>
  <c r="L1217" i="10"/>
  <c r="E312" i="4"/>
  <c r="K1531" i="10"/>
  <c r="M1531" i="10" s="1"/>
  <c r="F1365" i="10"/>
  <c r="F871" i="10"/>
  <c r="K1807" i="10"/>
  <c r="M178" i="10"/>
  <c r="I456" i="4"/>
  <c r="E456" i="4"/>
  <c r="F456" i="4"/>
  <c r="E295" i="4"/>
  <c r="M1290" i="10"/>
  <c r="F1889" i="10"/>
  <c r="F461" i="10"/>
  <c r="G1503" i="10"/>
  <c r="J1503" i="10" s="1"/>
  <c r="G1465" i="4"/>
  <c r="G123" i="10"/>
  <c r="I123" i="10" s="1"/>
  <c r="E123" i="10"/>
  <c r="K123" i="10"/>
  <c r="E591" i="4"/>
  <c r="E1460" i="10"/>
  <c r="L922" i="10"/>
  <c r="F183" i="4"/>
  <c r="E183" i="4"/>
  <c r="G183" i="4"/>
  <c r="I183" i="4"/>
  <c r="E573" i="10"/>
  <c r="E833" i="10"/>
  <c r="G1807" i="10"/>
  <c r="E16" i="4"/>
  <c r="I295" i="4"/>
  <c r="K1889" i="10"/>
  <c r="L578" i="10"/>
  <c r="F578" i="10"/>
  <c r="E578" i="10"/>
  <c r="G29" i="4"/>
  <c r="L34" i="10"/>
  <c r="E717" i="4"/>
  <c r="I717" i="4"/>
  <c r="J1680" i="10"/>
  <c r="F1680" i="10"/>
  <c r="K1680" i="10"/>
  <c r="K1332" i="10"/>
  <c r="F1332" i="10"/>
  <c r="L1332" i="10"/>
  <c r="G728" i="4"/>
  <c r="E728" i="4"/>
  <c r="I1465" i="4"/>
  <c r="F549" i="4"/>
  <c r="F36" i="10"/>
  <c r="L36" i="10"/>
  <c r="E36" i="10"/>
  <c r="F1031" i="4"/>
  <c r="I1031" i="4"/>
  <c r="G573" i="10"/>
  <c r="J573" i="10" s="1"/>
  <c r="I402" i="4"/>
  <c r="F402" i="4"/>
  <c r="J129" i="10"/>
  <c r="J871" i="10"/>
  <c r="L1889" i="10"/>
  <c r="J578" i="10"/>
  <c r="K34" i="10"/>
  <c r="E1680" i="10"/>
  <c r="G1332" i="10"/>
  <c r="I728" i="4"/>
  <c r="G1388" i="4"/>
  <c r="E1388" i="4"/>
  <c r="I1388" i="4"/>
  <c r="G1246" i="10"/>
  <c r="F1246" i="10"/>
  <c r="E1246" i="10"/>
  <c r="L1246" i="10"/>
  <c r="G36" i="10"/>
  <c r="J36" i="10" s="1"/>
  <c r="E1031" i="4"/>
  <c r="G402" i="4"/>
  <c r="G893" i="10"/>
  <c r="J893" i="10" s="1"/>
  <c r="E893" i="10"/>
  <c r="G1296" i="4"/>
  <c r="E1296" i="4"/>
  <c r="E1445" i="4"/>
  <c r="G1445" i="4"/>
  <c r="G165" i="4"/>
  <c r="I165" i="4"/>
  <c r="G289" i="4"/>
  <c r="E289" i="4"/>
  <c r="F34" i="10"/>
  <c r="L1504" i="10"/>
  <c r="E1504" i="10"/>
  <c r="F1504" i="10"/>
  <c r="G265" i="10"/>
  <c r="I265" i="10" s="1"/>
  <c r="E265" i="10"/>
  <c r="L265" i="10"/>
  <c r="K265" i="10"/>
  <c r="F265" i="10"/>
  <c r="G167" i="4"/>
  <c r="E167" i="4"/>
  <c r="I167" i="4"/>
  <c r="M109" i="10"/>
  <c r="F838" i="4"/>
  <c r="E1336" i="4"/>
  <c r="K1713" i="10"/>
  <c r="E1185" i="4"/>
  <c r="K1723" i="10"/>
  <c r="I163" i="4"/>
  <c r="E163" i="4"/>
  <c r="F1457" i="4"/>
  <c r="E37" i="4"/>
  <c r="E1656" i="10"/>
  <c r="K1656" i="10"/>
  <c r="M1656" i="10" s="1"/>
  <c r="F1144" i="4"/>
  <c r="M77" i="10"/>
  <c r="I77" i="10"/>
  <c r="F1007" i="4"/>
  <c r="L1571" i="10"/>
  <c r="G356" i="10"/>
  <c r="J356" i="10" s="1"/>
  <c r="F1819" i="10"/>
  <c r="G1382" i="10"/>
  <c r="I1382" i="10" s="1"/>
  <c r="E1841" i="10"/>
  <c r="L1841" i="10"/>
  <c r="M1841" i="10" s="1"/>
  <c r="F1263" i="4"/>
  <c r="G1674" i="10"/>
  <c r="I1674" i="10" s="1"/>
  <c r="K1564" i="10"/>
  <c r="E1509" i="10"/>
  <c r="F1150" i="4"/>
  <c r="J1101" i="10"/>
  <c r="E1101" i="10"/>
  <c r="G437" i="4"/>
  <c r="J1434" i="10"/>
  <c r="E1434" i="10"/>
  <c r="F576" i="4"/>
  <c r="I1589" i="10"/>
  <c r="F1589" i="10"/>
  <c r="K356" i="10"/>
  <c r="J1159" i="10"/>
  <c r="L1159" i="10"/>
  <c r="L1673" i="10"/>
  <c r="F1673" i="10"/>
  <c r="F1564" i="10"/>
  <c r="L377" i="10"/>
  <c r="G377" i="10"/>
  <c r="J377" i="10" s="1"/>
  <c r="E340" i="4"/>
  <c r="I1489" i="10"/>
  <c r="L962" i="10"/>
  <c r="K962" i="10"/>
  <c r="K1434" i="10"/>
  <c r="E1858" i="10"/>
  <c r="J1858" i="10"/>
  <c r="K1858" i="10"/>
  <c r="E447" i="4"/>
  <c r="L356" i="10"/>
  <c r="E1481" i="4"/>
  <c r="F1481" i="4"/>
  <c r="E254" i="4"/>
  <c r="F254" i="4"/>
  <c r="G1111" i="4"/>
  <c r="F1111" i="4"/>
  <c r="J1500" i="10"/>
  <c r="M1500" i="10" s="1"/>
  <c r="E130" i="10"/>
  <c r="G130" i="10"/>
  <c r="I130" i="10" s="1"/>
  <c r="K130" i="10"/>
  <c r="I1150" i="4"/>
  <c r="G1777" i="10"/>
  <c r="I1777" i="10" s="1"/>
  <c r="J1777" i="10"/>
  <c r="M1777" i="10" s="1"/>
  <c r="F656" i="4"/>
  <c r="I340" i="4"/>
  <c r="I1101" i="10"/>
  <c r="G962" i="10"/>
  <c r="I962" i="10" s="1"/>
  <c r="F1434" i="10"/>
  <c r="K1589" i="10"/>
  <c r="F137" i="4"/>
  <c r="E1194" i="4"/>
  <c r="L1652" i="10"/>
  <c r="E1652" i="10"/>
  <c r="G1652" i="10"/>
  <c r="J1652" i="10" s="1"/>
  <c r="K1571" i="10"/>
  <c r="G1819" i="10"/>
  <c r="M504" i="10"/>
  <c r="I1841" i="10"/>
  <c r="F1159" i="10"/>
  <c r="J981" i="10"/>
  <c r="J1673" i="10"/>
  <c r="I1111" i="4"/>
  <c r="E474" i="4"/>
  <c r="F474" i="4"/>
  <c r="I474" i="4"/>
  <c r="J147" i="10"/>
  <c r="M147" i="10" s="1"/>
  <c r="F1744" i="10"/>
  <c r="G1336" i="4"/>
  <c r="F1713" i="10"/>
  <c r="I1249" i="4"/>
  <c r="K1333" i="10"/>
  <c r="L1723" i="10"/>
  <c r="G1171" i="10"/>
  <c r="J1171" i="10" s="1"/>
  <c r="M1171" i="10" s="1"/>
  <c r="L329" i="10"/>
  <c r="F329" i="10"/>
  <c r="G1509" i="10"/>
  <c r="I1509" i="10" s="1"/>
  <c r="L129" i="10"/>
  <c r="E129" i="10"/>
  <c r="E1150" i="4"/>
  <c r="E656" i="4"/>
  <c r="K1272" i="10"/>
  <c r="M1272" i="10" s="1"/>
  <c r="I571" i="10"/>
  <c r="E1383" i="4"/>
  <c r="K1101" i="10"/>
  <c r="I437" i="4"/>
  <c r="E962" i="10"/>
  <c r="I576" i="4"/>
  <c r="J1589" i="10"/>
  <c r="E137" i="4"/>
  <c r="F929" i="4"/>
  <c r="G1194" i="4"/>
  <c r="F1652" i="10"/>
  <c r="F1128" i="4"/>
  <c r="E1819" i="10"/>
  <c r="F712" i="4"/>
  <c r="G712" i="4"/>
  <c r="G755" i="10"/>
  <c r="J755" i="10" s="1"/>
  <c r="F778" i="4"/>
  <c r="E1159" i="10"/>
  <c r="G1436" i="10"/>
  <c r="I1436" i="10" s="1"/>
  <c r="F1436" i="10"/>
  <c r="G1673" i="10"/>
  <c r="I1673" i="10" s="1"/>
  <c r="I254" i="4"/>
  <c r="I693" i="4"/>
  <c r="F693" i="4"/>
  <c r="E796" i="4"/>
  <c r="F796" i="4"/>
  <c r="L1541" i="10"/>
  <c r="G1541" i="10"/>
  <c r="E1541" i="10"/>
  <c r="F1541" i="10"/>
  <c r="K1541" i="10"/>
  <c r="I1007" i="4"/>
  <c r="F356" i="10"/>
  <c r="L1674" i="10"/>
  <c r="K1674" i="10"/>
  <c r="E1378" i="4"/>
  <c r="G1378" i="4"/>
  <c r="I1378" i="4"/>
  <c r="F1378" i="4"/>
  <c r="G1744" i="10"/>
  <c r="J1744" i="10" s="1"/>
  <c r="M1744" i="10" s="1"/>
  <c r="I1407" i="4"/>
  <c r="I1713" i="10"/>
  <c r="E488" i="4"/>
  <c r="J329" i="10"/>
  <c r="K1509" i="10"/>
  <c r="F129" i="10"/>
  <c r="K377" i="10"/>
  <c r="E1777" i="10"/>
  <c r="I1272" i="10"/>
  <c r="G340" i="4"/>
  <c r="G1383" i="4"/>
  <c r="F1101" i="10"/>
  <c r="L1489" i="10"/>
  <c r="K1489" i="10"/>
  <c r="F437" i="4"/>
  <c r="I1434" i="10"/>
  <c r="E576" i="4"/>
  <c r="F1858" i="10"/>
  <c r="L1589" i="10"/>
  <c r="I929" i="4"/>
  <c r="I864" i="4"/>
  <c r="J261" i="10"/>
  <c r="M261" i="10" s="1"/>
  <c r="I1128" i="4"/>
  <c r="L1794" i="10"/>
  <c r="M1794" i="10" s="1"/>
  <c r="E356" i="10"/>
  <c r="E500" i="10"/>
  <c r="I500" i="10"/>
  <c r="E712" i="4"/>
  <c r="E493" i="4"/>
  <c r="G493" i="4"/>
  <c r="K755" i="10"/>
  <c r="G1263" i="4"/>
  <c r="I778" i="4"/>
  <c r="J270" i="10"/>
  <c r="M270" i="10" s="1"/>
  <c r="G513" i="4"/>
  <c r="I513" i="4"/>
  <c r="E693" i="4"/>
  <c r="I796" i="4"/>
  <c r="F377" i="10"/>
  <c r="I44" i="4"/>
  <c r="J142" i="10"/>
  <c r="M142" i="10" s="1"/>
  <c r="G37" i="4"/>
  <c r="G1858" i="10"/>
  <c r="I1858" i="10" s="1"/>
  <c r="G1007" i="4"/>
  <c r="F447" i="4"/>
  <c r="I1571" i="10"/>
  <c r="E1571" i="10"/>
  <c r="F1571" i="10"/>
  <c r="F755" i="10"/>
  <c r="K921" i="10"/>
  <c r="F921" i="10"/>
  <c r="G921" i="10"/>
  <c r="I921" i="10" s="1"/>
  <c r="K1436" i="10"/>
  <c r="F1674" i="10"/>
  <c r="G1564" i="10"/>
  <c r="I1628" i="10"/>
  <c r="E1628" i="10"/>
  <c r="L1628" i="10"/>
  <c r="M1628" i="10" s="1"/>
  <c r="F1628" i="10"/>
  <c r="G796" i="4"/>
  <c r="L933" i="10"/>
  <c r="E933" i="10"/>
  <c r="L201" i="10"/>
  <c r="G201" i="10"/>
  <c r="J201" i="10" s="1"/>
  <c r="L1183" i="10"/>
  <c r="K1183" i="10"/>
  <c r="F1183" i="10"/>
  <c r="G1149" i="4"/>
  <c r="E1149" i="4"/>
  <c r="F1149" i="4"/>
  <c r="E1324" i="10"/>
  <c r="L1709" i="10"/>
  <c r="K213" i="10"/>
  <c r="J1646" i="10"/>
  <c r="K933" i="10"/>
  <c r="K201" i="10"/>
  <c r="G1353" i="4"/>
  <c r="G1183" i="10"/>
  <c r="I1183" i="10" s="1"/>
  <c r="F1453" i="4"/>
  <c r="E1453" i="4"/>
  <c r="G1453" i="4"/>
  <c r="I1453" i="4"/>
  <c r="I1149" i="4"/>
  <c r="G1035" i="10"/>
  <c r="F1035" i="10"/>
  <c r="E1035" i="10"/>
  <c r="L1035" i="10"/>
  <c r="G1324" i="10"/>
  <c r="I1324" i="10" s="1"/>
  <c r="J1709" i="10"/>
  <c r="G213" i="10"/>
  <c r="K1646" i="10"/>
  <c r="F1808" i="10"/>
  <c r="E1339" i="4"/>
  <c r="E776" i="4"/>
  <c r="K1353" i="10"/>
  <c r="G1353" i="10"/>
  <c r="I1353" i="10" s="1"/>
  <c r="G933" i="10"/>
  <c r="I933" i="10" s="1"/>
  <c r="F201" i="10"/>
  <c r="F1353" i="4"/>
  <c r="E1601" i="10"/>
  <c r="F1601" i="10"/>
  <c r="K1672" i="10"/>
  <c r="I1672" i="10"/>
  <c r="L1672" i="10"/>
  <c r="J1672" i="10"/>
  <c r="K1035" i="10"/>
  <c r="L1313" i="10"/>
  <c r="F1709" i="10"/>
  <c r="E227" i="4"/>
  <c r="G307" i="10"/>
  <c r="I307" i="10" s="1"/>
  <c r="I1047" i="4"/>
  <c r="F1815" i="10"/>
  <c r="F1352" i="10"/>
  <c r="E1760" i="10"/>
  <c r="G761" i="10"/>
  <c r="I761" i="10" s="1"/>
  <c r="G776" i="4"/>
  <c r="L1353" i="10"/>
  <c r="J776" i="10"/>
  <c r="F776" i="10"/>
  <c r="L776" i="10"/>
  <c r="I1353" i="4"/>
  <c r="G1601" i="10"/>
  <c r="J1601" i="10" s="1"/>
  <c r="M1601" i="10" s="1"/>
  <c r="E1183" i="10"/>
  <c r="G1698" i="10"/>
  <c r="J1698" i="10" s="1"/>
  <c r="K1698" i="10"/>
  <c r="L1698" i="10"/>
  <c r="I425" i="4"/>
  <c r="E425" i="4"/>
  <c r="G425" i="4"/>
  <c r="F425" i="4"/>
  <c r="F1667" i="10"/>
  <c r="E1667" i="10"/>
  <c r="L1667" i="10"/>
  <c r="L290" i="10"/>
  <c r="G290" i="10"/>
  <c r="I290" i="10" s="1"/>
  <c r="F933" i="10"/>
  <c r="E201" i="10"/>
  <c r="I1113" i="4"/>
  <c r="F1113" i="4"/>
  <c r="G1113" i="4"/>
  <c r="E172" i="4"/>
  <c r="J648" i="10"/>
  <c r="M648" i="10" s="1"/>
  <c r="F816" i="10"/>
  <c r="G816" i="10"/>
  <c r="J816" i="10" s="1"/>
  <c r="M816" i="10" s="1"/>
  <c r="K776" i="10"/>
  <c r="E1113" i="4"/>
  <c r="E1698" i="10"/>
  <c r="K1324" i="10"/>
  <c r="F213" i="10"/>
  <c r="E1646" i="10"/>
  <c r="G1808" i="10"/>
  <c r="E1047" i="4"/>
  <c r="I1352" i="10"/>
  <c r="F1760" i="10"/>
  <c r="F761" i="10"/>
  <c r="I1667" i="10"/>
  <c r="F1190" i="4"/>
  <c r="E290" i="10"/>
  <c r="E1353" i="10"/>
  <c r="F172" i="4"/>
  <c r="E816" i="10"/>
  <c r="E776" i="10"/>
  <c r="L1267" i="10"/>
  <c r="I1267" i="10"/>
  <c r="J1267" i="10"/>
  <c r="K1267" i="10"/>
  <c r="I101" i="4"/>
  <c r="E101" i="4"/>
  <c r="G101" i="4"/>
  <c r="L981" i="10"/>
  <c r="E270" i="10"/>
  <c r="E1313" i="10"/>
  <c r="L1324" i="10"/>
  <c r="E1709" i="10"/>
  <c r="F1646" i="10"/>
  <c r="E1808" i="10"/>
  <c r="I1815" i="10"/>
  <c r="E319" i="4"/>
  <c r="G285" i="4"/>
  <c r="L1352" i="10"/>
  <c r="M1352" i="10" s="1"/>
  <c r="K1760" i="10"/>
  <c r="I597" i="4"/>
  <c r="G597" i="4"/>
  <c r="J1667" i="10"/>
  <c r="F769" i="4"/>
  <c r="G769" i="4"/>
  <c r="G172" i="4"/>
  <c r="I776" i="10"/>
  <c r="E1119" i="4"/>
  <c r="G1119" i="4"/>
  <c r="F1119" i="4"/>
  <c r="F1267" i="10"/>
  <c r="K1340" i="10"/>
  <c r="E1340" i="10"/>
  <c r="F1340" i="10"/>
  <c r="G1340" i="10"/>
  <c r="I1340" i="10" s="1"/>
  <c r="F101" i="4"/>
  <c r="I246" i="4"/>
  <c r="F181" i="4"/>
  <c r="I1486" i="10"/>
  <c r="E936" i="10"/>
  <c r="F238" i="4"/>
  <c r="I104" i="10"/>
  <c r="J104" i="10"/>
  <c r="M104" i="10" s="1"/>
  <c r="J195" i="10"/>
  <c r="F1788" i="10"/>
  <c r="K1788" i="10"/>
  <c r="F186" i="4"/>
  <c r="G186" i="4"/>
  <c r="J1266" i="10"/>
  <c r="M1266" i="10" s="1"/>
  <c r="I1266" i="10"/>
  <c r="E1655" i="10"/>
  <c r="G1655" i="10"/>
  <c r="I1655" i="10" s="1"/>
  <c r="I186" i="4"/>
  <c r="E78" i="4"/>
  <c r="F78" i="4"/>
  <c r="G78" i="4"/>
  <c r="G111" i="4"/>
  <c r="F111" i="4"/>
  <c r="E111" i="4"/>
  <c r="I111" i="4"/>
  <c r="G181" i="4"/>
  <c r="E238" i="4"/>
  <c r="E186" i="4"/>
  <c r="F1240" i="4"/>
  <c r="I1240" i="4"/>
  <c r="K436" i="10"/>
  <c r="I436" i="10"/>
  <c r="J436" i="10"/>
  <c r="I78" i="4"/>
  <c r="E1788" i="10"/>
  <c r="F1222" i="4"/>
  <c r="G246" i="4"/>
  <c r="G1148" i="4"/>
  <c r="I1248" i="10"/>
  <c r="E1486" i="10"/>
  <c r="F936" i="10"/>
  <c r="F1458" i="4"/>
  <c r="L1788" i="10"/>
  <c r="F1299" i="4"/>
  <c r="K1655" i="10"/>
  <c r="G433" i="4"/>
  <c r="G1240" i="4"/>
  <c r="F436" i="10"/>
  <c r="I1222" i="4"/>
  <c r="I1148" i="4"/>
  <c r="I181" i="4"/>
  <c r="M1486" i="10"/>
  <c r="G936" i="10"/>
  <c r="G1458" i="4"/>
  <c r="G1788" i="10"/>
  <c r="J1788" i="10" s="1"/>
  <c r="F1655" i="10"/>
  <c r="L101" i="10"/>
  <c r="G101" i="10"/>
  <c r="I101" i="10" s="1"/>
  <c r="E101" i="10"/>
  <c r="K1635" i="10"/>
  <c r="F1635" i="10"/>
  <c r="G1635" i="10"/>
  <c r="E436" i="10"/>
  <c r="E35" i="4"/>
  <c r="I35" i="4"/>
  <c r="F35" i="4"/>
  <c r="G35" i="4"/>
  <c r="J1655" i="10"/>
  <c r="K1442" i="10"/>
  <c r="F76" i="4"/>
  <c r="I76" i="4"/>
  <c r="G218" i="4"/>
  <c r="E317" i="4"/>
  <c r="I317" i="4"/>
  <c r="F326" i="4"/>
  <c r="G35" i="10"/>
  <c r="J35" i="10" s="1"/>
  <c r="M35" i="10" s="1"/>
  <c r="F35" i="10"/>
  <c r="F1386" i="10"/>
  <c r="K680" i="10"/>
  <c r="K1790" i="10"/>
  <c r="G1254" i="10"/>
  <c r="J1254" i="10" s="1"/>
  <c r="I218" i="4"/>
  <c r="G326" i="4"/>
  <c r="L582" i="10"/>
  <c r="I582" i="10"/>
  <c r="J582" i="10"/>
  <c r="I507" i="4"/>
  <c r="E507" i="4"/>
  <c r="L1156" i="10"/>
  <c r="E1156" i="10"/>
  <c r="K1156" i="10"/>
  <c r="I1156" i="10"/>
  <c r="E1386" i="10"/>
  <c r="I931" i="10"/>
  <c r="E931" i="10"/>
  <c r="M931" i="10"/>
  <c r="F931" i="10"/>
  <c r="L680" i="10"/>
  <c r="E1790" i="10"/>
  <c r="F1254" i="10"/>
  <c r="E699" i="10"/>
  <c r="E1069" i="4"/>
  <c r="I1069" i="4"/>
  <c r="L195" i="10"/>
  <c r="K195" i="10"/>
  <c r="I1310" i="4"/>
  <c r="E1310" i="4"/>
  <c r="G1447" i="10"/>
  <c r="I1447" i="10" s="1"/>
  <c r="K1447" i="10"/>
  <c r="F695" i="4"/>
  <c r="J1032" i="10"/>
  <c r="M1032" i="10" s="1"/>
  <c r="G1323" i="4"/>
  <c r="E1323" i="4"/>
  <c r="I1323" i="4"/>
  <c r="I1087" i="4"/>
  <c r="I195" i="10"/>
  <c r="G695" i="4"/>
  <c r="J862" i="10"/>
  <c r="I862" i="10"/>
  <c r="K862" i="10"/>
  <c r="L862" i="10"/>
  <c r="G1397" i="10"/>
  <c r="I1397" i="10" s="1"/>
  <c r="E1397" i="10"/>
  <c r="F1397" i="10"/>
  <c r="E141" i="10"/>
  <c r="G141" i="10"/>
  <c r="J141" i="10" s="1"/>
  <c r="L141" i="10"/>
  <c r="F141" i="10"/>
  <c r="E198" i="10"/>
  <c r="F198" i="10"/>
  <c r="K198" i="10"/>
  <c r="L198" i="10"/>
  <c r="J1814" i="10"/>
  <c r="G1814" i="10"/>
  <c r="I1814" i="10" s="1"/>
  <c r="F1814" i="10"/>
  <c r="L1814" i="10"/>
  <c r="E256" i="4"/>
  <c r="F256" i="4"/>
  <c r="I256" i="4"/>
  <c r="G256" i="4"/>
  <c r="J318" i="10"/>
  <c r="L1075" i="10"/>
  <c r="J1075" i="10"/>
  <c r="E1075" i="10"/>
  <c r="L1820" i="10"/>
  <c r="E1820" i="10"/>
  <c r="K1820" i="10"/>
  <c r="F45" i="10"/>
  <c r="F862" i="10"/>
  <c r="K637" i="10"/>
  <c r="F637" i="10"/>
  <c r="G637" i="10"/>
  <c r="J637" i="10" s="1"/>
  <c r="K45" i="10"/>
  <c r="L1397" i="10"/>
  <c r="K141" i="10"/>
  <c r="G198" i="10"/>
  <c r="I198" i="10" s="1"/>
  <c r="E1814" i="10"/>
  <c r="L185" i="10"/>
  <c r="G185" i="10"/>
  <c r="F185" i="10"/>
  <c r="G550" i="10"/>
  <c r="K1732" i="10"/>
  <c r="L1685" i="10"/>
  <c r="J1892" i="10"/>
  <c r="M1892" i="10" s="1"/>
  <c r="K1532" i="10"/>
  <c r="J1442" i="10"/>
  <c r="F218" i="10"/>
  <c r="K218" i="10"/>
  <c r="M218" i="10" s="1"/>
  <c r="E1087" i="4"/>
  <c r="F195" i="10"/>
  <c r="K1075" i="10"/>
  <c r="E1447" i="10"/>
  <c r="J1820" i="10"/>
  <c r="G224" i="4"/>
  <c r="F224" i="4"/>
  <c r="E637" i="10"/>
  <c r="I49" i="4"/>
  <c r="E49" i="4"/>
  <c r="F49" i="4"/>
  <c r="I259" i="4"/>
  <c r="F259" i="4"/>
  <c r="L45" i="10"/>
  <c r="F218" i="4"/>
  <c r="E218" i="4"/>
  <c r="I326" i="4"/>
  <c r="E326" i="4"/>
  <c r="G1386" i="10"/>
  <c r="I1386" i="10" s="1"/>
  <c r="K1386" i="10"/>
  <c r="L1386" i="10"/>
  <c r="G45" i="10"/>
  <c r="J45" i="10" s="1"/>
  <c r="G680" i="10"/>
  <c r="I680" i="10" s="1"/>
  <c r="E680" i="10"/>
  <c r="L1120" i="10"/>
  <c r="F1120" i="10"/>
  <c r="E1120" i="10"/>
  <c r="G1120" i="10"/>
  <c r="J1120" i="10" s="1"/>
  <c r="F1790" i="10"/>
  <c r="J1790" i="10"/>
  <c r="G1790" i="10"/>
  <c r="I1790" i="10" s="1"/>
  <c r="K1254" i="10"/>
  <c r="L1254" i="10"/>
  <c r="E1254" i="10"/>
  <c r="L699" i="10"/>
  <c r="G699" i="10"/>
  <c r="J699" i="10" s="1"/>
  <c r="F699" i="10"/>
  <c r="K699" i="10"/>
  <c r="E204" i="10"/>
  <c r="J204" i="10"/>
  <c r="K659" i="10"/>
  <c r="M659" i="10" s="1"/>
  <c r="K1876" i="10"/>
  <c r="M1876" i="10" s="1"/>
  <c r="K1466" i="10"/>
  <c r="I534" i="10"/>
  <c r="K958" i="10"/>
  <c r="L958" i="10"/>
  <c r="I966" i="10"/>
  <c r="G335" i="4"/>
  <c r="F295" i="10"/>
  <c r="E272" i="4"/>
  <c r="I471" i="4"/>
  <c r="J298" i="10"/>
  <c r="M298" i="10" s="1"/>
  <c r="J1803" i="10"/>
  <c r="M1803" i="10" s="1"/>
  <c r="I508" i="10"/>
  <c r="F107" i="4"/>
  <c r="I194" i="4"/>
  <c r="I364" i="10"/>
  <c r="G911" i="4"/>
  <c r="J1721" i="10"/>
  <c r="L1078" i="10"/>
  <c r="G812" i="4"/>
  <c r="G443" i="4"/>
  <c r="I443" i="4"/>
  <c r="I1470" i="10"/>
  <c r="K605" i="10"/>
  <c r="L908" i="10"/>
  <c r="G1630" i="10"/>
  <c r="I1630" i="10" s="1"/>
  <c r="J1561" i="10"/>
  <c r="F1366" i="10"/>
  <c r="I318" i="10"/>
  <c r="E335" i="4"/>
  <c r="G272" i="4"/>
  <c r="L508" i="10"/>
  <c r="E215" i="10"/>
  <c r="L215" i="10"/>
  <c r="G107" i="4"/>
  <c r="I445" i="4"/>
  <c r="E445" i="4"/>
  <c r="F194" i="4"/>
  <c r="M364" i="10"/>
  <c r="E1078" i="10"/>
  <c r="I812" i="4"/>
  <c r="G1606" i="10"/>
  <c r="J1606" i="10" s="1"/>
  <c r="F605" i="10"/>
  <c r="I1469" i="4"/>
  <c r="E1469" i="4"/>
  <c r="K701" i="10"/>
  <c r="G701" i="10"/>
  <c r="J701" i="10" s="1"/>
  <c r="F701" i="10"/>
  <c r="E109" i="4"/>
  <c r="L1466" i="10"/>
  <c r="L534" i="10"/>
  <c r="M534" i="10" s="1"/>
  <c r="K318" i="10"/>
  <c r="I335" i="4"/>
  <c r="E1098" i="4"/>
  <c r="I272" i="4"/>
  <c r="F471" i="4"/>
  <c r="L1890" i="10"/>
  <c r="G1890" i="10"/>
  <c r="K215" i="10"/>
  <c r="E194" i="4"/>
  <c r="I911" i="4"/>
  <c r="L562" i="10"/>
  <c r="J562" i="10"/>
  <c r="L1606" i="10"/>
  <c r="F443" i="4"/>
  <c r="L724" i="10"/>
  <c r="I724" i="10"/>
  <c r="K724" i="10"/>
  <c r="E154" i="4"/>
  <c r="I154" i="4"/>
  <c r="F635" i="10"/>
  <c r="F1025" i="10"/>
  <c r="J865" i="10"/>
  <c r="M865" i="10" s="1"/>
  <c r="F1469" i="4"/>
  <c r="G957" i="4"/>
  <c r="F957" i="4"/>
  <c r="I957" i="4"/>
  <c r="E1706" i="10"/>
  <c r="G1706" i="10"/>
  <c r="J1706" i="10" s="1"/>
  <c r="F1706" i="10"/>
  <c r="K1706" i="10"/>
  <c r="L1706" i="10"/>
  <c r="K204" i="10"/>
  <c r="I1876" i="10"/>
  <c r="G1466" i="10"/>
  <c r="E534" i="10"/>
  <c r="L318" i="10"/>
  <c r="I328" i="4"/>
  <c r="G285" i="10"/>
  <c r="E285" i="10"/>
  <c r="F1098" i="4"/>
  <c r="E471" i="4"/>
  <c r="J1368" i="10"/>
  <c r="M1368" i="10" s="1"/>
  <c r="E1890" i="10"/>
  <c r="F215" i="10"/>
  <c r="F445" i="4"/>
  <c r="F911" i="4"/>
  <c r="G192" i="4"/>
  <c r="I1078" i="10"/>
  <c r="F240" i="10"/>
  <c r="G240" i="10"/>
  <c r="E562" i="10"/>
  <c r="E443" i="4"/>
  <c r="G1179" i="10"/>
  <c r="F1179" i="10"/>
  <c r="E724" i="10"/>
  <c r="G908" i="10"/>
  <c r="I908" i="10" s="1"/>
  <c r="J1348" i="10"/>
  <c r="M1348" i="10" s="1"/>
  <c r="G1025" i="10"/>
  <c r="J1025" i="10" s="1"/>
  <c r="F865" i="10"/>
  <c r="F1630" i="10"/>
  <c r="K633" i="10"/>
  <c r="I633" i="10"/>
  <c r="J633" i="10"/>
  <c r="G1469" i="4"/>
  <c r="L701" i="10"/>
  <c r="E957" i="4"/>
  <c r="J295" i="10"/>
  <c r="L295" i="10"/>
  <c r="L1441" i="10"/>
  <c r="E1441" i="10"/>
  <c r="K508" i="10"/>
  <c r="J508" i="10"/>
  <c r="F86" i="4"/>
  <c r="I86" i="4"/>
  <c r="I1721" i="10"/>
  <c r="L1721" i="10"/>
  <c r="L605" i="10"/>
  <c r="G605" i="10"/>
  <c r="G1805" i="10"/>
  <c r="F1805" i="10"/>
  <c r="G635" i="10"/>
  <c r="J635" i="10" s="1"/>
  <c r="F654" i="10"/>
  <c r="L654" i="10"/>
  <c r="J654" i="10"/>
  <c r="E654" i="10"/>
  <c r="E701" i="10"/>
  <c r="I799" i="10"/>
  <c r="J799" i="10"/>
  <c r="M799" i="10" s="1"/>
  <c r="F925" i="10"/>
  <c r="L925" i="10"/>
  <c r="K925" i="10"/>
  <c r="G925" i="10"/>
  <c r="J925" i="10" s="1"/>
  <c r="E925" i="10"/>
  <c r="K295" i="10"/>
  <c r="K1441" i="10"/>
  <c r="G1803" i="10"/>
  <c r="I1803" i="10" s="1"/>
  <c r="E508" i="10"/>
  <c r="G215" i="10"/>
  <c r="J215" i="10" s="1"/>
  <c r="E1721" i="10"/>
  <c r="F1606" i="10"/>
  <c r="K1470" i="10"/>
  <c r="L1470" i="10"/>
  <c r="E493" i="10"/>
  <c r="G493" i="10"/>
  <c r="I493" i="10" s="1"/>
  <c r="L493" i="10"/>
  <c r="F1793" i="10"/>
  <c r="G1793" i="10"/>
  <c r="I1793" i="10" s="1"/>
  <c r="L1561" i="10"/>
  <c r="I1561" i="10"/>
  <c r="E1366" i="10"/>
  <c r="K1366" i="10"/>
  <c r="L1366" i="10"/>
  <c r="G1846" i="10"/>
  <c r="L1846" i="10"/>
  <c r="F1846" i="10"/>
  <c r="E1846" i="10"/>
  <c r="K1846" i="10"/>
  <c r="K1025" i="10"/>
  <c r="E1561" i="10"/>
  <c r="E422" i="10"/>
  <c r="G422" i="10"/>
  <c r="J422" i="10" s="1"/>
  <c r="F422" i="10"/>
  <c r="L422" i="10"/>
  <c r="F335" i="4"/>
  <c r="E295" i="10"/>
  <c r="G1441" i="10"/>
  <c r="J1441" i="10" s="1"/>
  <c r="I107" i="4"/>
  <c r="E86" i="4"/>
  <c r="F1078" i="10"/>
  <c r="K1078" i="10"/>
  <c r="J1078" i="10"/>
  <c r="F812" i="4"/>
  <c r="E908" i="10"/>
  <c r="F493" i="10"/>
  <c r="E635" i="10"/>
  <c r="K635" i="10"/>
  <c r="E1048" i="10"/>
  <c r="J1048" i="10"/>
  <c r="F1048" i="10"/>
  <c r="L1048" i="10"/>
  <c r="K1048" i="10"/>
  <c r="G1366" i="10"/>
  <c r="I1366" i="10" s="1"/>
  <c r="G1781" i="10"/>
  <c r="I1781" i="10" s="1"/>
  <c r="L1781" i="10"/>
  <c r="K1781" i="10"/>
  <c r="E530" i="10"/>
  <c r="F530" i="10"/>
  <c r="G530" i="10"/>
  <c r="I530" i="10" s="1"/>
  <c r="L530" i="10"/>
  <c r="K422" i="10"/>
  <c r="I118" i="4"/>
  <c r="G118" i="4"/>
  <c r="F118" i="4"/>
  <c r="E118" i="4"/>
  <c r="I1175" i="4"/>
  <c r="F60" i="4"/>
  <c r="F934" i="4"/>
  <c r="G934" i="4"/>
  <c r="G824" i="10"/>
  <c r="I824" i="10" s="1"/>
  <c r="K824" i="10"/>
  <c r="I872" i="4"/>
  <c r="E1632" i="10"/>
  <c r="F1261" i="4"/>
  <c r="E1730" i="10"/>
  <c r="I1730" i="10"/>
  <c r="F1730" i="10"/>
  <c r="J830" i="10"/>
  <c r="M830" i="10" s="1"/>
  <c r="I830" i="10"/>
  <c r="L939" i="10"/>
  <c r="G939" i="10"/>
  <c r="I939" i="10" s="1"/>
  <c r="F939" i="10"/>
  <c r="K939" i="10"/>
  <c r="L1863" i="10"/>
  <c r="F1863" i="10"/>
  <c r="J1863" i="10"/>
  <c r="K1863" i="10"/>
  <c r="G1863" i="10"/>
  <c r="I1863" i="10" s="1"/>
  <c r="E1863" i="10"/>
  <c r="I240" i="4"/>
  <c r="E240" i="4"/>
  <c r="F240" i="4"/>
  <c r="G240" i="4"/>
  <c r="G618" i="10"/>
  <c r="L1011" i="10"/>
  <c r="F1695" i="10"/>
  <c r="F1175" i="4"/>
  <c r="L1865" i="10"/>
  <c r="G1865" i="10"/>
  <c r="G60" i="4"/>
  <c r="E934" i="4"/>
  <c r="F353" i="4"/>
  <c r="E353" i="4"/>
  <c r="L824" i="10"/>
  <c r="J51" i="10"/>
  <c r="M51" i="10" s="1"/>
  <c r="K1632" i="10"/>
  <c r="G1261" i="4"/>
  <c r="K1730" i="10"/>
  <c r="I1239" i="4"/>
  <c r="G1239" i="4"/>
  <c r="E1239" i="4"/>
  <c r="F1239" i="4"/>
  <c r="I387" i="10"/>
  <c r="F387" i="10"/>
  <c r="K387" i="10"/>
  <c r="L387" i="10"/>
  <c r="J387" i="10"/>
  <c r="G1314" i="4"/>
  <c r="F1314" i="4"/>
  <c r="E1314" i="4"/>
  <c r="I1314" i="4"/>
  <c r="E939" i="10"/>
  <c r="F308" i="4"/>
  <c r="G308" i="4"/>
  <c r="F1516" i="10"/>
  <c r="G1516" i="10"/>
  <c r="I1516" i="10" s="1"/>
  <c r="L1516" i="10"/>
  <c r="F82" i="4"/>
  <c r="E82" i="4"/>
  <c r="G82" i="4"/>
  <c r="I82" i="4"/>
  <c r="E263" i="4"/>
  <c r="K1011" i="10"/>
  <c r="G1695" i="10"/>
  <c r="G1175" i="4"/>
  <c r="K1577" i="10"/>
  <c r="E1577" i="10"/>
  <c r="L1577" i="10"/>
  <c r="I60" i="4"/>
  <c r="E308" i="4"/>
  <c r="I353" i="4"/>
  <c r="K1516" i="10"/>
  <c r="G716" i="4"/>
  <c r="I716" i="4"/>
  <c r="I116" i="4"/>
  <c r="E116" i="4"/>
  <c r="G116" i="4"/>
  <c r="K1823" i="10"/>
  <c r="I1823" i="10"/>
  <c r="J1823" i="10"/>
  <c r="L1823" i="10"/>
  <c r="J1730" i="10"/>
  <c r="F219" i="10"/>
  <c r="G219" i="10"/>
  <c r="J219" i="10" s="1"/>
  <c r="K219" i="10"/>
  <c r="L219" i="10"/>
  <c r="E1156" i="4"/>
  <c r="F1156" i="4"/>
  <c r="G1156" i="4"/>
  <c r="I1258" i="10"/>
  <c r="J1258" i="10"/>
  <c r="G1411" i="10"/>
  <c r="I1411" i="10" s="1"/>
  <c r="K1411" i="10"/>
  <c r="L1411" i="10"/>
  <c r="I308" i="4"/>
  <c r="E39" i="4"/>
  <c r="F39" i="4"/>
  <c r="E1063" i="4"/>
  <c r="F1063" i="4"/>
  <c r="F102" i="4"/>
  <c r="E102" i="4"/>
  <c r="E708" i="10"/>
  <c r="L708" i="10"/>
  <c r="K708" i="10"/>
  <c r="G708" i="10"/>
  <c r="I708" i="10" s="1"/>
  <c r="F708" i="10"/>
  <c r="J557" i="10"/>
  <c r="I557" i="10"/>
  <c r="E1117" i="4"/>
  <c r="F1117" i="4"/>
  <c r="G1117" i="4"/>
  <c r="I1117" i="4"/>
  <c r="E939" i="4"/>
  <c r="F939" i="4"/>
  <c r="I939" i="4"/>
  <c r="G939" i="4"/>
  <c r="I1156" i="4"/>
  <c r="E31" i="10"/>
  <c r="F31" i="10"/>
  <c r="G31" i="10"/>
  <c r="K31" i="10"/>
  <c r="L31" i="10"/>
  <c r="K1645" i="10"/>
  <c r="J1645" i="10"/>
  <c r="F1411" i="10"/>
  <c r="G1577" i="10"/>
  <c r="I1577" i="10" s="1"/>
  <c r="I39" i="4"/>
  <c r="E1516" i="10"/>
  <c r="E716" i="4"/>
  <c r="F1823" i="10"/>
  <c r="I102" i="4"/>
  <c r="G872" i="4"/>
  <c r="L1632" i="10"/>
  <c r="I1632" i="10"/>
  <c r="J1632" i="10"/>
  <c r="G1154" i="10"/>
  <c r="I1154" i="10" s="1"/>
  <c r="F1154" i="10"/>
  <c r="K1154" i="10"/>
  <c r="I1600" i="10"/>
  <c r="F1600" i="10"/>
  <c r="K1600" i="10"/>
  <c r="J1600" i="10"/>
  <c r="L1600" i="10"/>
  <c r="E318" i="4"/>
  <c r="F318" i="4"/>
  <c r="G318" i="4"/>
  <c r="G141" i="4"/>
  <c r="F141" i="4"/>
  <c r="I141" i="4"/>
  <c r="F872" i="4"/>
  <c r="E432" i="4"/>
  <c r="I432" i="4"/>
  <c r="G432" i="4"/>
  <c r="F1632" i="10"/>
  <c r="E1261" i="4"/>
  <c r="E1154" i="10"/>
  <c r="E1600" i="10"/>
  <c r="E331" i="4"/>
  <c r="G331" i="4"/>
  <c r="I331" i="4"/>
  <c r="F331" i="4"/>
  <c r="I318" i="4"/>
  <c r="F1813" i="10"/>
  <c r="J1813" i="10"/>
  <c r="L1813" i="10"/>
  <c r="G1813" i="10"/>
  <c r="I1813" i="10" s="1"/>
  <c r="E1813" i="10"/>
  <c r="J1696" i="10"/>
  <c r="G1070" i="4"/>
  <c r="G1797" i="10"/>
  <c r="I1797" i="10" s="1"/>
  <c r="J1797" i="10"/>
  <c r="M1797" i="10" s="1"/>
  <c r="E193" i="4"/>
  <c r="E1647" i="10"/>
  <c r="F144" i="10"/>
  <c r="E144" i="10"/>
  <c r="F1294" i="10"/>
  <c r="E1294" i="10"/>
  <c r="E131" i="4"/>
  <c r="J1551" i="10"/>
  <c r="E1551" i="10"/>
  <c r="K1433" i="10"/>
  <c r="G875" i="10"/>
  <c r="F875" i="10"/>
  <c r="L875" i="10"/>
  <c r="F1256" i="10"/>
  <c r="G404" i="10"/>
  <c r="J404" i="10" s="1"/>
  <c r="M404" i="10" s="1"/>
  <c r="K1129" i="10"/>
  <c r="G1129" i="10"/>
  <c r="E956" i="10"/>
  <c r="F657" i="10"/>
  <c r="F914" i="10"/>
  <c r="F114" i="4"/>
  <c r="G114" i="4"/>
  <c r="E114" i="4"/>
  <c r="G960" i="10"/>
  <c r="K960" i="10"/>
  <c r="E960" i="10"/>
  <c r="F960" i="10"/>
  <c r="I74" i="4"/>
  <c r="E74" i="4"/>
  <c r="G671" i="4"/>
  <c r="F671" i="4"/>
  <c r="I671" i="4"/>
  <c r="E671" i="4"/>
  <c r="K1869" i="10"/>
  <c r="G1869" i="10"/>
  <c r="I1869" i="10" s="1"/>
  <c r="E55" i="4"/>
  <c r="F55" i="4"/>
  <c r="F404" i="10"/>
  <c r="E1144" i="10"/>
  <c r="K1144" i="10"/>
  <c r="L657" i="10"/>
  <c r="G313" i="10"/>
  <c r="J313" i="10" s="1"/>
  <c r="F313" i="10"/>
  <c r="F575" i="10"/>
  <c r="E575" i="10"/>
  <c r="G575" i="10"/>
  <c r="J575" i="10" s="1"/>
  <c r="K575" i="10"/>
  <c r="E288" i="4"/>
  <c r="I288" i="4"/>
  <c r="I70" i="4"/>
  <c r="E1705" i="10"/>
  <c r="J1705" i="10"/>
  <c r="M1705" i="10" s="1"/>
  <c r="L1696" i="10"/>
  <c r="E1797" i="10"/>
  <c r="L1869" i="10"/>
  <c r="G1647" i="10"/>
  <c r="G144" i="10"/>
  <c r="I251" i="4"/>
  <c r="G251" i="4"/>
  <c r="M1294" i="10"/>
  <c r="I131" i="4"/>
  <c r="I1551" i="10"/>
  <c r="K875" i="10"/>
  <c r="F805" i="10"/>
  <c r="I805" i="10"/>
  <c r="L313" i="10"/>
  <c r="E1440" i="4"/>
  <c r="J1293" i="10"/>
  <c r="F288" i="4"/>
  <c r="I645" i="4"/>
  <c r="F66" i="10"/>
  <c r="E66" i="10"/>
  <c r="F599" i="10"/>
  <c r="G599" i="10"/>
  <c r="J599" i="10" s="1"/>
  <c r="L599" i="10"/>
  <c r="L575" i="10"/>
  <c r="G1388" i="10"/>
  <c r="J1388" i="10" s="1"/>
  <c r="F1388" i="10"/>
  <c r="E1388" i="10"/>
  <c r="K1388" i="10"/>
  <c r="L1388" i="10"/>
  <c r="M173" i="10"/>
  <c r="G1705" i="10"/>
  <c r="I1705" i="10" s="1"/>
  <c r="G1798" i="10"/>
  <c r="I106" i="4"/>
  <c r="G1696" i="10"/>
  <c r="I1696" i="10" s="1"/>
  <c r="J1869" i="10"/>
  <c r="I300" i="10"/>
  <c r="E300" i="10"/>
  <c r="K144" i="10"/>
  <c r="F557" i="10"/>
  <c r="L557" i="10"/>
  <c r="E251" i="4"/>
  <c r="I1294" i="10"/>
  <c r="G96" i="4"/>
  <c r="I96" i="4"/>
  <c r="I55" i="4"/>
  <c r="K1551" i="10"/>
  <c r="F828" i="4"/>
  <c r="E875" i="10"/>
  <c r="E237" i="10"/>
  <c r="K237" i="10"/>
  <c r="M237" i="10" s="1"/>
  <c r="E805" i="10"/>
  <c r="F1129" i="10"/>
  <c r="L1258" i="10"/>
  <c r="F1258" i="10"/>
  <c r="G1144" i="10"/>
  <c r="G645" i="4"/>
  <c r="K66" i="10"/>
  <c r="E313" i="10"/>
  <c r="I1416" i="4"/>
  <c r="G1416" i="4"/>
  <c r="E1416" i="4"/>
  <c r="F1416" i="4"/>
  <c r="F1440" i="4"/>
  <c r="I509" i="4"/>
  <c r="F509" i="4"/>
  <c r="G509" i="4"/>
  <c r="E509" i="4"/>
  <c r="G1433" i="10"/>
  <c r="I1433" i="10" s="1"/>
  <c r="E404" i="10"/>
  <c r="F1144" i="10"/>
  <c r="J657" i="10"/>
  <c r="I657" i="10"/>
  <c r="E657" i="10"/>
  <c r="E645" i="4"/>
  <c r="G914" i="10"/>
  <c r="I914" i="10" s="1"/>
  <c r="L66" i="10"/>
  <c r="F1112" i="10"/>
  <c r="E1112" i="10"/>
  <c r="G1112" i="10"/>
  <c r="I1112" i="10" s="1"/>
  <c r="F1869" i="10"/>
  <c r="L1433" i="10"/>
  <c r="E1256" i="10"/>
  <c r="G1256" i="10"/>
  <c r="J805" i="10"/>
  <c r="M805" i="10" s="1"/>
  <c r="J956" i="10"/>
  <c r="L956" i="10"/>
  <c r="K657" i="10"/>
  <c r="L914" i="10"/>
  <c r="G66" i="10"/>
  <c r="J66" i="10" s="1"/>
  <c r="K599" i="10"/>
  <c r="E638" i="10"/>
  <c r="F638" i="10"/>
  <c r="G638" i="10"/>
  <c r="L638" i="10"/>
  <c r="K638" i="10"/>
  <c r="L1905" i="10"/>
  <c r="E1905" i="10"/>
  <c r="G982" i="10"/>
  <c r="I982" i="10" s="1"/>
  <c r="I208" i="4"/>
  <c r="F1552" i="10"/>
  <c r="L1545" i="10"/>
  <c r="L82" i="10"/>
  <c r="G164" i="4"/>
  <c r="I212" i="10"/>
  <c r="J212" i="10"/>
  <c r="L212" i="10"/>
  <c r="I329" i="4"/>
  <c r="F329" i="4"/>
  <c r="E188" i="4"/>
  <c r="G1512" i="10"/>
  <c r="K28" i="10"/>
  <c r="I321" i="4"/>
  <c r="L274" i="10"/>
  <c r="E1462" i="10"/>
  <c r="G1542" i="10"/>
  <c r="I1542" i="10" s="1"/>
  <c r="G1058" i="10"/>
  <c r="J1058" i="10" s="1"/>
  <c r="G842" i="4"/>
  <c r="J1905" i="10"/>
  <c r="E208" i="4"/>
  <c r="J268" i="10"/>
  <c r="E1293" i="10"/>
  <c r="K1293" i="10"/>
  <c r="E1879" i="10"/>
  <c r="F1879" i="10"/>
  <c r="G33" i="4"/>
  <c r="G28" i="10"/>
  <c r="I28" i="10" s="1"/>
  <c r="E321" i="4"/>
  <c r="E274" i="10"/>
  <c r="F1245" i="4"/>
  <c r="K1462" i="10"/>
  <c r="J1542" i="10"/>
  <c r="M1542" i="10" s="1"/>
  <c r="I1346" i="4"/>
  <c r="G1346" i="4"/>
  <c r="E74" i="10"/>
  <c r="L74" i="10"/>
  <c r="E842" i="4"/>
  <c r="F1905" i="10"/>
  <c r="K982" i="10"/>
  <c r="K1406" i="10"/>
  <c r="E1406" i="10"/>
  <c r="F208" i="4"/>
  <c r="E1326" i="10"/>
  <c r="L1326" i="10"/>
  <c r="F1326" i="10"/>
  <c r="K1326" i="10"/>
  <c r="K1552" i="10"/>
  <c r="M1552" i="10" s="1"/>
  <c r="K1545" i="10"/>
  <c r="E212" i="10"/>
  <c r="I232" i="4"/>
  <c r="L1293" i="10"/>
  <c r="E329" i="4"/>
  <c r="G1879" i="10"/>
  <c r="I188" i="4"/>
  <c r="G65" i="4"/>
  <c r="F65" i="4"/>
  <c r="I33" i="4"/>
  <c r="E28" i="10"/>
  <c r="G321" i="4"/>
  <c r="E596" i="4"/>
  <c r="I1245" i="4"/>
  <c r="L1462" i="10"/>
  <c r="F74" i="10"/>
  <c r="F842" i="4"/>
  <c r="G1406" i="10"/>
  <c r="I1406" i="10" s="1"/>
  <c r="K268" i="10"/>
  <c r="G232" i="4"/>
  <c r="I1293" i="10"/>
  <c r="E906" i="4"/>
  <c r="E1512" i="10"/>
  <c r="K1512" i="10"/>
  <c r="G296" i="4"/>
  <c r="I296" i="4"/>
  <c r="G851" i="4"/>
  <c r="F321" i="4"/>
  <c r="F306" i="4"/>
  <c r="E306" i="4"/>
  <c r="G1245" i="4"/>
  <c r="F1462" i="10"/>
  <c r="E1346" i="4"/>
  <c r="E1395" i="10"/>
  <c r="G1395" i="10"/>
  <c r="J1395" i="10" s="1"/>
  <c r="M1395" i="10" s="1"/>
  <c r="G74" i="10"/>
  <c r="I74" i="10" s="1"/>
  <c r="F198" i="4"/>
  <c r="G198" i="4"/>
  <c r="I198" i="4"/>
  <c r="G1905" i="10"/>
  <c r="I1905" i="10" s="1"/>
  <c r="L1822" i="10"/>
  <c r="G1822" i="10"/>
  <c r="F1822" i="10"/>
  <c r="L1406" i="10"/>
  <c r="G1326" i="10"/>
  <c r="F1247" i="4"/>
  <c r="I1247" i="4"/>
  <c r="G647" i="4"/>
  <c r="G1588" i="10"/>
  <c r="J1588" i="10" s="1"/>
  <c r="M1588" i="10" s="1"/>
  <c r="E1588" i="10"/>
  <c r="G1462" i="10"/>
  <c r="I1462" i="10" s="1"/>
  <c r="I617" i="4"/>
  <c r="E617" i="4"/>
  <c r="G274" i="10"/>
  <c r="I274" i="10" s="1"/>
  <c r="K274" i="10"/>
  <c r="E1058" i="10"/>
  <c r="L1058" i="10"/>
  <c r="E982" i="10"/>
  <c r="L982" i="10"/>
  <c r="F28" i="10"/>
  <c r="L28" i="10"/>
  <c r="F274" i="10"/>
  <c r="E1542" i="10"/>
  <c r="F1542" i="10"/>
  <c r="K1058" i="10"/>
  <c r="I842" i="4"/>
  <c r="F551" i="4"/>
  <c r="G551" i="4"/>
  <c r="K1905" i="10"/>
  <c r="F982" i="10"/>
  <c r="G208" i="4"/>
  <c r="J1047" i="10"/>
  <c r="J1009" i="10"/>
  <c r="J975" i="10"/>
  <c r="M975" i="10" s="1"/>
  <c r="G764" i="4"/>
  <c r="E1162" i="10"/>
  <c r="F130" i="4"/>
  <c r="E130" i="4"/>
  <c r="I130" i="4"/>
  <c r="I1157" i="10"/>
  <c r="E1157" i="10"/>
  <c r="F1157" i="10"/>
  <c r="L542" i="10"/>
  <c r="F1162" i="10"/>
  <c r="G1664" i="10"/>
  <c r="I1664" i="10" s="1"/>
  <c r="I468" i="10"/>
  <c r="K542" i="10"/>
  <c r="K1047" i="10"/>
  <c r="K1009" i="10"/>
  <c r="I959" i="10"/>
  <c r="E764" i="4"/>
  <c r="G130" i="4"/>
  <c r="L1157" i="10"/>
  <c r="E52" i="10"/>
  <c r="I52" i="10"/>
  <c r="L52" i="10"/>
  <c r="K52" i="10"/>
  <c r="F764" i="4"/>
  <c r="L1560" i="10"/>
  <c r="F1560" i="10"/>
  <c r="G1560" i="10"/>
  <c r="K1560" i="10"/>
  <c r="L1347" i="10"/>
  <c r="I1347" i="10"/>
  <c r="J1347" i="10"/>
  <c r="F1347" i="10"/>
  <c r="J1157" i="10"/>
  <c r="F52" i="10"/>
  <c r="K823" i="10"/>
  <c r="G823" i="10"/>
  <c r="E823" i="10"/>
  <c r="F823" i="10"/>
  <c r="G1162" i="10"/>
  <c r="J1162" i="10" s="1"/>
  <c r="L1162" i="10"/>
  <c r="E953" i="10"/>
  <c r="K953" i="10"/>
  <c r="F953" i="10"/>
  <c r="L953" i="10"/>
  <c r="J1465" i="10"/>
  <c r="E1072" i="4"/>
  <c r="J468" i="10"/>
  <c r="M468" i="10" s="1"/>
  <c r="J1735" i="10"/>
  <c r="M1735" i="10" s="1"/>
  <c r="G976" i="10"/>
  <c r="J542" i="10"/>
  <c r="L1047" i="10"/>
  <c r="E1009" i="10"/>
  <c r="M959" i="10"/>
  <c r="F46" i="4"/>
  <c r="K1162" i="10"/>
  <c r="G953" i="10"/>
  <c r="I953" i="10" s="1"/>
  <c r="I585" i="10"/>
  <c r="I269" i="10"/>
  <c r="E1465" i="10"/>
  <c r="I746" i="4"/>
  <c r="E1536" i="10"/>
  <c r="F269" i="10"/>
  <c r="F887" i="4"/>
  <c r="I1320" i="4"/>
  <c r="I1260" i="4"/>
  <c r="F746" i="4"/>
  <c r="G1536" i="10"/>
  <c r="M269" i="10"/>
  <c r="G469" i="4"/>
  <c r="G887" i="4"/>
  <c r="K856" i="10"/>
  <c r="E1320" i="4"/>
  <c r="L585" i="10"/>
  <c r="M585" i="10" s="1"/>
  <c r="L1465" i="10"/>
  <c r="G220" i="4"/>
  <c r="E1260" i="4"/>
  <c r="E746" i="4"/>
  <c r="L1536" i="10"/>
  <c r="I1152" i="4"/>
  <c r="E269" i="10"/>
  <c r="I469" i="4"/>
  <c r="E888" i="4"/>
  <c r="I887" i="4"/>
  <c r="L856" i="10"/>
  <c r="F1320" i="4"/>
  <c r="E887" i="4"/>
  <c r="E856" i="10"/>
  <c r="G1320" i="4"/>
  <c r="G856" i="10"/>
  <c r="I856" i="10" s="1"/>
  <c r="M1871" i="10" l="1"/>
  <c r="M1633" i="10"/>
  <c r="M1538" i="10"/>
  <c r="M1854" i="10"/>
  <c r="I1752" i="10"/>
  <c r="I1652" i="10"/>
  <c r="I1887" i="10"/>
  <c r="M1731" i="10"/>
  <c r="I1745" i="10"/>
  <c r="M1591" i="10"/>
  <c r="M1636" i="10"/>
  <c r="M1782" i="10"/>
  <c r="M1914" i="10"/>
  <c r="M1568" i="10"/>
  <c r="M1858" i="10"/>
  <c r="M1556" i="10"/>
  <c r="M1654" i="10"/>
  <c r="I1914" i="10"/>
  <c r="I1908" i="10"/>
  <c r="M1672" i="10"/>
  <c r="M1767" i="10"/>
  <c r="M1806" i="10"/>
  <c r="M1750" i="10"/>
  <c r="M1684" i="10"/>
  <c r="M1810" i="10"/>
  <c r="I1725" i="10"/>
  <c r="I1544" i="10"/>
  <c r="M1823" i="10"/>
  <c r="M1813" i="10"/>
  <c r="M1895" i="10"/>
  <c r="M1689" i="10"/>
  <c r="I1898" i="10"/>
  <c r="M1752" i="10"/>
  <c r="I1723" i="10"/>
  <c r="I1633" i="10"/>
  <c r="M1562" i="10"/>
  <c r="I1599" i="10"/>
  <c r="M1730" i="10"/>
  <c r="M1762" i="10"/>
  <c r="M1758" i="10"/>
  <c r="I1691" i="10"/>
  <c r="M1712" i="10"/>
  <c r="I1588" i="10"/>
  <c r="M1696" i="10"/>
  <c r="M1698" i="10"/>
  <c r="M1838" i="10"/>
  <c r="M1534" i="10"/>
  <c r="I1719" i="10"/>
  <c r="M1617" i="10"/>
  <c r="I1586" i="10"/>
  <c r="M1596" i="10"/>
  <c r="I1792" i="10"/>
  <c r="I1700" i="10"/>
  <c r="M1650" i="10"/>
  <c r="I1639" i="10"/>
  <c r="M1821" i="10"/>
  <c r="I1758" i="10"/>
  <c r="I1783" i="10"/>
  <c r="M1845" i="10"/>
  <c r="M1905" i="10"/>
  <c r="M1632" i="10"/>
  <c r="M1561" i="10"/>
  <c r="M1814" i="10"/>
  <c r="I1895" i="10"/>
  <c r="I1689" i="10"/>
  <c r="M1615" i="10"/>
  <c r="I1885" i="10"/>
  <c r="M1611" i="10"/>
  <c r="I1629" i="10"/>
  <c r="M1606" i="10"/>
  <c r="M1721" i="10"/>
  <c r="M1673" i="10"/>
  <c r="M1745" i="10"/>
  <c r="M1877" i="10"/>
  <c r="I1794" i="10"/>
  <c r="M1786" i="10"/>
  <c r="I1874" i="10"/>
  <c r="I1712" i="10"/>
  <c r="I1771" i="10"/>
  <c r="I1744" i="10"/>
  <c r="M1667" i="10"/>
  <c r="I1711" i="10"/>
  <c r="I1530" i="10"/>
  <c r="M1579" i="10"/>
  <c r="M1543" i="10"/>
  <c r="M1559" i="10"/>
  <c r="I1676" i="10"/>
  <c r="M1800" i="10"/>
  <c r="M1761" i="10"/>
  <c r="M1663" i="10"/>
  <c r="M1811" i="10"/>
  <c r="M1756" i="10"/>
  <c r="I1643" i="10"/>
  <c r="M1908" i="10"/>
  <c r="I1746" i="10"/>
  <c r="M1832" i="10"/>
  <c r="I1529" i="10"/>
  <c r="M1530" i="10"/>
  <c r="M1547" i="10"/>
  <c r="M1681" i="10"/>
  <c r="M1864" i="10"/>
  <c r="M1550" i="10"/>
  <c r="M1706" i="10"/>
  <c r="M1830" i="10"/>
  <c r="M1917" i="10"/>
  <c r="M1878" i="10"/>
  <c r="M1897" i="10"/>
  <c r="M1728" i="10"/>
  <c r="M1604" i="10"/>
  <c r="M1586" i="10"/>
  <c r="M1747" i="10"/>
  <c r="M1857" i="10"/>
  <c r="M1557" i="10"/>
  <c r="M1836" i="10"/>
  <c r="M1616" i="10"/>
  <c r="M1574" i="10"/>
  <c r="M1778" i="10"/>
  <c r="M1870" i="10"/>
  <c r="M1765" i="10"/>
  <c r="M1887" i="10"/>
  <c r="M1815" i="10"/>
  <c r="M1740" i="10"/>
  <c r="M1862" i="10"/>
  <c r="M1788" i="10"/>
  <c r="M1903" i="10"/>
  <c r="M1863" i="10"/>
  <c r="M1646" i="10"/>
  <c r="M1850" i="10"/>
  <c r="M1644" i="10"/>
  <c r="M1675" i="10"/>
  <c r="M1614" i="10"/>
  <c r="M1898" i="10"/>
  <c r="M1885" i="10"/>
  <c r="M1856" i="10"/>
  <c r="M1590" i="10"/>
  <c r="M1637" i="10"/>
  <c r="M1690" i="10"/>
  <c r="M1683" i="10"/>
  <c r="M1789" i="10"/>
  <c r="M1792" i="10"/>
  <c r="M1572" i="10"/>
  <c r="M1544" i="10"/>
  <c r="M1754" i="10"/>
  <c r="M1736" i="10"/>
  <c r="M1537" i="10"/>
  <c r="M1869" i="10"/>
  <c r="M1645" i="10"/>
  <c r="M1889" i="10"/>
  <c r="M1540" i="10"/>
  <c r="M1582" i="10"/>
  <c r="M1791" i="10"/>
  <c r="M1598" i="10"/>
  <c r="M1688" i="10"/>
  <c r="M1839" i="10"/>
  <c r="M1812" i="10"/>
  <c r="M1692" i="10"/>
  <c r="M1602" i="10"/>
  <c r="M1677" i="10"/>
  <c r="M1708" i="10"/>
  <c r="M1771" i="10"/>
  <c r="M1600" i="10"/>
  <c r="M1551" i="10"/>
  <c r="M1682" i="10"/>
  <c r="M1558" i="10"/>
  <c r="M1686" i="10"/>
  <c r="M1901" i="10"/>
  <c r="M1916" i="10"/>
  <c r="M1719" i="10"/>
  <c r="M1801" i="10"/>
  <c r="M1896" i="10"/>
  <c r="M1700" i="10"/>
  <c r="M1902" i="10"/>
  <c r="M1589" i="10"/>
  <c r="M1888" i="10"/>
  <c r="M1825" i="10"/>
  <c r="M1640" i="10"/>
  <c r="M1737" i="10"/>
  <c r="I1607" i="10"/>
  <c r="J1607" i="10"/>
  <c r="M1607" i="10" s="1"/>
  <c r="J1539" i="10"/>
  <c r="M1539" i="10" s="1"/>
  <c r="M1711" i="10"/>
  <c r="J1865" i="10"/>
  <c r="M1865" i="10" s="1"/>
  <c r="I1865" i="10"/>
  <c r="M1655" i="10"/>
  <c r="J1564" i="10"/>
  <c r="M1564" i="10" s="1"/>
  <c r="I1564" i="10"/>
  <c r="I1899" i="10"/>
  <c r="J1899" i="10"/>
  <c r="M1899" i="10" s="1"/>
  <c r="M1725" i="10"/>
  <c r="J1804" i="10"/>
  <c r="M1804" i="10" s="1"/>
  <c r="I1804" i="10"/>
  <c r="M1648" i="10"/>
  <c r="M1868" i="10"/>
  <c r="M1529" i="10"/>
  <c r="J1799" i="10"/>
  <c r="M1799" i="10" s="1"/>
  <c r="J1879" i="10"/>
  <c r="M1879" i="10" s="1"/>
  <c r="I1879" i="10"/>
  <c r="J1560" i="10"/>
  <c r="M1560" i="10" s="1"/>
  <c r="I1560" i="10"/>
  <c r="I1798" i="10"/>
  <c r="J1798" i="10"/>
  <c r="M1798" i="10" s="1"/>
  <c r="J1630" i="10"/>
  <c r="M1630" i="10" s="1"/>
  <c r="J1819" i="10"/>
  <c r="M1819" i="10" s="1"/>
  <c r="I1819" i="10"/>
  <c r="J1911" i="10"/>
  <c r="M1911" i="10" s="1"/>
  <c r="I1911" i="10"/>
  <c r="J1528" i="10"/>
  <c r="M1528" i="10" s="1"/>
  <c r="I1528" i="10"/>
  <c r="I1675" i="10"/>
  <c r="J1893" i="10"/>
  <c r="M1893" i="10" s="1"/>
  <c r="I1893" i="10"/>
  <c r="J1577" i="10"/>
  <c r="M1577" i="10" s="1"/>
  <c r="J1664" i="10"/>
  <c r="M1664" i="10" s="1"/>
  <c r="I1706" i="10"/>
  <c r="I1606" i="10"/>
  <c r="I1890" i="10"/>
  <c r="J1890" i="10"/>
  <c r="M1890" i="10" s="1"/>
  <c r="J1781" i="10"/>
  <c r="M1781" i="10" s="1"/>
  <c r="J1674" i="10"/>
  <c r="M1674" i="10" s="1"/>
  <c r="I1778" i="10"/>
  <c r="J1697" i="10"/>
  <c r="M1697" i="10" s="1"/>
  <c r="M1739" i="10"/>
  <c r="J1779" i="10"/>
  <c r="M1779" i="10" s="1"/>
  <c r="J1843" i="10"/>
  <c r="M1843" i="10" s="1"/>
  <c r="J1828" i="10"/>
  <c r="M1828" i="10" s="1"/>
  <c r="I1828" i="10"/>
  <c r="M1643" i="10"/>
  <c r="M1859" i="10"/>
  <c r="M1608" i="10"/>
  <c r="I1647" i="10"/>
  <c r="J1647" i="10"/>
  <c r="M1647" i="10" s="1"/>
  <c r="J1603" i="10"/>
  <c r="M1603" i="10" s="1"/>
  <c r="I1603" i="10"/>
  <c r="I1601" i="10"/>
  <c r="J1541" i="10"/>
  <c r="M1541" i="10" s="1"/>
  <c r="I1541" i="10"/>
  <c r="J1793" i="10"/>
  <c r="M1793" i="10" s="1"/>
  <c r="I1788" i="10"/>
  <c r="J1808" i="10"/>
  <c r="M1808" i="10" s="1"/>
  <c r="I1808" i="10"/>
  <c r="M1652" i="10"/>
  <c r="J1809" i="10"/>
  <c r="M1809" i="10" s="1"/>
  <c r="I1809" i="10"/>
  <c r="J1851" i="10"/>
  <c r="M1851" i="10" s="1"/>
  <c r="I1851" i="10"/>
  <c r="I1816" i="10"/>
  <c r="J1816" i="10"/>
  <c r="M1816" i="10" s="1"/>
  <c r="J1555" i="10"/>
  <c r="M1555" i="10" s="1"/>
  <c r="I1555" i="10"/>
  <c r="J1769" i="10"/>
  <c r="M1769" i="10" s="1"/>
  <c r="M1545" i="10"/>
  <c r="M1723" i="10"/>
  <c r="J1609" i="10"/>
  <c r="M1609" i="10" s="1"/>
  <c r="I1609" i="10"/>
  <c r="M1790" i="10"/>
  <c r="J1658" i="10"/>
  <c r="M1658" i="10" s="1"/>
  <c r="I1658" i="10"/>
  <c r="J1695" i="10"/>
  <c r="M1695" i="10" s="1"/>
  <c r="I1695" i="10"/>
  <c r="I1698" i="10"/>
  <c r="J1807" i="10"/>
  <c r="M1807" i="10" s="1"/>
  <c r="I1807" i="10"/>
  <c r="M1847" i="10"/>
  <c r="J1622" i="10"/>
  <c r="M1622" i="10" s="1"/>
  <c r="J1910" i="10"/>
  <c r="M1910" i="10" s="1"/>
  <c r="J1546" i="10"/>
  <c r="M1546" i="10" s="1"/>
  <c r="I1546" i="10"/>
  <c r="I1581" i="10"/>
  <c r="J1581" i="10"/>
  <c r="M1581" i="10" s="1"/>
  <c r="J1805" i="10"/>
  <c r="M1805" i="10" s="1"/>
  <c r="I1805" i="10"/>
  <c r="I1536" i="10"/>
  <c r="J1536" i="10"/>
  <c r="M1536" i="10" s="1"/>
  <c r="J1822" i="10"/>
  <c r="M1822" i="10" s="1"/>
  <c r="I1822" i="10"/>
  <c r="M1820" i="10"/>
  <c r="I1635" i="10"/>
  <c r="J1635" i="10"/>
  <c r="M1635" i="10" s="1"/>
  <c r="M1709" i="10"/>
  <c r="J1594" i="10"/>
  <c r="M1594" i="10" s="1"/>
  <c r="I1594" i="10"/>
  <c r="I1585" i="10"/>
  <c r="J1585" i="10"/>
  <c r="M1585" i="10" s="1"/>
  <c r="I1846" i="10"/>
  <c r="J1846" i="10"/>
  <c r="M1846" i="10" s="1"/>
  <c r="M1680" i="10"/>
  <c r="I1729" i="10"/>
  <c r="M1669" i="10"/>
  <c r="I1765" i="10"/>
  <c r="J1627" i="10"/>
  <c r="M1627" i="10" s="1"/>
  <c r="J1717" i="10"/>
  <c r="M1717" i="10" s="1"/>
  <c r="J1915" i="10"/>
  <c r="M1915" i="10" s="1"/>
  <c r="I1617" i="10"/>
  <c r="I1634" i="10"/>
  <c r="I1762" i="10"/>
  <c r="I1782" i="10"/>
  <c r="I1626" i="10"/>
  <c r="J1733" i="10"/>
  <c r="M1733" i="10" s="1"/>
  <c r="J1597" i="10"/>
  <c r="M1597" i="10" s="1"/>
  <c r="J1835" i="10"/>
  <c r="M1835" i="10" s="1"/>
  <c r="I1835" i="10"/>
  <c r="I1907" i="10"/>
  <c r="J1907" i="10"/>
  <c r="M1907" i="10" s="1"/>
  <c r="J1569" i="10"/>
  <c r="M1569" i="10" s="1"/>
  <c r="J1780" i="10"/>
  <c r="M1780" i="10" s="1"/>
  <c r="I1780" i="10"/>
  <c r="M1631" i="10"/>
  <c r="J1624" i="10"/>
  <c r="M1624" i="10" s="1"/>
  <c r="I1624" i="10"/>
  <c r="M1734" i="10"/>
  <c r="I1556" i="10"/>
  <c r="J1653" i="10"/>
  <c r="M1653" i="10" s="1"/>
  <c r="M1833" i="10"/>
  <c r="I1640" i="10"/>
  <c r="I1568" i="10"/>
  <c r="J1873" i="10"/>
  <c r="M1873" i="10" s="1"/>
  <c r="J1623" i="10"/>
  <c r="M1623" i="10" s="1"/>
  <c r="I1844" i="10"/>
  <c r="J1844" i="10"/>
  <c r="M1844" i="10" s="1"/>
  <c r="J1748" i="10"/>
  <c r="M1748" i="10" s="1"/>
  <c r="J1535" i="10"/>
  <c r="M1535" i="10" s="1"/>
  <c r="J1849" i="10"/>
  <c r="M1849" i="10" s="1"/>
  <c r="I1906" i="10"/>
  <c r="J1906" i="10"/>
  <c r="M1906" i="10" s="1"/>
  <c r="M1726" i="10"/>
  <c r="I1891" i="10"/>
  <c r="J1891" i="10"/>
  <c r="M1891" i="10" s="1"/>
  <c r="M1784" i="10"/>
  <c r="M1554" i="10"/>
  <c r="M1625" i="10"/>
  <c r="J1757" i="10"/>
  <c r="M1757" i="10" s="1"/>
  <c r="J1818" i="10"/>
  <c r="M1818" i="10" s="1"/>
  <c r="I1818" i="10"/>
  <c r="J1732" i="10"/>
  <c r="M1732" i="10" s="1"/>
  <c r="I1732" i="10"/>
  <c r="I1687" i="10"/>
  <c r="J1687" i="10"/>
  <c r="M1687" i="10" s="1"/>
  <c r="M1867" i="10"/>
  <c r="J1619" i="10"/>
  <c r="M1619" i="10" s="1"/>
  <c r="I1619" i="10"/>
  <c r="J1749" i="10"/>
  <c r="M1749" i="10" s="1"/>
  <c r="I1750" i="10"/>
  <c r="I1666" i="10"/>
  <c r="J1666" i="10"/>
  <c r="M1666" i="10" s="1"/>
  <c r="M1605" i="10"/>
  <c r="M1599" i="10"/>
  <c r="J1909" i="10"/>
  <c r="M1909" i="10" s="1"/>
  <c r="I1909" i="10"/>
  <c r="I1543" i="10"/>
  <c r="M1866" i="10"/>
  <c r="J1701" i="10"/>
  <c r="M1701" i="10" s="1"/>
  <c r="M1571" i="10"/>
  <c r="I1602" i="10"/>
  <c r="I1651" i="10"/>
  <c r="J1651" i="10"/>
  <c r="M1651" i="10" s="1"/>
  <c r="M1532" i="10"/>
  <c r="M1641" i="10"/>
  <c r="M1565" i="10"/>
  <c r="M1527" i="10"/>
  <c r="M1570" i="10"/>
  <c r="I1776" i="10"/>
  <c r="J1776" i="10"/>
  <c r="M1776" i="10" s="1"/>
  <c r="I1834" i="10"/>
  <c r="J1834" i="10"/>
  <c r="M1834" i="10" s="1"/>
  <c r="J1703" i="10"/>
  <c r="M1703" i="10" s="1"/>
  <c r="I1854" i="10"/>
  <c r="I1806" i="10"/>
  <c r="J1533" i="10"/>
  <c r="M1533" i="10" s="1"/>
  <c r="I1533" i="10"/>
  <c r="I1856" i="10"/>
  <c r="I1837" i="10"/>
  <c r="J1837" i="10"/>
  <c r="M1837" i="10" s="1"/>
  <c r="I1812" i="10"/>
  <c r="J1760" i="10"/>
  <c r="M1760" i="10" s="1"/>
  <c r="M1785" i="10"/>
  <c r="M1764" i="10"/>
  <c r="J1817" i="10"/>
  <c r="M1817" i="10" s="1"/>
  <c r="I1817" i="10"/>
  <c r="M1629" i="10"/>
  <c r="M1584" i="10"/>
  <c r="M1685" i="10"/>
  <c r="M1824" i="10"/>
  <c r="M1713" i="10"/>
  <c r="J1900" i="10"/>
  <c r="M1900" i="10" s="1"/>
  <c r="I1900" i="10"/>
  <c r="M1699" i="10"/>
  <c r="M1620" i="10"/>
  <c r="I1579" i="10"/>
  <c r="M1702" i="10"/>
  <c r="M1587" i="10"/>
  <c r="J1852" i="10"/>
  <c r="M1852" i="10" s="1"/>
  <c r="I1852" i="10"/>
  <c r="I1559" i="10"/>
  <c r="M1881" i="10"/>
  <c r="J1743" i="10"/>
  <c r="M1743" i="10" s="1"/>
  <c r="I1718" i="10"/>
  <c r="I1592" i="10"/>
  <c r="M1593" i="10"/>
  <c r="I1724" i="10"/>
  <c r="J1724" i="10"/>
  <c r="M1724" i="10" s="1"/>
  <c r="J1549" i="10"/>
  <c r="M1549" i="10" s="1"/>
  <c r="I1881" i="10"/>
  <c r="M1707" i="10"/>
  <c r="M1548" i="10"/>
  <c r="M1576" i="10"/>
  <c r="I1875" i="10"/>
  <c r="J1875" i="10"/>
  <c r="M1875" i="10" s="1"/>
  <c r="I1913" i="10"/>
  <c r="J1913" i="10"/>
  <c r="M1913" i="10" s="1"/>
  <c r="I1566" i="10"/>
  <c r="J1566" i="10"/>
  <c r="M1566" i="10" s="1"/>
  <c r="M1618" i="10"/>
  <c r="M1884" i="10"/>
  <c r="I1681" i="10"/>
  <c r="I1690" i="10"/>
  <c r="J1720" i="10"/>
  <c r="M1720" i="10" s="1"/>
  <c r="I1720" i="10"/>
  <c r="J1610" i="10"/>
  <c r="M1610" i="10" s="1"/>
  <c r="I1802" i="10"/>
  <c r="J1802" i="10"/>
  <c r="M1802" i="10" s="1"/>
  <c r="J1563" i="10"/>
  <c r="M1563" i="10" s="1"/>
  <c r="I1563" i="10"/>
  <c r="M1768" i="10"/>
  <c r="J1670" i="10"/>
  <c r="M1670" i="10" s="1"/>
  <c r="I1699" i="10"/>
  <c r="J1826" i="10"/>
  <c r="M1826" i="10" s="1"/>
  <c r="I1761" i="10"/>
  <c r="J1741" i="10"/>
  <c r="M1741" i="10" s="1"/>
  <c r="I1562" i="10"/>
  <c r="J1848" i="10"/>
  <c r="M1848" i="10" s="1"/>
  <c r="I1726" i="10"/>
  <c r="I1845" i="10"/>
  <c r="I1864" i="10"/>
  <c r="J1796" i="10"/>
  <c r="M1796" i="10" s="1"/>
  <c r="I1631" i="10"/>
  <c r="I1650" i="10"/>
  <c r="I1683" i="10"/>
  <c r="J1894" i="10"/>
  <c r="M1894" i="10" s="1"/>
  <c r="J1580" i="10"/>
  <c r="M1580" i="10" s="1"/>
  <c r="M1203" i="10"/>
  <c r="M1029" i="10"/>
  <c r="M1041" i="10"/>
  <c r="M1223" i="10"/>
  <c r="M1081" i="10"/>
  <c r="M1379" i="10"/>
  <c r="M954" i="10"/>
  <c r="M973" i="10"/>
  <c r="M92" i="10"/>
  <c r="M581" i="10"/>
  <c r="M983" i="10"/>
  <c r="M282" i="10"/>
  <c r="M72" i="10"/>
  <c r="M987" i="10"/>
  <c r="M590" i="10"/>
  <c r="M1055" i="10"/>
  <c r="M1373" i="10"/>
  <c r="M382" i="10"/>
  <c r="M477" i="10"/>
  <c r="M927" i="10"/>
  <c r="M539" i="10"/>
  <c r="M1492" i="10"/>
  <c r="M65" i="10"/>
  <c r="M293" i="10"/>
  <c r="M688" i="10"/>
  <c r="M943" i="10"/>
  <c r="M480" i="10"/>
  <c r="M146" i="10"/>
  <c r="M445" i="10"/>
  <c r="M327" i="10"/>
  <c r="M1016" i="10"/>
  <c r="M766" i="10"/>
  <c r="M1274" i="10"/>
  <c r="M1453" i="10"/>
  <c r="M782" i="10"/>
  <c r="M1067" i="10"/>
  <c r="M1490" i="10"/>
  <c r="M924" i="10"/>
  <c r="J1237" i="10"/>
  <c r="M1237" i="10" s="1"/>
  <c r="J188" i="10"/>
  <c r="M188" i="10" s="1"/>
  <c r="M1280" i="10"/>
  <c r="M532" i="10"/>
  <c r="M911" i="10"/>
  <c r="M1040" i="10"/>
  <c r="M1501" i="10"/>
  <c r="M229" i="10"/>
  <c r="J1305" i="10"/>
  <c r="M1305" i="10" s="1"/>
  <c r="I3" i="4"/>
  <c r="H3" i="4" s="1"/>
  <c r="M391" i="10"/>
  <c r="M994" i="10"/>
  <c r="M719" i="10"/>
  <c r="M1424" i="10"/>
  <c r="I231" i="10"/>
  <c r="I1195" i="10"/>
  <c r="J1292" i="10"/>
  <c r="I336" i="10"/>
  <c r="J754" i="10"/>
  <c r="M754" i="10" s="1"/>
  <c r="J247" i="10"/>
  <c r="J645" i="10"/>
  <c r="I622" i="10"/>
  <c r="I1061" i="10"/>
  <c r="J448" i="10"/>
  <c r="I896" i="10"/>
  <c r="M1118" i="10"/>
  <c r="I768" i="10"/>
  <c r="M969" i="10"/>
  <c r="M1239" i="10"/>
  <c r="I955" i="10"/>
  <c r="M545" i="10"/>
  <c r="M1357" i="10"/>
  <c r="I1255" i="10"/>
  <c r="J1474" i="10"/>
  <c r="M1474" i="10" s="1"/>
  <c r="M1347" i="10"/>
  <c r="M923" i="10"/>
  <c r="M1480" i="10"/>
  <c r="J208" i="10"/>
  <c r="M56" i="10"/>
  <c r="M107" i="10"/>
  <c r="J1289" i="10"/>
  <c r="M1289" i="10" s="1"/>
  <c r="M1061" i="10"/>
  <c r="M660" i="10"/>
  <c r="M1175" i="10"/>
  <c r="M796" i="10"/>
  <c r="M1349" i="10"/>
  <c r="M1288" i="10"/>
  <c r="I507" i="10"/>
  <c r="J679" i="10"/>
  <c r="M679" i="10" s="1"/>
  <c r="M116" i="10"/>
  <c r="J527" i="10"/>
  <c r="M784" i="10"/>
  <c r="J1024" i="10"/>
  <c r="M1024" i="10" s="1"/>
  <c r="M798" i="10"/>
  <c r="I792" i="10"/>
  <c r="J225" i="10"/>
  <c r="M225" i="10" s="1"/>
  <c r="M1231" i="10"/>
  <c r="J307" i="10"/>
  <c r="M307" i="10" s="1"/>
  <c r="J1286" i="10"/>
  <c r="J901" i="10"/>
  <c r="J780" i="10"/>
  <c r="M822" i="10"/>
  <c r="J1249" i="10"/>
  <c r="M1249" i="10" s="1"/>
  <c r="I1145" i="10"/>
  <c r="I886" i="10"/>
  <c r="I446" i="10"/>
  <c r="I592" i="10"/>
  <c r="J432" i="10"/>
  <c r="M432" i="10" s="1"/>
  <c r="J252" i="10"/>
  <c r="M252" i="10" s="1"/>
  <c r="I1042" i="10"/>
  <c r="I352" i="10"/>
  <c r="I1251" i="10"/>
  <c r="J1225" i="10"/>
  <c r="M1225" i="10" s="1"/>
  <c r="I1277" i="10"/>
  <c r="J919" i="10"/>
  <c r="M919" i="10" s="1"/>
  <c r="I264" i="10"/>
  <c r="I1403" i="10"/>
  <c r="I1490" i="10"/>
  <c r="J1215" i="10"/>
  <c r="M1215" i="10" s="1"/>
  <c r="J363" i="10"/>
  <c r="M363" i="10" s="1"/>
  <c r="I1378" i="10"/>
  <c r="I1016" i="10"/>
  <c r="J1300" i="10"/>
  <c r="M529" i="10"/>
  <c r="M1056" i="10"/>
  <c r="M329" i="10"/>
  <c r="M90" i="10"/>
  <c r="M827" i="10"/>
  <c r="M1072" i="10"/>
  <c r="M574" i="10"/>
  <c r="M508" i="10"/>
  <c r="M1442" i="10"/>
  <c r="M478" i="10"/>
  <c r="M1439" i="10"/>
  <c r="M501" i="10"/>
  <c r="M1257" i="10"/>
  <c r="M78" i="10"/>
  <c r="M755" i="10"/>
  <c r="M1015" i="10"/>
  <c r="M321" i="10"/>
  <c r="M1491" i="10"/>
  <c r="M47" i="10"/>
  <c r="M32" i="10"/>
  <c r="M1351" i="10"/>
  <c r="M715" i="10"/>
  <c r="M572" i="10"/>
  <c r="M741" i="10"/>
  <c r="J33" i="10"/>
  <c r="I609" i="10"/>
  <c r="I449" i="10"/>
  <c r="I820" i="10"/>
  <c r="I852" i="10"/>
  <c r="I802" i="10"/>
  <c r="J133" i="10"/>
  <c r="I1355" i="10"/>
  <c r="M896" i="10"/>
  <c r="J905" i="10"/>
  <c r="M905" i="10" s="1"/>
  <c r="M39" i="10"/>
  <c r="J1320" i="10"/>
  <c r="I459" i="10"/>
  <c r="J423" i="10"/>
  <c r="M423" i="10" s="1"/>
  <c r="I505" i="10"/>
  <c r="M1145" i="10"/>
  <c r="I1003" i="10"/>
  <c r="I806" i="10"/>
  <c r="M1335" i="10"/>
  <c r="J80" i="10"/>
  <c r="J758" i="10"/>
  <c r="M758" i="10" s="1"/>
  <c r="I1021" i="10"/>
  <c r="I1468" i="10"/>
  <c r="M1355" i="10"/>
  <c r="M810" i="10"/>
  <c r="I125" i="10"/>
  <c r="J1050" i="10"/>
  <c r="J967" i="10"/>
  <c r="M967" i="10" s="1"/>
  <c r="J934" i="10"/>
  <c r="J1315" i="10"/>
  <c r="M1315" i="10" s="1"/>
  <c r="J263" i="10"/>
  <c r="M263" i="10" s="1"/>
  <c r="M981" i="10"/>
  <c r="J1178" i="10"/>
  <c r="I112" i="10"/>
  <c r="I1331" i="10"/>
  <c r="M1196" i="10"/>
  <c r="M1158" i="10"/>
  <c r="I111" i="10"/>
  <c r="I341" i="10"/>
  <c r="J703" i="10"/>
  <c r="M703" i="10" s="1"/>
  <c r="I827" i="10"/>
  <c r="J932" i="10"/>
  <c r="M932" i="10" s="1"/>
  <c r="I434" i="10"/>
  <c r="I1458" i="10"/>
  <c r="I640" i="10"/>
  <c r="J409" i="10"/>
  <c r="M1146" i="10"/>
  <c r="I526" i="10"/>
  <c r="I699" i="10"/>
  <c r="M1511" i="10"/>
  <c r="M505" i="10"/>
  <c r="M735" i="10"/>
  <c r="M1478" i="10"/>
  <c r="J915" i="10"/>
  <c r="M915" i="10" s="1"/>
  <c r="I299" i="10"/>
  <c r="M1126" i="10"/>
  <c r="I545" i="10"/>
  <c r="M79" i="10"/>
  <c r="M848" i="10"/>
  <c r="I826" i="10"/>
  <c r="M418" i="10"/>
  <c r="J857" i="10"/>
  <c r="M857" i="10" s="1"/>
  <c r="M963" i="10"/>
  <c r="I540" i="10"/>
  <c r="M1086" i="10"/>
  <c r="I1404" i="10"/>
  <c r="M811" i="10"/>
  <c r="I1065" i="10"/>
  <c r="M485" i="10"/>
  <c r="M205" i="10"/>
  <c r="M1042" i="10"/>
  <c r="M991" i="10"/>
  <c r="I916" i="10"/>
  <c r="J151" i="10"/>
  <c r="J856" i="10"/>
  <c r="M856" i="10" s="1"/>
  <c r="I1446" i="10"/>
  <c r="M1343" i="10"/>
  <c r="J1073" i="10"/>
  <c r="M1073" i="10" s="1"/>
  <c r="I808" i="10"/>
  <c r="J1057" i="10"/>
  <c r="M1057" i="10" s="1"/>
  <c r="I1167" i="10"/>
  <c r="M276" i="10"/>
  <c r="M1135" i="10"/>
  <c r="M62" i="10"/>
  <c r="M1328" i="10"/>
  <c r="M702" i="10"/>
  <c r="M947" i="10"/>
  <c r="J632" i="10"/>
  <c r="M317" i="10"/>
  <c r="I644" i="10"/>
  <c r="M118" i="10"/>
  <c r="I381" i="10"/>
  <c r="I755" i="10"/>
  <c r="M1178" i="10"/>
  <c r="J880" i="10"/>
  <c r="M880" i="10" s="1"/>
  <c r="I1147" i="10"/>
  <c r="M1475" i="10"/>
  <c r="I89" i="10"/>
  <c r="M1157" i="10"/>
  <c r="I851" i="10"/>
  <c r="M1360" i="10"/>
  <c r="M1465" i="10"/>
  <c r="J922" i="10"/>
  <c r="M507" i="10"/>
  <c r="M633" i="10"/>
  <c r="M582" i="10"/>
  <c r="J1399" i="10"/>
  <c r="M1399" i="10" s="1"/>
  <c r="J284" i="10"/>
  <c r="M284" i="10" s="1"/>
  <c r="M878" i="10"/>
  <c r="J769" i="10"/>
  <c r="J67" i="10"/>
  <c r="M67" i="10" s="1"/>
  <c r="I872" i="10"/>
  <c r="M1292" i="10"/>
  <c r="I726" i="10"/>
  <c r="I1126" i="10"/>
  <c r="M665" i="10"/>
  <c r="M1087" i="10"/>
  <c r="J100" i="10"/>
  <c r="M100" i="10" s="1"/>
  <c r="M372" i="10"/>
  <c r="I692" i="10"/>
  <c r="J523" i="10"/>
  <c r="M523" i="10" s="1"/>
  <c r="M114" i="10"/>
  <c r="M515" i="10"/>
  <c r="M1008" i="10"/>
  <c r="J1185" i="10"/>
  <c r="M1388" i="10"/>
  <c r="J1386" i="10"/>
  <c r="M1386" i="10" s="1"/>
  <c r="I893" i="10"/>
  <c r="M929" i="10"/>
  <c r="M1230" i="10"/>
  <c r="J999" i="10"/>
  <c r="M999" i="10" s="1"/>
  <c r="M1387" i="10"/>
  <c r="M425" i="10"/>
  <c r="J310" i="10"/>
  <c r="M1021" i="10"/>
  <c r="M1497" i="10"/>
  <c r="I1323" i="10"/>
  <c r="J1173" i="10"/>
  <c r="M379" i="10"/>
  <c r="M241" i="10"/>
  <c r="I925" i="10"/>
  <c r="M578" i="10"/>
  <c r="M851" i="10"/>
  <c r="M267" i="10"/>
  <c r="I1372" i="10"/>
  <c r="I1221" i="10"/>
  <c r="J997" i="10"/>
  <c r="M1452" i="10"/>
  <c r="M1186" i="10"/>
  <c r="I122" i="10"/>
  <c r="M949" i="10"/>
  <c r="I595" i="10"/>
  <c r="M231" i="10"/>
  <c r="M1403" i="10"/>
  <c r="J1354" i="10"/>
  <c r="M1354" i="10" s="1"/>
  <c r="M1443" i="10"/>
  <c r="J1409" i="10"/>
  <c r="M1206" i="10"/>
  <c r="M668" i="10"/>
  <c r="M553" i="10"/>
  <c r="I182" i="10"/>
  <c r="M607" i="10"/>
  <c r="M500" i="10"/>
  <c r="M1079" i="10"/>
  <c r="I639" i="10"/>
  <c r="J1125" i="10"/>
  <c r="I619" i="10"/>
  <c r="J451" i="10"/>
  <c r="M427" i="10"/>
  <c r="M471" i="10"/>
  <c r="M1068" i="10"/>
  <c r="J115" i="10"/>
  <c r="M115" i="10" s="1"/>
  <c r="I115" i="10"/>
  <c r="J203" i="10"/>
  <c r="M203" i="10" s="1"/>
  <c r="M128" i="10"/>
  <c r="I709" i="10"/>
  <c r="M1030" i="10"/>
  <c r="M968" i="10"/>
  <c r="M654" i="10"/>
  <c r="J1436" i="10"/>
  <c r="M1436" i="10" s="1"/>
  <c r="J597" i="10"/>
  <c r="J1096" i="10"/>
  <c r="M1096" i="10" s="1"/>
  <c r="M836" i="10"/>
  <c r="M686" i="10"/>
  <c r="J1228" i="10"/>
  <c r="J497" i="10"/>
  <c r="M497" i="10" s="1"/>
  <c r="M1255" i="10"/>
  <c r="I559" i="10"/>
  <c r="M1270" i="10"/>
  <c r="J132" i="10"/>
  <c r="M132" i="10" s="1"/>
  <c r="M1141" i="10"/>
  <c r="J918" i="10"/>
  <c r="M918" i="10" s="1"/>
  <c r="I1090" i="10"/>
  <c r="I968" i="10"/>
  <c r="J1356" i="10"/>
  <c r="M357" i="10"/>
  <c r="M566" i="10"/>
  <c r="J1463" i="10"/>
  <c r="M1463" i="10" s="1"/>
  <c r="M1116" i="10"/>
  <c r="M401" i="10"/>
  <c r="M459" i="10"/>
  <c r="M1185" i="10"/>
  <c r="J226" i="10"/>
  <c r="M226" i="10" s="1"/>
  <c r="M228" i="10"/>
  <c r="I793" i="10"/>
  <c r="J1397" i="10"/>
  <c r="M1397" i="10" s="1"/>
  <c r="M1434" i="10"/>
  <c r="M1286" i="10"/>
  <c r="M1330" i="10"/>
  <c r="M650" i="10"/>
  <c r="J1304" i="10"/>
  <c r="M1304" i="10" s="1"/>
  <c r="J1210" i="10"/>
  <c r="M1210" i="10" s="1"/>
  <c r="M1408" i="10"/>
  <c r="M1197" i="10"/>
  <c r="J786" i="10"/>
  <c r="M786" i="10" s="1"/>
  <c r="M955" i="10"/>
  <c r="J1298" i="10"/>
  <c r="M1298" i="10" s="1"/>
  <c r="M1026" i="10"/>
  <c r="M451" i="10"/>
  <c r="M917" i="10"/>
  <c r="M889" i="10"/>
  <c r="M316" i="10"/>
  <c r="J1262" i="10"/>
  <c r="M1262" i="10" s="1"/>
  <c r="M397" i="10"/>
  <c r="M421" i="10"/>
  <c r="M802" i="10"/>
  <c r="M1054" i="10"/>
  <c r="J1376" i="10"/>
  <c r="I711" i="10"/>
  <c r="M52" i="10"/>
  <c r="M1009" i="10"/>
  <c r="M66" i="10"/>
  <c r="M45" i="10"/>
  <c r="M637" i="10"/>
  <c r="I637" i="10"/>
  <c r="I1043" i="10"/>
  <c r="J1043" i="10"/>
  <c r="M1043" i="10" s="1"/>
  <c r="M1058" i="10"/>
  <c r="I701" i="10"/>
  <c r="I141" i="10"/>
  <c r="I1246" i="10"/>
  <c r="J1246" i="10"/>
  <c r="M1246" i="10" s="1"/>
  <c r="J450" i="10"/>
  <c r="J982" i="10"/>
  <c r="M313" i="10"/>
  <c r="J1411" i="10"/>
  <c r="M1470" i="10"/>
  <c r="I1254" i="10"/>
  <c r="M1120" i="10"/>
  <c r="M893" i="10"/>
  <c r="I929" i="10"/>
  <c r="I1234" i="10"/>
  <c r="M1174" i="10"/>
  <c r="M956" i="10"/>
  <c r="J1516" i="10"/>
  <c r="M1516" i="10" s="1"/>
  <c r="M635" i="10"/>
  <c r="M141" i="10"/>
  <c r="J278" i="10"/>
  <c r="M278" i="10" s="1"/>
  <c r="I1484" i="10"/>
  <c r="J1484" i="10"/>
  <c r="M1484" i="10" s="1"/>
  <c r="M958" i="10"/>
  <c r="J1340" i="10"/>
  <c r="M1340" i="10" s="1"/>
  <c r="M34" i="10"/>
  <c r="J797" i="10"/>
  <c r="M1267" i="10"/>
  <c r="J921" i="10"/>
  <c r="M921" i="10" s="1"/>
  <c r="M1159" i="10"/>
  <c r="I34" i="10"/>
  <c r="M599" i="10"/>
  <c r="M1075" i="10"/>
  <c r="I201" i="10"/>
  <c r="I117" i="10"/>
  <c r="M977" i="10"/>
  <c r="M1098" i="10"/>
  <c r="M1336" i="10"/>
  <c r="J1469" i="10"/>
  <c r="M1046" i="10"/>
  <c r="M455" i="10"/>
  <c r="I728" i="10"/>
  <c r="J1022" i="10"/>
  <c r="I58" i="10"/>
  <c r="J1059" i="10"/>
  <c r="M1059" i="10" s="1"/>
  <c r="M828" i="10"/>
  <c r="M847" i="10"/>
  <c r="I1116" i="10"/>
  <c r="M868" i="10"/>
  <c r="I1238" i="10"/>
  <c r="J113" i="10"/>
  <c r="M113" i="10" s="1"/>
  <c r="I113" i="10"/>
  <c r="M1405" i="10"/>
  <c r="M1306" i="10"/>
  <c r="M292" i="10"/>
  <c r="I1295" i="10"/>
  <c r="J718" i="10"/>
  <c r="M453" i="10"/>
  <c r="I1338" i="10"/>
  <c r="M330" i="10"/>
  <c r="I1428" i="10"/>
  <c r="M496" i="10"/>
  <c r="M891" i="10"/>
  <c r="J454" i="10"/>
  <c r="J165" i="10"/>
  <c r="M165" i="10" s="1"/>
  <c r="I596" i="10"/>
  <c r="M709" i="10"/>
  <c r="M42" i="10"/>
  <c r="J1346" i="10"/>
  <c r="M540" i="10"/>
  <c r="I1515" i="10"/>
  <c r="M1148" i="10"/>
  <c r="M1414" i="10"/>
  <c r="M446" i="10"/>
  <c r="J260" i="10"/>
  <c r="M692" i="10"/>
  <c r="I697" i="10"/>
  <c r="M452" i="10"/>
  <c r="M608" i="10"/>
  <c r="M1252" i="10"/>
  <c r="M1150" i="10"/>
  <c r="I1029" i="10"/>
  <c r="I223" i="10"/>
  <c r="I241" i="10"/>
  <c r="M242" i="10"/>
  <c r="I1421" i="10"/>
  <c r="J467" i="10"/>
  <c r="M83" i="10"/>
  <c r="M1018" i="10"/>
  <c r="M70" i="10"/>
  <c r="I878" i="10"/>
  <c r="J1344" i="10"/>
  <c r="J1358" i="10"/>
  <c r="M1358" i="10" s="1"/>
  <c r="I57" i="10"/>
  <c r="M1208" i="10"/>
  <c r="M1167" i="10"/>
  <c r="M1393" i="10"/>
  <c r="M813" i="10"/>
  <c r="I73" i="10"/>
  <c r="I455" i="10"/>
  <c r="M594" i="10"/>
  <c r="M415" i="10"/>
  <c r="I1128" i="10"/>
  <c r="M1165" i="10"/>
  <c r="M993" i="10"/>
  <c r="M1142" i="10"/>
  <c r="M402" i="10"/>
  <c r="J1001" i="10"/>
  <c r="J970" i="10"/>
  <c r="M970" i="10" s="1"/>
  <c r="M310" i="10"/>
  <c r="M1309" i="10"/>
  <c r="M95" i="10"/>
  <c r="I1384" i="10"/>
  <c r="J396" i="10"/>
  <c r="M846" i="10"/>
  <c r="J442" i="10"/>
  <c r="M442" i="10" s="1"/>
  <c r="J863" i="10"/>
  <c r="J279" i="10"/>
  <c r="M279" i="10" s="1"/>
  <c r="J1313" i="10"/>
  <c r="M1313" i="10" s="1"/>
  <c r="M533" i="10"/>
  <c r="I1184" i="10"/>
  <c r="J54" i="10"/>
  <c r="J1253" i="10"/>
  <c r="M1253" i="10" s="1"/>
  <c r="I1381" i="10"/>
  <c r="M63" i="10"/>
  <c r="I1203" i="10"/>
  <c r="J838" i="10"/>
  <c r="M838" i="10" s="1"/>
  <c r="I838" i="10"/>
  <c r="J537" i="10"/>
  <c r="M537" i="10" s="1"/>
  <c r="M323" i="10"/>
  <c r="J1495" i="10"/>
  <c r="M1495" i="10" s="1"/>
  <c r="I979" i="10"/>
  <c r="M667" i="10"/>
  <c r="M1376" i="10"/>
  <c r="I259" i="10"/>
  <c r="M732" i="10"/>
  <c r="M1153" i="10"/>
  <c r="J1520" i="10"/>
  <c r="M655" i="10"/>
  <c r="M344" i="10"/>
  <c r="M80" i="10"/>
  <c r="J325" i="10"/>
  <c r="I297" i="10"/>
  <c r="M1188" i="10"/>
  <c r="M897" i="10"/>
  <c r="M998" i="10"/>
  <c r="M76" i="10"/>
  <c r="M68" i="10"/>
  <c r="M300" i="10"/>
  <c r="M223" i="10"/>
  <c r="I109" i="10"/>
  <c r="M881" i="10"/>
  <c r="M245" i="10"/>
  <c r="M717" i="10"/>
  <c r="J1265" i="10"/>
  <c r="M1265" i="10" s="1"/>
  <c r="I1383" i="10"/>
  <c r="J1383" i="10"/>
  <c r="M1383" i="10" s="1"/>
  <c r="J1359" i="10"/>
  <c r="M1359" i="10" s="1"/>
  <c r="J809" i="10"/>
  <c r="M809" i="10" s="1"/>
  <c r="M1300" i="10"/>
  <c r="M1101" i="10"/>
  <c r="M1503" i="10"/>
  <c r="I478" i="10"/>
  <c r="M1317" i="10"/>
  <c r="M486" i="10"/>
  <c r="I1420" i="10"/>
  <c r="M895" i="10"/>
  <c r="M538" i="10"/>
  <c r="I277" i="10"/>
  <c r="M934" i="10"/>
  <c r="I156" i="10"/>
  <c r="M1060" i="10"/>
  <c r="I1452" i="10"/>
  <c r="J1052" i="10"/>
  <c r="M1052" i="10" s="1"/>
  <c r="M1147" i="10"/>
  <c r="M431" i="10"/>
  <c r="M352" i="10"/>
  <c r="I328" i="10"/>
  <c r="M1273" i="10"/>
  <c r="I349" i="10"/>
  <c r="J1034" i="10"/>
  <c r="M1034" i="10" s="1"/>
  <c r="J565" i="10"/>
  <c r="M725" i="10"/>
  <c r="I76" i="10"/>
  <c r="M1066" i="10"/>
  <c r="M396" i="10"/>
  <c r="J920" i="10"/>
  <c r="M900" i="10"/>
  <c r="I1322" i="10"/>
  <c r="J1333" i="10"/>
  <c r="M1333" i="10" s="1"/>
  <c r="J1099" i="10"/>
  <c r="M1099" i="10" s="1"/>
  <c r="M1263" i="10"/>
  <c r="M996" i="10"/>
  <c r="M1038" i="10"/>
  <c r="M684" i="10"/>
  <c r="I1180" i="10"/>
  <c r="J1180" i="10"/>
  <c r="M1180" i="10" s="1"/>
  <c r="J475" i="10"/>
  <c r="M475" i="10" s="1"/>
  <c r="J196" i="10"/>
  <c r="J491" i="10"/>
  <c r="M491" i="10" s="1"/>
  <c r="M616" i="10"/>
  <c r="J1287" i="10"/>
  <c r="M1287" i="10" s="1"/>
  <c r="M409" i="10"/>
  <c r="M271" i="10"/>
  <c r="J1011" i="10"/>
  <c r="M1323" i="10"/>
  <c r="J392" i="10"/>
  <c r="M392" i="10" s="1"/>
  <c r="I1134" i="10"/>
  <c r="M1378" i="10"/>
  <c r="M555" i="10"/>
  <c r="M151" i="10"/>
  <c r="M400" i="10"/>
  <c r="M1121" i="10"/>
  <c r="M1036" i="10"/>
  <c r="M1104" i="10"/>
  <c r="I1033" i="10"/>
  <c r="I139" i="10"/>
  <c r="J139" i="10"/>
  <c r="M139" i="10" s="1"/>
  <c r="M1299" i="10"/>
  <c r="M1250" i="10"/>
  <c r="J250" i="10"/>
  <c r="M250" i="10" s="1"/>
  <c r="M395" i="10"/>
  <c r="M1019" i="10"/>
  <c r="M1432" i="10"/>
  <c r="I1115" i="10"/>
  <c r="M26" i="10"/>
  <c r="M1168" i="10"/>
  <c r="M286" i="10"/>
  <c r="M874" i="10"/>
  <c r="M328" i="10"/>
  <c r="M1418" i="10"/>
  <c r="M247" i="10"/>
  <c r="M1459" i="10"/>
  <c r="I173" i="10"/>
  <c r="I785" i="10"/>
  <c r="J785" i="10"/>
  <c r="M785" i="10" s="1"/>
  <c r="M1198" i="10"/>
  <c r="J1457" i="10"/>
  <c r="M1457" i="10" s="1"/>
  <c r="I1440" i="10"/>
  <c r="M1392" i="10"/>
  <c r="J1522" i="10"/>
  <c r="M795" i="10"/>
  <c r="M1346" i="10"/>
  <c r="M54" i="10"/>
  <c r="M1001" i="10"/>
  <c r="M353" i="10"/>
  <c r="M697" i="10"/>
  <c r="J1089" i="10"/>
  <c r="M1089" i="10" s="1"/>
  <c r="M133" i="10"/>
  <c r="I314" i="10"/>
  <c r="I480" i="10"/>
  <c r="I1220" i="10"/>
  <c r="J1220" i="10"/>
  <c r="M1220" i="10" s="1"/>
  <c r="M982" i="10"/>
  <c r="I638" i="10"/>
  <c r="J638" i="10"/>
  <c r="M638" i="10" s="1"/>
  <c r="M1025" i="10"/>
  <c r="J833" i="10"/>
  <c r="M833" i="10" s="1"/>
  <c r="I833" i="10"/>
  <c r="J1410" i="10"/>
  <c r="M1410" i="10" s="1"/>
  <c r="I1410" i="10"/>
  <c r="M1162" i="10"/>
  <c r="M268" i="10"/>
  <c r="J1462" i="10"/>
  <c r="M1462" i="10" s="1"/>
  <c r="J1112" i="10"/>
  <c r="M1112" i="10" s="1"/>
  <c r="M657" i="10"/>
  <c r="I1388" i="10"/>
  <c r="J939" i="10"/>
  <c r="M939" i="10" s="1"/>
  <c r="M1078" i="10"/>
  <c r="I1332" i="10"/>
  <c r="J1332" i="10"/>
  <c r="M1332" i="10" s="1"/>
  <c r="M542" i="10"/>
  <c r="I1162" i="10"/>
  <c r="I404" i="10"/>
  <c r="M1048" i="10"/>
  <c r="I635" i="10"/>
  <c r="J198" i="10"/>
  <c r="M198" i="10" s="1"/>
  <c r="I377" i="10"/>
  <c r="I1217" i="10"/>
  <c r="J1217" i="10"/>
  <c r="I1058" i="10"/>
  <c r="J953" i="10"/>
  <c r="M953" i="10" s="1"/>
  <c r="I599" i="10"/>
  <c r="J1144" i="10"/>
  <c r="M1144" i="10" s="1"/>
  <c r="I1144" i="10"/>
  <c r="M575" i="10"/>
  <c r="I1441" i="10"/>
  <c r="M562" i="10"/>
  <c r="M356" i="10"/>
  <c r="M441" i="10"/>
  <c r="J185" i="10"/>
  <c r="M185" i="10" s="1"/>
  <c r="I185" i="10"/>
  <c r="J1035" i="10"/>
  <c r="M1035" i="10" s="1"/>
  <c r="I1035" i="10"/>
  <c r="M1258" i="10"/>
  <c r="M295" i="10"/>
  <c r="J86" i="10"/>
  <c r="I86" i="10"/>
  <c r="I213" i="10"/>
  <c r="J213" i="10"/>
  <c r="M213" i="10" s="1"/>
  <c r="I31" i="10"/>
  <c r="J31" i="10"/>
  <c r="M31" i="10" s="1"/>
  <c r="M701" i="10"/>
  <c r="M377" i="10"/>
  <c r="M797" i="10"/>
  <c r="J290" i="10"/>
  <c r="M290" i="10" s="1"/>
  <c r="M393" i="10"/>
  <c r="J262" i="10"/>
  <c r="M262" i="10" s="1"/>
  <c r="I486" i="10"/>
  <c r="J1430" i="10"/>
  <c r="M1430" i="10" s="1"/>
  <c r="J462" i="10"/>
  <c r="M462" i="10" s="1"/>
  <c r="M984" i="10"/>
  <c r="M1344" i="10"/>
  <c r="M980" i="10"/>
  <c r="M33" i="10"/>
  <c r="M1228" i="10"/>
  <c r="M1469" i="10"/>
  <c r="M669" i="10"/>
  <c r="M808" i="10"/>
  <c r="J476" i="10"/>
  <c r="M476" i="10" s="1"/>
  <c r="J951" i="10"/>
  <c r="M951" i="10" s="1"/>
  <c r="I1408" i="10"/>
  <c r="J952" i="10"/>
  <c r="M952" i="10" s="1"/>
  <c r="I249" i="10"/>
  <c r="I1393" i="10"/>
  <c r="M1202" i="10"/>
  <c r="M319" i="10"/>
  <c r="M494" i="10"/>
  <c r="M1487" i="10"/>
  <c r="M474" i="10"/>
  <c r="M661" i="10"/>
  <c r="M208" i="10"/>
  <c r="M792" i="10"/>
  <c r="J738" i="10"/>
  <c r="M738" i="10" s="1"/>
  <c r="M820" i="10"/>
  <c r="I1418" i="10"/>
  <c r="M1113" i="10"/>
  <c r="I840" i="10"/>
  <c r="I1443" i="10"/>
  <c r="M257" i="10"/>
  <c r="M1409" i="10"/>
  <c r="M398" i="10"/>
  <c r="M964" i="10"/>
  <c r="M355" i="10"/>
  <c r="J736" i="10"/>
  <c r="M736" i="10" s="1"/>
  <c r="M863" i="10"/>
  <c r="I1079" i="10"/>
  <c r="M125" i="10"/>
  <c r="J1235" i="10"/>
  <c r="M1235" i="10" s="1"/>
  <c r="J266" i="10"/>
  <c r="M266" i="10" s="1"/>
  <c r="J222" i="10"/>
  <c r="M222" i="10" s="1"/>
  <c r="M1437" i="10"/>
  <c r="I444" i="10"/>
  <c r="I397" i="10"/>
  <c r="J678" i="10"/>
  <c r="M678" i="10" s="1"/>
  <c r="M1166" i="10"/>
  <c r="I994" i="10"/>
  <c r="I1263" i="10"/>
  <c r="I828" i="10"/>
  <c r="I694" i="10"/>
  <c r="I197" i="10"/>
  <c r="J197" i="10"/>
  <c r="M197" i="10" s="1"/>
  <c r="J1006" i="10"/>
  <c r="M1006" i="10" s="1"/>
  <c r="I1006" i="10"/>
  <c r="M464" i="10"/>
  <c r="I859" i="10"/>
  <c r="J44" i="10"/>
  <c r="M44" i="10" s="1"/>
  <c r="M862" i="10"/>
  <c r="M1254" i="10"/>
  <c r="M1489" i="10"/>
  <c r="I356" i="10"/>
  <c r="M573" i="10"/>
  <c r="M1504" i="10"/>
  <c r="J837" i="10"/>
  <c r="M837" i="10" s="1"/>
  <c r="I560" i="10"/>
  <c r="M1234" i="10"/>
  <c r="M467" i="10"/>
  <c r="J1283" i="10"/>
  <c r="M1283" i="10" s="1"/>
  <c r="M867" i="10"/>
  <c r="M903" i="10"/>
  <c r="J882" i="10"/>
  <c r="M882" i="10" s="1"/>
  <c r="I984" i="10"/>
  <c r="M751" i="10"/>
  <c r="I980" i="10"/>
  <c r="J29" i="10"/>
  <c r="M29" i="10" s="1"/>
  <c r="J541" i="10"/>
  <c r="M541" i="10" s="1"/>
  <c r="J1102" i="10"/>
  <c r="M1102" i="10" s="1"/>
  <c r="J1329" i="10"/>
  <c r="M1329" i="10" s="1"/>
  <c r="I337" i="10"/>
  <c r="M901" i="10"/>
  <c r="M1513" i="10"/>
  <c r="J19" i="10"/>
  <c r="M19" i="10" s="1"/>
  <c r="M926" i="10"/>
  <c r="M454" i="10"/>
  <c r="J1222" i="10"/>
  <c r="M1222" i="10" s="1"/>
  <c r="I1197" i="10"/>
  <c r="M224" i="10"/>
  <c r="M645" i="10"/>
  <c r="J1417" i="10"/>
  <c r="M1417" i="10" s="1"/>
  <c r="M1350" i="10"/>
  <c r="M579" i="10"/>
  <c r="I1186" i="10"/>
  <c r="M122" i="10"/>
  <c r="M1064" i="10"/>
  <c r="M595" i="10"/>
  <c r="M217" i="10"/>
  <c r="M1229" i="10"/>
  <c r="M1242" i="10"/>
  <c r="J305" i="10"/>
  <c r="M305" i="10" s="1"/>
  <c r="M565" i="10"/>
  <c r="M325" i="10"/>
  <c r="M296" i="10"/>
  <c r="M1037" i="10"/>
  <c r="M449" i="10"/>
  <c r="M243" i="10"/>
  <c r="M1233" i="10"/>
  <c r="M111" i="10"/>
  <c r="M961" i="10"/>
  <c r="M354" i="10"/>
  <c r="J255" i="10"/>
  <c r="M255" i="10" s="1"/>
  <c r="M1458" i="10"/>
  <c r="M1003" i="10"/>
  <c r="I1385" i="10"/>
  <c r="M1384" i="10"/>
  <c r="M359" i="10"/>
  <c r="M780" i="10"/>
  <c r="M640" i="10"/>
  <c r="M138" i="10"/>
  <c r="M1114" i="10"/>
  <c r="J646" i="10"/>
  <c r="M646" i="10" s="1"/>
  <c r="M1022" i="10"/>
  <c r="M136" i="10"/>
  <c r="M690" i="10"/>
  <c r="J514" i="10"/>
  <c r="M514" i="10" s="1"/>
  <c r="I1497" i="10"/>
  <c r="I174" i="10"/>
  <c r="J174" i="10"/>
  <c r="M174" i="10" s="1"/>
  <c r="J338" i="10"/>
  <c r="M338" i="10" s="1"/>
  <c r="M1149" i="10"/>
  <c r="I1080" i="10"/>
  <c r="J1080" i="10"/>
  <c r="M1080" i="10" s="1"/>
  <c r="M306" i="10"/>
  <c r="M1125" i="10"/>
  <c r="J315" i="10"/>
  <c r="M315" i="10" s="1"/>
  <c r="M814" i="10"/>
  <c r="M1473" i="10"/>
  <c r="M1232" i="10"/>
  <c r="I717" i="10"/>
  <c r="I1247" i="10"/>
  <c r="J1247" i="10"/>
  <c r="M1247" i="10" s="1"/>
  <c r="J1302" i="10"/>
  <c r="M1302" i="10" s="1"/>
  <c r="I741" i="10"/>
  <c r="M407" i="10"/>
  <c r="M137" i="10"/>
  <c r="J413" i="10"/>
  <c r="M413" i="10" s="1"/>
  <c r="M859" i="10"/>
  <c r="I853" i="10"/>
  <c r="J853" i="10"/>
  <c r="M853" i="10" s="1"/>
  <c r="I1038" i="10"/>
  <c r="I1503" i="10"/>
  <c r="M450" i="10"/>
  <c r="I1174" i="10"/>
  <c r="J1461" i="10"/>
  <c r="I386" i="10"/>
  <c r="M1002" i="10"/>
  <c r="I1168" i="10"/>
  <c r="M774" i="10"/>
  <c r="M869" i="10"/>
  <c r="J438" i="10"/>
  <c r="M438" i="10" s="1"/>
  <c r="M1169" i="10"/>
  <c r="M435" i="10"/>
  <c r="J334" i="10"/>
  <c r="M297" i="10"/>
  <c r="J625" i="10"/>
  <c r="M625" i="10" s="1"/>
  <c r="I725" i="10"/>
  <c r="M1088" i="10"/>
  <c r="J978" i="10"/>
  <c r="M978" i="10" s="1"/>
  <c r="M1385" i="10"/>
  <c r="M568" i="10"/>
  <c r="M1195" i="10"/>
  <c r="M236" i="10"/>
  <c r="M1356" i="10"/>
  <c r="J312" i="10"/>
  <c r="M312" i="10" s="1"/>
  <c r="I668" i="10"/>
  <c r="M663" i="10"/>
  <c r="M369" i="10"/>
  <c r="M1248" i="10"/>
  <c r="M1050" i="10"/>
  <c r="I533" i="10"/>
  <c r="J722" i="10"/>
  <c r="M722" i="10" s="1"/>
  <c r="I431" i="10"/>
  <c r="I1232" i="10"/>
  <c r="M1134" i="10"/>
  <c r="I1083" i="10"/>
  <c r="J1083" i="10"/>
  <c r="M1083" i="10" s="1"/>
  <c r="I287" i="10"/>
  <c r="M666" i="10"/>
  <c r="M219" i="10"/>
  <c r="M1011" i="10"/>
  <c r="M422" i="10"/>
  <c r="M1441" i="10"/>
  <c r="M436" i="10"/>
  <c r="J933" i="10"/>
  <c r="M933" i="10" s="1"/>
  <c r="M871" i="10"/>
  <c r="I1082" i="10"/>
  <c r="M1481" i="10"/>
  <c r="J193" i="10"/>
  <c r="M193" i="10" s="1"/>
  <c r="M610" i="10"/>
  <c r="J548" i="10"/>
  <c r="M548" i="10" s="1"/>
  <c r="M704" i="10"/>
  <c r="I1193" i="10"/>
  <c r="I1155" i="10"/>
  <c r="I1018" i="10"/>
  <c r="M1033" i="10"/>
  <c r="J1020" i="10"/>
  <c r="M1020" i="10" s="1"/>
  <c r="I631" i="10"/>
  <c r="M124" i="10"/>
  <c r="M1295" i="10"/>
  <c r="M1372" i="10"/>
  <c r="J613" i="10"/>
  <c r="J1471" i="10"/>
  <c r="M1471" i="10" s="1"/>
  <c r="M1243" i="10"/>
  <c r="J906" i="10"/>
  <c r="M906" i="10" s="1"/>
  <c r="J787" i="10"/>
  <c r="M787" i="10" s="1"/>
  <c r="J234" i="10"/>
  <c r="M234" i="10" s="1"/>
  <c r="M171" i="10"/>
  <c r="J1310" i="10"/>
  <c r="M1310" i="10" s="1"/>
  <c r="M303" i="10"/>
  <c r="J1218" i="10"/>
  <c r="M1218" i="10" s="1"/>
  <c r="J1498" i="10"/>
  <c r="M1498" i="10" s="1"/>
  <c r="M1031" i="10"/>
  <c r="M1331" i="10"/>
  <c r="M273" i="10"/>
  <c r="M743" i="10"/>
  <c r="M726" i="10"/>
  <c r="M912" i="10"/>
  <c r="M490" i="10"/>
  <c r="J1278" i="10"/>
  <c r="M1278" i="10" s="1"/>
  <c r="M1523" i="10"/>
  <c r="I800" i="10"/>
  <c r="J674" i="10"/>
  <c r="M674" i="10" s="1"/>
  <c r="I344" i="10"/>
  <c r="M419" i="10"/>
  <c r="J487" i="10"/>
  <c r="M487" i="10" s="1"/>
  <c r="M264" i="10"/>
  <c r="I1188" i="10"/>
  <c r="I1205" i="10"/>
  <c r="M18" i="10"/>
  <c r="J603" i="10"/>
  <c r="M603" i="10" s="1"/>
  <c r="I998" i="10"/>
  <c r="M1095" i="10"/>
  <c r="M1380" i="10"/>
  <c r="M520" i="10"/>
  <c r="M886" i="10"/>
  <c r="M50" i="10"/>
  <c r="I95" i="10"/>
  <c r="J289" i="10"/>
  <c r="M289" i="10" s="1"/>
  <c r="M728" i="10"/>
  <c r="I368" i="10"/>
  <c r="I280" i="10"/>
  <c r="M775" i="10"/>
  <c r="M644" i="10"/>
  <c r="M826" i="10"/>
  <c r="M182" i="10"/>
  <c r="M876" i="10"/>
  <c r="M1322" i="10"/>
  <c r="I700" i="10"/>
  <c r="J700" i="10"/>
  <c r="M700" i="10" s="1"/>
  <c r="M1364" i="10"/>
  <c r="M526" i="10"/>
  <c r="J942" i="10"/>
  <c r="M942" i="10" s="1"/>
  <c r="J1216" i="10"/>
  <c r="M1216" i="10" s="1"/>
  <c r="I1339" i="10"/>
  <c r="J1339" i="10"/>
  <c r="M1339" i="10" s="1"/>
  <c r="J734" i="10"/>
  <c r="M734" i="10" s="1"/>
  <c r="M195" i="10"/>
  <c r="M201" i="10"/>
  <c r="M36" i="10"/>
  <c r="M1217" i="10"/>
  <c r="M1365" i="10"/>
  <c r="M161" i="10"/>
  <c r="J855" i="10"/>
  <c r="M855" i="10" s="1"/>
  <c r="M1227" i="10"/>
  <c r="M1488" i="10"/>
  <c r="I12" i="10"/>
  <c r="J17" i="10"/>
  <c r="M17" i="10" s="1"/>
  <c r="M894" i="10"/>
  <c r="I330" i="10"/>
  <c r="I1392" i="10"/>
  <c r="M769" i="10"/>
  <c r="J841" i="10"/>
  <c r="M841" i="10" s="1"/>
  <c r="I732" i="10"/>
  <c r="M997" i="10"/>
  <c r="M443" i="10"/>
  <c r="M499" i="10"/>
  <c r="M1508" i="10"/>
  <c r="I721" i="10"/>
  <c r="I1175" i="10"/>
  <c r="J1427" i="10"/>
  <c r="M1427" i="10" s="1"/>
  <c r="M148" i="10"/>
  <c r="I47" i="10"/>
  <c r="I1087" i="10"/>
  <c r="J1189" i="10"/>
  <c r="M1189" i="10" s="1"/>
  <c r="I385" i="10"/>
  <c r="J965" i="10"/>
  <c r="M965" i="10" s="1"/>
  <c r="J288" i="10"/>
  <c r="M288" i="10" s="1"/>
  <c r="M71" i="10"/>
  <c r="M907" i="10"/>
  <c r="M260" i="10"/>
  <c r="M1296" i="10"/>
  <c r="J695" i="10"/>
  <c r="M695" i="10" s="1"/>
  <c r="M656" i="10"/>
  <c r="M1268" i="10"/>
  <c r="I355" i="10"/>
  <c r="M58" i="10"/>
  <c r="J82" i="10"/>
  <c r="M82" i="10" s="1"/>
  <c r="J157" i="10"/>
  <c r="M157" i="10" s="1"/>
  <c r="M430" i="10"/>
  <c r="M1320" i="10"/>
  <c r="I1139" i="10"/>
  <c r="J1139" i="10"/>
  <c r="M1139" i="10" s="1"/>
  <c r="M527" i="10"/>
  <c r="I1426" i="10"/>
  <c r="J1426" i="10"/>
  <c r="M1426" i="10" s="1"/>
  <c r="J779" i="10"/>
  <c r="M779" i="10" s="1"/>
  <c r="J843" i="10"/>
  <c r="M843" i="10" s="1"/>
  <c r="M1449" i="10"/>
  <c r="M27" i="10"/>
  <c r="J1199" i="10"/>
  <c r="M1199" i="10" s="1"/>
  <c r="I93" i="10"/>
  <c r="I1049" i="10"/>
  <c r="J1049" i="10"/>
  <c r="M1049" i="10" s="1"/>
  <c r="M1193" i="10"/>
  <c r="M649" i="10"/>
  <c r="I650" i="10"/>
  <c r="M337" i="10"/>
  <c r="M1520" i="10"/>
  <c r="J99" i="10"/>
  <c r="M99" i="10" s="1"/>
  <c r="M1069" i="10"/>
  <c r="M804" i="10"/>
  <c r="M1374" i="10"/>
  <c r="M849" i="10"/>
  <c r="M280" i="10"/>
  <c r="I1482" i="10"/>
  <c r="J1482" i="10"/>
  <c r="M1482" i="10" s="1"/>
  <c r="M21" i="10"/>
  <c r="J458" i="10"/>
  <c r="M458" i="10" s="1"/>
  <c r="I600" i="10"/>
  <c r="J600" i="10"/>
  <c r="M600" i="10" s="1"/>
  <c r="J159" i="10"/>
  <c r="M159" i="10" s="1"/>
  <c r="I159" i="10"/>
  <c r="M1524" i="10"/>
  <c r="M1522" i="10"/>
  <c r="J183" i="10"/>
  <c r="M183" i="10" s="1"/>
  <c r="M1404" i="10"/>
  <c r="I670" i="10"/>
  <c r="M1245" i="10"/>
  <c r="I907" i="10"/>
  <c r="M331" i="10"/>
  <c r="M693" i="10"/>
  <c r="J691" i="10"/>
  <c r="M89" i="10"/>
  <c r="I1206" i="10"/>
  <c r="M160" i="10"/>
  <c r="J1192" i="10"/>
  <c r="M1192" i="10" s="1"/>
  <c r="I1192" i="10"/>
  <c r="J1244" i="10"/>
  <c r="M1244" i="10" s="1"/>
  <c r="M1381" i="10"/>
  <c r="J1518" i="10"/>
  <c r="M1518" i="10" s="1"/>
  <c r="M1117" i="10"/>
  <c r="I1524" i="10"/>
  <c r="M387" i="10"/>
  <c r="M925" i="10"/>
  <c r="M724" i="10"/>
  <c r="M699" i="10"/>
  <c r="M1156" i="10"/>
  <c r="M461" i="10"/>
  <c r="J177" i="10"/>
  <c r="M177" i="10" s="1"/>
  <c r="M1082" i="10"/>
  <c r="I1076" i="10"/>
  <c r="M560" i="10"/>
  <c r="I1098" i="10"/>
  <c r="J950" i="10"/>
  <c r="I963" i="10"/>
  <c r="M609" i="10"/>
  <c r="I1204" i="10"/>
  <c r="I947" i="10"/>
  <c r="M259" i="10"/>
  <c r="M112" i="10"/>
  <c r="M872" i="10"/>
  <c r="M546" i="10"/>
  <c r="I110" i="10"/>
  <c r="M759" i="10"/>
  <c r="M126" i="10"/>
  <c r="M1132" i="10"/>
  <c r="I1487" i="10"/>
  <c r="M40" i="10"/>
  <c r="M311" i="10"/>
  <c r="M233" i="10"/>
  <c r="M772" i="10"/>
  <c r="M1092" i="10"/>
  <c r="M910" i="10"/>
  <c r="M1065" i="10"/>
  <c r="M1515" i="10"/>
  <c r="J389" i="10"/>
  <c r="M389" i="10" s="1"/>
  <c r="M417" i="10"/>
  <c r="I1245" i="10"/>
  <c r="M411" i="10"/>
  <c r="M1138" i="10"/>
  <c r="M210" i="10"/>
  <c r="M163" i="10"/>
  <c r="I331" i="10"/>
  <c r="M852" i="10"/>
  <c r="M403" i="10"/>
  <c r="J628" i="10"/>
  <c r="M628" i="10" s="1"/>
  <c r="M168" i="10"/>
  <c r="M202" i="10"/>
  <c r="M390" i="10"/>
  <c r="I987" i="10"/>
  <c r="I602" i="10"/>
  <c r="J602" i="10"/>
  <c r="M602" i="10" s="1"/>
  <c r="J1123" i="10"/>
  <c r="M1123" i="10" s="1"/>
  <c r="J544" i="10"/>
  <c r="M544" i="10" s="1"/>
  <c r="J158" i="10"/>
  <c r="M158" i="10" s="1"/>
  <c r="I881" i="10"/>
  <c r="I248" i="10"/>
  <c r="J248" i="10"/>
  <c r="M248" i="10" s="1"/>
  <c r="J1137" i="10"/>
  <c r="M1137" i="10" s="1"/>
  <c r="M864" i="10"/>
  <c r="M287" i="10"/>
  <c r="J74" i="10"/>
  <c r="M74" i="10" s="1"/>
  <c r="M212" i="10"/>
  <c r="J1433" i="10"/>
  <c r="M1433" i="10" s="1"/>
  <c r="J908" i="10"/>
  <c r="M908" i="10" s="1"/>
  <c r="J285" i="10"/>
  <c r="M285" i="10" s="1"/>
  <c r="I285" i="10"/>
  <c r="J1353" i="10"/>
  <c r="M1353" i="10" s="1"/>
  <c r="J1183" i="10"/>
  <c r="M1183" i="10" s="1"/>
  <c r="I1391" i="10"/>
  <c r="J1391" i="10"/>
  <c r="M1391" i="10" s="1"/>
  <c r="J1445" i="10"/>
  <c r="M1445" i="10" s="1"/>
  <c r="I106" i="10"/>
  <c r="M1402" i="10"/>
  <c r="I746" i="10"/>
  <c r="J746" i="10"/>
  <c r="M746" i="10" s="1"/>
  <c r="I877" i="10"/>
  <c r="M15" i="10"/>
  <c r="I291" i="10"/>
  <c r="J291" i="10"/>
  <c r="M291" i="10" s="1"/>
  <c r="J1406" i="10"/>
  <c r="M1406" i="10" s="1"/>
  <c r="J1256" i="10"/>
  <c r="M1256" i="10" s="1"/>
  <c r="I1256" i="10"/>
  <c r="J708" i="10"/>
  <c r="M708" i="10" s="1"/>
  <c r="J824" i="10"/>
  <c r="M824" i="10" s="1"/>
  <c r="I1395" i="10"/>
  <c r="I1512" i="10"/>
  <c r="J1512" i="10"/>
  <c r="M1512" i="10" s="1"/>
  <c r="I313" i="10"/>
  <c r="J875" i="10"/>
  <c r="M875" i="10" s="1"/>
  <c r="I875" i="10"/>
  <c r="I422" i="10"/>
  <c r="I215" i="10"/>
  <c r="I816" i="10"/>
  <c r="J101" i="10"/>
  <c r="M101" i="10" s="1"/>
  <c r="J962" i="10"/>
  <c r="M962" i="10" s="1"/>
  <c r="M129" i="10"/>
  <c r="J265" i="10"/>
  <c r="M265" i="10" s="1"/>
  <c r="J1460" i="10"/>
  <c r="M1460" i="10" s="1"/>
  <c r="J593" i="10"/>
  <c r="M593" i="10" s="1"/>
  <c r="I593" i="10"/>
  <c r="J601" i="10"/>
  <c r="M601" i="10" s="1"/>
  <c r="J1456" i="10"/>
  <c r="M1456" i="10" s="1"/>
  <c r="I1456" i="10"/>
  <c r="M1472" i="10"/>
  <c r="I913" i="10"/>
  <c r="J913" i="10"/>
  <c r="M913" i="10" s="1"/>
  <c r="J1163" i="10"/>
  <c r="M1163" i="10" s="1"/>
  <c r="J1398" i="10"/>
  <c r="M1398" i="10" s="1"/>
  <c r="M1334" i="10"/>
  <c r="I723" i="10"/>
  <c r="J723" i="10"/>
  <c r="M723" i="10" s="1"/>
  <c r="M718" i="10"/>
  <c r="I538" i="10"/>
  <c r="M1221" i="10"/>
  <c r="J1389" i="10"/>
  <c r="M1389" i="10" s="1"/>
  <c r="I1389" i="10"/>
  <c r="I756" i="10"/>
  <c r="J756" i="10"/>
  <c r="M756" i="10" s="1"/>
  <c r="M721" i="10"/>
  <c r="J887" i="10"/>
  <c r="M887" i="10" s="1"/>
  <c r="I887" i="10"/>
  <c r="J274" i="10"/>
  <c r="M274" i="10" s="1"/>
  <c r="I575" i="10"/>
  <c r="I66" i="10"/>
  <c r="J1179" i="10"/>
  <c r="M1179" i="10" s="1"/>
  <c r="I1179" i="10"/>
  <c r="I1025" i="10"/>
  <c r="J1447" i="10"/>
  <c r="M1447" i="10" s="1"/>
  <c r="J1209" i="10"/>
  <c r="M1209" i="10" s="1"/>
  <c r="I1209" i="10"/>
  <c r="I1181" i="10"/>
  <c r="J1181" i="10"/>
  <c r="M1181" i="10" s="1"/>
  <c r="J1100" i="10"/>
  <c r="M1100" i="10" s="1"/>
  <c r="M117" i="10"/>
  <c r="M386" i="10"/>
  <c r="M1155" i="10"/>
  <c r="I488" i="10"/>
  <c r="J488" i="10"/>
  <c r="M488" i="10" s="1"/>
  <c r="J1094" i="10"/>
  <c r="M1094" i="10" s="1"/>
  <c r="I1094" i="10"/>
  <c r="J930" i="10"/>
  <c r="M930" i="10" s="1"/>
  <c r="I930" i="10"/>
  <c r="I765" i="10"/>
  <c r="J765" i="10"/>
  <c r="M765" i="10" s="1"/>
  <c r="I976" i="10"/>
  <c r="J976" i="10"/>
  <c r="M976" i="10" s="1"/>
  <c r="M1293" i="10"/>
  <c r="J144" i="10"/>
  <c r="M144" i="10" s="1"/>
  <c r="I144" i="10"/>
  <c r="J1129" i="10"/>
  <c r="M1129" i="10" s="1"/>
  <c r="I1129" i="10"/>
  <c r="J1154" i="10"/>
  <c r="M1154" i="10" s="1"/>
  <c r="M215" i="10"/>
  <c r="I45" i="10"/>
  <c r="I35" i="10"/>
  <c r="I1171" i="10"/>
  <c r="M922" i="10"/>
  <c r="M283" i="10"/>
  <c r="M597" i="10"/>
  <c r="M554" i="10"/>
  <c r="M469" i="10"/>
  <c r="I1343" i="10"/>
  <c r="I1198" i="10"/>
  <c r="J1105" i="10"/>
  <c r="M1105" i="10" s="1"/>
  <c r="I1105" i="10"/>
  <c r="J1321" i="10"/>
  <c r="M1321" i="10" s="1"/>
  <c r="I1321" i="10"/>
  <c r="I1176" i="10"/>
  <c r="J1176" i="10"/>
  <c r="M1176" i="10" s="1"/>
  <c r="I960" i="10"/>
  <c r="J960" i="10"/>
  <c r="M960" i="10" s="1"/>
  <c r="I823" i="10"/>
  <c r="J823" i="10"/>
  <c r="M823" i="10" s="1"/>
  <c r="M1047" i="10"/>
  <c r="J28" i="10"/>
  <c r="M28" i="10" s="1"/>
  <c r="J914" i="10"/>
  <c r="M914" i="10" s="1"/>
  <c r="I219" i="10"/>
  <c r="M557" i="10"/>
  <c r="M204" i="10"/>
  <c r="J1366" i="10"/>
  <c r="M1366" i="10" s="1"/>
  <c r="J130" i="10"/>
  <c r="M130" i="10" s="1"/>
  <c r="J1509" i="10"/>
  <c r="M1509" i="10" s="1"/>
  <c r="I573" i="10"/>
  <c r="J123" i="10"/>
  <c r="M123" i="10" s="1"/>
  <c r="M86" i="10"/>
  <c r="J531" i="10"/>
  <c r="M531" i="10" s="1"/>
  <c r="M1461" i="10"/>
  <c r="I1051" i="10"/>
  <c r="J1051" i="10"/>
  <c r="M1051" i="10" s="1"/>
  <c r="M220" i="10"/>
  <c r="I1362" i="10"/>
  <c r="J1362" i="10"/>
  <c r="M1362" i="10" s="1"/>
  <c r="I1214" i="10"/>
  <c r="J1214" i="10"/>
  <c r="M1214" i="10" s="1"/>
  <c r="J301" i="10"/>
  <c r="M301" i="10" s="1"/>
  <c r="M207" i="10"/>
  <c r="M339" i="10"/>
  <c r="I630" i="10"/>
  <c r="J630" i="10"/>
  <c r="M630" i="10" s="1"/>
  <c r="I618" i="10"/>
  <c r="J618" i="10"/>
  <c r="M618" i="10" s="1"/>
  <c r="I1466" i="10"/>
  <c r="J1466" i="10"/>
  <c r="M1466" i="10" s="1"/>
  <c r="J493" i="10"/>
  <c r="M493" i="10" s="1"/>
  <c r="J680" i="10"/>
  <c r="M680" i="10" s="1"/>
  <c r="I550" i="10"/>
  <c r="J550" i="10"/>
  <c r="M550" i="10" s="1"/>
  <c r="I1120" i="10"/>
  <c r="J936" i="10"/>
  <c r="M936" i="10" s="1"/>
  <c r="I936" i="10"/>
  <c r="J761" i="10"/>
  <c r="M761" i="10" s="1"/>
  <c r="M776" i="10"/>
  <c r="J1324" i="10"/>
  <c r="M1324" i="10" s="1"/>
  <c r="I1504" i="10"/>
  <c r="I1224" i="10"/>
  <c r="J1224" i="10"/>
  <c r="M1224" i="10" s="1"/>
  <c r="J757" i="10"/>
  <c r="M757" i="10" s="1"/>
  <c r="I757" i="10"/>
  <c r="I1405" i="10"/>
  <c r="J1109" i="10"/>
  <c r="M1109" i="10" s="1"/>
  <c r="I1109" i="10"/>
  <c r="I167" i="10"/>
  <c r="I977" i="10"/>
  <c r="I1019" i="10"/>
  <c r="I867" i="10"/>
  <c r="J551" i="10"/>
  <c r="M551" i="10" s="1"/>
  <c r="J1182" i="10"/>
  <c r="M1182" i="10" s="1"/>
  <c r="M191" i="10"/>
  <c r="I1432" i="10"/>
  <c r="I836" i="10"/>
  <c r="I1191" i="10"/>
  <c r="J1191" i="10"/>
  <c r="M1191" i="10" s="1"/>
  <c r="J1017" i="10"/>
  <c r="M1017" i="10" s="1"/>
  <c r="I1017" i="10"/>
  <c r="M1338" i="10"/>
  <c r="I1326" i="10"/>
  <c r="J1326" i="10"/>
  <c r="M1326" i="10" s="1"/>
  <c r="M1411" i="10"/>
  <c r="J530" i="10"/>
  <c r="M530" i="10" s="1"/>
  <c r="M318" i="10"/>
  <c r="J1382" i="10"/>
  <c r="M1382" i="10" s="1"/>
  <c r="I36" i="10"/>
  <c r="I1439" i="10"/>
  <c r="J1483" i="10"/>
  <c r="M1483" i="10" s="1"/>
  <c r="I903" i="10"/>
  <c r="M950" i="10"/>
  <c r="J873" i="10"/>
  <c r="M873" i="10" s="1"/>
  <c r="I873" i="10"/>
  <c r="I1431" i="10"/>
  <c r="J1431" i="10"/>
  <c r="M1431" i="10" s="1"/>
  <c r="J1337" i="10"/>
  <c r="M1337" i="10" s="1"/>
  <c r="E8" i="4"/>
  <c r="I605" i="10"/>
  <c r="J605" i="10"/>
  <c r="M605" i="10" s="1"/>
  <c r="I240" i="10"/>
  <c r="J240" i="10"/>
  <c r="M240" i="10" s="1"/>
  <c r="J1063" i="10"/>
  <c r="M1063" i="10" s="1"/>
  <c r="I1063" i="10"/>
  <c r="M877" i="10"/>
  <c r="I134" i="10"/>
  <c r="J134" i="10"/>
  <c r="M134" i="10" s="1"/>
  <c r="J406" i="10"/>
  <c r="M406" i="10" s="1"/>
  <c r="I406" i="10"/>
  <c r="I456" i="10"/>
  <c r="J456" i="10"/>
  <c r="M456" i="10" s="1"/>
  <c r="M127" i="10"/>
  <c r="J570" i="10"/>
  <c r="M570" i="10" s="1"/>
  <c r="I570" i="10"/>
  <c r="I894" i="10"/>
  <c r="J1005" i="10"/>
  <c r="M1005" i="10" s="1"/>
  <c r="M658" i="10"/>
  <c r="I1264" i="10"/>
  <c r="J1264" i="10"/>
  <c r="M1264" i="10" s="1"/>
  <c r="J1342" i="10"/>
  <c r="M1342" i="10" s="1"/>
  <c r="I636" i="10"/>
  <c r="J636" i="10"/>
  <c r="M636" i="10" s="1"/>
  <c r="M613" i="10"/>
  <c r="I1093" i="10"/>
  <c r="J1093" i="10"/>
  <c r="M1093" i="10" s="1"/>
  <c r="J576" i="10"/>
  <c r="M576" i="10" s="1"/>
  <c r="I127" i="10"/>
  <c r="J888" i="10"/>
  <c r="M888" i="10" s="1"/>
  <c r="M1271" i="10"/>
  <c r="M302" i="10"/>
  <c r="I1170" i="10"/>
  <c r="J1170" i="10"/>
  <c r="M1170" i="10" s="1"/>
  <c r="M632" i="10"/>
  <c r="J1259" i="10"/>
  <c r="M1259" i="10" s="1"/>
  <c r="I1259" i="10"/>
  <c r="I1475" i="10"/>
  <c r="M1415" i="10"/>
  <c r="I1233" i="10"/>
  <c r="I382" i="10"/>
  <c r="M23" i="10"/>
  <c r="I92" i="10"/>
  <c r="I750" i="10"/>
  <c r="J750" i="10"/>
  <c r="M750" i="10" s="1"/>
  <c r="J230" i="10"/>
  <c r="M230" i="10" s="1"/>
  <c r="I425" i="10"/>
  <c r="M105" i="10"/>
  <c r="J606" i="10"/>
  <c r="M606" i="10" s="1"/>
  <c r="I606" i="10"/>
  <c r="M503" i="10"/>
  <c r="M200" i="10"/>
  <c r="I1113" i="10"/>
  <c r="J258" i="10"/>
  <c r="M258" i="10" s="1"/>
  <c r="I712" i="10"/>
  <c r="J712" i="10"/>
  <c r="M712" i="10" s="1"/>
  <c r="I321" i="10"/>
  <c r="I729" i="10"/>
  <c r="I1459" i="10"/>
  <c r="J672" i="10"/>
  <c r="M672" i="10" s="1"/>
  <c r="J1377" i="10"/>
  <c r="M1377" i="10" s="1"/>
  <c r="J767" i="10"/>
  <c r="M767" i="10" s="1"/>
  <c r="J309" i="10"/>
  <c r="M309" i="10" s="1"/>
  <c r="I83" i="10"/>
  <c r="I1330" i="10"/>
  <c r="E8" i="10"/>
  <c r="M322" i="10"/>
  <c r="M1130" i="10"/>
  <c r="I15" i="10"/>
  <c r="M1507" i="10"/>
  <c r="I463" i="10"/>
  <c r="I1085" i="10"/>
  <c r="J1085" i="10"/>
  <c r="M1085" i="10" s="1"/>
  <c r="I556" i="10"/>
  <c r="J584" i="10"/>
  <c r="M584" i="10" s="1"/>
  <c r="I439" i="10"/>
  <c r="J170" i="10"/>
  <c r="M170" i="10" s="1"/>
  <c r="J1062" i="10"/>
  <c r="M1062" i="10" s="1"/>
  <c r="I869" i="10"/>
  <c r="J685" i="10"/>
  <c r="M685" i="10" s="1"/>
  <c r="I813" i="10"/>
  <c r="I912" i="10"/>
  <c r="I594" i="10"/>
  <c r="I319" i="10"/>
  <c r="I302" i="10"/>
  <c r="M835" i="10"/>
  <c r="I474" i="10"/>
  <c r="I217" i="10"/>
  <c r="I40" i="10"/>
  <c r="J1319" i="10"/>
  <c r="M1319" i="10" s="1"/>
  <c r="I1242" i="10"/>
  <c r="J807" i="10"/>
  <c r="M807" i="10" s="1"/>
  <c r="I807" i="10"/>
  <c r="M349" i="10"/>
  <c r="J351" i="10"/>
  <c r="M351" i="10" s="1"/>
  <c r="I351" i="10"/>
  <c r="M121" i="10"/>
  <c r="J333" i="10"/>
  <c r="M333" i="10" s="1"/>
  <c r="I333" i="10"/>
  <c r="J362" i="10"/>
  <c r="M362" i="10" s="1"/>
  <c r="I362" i="10"/>
  <c r="I1037" i="10"/>
  <c r="M324" i="10"/>
  <c r="I1165" i="10"/>
  <c r="I405" i="10"/>
  <c r="J405" i="10"/>
  <c r="M405" i="10" s="1"/>
  <c r="I1164" i="10"/>
  <c r="J1164" i="10"/>
  <c r="M1164" i="10" s="1"/>
  <c r="J1307" i="10"/>
  <c r="M1307" i="10" s="1"/>
  <c r="J367" i="10"/>
  <c r="M367" i="10" s="1"/>
  <c r="J928" i="10"/>
  <c r="M928" i="10" s="1"/>
  <c r="J172" i="10"/>
  <c r="M172" i="10" s="1"/>
  <c r="I65" i="10"/>
  <c r="I235" i="10"/>
  <c r="M944" i="10"/>
  <c r="I1172" i="10"/>
  <c r="I946" i="10"/>
  <c r="J946" i="10"/>
  <c r="M946" i="10" s="1"/>
  <c r="J332" i="10"/>
  <c r="M332" i="10" s="1"/>
  <c r="J416" i="10"/>
  <c r="M416" i="10" s="1"/>
  <c r="M448" i="10"/>
  <c r="I140" i="10"/>
  <c r="I811" i="10"/>
  <c r="J211" i="10"/>
  <c r="M211" i="10" s="1"/>
  <c r="M1285" i="10"/>
  <c r="J714" i="10"/>
  <c r="M714" i="10" s="1"/>
  <c r="I714" i="10"/>
  <c r="I1335" i="10"/>
  <c r="J342" i="10"/>
  <c r="M342" i="10" s="1"/>
  <c r="J380" i="10"/>
  <c r="M380" i="10" s="1"/>
  <c r="I136" i="10"/>
  <c r="J731" i="10"/>
  <c r="M731" i="10" s="1"/>
  <c r="I107" i="10"/>
  <c r="I663" i="10"/>
  <c r="M1076" i="10"/>
  <c r="I1511" i="10"/>
  <c r="J60" i="10"/>
  <c r="M60" i="10" s="1"/>
  <c r="I60" i="10"/>
  <c r="M49" i="10"/>
  <c r="M12" i="10"/>
  <c r="I662" i="10"/>
  <c r="J662" i="10"/>
  <c r="M662" i="10" s="1"/>
  <c r="J662" i="4" s="1"/>
  <c r="K662" i="4" s="1"/>
  <c r="I658" i="10"/>
  <c r="M371" i="10"/>
  <c r="I1367" i="10"/>
  <c r="J1367" i="10"/>
  <c r="M1367" i="10" s="1"/>
  <c r="I1241" i="10"/>
  <c r="J1241" i="10"/>
  <c r="M1241" i="10" s="1"/>
  <c r="I1243" i="10"/>
  <c r="J884" i="10"/>
  <c r="M884" i="10" s="1"/>
  <c r="J884" i="4" s="1"/>
  <c r="K884" i="4" s="1"/>
  <c r="M1111" i="10"/>
  <c r="M707" i="10"/>
  <c r="M844" i="10"/>
  <c r="M1345" i="10"/>
  <c r="J1438" i="10"/>
  <c r="M1438" i="10" s="1"/>
  <c r="I1438" i="10"/>
  <c r="J253" i="10"/>
  <c r="M253" i="10" s="1"/>
  <c r="I844" i="10"/>
  <c r="J1435" i="10"/>
  <c r="M1435" i="10" s="1"/>
  <c r="I1435" i="10"/>
  <c r="J1211" i="10"/>
  <c r="M1211" i="10" s="1"/>
  <c r="I923" i="10"/>
  <c r="J587" i="10"/>
  <c r="M587" i="10" s="1"/>
  <c r="I303" i="10"/>
  <c r="I1141" i="10"/>
  <c r="I696" i="10"/>
  <c r="J829" i="10"/>
  <c r="M829" i="10" s="1"/>
  <c r="J1284" i="10"/>
  <c r="M1284" i="10" s="1"/>
  <c r="I1284" i="10"/>
  <c r="I494" i="10"/>
  <c r="I1325" i="10"/>
  <c r="J1325" i="10"/>
  <c r="M1325" i="10" s="1"/>
  <c r="M1363" i="10"/>
  <c r="I1092" i="10"/>
  <c r="M385" i="10"/>
  <c r="J179" i="10"/>
  <c r="M179" i="10" s="1"/>
  <c r="J1369" i="10"/>
  <c r="M1369" i="10" s="1"/>
  <c r="I1124" i="10"/>
  <c r="J1124" i="10"/>
  <c r="M1124" i="10" s="1"/>
  <c r="I1095" i="10"/>
  <c r="I417" i="10"/>
  <c r="I232" i="10"/>
  <c r="J232" i="10"/>
  <c r="M232" i="10" s="1"/>
  <c r="I244" i="10"/>
  <c r="J244" i="10"/>
  <c r="M244" i="10" s="1"/>
  <c r="I316" i="10"/>
  <c r="I1158" i="10"/>
  <c r="I1453" i="10"/>
  <c r="M1108" i="10"/>
  <c r="I1309" i="10"/>
  <c r="J378" i="10"/>
  <c r="M378" i="10" s="1"/>
  <c r="J465" i="10"/>
  <c r="M465" i="10" s="1"/>
  <c r="J860" i="10"/>
  <c r="M860" i="10" s="1"/>
  <c r="I87" i="10"/>
  <c r="J87" i="10"/>
  <c r="M87" i="10" s="1"/>
  <c r="M14" i="10"/>
  <c r="M519" i="10"/>
  <c r="J1514" i="10"/>
  <c r="M1514" i="10" s="1"/>
  <c r="J1514" i="4" s="1"/>
  <c r="K1514" i="4" s="1"/>
  <c r="J747" i="10"/>
  <c r="M747" i="10" s="1"/>
  <c r="M806" i="10"/>
  <c r="J11" i="10"/>
  <c r="M11" i="10" s="1"/>
  <c r="J1519" i="10"/>
  <c r="M1519" i="10" s="1"/>
  <c r="J304" i="10"/>
  <c r="M304" i="10" s="1"/>
  <c r="I690" i="10"/>
  <c r="J1450" i="10"/>
  <c r="M1450" i="10" s="1"/>
  <c r="I1450" i="10"/>
  <c r="J221" i="10"/>
  <c r="M221" i="10" s="1"/>
  <c r="J343" i="10"/>
  <c r="M343" i="10" s="1"/>
  <c r="J647" i="10"/>
  <c r="M647" i="10" s="1"/>
  <c r="J647" i="4" s="1"/>
  <c r="K647" i="4" s="1"/>
  <c r="I1007" i="10"/>
  <c r="I128" i="10"/>
  <c r="I148" i="10"/>
  <c r="I1064" i="10"/>
  <c r="M842" i="10"/>
  <c r="I715" i="10"/>
  <c r="M1476" i="10"/>
  <c r="J1479" i="10"/>
  <c r="M1479" i="10" s="1"/>
  <c r="J1479" i="4" s="1"/>
  <c r="K1479" i="4" s="1"/>
  <c r="I1479" i="10"/>
  <c r="M592" i="10"/>
  <c r="M48" i="10"/>
  <c r="I866" i="10"/>
  <c r="I848" i="10"/>
  <c r="J861" i="10"/>
  <c r="M861" i="10" s="1"/>
  <c r="J861" i="4" s="1"/>
  <c r="K861" i="4" s="1"/>
  <c r="M492" i="10"/>
  <c r="J870" i="10"/>
  <c r="M870" i="10" s="1"/>
  <c r="J870" i="4" s="1"/>
  <c r="K870" i="4" s="1"/>
  <c r="M768" i="10"/>
  <c r="M552" i="10"/>
  <c r="J206" i="10"/>
  <c r="M206" i="10" s="1"/>
  <c r="J153" i="10"/>
  <c r="M153" i="10" s="1"/>
  <c r="I1230" i="10"/>
  <c r="I1133" i="10"/>
  <c r="J1133" i="10"/>
  <c r="M1133" i="10" s="1"/>
  <c r="J1226" i="10"/>
  <c r="M1226" i="10" s="1"/>
  <c r="J1226" i="4" s="1"/>
  <c r="K1226" i="4" s="1"/>
  <c r="J408" i="10"/>
  <c r="M408" i="10" s="1"/>
  <c r="J408" i="4" s="1"/>
  <c r="K408" i="4" s="1"/>
  <c r="I408" i="10"/>
  <c r="J433" i="10"/>
  <c r="M433" i="10" s="1"/>
  <c r="I673" i="10"/>
  <c r="J673" i="10"/>
  <c r="M673" i="10" s="1"/>
  <c r="J673" i="4" s="1"/>
  <c r="K673" i="4" s="1"/>
  <c r="I525" i="10"/>
  <c r="J525" i="10"/>
  <c r="M525" i="10" s="1"/>
  <c r="M483" i="10"/>
  <c r="J483" i="4" s="1"/>
  <c r="K483" i="4" s="1"/>
  <c r="I1273" i="10"/>
  <c r="J1027" i="10"/>
  <c r="M1027" i="10" s="1"/>
  <c r="I781" i="10"/>
  <c r="M1301" i="10"/>
  <c r="I238" i="10"/>
  <c r="J1143" i="10"/>
  <c r="M1143" i="10" s="1"/>
  <c r="J1143" i="4" s="1"/>
  <c r="K1143" i="4" s="1"/>
  <c r="I41" i="10"/>
  <c r="J41" i="10"/>
  <c r="M41" i="10" s="1"/>
  <c r="J41" i="4" s="1"/>
  <c r="K41" i="4" s="1"/>
  <c r="J383" i="10"/>
  <c r="M383" i="10" s="1"/>
  <c r="J383" i="4" s="1"/>
  <c r="K383" i="4" s="1"/>
  <c r="I1118" i="10"/>
  <c r="I1015" i="10"/>
  <c r="J98" i="10"/>
  <c r="M98" i="10" s="1"/>
  <c r="J24" i="10"/>
  <c r="M24" i="10" s="1"/>
  <c r="J24" i="4" s="1"/>
  <c r="K24" i="4" s="1"/>
  <c r="J1261" i="10"/>
  <c r="M1261" i="10" s="1"/>
  <c r="J1261" i="4" s="1"/>
  <c r="K1261" i="4" s="1"/>
  <c r="J102" i="10"/>
  <c r="M102" i="10" s="1"/>
  <c r="J102" i="4" s="1"/>
  <c r="K102" i="4" s="1"/>
  <c r="M689" i="10"/>
  <c r="J689" i="4" s="1"/>
  <c r="K689" i="4" s="1"/>
  <c r="J97" i="10"/>
  <c r="M97" i="10" s="1"/>
  <c r="J97" i="4" s="1"/>
  <c r="K97" i="4" s="1"/>
  <c r="J778" i="10"/>
  <c r="M778" i="10" s="1"/>
  <c r="J778" i="4" s="1"/>
  <c r="K778" i="4" s="1"/>
  <c r="J899" i="10"/>
  <c r="M899" i="10" s="1"/>
  <c r="J899" i="4" s="1"/>
  <c r="K899" i="4" s="1"/>
  <c r="J1327" i="10"/>
  <c r="M1327" i="10" s="1"/>
  <c r="I553" i="10"/>
  <c r="M631" i="10"/>
  <c r="J631" i="4" s="1"/>
  <c r="K631" i="4" s="1"/>
  <c r="J513" i="10"/>
  <c r="M513" i="10" s="1"/>
  <c r="J513" i="4" s="1"/>
  <c r="K513" i="4" s="1"/>
  <c r="I513" i="10"/>
  <c r="M1115" i="10"/>
  <c r="J1115" i="4" s="1"/>
  <c r="K1115" i="4" s="1"/>
  <c r="I26" i="10"/>
  <c r="J414" i="10"/>
  <c r="M414" i="10" s="1"/>
  <c r="J414" i="4" s="1"/>
  <c r="K414" i="4" s="1"/>
  <c r="J175" i="10"/>
  <c r="M175" i="10" s="1"/>
  <c r="J361" i="10"/>
  <c r="M361" i="10" s="1"/>
  <c r="J361" i="4" s="1"/>
  <c r="K361" i="4" s="1"/>
  <c r="I361" i="10"/>
  <c r="M1428" i="10"/>
  <c r="J1428" i="4" s="1"/>
  <c r="K1428" i="4" s="1"/>
  <c r="M559" i="10"/>
  <c r="J559" i="4" s="1"/>
  <c r="K559" i="4" s="1"/>
  <c r="I443" i="10"/>
  <c r="I286" i="10"/>
  <c r="I1070" i="10"/>
  <c r="J1070" i="10"/>
  <c r="M1070" i="10" s="1"/>
  <c r="I783" i="10"/>
  <c r="J783" i="10"/>
  <c r="M783" i="10" s="1"/>
  <c r="J783" i="4" s="1"/>
  <c r="K783" i="4" s="1"/>
  <c r="M1496" i="10"/>
  <c r="J1496" i="4" s="1"/>
  <c r="K1496" i="4" s="1"/>
  <c r="I1169" i="10"/>
  <c r="J1502" i="10"/>
  <c r="M1502" i="10" s="1"/>
  <c r="J1502" i="4" s="1"/>
  <c r="K1502" i="4" s="1"/>
  <c r="I1523" i="10"/>
  <c r="I1240" i="10"/>
  <c r="J1240" i="10"/>
  <c r="M1240" i="10" s="1"/>
  <c r="M334" i="10"/>
  <c r="J334" i="4" s="1"/>
  <c r="K334" i="4" s="1"/>
  <c r="I653" i="10"/>
  <c r="J653" i="10"/>
  <c r="M653" i="10" s="1"/>
  <c r="J653" i="4" s="1"/>
  <c r="K653" i="4" s="1"/>
  <c r="J569" i="10"/>
  <c r="M569" i="10" s="1"/>
  <c r="J569" i="4" s="1"/>
  <c r="K569" i="4" s="1"/>
  <c r="J103" i="10"/>
  <c r="M103" i="10" s="1"/>
  <c r="J103" i="4" s="1"/>
  <c r="K103" i="4" s="1"/>
  <c r="J1390" i="10"/>
  <c r="M1390" i="10" s="1"/>
  <c r="J1390" i="4" s="1"/>
  <c r="K1390" i="4" s="1"/>
  <c r="J791" i="10"/>
  <c r="M791" i="10" s="1"/>
  <c r="J791" i="4" s="1"/>
  <c r="K791" i="4" s="1"/>
  <c r="I791" i="10"/>
  <c r="J1200" i="10"/>
  <c r="M1200" i="10" s="1"/>
  <c r="J1200" i="4" s="1"/>
  <c r="K1200" i="4" s="1"/>
  <c r="I1328" i="10"/>
  <c r="I30" i="10"/>
  <c r="I1088" i="10"/>
  <c r="I713" i="10"/>
  <c r="J713" i="10"/>
  <c r="M713" i="10" s="1"/>
  <c r="J713" i="4" s="1"/>
  <c r="K713" i="4" s="1"/>
  <c r="M196" i="10"/>
  <c r="J196" i="4" s="1"/>
  <c r="K196" i="4" s="1"/>
  <c r="M1370" i="10"/>
  <c r="J611" i="10"/>
  <c r="M611" i="10" s="1"/>
  <c r="J611" i="4" s="1"/>
  <c r="K611" i="4" s="1"/>
  <c r="I56" i="10"/>
  <c r="I687" i="10"/>
  <c r="J801" i="10"/>
  <c r="M801" i="10" s="1"/>
  <c r="J801" i="4" s="1"/>
  <c r="K801" i="4" s="1"/>
  <c r="I969" i="10"/>
  <c r="I846" i="10"/>
  <c r="M22" i="10"/>
  <c r="J22" i="4" s="1"/>
  <c r="K22" i="4" s="1"/>
  <c r="J839" i="10"/>
  <c r="M839" i="10" s="1"/>
  <c r="J839" i="4" s="1"/>
  <c r="K839" i="4" s="1"/>
  <c r="I664" i="10"/>
  <c r="J664" i="10"/>
  <c r="M664" i="10" s="1"/>
  <c r="J664" i="4" s="1"/>
  <c r="K664" i="4" s="1"/>
  <c r="J989" i="10"/>
  <c r="M989" i="10" s="1"/>
  <c r="J989" i="4" s="1"/>
  <c r="K989" i="4" s="1"/>
  <c r="J683" i="10"/>
  <c r="M683" i="10" s="1"/>
  <c r="J683" i="4" s="1"/>
  <c r="K683" i="4" s="1"/>
  <c r="I586" i="10"/>
  <c r="J586" i="10"/>
  <c r="M586" i="10" s="1"/>
  <c r="J586" i="4" s="1"/>
  <c r="K586" i="4" s="1"/>
  <c r="I16" i="10"/>
  <c r="J16" i="10"/>
  <c r="M16" i="10" s="1"/>
  <c r="J16" i="4" s="1"/>
  <c r="K16" i="4" s="1"/>
  <c r="M840" i="10"/>
  <c r="J840" i="4" s="1"/>
  <c r="K840" i="4" s="1"/>
  <c r="J1077" i="10"/>
  <c r="M1077" i="10" s="1"/>
  <c r="J1077" i="4" s="1"/>
  <c r="K1077" i="4" s="1"/>
  <c r="I1077" i="10"/>
  <c r="M346" i="10"/>
  <c r="J346" i="4" s="1"/>
  <c r="K346" i="4" s="1"/>
  <c r="J43" i="10"/>
  <c r="M43" i="10" s="1"/>
  <c r="J43" i="4" s="1"/>
  <c r="K43" i="4" s="1"/>
  <c r="M368" i="10"/>
  <c r="J368" i="4" s="1"/>
  <c r="K368" i="4" s="1"/>
  <c r="M691" i="10"/>
  <c r="J691" i="4" s="1"/>
  <c r="K691" i="4" s="1"/>
  <c r="I794" i="10"/>
  <c r="M920" i="10"/>
  <c r="J920" i="4" s="1"/>
  <c r="K920" i="4" s="1"/>
  <c r="I275" i="10"/>
  <c r="J275" i="10"/>
  <c r="M275" i="10" s="1"/>
  <c r="J275" i="4" s="1"/>
  <c r="K275" i="4" s="1"/>
  <c r="J517" i="10"/>
  <c r="M517" i="10" s="1"/>
  <c r="J517" i="4" s="1"/>
  <c r="K517" i="4" s="1"/>
  <c r="J771" i="10"/>
  <c r="M771" i="10" s="1"/>
  <c r="J771" i="4" s="1"/>
  <c r="K771" i="4" s="1"/>
  <c r="I771" i="10"/>
  <c r="M1396" i="10"/>
  <c r="J1396" i="4" s="1"/>
  <c r="K1396" i="4" s="1"/>
  <c r="J440" i="10"/>
  <c r="M440" i="10" s="1"/>
  <c r="J440" i="4" s="1"/>
  <c r="K440" i="4" s="1"/>
  <c r="I1401" i="10"/>
  <c r="J1401" i="10"/>
  <c r="M1401" i="10" s="1"/>
  <c r="J1401" i="4" s="1"/>
  <c r="K1401" i="4" s="1"/>
  <c r="J152" i="10"/>
  <c r="M152" i="10" s="1"/>
  <c r="J152" i="4" s="1"/>
  <c r="K152" i="4" s="1"/>
  <c r="I152" i="10"/>
  <c r="J1039" i="10"/>
  <c r="M1039" i="10" s="1"/>
  <c r="J1039" i="4" s="1"/>
  <c r="K1039" i="4" s="1"/>
  <c r="I1039" i="10"/>
  <c r="J972" i="10"/>
  <c r="M972" i="10" s="1"/>
  <c r="J972" i="4" s="1"/>
  <c r="K972" i="4" s="1"/>
  <c r="M1097" i="10"/>
  <c r="J1097" i="4" s="1"/>
  <c r="K1097" i="4" s="1"/>
  <c r="J627" i="10"/>
  <c r="M627" i="10" s="1"/>
  <c r="J627" i="4" s="1"/>
  <c r="K627" i="4" s="1"/>
  <c r="I627" i="10"/>
  <c r="M733" i="10"/>
  <c r="J733" i="4" s="1"/>
  <c r="K733" i="4" s="1"/>
  <c r="J588" i="10"/>
  <c r="M588" i="10" s="1"/>
  <c r="J588" i="4" s="1"/>
  <c r="K588" i="4" s="1"/>
  <c r="I588" i="10"/>
  <c r="M800" i="10"/>
  <c r="J800" i="4" s="1"/>
  <c r="K800" i="4" s="1"/>
  <c r="I643" i="10"/>
  <c r="J643" i="10"/>
  <c r="M643" i="10" s="1"/>
  <c r="J643" i="4" s="1"/>
  <c r="K643" i="4" s="1"/>
  <c r="J256" i="10"/>
  <c r="M256" i="10" s="1"/>
  <c r="J256" i="4" s="1"/>
  <c r="K256" i="4" s="1"/>
  <c r="I1045" i="10"/>
  <c r="J1045" i="10"/>
  <c r="M1045" i="10" s="1"/>
  <c r="J1045" i="4" s="1"/>
  <c r="K1045" i="4" s="1"/>
  <c r="I457" i="10"/>
  <c r="M752" i="10"/>
  <c r="J752" i="4" s="1"/>
  <c r="K752" i="4" s="1"/>
  <c r="M902" i="10"/>
  <c r="J902" i="4" s="1"/>
  <c r="K902" i="4" s="1"/>
  <c r="I815" i="10"/>
  <c r="J815" i="10"/>
  <c r="M815" i="10" s="1"/>
  <c r="J815" i="4" s="1"/>
  <c r="K815" i="4" s="1"/>
  <c r="M866" i="10"/>
  <c r="J866" i="4" s="1"/>
  <c r="K866" i="4" s="1"/>
  <c r="J516" i="10"/>
  <c r="M516" i="10" s="1"/>
  <c r="J516" i="4" s="1"/>
  <c r="K516" i="4" s="1"/>
  <c r="M272" i="10"/>
  <c r="J272" i="4" s="1"/>
  <c r="K272" i="4" s="1"/>
  <c r="M1173" i="10"/>
  <c r="J1173" i="4" s="1"/>
  <c r="K1173" i="4" s="1"/>
  <c r="I163" i="10"/>
  <c r="I149" i="10"/>
  <c r="J149" i="10"/>
  <c r="M149" i="10" s="1"/>
  <c r="J149" i="4" s="1"/>
  <c r="K149" i="4" s="1"/>
  <c r="M1422" i="10"/>
  <c r="J1422" i="4" s="1"/>
  <c r="K1422" i="4" s="1"/>
  <c r="I105" i="10"/>
  <c r="I1501" i="10"/>
  <c r="M794" i="10"/>
  <c r="J794" i="4" s="1"/>
  <c r="K794" i="4" s="1"/>
  <c r="I739" i="10"/>
  <c r="J739" i="10"/>
  <c r="M739" i="10" s="1"/>
  <c r="J739" i="4" s="1"/>
  <c r="K739" i="4" s="1"/>
  <c r="J1160" i="10"/>
  <c r="M1160" i="10" s="1"/>
  <c r="J1160" i="4" s="1"/>
  <c r="K1160" i="4" s="1"/>
  <c r="J1563" i="4" l="1"/>
  <c r="K1563" i="4" s="1"/>
  <c r="J1603" i="4"/>
  <c r="K1603" i="4" s="1"/>
  <c r="J1604" i="4"/>
  <c r="K1604" i="4" s="1"/>
  <c r="J1615" i="4"/>
  <c r="K1615" i="4" s="1"/>
  <c r="J1587" i="4"/>
  <c r="K1587" i="4" s="1"/>
  <c r="J1577" i="4"/>
  <c r="K1577" i="4" s="1"/>
  <c r="J1593" i="4"/>
  <c r="K1593" i="4" s="1"/>
  <c r="J1617" i="4"/>
  <c r="K1617" i="4" s="1"/>
  <c r="J1560" i="4"/>
  <c r="K1560" i="4" s="1"/>
  <c r="J1570" i="4"/>
  <c r="K1570" i="4" s="1"/>
  <c r="J1601" i="4"/>
  <c r="K1601" i="4" s="1"/>
  <c r="J1607" i="4"/>
  <c r="K1607" i="4" s="1"/>
  <c r="J1590" i="4"/>
  <c r="K1590" i="4" s="1"/>
  <c r="J1610" i="4"/>
  <c r="K1610" i="4" s="1"/>
  <c r="J1606" i="4"/>
  <c r="K1606" i="4" s="1"/>
  <c r="J1612" i="4"/>
  <c r="K1612" i="4" s="1"/>
  <c r="J1575" i="4"/>
  <c r="K1575" i="4" s="1"/>
  <c r="J1576" i="4"/>
  <c r="K1576" i="4" s="1"/>
  <c r="J1537" i="4"/>
  <c r="K1537" i="4" s="1"/>
  <c r="J1578" i="4"/>
  <c r="K1578" i="4" s="1"/>
  <c r="J1608" i="4"/>
  <c r="K1608" i="4" s="1"/>
  <c r="J1532" i="4"/>
  <c r="K1532" i="4" s="1"/>
  <c r="J1528" i="4"/>
  <c r="K1528" i="4" s="1"/>
  <c r="J1545" i="4"/>
  <c r="K1545" i="4" s="1"/>
  <c r="J1585" i="4"/>
  <c r="K1585" i="4" s="1"/>
  <c r="J1597" i="4"/>
  <c r="K1597" i="4" s="1"/>
  <c r="J1600" i="4"/>
  <c r="K1600" i="4" s="1"/>
  <c r="J1527" i="4"/>
  <c r="K1527" i="4" s="1"/>
  <c r="J1611" i="4"/>
  <c r="K1611" i="4" s="1"/>
  <c r="J1549" i="4"/>
  <c r="K1549" i="4" s="1"/>
  <c r="J1589" i="4"/>
  <c r="K1589" i="4" s="1"/>
  <c r="J1574" i="4"/>
  <c r="K1574" i="4" s="1"/>
  <c r="J1618" i="4"/>
  <c r="K1618" i="4" s="1"/>
  <c r="J1581" i="4"/>
  <c r="K1581" i="4" s="1"/>
  <c r="J1546" i="4"/>
  <c r="K1546" i="4" s="1"/>
  <c r="J1583" i="4"/>
  <c r="K1583" i="4" s="1"/>
  <c r="J1540" i="4"/>
  <c r="K1540" i="4" s="1"/>
  <c r="J1562" i="4"/>
  <c r="K1562" i="4" s="1"/>
  <c r="J1567" i="4"/>
  <c r="K1567" i="4" s="1"/>
  <c r="J1530" i="4"/>
  <c r="K1530" i="4" s="1"/>
  <c r="J1614" i="4"/>
  <c r="K1614" i="4" s="1"/>
  <c r="J1588" i="4"/>
  <c r="K1588" i="4" s="1"/>
  <c r="J1564" i="4"/>
  <c r="K1564" i="4" s="1"/>
  <c r="J1592" i="4"/>
  <c r="K1592" i="4" s="1"/>
  <c r="J1571" i="4"/>
  <c r="K1571" i="4" s="1"/>
  <c r="J1548" i="4"/>
  <c r="K1548" i="4" s="1"/>
  <c r="J1569" i="4"/>
  <c r="K1569" i="4" s="1"/>
  <c r="J1551" i="4"/>
  <c r="K1551" i="4" s="1"/>
  <c r="J1599" i="4"/>
  <c r="K1599" i="4" s="1"/>
  <c r="J1584" i="4"/>
  <c r="K1584" i="4" s="1"/>
  <c r="J1544" i="4"/>
  <c r="K1544" i="4" s="1"/>
  <c r="J1605" i="4"/>
  <c r="K1605" i="4" s="1"/>
  <c r="J1582" i="4"/>
  <c r="K1582" i="4" s="1"/>
  <c r="J1591" i="4"/>
  <c r="K1591" i="4" s="1"/>
  <c r="J1559" i="4"/>
  <c r="K1559" i="4" s="1"/>
  <c r="J1561" i="4"/>
  <c r="K1561" i="4" s="1"/>
  <c r="J1568" i="4"/>
  <c r="K1568" i="4" s="1"/>
  <c r="J1573" i="4"/>
  <c r="K1573" i="4" s="1"/>
  <c r="J1552" i="4"/>
  <c r="K1552" i="4" s="1"/>
  <c r="J1538" i="4"/>
  <c r="K1538" i="4" s="1"/>
  <c r="J1539" i="4"/>
  <c r="K1539" i="4" s="1"/>
  <c r="J1550" i="4"/>
  <c r="K1550" i="4" s="1"/>
  <c r="J1534" i="4"/>
  <c r="K1534" i="4" s="1"/>
  <c r="J1572" i="4"/>
  <c r="K1572" i="4" s="1"/>
  <c r="J1547" i="4"/>
  <c r="K1547" i="4" s="1"/>
  <c r="J1533" i="4"/>
  <c r="K1533" i="4" s="1"/>
  <c r="J1529" i="4"/>
  <c r="K1529" i="4" s="1"/>
  <c r="J1594" i="4"/>
  <c r="K1594" i="4" s="1"/>
  <c r="J1555" i="4"/>
  <c r="K1555" i="4" s="1"/>
  <c r="J1598" i="4"/>
  <c r="K1598" i="4" s="1"/>
  <c r="J1613" i="4"/>
  <c r="K1613" i="4" s="1"/>
  <c r="J1596" i="4"/>
  <c r="K1596" i="4" s="1"/>
  <c r="J1579" i="4"/>
  <c r="K1579" i="4" s="1"/>
  <c r="J1565" i="4"/>
  <c r="K1565" i="4" s="1"/>
  <c r="J1580" i="4"/>
  <c r="K1580" i="4" s="1"/>
  <c r="J1541" i="4"/>
  <c r="K1541" i="4" s="1"/>
  <c r="J1554" i="4"/>
  <c r="K1554" i="4" s="1"/>
  <c r="J1543" i="4"/>
  <c r="K1543" i="4" s="1"/>
  <c r="J1620" i="4"/>
  <c r="K1620" i="4" s="1"/>
  <c r="J1535" i="4"/>
  <c r="K1535" i="4" s="1"/>
  <c r="J1531" i="4"/>
  <c r="K1531" i="4" s="1"/>
  <c r="J1553" i="4"/>
  <c r="K1553" i="4" s="1"/>
  <c r="J1566" i="4"/>
  <c r="K1566" i="4" s="1"/>
  <c r="J1602" i="4"/>
  <c r="K1602" i="4" s="1"/>
  <c r="J1619" i="4"/>
  <c r="K1619" i="4" s="1"/>
  <c r="J1616" i="4"/>
  <c r="K1616" i="4" s="1"/>
  <c r="J1557" i="4"/>
  <c r="K1557" i="4" s="1"/>
  <c r="J1558" i="4"/>
  <c r="K1558" i="4" s="1"/>
  <c r="J1609" i="4"/>
  <c r="K1609" i="4" s="1"/>
  <c r="J1556" i="4"/>
  <c r="K1556" i="4" s="1"/>
  <c r="J1595" i="4"/>
  <c r="K1595" i="4" s="1"/>
  <c r="J1586" i="4"/>
  <c r="K1586" i="4" s="1"/>
  <c r="J1536" i="4"/>
  <c r="K1536" i="4" s="1"/>
  <c r="J1542" i="4"/>
  <c r="K1542" i="4" s="1"/>
  <c r="J1370" i="4"/>
  <c r="K1370" i="4" s="1"/>
  <c r="J1240" i="4"/>
  <c r="K1240" i="4" s="1"/>
  <c r="J1070" i="4"/>
  <c r="K1070" i="4" s="1"/>
  <c r="J175" i="4"/>
  <c r="K175" i="4" s="1"/>
  <c r="J1327" i="4"/>
  <c r="K1327" i="4" s="1"/>
  <c r="J98" i="4"/>
  <c r="K98" i="4" s="1"/>
  <c r="J1301" i="4"/>
  <c r="K1301" i="4" s="1"/>
  <c r="J153" i="4"/>
  <c r="K153" i="4" s="1"/>
  <c r="J1450" i="4"/>
  <c r="K1450" i="4" s="1"/>
  <c r="J731" i="4"/>
  <c r="K731" i="4" s="1"/>
  <c r="J211" i="4"/>
  <c r="K211" i="4" s="1"/>
  <c r="J1164" i="4"/>
  <c r="K1164" i="4" s="1"/>
  <c r="J1027" i="4"/>
  <c r="K1027" i="4" s="1"/>
  <c r="J87" i="4"/>
  <c r="K87" i="4" s="1"/>
  <c r="J1124" i="4"/>
  <c r="K1124" i="4" s="1"/>
  <c r="J587" i="4"/>
  <c r="K587" i="4" s="1"/>
  <c r="J1438" i="4"/>
  <c r="K1438" i="4" s="1"/>
  <c r="J49" i="4"/>
  <c r="K49" i="4" s="1"/>
  <c r="J768" i="4"/>
  <c r="K768" i="4" s="1"/>
  <c r="J1519" i="4"/>
  <c r="K1519" i="4" s="1"/>
  <c r="J380" i="4"/>
  <c r="K380" i="4" s="1"/>
  <c r="J860" i="4"/>
  <c r="K860" i="4" s="1"/>
  <c r="J244" i="4"/>
  <c r="K244" i="4" s="1"/>
  <c r="J1369" i="4"/>
  <c r="K1369" i="4" s="1"/>
  <c r="J1211" i="4"/>
  <c r="K1211" i="4" s="1"/>
  <c r="J844" i="4"/>
  <c r="K844" i="4" s="1"/>
  <c r="J60" i="4"/>
  <c r="K60" i="4" s="1"/>
  <c r="J525" i="4"/>
  <c r="K525" i="4" s="1"/>
  <c r="J1133" i="4"/>
  <c r="K1133" i="4" s="1"/>
  <c r="J492" i="4"/>
  <c r="K492" i="4" s="1"/>
  <c r="J1476" i="4"/>
  <c r="K1476" i="4" s="1"/>
  <c r="J343" i="4"/>
  <c r="K343" i="4" s="1"/>
  <c r="J806" i="4"/>
  <c r="K806" i="4" s="1"/>
  <c r="J465" i="4"/>
  <c r="K465" i="4" s="1"/>
  <c r="J179" i="4"/>
  <c r="K179" i="4" s="1"/>
  <c r="J221" i="4"/>
  <c r="K221" i="4" s="1"/>
  <c r="J747" i="4"/>
  <c r="K747" i="4" s="1"/>
  <c r="J842" i="4"/>
  <c r="K842" i="4" s="1"/>
  <c r="J378" i="4"/>
  <c r="K378" i="4" s="1"/>
  <c r="J232" i="4"/>
  <c r="K232" i="4" s="1"/>
  <c r="J385" i="4"/>
  <c r="K385" i="4" s="1"/>
  <c r="J829" i="4"/>
  <c r="K829" i="4" s="1"/>
  <c r="J1435" i="4"/>
  <c r="K1435" i="4" s="1"/>
  <c r="J1111" i="4"/>
  <c r="K1111" i="4" s="1"/>
  <c r="J416" i="4"/>
  <c r="K416" i="4" s="1"/>
  <c r="J172" i="4"/>
  <c r="K172" i="4" s="1"/>
  <c r="J1085" i="4"/>
  <c r="K1085" i="4" s="1"/>
  <c r="J632" i="4"/>
  <c r="K632" i="4" s="1"/>
  <c r="J1093" i="4"/>
  <c r="K1093" i="4" s="1"/>
  <c r="J1264" i="4"/>
  <c r="K1264" i="4" s="1"/>
  <c r="J134" i="4"/>
  <c r="K134" i="4" s="1"/>
  <c r="J605" i="4"/>
  <c r="K605" i="4" s="1"/>
  <c r="J550" i="4"/>
  <c r="K550" i="4" s="1"/>
  <c r="J1214" i="4"/>
  <c r="K1214" i="4" s="1"/>
  <c r="J1461" i="4"/>
  <c r="K1461" i="4" s="1"/>
  <c r="J204" i="4"/>
  <c r="K204" i="4" s="1"/>
  <c r="J1321" i="4"/>
  <c r="K1321" i="4" s="1"/>
  <c r="J283" i="4"/>
  <c r="K283" i="4" s="1"/>
  <c r="J930" i="4"/>
  <c r="K930" i="4" s="1"/>
  <c r="J1389" i="4"/>
  <c r="K1389" i="4" s="1"/>
  <c r="J285" i="4"/>
  <c r="K285" i="4" s="1"/>
  <c r="J248" i="4"/>
  <c r="K248" i="4" s="1"/>
  <c r="J389" i="4"/>
  <c r="K389" i="4" s="1"/>
  <c r="J311" i="4"/>
  <c r="K311" i="4" s="1"/>
  <c r="J546" i="4"/>
  <c r="K546" i="4" s="1"/>
  <c r="J461" i="4"/>
  <c r="K461" i="4" s="1"/>
  <c r="J387" i="4"/>
  <c r="K387" i="4" s="1"/>
  <c r="J1482" i="4"/>
  <c r="K1482" i="4" s="1"/>
  <c r="J260" i="4"/>
  <c r="K260" i="4" s="1"/>
  <c r="J1076" i="4"/>
  <c r="K1076" i="4" s="1"/>
  <c r="J332" i="4"/>
  <c r="K332" i="4" s="1"/>
  <c r="J928" i="4"/>
  <c r="K928" i="4" s="1"/>
  <c r="J324" i="4"/>
  <c r="K324" i="4" s="1"/>
  <c r="J351" i="4"/>
  <c r="K351" i="4" s="1"/>
  <c r="J685" i="4"/>
  <c r="K685" i="4" s="1"/>
  <c r="J712" i="4"/>
  <c r="K712" i="4" s="1"/>
  <c r="J606" i="4"/>
  <c r="K606" i="4" s="1"/>
  <c r="J23" i="4"/>
  <c r="K23" i="4" s="1"/>
  <c r="J1170" i="4"/>
  <c r="K1170" i="4" s="1"/>
  <c r="J531" i="4"/>
  <c r="K531" i="4" s="1"/>
  <c r="J960" i="4"/>
  <c r="K960" i="4" s="1"/>
  <c r="J922" i="4"/>
  <c r="K922" i="4" s="1"/>
  <c r="J1129" i="4"/>
  <c r="K1129" i="4" s="1"/>
  <c r="J1100" i="4"/>
  <c r="K1100" i="4" s="1"/>
  <c r="J1179" i="4"/>
  <c r="K1179" i="4" s="1"/>
  <c r="J1221" i="4"/>
  <c r="K1221" i="4" s="1"/>
  <c r="J1163" i="4"/>
  <c r="K1163" i="4" s="1"/>
  <c r="J593" i="4"/>
  <c r="K593" i="4" s="1"/>
  <c r="J824" i="4"/>
  <c r="K824" i="4" s="1"/>
  <c r="J291" i="4"/>
  <c r="K291" i="4" s="1"/>
  <c r="J908" i="4"/>
  <c r="K908" i="4" s="1"/>
  <c r="J390" i="4"/>
  <c r="K390" i="4" s="1"/>
  <c r="J163" i="4"/>
  <c r="K163" i="4" s="1"/>
  <c r="J1515" i="4"/>
  <c r="K1515" i="4" s="1"/>
  <c r="J872" i="4"/>
  <c r="K872" i="4" s="1"/>
  <c r="J160" i="4"/>
  <c r="K160" i="4" s="1"/>
  <c r="J1245" i="4"/>
  <c r="K1245" i="4" s="1"/>
  <c r="J1524" i="4"/>
  <c r="K1524" i="4" s="1"/>
  <c r="J1049" i="4"/>
  <c r="K1049" i="4" s="1"/>
  <c r="J1426" i="4"/>
  <c r="K1426" i="4" s="1"/>
  <c r="J82" i="4"/>
  <c r="K82" i="4" s="1"/>
  <c r="J148" i="4"/>
  <c r="K148" i="4" s="1"/>
  <c r="J433" i="4"/>
  <c r="K433" i="4" s="1"/>
  <c r="J206" i="4"/>
  <c r="K206" i="4" s="1"/>
  <c r="J48" i="4"/>
  <c r="K48" i="4" s="1"/>
  <c r="J519" i="4"/>
  <c r="K519" i="4" s="1"/>
  <c r="J1108" i="4"/>
  <c r="K1108" i="4" s="1"/>
  <c r="J1363" i="4"/>
  <c r="K1363" i="4" s="1"/>
  <c r="J253" i="4"/>
  <c r="K253" i="4" s="1"/>
  <c r="J714" i="4"/>
  <c r="K714" i="4" s="1"/>
  <c r="J946" i="4"/>
  <c r="K946" i="4" s="1"/>
  <c r="J367" i="4"/>
  <c r="K367" i="4" s="1"/>
  <c r="J349" i="4"/>
  <c r="K349" i="4" s="1"/>
  <c r="J309" i="4"/>
  <c r="K309" i="4" s="1"/>
  <c r="J105" i="4"/>
  <c r="K105" i="4" s="1"/>
  <c r="J658" i="4"/>
  <c r="K658" i="4" s="1"/>
  <c r="J877" i="4"/>
  <c r="K877" i="4" s="1"/>
  <c r="J873" i="4"/>
  <c r="K873" i="4" s="1"/>
  <c r="J191" i="4"/>
  <c r="K191" i="4" s="1"/>
  <c r="J1324" i="4"/>
  <c r="K1324" i="4" s="1"/>
  <c r="J680" i="4"/>
  <c r="K680" i="4" s="1"/>
  <c r="J86" i="4"/>
  <c r="K86" i="4" s="1"/>
  <c r="J557" i="4"/>
  <c r="K557" i="4" s="1"/>
  <c r="J1105" i="4"/>
  <c r="K1105" i="4" s="1"/>
  <c r="J1094" i="4"/>
  <c r="K1094" i="4" s="1"/>
  <c r="J1181" i="4"/>
  <c r="K1181" i="4" s="1"/>
  <c r="J887" i="4"/>
  <c r="K887" i="4" s="1"/>
  <c r="J913" i="4"/>
  <c r="K913" i="4" s="1"/>
  <c r="J1460" i="4"/>
  <c r="K1460" i="4" s="1"/>
  <c r="J708" i="4"/>
  <c r="K708" i="4" s="1"/>
  <c r="J1445" i="4"/>
  <c r="K1445" i="4" s="1"/>
  <c r="J1433" i="4"/>
  <c r="K1433" i="4" s="1"/>
  <c r="J202" i="4"/>
  <c r="K202" i="4" s="1"/>
  <c r="J210" i="4"/>
  <c r="K210" i="4" s="1"/>
  <c r="J40" i="4"/>
  <c r="K40" i="4" s="1"/>
  <c r="J112" i="4"/>
  <c r="K112" i="4" s="1"/>
  <c r="J1117" i="4"/>
  <c r="K1117" i="4" s="1"/>
  <c r="J1069" i="4"/>
  <c r="K1069" i="4" s="1"/>
  <c r="J552" i="4"/>
  <c r="K552" i="4" s="1"/>
  <c r="J592" i="4"/>
  <c r="K592" i="4" s="1"/>
  <c r="J304" i="4"/>
  <c r="K304" i="4" s="1"/>
  <c r="J14" i="4"/>
  <c r="K14" i="4" s="1"/>
  <c r="J1325" i="4"/>
  <c r="K1325" i="4" s="1"/>
  <c r="J1241" i="4"/>
  <c r="K1241" i="4" s="1"/>
  <c r="J12" i="4"/>
  <c r="K12" i="4" s="1"/>
  <c r="J1285" i="4"/>
  <c r="K1285" i="4" s="1"/>
  <c r="J1307" i="4"/>
  <c r="K1307" i="4" s="1"/>
  <c r="J835" i="4"/>
  <c r="K835" i="4" s="1"/>
  <c r="J1062" i="4"/>
  <c r="K1062" i="4" s="1"/>
  <c r="J1507" i="4"/>
  <c r="K1507" i="4" s="1"/>
  <c r="J767" i="4"/>
  <c r="K767" i="4" s="1"/>
  <c r="J258" i="4"/>
  <c r="K258" i="4" s="1"/>
  <c r="J302" i="4"/>
  <c r="K302" i="4" s="1"/>
  <c r="J613" i="4"/>
  <c r="K613" i="4" s="1"/>
  <c r="J1005" i="4"/>
  <c r="K1005" i="4" s="1"/>
  <c r="J127" i="4"/>
  <c r="K127" i="4" s="1"/>
  <c r="J950" i="4"/>
  <c r="K950" i="4" s="1"/>
  <c r="J1382" i="4"/>
  <c r="K1382" i="4" s="1"/>
  <c r="J1338" i="4"/>
  <c r="K1338" i="4" s="1"/>
  <c r="J1182" i="4"/>
  <c r="K1182" i="4" s="1"/>
  <c r="J1109" i="4"/>
  <c r="K1109" i="4" s="1"/>
  <c r="J776" i="4"/>
  <c r="K776" i="4" s="1"/>
  <c r="J493" i="4"/>
  <c r="K493" i="4" s="1"/>
  <c r="J630" i="4"/>
  <c r="K630" i="4" s="1"/>
  <c r="J1362" i="4"/>
  <c r="K1362" i="4" s="1"/>
  <c r="J123" i="4"/>
  <c r="K123" i="4" s="1"/>
  <c r="J144" i="4"/>
  <c r="K144" i="4" s="1"/>
  <c r="J488" i="4"/>
  <c r="K488" i="4" s="1"/>
  <c r="J721" i="4"/>
  <c r="K721" i="4" s="1"/>
  <c r="J718" i="4"/>
  <c r="K718" i="4" s="1"/>
  <c r="J265" i="4"/>
  <c r="K265" i="4" s="1"/>
  <c r="J15" i="4"/>
  <c r="K15" i="4" s="1"/>
  <c r="J1391" i="4"/>
  <c r="K1391" i="4" s="1"/>
  <c r="J212" i="4"/>
  <c r="K212" i="4" s="1"/>
  <c r="J158" i="4"/>
  <c r="K158" i="4" s="1"/>
  <c r="J99" i="4"/>
  <c r="K99" i="4" s="1"/>
  <c r="J362" i="4"/>
  <c r="K362" i="4" s="1"/>
  <c r="J807" i="4"/>
  <c r="K807" i="4" s="1"/>
  <c r="J170" i="4"/>
  <c r="K170" i="4" s="1"/>
  <c r="J1377" i="4"/>
  <c r="K1377" i="4" s="1"/>
  <c r="J1415" i="4"/>
  <c r="K1415" i="4" s="1"/>
  <c r="J1271" i="4"/>
  <c r="K1271" i="4" s="1"/>
  <c r="J636" i="4"/>
  <c r="K636" i="4" s="1"/>
  <c r="J456" i="4"/>
  <c r="K456" i="4" s="1"/>
  <c r="J1063" i="4"/>
  <c r="K1063" i="4" s="1"/>
  <c r="J318" i="4"/>
  <c r="K318" i="4" s="1"/>
  <c r="J551" i="4"/>
  <c r="K551" i="4" s="1"/>
  <c r="J761" i="4"/>
  <c r="K761" i="4" s="1"/>
  <c r="J1466" i="4"/>
  <c r="K1466" i="4" s="1"/>
  <c r="J914" i="4"/>
  <c r="K914" i="4" s="1"/>
  <c r="J1176" i="4"/>
  <c r="K1176" i="4" s="1"/>
  <c r="J1293" i="4"/>
  <c r="K1293" i="4" s="1"/>
  <c r="J274" i="4"/>
  <c r="K274" i="4" s="1"/>
  <c r="J723" i="4"/>
  <c r="K723" i="4" s="1"/>
  <c r="J1472" i="4"/>
  <c r="K1472" i="4" s="1"/>
  <c r="J129" i="4"/>
  <c r="K129" i="4" s="1"/>
  <c r="J875" i="4"/>
  <c r="K875" i="4" s="1"/>
  <c r="J1256" i="4"/>
  <c r="K1256" i="4" s="1"/>
  <c r="J74" i="4"/>
  <c r="K74" i="4" s="1"/>
  <c r="J544" i="4"/>
  <c r="K544" i="4" s="1"/>
  <c r="J628" i="4"/>
  <c r="K628" i="4" s="1"/>
  <c r="J411" i="4"/>
  <c r="K411" i="4" s="1"/>
  <c r="J910" i="4"/>
  <c r="K910" i="4" s="1"/>
  <c r="J1132" i="4"/>
  <c r="K1132" i="4" s="1"/>
  <c r="J560" i="4"/>
  <c r="K560" i="4" s="1"/>
  <c r="J600" i="4"/>
  <c r="K600" i="4" s="1"/>
  <c r="J849" i="4"/>
  <c r="K849" i="4" s="1"/>
  <c r="J1199" i="4"/>
  <c r="K1199" i="4" s="1"/>
  <c r="J1139" i="4"/>
  <c r="K1139" i="4" s="1"/>
  <c r="J965" i="4"/>
  <c r="K965" i="4" s="1"/>
  <c r="J11" i="4"/>
  <c r="J473" i="4"/>
  <c r="K473" i="4" s="1"/>
  <c r="J740" i="4"/>
  <c r="K740" i="4" s="1"/>
  <c r="J88" i="4"/>
  <c r="K88" i="4" s="1"/>
  <c r="J652" i="4"/>
  <c r="K652" i="4" s="1"/>
  <c r="J69" i="4"/>
  <c r="K69" i="4" s="1"/>
  <c r="J890" i="4"/>
  <c r="K890" i="4" s="1"/>
  <c r="J326" i="4"/>
  <c r="K326" i="4" s="1"/>
  <c r="J194" i="4"/>
  <c r="K194" i="4" s="1"/>
  <c r="J46" i="4"/>
  <c r="K46" i="4" s="1"/>
  <c r="J20" i="4"/>
  <c r="K20" i="4" s="1"/>
  <c r="J521" i="4"/>
  <c r="K521" i="4" s="1"/>
  <c r="J854" i="4"/>
  <c r="K854" i="4" s="1"/>
  <c r="J214" i="4"/>
  <c r="K214" i="4" s="1"/>
  <c r="J564" i="4"/>
  <c r="K564" i="4" s="1"/>
  <c r="J720" i="4"/>
  <c r="K720" i="4" s="1"/>
  <c r="J1477" i="4"/>
  <c r="K1477" i="4" s="1"/>
  <c r="J335" i="4"/>
  <c r="K335" i="4" s="1"/>
  <c r="J1314" i="4"/>
  <c r="K1314" i="4" s="1"/>
  <c r="J164" i="4"/>
  <c r="K164" i="4" s="1"/>
  <c r="J567" i="4"/>
  <c r="K567" i="4" s="1"/>
  <c r="J484" i="4"/>
  <c r="K484" i="4" s="1"/>
  <c r="J819" i="4"/>
  <c r="K819" i="4" s="1"/>
  <c r="J1361" i="4"/>
  <c r="K1361" i="4" s="1"/>
  <c r="J1400" i="4"/>
  <c r="K1400" i="4" s="1"/>
  <c r="J1201" i="4"/>
  <c r="K1201" i="4" s="1"/>
  <c r="J892" i="4"/>
  <c r="K892" i="4" s="1"/>
  <c r="J1194" i="4"/>
  <c r="K1194" i="4" s="1"/>
  <c r="J1007" i="4"/>
  <c r="K1007" i="4" s="1"/>
  <c r="J571" i="4"/>
  <c r="K571" i="4" s="1"/>
  <c r="J624" i="4"/>
  <c r="K624" i="4" s="1"/>
  <c r="J381" i="4"/>
  <c r="K381" i="4" s="1"/>
  <c r="J528" i="4"/>
  <c r="K528" i="4" s="1"/>
  <c r="J623" i="4"/>
  <c r="K623" i="4" s="1"/>
  <c r="J620" i="4"/>
  <c r="K620" i="4" s="1"/>
  <c r="J181" i="4"/>
  <c r="K181" i="4" s="1"/>
  <c r="J1131" i="4"/>
  <c r="K1131" i="4" s="1"/>
  <c r="J510" i="4"/>
  <c r="K510" i="4" s="1"/>
  <c r="J681" i="4"/>
  <c r="K681" i="4" s="1"/>
  <c r="J110" i="4"/>
  <c r="K110" i="4" s="1"/>
  <c r="J281" i="4"/>
  <c r="K281" i="4" s="1"/>
  <c r="J192" i="4"/>
  <c r="K192" i="4" s="1"/>
  <c r="J1510" i="4"/>
  <c r="K1510" i="4" s="1"/>
  <c r="J1119" i="4"/>
  <c r="K1119" i="4" s="1"/>
  <c r="J376" i="4"/>
  <c r="K376" i="4" s="1"/>
  <c r="J1110" i="4"/>
  <c r="K1110" i="4" s="1"/>
  <c r="J974" i="4"/>
  <c r="K974" i="4" s="1"/>
  <c r="J75" i="4"/>
  <c r="K75" i="4" s="1"/>
  <c r="J1454" i="4"/>
  <c r="K1454" i="4" s="1"/>
  <c r="J428" i="4"/>
  <c r="K428" i="4" s="1"/>
  <c r="J781" i="4"/>
  <c r="K781" i="4" s="1"/>
  <c r="J1421" i="4"/>
  <c r="K1421" i="4" s="1"/>
  <c r="J13" i="4"/>
  <c r="K13" i="4" s="1"/>
  <c r="J549" i="4"/>
  <c r="K549" i="4" s="1"/>
  <c r="J1407" i="4"/>
  <c r="K1407" i="4" s="1"/>
  <c r="J340" i="4"/>
  <c r="K340" i="4" s="1"/>
  <c r="J447" i="4"/>
  <c r="K447" i="4" s="1"/>
  <c r="J55" i="4"/>
  <c r="K55" i="4" s="1"/>
  <c r="J1440" i="4"/>
  <c r="K1440" i="4" s="1"/>
  <c r="J434" i="4"/>
  <c r="K434" i="4" s="1"/>
  <c r="J1412" i="4"/>
  <c r="K1412" i="4" s="1"/>
  <c r="J1053" i="4"/>
  <c r="K1053" i="4" s="1"/>
  <c r="J1269" i="4"/>
  <c r="K1269" i="4" s="1"/>
  <c r="J1151" i="4"/>
  <c r="K1151" i="4" s="1"/>
  <c r="J30" i="4"/>
  <c r="K30" i="4" s="1"/>
  <c r="J189" i="4"/>
  <c r="K189" i="4" s="1"/>
  <c r="J1128" i="4"/>
  <c r="K1128" i="4" s="1"/>
  <c r="J254" i="4"/>
  <c r="K254" i="4" s="1"/>
  <c r="J1190" i="4"/>
  <c r="K1190" i="4" s="1"/>
  <c r="J238" i="4"/>
  <c r="K238" i="4" s="1"/>
  <c r="J1297" i="4"/>
  <c r="K1297" i="4" s="1"/>
  <c r="J498" i="4"/>
  <c r="K498" i="4" s="1"/>
  <c r="J803" i="4"/>
  <c r="K803" i="4" s="1"/>
  <c r="J1014" i="4"/>
  <c r="K1014" i="4" s="1"/>
  <c r="J817" i="4"/>
  <c r="K817" i="4" s="1"/>
  <c r="J53" i="4"/>
  <c r="K53" i="4" s="1"/>
  <c r="J676" i="4"/>
  <c r="K676" i="4" s="1"/>
  <c r="J186" i="4"/>
  <c r="K186" i="4" s="1"/>
  <c r="J150" i="4"/>
  <c r="K150" i="4" s="1"/>
  <c r="J959" i="4"/>
  <c r="K959" i="4" s="1"/>
  <c r="J850" i="4"/>
  <c r="K850" i="4" s="1"/>
  <c r="J85" i="4"/>
  <c r="K85" i="4" s="1"/>
  <c r="J670" i="4"/>
  <c r="K670" i="4" s="1"/>
  <c r="J648" i="4"/>
  <c r="K648" i="4" s="1"/>
  <c r="J988" i="4"/>
  <c r="K988" i="4" s="1"/>
  <c r="J365" i="4"/>
  <c r="K365" i="4" s="1"/>
  <c r="J1091" i="4"/>
  <c r="K1091" i="4" s="1"/>
  <c r="J742" i="4"/>
  <c r="K742" i="4" s="1"/>
  <c r="J1275" i="4"/>
  <c r="K1275" i="4" s="1"/>
  <c r="J522" i="4"/>
  <c r="K522" i="4" s="1"/>
  <c r="J730" i="4"/>
  <c r="K730" i="4" s="1"/>
  <c r="J1172" i="4"/>
  <c r="K1172" i="4" s="1"/>
  <c r="J1140" i="4"/>
  <c r="K1140" i="4" s="1"/>
  <c r="J366" i="4"/>
  <c r="K366" i="4" s="1"/>
  <c r="J155" i="4"/>
  <c r="K155" i="4" s="1"/>
  <c r="J320" i="4"/>
  <c r="K320" i="4" s="1"/>
  <c r="J716" i="4"/>
  <c r="K716" i="4" s="1"/>
  <c r="J135" i="4"/>
  <c r="K135" i="4" s="1"/>
  <c r="J799" i="4"/>
  <c r="K799" i="4" s="1"/>
  <c r="J995" i="4"/>
  <c r="K995" i="4" s="1"/>
  <c r="J556" i="4"/>
  <c r="K556" i="4" s="1"/>
  <c r="J176" i="4"/>
  <c r="K176" i="4" s="1"/>
  <c r="J1013" i="4"/>
  <c r="K1013" i="4" s="1"/>
  <c r="J1236" i="4"/>
  <c r="K1236" i="4" s="1"/>
  <c r="J830" i="4"/>
  <c r="K830" i="4" s="1"/>
  <c r="J677" i="4"/>
  <c r="K677" i="4" s="1"/>
  <c r="J1136" i="4"/>
  <c r="K1136" i="4" s="1"/>
  <c r="J140" i="4"/>
  <c r="K140" i="4" s="1"/>
  <c r="J437" i="4"/>
  <c r="K437" i="4" s="1"/>
  <c r="J178" i="4"/>
  <c r="K178" i="4" s="1"/>
  <c r="J938" i="4"/>
  <c r="K938" i="4" s="1"/>
  <c r="J73" i="4"/>
  <c r="K73" i="4" s="1"/>
  <c r="J374" i="4"/>
  <c r="K374" i="4" s="1"/>
  <c r="J711" i="4"/>
  <c r="K711" i="4" s="1"/>
  <c r="J142" i="4"/>
  <c r="K142" i="4" s="1"/>
  <c r="J1485" i="4"/>
  <c r="K1485" i="4" s="1"/>
  <c r="J426" i="4"/>
  <c r="K426" i="4" s="1"/>
  <c r="J81" i="4"/>
  <c r="K81" i="4" s="1"/>
  <c r="J1451" i="4"/>
  <c r="K1451" i="4" s="1"/>
  <c r="J269" i="4"/>
  <c r="K269" i="4" s="1"/>
  <c r="J1467" i="4"/>
  <c r="K1467" i="4" s="1"/>
  <c r="J883" i="4"/>
  <c r="K883" i="4" s="1"/>
  <c r="J481" i="4"/>
  <c r="K481" i="4" s="1"/>
  <c r="J1290" i="4"/>
  <c r="K1290" i="4" s="1"/>
  <c r="J314" i="4"/>
  <c r="K314" i="4" s="1"/>
  <c r="J909" i="4"/>
  <c r="K909" i="4" s="1"/>
  <c r="J612" i="4"/>
  <c r="K612" i="4" s="1"/>
  <c r="J489" i="4"/>
  <c r="K489" i="4" s="1"/>
  <c r="J1294" i="4"/>
  <c r="K1294" i="4" s="1"/>
  <c r="J898" i="4"/>
  <c r="K898" i="4" s="1"/>
  <c r="J696" i="4"/>
  <c r="K696" i="4" s="1"/>
  <c r="J687" i="4"/>
  <c r="K687" i="4" s="1"/>
  <c r="J1425" i="4"/>
  <c r="K1425" i="4" s="1"/>
  <c r="J1010" i="4"/>
  <c r="K1010" i="4" s="1"/>
  <c r="J641" i="4"/>
  <c r="K641" i="4" s="1"/>
  <c r="J1207" i="4"/>
  <c r="K1207" i="4" s="1"/>
  <c r="J1493" i="4"/>
  <c r="K1493" i="4" s="1"/>
  <c r="J1308" i="4"/>
  <c r="K1308" i="4" s="1"/>
  <c r="J364" i="4"/>
  <c r="K364" i="4" s="1"/>
  <c r="J727" i="4"/>
  <c r="K727" i="4" s="1"/>
  <c r="J249" i="4"/>
  <c r="K249" i="4" s="1"/>
  <c r="J1074" i="4"/>
  <c r="K1074" i="4" s="1"/>
  <c r="J495" i="4"/>
  <c r="K495" i="4" s="1"/>
  <c r="J1004" i="4"/>
  <c r="K1004" i="4" s="1"/>
  <c r="J298" i="4"/>
  <c r="K298" i="4" s="1"/>
  <c r="J705" i="4"/>
  <c r="K705" i="4" s="1"/>
  <c r="J64" i="4"/>
  <c r="K64" i="4" s="1"/>
  <c r="J251" i="4"/>
  <c r="K251" i="4" s="1"/>
  <c r="J789" i="4"/>
  <c r="K789" i="4" s="1"/>
  <c r="J1375" i="4"/>
  <c r="K1375" i="4" s="1"/>
  <c r="J209" i="4"/>
  <c r="K209" i="4" s="1"/>
  <c r="J360" i="4"/>
  <c r="K360" i="4" s="1"/>
  <c r="J626" i="4"/>
  <c r="K626" i="4" s="1"/>
  <c r="J812" i="4"/>
  <c r="K812" i="4" s="1"/>
  <c r="J270" i="4"/>
  <c r="K270" i="4" s="1"/>
  <c r="J1279" i="4"/>
  <c r="K1279" i="4" s="1"/>
  <c r="J166" i="4"/>
  <c r="K166" i="4" s="1"/>
  <c r="J91" i="4"/>
  <c r="K91" i="4" s="1"/>
  <c r="J1044" i="4"/>
  <c r="K1044" i="4" s="1"/>
  <c r="J659" i="4"/>
  <c r="K659" i="4" s="1"/>
  <c r="J639" i="4"/>
  <c r="K639" i="4" s="1"/>
  <c r="J651" i="4"/>
  <c r="K651" i="4" s="1"/>
  <c r="J384" i="4"/>
  <c r="K384" i="4" s="1"/>
  <c r="J1212" i="4"/>
  <c r="K1212" i="4" s="1"/>
  <c r="J1413" i="4"/>
  <c r="K1413" i="4" s="1"/>
  <c r="J348" i="4"/>
  <c r="K348" i="4" s="1"/>
  <c r="J916" i="4"/>
  <c r="K916" i="4" s="1"/>
  <c r="J479" i="4"/>
  <c r="K479" i="4" s="1"/>
  <c r="J35" i="4"/>
  <c r="K35" i="4" s="1"/>
  <c r="J120" i="4"/>
  <c r="K120" i="4" s="1"/>
  <c r="J885" i="4"/>
  <c r="K885" i="4" s="1"/>
  <c r="J1028" i="4"/>
  <c r="K1028" i="4" s="1"/>
  <c r="J737" i="4"/>
  <c r="K737" i="4" s="1"/>
  <c r="J218" i="4"/>
  <c r="K218" i="4" s="1"/>
  <c r="J706" i="4"/>
  <c r="K706" i="4" s="1"/>
  <c r="J1090" i="4"/>
  <c r="K1090" i="4" s="1"/>
  <c r="J184" i="4"/>
  <c r="K184" i="4" s="1"/>
  <c r="J1525" i="4"/>
  <c r="K1525" i="4" s="1"/>
  <c r="J1486" i="4"/>
  <c r="K1486" i="4" s="1"/>
  <c r="J108" i="4"/>
  <c r="K108" i="4" s="1"/>
  <c r="J388" i="4"/>
  <c r="K388" i="4" s="1"/>
  <c r="J1205" i="4"/>
  <c r="K1205" i="4" s="1"/>
  <c r="J341" i="4"/>
  <c r="K341" i="4" s="1"/>
  <c r="J1517" i="4"/>
  <c r="K1517" i="4" s="1"/>
  <c r="J37" i="4"/>
  <c r="K37" i="4" s="1"/>
  <c r="J511" i="4"/>
  <c r="K511" i="4" s="1"/>
  <c r="J199" i="4"/>
  <c r="K199" i="4" s="1"/>
  <c r="J865" i="4"/>
  <c r="K865" i="4" s="1"/>
  <c r="J1103" i="4"/>
  <c r="K1103" i="4" s="1"/>
  <c r="J444" i="4"/>
  <c r="K444" i="4" s="1"/>
  <c r="J169" i="4"/>
  <c r="K169" i="4" s="1"/>
  <c r="J187" i="4"/>
  <c r="K187" i="4" s="1"/>
  <c r="J404" i="4"/>
  <c r="K404" i="4" s="1"/>
  <c r="J109" i="4"/>
  <c r="K109" i="4" s="1"/>
  <c r="J277" i="4"/>
  <c r="K277" i="4" s="1"/>
  <c r="J935" i="4"/>
  <c r="K935" i="4" s="1"/>
  <c r="J424" i="4"/>
  <c r="K424" i="4" s="1"/>
  <c r="J547" i="4"/>
  <c r="K547" i="4" s="1"/>
  <c r="J77" i="4"/>
  <c r="K77" i="4" s="1"/>
  <c r="J1455" i="4"/>
  <c r="K1455" i="4" s="1"/>
  <c r="J832" i="4"/>
  <c r="K832" i="4" s="1"/>
  <c r="J96" i="4"/>
  <c r="K96" i="4" s="1"/>
  <c r="J1012" i="4"/>
  <c r="K1012" i="4" s="1"/>
  <c r="J308" i="4"/>
  <c r="K308" i="4" s="1"/>
  <c r="J1464" i="4"/>
  <c r="K1464" i="4" s="1"/>
  <c r="J162" i="4"/>
  <c r="K162" i="4" s="1"/>
  <c r="J460" i="4"/>
  <c r="K460" i="4" s="1"/>
  <c r="J410" i="4"/>
  <c r="K410" i="4" s="1"/>
  <c r="J777" i="4"/>
  <c r="K777" i="4" s="1"/>
  <c r="J818" i="4"/>
  <c r="K818" i="4" s="1"/>
  <c r="J1281" i="4"/>
  <c r="K1281" i="4" s="1"/>
  <c r="J858" i="4"/>
  <c r="K858" i="4" s="1"/>
  <c r="J1272" i="4"/>
  <c r="K1272" i="4" s="1"/>
  <c r="J615" i="4"/>
  <c r="K615" i="4" s="1"/>
  <c r="J1238" i="4"/>
  <c r="K1238" i="4" s="1"/>
  <c r="J350" i="4"/>
  <c r="K350" i="4" s="1"/>
  <c r="J821" i="4"/>
  <c r="K821" i="4" s="1"/>
  <c r="J1171" i="4"/>
  <c r="K1171" i="4" s="1"/>
  <c r="J239" i="4"/>
  <c r="K239" i="4" s="1"/>
  <c r="J558" i="4"/>
  <c r="K558" i="4" s="1"/>
  <c r="J1448" i="4"/>
  <c r="K1448" i="4" s="1"/>
  <c r="J1251" i="4"/>
  <c r="K1251" i="4" s="1"/>
  <c r="J589" i="4"/>
  <c r="K589" i="4" s="1"/>
  <c r="J261" i="4"/>
  <c r="K261" i="4" s="1"/>
  <c r="J1122" i="4"/>
  <c r="K1122" i="4" s="1"/>
  <c r="J1219" i="4"/>
  <c r="K1219" i="4" s="1"/>
  <c r="J790" i="4"/>
  <c r="K790" i="4" s="1"/>
  <c r="J534" i="4"/>
  <c r="K534" i="4" s="1"/>
  <c r="J1468" i="4"/>
  <c r="K1468" i="4" s="1"/>
  <c r="J457" i="4"/>
  <c r="K457" i="4" s="1"/>
  <c r="J698" i="4"/>
  <c r="K698" i="4" s="1"/>
  <c r="J51" i="4"/>
  <c r="K51" i="4" s="1"/>
  <c r="J825" i="4"/>
  <c r="K825" i="4" s="1"/>
  <c r="J59" i="4"/>
  <c r="K59" i="4" s="1"/>
  <c r="J748" i="4"/>
  <c r="K748" i="4" s="1"/>
  <c r="J518" i="4"/>
  <c r="K518" i="4" s="1"/>
  <c r="J524" i="4"/>
  <c r="K524" i="4" s="1"/>
  <c r="J370" i="4"/>
  <c r="K370" i="4" s="1"/>
  <c r="J591" i="4"/>
  <c r="K591" i="4" s="1"/>
  <c r="J1394" i="4"/>
  <c r="K1394" i="4" s="1"/>
  <c r="J394" i="4"/>
  <c r="K394" i="4" s="1"/>
  <c r="J38" i="4"/>
  <c r="K38" i="4" s="1"/>
  <c r="J642" i="4"/>
  <c r="K642" i="4" s="1"/>
  <c r="J583" i="4"/>
  <c r="K583" i="4" s="1"/>
  <c r="J373" i="4"/>
  <c r="K373" i="4" s="1"/>
  <c r="J509" i="4"/>
  <c r="K509" i="4" s="1"/>
  <c r="J482" i="4"/>
  <c r="K482" i="4" s="1"/>
  <c r="J845" i="4"/>
  <c r="K845" i="4" s="1"/>
  <c r="J634" i="4"/>
  <c r="K634" i="4" s="1"/>
  <c r="J729" i="4"/>
  <c r="K729" i="4" s="1"/>
  <c r="J512" i="4"/>
  <c r="K512" i="4" s="1"/>
  <c r="J1419" i="4"/>
  <c r="K1419" i="4" s="1"/>
  <c r="J577" i="4"/>
  <c r="K577" i="4" s="1"/>
  <c r="J1312" i="4"/>
  <c r="K1312" i="4" s="1"/>
  <c r="J1506" i="4"/>
  <c r="K1506" i="4" s="1"/>
  <c r="J975" i="4"/>
  <c r="K975" i="4" s="1"/>
  <c r="J147" i="4"/>
  <c r="K147" i="4" s="1"/>
  <c r="J399" i="4"/>
  <c r="K399" i="4" s="1"/>
  <c r="J604" i="4"/>
  <c r="K604" i="4" s="1"/>
  <c r="J472" i="4"/>
  <c r="K472" i="4" s="1"/>
  <c r="J506" i="4"/>
  <c r="K506" i="4" s="1"/>
  <c r="J585" i="4"/>
  <c r="K585" i="4" s="1"/>
  <c r="J1500" i="4"/>
  <c r="K1500" i="4" s="1"/>
  <c r="J561" i="4"/>
  <c r="K561" i="4" s="1"/>
  <c r="J1291" i="4"/>
  <c r="K1291" i="4" s="1"/>
  <c r="J1499" i="4"/>
  <c r="K1499" i="4" s="1"/>
  <c r="J1032" i="4"/>
  <c r="K1032" i="4" s="1"/>
  <c r="J879" i="4"/>
  <c r="K879" i="4" s="1"/>
  <c r="J502" i="4"/>
  <c r="K502" i="4" s="1"/>
  <c r="J831" i="4"/>
  <c r="K831" i="4" s="1"/>
  <c r="J143" i="4"/>
  <c r="K143" i="4" s="1"/>
  <c r="J1348" i="4"/>
  <c r="K1348" i="4" s="1"/>
  <c r="J614" i="4"/>
  <c r="K614" i="4" s="1"/>
  <c r="J156" i="4"/>
  <c r="K156" i="4" s="1"/>
  <c r="J749" i="4"/>
  <c r="K749" i="4" s="1"/>
  <c r="J1303" i="4"/>
  <c r="K1303" i="4" s="1"/>
  <c r="J358" i="4"/>
  <c r="K358" i="4" s="1"/>
  <c r="J1213" i="4"/>
  <c r="K1213" i="4" s="1"/>
  <c r="J57" i="4"/>
  <c r="K57" i="4" s="1"/>
  <c r="J345" i="4"/>
  <c r="K345" i="4" s="1"/>
  <c r="J466" i="4"/>
  <c r="K466" i="4" s="1"/>
  <c r="J145" i="4"/>
  <c r="K145" i="4" s="1"/>
  <c r="J375" i="4"/>
  <c r="K375" i="4" s="1"/>
  <c r="J154" i="4"/>
  <c r="K154" i="4" s="1"/>
  <c r="J760" i="4"/>
  <c r="K760" i="4" s="1"/>
  <c r="J536" i="4"/>
  <c r="K536" i="4" s="1"/>
  <c r="J227" i="4"/>
  <c r="K227" i="4" s="1"/>
  <c r="J1204" i="4"/>
  <c r="K1204" i="4" s="1"/>
  <c r="J1161" i="4"/>
  <c r="K1161" i="4" s="1"/>
  <c r="J1341" i="4"/>
  <c r="K1341" i="4" s="1"/>
  <c r="J1429" i="4"/>
  <c r="K1429" i="4" s="1"/>
  <c r="J106" i="4"/>
  <c r="K106" i="4" s="1"/>
  <c r="J596" i="4"/>
  <c r="K596" i="4" s="1"/>
  <c r="J1311" i="4"/>
  <c r="K1311" i="4" s="1"/>
  <c r="J347" i="4"/>
  <c r="K347" i="4" s="1"/>
  <c r="J1395" i="4"/>
  <c r="K1395" i="4" s="1"/>
  <c r="J710" i="4"/>
  <c r="K710" i="4" s="1"/>
  <c r="J180" i="4"/>
  <c r="K180" i="4" s="1"/>
  <c r="J412" i="4"/>
  <c r="K412" i="4" s="1"/>
  <c r="J622" i="4"/>
  <c r="K622" i="4" s="1"/>
  <c r="J1444" i="4"/>
  <c r="K1444" i="4" s="1"/>
  <c r="J1316" i="4"/>
  <c r="K1316" i="4" s="1"/>
  <c r="J470" i="4"/>
  <c r="K470" i="4" s="1"/>
  <c r="J1276" i="4"/>
  <c r="K1276" i="4" s="1"/>
  <c r="J793" i="4"/>
  <c r="K793" i="4" s="1"/>
  <c r="J931" i="4"/>
  <c r="K931" i="4" s="1"/>
  <c r="J904" i="4"/>
  <c r="K904" i="4" s="1"/>
  <c r="J1505" i="4"/>
  <c r="K1505" i="4" s="1"/>
  <c r="J764" i="4"/>
  <c r="K764" i="4" s="1"/>
  <c r="J770" i="4"/>
  <c r="K770" i="4" s="1"/>
  <c r="J1368" i="4"/>
  <c r="K1368" i="4" s="1"/>
  <c r="J617" i="4"/>
  <c r="K617" i="4" s="1"/>
  <c r="J992" i="4"/>
  <c r="K992" i="4" s="1"/>
  <c r="J629" i="4"/>
  <c r="K629" i="4" s="1"/>
  <c r="J598" i="4"/>
  <c r="K598" i="4" s="1"/>
  <c r="J834" i="4"/>
  <c r="K834" i="4" s="1"/>
  <c r="J190" i="4"/>
  <c r="K190" i="4" s="1"/>
  <c r="J948" i="4"/>
  <c r="K948" i="4" s="1"/>
  <c r="J971" i="4"/>
  <c r="K971" i="4" s="1"/>
  <c r="J1277" i="4"/>
  <c r="K1277" i="4" s="1"/>
  <c r="J1416" i="4"/>
  <c r="K1416" i="4" s="1"/>
  <c r="J246" i="4"/>
  <c r="K246" i="4" s="1"/>
  <c r="J1152" i="4"/>
  <c r="K1152" i="4" s="1"/>
  <c r="J940" i="4"/>
  <c r="K940" i="4" s="1"/>
  <c r="J216" i="4"/>
  <c r="K216" i="4" s="1"/>
  <c r="J745" i="4"/>
  <c r="K745" i="4" s="1"/>
  <c r="J543" i="4"/>
  <c r="K543" i="4" s="1"/>
  <c r="J1494" i="4"/>
  <c r="K1494" i="4" s="1"/>
  <c r="J1260" i="4"/>
  <c r="K1260" i="4" s="1"/>
  <c r="J1521" i="4"/>
  <c r="K1521" i="4" s="1"/>
  <c r="J167" i="4"/>
  <c r="K167" i="4" s="1"/>
  <c r="J84" i="4"/>
  <c r="K84" i="4" s="1"/>
  <c r="J93" i="4"/>
  <c r="K93" i="4" s="1"/>
  <c r="J753" i="4"/>
  <c r="K753" i="4" s="1"/>
  <c r="J805" i="4"/>
  <c r="K805" i="4" s="1"/>
  <c r="J621" i="4"/>
  <c r="K621" i="4" s="1"/>
  <c r="J1000" i="4"/>
  <c r="K1000" i="4" s="1"/>
  <c r="J682" i="4"/>
  <c r="K682" i="4" s="1"/>
  <c r="J763" i="4"/>
  <c r="K763" i="4" s="1"/>
  <c r="J25" i="4"/>
  <c r="K25" i="4" s="1"/>
  <c r="J468" i="4"/>
  <c r="K468" i="4" s="1"/>
  <c r="J945" i="4"/>
  <c r="K945" i="4" s="1"/>
  <c r="J299" i="4"/>
  <c r="K299" i="4" s="1"/>
  <c r="J336" i="4"/>
  <c r="K336" i="4" s="1"/>
  <c r="J563" i="4"/>
  <c r="K563" i="4" s="1"/>
  <c r="J104" i="4"/>
  <c r="K104" i="4" s="1"/>
  <c r="J1071" i="4"/>
  <c r="K1071" i="4" s="1"/>
  <c r="J131" i="4"/>
  <c r="K131" i="4" s="1"/>
  <c r="J235" i="4"/>
  <c r="K235" i="4" s="1"/>
  <c r="J966" i="4"/>
  <c r="K966" i="4" s="1"/>
  <c r="J1266" i="4"/>
  <c r="K1266" i="4" s="1"/>
  <c r="J1187" i="4"/>
  <c r="K1187" i="4" s="1"/>
  <c r="J985" i="4"/>
  <c r="K985" i="4" s="1"/>
  <c r="J1023" i="4"/>
  <c r="K1023" i="4" s="1"/>
  <c r="J773" i="4"/>
  <c r="K773" i="4" s="1"/>
  <c r="J941" i="4"/>
  <c r="K941" i="4" s="1"/>
  <c r="J671" i="4"/>
  <c r="K671" i="4" s="1"/>
  <c r="J439" i="4"/>
  <c r="K439" i="4" s="1"/>
  <c r="J694" i="4"/>
  <c r="K694" i="4" s="1"/>
  <c r="J1352" i="4"/>
  <c r="K1352" i="4" s="1"/>
  <c r="J1177" i="4"/>
  <c r="K1177" i="4" s="1"/>
  <c r="J986" i="4"/>
  <c r="K986" i="4" s="1"/>
  <c r="J94" i="4"/>
  <c r="K94" i="4" s="1"/>
  <c r="J420" i="4"/>
  <c r="K420" i="4" s="1"/>
  <c r="J937" i="4"/>
  <c r="K937" i="4" s="1"/>
  <c r="J1084" i="4"/>
  <c r="K1084" i="4" s="1"/>
  <c r="J675" i="4"/>
  <c r="K675" i="4" s="1"/>
  <c r="J580" i="4"/>
  <c r="K580" i="4" s="1"/>
  <c r="J1107" i="4"/>
  <c r="K1107" i="4" s="1"/>
  <c r="J1106" i="4"/>
  <c r="K1106" i="4" s="1"/>
  <c r="J535" i="4"/>
  <c r="K535" i="4" s="1"/>
  <c r="J61" i="4"/>
  <c r="K61" i="4" s="1"/>
  <c r="J119" i="4"/>
  <c r="K119" i="4" s="1"/>
  <c r="J979" i="4"/>
  <c r="K979" i="4" s="1"/>
  <c r="J173" i="4"/>
  <c r="K173" i="4" s="1"/>
  <c r="J1420" i="4"/>
  <c r="K1420" i="4" s="1"/>
  <c r="J1318" i="4"/>
  <c r="K1318" i="4" s="1"/>
  <c r="J990" i="4"/>
  <c r="K990" i="4" s="1"/>
  <c r="J788" i="4"/>
  <c r="K788" i="4" s="1"/>
  <c r="J1423" i="4"/>
  <c r="K1423" i="4" s="1"/>
  <c r="J237" i="4"/>
  <c r="K237" i="4" s="1"/>
  <c r="J1184" i="4"/>
  <c r="K1184" i="4" s="1"/>
  <c r="J429" i="4"/>
  <c r="K429" i="4" s="1"/>
  <c r="J762" i="4"/>
  <c r="K762" i="4" s="1"/>
  <c r="J294" i="4"/>
  <c r="K294" i="4" s="1"/>
  <c r="J504" i="4"/>
  <c r="K504" i="4" s="1"/>
  <c r="J463" i="4"/>
  <c r="K463" i="4" s="1"/>
  <c r="J957" i="4"/>
  <c r="K957" i="4" s="1"/>
  <c r="J744" i="4"/>
  <c r="K744" i="4" s="1"/>
  <c r="J619" i="4"/>
  <c r="K619" i="4" s="1"/>
  <c r="J816" i="4"/>
  <c r="K816" i="4" s="1"/>
  <c r="J1446" i="4"/>
  <c r="K1446" i="4" s="1"/>
  <c r="J1371" i="4"/>
  <c r="K1371" i="4" s="1"/>
  <c r="J1127" i="4"/>
  <c r="K1127" i="4" s="1"/>
  <c r="J1282" i="4"/>
  <c r="K1282" i="4" s="1"/>
  <c r="J1345" i="4"/>
  <c r="K1345" i="4" s="1"/>
  <c r="J1367" i="4"/>
  <c r="K1367" i="4" s="1"/>
  <c r="J944" i="4"/>
  <c r="K944" i="4" s="1"/>
  <c r="J1130" i="4"/>
  <c r="K1130" i="4" s="1"/>
  <c r="J672" i="4"/>
  <c r="K672" i="4" s="1"/>
  <c r="J230" i="4"/>
  <c r="K230" i="4" s="1"/>
  <c r="J888" i="4"/>
  <c r="K888" i="4" s="1"/>
  <c r="J1483" i="4"/>
  <c r="K1483" i="4" s="1"/>
  <c r="J530" i="4"/>
  <c r="K530" i="4" s="1"/>
  <c r="J1017" i="4"/>
  <c r="K1017" i="4" s="1"/>
  <c r="J339" i="4"/>
  <c r="K339" i="4" s="1"/>
  <c r="J220" i="4"/>
  <c r="K220" i="4" s="1"/>
  <c r="J1509" i="4"/>
  <c r="K1509" i="4" s="1"/>
  <c r="J28" i="4"/>
  <c r="K28" i="4" s="1"/>
  <c r="J469" i="4"/>
  <c r="K469" i="4" s="1"/>
  <c r="J215" i="4"/>
  <c r="K215" i="4" s="1"/>
  <c r="J765" i="4"/>
  <c r="K765" i="4" s="1"/>
  <c r="J1155" i="4"/>
  <c r="K1155" i="4" s="1"/>
  <c r="J1209" i="4"/>
  <c r="K1209" i="4" s="1"/>
  <c r="J756" i="4"/>
  <c r="K756" i="4" s="1"/>
  <c r="J1406" i="4"/>
  <c r="K1406" i="4" s="1"/>
  <c r="J746" i="4"/>
  <c r="K746" i="4" s="1"/>
  <c r="J1183" i="4"/>
  <c r="K1183" i="4" s="1"/>
  <c r="J287" i="4"/>
  <c r="K287" i="4" s="1"/>
  <c r="J1123" i="4"/>
  <c r="K1123" i="4" s="1"/>
  <c r="J403" i="4"/>
  <c r="K403" i="4" s="1"/>
  <c r="J1092" i="4"/>
  <c r="K1092" i="4" s="1"/>
  <c r="J126" i="4"/>
  <c r="K126" i="4" s="1"/>
  <c r="J1244" i="4"/>
  <c r="K1244" i="4" s="1"/>
  <c r="J1404" i="4"/>
  <c r="K1404" i="4" s="1"/>
  <c r="J337" i="4"/>
  <c r="K337" i="4" s="1"/>
  <c r="J27" i="4"/>
  <c r="K27" i="4" s="1"/>
  <c r="J656" i="4"/>
  <c r="K656" i="4" s="1"/>
  <c r="J405" i="4"/>
  <c r="K405" i="4" s="1"/>
  <c r="J333" i="4"/>
  <c r="K333" i="4" s="1"/>
  <c r="J1319" i="4"/>
  <c r="K1319" i="4" s="1"/>
  <c r="J584" i="4"/>
  <c r="K584" i="4" s="1"/>
  <c r="J322" i="4"/>
  <c r="K322" i="4" s="1"/>
  <c r="J200" i="4"/>
  <c r="K200" i="4" s="1"/>
  <c r="J750" i="4"/>
  <c r="K750" i="4" s="1"/>
  <c r="J570" i="4"/>
  <c r="K570" i="4" s="1"/>
  <c r="J240" i="4"/>
  <c r="K240" i="4" s="1"/>
  <c r="J1337" i="4"/>
  <c r="K1337" i="4" s="1"/>
  <c r="J1411" i="4"/>
  <c r="K1411" i="4" s="1"/>
  <c r="J1191" i="4"/>
  <c r="K1191" i="4" s="1"/>
  <c r="J757" i="4"/>
  <c r="K757" i="4" s="1"/>
  <c r="J936" i="4"/>
  <c r="K936" i="4" s="1"/>
  <c r="J618" i="4"/>
  <c r="K618" i="4" s="1"/>
  <c r="J207" i="4"/>
  <c r="K207" i="4" s="1"/>
  <c r="J1051" i="4"/>
  <c r="K1051" i="4" s="1"/>
  <c r="J130" i="4"/>
  <c r="K130" i="4" s="1"/>
  <c r="J1047" i="4"/>
  <c r="K1047" i="4" s="1"/>
  <c r="J554" i="4"/>
  <c r="K554" i="4" s="1"/>
  <c r="J976" i="4"/>
  <c r="K976" i="4" s="1"/>
  <c r="J386" i="4"/>
  <c r="K386" i="4" s="1"/>
  <c r="J1447" i="4"/>
  <c r="K1447" i="4" s="1"/>
  <c r="J1334" i="4"/>
  <c r="K1334" i="4" s="1"/>
  <c r="J1456" i="4"/>
  <c r="K1456" i="4" s="1"/>
  <c r="J962" i="4"/>
  <c r="K962" i="4" s="1"/>
  <c r="J1512" i="4"/>
  <c r="K1512" i="4" s="1"/>
  <c r="J1353" i="4"/>
  <c r="K1353" i="4" s="1"/>
  <c r="J864" i="4"/>
  <c r="K864" i="4" s="1"/>
  <c r="J602" i="4"/>
  <c r="K602" i="4" s="1"/>
  <c r="J852" i="4"/>
  <c r="K852" i="4" s="1"/>
  <c r="J772" i="4"/>
  <c r="K772" i="4" s="1"/>
  <c r="J759" i="4"/>
  <c r="K759" i="4" s="1"/>
  <c r="J1082" i="4"/>
  <c r="K1082" i="4" s="1"/>
  <c r="J724" i="4"/>
  <c r="K724" i="4" s="1"/>
  <c r="J693" i="4"/>
  <c r="K693" i="4" s="1"/>
  <c r="J183" i="4"/>
  <c r="K183" i="4" s="1"/>
  <c r="J458" i="4"/>
  <c r="K458" i="4" s="1"/>
  <c r="J1189" i="4"/>
  <c r="K1189" i="4" s="1"/>
  <c r="J1284" i="4"/>
  <c r="K1284" i="4" s="1"/>
  <c r="J707" i="4"/>
  <c r="K707" i="4" s="1"/>
  <c r="J371" i="4"/>
  <c r="K371" i="4" s="1"/>
  <c r="J342" i="4"/>
  <c r="K342" i="4" s="1"/>
  <c r="J448" i="4"/>
  <c r="K448" i="4" s="1"/>
  <c r="J121" i="4"/>
  <c r="K121" i="4" s="1"/>
  <c r="J503" i="4"/>
  <c r="K503" i="4" s="1"/>
  <c r="J1259" i="4"/>
  <c r="K1259" i="4" s="1"/>
  <c r="J576" i="4"/>
  <c r="K576" i="4" s="1"/>
  <c r="J1342" i="4"/>
  <c r="K1342" i="4" s="1"/>
  <c r="J406" i="4"/>
  <c r="K406" i="4" s="1"/>
  <c r="J1431" i="4"/>
  <c r="K1431" i="4" s="1"/>
  <c r="J1326" i="4"/>
  <c r="K1326" i="4" s="1"/>
  <c r="J1224" i="4"/>
  <c r="K1224" i="4" s="1"/>
  <c r="J301" i="4"/>
  <c r="K301" i="4" s="1"/>
  <c r="J1366" i="4"/>
  <c r="K1366" i="4" s="1"/>
  <c r="J823" i="4"/>
  <c r="K823" i="4" s="1"/>
  <c r="J597" i="4"/>
  <c r="K597" i="4" s="1"/>
  <c r="J1154" i="4"/>
  <c r="K1154" i="4" s="1"/>
  <c r="J117" i="4"/>
  <c r="K117" i="4" s="1"/>
  <c r="J1398" i="4"/>
  <c r="K1398" i="4" s="1"/>
  <c r="J601" i="4"/>
  <c r="K601" i="4" s="1"/>
  <c r="J101" i="4"/>
  <c r="K101" i="4" s="1"/>
  <c r="J1402" i="4"/>
  <c r="K1402" i="4" s="1"/>
  <c r="J1137" i="4"/>
  <c r="K1137" i="4" s="1"/>
  <c r="J417" i="4"/>
  <c r="K417" i="4" s="1"/>
  <c r="J233" i="4"/>
  <c r="K233" i="4" s="1"/>
  <c r="J609" i="4"/>
  <c r="K609" i="4" s="1"/>
  <c r="J177" i="4"/>
  <c r="K177" i="4" s="1"/>
  <c r="J925" i="4"/>
  <c r="K925" i="4" s="1"/>
  <c r="J1192" i="4"/>
  <c r="K1192" i="4" s="1"/>
  <c r="J331" i="4"/>
  <c r="K331" i="4" s="1"/>
  <c r="J804" i="4"/>
  <c r="K804" i="4" s="1"/>
  <c r="J1193" i="4"/>
  <c r="K1193" i="4" s="1"/>
  <c r="J779" i="4"/>
  <c r="K779" i="4" s="1"/>
  <c r="J157" i="4"/>
  <c r="K157" i="4" s="1"/>
  <c r="J1227" i="4"/>
  <c r="K1227" i="4" s="1"/>
  <c r="J700" i="4"/>
  <c r="K700" i="4" s="1"/>
  <c r="J520" i="4"/>
  <c r="K520" i="4" s="1"/>
  <c r="J1523" i="4"/>
  <c r="K1523" i="4" s="1"/>
  <c r="J1031" i="4"/>
  <c r="K1031" i="4" s="1"/>
  <c r="J906" i="4"/>
  <c r="K906" i="4" s="1"/>
  <c r="J1020" i="4"/>
  <c r="K1020" i="4" s="1"/>
  <c r="J548" i="4"/>
  <c r="K548" i="4" s="1"/>
  <c r="J871" i="4"/>
  <c r="K871" i="4" s="1"/>
  <c r="J666" i="4"/>
  <c r="K666" i="4" s="1"/>
  <c r="J1356" i="4"/>
  <c r="K1356" i="4" s="1"/>
  <c r="J869" i="4"/>
  <c r="K869" i="4" s="1"/>
  <c r="J450" i="4"/>
  <c r="K450" i="4" s="1"/>
  <c r="J407" i="4"/>
  <c r="K407" i="4" s="1"/>
  <c r="J814" i="4"/>
  <c r="K814" i="4" s="1"/>
  <c r="J174" i="4"/>
  <c r="K174" i="4" s="1"/>
  <c r="J646" i="4"/>
  <c r="K646" i="4" s="1"/>
  <c r="J961" i="4"/>
  <c r="K961" i="4" s="1"/>
  <c r="J565" i="4"/>
  <c r="K565" i="4" s="1"/>
  <c r="J122" i="4"/>
  <c r="K122" i="4" s="1"/>
  <c r="J751" i="4"/>
  <c r="K751" i="4" s="1"/>
  <c r="J467" i="4"/>
  <c r="K467" i="4" s="1"/>
  <c r="J1254" i="4"/>
  <c r="K1254" i="4" s="1"/>
  <c r="J863" i="4"/>
  <c r="K863" i="4" s="1"/>
  <c r="J1202" i="4"/>
  <c r="K1202" i="4" s="1"/>
  <c r="J669" i="4"/>
  <c r="K669" i="4" s="1"/>
  <c r="J1430" i="4"/>
  <c r="K1430" i="4" s="1"/>
  <c r="J701" i="4"/>
  <c r="K701" i="4" s="1"/>
  <c r="J1144" i="4"/>
  <c r="K1144" i="4" s="1"/>
  <c r="J1078" i="4"/>
  <c r="K1078" i="4" s="1"/>
  <c r="J982" i="4"/>
  <c r="K982" i="4" s="1"/>
  <c r="J353" i="4"/>
  <c r="K353" i="4" s="1"/>
  <c r="J1392" i="4"/>
  <c r="K1392" i="4" s="1"/>
  <c r="J286" i="4"/>
  <c r="K286" i="4" s="1"/>
  <c r="J250" i="4"/>
  <c r="K250" i="4" s="1"/>
  <c r="J1121" i="4"/>
  <c r="K1121" i="4" s="1"/>
  <c r="J1323" i="4"/>
  <c r="K1323" i="4" s="1"/>
  <c r="J475" i="4"/>
  <c r="K475" i="4" s="1"/>
  <c r="J1099" i="4"/>
  <c r="K1099" i="4" s="1"/>
  <c r="J934" i="4"/>
  <c r="K934" i="4" s="1"/>
  <c r="J1265" i="4"/>
  <c r="K1265" i="4" s="1"/>
  <c r="J68" i="4"/>
  <c r="K68" i="4" s="1"/>
  <c r="J732" i="4"/>
  <c r="K732" i="4" s="1"/>
  <c r="J993" i="4"/>
  <c r="K993" i="4" s="1"/>
  <c r="J1393" i="4"/>
  <c r="K1393" i="4" s="1"/>
  <c r="J1018" i="4"/>
  <c r="K1018" i="4" s="1"/>
  <c r="J452" i="4"/>
  <c r="K452" i="4" s="1"/>
  <c r="J540" i="4"/>
  <c r="K540" i="4" s="1"/>
  <c r="J496" i="4"/>
  <c r="K496" i="4" s="1"/>
  <c r="J1174" i="4"/>
  <c r="K1174" i="4" s="1"/>
  <c r="J1058" i="4"/>
  <c r="K1058" i="4" s="1"/>
  <c r="J52" i="4"/>
  <c r="K52" i="4" s="1"/>
  <c r="J1262" i="4"/>
  <c r="K1262" i="4" s="1"/>
  <c r="J955" i="4"/>
  <c r="K955" i="4" s="1"/>
  <c r="J1330" i="4"/>
  <c r="K1330" i="4" s="1"/>
  <c r="J1185" i="4"/>
  <c r="K1185" i="4" s="1"/>
  <c r="J915" i="4"/>
  <c r="K915" i="4" s="1"/>
  <c r="J203" i="4"/>
  <c r="K203" i="4" s="1"/>
  <c r="J425" i="4"/>
  <c r="K425" i="4" s="1"/>
  <c r="J67" i="4"/>
  <c r="K67" i="4" s="1"/>
  <c r="J1508" i="4"/>
  <c r="K1508" i="4" s="1"/>
  <c r="J855" i="4"/>
  <c r="K855" i="4" s="1"/>
  <c r="J734" i="4"/>
  <c r="K734" i="4" s="1"/>
  <c r="J1380" i="4"/>
  <c r="K1380" i="4" s="1"/>
  <c r="J1278" i="4"/>
  <c r="K1278" i="4" s="1"/>
  <c r="J1498" i="4"/>
  <c r="K1498" i="4" s="1"/>
  <c r="J1243" i="4"/>
  <c r="K1243" i="4" s="1"/>
  <c r="J1033" i="4"/>
  <c r="K1033" i="4" s="1"/>
  <c r="J610" i="4"/>
  <c r="K610" i="4" s="1"/>
  <c r="J1050" i="4"/>
  <c r="K1050" i="4" s="1"/>
  <c r="J236" i="4"/>
  <c r="K236" i="4" s="1"/>
  <c r="J625" i="4"/>
  <c r="K625" i="4" s="1"/>
  <c r="J315" i="4"/>
  <c r="K315" i="4" s="1"/>
  <c r="J1114" i="4"/>
  <c r="K1114" i="4" s="1"/>
  <c r="J1003" i="4"/>
  <c r="K1003" i="4" s="1"/>
  <c r="J111" i="4"/>
  <c r="K111" i="4" s="1"/>
  <c r="J1329" i="4"/>
  <c r="K1329" i="4" s="1"/>
  <c r="J1234" i="4"/>
  <c r="K1234" i="4" s="1"/>
  <c r="J736" i="4"/>
  <c r="K736" i="4" s="1"/>
  <c r="J1113" i="4"/>
  <c r="K1113" i="4" s="1"/>
  <c r="J1469" i="4"/>
  <c r="K1469" i="4" s="1"/>
  <c r="J31" i="4"/>
  <c r="K31" i="4" s="1"/>
  <c r="J441" i="4"/>
  <c r="K441" i="4" s="1"/>
  <c r="J1048" i="4"/>
  <c r="K1048" i="4" s="1"/>
  <c r="J939" i="4"/>
  <c r="K939" i="4" s="1"/>
  <c r="J1410" i="4"/>
  <c r="K1410" i="4" s="1"/>
  <c r="J1220" i="4"/>
  <c r="K1220" i="4" s="1"/>
  <c r="J1001" i="4"/>
  <c r="K1001" i="4" s="1"/>
  <c r="J1168" i="4"/>
  <c r="K1168" i="4" s="1"/>
  <c r="J1250" i="4"/>
  <c r="K1250" i="4" s="1"/>
  <c r="J1180" i="4"/>
  <c r="K1180" i="4" s="1"/>
  <c r="J1333" i="4"/>
  <c r="K1333" i="4" s="1"/>
  <c r="J725" i="4"/>
  <c r="K725" i="4" s="1"/>
  <c r="J352" i="4"/>
  <c r="K352" i="4" s="1"/>
  <c r="J1503" i="4"/>
  <c r="K1503" i="4" s="1"/>
  <c r="J80" i="4"/>
  <c r="K80" i="4" s="1"/>
  <c r="J838" i="4"/>
  <c r="K838" i="4" s="1"/>
  <c r="J533" i="4"/>
  <c r="K533" i="4" s="1"/>
  <c r="J95" i="4"/>
  <c r="K95" i="4" s="1"/>
  <c r="J1165" i="4"/>
  <c r="K1165" i="4" s="1"/>
  <c r="J1167" i="4"/>
  <c r="K1167" i="4" s="1"/>
  <c r="J83" i="4"/>
  <c r="K83" i="4" s="1"/>
  <c r="J292" i="4"/>
  <c r="K292" i="4" s="1"/>
  <c r="J847" i="4"/>
  <c r="K847" i="4" s="1"/>
  <c r="J455" i="4"/>
  <c r="K455" i="4" s="1"/>
  <c r="J921" i="4"/>
  <c r="K921" i="4" s="1"/>
  <c r="J313" i="4"/>
  <c r="K313" i="4" s="1"/>
  <c r="J1043" i="4"/>
  <c r="K1043" i="4" s="1"/>
  <c r="J316" i="4"/>
  <c r="K316" i="4" s="1"/>
  <c r="J786" i="4"/>
  <c r="K786" i="4" s="1"/>
  <c r="J459" i="4"/>
  <c r="K459" i="4" s="1"/>
  <c r="J379" i="4"/>
  <c r="K379" i="4" s="1"/>
  <c r="J1387" i="4"/>
  <c r="K1387" i="4" s="1"/>
  <c r="J100" i="4"/>
  <c r="K100" i="4" s="1"/>
  <c r="J423" i="4"/>
  <c r="K423" i="4" s="1"/>
  <c r="J58" i="4"/>
  <c r="K58" i="4" s="1"/>
  <c r="J907" i="4"/>
  <c r="K907" i="4" s="1"/>
  <c r="J499" i="4"/>
  <c r="K499" i="4" s="1"/>
  <c r="J894" i="4"/>
  <c r="K894" i="4" s="1"/>
  <c r="J161" i="4"/>
  <c r="K161" i="4" s="1"/>
  <c r="J1339" i="4"/>
  <c r="K1339" i="4" s="1"/>
  <c r="J1322" i="4"/>
  <c r="K1322" i="4" s="1"/>
  <c r="J728" i="4"/>
  <c r="K728" i="4" s="1"/>
  <c r="J1095" i="4"/>
  <c r="K1095" i="4" s="1"/>
  <c r="J264" i="4"/>
  <c r="K264" i="4" s="1"/>
  <c r="J490" i="4"/>
  <c r="K490" i="4" s="1"/>
  <c r="J1218" i="4"/>
  <c r="K1218" i="4" s="1"/>
  <c r="J1471" i="4"/>
  <c r="K1471" i="4" s="1"/>
  <c r="J193" i="4"/>
  <c r="K193" i="4" s="1"/>
  <c r="J933" i="4"/>
  <c r="K933" i="4" s="1"/>
  <c r="J1083" i="4"/>
  <c r="K1083" i="4" s="1"/>
  <c r="J1248" i="4"/>
  <c r="K1248" i="4" s="1"/>
  <c r="J1195" i="4"/>
  <c r="K1195" i="4" s="1"/>
  <c r="J774" i="4"/>
  <c r="K774" i="4" s="1"/>
  <c r="J1302" i="4"/>
  <c r="K1302" i="4" s="1"/>
  <c r="J1125" i="4"/>
  <c r="K1125" i="4" s="1"/>
  <c r="J138" i="4"/>
  <c r="K138" i="4" s="1"/>
  <c r="J1458" i="4"/>
  <c r="K1458" i="4" s="1"/>
  <c r="J1233" i="4"/>
  <c r="K1233" i="4" s="1"/>
  <c r="J305" i="4"/>
  <c r="K305" i="4" s="1"/>
  <c r="J579" i="4"/>
  <c r="K579" i="4" s="1"/>
  <c r="J1222" i="4"/>
  <c r="K1222" i="4" s="1"/>
  <c r="J1102" i="4"/>
  <c r="K1102" i="4" s="1"/>
  <c r="J882" i="4"/>
  <c r="K882" i="4" s="1"/>
  <c r="J862" i="4"/>
  <c r="K862" i="4" s="1"/>
  <c r="J1437" i="4"/>
  <c r="K1437" i="4" s="1"/>
  <c r="J355" i="4"/>
  <c r="K355" i="4" s="1"/>
  <c r="J661" i="4"/>
  <c r="K661" i="4" s="1"/>
  <c r="J1228" i="4"/>
  <c r="K1228" i="4" s="1"/>
  <c r="J262" i="4"/>
  <c r="K262" i="4" s="1"/>
  <c r="J295" i="4"/>
  <c r="K295" i="4" s="1"/>
  <c r="J356" i="4"/>
  <c r="K356" i="4" s="1"/>
  <c r="J953" i="4"/>
  <c r="K953" i="4" s="1"/>
  <c r="J1457" i="4"/>
  <c r="K1457" i="4" s="1"/>
  <c r="J1459" i="4"/>
  <c r="K1459" i="4" s="1"/>
  <c r="J26" i="4"/>
  <c r="K26" i="4" s="1"/>
  <c r="J1299" i="4"/>
  <c r="K1299" i="4" s="1"/>
  <c r="J400" i="4"/>
  <c r="K400" i="4" s="1"/>
  <c r="J271" i="4"/>
  <c r="K271" i="4" s="1"/>
  <c r="J431" i="4"/>
  <c r="K431" i="4" s="1"/>
  <c r="J538" i="4"/>
  <c r="K538" i="4" s="1"/>
  <c r="J1101" i="4"/>
  <c r="K1101" i="4" s="1"/>
  <c r="J717" i="4"/>
  <c r="K717" i="4" s="1"/>
  <c r="J76" i="4"/>
  <c r="K76" i="4" s="1"/>
  <c r="J1376" i="4"/>
  <c r="K1376" i="4" s="1"/>
  <c r="J1313" i="4"/>
  <c r="K1313" i="4" s="1"/>
  <c r="J1309" i="4"/>
  <c r="K1309" i="4" s="1"/>
  <c r="J1208" i="4"/>
  <c r="K1208" i="4" s="1"/>
  <c r="J692" i="4"/>
  <c r="K692" i="4" s="1"/>
  <c r="J42" i="4"/>
  <c r="K42" i="4" s="1"/>
  <c r="J330" i="4"/>
  <c r="K330" i="4" s="1"/>
  <c r="J1306" i="4"/>
  <c r="K1306" i="4" s="1"/>
  <c r="J828" i="4"/>
  <c r="K828" i="4" s="1"/>
  <c r="J1267" i="4"/>
  <c r="K1267" i="4" s="1"/>
  <c r="J278" i="4"/>
  <c r="K278" i="4" s="1"/>
  <c r="J1197" i="4"/>
  <c r="K1197" i="4" s="1"/>
  <c r="J1434" i="4"/>
  <c r="K1434" i="4" s="1"/>
  <c r="J401" i="4"/>
  <c r="K401" i="4" s="1"/>
  <c r="J918" i="4"/>
  <c r="K918" i="4" s="1"/>
  <c r="J654" i="4"/>
  <c r="K654" i="4" s="1"/>
  <c r="J115" i="4"/>
  <c r="K115" i="4" s="1"/>
  <c r="J1079" i="4"/>
  <c r="K1079" i="4" s="1"/>
  <c r="J1443" i="4"/>
  <c r="K1443" i="4" s="1"/>
  <c r="J1522" i="4"/>
  <c r="K1522" i="4" s="1"/>
  <c r="J21" i="4"/>
  <c r="K21" i="4" s="1"/>
  <c r="J1520" i="4"/>
  <c r="K1520" i="4" s="1"/>
  <c r="J527" i="4"/>
  <c r="K527" i="4" s="1"/>
  <c r="J71" i="4"/>
  <c r="K71" i="4" s="1"/>
  <c r="J443" i="4"/>
  <c r="K443" i="4" s="1"/>
  <c r="J17" i="4"/>
  <c r="K17" i="4" s="1"/>
  <c r="J1365" i="4"/>
  <c r="K1365" i="4" s="1"/>
  <c r="J876" i="4"/>
  <c r="K876" i="4" s="1"/>
  <c r="J289" i="4"/>
  <c r="K289" i="4" s="1"/>
  <c r="J487" i="4"/>
  <c r="K487" i="4" s="1"/>
  <c r="J912" i="4"/>
  <c r="K912" i="4" s="1"/>
  <c r="J303" i="4"/>
  <c r="K303" i="4" s="1"/>
  <c r="J436" i="4"/>
  <c r="K436" i="4" s="1"/>
  <c r="J369" i="4"/>
  <c r="K369" i="4" s="1"/>
  <c r="J568" i="4"/>
  <c r="K568" i="4" s="1"/>
  <c r="J297" i="4"/>
  <c r="K297" i="4" s="1"/>
  <c r="J853" i="4"/>
  <c r="K853" i="4" s="1"/>
  <c r="J1247" i="4"/>
  <c r="K1247" i="4" s="1"/>
  <c r="J306" i="4"/>
  <c r="K306" i="4" s="1"/>
  <c r="J514" i="4"/>
  <c r="K514" i="4" s="1"/>
  <c r="J640" i="4"/>
  <c r="K640" i="4" s="1"/>
  <c r="J255" i="4"/>
  <c r="K255" i="4" s="1"/>
  <c r="J243" i="4"/>
  <c r="K243" i="4" s="1"/>
  <c r="J1242" i="4"/>
  <c r="K1242" i="4" s="1"/>
  <c r="J1350" i="4"/>
  <c r="K1350" i="4" s="1"/>
  <c r="J454" i="4"/>
  <c r="K454" i="4" s="1"/>
  <c r="J541" i="4"/>
  <c r="K541" i="4" s="1"/>
  <c r="J903" i="4"/>
  <c r="K903" i="4" s="1"/>
  <c r="J837" i="4"/>
  <c r="K837" i="4" s="1"/>
  <c r="J44" i="4"/>
  <c r="K44" i="4" s="1"/>
  <c r="J222" i="4"/>
  <c r="K222" i="4" s="1"/>
  <c r="J964" i="4"/>
  <c r="K964" i="4" s="1"/>
  <c r="J820" i="4"/>
  <c r="K820" i="4" s="1"/>
  <c r="J474" i="4"/>
  <c r="K474" i="4" s="1"/>
  <c r="J952" i="4"/>
  <c r="K952" i="4" s="1"/>
  <c r="J33" i="4"/>
  <c r="K33" i="4" s="1"/>
  <c r="J393" i="4"/>
  <c r="K393" i="4" s="1"/>
  <c r="J1258" i="4"/>
  <c r="K1258" i="4" s="1"/>
  <c r="J657" i="4"/>
  <c r="K657" i="4" s="1"/>
  <c r="J833" i="4"/>
  <c r="K833" i="4" s="1"/>
  <c r="J54" i="4"/>
  <c r="K54" i="4" s="1"/>
  <c r="J1198" i="4"/>
  <c r="K1198" i="4" s="1"/>
  <c r="J247" i="4"/>
  <c r="K247" i="4" s="1"/>
  <c r="J139" i="4"/>
  <c r="K139" i="4" s="1"/>
  <c r="J151" i="4"/>
  <c r="K151" i="4" s="1"/>
  <c r="J409" i="4"/>
  <c r="K409" i="4" s="1"/>
  <c r="J684" i="4"/>
  <c r="K684" i="4" s="1"/>
  <c r="J1147" i="4"/>
  <c r="K1147" i="4" s="1"/>
  <c r="J895" i="4"/>
  <c r="K895" i="4" s="1"/>
  <c r="J1300" i="4"/>
  <c r="K1300" i="4" s="1"/>
  <c r="J245" i="4"/>
  <c r="K245" i="4" s="1"/>
  <c r="J344" i="4"/>
  <c r="K344" i="4" s="1"/>
  <c r="J667" i="4"/>
  <c r="K667" i="4" s="1"/>
  <c r="J63" i="4"/>
  <c r="K63" i="4" s="1"/>
  <c r="J279" i="4"/>
  <c r="K279" i="4" s="1"/>
  <c r="J310" i="4"/>
  <c r="K310" i="4" s="1"/>
  <c r="J415" i="4"/>
  <c r="K415" i="4" s="1"/>
  <c r="J709" i="4"/>
  <c r="K709" i="4" s="1"/>
  <c r="J1405" i="4"/>
  <c r="K1405" i="4" s="1"/>
  <c r="J1059" i="4"/>
  <c r="K1059" i="4" s="1"/>
  <c r="J1046" i="4"/>
  <c r="K1046" i="4" s="1"/>
  <c r="J141" i="4"/>
  <c r="K141" i="4" s="1"/>
  <c r="J893" i="4"/>
  <c r="K893" i="4" s="1"/>
  <c r="J1116" i="4"/>
  <c r="K1116" i="4" s="1"/>
  <c r="J1141" i="4"/>
  <c r="K1141" i="4" s="1"/>
  <c r="J686" i="4"/>
  <c r="K686" i="4" s="1"/>
  <c r="J1068" i="4"/>
  <c r="K1068" i="4" s="1"/>
  <c r="J500" i="4"/>
  <c r="K500" i="4" s="1"/>
  <c r="J1186" i="4"/>
  <c r="K1186" i="4" s="1"/>
  <c r="J1008" i="4"/>
  <c r="K1008" i="4" s="1"/>
  <c r="J284" i="4"/>
  <c r="K284" i="4" s="1"/>
  <c r="J1268" i="4"/>
  <c r="K1268" i="4" s="1"/>
  <c r="J288" i="4"/>
  <c r="K288" i="4" s="1"/>
  <c r="J997" i="4"/>
  <c r="K997" i="4" s="1"/>
  <c r="J1217" i="4"/>
  <c r="K1217" i="4" s="1"/>
  <c r="J1216" i="4"/>
  <c r="K1216" i="4" s="1"/>
  <c r="J182" i="4"/>
  <c r="K182" i="4" s="1"/>
  <c r="J419" i="4"/>
  <c r="K419" i="4" s="1"/>
  <c r="J726" i="4"/>
  <c r="K726" i="4" s="1"/>
  <c r="J1310" i="4"/>
  <c r="K1310" i="4" s="1"/>
  <c r="J1372" i="4"/>
  <c r="K1372" i="4" s="1"/>
  <c r="J1441" i="4"/>
  <c r="K1441" i="4" s="1"/>
  <c r="J1134" i="4"/>
  <c r="K1134" i="4" s="1"/>
  <c r="J663" i="4"/>
  <c r="K663" i="4" s="1"/>
  <c r="J1385" i="4"/>
  <c r="K1385" i="4" s="1"/>
  <c r="J1002" i="4"/>
  <c r="K1002" i="4" s="1"/>
  <c r="J1080" i="4"/>
  <c r="K1080" i="4" s="1"/>
  <c r="J780" i="4"/>
  <c r="K780" i="4" s="1"/>
  <c r="J449" i="4"/>
  <c r="K449" i="4" s="1"/>
  <c r="J1229" i="4"/>
  <c r="K1229" i="4" s="1"/>
  <c r="J1417" i="4"/>
  <c r="K1417" i="4" s="1"/>
  <c r="J926" i="4"/>
  <c r="K926" i="4" s="1"/>
  <c r="J1504" i="4"/>
  <c r="K1504" i="4" s="1"/>
  <c r="J266" i="4"/>
  <c r="K266" i="4" s="1"/>
  <c r="J398" i="4"/>
  <c r="K398" i="4" s="1"/>
  <c r="J738" i="4"/>
  <c r="K738" i="4" s="1"/>
  <c r="J1487" i="4"/>
  <c r="K1487" i="4" s="1"/>
  <c r="J980" i="4"/>
  <c r="K980" i="4" s="1"/>
  <c r="J290" i="4"/>
  <c r="K290" i="4" s="1"/>
  <c r="J213" i="4"/>
  <c r="K213" i="4" s="1"/>
  <c r="J562" i="4"/>
  <c r="K562" i="4" s="1"/>
  <c r="J542" i="4"/>
  <c r="K542" i="4" s="1"/>
  <c r="J1112" i="4"/>
  <c r="K1112" i="4" s="1"/>
  <c r="J1346" i="4"/>
  <c r="K1346" i="4" s="1"/>
  <c r="J785" i="4"/>
  <c r="K785" i="4" s="1"/>
  <c r="J1418" i="4"/>
  <c r="K1418" i="4" s="1"/>
  <c r="J1432" i="4"/>
  <c r="K1432" i="4" s="1"/>
  <c r="J555" i="4"/>
  <c r="K555" i="4" s="1"/>
  <c r="J1287" i="4"/>
  <c r="K1287" i="4" s="1"/>
  <c r="J1038" i="4"/>
  <c r="K1038" i="4" s="1"/>
  <c r="J900" i="4"/>
  <c r="K900" i="4" s="1"/>
  <c r="J1052" i="4"/>
  <c r="K1052" i="4" s="1"/>
  <c r="J809" i="4"/>
  <c r="K809" i="4" s="1"/>
  <c r="J881" i="4"/>
  <c r="K881" i="4" s="1"/>
  <c r="J998" i="4"/>
  <c r="K998" i="4" s="1"/>
  <c r="J970" i="4"/>
  <c r="K970" i="4" s="1"/>
  <c r="J594" i="4"/>
  <c r="K594" i="4" s="1"/>
  <c r="J1358" i="4"/>
  <c r="K1358" i="4" s="1"/>
  <c r="J1150" i="4"/>
  <c r="K1150" i="4" s="1"/>
  <c r="J446" i="4"/>
  <c r="K446" i="4" s="1"/>
  <c r="J453" i="4"/>
  <c r="K453" i="4" s="1"/>
  <c r="J1075" i="4"/>
  <c r="K1075" i="4" s="1"/>
  <c r="J34" i="4"/>
  <c r="K34" i="4" s="1"/>
  <c r="J635" i="4"/>
  <c r="K635" i="4" s="1"/>
  <c r="J637" i="4"/>
  <c r="K637" i="4" s="1"/>
  <c r="J802" i="4"/>
  <c r="K802" i="4" s="1"/>
  <c r="J917" i="4"/>
  <c r="K917" i="4" s="1"/>
  <c r="J1210" i="4"/>
  <c r="K1210" i="4" s="1"/>
  <c r="J1463" i="4"/>
  <c r="K1463" i="4" s="1"/>
  <c r="J132" i="4"/>
  <c r="K132" i="4" s="1"/>
  <c r="J968" i="4"/>
  <c r="K968" i="4" s="1"/>
  <c r="J471" i="4"/>
  <c r="K471" i="4" s="1"/>
  <c r="J607" i="4"/>
  <c r="K607" i="4" s="1"/>
  <c r="J1354" i="4"/>
  <c r="K1354" i="4" s="1"/>
  <c r="J1452" i="4"/>
  <c r="K1452" i="4" s="1"/>
  <c r="J36" i="4"/>
  <c r="K36" i="4" s="1"/>
  <c r="J942" i="4"/>
  <c r="K942" i="4" s="1"/>
  <c r="J826" i="4"/>
  <c r="K826" i="4" s="1"/>
  <c r="J50" i="4"/>
  <c r="K50" i="4" s="1"/>
  <c r="J743" i="4"/>
  <c r="K743" i="4" s="1"/>
  <c r="J171" i="4"/>
  <c r="K171" i="4" s="1"/>
  <c r="J1295" i="4"/>
  <c r="K1295" i="4" s="1"/>
  <c r="J1481" i="4"/>
  <c r="K1481" i="4" s="1"/>
  <c r="J422" i="4"/>
  <c r="K422" i="4" s="1"/>
  <c r="J978" i="4"/>
  <c r="K978" i="4" s="1"/>
  <c r="J435" i="4"/>
  <c r="K435" i="4" s="1"/>
  <c r="J859" i="4"/>
  <c r="K859" i="4" s="1"/>
  <c r="J690" i="4"/>
  <c r="K690" i="4" s="1"/>
  <c r="J1037" i="4"/>
  <c r="K1037" i="4" s="1"/>
  <c r="J217" i="4"/>
  <c r="K217" i="4" s="1"/>
  <c r="J19" i="4"/>
  <c r="K19" i="4" s="1"/>
  <c r="J867" i="4"/>
  <c r="K867" i="4" s="1"/>
  <c r="J573" i="4"/>
  <c r="K573" i="4" s="1"/>
  <c r="J464" i="4"/>
  <c r="K464" i="4" s="1"/>
  <c r="J1235" i="4"/>
  <c r="K1235" i="4" s="1"/>
  <c r="J1409" i="4"/>
  <c r="K1409" i="4" s="1"/>
  <c r="J792" i="4"/>
  <c r="K792" i="4" s="1"/>
  <c r="J494" i="4"/>
  <c r="K494" i="4" s="1"/>
  <c r="J951" i="4"/>
  <c r="K951" i="4" s="1"/>
  <c r="J1344" i="4"/>
  <c r="K1344" i="4" s="1"/>
  <c r="J797" i="4"/>
  <c r="K797" i="4" s="1"/>
  <c r="J1035" i="4"/>
  <c r="K1035" i="4" s="1"/>
  <c r="J1332" i="4"/>
  <c r="K1332" i="4" s="1"/>
  <c r="J1462" i="4"/>
  <c r="K1462" i="4" s="1"/>
  <c r="J1025" i="4"/>
  <c r="K1025" i="4" s="1"/>
  <c r="J133" i="4"/>
  <c r="K133" i="4" s="1"/>
  <c r="J795" i="4"/>
  <c r="K795" i="4" s="1"/>
  <c r="J328" i="4"/>
  <c r="K328" i="4" s="1"/>
  <c r="J1378" i="4"/>
  <c r="K1378" i="4" s="1"/>
  <c r="J616" i="4"/>
  <c r="K616" i="4" s="1"/>
  <c r="J996" i="4"/>
  <c r="K996" i="4" s="1"/>
  <c r="J1034" i="4"/>
  <c r="K1034" i="4" s="1"/>
  <c r="J486" i="4"/>
  <c r="K486" i="4" s="1"/>
  <c r="J1359" i="4"/>
  <c r="K1359" i="4" s="1"/>
  <c r="J897" i="4"/>
  <c r="K897" i="4" s="1"/>
  <c r="J655" i="4"/>
  <c r="K655" i="4" s="1"/>
  <c r="J1495" i="4"/>
  <c r="K1495" i="4" s="1"/>
  <c r="J442" i="4"/>
  <c r="K442" i="4" s="1"/>
  <c r="J1252" i="4"/>
  <c r="K1252" i="4" s="1"/>
  <c r="J1414" i="4"/>
  <c r="K1414" i="4" s="1"/>
  <c r="J165" i="4"/>
  <c r="K165" i="4" s="1"/>
  <c r="J113" i="4"/>
  <c r="K113" i="4" s="1"/>
  <c r="J1336" i="4"/>
  <c r="K1336" i="4" s="1"/>
  <c r="J599" i="4"/>
  <c r="K599" i="4" s="1"/>
  <c r="J1340" i="4"/>
  <c r="K1340" i="4" s="1"/>
  <c r="J1516" i="4"/>
  <c r="K1516" i="4" s="1"/>
  <c r="J1120" i="4"/>
  <c r="K1120" i="4" s="1"/>
  <c r="J45" i="4"/>
  <c r="K45" i="4" s="1"/>
  <c r="J421" i="4"/>
  <c r="K421" i="4" s="1"/>
  <c r="J451" i="4"/>
  <c r="K451" i="4" s="1"/>
  <c r="J1304" i="4"/>
  <c r="K1304" i="4" s="1"/>
  <c r="J566" i="4"/>
  <c r="K566" i="4" s="1"/>
  <c r="J1270" i="4"/>
  <c r="K1270" i="4" s="1"/>
  <c r="J836" i="4"/>
  <c r="K836" i="4" s="1"/>
  <c r="J1030" i="4"/>
  <c r="K1030" i="4" s="1"/>
  <c r="J427" i="4"/>
  <c r="K427" i="4" s="1"/>
  <c r="J168" i="4"/>
  <c r="K168" i="4" s="1"/>
  <c r="J1138" i="4"/>
  <c r="K1138" i="4" s="1"/>
  <c r="J1065" i="4"/>
  <c r="K1065" i="4" s="1"/>
  <c r="J259" i="4"/>
  <c r="K259" i="4" s="1"/>
  <c r="J1156" i="4"/>
  <c r="K1156" i="4" s="1"/>
  <c r="J1518" i="4"/>
  <c r="K1518" i="4" s="1"/>
  <c r="J89" i="4"/>
  <c r="K89" i="4" s="1"/>
  <c r="J722" i="4"/>
  <c r="K722" i="4" s="1"/>
  <c r="J649" i="4"/>
  <c r="K649" i="4" s="1"/>
  <c r="J1449" i="4"/>
  <c r="K1449" i="4" s="1"/>
  <c r="J1320" i="4"/>
  <c r="K1320" i="4" s="1"/>
  <c r="J695" i="4"/>
  <c r="K695" i="4" s="1"/>
  <c r="J1427" i="4"/>
  <c r="K1427" i="4" s="1"/>
  <c r="J841" i="4"/>
  <c r="K841" i="4" s="1"/>
  <c r="J201" i="4"/>
  <c r="K201" i="4" s="1"/>
  <c r="J526" i="4"/>
  <c r="K526" i="4" s="1"/>
  <c r="J644" i="4"/>
  <c r="K644" i="4" s="1"/>
  <c r="J886" i="4"/>
  <c r="K886" i="4" s="1"/>
  <c r="J603" i="4"/>
  <c r="K603" i="4" s="1"/>
  <c r="J674" i="4"/>
  <c r="K674" i="4" s="1"/>
  <c r="J273" i="4"/>
  <c r="K273" i="4" s="1"/>
  <c r="J234" i="4"/>
  <c r="K234" i="4" s="1"/>
  <c r="J124" i="4"/>
  <c r="K124" i="4" s="1"/>
  <c r="J1011" i="4"/>
  <c r="K1011" i="4" s="1"/>
  <c r="J312" i="4"/>
  <c r="K312" i="4" s="1"/>
  <c r="J1169" i="4"/>
  <c r="K1169" i="4" s="1"/>
  <c r="J413" i="4"/>
  <c r="K413" i="4" s="1"/>
  <c r="J1232" i="4"/>
  <c r="K1232" i="4" s="1"/>
  <c r="J1149" i="4"/>
  <c r="K1149" i="4" s="1"/>
  <c r="J136" i="4"/>
  <c r="K136" i="4" s="1"/>
  <c r="J359" i="4"/>
  <c r="K359" i="4" s="1"/>
  <c r="J354" i="4"/>
  <c r="K354" i="4" s="1"/>
  <c r="J296" i="4"/>
  <c r="K296" i="4" s="1"/>
  <c r="J595" i="4"/>
  <c r="K595" i="4" s="1"/>
  <c r="J645" i="4"/>
  <c r="K645" i="4" s="1"/>
  <c r="J1513" i="4"/>
  <c r="K1513" i="4" s="1"/>
  <c r="J29" i="4"/>
  <c r="K29" i="4" s="1"/>
  <c r="J1166" i="4"/>
  <c r="K1166" i="4" s="1"/>
  <c r="J125" i="4"/>
  <c r="K125" i="4" s="1"/>
  <c r="J257" i="4"/>
  <c r="K257" i="4" s="1"/>
  <c r="J208" i="4"/>
  <c r="K208" i="4" s="1"/>
  <c r="J476" i="4"/>
  <c r="K476" i="4" s="1"/>
  <c r="J984" i="4"/>
  <c r="K984" i="4" s="1"/>
  <c r="J377" i="4"/>
  <c r="K377" i="4" s="1"/>
  <c r="J575" i="4"/>
  <c r="K575" i="4" s="1"/>
  <c r="J268" i="4"/>
  <c r="K268" i="4" s="1"/>
  <c r="J638" i="4"/>
  <c r="K638" i="4" s="1"/>
  <c r="J1089" i="4"/>
  <c r="K1089" i="4" s="1"/>
  <c r="J874" i="4"/>
  <c r="K874" i="4" s="1"/>
  <c r="J1019" i="4"/>
  <c r="K1019" i="4" s="1"/>
  <c r="J1104" i="4"/>
  <c r="K1104" i="4" s="1"/>
  <c r="J491" i="4"/>
  <c r="K491" i="4" s="1"/>
  <c r="J396" i="4"/>
  <c r="K396" i="4" s="1"/>
  <c r="J1060" i="4"/>
  <c r="K1060" i="4" s="1"/>
  <c r="J1317" i="4"/>
  <c r="K1317" i="4" s="1"/>
  <c r="J1383" i="4"/>
  <c r="K1383" i="4" s="1"/>
  <c r="J223" i="4"/>
  <c r="K223" i="4" s="1"/>
  <c r="J1188" i="4"/>
  <c r="K1188" i="4" s="1"/>
  <c r="J323" i="4"/>
  <c r="K323" i="4" s="1"/>
  <c r="J1253" i="4"/>
  <c r="K1253" i="4" s="1"/>
  <c r="J846" i="4"/>
  <c r="K846" i="4" s="1"/>
  <c r="J402" i="4"/>
  <c r="K402" i="4" s="1"/>
  <c r="J608" i="4"/>
  <c r="K608" i="4" s="1"/>
  <c r="J1148" i="4"/>
  <c r="K1148" i="4" s="1"/>
  <c r="J1098" i="4"/>
  <c r="K1098" i="4" s="1"/>
  <c r="J958" i="4"/>
  <c r="K958" i="4" s="1"/>
  <c r="J956" i="4"/>
  <c r="K956" i="4" s="1"/>
  <c r="J66" i="4"/>
  <c r="K66" i="4" s="1"/>
  <c r="J397" i="4"/>
  <c r="K397" i="4" s="1"/>
  <c r="J1026" i="4"/>
  <c r="K1026" i="4" s="1"/>
  <c r="J228" i="4"/>
  <c r="K228" i="4" s="1"/>
  <c r="J357" i="4"/>
  <c r="K357" i="4" s="1"/>
  <c r="J523" i="4"/>
  <c r="K523" i="4" s="1"/>
  <c r="J699" i="4"/>
  <c r="K699" i="4" s="1"/>
  <c r="J1381" i="4"/>
  <c r="K1381" i="4" s="1"/>
  <c r="J197" i="4"/>
  <c r="K197" i="4" s="1"/>
  <c r="J159" i="4"/>
  <c r="K159" i="4" s="1"/>
  <c r="J280" i="4"/>
  <c r="K280" i="4" s="1"/>
  <c r="J1374" i="4"/>
  <c r="K1374" i="4" s="1"/>
  <c r="J843" i="4"/>
  <c r="K843" i="4" s="1"/>
  <c r="J430" i="4"/>
  <c r="K430" i="4" s="1"/>
  <c r="J1296" i="4"/>
  <c r="K1296" i="4" s="1"/>
  <c r="J769" i="4"/>
  <c r="K769" i="4" s="1"/>
  <c r="J1488" i="4"/>
  <c r="K1488" i="4" s="1"/>
  <c r="J195" i="4"/>
  <c r="K195" i="4" s="1"/>
  <c r="J1364" i="4"/>
  <c r="K1364" i="4" s="1"/>
  <c r="J775" i="4"/>
  <c r="K775" i="4" s="1"/>
  <c r="J18" i="4"/>
  <c r="K18" i="4" s="1"/>
  <c r="J1331" i="4"/>
  <c r="K1331" i="4" s="1"/>
  <c r="J787" i="4"/>
  <c r="K787" i="4" s="1"/>
  <c r="J704" i="4"/>
  <c r="K704" i="4" s="1"/>
  <c r="J219" i="4"/>
  <c r="K219" i="4" s="1"/>
  <c r="J1088" i="4"/>
  <c r="K1088" i="4" s="1"/>
  <c r="J438" i="4"/>
  <c r="K438" i="4" s="1"/>
  <c r="J137" i="4"/>
  <c r="K137" i="4" s="1"/>
  <c r="J1473" i="4"/>
  <c r="K1473" i="4" s="1"/>
  <c r="J338" i="4"/>
  <c r="K338" i="4" s="1"/>
  <c r="J1022" i="4"/>
  <c r="K1022" i="4" s="1"/>
  <c r="J1384" i="4"/>
  <c r="K1384" i="4" s="1"/>
  <c r="J325" i="4"/>
  <c r="K325" i="4" s="1"/>
  <c r="J1064" i="4"/>
  <c r="K1064" i="4" s="1"/>
  <c r="J224" i="4"/>
  <c r="K224" i="4" s="1"/>
  <c r="J901" i="4"/>
  <c r="K901" i="4" s="1"/>
  <c r="J1283" i="4"/>
  <c r="K1283" i="4" s="1"/>
  <c r="J1489" i="4"/>
  <c r="K1489" i="4" s="1"/>
  <c r="J1006" i="4"/>
  <c r="K1006" i="4" s="1"/>
  <c r="J678" i="4"/>
  <c r="K678" i="4" s="1"/>
  <c r="J319" i="4"/>
  <c r="K319" i="4" s="1"/>
  <c r="J808" i="4"/>
  <c r="K808" i="4" s="1"/>
  <c r="J462" i="4"/>
  <c r="K462" i="4" s="1"/>
  <c r="J185" i="4"/>
  <c r="K185" i="4" s="1"/>
  <c r="J198" i="4"/>
  <c r="K198" i="4" s="1"/>
  <c r="J1162" i="4"/>
  <c r="K1162" i="4" s="1"/>
  <c r="J697" i="4"/>
  <c r="K697" i="4" s="1"/>
  <c r="J395" i="4"/>
  <c r="K395" i="4" s="1"/>
  <c r="J1036" i="4"/>
  <c r="K1036" i="4" s="1"/>
  <c r="J392" i="4"/>
  <c r="K392" i="4" s="1"/>
  <c r="J1263" i="4"/>
  <c r="K1263" i="4" s="1"/>
  <c r="J1066" i="4"/>
  <c r="K1066" i="4" s="1"/>
  <c r="J1273" i="4"/>
  <c r="K1273" i="4" s="1"/>
  <c r="J300" i="4"/>
  <c r="K300" i="4" s="1"/>
  <c r="J1153" i="4"/>
  <c r="K1153" i="4" s="1"/>
  <c r="J537" i="4"/>
  <c r="K537" i="4" s="1"/>
  <c r="J1142" i="4"/>
  <c r="K1142" i="4" s="1"/>
  <c r="J813" i="4"/>
  <c r="K813" i="4" s="1"/>
  <c r="J70" i="4"/>
  <c r="K70" i="4" s="1"/>
  <c r="J242" i="4"/>
  <c r="K242" i="4" s="1"/>
  <c r="J891" i="4"/>
  <c r="K891" i="4" s="1"/>
  <c r="J868" i="4"/>
  <c r="K868" i="4" s="1"/>
  <c r="J977" i="4"/>
  <c r="K977" i="4" s="1"/>
  <c r="J1159" i="4"/>
  <c r="K1159" i="4" s="1"/>
  <c r="J1484" i="4"/>
  <c r="K1484" i="4" s="1"/>
  <c r="J1470" i="4"/>
  <c r="K1470" i="4" s="1"/>
  <c r="J1009" i="4"/>
  <c r="K1009" i="4" s="1"/>
  <c r="J1298" i="4"/>
  <c r="K1298" i="4" s="1"/>
  <c r="J650" i="4"/>
  <c r="K650" i="4" s="1"/>
  <c r="J226" i="4"/>
  <c r="K226" i="4" s="1"/>
  <c r="J668" i="4"/>
  <c r="K668" i="4" s="1"/>
  <c r="J231" i="4"/>
  <c r="K231" i="4" s="1"/>
  <c r="J1386" i="4"/>
  <c r="K1386" i="4" s="1"/>
  <c r="J507" i="4"/>
  <c r="K507" i="4" s="1"/>
  <c r="J118" i="4"/>
  <c r="K118" i="4" s="1"/>
  <c r="J1135" i="4"/>
  <c r="K1135" i="4" s="1"/>
  <c r="J856" i="4"/>
  <c r="K856" i="4" s="1"/>
  <c r="J811" i="4"/>
  <c r="K811" i="4" s="1"/>
  <c r="J848" i="4"/>
  <c r="K848" i="4" s="1"/>
  <c r="J505" i="4"/>
  <c r="K505" i="4" s="1"/>
  <c r="J1315" i="4"/>
  <c r="K1315" i="4" s="1"/>
  <c r="J741" i="4"/>
  <c r="K741" i="4" s="1"/>
  <c r="J1015" i="4"/>
  <c r="K1015" i="4" s="1"/>
  <c r="J508" i="4"/>
  <c r="K508" i="4" s="1"/>
  <c r="J432" i="4"/>
  <c r="K432" i="4" s="1"/>
  <c r="J784" i="4"/>
  <c r="K784" i="4" s="1"/>
  <c r="J796" i="4"/>
  <c r="K796" i="4" s="1"/>
  <c r="J1239" i="4"/>
  <c r="K1239" i="4" s="1"/>
  <c r="J1118" i="4"/>
  <c r="K1118" i="4" s="1"/>
  <c r="J391" i="4"/>
  <c r="K391" i="4" s="1"/>
  <c r="J1280" i="4"/>
  <c r="K1280" i="4" s="1"/>
  <c r="J1274" i="4"/>
  <c r="K1274" i="4" s="1"/>
  <c r="J688" i="4"/>
  <c r="K688" i="4" s="1"/>
  <c r="J1373" i="4"/>
  <c r="K1373" i="4" s="1"/>
  <c r="J92" i="4"/>
  <c r="K92" i="4" s="1"/>
  <c r="J1203" i="4"/>
  <c r="K1203" i="4" s="1"/>
  <c r="J1475" i="4"/>
  <c r="K1475" i="4" s="1"/>
  <c r="J276" i="4"/>
  <c r="K276" i="4" s="1"/>
  <c r="J79" i="4"/>
  <c r="K79" i="4" s="1"/>
  <c r="J1511" i="4"/>
  <c r="K1511" i="4" s="1"/>
  <c r="J1158" i="4"/>
  <c r="K1158" i="4" s="1"/>
  <c r="J758" i="4"/>
  <c r="K758" i="4" s="1"/>
  <c r="J572" i="4"/>
  <c r="K572" i="4" s="1"/>
  <c r="J755" i="4"/>
  <c r="K755" i="4" s="1"/>
  <c r="J574" i="4"/>
  <c r="K574" i="4" s="1"/>
  <c r="J919" i="4"/>
  <c r="K919" i="4" s="1"/>
  <c r="J1175" i="4"/>
  <c r="K1175" i="4" s="1"/>
  <c r="J1357" i="4"/>
  <c r="K1357" i="4" s="1"/>
  <c r="J969" i="4"/>
  <c r="K969" i="4" s="1"/>
  <c r="J188" i="4"/>
  <c r="K188" i="4" s="1"/>
  <c r="J766" i="4"/>
  <c r="K766" i="4" s="1"/>
  <c r="J293" i="4"/>
  <c r="K293" i="4" s="1"/>
  <c r="J1055" i="4"/>
  <c r="K1055" i="4" s="1"/>
  <c r="J973" i="4"/>
  <c r="K973" i="4" s="1"/>
  <c r="J999" i="4"/>
  <c r="K999" i="4" s="1"/>
  <c r="J1388" i="4"/>
  <c r="K1388" i="4" s="1"/>
  <c r="J372" i="4"/>
  <c r="K372" i="4" s="1"/>
  <c r="J1292" i="4"/>
  <c r="K1292" i="4" s="1"/>
  <c r="J1465" i="4"/>
  <c r="K1465" i="4" s="1"/>
  <c r="J317" i="4"/>
  <c r="K317" i="4" s="1"/>
  <c r="J1086" i="4"/>
  <c r="K1086" i="4" s="1"/>
  <c r="J932" i="4"/>
  <c r="K932" i="4" s="1"/>
  <c r="J1196" i="4"/>
  <c r="K1196" i="4" s="1"/>
  <c r="J967" i="4"/>
  <c r="K967" i="4" s="1"/>
  <c r="J715" i="4"/>
  <c r="K715" i="4" s="1"/>
  <c r="J78" i="4"/>
  <c r="K78" i="4" s="1"/>
  <c r="J1072" i="4"/>
  <c r="K1072" i="4" s="1"/>
  <c r="J307" i="4"/>
  <c r="K307" i="4" s="1"/>
  <c r="J116" i="4"/>
  <c r="K116" i="4" s="1"/>
  <c r="J660" i="4"/>
  <c r="K660" i="4" s="1"/>
  <c r="J1480" i="4"/>
  <c r="K1480" i="4" s="1"/>
  <c r="J1305" i="4"/>
  <c r="K1305" i="4" s="1"/>
  <c r="J1237" i="4"/>
  <c r="K1237" i="4" s="1"/>
  <c r="J1016" i="4"/>
  <c r="K1016" i="4" s="1"/>
  <c r="J65" i="4"/>
  <c r="K65" i="4" s="1"/>
  <c r="J590" i="4"/>
  <c r="K590" i="4" s="1"/>
  <c r="J954" i="4"/>
  <c r="K954" i="4" s="1"/>
  <c r="J578" i="4"/>
  <c r="K578" i="4" s="1"/>
  <c r="J1497" i="4"/>
  <c r="K1497" i="4" s="1"/>
  <c r="J1230" i="4"/>
  <c r="K1230" i="4" s="1"/>
  <c r="J1399" i="4"/>
  <c r="K1399" i="4" s="1"/>
  <c r="J1360" i="4"/>
  <c r="K1360" i="4" s="1"/>
  <c r="J880" i="4"/>
  <c r="K880" i="4" s="1"/>
  <c r="J1057" i="4"/>
  <c r="K1057" i="4" s="1"/>
  <c r="J991" i="4"/>
  <c r="K991" i="4" s="1"/>
  <c r="J1126" i="4"/>
  <c r="K1126" i="4" s="1"/>
  <c r="J1335" i="4"/>
  <c r="K1335" i="4" s="1"/>
  <c r="J1351" i="4"/>
  <c r="K1351" i="4" s="1"/>
  <c r="J1257" i="4"/>
  <c r="K1257" i="4" s="1"/>
  <c r="J827" i="4"/>
  <c r="K827" i="4" s="1"/>
  <c r="J1225" i="4"/>
  <c r="K1225" i="4" s="1"/>
  <c r="J1231" i="4"/>
  <c r="K1231" i="4" s="1"/>
  <c r="J679" i="4"/>
  <c r="K679" i="4" s="1"/>
  <c r="J1061" i="4"/>
  <c r="K1061" i="4" s="1"/>
  <c r="J923" i="4"/>
  <c r="K923" i="4" s="1"/>
  <c r="J545" i="4"/>
  <c r="K545" i="4" s="1"/>
  <c r="J229" i="4"/>
  <c r="K229" i="4" s="1"/>
  <c r="J924" i="4"/>
  <c r="K924" i="4" s="1"/>
  <c r="J327" i="4"/>
  <c r="K327" i="4" s="1"/>
  <c r="J1492" i="4"/>
  <c r="K1492" i="4" s="1"/>
  <c r="J987" i="4"/>
  <c r="K987" i="4" s="1"/>
  <c r="J1379" i="4"/>
  <c r="K1379" i="4" s="1"/>
  <c r="J1286" i="4"/>
  <c r="K1286" i="4" s="1"/>
  <c r="J1255" i="4"/>
  <c r="K1255" i="4" s="1"/>
  <c r="J1096" i="4"/>
  <c r="K1096" i="4" s="1"/>
  <c r="J128" i="4"/>
  <c r="K128" i="4" s="1"/>
  <c r="J553" i="4"/>
  <c r="K553" i="4" s="1"/>
  <c r="J1403" i="4"/>
  <c r="K1403" i="4" s="1"/>
  <c r="J1021" i="4"/>
  <c r="K1021" i="4" s="1"/>
  <c r="J947" i="4"/>
  <c r="K947" i="4" s="1"/>
  <c r="J1042" i="4"/>
  <c r="K1042" i="4" s="1"/>
  <c r="J963" i="4"/>
  <c r="K963" i="4" s="1"/>
  <c r="J39" i="4"/>
  <c r="K39" i="4" s="1"/>
  <c r="J32" i="4"/>
  <c r="K32" i="4" s="1"/>
  <c r="J501" i="4"/>
  <c r="K501" i="4" s="1"/>
  <c r="J90" i="4"/>
  <c r="K90" i="4" s="1"/>
  <c r="J363" i="4"/>
  <c r="K363" i="4" s="1"/>
  <c r="J225" i="4"/>
  <c r="K225" i="4" s="1"/>
  <c r="J1289" i="4"/>
  <c r="K1289" i="4" s="1"/>
  <c r="J1424" i="4"/>
  <c r="K1424" i="4" s="1"/>
  <c r="J1501" i="4"/>
  <c r="K1501" i="4" s="1"/>
  <c r="J1490" i="4"/>
  <c r="K1490" i="4" s="1"/>
  <c r="J445" i="4"/>
  <c r="K445" i="4" s="1"/>
  <c r="J539" i="4"/>
  <c r="K539" i="4" s="1"/>
  <c r="J72" i="4"/>
  <c r="K72" i="4" s="1"/>
  <c r="J1081" i="4"/>
  <c r="K1081" i="4" s="1"/>
  <c r="J582" i="4"/>
  <c r="K582" i="4" s="1"/>
  <c r="J1157" i="4"/>
  <c r="K1157" i="4" s="1"/>
  <c r="J1178" i="4"/>
  <c r="K1178" i="4" s="1"/>
  <c r="J702" i="4"/>
  <c r="K702" i="4" s="1"/>
  <c r="J1073" i="4"/>
  <c r="K1073" i="4" s="1"/>
  <c r="J205" i="4"/>
  <c r="K205" i="4" s="1"/>
  <c r="J857" i="4"/>
  <c r="K857" i="4" s="1"/>
  <c r="J1146" i="4"/>
  <c r="K1146" i="4" s="1"/>
  <c r="J703" i="4"/>
  <c r="K703" i="4" s="1"/>
  <c r="J810" i="4"/>
  <c r="K810" i="4" s="1"/>
  <c r="J905" i="4"/>
  <c r="K905" i="4" s="1"/>
  <c r="J47" i="4"/>
  <c r="K47" i="4" s="1"/>
  <c r="J1439" i="4"/>
  <c r="K1439" i="4" s="1"/>
  <c r="J329" i="4"/>
  <c r="K329" i="4" s="1"/>
  <c r="J1215" i="4"/>
  <c r="K1215" i="4" s="1"/>
  <c r="J1249" i="4"/>
  <c r="K1249" i="4" s="1"/>
  <c r="J1288" i="4"/>
  <c r="K1288" i="4" s="1"/>
  <c r="J1347" i="4"/>
  <c r="K1347" i="4" s="1"/>
  <c r="J719" i="4"/>
  <c r="K719" i="4" s="1"/>
  <c r="J1040" i="4"/>
  <c r="K1040" i="4" s="1"/>
  <c r="J1067" i="4"/>
  <c r="K1067" i="4" s="1"/>
  <c r="J146" i="4"/>
  <c r="K146" i="4" s="1"/>
  <c r="J927" i="4"/>
  <c r="K927" i="4" s="1"/>
  <c r="J282" i="4"/>
  <c r="K282" i="4" s="1"/>
  <c r="J1223" i="4"/>
  <c r="K1223" i="4" s="1"/>
  <c r="J1246" i="4"/>
  <c r="K1246" i="4" s="1"/>
  <c r="J1054" i="4"/>
  <c r="K1054" i="4" s="1"/>
  <c r="J889" i="4"/>
  <c r="K889" i="4" s="1"/>
  <c r="J1408" i="4"/>
  <c r="K1408" i="4" s="1"/>
  <c r="J1397" i="4"/>
  <c r="K1397" i="4" s="1"/>
  <c r="J497" i="4"/>
  <c r="K497" i="4" s="1"/>
  <c r="J1436" i="4"/>
  <c r="K1436" i="4" s="1"/>
  <c r="J1206" i="4"/>
  <c r="K1206" i="4" s="1"/>
  <c r="J267" i="4"/>
  <c r="K267" i="4" s="1"/>
  <c r="J929" i="4"/>
  <c r="K929" i="4" s="1"/>
  <c r="J515" i="4"/>
  <c r="K515" i="4" s="1"/>
  <c r="J1087" i="4"/>
  <c r="K1087" i="4" s="1"/>
  <c r="J1328" i="4"/>
  <c r="K1328" i="4" s="1"/>
  <c r="J1343" i="4"/>
  <c r="K1343" i="4" s="1"/>
  <c r="J485" i="4"/>
  <c r="K485" i="4" s="1"/>
  <c r="J418" i="4"/>
  <c r="K418" i="4" s="1"/>
  <c r="J1478" i="4"/>
  <c r="K1478" i="4" s="1"/>
  <c r="J981" i="4"/>
  <c r="K981" i="4" s="1"/>
  <c r="J1355" i="4"/>
  <c r="K1355" i="4" s="1"/>
  <c r="J1145" i="4"/>
  <c r="K1145" i="4" s="1"/>
  <c r="J896" i="4"/>
  <c r="K896" i="4" s="1"/>
  <c r="J1491" i="4"/>
  <c r="K1491" i="4" s="1"/>
  <c r="J478" i="4"/>
  <c r="K478" i="4" s="1"/>
  <c r="J1056" i="4"/>
  <c r="K1056" i="4" s="1"/>
  <c r="J822" i="4"/>
  <c r="K822" i="4" s="1"/>
  <c r="J798" i="4"/>
  <c r="K798" i="4" s="1"/>
  <c r="J107" i="4"/>
  <c r="K107" i="4" s="1"/>
  <c r="J994" i="4"/>
  <c r="K994" i="4" s="1"/>
  <c r="J911" i="4"/>
  <c r="K911" i="4" s="1"/>
  <c r="J782" i="4"/>
  <c r="K782" i="4" s="1"/>
  <c r="J480" i="4"/>
  <c r="K480" i="4" s="1"/>
  <c r="J477" i="4"/>
  <c r="K477" i="4" s="1"/>
  <c r="J983" i="4"/>
  <c r="K983" i="4" s="1"/>
  <c r="J1041" i="4"/>
  <c r="K1041" i="4" s="1"/>
  <c r="J949" i="4"/>
  <c r="K949" i="4" s="1"/>
  <c r="J851" i="4"/>
  <c r="K851" i="4" s="1"/>
  <c r="J241" i="4"/>
  <c r="K241" i="4" s="1"/>
  <c r="J114" i="4"/>
  <c r="K114" i="4" s="1"/>
  <c r="J665" i="4"/>
  <c r="K665" i="4" s="1"/>
  <c r="J878" i="4"/>
  <c r="K878" i="4" s="1"/>
  <c r="J633" i="4"/>
  <c r="K633" i="4" s="1"/>
  <c r="J62" i="4"/>
  <c r="K62" i="4" s="1"/>
  <c r="J735" i="4"/>
  <c r="K735" i="4" s="1"/>
  <c r="J263" i="4"/>
  <c r="K263" i="4" s="1"/>
  <c r="J321" i="4"/>
  <c r="K321" i="4" s="1"/>
  <c r="J1442" i="4"/>
  <c r="K1442" i="4" s="1"/>
  <c r="J529" i="4"/>
  <c r="K529" i="4" s="1"/>
  <c r="J252" i="4"/>
  <c r="K252" i="4" s="1"/>
  <c r="J1024" i="4"/>
  <c r="K1024" i="4" s="1"/>
  <c r="J1349" i="4"/>
  <c r="K1349" i="4" s="1"/>
  <c r="J56" i="4"/>
  <c r="K56" i="4" s="1"/>
  <c r="J1474" i="4"/>
  <c r="K1474" i="4" s="1"/>
  <c r="J754" i="4"/>
  <c r="K754" i="4" s="1"/>
  <c r="J532" i="4"/>
  <c r="K532" i="4" s="1"/>
  <c r="J1453" i="4"/>
  <c r="K1453" i="4" s="1"/>
  <c r="J943" i="4"/>
  <c r="K943" i="4" s="1"/>
  <c r="J382" i="4"/>
  <c r="K382" i="4" s="1"/>
  <c r="J581" i="4"/>
  <c r="K581" i="4" s="1"/>
  <c r="J1029" i="4"/>
  <c r="K1029" i="4" s="1"/>
  <c r="K11" i="4"/>
  <c r="J3" i="4" l="1"/>
  <c r="K3" i="4"/>
</calcChain>
</file>

<file path=xl/sharedStrings.xml><?xml version="1.0" encoding="utf-8"?>
<sst xmlns="http://schemas.openxmlformats.org/spreadsheetml/2006/main" count="8478" uniqueCount="163">
  <si>
    <t>Подразделение HR</t>
  </si>
  <si>
    <t>Статья бюджета ФОТ</t>
  </si>
  <si>
    <t>Период</t>
  </si>
  <si>
    <t>ЦФО</t>
  </si>
  <si>
    <t>ID_ЦФО</t>
  </si>
  <si>
    <t>Объекты</t>
  </si>
  <si>
    <t>№стр</t>
  </si>
  <si>
    <t>*</t>
  </si>
  <si>
    <t>Управление</t>
  </si>
  <si>
    <t>Департамент</t>
  </si>
  <si>
    <t>ID_Деп</t>
  </si>
  <si>
    <t>ID_Об</t>
  </si>
  <si>
    <t>Финансовый департамент</t>
  </si>
  <si>
    <t>id</t>
  </si>
  <si>
    <t>Должность - полная</t>
  </si>
  <si>
    <t>Должность - кратко</t>
  </si>
  <si>
    <t>Подразделение</t>
  </si>
  <si>
    <t>ID_Упр</t>
  </si>
  <si>
    <t>Бухгалтерия</t>
  </si>
  <si>
    <t>кнтр</t>
  </si>
  <si>
    <t>контроль</t>
  </si>
  <si>
    <t>ID</t>
  </si>
  <si>
    <t>оклад_план</t>
  </si>
  <si>
    <t>список</t>
  </si>
  <si>
    <t>формула</t>
  </si>
  <si>
    <t>вручную</t>
  </si>
  <si>
    <t>ставка_план</t>
  </si>
  <si>
    <t>Бюджет ФОТ</t>
  </si>
  <si>
    <t>Справочник сотрудников</t>
  </si>
  <si>
    <t>Фамилиия</t>
  </si>
  <si>
    <t>Имя</t>
  </si>
  <si>
    <t>Отчество</t>
  </si>
  <si>
    <t>Дата рождения</t>
  </si>
  <si>
    <t>Фамилия И.О.</t>
  </si>
  <si>
    <t>Фамилия Имя Отчество</t>
  </si>
  <si>
    <t>Фамилия И.О._ID</t>
  </si>
  <si>
    <t>Справочник операций</t>
  </si>
  <si>
    <t>текучка ФИО</t>
  </si>
  <si>
    <t>прием</t>
  </si>
  <si>
    <t>увольнение</t>
  </si>
  <si>
    <t>перемещение(+)</t>
  </si>
  <si>
    <t>перемещение(-)</t>
  </si>
  <si>
    <t>штраф</t>
  </si>
  <si>
    <t>удержание</t>
  </si>
  <si>
    <t>депремирование</t>
  </si>
  <si>
    <t>премирование</t>
  </si>
  <si>
    <t>алименты</t>
  </si>
  <si>
    <t>материальная помощь</t>
  </si>
  <si>
    <t>аванс регулярный</t>
  </si>
  <si>
    <t>аванс отпускной</t>
  </si>
  <si>
    <t>аванс по СЗ</t>
  </si>
  <si>
    <t>внебюджет</t>
  </si>
  <si>
    <t>новая ставка</t>
  </si>
  <si>
    <t>аннулирование ставки</t>
  </si>
  <si>
    <t>неотгуленный отпуск при увольнении</t>
  </si>
  <si>
    <t>увеличение з/п</t>
  </si>
  <si>
    <t>Справочник рабочих дней</t>
  </si>
  <si>
    <t>календарные даты</t>
  </si>
  <si>
    <t>рабочие дни (1)</t>
  </si>
  <si>
    <t>день неделии</t>
  </si>
  <si>
    <t>из Бюджета</t>
  </si>
  <si>
    <t>№поз</t>
  </si>
  <si>
    <t>Фактические операции после утверждения Бюджета ФОТ</t>
  </si>
  <si>
    <t>дата операции</t>
  </si>
  <si>
    <t>список операций</t>
  </si>
  <si>
    <t>список ФИО_ID</t>
  </si>
  <si>
    <t>ID_Пдр</t>
  </si>
  <si>
    <t>ID_Длж</t>
  </si>
  <si>
    <t>Дата утверждения</t>
  </si>
  <si>
    <t>испытательный срок_удерж</t>
  </si>
  <si>
    <t>копируем</t>
  </si>
  <si>
    <t>расчет</t>
  </si>
  <si>
    <t>присутствие</t>
  </si>
  <si>
    <t>р/дни</t>
  </si>
  <si>
    <t>удержания и штрафы</t>
  </si>
  <si>
    <t>выплаты до расчета за месяц</t>
  </si>
  <si>
    <t>сумма_руб</t>
  </si>
  <si>
    <t>%ФОТ</t>
  </si>
  <si>
    <t>документ</t>
  </si>
  <si>
    <t>описание</t>
  </si>
  <si>
    <t>Основание операции - текучка ФИО</t>
  </si>
  <si>
    <t>Основание операции - удержания и штрафы</t>
  </si>
  <si>
    <t>Основание операции - выплаты до расчета за месяц</t>
  </si>
  <si>
    <t>ставка_руб</t>
  </si>
  <si>
    <t>удержания и штрафы_руб</t>
  </si>
  <si>
    <t>выплаты до расчета_руб</t>
  </si>
  <si>
    <t>ИТОГО окончательный расчет</t>
  </si>
  <si>
    <t>Окончательный расчет с персоналом по ФОТ</t>
  </si>
  <si>
    <t>план</t>
  </si>
  <si>
    <t>факт</t>
  </si>
  <si>
    <t>отклонение (ф-п)</t>
  </si>
  <si>
    <t>Методология-Регламент</t>
  </si>
  <si>
    <t>Сводный бюджет ФОТ</t>
  </si>
  <si>
    <t>ИТОГО</t>
  </si>
  <si>
    <t>^</t>
  </si>
  <si>
    <t>Методология</t>
  </si>
  <si>
    <t>Вкладки</t>
  </si>
  <si>
    <t>справочники</t>
  </si>
  <si>
    <t>фактические операции</t>
  </si>
  <si>
    <t>план/факт</t>
  </si>
  <si>
    <t>Справочники</t>
  </si>
  <si>
    <t>Каждый справочник за исключением справочника должностей состоит из трех столбцов: справочник названий; контроль; порядковый номер, который является кодом (идентификатором-ID) соответствующих оргструктурных компонент</t>
  </si>
  <si>
    <t>Справочники оргструктуры: от ЦФО до должностей</t>
  </si>
  <si>
    <t>ФИО</t>
  </si>
  <si>
    <t>Контроль производит проверку на уникальность названия: 0 - если название уникально; 1 - если не является уникальным - что по умолчанию считается ошибкой</t>
  </si>
  <si>
    <t>операции</t>
  </si>
  <si>
    <t>р_дни</t>
  </si>
  <si>
    <t>выплата по увольнению</t>
  </si>
  <si>
    <t>п</t>
  </si>
  <si>
    <t>нечетный месяц</t>
  </si>
  <si>
    <t>четный месяц</t>
  </si>
  <si>
    <t>ставка</t>
  </si>
  <si>
    <t>дн*ст/т</t>
  </si>
  <si>
    <t>ФОТ</t>
  </si>
  <si>
    <t>расчет неверный, т.к. оклад 50 000 остальное мотивация</t>
  </si>
  <si>
    <t>Справочник идентификаторов (ID)</t>
  </si>
  <si>
    <t>формула из ID</t>
  </si>
  <si>
    <t>ОБЪЕКТ-15</t>
  </si>
  <si>
    <t>Дир B2C</t>
  </si>
  <si>
    <t>ИЮЛЬ</t>
  </si>
  <si>
    <t>ПЛАН/ФАКТ отчет исполнения БЮДЖЕТА ФОТ</t>
  </si>
  <si>
    <t>ОГЛАВЛЕНИЕ</t>
  </si>
  <si>
    <t>Бизнес-направление: Управление эксплуатацией недвижимости</t>
  </si>
  <si>
    <t>Период: один месяц</t>
  </si>
  <si>
    <t>Финмодель: Бюджетирование ФОТ</t>
  </si>
  <si>
    <t>методология</t>
  </si>
  <si>
    <t>БЮДЖЕТ</t>
  </si>
  <si>
    <t>факт_операции</t>
  </si>
  <si>
    <t>факт_расчет</t>
  </si>
  <si>
    <t>план_факт_закрытие</t>
  </si>
  <si>
    <t>методология финансовой модели бюджетирования ФОТ</t>
  </si>
  <si>
    <t>оглавление</t>
  </si>
  <si>
    <t>Ячейки для заполнения данных</t>
  </si>
  <si>
    <t>Ячейки с выпадающим списком для выбора значений</t>
  </si>
  <si>
    <t>+7(985)201-6607</t>
  </si>
  <si>
    <t>О модели в целом</t>
  </si>
  <si>
    <t>Данная финмодель предназначена для краткосрочного бюджетирования ФОТ на 1 календарный месяц в разрезе должностей ШР и кокретных сотрудников, с учетом приема на работу, увольнения и всевозможных переводов.</t>
  </si>
  <si>
    <t>В синих вкладках задаются все основные справочники и выпадающие списки модели</t>
  </si>
  <si>
    <t>Здесь вносятся все плановые данные на месяц</t>
  </si>
  <si>
    <t>Здесь вносятся все фактические операции за месяц</t>
  </si>
  <si>
    <t>Здесь производится сравнение факта с планом и рассчитывается отклонение</t>
  </si>
  <si>
    <t>Здесь формируются укрупненные отчеты в разрезе по подразделениям компании</t>
  </si>
  <si>
    <t>Справочники конкретных людей-сотрудников</t>
  </si>
  <si>
    <t>Здесь каждая строка - это отдельный человек, который был или на данный момент является сотрудником, причем идентификация в данном файле производится по Фамилии, Имени, Отчеству и дате рождения, что в некоторых случаях с достаточно низкой вероятностью может привести к одновременному совпадению всех 4-х данных по двум различным персонам, поэтому для реального ведения данной модели на предприятии лучше использовать паспортные данные, но тогда необходимо продумать систему безопасного хранения таких данных.</t>
  </si>
  <si>
    <t>В столбцах F,H,J,L - вносятся соответственно Фамилия Имя Отчество и дата рождения каждого человека, после чего в столбце Q формируется идентификатор конкретного человека</t>
  </si>
  <si>
    <t>Справочники возможных опеарций</t>
  </si>
  <si>
    <t>В столбце F указаны операции перемещения сотрудников.</t>
  </si>
  <si>
    <t>В столбце H указаны операции депремирования сотрудников.</t>
  </si>
  <si>
    <t>В столбце J указаны операции различных выплат сотрудникам внутри месяца.</t>
  </si>
  <si>
    <t>В столбце L указаны операции, которые априори приводят к выходу за рамки Бюджета.</t>
  </si>
  <si>
    <t>Здесь 0 - помечаются выходные и праздничные (нерабочие) дни, 1 - рабочие</t>
  </si>
  <si>
    <t>Формирование Бюджета ФОТ на месяц</t>
  </si>
  <si>
    <t xml:space="preserve">Здесь в столбцах с D по V формируется плановое штатное расписание на месяц (обычно оно в течение года не сильно изменяется), а в столбце X путем выбора из выпадающего списка вкладки "ФИО" столбца Q ставится в соответствие штатному расписанию конкретный человек-сотрудник, либо "вакансия", если данная должность не закрыта отделом подбора персонала. </t>
  </si>
  <si>
    <t>Соответственно, чтобы внести структурную штатную единицу, необходимо в столбцах D, F, H, J, L, N выбрать структурные подразделения компании, в результате чего в столбце P сформируется идентификационный код штатной единицы.</t>
  </si>
  <si>
    <t>Далее в столбцах R и T вносятся соответственно ежемесячный оклад и ставка.</t>
  </si>
  <si>
    <t>Здесь вносятся фактически производимые операции в отношении сотрудников</t>
  </si>
  <si>
    <t>Если по данному сотруднику была произведена та или иная операция внутри месяца, тогда необходимо с использованием вкладки Бюджет по ФИО и дате рождения сотрудника определить его ID - штатного расписания и скопировать "как значения" в очередную ячейку столбца D вкладки "факт_операции".</t>
  </si>
  <si>
    <t>Тогда в соответствующих ячейках столбцов F и G автоматически появятся Должность и ФИО сотрудника, после проверки того, что это именно тот сотрудник, операцию по которому необходимо внести в учет, можно вносить информацию по учитываемой фактической операции.</t>
  </si>
  <si>
    <t>В столбцах I-J вносятся данные о перемещениях; в столбцах N-O - операции депремирования; R-S - выплаты до окончания месяца; Далее в столбцах с D по AF необходимо указать ссылки на документы, в соответствии с которыми были произведены учтенные операции, а также здесь можно указать какие-либо комментарии.</t>
  </si>
  <si>
    <t>Здесь производится автоматический расчет факта исполнения Бюджета</t>
  </si>
  <si>
    <t>Здесь производится автоматическое сравнение факта с планом (Бюджетом)</t>
  </si>
  <si>
    <t>Здесь можно посмотреть различные срезы и детализации Бюджета</t>
  </si>
  <si>
    <t>Причем в ячейках E26, J26, E33, J33 действуют выпадающие списки соответственно "Департаментов", Подразделений", "Объектов", "Должностей", с помощью которых можно посмотреть сводные бюджеты ФОТ выбранных структурных подразделений.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</si>
</sst>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;@"/>
    <numFmt numFmtId="165" formatCode="[$-FC19]dd\ mmmm\ yyyy\ \г\.;@"/>
    <numFmt numFmtId="166" formatCode="[$-419]mmmm\ yyyy;@"/>
    <numFmt numFmtId="167" formatCode="_-* #,##0.00_р_._-;\-* #,##0.00_р_._-;_-* &quot;-&quot;??_р_.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scheme val="minor"/>
    </font>
    <font>
      <b/>
      <sz val="8"/>
      <color theme="0" tint="-0.499984740745262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FF0000"/>
      <name val="Calibri"/>
      <family val="2"/>
      <charset val="204"/>
      <scheme val="minor"/>
    </font>
    <font>
      <b/>
      <sz val="9"/>
      <color theme="9" tint="-0.499984740745262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9"/>
      <name val="Calibri"/>
      <family val="2"/>
      <scheme val="minor"/>
    </font>
    <font>
      <b/>
      <sz val="8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-0.499984740745262"/>
        <bgColor indexed="64"/>
      </patternFill>
    </fill>
  </fills>
  <borders count="15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9" tint="-0.24994659260841701"/>
      </right>
      <top/>
      <bottom/>
      <diagonal/>
    </border>
    <border>
      <left style="medium">
        <color theme="9" tint="-0.24994659260841701"/>
      </left>
      <right/>
      <top/>
      <bottom/>
      <diagonal/>
    </border>
    <border>
      <left style="thin">
        <color theme="9" tint="0.59996337778862885"/>
      </left>
      <right style="medium">
        <color theme="9" tint="-0.24994659260841701"/>
      </right>
      <top style="thin">
        <color theme="9" tint="0.59996337778862885"/>
      </top>
      <bottom style="thin">
        <color theme="9" tint="0.59996337778862885"/>
      </bottom>
      <diagonal/>
    </border>
    <border>
      <left style="medium">
        <color theme="9" tint="-0.24994659260841701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</borders>
  <cellStyleXfs count="8">
    <xf numFmtId="0" fontId="0" fillId="0" borderId="0"/>
    <xf numFmtId="0" fontId="14" fillId="0" borderId="0"/>
    <xf numFmtId="167" fontId="14" fillId="0" borderId="0" applyFont="0" applyFill="0" applyBorder="0" applyAlignment="0" applyProtection="0"/>
    <xf numFmtId="0" fontId="1" fillId="0" borderId="0"/>
    <xf numFmtId="0" fontId="18" fillId="0" borderId="0"/>
    <xf numFmtId="0" fontId="14" fillId="0" borderId="0"/>
    <xf numFmtId="0" fontId="1" fillId="0" borderId="0"/>
    <xf numFmtId="0" fontId="21" fillId="0" borderId="0" applyNumberFormat="0" applyFill="0" applyBorder="0" applyAlignment="0" applyProtection="0"/>
  </cellStyleXfs>
  <cellXfs count="170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3" fillId="2" borderId="0" xfId="0" applyFont="1" applyFill="1"/>
    <xf numFmtId="0" fontId="3" fillId="0" borderId="0" xfId="0" applyFont="1"/>
    <xf numFmtId="0" fontId="4" fillId="2" borderId="0" xfId="0" applyFont="1" applyFill="1"/>
    <xf numFmtId="0" fontId="4" fillId="0" borderId="0" xfId="0" applyFont="1"/>
    <xf numFmtId="0" fontId="2" fillId="2" borderId="1" xfId="0" applyFont="1" applyFill="1" applyBorder="1"/>
    <xf numFmtId="0" fontId="5" fillId="2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 applyAlignment="1">
      <alignment horizontal="center" vertical="center"/>
    </xf>
    <xf numFmtId="0" fontId="4" fillId="2" borderId="1" xfId="0" applyFont="1" applyFill="1" applyBorder="1"/>
    <xf numFmtId="0" fontId="4" fillId="2" borderId="0" xfId="0" applyFont="1" applyFill="1" applyAlignment="1">
      <alignment horizontal="right"/>
    </xf>
    <xf numFmtId="0" fontId="3" fillId="3" borderId="0" xfId="0" applyFont="1" applyFill="1"/>
    <xf numFmtId="0" fontId="2" fillId="3" borderId="0" xfId="0" applyFont="1" applyFill="1"/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8" fillId="2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0" borderId="0" xfId="0" applyFont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horizontal="right"/>
    </xf>
    <xf numFmtId="0" fontId="10" fillId="0" borderId="0" xfId="0" applyFont="1"/>
    <xf numFmtId="0" fontId="4" fillId="2" borderId="1" xfId="0" applyFont="1" applyFill="1" applyBorder="1" applyAlignment="1">
      <alignment horizontal="center"/>
    </xf>
    <xf numFmtId="3" fontId="2" fillId="2" borderId="2" xfId="0" applyNumberFormat="1" applyFont="1" applyFill="1" applyBorder="1" applyAlignment="1">
      <alignment horizontal="left"/>
    </xf>
    <xf numFmtId="14" fontId="2" fillId="2" borderId="1" xfId="0" applyNumberFormat="1" applyFont="1" applyFill="1" applyBorder="1"/>
    <xf numFmtId="0" fontId="2" fillId="2" borderId="4" xfId="0" applyFont="1" applyFill="1" applyBorder="1"/>
    <xf numFmtId="3" fontId="10" fillId="2" borderId="0" xfId="0" applyNumberFormat="1" applyFont="1" applyFill="1" applyAlignment="1">
      <alignment horizontal="right"/>
    </xf>
    <xf numFmtId="0" fontId="2" fillId="2" borderId="5" xfId="0" applyFont="1" applyFill="1" applyBorder="1"/>
    <xf numFmtId="0" fontId="4" fillId="2" borderId="0" xfId="0" applyFont="1" applyFill="1" applyBorder="1" applyAlignment="1">
      <alignment horizontal="center"/>
    </xf>
    <xf numFmtId="0" fontId="2" fillId="4" borderId="0" xfId="0" applyFont="1" applyFill="1"/>
    <xf numFmtId="0" fontId="4" fillId="4" borderId="0" xfId="0" applyFont="1" applyFill="1"/>
    <xf numFmtId="0" fontId="4" fillId="2" borderId="0" xfId="0" applyFont="1" applyFill="1" applyBorder="1" applyAlignment="1">
      <alignment horizontal="left"/>
    </xf>
    <xf numFmtId="164" fontId="2" fillId="2" borderId="2" xfId="0" applyNumberFormat="1" applyFont="1" applyFill="1" applyBorder="1" applyAlignment="1">
      <alignment horizontal="left"/>
    </xf>
    <xf numFmtId="9" fontId="2" fillId="2" borderId="2" xfId="0" applyNumberFormat="1" applyFont="1" applyFill="1" applyBorder="1" applyAlignment="1">
      <alignment horizontal="right"/>
    </xf>
    <xf numFmtId="0" fontId="2" fillId="2" borderId="2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0" fontId="2" fillId="3" borderId="6" xfId="0" applyFont="1" applyFill="1" applyBorder="1" applyAlignment="1">
      <alignment horizontal="left"/>
    </xf>
    <xf numFmtId="0" fontId="2" fillId="3" borderId="7" xfId="0" applyFont="1" applyFill="1" applyBorder="1" applyAlignment="1">
      <alignment horizontal="left"/>
    </xf>
    <xf numFmtId="3" fontId="2" fillId="2" borderId="8" xfId="0" applyNumberFormat="1" applyFont="1" applyFill="1" applyBorder="1" applyAlignment="1">
      <alignment horizontal="right"/>
    </xf>
    <xf numFmtId="0" fontId="2" fillId="2" borderId="9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right"/>
    </xf>
    <xf numFmtId="0" fontId="9" fillId="2" borderId="6" xfId="0" applyFont="1" applyFill="1" applyBorder="1" applyAlignment="1">
      <alignment horizontal="right"/>
    </xf>
    <xf numFmtId="0" fontId="8" fillId="3" borderId="6" xfId="0" applyFont="1" applyFill="1" applyBorder="1" applyAlignment="1">
      <alignment horizontal="right"/>
    </xf>
    <xf numFmtId="0" fontId="8" fillId="2" borderId="6" xfId="0" applyFont="1" applyFill="1" applyBorder="1" applyAlignment="1">
      <alignment horizontal="right"/>
    </xf>
    <xf numFmtId="3" fontId="2" fillId="2" borderId="9" xfId="0" applyNumberFormat="1" applyFont="1" applyFill="1" applyBorder="1" applyAlignment="1">
      <alignment horizontal="right"/>
    </xf>
    <xf numFmtId="3" fontId="4" fillId="2" borderId="0" xfId="0" applyNumberFormat="1" applyFont="1" applyFill="1"/>
    <xf numFmtId="3" fontId="2" fillId="2" borderId="10" xfId="0" applyNumberFormat="1" applyFont="1" applyFill="1" applyBorder="1"/>
    <xf numFmtId="0" fontId="2" fillId="5" borderId="0" xfId="0" applyFont="1" applyFill="1"/>
    <xf numFmtId="0" fontId="4" fillId="2" borderId="10" xfId="0" applyFont="1" applyFill="1" applyBorder="1"/>
    <xf numFmtId="0" fontId="11" fillId="2" borderId="10" xfId="0" applyFont="1" applyFill="1" applyBorder="1" applyAlignment="1">
      <alignment horizontal="center" vertical="center"/>
    </xf>
    <xf numFmtId="0" fontId="4" fillId="5" borderId="0" xfId="0" applyFont="1" applyFill="1"/>
    <xf numFmtId="0" fontId="4" fillId="2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7" borderId="11" xfId="0" applyFont="1" applyFill="1" applyBorder="1" applyAlignment="1">
      <alignment horizontal="center" vertical="center"/>
    </xf>
    <xf numFmtId="0" fontId="12" fillId="8" borderId="11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0" fontId="12" fillId="10" borderId="11" xfId="0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2" fillId="5" borderId="0" xfId="0" applyFont="1" applyFill="1" applyAlignment="1">
      <alignment wrapText="1"/>
    </xf>
    <xf numFmtId="0" fontId="2" fillId="0" borderId="0" xfId="0" applyFont="1" applyAlignment="1">
      <alignment wrapText="1"/>
    </xf>
    <xf numFmtId="0" fontId="4" fillId="2" borderId="12" xfId="0" applyFont="1" applyFill="1" applyBorder="1" applyAlignment="1">
      <alignment wrapText="1"/>
    </xf>
    <xf numFmtId="0" fontId="2" fillId="2" borderId="12" xfId="0" applyFont="1" applyFill="1" applyBorder="1" applyAlignment="1">
      <alignment wrapText="1"/>
    </xf>
    <xf numFmtId="0" fontId="5" fillId="2" borderId="1" xfId="0" applyFont="1" applyFill="1" applyBorder="1"/>
    <xf numFmtId="0" fontId="2" fillId="0" borderId="0" xfId="0" applyFont="1" applyFill="1"/>
    <xf numFmtId="0" fontId="2" fillId="0" borderId="2" xfId="0" applyFont="1" applyFill="1" applyBorder="1" applyAlignment="1">
      <alignment horizontal="left"/>
    </xf>
    <xf numFmtId="3" fontId="2" fillId="0" borderId="2" xfId="0" applyNumberFormat="1" applyFont="1" applyFill="1" applyBorder="1" applyAlignment="1">
      <alignment horizontal="left"/>
    </xf>
    <xf numFmtId="3" fontId="4" fillId="0" borderId="2" xfId="0" applyNumberFormat="1" applyFont="1" applyFill="1" applyBorder="1" applyAlignment="1">
      <alignment horizontal="right"/>
    </xf>
    <xf numFmtId="3" fontId="13" fillId="0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3" fontId="15" fillId="2" borderId="0" xfId="0" applyNumberFormat="1" applyFont="1" applyFill="1" applyAlignment="1">
      <alignment horizontal="right"/>
    </xf>
    <xf numFmtId="3" fontId="16" fillId="2" borderId="6" xfId="0" applyNumberFormat="1" applyFont="1" applyFill="1" applyBorder="1" applyAlignment="1">
      <alignment horizontal="right"/>
    </xf>
    <xf numFmtId="3" fontId="15" fillId="3" borderId="6" xfId="0" applyNumberFormat="1" applyFont="1" applyFill="1" applyBorder="1" applyAlignment="1">
      <alignment horizontal="right"/>
    </xf>
    <xf numFmtId="3" fontId="15" fillId="2" borderId="6" xfId="0" applyNumberFormat="1" applyFont="1" applyFill="1" applyBorder="1" applyAlignment="1">
      <alignment horizontal="right"/>
    </xf>
    <xf numFmtId="3" fontId="15" fillId="0" borderId="0" xfId="0" applyNumberFormat="1" applyFont="1" applyAlignment="1">
      <alignment horizontal="right"/>
    </xf>
    <xf numFmtId="3" fontId="2" fillId="0" borderId="9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left"/>
    </xf>
    <xf numFmtId="3" fontId="4" fillId="2" borderId="0" xfId="0" applyNumberFormat="1" applyFont="1" applyFill="1" applyBorder="1" applyAlignment="1">
      <alignment horizontal="left"/>
    </xf>
    <xf numFmtId="3" fontId="2" fillId="2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2" borderId="2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13" fillId="2" borderId="1" xfId="0" applyFont="1" applyFill="1" applyBorder="1"/>
    <xf numFmtId="0" fontId="13" fillId="2" borderId="2" xfId="0" applyFont="1" applyFill="1" applyBorder="1" applyAlignment="1">
      <alignment horizontal="left"/>
    </xf>
    <xf numFmtId="0" fontId="4" fillId="0" borderId="0" xfId="0" applyFont="1" applyFill="1" applyAlignment="1">
      <alignment horizontal="right"/>
    </xf>
    <xf numFmtId="0" fontId="5" fillId="0" borderId="0" xfId="0" applyFont="1"/>
    <xf numFmtId="0" fontId="13" fillId="2" borderId="0" xfId="0" applyFont="1" applyFill="1" applyAlignment="1">
      <alignment horizontal="left"/>
    </xf>
    <xf numFmtId="0" fontId="15" fillId="2" borderId="0" xfId="0" applyFont="1" applyFill="1" applyAlignment="1">
      <alignment horizontal="right"/>
    </xf>
    <xf numFmtId="0" fontId="13" fillId="0" borderId="0" xfId="0" applyFont="1" applyFill="1" applyAlignment="1">
      <alignment horizontal="left"/>
    </xf>
    <xf numFmtId="0" fontId="19" fillId="2" borderId="0" xfId="0" applyFont="1" applyFill="1" applyAlignment="1">
      <alignment horizontal="left"/>
    </xf>
    <xf numFmtId="0" fontId="16" fillId="2" borderId="0" xfId="0" applyFont="1" applyFill="1" applyAlignment="1">
      <alignment horizontal="right"/>
    </xf>
    <xf numFmtId="0" fontId="19" fillId="2" borderId="1" xfId="0" applyFont="1" applyFill="1" applyBorder="1" applyAlignment="1">
      <alignment horizontal="center"/>
    </xf>
    <xf numFmtId="0" fontId="13" fillId="3" borderId="0" xfId="0" applyFont="1" applyFill="1" applyAlignment="1">
      <alignment horizontal="left"/>
    </xf>
    <xf numFmtId="0" fontId="15" fillId="3" borderId="0" xfId="0" applyFont="1" applyFill="1" applyAlignment="1">
      <alignment horizontal="right"/>
    </xf>
    <xf numFmtId="0" fontId="13" fillId="0" borderId="2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0" fontId="4" fillId="2" borderId="13" xfId="0" applyFont="1" applyFill="1" applyBorder="1" applyAlignment="1">
      <alignment horizontal="right"/>
    </xf>
    <xf numFmtId="0" fontId="7" fillId="2" borderId="14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right"/>
    </xf>
    <xf numFmtId="0" fontId="2" fillId="3" borderId="14" xfId="0" applyFont="1" applyFill="1" applyBorder="1"/>
    <xf numFmtId="0" fontId="2" fillId="2" borderId="13" xfId="0" applyFont="1" applyFill="1" applyBorder="1" applyAlignment="1">
      <alignment horizontal="right"/>
    </xf>
    <xf numFmtId="0" fontId="5" fillId="2" borderId="14" xfId="0" applyFont="1" applyFill="1" applyBorder="1" applyAlignment="1">
      <alignment horizontal="center" vertical="center"/>
    </xf>
    <xf numFmtId="0" fontId="2" fillId="2" borderId="14" xfId="0" applyFont="1" applyFill="1" applyBorder="1"/>
    <xf numFmtId="0" fontId="10" fillId="2" borderId="13" xfId="0" applyFont="1" applyFill="1" applyBorder="1" applyAlignment="1">
      <alignment horizontal="right"/>
    </xf>
    <xf numFmtId="0" fontId="10" fillId="2" borderId="14" xfId="0" applyFont="1" applyFill="1" applyBorder="1"/>
    <xf numFmtId="0" fontId="2" fillId="11" borderId="14" xfId="0" applyFont="1" applyFill="1" applyBorder="1"/>
    <xf numFmtId="0" fontId="2" fillId="11" borderId="0" xfId="0" applyFont="1" applyFill="1"/>
    <xf numFmtId="0" fontId="8" fillId="11" borderId="0" xfId="0" applyFont="1" applyFill="1" applyAlignment="1">
      <alignment horizontal="right"/>
    </xf>
    <xf numFmtId="0" fontId="2" fillId="11" borderId="13" xfId="0" applyFont="1" applyFill="1" applyBorder="1" applyAlignment="1">
      <alignment horizontal="right"/>
    </xf>
    <xf numFmtId="0" fontId="4" fillId="2" borderId="14" xfId="0" applyFont="1" applyFill="1" applyBorder="1"/>
    <xf numFmtId="166" fontId="4" fillId="2" borderId="0" xfId="0" applyNumberFormat="1" applyFont="1" applyFill="1" applyAlignment="1">
      <alignment horizontal="left"/>
    </xf>
    <xf numFmtId="165" fontId="4" fillId="2" borderId="0" xfId="0" applyNumberFormat="1" applyFont="1" applyFill="1" applyAlignment="1">
      <alignment horizontal="left"/>
    </xf>
    <xf numFmtId="0" fontId="13" fillId="11" borderId="0" xfId="0" applyFont="1" applyFill="1" applyAlignment="1">
      <alignment horizontal="left"/>
    </xf>
    <xf numFmtId="0" fontId="15" fillId="11" borderId="0" xfId="0" applyFont="1" applyFill="1" applyAlignment="1">
      <alignment horizontal="right"/>
    </xf>
    <xf numFmtId="0" fontId="2" fillId="11" borderId="0" xfId="0" applyFont="1" applyFill="1" applyAlignment="1">
      <alignment horizontal="left"/>
    </xf>
    <xf numFmtId="0" fontId="4" fillId="11" borderId="0" xfId="0" applyFont="1" applyFill="1" applyAlignment="1">
      <alignment horizontal="right"/>
    </xf>
    <xf numFmtId="3" fontId="4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right"/>
    </xf>
    <xf numFmtId="0" fontId="17" fillId="2" borderId="0" xfId="0" applyFont="1" applyFill="1" applyAlignment="1">
      <alignment horizontal="left"/>
    </xf>
    <xf numFmtId="0" fontId="20" fillId="2" borderId="0" xfId="0" applyFont="1" applyFill="1" applyAlignment="1">
      <alignment horizontal="right"/>
    </xf>
    <xf numFmtId="166" fontId="20" fillId="2" borderId="0" xfId="0" applyNumberFormat="1" applyFont="1" applyFill="1" applyAlignment="1">
      <alignment horizontal="left"/>
    </xf>
    <xf numFmtId="3" fontId="20" fillId="2" borderId="0" xfId="0" applyNumberFormat="1" applyFont="1" applyFill="1" applyAlignment="1">
      <alignment horizontal="right"/>
    </xf>
    <xf numFmtId="164" fontId="2" fillId="2" borderId="1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/>
    </xf>
    <xf numFmtId="164" fontId="10" fillId="2" borderId="0" xfId="0" applyNumberFormat="1" applyFont="1" applyFill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4" borderId="0" xfId="0" applyFont="1" applyFill="1" applyBorder="1"/>
    <xf numFmtId="164" fontId="17" fillId="2" borderId="0" xfId="0" applyNumberFormat="1" applyFont="1" applyFill="1" applyAlignment="1">
      <alignment horizontal="left"/>
    </xf>
    <xf numFmtId="0" fontId="22" fillId="2" borderId="0" xfId="0" applyFont="1" applyFill="1"/>
    <xf numFmtId="0" fontId="22" fillId="5" borderId="0" xfId="0" applyFont="1" applyFill="1"/>
    <xf numFmtId="0" fontId="23" fillId="2" borderId="0" xfId="7" applyFont="1" applyFill="1"/>
    <xf numFmtId="0" fontId="23" fillId="2" borderId="0" xfId="7" applyFont="1" applyFill="1" applyAlignment="1">
      <alignment wrapText="1"/>
    </xf>
    <xf numFmtId="0" fontId="22" fillId="0" borderId="0" xfId="0" applyFont="1"/>
    <xf numFmtId="0" fontId="12" fillId="2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24" fillId="12" borderId="0" xfId="7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4" fillId="10" borderId="0" xfId="7" applyFont="1" applyFill="1" applyAlignment="1">
      <alignment horizontal="center" vertical="center"/>
    </xf>
    <xf numFmtId="0" fontId="24" fillId="6" borderId="0" xfId="7" applyFont="1" applyFill="1" applyAlignment="1">
      <alignment horizontal="center" vertical="center"/>
    </xf>
    <xf numFmtId="0" fontId="24" fillId="7" borderId="0" xfId="7" applyFont="1" applyFill="1" applyAlignment="1">
      <alignment horizontal="center" vertical="center"/>
    </xf>
    <xf numFmtId="0" fontId="24" fillId="8" borderId="0" xfId="7" applyFont="1" applyFill="1" applyAlignment="1">
      <alignment horizontal="center" vertical="center"/>
    </xf>
    <xf numFmtId="0" fontId="24" fillId="9" borderId="0" xfId="7" applyFont="1" applyFill="1" applyAlignment="1">
      <alignment horizontal="center" vertical="center"/>
    </xf>
    <xf numFmtId="0" fontId="25" fillId="2" borderId="0" xfId="7" applyFont="1" applyFill="1"/>
    <xf numFmtId="0" fontId="4" fillId="2" borderId="0" xfId="0" applyFont="1" applyFill="1" applyAlignment="1">
      <alignment wrapText="1"/>
    </xf>
    <xf numFmtId="0" fontId="2" fillId="0" borderId="0" xfId="0" applyFont="1"/>
    <xf numFmtId="0" fontId="2" fillId="2" borderId="0" xfId="0" applyFont="1" applyFill="1"/>
    <xf numFmtId="0" fontId="4" fillId="2" borderId="0" xfId="0" applyFont="1" applyFill="1"/>
    <xf numFmtId="0" fontId="26" fillId="2" borderId="0" xfId="0" quotePrefix="1" applyFont="1" applyFill="1" applyAlignment="1">
      <alignment horizontal="right" vertical="center"/>
    </xf>
  </cellXfs>
  <cellStyles count="8">
    <cellStyle name="Гиперссылка" xfId="7" builtinId="8"/>
    <cellStyle name="Обычный" xfId="0" builtinId="0"/>
    <cellStyle name="Обычный 2" xfId="1"/>
    <cellStyle name="Обычный 20" xfId="3"/>
    <cellStyle name="Обычный 3 2" xfId="5"/>
    <cellStyle name="Обычный 4 18" xfId="6"/>
    <cellStyle name="Обычный 5 2" xfId="4"/>
    <cellStyle name="Финансовый 2" xfId="2"/>
  </cellStyles>
  <dxfs count="557"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colors>
    <mruColors>
      <color rgb="FFFFE285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_byudzhetirovaniya/finmodel_byudzhetirovaniya_fot_dlya_hr_podrazdeleniy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2606040</xdr:colOff>
      <xdr:row>2</xdr:row>
      <xdr:rowOff>91440</xdr:rowOff>
    </xdr:from>
    <xdr:to>
      <xdr:col>12</xdr:col>
      <xdr:colOff>99220</xdr:colOff>
      <xdr:row>6</xdr:row>
      <xdr:rowOff>91493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25146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9</xdr:col>
      <xdr:colOff>1066800</xdr:colOff>
      <xdr:row>2</xdr:row>
      <xdr:rowOff>137160</xdr:rowOff>
    </xdr:from>
    <xdr:to>
      <xdr:col>9</xdr:col>
      <xdr:colOff>2461260</xdr:colOff>
      <xdr:row>8</xdr:row>
      <xdr:rowOff>121920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бюджетирования ФОТ MNGMNT.RU"/>
        </xdr:cNvPr>
        <xdr:cNvSpPr/>
      </xdr:nvSpPr>
      <xdr:spPr>
        <a:xfrm>
          <a:off x="3688080" y="297180"/>
          <a:ext cx="1394460" cy="8991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</a:p>
        <a:p>
          <a:pPr algn="ctr"/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БЮДЖЕТИРОВАНИЕ</a:t>
          </a:r>
          <a:r>
            <a:rPr lang="ru-RU" sz="1000" b="1" baseline="0">
              <a:solidFill>
                <a:srgbClr val="002060"/>
              </a:solidFill>
            </a:rPr>
            <a:t> ФОТ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2849880</xdr:colOff>
      <xdr:row>2</xdr:row>
      <xdr:rowOff>0</xdr:rowOff>
    </xdr:from>
    <xdr:to>
      <xdr:col>13</xdr:col>
      <xdr:colOff>53500</xdr:colOff>
      <xdr:row>5</xdr:row>
      <xdr:rowOff>129593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0280" y="160020"/>
          <a:ext cx="1844200" cy="6096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952500</xdr:colOff>
      <xdr:row>0</xdr:row>
      <xdr:rowOff>91440</xdr:rowOff>
    </xdr:from>
    <xdr:to>
      <xdr:col>12</xdr:col>
      <xdr:colOff>23020</xdr:colOff>
      <xdr:row>4</xdr:row>
      <xdr:rowOff>68633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0620" y="91440"/>
          <a:ext cx="1844200" cy="6096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76;&#1088;&#1072;&#1079;&#1076;&#1077;&#1083;&#1077;&#1085;&#1080;&#1103;\&#1060;&#1080;&#1085;&#1072;&#1085;&#1089;&#1086;&#1074;&#1072;&#1103;%20&#1076;&#1080;&#1088;&#1077;&#1082;&#1094;&#1080;&#1103;\&#1055;&#1083;&#1072;&#1085;&#1086;&#1074;&#1086;-&#1069;&#1082;&#1086;&#1085;&#1086;&#1084;&#1080;&#1095;&#1077;&#1089;&#1082;&#1080;&#1081;%20&#1086;&#1090;&#1076;&#1077;&#1083;\&#1057;&#1087;&#1088;&#1072;&#1074;&#1086;&#1095;&#1085;&#1080;&#1082;&#1080;\&#1086;&#1073;&#1098;&#1077;&#1082;&#1090;&#109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0;&#1080;&#1085;&#1072;&#1085;&#1089;&#1086;&#1074;&#1072;&#1103;%20&#1076;&#1080;&#1088;&#1077;&#1082;&#1094;&#1080;&#1103;\&#1056;&#1077;&#1075;&#1080;&#1089;&#1090;&#1088;&#1072;&#1094;&#1080;&#1103;%20&#1079;&#1072;&#1103;&#1074;&#1086;&#1082;\&#1040;&#1088;&#1093;&#1080;&#1074;\&#1056;&#1077;&#1075;&#1080;&#1089;&#1090;&#1088;&#1072;&#1094;&#1080;&#1103;%20&#1047;&#1055;&#1055;%20151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\&#1055;&#1086;&#1076;&#1088;&#1072;&#1079;&#1076;&#1077;&#1083;&#1077;&#1085;&#1080;&#1103;\&#1060;&#1080;&#1085;&#1072;&#1085;&#1089;&#1086;&#1074;&#1072;&#1103;%20&#1076;&#1080;&#1088;&#1077;&#1082;&#1094;&#1080;&#1103;\&#1055;&#1083;&#1072;&#1085;&#1086;&#1074;&#1086;-&#1069;&#1082;&#1086;&#1085;&#1086;&#1084;&#1080;&#1095;&#1077;&#1089;&#1082;&#1080;&#1081;%20&#1086;&#1090;&#1076;&#1077;&#1083;\&#1056;&#1086;&#1084;&#1072;&#1085;\&#1073;&#1102;&#1076;&#1078;&#1077;&#1090;\2015\&#1092;&#1077;&#1074;&#1088;&#1072;&#1083;&#1100;,%20&#1084;&#1072;&#1088;&#1090;\&#1071;&#1085;&#1074;&#1072;&#1088;&#1100;%20&#1058;&#1048;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кты1с"/>
      <sheetName val="объектыДоговоры"/>
      <sheetName val="объектыРозница"/>
      <sheetName val="ГУП"/>
      <sheetName val="НСИ"/>
    </sheetNames>
    <sheetDataSet>
      <sheetData sheetId="0"/>
      <sheetData sheetId="1"/>
      <sheetData sheetId="2"/>
      <sheetData sheetId="3"/>
      <sheetData sheetId="4">
        <row r="2">
          <cell r="A2" t="str">
            <v>ГУП</v>
          </cell>
          <cell r="B2" t="str">
            <v>B2B</v>
          </cell>
        </row>
        <row r="3">
          <cell r="A3" t="str">
            <v>МСМ</v>
          </cell>
          <cell r="B3" t="str">
            <v>ГУП</v>
          </cell>
        </row>
        <row r="4">
          <cell r="A4" t="str">
            <v>Собственники</v>
          </cell>
          <cell r="B4" t="str">
            <v>развитие</v>
          </cell>
        </row>
        <row r="5">
          <cell r="A5" t="str">
            <v>Мостотрест</v>
          </cell>
          <cell r="B5" t="str">
            <v>розница</v>
          </cell>
        </row>
        <row r="6">
          <cell r="A6" t="str">
            <v>Ростех</v>
          </cell>
        </row>
        <row r="7">
          <cell r="A7" t="str">
            <v>захват</v>
          </cell>
        </row>
        <row r="8">
          <cell r="A8" t="str">
            <v>наша собственность</v>
          </cell>
        </row>
        <row r="9">
          <cell r="A9" t="str">
            <v>Роскартография</v>
          </cell>
        </row>
        <row r="10">
          <cell r="A10" t="str">
            <v>Межрегиональная коммерческая недвижимость</v>
          </cell>
        </row>
        <row r="11">
          <cell r="A11" t="str">
            <v>Серж</v>
          </cell>
        </row>
        <row r="12">
          <cell r="A12" t="str">
            <v>АРХИВ</v>
          </cell>
        </row>
        <row r="13">
          <cell r="A13" t="str">
            <v>ГРУППА</v>
          </cell>
        </row>
        <row r="14">
          <cell r="A14" t="str">
            <v>НЕ ОБЪЕКТ</v>
          </cell>
        </row>
        <row r="15">
          <cell r="A15" t="str">
            <v>АМПП - город</v>
          </cell>
        </row>
        <row r="16">
          <cell r="A16" t="str">
            <v>Юпитер</v>
          </cell>
        </row>
        <row r="17">
          <cell r="A17" t="str">
            <v>Бета Девелопмент</v>
          </cell>
        </row>
        <row r="18">
          <cell r="A18" t="str">
            <v>прочие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Оплат"/>
      <sheetName val="ЗПП"/>
      <sheetName val="Распределение"/>
      <sheetName val="Реестр"/>
      <sheetName val="БДР"/>
      <sheetName val="Объекты"/>
      <sheetName val="Инвестиции"/>
      <sheetName val="удалить"/>
      <sheetName val="ТО Оборудования"/>
      <sheetName val="объекты1с"/>
      <sheetName val="НСИ"/>
      <sheetName val="статьи"/>
      <sheetName val="объ"/>
      <sheetName val="Ю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Х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монты"/>
      <sheetName val="Прочие расходы"/>
      <sheetName val="Общая смета"/>
      <sheetName val="Объекты"/>
      <sheetName val="Условные обозначения"/>
      <sheetName val="ВНИМАНИЕ"/>
      <sheetName val="НСИ"/>
      <sheetName val="Доп"/>
      <sheetName val="ЦФО"/>
      <sheetName val="статьи_расх"/>
    </sheetNames>
    <sheetDataSet>
      <sheetData sheetId="0"/>
      <sheetData sheetId="1"/>
      <sheetData sheetId="2"/>
      <sheetData sheetId="3">
        <row r="2">
          <cell r="B2" t="str">
            <v>ВАО</v>
          </cell>
        </row>
        <row r="3">
          <cell r="B3" t="str">
            <v>ВАО</v>
          </cell>
        </row>
        <row r="4">
          <cell r="B4" t="str">
            <v>ВАО</v>
          </cell>
        </row>
        <row r="5">
          <cell r="B5" t="str">
            <v>ВАО</v>
          </cell>
        </row>
        <row r="6">
          <cell r="B6" t="str">
            <v>ВАО</v>
          </cell>
        </row>
        <row r="7">
          <cell r="B7" t="str">
            <v>ЗАО</v>
          </cell>
        </row>
        <row r="8">
          <cell r="B8" t="str">
            <v>ЗАО</v>
          </cell>
        </row>
        <row r="9">
          <cell r="B9" t="str">
            <v>ЗАО</v>
          </cell>
        </row>
        <row r="10">
          <cell r="B10" t="str">
            <v>ЗАО</v>
          </cell>
        </row>
        <row r="11">
          <cell r="B11" t="str">
            <v>ЗАО</v>
          </cell>
        </row>
        <row r="12">
          <cell r="B12" t="str">
            <v>ЗАО</v>
          </cell>
        </row>
        <row r="13">
          <cell r="B13" t="str">
            <v>ЗАО</v>
          </cell>
        </row>
        <row r="14">
          <cell r="B14" t="str">
            <v>ЗАО</v>
          </cell>
        </row>
        <row r="15">
          <cell r="B15" t="str">
            <v>ЗАО</v>
          </cell>
        </row>
        <row r="16">
          <cell r="B16" t="str">
            <v>ЗАО</v>
          </cell>
        </row>
        <row r="17">
          <cell r="B17" t="str">
            <v>ЗАО</v>
          </cell>
        </row>
        <row r="18">
          <cell r="B18" t="str">
            <v>ЗАО</v>
          </cell>
        </row>
        <row r="19">
          <cell r="B19" t="str">
            <v>ЗАО</v>
          </cell>
        </row>
        <row r="20">
          <cell r="B20" t="str">
            <v>ЗАО</v>
          </cell>
        </row>
        <row r="21">
          <cell r="B21" t="str">
            <v>ЗАО</v>
          </cell>
        </row>
        <row r="22">
          <cell r="B22" t="str">
            <v>Зеленоград</v>
          </cell>
        </row>
        <row r="23">
          <cell r="B23" t="str">
            <v>Зеленоград</v>
          </cell>
        </row>
        <row r="24">
          <cell r="B24" t="str">
            <v>Зеленоград</v>
          </cell>
        </row>
        <row r="25">
          <cell r="B25" t="str">
            <v>Зеленоград</v>
          </cell>
        </row>
        <row r="26">
          <cell r="B26" t="str">
            <v>Зеленоград</v>
          </cell>
        </row>
        <row r="27">
          <cell r="B27" t="str">
            <v>Зеленоград</v>
          </cell>
        </row>
        <row r="28">
          <cell r="B28" t="str">
            <v>Зеленоград</v>
          </cell>
        </row>
        <row r="29">
          <cell r="B29" t="str">
            <v>Зеленоград</v>
          </cell>
        </row>
        <row r="30">
          <cell r="B30" t="str">
            <v>Зеленоград</v>
          </cell>
        </row>
        <row r="31">
          <cell r="B31" t="str">
            <v>Зеленоград</v>
          </cell>
        </row>
        <row r="32">
          <cell r="B32" t="str">
            <v>Зеленоград</v>
          </cell>
        </row>
        <row r="33">
          <cell r="B33" t="str">
            <v>Зеленоград</v>
          </cell>
        </row>
        <row r="34">
          <cell r="B34" t="str">
            <v>Зеленоград</v>
          </cell>
        </row>
        <row r="35">
          <cell r="B35" t="str">
            <v>Зеленоград</v>
          </cell>
        </row>
        <row r="36">
          <cell r="B36" t="str">
            <v>ОПП</v>
          </cell>
        </row>
        <row r="37">
          <cell r="B37" t="str">
            <v>ОПП</v>
          </cell>
        </row>
        <row r="38">
          <cell r="B38" t="str">
            <v>ОПП</v>
          </cell>
        </row>
        <row r="39">
          <cell r="B39" t="str">
            <v>ОПП</v>
          </cell>
        </row>
        <row r="40">
          <cell r="B40" t="str">
            <v>ОПП</v>
          </cell>
        </row>
        <row r="41">
          <cell r="B41" t="str">
            <v>ОПП</v>
          </cell>
        </row>
        <row r="42">
          <cell r="B42" t="str">
            <v>ОПП</v>
          </cell>
        </row>
        <row r="43">
          <cell r="B43" t="str">
            <v>ОПП</v>
          </cell>
        </row>
        <row r="44">
          <cell r="B44" t="str">
            <v>ОПП</v>
          </cell>
        </row>
        <row r="45">
          <cell r="B45" t="str">
            <v>САО</v>
          </cell>
        </row>
        <row r="46">
          <cell r="B46" t="str">
            <v>САО</v>
          </cell>
        </row>
        <row r="47">
          <cell r="B47" t="str">
            <v>САО</v>
          </cell>
        </row>
        <row r="48">
          <cell r="B48" t="str">
            <v>САО</v>
          </cell>
        </row>
        <row r="49">
          <cell r="B49" t="str">
            <v>САО</v>
          </cell>
        </row>
        <row r="50">
          <cell r="B50" t="str">
            <v>САО</v>
          </cell>
        </row>
        <row r="51">
          <cell r="B51" t="str">
            <v>САО</v>
          </cell>
        </row>
        <row r="52">
          <cell r="B52" t="str">
            <v>САО</v>
          </cell>
        </row>
        <row r="53">
          <cell r="B53" t="str">
            <v>САО</v>
          </cell>
        </row>
        <row r="54">
          <cell r="B54" t="str">
            <v>САО</v>
          </cell>
        </row>
        <row r="55">
          <cell r="B55" t="str">
            <v>САО</v>
          </cell>
        </row>
        <row r="56">
          <cell r="B56" t="str">
            <v>САО</v>
          </cell>
        </row>
        <row r="57">
          <cell r="B57" t="str">
            <v>САО</v>
          </cell>
        </row>
        <row r="58">
          <cell r="B58" t="str">
            <v>САО</v>
          </cell>
        </row>
        <row r="59">
          <cell r="B59" t="str">
            <v>САО</v>
          </cell>
        </row>
        <row r="60">
          <cell r="B60" t="str">
            <v>САО</v>
          </cell>
        </row>
        <row r="61">
          <cell r="B61" t="str">
            <v>СВАО</v>
          </cell>
        </row>
        <row r="62">
          <cell r="B62" t="str">
            <v>СВАО</v>
          </cell>
        </row>
        <row r="63">
          <cell r="B63" t="str">
            <v>СВАО</v>
          </cell>
        </row>
        <row r="64">
          <cell r="B64" t="str">
            <v>СВАО</v>
          </cell>
        </row>
        <row r="65">
          <cell r="B65" t="str">
            <v>СВАО</v>
          </cell>
        </row>
        <row r="66">
          <cell r="B66" t="str">
            <v>СВАО</v>
          </cell>
        </row>
        <row r="67">
          <cell r="B67" t="str">
            <v>СВАО</v>
          </cell>
        </row>
        <row r="68">
          <cell r="B68" t="str">
            <v>СВАО</v>
          </cell>
        </row>
        <row r="69">
          <cell r="B69" t="str">
            <v>СВАО</v>
          </cell>
        </row>
        <row r="70">
          <cell r="B70" t="str">
            <v>СВАО</v>
          </cell>
        </row>
        <row r="71">
          <cell r="B71" t="str">
            <v>СВАО</v>
          </cell>
        </row>
        <row r="72">
          <cell r="B72" t="str">
            <v>СГИ</v>
          </cell>
        </row>
        <row r="73">
          <cell r="B73" t="str">
            <v>СЗАО</v>
          </cell>
        </row>
        <row r="74">
          <cell r="B74" t="str">
            <v>СЗАО</v>
          </cell>
        </row>
        <row r="75">
          <cell r="B75" t="str">
            <v>СЗАО</v>
          </cell>
        </row>
        <row r="76">
          <cell r="B76" t="str">
            <v>СЗАО</v>
          </cell>
        </row>
        <row r="77">
          <cell r="B77" t="str">
            <v>СЗАО</v>
          </cell>
        </row>
        <row r="78">
          <cell r="B78" t="str">
            <v>СЗАО</v>
          </cell>
        </row>
        <row r="79">
          <cell r="B79" t="str">
            <v>СЗАО</v>
          </cell>
        </row>
        <row r="80">
          <cell r="B80" t="str">
            <v>СЗАО</v>
          </cell>
        </row>
        <row r="81">
          <cell r="B81" t="str">
            <v>СЗАО</v>
          </cell>
        </row>
        <row r="82">
          <cell r="B82" t="str">
            <v>СЗАО</v>
          </cell>
        </row>
        <row r="83">
          <cell r="B83" t="str">
            <v>СЗАО</v>
          </cell>
        </row>
        <row r="84">
          <cell r="B84" t="str">
            <v>СЗАО</v>
          </cell>
        </row>
        <row r="85">
          <cell r="B85" t="str">
            <v>СЗАО</v>
          </cell>
        </row>
        <row r="86">
          <cell r="B86" t="str">
            <v>СЗАО</v>
          </cell>
        </row>
        <row r="87">
          <cell r="B87" t="str">
            <v>СЗАО</v>
          </cell>
        </row>
        <row r="88">
          <cell r="B88" t="str">
            <v>СЗАО</v>
          </cell>
        </row>
        <row r="89">
          <cell r="B89" t="str">
            <v>СЗАО</v>
          </cell>
        </row>
        <row r="90">
          <cell r="B90" t="str">
            <v>СЗАО</v>
          </cell>
        </row>
        <row r="91">
          <cell r="B91" t="str">
            <v>ЦАО</v>
          </cell>
        </row>
        <row r="92">
          <cell r="B92" t="str">
            <v>ЦАО</v>
          </cell>
        </row>
        <row r="93">
          <cell r="B93" t="str">
            <v>ЦАО</v>
          </cell>
        </row>
        <row r="94">
          <cell r="B94" t="str">
            <v>ЦАО</v>
          </cell>
        </row>
        <row r="95">
          <cell r="B95" t="str">
            <v>ЦАО</v>
          </cell>
        </row>
        <row r="96">
          <cell r="B96" t="str">
            <v>ЦАО</v>
          </cell>
        </row>
        <row r="97">
          <cell r="B97" t="str">
            <v>ЦАО</v>
          </cell>
        </row>
        <row r="98">
          <cell r="B98" t="str">
            <v>ЦАО</v>
          </cell>
        </row>
        <row r="99">
          <cell r="B99" t="str">
            <v>ЦАО</v>
          </cell>
        </row>
        <row r="100">
          <cell r="B100" t="str">
            <v>ЦАО</v>
          </cell>
        </row>
        <row r="101">
          <cell r="B101" t="str">
            <v>ЦАО</v>
          </cell>
        </row>
        <row r="102">
          <cell r="B102" t="str">
            <v>ЦАО</v>
          </cell>
        </row>
        <row r="103">
          <cell r="B103" t="str">
            <v>ЦАО</v>
          </cell>
        </row>
        <row r="104">
          <cell r="B104" t="str">
            <v>ЦАО</v>
          </cell>
        </row>
        <row r="105">
          <cell r="B105" t="str">
            <v>ЦАО</v>
          </cell>
        </row>
        <row r="106">
          <cell r="B106" t="str">
            <v>ЦАО</v>
          </cell>
        </row>
        <row r="107">
          <cell r="B107" t="str">
            <v>ЦАО</v>
          </cell>
        </row>
        <row r="108">
          <cell r="B108" t="str">
            <v>ЦАО</v>
          </cell>
        </row>
        <row r="109">
          <cell r="B109" t="str">
            <v>ЦАО</v>
          </cell>
        </row>
        <row r="110">
          <cell r="B110" t="str">
            <v>ЦАО</v>
          </cell>
        </row>
        <row r="111">
          <cell r="B111" t="str">
            <v>ЦАО</v>
          </cell>
        </row>
        <row r="112">
          <cell r="B112" t="str">
            <v>ЦАО</v>
          </cell>
        </row>
        <row r="113">
          <cell r="B113" t="str">
            <v>ЦАО</v>
          </cell>
        </row>
        <row r="114">
          <cell r="B114" t="str">
            <v>ЦАО</v>
          </cell>
        </row>
        <row r="115">
          <cell r="B115" t="str">
            <v>ЦАО</v>
          </cell>
        </row>
        <row r="116">
          <cell r="B116" t="str">
            <v>ЦАО</v>
          </cell>
        </row>
        <row r="117">
          <cell r="B117" t="str">
            <v>ЦАО</v>
          </cell>
        </row>
        <row r="118">
          <cell r="B118" t="str">
            <v>ЦАО</v>
          </cell>
        </row>
        <row r="119">
          <cell r="B119" t="str">
            <v>ЦАО</v>
          </cell>
        </row>
        <row r="120">
          <cell r="B120" t="str">
            <v>ЦАО</v>
          </cell>
        </row>
        <row r="121">
          <cell r="B121" t="str">
            <v>ЦАО</v>
          </cell>
        </row>
        <row r="122">
          <cell r="B122" t="str">
            <v>ЦАО</v>
          </cell>
        </row>
        <row r="123">
          <cell r="B123" t="str">
            <v>ЦАО</v>
          </cell>
        </row>
        <row r="124">
          <cell r="B124" t="str">
            <v>ЦАО</v>
          </cell>
        </row>
        <row r="125">
          <cell r="B125" t="str">
            <v>ЦАО</v>
          </cell>
        </row>
        <row r="126">
          <cell r="B126" t="str">
            <v>ЮАО</v>
          </cell>
        </row>
        <row r="127">
          <cell r="B127" t="str">
            <v>ЮАО</v>
          </cell>
        </row>
        <row r="128">
          <cell r="B128" t="str">
            <v>ЮАО</v>
          </cell>
        </row>
        <row r="129">
          <cell r="B129" t="str">
            <v>ЮАО</v>
          </cell>
        </row>
        <row r="130">
          <cell r="B130" t="str">
            <v>ЮАО</v>
          </cell>
        </row>
        <row r="131">
          <cell r="B131" t="str">
            <v>ЮАО</v>
          </cell>
        </row>
        <row r="132">
          <cell r="B132" t="str">
            <v>ЮАО</v>
          </cell>
        </row>
        <row r="133">
          <cell r="B133" t="str">
            <v>ЮВАО</v>
          </cell>
        </row>
        <row r="134">
          <cell r="B134" t="str">
            <v>ЮВАО</v>
          </cell>
        </row>
        <row r="135">
          <cell r="B135" t="str">
            <v>ЮВАО</v>
          </cell>
        </row>
        <row r="136">
          <cell r="B136" t="str">
            <v>ЮВАО</v>
          </cell>
        </row>
        <row r="137">
          <cell r="B137" t="str">
            <v>ЮВАО</v>
          </cell>
        </row>
        <row r="138">
          <cell r="B138" t="str">
            <v>ЮВАО</v>
          </cell>
        </row>
        <row r="139">
          <cell r="B139" t="str">
            <v>ЮВАО</v>
          </cell>
        </row>
        <row r="140">
          <cell r="B140" t="str">
            <v>ЮВАО</v>
          </cell>
        </row>
        <row r="141">
          <cell r="B141" t="str">
            <v>ЮВАО</v>
          </cell>
        </row>
        <row r="142">
          <cell r="B142" t="str">
            <v>ЮЗАО</v>
          </cell>
        </row>
        <row r="143">
          <cell r="B143" t="str">
            <v>ЮЗАО</v>
          </cell>
        </row>
        <row r="144">
          <cell r="B144" t="str">
            <v>ЮЗАО</v>
          </cell>
        </row>
        <row r="145">
          <cell r="B145" t="str">
            <v>ЮЗАО</v>
          </cell>
        </row>
        <row r="146">
          <cell r="B146" t="str">
            <v>ЮЗАО</v>
          </cell>
        </row>
        <row r="147">
          <cell r="B147" t="str">
            <v>ЮЗАО</v>
          </cell>
        </row>
        <row r="148">
          <cell r="B148" t="str">
            <v>ЮЗАО</v>
          </cell>
        </row>
        <row r="149">
          <cell r="B149" t="str">
            <v>ЮЗАО</v>
          </cell>
        </row>
        <row r="150">
          <cell r="B150" t="str">
            <v>ЮВАО</v>
          </cell>
        </row>
        <row r="151">
          <cell r="B151" t="str">
            <v>ЮАО</v>
          </cell>
        </row>
        <row r="152">
          <cell r="B152" t="str">
            <v>ЮАО</v>
          </cell>
        </row>
        <row r="153">
          <cell r="B153" t="str">
            <v>ЮАО</v>
          </cell>
        </row>
        <row r="154">
          <cell r="B154" t="str">
            <v>ЮЗАО</v>
          </cell>
        </row>
        <row r="155">
          <cell r="B155" t="str">
            <v>ЮЗАО</v>
          </cell>
        </row>
        <row r="156">
          <cell r="B156" t="str">
            <v>ЮВАО</v>
          </cell>
        </row>
        <row r="157">
          <cell r="B157" t="str">
            <v>СЗАО</v>
          </cell>
        </row>
        <row r="158">
          <cell r="B158" t="str">
            <v>ЮАО</v>
          </cell>
        </row>
        <row r="159">
          <cell r="B159" t="str">
            <v>ЮАО</v>
          </cell>
        </row>
        <row r="160">
          <cell r="B160" t="str">
            <v>ЮЗАО</v>
          </cell>
        </row>
        <row r="161">
          <cell r="B161" t="str">
            <v>ЗАО</v>
          </cell>
        </row>
        <row r="162">
          <cell r="B162" t="str">
            <v>ЮВАО</v>
          </cell>
        </row>
        <row r="163">
          <cell r="B163" t="str">
            <v>ЮВАО</v>
          </cell>
        </row>
        <row r="164">
          <cell r="B164" t="str">
            <v>ВАО</v>
          </cell>
        </row>
        <row r="165">
          <cell r="B165" t="str">
            <v>ЮАО</v>
          </cell>
        </row>
        <row r="166">
          <cell r="B166" t="str">
            <v>ЮАО</v>
          </cell>
        </row>
        <row r="167">
          <cell r="B167" t="str">
            <v>ЮВАО</v>
          </cell>
        </row>
        <row r="168">
          <cell r="B168" t="str">
            <v>ЦАО</v>
          </cell>
        </row>
        <row r="169">
          <cell r="B169" t="str">
            <v>ЦАО</v>
          </cell>
        </row>
        <row r="170">
          <cell r="B170" t="str">
            <v>СВАО</v>
          </cell>
        </row>
        <row r="171">
          <cell r="B171" t="str">
            <v>ВАО</v>
          </cell>
        </row>
        <row r="172">
          <cell r="B172" t="str">
            <v>ВАО</v>
          </cell>
        </row>
        <row r="173">
          <cell r="B173" t="str">
            <v>ВАО</v>
          </cell>
        </row>
        <row r="174">
          <cell r="B174" t="str">
            <v>ВАО</v>
          </cell>
        </row>
        <row r="175">
          <cell r="B175" t="str">
            <v>ЮВАО</v>
          </cell>
        </row>
        <row r="176">
          <cell r="B176" t="str">
            <v>ЮВАО</v>
          </cell>
        </row>
        <row r="177">
          <cell r="B177" t="str">
            <v>ЦАО</v>
          </cell>
        </row>
        <row r="178">
          <cell r="B178" t="str">
            <v>ЦАО</v>
          </cell>
        </row>
        <row r="179">
          <cell r="B179" t="str">
            <v>ВАО</v>
          </cell>
        </row>
        <row r="180">
          <cell r="B180" t="str">
            <v>ВАО</v>
          </cell>
        </row>
        <row r="181">
          <cell r="B181" t="str">
            <v>ЮВАО</v>
          </cell>
        </row>
        <row r="182">
          <cell r="B182" t="str">
            <v>ЮВАО</v>
          </cell>
        </row>
        <row r="183">
          <cell r="B183" t="str">
            <v>ЮЗАО</v>
          </cell>
        </row>
        <row r="184">
          <cell r="B184" t="str">
            <v>ЮВАО</v>
          </cell>
        </row>
        <row r="185">
          <cell r="B185" t="str">
            <v>ЮАО</v>
          </cell>
        </row>
        <row r="186">
          <cell r="B186" t="str">
            <v>ЗАО</v>
          </cell>
        </row>
        <row r="187">
          <cell r="B187" t="str">
            <v>ЮЗАО</v>
          </cell>
        </row>
        <row r="188">
          <cell r="B188" t="str">
            <v>ВАО</v>
          </cell>
        </row>
        <row r="189">
          <cell r="B189" t="str">
            <v>ВАО</v>
          </cell>
        </row>
        <row r="190">
          <cell r="B190" t="str">
            <v>ЦАО</v>
          </cell>
        </row>
        <row r="191">
          <cell r="B191" t="str">
            <v>САО</v>
          </cell>
        </row>
        <row r="192">
          <cell r="B192" t="str">
            <v>СВАО</v>
          </cell>
        </row>
        <row r="193">
          <cell r="B193" t="str">
            <v>СЗАО</v>
          </cell>
        </row>
        <row r="194">
          <cell r="B194" t="str">
            <v>ЮАО</v>
          </cell>
        </row>
        <row r="195">
          <cell r="B195" t="str">
            <v>ЮАО</v>
          </cell>
        </row>
        <row r="196">
          <cell r="B196" t="str">
            <v>Зеленоград</v>
          </cell>
        </row>
        <row r="197">
          <cell r="B197" t="str">
            <v>ЮВАО</v>
          </cell>
        </row>
        <row r="198">
          <cell r="B198" t="str">
            <v>ЗАО</v>
          </cell>
        </row>
        <row r="199">
          <cell r="B199" t="str">
            <v>ЦАО</v>
          </cell>
        </row>
        <row r="200">
          <cell r="B200" t="str">
            <v>СВАО</v>
          </cell>
        </row>
        <row r="201">
          <cell r="B201" t="str">
            <v>ВАО</v>
          </cell>
        </row>
        <row r="202">
          <cell r="B202" t="str">
            <v>ВАО</v>
          </cell>
        </row>
        <row r="203">
          <cell r="B203" t="str">
            <v>ЦАО</v>
          </cell>
        </row>
        <row r="204">
          <cell r="B204" t="str">
            <v>ВАО</v>
          </cell>
        </row>
        <row r="205">
          <cell r="B205" t="str">
            <v>САО</v>
          </cell>
        </row>
        <row r="206">
          <cell r="B206" t="str">
            <v>САО</v>
          </cell>
        </row>
        <row r="207">
          <cell r="B207" t="str">
            <v>ЦАО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O34"/>
  <sheetViews>
    <sheetView showGridLines="0" workbookViewId="0">
      <pane ySplit="10" topLeftCell="A11" activePane="bottomLeft" state="frozen"/>
      <selection pane="bottomLeft" activeCell="C10" sqref="C10"/>
    </sheetView>
  </sheetViews>
  <sheetFormatPr defaultColWidth="9.109375" defaultRowHeight="12" x14ac:dyDescent="0.25"/>
  <cols>
    <col min="1" max="1" width="1.6640625" style="2" customWidth="1"/>
    <col min="2" max="2" width="0.88671875" style="2" customWidth="1"/>
    <col min="3" max="3" width="1.6640625" style="2" customWidth="1"/>
    <col min="4" max="7" width="2.6640625" style="8" customWidth="1"/>
    <col min="8" max="8" width="20.6640625" style="158" customWidth="1"/>
    <col min="9" max="9" width="2.6640625" style="2" customWidth="1"/>
    <col min="10" max="10" width="58.109375" style="71" customWidth="1"/>
    <col min="11" max="12" width="2.6640625" style="2" customWidth="1"/>
    <col min="13" max="13" width="1.6640625" style="2" customWidth="1"/>
    <col min="14" max="14" width="0.88671875" style="2" customWidth="1"/>
    <col min="15" max="15" width="1.6640625" style="2" customWidth="1"/>
    <col min="16" max="16384" width="9.109375" style="2"/>
  </cols>
  <sheetData>
    <row r="1" spans="1:15" ht="8.1" customHeight="1" x14ac:dyDescent="0.25">
      <c r="A1" s="1"/>
      <c r="B1" s="1"/>
      <c r="C1" s="1"/>
      <c r="D1" s="7"/>
      <c r="E1" s="7"/>
      <c r="F1" s="7"/>
      <c r="G1" s="7"/>
      <c r="H1" s="155"/>
      <c r="I1" s="1"/>
      <c r="J1" s="69"/>
      <c r="K1" s="1"/>
      <c r="L1" s="1"/>
      <c r="M1" s="1"/>
      <c r="N1" s="1"/>
      <c r="O1" s="1"/>
    </row>
    <row r="2" spans="1:15" ht="5.0999999999999996" customHeight="1" x14ac:dyDescent="0.25">
      <c r="A2" s="1"/>
      <c r="B2" s="57"/>
      <c r="C2" s="57"/>
      <c r="D2" s="60"/>
      <c r="E2" s="60"/>
      <c r="F2" s="60"/>
      <c r="G2" s="60"/>
      <c r="H2" s="156"/>
      <c r="I2" s="57"/>
      <c r="J2" s="70"/>
      <c r="K2" s="57"/>
      <c r="L2" s="57"/>
      <c r="M2" s="57"/>
      <c r="N2" s="57"/>
      <c r="O2" s="1"/>
    </row>
    <row r="3" spans="1:15" x14ac:dyDescent="0.25">
      <c r="A3" s="1"/>
      <c r="B3" s="57"/>
      <c r="C3" s="1"/>
      <c r="D3" s="7"/>
      <c r="E3" s="7"/>
      <c r="F3" s="7"/>
      <c r="G3" s="7"/>
      <c r="H3" s="155"/>
      <c r="I3" s="1"/>
      <c r="J3" s="167"/>
      <c r="K3" s="1"/>
      <c r="L3" s="1"/>
      <c r="M3" s="1"/>
      <c r="N3" s="57"/>
      <c r="O3" s="1"/>
    </row>
    <row r="4" spans="1:15" x14ac:dyDescent="0.25">
      <c r="A4" s="1"/>
      <c r="B4" s="57"/>
      <c r="C4" s="1"/>
      <c r="D4" s="7"/>
      <c r="E4" s="7"/>
      <c r="F4" s="7"/>
      <c r="G4" s="7"/>
      <c r="H4" s="155"/>
      <c r="I4" s="1"/>
      <c r="J4" s="167"/>
      <c r="K4" s="1"/>
      <c r="L4" s="1"/>
      <c r="M4" s="1"/>
      <c r="N4" s="57"/>
      <c r="O4" s="1"/>
    </row>
    <row r="5" spans="1:15" x14ac:dyDescent="0.25">
      <c r="A5" s="1"/>
      <c r="B5" s="57"/>
      <c r="C5" s="1"/>
      <c r="D5" s="7" t="s">
        <v>124</v>
      </c>
      <c r="E5" s="7"/>
      <c r="F5" s="7"/>
      <c r="G5" s="7"/>
      <c r="H5" s="155"/>
      <c r="I5" s="1"/>
      <c r="J5" s="167"/>
      <c r="K5" s="1"/>
      <c r="L5" s="1"/>
      <c r="M5" s="1"/>
      <c r="N5" s="57"/>
      <c r="O5" s="1"/>
    </row>
    <row r="6" spans="1:15" x14ac:dyDescent="0.25">
      <c r="A6" s="1"/>
      <c r="B6" s="57"/>
      <c r="C6" s="1"/>
      <c r="D6" s="7" t="s">
        <v>122</v>
      </c>
      <c r="E6" s="7"/>
      <c r="F6" s="7"/>
      <c r="G6" s="7"/>
      <c r="H6" s="155"/>
      <c r="I6" s="1"/>
      <c r="J6" s="69"/>
      <c r="K6" s="1"/>
      <c r="L6" s="1"/>
      <c r="M6" s="1"/>
      <c r="N6" s="57"/>
      <c r="O6" s="1"/>
    </row>
    <row r="7" spans="1:15" x14ac:dyDescent="0.25">
      <c r="A7" s="1"/>
      <c r="B7" s="57"/>
      <c r="C7" s="1"/>
      <c r="D7" s="7" t="s">
        <v>123</v>
      </c>
      <c r="E7" s="7"/>
      <c r="F7" s="7"/>
      <c r="G7" s="7"/>
      <c r="H7" s="155"/>
      <c r="I7" s="1"/>
      <c r="J7" s="167"/>
      <c r="K7" s="1"/>
      <c r="L7" s="1"/>
      <c r="M7" s="1"/>
      <c r="N7" s="57"/>
      <c r="O7" s="1"/>
    </row>
    <row r="8" spans="1:15" x14ac:dyDescent="0.25">
      <c r="A8" s="1"/>
      <c r="B8" s="57"/>
      <c r="C8" s="1"/>
      <c r="D8" s="7"/>
      <c r="E8" s="7"/>
      <c r="F8" s="7"/>
      <c r="G8" s="7"/>
      <c r="H8" s="155"/>
      <c r="I8" s="1"/>
      <c r="J8" s="169"/>
      <c r="K8" s="1"/>
      <c r="L8" s="169" t="s">
        <v>134</v>
      </c>
      <c r="M8" s="1"/>
      <c r="N8" s="57"/>
      <c r="O8" s="1"/>
    </row>
    <row r="9" spans="1:15" s="166" customFormat="1" x14ac:dyDescent="0.25">
      <c r="A9" s="167"/>
      <c r="B9" s="57"/>
      <c r="C9" s="167"/>
      <c r="D9" s="168"/>
      <c r="E9" s="168"/>
      <c r="F9" s="168"/>
      <c r="G9" s="168"/>
      <c r="H9" s="155"/>
      <c r="I9" s="167"/>
      <c r="J9" s="69"/>
      <c r="K9" s="167"/>
      <c r="L9" s="167"/>
      <c r="M9" s="167"/>
      <c r="N9" s="57"/>
      <c r="O9" s="167"/>
    </row>
    <row r="10" spans="1:15" x14ac:dyDescent="0.25">
      <c r="A10" s="1"/>
      <c r="B10" s="57"/>
      <c r="C10" s="1"/>
      <c r="D10" s="7" t="s">
        <v>121</v>
      </c>
      <c r="E10" s="7"/>
      <c r="F10" s="7"/>
      <c r="G10" s="7"/>
      <c r="H10" s="155"/>
      <c r="I10" s="1"/>
      <c r="J10" s="69"/>
      <c r="K10" s="1"/>
      <c r="L10" s="1"/>
      <c r="M10" s="1"/>
      <c r="N10" s="57"/>
      <c r="O10" s="1"/>
    </row>
    <row r="11" spans="1:15" x14ac:dyDescent="0.25">
      <c r="A11" s="1"/>
      <c r="B11" s="57"/>
      <c r="C11" s="1"/>
      <c r="D11" s="7"/>
      <c r="E11" s="7"/>
      <c r="F11" s="7"/>
      <c r="G11" s="7"/>
      <c r="H11" s="155"/>
      <c r="I11" s="1"/>
      <c r="J11" s="69"/>
      <c r="K11" s="1"/>
      <c r="L11" s="1"/>
      <c r="M11" s="1"/>
      <c r="N11" s="57"/>
      <c r="O11" s="1"/>
    </row>
    <row r="12" spans="1:15" x14ac:dyDescent="0.25">
      <c r="A12" s="1"/>
      <c r="B12" s="57"/>
      <c r="C12" s="1"/>
      <c r="D12" s="7"/>
      <c r="E12" s="7"/>
      <c r="F12" s="7"/>
      <c r="G12" s="7"/>
      <c r="H12" s="155"/>
      <c r="I12" s="1"/>
      <c r="J12" s="69"/>
      <c r="K12" s="1"/>
      <c r="L12" s="1"/>
      <c r="M12" s="1"/>
      <c r="N12" s="57"/>
      <c r="O12" s="1"/>
    </row>
    <row r="13" spans="1:15" s="154" customFormat="1" ht="13.8" x14ac:dyDescent="0.3">
      <c r="A13" s="150"/>
      <c r="B13" s="151"/>
      <c r="C13" s="150"/>
      <c r="D13" s="150"/>
      <c r="E13" s="150"/>
      <c r="F13" s="150"/>
      <c r="G13" s="150"/>
      <c r="H13" s="157" t="s">
        <v>125</v>
      </c>
      <c r="I13" s="152"/>
      <c r="J13" s="153" t="s">
        <v>130</v>
      </c>
      <c r="K13" s="150"/>
      <c r="L13" s="150"/>
      <c r="M13" s="150"/>
      <c r="N13" s="151"/>
      <c r="O13" s="150"/>
    </row>
    <row r="14" spans="1:15" x14ac:dyDescent="0.25">
      <c r="A14" s="1"/>
      <c r="B14" s="57"/>
      <c r="C14" s="1"/>
      <c r="D14" s="7"/>
      <c r="E14" s="7"/>
      <c r="F14" s="7"/>
      <c r="G14" s="7"/>
      <c r="H14" s="155"/>
      <c r="I14" s="1"/>
      <c r="J14" s="69"/>
      <c r="K14" s="1"/>
      <c r="L14" s="1"/>
      <c r="M14" s="1"/>
      <c r="N14" s="57"/>
      <c r="O14" s="1"/>
    </row>
    <row r="15" spans="1:15" s="154" customFormat="1" ht="13.8" x14ac:dyDescent="0.3">
      <c r="A15" s="150"/>
      <c r="B15" s="151"/>
      <c r="C15" s="150"/>
      <c r="D15" s="150"/>
      <c r="E15" s="150"/>
      <c r="F15" s="150"/>
      <c r="G15" s="150"/>
      <c r="H15" s="159" t="s">
        <v>113</v>
      </c>
      <c r="I15" s="152"/>
      <c r="J15" s="153" t="s">
        <v>92</v>
      </c>
      <c r="K15" s="150"/>
      <c r="L15" s="150"/>
      <c r="M15" s="150"/>
      <c r="N15" s="151"/>
      <c r="O15" s="150"/>
    </row>
    <row r="16" spans="1:15" x14ac:dyDescent="0.25">
      <c r="A16" s="1"/>
      <c r="B16" s="57"/>
      <c r="C16" s="1"/>
      <c r="D16" s="7"/>
      <c r="E16" s="7"/>
      <c r="F16" s="7"/>
      <c r="G16" s="7"/>
      <c r="H16" s="155"/>
      <c r="I16" s="1"/>
      <c r="J16" s="69"/>
      <c r="K16" s="1"/>
      <c r="L16" s="1"/>
      <c r="M16" s="1"/>
      <c r="N16" s="57"/>
      <c r="O16" s="1"/>
    </row>
    <row r="17" spans="1:15" s="154" customFormat="1" ht="13.8" x14ac:dyDescent="0.3">
      <c r="A17" s="150"/>
      <c r="B17" s="151"/>
      <c r="C17" s="150"/>
      <c r="D17" s="150"/>
      <c r="E17" s="150"/>
      <c r="F17" s="150"/>
      <c r="G17" s="150"/>
      <c r="H17" s="160" t="s">
        <v>21</v>
      </c>
      <c r="I17" s="152"/>
      <c r="J17" s="153" t="s">
        <v>115</v>
      </c>
      <c r="K17" s="150"/>
      <c r="L17" s="150"/>
      <c r="M17" s="150"/>
      <c r="N17" s="151"/>
      <c r="O17" s="150"/>
    </row>
    <row r="18" spans="1:15" x14ac:dyDescent="0.25">
      <c r="A18" s="1"/>
      <c r="B18" s="57"/>
      <c r="C18" s="1"/>
      <c r="D18" s="7"/>
      <c r="E18" s="7"/>
      <c r="F18" s="7"/>
      <c r="G18" s="7"/>
      <c r="H18" s="155"/>
      <c r="I18" s="1"/>
      <c r="J18" s="69"/>
      <c r="K18" s="1"/>
      <c r="L18" s="1"/>
      <c r="M18" s="1"/>
      <c r="N18" s="57"/>
      <c r="O18" s="1"/>
    </row>
    <row r="19" spans="1:15" s="154" customFormat="1" ht="13.8" x14ac:dyDescent="0.3">
      <c r="A19" s="150"/>
      <c r="B19" s="151"/>
      <c r="C19" s="150"/>
      <c r="D19" s="150"/>
      <c r="E19" s="150"/>
      <c r="F19" s="150"/>
      <c r="G19" s="150"/>
      <c r="H19" s="160" t="s">
        <v>103</v>
      </c>
      <c r="I19" s="152"/>
      <c r="J19" s="153" t="s">
        <v>28</v>
      </c>
      <c r="K19" s="150"/>
      <c r="L19" s="150"/>
      <c r="M19" s="150"/>
      <c r="N19" s="151"/>
      <c r="O19" s="150"/>
    </row>
    <row r="20" spans="1:15" x14ac:dyDescent="0.25">
      <c r="A20" s="1"/>
      <c r="B20" s="57"/>
      <c r="C20" s="1"/>
      <c r="D20" s="7"/>
      <c r="E20" s="7"/>
      <c r="F20" s="7"/>
      <c r="G20" s="7"/>
      <c r="H20" s="155"/>
      <c r="I20" s="1"/>
      <c r="J20" s="69"/>
      <c r="K20" s="1"/>
      <c r="L20" s="1"/>
      <c r="M20" s="1"/>
      <c r="N20" s="57"/>
      <c r="O20" s="1"/>
    </row>
    <row r="21" spans="1:15" s="154" customFormat="1" ht="13.8" x14ac:dyDescent="0.3">
      <c r="A21" s="150"/>
      <c r="B21" s="151"/>
      <c r="C21" s="150"/>
      <c r="D21" s="150"/>
      <c r="E21" s="150"/>
      <c r="F21" s="150"/>
      <c r="G21" s="150"/>
      <c r="H21" s="160" t="s">
        <v>105</v>
      </c>
      <c r="I21" s="152"/>
      <c r="J21" s="153" t="s">
        <v>36</v>
      </c>
      <c r="K21" s="150"/>
      <c r="L21" s="150"/>
      <c r="M21" s="150"/>
      <c r="N21" s="151"/>
      <c r="O21" s="150"/>
    </row>
    <row r="22" spans="1:15" x14ac:dyDescent="0.25">
      <c r="A22" s="1"/>
      <c r="B22" s="57"/>
      <c r="C22" s="1"/>
      <c r="D22" s="7"/>
      <c r="E22" s="7"/>
      <c r="F22" s="7"/>
      <c r="G22" s="7"/>
      <c r="H22" s="155"/>
      <c r="I22" s="1"/>
      <c r="J22" s="69"/>
      <c r="K22" s="1"/>
      <c r="L22" s="1"/>
      <c r="M22" s="1"/>
      <c r="N22" s="57"/>
      <c r="O22" s="1"/>
    </row>
    <row r="23" spans="1:15" s="154" customFormat="1" ht="13.8" x14ac:dyDescent="0.3">
      <c r="A23" s="150"/>
      <c r="B23" s="151"/>
      <c r="C23" s="150"/>
      <c r="D23" s="150"/>
      <c r="E23" s="150"/>
      <c r="F23" s="150"/>
      <c r="G23" s="150"/>
      <c r="H23" s="160" t="s">
        <v>106</v>
      </c>
      <c r="I23" s="152"/>
      <c r="J23" s="153" t="s">
        <v>56</v>
      </c>
      <c r="K23" s="150"/>
      <c r="L23" s="150"/>
      <c r="M23" s="150"/>
      <c r="N23" s="151"/>
      <c r="O23" s="150"/>
    </row>
    <row r="24" spans="1:15" x14ac:dyDescent="0.25">
      <c r="A24" s="1"/>
      <c r="B24" s="57"/>
      <c r="C24" s="1"/>
      <c r="D24" s="7"/>
      <c r="E24" s="7"/>
      <c r="F24" s="7"/>
      <c r="G24" s="7"/>
      <c r="H24" s="155"/>
      <c r="I24" s="1"/>
      <c r="J24" s="69"/>
      <c r="K24" s="1"/>
      <c r="L24" s="1"/>
      <c r="M24" s="1"/>
      <c r="N24" s="57"/>
      <c r="O24" s="1"/>
    </row>
    <row r="25" spans="1:15" s="154" customFormat="1" ht="13.8" x14ac:dyDescent="0.3">
      <c r="A25" s="150"/>
      <c r="B25" s="151"/>
      <c r="C25" s="150"/>
      <c r="D25" s="150"/>
      <c r="E25" s="150"/>
      <c r="F25" s="150"/>
      <c r="G25" s="150"/>
      <c r="H25" s="161" t="s">
        <v>126</v>
      </c>
      <c r="I25" s="152"/>
      <c r="J25" s="153" t="s">
        <v>27</v>
      </c>
      <c r="K25" s="150"/>
      <c r="L25" s="150"/>
      <c r="M25" s="150"/>
      <c r="N25" s="151"/>
      <c r="O25" s="150"/>
    </row>
    <row r="26" spans="1:15" x14ac:dyDescent="0.25">
      <c r="A26" s="1"/>
      <c r="B26" s="57"/>
      <c r="C26" s="1"/>
      <c r="D26" s="7"/>
      <c r="E26" s="7"/>
      <c r="F26" s="7"/>
      <c r="G26" s="7"/>
      <c r="H26" s="155"/>
      <c r="I26" s="1"/>
      <c r="J26" s="69"/>
      <c r="K26" s="1"/>
      <c r="L26" s="1"/>
      <c r="M26" s="1"/>
      <c r="N26" s="57"/>
      <c r="O26" s="1"/>
    </row>
    <row r="27" spans="1:15" s="154" customFormat="1" ht="13.8" x14ac:dyDescent="0.3">
      <c r="A27" s="150"/>
      <c r="B27" s="151"/>
      <c r="C27" s="150"/>
      <c r="D27" s="150"/>
      <c r="E27" s="150"/>
      <c r="F27" s="150"/>
      <c r="G27" s="150"/>
      <c r="H27" s="162" t="s">
        <v>127</v>
      </c>
      <c r="I27" s="152"/>
      <c r="J27" s="153" t="s">
        <v>62</v>
      </c>
      <c r="K27" s="150"/>
      <c r="L27" s="150"/>
      <c r="M27" s="150"/>
      <c r="N27" s="151"/>
      <c r="O27" s="150"/>
    </row>
    <row r="28" spans="1:15" x14ac:dyDescent="0.25">
      <c r="A28" s="1"/>
      <c r="B28" s="57"/>
      <c r="C28" s="1"/>
      <c r="D28" s="7"/>
      <c r="E28" s="7"/>
      <c r="F28" s="7"/>
      <c r="G28" s="7"/>
      <c r="H28" s="155"/>
      <c r="I28" s="1"/>
      <c r="J28" s="69"/>
      <c r="K28" s="1"/>
      <c r="L28" s="1"/>
      <c r="M28" s="1"/>
      <c r="N28" s="57"/>
      <c r="O28" s="1"/>
    </row>
    <row r="29" spans="1:15" s="154" customFormat="1" ht="13.8" x14ac:dyDescent="0.3">
      <c r="A29" s="150"/>
      <c r="B29" s="151"/>
      <c r="C29" s="150"/>
      <c r="D29" s="150"/>
      <c r="E29" s="150"/>
      <c r="F29" s="150"/>
      <c r="G29" s="150"/>
      <c r="H29" s="162" t="s">
        <v>128</v>
      </c>
      <c r="I29" s="152"/>
      <c r="J29" s="153" t="s">
        <v>87</v>
      </c>
      <c r="K29" s="150"/>
      <c r="L29" s="150"/>
      <c r="M29" s="150"/>
      <c r="N29" s="151"/>
      <c r="O29" s="150"/>
    </row>
    <row r="30" spans="1:15" x14ac:dyDescent="0.25">
      <c r="A30" s="1"/>
      <c r="B30" s="57"/>
      <c r="C30" s="1"/>
      <c r="D30" s="7"/>
      <c r="E30" s="7"/>
      <c r="F30" s="7"/>
      <c r="G30" s="7"/>
      <c r="H30" s="155"/>
      <c r="I30" s="1"/>
      <c r="J30" s="69"/>
      <c r="K30" s="1"/>
      <c r="L30" s="1"/>
      <c r="M30" s="1"/>
      <c r="N30" s="57"/>
      <c r="O30" s="1"/>
    </row>
    <row r="31" spans="1:15" s="154" customFormat="1" ht="13.8" x14ac:dyDescent="0.3">
      <c r="A31" s="150"/>
      <c r="B31" s="151"/>
      <c r="C31" s="150"/>
      <c r="D31" s="150"/>
      <c r="E31" s="150"/>
      <c r="F31" s="150"/>
      <c r="G31" s="150"/>
      <c r="H31" s="163" t="s">
        <v>129</v>
      </c>
      <c r="I31" s="152"/>
      <c r="J31" s="153" t="s">
        <v>120</v>
      </c>
      <c r="K31" s="150"/>
      <c r="L31" s="150"/>
      <c r="M31" s="150"/>
      <c r="N31" s="151"/>
      <c r="O31" s="150"/>
    </row>
    <row r="32" spans="1:15" x14ac:dyDescent="0.25">
      <c r="A32" s="1"/>
      <c r="B32" s="57"/>
      <c r="C32" s="1"/>
      <c r="D32" s="7"/>
      <c r="E32" s="7"/>
      <c r="F32" s="7"/>
      <c r="G32" s="7"/>
      <c r="H32" s="155"/>
      <c r="I32" s="1"/>
      <c r="J32" s="69"/>
      <c r="K32" s="1"/>
      <c r="L32" s="1"/>
      <c r="M32" s="1"/>
      <c r="N32" s="57"/>
      <c r="O32" s="1"/>
    </row>
    <row r="33" spans="1:15" ht="5.0999999999999996" customHeight="1" x14ac:dyDescent="0.25">
      <c r="A33" s="1"/>
      <c r="B33" s="57"/>
      <c r="C33" s="57"/>
      <c r="D33" s="60"/>
      <c r="E33" s="60"/>
      <c r="F33" s="60"/>
      <c r="G33" s="60"/>
      <c r="H33" s="156"/>
      <c r="I33" s="57"/>
      <c r="J33" s="70"/>
      <c r="K33" s="57"/>
      <c r="L33" s="57"/>
      <c r="M33" s="57"/>
      <c r="N33" s="57"/>
      <c r="O33" s="1"/>
    </row>
    <row r="34" spans="1:15" x14ac:dyDescent="0.25">
      <c r="A34" s="1"/>
      <c r="B34" s="1"/>
      <c r="C34" s="1"/>
      <c r="D34" s="7"/>
      <c r="E34" s="7"/>
      <c r="F34" s="7"/>
      <c r="G34" s="7"/>
      <c r="H34" s="155"/>
      <c r="I34" s="1"/>
      <c r="J34" s="69"/>
      <c r="K34" s="1"/>
      <c r="L34" s="1"/>
      <c r="M34" s="1"/>
      <c r="N34" s="1"/>
      <c r="O34" s="1"/>
    </row>
  </sheetData>
  <hyperlinks>
    <hyperlink ref="H13:J13" location="методология!A1" tooltip="к методологии" display="методология"/>
    <hyperlink ref="H15:J15" location="ФОТ!A1" tooltip="к отчетам по ФОТ" display="ФОТ"/>
    <hyperlink ref="H17:J17" location="ID!A1" tooltip="к справочникам" display="ID"/>
    <hyperlink ref="H19:J19" location="ФИО!A1" tooltip="к справочнику сотрудников" display="ФИО"/>
    <hyperlink ref="H21:J21" location="операции!A1" tooltip="к справочнику операций" display="операции"/>
    <hyperlink ref="H23:J23" location="р_дни!A1" tooltip="к справочнику рабочих дней" display="р_дни"/>
    <hyperlink ref="H25:J25" location="БЮДЖЕТ!A1" tooltip="к бюджету ФОТ" display="БЮДЖЕТ"/>
    <hyperlink ref="H27:J27" location="факт_операции!A1" tooltip="к факту операций" display="факт_операции"/>
    <hyperlink ref="H29:J29" location="факт_расчет!A1" tooltip="к окончательному расчету" display="факт_расчет"/>
    <hyperlink ref="H31:J31" location="план_факт_закрытие!A1" tooltip="к закрытию месяца" display="план_факт_закрытие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R2149"/>
  <sheetViews>
    <sheetView showGridLines="0" workbookViewId="0">
      <pane xSplit="8" ySplit="10" topLeftCell="I11" activePane="bottomRight" state="frozen"/>
      <selection pane="topRight" activeCell="I1" sqref="I1"/>
      <selection pane="bottomLeft" activeCell="A11" sqref="A11"/>
      <selection pane="bottomRight" activeCell="A9" sqref="A9"/>
    </sheetView>
  </sheetViews>
  <sheetFormatPr defaultColWidth="9.109375" defaultRowHeight="12" x14ac:dyDescent="0.25"/>
  <cols>
    <col min="1" max="2" width="2.6640625" style="2" customWidth="1"/>
    <col min="3" max="3" width="4.88671875" style="2" bestFit="1" customWidth="1"/>
    <col min="4" max="4" width="12" style="20" customWidth="1"/>
    <col min="5" max="5" width="4" style="25" bestFit="1" customWidth="1"/>
    <col min="6" max="6" width="32.6640625" style="20" customWidth="1"/>
    <col min="7" max="7" width="22.5546875" style="20" bestFit="1" customWidth="1"/>
    <col min="8" max="8" width="0.88671875" style="2" customWidth="1"/>
    <col min="9" max="9" width="6.33203125" style="20" bestFit="1" customWidth="1"/>
    <col min="10" max="10" width="9.44140625" style="20" bestFit="1" customWidth="1"/>
    <col min="11" max="12" width="21.44140625" style="20" bestFit="1" customWidth="1"/>
    <col min="13" max="13" width="24" style="20" bestFit="1" customWidth="1"/>
    <col min="14" max="14" width="0.88671875" style="2" customWidth="1"/>
    <col min="15" max="15" width="14.109375" style="93" bestFit="1" customWidth="1"/>
    <col min="16" max="16" width="25.5546875" style="97" customWidth="1"/>
    <col min="17" max="16384" width="9.109375" style="2"/>
  </cols>
  <sheetData>
    <row r="1" spans="1:16" ht="13.8" x14ac:dyDescent="0.3">
      <c r="A1" s="164" t="s">
        <v>131</v>
      </c>
      <c r="B1" s="164"/>
      <c r="C1" s="164"/>
      <c r="D1" s="164"/>
      <c r="E1" s="22"/>
      <c r="F1" s="17"/>
      <c r="G1" s="17"/>
      <c r="H1" s="1"/>
      <c r="I1" s="17"/>
      <c r="J1" s="17"/>
      <c r="K1" s="17"/>
      <c r="L1" s="17"/>
      <c r="M1" s="17"/>
      <c r="N1" s="1"/>
      <c r="O1" s="90"/>
      <c r="P1" s="94"/>
    </row>
    <row r="2" spans="1:16" x14ac:dyDescent="0.25">
      <c r="A2" s="1"/>
      <c r="B2" s="1"/>
      <c r="C2" s="1"/>
      <c r="D2" s="17"/>
      <c r="E2" s="22"/>
      <c r="F2" s="17"/>
      <c r="G2" s="17"/>
      <c r="H2" s="1"/>
      <c r="I2" s="17"/>
      <c r="J2" s="17"/>
      <c r="K2" s="17"/>
      <c r="L2" s="17"/>
      <c r="M2" s="17"/>
      <c r="N2" s="1"/>
      <c r="O2" s="90"/>
      <c r="P2" s="94"/>
    </row>
    <row r="3" spans="1:16" s="8" customFormat="1" x14ac:dyDescent="0.25">
      <c r="A3" s="7"/>
      <c r="B3" s="7" t="s">
        <v>87</v>
      </c>
      <c r="C3" s="7"/>
      <c r="D3" s="18"/>
      <c r="E3" s="27"/>
      <c r="F3" s="18"/>
      <c r="G3" s="18"/>
      <c r="H3" s="7"/>
      <c r="I3" s="18"/>
      <c r="J3" s="18"/>
      <c r="K3" s="18"/>
      <c r="L3" s="18"/>
      <c r="M3" s="18"/>
      <c r="N3" s="7"/>
      <c r="O3" s="146"/>
      <c r="P3" s="147"/>
    </row>
    <row r="4" spans="1:16" s="8" customFormat="1" x14ac:dyDescent="0.25">
      <c r="A4" s="7"/>
      <c r="B4" s="7" t="s">
        <v>0</v>
      </c>
      <c r="C4" s="7"/>
      <c r="D4" s="18"/>
      <c r="E4" s="27"/>
      <c r="F4" s="18"/>
      <c r="G4" s="18"/>
      <c r="H4" s="7"/>
      <c r="I4" s="18"/>
      <c r="J4" s="18"/>
      <c r="K4" s="18"/>
      <c r="L4" s="18"/>
      <c r="M4" s="18"/>
      <c r="N4" s="7"/>
      <c r="O4" s="146"/>
      <c r="P4" s="147"/>
    </row>
    <row r="5" spans="1:16" s="8" customFormat="1" x14ac:dyDescent="0.25">
      <c r="A5" s="7"/>
      <c r="B5" s="7" t="s">
        <v>1</v>
      </c>
      <c r="C5" s="7"/>
      <c r="D5" s="18"/>
      <c r="E5" s="27"/>
      <c r="F5" s="18"/>
      <c r="G5" s="18"/>
      <c r="H5" s="7"/>
      <c r="I5" s="18"/>
      <c r="J5" s="18"/>
      <c r="K5" s="18"/>
      <c r="L5" s="18"/>
      <c r="M5" s="18"/>
      <c r="N5" s="7"/>
      <c r="O5" s="146"/>
      <c r="P5" s="147"/>
    </row>
    <row r="6" spans="1:16" s="8" customFormat="1" x14ac:dyDescent="0.25">
      <c r="A6" s="7"/>
      <c r="B6" s="7" t="s">
        <v>2</v>
      </c>
      <c r="C6" s="7"/>
      <c r="D6" s="18"/>
      <c r="E6" s="27"/>
      <c r="F6" s="18" t="s">
        <v>119</v>
      </c>
      <c r="G6" s="18"/>
      <c r="H6" s="7"/>
      <c r="I6" s="18"/>
      <c r="J6" s="18"/>
      <c r="K6" s="18"/>
      <c r="L6" s="18"/>
      <c r="M6" s="18"/>
      <c r="N6" s="7"/>
      <c r="O6" s="146"/>
      <c r="P6" s="147"/>
    </row>
    <row r="7" spans="1:16" x14ac:dyDescent="0.25">
      <c r="A7" s="1"/>
      <c r="B7" s="1"/>
      <c r="C7" s="1"/>
      <c r="D7" s="17"/>
      <c r="E7" s="22"/>
      <c r="F7" s="17"/>
      <c r="G7" s="17"/>
      <c r="H7" s="1"/>
      <c r="I7" s="17"/>
      <c r="J7" s="17"/>
      <c r="K7" s="17"/>
      <c r="L7" s="17"/>
      <c r="M7" s="17"/>
      <c r="N7" s="1"/>
      <c r="O7" s="90"/>
      <c r="P7" s="94"/>
    </row>
    <row r="8" spans="1:16" x14ac:dyDescent="0.25">
      <c r="A8" s="1"/>
      <c r="B8" s="27">
        <f>IF(MAX(C:C)&lt;MAX(БЮДЖЕТ!$C:$C),1,0)</f>
        <v>0</v>
      </c>
      <c r="C8" s="23" t="s">
        <v>19</v>
      </c>
      <c r="D8" s="17" t="s">
        <v>116</v>
      </c>
      <c r="E8" s="27">
        <f>SUM(E11:E99535)</f>
        <v>0</v>
      </c>
      <c r="F8" s="17" t="s">
        <v>60</v>
      </c>
      <c r="G8" s="17" t="s">
        <v>60</v>
      </c>
      <c r="H8" s="36"/>
      <c r="I8" s="17" t="s">
        <v>71</v>
      </c>
      <c r="J8" s="42" t="s">
        <v>71</v>
      </c>
      <c r="K8" s="42" t="s">
        <v>71</v>
      </c>
      <c r="L8" s="42" t="s">
        <v>71</v>
      </c>
      <c r="M8" s="43" t="s">
        <v>65</v>
      </c>
      <c r="N8" s="36"/>
      <c r="O8" s="88"/>
      <c r="P8" s="94"/>
    </row>
    <row r="9" spans="1:16" s="8" customFormat="1" x14ac:dyDescent="0.25">
      <c r="A9" s="7"/>
      <c r="B9" s="7"/>
      <c r="C9" s="11" t="s">
        <v>6</v>
      </c>
      <c r="D9" s="35" t="str">
        <f>БЮДЖЕТ!$P$9</f>
        <v>ID</v>
      </c>
      <c r="E9" s="23" t="s">
        <v>19</v>
      </c>
      <c r="F9" s="18" t="str">
        <f>ID!$AB$6</f>
        <v>Должность - кратко</v>
      </c>
      <c r="G9" s="38" t="str">
        <f>БЮДЖЕТ!$X$9</f>
        <v>Фамилия И.О._ID</v>
      </c>
      <c r="H9" s="37"/>
      <c r="I9" s="38" t="s">
        <v>73</v>
      </c>
      <c r="J9" s="44" t="s">
        <v>83</v>
      </c>
      <c r="K9" s="44" t="s">
        <v>84</v>
      </c>
      <c r="L9" s="44" t="s">
        <v>85</v>
      </c>
      <c r="M9" s="45" t="s">
        <v>86</v>
      </c>
      <c r="N9" s="37"/>
      <c r="O9" s="89"/>
      <c r="P9" s="38"/>
    </row>
    <row r="10" spans="1:16" ht="5.0999999999999996" customHeight="1" x14ac:dyDescent="0.25">
      <c r="A10" s="1"/>
      <c r="B10" s="1"/>
      <c r="C10" s="15" t="s">
        <v>108</v>
      </c>
      <c r="D10" s="21"/>
      <c r="E10" s="24"/>
      <c r="F10" s="21"/>
      <c r="G10" s="21"/>
      <c r="H10" s="36"/>
      <c r="I10" s="21"/>
      <c r="J10" s="46"/>
      <c r="K10" s="46"/>
      <c r="L10" s="46"/>
      <c r="M10" s="47"/>
      <c r="N10" s="36"/>
      <c r="O10" s="91"/>
      <c r="P10" s="95"/>
    </row>
    <row r="11" spans="1:16" x14ac:dyDescent="0.25">
      <c r="A11" s="1"/>
      <c r="B11" s="1"/>
      <c r="C11" s="5">
        <v>1</v>
      </c>
      <c r="D11" s="19" t="str">
        <f>IF(C11&gt;MAX(БЮДЖЕТ!$C:$C),"",INDEX(БЮДЖЕТ!$P$11:$P$9415,C11))</f>
        <v/>
      </c>
      <c r="E11" s="22">
        <f>IF(D11="",0,IF(COUNTIF(БЮДЖЕТ!$P:$P,D11)=1,0,1))</f>
        <v>0</v>
      </c>
      <c r="F11" s="19" t="str">
        <f>IF($D11="","",INDEX(БЮДЖЕТ!$N:$N,SUMIFS(БЮДЖЕТ!$B:$B,БЮДЖЕТ!$P:$P,$D11)))</f>
        <v/>
      </c>
      <c r="G11" s="19" t="str">
        <f>IF($D11="","",INDEX(БЮДЖЕТ!$X:$X,SUMIFS(БЮДЖЕТ!$B:$B,БЮДЖЕТ!$P:$P,$D11)))</f>
        <v/>
      </c>
      <c r="H11" s="36"/>
      <c r="I11" s="30">
        <f>IF(D11="",0,IF(G11=ФИО!$Q$8,0,SUM(р_дни!$J:$J))+SUMIFS(факт_операции!$L:$L,факт_операции!$D:$D,D11,факт_операции!$I:$I,операции!$F$8)-SUMIFS(факт_операции!$L:$L,факт_операции!$D:$D,D11,факт_операции!$I:$I,операции!$F$9)+SUMIFS(факт_операции!$L:$L,факт_операции!$D:$D,D11,факт_операции!$I:$I,операции!$F$10)-SUMIFS(факт_операции!$L:$L,факт_операции!$D:$D,D11,факт_операции!$I:$I,операции!$F$11))</f>
        <v>0</v>
      </c>
      <c r="J11" s="48">
        <f>ROUND(IF(D11="",0,IF(SUM(р_дни!$J:$J)=0,0,(SUMIFS(БЮДЖЕТ!$V:$V,БЮДЖЕТ!$P:$P,$D11)*IF(G11=ФИО!$Q$8,0,SUM(р_дни!$J:$J))+SUMIFS(факт_операции!$Q:$Q,факт_операции!$D:$D,$D11)*1000)/SUM(р_дни!$J:$J)))/100,0)*100</f>
        <v>0</v>
      </c>
      <c r="K11" s="48">
        <f>IF(D11="",0,SUMIFS(факт_операции!$O:$O,факт_операции!$D:$D,D11)-IF(SUMIFS(факт_операции!$Q:$Q,факт_операции!$D:$D,D11)&lt;&gt;0,SUMIFS(факт_операции!$O:$O,факт_операции!$D:$D,D11,факт_операции!$N:$N,операции!$H$11),0))</f>
        <v>0</v>
      </c>
      <c r="L11" s="48">
        <f>IF(D11="",0,SUMIFS(факт_операции!$T:$T,факт_операции!$D:$D,D11))</f>
        <v>0</v>
      </c>
      <c r="M11" s="86">
        <f>IF(D11="",0,J11-K11-L11)</f>
        <v>0</v>
      </c>
      <c r="N11" s="36"/>
      <c r="O11" s="92"/>
      <c r="P11" s="96"/>
    </row>
    <row r="12" spans="1:16" x14ac:dyDescent="0.25">
      <c r="A12" s="1"/>
      <c r="B12" s="1"/>
      <c r="C12" s="5">
        <f>C11+1</f>
        <v>2</v>
      </c>
      <c r="D12" s="19" t="str">
        <f>IF(C12&gt;MAX(БЮДЖЕТ!$C:$C),"",INDEX(БЮДЖЕТ!$P$11:$P$9415,C12))</f>
        <v/>
      </c>
      <c r="E12" s="22">
        <f>IF(D12="",0,IF(COUNTIF(БЮДЖЕТ!$P:$P,D12)=1,0,1))</f>
        <v>0</v>
      </c>
      <c r="F12" s="19" t="str">
        <f>IF($D12="","",INDEX(БЮДЖЕТ!$N:$N,SUMIFS(БЮДЖЕТ!$B:$B,БЮДЖЕТ!$P:$P,$D12)))</f>
        <v/>
      </c>
      <c r="G12" s="19" t="str">
        <f>IF($D12="","",INDEX(БЮДЖЕТ!$X:$X,SUMIFS(БЮДЖЕТ!$B:$B,БЮДЖЕТ!$P:$P,$D12)))</f>
        <v/>
      </c>
      <c r="H12" s="36"/>
      <c r="I12" s="30">
        <f>IF(D12="",0,IF(G12=ФИО!$Q$8,0,SUM(р_дни!$J:$J))+SUMIFS(факт_операции!$L:$L,факт_операции!$D:$D,D12,факт_операции!$I:$I,операции!$F$8)-SUMIFS(факт_операции!$L:$L,факт_операции!$D:$D,D12,факт_операции!$I:$I,операции!$F$9)+SUMIFS(факт_операции!$L:$L,факт_операции!$D:$D,D12,факт_операции!$I:$I,операции!$F$10)-SUMIFS(факт_операции!$L:$L,факт_операции!$D:$D,D12,факт_операции!$I:$I,операции!$F$11))</f>
        <v>0</v>
      </c>
      <c r="J12" s="48">
        <f>ROUND(IF(D12="",0,IF(SUM(р_дни!$J:$J)=0,0,(SUMIFS(БЮДЖЕТ!$V:$V,БЮДЖЕТ!$P:$P,$D12)*IF(G12=ФИО!$Q$8,0,SUM(р_дни!$J:$J))+SUMIFS(факт_операции!$Q:$Q,факт_операции!$D:$D,$D12)*1000)/SUM(р_дни!$J:$J)))/100,0)*100</f>
        <v>0</v>
      </c>
      <c r="K12" s="48">
        <f>IF(D12="",0,SUMIFS(факт_операции!$O:$O,факт_операции!$D:$D,D12)-IF(SUMIFS(факт_операции!$Q:$Q,факт_операции!$D:$D,D12)&lt;&gt;0,SUMIFS(факт_операции!$O:$O,факт_операции!$D:$D,D12,факт_операции!$N:$N,операции!$H$11),0))</f>
        <v>0</v>
      </c>
      <c r="L12" s="48">
        <f>IF(D12="",0,SUMIFS(факт_операции!$T:$T,факт_операции!$D:$D,D12))</f>
        <v>0</v>
      </c>
      <c r="M12" s="86">
        <f t="shared" ref="M12:M75" si="0">IF(D12="",0,J12-K12-L12)</f>
        <v>0</v>
      </c>
      <c r="N12" s="36"/>
      <c r="O12" s="92"/>
      <c r="P12" s="96"/>
    </row>
    <row r="13" spans="1:16" x14ac:dyDescent="0.25">
      <c r="A13" s="1"/>
      <c r="B13" s="1"/>
      <c r="C13" s="5">
        <f t="shared" ref="C13:C76" si="1">C12+1</f>
        <v>3</v>
      </c>
      <c r="D13" s="19" t="str">
        <f>IF(C13&gt;MAX(БЮДЖЕТ!$C:$C),"",INDEX(БЮДЖЕТ!$P$11:$P$9415,C13))</f>
        <v/>
      </c>
      <c r="E13" s="22">
        <f>IF(D13="",0,IF(COUNTIF(БЮДЖЕТ!$P:$P,D13)=1,0,1))</f>
        <v>0</v>
      </c>
      <c r="F13" s="19" t="str">
        <f>IF($D13="","",INDEX(БЮДЖЕТ!$N:$N,SUMIFS(БЮДЖЕТ!$B:$B,БЮДЖЕТ!$P:$P,$D13)))</f>
        <v/>
      </c>
      <c r="G13" s="19" t="str">
        <f>IF($D13="","",INDEX(БЮДЖЕТ!$X:$X,SUMIFS(БЮДЖЕТ!$B:$B,БЮДЖЕТ!$P:$P,$D13)))</f>
        <v/>
      </c>
      <c r="H13" s="36"/>
      <c r="I13" s="30">
        <f>IF(D13="",0,IF(G13=ФИО!$Q$8,0,SUM(р_дни!$J:$J))+SUMIFS(факт_операции!$L:$L,факт_операции!$D:$D,D13,факт_операции!$I:$I,операции!$F$8)-SUMIFS(факт_операции!$L:$L,факт_операции!$D:$D,D13,факт_операции!$I:$I,операции!$F$9)+SUMIFS(факт_операции!$L:$L,факт_операции!$D:$D,D13,факт_операции!$I:$I,операции!$F$10)-SUMIFS(факт_операции!$L:$L,факт_операции!$D:$D,D13,факт_операции!$I:$I,операции!$F$11))</f>
        <v>0</v>
      </c>
      <c r="J13" s="48">
        <f>ROUND(IF(D13="",0,IF(SUM(р_дни!$J:$J)=0,0,(SUMIFS(БЮДЖЕТ!$V:$V,БЮДЖЕТ!$P:$P,$D13)*IF(G13=ФИО!$Q$8,0,SUM(р_дни!$J:$J))+SUMIFS(факт_операции!$Q:$Q,факт_операции!$D:$D,$D13)*1000)/SUM(р_дни!$J:$J)))/100,0)*100</f>
        <v>0</v>
      </c>
      <c r="K13" s="48">
        <f>IF(D13="",0,SUMIFS(факт_операции!$O:$O,факт_операции!$D:$D,D13)-IF(SUMIFS(факт_операции!$Q:$Q,факт_операции!$D:$D,D13)&lt;&gt;0,SUMIFS(факт_операции!$O:$O,факт_операции!$D:$D,D13,факт_операции!$N:$N,операции!$H$11),0))</f>
        <v>0</v>
      </c>
      <c r="L13" s="48">
        <f>IF(D13="",0,SUMIFS(факт_операции!$T:$T,факт_операции!$D:$D,D13))</f>
        <v>0</v>
      </c>
      <c r="M13" s="86">
        <f t="shared" si="0"/>
        <v>0</v>
      </c>
      <c r="N13" s="36"/>
      <c r="O13" s="92"/>
      <c r="P13" s="96"/>
    </row>
    <row r="14" spans="1:16" x14ac:dyDescent="0.25">
      <c r="A14" s="1"/>
      <c r="B14" s="1"/>
      <c r="C14" s="5">
        <f t="shared" si="1"/>
        <v>4</v>
      </c>
      <c r="D14" s="19" t="str">
        <f>IF(C14&gt;MAX(БЮДЖЕТ!$C:$C),"",INDEX(БЮДЖЕТ!$P$11:$P$9415,C14))</f>
        <v/>
      </c>
      <c r="E14" s="22">
        <f>IF(D14="",0,IF(COUNTIF(БЮДЖЕТ!$P:$P,D14)=1,0,1))</f>
        <v>0</v>
      </c>
      <c r="F14" s="19" t="str">
        <f>IF($D14="","",INDEX(БЮДЖЕТ!$N:$N,SUMIFS(БЮДЖЕТ!$B:$B,БЮДЖЕТ!$P:$P,$D14)))</f>
        <v/>
      </c>
      <c r="G14" s="19" t="str">
        <f>IF($D14="","",INDEX(БЮДЖЕТ!$X:$X,SUMIFS(БЮДЖЕТ!$B:$B,БЮДЖЕТ!$P:$P,$D14)))</f>
        <v/>
      </c>
      <c r="H14" s="36"/>
      <c r="I14" s="30">
        <f>IF(D14="",0,IF(G14=ФИО!$Q$8,0,SUM(р_дни!$J:$J))+SUMIFS(факт_операции!$L:$L,факт_операции!$D:$D,D14,факт_операции!$I:$I,операции!$F$8)-SUMIFS(факт_операции!$L:$L,факт_операции!$D:$D,D14,факт_операции!$I:$I,операции!$F$9)+SUMIFS(факт_операции!$L:$L,факт_операции!$D:$D,D14,факт_операции!$I:$I,операции!$F$10)-SUMIFS(факт_операции!$L:$L,факт_операции!$D:$D,D14,факт_операции!$I:$I,операции!$F$11))</f>
        <v>0</v>
      </c>
      <c r="J14" s="48">
        <f>ROUND(IF(D14="",0,IF(SUM(р_дни!$J:$J)=0,0,(SUMIFS(БЮДЖЕТ!$V:$V,БЮДЖЕТ!$P:$P,$D14)*IF(G14=ФИО!$Q$8,0,SUM(р_дни!$J:$J))+SUMIFS(факт_операции!$Q:$Q,факт_операции!$D:$D,$D14)*1000)/SUM(р_дни!$J:$J)))/100,0)*100</f>
        <v>0</v>
      </c>
      <c r="K14" s="48">
        <f>IF(D14="",0,SUMIFS(факт_операции!$O:$O,факт_операции!$D:$D,D14)-IF(SUMIFS(факт_операции!$Q:$Q,факт_операции!$D:$D,D14)&lt;&gt;0,SUMIFS(факт_операции!$O:$O,факт_операции!$D:$D,D14,факт_операции!$N:$N,операции!$H$11),0))</f>
        <v>0</v>
      </c>
      <c r="L14" s="48">
        <f>IF(D14="",0,SUMIFS(факт_операции!$T:$T,факт_операции!$D:$D,D14))</f>
        <v>0</v>
      </c>
      <c r="M14" s="86">
        <f t="shared" si="0"/>
        <v>0</v>
      </c>
      <c r="N14" s="36"/>
      <c r="O14" s="92"/>
      <c r="P14" s="96"/>
    </row>
    <row r="15" spans="1:16" x14ac:dyDescent="0.25">
      <c r="A15" s="1"/>
      <c r="B15" s="1"/>
      <c r="C15" s="5">
        <f t="shared" si="1"/>
        <v>5</v>
      </c>
      <c r="D15" s="19" t="str">
        <f>IF(C15&gt;MAX(БЮДЖЕТ!$C:$C),"",INDEX(БЮДЖЕТ!$P$11:$P$9415,C15))</f>
        <v/>
      </c>
      <c r="E15" s="22">
        <f>IF(D15="",0,IF(COUNTIF(БЮДЖЕТ!$P:$P,D15)=1,0,1))</f>
        <v>0</v>
      </c>
      <c r="F15" s="19" t="str">
        <f>IF($D15="","",INDEX(БЮДЖЕТ!$N:$N,SUMIFS(БЮДЖЕТ!$B:$B,БЮДЖЕТ!$P:$P,$D15)))</f>
        <v/>
      </c>
      <c r="G15" s="19" t="str">
        <f>IF($D15="","",INDEX(БЮДЖЕТ!$X:$X,SUMIFS(БЮДЖЕТ!$B:$B,БЮДЖЕТ!$P:$P,$D15)))</f>
        <v/>
      </c>
      <c r="H15" s="36"/>
      <c r="I15" s="30">
        <f>IF(D15="",0,IF(G15=ФИО!$Q$8,0,SUM(р_дни!$J:$J))+SUMIFS(факт_операции!$L:$L,факт_операции!$D:$D,D15,факт_операции!$I:$I,операции!$F$8)-SUMIFS(факт_операции!$L:$L,факт_операции!$D:$D,D15,факт_операции!$I:$I,операции!$F$9)+SUMIFS(факт_операции!$L:$L,факт_операции!$D:$D,D15,факт_операции!$I:$I,операции!$F$10)-SUMIFS(факт_операции!$L:$L,факт_операции!$D:$D,D15,факт_операции!$I:$I,операции!$F$11))</f>
        <v>0</v>
      </c>
      <c r="J15" s="48">
        <f>ROUND(IF(D15="",0,IF(SUM(р_дни!$J:$J)=0,0,(SUMIFS(БЮДЖЕТ!$V:$V,БЮДЖЕТ!$P:$P,$D15)*IF(G15=ФИО!$Q$8,0,SUM(р_дни!$J:$J))+SUMIFS(факт_операции!$Q:$Q,факт_операции!$D:$D,$D15)*1000)/SUM(р_дни!$J:$J)))/100,0)*100</f>
        <v>0</v>
      </c>
      <c r="K15" s="48">
        <f>IF(D15="",0,SUMIFS(факт_операции!$O:$O,факт_операции!$D:$D,D15)-IF(SUMIFS(факт_операции!$Q:$Q,факт_операции!$D:$D,D15)&lt;&gt;0,SUMIFS(факт_операции!$O:$O,факт_операции!$D:$D,D15,факт_операции!$N:$N,операции!$H$11),0))</f>
        <v>0</v>
      </c>
      <c r="L15" s="48">
        <f>IF(D15="",0,SUMIFS(факт_операции!$T:$T,факт_операции!$D:$D,D15))</f>
        <v>0</v>
      </c>
      <c r="M15" s="86">
        <f t="shared" si="0"/>
        <v>0</v>
      </c>
      <c r="N15" s="36"/>
      <c r="O15" s="92"/>
      <c r="P15" s="96"/>
    </row>
    <row r="16" spans="1:16" x14ac:dyDescent="0.25">
      <c r="A16" s="1"/>
      <c r="B16" s="1"/>
      <c r="C16" s="5">
        <f t="shared" si="1"/>
        <v>6</v>
      </c>
      <c r="D16" s="19" t="str">
        <f>IF(C16&gt;MAX(БЮДЖЕТ!$C:$C),"",INDEX(БЮДЖЕТ!$P$11:$P$9415,C16))</f>
        <v/>
      </c>
      <c r="E16" s="22">
        <f>IF(D16="",0,IF(COUNTIF(БЮДЖЕТ!$P:$P,D16)=1,0,1))</f>
        <v>0</v>
      </c>
      <c r="F16" s="19" t="str">
        <f>IF($D16="","",INDEX(БЮДЖЕТ!$N:$N,SUMIFS(БЮДЖЕТ!$B:$B,БЮДЖЕТ!$P:$P,$D16)))</f>
        <v/>
      </c>
      <c r="G16" s="19" t="str">
        <f>IF($D16="","",INDEX(БЮДЖЕТ!$X:$X,SUMIFS(БЮДЖЕТ!$B:$B,БЮДЖЕТ!$P:$P,$D16)))</f>
        <v/>
      </c>
      <c r="H16" s="36"/>
      <c r="I16" s="30">
        <f>IF(D16="",0,IF(G16=ФИО!$Q$8,0,SUM(р_дни!$J:$J))+SUMIFS(факт_операции!$L:$L,факт_операции!$D:$D,D16,факт_операции!$I:$I,операции!$F$8)-SUMIFS(факт_операции!$L:$L,факт_операции!$D:$D,D16,факт_операции!$I:$I,операции!$F$9)+SUMIFS(факт_операции!$L:$L,факт_операции!$D:$D,D16,факт_операции!$I:$I,операции!$F$10)-SUMIFS(факт_операции!$L:$L,факт_операции!$D:$D,D16,факт_операции!$I:$I,операции!$F$11))</f>
        <v>0</v>
      </c>
      <c r="J16" s="48">
        <f>ROUND(IF(D16="",0,IF(SUM(р_дни!$J:$J)=0,0,(SUMIFS(БЮДЖЕТ!$V:$V,БЮДЖЕТ!$P:$P,$D16)*IF(G16=ФИО!$Q$8,0,SUM(р_дни!$J:$J))+SUMIFS(факт_операции!$Q:$Q,факт_операции!$D:$D,$D16)*1000)/SUM(р_дни!$J:$J)))/100,0)*100</f>
        <v>0</v>
      </c>
      <c r="K16" s="48">
        <f>IF(D16="",0,SUMIFS(факт_операции!$O:$O,факт_операции!$D:$D,D16)-IF(SUMIFS(факт_операции!$Q:$Q,факт_операции!$D:$D,D16)&lt;&gt;0,SUMIFS(факт_операции!$O:$O,факт_операции!$D:$D,D16,факт_операции!$N:$N,операции!$H$11),0))</f>
        <v>0</v>
      </c>
      <c r="L16" s="48">
        <f>IF(D16="",0,SUMIFS(факт_операции!$T:$T,факт_операции!$D:$D,D16))</f>
        <v>0</v>
      </c>
      <c r="M16" s="86">
        <f t="shared" si="0"/>
        <v>0</v>
      </c>
      <c r="N16" s="36"/>
      <c r="O16" s="92"/>
      <c r="P16" s="96"/>
    </row>
    <row r="17" spans="1:16" x14ac:dyDescent="0.25">
      <c r="A17" s="1"/>
      <c r="B17" s="1"/>
      <c r="C17" s="5">
        <f t="shared" si="1"/>
        <v>7</v>
      </c>
      <c r="D17" s="19" t="str">
        <f>IF(C17&gt;MAX(БЮДЖЕТ!$C:$C),"",INDEX(БЮДЖЕТ!$P$11:$P$9415,C17))</f>
        <v/>
      </c>
      <c r="E17" s="22">
        <f>IF(D17="",0,IF(COUNTIF(БЮДЖЕТ!$P:$P,D17)=1,0,1))</f>
        <v>0</v>
      </c>
      <c r="F17" s="19" t="str">
        <f>IF($D17="","",INDEX(БЮДЖЕТ!$N:$N,SUMIFS(БЮДЖЕТ!$B:$B,БЮДЖЕТ!$P:$P,$D17)))</f>
        <v/>
      </c>
      <c r="G17" s="19" t="str">
        <f>IF($D17="","",INDEX(БЮДЖЕТ!$X:$X,SUMIFS(БЮДЖЕТ!$B:$B,БЮДЖЕТ!$P:$P,$D17)))</f>
        <v/>
      </c>
      <c r="H17" s="36"/>
      <c r="I17" s="30">
        <f>IF(D17="",0,IF(G17=ФИО!$Q$8,0,SUM(р_дни!$J:$J))+SUMIFS(факт_операции!$L:$L,факт_операции!$D:$D,D17,факт_операции!$I:$I,операции!$F$8)-SUMIFS(факт_операции!$L:$L,факт_операции!$D:$D,D17,факт_операции!$I:$I,операции!$F$9)+SUMIFS(факт_операции!$L:$L,факт_операции!$D:$D,D17,факт_операции!$I:$I,операции!$F$10)-SUMIFS(факт_операции!$L:$L,факт_операции!$D:$D,D17,факт_операции!$I:$I,операции!$F$11))</f>
        <v>0</v>
      </c>
      <c r="J17" s="48">
        <f>ROUND(IF(D17="",0,IF(SUM(р_дни!$J:$J)=0,0,(SUMIFS(БЮДЖЕТ!$V:$V,БЮДЖЕТ!$P:$P,$D17)*IF(G17=ФИО!$Q$8,0,SUM(р_дни!$J:$J))+SUMIFS(факт_операции!$Q:$Q,факт_операции!$D:$D,$D17)*1000)/SUM(р_дни!$J:$J)))/100,0)*100</f>
        <v>0</v>
      </c>
      <c r="K17" s="48">
        <f>IF(D17="",0,SUMIFS(факт_операции!$O:$O,факт_операции!$D:$D,D17)-IF(SUMIFS(факт_операции!$Q:$Q,факт_операции!$D:$D,D17)&lt;&gt;0,SUMIFS(факт_операции!$O:$O,факт_операции!$D:$D,D17,факт_операции!$N:$N,операции!$H$11),0))</f>
        <v>0</v>
      </c>
      <c r="L17" s="48">
        <f>IF(D17="",0,SUMIFS(факт_операции!$T:$T,факт_операции!$D:$D,D17))</f>
        <v>0</v>
      </c>
      <c r="M17" s="86">
        <f t="shared" si="0"/>
        <v>0</v>
      </c>
      <c r="N17" s="36"/>
      <c r="O17" s="92"/>
      <c r="P17" s="96"/>
    </row>
    <row r="18" spans="1:16" x14ac:dyDescent="0.25">
      <c r="A18" s="1"/>
      <c r="B18" s="1"/>
      <c r="C18" s="5">
        <f t="shared" si="1"/>
        <v>8</v>
      </c>
      <c r="D18" s="19" t="str">
        <f>IF(C18&gt;MAX(БЮДЖЕТ!$C:$C),"",INDEX(БЮДЖЕТ!$P$11:$P$9415,C18))</f>
        <v/>
      </c>
      <c r="E18" s="22">
        <f>IF(D18="",0,IF(COUNTIF(БЮДЖЕТ!$P:$P,D18)=1,0,1))</f>
        <v>0</v>
      </c>
      <c r="F18" s="19" t="str">
        <f>IF($D18="","",INDEX(БЮДЖЕТ!$N:$N,SUMIFS(БЮДЖЕТ!$B:$B,БЮДЖЕТ!$P:$P,$D18)))</f>
        <v/>
      </c>
      <c r="G18" s="19" t="str">
        <f>IF($D18="","",INDEX(БЮДЖЕТ!$X:$X,SUMIFS(БЮДЖЕТ!$B:$B,БЮДЖЕТ!$P:$P,$D18)))</f>
        <v/>
      </c>
      <c r="H18" s="36"/>
      <c r="I18" s="30">
        <f>IF(D18="",0,IF(G18=ФИО!$Q$8,0,SUM(р_дни!$J:$J))+SUMIFS(факт_операции!$L:$L,факт_операции!$D:$D,D18,факт_операции!$I:$I,операции!$F$8)-SUMIFS(факт_операции!$L:$L,факт_операции!$D:$D,D18,факт_операции!$I:$I,операции!$F$9)+SUMIFS(факт_операции!$L:$L,факт_операции!$D:$D,D18,факт_операции!$I:$I,операции!$F$10)-SUMIFS(факт_операции!$L:$L,факт_операции!$D:$D,D18,факт_операции!$I:$I,операции!$F$11))</f>
        <v>0</v>
      </c>
      <c r="J18" s="48">
        <f>ROUND(IF(D18="",0,IF(SUM(р_дни!$J:$J)=0,0,(SUMIFS(БЮДЖЕТ!$V:$V,БЮДЖЕТ!$P:$P,$D18)*IF(G18=ФИО!$Q$8,0,SUM(р_дни!$J:$J))+SUMIFS(факт_операции!$Q:$Q,факт_операции!$D:$D,$D18)*1000)/SUM(р_дни!$J:$J)))/100,0)*100</f>
        <v>0</v>
      </c>
      <c r="K18" s="48">
        <f>IF(D18="",0,SUMIFS(факт_операции!$O:$O,факт_операции!$D:$D,D18)-IF(SUMIFS(факт_операции!$Q:$Q,факт_операции!$D:$D,D18)&lt;&gt;0,SUMIFS(факт_операции!$O:$O,факт_операции!$D:$D,D18,факт_операции!$N:$N,операции!$H$11),0))</f>
        <v>0</v>
      </c>
      <c r="L18" s="48">
        <f>IF(D18="",0,SUMIFS(факт_операции!$T:$T,факт_операции!$D:$D,D18))</f>
        <v>0</v>
      </c>
      <c r="M18" s="86">
        <f t="shared" si="0"/>
        <v>0</v>
      </c>
      <c r="N18" s="36"/>
      <c r="O18" s="92"/>
      <c r="P18" s="96"/>
    </row>
    <row r="19" spans="1:16" x14ac:dyDescent="0.25">
      <c r="A19" s="1"/>
      <c r="B19" s="1"/>
      <c r="C19" s="5">
        <f t="shared" si="1"/>
        <v>9</v>
      </c>
      <c r="D19" s="19" t="str">
        <f>IF(C19&gt;MAX(БЮДЖЕТ!$C:$C),"",INDEX(БЮДЖЕТ!$P$11:$P$9415,C19))</f>
        <v/>
      </c>
      <c r="E19" s="22">
        <f>IF(D19="",0,IF(COUNTIF(БЮДЖЕТ!$P:$P,D19)=1,0,1))</f>
        <v>0</v>
      </c>
      <c r="F19" s="19" t="str">
        <f>IF($D19="","",INDEX(БЮДЖЕТ!$N:$N,SUMIFS(БЮДЖЕТ!$B:$B,БЮДЖЕТ!$P:$P,$D19)))</f>
        <v/>
      </c>
      <c r="G19" s="19" t="str">
        <f>IF($D19="","",INDEX(БЮДЖЕТ!$X:$X,SUMIFS(БЮДЖЕТ!$B:$B,БЮДЖЕТ!$P:$P,$D19)))</f>
        <v/>
      </c>
      <c r="H19" s="36"/>
      <c r="I19" s="30">
        <f>IF(D19="",0,IF(G19=ФИО!$Q$8,0,SUM(р_дни!$J:$J))+SUMIFS(факт_операции!$L:$L,факт_операции!$D:$D,D19,факт_операции!$I:$I,операции!$F$8)-SUMIFS(факт_операции!$L:$L,факт_операции!$D:$D,D19,факт_операции!$I:$I,операции!$F$9)+SUMIFS(факт_операции!$L:$L,факт_операции!$D:$D,D19,факт_операции!$I:$I,операции!$F$10)-SUMIFS(факт_операции!$L:$L,факт_операции!$D:$D,D19,факт_операции!$I:$I,операции!$F$11))</f>
        <v>0</v>
      </c>
      <c r="J19" s="48">
        <f>ROUND(IF(D19="",0,IF(SUM(р_дни!$J:$J)=0,0,(SUMIFS(БЮДЖЕТ!$V:$V,БЮДЖЕТ!$P:$P,$D19)*IF(G19=ФИО!$Q$8,0,SUM(р_дни!$J:$J))+SUMIFS(факт_операции!$Q:$Q,факт_операции!$D:$D,$D19)*1000)/SUM(р_дни!$J:$J)))/100,0)*100</f>
        <v>0</v>
      </c>
      <c r="K19" s="48">
        <f>IF(D19="",0,SUMIFS(факт_операции!$O:$O,факт_операции!$D:$D,D19)-IF(SUMIFS(факт_операции!$Q:$Q,факт_операции!$D:$D,D19)&lt;&gt;0,SUMIFS(факт_операции!$O:$O,факт_операции!$D:$D,D19,факт_операции!$N:$N,операции!$H$11),0))</f>
        <v>0</v>
      </c>
      <c r="L19" s="48">
        <f>IF(D19="",0,SUMIFS(факт_операции!$T:$T,факт_операции!$D:$D,D19))</f>
        <v>0</v>
      </c>
      <c r="M19" s="86">
        <f t="shared" si="0"/>
        <v>0</v>
      </c>
      <c r="N19" s="36"/>
      <c r="O19" s="92"/>
      <c r="P19" s="96"/>
    </row>
    <row r="20" spans="1:16" x14ac:dyDescent="0.25">
      <c r="A20" s="1"/>
      <c r="B20" s="1"/>
      <c r="C20" s="5">
        <f t="shared" si="1"/>
        <v>10</v>
      </c>
      <c r="D20" s="19" t="str">
        <f>IF(C20&gt;MAX(БЮДЖЕТ!$C:$C),"",INDEX(БЮДЖЕТ!$P$11:$P$9415,C20))</f>
        <v/>
      </c>
      <c r="E20" s="22">
        <f>IF(D20="",0,IF(COUNTIF(БЮДЖЕТ!$P:$P,D20)=1,0,1))</f>
        <v>0</v>
      </c>
      <c r="F20" s="19" t="str">
        <f>IF($D20="","",INDEX(БЮДЖЕТ!$N:$N,SUMIFS(БЮДЖЕТ!$B:$B,БЮДЖЕТ!$P:$P,$D20)))</f>
        <v/>
      </c>
      <c r="G20" s="19" t="str">
        <f>IF($D20="","",INDEX(БЮДЖЕТ!$X:$X,SUMIFS(БЮДЖЕТ!$B:$B,БЮДЖЕТ!$P:$P,$D20)))</f>
        <v/>
      </c>
      <c r="H20" s="36"/>
      <c r="I20" s="30">
        <f>IF(D20="",0,IF(G20=ФИО!$Q$8,0,SUM(р_дни!$J:$J))+SUMIFS(факт_операции!$L:$L,факт_операции!$D:$D,D20,факт_операции!$I:$I,операции!$F$8)-SUMIFS(факт_операции!$L:$L,факт_операции!$D:$D,D20,факт_операции!$I:$I,операции!$F$9)+SUMIFS(факт_операции!$L:$L,факт_операции!$D:$D,D20,факт_операции!$I:$I,операции!$F$10)-SUMIFS(факт_операции!$L:$L,факт_операции!$D:$D,D20,факт_операции!$I:$I,операции!$F$11))</f>
        <v>0</v>
      </c>
      <c r="J20" s="48">
        <f>ROUND(IF(D20="",0,IF(SUM(р_дни!$J:$J)=0,0,(SUMIFS(БЮДЖЕТ!$V:$V,БЮДЖЕТ!$P:$P,$D20)*IF(G20=ФИО!$Q$8,0,SUM(р_дни!$J:$J))+SUMIFS(факт_операции!$Q:$Q,факт_операции!$D:$D,$D20)*1000)/SUM(р_дни!$J:$J)))/100,0)*100</f>
        <v>0</v>
      </c>
      <c r="K20" s="48">
        <f>IF(D20="",0,SUMIFS(факт_операции!$O:$O,факт_операции!$D:$D,D20)-IF(SUMIFS(факт_операции!$Q:$Q,факт_операции!$D:$D,D20)&lt;&gt;0,SUMIFS(факт_операции!$O:$O,факт_операции!$D:$D,D20,факт_операции!$N:$N,операции!$H$11),0))</f>
        <v>0</v>
      </c>
      <c r="L20" s="48">
        <f>IF(D20="",0,SUMIFS(факт_операции!$T:$T,факт_операции!$D:$D,D20))</f>
        <v>0</v>
      </c>
      <c r="M20" s="86">
        <f t="shared" si="0"/>
        <v>0</v>
      </c>
      <c r="N20" s="36"/>
      <c r="O20" s="92"/>
      <c r="P20" s="96"/>
    </row>
    <row r="21" spans="1:16" x14ac:dyDescent="0.25">
      <c r="A21" s="1"/>
      <c r="B21" s="1"/>
      <c r="C21" s="5">
        <f t="shared" si="1"/>
        <v>11</v>
      </c>
      <c r="D21" s="19" t="str">
        <f>IF(C21&gt;MAX(БЮДЖЕТ!$C:$C),"",INDEX(БЮДЖЕТ!$P$11:$P$9415,C21))</f>
        <v/>
      </c>
      <c r="E21" s="22">
        <f>IF(D21="",0,IF(COUNTIF(БЮДЖЕТ!$P:$P,D21)=1,0,1))</f>
        <v>0</v>
      </c>
      <c r="F21" s="19" t="str">
        <f>IF($D21="","",INDEX(БЮДЖЕТ!$N:$N,SUMIFS(БЮДЖЕТ!$B:$B,БЮДЖЕТ!$P:$P,$D21)))</f>
        <v/>
      </c>
      <c r="G21" s="19" t="str">
        <f>IF($D21="","",INDEX(БЮДЖЕТ!$X:$X,SUMIFS(БЮДЖЕТ!$B:$B,БЮДЖЕТ!$P:$P,$D21)))</f>
        <v/>
      </c>
      <c r="H21" s="36"/>
      <c r="I21" s="30">
        <f>IF(D21="",0,IF(G21=ФИО!$Q$8,0,SUM(р_дни!$J:$J))+SUMIFS(факт_операции!$L:$L,факт_операции!$D:$D,D21,факт_операции!$I:$I,операции!$F$8)-SUMIFS(факт_операции!$L:$L,факт_операции!$D:$D,D21,факт_операции!$I:$I,операции!$F$9)+SUMIFS(факт_операции!$L:$L,факт_операции!$D:$D,D21,факт_операции!$I:$I,операции!$F$10)-SUMIFS(факт_операции!$L:$L,факт_операции!$D:$D,D21,факт_операции!$I:$I,операции!$F$11))</f>
        <v>0</v>
      </c>
      <c r="J21" s="48">
        <f>ROUND(IF(D21="",0,IF(SUM(р_дни!$J:$J)=0,0,(SUMIFS(БЮДЖЕТ!$V:$V,БЮДЖЕТ!$P:$P,$D21)*IF(G21=ФИО!$Q$8,0,SUM(р_дни!$J:$J))+SUMIFS(факт_операции!$Q:$Q,факт_операции!$D:$D,$D21)*1000)/SUM(р_дни!$J:$J)))/100,0)*100</f>
        <v>0</v>
      </c>
      <c r="K21" s="48">
        <f>IF(D21="",0,SUMIFS(факт_операции!$O:$O,факт_операции!$D:$D,D21)-IF(SUMIFS(факт_операции!$Q:$Q,факт_операции!$D:$D,D21)&lt;&gt;0,SUMIFS(факт_операции!$O:$O,факт_операции!$D:$D,D21,факт_операции!$N:$N,операции!$H$11),0))</f>
        <v>0</v>
      </c>
      <c r="L21" s="48">
        <f>IF(D21="",0,SUMIFS(факт_операции!$T:$T,факт_операции!$D:$D,D21))</f>
        <v>0</v>
      </c>
      <c r="M21" s="86">
        <f t="shared" si="0"/>
        <v>0</v>
      </c>
      <c r="N21" s="36"/>
      <c r="O21" s="92"/>
      <c r="P21" s="96"/>
    </row>
    <row r="22" spans="1:16" x14ac:dyDescent="0.25">
      <c r="A22" s="1"/>
      <c r="B22" s="1"/>
      <c r="C22" s="5">
        <f t="shared" si="1"/>
        <v>12</v>
      </c>
      <c r="D22" s="19" t="str">
        <f>IF(C22&gt;MAX(БЮДЖЕТ!$C:$C),"",INDEX(БЮДЖЕТ!$P$11:$P$9415,C22))</f>
        <v/>
      </c>
      <c r="E22" s="22">
        <f>IF(D22="",0,IF(COUNTIF(БЮДЖЕТ!$P:$P,D22)=1,0,1))</f>
        <v>0</v>
      </c>
      <c r="F22" s="19" t="str">
        <f>IF($D22="","",INDEX(БЮДЖЕТ!$N:$N,SUMIFS(БЮДЖЕТ!$B:$B,БЮДЖЕТ!$P:$P,$D22)))</f>
        <v/>
      </c>
      <c r="G22" s="19" t="str">
        <f>IF($D22="","",INDEX(БЮДЖЕТ!$X:$X,SUMIFS(БЮДЖЕТ!$B:$B,БЮДЖЕТ!$P:$P,$D22)))</f>
        <v/>
      </c>
      <c r="H22" s="36"/>
      <c r="I22" s="30">
        <f>IF(D22="",0,IF(G22=ФИО!$Q$8,0,SUM(р_дни!$J:$J))+SUMIFS(факт_операции!$L:$L,факт_операции!$D:$D,D22,факт_операции!$I:$I,операции!$F$8)-SUMIFS(факт_операции!$L:$L,факт_операции!$D:$D,D22,факт_операции!$I:$I,операции!$F$9)+SUMIFS(факт_операции!$L:$L,факт_операции!$D:$D,D22,факт_операции!$I:$I,операции!$F$10)-SUMIFS(факт_операции!$L:$L,факт_операции!$D:$D,D22,факт_операции!$I:$I,операции!$F$11))</f>
        <v>0</v>
      </c>
      <c r="J22" s="48">
        <f>ROUND(IF(D22="",0,IF(SUM(р_дни!$J:$J)=0,0,(SUMIFS(БЮДЖЕТ!$V:$V,БЮДЖЕТ!$P:$P,$D22)*IF(G22=ФИО!$Q$8,0,SUM(р_дни!$J:$J))+SUMIFS(факт_операции!$Q:$Q,факт_операции!$D:$D,$D22)*1000)/SUM(р_дни!$J:$J)))/100,0)*100</f>
        <v>0</v>
      </c>
      <c r="K22" s="48">
        <f>IF(D22="",0,SUMIFS(факт_операции!$O:$O,факт_операции!$D:$D,D22)-IF(SUMIFS(факт_операции!$Q:$Q,факт_операции!$D:$D,D22)&lt;&gt;0,SUMIFS(факт_операции!$O:$O,факт_операции!$D:$D,D22,факт_операции!$N:$N,операции!$H$11),0))</f>
        <v>0</v>
      </c>
      <c r="L22" s="48">
        <f>IF(D22="",0,SUMIFS(факт_операции!$T:$T,факт_операции!$D:$D,D22))</f>
        <v>0</v>
      </c>
      <c r="M22" s="86">
        <f t="shared" si="0"/>
        <v>0</v>
      </c>
      <c r="N22" s="36"/>
      <c r="O22" s="92"/>
      <c r="P22" s="96"/>
    </row>
    <row r="23" spans="1:16" x14ac:dyDescent="0.25">
      <c r="A23" s="1"/>
      <c r="B23" s="1"/>
      <c r="C23" s="5">
        <f t="shared" si="1"/>
        <v>13</v>
      </c>
      <c r="D23" s="19" t="str">
        <f>IF(C23&gt;MAX(БЮДЖЕТ!$C:$C),"",INDEX(БЮДЖЕТ!$P$11:$P$9415,C23))</f>
        <v/>
      </c>
      <c r="E23" s="22">
        <f>IF(D23="",0,IF(COUNTIF(БЮДЖЕТ!$P:$P,D23)=1,0,1))</f>
        <v>0</v>
      </c>
      <c r="F23" s="19" t="str">
        <f>IF($D23="","",INDEX(БЮДЖЕТ!$N:$N,SUMIFS(БЮДЖЕТ!$B:$B,БЮДЖЕТ!$P:$P,$D23)))</f>
        <v/>
      </c>
      <c r="G23" s="19" t="str">
        <f>IF($D23="","",INDEX(БЮДЖЕТ!$X:$X,SUMIFS(БЮДЖЕТ!$B:$B,БЮДЖЕТ!$P:$P,$D23)))</f>
        <v/>
      </c>
      <c r="H23" s="36"/>
      <c r="I23" s="30">
        <f>IF(D23="",0,IF(G23=ФИО!$Q$8,0,SUM(р_дни!$J:$J))+SUMIFS(факт_операции!$L:$L,факт_операции!$D:$D,D23,факт_операции!$I:$I,операции!$F$8)-SUMIFS(факт_операции!$L:$L,факт_операции!$D:$D,D23,факт_операции!$I:$I,операции!$F$9)+SUMIFS(факт_операции!$L:$L,факт_операции!$D:$D,D23,факт_операции!$I:$I,операции!$F$10)-SUMIFS(факт_операции!$L:$L,факт_операции!$D:$D,D23,факт_операции!$I:$I,операции!$F$11))</f>
        <v>0</v>
      </c>
      <c r="J23" s="48">
        <f>ROUND(IF(D23="",0,IF(SUM(р_дни!$J:$J)=0,0,(SUMIFS(БЮДЖЕТ!$V:$V,БЮДЖЕТ!$P:$P,$D23)*IF(G23=ФИО!$Q$8,0,SUM(р_дни!$J:$J))+SUMIFS(факт_операции!$Q:$Q,факт_операции!$D:$D,$D23)*1000)/SUM(р_дни!$J:$J)))/100,0)*100</f>
        <v>0</v>
      </c>
      <c r="K23" s="48">
        <f>IF(D23="",0,SUMIFS(факт_операции!$O:$O,факт_операции!$D:$D,D23)-IF(SUMIFS(факт_операции!$Q:$Q,факт_операции!$D:$D,D23)&lt;&gt;0,SUMIFS(факт_операции!$O:$O,факт_операции!$D:$D,D23,факт_операции!$N:$N,операции!$H$11),0))</f>
        <v>0</v>
      </c>
      <c r="L23" s="48">
        <f>IF(D23="",0,SUMIFS(факт_операции!$T:$T,факт_операции!$D:$D,D23))</f>
        <v>0</v>
      </c>
      <c r="M23" s="86">
        <f t="shared" si="0"/>
        <v>0</v>
      </c>
      <c r="N23" s="36"/>
      <c r="O23" s="92"/>
      <c r="P23" s="96"/>
    </row>
    <row r="24" spans="1:16" x14ac:dyDescent="0.25">
      <c r="A24" s="1"/>
      <c r="B24" s="1"/>
      <c r="C24" s="5">
        <f t="shared" si="1"/>
        <v>14</v>
      </c>
      <c r="D24" s="19" t="str">
        <f>IF(C24&gt;MAX(БЮДЖЕТ!$C:$C),"",INDEX(БЮДЖЕТ!$P$11:$P$9415,C24))</f>
        <v/>
      </c>
      <c r="E24" s="22">
        <f>IF(D24="",0,IF(COUNTIF(БЮДЖЕТ!$P:$P,D24)=1,0,1))</f>
        <v>0</v>
      </c>
      <c r="F24" s="19" t="str">
        <f>IF($D24="","",INDEX(БЮДЖЕТ!$N:$N,SUMIFS(БЮДЖЕТ!$B:$B,БЮДЖЕТ!$P:$P,$D24)))</f>
        <v/>
      </c>
      <c r="G24" s="19" t="str">
        <f>IF($D24="","",INDEX(БЮДЖЕТ!$X:$X,SUMIFS(БЮДЖЕТ!$B:$B,БЮДЖЕТ!$P:$P,$D24)))</f>
        <v/>
      </c>
      <c r="H24" s="36"/>
      <c r="I24" s="30">
        <f>IF(D24="",0,IF(G24=ФИО!$Q$8,0,SUM(р_дни!$J:$J))+SUMIFS(факт_операции!$L:$L,факт_операции!$D:$D,D24,факт_операции!$I:$I,операции!$F$8)-SUMIFS(факт_операции!$L:$L,факт_операции!$D:$D,D24,факт_операции!$I:$I,операции!$F$9)+SUMIFS(факт_операции!$L:$L,факт_операции!$D:$D,D24,факт_операции!$I:$I,операции!$F$10)-SUMIFS(факт_операции!$L:$L,факт_операции!$D:$D,D24,факт_операции!$I:$I,операции!$F$11))</f>
        <v>0</v>
      </c>
      <c r="J24" s="48">
        <f>ROUND(IF(D24="",0,IF(SUM(р_дни!$J:$J)=0,0,(SUMIFS(БЮДЖЕТ!$V:$V,БЮДЖЕТ!$P:$P,$D24)*IF(G24=ФИО!$Q$8,0,SUM(р_дни!$J:$J))+SUMIFS(факт_операции!$Q:$Q,факт_операции!$D:$D,$D24)*1000)/SUM(р_дни!$J:$J)))/100,0)*100</f>
        <v>0</v>
      </c>
      <c r="K24" s="48">
        <f>IF(D24="",0,SUMIFS(факт_операции!$O:$O,факт_операции!$D:$D,D24)-IF(SUMIFS(факт_операции!$Q:$Q,факт_операции!$D:$D,D24)&lt;&gt;0,SUMIFS(факт_операции!$O:$O,факт_операции!$D:$D,D24,факт_операции!$N:$N,операции!$H$11),0))</f>
        <v>0</v>
      </c>
      <c r="L24" s="48">
        <f>IF(D24="",0,SUMIFS(факт_операции!$T:$T,факт_операции!$D:$D,D24))</f>
        <v>0</v>
      </c>
      <c r="M24" s="86">
        <f t="shared" si="0"/>
        <v>0</v>
      </c>
      <c r="N24" s="36"/>
      <c r="O24" s="92"/>
      <c r="P24" s="96"/>
    </row>
    <row r="25" spans="1:16" x14ac:dyDescent="0.25">
      <c r="A25" s="1"/>
      <c r="B25" s="1"/>
      <c r="C25" s="5">
        <f t="shared" si="1"/>
        <v>15</v>
      </c>
      <c r="D25" s="19" t="str">
        <f>IF(C25&gt;MAX(БЮДЖЕТ!$C:$C),"",INDEX(БЮДЖЕТ!$P$11:$P$9415,C25))</f>
        <v/>
      </c>
      <c r="E25" s="22">
        <f>IF(D25="",0,IF(COUNTIF(БЮДЖЕТ!$P:$P,D25)=1,0,1))</f>
        <v>0</v>
      </c>
      <c r="F25" s="19" t="str">
        <f>IF($D25="","",INDEX(БЮДЖЕТ!$N:$N,SUMIFS(БЮДЖЕТ!$B:$B,БЮДЖЕТ!$P:$P,$D25)))</f>
        <v/>
      </c>
      <c r="G25" s="19" t="str">
        <f>IF($D25="","",INDEX(БЮДЖЕТ!$X:$X,SUMIFS(БЮДЖЕТ!$B:$B,БЮДЖЕТ!$P:$P,$D25)))</f>
        <v/>
      </c>
      <c r="H25" s="36"/>
      <c r="I25" s="30">
        <f>IF(D25="",0,IF(G25=ФИО!$Q$8,0,SUM(р_дни!$J:$J))+SUMIFS(факт_операции!$L:$L,факт_операции!$D:$D,D25,факт_операции!$I:$I,операции!$F$8)-SUMIFS(факт_операции!$L:$L,факт_операции!$D:$D,D25,факт_операции!$I:$I,операции!$F$9)+SUMIFS(факт_операции!$L:$L,факт_операции!$D:$D,D25,факт_операции!$I:$I,операции!$F$10)-SUMIFS(факт_операции!$L:$L,факт_операции!$D:$D,D25,факт_операции!$I:$I,операции!$F$11))</f>
        <v>0</v>
      </c>
      <c r="J25" s="48">
        <f>ROUND(IF(D25="",0,IF(SUM(р_дни!$J:$J)=0,0,(SUMIFS(БЮДЖЕТ!$V:$V,БЮДЖЕТ!$P:$P,$D25)*IF(G25=ФИО!$Q$8,0,SUM(р_дни!$J:$J))+SUMIFS(факт_операции!$Q:$Q,факт_операции!$D:$D,$D25)*1000)/SUM(р_дни!$J:$J)))/100,0)*100</f>
        <v>0</v>
      </c>
      <c r="K25" s="48">
        <f>IF(D25="",0,SUMIFS(факт_операции!$O:$O,факт_операции!$D:$D,D25)-IF(SUMIFS(факт_операции!$Q:$Q,факт_операции!$D:$D,D25)&lt;&gt;0,SUMIFS(факт_операции!$O:$O,факт_операции!$D:$D,D25,факт_операции!$N:$N,операции!$H$11),0))</f>
        <v>0</v>
      </c>
      <c r="L25" s="48">
        <f>IF(D25="",0,SUMIFS(факт_операции!$T:$T,факт_операции!$D:$D,D25))</f>
        <v>0</v>
      </c>
      <c r="M25" s="86">
        <f t="shared" si="0"/>
        <v>0</v>
      </c>
      <c r="N25" s="36"/>
      <c r="O25" s="92"/>
      <c r="P25" s="96"/>
    </row>
    <row r="26" spans="1:16" x14ac:dyDescent="0.25">
      <c r="A26" s="1"/>
      <c r="B26" s="1"/>
      <c r="C26" s="5">
        <f t="shared" si="1"/>
        <v>16</v>
      </c>
      <c r="D26" s="19" t="str">
        <f>IF(C26&gt;MAX(БЮДЖЕТ!$C:$C),"",INDEX(БЮДЖЕТ!$P$11:$P$9415,C26))</f>
        <v/>
      </c>
      <c r="E26" s="22">
        <f>IF(D26="",0,IF(COUNTIF(БЮДЖЕТ!$P:$P,D26)=1,0,1))</f>
        <v>0</v>
      </c>
      <c r="F26" s="19" t="str">
        <f>IF($D26="","",INDEX(БЮДЖЕТ!$N:$N,SUMIFS(БЮДЖЕТ!$B:$B,БЮДЖЕТ!$P:$P,$D26)))</f>
        <v/>
      </c>
      <c r="G26" s="19" t="str">
        <f>IF($D26="","",INDEX(БЮДЖЕТ!$X:$X,SUMIFS(БЮДЖЕТ!$B:$B,БЮДЖЕТ!$P:$P,$D26)))</f>
        <v/>
      </c>
      <c r="H26" s="36"/>
      <c r="I26" s="30">
        <f>IF(D26="",0,IF(G26=ФИО!$Q$8,0,SUM(р_дни!$J:$J))+SUMIFS(факт_операции!$L:$L,факт_операции!$D:$D,D26,факт_операции!$I:$I,операции!$F$8)-SUMIFS(факт_операции!$L:$L,факт_операции!$D:$D,D26,факт_операции!$I:$I,операции!$F$9)+SUMIFS(факт_операции!$L:$L,факт_операции!$D:$D,D26,факт_операции!$I:$I,операции!$F$10)-SUMIFS(факт_операции!$L:$L,факт_операции!$D:$D,D26,факт_операции!$I:$I,операции!$F$11))</f>
        <v>0</v>
      </c>
      <c r="J26" s="48">
        <f>ROUND(IF(D26="",0,IF(SUM(р_дни!$J:$J)=0,0,(SUMIFS(БЮДЖЕТ!$V:$V,БЮДЖЕТ!$P:$P,$D26)*IF(G26=ФИО!$Q$8,0,SUM(р_дни!$J:$J))+SUMIFS(факт_операции!$Q:$Q,факт_операции!$D:$D,$D26)*1000)/SUM(р_дни!$J:$J)))/100,0)*100</f>
        <v>0</v>
      </c>
      <c r="K26" s="48">
        <f>IF(D26="",0,SUMIFS(факт_операции!$O:$O,факт_операции!$D:$D,D26)-IF(SUMIFS(факт_операции!$Q:$Q,факт_операции!$D:$D,D26)&lt;&gt;0,SUMIFS(факт_операции!$O:$O,факт_операции!$D:$D,D26,факт_операции!$N:$N,операции!$H$11),0))</f>
        <v>0</v>
      </c>
      <c r="L26" s="48">
        <f>IF(D26="",0,SUMIFS(факт_операции!$T:$T,факт_операции!$D:$D,D26))</f>
        <v>0</v>
      </c>
      <c r="M26" s="86">
        <f t="shared" si="0"/>
        <v>0</v>
      </c>
      <c r="N26" s="36"/>
      <c r="O26" s="92"/>
      <c r="P26" s="96"/>
    </row>
    <row r="27" spans="1:16" x14ac:dyDescent="0.25">
      <c r="A27" s="1"/>
      <c r="B27" s="1"/>
      <c r="C27" s="5">
        <f t="shared" si="1"/>
        <v>17</v>
      </c>
      <c r="D27" s="19" t="str">
        <f>IF(C27&gt;MAX(БЮДЖЕТ!$C:$C),"",INDEX(БЮДЖЕТ!$P$11:$P$9415,C27))</f>
        <v/>
      </c>
      <c r="E27" s="22">
        <f>IF(D27="",0,IF(COUNTIF(БЮДЖЕТ!$P:$P,D27)=1,0,1))</f>
        <v>0</v>
      </c>
      <c r="F27" s="19" t="str">
        <f>IF($D27="","",INDEX(БЮДЖЕТ!$N:$N,SUMIFS(БЮДЖЕТ!$B:$B,БЮДЖЕТ!$P:$P,$D27)))</f>
        <v/>
      </c>
      <c r="G27" s="19" t="str">
        <f>IF($D27="","",INDEX(БЮДЖЕТ!$X:$X,SUMIFS(БЮДЖЕТ!$B:$B,БЮДЖЕТ!$P:$P,$D27)))</f>
        <v/>
      </c>
      <c r="H27" s="36"/>
      <c r="I27" s="30">
        <f>IF(D27="",0,IF(G27=ФИО!$Q$8,0,SUM(р_дни!$J:$J))+SUMIFS(факт_операции!$L:$L,факт_операции!$D:$D,D27,факт_операции!$I:$I,операции!$F$8)-SUMIFS(факт_операции!$L:$L,факт_операции!$D:$D,D27,факт_операции!$I:$I,операции!$F$9)+SUMIFS(факт_операции!$L:$L,факт_операции!$D:$D,D27,факт_операции!$I:$I,операции!$F$10)-SUMIFS(факт_операции!$L:$L,факт_операции!$D:$D,D27,факт_операции!$I:$I,операции!$F$11))</f>
        <v>0</v>
      </c>
      <c r="J27" s="48">
        <f>ROUND(IF(D27="",0,IF(SUM(р_дни!$J:$J)=0,0,(SUMIFS(БЮДЖЕТ!$V:$V,БЮДЖЕТ!$P:$P,$D27)*IF(G27=ФИО!$Q$8,0,SUM(р_дни!$J:$J))+SUMIFS(факт_операции!$Q:$Q,факт_операции!$D:$D,$D27)*1000)/SUM(р_дни!$J:$J)))/100,0)*100</f>
        <v>0</v>
      </c>
      <c r="K27" s="48">
        <f>IF(D27="",0,SUMIFS(факт_операции!$O:$O,факт_операции!$D:$D,D27)-IF(SUMIFS(факт_операции!$Q:$Q,факт_операции!$D:$D,D27)&lt;&gt;0,SUMIFS(факт_операции!$O:$O,факт_операции!$D:$D,D27,факт_операции!$N:$N,операции!$H$11),0))</f>
        <v>0</v>
      </c>
      <c r="L27" s="48">
        <f>IF(D27="",0,SUMIFS(факт_операции!$T:$T,факт_операции!$D:$D,D27))</f>
        <v>0</v>
      </c>
      <c r="M27" s="86">
        <f t="shared" si="0"/>
        <v>0</v>
      </c>
      <c r="N27" s="36"/>
      <c r="O27" s="92"/>
      <c r="P27" s="96"/>
    </row>
    <row r="28" spans="1:16" x14ac:dyDescent="0.25">
      <c r="A28" s="1"/>
      <c r="B28" s="1"/>
      <c r="C28" s="5">
        <f t="shared" si="1"/>
        <v>18</v>
      </c>
      <c r="D28" s="19" t="str">
        <f>IF(C28&gt;MAX(БЮДЖЕТ!$C:$C),"",INDEX(БЮДЖЕТ!$P$11:$P$9415,C28))</f>
        <v/>
      </c>
      <c r="E28" s="22">
        <f>IF(D28="",0,IF(COUNTIF(БЮДЖЕТ!$P:$P,D28)=1,0,1))</f>
        <v>0</v>
      </c>
      <c r="F28" s="19" t="str">
        <f>IF($D28="","",INDEX(БЮДЖЕТ!$N:$N,SUMIFS(БЮДЖЕТ!$B:$B,БЮДЖЕТ!$P:$P,$D28)))</f>
        <v/>
      </c>
      <c r="G28" s="19" t="str">
        <f>IF($D28="","",INDEX(БЮДЖЕТ!$X:$X,SUMIFS(БЮДЖЕТ!$B:$B,БЮДЖЕТ!$P:$P,$D28)))</f>
        <v/>
      </c>
      <c r="H28" s="36"/>
      <c r="I28" s="30">
        <f>IF(D28="",0,IF(G28=ФИО!$Q$8,0,SUM(р_дни!$J:$J))+SUMIFS(факт_операции!$L:$L,факт_операции!$D:$D,D28,факт_операции!$I:$I,операции!$F$8)-SUMIFS(факт_операции!$L:$L,факт_операции!$D:$D,D28,факт_операции!$I:$I,операции!$F$9)+SUMIFS(факт_операции!$L:$L,факт_операции!$D:$D,D28,факт_операции!$I:$I,операции!$F$10)-SUMIFS(факт_операции!$L:$L,факт_операции!$D:$D,D28,факт_операции!$I:$I,операции!$F$11))</f>
        <v>0</v>
      </c>
      <c r="J28" s="48">
        <f>ROUND(IF(D28="",0,IF(SUM(р_дни!$J:$J)=0,0,(SUMIFS(БЮДЖЕТ!$V:$V,БЮДЖЕТ!$P:$P,$D28)*IF(G28=ФИО!$Q$8,0,SUM(р_дни!$J:$J))+SUMIFS(факт_операции!$Q:$Q,факт_операции!$D:$D,$D28)*1000)/SUM(р_дни!$J:$J)))/100,0)*100</f>
        <v>0</v>
      </c>
      <c r="K28" s="48">
        <f>IF(D28="",0,SUMIFS(факт_операции!$O:$O,факт_операции!$D:$D,D28)-IF(SUMIFS(факт_операции!$Q:$Q,факт_операции!$D:$D,D28)&lt;&gt;0,SUMIFS(факт_операции!$O:$O,факт_операции!$D:$D,D28,факт_операции!$N:$N,операции!$H$11),0))</f>
        <v>0</v>
      </c>
      <c r="L28" s="48">
        <f>IF(D28="",0,SUMIFS(факт_операции!$T:$T,факт_операции!$D:$D,D28))</f>
        <v>0</v>
      </c>
      <c r="M28" s="86">
        <f t="shared" si="0"/>
        <v>0</v>
      </c>
      <c r="N28" s="36"/>
      <c r="O28" s="92"/>
      <c r="P28" s="96"/>
    </row>
    <row r="29" spans="1:16" x14ac:dyDescent="0.25">
      <c r="A29" s="1"/>
      <c r="B29" s="1"/>
      <c r="C29" s="5">
        <f t="shared" si="1"/>
        <v>19</v>
      </c>
      <c r="D29" s="19" t="str">
        <f>IF(C29&gt;MAX(БЮДЖЕТ!$C:$C),"",INDEX(БЮДЖЕТ!$P$11:$P$9415,C29))</f>
        <v/>
      </c>
      <c r="E29" s="22">
        <f>IF(D29="",0,IF(COUNTIF(БЮДЖЕТ!$P:$P,D29)=1,0,1))</f>
        <v>0</v>
      </c>
      <c r="F29" s="19" t="str">
        <f>IF($D29="","",INDEX(БЮДЖЕТ!$N:$N,SUMIFS(БЮДЖЕТ!$B:$B,БЮДЖЕТ!$P:$P,$D29)))</f>
        <v/>
      </c>
      <c r="G29" s="19" t="str">
        <f>IF($D29="","",INDEX(БЮДЖЕТ!$X:$X,SUMIFS(БЮДЖЕТ!$B:$B,БЮДЖЕТ!$P:$P,$D29)))</f>
        <v/>
      </c>
      <c r="H29" s="36"/>
      <c r="I29" s="30">
        <f>IF(D29="",0,IF(G29=ФИО!$Q$8,0,SUM(р_дни!$J:$J))+SUMIFS(факт_операции!$L:$L,факт_операции!$D:$D,D29,факт_операции!$I:$I,операции!$F$8)-SUMIFS(факт_операции!$L:$L,факт_операции!$D:$D,D29,факт_операции!$I:$I,операции!$F$9)+SUMIFS(факт_операции!$L:$L,факт_операции!$D:$D,D29,факт_операции!$I:$I,операции!$F$10)-SUMIFS(факт_операции!$L:$L,факт_операции!$D:$D,D29,факт_операции!$I:$I,операции!$F$11))</f>
        <v>0</v>
      </c>
      <c r="J29" s="48">
        <f>ROUND(IF(D29="",0,IF(SUM(р_дни!$J:$J)=0,0,(SUMIFS(БЮДЖЕТ!$V:$V,БЮДЖЕТ!$P:$P,$D29)*IF(G29=ФИО!$Q$8,0,SUM(р_дни!$J:$J))+SUMIFS(факт_операции!$Q:$Q,факт_операции!$D:$D,$D29)*1000)/SUM(р_дни!$J:$J)))/100,0)*100</f>
        <v>0</v>
      </c>
      <c r="K29" s="48">
        <f>IF(D29="",0,SUMIFS(факт_операции!$O:$O,факт_операции!$D:$D,D29)-IF(SUMIFS(факт_операции!$Q:$Q,факт_операции!$D:$D,D29)&lt;&gt;0,SUMIFS(факт_операции!$O:$O,факт_операции!$D:$D,D29,факт_операции!$N:$N,операции!$H$11),0))</f>
        <v>0</v>
      </c>
      <c r="L29" s="48">
        <f>IF(D29="",0,SUMIFS(факт_операции!$T:$T,факт_операции!$D:$D,D29))</f>
        <v>0</v>
      </c>
      <c r="M29" s="86">
        <f t="shared" si="0"/>
        <v>0</v>
      </c>
      <c r="N29" s="36"/>
      <c r="O29" s="92"/>
      <c r="P29" s="96"/>
    </row>
    <row r="30" spans="1:16" x14ac:dyDescent="0.25">
      <c r="A30" s="1"/>
      <c r="B30" s="1"/>
      <c r="C30" s="5">
        <f t="shared" si="1"/>
        <v>20</v>
      </c>
      <c r="D30" s="19" t="str">
        <f>IF(C30&gt;MAX(БЮДЖЕТ!$C:$C),"",INDEX(БЮДЖЕТ!$P$11:$P$9415,C30))</f>
        <v/>
      </c>
      <c r="E30" s="22">
        <f>IF(D30="",0,IF(COUNTIF(БЮДЖЕТ!$P:$P,D30)=1,0,1))</f>
        <v>0</v>
      </c>
      <c r="F30" s="19" t="str">
        <f>IF($D30="","",INDEX(БЮДЖЕТ!$N:$N,SUMIFS(БЮДЖЕТ!$B:$B,БЮДЖЕТ!$P:$P,$D30)))</f>
        <v/>
      </c>
      <c r="G30" s="19" t="str">
        <f>IF($D30="","",INDEX(БЮДЖЕТ!$X:$X,SUMIFS(БЮДЖЕТ!$B:$B,БЮДЖЕТ!$P:$P,$D30)))</f>
        <v/>
      </c>
      <c r="H30" s="36"/>
      <c r="I30" s="30">
        <f>IF(D30="",0,IF(G30=ФИО!$Q$8,0,SUM(р_дни!$J:$J))+SUMIFS(факт_операции!$L:$L,факт_операции!$D:$D,D30,факт_операции!$I:$I,операции!$F$8)-SUMIFS(факт_операции!$L:$L,факт_операции!$D:$D,D30,факт_операции!$I:$I,операции!$F$9)+SUMIFS(факт_операции!$L:$L,факт_операции!$D:$D,D30,факт_операции!$I:$I,операции!$F$10)-SUMIFS(факт_операции!$L:$L,факт_операции!$D:$D,D30,факт_операции!$I:$I,операции!$F$11))</f>
        <v>0</v>
      </c>
      <c r="J30" s="48">
        <f>ROUND(IF(D30="",0,IF(SUM(р_дни!$J:$J)=0,0,(SUMIFS(БЮДЖЕТ!$V:$V,БЮДЖЕТ!$P:$P,$D30)*IF(G30=ФИО!$Q$8,0,SUM(р_дни!$J:$J))+SUMIFS(факт_операции!$Q:$Q,факт_операции!$D:$D,$D30)*1000)/SUM(р_дни!$J:$J)))/100,0)*100</f>
        <v>0</v>
      </c>
      <c r="K30" s="48">
        <f>IF(D30="",0,SUMIFS(факт_операции!$O:$O,факт_операции!$D:$D,D30)-IF(SUMIFS(факт_операции!$Q:$Q,факт_операции!$D:$D,D30)&lt;&gt;0,SUMIFS(факт_операции!$O:$O,факт_операции!$D:$D,D30,факт_операции!$N:$N,операции!$H$11),0))</f>
        <v>0</v>
      </c>
      <c r="L30" s="48">
        <f>IF(D30="",0,SUMIFS(факт_операции!$T:$T,факт_операции!$D:$D,D30))</f>
        <v>0</v>
      </c>
      <c r="M30" s="86">
        <f t="shared" si="0"/>
        <v>0</v>
      </c>
      <c r="N30" s="36"/>
      <c r="O30" s="92"/>
      <c r="P30" s="96"/>
    </row>
    <row r="31" spans="1:16" x14ac:dyDescent="0.25">
      <c r="A31" s="1"/>
      <c r="B31" s="1"/>
      <c r="C31" s="5">
        <f t="shared" si="1"/>
        <v>21</v>
      </c>
      <c r="D31" s="19" t="str">
        <f>IF(C31&gt;MAX(БЮДЖЕТ!$C:$C),"",INDEX(БЮДЖЕТ!$P$11:$P$9415,C31))</f>
        <v/>
      </c>
      <c r="E31" s="22">
        <f>IF(D31="",0,IF(COUNTIF(БЮДЖЕТ!$P:$P,D31)=1,0,1))</f>
        <v>0</v>
      </c>
      <c r="F31" s="19" t="str">
        <f>IF($D31="","",INDEX(БЮДЖЕТ!$N:$N,SUMIFS(БЮДЖЕТ!$B:$B,БЮДЖЕТ!$P:$P,$D31)))</f>
        <v/>
      </c>
      <c r="G31" s="19" t="str">
        <f>IF($D31="","",INDEX(БЮДЖЕТ!$X:$X,SUMIFS(БЮДЖЕТ!$B:$B,БЮДЖЕТ!$P:$P,$D31)))</f>
        <v/>
      </c>
      <c r="H31" s="36"/>
      <c r="I31" s="30">
        <f>IF(D31="",0,IF(G31=ФИО!$Q$8,0,SUM(р_дни!$J:$J))+SUMIFS(факт_операции!$L:$L,факт_операции!$D:$D,D31,факт_операции!$I:$I,операции!$F$8)-SUMIFS(факт_операции!$L:$L,факт_операции!$D:$D,D31,факт_операции!$I:$I,операции!$F$9)+SUMIFS(факт_операции!$L:$L,факт_операции!$D:$D,D31,факт_операции!$I:$I,операции!$F$10)-SUMIFS(факт_операции!$L:$L,факт_операции!$D:$D,D31,факт_операции!$I:$I,операции!$F$11))</f>
        <v>0</v>
      </c>
      <c r="J31" s="48">
        <f>ROUND(IF(D31="",0,IF(SUM(р_дни!$J:$J)=0,0,(SUMIFS(БЮДЖЕТ!$V:$V,БЮДЖЕТ!$P:$P,$D31)*IF(G31=ФИО!$Q$8,0,SUM(р_дни!$J:$J))+SUMIFS(факт_операции!$Q:$Q,факт_операции!$D:$D,$D31)*1000)/SUM(р_дни!$J:$J)))/100,0)*100</f>
        <v>0</v>
      </c>
      <c r="K31" s="48">
        <f>IF(D31="",0,SUMIFS(факт_операции!$O:$O,факт_операции!$D:$D,D31)-IF(SUMIFS(факт_операции!$Q:$Q,факт_операции!$D:$D,D31)&lt;&gt;0,SUMIFS(факт_операции!$O:$O,факт_операции!$D:$D,D31,факт_операции!$N:$N,операции!$H$11),0))</f>
        <v>0</v>
      </c>
      <c r="L31" s="48">
        <f>IF(D31="",0,SUMIFS(факт_операции!$T:$T,факт_операции!$D:$D,D31))</f>
        <v>0</v>
      </c>
      <c r="M31" s="86">
        <f t="shared" si="0"/>
        <v>0</v>
      </c>
      <c r="N31" s="36"/>
      <c r="O31" s="92"/>
      <c r="P31" s="96"/>
    </row>
    <row r="32" spans="1:16" x14ac:dyDescent="0.25">
      <c r="A32" s="1"/>
      <c r="B32" s="1"/>
      <c r="C32" s="5">
        <f t="shared" si="1"/>
        <v>22</v>
      </c>
      <c r="D32" s="19" t="str">
        <f>IF(C32&gt;MAX(БЮДЖЕТ!$C:$C),"",INDEX(БЮДЖЕТ!$P$11:$P$9415,C32))</f>
        <v/>
      </c>
      <c r="E32" s="22">
        <f>IF(D32="",0,IF(COUNTIF(БЮДЖЕТ!$P:$P,D32)=1,0,1))</f>
        <v>0</v>
      </c>
      <c r="F32" s="19" t="str">
        <f>IF($D32="","",INDEX(БЮДЖЕТ!$N:$N,SUMIFS(БЮДЖЕТ!$B:$B,БЮДЖЕТ!$P:$P,$D32)))</f>
        <v/>
      </c>
      <c r="G32" s="19" t="str">
        <f>IF($D32="","",INDEX(БЮДЖЕТ!$X:$X,SUMIFS(БЮДЖЕТ!$B:$B,БЮДЖЕТ!$P:$P,$D32)))</f>
        <v/>
      </c>
      <c r="H32" s="36"/>
      <c r="I32" s="30">
        <f>IF(D32="",0,IF(G32=ФИО!$Q$8,0,SUM(р_дни!$J:$J))+SUMIFS(факт_операции!$L:$L,факт_операции!$D:$D,D32,факт_операции!$I:$I,операции!$F$8)-SUMIFS(факт_операции!$L:$L,факт_операции!$D:$D,D32,факт_операции!$I:$I,операции!$F$9)+SUMIFS(факт_операции!$L:$L,факт_операции!$D:$D,D32,факт_операции!$I:$I,операции!$F$10)-SUMIFS(факт_операции!$L:$L,факт_операции!$D:$D,D32,факт_операции!$I:$I,операции!$F$11))</f>
        <v>0</v>
      </c>
      <c r="J32" s="48">
        <f>ROUND(IF(D32="",0,IF(SUM(р_дни!$J:$J)=0,0,(SUMIFS(БЮДЖЕТ!$V:$V,БЮДЖЕТ!$P:$P,$D32)*IF(G32=ФИО!$Q$8,0,SUM(р_дни!$J:$J))+SUMIFS(факт_операции!$Q:$Q,факт_операции!$D:$D,$D32)*1000)/SUM(р_дни!$J:$J)))/100,0)*100</f>
        <v>0</v>
      </c>
      <c r="K32" s="48">
        <f>IF(D32="",0,SUMIFS(факт_операции!$O:$O,факт_операции!$D:$D,D32)-IF(SUMIFS(факт_операции!$Q:$Q,факт_операции!$D:$D,D32)&lt;&gt;0,SUMIFS(факт_операции!$O:$O,факт_операции!$D:$D,D32,факт_операции!$N:$N,операции!$H$11),0))</f>
        <v>0</v>
      </c>
      <c r="L32" s="48">
        <f>IF(D32="",0,SUMIFS(факт_операции!$T:$T,факт_операции!$D:$D,D32))</f>
        <v>0</v>
      </c>
      <c r="M32" s="86">
        <f t="shared" si="0"/>
        <v>0</v>
      </c>
      <c r="N32" s="36"/>
      <c r="O32" s="92"/>
      <c r="P32" s="96"/>
    </row>
    <row r="33" spans="1:16" x14ac:dyDescent="0.25">
      <c r="A33" s="1"/>
      <c r="B33" s="1"/>
      <c r="C33" s="5">
        <f t="shared" si="1"/>
        <v>23</v>
      </c>
      <c r="D33" s="19" t="str">
        <f>IF(C33&gt;MAX(БЮДЖЕТ!$C:$C),"",INDEX(БЮДЖЕТ!$P$11:$P$9415,C33))</f>
        <v/>
      </c>
      <c r="E33" s="22">
        <f>IF(D33="",0,IF(COUNTIF(БЮДЖЕТ!$P:$P,D33)=1,0,1))</f>
        <v>0</v>
      </c>
      <c r="F33" s="19" t="str">
        <f>IF($D33="","",INDEX(БЮДЖЕТ!$N:$N,SUMIFS(БЮДЖЕТ!$B:$B,БЮДЖЕТ!$P:$P,$D33)))</f>
        <v/>
      </c>
      <c r="G33" s="19" t="str">
        <f>IF($D33="","",INDEX(БЮДЖЕТ!$X:$X,SUMIFS(БЮДЖЕТ!$B:$B,БЮДЖЕТ!$P:$P,$D33)))</f>
        <v/>
      </c>
      <c r="H33" s="36"/>
      <c r="I33" s="30">
        <f>IF(D33="",0,IF(G33=ФИО!$Q$8,0,SUM(р_дни!$J:$J))+SUMIFS(факт_операции!$L:$L,факт_операции!$D:$D,D33,факт_операции!$I:$I,операции!$F$8)-SUMIFS(факт_операции!$L:$L,факт_операции!$D:$D,D33,факт_операции!$I:$I,операции!$F$9)+SUMIFS(факт_операции!$L:$L,факт_операции!$D:$D,D33,факт_операции!$I:$I,операции!$F$10)-SUMIFS(факт_операции!$L:$L,факт_операции!$D:$D,D33,факт_операции!$I:$I,операции!$F$11))</f>
        <v>0</v>
      </c>
      <c r="J33" s="48">
        <f>ROUND(IF(D33="",0,IF(SUM(р_дни!$J:$J)=0,0,(SUMIFS(БЮДЖЕТ!$V:$V,БЮДЖЕТ!$P:$P,$D33)*IF(G33=ФИО!$Q$8,0,SUM(р_дни!$J:$J))+SUMIFS(факт_операции!$Q:$Q,факт_операции!$D:$D,$D33)*1000)/SUM(р_дни!$J:$J)))/100,0)*100</f>
        <v>0</v>
      </c>
      <c r="K33" s="48">
        <f>IF(D33="",0,SUMIFS(факт_операции!$O:$O,факт_операции!$D:$D,D33)-IF(SUMIFS(факт_операции!$Q:$Q,факт_операции!$D:$D,D33)&lt;&gt;0,SUMIFS(факт_операции!$O:$O,факт_операции!$D:$D,D33,факт_операции!$N:$N,операции!$H$11),0))</f>
        <v>0</v>
      </c>
      <c r="L33" s="48">
        <f>IF(D33="",0,SUMIFS(факт_операции!$T:$T,факт_операции!$D:$D,D33))</f>
        <v>0</v>
      </c>
      <c r="M33" s="86">
        <f t="shared" si="0"/>
        <v>0</v>
      </c>
      <c r="N33" s="36"/>
      <c r="O33" s="92"/>
      <c r="P33" s="96"/>
    </row>
    <row r="34" spans="1:16" x14ac:dyDescent="0.25">
      <c r="A34" s="1"/>
      <c r="B34" s="1"/>
      <c r="C34" s="5">
        <f t="shared" si="1"/>
        <v>24</v>
      </c>
      <c r="D34" s="19" t="str">
        <f>IF(C34&gt;MAX(БЮДЖЕТ!$C:$C),"",INDEX(БЮДЖЕТ!$P$11:$P$9415,C34))</f>
        <v/>
      </c>
      <c r="E34" s="22">
        <f>IF(D34="",0,IF(COUNTIF(БЮДЖЕТ!$P:$P,D34)=1,0,1))</f>
        <v>0</v>
      </c>
      <c r="F34" s="19" t="str">
        <f>IF($D34="","",INDEX(БЮДЖЕТ!$N:$N,SUMIFS(БЮДЖЕТ!$B:$B,БЮДЖЕТ!$P:$P,$D34)))</f>
        <v/>
      </c>
      <c r="G34" s="19" t="str">
        <f>IF($D34="","",INDEX(БЮДЖЕТ!$X:$X,SUMIFS(БЮДЖЕТ!$B:$B,БЮДЖЕТ!$P:$P,$D34)))</f>
        <v/>
      </c>
      <c r="H34" s="36"/>
      <c r="I34" s="30">
        <f>IF(D34="",0,IF(G34=ФИО!$Q$8,0,SUM(р_дни!$J:$J))+SUMIFS(факт_операции!$L:$L,факт_операции!$D:$D,D34,факт_операции!$I:$I,операции!$F$8)-SUMIFS(факт_операции!$L:$L,факт_операции!$D:$D,D34,факт_операции!$I:$I,операции!$F$9)+SUMIFS(факт_операции!$L:$L,факт_операции!$D:$D,D34,факт_операции!$I:$I,операции!$F$10)-SUMIFS(факт_операции!$L:$L,факт_операции!$D:$D,D34,факт_операции!$I:$I,операции!$F$11))</f>
        <v>0</v>
      </c>
      <c r="J34" s="48">
        <f>ROUND(IF(D34="",0,IF(SUM(р_дни!$J:$J)=0,0,(SUMIFS(БЮДЖЕТ!$V:$V,БЮДЖЕТ!$P:$P,$D34)*IF(G34=ФИО!$Q$8,0,SUM(р_дни!$J:$J))+SUMIFS(факт_операции!$Q:$Q,факт_операции!$D:$D,$D34)*1000)/SUM(р_дни!$J:$J)))/100,0)*100</f>
        <v>0</v>
      </c>
      <c r="K34" s="48">
        <f>IF(D34="",0,SUMIFS(факт_операции!$O:$O,факт_операции!$D:$D,D34)-IF(SUMIFS(факт_операции!$Q:$Q,факт_операции!$D:$D,D34)&lt;&gt;0,SUMIFS(факт_операции!$O:$O,факт_операции!$D:$D,D34,факт_операции!$N:$N,операции!$H$11),0))</f>
        <v>0</v>
      </c>
      <c r="L34" s="48">
        <f>IF(D34="",0,SUMIFS(факт_операции!$T:$T,факт_операции!$D:$D,D34))</f>
        <v>0</v>
      </c>
      <c r="M34" s="86">
        <f t="shared" si="0"/>
        <v>0</v>
      </c>
      <c r="N34" s="36"/>
      <c r="O34" s="92"/>
      <c r="P34" s="96"/>
    </row>
    <row r="35" spans="1:16" x14ac:dyDescent="0.25">
      <c r="A35" s="1"/>
      <c r="B35" s="1"/>
      <c r="C35" s="5">
        <f t="shared" si="1"/>
        <v>25</v>
      </c>
      <c r="D35" s="19" t="str">
        <f>IF(C35&gt;MAX(БЮДЖЕТ!$C:$C),"",INDEX(БЮДЖЕТ!$P$11:$P$9415,C35))</f>
        <v/>
      </c>
      <c r="E35" s="22">
        <f>IF(D35="",0,IF(COUNTIF(БЮДЖЕТ!$P:$P,D35)=1,0,1))</f>
        <v>0</v>
      </c>
      <c r="F35" s="19" t="str">
        <f>IF($D35="","",INDEX(БЮДЖЕТ!$N:$N,SUMIFS(БЮДЖЕТ!$B:$B,БЮДЖЕТ!$P:$P,$D35)))</f>
        <v/>
      </c>
      <c r="G35" s="19" t="str">
        <f>IF($D35="","",INDEX(БЮДЖЕТ!$X:$X,SUMIFS(БЮДЖЕТ!$B:$B,БЮДЖЕТ!$P:$P,$D35)))</f>
        <v/>
      </c>
      <c r="H35" s="36"/>
      <c r="I35" s="30">
        <f>IF(D35="",0,IF(G35=ФИО!$Q$8,0,SUM(р_дни!$J:$J))+SUMIFS(факт_операции!$L:$L,факт_операции!$D:$D,D35,факт_операции!$I:$I,операции!$F$8)-SUMIFS(факт_операции!$L:$L,факт_операции!$D:$D,D35,факт_операции!$I:$I,операции!$F$9)+SUMIFS(факт_операции!$L:$L,факт_операции!$D:$D,D35,факт_операции!$I:$I,операции!$F$10)-SUMIFS(факт_операции!$L:$L,факт_операции!$D:$D,D35,факт_операции!$I:$I,операции!$F$11))</f>
        <v>0</v>
      </c>
      <c r="J35" s="48">
        <f>ROUND(IF(D35="",0,IF(SUM(р_дни!$J:$J)=0,0,(SUMIFS(БЮДЖЕТ!$V:$V,БЮДЖЕТ!$P:$P,$D35)*IF(G35=ФИО!$Q$8,0,SUM(р_дни!$J:$J))+SUMIFS(факт_операции!$Q:$Q,факт_операции!$D:$D,$D35)*1000)/SUM(р_дни!$J:$J)))/100,0)*100</f>
        <v>0</v>
      </c>
      <c r="K35" s="48">
        <f>IF(D35="",0,SUMIFS(факт_операции!$O:$O,факт_операции!$D:$D,D35)-IF(SUMIFS(факт_операции!$Q:$Q,факт_операции!$D:$D,D35)&lt;&gt;0,SUMIFS(факт_операции!$O:$O,факт_операции!$D:$D,D35,факт_операции!$N:$N,операции!$H$11),0))</f>
        <v>0</v>
      </c>
      <c r="L35" s="48">
        <f>IF(D35="",0,SUMIFS(факт_операции!$T:$T,факт_операции!$D:$D,D35))</f>
        <v>0</v>
      </c>
      <c r="M35" s="86">
        <f t="shared" si="0"/>
        <v>0</v>
      </c>
      <c r="N35" s="36"/>
      <c r="O35" s="92"/>
      <c r="P35" s="96"/>
    </row>
    <row r="36" spans="1:16" x14ac:dyDescent="0.25">
      <c r="A36" s="1"/>
      <c r="B36" s="1"/>
      <c r="C36" s="5">
        <f t="shared" si="1"/>
        <v>26</v>
      </c>
      <c r="D36" s="19" t="str">
        <f>IF(C36&gt;MAX(БЮДЖЕТ!$C:$C),"",INDEX(БЮДЖЕТ!$P$11:$P$9415,C36))</f>
        <v/>
      </c>
      <c r="E36" s="22">
        <f>IF(D36="",0,IF(COUNTIF(БЮДЖЕТ!$P:$P,D36)=1,0,1))</f>
        <v>0</v>
      </c>
      <c r="F36" s="19" t="str">
        <f>IF($D36="","",INDEX(БЮДЖЕТ!$N:$N,SUMIFS(БЮДЖЕТ!$B:$B,БЮДЖЕТ!$P:$P,$D36)))</f>
        <v/>
      </c>
      <c r="G36" s="19" t="str">
        <f>IF($D36="","",INDEX(БЮДЖЕТ!$X:$X,SUMIFS(БЮДЖЕТ!$B:$B,БЮДЖЕТ!$P:$P,$D36)))</f>
        <v/>
      </c>
      <c r="H36" s="36"/>
      <c r="I36" s="30">
        <f>IF(D36="",0,IF(G36=ФИО!$Q$8,0,SUM(р_дни!$J:$J))+SUMIFS(факт_операции!$L:$L,факт_операции!$D:$D,D36,факт_операции!$I:$I,операции!$F$8)-SUMIFS(факт_операции!$L:$L,факт_операции!$D:$D,D36,факт_операции!$I:$I,операции!$F$9)+SUMIFS(факт_операции!$L:$L,факт_операции!$D:$D,D36,факт_операции!$I:$I,операции!$F$10)-SUMIFS(факт_операции!$L:$L,факт_операции!$D:$D,D36,факт_операции!$I:$I,операции!$F$11))</f>
        <v>0</v>
      </c>
      <c r="J36" s="48">
        <f>ROUND(IF(D36="",0,IF(SUM(р_дни!$J:$J)=0,0,(SUMIFS(БЮДЖЕТ!$V:$V,БЮДЖЕТ!$P:$P,$D36)*IF(G36=ФИО!$Q$8,0,SUM(р_дни!$J:$J))+SUMIFS(факт_операции!$Q:$Q,факт_операции!$D:$D,$D36)*1000)/SUM(р_дни!$J:$J)))/100,0)*100</f>
        <v>0</v>
      </c>
      <c r="K36" s="48">
        <f>IF(D36="",0,SUMIFS(факт_операции!$O:$O,факт_операции!$D:$D,D36)-IF(SUMIFS(факт_операции!$Q:$Q,факт_операции!$D:$D,D36)&lt;&gt;0,SUMIFS(факт_операции!$O:$O,факт_операции!$D:$D,D36,факт_операции!$N:$N,операции!$H$11),0))</f>
        <v>0</v>
      </c>
      <c r="L36" s="48">
        <f>IF(D36="",0,SUMIFS(факт_операции!$T:$T,факт_операции!$D:$D,D36))</f>
        <v>0</v>
      </c>
      <c r="M36" s="86">
        <f t="shared" si="0"/>
        <v>0</v>
      </c>
      <c r="N36" s="36"/>
      <c r="O36" s="92"/>
      <c r="P36" s="96"/>
    </row>
    <row r="37" spans="1:16" x14ac:dyDescent="0.25">
      <c r="A37" s="1"/>
      <c r="B37" s="1"/>
      <c r="C37" s="5">
        <f t="shared" si="1"/>
        <v>27</v>
      </c>
      <c r="D37" s="19" t="str">
        <f>IF(C37&gt;MAX(БЮДЖЕТ!$C:$C),"",INDEX(БЮДЖЕТ!$P$11:$P$9415,C37))</f>
        <v/>
      </c>
      <c r="E37" s="22">
        <f>IF(D37="",0,IF(COUNTIF(БЮДЖЕТ!$P:$P,D37)=1,0,1))</f>
        <v>0</v>
      </c>
      <c r="F37" s="19" t="str">
        <f>IF($D37="","",INDEX(БЮДЖЕТ!$N:$N,SUMIFS(БЮДЖЕТ!$B:$B,БЮДЖЕТ!$P:$P,$D37)))</f>
        <v/>
      </c>
      <c r="G37" s="19" t="str">
        <f>IF($D37="","",INDEX(БЮДЖЕТ!$X:$X,SUMIFS(БЮДЖЕТ!$B:$B,БЮДЖЕТ!$P:$P,$D37)))</f>
        <v/>
      </c>
      <c r="H37" s="36"/>
      <c r="I37" s="30">
        <f>IF(D37="",0,IF(G37=ФИО!$Q$8,0,SUM(р_дни!$J:$J))+SUMIFS(факт_операции!$L:$L,факт_операции!$D:$D,D37,факт_операции!$I:$I,операции!$F$8)-SUMIFS(факт_операции!$L:$L,факт_операции!$D:$D,D37,факт_операции!$I:$I,операции!$F$9)+SUMIFS(факт_операции!$L:$L,факт_операции!$D:$D,D37,факт_операции!$I:$I,операции!$F$10)-SUMIFS(факт_операции!$L:$L,факт_операции!$D:$D,D37,факт_операции!$I:$I,операции!$F$11))</f>
        <v>0</v>
      </c>
      <c r="J37" s="48">
        <f>ROUND(IF(D37="",0,IF(SUM(р_дни!$J:$J)=0,0,(SUMIFS(БЮДЖЕТ!$V:$V,БЮДЖЕТ!$P:$P,$D37)*IF(G37=ФИО!$Q$8,0,SUM(р_дни!$J:$J))+SUMIFS(факт_операции!$Q:$Q,факт_операции!$D:$D,$D37)*1000)/SUM(р_дни!$J:$J)))/100,0)*100</f>
        <v>0</v>
      </c>
      <c r="K37" s="48">
        <f>IF(D37="",0,SUMIFS(факт_операции!$O:$O,факт_операции!$D:$D,D37)-IF(SUMIFS(факт_операции!$Q:$Q,факт_операции!$D:$D,D37)&lt;&gt;0,SUMIFS(факт_операции!$O:$O,факт_операции!$D:$D,D37,факт_операции!$N:$N,операции!$H$11),0))</f>
        <v>0</v>
      </c>
      <c r="L37" s="48">
        <f>IF(D37="",0,SUMIFS(факт_операции!$T:$T,факт_операции!$D:$D,D37))</f>
        <v>0</v>
      </c>
      <c r="M37" s="86">
        <f t="shared" si="0"/>
        <v>0</v>
      </c>
      <c r="N37" s="36"/>
      <c r="O37" s="92"/>
      <c r="P37" s="96"/>
    </row>
    <row r="38" spans="1:16" x14ac:dyDescent="0.25">
      <c r="A38" s="1"/>
      <c r="B38" s="1"/>
      <c r="C38" s="5">
        <f t="shared" si="1"/>
        <v>28</v>
      </c>
      <c r="D38" s="19" t="str">
        <f>IF(C38&gt;MAX(БЮДЖЕТ!$C:$C),"",INDEX(БЮДЖЕТ!$P$11:$P$9415,C38))</f>
        <v/>
      </c>
      <c r="E38" s="22">
        <f>IF(D38="",0,IF(COUNTIF(БЮДЖЕТ!$P:$P,D38)=1,0,1))</f>
        <v>0</v>
      </c>
      <c r="F38" s="19" t="str">
        <f>IF($D38="","",INDEX(БЮДЖЕТ!$N:$N,SUMIFS(БЮДЖЕТ!$B:$B,БЮДЖЕТ!$P:$P,$D38)))</f>
        <v/>
      </c>
      <c r="G38" s="19" t="str">
        <f>IF($D38="","",INDEX(БЮДЖЕТ!$X:$X,SUMIFS(БЮДЖЕТ!$B:$B,БЮДЖЕТ!$P:$P,$D38)))</f>
        <v/>
      </c>
      <c r="H38" s="36"/>
      <c r="I38" s="30">
        <f>IF(D38="",0,IF(G38=ФИО!$Q$8,0,SUM(р_дни!$J:$J))+SUMIFS(факт_операции!$L:$L,факт_операции!$D:$D,D38,факт_операции!$I:$I,операции!$F$8)-SUMIFS(факт_операции!$L:$L,факт_операции!$D:$D,D38,факт_операции!$I:$I,операции!$F$9)+SUMIFS(факт_операции!$L:$L,факт_операции!$D:$D,D38,факт_операции!$I:$I,операции!$F$10)-SUMIFS(факт_операции!$L:$L,факт_операции!$D:$D,D38,факт_операции!$I:$I,операции!$F$11))</f>
        <v>0</v>
      </c>
      <c r="J38" s="48">
        <f>ROUND(IF(D38="",0,IF(SUM(р_дни!$J:$J)=0,0,(SUMIFS(БЮДЖЕТ!$V:$V,БЮДЖЕТ!$P:$P,$D38)*IF(G38=ФИО!$Q$8,0,SUM(р_дни!$J:$J))+SUMIFS(факт_операции!$Q:$Q,факт_операции!$D:$D,$D38)*1000)/SUM(р_дни!$J:$J)))/100,0)*100</f>
        <v>0</v>
      </c>
      <c r="K38" s="48">
        <f>IF(D38="",0,SUMIFS(факт_операции!$O:$O,факт_операции!$D:$D,D38)-IF(SUMIFS(факт_операции!$Q:$Q,факт_операции!$D:$D,D38)&lt;&gt;0,SUMIFS(факт_операции!$O:$O,факт_операции!$D:$D,D38,факт_операции!$N:$N,операции!$H$11),0))</f>
        <v>0</v>
      </c>
      <c r="L38" s="48">
        <f>IF(D38="",0,SUMIFS(факт_операции!$T:$T,факт_операции!$D:$D,D38))</f>
        <v>0</v>
      </c>
      <c r="M38" s="86">
        <f t="shared" si="0"/>
        <v>0</v>
      </c>
      <c r="N38" s="36"/>
      <c r="O38" s="92"/>
      <c r="P38" s="96"/>
    </row>
    <row r="39" spans="1:16" x14ac:dyDescent="0.25">
      <c r="A39" s="1"/>
      <c r="B39" s="1"/>
      <c r="C39" s="5">
        <f t="shared" si="1"/>
        <v>29</v>
      </c>
      <c r="D39" s="19" t="str">
        <f>IF(C39&gt;MAX(БЮДЖЕТ!$C:$C),"",INDEX(БЮДЖЕТ!$P$11:$P$9415,C39))</f>
        <v/>
      </c>
      <c r="E39" s="22">
        <f>IF(D39="",0,IF(COUNTIF(БЮДЖЕТ!$P:$P,D39)=1,0,1))</f>
        <v>0</v>
      </c>
      <c r="F39" s="19" t="str">
        <f>IF($D39="","",INDEX(БЮДЖЕТ!$N:$N,SUMIFS(БЮДЖЕТ!$B:$B,БЮДЖЕТ!$P:$P,$D39)))</f>
        <v/>
      </c>
      <c r="G39" s="19" t="str">
        <f>IF($D39="","",INDEX(БЮДЖЕТ!$X:$X,SUMIFS(БЮДЖЕТ!$B:$B,БЮДЖЕТ!$P:$P,$D39)))</f>
        <v/>
      </c>
      <c r="H39" s="36"/>
      <c r="I39" s="30">
        <f>IF(D39="",0,IF(G39=ФИО!$Q$8,0,SUM(р_дни!$J:$J))+SUMIFS(факт_операции!$L:$L,факт_операции!$D:$D,D39,факт_операции!$I:$I,операции!$F$8)-SUMIFS(факт_операции!$L:$L,факт_операции!$D:$D,D39,факт_операции!$I:$I,операции!$F$9)+SUMIFS(факт_операции!$L:$L,факт_операции!$D:$D,D39,факт_операции!$I:$I,операции!$F$10)-SUMIFS(факт_операции!$L:$L,факт_операции!$D:$D,D39,факт_операции!$I:$I,операции!$F$11))</f>
        <v>0</v>
      </c>
      <c r="J39" s="48">
        <f>ROUND(IF(D39="",0,IF(SUM(р_дни!$J:$J)=0,0,(SUMIFS(БЮДЖЕТ!$V:$V,БЮДЖЕТ!$P:$P,$D39)*IF(G39=ФИО!$Q$8,0,SUM(р_дни!$J:$J))+SUMIFS(факт_операции!$Q:$Q,факт_операции!$D:$D,$D39)*1000)/SUM(р_дни!$J:$J)))/100,0)*100</f>
        <v>0</v>
      </c>
      <c r="K39" s="48">
        <f>IF(D39="",0,SUMIFS(факт_операции!$O:$O,факт_операции!$D:$D,D39)-IF(SUMIFS(факт_операции!$Q:$Q,факт_операции!$D:$D,D39)&lt;&gt;0,SUMIFS(факт_операции!$O:$O,факт_операции!$D:$D,D39,факт_операции!$N:$N,операции!$H$11),0))</f>
        <v>0</v>
      </c>
      <c r="L39" s="48">
        <f>IF(D39="",0,SUMIFS(факт_операции!$T:$T,факт_операции!$D:$D,D39))</f>
        <v>0</v>
      </c>
      <c r="M39" s="86">
        <f t="shared" si="0"/>
        <v>0</v>
      </c>
      <c r="N39" s="36"/>
      <c r="O39" s="92"/>
      <c r="P39" s="96"/>
    </row>
    <row r="40" spans="1:16" x14ac:dyDescent="0.25">
      <c r="A40" s="1"/>
      <c r="B40" s="1"/>
      <c r="C40" s="5">
        <f t="shared" si="1"/>
        <v>30</v>
      </c>
      <c r="D40" s="19" t="str">
        <f>IF(C40&gt;MAX(БЮДЖЕТ!$C:$C),"",INDEX(БЮДЖЕТ!$P$11:$P$9415,C40))</f>
        <v/>
      </c>
      <c r="E40" s="22">
        <f>IF(D40="",0,IF(COUNTIF(БЮДЖЕТ!$P:$P,D40)=1,0,1))</f>
        <v>0</v>
      </c>
      <c r="F40" s="19" t="str">
        <f>IF($D40="","",INDEX(БЮДЖЕТ!$N:$N,SUMIFS(БЮДЖЕТ!$B:$B,БЮДЖЕТ!$P:$P,$D40)))</f>
        <v/>
      </c>
      <c r="G40" s="19" t="str">
        <f>IF($D40="","",INDEX(БЮДЖЕТ!$X:$X,SUMIFS(БЮДЖЕТ!$B:$B,БЮДЖЕТ!$P:$P,$D40)))</f>
        <v/>
      </c>
      <c r="H40" s="36"/>
      <c r="I40" s="30">
        <f>IF(D40="",0,IF(G40=ФИО!$Q$8,0,SUM(р_дни!$J:$J))+SUMIFS(факт_операции!$L:$L,факт_операции!$D:$D,D40,факт_операции!$I:$I,операции!$F$8)-SUMIFS(факт_операции!$L:$L,факт_операции!$D:$D,D40,факт_операции!$I:$I,операции!$F$9)+SUMIFS(факт_операции!$L:$L,факт_операции!$D:$D,D40,факт_операции!$I:$I,операции!$F$10)-SUMIFS(факт_операции!$L:$L,факт_операции!$D:$D,D40,факт_операции!$I:$I,операции!$F$11))</f>
        <v>0</v>
      </c>
      <c r="J40" s="48">
        <f>ROUND(IF(D40="",0,IF(SUM(р_дни!$J:$J)=0,0,(SUMIFS(БЮДЖЕТ!$V:$V,БЮДЖЕТ!$P:$P,$D40)*IF(G40=ФИО!$Q$8,0,SUM(р_дни!$J:$J))+SUMIFS(факт_операции!$Q:$Q,факт_операции!$D:$D,$D40)*1000)/SUM(р_дни!$J:$J)))/100,0)*100</f>
        <v>0</v>
      </c>
      <c r="K40" s="48">
        <f>IF(D40="",0,SUMIFS(факт_операции!$O:$O,факт_операции!$D:$D,D40)-IF(SUMIFS(факт_операции!$Q:$Q,факт_операции!$D:$D,D40)&lt;&gt;0,SUMIFS(факт_операции!$O:$O,факт_операции!$D:$D,D40,факт_операции!$N:$N,операции!$H$11),0))</f>
        <v>0</v>
      </c>
      <c r="L40" s="48">
        <f>IF(D40="",0,SUMIFS(факт_операции!$T:$T,факт_операции!$D:$D,D40))</f>
        <v>0</v>
      </c>
      <c r="M40" s="86">
        <f t="shared" si="0"/>
        <v>0</v>
      </c>
      <c r="N40" s="36"/>
      <c r="O40" s="92"/>
      <c r="P40" s="96"/>
    </row>
    <row r="41" spans="1:16" x14ac:dyDescent="0.25">
      <c r="A41" s="1"/>
      <c r="B41" s="1"/>
      <c r="C41" s="5">
        <f t="shared" si="1"/>
        <v>31</v>
      </c>
      <c r="D41" s="19" t="str">
        <f>IF(C41&gt;MAX(БЮДЖЕТ!$C:$C),"",INDEX(БЮДЖЕТ!$P$11:$P$9415,C41))</f>
        <v/>
      </c>
      <c r="E41" s="22">
        <f>IF(D41="",0,IF(COUNTIF(БЮДЖЕТ!$P:$P,D41)=1,0,1))</f>
        <v>0</v>
      </c>
      <c r="F41" s="19" t="str">
        <f>IF($D41="","",INDEX(БЮДЖЕТ!$N:$N,SUMIFS(БЮДЖЕТ!$B:$B,БЮДЖЕТ!$P:$P,$D41)))</f>
        <v/>
      </c>
      <c r="G41" s="19" t="str">
        <f>IF($D41="","",INDEX(БЮДЖЕТ!$X:$X,SUMIFS(БЮДЖЕТ!$B:$B,БЮДЖЕТ!$P:$P,$D41)))</f>
        <v/>
      </c>
      <c r="H41" s="36"/>
      <c r="I41" s="30">
        <f>IF(D41="",0,IF(G41=ФИО!$Q$8,0,SUM(р_дни!$J:$J))+SUMIFS(факт_операции!$L:$L,факт_операции!$D:$D,D41,факт_операции!$I:$I,операции!$F$8)-SUMIFS(факт_операции!$L:$L,факт_операции!$D:$D,D41,факт_операции!$I:$I,операции!$F$9)+SUMIFS(факт_операции!$L:$L,факт_операции!$D:$D,D41,факт_операции!$I:$I,операции!$F$10)-SUMIFS(факт_операции!$L:$L,факт_операции!$D:$D,D41,факт_операции!$I:$I,операции!$F$11))</f>
        <v>0</v>
      </c>
      <c r="J41" s="48">
        <f>ROUND(IF(D41="",0,IF(SUM(р_дни!$J:$J)=0,0,(SUMIFS(БЮДЖЕТ!$V:$V,БЮДЖЕТ!$P:$P,$D41)*IF(G41=ФИО!$Q$8,0,SUM(р_дни!$J:$J))+SUMIFS(факт_операции!$Q:$Q,факт_операции!$D:$D,$D41)*1000)/SUM(р_дни!$J:$J)))/100,0)*100</f>
        <v>0</v>
      </c>
      <c r="K41" s="48">
        <f>IF(D41="",0,SUMIFS(факт_операции!$O:$O,факт_операции!$D:$D,D41)-IF(SUMIFS(факт_операции!$Q:$Q,факт_операции!$D:$D,D41)&lt;&gt;0,SUMIFS(факт_операции!$O:$O,факт_операции!$D:$D,D41,факт_операции!$N:$N,операции!$H$11),0))</f>
        <v>0</v>
      </c>
      <c r="L41" s="48">
        <f>IF(D41="",0,SUMIFS(факт_операции!$T:$T,факт_операции!$D:$D,D41))</f>
        <v>0</v>
      </c>
      <c r="M41" s="86">
        <f t="shared" si="0"/>
        <v>0</v>
      </c>
      <c r="N41" s="36"/>
      <c r="O41" s="92"/>
      <c r="P41" s="96"/>
    </row>
    <row r="42" spans="1:16" x14ac:dyDescent="0.25">
      <c r="A42" s="1"/>
      <c r="B42" s="1"/>
      <c r="C42" s="5">
        <f t="shared" si="1"/>
        <v>32</v>
      </c>
      <c r="D42" s="19" t="str">
        <f>IF(C42&gt;MAX(БЮДЖЕТ!$C:$C),"",INDEX(БЮДЖЕТ!$P$11:$P$9415,C42))</f>
        <v/>
      </c>
      <c r="E42" s="22">
        <f>IF(D42="",0,IF(COUNTIF(БЮДЖЕТ!$P:$P,D42)=1,0,1))</f>
        <v>0</v>
      </c>
      <c r="F42" s="19" t="str">
        <f>IF($D42="","",INDEX(БЮДЖЕТ!$N:$N,SUMIFS(БЮДЖЕТ!$B:$B,БЮДЖЕТ!$P:$P,$D42)))</f>
        <v/>
      </c>
      <c r="G42" s="19" t="str">
        <f>IF($D42="","",INDEX(БЮДЖЕТ!$X:$X,SUMIFS(БЮДЖЕТ!$B:$B,БЮДЖЕТ!$P:$P,$D42)))</f>
        <v/>
      </c>
      <c r="H42" s="36"/>
      <c r="I42" s="30">
        <f>IF(D42="",0,IF(G42=ФИО!$Q$8,0,SUM(р_дни!$J:$J))+SUMIFS(факт_операции!$L:$L,факт_операции!$D:$D,D42,факт_операции!$I:$I,операции!$F$8)-SUMIFS(факт_операции!$L:$L,факт_операции!$D:$D,D42,факт_операции!$I:$I,операции!$F$9)+SUMIFS(факт_операции!$L:$L,факт_операции!$D:$D,D42,факт_операции!$I:$I,операции!$F$10)-SUMIFS(факт_операции!$L:$L,факт_операции!$D:$D,D42,факт_операции!$I:$I,операции!$F$11))</f>
        <v>0</v>
      </c>
      <c r="J42" s="48">
        <f>ROUND(IF(D42="",0,IF(SUM(р_дни!$J:$J)=0,0,(SUMIFS(БЮДЖЕТ!$V:$V,БЮДЖЕТ!$P:$P,$D42)*IF(G42=ФИО!$Q$8,0,SUM(р_дни!$J:$J))+SUMIFS(факт_операции!$Q:$Q,факт_операции!$D:$D,$D42)*1000)/SUM(р_дни!$J:$J)))/100,0)*100</f>
        <v>0</v>
      </c>
      <c r="K42" s="48">
        <f>IF(D42="",0,SUMIFS(факт_операции!$O:$O,факт_операции!$D:$D,D42)-IF(SUMIFS(факт_операции!$Q:$Q,факт_операции!$D:$D,D42)&lt;&gt;0,SUMIFS(факт_операции!$O:$O,факт_операции!$D:$D,D42,факт_операции!$N:$N,операции!$H$11),0))</f>
        <v>0</v>
      </c>
      <c r="L42" s="48">
        <f>IF(D42="",0,SUMIFS(факт_операции!$T:$T,факт_операции!$D:$D,D42))</f>
        <v>0</v>
      </c>
      <c r="M42" s="86">
        <f t="shared" si="0"/>
        <v>0</v>
      </c>
      <c r="N42" s="36"/>
      <c r="O42" s="92"/>
      <c r="P42" s="96"/>
    </row>
    <row r="43" spans="1:16" x14ac:dyDescent="0.25">
      <c r="A43" s="1"/>
      <c r="B43" s="1"/>
      <c r="C43" s="5">
        <f t="shared" si="1"/>
        <v>33</v>
      </c>
      <c r="D43" s="19" t="str">
        <f>IF(C43&gt;MAX(БЮДЖЕТ!$C:$C),"",INDEX(БЮДЖЕТ!$P$11:$P$9415,C43))</f>
        <v/>
      </c>
      <c r="E43" s="22">
        <f>IF(D43="",0,IF(COUNTIF(БЮДЖЕТ!$P:$P,D43)=1,0,1))</f>
        <v>0</v>
      </c>
      <c r="F43" s="19" t="str">
        <f>IF($D43="","",INDEX(БЮДЖЕТ!$N:$N,SUMIFS(БЮДЖЕТ!$B:$B,БЮДЖЕТ!$P:$P,$D43)))</f>
        <v/>
      </c>
      <c r="G43" s="19" t="str">
        <f>IF($D43="","",INDEX(БЮДЖЕТ!$X:$X,SUMIFS(БЮДЖЕТ!$B:$B,БЮДЖЕТ!$P:$P,$D43)))</f>
        <v/>
      </c>
      <c r="H43" s="36"/>
      <c r="I43" s="30">
        <f>IF(D43="",0,IF(G43=ФИО!$Q$8,0,SUM(р_дни!$J:$J))+SUMIFS(факт_операции!$L:$L,факт_операции!$D:$D,D43,факт_операции!$I:$I,операции!$F$8)-SUMIFS(факт_операции!$L:$L,факт_операции!$D:$D,D43,факт_операции!$I:$I,операции!$F$9)+SUMIFS(факт_операции!$L:$L,факт_операции!$D:$D,D43,факт_операции!$I:$I,операции!$F$10)-SUMIFS(факт_операции!$L:$L,факт_операции!$D:$D,D43,факт_операции!$I:$I,операции!$F$11))</f>
        <v>0</v>
      </c>
      <c r="J43" s="48">
        <f>ROUND(IF(D43="",0,IF(SUM(р_дни!$J:$J)=0,0,(SUMIFS(БЮДЖЕТ!$V:$V,БЮДЖЕТ!$P:$P,$D43)*IF(G43=ФИО!$Q$8,0,SUM(р_дни!$J:$J))+SUMIFS(факт_операции!$Q:$Q,факт_операции!$D:$D,$D43)*1000)/SUM(р_дни!$J:$J)))/100,0)*100</f>
        <v>0</v>
      </c>
      <c r="K43" s="48">
        <f>IF(D43="",0,SUMIFS(факт_операции!$O:$O,факт_операции!$D:$D,D43)-IF(SUMIFS(факт_операции!$Q:$Q,факт_операции!$D:$D,D43)&lt;&gt;0,SUMIFS(факт_операции!$O:$O,факт_операции!$D:$D,D43,факт_операции!$N:$N,операции!$H$11),0))</f>
        <v>0</v>
      </c>
      <c r="L43" s="48">
        <f>IF(D43="",0,SUMIFS(факт_операции!$T:$T,факт_операции!$D:$D,D43))</f>
        <v>0</v>
      </c>
      <c r="M43" s="86">
        <f t="shared" si="0"/>
        <v>0</v>
      </c>
      <c r="N43" s="36"/>
      <c r="O43" s="92"/>
      <c r="P43" s="96"/>
    </row>
    <row r="44" spans="1:16" x14ac:dyDescent="0.25">
      <c r="A44" s="1"/>
      <c r="B44" s="1"/>
      <c r="C44" s="5">
        <f t="shared" si="1"/>
        <v>34</v>
      </c>
      <c r="D44" s="19" t="str">
        <f>IF(C44&gt;MAX(БЮДЖЕТ!$C:$C),"",INDEX(БЮДЖЕТ!$P$11:$P$9415,C44))</f>
        <v/>
      </c>
      <c r="E44" s="22">
        <f>IF(D44="",0,IF(COUNTIF(БЮДЖЕТ!$P:$P,D44)=1,0,1))</f>
        <v>0</v>
      </c>
      <c r="F44" s="19" t="str">
        <f>IF($D44="","",INDEX(БЮДЖЕТ!$N:$N,SUMIFS(БЮДЖЕТ!$B:$B,БЮДЖЕТ!$P:$P,$D44)))</f>
        <v/>
      </c>
      <c r="G44" s="19" t="str">
        <f>IF($D44="","",INDEX(БЮДЖЕТ!$X:$X,SUMIFS(БЮДЖЕТ!$B:$B,БЮДЖЕТ!$P:$P,$D44)))</f>
        <v/>
      </c>
      <c r="H44" s="36"/>
      <c r="I44" s="30">
        <f>IF(D44="",0,IF(G44=ФИО!$Q$8,0,SUM(р_дни!$J:$J))+SUMIFS(факт_операции!$L:$L,факт_операции!$D:$D,D44,факт_операции!$I:$I,операции!$F$8)-SUMIFS(факт_операции!$L:$L,факт_операции!$D:$D,D44,факт_операции!$I:$I,операции!$F$9)+SUMIFS(факт_операции!$L:$L,факт_операции!$D:$D,D44,факт_операции!$I:$I,операции!$F$10)-SUMIFS(факт_операции!$L:$L,факт_операции!$D:$D,D44,факт_операции!$I:$I,операции!$F$11))</f>
        <v>0</v>
      </c>
      <c r="J44" s="48">
        <f>ROUND(IF(D44="",0,IF(SUM(р_дни!$J:$J)=0,0,(SUMIFS(БЮДЖЕТ!$V:$V,БЮДЖЕТ!$P:$P,$D44)*IF(G44=ФИО!$Q$8,0,SUM(р_дни!$J:$J))+SUMIFS(факт_операции!$Q:$Q,факт_операции!$D:$D,$D44)*1000)/SUM(р_дни!$J:$J)))/100,0)*100</f>
        <v>0</v>
      </c>
      <c r="K44" s="48">
        <f>IF(D44="",0,SUMIFS(факт_операции!$O:$O,факт_операции!$D:$D,D44)-IF(SUMIFS(факт_операции!$Q:$Q,факт_операции!$D:$D,D44)&lt;&gt;0,SUMIFS(факт_операции!$O:$O,факт_операции!$D:$D,D44,факт_операции!$N:$N,операции!$H$11),0))</f>
        <v>0</v>
      </c>
      <c r="L44" s="48">
        <f>IF(D44="",0,SUMIFS(факт_операции!$T:$T,факт_операции!$D:$D,D44))</f>
        <v>0</v>
      </c>
      <c r="M44" s="86">
        <f t="shared" si="0"/>
        <v>0</v>
      </c>
      <c r="N44" s="36"/>
      <c r="O44" s="92"/>
      <c r="P44" s="96"/>
    </row>
    <row r="45" spans="1:16" x14ac:dyDescent="0.25">
      <c r="A45" s="1"/>
      <c r="B45" s="1"/>
      <c r="C45" s="5">
        <f t="shared" si="1"/>
        <v>35</v>
      </c>
      <c r="D45" s="19" t="str">
        <f>IF(C45&gt;MAX(БЮДЖЕТ!$C:$C),"",INDEX(БЮДЖЕТ!$P$11:$P$9415,C45))</f>
        <v/>
      </c>
      <c r="E45" s="22">
        <f>IF(D45="",0,IF(COUNTIF(БЮДЖЕТ!$P:$P,D45)=1,0,1))</f>
        <v>0</v>
      </c>
      <c r="F45" s="19" t="str">
        <f>IF($D45="","",INDEX(БЮДЖЕТ!$N:$N,SUMIFS(БЮДЖЕТ!$B:$B,БЮДЖЕТ!$P:$P,$D45)))</f>
        <v/>
      </c>
      <c r="G45" s="19" t="str">
        <f>IF($D45="","",INDEX(БЮДЖЕТ!$X:$X,SUMIFS(БЮДЖЕТ!$B:$B,БЮДЖЕТ!$P:$P,$D45)))</f>
        <v/>
      </c>
      <c r="H45" s="36"/>
      <c r="I45" s="30">
        <f>IF(D45="",0,IF(G45=ФИО!$Q$8,0,SUM(р_дни!$J:$J))+SUMIFS(факт_операции!$L:$L,факт_операции!$D:$D,D45,факт_операции!$I:$I,операции!$F$8)-SUMIFS(факт_операции!$L:$L,факт_операции!$D:$D,D45,факт_операции!$I:$I,операции!$F$9)+SUMIFS(факт_операции!$L:$L,факт_операции!$D:$D,D45,факт_операции!$I:$I,операции!$F$10)-SUMIFS(факт_операции!$L:$L,факт_операции!$D:$D,D45,факт_операции!$I:$I,операции!$F$11))</f>
        <v>0</v>
      </c>
      <c r="J45" s="48">
        <f>ROUND(IF(D45="",0,IF(SUM(р_дни!$J:$J)=0,0,(SUMIFS(БЮДЖЕТ!$V:$V,БЮДЖЕТ!$P:$P,$D45)*IF(G45=ФИО!$Q$8,0,SUM(р_дни!$J:$J))+SUMIFS(факт_операции!$Q:$Q,факт_операции!$D:$D,$D45)*1000)/SUM(р_дни!$J:$J)))/100,0)*100</f>
        <v>0</v>
      </c>
      <c r="K45" s="48">
        <f>IF(D45="",0,SUMIFS(факт_операции!$O:$O,факт_операции!$D:$D,D45)-IF(SUMIFS(факт_операции!$Q:$Q,факт_операции!$D:$D,D45)&lt;&gt;0,SUMIFS(факт_операции!$O:$O,факт_операции!$D:$D,D45,факт_операции!$N:$N,операции!$H$11),0))</f>
        <v>0</v>
      </c>
      <c r="L45" s="48">
        <f>IF(D45="",0,SUMIFS(факт_операции!$T:$T,факт_операции!$D:$D,D45))</f>
        <v>0</v>
      </c>
      <c r="M45" s="86">
        <f t="shared" si="0"/>
        <v>0</v>
      </c>
      <c r="N45" s="36"/>
      <c r="O45" s="92"/>
      <c r="P45" s="96"/>
    </row>
    <row r="46" spans="1:16" x14ac:dyDescent="0.25">
      <c r="A46" s="1"/>
      <c r="B46" s="1"/>
      <c r="C46" s="5">
        <f t="shared" si="1"/>
        <v>36</v>
      </c>
      <c r="D46" s="19" t="str">
        <f>IF(C46&gt;MAX(БЮДЖЕТ!$C:$C),"",INDEX(БЮДЖЕТ!$P$11:$P$9415,C46))</f>
        <v/>
      </c>
      <c r="E46" s="22">
        <f>IF(D46="",0,IF(COUNTIF(БЮДЖЕТ!$P:$P,D46)=1,0,1))</f>
        <v>0</v>
      </c>
      <c r="F46" s="19" t="str">
        <f>IF($D46="","",INDEX(БЮДЖЕТ!$N:$N,SUMIFS(БЮДЖЕТ!$B:$B,БЮДЖЕТ!$P:$P,$D46)))</f>
        <v/>
      </c>
      <c r="G46" s="19" t="str">
        <f>IF($D46="","",INDEX(БЮДЖЕТ!$X:$X,SUMIFS(БЮДЖЕТ!$B:$B,БЮДЖЕТ!$P:$P,$D46)))</f>
        <v/>
      </c>
      <c r="H46" s="36"/>
      <c r="I46" s="30">
        <f>IF(D46="",0,IF(G46=ФИО!$Q$8,0,SUM(р_дни!$J:$J))+SUMIFS(факт_операции!$L:$L,факт_операции!$D:$D,D46,факт_операции!$I:$I,операции!$F$8)-SUMIFS(факт_операции!$L:$L,факт_операции!$D:$D,D46,факт_операции!$I:$I,операции!$F$9)+SUMIFS(факт_операции!$L:$L,факт_операции!$D:$D,D46,факт_операции!$I:$I,операции!$F$10)-SUMIFS(факт_операции!$L:$L,факт_операции!$D:$D,D46,факт_операции!$I:$I,операции!$F$11))</f>
        <v>0</v>
      </c>
      <c r="J46" s="48">
        <f>ROUND(IF(D46="",0,IF(SUM(р_дни!$J:$J)=0,0,(SUMIFS(БЮДЖЕТ!$V:$V,БЮДЖЕТ!$P:$P,$D46)*IF(G46=ФИО!$Q$8,0,SUM(р_дни!$J:$J))+SUMIFS(факт_операции!$Q:$Q,факт_операции!$D:$D,$D46)*1000)/SUM(р_дни!$J:$J)))/100,0)*100</f>
        <v>0</v>
      </c>
      <c r="K46" s="48">
        <f>IF(D46="",0,SUMIFS(факт_операции!$O:$O,факт_операции!$D:$D,D46)-IF(SUMIFS(факт_операции!$Q:$Q,факт_операции!$D:$D,D46)&lt;&gt;0,SUMIFS(факт_операции!$O:$O,факт_операции!$D:$D,D46,факт_операции!$N:$N,операции!$H$11),0))</f>
        <v>0</v>
      </c>
      <c r="L46" s="48">
        <f>IF(D46="",0,SUMIFS(факт_операции!$T:$T,факт_операции!$D:$D,D46))</f>
        <v>0</v>
      </c>
      <c r="M46" s="86">
        <f t="shared" si="0"/>
        <v>0</v>
      </c>
      <c r="N46" s="36"/>
      <c r="O46" s="92"/>
      <c r="P46" s="96"/>
    </row>
    <row r="47" spans="1:16" x14ac:dyDescent="0.25">
      <c r="A47" s="1"/>
      <c r="B47" s="1"/>
      <c r="C47" s="5">
        <f t="shared" si="1"/>
        <v>37</v>
      </c>
      <c r="D47" s="19" t="str">
        <f>IF(C47&gt;MAX(БЮДЖЕТ!$C:$C),"",INDEX(БЮДЖЕТ!$P$11:$P$9415,C47))</f>
        <v/>
      </c>
      <c r="E47" s="22">
        <f>IF(D47="",0,IF(COUNTIF(БЮДЖЕТ!$P:$P,D47)=1,0,1))</f>
        <v>0</v>
      </c>
      <c r="F47" s="19" t="str">
        <f>IF($D47="","",INDEX(БЮДЖЕТ!$N:$N,SUMIFS(БЮДЖЕТ!$B:$B,БЮДЖЕТ!$P:$P,$D47)))</f>
        <v/>
      </c>
      <c r="G47" s="19" t="str">
        <f>IF($D47="","",INDEX(БЮДЖЕТ!$X:$X,SUMIFS(БЮДЖЕТ!$B:$B,БЮДЖЕТ!$P:$P,$D47)))</f>
        <v/>
      </c>
      <c r="H47" s="36"/>
      <c r="I47" s="30">
        <f>IF(D47="",0,IF(G47=ФИО!$Q$8,0,SUM(р_дни!$J:$J))+SUMIFS(факт_операции!$L:$L,факт_операции!$D:$D,D47,факт_операции!$I:$I,операции!$F$8)-SUMIFS(факт_операции!$L:$L,факт_операции!$D:$D,D47,факт_операции!$I:$I,операции!$F$9)+SUMIFS(факт_операции!$L:$L,факт_операции!$D:$D,D47,факт_операции!$I:$I,операции!$F$10)-SUMIFS(факт_операции!$L:$L,факт_операции!$D:$D,D47,факт_операции!$I:$I,операции!$F$11))</f>
        <v>0</v>
      </c>
      <c r="J47" s="48">
        <f>ROUND(IF(D47="",0,IF(SUM(р_дни!$J:$J)=0,0,(SUMIFS(БЮДЖЕТ!$V:$V,БЮДЖЕТ!$P:$P,$D47)*IF(G47=ФИО!$Q$8,0,SUM(р_дни!$J:$J))+SUMIFS(факт_операции!$Q:$Q,факт_операции!$D:$D,$D47)*1000)/SUM(р_дни!$J:$J)))/100,0)*100</f>
        <v>0</v>
      </c>
      <c r="K47" s="48">
        <f>IF(D47="",0,SUMIFS(факт_операции!$O:$O,факт_операции!$D:$D,D47)-IF(SUMIFS(факт_операции!$Q:$Q,факт_операции!$D:$D,D47)&lt;&gt;0,SUMIFS(факт_операции!$O:$O,факт_операции!$D:$D,D47,факт_операции!$N:$N,операции!$H$11),0))</f>
        <v>0</v>
      </c>
      <c r="L47" s="48">
        <f>IF(D47="",0,SUMIFS(факт_операции!$T:$T,факт_операции!$D:$D,D47))</f>
        <v>0</v>
      </c>
      <c r="M47" s="86">
        <f t="shared" si="0"/>
        <v>0</v>
      </c>
      <c r="N47" s="36"/>
      <c r="O47" s="92"/>
      <c r="P47" s="96"/>
    </row>
    <row r="48" spans="1:16" x14ac:dyDescent="0.25">
      <c r="A48" s="1"/>
      <c r="B48" s="1"/>
      <c r="C48" s="5">
        <f t="shared" si="1"/>
        <v>38</v>
      </c>
      <c r="D48" s="19" t="str">
        <f>IF(C48&gt;MAX(БЮДЖЕТ!$C:$C),"",INDEX(БЮДЖЕТ!$P$11:$P$9415,C48))</f>
        <v/>
      </c>
      <c r="E48" s="22">
        <f>IF(D48="",0,IF(COUNTIF(БЮДЖЕТ!$P:$P,D48)=1,0,1))</f>
        <v>0</v>
      </c>
      <c r="F48" s="19" t="str">
        <f>IF($D48="","",INDEX(БЮДЖЕТ!$N:$N,SUMIFS(БЮДЖЕТ!$B:$B,БЮДЖЕТ!$P:$P,$D48)))</f>
        <v/>
      </c>
      <c r="G48" s="19" t="str">
        <f>IF($D48="","",INDEX(БЮДЖЕТ!$X:$X,SUMIFS(БЮДЖЕТ!$B:$B,БЮДЖЕТ!$P:$P,$D48)))</f>
        <v/>
      </c>
      <c r="H48" s="36"/>
      <c r="I48" s="30">
        <f>IF(D48="",0,IF(G48=ФИО!$Q$8,0,SUM(р_дни!$J:$J))+SUMIFS(факт_операции!$L:$L,факт_операции!$D:$D,D48,факт_операции!$I:$I,операции!$F$8)-SUMIFS(факт_операции!$L:$L,факт_операции!$D:$D,D48,факт_операции!$I:$I,операции!$F$9)+SUMIFS(факт_операции!$L:$L,факт_операции!$D:$D,D48,факт_операции!$I:$I,операции!$F$10)-SUMIFS(факт_операции!$L:$L,факт_операции!$D:$D,D48,факт_операции!$I:$I,операции!$F$11))</f>
        <v>0</v>
      </c>
      <c r="J48" s="48">
        <f>ROUND(IF(D48="",0,IF(SUM(р_дни!$J:$J)=0,0,(SUMIFS(БЮДЖЕТ!$V:$V,БЮДЖЕТ!$P:$P,$D48)*IF(G48=ФИО!$Q$8,0,SUM(р_дни!$J:$J))+SUMIFS(факт_операции!$Q:$Q,факт_операции!$D:$D,$D48)*1000)/SUM(р_дни!$J:$J)))/100,0)*100</f>
        <v>0</v>
      </c>
      <c r="K48" s="48">
        <f>IF(D48="",0,SUMIFS(факт_операции!$O:$O,факт_операции!$D:$D,D48)-IF(SUMIFS(факт_операции!$Q:$Q,факт_операции!$D:$D,D48)&lt;&gt;0,SUMIFS(факт_операции!$O:$O,факт_операции!$D:$D,D48,факт_операции!$N:$N,операции!$H$11),0))</f>
        <v>0</v>
      </c>
      <c r="L48" s="48">
        <f>IF(D48="",0,SUMIFS(факт_операции!$T:$T,факт_операции!$D:$D,D48))</f>
        <v>0</v>
      </c>
      <c r="M48" s="86">
        <f t="shared" si="0"/>
        <v>0</v>
      </c>
      <c r="N48" s="36"/>
      <c r="O48" s="92"/>
      <c r="P48" s="96"/>
    </row>
    <row r="49" spans="1:16" x14ac:dyDescent="0.25">
      <c r="A49" s="1"/>
      <c r="B49" s="1"/>
      <c r="C49" s="5">
        <f t="shared" si="1"/>
        <v>39</v>
      </c>
      <c r="D49" s="19" t="str">
        <f>IF(C49&gt;MAX(БЮДЖЕТ!$C:$C),"",INDEX(БЮДЖЕТ!$P$11:$P$9415,C49))</f>
        <v/>
      </c>
      <c r="E49" s="22">
        <f>IF(D49="",0,IF(COUNTIF(БЮДЖЕТ!$P:$P,D49)=1,0,1))</f>
        <v>0</v>
      </c>
      <c r="F49" s="19" t="str">
        <f>IF($D49="","",INDEX(БЮДЖЕТ!$N:$N,SUMIFS(БЮДЖЕТ!$B:$B,БЮДЖЕТ!$P:$P,$D49)))</f>
        <v/>
      </c>
      <c r="G49" s="19" t="str">
        <f>IF($D49="","",INDEX(БЮДЖЕТ!$X:$X,SUMIFS(БЮДЖЕТ!$B:$B,БЮДЖЕТ!$P:$P,$D49)))</f>
        <v/>
      </c>
      <c r="H49" s="36"/>
      <c r="I49" s="30">
        <f>IF(D49="",0,IF(G49=ФИО!$Q$8,0,SUM(р_дни!$J:$J))+SUMIFS(факт_операции!$L:$L,факт_операции!$D:$D,D49,факт_операции!$I:$I,операции!$F$8)-SUMIFS(факт_операции!$L:$L,факт_операции!$D:$D,D49,факт_операции!$I:$I,операции!$F$9)+SUMIFS(факт_операции!$L:$L,факт_операции!$D:$D,D49,факт_операции!$I:$I,операции!$F$10)-SUMIFS(факт_операции!$L:$L,факт_операции!$D:$D,D49,факт_операции!$I:$I,операции!$F$11))</f>
        <v>0</v>
      </c>
      <c r="J49" s="48">
        <f>ROUND(IF(D49="",0,IF(SUM(р_дни!$J:$J)=0,0,(SUMIFS(БЮДЖЕТ!$V:$V,БЮДЖЕТ!$P:$P,$D49)*IF(G49=ФИО!$Q$8,0,SUM(р_дни!$J:$J))+SUMIFS(факт_операции!$Q:$Q,факт_операции!$D:$D,$D49)*1000)/SUM(р_дни!$J:$J)))/100,0)*100</f>
        <v>0</v>
      </c>
      <c r="K49" s="48">
        <f>IF(D49="",0,SUMIFS(факт_операции!$O:$O,факт_операции!$D:$D,D49)-IF(SUMIFS(факт_операции!$Q:$Q,факт_операции!$D:$D,D49)&lt;&gt;0,SUMIFS(факт_операции!$O:$O,факт_операции!$D:$D,D49,факт_операции!$N:$N,операции!$H$11),0))</f>
        <v>0</v>
      </c>
      <c r="L49" s="48">
        <f>IF(D49="",0,SUMIFS(факт_операции!$T:$T,факт_операции!$D:$D,D49))</f>
        <v>0</v>
      </c>
      <c r="M49" s="86">
        <f t="shared" si="0"/>
        <v>0</v>
      </c>
      <c r="N49" s="36"/>
      <c r="O49" s="92"/>
      <c r="P49" s="96"/>
    </row>
    <row r="50" spans="1:16" x14ac:dyDescent="0.25">
      <c r="A50" s="1"/>
      <c r="B50" s="1"/>
      <c r="C50" s="5">
        <f t="shared" si="1"/>
        <v>40</v>
      </c>
      <c r="D50" s="19" t="str">
        <f>IF(C50&gt;MAX(БЮДЖЕТ!$C:$C),"",INDEX(БЮДЖЕТ!$P$11:$P$9415,C50))</f>
        <v/>
      </c>
      <c r="E50" s="22">
        <f>IF(D50="",0,IF(COUNTIF(БЮДЖЕТ!$P:$P,D50)=1,0,1))</f>
        <v>0</v>
      </c>
      <c r="F50" s="19" t="str">
        <f>IF($D50="","",INDEX(БЮДЖЕТ!$N:$N,SUMIFS(БЮДЖЕТ!$B:$B,БЮДЖЕТ!$P:$P,$D50)))</f>
        <v/>
      </c>
      <c r="G50" s="19" t="str">
        <f>IF($D50="","",INDEX(БЮДЖЕТ!$X:$X,SUMIFS(БЮДЖЕТ!$B:$B,БЮДЖЕТ!$P:$P,$D50)))</f>
        <v/>
      </c>
      <c r="H50" s="36"/>
      <c r="I50" s="30">
        <f>IF(D50="",0,IF(G50=ФИО!$Q$8,0,SUM(р_дни!$J:$J))+SUMIFS(факт_операции!$L:$L,факт_операции!$D:$D,D50,факт_операции!$I:$I,операции!$F$8)-SUMIFS(факт_операции!$L:$L,факт_операции!$D:$D,D50,факт_операции!$I:$I,операции!$F$9)+SUMIFS(факт_операции!$L:$L,факт_операции!$D:$D,D50,факт_операции!$I:$I,операции!$F$10)-SUMIFS(факт_операции!$L:$L,факт_операции!$D:$D,D50,факт_операции!$I:$I,операции!$F$11))</f>
        <v>0</v>
      </c>
      <c r="J50" s="48">
        <f>ROUND(IF(D50="",0,IF(SUM(р_дни!$J:$J)=0,0,(SUMIFS(БЮДЖЕТ!$V:$V,БЮДЖЕТ!$P:$P,$D50)*IF(G50=ФИО!$Q$8,0,SUM(р_дни!$J:$J))+SUMIFS(факт_операции!$Q:$Q,факт_операции!$D:$D,$D50)*1000)/SUM(р_дни!$J:$J)))/100,0)*100</f>
        <v>0</v>
      </c>
      <c r="K50" s="48">
        <f>IF(D50="",0,SUMIFS(факт_операции!$O:$O,факт_операции!$D:$D,D50)-IF(SUMIFS(факт_операции!$Q:$Q,факт_операции!$D:$D,D50)&lt;&gt;0,SUMIFS(факт_операции!$O:$O,факт_операции!$D:$D,D50,факт_операции!$N:$N,операции!$H$11),0))</f>
        <v>0</v>
      </c>
      <c r="L50" s="48">
        <f>IF(D50="",0,SUMIFS(факт_операции!$T:$T,факт_операции!$D:$D,D50))</f>
        <v>0</v>
      </c>
      <c r="M50" s="86">
        <f t="shared" si="0"/>
        <v>0</v>
      </c>
      <c r="N50" s="36"/>
      <c r="O50" s="92"/>
      <c r="P50" s="96"/>
    </row>
    <row r="51" spans="1:16" x14ac:dyDescent="0.25">
      <c r="A51" s="1"/>
      <c r="B51" s="1"/>
      <c r="C51" s="5">
        <f t="shared" si="1"/>
        <v>41</v>
      </c>
      <c r="D51" s="19" t="str">
        <f>IF(C51&gt;MAX(БЮДЖЕТ!$C:$C),"",INDEX(БЮДЖЕТ!$P$11:$P$9415,C51))</f>
        <v/>
      </c>
      <c r="E51" s="22">
        <f>IF(D51="",0,IF(COUNTIF(БЮДЖЕТ!$P:$P,D51)=1,0,1))</f>
        <v>0</v>
      </c>
      <c r="F51" s="19" t="str">
        <f>IF($D51="","",INDEX(БЮДЖЕТ!$N:$N,SUMIFS(БЮДЖЕТ!$B:$B,БЮДЖЕТ!$P:$P,$D51)))</f>
        <v/>
      </c>
      <c r="G51" s="19" t="str">
        <f>IF($D51="","",INDEX(БЮДЖЕТ!$X:$X,SUMIFS(БЮДЖЕТ!$B:$B,БЮДЖЕТ!$P:$P,$D51)))</f>
        <v/>
      </c>
      <c r="H51" s="36"/>
      <c r="I51" s="30">
        <f>IF(D51="",0,IF(G51=ФИО!$Q$8,0,SUM(р_дни!$J:$J))+SUMIFS(факт_операции!$L:$L,факт_операции!$D:$D,D51,факт_операции!$I:$I,операции!$F$8)-SUMIFS(факт_операции!$L:$L,факт_операции!$D:$D,D51,факт_операции!$I:$I,операции!$F$9)+SUMIFS(факт_операции!$L:$L,факт_операции!$D:$D,D51,факт_операции!$I:$I,операции!$F$10)-SUMIFS(факт_операции!$L:$L,факт_операции!$D:$D,D51,факт_операции!$I:$I,операции!$F$11))</f>
        <v>0</v>
      </c>
      <c r="J51" s="48">
        <f>ROUND(IF(D51="",0,IF(SUM(р_дни!$J:$J)=0,0,(SUMIFS(БЮДЖЕТ!$V:$V,БЮДЖЕТ!$P:$P,$D51)*IF(G51=ФИО!$Q$8,0,SUM(р_дни!$J:$J))+SUMIFS(факт_операции!$Q:$Q,факт_операции!$D:$D,$D51)*1000)/SUM(р_дни!$J:$J)))/100,0)*100</f>
        <v>0</v>
      </c>
      <c r="K51" s="48">
        <f>IF(D51="",0,SUMIFS(факт_операции!$O:$O,факт_операции!$D:$D,D51)-IF(SUMIFS(факт_операции!$Q:$Q,факт_операции!$D:$D,D51)&lt;&gt;0,SUMIFS(факт_операции!$O:$O,факт_операции!$D:$D,D51,факт_операции!$N:$N,операции!$H$11),0))</f>
        <v>0</v>
      </c>
      <c r="L51" s="48">
        <f>IF(D51="",0,SUMIFS(факт_операции!$T:$T,факт_операции!$D:$D,D51))</f>
        <v>0</v>
      </c>
      <c r="M51" s="86">
        <f t="shared" si="0"/>
        <v>0</v>
      </c>
      <c r="N51" s="36"/>
      <c r="O51" s="92"/>
      <c r="P51" s="96"/>
    </row>
    <row r="52" spans="1:16" x14ac:dyDescent="0.25">
      <c r="A52" s="1"/>
      <c r="B52" s="1"/>
      <c r="C52" s="5">
        <f t="shared" si="1"/>
        <v>42</v>
      </c>
      <c r="D52" s="19" t="str">
        <f>IF(C52&gt;MAX(БЮДЖЕТ!$C:$C),"",INDEX(БЮДЖЕТ!$P$11:$P$9415,C52))</f>
        <v/>
      </c>
      <c r="E52" s="22">
        <f>IF(D52="",0,IF(COUNTIF(БЮДЖЕТ!$P:$P,D52)=1,0,1))</f>
        <v>0</v>
      </c>
      <c r="F52" s="19" t="str">
        <f>IF($D52="","",INDEX(БЮДЖЕТ!$N:$N,SUMIFS(БЮДЖЕТ!$B:$B,БЮДЖЕТ!$P:$P,$D52)))</f>
        <v/>
      </c>
      <c r="G52" s="19" t="str">
        <f>IF($D52="","",INDEX(БЮДЖЕТ!$X:$X,SUMIFS(БЮДЖЕТ!$B:$B,БЮДЖЕТ!$P:$P,$D52)))</f>
        <v/>
      </c>
      <c r="H52" s="36"/>
      <c r="I52" s="30">
        <f>IF(D52="",0,IF(G52=ФИО!$Q$8,0,SUM(р_дни!$J:$J))+SUMIFS(факт_операции!$L:$L,факт_операции!$D:$D,D52,факт_операции!$I:$I,операции!$F$8)-SUMIFS(факт_операции!$L:$L,факт_операции!$D:$D,D52,факт_операции!$I:$I,операции!$F$9)+SUMIFS(факт_операции!$L:$L,факт_операции!$D:$D,D52,факт_операции!$I:$I,операции!$F$10)-SUMIFS(факт_операции!$L:$L,факт_операции!$D:$D,D52,факт_операции!$I:$I,операции!$F$11))</f>
        <v>0</v>
      </c>
      <c r="J52" s="48">
        <f>ROUND(IF(D52="",0,IF(SUM(р_дни!$J:$J)=0,0,(SUMIFS(БЮДЖЕТ!$V:$V,БЮДЖЕТ!$P:$P,$D52)*IF(G52=ФИО!$Q$8,0,SUM(р_дни!$J:$J))+SUMIFS(факт_операции!$Q:$Q,факт_операции!$D:$D,$D52)*1000)/SUM(р_дни!$J:$J)))/100,0)*100</f>
        <v>0</v>
      </c>
      <c r="K52" s="48">
        <f>IF(D52="",0,SUMIFS(факт_операции!$O:$O,факт_операции!$D:$D,D52)-IF(SUMIFS(факт_операции!$Q:$Q,факт_операции!$D:$D,D52)&lt;&gt;0,SUMIFS(факт_операции!$O:$O,факт_операции!$D:$D,D52,факт_операции!$N:$N,операции!$H$11),0))</f>
        <v>0</v>
      </c>
      <c r="L52" s="48">
        <f>IF(D52="",0,SUMIFS(факт_операции!$T:$T,факт_операции!$D:$D,D52))</f>
        <v>0</v>
      </c>
      <c r="M52" s="86">
        <f t="shared" si="0"/>
        <v>0</v>
      </c>
      <c r="N52" s="36"/>
      <c r="O52" s="92"/>
      <c r="P52" s="96"/>
    </row>
    <row r="53" spans="1:16" x14ac:dyDescent="0.25">
      <c r="A53" s="1"/>
      <c r="B53" s="1"/>
      <c r="C53" s="5">
        <f t="shared" si="1"/>
        <v>43</v>
      </c>
      <c r="D53" s="19" t="str">
        <f>IF(C53&gt;MAX(БЮДЖЕТ!$C:$C),"",INDEX(БЮДЖЕТ!$P$11:$P$9415,C53))</f>
        <v/>
      </c>
      <c r="E53" s="22">
        <f>IF(D53="",0,IF(COUNTIF(БЮДЖЕТ!$P:$P,D53)=1,0,1))</f>
        <v>0</v>
      </c>
      <c r="F53" s="19" t="str">
        <f>IF($D53="","",INDEX(БЮДЖЕТ!$N:$N,SUMIFS(БЮДЖЕТ!$B:$B,БЮДЖЕТ!$P:$P,$D53)))</f>
        <v/>
      </c>
      <c r="G53" s="19" t="str">
        <f>IF($D53="","",INDEX(БЮДЖЕТ!$X:$X,SUMIFS(БЮДЖЕТ!$B:$B,БЮДЖЕТ!$P:$P,$D53)))</f>
        <v/>
      </c>
      <c r="H53" s="36"/>
      <c r="I53" s="30">
        <f>IF(D53="",0,IF(G53=ФИО!$Q$8,0,SUM(р_дни!$J:$J))+SUMIFS(факт_операции!$L:$L,факт_операции!$D:$D,D53,факт_операции!$I:$I,операции!$F$8)-SUMIFS(факт_операции!$L:$L,факт_операции!$D:$D,D53,факт_операции!$I:$I,операции!$F$9)+SUMIFS(факт_операции!$L:$L,факт_операции!$D:$D,D53,факт_операции!$I:$I,операции!$F$10)-SUMIFS(факт_операции!$L:$L,факт_операции!$D:$D,D53,факт_операции!$I:$I,операции!$F$11))</f>
        <v>0</v>
      </c>
      <c r="J53" s="48">
        <f>ROUND(IF(D53="",0,IF(SUM(р_дни!$J:$J)=0,0,(SUMIFS(БЮДЖЕТ!$V:$V,БЮДЖЕТ!$P:$P,$D53)*IF(G53=ФИО!$Q$8,0,SUM(р_дни!$J:$J))+SUMIFS(факт_операции!$Q:$Q,факт_операции!$D:$D,$D53)*1000)/SUM(р_дни!$J:$J)))/100,0)*100</f>
        <v>0</v>
      </c>
      <c r="K53" s="48">
        <f>IF(D53="",0,SUMIFS(факт_операции!$O:$O,факт_операции!$D:$D,D53)-IF(SUMIFS(факт_операции!$Q:$Q,факт_операции!$D:$D,D53)&lt;&gt;0,SUMIFS(факт_операции!$O:$O,факт_операции!$D:$D,D53,факт_операции!$N:$N,операции!$H$11),0))</f>
        <v>0</v>
      </c>
      <c r="L53" s="48">
        <f>IF(D53="",0,SUMIFS(факт_операции!$T:$T,факт_операции!$D:$D,D53))</f>
        <v>0</v>
      </c>
      <c r="M53" s="86">
        <f t="shared" si="0"/>
        <v>0</v>
      </c>
      <c r="N53" s="36"/>
      <c r="O53" s="92"/>
      <c r="P53" s="96"/>
    </row>
    <row r="54" spans="1:16" x14ac:dyDescent="0.25">
      <c r="A54" s="1"/>
      <c r="B54" s="1"/>
      <c r="C54" s="5">
        <f t="shared" si="1"/>
        <v>44</v>
      </c>
      <c r="D54" s="19" t="str">
        <f>IF(C54&gt;MAX(БЮДЖЕТ!$C:$C),"",INDEX(БЮДЖЕТ!$P$11:$P$9415,C54))</f>
        <v/>
      </c>
      <c r="E54" s="22">
        <f>IF(D54="",0,IF(COUNTIF(БЮДЖЕТ!$P:$P,D54)=1,0,1))</f>
        <v>0</v>
      </c>
      <c r="F54" s="19" t="str">
        <f>IF($D54="","",INDEX(БЮДЖЕТ!$N:$N,SUMIFS(БЮДЖЕТ!$B:$B,БЮДЖЕТ!$P:$P,$D54)))</f>
        <v/>
      </c>
      <c r="G54" s="19" t="str">
        <f>IF($D54="","",INDEX(БЮДЖЕТ!$X:$X,SUMIFS(БЮДЖЕТ!$B:$B,БЮДЖЕТ!$P:$P,$D54)))</f>
        <v/>
      </c>
      <c r="H54" s="36"/>
      <c r="I54" s="30">
        <f>IF(D54="",0,IF(G54=ФИО!$Q$8,0,SUM(р_дни!$J:$J))+SUMIFS(факт_операции!$L:$L,факт_операции!$D:$D,D54,факт_операции!$I:$I,операции!$F$8)-SUMIFS(факт_операции!$L:$L,факт_операции!$D:$D,D54,факт_операции!$I:$I,операции!$F$9)+SUMIFS(факт_операции!$L:$L,факт_операции!$D:$D,D54,факт_операции!$I:$I,операции!$F$10)-SUMIFS(факт_операции!$L:$L,факт_операции!$D:$D,D54,факт_операции!$I:$I,операции!$F$11))</f>
        <v>0</v>
      </c>
      <c r="J54" s="48">
        <f>ROUND(IF(D54="",0,IF(SUM(р_дни!$J:$J)=0,0,(SUMIFS(БЮДЖЕТ!$V:$V,БЮДЖЕТ!$P:$P,$D54)*IF(G54=ФИО!$Q$8,0,SUM(р_дни!$J:$J))+SUMIFS(факт_операции!$Q:$Q,факт_операции!$D:$D,$D54)*1000)/SUM(р_дни!$J:$J)))/100,0)*100</f>
        <v>0</v>
      </c>
      <c r="K54" s="48">
        <f>IF(D54="",0,SUMIFS(факт_операции!$O:$O,факт_операции!$D:$D,D54)-IF(SUMIFS(факт_операции!$Q:$Q,факт_операции!$D:$D,D54)&lt;&gt;0,SUMIFS(факт_операции!$O:$O,факт_операции!$D:$D,D54,факт_операции!$N:$N,операции!$H$11),0))</f>
        <v>0</v>
      </c>
      <c r="L54" s="48">
        <f>IF(D54="",0,SUMIFS(факт_операции!$T:$T,факт_операции!$D:$D,D54))</f>
        <v>0</v>
      </c>
      <c r="M54" s="86">
        <f t="shared" si="0"/>
        <v>0</v>
      </c>
      <c r="N54" s="36"/>
      <c r="O54" s="92"/>
      <c r="P54" s="96"/>
    </row>
    <row r="55" spans="1:16" x14ac:dyDescent="0.25">
      <c r="A55" s="1"/>
      <c r="B55" s="1"/>
      <c r="C55" s="5">
        <f t="shared" si="1"/>
        <v>45</v>
      </c>
      <c r="D55" s="19" t="str">
        <f>IF(C55&gt;MAX(БЮДЖЕТ!$C:$C),"",INDEX(БЮДЖЕТ!$P$11:$P$9415,C55))</f>
        <v/>
      </c>
      <c r="E55" s="22">
        <f>IF(D55="",0,IF(COUNTIF(БЮДЖЕТ!$P:$P,D55)=1,0,1))</f>
        <v>0</v>
      </c>
      <c r="F55" s="19" t="str">
        <f>IF($D55="","",INDEX(БЮДЖЕТ!$N:$N,SUMIFS(БЮДЖЕТ!$B:$B,БЮДЖЕТ!$P:$P,$D55)))</f>
        <v/>
      </c>
      <c r="G55" s="19" t="str">
        <f>IF($D55="","",INDEX(БЮДЖЕТ!$X:$X,SUMIFS(БЮДЖЕТ!$B:$B,БЮДЖЕТ!$P:$P,$D55)))</f>
        <v/>
      </c>
      <c r="H55" s="36"/>
      <c r="I55" s="30">
        <f>IF(D55="",0,IF(G55=ФИО!$Q$8,0,SUM(р_дни!$J:$J))+SUMIFS(факт_операции!$L:$L,факт_операции!$D:$D,D55,факт_операции!$I:$I,операции!$F$8)-SUMIFS(факт_операции!$L:$L,факт_операции!$D:$D,D55,факт_операции!$I:$I,операции!$F$9)+SUMIFS(факт_операции!$L:$L,факт_операции!$D:$D,D55,факт_операции!$I:$I,операции!$F$10)-SUMIFS(факт_операции!$L:$L,факт_операции!$D:$D,D55,факт_операции!$I:$I,операции!$F$11))</f>
        <v>0</v>
      </c>
      <c r="J55" s="48">
        <f>ROUND(IF(D55="",0,IF(SUM(р_дни!$J:$J)=0,0,(SUMIFS(БЮДЖЕТ!$V:$V,БЮДЖЕТ!$P:$P,$D55)*IF(G55=ФИО!$Q$8,0,SUM(р_дни!$J:$J))+SUMIFS(факт_операции!$Q:$Q,факт_операции!$D:$D,$D55)*1000)/SUM(р_дни!$J:$J)))/100,0)*100</f>
        <v>0</v>
      </c>
      <c r="K55" s="48">
        <f>IF(D55="",0,SUMIFS(факт_операции!$O:$O,факт_операции!$D:$D,D55)-IF(SUMIFS(факт_операции!$Q:$Q,факт_операции!$D:$D,D55)&lt;&gt;0,SUMIFS(факт_операции!$O:$O,факт_операции!$D:$D,D55,факт_операции!$N:$N,операции!$H$11),0))</f>
        <v>0</v>
      </c>
      <c r="L55" s="48">
        <f>IF(D55="",0,SUMIFS(факт_операции!$T:$T,факт_операции!$D:$D,D55))</f>
        <v>0</v>
      </c>
      <c r="M55" s="86">
        <f t="shared" si="0"/>
        <v>0</v>
      </c>
      <c r="N55" s="36"/>
      <c r="O55" s="92"/>
      <c r="P55" s="96"/>
    </row>
    <row r="56" spans="1:16" x14ac:dyDescent="0.25">
      <c r="A56" s="1"/>
      <c r="B56" s="1"/>
      <c r="C56" s="5">
        <f t="shared" si="1"/>
        <v>46</v>
      </c>
      <c r="D56" s="19" t="str">
        <f>IF(C56&gt;MAX(БЮДЖЕТ!$C:$C),"",INDEX(БЮДЖЕТ!$P$11:$P$9415,C56))</f>
        <v/>
      </c>
      <c r="E56" s="22">
        <f>IF(D56="",0,IF(COUNTIF(БЮДЖЕТ!$P:$P,D56)=1,0,1))</f>
        <v>0</v>
      </c>
      <c r="F56" s="19" t="str">
        <f>IF($D56="","",INDEX(БЮДЖЕТ!$N:$N,SUMIFS(БЮДЖЕТ!$B:$B,БЮДЖЕТ!$P:$P,$D56)))</f>
        <v/>
      </c>
      <c r="G56" s="19" t="str">
        <f>IF($D56="","",INDEX(БЮДЖЕТ!$X:$X,SUMIFS(БЮДЖЕТ!$B:$B,БЮДЖЕТ!$P:$P,$D56)))</f>
        <v/>
      </c>
      <c r="H56" s="36"/>
      <c r="I56" s="30">
        <f>IF(D56="",0,IF(G56=ФИО!$Q$8,0,SUM(р_дни!$J:$J))+SUMIFS(факт_операции!$L:$L,факт_операции!$D:$D,D56,факт_операции!$I:$I,операции!$F$8)-SUMIFS(факт_операции!$L:$L,факт_операции!$D:$D,D56,факт_операции!$I:$I,операции!$F$9)+SUMIFS(факт_операции!$L:$L,факт_операции!$D:$D,D56,факт_операции!$I:$I,операции!$F$10)-SUMIFS(факт_операции!$L:$L,факт_операции!$D:$D,D56,факт_операции!$I:$I,операции!$F$11))</f>
        <v>0</v>
      </c>
      <c r="J56" s="48">
        <f>ROUND(IF(D56="",0,IF(SUM(р_дни!$J:$J)=0,0,(SUMIFS(БЮДЖЕТ!$V:$V,БЮДЖЕТ!$P:$P,$D56)*IF(G56=ФИО!$Q$8,0,SUM(р_дни!$J:$J))+SUMIFS(факт_операции!$Q:$Q,факт_операции!$D:$D,$D56)*1000)/SUM(р_дни!$J:$J)))/100,0)*100</f>
        <v>0</v>
      </c>
      <c r="K56" s="48">
        <f>IF(D56="",0,SUMIFS(факт_операции!$O:$O,факт_операции!$D:$D,D56)-IF(SUMIFS(факт_операции!$Q:$Q,факт_операции!$D:$D,D56)&lt;&gt;0,SUMIFS(факт_операции!$O:$O,факт_операции!$D:$D,D56,факт_операции!$N:$N,операции!$H$11),0))</f>
        <v>0</v>
      </c>
      <c r="L56" s="48">
        <f>IF(D56="",0,SUMIFS(факт_операции!$T:$T,факт_операции!$D:$D,D56))</f>
        <v>0</v>
      </c>
      <c r="M56" s="86">
        <f t="shared" si="0"/>
        <v>0</v>
      </c>
      <c r="N56" s="36"/>
      <c r="O56" s="92"/>
      <c r="P56" s="96"/>
    </row>
    <row r="57" spans="1:16" x14ac:dyDescent="0.25">
      <c r="A57" s="1"/>
      <c r="B57" s="1"/>
      <c r="C57" s="5">
        <f t="shared" si="1"/>
        <v>47</v>
      </c>
      <c r="D57" s="19" t="str">
        <f>IF(C57&gt;MAX(БЮДЖЕТ!$C:$C),"",INDEX(БЮДЖЕТ!$P$11:$P$9415,C57))</f>
        <v/>
      </c>
      <c r="E57" s="22">
        <f>IF(D57="",0,IF(COUNTIF(БЮДЖЕТ!$P:$P,D57)=1,0,1))</f>
        <v>0</v>
      </c>
      <c r="F57" s="19" t="str">
        <f>IF($D57="","",INDEX(БЮДЖЕТ!$N:$N,SUMIFS(БЮДЖЕТ!$B:$B,БЮДЖЕТ!$P:$P,$D57)))</f>
        <v/>
      </c>
      <c r="G57" s="19" t="str">
        <f>IF($D57="","",INDEX(БЮДЖЕТ!$X:$X,SUMIFS(БЮДЖЕТ!$B:$B,БЮДЖЕТ!$P:$P,$D57)))</f>
        <v/>
      </c>
      <c r="H57" s="36"/>
      <c r="I57" s="30">
        <f>IF(D57="",0,IF(G57=ФИО!$Q$8,0,SUM(р_дни!$J:$J))+SUMIFS(факт_операции!$L:$L,факт_операции!$D:$D,D57,факт_операции!$I:$I,операции!$F$8)-SUMIFS(факт_операции!$L:$L,факт_операции!$D:$D,D57,факт_операции!$I:$I,операции!$F$9)+SUMIFS(факт_операции!$L:$L,факт_операции!$D:$D,D57,факт_операции!$I:$I,операции!$F$10)-SUMIFS(факт_операции!$L:$L,факт_операции!$D:$D,D57,факт_операции!$I:$I,операции!$F$11))</f>
        <v>0</v>
      </c>
      <c r="J57" s="48">
        <f>ROUND(IF(D57="",0,IF(SUM(р_дни!$J:$J)=0,0,(SUMIFS(БЮДЖЕТ!$V:$V,БЮДЖЕТ!$P:$P,$D57)*IF(G57=ФИО!$Q$8,0,SUM(р_дни!$J:$J))+SUMIFS(факт_операции!$Q:$Q,факт_операции!$D:$D,$D57)*1000)/SUM(р_дни!$J:$J)))/100,0)*100</f>
        <v>0</v>
      </c>
      <c r="K57" s="48">
        <f>IF(D57="",0,SUMIFS(факт_операции!$O:$O,факт_операции!$D:$D,D57)-IF(SUMIFS(факт_операции!$Q:$Q,факт_операции!$D:$D,D57)&lt;&gt;0,SUMIFS(факт_операции!$O:$O,факт_операции!$D:$D,D57,факт_операции!$N:$N,операции!$H$11),0))</f>
        <v>0</v>
      </c>
      <c r="L57" s="48">
        <f>IF(D57="",0,SUMIFS(факт_операции!$T:$T,факт_операции!$D:$D,D57))</f>
        <v>0</v>
      </c>
      <c r="M57" s="86">
        <f t="shared" si="0"/>
        <v>0</v>
      </c>
      <c r="N57" s="36"/>
      <c r="O57" s="92"/>
      <c r="P57" s="96"/>
    </row>
    <row r="58" spans="1:16" x14ac:dyDescent="0.25">
      <c r="A58" s="1"/>
      <c r="B58" s="1"/>
      <c r="C58" s="5">
        <f t="shared" si="1"/>
        <v>48</v>
      </c>
      <c r="D58" s="19" t="str">
        <f>IF(C58&gt;MAX(БЮДЖЕТ!$C:$C),"",INDEX(БЮДЖЕТ!$P$11:$P$9415,C58))</f>
        <v/>
      </c>
      <c r="E58" s="22">
        <f>IF(D58="",0,IF(COUNTIF(БЮДЖЕТ!$P:$P,D58)=1,0,1))</f>
        <v>0</v>
      </c>
      <c r="F58" s="19" t="str">
        <f>IF($D58="","",INDEX(БЮДЖЕТ!$N:$N,SUMIFS(БЮДЖЕТ!$B:$B,БЮДЖЕТ!$P:$P,$D58)))</f>
        <v/>
      </c>
      <c r="G58" s="19" t="str">
        <f>IF($D58="","",INDEX(БЮДЖЕТ!$X:$X,SUMIFS(БЮДЖЕТ!$B:$B,БЮДЖЕТ!$P:$P,$D58)))</f>
        <v/>
      </c>
      <c r="H58" s="36"/>
      <c r="I58" s="30">
        <f>IF(D58="",0,IF(G58=ФИО!$Q$8,0,SUM(р_дни!$J:$J))+SUMIFS(факт_операции!$L:$L,факт_операции!$D:$D,D58,факт_операции!$I:$I,операции!$F$8)-SUMIFS(факт_операции!$L:$L,факт_операции!$D:$D,D58,факт_операции!$I:$I,операции!$F$9)+SUMIFS(факт_операции!$L:$L,факт_операции!$D:$D,D58,факт_операции!$I:$I,операции!$F$10)-SUMIFS(факт_операции!$L:$L,факт_операции!$D:$D,D58,факт_операции!$I:$I,операции!$F$11))</f>
        <v>0</v>
      </c>
      <c r="J58" s="48">
        <f>ROUND(IF(D58="",0,IF(SUM(р_дни!$J:$J)=0,0,(SUMIFS(БЮДЖЕТ!$V:$V,БЮДЖЕТ!$P:$P,$D58)*IF(G58=ФИО!$Q$8,0,SUM(р_дни!$J:$J))+SUMIFS(факт_операции!$Q:$Q,факт_операции!$D:$D,$D58)*1000)/SUM(р_дни!$J:$J)))/100,0)*100</f>
        <v>0</v>
      </c>
      <c r="K58" s="48">
        <f>IF(D58="",0,SUMIFS(факт_операции!$O:$O,факт_операции!$D:$D,D58)-IF(SUMIFS(факт_операции!$Q:$Q,факт_операции!$D:$D,D58)&lt;&gt;0,SUMIFS(факт_операции!$O:$O,факт_операции!$D:$D,D58,факт_операции!$N:$N,операции!$H$11),0))</f>
        <v>0</v>
      </c>
      <c r="L58" s="48">
        <f>IF(D58="",0,SUMIFS(факт_операции!$T:$T,факт_операции!$D:$D,D58))</f>
        <v>0</v>
      </c>
      <c r="M58" s="86">
        <f t="shared" si="0"/>
        <v>0</v>
      </c>
      <c r="N58" s="36"/>
      <c r="O58" s="92"/>
      <c r="P58" s="96"/>
    </row>
    <row r="59" spans="1:16" x14ac:dyDescent="0.25">
      <c r="A59" s="1"/>
      <c r="B59" s="1"/>
      <c r="C59" s="5">
        <f t="shared" si="1"/>
        <v>49</v>
      </c>
      <c r="D59" s="19" t="str">
        <f>IF(C59&gt;MAX(БЮДЖЕТ!$C:$C),"",INDEX(БЮДЖЕТ!$P$11:$P$9415,C59))</f>
        <v/>
      </c>
      <c r="E59" s="22">
        <f>IF(D59="",0,IF(COUNTIF(БЮДЖЕТ!$P:$P,D59)=1,0,1))</f>
        <v>0</v>
      </c>
      <c r="F59" s="19" t="str">
        <f>IF($D59="","",INDEX(БЮДЖЕТ!$N:$N,SUMIFS(БЮДЖЕТ!$B:$B,БЮДЖЕТ!$P:$P,$D59)))</f>
        <v/>
      </c>
      <c r="G59" s="19" t="str">
        <f>IF($D59="","",INDEX(БЮДЖЕТ!$X:$X,SUMIFS(БЮДЖЕТ!$B:$B,БЮДЖЕТ!$P:$P,$D59)))</f>
        <v/>
      </c>
      <c r="H59" s="36"/>
      <c r="I59" s="30">
        <f>IF(D59="",0,IF(G59=ФИО!$Q$8,0,SUM(р_дни!$J:$J))+SUMIFS(факт_операции!$L:$L,факт_операции!$D:$D,D59,факт_операции!$I:$I,операции!$F$8)-SUMIFS(факт_операции!$L:$L,факт_операции!$D:$D,D59,факт_операции!$I:$I,операции!$F$9)+SUMIFS(факт_операции!$L:$L,факт_операции!$D:$D,D59,факт_операции!$I:$I,операции!$F$10)-SUMIFS(факт_операции!$L:$L,факт_операции!$D:$D,D59,факт_операции!$I:$I,операции!$F$11))</f>
        <v>0</v>
      </c>
      <c r="J59" s="48">
        <f>ROUND(IF(D59="",0,IF(SUM(р_дни!$J:$J)=0,0,(SUMIFS(БЮДЖЕТ!$V:$V,БЮДЖЕТ!$P:$P,$D59)*IF(G59=ФИО!$Q$8,0,SUM(р_дни!$J:$J))+SUMIFS(факт_операции!$Q:$Q,факт_операции!$D:$D,$D59)*1000)/SUM(р_дни!$J:$J)))/100,0)*100</f>
        <v>0</v>
      </c>
      <c r="K59" s="48">
        <f>IF(D59="",0,SUMIFS(факт_операции!$O:$O,факт_операции!$D:$D,D59)-IF(SUMIFS(факт_операции!$Q:$Q,факт_операции!$D:$D,D59)&lt;&gt;0,SUMIFS(факт_операции!$O:$O,факт_операции!$D:$D,D59,факт_операции!$N:$N,операции!$H$11),0))</f>
        <v>0</v>
      </c>
      <c r="L59" s="48">
        <f>IF(D59="",0,SUMIFS(факт_операции!$T:$T,факт_операции!$D:$D,D59))</f>
        <v>0</v>
      </c>
      <c r="M59" s="86">
        <f t="shared" si="0"/>
        <v>0</v>
      </c>
      <c r="N59" s="36"/>
      <c r="O59" s="92"/>
      <c r="P59" s="96"/>
    </row>
    <row r="60" spans="1:16" x14ac:dyDescent="0.25">
      <c r="A60" s="1"/>
      <c r="B60" s="1"/>
      <c r="C60" s="5">
        <f t="shared" si="1"/>
        <v>50</v>
      </c>
      <c r="D60" s="19" t="str">
        <f>IF(C60&gt;MAX(БЮДЖЕТ!$C:$C),"",INDEX(БЮДЖЕТ!$P$11:$P$9415,C60))</f>
        <v/>
      </c>
      <c r="E60" s="22">
        <f>IF(D60="",0,IF(COUNTIF(БЮДЖЕТ!$P:$P,D60)=1,0,1))</f>
        <v>0</v>
      </c>
      <c r="F60" s="19" t="str">
        <f>IF($D60="","",INDEX(БЮДЖЕТ!$N:$N,SUMIFS(БЮДЖЕТ!$B:$B,БЮДЖЕТ!$P:$P,$D60)))</f>
        <v/>
      </c>
      <c r="G60" s="19" t="str">
        <f>IF($D60="","",INDEX(БЮДЖЕТ!$X:$X,SUMIFS(БЮДЖЕТ!$B:$B,БЮДЖЕТ!$P:$P,$D60)))</f>
        <v/>
      </c>
      <c r="H60" s="36"/>
      <c r="I60" s="30">
        <f>IF(D60="",0,IF(G60=ФИО!$Q$8,0,SUM(р_дни!$J:$J))+SUMIFS(факт_операции!$L:$L,факт_операции!$D:$D,D60,факт_операции!$I:$I,операции!$F$8)-SUMIFS(факт_операции!$L:$L,факт_операции!$D:$D,D60,факт_операции!$I:$I,операции!$F$9)+SUMIFS(факт_операции!$L:$L,факт_операции!$D:$D,D60,факт_операции!$I:$I,операции!$F$10)-SUMIFS(факт_операции!$L:$L,факт_операции!$D:$D,D60,факт_операции!$I:$I,операции!$F$11))</f>
        <v>0</v>
      </c>
      <c r="J60" s="48">
        <f>ROUND(IF(D60="",0,IF(SUM(р_дни!$J:$J)=0,0,(SUMIFS(БЮДЖЕТ!$V:$V,БЮДЖЕТ!$P:$P,$D60)*IF(G60=ФИО!$Q$8,0,SUM(р_дни!$J:$J))+SUMIFS(факт_операции!$Q:$Q,факт_операции!$D:$D,$D60)*1000)/SUM(р_дни!$J:$J)))/100,0)*100</f>
        <v>0</v>
      </c>
      <c r="K60" s="48">
        <f>IF(D60="",0,SUMIFS(факт_операции!$O:$O,факт_операции!$D:$D,D60)-IF(SUMIFS(факт_операции!$Q:$Q,факт_операции!$D:$D,D60)&lt;&gt;0,SUMIFS(факт_операции!$O:$O,факт_операции!$D:$D,D60,факт_операции!$N:$N,операции!$H$11),0))</f>
        <v>0</v>
      </c>
      <c r="L60" s="48">
        <f>IF(D60="",0,SUMIFS(факт_операции!$T:$T,факт_операции!$D:$D,D60))</f>
        <v>0</v>
      </c>
      <c r="M60" s="86">
        <f t="shared" si="0"/>
        <v>0</v>
      </c>
      <c r="N60" s="36"/>
      <c r="O60" s="92"/>
      <c r="P60" s="96"/>
    </row>
    <row r="61" spans="1:16" x14ac:dyDescent="0.25">
      <c r="A61" s="1"/>
      <c r="B61" s="1"/>
      <c r="C61" s="5">
        <f t="shared" si="1"/>
        <v>51</v>
      </c>
      <c r="D61" s="19" t="str">
        <f>IF(C61&gt;MAX(БЮДЖЕТ!$C:$C),"",INDEX(БЮДЖЕТ!$P$11:$P$9415,C61))</f>
        <v/>
      </c>
      <c r="E61" s="22">
        <f>IF(D61="",0,IF(COUNTIF(БЮДЖЕТ!$P:$P,D61)=1,0,1))</f>
        <v>0</v>
      </c>
      <c r="F61" s="19" t="str">
        <f>IF($D61="","",INDEX(БЮДЖЕТ!$N:$N,SUMIFS(БЮДЖЕТ!$B:$B,БЮДЖЕТ!$P:$P,$D61)))</f>
        <v/>
      </c>
      <c r="G61" s="19" t="str">
        <f>IF($D61="","",INDEX(БЮДЖЕТ!$X:$X,SUMIFS(БЮДЖЕТ!$B:$B,БЮДЖЕТ!$P:$P,$D61)))</f>
        <v/>
      </c>
      <c r="H61" s="36"/>
      <c r="I61" s="30">
        <f>IF(D61="",0,IF(G61=ФИО!$Q$8,0,SUM(р_дни!$J:$J))+SUMIFS(факт_операции!$L:$L,факт_операции!$D:$D,D61,факт_операции!$I:$I,операции!$F$8)-SUMIFS(факт_операции!$L:$L,факт_операции!$D:$D,D61,факт_операции!$I:$I,операции!$F$9)+SUMIFS(факт_операции!$L:$L,факт_операции!$D:$D,D61,факт_операции!$I:$I,операции!$F$10)-SUMIFS(факт_операции!$L:$L,факт_операции!$D:$D,D61,факт_операции!$I:$I,операции!$F$11))</f>
        <v>0</v>
      </c>
      <c r="J61" s="48">
        <f>ROUND(IF(D61="",0,IF(SUM(р_дни!$J:$J)=0,0,(SUMIFS(БЮДЖЕТ!$V:$V,БЮДЖЕТ!$P:$P,$D61)*IF(G61=ФИО!$Q$8,0,SUM(р_дни!$J:$J))+SUMIFS(факт_операции!$Q:$Q,факт_операции!$D:$D,$D61)*1000)/SUM(р_дни!$J:$J)))/100,0)*100</f>
        <v>0</v>
      </c>
      <c r="K61" s="48">
        <f>IF(D61="",0,SUMIFS(факт_операции!$O:$O,факт_операции!$D:$D,D61)-IF(SUMIFS(факт_операции!$Q:$Q,факт_операции!$D:$D,D61)&lt;&gt;0,SUMIFS(факт_операции!$O:$O,факт_операции!$D:$D,D61,факт_операции!$N:$N,операции!$H$11),0))</f>
        <v>0</v>
      </c>
      <c r="L61" s="48">
        <f>IF(D61="",0,SUMIFS(факт_операции!$T:$T,факт_операции!$D:$D,D61))</f>
        <v>0</v>
      </c>
      <c r="M61" s="86">
        <f t="shared" si="0"/>
        <v>0</v>
      </c>
      <c r="N61" s="36"/>
      <c r="O61" s="92"/>
      <c r="P61" s="96"/>
    </row>
    <row r="62" spans="1:16" x14ac:dyDescent="0.25">
      <c r="A62" s="1"/>
      <c r="B62" s="1"/>
      <c r="C62" s="5">
        <f t="shared" si="1"/>
        <v>52</v>
      </c>
      <c r="D62" s="19" t="str">
        <f>IF(C62&gt;MAX(БЮДЖЕТ!$C:$C),"",INDEX(БЮДЖЕТ!$P$11:$P$9415,C62))</f>
        <v/>
      </c>
      <c r="E62" s="22">
        <f>IF(D62="",0,IF(COUNTIF(БЮДЖЕТ!$P:$P,D62)=1,0,1))</f>
        <v>0</v>
      </c>
      <c r="F62" s="19" t="str">
        <f>IF($D62="","",INDEX(БЮДЖЕТ!$N:$N,SUMIFS(БЮДЖЕТ!$B:$B,БЮДЖЕТ!$P:$P,$D62)))</f>
        <v/>
      </c>
      <c r="G62" s="19" t="str">
        <f>IF($D62="","",INDEX(БЮДЖЕТ!$X:$X,SUMIFS(БЮДЖЕТ!$B:$B,БЮДЖЕТ!$P:$P,$D62)))</f>
        <v/>
      </c>
      <c r="H62" s="36"/>
      <c r="I62" s="30">
        <f>IF(D62="",0,IF(G62=ФИО!$Q$8,0,SUM(р_дни!$J:$J))+SUMIFS(факт_операции!$L:$L,факт_операции!$D:$D,D62,факт_операции!$I:$I,операции!$F$8)-SUMIFS(факт_операции!$L:$L,факт_операции!$D:$D,D62,факт_операции!$I:$I,операции!$F$9)+SUMIFS(факт_операции!$L:$L,факт_операции!$D:$D,D62,факт_операции!$I:$I,операции!$F$10)-SUMIFS(факт_операции!$L:$L,факт_операции!$D:$D,D62,факт_операции!$I:$I,операции!$F$11))</f>
        <v>0</v>
      </c>
      <c r="J62" s="48">
        <f>ROUND(IF(D62="",0,IF(SUM(р_дни!$J:$J)=0,0,(SUMIFS(БЮДЖЕТ!$V:$V,БЮДЖЕТ!$P:$P,$D62)*IF(G62=ФИО!$Q$8,0,SUM(р_дни!$J:$J))+SUMIFS(факт_операции!$Q:$Q,факт_операции!$D:$D,$D62)*1000)/SUM(р_дни!$J:$J)))/100,0)*100</f>
        <v>0</v>
      </c>
      <c r="K62" s="48">
        <f>IF(D62="",0,SUMIFS(факт_операции!$O:$O,факт_операции!$D:$D,D62)-IF(SUMIFS(факт_операции!$Q:$Q,факт_операции!$D:$D,D62)&lt;&gt;0,SUMIFS(факт_операции!$O:$O,факт_операции!$D:$D,D62,факт_операции!$N:$N,операции!$H$11),0))</f>
        <v>0</v>
      </c>
      <c r="L62" s="48">
        <f>IF(D62="",0,SUMIFS(факт_операции!$T:$T,факт_операции!$D:$D,D62))</f>
        <v>0</v>
      </c>
      <c r="M62" s="86">
        <f t="shared" si="0"/>
        <v>0</v>
      </c>
      <c r="N62" s="36"/>
      <c r="O62" s="92"/>
      <c r="P62" s="96"/>
    </row>
    <row r="63" spans="1:16" x14ac:dyDescent="0.25">
      <c r="A63" s="1"/>
      <c r="B63" s="1"/>
      <c r="C63" s="5">
        <f t="shared" si="1"/>
        <v>53</v>
      </c>
      <c r="D63" s="19" t="str">
        <f>IF(C63&gt;MAX(БЮДЖЕТ!$C:$C),"",INDEX(БЮДЖЕТ!$P$11:$P$9415,C63))</f>
        <v/>
      </c>
      <c r="E63" s="22">
        <f>IF(D63="",0,IF(COUNTIF(БЮДЖЕТ!$P:$P,D63)=1,0,1))</f>
        <v>0</v>
      </c>
      <c r="F63" s="19" t="str">
        <f>IF($D63="","",INDEX(БЮДЖЕТ!$N:$N,SUMIFS(БЮДЖЕТ!$B:$B,БЮДЖЕТ!$P:$P,$D63)))</f>
        <v/>
      </c>
      <c r="G63" s="19" t="str">
        <f>IF($D63="","",INDEX(БЮДЖЕТ!$X:$X,SUMIFS(БЮДЖЕТ!$B:$B,БЮДЖЕТ!$P:$P,$D63)))</f>
        <v/>
      </c>
      <c r="H63" s="36"/>
      <c r="I63" s="30">
        <f>IF(D63="",0,IF(G63=ФИО!$Q$8,0,SUM(р_дни!$J:$J))+SUMIFS(факт_операции!$L:$L,факт_операции!$D:$D,D63,факт_операции!$I:$I,операции!$F$8)-SUMIFS(факт_операции!$L:$L,факт_операции!$D:$D,D63,факт_операции!$I:$I,операции!$F$9)+SUMIFS(факт_операции!$L:$L,факт_операции!$D:$D,D63,факт_операции!$I:$I,операции!$F$10)-SUMIFS(факт_операции!$L:$L,факт_операции!$D:$D,D63,факт_операции!$I:$I,операции!$F$11))</f>
        <v>0</v>
      </c>
      <c r="J63" s="48">
        <f>ROUND(IF(D63="",0,IF(SUM(р_дни!$J:$J)=0,0,(SUMIFS(БЮДЖЕТ!$V:$V,БЮДЖЕТ!$P:$P,$D63)*IF(G63=ФИО!$Q$8,0,SUM(р_дни!$J:$J))+SUMIFS(факт_операции!$Q:$Q,факт_операции!$D:$D,$D63)*1000)/SUM(р_дни!$J:$J)))/100,0)*100</f>
        <v>0</v>
      </c>
      <c r="K63" s="48">
        <f>IF(D63="",0,SUMIFS(факт_операции!$O:$O,факт_операции!$D:$D,D63)-IF(SUMIFS(факт_операции!$Q:$Q,факт_операции!$D:$D,D63)&lt;&gt;0,SUMIFS(факт_операции!$O:$O,факт_операции!$D:$D,D63,факт_операции!$N:$N,операции!$H$11),0))</f>
        <v>0</v>
      </c>
      <c r="L63" s="48">
        <f>IF(D63="",0,SUMIFS(факт_операции!$T:$T,факт_операции!$D:$D,D63))</f>
        <v>0</v>
      </c>
      <c r="M63" s="86">
        <f t="shared" si="0"/>
        <v>0</v>
      </c>
      <c r="N63" s="36"/>
      <c r="O63" s="92"/>
      <c r="P63" s="96"/>
    </row>
    <row r="64" spans="1:16" x14ac:dyDescent="0.25">
      <c r="A64" s="1"/>
      <c r="B64" s="1"/>
      <c r="C64" s="5">
        <f t="shared" si="1"/>
        <v>54</v>
      </c>
      <c r="D64" s="19" t="str">
        <f>IF(C64&gt;MAX(БЮДЖЕТ!$C:$C),"",INDEX(БЮДЖЕТ!$P$11:$P$9415,C64))</f>
        <v/>
      </c>
      <c r="E64" s="22">
        <f>IF(D64="",0,IF(COUNTIF(БЮДЖЕТ!$P:$P,D64)=1,0,1))</f>
        <v>0</v>
      </c>
      <c r="F64" s="19" t="str">
        <f>IF($D64="","",INDEX(БЮДЖЕТ!$N:$N,SUMIFS(БЮДЖЕТ!$B:$B,БЮДЖЕТ!$P:$P,$D64)))</f>
        <v/>
      </c>
      <c r="G64" s="19" t="str">
        <f>IF($D64="","",INDEX(БЮДЖЕТ!$X:$X,SUMIFS(БЮДЖЕТ!$B:$B,БЮДЖЕТ!$P:$P,$D64)))</f>
        <v/>
      </c>
      <c r="H64" s="36"/>
      <c r="I64" s="30">
        <f>IF(D64="",0,IF(G64=ФИО!$Q$8,0,SUM(р_дни!$J:$J))+SUMIFS(факт_операции!$L:$L,факт_операции!$D:$D,D64,факт_операции!$I:$I,операции!$F$8)-SUMIFS(факт_операции!$L:$L,факт_операции!$D:$D,D64,факт_операции!$I:$I,операции!$F$9)+SUMIFS(факт_операции!$L:$L,факт_операции!$D:$D,D64,факт_операции!$I:$I,операции!$F$10)-SUMIFS(факт_операции!$L:$L,факт_операции!$D:$D,D64,факт_операции!$I:$I,операции!$F$11))</f>
        <v>0</v>
      </c>
      <c r="J64" s="48">
        <f>ROUND(IF(D64="",0,IF(SUM(р_дни!$J:$J)=0,0,(SUMIFS(БЮДЖЕТ!$V:$V,БЮДЖЕТ!$P:$P,$D64)*IF(G64=ФИО!$Q$8,0,SUM(р_дни!$J:$J))+SUMIFS(факт_операции!$Q:$Q,факт_операции!$D:$D,$D64)*1000)/SUM(р_дни!$J:$J)))/100,0)*100</f>
        <v>0</v>
      </c>
      <c r="K64" s="48">
        <f>IF(D64="",0,SUMIFS(факт_операции!$O:$O,факт_операции!$D:$D,D64)-IF(SUMIFS(факт_операции!$Q:$Q,факт_операции!$D:$D,D64)&lt;&gt;0,SUMIFS(факт_операции!$O:$O,факт_операции!$D:$D,D64,факт_операции!$N:$N,операции!$H$11),0))</f>
        <v>0</v>
      </c>
      <c r="L64" s="48">
        <f>IF(D64="",0,SUMIFS(факт_операции!$T:$T,факт_операции!$D:$D,D64))</f>
        <v>0</v>
      </c>
      <c r="M64" s="86">
        <f t="shared" si="0"/>
        <v>0</v>
      </c>
      <c r="N64" s="36"/>
      <c r="O64" s="92"/>
      <c r="P64" s="96"/>
    </row>
    <row r="65" spans="1:16" x14ac:dyDescent="0.25">
      <c r="A65" s="1"/>
      <c r="B65" s="1"/>
      <c r="C65" s="5">
        <f t="shared" si="1"/>
        <v>55</v>
      </c>
      <c r="D65" s="19" t="str">
        <f>IF(C65&gt;MAX(БЮДЖЕТ!$C:$C),"",INDEX(БЮДЖЕТ!$P$11:$P$9415,C65))</f>
        <v/>
      </c>
      <c r="E65" s="22">
        <f>IF(D65="",0,IF(COUNTIF(БЮДЖЕТ!$P:$P,D65)=1,0,1))</f>
        <v>0</v>
      </c>
      <c r="F65" s="19" t="str">
        <f>IF($D65="","",INDEX(БЮДЖЕТ!$N:$N,SUMIFS(БЮДЖЕТ!$B:$B,БЮДЖЕТ!$P:$P,$D65)))</f>
        <v/>
      </c>
      <c r="G65" s="19" t="str">
        <f>IF($D65="","",INDEX(БЮДЖЕТ!$X:$X,SUMIFS(БЮДЖЕТ!$B:$B,БЮДЖЕТ!$P:$P,$D65)))</f>
        <v/>
      </c>
      <c r="H65" s="36"/>
      <c r="I65" s="30">
        <f>IF(D65="",0,IF(G65=ФИО!$Q$8,0,SUM(р_дни!$J:$J))+SUMIFS(факт_операции!$L:$L,факт_операции!$D:$D,D65,факт_операции!$I:$I,операции!$F$8)-SUMIFS(факт_операции!$L:$L,факт_операции!$D:$D,D65,факт_операции!$I:$I,операции!$F$9)+SUMIFS(факт_операции!$L:$L,факт_операции!$D:$D,D65,факт_операции!$I:$I,операции!$F$10)-SUMIFS(факт_операции!$L:$L,факт_операции!$D:$D,D65,факт_операции!$I:$I,операции!$F$11))</f>
        <v>0</v>
      </c>
      <c r="J65" s="48">
        <f>ROUND(IF(D65="",0,IF(SUM(р_дни!$J:$J)=0,0,(SUMIFS(БЮДЖЕТ!$V:$V,БЮДЖЕТ!$P:$P,$D65)*IF(G65=ФИО!$Q$8,0,SUM(р_дни!$J:$J))+SUMIFS(факт_операции!$Q:$Q,факт_операции!$D:$D,$D65)*1000)/SUM(р_дни!$J:$J)))/100,0)*100</f>
        <v>0</v>
      </c>
      <c r="K65" s="48">
        <f>IF(D65="",0,SUMIFS(факт_операции!$O:$O,факт_операции!$D:$D,D65)-IF(SUMIFS(факт_операции!$Q:$Q,факт_операции!$D:$D,D65)&lt;&gt;0,SUMIFS(факт_операции!$O:$O,факт_операции!$D:$D,D65,факт_операции!$N:$N,операции!$H$11),0))</f>
        <v>0</v>
      </c>
      <c r="L65" s="48">
        <f>IF(D65="",0,SUMIFS(факт_операции!$T:$T,факт_операции!$D:$D,D65))</f>
        <v>0</v>
      </c>
      <c r="M65" s="86">
        <f t="shared" si="0"/>
        <v>0</v>
      </c>
      <c r="N65" s="36"/>
      <c r="O65" s="92"/>
      <c r="P65" s="96"/>
    </row>
    <row r="66" spans="1:16" x14ac:dyDescent="0.25">
      <c r="A66" s="1"/>
      <c r="B66" s="1"/>
      <c r="C66" s="5">
        <f t="shared" si="1"/>
        <v>56</v>
      </c>
      <c r="D66" s="19" t="str">
        <f>IF(C66&gt;MAX(БЮДЖЕТ!$C:$C),"",INDEX(БЮДЖЕТ!$P$11:$P$9415,C66))</f>
        <v/>
      </c>
      <c r="E66" s="22">
        <f>IF(D66="",0,IF(COUNTIF(БЮДЖЕТ!$P:$P,D66)=1,0,1))</f>
        <v>0</v>
      </c>
      <c r="F66" s="19" t="str">
        <f>IF($D66="","",INDEX(БЮДЖЕТ!$N:$N,SUMIFS(БЮДЖЕТ!$B:$B,БЮДЖЕТ!$P:$P,$D66)))</f>
        <v/>
      </c>
      <c r="G66" s="19" t="str">
        <f>IF($D66="","",INDEX(БЮДЖЕТ!$X:$X,SUMIFS(БЮДЖЕТ!$B:$B,БЮДЖЕТ!$P:$P,$D66)))</f>
        <v/>
      </c>
      <c r="H66" s="36"/>
      <c r="I66" s="30">
        <f>IF(D66="",0,IF(G66=ФИО!$Q$8,0,SUM(р_дни!$J:$J))+SUMIFS(факт_операции!$L:$L,факт_операции!$D:$D,D66,факт_операции!$I:$I,операции!$F$8)-SUMIFS(факт_операции!$L:$L,факт_операции!$D:$D,D66,факт_операции!$I:$I,операции!$F$9)+SUMIFS(факт_операции!$L:$L,факт_операции!$D:$D,D66,факт_операции!$I:$I,операции!$F$10)-SUMIFS(факт_операции!$L:$L,факт_операции!$D:$D,D66,факт_операции!$I:$I,операции!$F$11))</f>
        <v>0</v>
      </c>
      <c r="J66" s="48">
        <f>ROUND(IF(D66="",0,IF(SUM(р_дни!$J:$J)=0,0,(SUMIFS(БЮДЖЕТ!$V:$V,БЮДЖЕТ!$P:$P,$D66)*IF(G66=ФИО!$Q$8,0,SUM(р_дни!$J:$J))+SUMIFS(факт_операции!$Q:$Q,факт_операции!$D:$D,$D66)*1000)/SUM(р_дни!$J:$J)))/100,0)*100</f>
        <v>0</v>
      </c>
      <c r="K66" s="48">
        <f>IF(D66="",0,SUMIFS(факт_операции!$O:$O,факт_операции!$D:$D,D66)-IF(SUMIFS(факт_операции!$Q:$Q,факт_операции!$D:$D,D66)&lt;&gt;0,SUMIFS(факт_операции!$O:$O,факт_операции!$D:$D,D66,факт_операции!$N:$N,операции!$H$11),0))</f>
        <v>0</v>
      </c>
      <c r="L66" s="48">
        <f>IF(D66="",0,SUMIFS(факт_операции!$T:$T,факт_операции!$D:$D,D66))</f>
        <v>0</v>
      </c>
      <c r="M66" s="86">
        <f t="shared" si="0"/>
        <v>0</v>
      </c>
      <c r="N66" s="36"/>
      <c r="O66" s="92"/>
      <c r="P66" s="96"/>
    </row>
    <row r="67" spans="1:16" x14ac:dyDescent="0.25">
      <c r="A67" s="1"/>
      <c r="B67" s="1"/>
      <c r="C67" s="5">
        <f t="shared" si="1"/>
        <v>57</v>
      </c>
      <c r="D67" s="19" t="str">
        <f>IF(C67&gt;MAX(БЮДЖЕТ!$C:$C),"",INDEX(БЮДЖЕТ!$P$11:$P$9415,C67))</f>
        <v/>
      </c>
      <c r="E67" s="22">
        <f>IF(D67="",0,IF(COUNTIF(БЮДЖЕТ!$P:$P,D67)=1,0,1))</f>
        <v>0</v>
      </c>
      <c r="F67" s="19" t="str">
        <f>IF($D67="","",INDEX(БЮДЖЕТ!$N:$N,SUMIFS(БЮДЖЕТ!$B:$B,БЮДЖЕТ!$P:$P,$D67)))</f>
        <v/>
      </c>
      <c r="G67" s="19" t="str">
        <f>IF($D67="","",INDEX(БЮДЖЕТ!$X:$X,SUMIFS(БЮДЖЕТ!$B:$B,БЮДЖЕТ!$P:$P,$D67)))</f>
        <v/>
      </c>
      <c r="H67" s="36"/>
      <c r="I67" s="30">
        <f>IF(D67="",0,IF(G67=ФИО!$Q$8,0,SUM(р_дни!$J:$J))+SUMIFS(факт_операции!$L:$L,факт_операции!$D:$D,D67,факт_операции!$I:$I,операции!$F$8)-SUMIFS(факт_операции!$L:$L,факт_операции!$D:$D,D67,факт_операции!$I:$I,операции!$F$9)+SUMIFS(факт_операции!$L:$L,факт_операции!$D:$D,D67,факт_операции!$I:$I,операции!$F$10)-SUMIFS(факт_операции!$L:$L,факт_операции!$D:$D,D67,факт_операции!$I:$I,операции!$F$11))</f>
        <v>0</v>
      </c>
      <c r="J67" s="48">
        <f>ROUND(IF(D67="",0,IF(SUM(р_дни!$J:$J)=0,0,(SUMIFS(БЮДЖЕТ!$V:$V,БЮДЖЕТ!$P:$P,$D67)*IF(G67=ФИО!$Q$8,0,SUM(р_дни!$J:$J))+SUMIFS(факт_операции!$Q:$Q,факт_операции!$D:$D,$D67)*1000)/SUM(р_дни!$J:$J)))/100,0)*100</f>
        <v>0</v>
      </c>
      <c r="K67" s="48">
        <f>IF(D67="",0,SUMIFS(факт_операции!$O:$O,факт_операции!$D:$D,D67)-IF(SUMIFS(факт_операции!$Q:$Q,факт_операции!$D:$D,D67)&lt;&gt;0,SUMIFS(факт_операции!$O:$O,факт_операции!$D:$D,D67,факт_операции!$N:$N,операции!$H$11),0))</f>
        <v>0</v>
      </c>
      <c r="L67" s="48">
        <f>IF(D67="",0,SUMIFS(факт_операции!$T:$T,факт_операции!$D:$D,D67))</f>
        <v>0</v>
      </c>
      <c r="M67" s="86">
        <f t="shared" si="0"/>
        <v>0</v>
      </c>
      <c r="N67" s="36"/>
      <c r="O67" s="92"/>
      <c r="P67" s="96"/>
    </row>
    <row r="68" spans="1:16" x14ac:dyDescent="0.25">
      <c r="A68" s="1"/>
      <c r="B68" s="1"/>
      <c r="C68" s="5">
        <f t="shared" si="1"/>
        <v>58</v>
      </c>
      <c r="D68" s="19" t="str">
        <f>IF(C68&gt;MAX(БЮДЖЕТ!$C:$C),"",INDEX(БЮДЖЕТ!$P$11:$P$9415,C68))</f>
        <v/>
      </c>
      <c r="E68" s="22">
        <f>IF(D68="",0,IF(COUNTIF(БЮДЖЕТ!$P:$P,D68)=1,0,1))</f>
        <v>0</v>
      </c>
      <c r="F68" s="19" t="str">
        <f>IF($D68="","",INDEX(БЮДЖЕТ!$N:$N,SUMIFS(БЮДЖЕТ!$B:$B,БЮДЖЕТ!$P:$P,$D68)))</f>
        <v/>
      </c>
      <c r="G68" s="19" t="str">
        <f>IF($D68="","",INDEX(БЮДЖЕТ!$X:$X,SUMIFS(БЮДЖЕТ!$B:$B,БЮДЖЕТ!$P:$P,$D68)))</f>
        <v/>
      </c>
      <c r="H68" s="36"/>
      <c r="I68" s="30">
        <f>IF(D68="",0,IF(G68=ФИО!$Q$8,0,SUM(р_дни!$J:$J))+SUMIFS(факт_операции!$L:$L,факт_операции!$D:$D,D68,факт_операции!$I:$I,операции!$F$8)-SUMIFS(факт_операции!$L:$L,факт_операции!$D:$D,D68,факт_операции!$I:$I,операции!$F$9)+SUMIFS(факт_операции!$L:$L,факт_операции!$D:$D,D68,факт_операции!$I:$I,операции!$F$10)-SUMIFS(факт_операции!$L:$L,факт_операции!$D:$D,D68,факт_операции!$I:$I,операции!$F$11))</f>
        <v>0</v>
      </c>
      <c r="J68" s="48">
        <f>ROUND(IF(D68="",0,IF(SUM(р_дни!$J:$J)=0,0,(SUMIFS(БЮДЖЕТ!$V:$V,БЮДЖЕТ!$P:$P,$D68)*IF(G68=ФИО!$Q$8,0,SUM(р_дни!$J:$J))+SUMIFS(факт_операции!$Q:$Q,факт_операции!$D:$D,$D68)*1000)/SUM(р_дни!$J:$J)))/100,0)*100</f>
        <v>0</v>
      </c>
      <c r="K68" s="48">
        <f>IF(D68="",0,SUMIFS(факт_операции!$O:$O,факт_операции!$D:$D,D68)-IF(SUMIFS(факт_операции!$Q:$Q,факт_операции!$D:$D,D68)&lt;&gt;0,SUMIFS(факт_операции!$O:$O,факт_операции!$D:$D,D68,факт_операции!$N:$N,операции!$H$11),0))</f>
        <v>0</v>
      </c>
      <c r="L68" s="48">
        <f>IF(D68="",0,SUMIFS(факт_операции!$T:$T,факт_операции!$D:$D,D68))</f>
        <v>0</v>
      </c>
      <c r="M68" s="86">
        <f t="shared" si="0"/>
        <v>0</v>
      </c>
      <c r="N68" s="36"/>
      <c r="O68" s="92"/>
      <c r="P68" s="96"/>
    </row>
    <row r="69" spans="1:16" x14ac:dyDescent="0.25">
      <c r="A69" s="1"/>
      <c r="B69" s="1"/>
      <c r="C69" s="5">
        <f t="shared" si="1"/>
        <v>59</v>
      </c>
      <c r="D69" s="19" t="str">
        <f>IF(C69&gt;MAX(БЮДЖЕТ!$C:$C),"",INDEX(БЮДЖЕТ!$P$11:$P$9415,C69))</f>
        <v/>
      </c>
      <c r="E69" s="22">
        <f>IF(D69="",0,IF(COUNTIF(БЮДЖЕТ!$P:$P,D69)=1,0,1))</f>
        <v>0</v>
      </c>
      <c r="F69" s="19" t="str">
        <f>IF($D69="","",INDEX(БЮДЖЕТ!$N:$N,SUMIFS(БЮДЖЕТ!$B:$B,БЮДЖЕТ!$P:$P,$D69)))</f>
        <v/>
      </c>
      <c r="G69" s="19" t="str">
        <f>IF($D69="","",INDEX(БЮДЖЕТ!$X:$X,SUMIFS(БЮДЖЕТ!$B:$B,БЮДЖЕТ!$P:$P,$D69)))</f>
        <v/>
      </c>
      <c r="H69" s="36"/>
      <c r="I69" s="30">
        <f>IF(D69="",0,IF(G69=ФИО!$Q$8,0,SUM(р_дни!$J:$J))+SUMIFS(факт_операции!$L:$L,факт_операции!$D:$D,D69,факт_операции!$I:$I,операции!$F$8)-SUMIFS(факт_операции!$L:$L,факт_операции!$D:$D,D69,факт_операции!$I:$I,операции!$F$9)+SUMIFS(факт_операции!$L:$L,факт_операции!$D:$D,D69,факт_операции!$I:$I,операции!$F$10)-SUMIFS(факт_операции!$L:$L,факт_операции!$D:$D,D69,факт_операции!$I:$I,операции!$F$11))</f>
        <v>0</v>
      </c>
      <c r="J69" s="48">
        <f>ROUND(IF(D69="",0,IF(SUM(р_дни!$J:$J)=0,0,(SUMIFS(БЮДЖЕТ!$V:$V,БЮДЖЕТ!$P:$P,$D69)*IF(G69=ФИО!$Q$8,0,SUM(р_дни!$J:$J))+SUMIFS(факт_операции!$Q:$Q,факт_операции!$D:$D,$D69)*1000)/SUM(р_дни!$J:$J)))/100,0)*100</f>
        <v>0</v>
      </c>
      <c r="K69" s="48">
        <f>IF(D69="",0,SUMIFS(факт_операции!$O:$O,факт_операции!$D:$D,D69)-IF(SUMIFS(факт_операции!$Q:$Q,факт_операции!$D:$D,D69)&lt;&gt;0,SUMIFS(факт_операции!$O:$O,факт_операции!$D:$D,D69,факт_операции!$N:$N,операции!$H$11),0))</f>
        <v>0</v>
      </c>
      <c r="L69" s="48">
        <f>IF(D69="",0,SUMIFS(факт_операции!$T:$T,факт_операции!$D:$D,D69))</f>
        <v>0</v>
      </c>
      <c r="M69" s="86">
        <f t="shared" si="0"/>
        <v>0</v>
      </c>
      <c r="N69" s="36"/>
      <c r="O69" s="92"/>
      <c r="P69" s="96"/>
    </row>
    <row r="70" spans="1:16" x14ac:dyDescent="0.25">
      <c r="A70" s="1"/>
      <c r="B70" s="1"/>
      <c r="C70" s="5">
        <f t="shared" si="1"/>
        <v>60</v>
      </c>
      <c r="D70" s="19" t="str">
        <f>IF(C70&gt;MAX(БЮДЖЕТ!$C:$C),"",INDEX(БЮДЖЕТ!$P$11:$P$9415,C70))</f>
        <v/>
      </c>
      <c r="E70" s="22">
        <f>IF(D70="",0,IF(COUNTIF(БЮДЖЕТ!$P:$P,D70)=1,0,1))</f>
        <v>0</v>
      </c>
      <c r="F70" s="19" t="str">
        <f>IF($D70="","",INDEX(БЮДЖЕТ!$N:$N,SUMIFS(БЮДЖЕТ!$B:$B,БЮДЖЕТ!$P:$P,$D70)))</f>
        <v/>
      </c>
      <c r="G70" s="19" t="str">
        <f>IF($D70="","",INDEX(БЮДЖЕТ!$X:$X,SUMIFS(БЮДЖЕТ!$B:$B,БЮДЖЕТ!$P:$P,$D70)))</f>
        <v/>
      </c>
      <c r="H70" s="36"/>
      <c r="I70" s="30">
        <f>IF(D70="",0,IF(G70=ФИО!$Q$8,0,SUM(р_дни!$J:$J))+SUMIFS(факт_операции!$L:$L,факт_операции!$D:$D,D70,факт_операции!$I:$I,операции!$F$8)-SUMIFS(факт_операции!$L:$L,факт_операции!$D:$D,D70,факт_операции!$I:$I,операции!$F$9)+SUMIFS(факт_операции!$L:$L,факт_операции!$D:$D,D70,факт_операции!$I:$I,операции!$F$10)-SUMIFS(факт_операции!$L:$L,факт_операции!$D:$D,D70,факт_операции!$I:$I,операции!$F$11))</f>
        <v>0</v>
      </c>
      <c r="J70" s="48">
        <f>ROUND(IF(D70="",0,IF(SUM(р_дни!$J:$J)=0,0,(SUMIFS(БЮДЖЕТ!$V:$V,БЮДЖЕТ!$P:$P,$D70)*IF(G70=ФИО!$Q$8,0,SUM(р_дни!$J:$J))+SUMIFS(факт_операции!$Q:$Q,факт_операции!$D:$D,$D70)*1000)/SUM(р_дни!$J:$J)))/100,0)*100</f>
        <v>0</v>
      </c>
      <c r="K70" s="48">
        <f>IF(D70="",0,SUMIFS(факт_операции!$O:$O,факт_операции!$D:$D,D70)-IF(SUMIFS(факт_операции!$Q:$Q,факт_операции!$D:$D,D70)&lt;&gt;0,SUMIFS(факт_операции!$O:$O,факт_операции!$D:$D,D70,факт_операции!$N:$N,операции!$H$11),0))</f>
        <v>0</v>
      </c>
      <c r="L70" s="48">
        <f>IF(D70="",0,SUMIFS(факт_операции!$T:$T,факт_операции!$D:$D,D70))</f>
        <v>0</v>
      </c>
      <c r="M70" s="86">
        <f t="shared" si="0"/>
        <v>0</v>
      </c>
      <c r="N70" s="36"/>
      <c r="O70" s="92"/>
      <c r="P70" s="96"/>
    </row>
    <row r="71" spans="1:16" x14ac:dyDescent="0.25">
      <c r="A71" s="1"/>
      <c r="B71" s="1"/>
      <c r="C71" s="5">
        <f t="shared" si="1"/>
        <v>61</v>
      </c>
      <c r="D71" s="19" t="str">
        <f>IF(C71&gt;MAX(БЮДЖЕТ!$C:$C),"",INDEX(БЮДЖЕТ!$P$11:$P$9415,C71))</f>
        <v/>
      </c>
      <c r="E71" s="22">
        <f>IF(D71="",0,IF(COUNTIF(БЮДЖЕТ!$P:$P,D71)=1,0,1))</f>
        <v>0</v>
      </c>
      <c r="F71" s="19" t="str">
        <f>IF($D71="","",INDEX(БЮДЖЕТ!$N:$N,SUMIFS(БЮДЖЕТ!$B:$B,БЮДЖЕТ!$P:$P,$D71)))</f>
        <v/>
      </c>
      <c r="G71" s="19" t="str">
        <f>IF($D71="","",INDEX(БЮДЖЕТ!$X:$X,SUMIFS(БЮДЖЕТ!$B:$B,БЮДЖЕТ!$P:$P,$D71)))</f>
        <v/>
      </c>
      <c r="H71" s="36"/>
      <c r="I71" s="30">
        <f>IF(D71="",0,IF(G71=ФИО!$Q$8,0,SUM(р_дни!$J:$J))+SUMIFS(факт_операции!$L:$L,факт_операции!$D:$D,D71,факт_операции!$I:$I,операции!$F$8)-SUMIFS(факт_операции!$L:$L,факт_операции!$D:$D,D71,факт_операции!$I:$I,операции!$F$9)+SUMIFS(факт_операции!$L:$L,факт_операции!$D:$D,D71,факт_операции!$I:$I,операции!$F$10)-SUMIFS(факт_операции!$L:$L,факт_операции!$D:$D,D71,факт_операции!$I:$I,операции!$F$11))</f>
        <v>0</v>
      </c>
      <c r="J71" s="48">
        <f>ROUND(IF(D71="",0,IF(SUM(р_дни!$J:$J)=0,0,(SUMIFS(БЮДЖЕТ!$V:$V,БЮДЖЕТ!$P:$P,$D71)*IF(G71=ФИО!$Q$8,0,SUM(р_дни!$J:$J))+SUMIFS(факт_операции!$Q:$Q,факт_операции!$D:$D,$D71)*1000)/SUM(р_дни!$J:$J)))/100,0)*100</f>
        <v>0</v>
      </c>
      <c r="K71" s="48">
        <f>IF(D71="",0,SUMIFS(факт_операции!$O:$O,факт_операции!$D:$D,D71)-IF(SUMIFS(факт_операции!$Q:$Q,факт_операции!$D:$D,D71)&lt;&gt;0,SUMIFS(факт_операции!$O:$O,факт_операции!$D:$D,D71,факт_операции!$N:$N,операции!$H$11),0))</f>
        <v>0</v>
      </c>
      <c r="L71" s="48">
        <f>IF(D71="",0,SUMIFS(факт_операции!$T:$T,факт_операции!$D:$D,D71))</f>
        <v>0</v>
      </c>
      <c r="M71" s="86">
        <f t="shared" si="0"/>
        <v>0</v>
      </c>
      <c r="N71" s="36"/>
      <c r="O71" s="92"/>
      <c r="P71" s="96"/>
    </row>
    <row r="72" spans="1:16" x14ac:dyDescent="0.25">
      <c r="A72" s="1"/>
      <c r="B72" s="1"/>
      <c r="C72" s="5">
        <f t="shared" si="1"/>
        <v>62</v>
      </c>
      <c r="D72" s="19" t="str">
        <f>IF(C72&gt;MAX(БЮДЖЕТ!$C:$C),"",INDEX(БЮДЖЕТ!$P$11:$P$9415,C72))</f>
        <v/>
      </c>
      <c r="E72" s="22">
        <f>IF(D72="",0,IF(COUNTIF(БЮДЖЕТ!$P:$P,D72)=1,0,1))</f>
        <v>0</v>
      </c>
      <c r="F72" s="19" t="str">
        <f>IF($D72="","",INDEX(БЮДЖЕТ!$N:$N,SUMIFS(БЮДЖЕТ!$B:$B,БЮДЖЕТ!$P:$P,$D72)))</f>
        <v/>
      </c>
      <c r="G72" s="19" t="str">
        <f>IF($D72="","",INDEX(БЮДЖЕТ!$X:$X,SUMIFS(БЮДЖЕТ!$B:$B,БЮДЖЕТ!$P:$P,$D72)))</f>
        <v/>
      </c>
      <c r="H72" s="36"/>
      <c r="I72" s="30">
        <f>IF(D72="",0,IF(G72=ФИО!$Q$8,0,SUM(р_дни!$J:$J))+SUMIFS(факт_операции!$L:$L,факт_операции!$D:$D,D72,факт_операции!$I:$I,операции!$F$8)-SUMIFS(факт_операции!$L:$L,факт_операции!$D:$D,D72,факт_операции!$I:$I,операции!$F$9)+SUMIFS(факт_операции!$L:$L,факт_операции!$D:$D,D72,факт_операции!$I:$I,операции!$F$10)-SUMIFS(факт_операции!$L:$L,факт_операции!$D:$D,D72,факт_операции!$I:$I,операции!$F$11))</f>
        <v>0</v>
      </c>
      <c r="J72" s="48">
        <f>ROUND(IF(D72="",0,IF(SUM(р_дни!$J:$J)=0,0,(SUMIFS(БЮДЖЕТ!$V:$V,БЮДЖЕТ!$P:$P,$D72)*IF(G72=ФИО!$Q$8,0,SUM(р_дни!$J:$J))+SUMIFS(факт_операции!$Q:$Q,факт_операции!$D:$D,$D72)*1000)/SUM(р_дни!$J:$J)))/100,0)*100</f>
        <v>0</v>
      </c>
      <c r="K72" s="48">
        <f>IF(D72="",0,SUMIFS(факт_операции!$O:$O,факт_операции!$D:$D,D72)-IF(SUMIFS(факт_операции!$Q:$Q,факт_операции!$D:$D,D72)&lt;&gt;0,SUMIFS(факт_операции!$O:$O,факт_операции!$D:$D,D72,факт_операции!$N:$N,операции!$H$11),0))</f>
        <v>0</v>
      </c>
      <c r="L72" s="48">
        <f>IF(D72="",0,SUMIFS(факт_операции!$T:$T,факт_операции!$D:$D,D72))</f>
        <v>0</v>
      </c>
      <c r="M72" s="86">
        <f t="shared" si="0"/>
        <v>0</v>
      </c>
      <c r="N72" s="36"/>
      <c r="O72" s="92"/>
      <c r="P72" s="96"/>
    </row>
    <row r="73" spans="1:16" x14ac:dyDescent="0.25">
      <c r="A73" s="1"/>
      <c r="B73" s="1"/>
      <c r="C73" s="5">
        <f t="shared" si="1"/>
        <v>63</v>
      </c>
      <c r="D73" s="19" t="str">
        <f>IF(C73&gt;MAX(БЮДЖЕТ!$C:$C),"",INDEX(БЮДЖЕТ!$P$11:$P$9415,C73))</f>
        <v/>
      </c>
      <c r="E73" s="22">
        <f>IF(D73="",0,IF(COUNTIF(БЮДЖЕТ!$P:$P,D73)=1,0,1))</f>
        <v>0</v>
      </c>
      <c r="F73" s="19" t="str">
        <f>IF($D73="","",INDEX(БЮДЖЕТ!$N:$N,SUMIFS(БЮДЖЕТ!$B:$B,БЮДЖЕТ!$P:$P,$D73)))</f>
        <v/>
      </c>
      <c r="G73" s="19" t="str">
        <f>IF($D73="","",INDEX(БЮДЖЕТ!$X:$X,SUMIFS(БЮДЖЕТ!$B:$B,БЮДЖЕТ!$P:$P,$D73)))</f>
        <v/>
      </c>
      <c r="H73" s="36"/>
      <c r="I73" s="30">
        <f>IF(D73="",0,IF(G73=ФИО!$Q$8,0,SUM(р_дни!$J:$J))+SUMIFS(факт_операции!$L:$L,факт_операции!$D:$D,D73,факт_операции!$I:$I,операции!$F$8)-SUMIFS(факт_операции!$L:$L,факт_операции!$D:$D,D73,факт_операции!$I:$I,операции!$F$9)+SUMIFS(факт_операции!$L:$L,факт_операции!$D:$D,D73,факт_операции!$I:$I,операции!$F$10)-SUMIFS(факт_операции!$L:$L,факт_операции!$D:$D,D73,факт_операции!$I:$I,операции!$F$11))</f>
        <v>0</v>
      </c>
      <c r="J73" s="48">
        <f>ROUND(IF(D73="",0,IF(SUM(р_дни!$J:$J)=0,0,(SUMIFS(БЮДЖЕТ!$V:$V,БЮДЖЕТ!$P:$P,$D73)*IF(G73=ФИО!$Q$8,0,SUM(р_дни!$J:$J))+SUMIFS(факт_операции!$Q:$Q,факт_операции!$D:$D,$D73)*1000)/SUM(р_дни!$J:$J)))/100,0)*100</f>
        <v>0</v>
      </c>
      <c r="K73" s="48">
        <f>IF(D73="",0,SUMIFS(факт_операции!$O:$O,факт_операции!$D:$D,D73)-IF(SUMIFS(факт_операции!$Q:$Q,факт_операции!$D:$D,D73)&lt;&gt;0,SUMIFS(факт_операции!$O:$O,факт_операции!$D:$D,D73,факт_операции!$N:$N,операции!$H$11),0))</f>
        <v>0</v>
      </c>
      <c r="L73" s="48">
        <f>IF(D73="",0,SUMIFS(факт_операции!$T:$T,факт_операции!$D:$D,D73))</f>
        <v>0</v>
      </c>
      <c r="M73" s="86">
        <f t="shared" si="0"/>
        <v>0</v>
      </c>
      <c r="N73" s="36"/>
      <c r="O73" s="92"/>
      <c r="P73" s="96"/>
    </row>
    <row r="74" spans="1:16" x14ac:dyDescent="0.25">
      <c r="A74" s="1"/>
      <c r="B74" s="1"/>
      <c r="C74" s="5">
        <f t="shared" si="1"/>
        <v>64</v>
      </c>
      <c r="D74" s="19" t="str">
        <f>IF(C74&gt;MAX(БЮДЖЕТ!$C:$C),"",INDEX(БЮДЖЕТ!$P$11:$P$9415,C74))</f>
        <v/>
      </c>
      <c r="E74" s="22">
        <f>IF(D74="",0,IF(COUNTIF(БЮДЖЕТ!$P:$P,D74)=1,0,1))</f>
        <v>0</v>
      </c>
      <c r="F74" s="19" t="str">
        <f>IF($D74="","",INDEX(БЮДЖЕТ!$N:$N,SUMIFS(БЮДЖЕТ!$B:$B,БЮДЖЕТ!$P:$P,$D74)))</f>
        <v/>
      </c>
      <c r="G74" s="19" t="str">
        <f>IF($D74="","",INDEX(БЮДЖЕТ!$X:$X,SUMIFS(БЮДЖЕТ!$B:$B,БЮДЖЕТ!$P:$P,$D74)))</f>
        <v/>
      </c>
      <c r="H74" s="36"/>
      <c r="I74" s="30">
        <f>IF(D74="",0,IF(G74=ФИО!$Q$8,0,SUM(р_дни!$J:$J))+SUMIFS(факт_операции!$L:$L,факт_операции!$D:$D,D74,факт_операции!$I:$I,операции!$F$8)-SUMIFS(факт_операции!$L:$L,факт_операции!$D:$D,D74,факт_операции!$I:$I,операции!$F$9)+SUMIFS(факт_операции!$L:$L,факт_операции!$D:$D,D74,факт_операции!$I:$I,операции!$F$10)-SUMIFS(факт_операции!$L:$L,факт_операции!$D:$D,D74,факт_операции!$I:$I,операции!$F$11))</f>
        <v>0</v>
      </c>
      <c r="J74" s="48">
        <f>ROUND(IF(D74="",0,IF(SUM(р_дни!$J:$J)=0,0,(SUMIFS(БЮДЖЕТ!$V:$V,БЮДЖЕТ!$P:$P,$D74)*IF(G74=ФИО!$Q$8,0,SUM(р_дни!$J:$J))+SUMIFS(факт_операции!$Q:$Q,факт_операции!$D:$D,$D74)*1000)/SUM(р_дни!$J:$J)))/100,0)*100</f>
        <v>0</v>
      </c>
      <c r="K74" s="48">
        <f>IF(D74="",0,SUMIFS(факт_операции!$O:$O,факт_операции!$D:$D,D74)-IF(SUMIFS(факт_операции!$Q:$Q,факт_операции!$D:$D,D74)&lt;&gt;0,SUMIFS(факт_операции!$O:$O,факт_операции!$D:$D,D74,факт_операции!$N:$N,операции!$H$11),0))</f>
        <v>0</v>
      </c>
      <c r="L74" s="48">
        <f>IF(D74="",0,SUMIFS(факт_операции!$T:$T,факт_операции!$D:$D,D74))</f>
        <v>0</v>
      </c>
      <c r="M74" s="86">
        <f t="shared" si="0"/>
        <v>0</v>
      </c>
      <c r="N74" s="36"/>
      <c r="O74" s="92"/>
      <c r="P74" s="96"/>
    </row>
    <row r="75" spans="1:16" x14ac:dyDescent="0.25">
      <c r="A75" s="1"/>
      <c r="B75" s="1"/>
      <c r="C75" s="5">
        <f t="shared" si="1"/>
        <v>65</v>
      </c>
      <c r="D75" s="19" t="str">
        <f>IF(C75&gt;MAX(БЮДЖЕТ!$C:$C),"",INDEX(БЮДЖЕТ!$P$11:$P$9415,C75))</f>
        <v/>
      </c>
      <c r="E75" s="22">
        <f>IF(D75="",0,IF(COUNTIF(БЮДЖЕТ!$P:$P,D75)=1,0,1))</f>
        <v>0</v>
      </c>
      <c r="F75" s="19" t="str">
        <f>IF($D75="","",INDEX(БЮДЖЕТ!$N:$N,SUMIFS(БЮДЖЕТ!$B:$B,БЮДЖЕТ!$P:$P,$D75)))</f>
        <v/>
      </c>
      <c r="G75" s="19" t="str">
        <f>IF($D75="","",INDEX(БЮДЖЕТ!$X:$X,SUMIFS(БЮДЖЕТ!$B:$B,БЮДЖЕТ!$P:$P,$D75)))</f>
        <v/>
      </c>
      <c r="H75" s="36"/>
      <c r="I75" s="30">
        <f>IF(D75="",0,IF(G75=ФИО!$Q$8,0,SUM(р_дни!$J:$J))+SUMIFS(факт_операции!$L:$L,факт_операции!$D:$D,D75,факт_операции!$I:$I,операции!$F$8)-SUMIFS(факт_операции!$L:$L,факт_операции!$D:$D,D75,факт_операции!$I:$I,операции!$F$9)+SUMIFS(факт_операции!$L:$L,факт_операции!$D:$D,D75,факт_операции!$I:$I,операции!$F$10)-SUMIFS(факт_операции!$L:$L,факт_операции!$D:$D,D75,факт_операции!$I:$I,операции!$F$11))</f>
        <v>0</v>
      </c>
      <c r="J75" s="48">
        <f>ROUND(IF(D75="",0,IF(SUM(р_дни!$J:$J)=0,0,(SUMIFS(БЮДЖЕТ!$V:$V,БЮДЖЕТ!$P:$P,$D75)*IF(G75=ФИО!$Q$8,0,SUM(р_дни!$J:$J))+SUMIFS(факт_операции!$Q:$Q,факт_операции!$D:$D,$D75)*1000)/SUM(р_дни!$J:$J)))/100,0)*100</f>
        <v>0</v>
      </c>
      <c r="K75" s="48">
        <f>IF(D75="",0,SUMIFS(факт_операции!$O:$O,факт_операции!$D:$D,D75)-IF(SUMIFS(факт_операции!$Q:$Q,факт_операции!$D:$D,D75)&lt;&gt;0,SUMIFS(факт_операции!$O:$O,факт_операции!$D:$D,D75,факт_операции!$N:$N,операции!$H$11),0))</f>
        <v>0</v>
      </c>
      <c r="L75" s="48">
        <f>IF(D75="",0,SUMIFS(факт_операции!$T:$T,факт_операции!$D:$D,D75))</f>
        <v>0</v>
      </c>
      <c r="M75" s="86">
        <f t="shared" si="0"/>
        <v>0</v>
      </c>
      <c r="N75" s="36"/>
      <c r="O75" s="92"/>
      <c r="P75" s="96"/>
    </row>
    <row r="76" spans="1:16" x14ac:dyDescent="0.25">
      <c r="A76" s="1"/>
      <c r="B76" s="1"/>
      <c r="C76" s="5">
        <f t="shared" si="1"/>
        <v>66</v>
      </c>
      <c r="D76" s="19" t="str">
        <f>IF(C76&gt;MAX(БЮДЖЕТ!$C:$C),"",INDEX(БЮДЖЕТ!$P$11:$P$9415,C76))</f>
        <v/>
      </c>
      <c r="E76" s="22">
        <f>IF(D76="",0,IF(COUNTIF(БЮДЖЕТ!$P:$P,D76)=1,0,1))</f>
        <v>0</v>
      </c>
      <c r="F76" s="19" t="str">
        <f>IF($D76="","",INDEX(БЮДЖЕТ!$N:$N,SUMIFS(БЮДЖЕТ!$B:$B,БЮДЖЕТ!$P:$P,$D76)))</f>
        <v/>
      </c>
      <c r="G76" s="19" t="str">
        <f>IF($D76="","",INDEX(БЮДЖЕТ!$X:$X,SUMIFS(БЮДЖЕТ!$B:$B,БЮДЖЕТ!$P:$P,$D76)))</f>
        <v/>
      </c>
      <c r="H76" s="36"/>
      <c r="I76" s="30">
        <f>IF(D76="",0,IF(G76=ФИО!$Q$8,0,SUM(р_дни!$J:$J))+SUMIFS(факт_операции!$L:$L,факт_операции!$D:$D,D76,факт_операции!$I:$I,операции!$F$8)-SUMIFS(факт_операции!$L:$L,факт_операции!$D:$D,D76,факт_операции!$I:$I,операции!$F$9)+SUMIFS(факт_операции!$L:$L,факт_операции!$D:$D,D76,факт_операции!$I:$I,операции!$F$10)-SUMIFS(факт_операции!$L:$L,факт_операции!$D:$D,D76,факт_операции!$I:$I,операции!$F$11))</f>
        <v>0</v>
      </c>
      <c r="J76" s="48">
        <f>ROUND(IF(D76="",0,IF(SUM(р_дни!$J:$J)=0,0,(SUMIFS(БЮДЖЕТ!$V:$V,БЮДЖЕТ!$P:$P,$D76)*IF(G76=ФИО!$Q$8,0,SUM(р_дни!$J:$J))+SUMIFS(факт_операции!$Q:$Q,факт_операции!$D:$D,$D76)*1000)/SUM(р_дни!$J:$J)))/100,0)*100</f>
        <v>0</v>
      </c>
      <c r="K76" s="48">
        <f>IF(D76="",0,SUMIFS(факт_операции!$O:$O,факт_операции!$D:$D,D76)-IF(SUMIFS(факт_операции!$Q:$Q,факт_операции!$D:$D,D76)&lt;&gt;0,SUMIFS(факт_операции!$O:$O,факт_операции!$D:$D,D76,факт_операции!$N:$N,операции!$H$11),0))</f>
        <v>0</v>
      </c>
      <c r="L76" s="48">
        <f>IF(D76="",0,SUMIFS(факт_операции!$T:$T,факт_операции!$D:$D,D76))</f>
        <v>0</v>
      </c>
      <c r="M76" s="86">
        <f t="shared" ref="M76:M139" si="2">IF(D76="",0,J76-K76-L76)</f>
        <v>0</v>
      </c>
      <c r="N76" s="36"/>
      <c r="O76" s="92"/>
      <c r="P76" s="96"/>
    </row>
    <row r="77" spans="1:16" x14ac:dyDescent="0.25">
      <c r="A77" s="1"/>
      <c r="B77" s="1"/>
      <c r="C77" s="5">
        <f t="shared" ref="C77:C140" si="3">C76+1</f>
        <v>67</v>
      </c>
      <c r="D77" s="19" t="str">
        <f>IF(C77&gt;MAX(БЮДЖЕТ!$C:$C),"",INDEX(БЮДЖЕТ!$P$11:$P$9415,C77))</f>
        <v/>
      </c>
      <c r="E77" s="22">
        <f>IF(D77="",0,IF(COUNTIF(БЮДЖЕТ!$P:$P,D77)=1,0,1))</f>
        <v>0</v>
      </c>
      <c r="F77" s="19" t="str">
        <f>IF($D77="","",INDEX(БЮДЖЕТ!$N:$N,SUMIFS(БЮДЖЕТ!$B:$B,БЮДЖЕТ!$P:$P,$D77)))</f>
        <v/>
      </c>
      <c r="G77" s="19" t="str">
        <f>IF($D77="","",INDEX(БЮДЖЕТ!$X:$X,SUMIFS(БЮДЖЕТ!$B:$B,БЮДЖЕТ!$P:$P,$D77)))</f>
        <v/>
      </c>
      <c r="H77" s="36"/>
      <c r="I77" s="30">
        <f>IF(D77="",0,IF(G77=ФИО!$Q$8,0,SUM(р_дни!$J:$J))+SUMIFS(факт_операции!$L:$L,факт_операции!$D:$D,D77,факт_операции!$I:$I,операции!$F$8)-SUMIFS(факт_операции!$L:$L,факт_операции!$D:$D,D77,факт_операции!$I:$I,операции!$F$9)+SUMIFS(факт_операции!$L:$L,факт_операции!$D:$D,D77,факт_операции!$I:$I,операции!$F$10)-SUMIFS(факт_операции!$L:$L,факт_операции!$D:$D,D77,факт_операции!$I:$I,операции!$F$11))</f>
        <v>0</v>
      </c>
      <c r="J77" s="48">
        <f>ROUND(IF(D77="",0,IF(SUM(р_дни!$J:$J)=0,0,(SUMIFS(БЮДЖЕТ!$V:$V,БЮДЖЕТ!$P:$P,$D77)*IF(G77=ФИО!$Q$8,0,SUM(р_дни!$J:$J))+SUMIFS(факт_операции!$Q:$Q,факт_операции!$D:$D,$D77)*1000)/SUM(р_дни!$J:$J)))/100,0)*100</f>
        <v>0</v>
      </c>
      <c r="K77" s="48">
        <f>IF(D77="",0,SUMIFS(факт_операции!$O:$O,факт_операции!$D:$D,D77)-IF(SUMIFS(факт_операции!$Q:$Q,факт_операции!$D:$D,D77)&lt;&gt;0,SUMIFS(факт_операции!$O:$O,факт_операции!$D:$D,D77,факт_операции!$N:$N,операции!$H$11),0))</f>
        <v>0</v>
      </c>
      <c r="L77" s="48">
        <f>IF(D77="",0,SUMIFS(факт_операции!$T:$T,факт_операции!$D:$D,D77))</f>
        <v>0</v>
      </c>
      <c r="M77" s="86">
        <f t="shared" si="2"/>
        <v>0</v>
      </c>
      <c r="N77" s="36"/>
      <c r="O77" s="92"/>
      <c r="P77" s="96"/>
    </row>
    <row r="78" spans="1:16" x14ac:dyDescent="0.25">
      <c r="A78" s="1"/>
      <c r="B78" s="1"/>
      <c r="C78" s="5">
        <f t="shared" si="3"/>
        <v>68</v>
      </c>
      <c r="D78" s="19" t="str">
        <f>IF(C78&gt;MAX(БЮДЖЕТ!$C:$C),"",INDEX(БЮДЖЕТ!$P$11:$P$9415,C78))</f>
        <v/>
      </c>
      <c r="E78" s="22">
        <f>IF(D78="",0,IF(COUNTIF(БЮДЖЕТ!$P:$P,D78)=1,0,1))</f>
        <v>0</v>
      </c>
      <c r="F78" s="19" t="str">
        <f>IF($D78="","",INDEX(БЮДЖЕТ!$N:$N,SUMIFS(БЮДЖЕТ!$B:$B,БЮДЖЕТ!$P:$P,$D78)))</f>
        <v/>
      </c>
      <c r="G78" s="19" t="str">
        <f>IF($D78="","",INDEX(БЮДЖЕТ!$X:$X,SUMIFS(БЮДЖЕТ!$B:$B,БЮДЖЕТ!$P:$P,$D78)))</f>
        <v/>
      </c>
      <c r="H78" s="36"/>
      <c r="I78" s="30">
        <f>IF(D78="",0,IF(G78=ФИО!$Q$8,0,SUM(р_дни!$J:$J))+SUMIFS(факт_операции!$L:$L,факт_операции!$D:$D,D78,факт_операции!$I:$I,операции!$F$8)-SUMIFS(факт_операции!$L:$L,факт_операции!$D:$D,D78,факт_операции!$I:$I,операции!$F$9)+SUMIFS(факт_операции!$L:$L,факт_операции!$D:$D,D78,факт_операции!$I:$I,операции!$F$10)-SUMIFS(факт_операции!$L:$L,факт_операции!$D:$D,D78,факт_операции!$I:$I,операции!$F$11))</f>
        <v>0</v>
      </c>
      <c r="J78" s="48">
        <f>ROUND(IF(D78="",0,IF(SUM(р_дни!$J:$J)=0,0,(SUMIFS(БЮДЖЕТ!$V:$V,БЮДЖЕТ!$P:$P,$D78)*IF(G78=ФИО!$Q$8,0,SUM(р_дни!$J:$J))+SUMIFS(факт_операции!$Q:$Q,факт_операции!$D:$D,$D78)*1000)/SUM(р_дни!$J:$J)))/100,0)*100</f>
        <v>0</v>
      </c>
      <c r="K78" s="48">
        <f>IF(D78="",0,SUMIFS(факт_операции!$O:$O,факт_операции!$D:$D,D78)-IF(SUMIFS(факт_операции!$Q:$Q,факт_операции!$D:$D,D78)&lt;&gt;0,SUMIFS(факт_операции!$O:$O,факт_операции!$D:$D,D78,факт_операции!$N:$N,операции!$H$11),0))</f>
        <v>0</v>
      </c>
      <c r="L78" s="48">
        <f>IF(D78="",0,SUMIFS(факт_операции!$T:$T,факт_операции!$D:$D,D78))</f>
        <v>0</v>
      </c>
      <c r="M78" s="86">
        <f t="shared" si="2"/>
        <v>0</v>
      </c>
      <c r="N78" s="36"/>
      <c r="O78" s="92"/>
      <c r="P78" s="96"/>
    </row>
    <row r="79" spans="1:16" x14ac:dyDescent="0.25">
      <c r="A79" s="1"/>
      <c r="B79" s="1"/>
      <c r="C79" s="5">
        <f t="shared" si="3"/>
        <v>69</v>
      </c>
      <c r="D79" s="19" t="str">
        <f>IF(C79&gt;MAX(БЮДЖЕТ!$C:$C),"",INDEX(БЮДЖЕТ!$P$11:$P$9415,C79))</f>
        <v/>
      </c>
      <c r="E79" s="22">
        <f>IF(D79="",0,IF(COUNTIF(БЮДЖЕТ!$P:$P,D79)=1,0,1))</f>
        <v>0</v>
      </c>
      <c r="F79" s="19" t="str">
        <f>IF($D79="","",INDEX(БЮДЖЕТ!$N:$N,SUMIFS(БЮДЖЕТ!$B:$B,БЮДЖЕТ!$P:$P,$D79)))</f>
        <v/>
      </c>
      <c r="G79" s="19" t="str">
        <f>IF($D79="","",INDEX(БЮДЖЕТ!$X:$X,SUMIFS(БЮДЖЕТ!$B:$B,БЮДЖЕТ!$P:$P,$D79)))</f>
        <v/>
      </c>
      <c r="H79" s="36"/>
      <c r="I79" s="30">
        <f>IF(D79="",0,IF(G79=ФИО!$Q$8,0,SUM(р_дни!$J:$J))+SUMIFS(факт_операции!$L:$L,факт_операции!$D:$D,D79,факт_операции!$I:$I,операции!$F$8)-SUMIFS(факт_операции!$L:$L,факт_операции!$D:$D,D79,факт_операции!$I:$I,операции!$F$9)+SUMIFS(факт_операции!$L:$L,факт_операции!$D:$D,D79,факт_операции!$I:$I,операции!$F$10)-SUMIFS(факт_операции!$L:$L,факт_операции!$D:$D,D79,факт_операции!$I:$I,операции!$F$11))</f>
        <v>0</v>
      </c>
      <c r="J79" s="48">
        <f>ROUND(IF(D79="",0,IF(SUM(р_дни!$J:$J)=0,0,(SUMIFS(БЮДЖЕТ!$V:$V,БЮДЖЕТ!$P:$P,$D79)*IF(G79=ФИО!$Q$8,0,SUM(р_дни!$J:$J))+SUMIFS(факт_операции!$Q:$Q,факт_операции!$D:$D,$D79)*1000)/SUM(р_дни!$J:$J)))/100,0)*100</f>
        <v>0</v>
      </c>
      <c r="K79" s="48">
        <f>IF(D79="",0,SUMIFS(факт_операции!$O:$O,факт_операции!$D:$D,D79)-IF(SUMIFS(факт_операции!$Q:$Q,факт_операции!$D:$D,D79)&lt;&gt;0,SUMIFS(факт_операции!$O:$O,факт_операции!$D:$D,D79,факт_операции!$N:$N,операции!$H$11),0))</f>
        <v>0</v>
      </c>
      <c r="L79" s="48">
        <f>IF(D79="",0,SUMIFS(факт_операции!$T:$T,факт_операции!$D:$D,D79))</f>
        <v>0</v>
      </c>
      <c r="M79" s="86">
        <f t="shared" si="2"/>
        <v>0</v>
      </c>
      <c r="N79" s="36"/>
      <c r="O79" s="92"/>
      <c r="P79" s="96"/>
    </row>
    <row r="80" spans="1:16" x14ac:dyDescent="0.25">
      <c r="A80" s="1"/>
      <c r="B80" s="1"/>
      <c r="C80" s="5">
        <f t="shared" si="3"/>
        <v>70</v>
      </c>
      <c r="D80" s="19" t="str">
        <f>IF(C80&gt;MAX(БЮДЖЕТ!$C:$C),"",INDEX(БЮДЖЕТ!$P$11:$P$9415,C80))</f>
        <v/>
      </c>
      <c r="E80" s="22">
        <f>IF(D80="",0,IF(COUNTIF(БЮДЖЕТ!$P:$P,D80)=1,0,1))</f>
        <v>0</v>
      </c>
      <c r="F80" s="19" t="str">
        <f>IF($D80="","",INDEX(БЮДЖЕТ!$N:$N,SUMIFS(БЮДЖЕТ!$B:$B,БЮДЖЕТ!$P:$P,$D80)))</f>
        <v/>
      </c>
      <c r="G80" s="19" t="str">
        <f>IF($D80="","",INDEX(БЮДЖЕТ!$X:$X,SUMIFS(БЮДЖЕТ!$B:$B,БЮДЖЕТ!$P:$P,$D80)))</f>
        <v/>
      </c>
      <c r="H80" s="36"/>
      <c r="I80" s="30">
        <f>IF(D80="",0,IF(G80=ФИО!$Q$8,0,SUM(р_дни!$J:$J))+SUMIFS(факт_операции!$L:$L,факт_операции!$D:$D,D80,факт_операции!$I:$I,операции!$F$8)-SUMIFS(факт_операции!$L:$L,факт_операции!$D:$D,D80,факт_операции!$I:$I,операции!$F$9)+SUMIFS(факт_операции!$L:$L,факт_операции!$D:$D,D80,факт_операции!$I:$I,операции!$F$10)-SUMIFS(факт_операции!$L:$L,факт_операции!$D:$D,D80,факт_операции!$I:$I,операции!$F$11))</f>
        <v>0</v>
      </c>
      <c r="J80" s="48">
        <f>ROUND(IF(D80="",0,IF(SUM(р_дни!$J:$J)=0,0,(SUMIFS(БЮДЖЕТ!$V:$V,БЮДЖЕТ!$P:$P,$D80)*IF(G80=ФИО!$Q$8,0,SUM(р_дни!$J:$J))+SUMIFS(факт_операции!$Q:$Q,факт_операции!$D:$D,$D80)*1000)/SUM(р_дни!$J:$J)))/100,0)*100</f>
        <v>0</v>
      </c>
      <c r="K80" s="48">
        <f>IF(D80="",0,SUMIFS(факт_операции!$O:$O,факт_операции!$D:$D,D80)-IF(SUMIFS(факт_операции!$Q:$Q,факт_операции!$D:$D,D80)&lt;&gt;0,SUMIFS(факт_операции!$O:$O,факт_операции!$D:$D,D80,факт_операции!$N:$N,операции!$H$11),0))</f>
        <v>0</v>
      </c>
      <c r="L80" s="48">
        <f>IF(D80="",0,SUMIFS(факт_операции!$T:$T,факт_операции!$D:$D,D80))</f>
        <v>0</v>
      </c>
      <c r="M80" s="86">
        <f t="shared" si="2"/>
        <v>0</v>
      </c>
      <c r="N80" s="36"/>
      <c r="O80" s="92"/>
      <c r="P80" s="96"/>
    </row>
    <row r="81" spans="1:16" x14ac:dyDescent="0.25">
      <c r="A81" s="1"/>
      <c r="B81" s="1"/>
      <c r="C81" s="5">
        <f t="shared" si="3"/>
        <v>71</v>
      </c>
      <c r="D81" s="19" t="str">
        <f>IF(C81&gt;MAX(БЮДЖЕТ!$C:$C),"",INDEX(БЮДЖЕТ!$P$11:$P$9415,C81))</f>
        <v/>
      </c>
      <c r="E81" s="22">
        <f>IF(D81="",0,IF(COUNTIF(БЮДЖЕТ!$P:$P,D81)=1,0,1))</f>
        <v>0</v>
      </c>
      <c r="F81" s="19" t="str">
        <f>IF($D81="","",INDEX(БЮДЖЕТ!$N:$N,SUMIFS(БЮДЖЕТ!$B:$B,БЮДЖЕТ!$P:$P,$D81)))</f>
        <v/>
      </c>
      <c r="G81" s="19" t="str">
        <f>IF($D81="","",INDEX(БЮДЖЕТ!$X:$X,SUMIFS(БЮДЖЕТ!$B:$B,БЮДЖЕТ!$P:$P,$D81)))</f>
        <v/>
      </c>
      <c r="H81" s="36"/>
      <c r="I81" s="30">
        <f>IF(D81="",0,IF(G81=ФИО!$Q$8,0,SUM(р_дни!$J:$J))+SUMIFS(факт_операции!$L:$L,факт_операции!$D:$D,D81,факт_операции!$I:$I,операции!$F$8)-SUMIFS(факт_операции!$L:$L,факт_операции!$D:$D,D81,факт_операции!$I:$I,операции!$F$9)+SUMIFS(факт_операции!$L:$L,факт_операции!$D:$D,D81,факт_операции!$I:$I,операции!$F$10)-SUMIFS(факт_операции!$L:$L,факт_операции!$D:$D,D81,факт_операции!$I:$I,операции!$F$11))</f>
        <v>0</v>
      </c>
      <c r="J81" s="48">
        <f>ROUND(IF(D81="",0,IF(SUM(р_дни!$J:$J)=0,0,(SUMIFS(БЮДЖЕТ!$V:$V,БЮДЖЕТ!$P:$P,$D81)*IF(G81=ФИО!$Q$8,0,SUM(р_дни!$J:$J))+SUMIFS(факт_операции!$Q:$Q,факт_операции!$D:$D,$D81)*1000)/SUM(р_дни!$J:$J)))/100,0)*100</f>
        <v>0</v>
      </c>
      <c r="K81" s="48">
        <f>IF(D81="",0,SUMIFS(факт_операции!$O:$O,факт_операции!$D:$D,D81)-IF(SUMIFS(факт_операции!$Q:$Q,факт_операции!$D:$D,D81)&lt;&gt;0,SUMIFS(факт_операции!$O:$O,факт_операции!$D:$D,D81,факт_операции!$N:$N,операции!$H$11),0))</f>
        <v>0</v>
      </c>
      <c r="L81" s="48">
        <f>IF(D81="",0,SUMIFS(факт_операции!$T:$T,факт_операции!$D:$D,D81))</f>
        <v>0</v>
      </c>
      <c r="M81" s="86">
        <f t="shared" si="2"/>
        <v>0</v>
      </c>
      <c r="N81" s="36"/>
      <c r="O81" s="92"/>
      <c r="P81" s="96"/>
    </row>
    <row r="82" spans="1:16" x14ac:dyDescent="0.25">
      <c r="A82" s="1"/>
      <c r="B82" s="1"/>
      <c r="C82" s="5">
        <f t="shared" si="3"/>
        <v>72</v>
      </c>
      <c r="D82" s="19" t="str">
        <f>IF(C82&gt;MAX(БЮДЖЕТ!$C:$C),"",INDEX(БЮДЖЕТ!$P$11:$P$9415,C82))</f>
        <v/>
      </c>
      <c r="E82" s="22">
        <f>IF(D82="",0,IF(COUNTIF(БЮДЖЕТ!$P:$P,D82)=1,0,1))</f>
        <v>0</v>
      </c>
      <c r="F82" s="19" t="str">
        <f>IF($D82="","",INDEX(БЮДЖЕТ!$N:$N,SUMIFS(БЮДЖЕТ!$B:$B,БЮДЖЕТ!$P:$P,$D82)))</f>
        <v/>
      </c>
      <c r="G82" s="19" t="str">
        <f>IF($D82="","",INDEX(БЮДЖЕТ!$X:$X,SUMIFS(БЮДЖЕТ!$B:$B,БЮДЖЕТ!$P:$P,$D82)))</f>
        <v/>
      </c>
      <c r="H82" s="36"/>
      <c r="I82" s="30">
        <f>IF(D82="",0,IF(G82=ФИО!$Q$8,0,SUM(р_дни!$J:$J))+SUMIFS(факт_операции!$L:$L,факт_операции!$D:$D,D82,факт_операции!$I:$I,операции!$F$8)-SUMIFS(факт_операции!$L:$L,факт_операции!$D:$D,D82,факт_операции!$I:$I,операции!$F$9)+SUMIFS(факт_операции!$L:$L,факт_операции!$D:$D,D82,факт_операции!$I:$I,операции!$F$10)-SUMIFS(факт_операции!$L:$L,факт_операции!$D:$D,D82,факт_операции!$I:$I,операции!$F$11))</f>
        <v>0</v>
      </c>
      <c r="J82" s="48">
        <f>ROUND(IF(D82="",0,IF(SUM(р_дни!$J:$J)=0,0,(SUMIFS(БЮДЖЕТ!$V:$V,БЮДЖЕТ!$P:$P,$D82)*IF(G82=ФИО!$Q$8,0,SUM(р_дни!$J:$J))+SUMIFS(факт_операции!$Q:$Q,факт_операции!$D:$D,$D82)*1000)/SUM(р_дни!$J:$J)))/100,0)*100</f>
        <v>0</v>
      </c>
      <c r="K82" s="48">
        <f>IF(D82="",0,SUMIFS(факт_операции!$O:$O,факт_операции!$D:$D,D82)-IF(SUMIFS(факт_операции!$Q:$Q,факт_операции!$D:$D,D82)&lt;&gt;0,SUMIFS(факт_операции!$O:$O,факт_операции!$D:$D,D82,факт_операции!$N:$N,операции!$H$11),0))</f>
        <v>0</v>
      </c>
      <c r="L82" s="48">
        <f>IF(D82="",0,SUMIFS(факт_операции!$T:$T,факт_операции!$D:$D,D82))</f>
        <v>0</v>
      </c>
      <c r="M82" s="86">
        <f t="shared" si="2"/>
        <v>0</v>
      </c>
      <c r="N82" s="36"/>
      <c r="O82" s="92"/>
      <c r="P82" s="96"/>
    </row>
    <row r="83" spans="1:16" x14ac:dyDescent="0.25">
      <c r="A83" s="1"/>
      <c r="B83" s="1"/>
      <c r="C83" s="5">
        <f t="shared" si="3"/>
        <v>73</v>
      </c>
      <c r="D83" s="19" t="str">
        <f>IF(C83&gt;MAX(БЮДЖЕТ!$C:$C),"",INDEX(БЮДЖЕТ!$P$11:$P$9415,C83))</f>
        <v/>
      </c>
      <c r="E83" s="22">
        <f>IF(D83="",0,IF(COUNTIF(БЮДЖЕТ!$P:$P,D83)=1,0,1))</f>
        <v>0</v>
      </c>
      <c r="F83" s="19" t="str">
        <f>IF($D83="","",INDEX(БЮДЖЕТ!$N:$N,SUMIFS(БЮДЖЕТ!$B:$B,БЮДЖЕТ!$P:$P,$D83)))</f>
        <v/>
      </c>
      <c r="G83" s="19" t="str">
        <f>IF($D83="","",INDEX(БЮДЖЕТ!$X:$X,SUMIFS(БЮДЖЕТ!$B:$B,БЮДЖЕТ!$P:$P,$D83)))</f>
        <v/>
      </c>
      <c r="H83" s="36"/>
      <c r="I83" s="30">
        <f>IF(D83="",0,IF(G83=ФИО!$Q$8,0,SUM(р_дни!$J:$J))+SUMIFS(факт_операции!$L:$L,факт_операции!$D:$D,D83,факт_операции!$I:$I,операции!$F$8)-SUMIFS(факт_операции!$L:$L,факт_операции!$D:$D,D83,факт_операции!$I:$I,операции!$F$9)+SUMIFS(факт_операции!$L:$L,факт_операции!$D:$D,D83,факт_операции!$I:$I,операции!$F$10)-SUMIFS(факт_операции!$L:$L,факт_операции!$D:$D,D83,факт_операции!$I:$I,операции!$F$11))</f>
        <v>0</v>
      </c>
      <c r="J83" s="48">
        <f>ROUND(IF(D83="",0,IF(SUM(р_дни!$J:$J)=0,0,(SUMIFS(БЮДЖЕТ!$V:$V,БЮДЖЕТ!$P:$P,$D83)*IF(G83=ФИО!$Q$8,0,SUM(р_дни!$J:$J))+SUMIFS(факт_операции!$Q:$Q,факт_операции!$D:$D,$D83)*1000)/SUM(р_дни!$J:$J)))/100,0)*100</f>
        <v>0</v>
      </c>
      <c r="K83" s="48">
        <f>IF(D83="",0,SUMIFS(факт_операции!$O:$O,факт_операции!$D:$D,D83)-IF(SUMIFS(факт_операции!$Q:$Q,факт_операции!$D:$D,D83)&lt;&gt;0,SUMIFS(факт_операции!$O:$O,факт_операции!$D:$D,D83,факт_операции!$N:$N,операции!$H$11),0))</f>
        <v>0</v>
      </c>
      <c r="L83" s="48">
        <f>IF(D83="",0,SUMIFS(факт_операции!$T:$T,факт_операции!$D:$D,D83))</f>
        <v>0</v>
      </c>
      <c r="M83" s="86">
        <f t="shared" si="2"/>
        <v>0</v>
      </c>
      <c r="N83" s="36"/>
      <c r="O83" s="92"/>
      <c r="P83" s="96"/>
    </row>
    <row r="84" spans="1:16" x14ac:dyDescent="0.25">
      <c r="A84" s="1"/>
      <c r="B84" s="1"/>
      <c r="C84" s="5">
        <f t="shared" si="3"/>
        <v>74</v>
      </c>
      <c r="D84" s="19" t="str">
        <f>IF(C84&gt;MAX(БЮДЖЕТ!$C:$C),"",INDEX(БЮДЖЕТ!$P$11:$P$9415,C84))</f>
        <v/>
      </c>
      <c r="E84" s="22">
        <f>IF(D84="",0,IF(COUNTIF(БЮДЖЕТ!$P:$P,D84)=1,0,1))</f>
        <v>0</v>
      </c>
      <c r="F84" s="19" t="str">
        <f>IF($D84="","",INDEX(БЮДЖЕТ!$N:$N,SUMIFS(БЮДЖЕТ!$B:$B,БЮДЖЕТ!$P:$P,$D84)))</f>
        <v/>
      </c>
      <c r="G84" s="19" t="str">
        <f>IF($D84="","",INDEX(БЮДЖЕТ!$X:$X,SUMIFS(БЮДЖЕТ!$B:$B,БЮДЖЕТ!$P:$P,$D84)))</f>
        <v/>
      </c>
      <c r="H84" s="36"/>
      <c r="I84" s="30">
        <f>IF(D84="",0,IF(G84=ФИО!$Q$8,0,SUM(р_дни!$J:$J))+SUMIFS(факт_операции!$L:$L,факт_операции!$D:$D,D84,факт_операции!$I:$I,операции!$F$8)-SUMIFS(факт_операции!$L:$L,факт_операции!$D:$D,D84,факт_операции!$I:$I,операции!$F$9)+SUMIFS(факт_операции!$L:$L,факт_операции!$D:$D,D84,факт_операции!$I:$I,операции!$F$10)-SUMIFS(факт_операции!$L:$L,факт_операции!$D:$D,D84,факт_операции!$I:$I,операции!$F$11))</f>
        <v>0</v>
      </c>
      <c r="J84" s="48">
        <f>ROUND(IF(D84="",0,IF(SUM(р_дни!$J:$J)=0,0,(SUMIFS(БЮДЖЕТ!$V:$V,БЮДЖЕТ!$P:$P,$D84)*IF(G84=ФИО!$Q$8,0,SUM(р_дни!$J:$J))+SUMIFS(факт_операции!$Q:$Q,факт_операции!$D:$D,$D84)*1000)/SUM(р_дни!$J:$J)))/100,0)*100</f>
        <v>0</v>
      </c>
      <c r="K84" s="48">
        <f>IF(D84="",0,SUMIFS(факт_операции!$O:$O,факт_операции!$D:$D,D84)-IF(SUMIFS(факт_операции!$Q:$Q,факт_операции!$D:$D,D84)&lt;&gt;0,SUMIFS(факт_операции!$O:$O,факт_операции!$D:$D,D84,факт_операции!$N:$N,операции!$H$11),0))</f>
        <v>0</v>
      </c>
      <c r="L84" s="48">
        <f>IF(D84="",0,SUMIFS(факт_операции!$T:$T,факт_операции!$D:$D,D84))</f>
        <v>0</v>
      </c>
      <c r="M84" s="86">
        <f t="shared" si="2"/>
        <v>0</v>
      </c>
      <c r="N84" s="36"/>
      <c r="O84" s="92"/>
      <c r="P84" s="96"/>
    </row>
    <row r="85" spans="1:16" x14ac:dyDescent="0.25">
      <c r="A85" s="1"/>
      <c r="B85" s="1"/>
      <c r="C85" s="5">
        <f t="shared" si="3"/>
        <v>75</v>
      </c>
      <c r="D85" s="19" t="str">
        <f>IF(C85&gt;MAX(БЮДЖЕТ!$C:$C),"",INDEX(БЮДЖЕТ!$P$11:$P$9415,C85))</f>
        <v/>
      </c>
      <c r="E85" s="22">
        <f>IF(D85="",0,IF(COUNTIF(БЮДЖЕТ!$P:$P,D85)=1,0,1))</f>
        <v>0</v>
      </c>
      <c r="F85" s="19" t="str">
        <f>IF($D85="","",INDEX(БЮДЖЕТ!$N:$N,SUMIFS(БЮДЖЕТ!$B:$B,БЮДЖЕТ!$P:$P,$D85)))</f>
        <v/>
      </c>
      <c r="G85" s="19" t="str">
        <f>IF($D85="","",INDEX(БЮДЖЕТ!$X:$X,SUMIFS(БЮДЖЕТ!$B:$B,БЮДЖЕТ!$P:$P,$D85)))</f>
        <v/>
      </c>
      <c r="H85" s="36"/>
      <c r="I85" s="30">
        <f>IF(D85="",0,IF(G85=ФИО!$Q$8,0,SUM(р_дни!$J:$J))+SUMIFS(факт_операции!$L:$L,факт_операции!$D:$D,D85,факт_операции!$I:$I,операции!$F$8)-SUMIFS(факт_операции!$L:$L,факт_операции!$D:$D,D85,факт_операции!$I:$I,операции!$F$9)+SUMIFS(факт_операции!$L:$L,факт_операции!$D:$D,D85,факт_операции!$I:$I,операции!$F$10)-SUMIFS(факт_операции!$L:$L,факт_операции!$D:$D,D85,факт_операции!$I:$I,операции!$F$11))</f>
        <v>0</v>
      </c>
      <c r="J85" s="48">
        <f>ROUND(IF(D85="",0,IF(SUM(р_дни!$J:$J)=0,0,(SUMIFS(БЮДЖЕТ!$V:$V,БЮДЖЕТ!$P:$P,$D85)*IF(G85=ФИО!$Q$8,0,SUM(р_дни!$J:$J))+SUMIFS(факт_операции!$Q:$Q,факт_операции!$D:$D,$D85)*1000)/SUM(р_дни!$J:$J)))/100,0)*100</f>
        <v>0</v>
      </c>
      <c r="K85" s="48">
        <f>IF(D85="",0,SUMIFS(факт_операции!$O:$O,факт_операции!$D:$D,D85)-IF(SUMIFS(факт_операции!$Q:$Q,факт_операции!$D:$D,D85)&lt;&gt;0,SUMIFS(факт_операции!$O:$O,факт_операции!$D:$D,D85,факт_операции!$N:$N,операции!$H$11),0))</f>
        <v>0</v>
      </c>
      <c r="L85" s="48">
        <f>IF(D85="",0,SUMIFS(факт_операции!$T:$T,факт_операции!$D:$D,D85))</f>
        <v>0</v>
      </c>
      <c r="M85" s="86">
        <f t="shared" si="2"/>
        <v>0</v>
      </c>
      <c r="N85" s="36"/>
      <c r="O85" s="92"/>
      <c r="P85" s="96"/>
    </row>
    <row r="86" spans="1:16" x14ac:dyDescent="0.25">
      <c r="A86" s="1"/>
      <c r="B86" s="1"/>
      <c r="C86" s="5">
        <f t="shared" si="3"/>
        <v>76</v>
      </c>
      <c r="D86" s="19" t="str">
        <f>IF(C86&gt;MAX(БЮДЖЕТ!$C:$C),"",INDEX(БЮДЖЕТ!$P$11:$P$9415,C86))</f>
        <v/>
      </c>
      <c r="E86" s="22">
        <f>IF(D86="",0,IF(COUNTIF(БЮДЖЕТ!$P:$P,D86)=1,0,1))</f>
        <v>0</v>
      </c>
      <c r="F86" s="19" t="str">
        <f>IF($D86="","",INDEX(БЮДЖЕТ!$N:$N,SUMIFS(БЮДЖЕТ!$B:$B,БЮДЖЕТ!$P:$P,$D86)))</f>
        <v/>
      </c>
      <c r="G86" s="19" t="str">
        <f>IF($D86="","",INDEX(БЮДЖЕТ!$X:$X,SUMIFS(БЮДЖЕТ!$B:$B,БЮДЖЕТ!$P:$P,$D86)))</f>
        <v/>
      </c>
      <c r="H86" s="36"/>
      <c r="I86" s="30">
        <f>IF(D86="",0,IF(G86=ФИО!$Q$8,0,SUM(р_дни!$J:$J))+SUMIFS(факт_операции!$L:$L,факт_операции!$D:$D,D86,факт_операции!$I:$I,операции!$F$8)-SUMIFS(факт_операции!$L:$L,факт_операции!$D:$D,D86,факт_операции!$I:$I,операции!$F$9)+SUMIFS(факт_операции!$L:$L,факт_операции!$D:$D,D86,факт_операции!$I:$I,операции!$F$10)-SUMIFS(факт_операции!$L:$L,факт_операции!$D:$D,D86,факт_операции!$I:$I,операции!$F$11))</f>
        <v>0</v>
      </c>
      <c r="J86" s="48">
        <f>ROUND(IF(D86="",0,IF(SUM(р_дни!$J:$J)=0,0,(SUMIFS(БЮДЖЕТ!$V:$V,БЮДЖЕТ!$P:$P,$D86)*IF(G86=ФИО!$Q$8,0,SUM(р_дни!$J:$J))+SUMIFS(факт_операции!$Q:$Q,факт_операции!$D:$D,$D86)*1000)/SUM(р_дни!$J:$J)))/100,0)*100</f>
        <v>0</v>
      </c>
      <c r="K86" s="48">
        <f>IF(D86="",0,SUMIFS(факт_операции!$O:$O,факт_операции!$D:$D,D86)-IF(SUMIFS(факт_операции!$Q:$Q,факт_операции!$D:$D,D86)&lt;&gt;0,SUMIFS(факт_операции!$O:$O,факт_операции!$D:$D,D86,факт_операции!$N:$N,операции!$H$11),0))</f>
        <v>0</v>
      </c>
      <c r="L86" s="48">
        <f>IF(D86="",0,SUMIFS(факт_операции!$T:$T,факт_операции!$D:$D,D86))</f>
        <v>0</v>
      </c>
      <c r="M86" s="86">
        <f t="shared" si="2"/>
        <v>0</v>
      </c>
      <c r="N86" s="36"/>
      <c r="O86" s="92"/>
      <c r="P86" s="96"/>
    </row>
    <row r="87" spans="1:16" x14ac:dyDescent="0.25">
      <c r="A87" s="1"/>
      <c r="B87" s="1"/>
      <c r="C87" s="5">
        <f t="shared" si="3"/>
        <v>77</v>
      </c>
      <c r="D87" s="19" t="str">
        <f>IF(C87&gt;MAX(БЮДЖЕТ!$C:$C),"",INDEX(БЮДЖЕТ!$P$11:$P$9415,C87))</f>
        <v/>
      </c>
      <c r="E87" s="22">
        <f>IF(D87="",0,IF(COUNTIF(БЮДЖЕТ!$P:$P,D87)=1,0,1))</f>
        <v>0</v>
      </c>
      <c r="F87" s="19" t="str">
        <f>IF($D87="","",INDEX(БЮДЖЕТ!$N:$N,SUMIFS(БЮДЖЕТ!$B:$B,БЮДЖЕТ!$P:$P,$D87)))</f>
        <v/>
      </c>
      <c r="G87" s="19" t="str">
        <f>IF($D87="","",INDEX(БЮДЖЕТ!$X:$X,SUMIFS(БЮДЖЕТ!$B:$B,БЮДЖЕТ!$P:$P,$D87)))</f>
        <v/>
      </c>
      <c r="H87" s="36"/>
      <c r="I87" s="30">
        <f>IF(D87="",0,IF(G87=ФИО!$Q$8,0,SUM(р_дни!$J:$J))+SUMIFS(факт_операции!$L:$L,факт_операции!$D:$D,D87,факт_операции!$I:$I,операции!$F$8)-SUMIFS(факт_операции!$L:$L,факт_операции!$D:$D,D87,факт_операции!$I:$I,операции!$F$9)+SUMIFS(факт_операции!$L:$L,факт_операции!$D:$D,D87,факт_операции!$I:$I,операции!$F$10)-SUMIFS(факт_операции!$L:$L,факт_операции!$D:$D,D87,факт_операции!$I:$I,операции!$F$11))</f>
        <v>0</v>
      </c>
      <c r="J87" s="48">
        <f>ROUND(IF(D87="",0,IF(SUM(р_дни!$J:$J)=0,0,(SUMIFS(БЮДЖЕТ!$V:$V,БЮДЖЕТ!$P:$P,$D87)*IF(G87=ФИО!$Q$8,0,SUM(р_дни!$J:$J))+SUMIFS(факт_операции!$Q:$Q,факт_операции!$D:$D,$D87)*1000)/SUM(р_дни!$J:$J)))/100,0)*100</f>
        <v>0</v>
      </c>
      <c r="K87" s="48">
        <f>IF(D87="",0,SUMIFS(факт_операции!$O:$O,факт_операции!$D:$D,D87)-IF(SUMIFS(факт_операции!$Q:$Q,факт_операции!$D:$D,D87)&lt;&gt;0,SUMIFS(факт_операции!$O:$O,факт_операции!$D:$D,D87,факт_операции!$N:$N,операции!$H$11),0))</f>
        <v>0</v>
      </c>
      <c r="L87" s="48">
        <f>IF(D87="",0,SUMIFS(факт_операции!$T:$T,факт_операции!$D:$D,D87))</f>
        <v>0</v>
      </c>
      <c r="M87" s="86">
        <f t="shared" si="2"/>
        <v>0</v>
      </c>
      <c r="N87" s="36"/>
      <c r="O87" s="92"/>
      <c r="P87" s="96"/>
    </row>
    <row r="88" spans="1:16" x14ac:dyDescent="0.25">
      <c r="A88" s="1"/>
      <c r="B88" s="1"/>
      <c r="C88" s="5">
        <f t="shared" si="3"/>
        <v>78</v>
      </c>
      <c r="D88" s="19" t="str">
        <f>IF(C88&gt;MAX(БЮДЖЕТ!$C:$C),"",INDEX(БЮДЖЕТ!$P$11:$P$9415,C88))</f>
        <v/>
      </c>
      <c r="E88" s="22">
        <f>IF(D88="",0,IF(COUNTIF(БЮДЖЕТ!$P:$P,D88)=1,0,1))</f>
        <v>0</v>
      </c>
      <c r="F88" s="19" t="str">
        <f>IF($D88="","",INDEX(БЮДЖЕТ!$N:$N,SUMIFS(БЮДЖЕТ!$B:$B,БЮДЖЕТ!$P:$P,$D88)))</f>
        <v/>
      </c>
      <c r="G88" s="19" t="str">
        <f>IF($D88="","",INDEX(БЮДЖЕТ!$X:$X,SUMIFS(БЮДЖЕТ!$B:$B,БЮДЖЕТ!$P:$P,$D88)))</f>
        <v/>
      </c>
      <c r="H88" s="36"/>
      <c r="I88" s="30">
        <f>IF(D88="",0,IF(G88=ФИО!$Q$8,0,SUM(р_дни!$J:$J))+SUMIFS(факт_операции!$L:$L,факт_операции!$D:$D,D88,факт_операции!$I:$I,операции!$F$8)-SUMIFS(факт_операции!$L:$L,факт_операции!$D:$D,D88,факт_операции!$I:$I,операции!$F$9)+SUMIFS(факт_операции!$L:$L,факт_операции!$D:$D,D88,факт_операции!$I:$I,операции!$F$10)-SUMIFS(факт_операции!$L:$L,факт_операции!$D:$D,D88,факт_операции!$I:$I,операции!$F$11))</f>
        <v>0</v>
      </c>
      <c r="J88" s="48">
        <f>ROUND(IF(D88="",0,IF(SUM(р_дни!$J:$J)=0,0,(SUMIFS(БЮДЖЕТ!$V:$V,БЮДЖЕТ!$P:$P,$D88)*IF(G88=ФИО!$Q$8,0,SUM(р_дни!$J:$J))+SUMIFS(факт_операции!$Q:$Q,факт_операции!$D:$D,$D88)*1000)/SUM(р_дни!$J:$J)))/100,0)*100</f>
        <v>0</v>
      </c>
      <c r="K88" s="48">
        <f>IF(D88="",0,SUMIFS(факт_операции!$O:$O,факт_операции!$D:$D,D88)-IF(SUMIFS(факт_операции!$Q:$Q,факт_операции!$D:$D,D88)&lt;&gt;0,SUMIFS(факт_операции!$O:$O,факт_операции!$D:$D,D88,факт_операции!$N:$N,операции!$H$11),0))</f>
        <v>0</v>
      </c>
      <c r="L88" s="48">
        <f>IF(D88="",0,SUMIFS(факт_операции!$T:$T,факт_операции!$D:$D,D88))</f>
        <v>0</v>
      </c>
      <c r="M88" s="86">
        <f t="shared" si="2"/>
        <v>0</v>
      </c>
      <c r="N88" s="36"/>
      <c r="O88" s="92"/>
      <c r="P88" s="96"/>
    </row>
    <row r="89" spans="1:16" x14ac:dyDescent="0.25">
      <c r="A89" s="1"/>
      <c r="B89" s="1"/>
      <c r="C89" s="5">
        <f t="shared" si="3"/>
        <v>79</v>
      </c>
      <c r="D89" s="19" t="str">
        <f>IF(C89&gt;MAX(БЮДЖЕТ!$C:$C),"",INDEX(БЮДЖЕТ!$P$11:$P$9415,C89))</f>
        <v/>
      </c>
      <c r="E89" s="22">
        <f>IF(D89="",0,IF(COUNTIF(БЮДЖЕТ!$P:$P,D89)=1,0,1))</f>
        <v>0</v>
      </c>
      <c r="F89" s="19" t="str">
        <f>IF($D89="","",INDEX(БЮДЖЕТ!$N:$N,SUMIFS(БЮДЖЕТ!$B:$B,БЮДЖЕТ!$P:$P,$D89)))</f>
        <v/>
      </c>
      <c r="G89" s="19" t="str">
        <f>IF($D89="","",INDEX(БЮДЖЕТ!$X:$X,SUMIFS(БЮДЖЕТ!$B:$B,БЮДЖЕТ!$P:$P,$D89)))</f>
        <v/>
      </c>
      <c r="H89" s="36"/>
      <c r="I89" s="30">
        <f>IF(D89="",0,IF(G89=ФИО!$Q$8,0,SUM(р_дни!$J:$J))+SUMIFS(факт_операции!$L:$L,факт_операции!$D:$D,D89,факт_операции!$I:$I,операции!$F$8)-SUMIFS(факт_операции!$L:$L,факт_операции!$D:$D,D89,факт_операции!$I:$I,операции!$F$9)+SUMIFS(факт_операции!$L:$L,факт_операции!$D:$D,D89,факт_операции!$I:$I,операции!$F$10)-SUMIFS(факт_операции!$L:$L,факт_операции!$D:$D,D89,факт_операции!$I:$I,операции!$F$11))</f>
        <v>0</v>
      </c>
      <c r="J89" s="48">
        <f>ROUND(IF(D89="",0,IF(SUM(р_дни!$J:$J)=0,0,(SUMIFS(БЮДЖЕТ!$V:$V,БЮДЖЕТ!$P:$P,$D89)*IF(G89=ФИО!$Q$8,0,SUM(р_дни!$J:$J))+SUMIFS(факт_операции!$Q:$Q,факт_операции!$D:$D,$D89)*1000)/SUM(р_дни!$J:$J)))/100,0)*100</f>
        <v>0</v>
      </c>
      <c r="K89" s="48">
        <f>IF(D89="",0,SUMIFS(факт_операции!$O:$O,факт_операции!$D:$D,D89)-IF(SUMIFS(факт_операции!$Q:$Q,факт_операции!$D:$D,D89)&lt;&gt;0,SUMIFS(факт_операции!$O:$O,факт_операции!$D:$D,D89,факт_операции!$N:$N,операции!$H$11),0))</f>
        <v>0</v>
      </c>
      <c r="L89" s="48">
        <f>IF(D89="",0,SUMIFS(факт_операции!$T:$T,факт_операции!$D:$D,D89))</f>
        <v>0</v>
      </c>
      <c r="M89" s="86">
        <f t="shared" si="2"/>
        <v>0</v>
      </c>
      <c r="N89" s="36"/>
      <c r="O89" s="92"/>
      <c r="P89" s="96"/>
    </row>
    <row r="90" spans="1:16" x14ac:dyDescent="0.25">
      <c r="A90" s="1"/>
      <c r="B90" s="1"/>
      <c r="C90" s="5">
        <f t="shared" si="3"/>
        <v>80</v>
      </c>
      <c r="D90" s="19" t="str">
        <f>IF(C90&gt;MAX(БЮДЖЕТ!$C:$C),"",INDEX(БЮДЖЕТ!$P$11:$P$9415,C90))</f>
        <v/>
      </c>
      <c r="E90" s="22">
        <f>IF(D90="",0,IF(COUNTIF(БЮДЖЕТ!$P:$P,D90)=1,0,1))</f>
        <v>0</v>
      </c>
      <c r="F90" s="19" t="str">
        <f>IF($D90="","",INDEX(БЮДЖЕТ!$N:$N,SUMIFS(БЮДЖЕТ!$B:$B,БЮДЖЕТ!$P:$P,$D90)))</f>
        <v/>
      </c>
      <c r="G90" s="19" t="str">
        <f>IF($D90="","",INDEX(БЮДЖЕТ!$X:$X,SUMIFS(БЮДЖЕТ!$B:$B,БЮДЖЕТ!$P:$P,$D90)))</f>
        <v/>
      </c>
      <c r="H90" s="36"/>
      <c r="I90" s="30">
        <f>IF(D90="",0,IF(G90=ФИО!$Q$8,0,SUM(р_дни!$J:$J))+SUMIFS(факт_операции!$L:$L,факт_операции!$D:$D,D90,факт_операции!$I:$I,операции!$F$8)-SUMIFS(факт_операции!$L:$L,факт_операции!$D:$D,D90,факт_операции!$I:$I,операции!$F$9)+SUMIFS(факт_операции!$L:$L,факт_операции!$D:$D,D90,факт_операции!$I:$I,операции!$F$10)-SUMIFS(факт_операции!$L:$L,факт_операции!$D:$D,D90,факт_операции!$I:$I,операции!$F$11))</f>
        <v>0</v>
      </c>
      <c r="J90" s="48">
        <f>ROUND(IF(D90="",0,IF(SUM(р_дни!$J:$J)=0,0,(SUMIFS(БЮДЖЕТ!$V:$V,БЮДЖЕТ!$P:$P,$D90)*IF(G90=ФИО!$Q$8,0,SUM(р_дни!$J:$J))+SUMIFS(факт_операции!$Q:$Q,факт_операции!$D:$D,$D90)*1000)/SUM(р_дни!$J:$J)))/100,0)*100</f>
        <v>0</v>
      </c>
      <c r="K90" s="48">
        <f>IF(D90="",0,SUMIFS(факт_операции!$O:$O,факт_операции!$D:$D,D90)-IF(SUMIFS(факт_операции!$Q:$Q,факт_операции!$D:$D,D90)&lt;&gt;0,SUMIFS(факт_операции!$O:$O,факт_операции!$D:$D,D90,факт_операции!$N:$N,операции!$H$11),0))</f>
        <v>0</v>
      </c>
      <c r="L90" s="48">
        <f>IF(D90="",0,SUMIFS(факт_операции!$T:$T,факт_операции!$D:$D,D90))</f>
        <v>0</v>
      </c>
      <c r="M90" s="86">
        <f t="shared" si="2"/>
        <v>0</v>
      </c>
      <c r="N90" s="36"/>
      <c r="O90" s="92"/>
      <c r="P90" s="96"/>
    </row>
    <row r="91" spans="1:16" x14ac:dyDescent="0.25">
      <c r="A91" s="1"/>
      <c r="B91" s="1"/>
      <c r="C91" s="5">
        <f t="shared" si="3"/>
        <v>81</v>
      </c>
      <c r="D91" s="19" t="str">
        <f>IF(C91&gt;MAX(БЮДЖЕТ!$C:$C),"",INDEX(БЮДЖЕТ!$P$11:$P$9415,C91))</f>
        <v/>
      </c>
      <c r="E91" s="22">
        <f>IF(D91="",0,IF(COUNTIF(БЮДЖЕТ!$P:$P,D91)=1,0,1))</f>
        <v>0</v>
      </c>
      <c r="F91" s="19" t="str">
        <f>IF($D91="","",INDEX(БЮДЖЕТ!$N:$N,SUMIFS(БЮДЖЕТ!$B:$B,БЮДЖЕТ!$P:$P,$D91)))</f>
        <v/>
      </c>
      <c r="G91" s="19" t="str">
        <f>IF($D91="","",INDEX(БЮДЖЕТ!$X:$X,SUMIFS(БЮДЖЕТ!$B:$B,БЮДЖЕТ!$P:$P,$D91)))</f>
        <v/>
      </c>
      <c r="H91" s="36"/>
      <c r="I91" s="30">
        <f>IF(D91="",0,IF(G91=ФИО!$Q$8,0,SUM(р_дни!$J:$J))+SUMIFS(факт_операции!$L:$L,факт_операции!$D:$D,D91,факт_операции!$I:$I,операции!$F$8)-SUMIFS(факт_операции!$L:$L,факт_операции!$D:$D,D91,факт_операции!$I:$I,операции!$F$9)+SUMIFS(факт_операции!$L:$L,факт_операции!$D:$D,D91,факт_операции!$I:$I,операции!$F$10)-SUMIFS(факт_операции!$L:$L,факт_операции!$D:$D,D91,факт_операции!$I:$I,операции!$F$11))</f>
        <v>0</v>
      </c>
      <c r="J91" s="48">
        <f>ROUND(IF(D91="",0,IF(SUM(р_дни!$J:$J)=0,0,(SUMIFS(БЮДЖЕТ!$V:$V,БЮДЖЕТ!$P:$P,$D91)*IF(G91=ФИО!$Q$8,0,SUM(р_дни!$J:$J))+SUMIFS(факт_операции!$Q:$Q,факт_операции!$D:$D,$D91)*1000)/SUM(р_дни!$J:$J)))/100,0)*100</f>
        <v>0</v>
      </c>
      <c r="K91" s="48">
        <f>IF(D91="",0,SUMIFS(факт_операции!$O:$O,факт_операции!$D:$D,D91)-IF(SUMIFS(факт_операции!$Q:$Q,факт_операции!$D:$D,D91)&lt;&gt;0,SUMIFS(факт_операции!$O:$O,факт_операции!$D:$D,D91,факт_операции!$N:$N,операции!$H$11),0))</f>
        <v>0</v>
      </c>
      <c r="L91" s="48">
        <f>IF(D91="",0,SUMIFS(факт_операции!$T:$T,факт_операции!$D:$D,D91))</f>
        <v>0</v>
      </c>
      <c r="M91" s="86">
        <f t="shared" si="2"/>
        <v>0</v>
      </c>
      <c r="N91" s="36"/>
      <c r="O91" s="92"/>
      <c r="P91" s="96"/>
    </row>
    <row r="92" spans="1:16" x14ac:dyDescent="0.25">
      <c r="A92" s="1"/>
      <c r="B92" s="1"/>
      <c r="C92" s="5">
        <f t="shared" si="3"/>
        <v>82</v>
      </c>
      <c r="D92" s="19" t="str">
        <f>IF(C92&gt;MAX(БЮДЖЕТ!$C:$C),"",INDEX(БЮДЖЕТ!$P$11:$P$9415,C92))</f>
        <v/>
      </c>
      <c r="E92" s="22">
        <f>IF(D92="",0,IF(COUNTIF(БЮДЖЕТ!$P:$P,D92)=1,0,1))</f>
        <v>0</v>
      </c>
      <c r="F92" s="19" t="str">
        <f>IF($D92="","",INDEX(БЮДЖЕТ!$N:$N,SUMIFS(БЮДЖЕТ!$B:$B,БЮДЖЕТ!$P:$P,$D92)))</f>
        <v/>
      </c>
      <c r="G92" s="19" t="str">
        <f>IF($D92="","",INDEX(БЮДЖЕТ!$X:$X,SUMIFS(БЮДЖЕТ!$B:$B,БЮДЖЕТ!$P:$P,$D92)))</f>
        <v/>
      </c>
      <c r="H92" s="36"/>
      <c r="I92" s="30">
        <f>IF(D92="",0,IF(G92=ФИО!$Q$8,0,SUM(р_дни!$J:$J))+SUMIFS(факт_операции!$L:$L,факт_операции!$D:$D,D92,факт_операции!$I:$I,операции!$F$8)-SUMIFS(факт_операции!$L:$L,факт_операции!$D:$D,D92,факт_операции!$I:$I,операции!$F$9)+SUMIFS(факт_операции!$L:$L,факт_операции!$D:$D,D92,факт_операции!$I:$I,операции!$F$10)-SUMIFS(факт_операции!$L:$L,факт_операции!$D:$D,D92,факт_операции!$I:$I,операции!$F$11))</f>
        <v>0</v>
      </c>
      <c r="J92" s="48">
        <f>ROUND(IF(D92="",0,IF(SUM(р_дни!$J:$J)=0,0,(SUMIFS(БЮДЖЕТ!$V:$V,БЮДЖЕТ!$P:$P,$D92)*IF(G92=ФИО!$Q$8,0,SUM(р_дни!$J:$J))+SUMIFS(факт_операции!$Q:$Q,факт_операции!$D:$D,$D92)*1000)/SUM(р_дни!$J:$J)))/100,0)*100</f>
        <v>0</v>
      </c>
      <c r="K92" s="48">
        <f>IF(D92="",0,SUMIFS(факт_операции!$O:$O,факт_операции!$D:$D,D92)-IF(SUMIFS(факт_операции!$Q:$Q,факт_операции!$D:$D,D92)&lt;&gt;0,SUMIFS(факт_операции!$O:$O,факт_операции!$D:$D,D92,факт_операции!$N:$N,операции!$H$11),0))</f>
        <v>0</v>
      </c>
      <c r="L92" s="48">
        <f>IF(D92="",0,SUMIFS(факт_операции!$T:$T,факт_операции!$D:$D,D92))</f>
        <v>0</v>
      </c>
      <c r="M92" s="86">
        <f t="shared" si="2"/>
        <v>0</v>
      </c>
      <c r="N92" s="36"/>
      <c r="O92" s="92"/>
      <c r="P92" s="96"/>
    </row>
    <row r="93" spans="1:16" x14ac:dyDescent="0.25">
      <c r="A93" s="1"/>
      <c r="B93" s="1"/>
      <c r="C93" s="5">
        <f t="shared" si="3"/>
        <v>83</v>
      </c>
      <c r="D93" s="19" t="str">
        <f>IF(C93&gt;MAX(БЮДЖЕТ!$C:$C),"",INDEX(БЮДЖЕТ!$P$11:$P$9415,C93))</f>
        <v/>
      </c>
      <c r="E93" s="22">
        <f>IF(D93="",0,IF(COUNTIF(БЮДЖЕТ!$P:$P,D93)=1,0,1))</f>
        <v>0</v>
      </c>
      <c r="F93" s="19" t="str">
        <f>IF($D93="","",INDEX(БЮДЖЕТ!$N:$N,SUMIFS(БЮДЖЕТ!$B:$B,БЮДЖЕТ!$P:$P,$D93)))</f>
        <v/>
      </c>
      <c r="G93" s="19" t="str">
        <f>IF($D93="","",INDEX(БЮДЖЕТ!$X:$X,SUMIFS(БЮДЖЕТ!$B:$B,БЮДЖЕТ!$P:$P,$D93)))</f>
        <v/>
      </c>
      <c r="H93" s="36"/>
      <c r="I93" s="30">
        <f>IF(D93="",0,IF(G93=ФИО!$Q$8,0,SUM(р_дни!$J:$J))+SUMIFS(факт_операции!$L:$L,факт_операции!$D:$D,D93,факт_операции!$I:$I,операции!$F$8)-SUMIFS(факт_операции!$L:$L,факт_операции!$D:$D,D93,факт_операции!$I:$I,операции!$F$9)+SUMIFS(факт_операции!$L:$L,факт_операции!$D:$D,D93,факт_операции!$I:$I,операции!$F$10)-SUMIFS(факт_операции!$L:$L,факт_операции!$D:$D,D93,факт_операции!$I:$I,операции!$F$11))</f>
        <v>0</v>
      </c>
      <c r="J93" s="48">
        <f>ROUND(IF(D93="",0,IF(SUM(р_дни!$J:$J)=0,0,(SUMIFS(БЮДЖЕТ!$V:$V,БЮДЖЕТ!$P:$P,$D93)*IF(G93=ФИО!$Q$8,0,SUM(р_дни!$J:$J))+SUMIFS(факт_операции!$Q:$Q,факт_операции!$D:$D,$D93)*1000)/SUM(р_дни!$J:$J)))/100,0)*100</f>
        <v>0</v>
      </c>
      <c r="K93" s="48">
        <f>IF(D93="",0,SUMIFS(факт_операции!$O:$O,факт_операции!$D:$D,D93)-IF(SUMIFS(факт_операции!$Q:$Q,факт_операции!$D:$D,D93)&lt;&gt;0,SUMIFS(факт_операции!$O:$O,факт_операции!$D:$D,D93,факт_операции!$N:$N,операции!$H$11),0))</f>
        <v>0</v>
      </c>
      <c r="L93" s="48">
        <f>IF(D93="",0,SUMIFS(факт_операции!$T:$T,факт_операции!$D:$D,D93))</f>
        <v>0</v>
      </c>
      <c r="M93" s="86">
        <f t="shared" si="2"/>
        <v>0</v>
      </c>
      <c r="N93" s="36"/>
      <c r="O93" s="92"/>
      <c r="P93" s="96"/>
    </row>
    <row r="94" spans="1:16" x14ac:dyDescent="0.25">
      <c r="A94" s="1"/>
      <c r="B94" s="1"/>
      <c r="C94" s="5">
        <f t="shared" si="3"/>
        <v>84</v>
      </c>
      <c r="D94" s="19" t="str">
        <f>IF(C94&gt;MAX(БЮДЖЕТ!$C:$C),"",INDEX(БЮДЖЕТ!$P$11:$P$9415,C94))</f>
        <v/>
      </c>
      <c r="E94" s="22">
        <f>IF(D94="",0,IF(COUNTIF(БЮДЖЕТ!$P:$P,D94)=1,0,1))</f>
        <v>0</v>
      </c>
      <c r="F94" s="19" t="str">
        <f>IF($D94="","",INDEX(БЮДЖЕТ!$N:$N,SUMIFS(БЮДЖЕТ!$B:$B,БЮДЖЕТ!$P:$P,$D94)))</f>
        <v/>
      </c>
      <c r="G94" s="19" t="str">
        <f>IF($D94="","",INDEX(БЮДЖЕТ!$X:$X,SUMIFS(БЮДЖЕТ!$B:$B,БЮДЖЕТ!$P:$P,$D94)))</f>
        <v/>
      </c>
      <c r="H94" s="36"/>
      <c r="I94" s="30">
        <f>IF(D94="",0,IF(G94=ФИО!$Q$8,0,SUM(р_дни!$J:$J))+SUMIFS(факт_операции!$L:$L,факт_операции!$D:$D,D94,факт_операции!$I:$I,операции!$F$8)-SUMIFS(факт_операции!$L:$L,факт_операции!$D:$D,D94,факт_операции!$I:$I,операции!$F$9)+SUMIFS(факт_операции!$L:$L,факт_операции!$D:$D,D94,факт_операции!$I:$I,операции!$F$10)-SUMIFS(факт_операции!$L:$L,факт_операции!$D:$D,D94,факт_операции!$I:$I,операции!$F$11))</f>
        <v>0</v>
      </c>
      <c r="J94" s="48">
        <f>ROUND(IF(D94="",0,IF(SUM(р_дни!$J:$J)=0,0,(SUMIFS(БЮДЖЕТ!$V:$V,БЮДЖЕТ!$P:$P,$D94)*IF(G94=ФИО!$Q$8,0,SUM(р_дни!$J:$J))+SUMIFS(факт_операции!$Q:$Q,факт_операции!$D:$D,$D94)*1000)/SUM(р_дни!$J:$J)))/100,0)*100</f>
        <v>0</v>
      </c>
      <c r="K94" s="48">
        <f>IF(D94="",0,SUMIFS(факт_операции!$O:$O,факт_операции!$D:$D,D94)-IF(SUMIFS(факт_операции!$Q:$Q,факт_операции!$D:$D,D94)&lt;&gt;0,SUMIFS(факт_операции!$O:$O,факт_операции!$D:$D,D94,факт_операции!$N:$N,операции!$H$11),0))</f>
        <v>0</v>
      </c>
      <c r="L94" s="48">
        <f>IF(D94="",0,SUMIFS(факт_операции!$T:$T,факт_операции!$D:$D,D94))</f>
        <v>0</v>
      </c>
      <c r="M94" s="86">
        <f t="shared" si="2"/>
        <v>0</v>
      </c>
      <c r="N94" s="36"/>
      <c r="O94" s="92"/>
      <c r="P94" s="96"/>
    </row>
    <row r="95" spans="1:16" x14ac:dyDescent="0.25">
      <c r="A95" s="1"/>
      <c r="B95" s="1"/>
      <c r="C95" s="5">
        <f t="shared" si="3"/>
        <v>85</v>
      </c>
      <c r="D95" s="19" t="str">
        <f>IF(C95&gt;MAX(БЮДЖЕТ!$C:$C),"",INDEX(БЮДЖЕТ!$P$11:$P$9415,C95))</f>
        <v/>
      </c>
      <c r="E95" s="22">
        <f>IF(D95="",0,IF(COUNTIF(БЮДЖЕТ!$P:$P,D95)=1,0,1))</f>
        <v>0</v>
      </c>
      <c r="F95" s="19" t="str">
        <f>IF($D95="","",INDEX(БЮДЖЕТ!$N:$N,SUMIFS(БЮДЖЕТ!$B:$B,БЮДЖЕТ!$P:$P,$D95)))</f>
        <v/>
      </c>
      <c r="G95" s="19" t="str">
        <f>IF($D95="","",INDEX(БЮДЖЕТ!$X:$X,SUMIFS(БЮДЖЕТ!$B:$B,БЮДЖЕТ!$P:$P,$D95)))</f>
        <v/>
      </c>
      <c r="H95" s="36"/>
      <c r="I95" s="30">
        <f>IF(D95="",0,IF(G95=ФИО!$Q$8,0,SUM(р_дни!$J:$J))+SUMIFS(факт_операции!$L:$L,факт_операции!$D:$D,D95,факт_операции!$I:$I,операции!$F$8)-SUMIFS(факт_операции!$L:$L,факт_операции!$D:$D,D95,факт_операции!$I:$I,операции!$F$9)+SUMIFS(факт_операции!$L:$L,факт_операции!$D:$D,D95,факт_операции!$I:$I,операции!$F$10)-SUMIFS(факт_операции!$L:$L,факт_операции!$D:$D,D95,факт_операции!$I:$I,операции!$F$11))</f>
        <v>0</v>
      </c>
      <c r="J95" s="48">
        <f>ROUND(IF(D95="",0,IF(SUM(р_дни!$J:$J)=0,0,(SUMIFS(БЮДЖЕТ!$V:$V,БЮДЖЕТ!$P:$P,$D95)*IF(G95=ФИО!$Q$8,0,SUM(р_дни!$J:$J))+SUMIFS(факт_операции!$Q:$Q,факт_операции!$D:$D,$D95)*1000)/SUM(р_дни!$J:$J)))/100,0)*100</f>
        <v>0</v>
      </c>
      <c r="K95" s="48">
        <f>IF(D95="",0,SUMIFS(факт_операции!$O:$O,факт_операции!$D:$D,D95)-IF(SUMIFS(факт_операции!$Q:$Q,факт_операции!$D:$D,D95)&lt;&gt;0,SUMIFS(факт_операции!$O:$O,факт_операции!$D:$D,D95,факт_операции!$N:$N,операции!$H$11),0))</f>
        <v>0</v>
      </c>
      <c r="L95" s="48">
        <f>IF(D95="",0,SUMIFS(факт_операции!$T:$T,факт_операции!$D:$D,D95))</f>
        <v>0</v>
      </c>
      <c r="M95" s="86">
        <f t="shared" si="2"/>
        <v>0</v>
      </c>
      <c r="N95" s="36"/>
      <c r="O95" s="92"/>
      <c r="P95" s="96"/>
    </row>
    <row r="96" spans="1:16" x14ac:dyDescent="0.25">
      <c r="A96" s="1"/>
      <c r="B96" s="1"/>
      <c r="C96" s="5">
        <f t="shared" si="3"/>
        <v>86</v>
      </c>
      <c r="D96" s="19" t="str">
        <f>IF(C96&gt;MAX(БЮДЖЕТ!$C:$C),"",INDEX(БЮДЖЕТ!$P$11:$P$9415,C96))</f>
        <v/>
      </c>
      <c r="E96" s="22">
        <f>IF(D96="",0,IF(COUNTIF(БЮДЖЕТ!$P:$P,D96)=1,0,1))</f>
        <v>0</v>
      </c>
      <c r="F96" s="19" t="str">
        <f>IF($D96="","",INDEX(БЮДЖЕТ!$N:$N,SUMIFS(БЮДЖЕТ!$B:$B,БЮДЖЕТ!$P:$P,$D96)))</f>
        <v/>
      </c>
      <c r="G96" s="19" t="str">
        <f>IF($D96="","",INDEX(БЮДЖЕТ!$X:$X,SUMIFS(БЮДЖЕТ!$B:$B,БЮДЖЕТ!$P:$P,$D96)))</f>
        <v/>
      </c>
      <c r="H96" s="36"/>
      <c r="I96" s="30">
        <f>IF(D96="",0,IF(G96=ФИО!$Q$8,0,SUM(р_дни!$J:$J))+SUMIFS(факт_операции!$L:$L,факт_операции!$D:$D,D96,факт_операции!$I:$I,операции!$F$8)-SUMIFS(факт_операции!$L:$L,факт_операции!$D:$D,D96,факт_операции!$I:$I,операции!$F$9)+SUMIFS(факт_операции!$L:$L,факт_операции!$D:$D,D96,факт_операции!$I:$I,операции!$F$10)-SUMIFS(факт_операции!$L:$L,факт_операции!$D:$D,D96,факт_операции!$I:$I,операции!$F$11))</f>
        <v>0</v>
      </c>
      <c r="J96" s="48">
        <f>ROUND(IF(D96="",0,IF(SUM(р_дни!$J:$J)=0,0,(SUMIFS(БЮДЖЕТ!$V:$V,БЮДЖЕТ!$P:$P,$D96)*IF(G96=ФИО!$Q$8,0,SUM(р_дни!$J:$J))+SUMIFS(факт_операции!$Q:$Q,факт_операции!$D:$D,$D96)*1000)/SUM(р_дни!$J:$J)))/100,0)*100</f>
        <v>0</v>
      </c>
      <c r="K96" s="48">
        <f>IF(D96="",0,SUMIFS(факт_операции!$O:$O,факт_операции!$D:$D,D96)-IF(SUMIFS(факт_операции!$Q:$Q,факт_операции!$D:$D,D96)&lt;&gt;0,SUMIFS(факт_операции!$O:$O,факт_операции!$D:$D,D96,факт_операции!$N:$N,операции!$H$11),0))</f>
        <v>0</v>
      </c>
      <c r="L96" s="48">
        <f>IF(D96="",0,SUMIFS(факт_операции!$T:$T,факт_операции!$D:$D,D96))</f>
        <v>0</v>
      </c>
      <c r="M96" s="86">
        <f t="shared" si="2"/>
        <v>0</v>
      </c>
      <c r="N96" s="36"/>
      <c r="O96" s="92"/>
      <c r="P96" s="96"/>
    </row>
    <row r="97" spans="1:16" x14ac:dyDescent="0.25">
      <c r="A97" s="1"/>
      <c r="B97" s="1"/>
      <c r="C97" s="5">
        <f t="shared" si="3"/>
        <v>87</v>
      </c>
      <c r="D97" s="19" t="str">
        <f>IF(C97&gt;MAX(БЮДЖЕТ!$C:$C),"",INDEX(БЮДЖЕТ!$P$11:$P$9415,C97))</f>
        <v/>
      </c>
      <c r="E97" s="22">
        <f>IF(D97="",0,IF(COUNTIF(БЮДЖЕТ!$P:$P,D97)=1,0,1))</f>
        <v>0</v>
      </c>
      <c r="F97" s="19" t="str">
        <f>IF($D97="","",INDEX(БЮДЖЕТ!$N:$N,SUMIFS(БЮДЖЕТ!$B:$B,БЮДЖЕТ!$P:$P,$D97)))</f>
        <v/>
      </c>
      <c r="G97" s="19" t="str">
        <f>IF($D97="","",INDEX(БЮДЖЕТ!$X:$X,SUMIFS(БЮДЖЕТ!$B:$B,БЮДЖЕТ!$P:$P,$D97)))</f>
        <v/>
      </c>
      <c r="H97" s="36"/>
      <c r="I97" s="30">
        <f>IF(D97="",0,IF(G97=ФИО!$Q$8,0,SUM(р_дни!$J:$J))+SUMIFS(факт_операции!$L:$L,факт_операции!$D:$D,D97,факт_операции!$I:$I,операции!$F$8)-SUMIFS(факт_операции!$L:$L,факт_операции!$D:$D,D97,факт_операции!$I:$I,операции!$F$9)+SUMIFS(факт_операции!$L:$L,факт_операции!$D:$D,D97,факт_операции!$I:$I,операции!$F$10)-SUMIFS(факт_операции!$L:$L,факт_операции!$D:$D,D97,факт_операции!$I:$I,операции!$F$11))</f>
        <v>0</v>
      </c>
      <c r="J97" s="48">
        <f>ROUND(IF(D97="",0,IF(SUM(р_дни!$J:$J)=0,0,(SUMIFS(БЮДЖЕТ!$V:$V,БЮДЖЕТ!$P:$P,$D97)*IF(G97=ФИО!$Q$8,0,SUM(р_дни!$J:$J))+SUMIFS(факт_операции!$Q:$Q,факт_операции!$D:$D,$D97)*1000)/SUM(р_дни!$J:$J)))/100,0)*100</f>
        <v>0</v>
      </c>
      <c r="K97" s="48">
        <f>IF(D97="",0,SUMIFS(факт_операции!$O:$O,факт_операции!$D:$D,D97)-IF(SUMIFS(факт_операции!$Q:$Q,факт_операции!$D:$D,D97)&lt;&gt;0,SUMIFS(факт_операции!$O:$O,факт_операции!$D:$D,D97,факт_операции!$N:$N,операции!$H$11),0))</f>
        <v>0</v>
      </c>
      <c r="L97" s="48">
        <f>IF(D97="",0,SUMIFS(факт_операции!$T:$T,факт_операции!$D:$D,D97))</f>
        <v>0</v>
      </c>
      <c r="M97" s="86">
        <f t="shared" si="2"/>
        <v>0</v>
      </c>
      <c r="N97" s="36"/>
      <c r="O97" s="92"/>
      <c r="P97" s="96"/>
    </row>
    <row r="98" spans="1:16" x14ac:dyDescent="0.25">
      <c r="A98" s="1"/>
      <c r="B98" s="1"/>
      <c r="C98" s="5">
        <f t="shared" si="3"/>
        <v>88</v>
      </c>
      <c r="D98" s="19" t="str">
        <f>IF(C98&gt;MAX(БЮДЖЕТ!$C:$C),"",INDEX(БЮДЖЕТ!$P$11:$P$9415,C98))</f>
        <v/>
      </c>
      <c r="E98" s="22">
        <f>IF(D98="",0,IF(COUNTIF(БЮДЖЕТ!$P:$P,D98)=1,0,1))</f>
        <v>0</v>
      </c>
      <c r="F98" s="19" t="str">
        <f>IF($D98="","",INDEX(БЮДЖЕТ!$N:$N,SUMIFS(БЮДЖЕТ!$B:$B,БЮДЖЕТ!$P:$P,$D98)))</f>
        <v/>
      </c>
      <c r="G98" s="19" t="str">
        <f>IF($D98="","",INDEX(БЮДЖЕТ!$X:$X,SUMIFS(БЮДЖЕТ!$B:$B,БЮДЖЕТ!$P:$P,$D98)))</f>
        <v/>
      </c>
      <c r="H98" s="36"/>
      <c r="I98" s="30">
        <f>IF(D98="",0,IF(G98=ФИО!$Q$8,0,SUM(р_дни!$J:$J))+SUMIFS(факт_операции!$L:$L,факт_операции!$D:$D,D98,факт_операции!$I:$I,операции!$F$8)-SUMIFS(факт_операции!$L:$L,факт_операции!$D:$D,D98,факт_операции!$I:$I,операции!$F$9)+SUMIFS(факт_операции!$L:$L,факт_операции!$D:$D,D98,факт_операции!$I:$I,операции!$F$10)-SUMIFS(факт_операции!$L:$L,факт_операции!$D:$D,D98,факт_операции!$I:$I,операции!$F$11))</f>
        <v>0</v>
      </c>
      <c r="J98" s="48">
        <f>ROUND(IF(D98="",0,IF(SUM(р_дни!$J:$J)=0,0,(SUMIFS(БЮДЖЕТ!$V:$V,БЮДЖЕТ!$P:$P,$D98)*IF(G98=ФИО!$Q$8,0,SUM(р_дни!$J:$J))+SUMIFS(факт_операции!$Q:$Q,факт_операции!$D:$D,$D98)*1000)/SUM(р_дни!$J:$J)))/100,0)*100</f>
        <v>0</v>
      </c>
      <c r="K98" s="48">
        <f>IF(D98="",0,SUMIFS(факт_операции!$O:$O,факт_операции!$D:$D,D98)-IF(SUMIFS(факт_операции!$Q:$Q,факт_операции!$D:$D,D98)&lt;&gt;0,SUMIFS(факт_операции!$O:$O,факт_операции!$D:$D,D98,факт_операции!$N:$N,операции!$H$11),0))</f>
        <v>0</v>
      </c>
      <c r="L98" s="48">
        <f>IF(D98="",0,SUMIFS(факт_операции!$T:$T,факт_операции!$D:$D,D98))</f>
        <v>0</v>
      </c>
      <c r="M98" s="86">
        <f t="shared" si="2"/>
        <v>0</v>
      </c>
      <c r="N98" s="36"/>
      <c r="O98" s="92"/>
      <c r="P98" s="96"/>
    </row>
    <row r="99" spans="1:16" x14ac:dyDescent="0.25">
      <c r="A99" s="1"/>
      <c r="B99" s="1"/>
      <c r="C99" s="5">
        <f t="shared" si="3"/>
        <v>89</v>
      </c>
      <c r="D99" s="19" t="str">
        <f>IF(C99&gt;MAX(БЮДЖЕТ!$C:$C),"",INDEX(БЮДЖЕТ!$P$11:$P$9415,C99))</f>
        <v/>
      </c>
      <c r="E99" s="22">
        <f>IF(D99="",0,IF(COUNTIF(БЮДЖЕТ!$P:$P,D99)=1,0,1))</f>
        <v>0</v>
      </c>
      <c r="F99" s="19" t="str">
        <f>IF($D99="","",INDEX(БЮДЖЕТ!$N:$N,SUMIFS(БЮДЖЕТ!$B:$B,БЮДЖЕТ!$P:$P,$D99)))</f>
        <v/>
      </c>
      <c r="G99" s="19" t="str">
        <f>IF($D99="","",INDEX(БЮДЖЕТ!$X:$X,SUMIFS(БЮДЖЕТ!$B:$B,БЮДЖЕТ!$P:$P,$D99)))</f>
        <v/>
      </c>
      <c r="H99" s="36"/>
      <c r="I99" s="30">
        <f>IF(D99="",0,IF(G99=ФИО!$Q$8,0,SUM(р_дни!$J:$J))+SUMIFS(факт_операции!$L:$L,факт_операции!$D:$D,D99,факт_операции!$I:$I,операции!$F$8)-SUMIFS(факт_операции!$L:$L,факт_операции!$D:$D,D99,факт_операции!$I:$I,операции!$F$9)+SUMIFS(факт_операции!$L:$L,факт_операции!$D:$D,D99,факт_операции!$I:$I,операции!$F$10)-SUMIFS(факт_операции!$L:$L,факт_операции!$D:$D,D99,факт_операции!$I:$I,операции!$F$11))</f>
        <v>0</v>
      </c>
      <c r="J99" s="48">
        <f>ROUND(IF(D99="",0,IF(SUM(р_дни!$J:$J)=0,0,(SUMIFS(БЮДЖЕТ!$V:$V,БЮДЖЕТ!$P:$P,$D99)*IF(G99=ФИО!$Q$8,0,SUM(р_дни!$J:$J))+SUMIFS(факт_операции!$Q:$Q,факт_операции!$D:$D,$D99)*1000)/SUM(р_дни!$J:$J)))/100,0)*100</f>
        <v>0</v>
      </c>
      <c r="K99" s="48">
        <f>IF(D99="",0,SUMIFS(факт_операции!$O:$O,факт_операции!$D:$D,D99)-IF(SUMIFS(факт_операции!$Q:$Q,факт_операции!$D:$D,D99)&lt;&gt;0,SUMIFS(факт_операции!$O:$O,факт_операции!$D:$D,D99,факт_операции!$N:$N,операции!$H$11),0))</f>
        <v>0</v>
      </c>
      <c r="L99" s="48">
        <f>IF(D99="",0,SUMIFS(факт_операции!$T:$T,факт_операции!$D:$D,D99))</f>
        <v>0</v>
      </c>
      <c r="M99" s="86">
        <f t="shared" si="2"/>
        <v>0</v>
      </c>
      <c r="N99" s="36"/>
      <c r="O99" s="92"/>
      <c r="P99" s="96"/>
    </row>
    <row r="100" spans="1:16" x14ac:dyDescent="0.25">
      <c r="A100" s="1"/>
      <c r="B100" s="1"/>
      <c r="C100" s="5">
        <f t="shared" si="3"/>
        <v>90</v>
      </c>
      <c r="D100" s="19" t="str">
        <f>IF(C100&gt;MAX(БЮДЖЕТ!$C:$C),"",INDEX(БЮДЖЕТ!$P$11:$P$9415,C100))</f>
        <v/>
      </c>
      <c r="E100" s="22">
        <f>IF(D100="",0,IF(COUNTIF(БЮДЖЕТ!$P:$P,D100)=1,0,1))</f>
        <v>0</v>
      </c>
      <c r="F100" s="19" t="str">
        <f>IF($D100="","",INDEX(БЮДЖЕТ!$N:$N,SUMIFS(БЮДЖЕТ!$B:$B,БЮДЖЕТ!$P:$P,$D100)))</f>
        <v/>
      </c>
      <c r="G100" s="19" t="str">
        <f>IF($D100="","",INDEX(БЮДЖЕТ!$X:$X,SUMIFS(БЮДЖЕТ!$B:$B,БЮДЖЕТ!$P:$P,$D100)))</f>
        <v/>
      </c>
      <c r="H100" s="36"/>
      <c r="I100" s="30">
        <f>IF(D100="",0,IF(G100=ФИО!$Q$8,0,SUM(р_дни!$J:$J))+SUMIFS(факт_операции!$L:$L,факт_операции!$D:$D,D100,факт_операции!$I:$I,операции!$F$8)-SUMIFS(факт_операции!$L:$L,факт_операции!$D:$D,D100,факт_операции!$I:$I,операции!$F$9)+SUMIFS(факт_операции!$L:$L,факт_операции!$D:$D,D100,факт_операции!$I:$I,операции!$F$10)-SUMIFS(факт_операции!$L:$L,факт_операции!$D:$D,D100,факт_операции!$I:$I,операции!$F$11))</f>
        <v>0</v>
      </c>
      <c r="J100" s="48">
        <f>ROUND(IF(D100="",0,IF(SUM(р_дни!$J:$J)=0,0,(SUMIFS(БЮДЖЕТ!$V:$V,БЮДЖЕТ!$P:$P,$D100)*IF(G100=ФИО!$Q$8,0,SUM(р_дни!$J:$J))+SUMIFS(факт_операции!$Q:$Q,факт_операции!$D:$D,$D100)*1000)/SUM(р_дни!$J:$J)))/100,0)*100</f>
        <v>0</v>
      </c>
      <c r="K100" s="48">
        <f>IF(D100="",0,SUMIFS(факт_операции!$O:$O,факт_операции!$D:$D,D100)-IF(SUMIFS(факт_операции!$Q:$Q,факт_операции!$D:$D,D100)&lt;&gt;0,SUMIFS(факт_операции!$O:$O,факт_операции!$D:$D,D100,факт_операции!$N:$N,операции!$H$11),0))</f>
        <v>0</v>
      </c>
      <c r="L100" s="48">
        <f>IF(D100="",0,SUMIFS(факт_операции!$T:$T,факт_операции!$D:$D,D100))</f>
        <v>0</v>
      </c>
      <c r="M100" s="86">
        <f t="shared" si="2"/>
        <v>0</v>
      </c>
      <c r="N100" s="36"/>
      <c r="O100" s="92"/>
      <c r="P100" s="96"/>
    </row>
    <row r="101" spans="1:16" x14ac:dyDescent="0.25">
      <c r="A101" s="1"/>
      <c r="B101" s="1"/>
      <c r="C101" s="5">
        <f t="shared" si="3"/>
        <v>91</v>
      </c>
      <c r="D101" s="19" t="str">
        <f>IF(C101&gt;MAX(БЮДЖЕТ!$C:$C),"",INDEX(БЮДЖЕТ!$P$11:$P$9415,C101))</f>
        <v/>
      </c>
      <c r="E101" s="22">
        <f>IF(D101="",0,IF(COUNTIF(БЮДЖЕТ!$P:$P,D101)=1,0,1))</f>
        <v>0</v>
      </c>
      <c r="F101" s="19" t="str">
        <f>IF($D101="","",INDEX(БЮДЖЕТ!$N:$N,SUMIFS(БЮДЖЕТ!$B:$B,БЮДЖЕТ!$P:$P,$D101)))</f>
        <v/>
      </c>
      <c r="G101" s="19" t="str">
        <f>IF($D101="","",INDEX(БЮДЖЕТ!$X:$X,SUMIFS(БЮДЖЕТ!$B:$B,БЮДЖЕТ!$P:$P,$D101)))</f>
        <v/>
      </c>
      <c r="H101" s="36"/>
      <c r="I101" s="30">
        <f>IF(D101="",0,IF(G101=ФИО!$Q$8,0,SUM(р_дни!$J:$J))+SUMIFS(факт_операции!$L:$L,факт_операции!$D:$D,D101,факт_операции!$I:$I,операции!$F$8)-SUMIFS(факт_операции!$L:$L,факт_операции!$D:$D,D101,факт_операции!$I:$I,операции!$F$9)+SUMIFS(факт_операции!$L:$L,факт_операции!$D:$D,D101,факт_операции!$I:$I,операции!$F$10)-SUMIFS(факт_операции!$L:$L,факт_операции!$D:$D,D101,факт_операции!$I:$I,операции!$F$11))</f>
        <v>0</v>
      </c>
      <c r="J101" s="48">
        <f>ROUND(IF(D101="",0,IF(SUM(р_дни!$J:$J)=0,0,(SUMIFS(БЮДЖЕТ!$V:$V,БЮДЖЕТ!$P:$P,$D101)*IF(G101=ФИО!$Q$8,0,SUM(р_дни!$J:$J))+SUMIFS(факт_операции!$Q:$Q,факт_операции!$D:$D,$D101)*1000)/SUM(р_дни!$J:$J)))/100,0)*100</f>
        <v>0</v>
      </c>
      <c r="K101" s="48">
        <f>IF(D101="",0,SUMIFS(факт_операции!$O:$O,факт_операции!$D:$D,D101)-IF(SUMIFS(факт_операции!$Q:$Q,факт_операции!$D:$D,D101)&lt;&gt;0,SUMIFS(факт_операции!$O:$O,факт_операции!$D:$D,D101,факт_операции!$N:$N,операции!$H$11),0))</f>
        <v>0</v>
      </c>
      <c r="L101" s="48">
        <f>IF(D101="",0,SUMIFS(факт_операции!$T:$T,факт_операции!$D:$D,D101))</f>
        <v>0</v>
      </c>
      <c r="M101" s="86">
        <f t="shared" si="2"/>
        <v>0</v>
      </c>
      <c r="N101" s="36"/>
      <c r="O101" s="92"/>
      <c r="P101" s="96"/>
    </row>
    <row r="102" spans="1:16" x14ac:dyDescent="0.25">
      <c r="A102" s="1"/>
      <c r="B102" s="1"/>
      <c r="C102" s="5">
        <f t="shared" si="3"/>
        <v>92</v>
      </c>
      <c r="D102" s="19" t="str">
        <f>IF(C102&gt;MAX(БЮДЖЕТ!$C:$C),"",INDEX(БЮДЖЕТ!$P$11:$P$9415,C102))</f>
        <v/>
      </c>
      <c r="E102" s="22">
        <f>IF(D102="",0,IF(COUNTIF(БЮДЖЕТ!$P:$P,D102)=1,0,1))</f>
        <v>0</v>
      </c>
      <c r="F102" s="19" t="str">
        <f>IF($D102="","",INDEX(БЮДЖЕТ!$N:$N,SUMIFS(БЮДЖЕТ!$B:$B,БЮДЖЕТ!$P:$P,$D102)))</f>
        <v/>
      </c>
      <c r="G102" s="19" t="str">
        <f>IF($D102="","",INDEX(БЮДЖЕТ!$X:$X,SUMIFS(БЮДЖЕТ!$B:$B,БЮДЖЕТ!$P:$P,$D102)))</f>
        <v/>
      </c>
      <c r="H102" s="36"/>
      <c r="I102" s="30">
        <f>IF(D102="",0,IF(G102=ФИО!$Q$8,0,SUM(р_дни!$J:$J))+SUMIFS(факт_операции!$L:$L,факт_операции!$D:$D,D102,факт_операции!$I:$I,операции!$F$8)-SUMIFS(факт_операции!$L:$L,факт_операции!$D:$D,D102,факт_операции!$I:$I,операции!$F$9)+SUMIFS(факт_операции!$L:$L,факт_операции!$D:$D,D102,факт_операции!$I:$I,операции!$F$10)-SUMIFS(факт_операции!$L:$L,факт_операции!$D:$D,D102,факт_операции!$I:$I,операции!$F$11))</f>
        <v>0</v>
      </c>
      <c r="J102" s="48">
        <f>ROUND(IF(D102="",0,IF(SUM(р_дни!$J:$J)=0,0,(SUMIFS(БЮДЖЕТ!$V:$V,БЮДЖЕТ!$P:$P,$D102)*IF(G102=ФИО!$Q$8,0,SUM(р_дни!$J:$J))+SUMIFS(факт_операции!$Q:$Q,факт_операции!$D:$D,$D102)*1000)/SUM(р_дни!$J:$J)))/100,0)*100</f>
        <v>0</v>
      </c>
      <c r="K102" s="48">
        <f>IF(D102="",0,SUMIFS(факт_операции!$O:$O,факт_операции!$D:$D,D102)-IF(SUMIFS(факт_операции!$Q:$Q,факт_операции!$D:$D,D102)&lt;&gt;0,SUMIFS(факт_операции!$O:$O,факт_операции!$D:$D,D102,факт_операции!$N:$N,операции!$H$11),0))</f>
        <v>0</v>
      </c>
      <c r="L102" s="48">
        <f>IF(D102="",0,SUMIFS(факт_операции!$T:$T,факт_операции!$D:$D,D102))</f>
        <v>0</v>
      </c>
      <c r="M102" s="86">
        <f t="shared" si="2"/>
        <v>0</v>
      </c>
      <c r="N102" s="36"/>
      <c r="O102" s="92"/>
      <c r="P102" s="96"/>
    </row>
    <row r="103" spans="1:16" x14ac:dyDescent="0.25">
      <c r="A103" s="1"/>
      <c r="B103" s="1"/>
      <c r="C103" s="5">
        <f t="shared" si="3"/>
        <v>93</v>
      </c>
      <c r="D103" s="19" t="str">
        <f>IF(C103&gt;MAX(БЮДЖЕТ!$C:$C),"",INDEX(БЮДЖЕТ!$P$11:$P$9415,C103))</f>
        <v/>
      </c>
      <c r="E103" s="22">
        <f>IF(D103="",0,IF(COUNTIF(БЮДЖЕТ!$P:$P,D103)=1,0,1))</f>
        <v>0</v>
      </c>
      <c r="F103" s="19" t="str">
        <f>IF($D103="","",INDEX(БЮДЖЕТ!$N:$N,SUMIFS(БЮДЖЕТ!$B:$B,БЮДЖЕТ!$P:$P,$D103)))</f>
        <v/>
      </c>
      <c r="G103" s="19" t="str">
        <f>IF($D103="","",INDEX(БЮДЖЕТ!$X:$X,SUMIFS(БЮДЖЕТ!$B:$B,БЮДЖЕТ!$P:$P,$D103)))</f>
        <v/>
      </c>
      <c r="H103" s="36"/>
      <c r="I103" s="30">
        <f>IF(D103="",0,IF(G103=ФИО!$Q$8,0,SUM(р_дни!$J:$J))+SUMIFS(факт_операции!$L:$L,факт_операции!$D:$D,D103,факт_операции!$I:$I,операции!$F$8)-SUMIFS(факт_операции!$L:$L,факт_операции!$D:$D,D103,факт_операции!$I:$I,операции!$F$9)+SUMIFS(факт_операции!$L:$L,факт_операции!$D:$D,D103,факт_операции!$I:$I,операции!$F$10)-SUMIFS(факт_операции!$L:$L,факт_операции!$D:$D,D103,факт_операции!$I:$I,операции!$F$11))</f>
        <v>0</v>
      </c>
      <c r="J103" s="48">
        <f>ROUND(IF(D103="",0,IF(SUM(р_дни!$J:$J)=0,0,(SUMIFS(БЮДЖЕТ!$V:$V,БЮДЖЕТ!$P:$P,$D103)*IF(G103=ФИО!$Q$8,0,SUM(р_дни!$J:$J))+SUMIFS(факт_операции!$Q:$Q,факт_операции!$D:$D,$D103)*1000)/SUM(р_дни!$J:$J)))/100,0)*100</f>
        <v>0</v>
      </c>
      <c r="K103" s="48">
        <f>IF(D103="",0,SUMIFS(факт_операции!$O:$O,факт_операции!$D:$D,D103)-IF(SUMIFS(факт_операции!$Q:$Q,факт_операции!$D:$D,D103)&lt;&gt;0,SUMIFS(факт_операции!$O:$O,факт_операции!$D:$D,D103,факт_операции!$N:$N,операции!$H$11),0))</f>
        <v>0</v>
      </c>
      <c r="L103" s="48">
        <f>IF(D103="",0,SUMIFS(факт_операции!$T:$T,факт_операции!$D:$D,D103))</f>
        <v>0</v>
      </c>
      <c r="M103" s="86">
        <f t="shared" si="2"/>
        <v>0</v>
      </c>
      <c r="N103" s="36"/>
      <c r="O103" s="92"/>
      <c r="P103" s="96"/>
    </row>
    <row r="104" spans="1:16" x14ac:dyDescent="0.25">
      <c r="A104" s="1"/>
      <c r="B104" s="1"/>
      <c r="C104" s="5">
        <f t="shared" si="3"/>
        <v>94</v>
      </c>
      <c r="D104" s="19" t="str">
        <f>IF(C104&gt;MAX(БЮДЖЕТ!$C:$C),"",INDEX(БЮДЖЕТ!$P$11:$P$9415,C104))</f>
        <v/>
      </c>
      <c r="E104" s="22">
        <f>IF(D104="",0,IF(COUNTIF(БЮДЖЕТ!$P:$P,D104)=1,0,1))</f>
        <v>0</v>
      </c>
      <c r="F104" s="19" t="str">
        <f>IF($D104="","",INDEX(БЮДЖЕТ!$N:$N,SUMIFS(БЮДЖЕТ!$B:$B,БЮДЖЕТ!$P:$P,$D104)))</f>
        <v/>
      </c>
      <c r="G104" s="19" t="str">
        <f>IF($D104="","",INDEX(БЮДЖЕТ!$X:$X,SUMIFS(БЮДЖЕТ!$B:$B,БЮДЖЕТ!$P:$P,$D104)))</f>
        <v/>
      </c>
      <c r="H104" s="36"/>
      <c r="I104" s="30">
        <f>IF(D104="",0,IF(G104=ФИО!$Q$8,0,SUM(р_дни!$J:$J))+SUMIFS(факт_операции!$L:$L,факт_операции!$D:$D,D104,факт_операции!$I:$I,операции!$F$8)-SUMIFS(факт_операции!$L:$L,факт_операции!$D:$D,D104,факт_операции!$I:$I,операции!$F$9)+SUMIFS(факт_операции!$L:$L,факт_операции!$D:$D,D104,факт_операции!$I:$I,операции!$F$10)-SUMIFS(факт_операции!$L:$L,факт_операции!$D:$D,D104,факт_операции!$I:$I,операции!$F$11))</f>
        <v>0</v>
      </c>
      <c r="J104" s="48">
        <f>ROUND(IF(D104="",0,IF(SUM(р_дни!$J:$J)=0,0,(SUMIFS(БЮДЖЕТ!$V:$V,БЮДЖЕТ!$P:$P,$D104)*IF(G104=ФИО!$Q$8,0,SUM(р_дни!$J:$J))+SUMIFS(факт_операции!$Q:$Q,факт_операции!$D:$D,$D104)*1000)/SUM(р_дни!$J:$J)))/100,0)*100</f>
        <v>0</v>
      </c>
      <c r="K104" s="48">
        <f>IF(D104="",0,SUMIFS(факт_операции!$O:$O,факт_операции!$D:$D,D104)-IF(SUMIFS(факт_операции!$Q:$Q,факт_операции!$D:$D,D104)&lt;&gt;0,SUMIFS(факт_операции!$O:$O,факт_операции!$D:$D,D104,факт_операции!$N:$N,операции!$H$11),0))</f>
        <v>0</v>
      </c>
      <c r="L104" s="48">
        <f>IF(D104="",0,SUMIFS(факт_операции!$T:$T,факт_операции!$D:$D,D104))</f>
        <v>0</v>
      </c>
      <c r="M104" s="86">
        <f t="shared" si="2"/>
        <v>0</v>
      </c>
      <c r="N104" s="36"/>
      <c r="O104" s="92"/>
      <c r="P104" s="96"/>
    </row>
    <row r="105" spans="1:16" x14ac:dyDescent="0.25">
      <c r="A105" s="1"/>
      <c r="B105" s="1"/>
      <c r="C105" s="5">
        <f t="shared" si="3"/>
        <v>95</v>
      </c>
      <c r="D105" s="19" t="str">
        <f>IF(C105&gt;MAX(БЮДЖЕТ!$C:$C),"",INDEX(БЮДЖЕТ!$P$11:$P$9415,C105))</f>
        <v/>
      </c>
      <c r="E105" s="22">
        <f>IF(D105="",0,IF(COUNTIF(БЮДЖЕТ!$P:$P,D105)=1,0,1))</f>
        <v>0</v>
      </c>
      <c r="F105" s="19" t="str">
        <f>IF($D105="","",INDEX(БЮДЖЕТ!$N:$N,SUMIFS(БЮДЖЕТ!$B:$B,БЮДЖЕТ!$P:$P,$D105)))</f>
        <v/>
      </c>
      <c r="G105" s="19" t="str">
        <f>IF($D105="","",INDEX(БЮДЖЕТ!$X:$X,SUMIFS(БЮДЖЕТ!$B:$B,БЮДЖЕТ!$P:$P,$D105)))</f>
        <v/>
      </c>
      <c r="H105" s="36"/>
      <c r="I105" s="30">
        <f>IF(D105="",0,IF(G105=ФИО!$Q$8,0,SUM(р_дни!$J:$J))+SUMIFS(факт_операции!$L:$L,факт_операции!$D:$D,D105,факт_операции!$I:$I,операции!$F$8)-SUMIFS(факт_операции!$L:$L,факт_операции!$D:$D,D105,факт_операции!$I:$I,операции!$F$9)+SUMIFS(факт_операции!$L:$L,факт_операции!$D:$D,D105,факт_операции!$I:$I,операции!$F$10)-SUMIFS(факт_операции!$L:$L,факт_операции!$D:$D,D105,факт_операции!$I:$I,операции!$F$11))</f>
        <v>0</v>
      </c>
      <c r="J105" s="48">
        <f>ROUND(IF(D105="",0,IF(SUM(р_дни!$J:$J)=0,0,(SUMIFS(БЮДЖЕТ!$V:$V,БЮДЖЕТ!$P:$P,$D105)*IF(G105=ФИО!$Q$8,0,SUM(р_дни!$J:$J))+SUMIFS(факт_операции!$Q:$Q,факт_операции!$D:$D,$D105)*1000)/SUM(р_дни!$J:$J)))/100,0)*100</f>
        <v>0</v>
      </c>
      <c r="K105" s="48">
        <f>IF(D105="",0,SUMIFS(факт_операции!$O:$O,факт_операции!$D:$D,D105)-IF(SUMIFS(факт_операции!$Q:$Q,факт_операции!$D:$D,D105)&lt;&gt;0,SUMIFS(факт_операции!$O:$O,факт_операции!$D:$D,D105,факт_операции!$N:$N,операции!$H$11),0))</f>
        <v>0</v>
      </c>
      <c r="L105" s="48">
        <f>IF(D105="",0,SUMIFS(факт_операции!$T:$T,факт_операции!$D:$D,D105))</f>
        <v>0</v>
      </c>
      <c r="M105" s="86">
        <f t="shared" si="2"/>
        <v>0</v>
      </c>
      <c r="N105" s="36"/>
      <c r="O105" s="92"/>
      <c r="P105" s="96"/>
    </row>
    <row r="106" spans="1:16" x14ac:dyDescent="0.25">
      <c r="A106" s="1"/>
      <c r="B106" s="1"/>
      <c r="C106" s="5">
        <f t="shared" si="3"/>
        <v>96</v>
      </c>
      <c r="D106" s="19" t="str">
        <f>IF(C106&gt;MAX(БЮДЖЕТ!$C:$C),"",INDEX(БЮДЖЕТ!$P$11:$P$9415,C106))</f>
        <v/>
      </c>
      <c r="E106" s="22">
        <f>IF(D106="",0,IF(COUNTIF(БЮДЖЕТ!$P:$P,D106)=1,0,1))</f>
        <v>0</v>
      </c>
      <c r="F106" s="19" t="str">
        <f>IF($D106="","",INDEX(БЮДЖЕТ!$N:$N,SUMIFS(БЮДЖЕТ!$B:$B,БЮДЖЕТ!$P:$P,$D106)))</f>
        <v/>
      </c>
      <c r="G106" s="19" t="str">
        <f>IF($D106="","",INDEX(БЮДЖЕТ!$X:$X,SUMIFS(БЮДЖЕТ!$B:$B,БЮДЖЕТ!$P:$P,$D106)))</f>
        <v/>
      </c>
      <c r="H106" s="36"/>
      <c r="I106" s="30">
        <f>IF(D106="",0,IF(G106=ФИО!$Q$8,0,SUM(р_дни!$J:$J))+SUMIFS(факт_операции!$L:$L,факт_операции!$D:$D,D106,факт_операции!$I:$I,операции!$F$8)-SUMIFS(факт_операции!$L:$L,факт_операции!$D:$D,D106,факт_операции!$I:$I,операции!$F$9)+SUMIFS(факт_операции!$L:$L,факт_операции!$D:$D,D106,факт_операции!$I:$I,операции!$F$10)-SUMIFS(факт_операции!$L:$L,факт_операции!$D:$D,D106,факт_операции!$I:$I,операции!$F$11))</f>
        <v>0</v>
      </c>
      <c r="J106" s="48">
        <f>ROUND(IF(D106="",0,IF(SUM(р_дни!$J:$J)=0,0,(SUMIFS(БЮДЖЕТ!$V:$V,БЮДЖЕТ!$P:$P,$D106)*IF(G106=ФИО!$Q$8,0,SUM(р_дни!$J:$J))+SUMIFS(факт_операции!$Q:$Q,факт_операции!$D:$D,$D106)*1000)/SUM(р_дни!$J:$J)))/100,0)*100</f>
        <v>0</v>
      </c>
      <c r="K106" s="48">
        <f>IF(D106="",0,SUMIFS(факт_операции!$O:$O,факт_операции!$D:$D,D106)-IF(SUMIFS(факт_операции!$Q:$Q,факт_операции!$D:$D,D106)&lt;&gt;0,SUMIFS(факт_операции!$O:$O,факт_операции!$D:$D,D106,факт_операции!$N:$N,операции!$H$11),0))</f>
        <v>0</v>
      </c>
      <c r="L106" s="48">
        <f>IF(D106="",0,SUMIFS(факт_операции!$T:$T,факт_операции!$D:$D,D106))</f>
        <v>0</v>
      </c>
      <c r="M106" s="86">
        <f t="shared" si="2"/>
        <v>0</v>
      </c>
      <c r="N106" s="36"/>
      <c r="O106" s="92"/>
      <c r="P106" s="96"/>
    </row>
    <row r="107" spans="1:16" x14ac:dyDescent="0.25">
      <c r="A107" s="1"/>
      <c r="B107" s="1"/>
      <c r="C107" s="5">
        <f t="shared" si="3"/>
        <v>97</v>
      </c>
      <c r="D107" s="19" t="str">
        <f>IF(C107&gt;MAX(БЮДЖЕТ!$C:$C),"",INDEX(БЮДЖЕТ!$P$11:$P$9415,C107))</f>
        <v/>
      </c>
      <c r="E107" s="22">
        <f>IF(D107="",0,IF(COUNTIF(БЮДЖЕТ!$P:$P,D107)=1,0,1))</f>
        <v>0</v>
      </c>
      <c r="F107" s="19" t="str">
        <f>IF($D107="","",INDEX(БЮДЖЕТ!$N:$N,SUMIFS(БЮДЖЕТ!$B:$B,БЮДЖЕТ!$P:$P,$D107)))</f>
        <v/>
      </c>
      <c r="G107" s="19" t="str">
        <f>IF($D107="","",INDEX(БЮДЖЕТ!$X:$X,SUMIFS(БЮДЖЕТ!$B:$B,БЮДЖЕТ!$P:$P,$D107)))</f>
        <v/>
      </c>
      <c r="H107" s="36"/>
      <c r="I107" s="30">
        <f>IF(D107="",0,IF(G107=ФИО!$Q$8,0,SUM(р_дни!$J:$J))+SUMIFS(факт_операции!$L:$L,факт_операции!$D:$D,D107,факт_операции!$I:$I,операции!$F$8)-SUMIFS(факт_операции!$L:$L,факт_операции!$D:$D,D107,факт_операции!$I:$I,операции!$F$9)+SUMIFS(факт_операции!$L:$L,факт_операции!$D:$D,D107,факт_операции!$I:$I,операции!$F$10)-SUMIFS(факт_операции!$L:$L,факт_операции!$D:$D,D107,факт_операции!$I:$I,операции!$F$11))</f>
        <v>0</v>
      </c>
      <c r="J107" s="48">
        <f>ROUND(IF(D107="",0,IF(SUM(р_дни!$J:$J)=0,0,(SUMIFS(БЮДЖЕТ!$V:$V,БЮДЖЕТ!$P:$P,$D107)*IF(G107=ФИО!$Q$8,0,SUM(р_дни!$J:$J))+SUMIFS(факт_операции!$Q:$Q,факт_операции!$D:$D,$D107)*1000)/SUM(р_дни!$J:$J)))/100,0)*100</f>
        <v>0</v>
      </c>
      <c r="K107" s="48">
        <f>IF(D107="",0,SUMIFS(факт_операции!$O:$O,факт_операции!$D:$D,D107)-IF(SUMIFS(факт_операции!$Q:$Q,факт_операции!$D:$D,D107)&lt;&gt;0,SUMIFS(факт_операции!$O:$O,факт_операции!$D:$D,D107,факт_операции!$N:$N,операции!$H$11),0))</f>
        <v>0</v>
      </c>
      <c r="L107" s="48">
        <f>IF(D107="",0,SUMIFS(факт_операции!$T:$T,факт_операции!$D:$D,D107))</f>
        <v>0</v>
      </c>
      <c r="M107" s="86">
        <f t="shared" si="2"/>
        <v>0</v>
      </c>
      <c r="N107" s="36"/>
      <c r="O107" s="92"/>
      <c r="P107" s="96"/>
    </row>
    <row r="108" spans="1:16" x14ac:dyDescent="0.25">
      <c r="A108" s="1"/>
      <c r="B108" s="1"/>
      <c r="C108" s="5">
        <f t="shared" si="3"/>
        <v>98</v>
      </c>
      <c r="D108" s="19" t="str">
        <f>IF(C108&gt;MAX(БЮДЖЕТ!$C:$C),"",INDEX(БЮДЖЕТ!$P$11:$P$9415,C108))</f>
        <v/>
      </c>
      <c r="E108" s="22">
        <f>IF(D108="",0,IF(COUNTIF(БЮДЖЕТ!$P:$P,D108)=1,0,1))</f>
        <v>0</v>
      </c>
      <c r="F108" s="19" t="str">
        <f>IF($D108="","",INDEX(БЮДЖЕТ!$N:$N,SUMIFS(БЮДЖЕТ!$B:$B,БЮДЖЕТ!$P:$P,$D108)))</f>
        <v/>
      </c>
      <c r="G108" s="19" t="str">
        <f>IF($D108="","",INDEX(БЮДЖЕТ!$X:$X,SUMIFS(БЮДЖЕТ!$B:$B,БЮДЖЕТ!$P:$P,$D108)))</f>
        <v/>
      </c>
      <c r="H108" s="36"/>
      <c r="I108" s="30">
        <f>IF(D108="",0,IF(G108=ФИО!$Q$8,0,SUM(р_дни!$J:$J))+SUMIFS(факт_операции!$L:$L,факт_операции!$D:$D,D108,факт_операции!$I:$I,операции!$F$8)-SUMIFS(факт_операции!$L:$L,факт_операции!$D:$D,D108,факт_операции!$I:$I,операции!$F$9)+SUMIFS(факт_операции!$L:$L,факт_операции!$D:$D,D108,факт_операции!$I:$I,операции!$F$10)-SUMIFS(факт_операции!$L:$L,факт_операции!$D:$D,D108,факт_операции!$I:$I,операции!$F$11))</f>
        <v>0</v>
      </c>
      <c r="J108" s="48">
        <f>ROUND(IF(D108="",0,IF(SUM(р_дни!$J:$J)=0,0,(SUMIFS(БЮДЖЕТ!$V:$V,БЮДЖЕТ!$P:$P,$D108)*IF(G108=ФИО!$Q$8,0,SUM(р_дни!$J:$J))+SUMIFS(факт_операции!$Q:$Q,факт_операции!$D:$D,$D108)*1000)/SUM(р_дни!$J:$J)))/100,0)*100</f>
        <v>0</v>
      </c>
      <c r="K108" s="48">
        <f>IF(D108="",0,SUMIFS(факт_операции!$O:$O,факт_операции!$D:$D,D108)-IF(SUMIFS(факт_операции!$Q:$Q,факт_операции!$D:$D,D108)&lt;&gt;0,SUMIFS(факт_операции!$O:$O,факт_операции!$D:$D,D108,факт_операции!$N:$N,операции!$H$11),0))</f>
        <v>0</v>
      </c>
      <c r="L108" s="48">
        <f>IF(D108="",0,SUMIFS(факт_операции!$T:$T,факт_операции!$D:$D,D108))</f>
        <v>0</v>
      </c>
      <c r="M108" s="86">
        <f t="shared" si="2"/>
        <v>0</v>
      </c>
      <c r="N108" s="36"/>
      <c r="O108" s="92"/>
      <c r="P108" s="96"/>
    </row>
    <row r="109" spans="1:16" x14ac:dyDescent="0.25">
      <c r="A109" s="1"/>
      <c r="B109" s="1"/>
      <c r="C109" s="5">
        <f t="shared" si="3"/>
        <v>99</v>
      </c>
      <c r="D109" s="19" t="str">
        <f>IF(C109&gt;MAX(БЮДЖЕТ!$C:$C),"",INDEX(БЮДЖЕТ!$P$11:$P$9415,C109))</f>
        <v/>
      </c>
      <c r="E109" s="22">
        <f>IF(D109="",0,IF(COUNTIF(БЮДЖЕТ!$P:$P,D109)=1,0,1))</f>
        <v>0</v>
      </c>
      <c r="F109" s="19" t="str">
        <f>IF($D109="","",INDEX(БЮДЖЕТ!$N:$N,SUMIFS(БЮДЖЕТ!$B:$B,БЮДЖЕТ!$P:$P,$D109)))</f>
        <v/>
      </c>
      <c r="G109" s="19" t="str">
        <f>IF($D109="","",INDEX(БЮДЖЕТ!$X:$X,SUMIFS(БЮДЖЕТ!$B:$B,БЮДЖЕТ!$P:$P,$D109)))</f>
        <v/>
      </c>
      <c r="H109" s="36"/>
      <c r="I109" s="30">
        <f>IF(D109="",0,IF(G109=ФИО!$Q$8,0,SUM(р_дни!$J:$J))+SUMIFS(факт_операции!$L:$L,факт_операции!$D:$D,D109,факт_операции!$I:$I,операции!$F$8)-SUMIFS(факт_операции!$L:$L,факт_операции!$D:$D,D109,факт_операции!$I:$I,операции!$F$9)+SUMIFS(факт_операции!$L:$L,факт_операции!$D:$D,D109,факт_операции!$I:$I,операции!$F$10)-SUMIFS(факт_операции!$L:$L,факт_операции!$D:$D,D109,факт_операции!$I:$I,операции!$F$11))</f>
        <v>0</v>
      </c>
      <c r="J109" s="48">
        <f>ROUND(IF(D109="",0,IF(SUM(р_дни!$J:$J)=0,0,(SUMIFS(БЮДЖЕТ!$V:$V,БЮДЖЕТ!$P:$P,$D109)*IF(G109=ФИО!$Q$8,0,SUM(р_дни!$J:$J))+SUMIFS(факт_операции!$Q:$Q,факт_операции!$D:$D,$D109)*1000)/SUM(р_дни!$J:$J)))/100,0)*100</f>
        <v>0</v>
      </c>
      <c r="K109" s="48">
        <f>IF(D109="",0,SUMIFS(факт_операции!$O:$O,факт_операции!$D:$D,D109)-IF(SUMIFS(факт_операции!$Q:$Q,факт_операции!$D:$D,D109)&lt;&gt;0,SUMIFS(факт_операции!$O:$O,факт_операции!$D:$D,D109,факт_операции!$N:$N,операции!$H$11),0))</f>
        <v>0</v>
      </c>
      <c r="L109" s="48">
        <f>IF(D109="",0,SUMIFS(факт_операции!$T:$T,факт_операции!$D:$D,D109))</f>
        <v>0</v>
      </c>
      <c r="M109" s="86">
        <f t="shared" si="2"/>
        <v>0</v>
      </c>
      <c r="N109" s="36"/>
      <c r="O109" s="92"/>
      <c r="P109" s="96"/>
    </row>
    <row r="110" spans="1:16" x14ac:dyDescent="0.25">
      <c r="A110" s="1"/>
      <c r="B110" s="1"/>
      <c r="C110" s="5">
        <f t="shared" si="3"/>
        <v>100</v>
      </c>
      <c r="D110" s="19" t="str">
        <f>IF(C110&gt;MAX(БЮДЖЕТ!$C:$C),"",INDEX(БЮДЖЕТ!$P$11:$P$9415,C110))</f>
        <v/>
      </c>
      <c r="E110" s="22">
        <f>IF(D110="",0,IF(COUNTIF(БЮДЖЕТ!$P:$P,D110)=1,0,1))</f>
        <v>0</v>
      </c>
      <c r="F110" s="19" t="str">
        <f>IF($D110="","",INDEX(БЮДЖЕТ!$N:$N,SUMIFS(БЮДЖЕТ!$B:$B,БЮДЖЕТ!$P:$P,$D110)))</f>
        <v/>
      </c>
      <c r="G110" s="19" t="str">
        <f>IF($D110="","",INDEX(БЮДЖЕТ!$X:$X,SUMIFS(БЮДЖЕТ!$B:$B,БЮДЖЕТ!$P:$P,$D110)))</f>
        <v/>
      </c>
      <c r="H110" s="36"/>
      <c r="I110" s="30">
        <f>IF(D110="",0,IF(G110=ФИО!$Q$8,0,SUM(р_дни!$J:$J))+SUMIFS(факт_операции!$L:$L,факт_операции!$D:$D,D110,факт_операции!$I:$I,операции!$F$8)-SUMIFS(факт_операции!$L:$L,факт_операции!$D:$D,D110,факт_операции!$I:$I,операции!$F$9)+SUMIFS(факт_операции!$L:$L,факт_операции!$D:$D,D110,факт_операции!$I:$I,операции!$F$10)-SUMIFS(факт_операции!$L:$L,факт_операции!$D:$D,D110,факт_операции!$I:$I,операции!$F$11))</f>
        <v>0</v>
      </c>
      <c r="J110" s="48">
        <f>ROUND(IF(D110="",0,IF(SUM(р_дни!$J:$J)=0,0,(SUMIFS(БЮДЖЕТ!$V:$V,БЮДЖЕТ!$P:$P,$D110)*IF(G110=ФИО!$Q$8,0,SUM(р_дни!$J:$J))+SUMIFS(факт_операции!$Q:$Q,факт_операции!$D:$D,$D110)*1000)/SUM(р_дни!$J:$J)))/100,0)*100</f>
        <v>0</v>
      </c>
      <c r="K110" s="48">
        <f>IF(D110="",0,SUMIFS(факт_операции!$O:$O,факт_операции!$D:$D,D110)-IF(SUMIFS(факт_операции!$Q:$Q,факт_операции!$D:$D,D110)&lt;&gt;0,SUMIFS(факт_операции!$O:$O,факт_операции!$D:$D,D110,факт_операции!$N:$N,операции!$H$11),0))</f>
        <v>0</v>
      </c>
      <c r="L110" s="48">
        <f>IF(D110="",0,SUMIFS(факт_операции!$T:$T,факт_операции!$D:$D,D110))</f>
        <v>0</v>
      </c>
      <c r="M110" s="86">
        <f t="shared" si="2"/>
        <v>0</v>
      </c>
      <c r="N110" s="36"/>
      <c r="O110" s="92"/>
      <c r="P110" s="96"/>
    </row>
    <row r="111" spans="1:16" x14ac:dyDescent="0.25">
      <c r="A111" s="1"/>
      <c r="B111" s="1"/>
      <c r="C111" s="5">
        <f t="shared" si="3"/>
        <v>101</v>
      </c>
      <c r="D111" s="19" t="str">
        <f>IF(C111&gt;MAX(БЮДЖЕТ!$C:$C),"",INDEX(БЮДЖЕТ!$P$11:$P$9415,C111))</f>
        <v/>
      </c>
      <c r="E111" s="22">
        <f>IF(D111="",0,IF(COUNTIF(БЮДЖЕТ!$P:$P,D111)=1,0,1))</f>
        <v>0</v>
      </c>
      <c r="F111" s="19" t="str">
        <f>IF($D111="","",INDEX(БЮДЖЕТ!$N:$N,SUMIFS(БЮДЖЕТ!$B:$B,БЮДЖЕТ!$P:$P,$D111)))</f>
        <v/>
      </c>
      <c r="G111" s="19" t="str">
        <f>IF($D111="","",INDEX(БЮДЖЕТ!$X:$X,SUMIFS(БЮДЖЕТ!$B:$B,БЮДЖЕТ!$P:$P,$D111)))</f>
        <v/>
      </c>
      <c r="H111" s="36"/>
      <c r="I111" s="30">
        <f>IF(D111="",0,IF(G111=ФИО!$Q$8,0,SUM(р_дни!$J:$J))+SUMIFS(факт_операции!$L:$L,факт_операции!$D:$D,D111,факт_операции!$I:$I,операции!$F$8)-SUMIFS(факт_операции!$L:$L,факт_операции!$D:$D,D111,факт_операции!$I:$I,операции!$F$9)+SUMIFS(факт_операции!$L:$L,факт_операции!$D:$D,D111,факт_операции!$I:$I,операции!$F$10)-SUMIFS(факт_операции!$L:$L,факт_операции!$D:$D,D111,факт_операции!$I:$I,операции!$F$11))</f>
        <v>0</v>
      </c>
      <c r="J111" s="48">
        <f>ROUND(IF(D111="",0,IF(SUM(р_дни!$J:$J)=0,0,(SUMIFS(БЮДЖЕТ!$V:$V,БЮДЖЕТ!$P:$P,$D111)*IF(G111=ФИО!$Q$8,0,SUM(р_дни!$J:$J))+SUMIFS(факт_операции!$Q:$Q,факт_операции!$D:$D,$D111)*1000)/SUM(р_дни!$J:$J)))/100,0)*100</f>
        <v>0</v>
      </c>
      <c r="K111" s="48">
        <f>IF(D111="",0,SUMIFS(факт_операции!$O:$O,факт_операции!$D:$D,D111)-IF(SUMIFS(факт_операции!$Q:$Q,факт_операции!$D:$D,D111)&lt;&gt;0,SUMIFS(факт_операции!$O:$O,факт_операции!$D:$D,D111,факт_операции!$N:$N,операции!$H$11),0))</f>
        <v>0</v>
      </c>
      <c r="L111" s="48">
        <f>IF(D111="",0,SUMIFS(факт_операции!$T:$T,факт_операции!$D:$D,D111))</f>
        <v>0</v>
      </c>
      <c r="M111" s="86">
        <f t="shared" si="2"/>
        <v>0</v>
      </c>
      <c r="N111" s="36"/>
      <c r="O111" s="92"/>
      <c r="P111" s="96"/>
    </row>
    <row r="112" spans="1:16" x14ac:dyDescent="0.25">
      <c r="A112" s="1"/>
      <c r="B112" s="1"/>
      <c r="C112" s="5">
        <f t="shared" si="3"/>
        <v>102</v>
      </c>
      <c r="D112" s="19" t="str">
        <f>IF(C112&gt;MAX(БЮДЖЕТ!$C:$C),"",INDEX(БЮДЖЕТ!$P$11:$P$9415,C112))</f>
        <v/>
      </c>
      <c r="E112" s="22">
        <f>IF(D112="",0,IF(COUNTIF(БЮДЖЕТ!$P:$P,D112)=1,0,1))</f>
        <v>0</v>
      </c>
      <c r="F112" s="19" t="str">
        <f>IF($D112="","",INDEX(БЮДЖЕТ!$N:$N,SUMIFS(БЮДЖЕТ!$B:$B,БЮДЖЕТ!$P:$P,$D112)))</f>
        <v/>
      </c>
      <c r="G112" s="19" t="str">
        <f>IF($D112="","",INDEX(БЮДЖЕТ!$X:$X,SUMIFS(БЮДЖЕТ!$B:$B,БЮДЖЕТ!$P:$P,$D112)))</f>
        <v/>
      </c>
      <c r="H112" s="36"/>
      <c r="I112" s="30">
        <f>IF(D112="",0,IF(G112=ФИО!$Q$8,0,SUM(р_дни!$J:$J))+SUMIFS(факт_операции!$L:$L,факт_операции!$D:$D,D112,факт_операции!$I:$I,операции!$F$8)-SUMIFS(факт_операции!$L:$L,факт_операции!$D:$D,D112,факт_операции!$I:$I,операции!$F$9)+SUMIFS(факт_операции!$L:$L,факт_операции!$D:$D,D112,факт_операции!$I:$I,операции!$F$10)-SUMIFS(факт_операции!$L:$L,факт_операции!$D:$D,D112,факт_операции!$I:$I,операции!$F$11))</f>
        <v>0</v>
      </c>
      <c r="J112" s="48">
        <f>ROUND(IF(D112="",0,IF(SUM(р_дни!$J:$J)=0,0,(SUMIFS(БЮДЖЕТ!$V:$V,БЮДЖЕТ!$P:$P,$D112)*IF(G112=ФИО!$Q$8,0,SUM(р_дни!$J:$J))+SUMIFS(факт_операции!$Q:$Q,факт_операции!$D:$D,$D112)*1000)/SUM(р_дни!$J:$J)))/100,0)*100</f>
        <v>0</v>
      </c>
      <c r="K112" s="48">
        <f>IF(D112="",0,SUMIFS(факт_операции!$O:$O,факт_операции!$D:$D,D112)-IF(SUMIFS(факт_операции!$Q:$Q,факт_операции!$D:$D,D112)&lt;&gt;0,SUMIFS(факт_операции!$O:$O,факт_операции!$D:$D,D112,факт_операции!$N:$N,операции!$H$11),0))</f>
        <v>0</v>
      </c>
      <c r="L112" s="48">
        <f>IF(D112="",0,SUMIFS(факт_операции!$T:$T,факт_операции!$D:$D,D112))</f>
        <v>0</v>
      </c>
      <c r="M112" s="86">
        <f t="shared" si="2"/>
        <v>0</v>
      </c>
      <c r="N112" s="36"/>
      <c r="O112" s="92"/>
      <c r="P112" s="96"/>
    </row>
    <row r="113" spans="1:16" x14ac:dyDescent="0.25">
      <c r="A113" s="1"/>
      <c r="B113" s="1"/>
      <c r="C113" s="5">
        <f t="shared" si="3"/>
        <v>103</v>
      </c>
      <c r="D113" s="19" t="str">
        <f>IF(C113&gt;MAX(БЮДЖЕТ!$C:$C),"",INDEX(БЮДЖЕТ!$P$11:$P$9415,C113))</f>
        <v/>
      </c>
      <c r="E113" s="22">
        <f>IF(D113="",0,IF(COUNTIF(БЮДЖЕТ!$P:$P,D113)=1,0,1))</f>
        <v>0</v>
      </c>
      <c r="F113" s="19" t="str">
        <f>IF($D113="","",INDEX(БЮДЖЕТ!$N:$N,SUMIFS(БЮДЖЕТ!$B:$B,БЮДЖЕТ!$P:$P,$D113)))</f>
        <v/>
      </c>
      <c r="G113" s="19" t="str">
        <f>IF($D113="","",INDEX(БЮДЖЕТ!$X:$X,SUMIFS(БЮДЖЕТ!$B:$B,БЮДЖЕТ!$P:$P,$D113)))</f>
        <v/>
      </c>
      <c r="H113" s="36"/>
      <c r="I113" s="30">
        <f>IF(D113="",0,IF(G113=ФИО!$Q$8,0,SUM(р_дни!$J:$J))+SUMIFS(факт_операции!$L:$L,факт_операции!$D:$D,D113,факт_операции!$I:$I,операции!$F$8)-SUMIFS(факт_операции!$L:$L,факт_операции!$D:$D,D113,факт_операции!$I:$I,операции!$F$9)+SUMIFS(факт_операции!$L:$L,факт_операции!$D:$D,D113,факт_операции!$I:$I,операции!$F$10)-SUMIFS(факт_операции!$L:$L,факт_операции!$D:$D,D113,факт_операции!$I:$I,операции!$F$11))</f>
        <v>0</v>
      </c>
      <c r="J113" s="48">
        <f>ROUND(IF(D113="",0,IF(SUM(р_дни!$J:$J)=0,0,(SUMIFS(БЮДЖЕТ!$V:$V,БЮДЖЕТ!$P:$P,$D113)*IF(G113=ФИО!$Q$8,0,SUM(р_дни!$J:$J))+SUMIFS(факт_операции!$Q:$Q,факт_операции!$D:$D,$D113)*1000)/SUM(р_дни!$J:$J)))/100,0)*100</f>
        <v>0</v>
      </c>
      <c r="K113" s="48">
        <f>IF(D113="",0,SUMIFS(факт_операции!$O:$O,факт_операции!$D:$D,D113)-IF(SUMIFS(факт_операции!$Q:$Q,факт_операции!$D:$D,D113)&lt;&gt;0,SUMIFS(факт_операции!$O:$O,факт_операции!$D:$D,D113,факт_операции!$N:$N,операции!$H$11),0))</f>
        <v>0</v>
      </c>
      <c r="L113" s="48">
        <f>IF(D113="",0,SUMIFS(факт_операции!$T:$T,факт_операции!$D:$D,D113))</f>
        <v>0</v>
      </c>
      <c r="M113" s="86">
        <f t="shared" si="2"/>
        <v>0</v>
      </c>
      <c r="N113" s="36"/>
      <c r="O113" s="92"/>
      <c r="P113" s="96"/>
    </row>
    <row r="114" spans="1:16" x14ac:dyDescent="0.25">
      <c r="A114" s="1"/>
      <c r="B114" s="1"/>
      <c r="C114" s="5">
        <f t="shared" si="3"/>
        <v>104</v>
      </c>
      <c r="D114" s="19" t="str">
        <f>IF(C114&gt;MAX(БЮДЖЕТ!$C:$C),"",INDEX(БЮДЖЕТ!$P$11:$P$9415,C114))</f>
        <v/>
      </c>
      <c r="E114" s="22">
        <f>IF(D114="",0,IF(COUNTIF(БЮДЖЕТ!$P:$P,D114)=1,0,1))</f>
        <v>0</v>
      </c>
      <c r="F114" s="19" t="str">
        <f>IF($D114="","",INDEX(БЮДЖЕТ!$N:$N,SUMIFS(БЮДЖЕТ!$B:$B,БЮДЖЕТ!$P:$P,$D114)))</f>
        <v/>
      </c>
      <c r="G114" s="19" t="str">
        <f>IF($D114="","",INDEX(БЮДЖЕТ!$X:$X,SUMIFS(БЮДЖЕТ!$B:$B,БЮДЖЕТ!$P:$P,$D114)))</f>
        <v/>
      </c>
      <c r="H114" s="36"/>
      <c r="I114" s="30">
        <f>IF(D114="",0,IF(G114=ФИО!$Q$8,0,SUM(р_дни!$J:$J))+SUMIFS(факт_операции!$L:$L,факт_операции!$D:$D,D114,факт_операции!$I:$I,операции!$F$8)-SUMIFS(факт_операции!$L:$L,факт_операции!$D:$D,D114,факт_операции!$I:$I,операции!$F$9)+SUMIFS(факт_операции!$L:$L,факт_операции!$D:$D,D114,факт_операции!$I:$I,операции!$F$10)-SUMIFS(факт_операции!$L:$L,факт_операции!$D:$D,D114,факт_операции!$I:$I,операции!$F$11))</f>
        <v>0</v>
      </c>
      <c r="J114" s="48">
        <f>ROUND(IF(D114="",0,IF(SUM(р_дни!$J:$J)=0,0,(SUMIFS(БЮДЖЕТ!$V:$V,БЮДЖЕТ!$P:$P,$D114)*IF(G114=ФИО!$Q$8,0,SUM(р_дни!$J:$J))+SUMIFS(факт_операции!$Q:$Q,факт_операции!$D:$D,$D114)*1000)/SUM(р_дни!$J:$J)))/100,0)*100</f>
        <v>0</v>
      </c>
      <c r="K114" s="48">
        <f>IF(D114="",0,SUMIFS(факт_операции!$O:$O,факт_операции!$D:$D,D114)-IF(SUMIFS(факт_операции!$Q:$Q,факт_операции!$D:$D,D114)&lt;&gt;0,SUMIFS(факт_операции!$O:$O,факт_операции!$D:$D,D114,факт_операции!$N:$N,операции!$H$11),0))</f>
        <v>0</v>
      </c>
      <c r="L114" s="48">
        <f>IF(D114="",0,SUMIFS(факт_операции!$T:$T,факт_операции!$D:$D,D114))</f>
        <v>0</v>
      </c>
      <c r="M114" s="86">
        <f t="shared" si="2"/>
        <v>0</v>
      </c>
      <c r="N114" s="36"/>
      <c r="O114" s="92"/>
      <c r="P114" s="96"/>
    </row>
    <row r="115" spans="1:16" x14ac:dyDescent="0.25">
      <c r="A115" s="1"/>
      <c r="B115" s="1"/>
      <c r="C115" s="5">
        <f t="shared" si="3"/>
        <v>105</v>
      </c>
      <c r="D115" s="19" t="str">
        <f>IF(C115&gt;MAX(БЮДЖЕТ!$C:$C),"",INDEX(БЮДЖЕТ!$P$11:$P$9415,C115))</f>
        <v/>
      </c>
      <c r="E115" s="22">
        <f>IF(D115="",0,IF(COUNTIF(БЮДЖЕТ!$P:$P,D115)=1,0,1))</f>
        <v>0</v>
      </c>
      <c r="F115" s="19" t="str">
        <f>IF($D115="","",INDEX(БЮДЖЕТ!$N:$N,SUMIFS(БЮДЖЕТ!$B:$B,БЮДЖЕТ!$P:$P,$D115)))</f>
        <v/>
      </c>
      <c r="G115" s="19" t="str">
        <f>IF($D115="","",INDEX(БЮДЖЕТ!$X:$X,SUMIFS(БЮДЖЕТ!$B:$B,БЮДЖЕТ!$P:$P,$D115)))</f>
        <v/>
      </c>
      <c r="H115" s="36"/>
      <c r="I115" s="30">
        <f>IF(D115="",0,IF(G115=ФИО!$Q$8,0,SUM(р_дни!$J:$J))+SUMIFS(факт_операции!$L:$L,факт_операции!$D:$D,D115,факт_операции!$I:$I,операции!$F$8)-SUMIFS(факт_операции!$L:$L,факт_операции!$D:$D,D115,факт_операции!$I:$I,операции!$F$9)+SUMIFS(факт_операции!$L:$L,факт_операции!$D:$D,D115,факт_операции!$I:$I,операции!$F$10)-SUMIFS(факт_операции!$L:$L,факт_операции!$D:$D,D115,факт_операции!$I:$I,операции!$F$11))</f>
        <v>0</v>
      </c>
      <c r="J115" s="48">
        <f>ROUND(IF(D115="",0,IF(SUM(р_дни!$J:$J)=0,0,(SUMIFS(БЮДЖЕТ!$V:$V,БЮДЖЕТ!$P:$P,$D115)*IF(G115=ФИО!$Q$8,0,SUM(р_дни!$J:$J))+SUMIFS(факт_операции!$Q:$Q,факт_операции!$D:$D,$D115)*1000)/SUM(р_дни!$J:$J)))/100,0)*100</f>
        <v>0</v>
      </c>
      <c r="K115" s="48">
        <f>IF(D115="",0,SUMIFS(факт_операции!$O:$O,факт_операции!$D:$D,D115)-IF(SUMIFS(факт_операции!$Q:$Q,факт_операции!$D:$D,D115)&lt;&gt;0,SUMIFS(факт_операции!$O:$O,факт_операции!$D:$D,D115,факт_операции!$N:$N,операции!$H$11),0))</f>
        <v>0</v>
      </c>
      <c r="L115" s="48">
        <f>IF(D115="",0,SUMIFS(факт_операции!$T:$T,факт_операции!$D:$D,D115))</f>
        <v>0</v>
      </c>
      <c r="M115" s="86">
        <f t="shared" si="2"/>
        <v>0</v>
      </c>
      <c r="N115" s="36"/>
      <c r="O115" s="92"/>
      <c r="P115" s="96"/>
    </row>
    <row r="116" spans="1:16" x14ac:dyDescent="0.25">
      <c r="A116" s="1"/>
      <c r="B116" s="1"/>
      <c r="C116" s="5">
        <f t="shared" si="3"/>
        <v>106</v>
      </c>
      <c r="D116" s="19" t="str">
        <f>IF(C116&gt;MAX(БЮДЖЕТ!$C:$C),"",INDEX(БЮДЖЕТ!$P$11:$P$9415,C116))</f>
        <v/>
      </c>
      <c r="E116" s="22">
        <f>IF(D116="",0,IF(COUNTIF(БЮДЖЕТ!$P:$P,D116)=1,0,1))</f>
        <v>0</v>
      </c>
      <c r="F116" s="19" t="str">
        <f>IF($D116="","",INDEX(БЮДЖЕТ!$N:$N,SUMIFS(БЮДЖЕТ!$B:$B,БЮДЖЕТ!$P:$P,$D116)))</f>
        <v/>
      </c>
      <c r="G116" s="19" t="str">
        <f>IF($D116="","",INDEX(БЮДЖЕТ!$X:$X,SUMIFS(БЮДЖЕТ!$B:$B,БЮДЖЕТ!$P:$P,$D116)))</f>
        <v/>
      </c>
      <c r="H116" s="36"/>
      <c r="I116" s="30">
        <f>IF(D116="",0,IF(G116=ФИО!$Q$8,0,SUM(р_дни!$J:$J))+SUMIFS(факт_операции!$L:$L,факт_операции!$D:$D,D116,факт_операции!$I:$I,операции!$F$8)-SUMIFS(факт_операции!$L:$L,факт_операции!$D:$D,D116,факт_операции!$I:$I,операции!$F$9)+SUMIFS(факт_операции!$L:$L,факт_операции!$D:$D,D116,факт_операции!$I:$I,операции!$F$10)-SUMIFS(факт_операции!$L:$L,факт_операции!$D:$D,D116,факт_операции!$I:$I,операции!$F$11))</f>
        <v>0</v>
      </c>
      <c r="J116" s="48">
        <f>ROUND(IF(D116="",0,IF(SUM(р_дни!$J:$J)=0,0,(SUMIFS(БЮДЖЕТ!$V:$V,БЮДЖЕТ!$P:$P,$D116)*IF(G116=ФИО!$Q$8,0,SUM(р_дни!$J:$J))+SUMIFS(факт_операции!$Q:$Q,факт_операции!$D:$D,$D116)*1000)/SUM(р_дни!$J:$J)))/100,0)*100</f>
        <v>0</v>
      </c>
      <c r="K116" s="48">
        <f>IF(D116="",0,SUMIFS(факт_операции!$O:$O,факт_операции!$D:$D,D116)-IF(SUMIFS(факт_операции!$Q:$Q,факт_операции!$D:$D,D116)&lt;&gt;0,SUMIFS(факт_операции!$O:$O,факт_операции!$D:$D,D116,факт_операции!$N:$N,операции!$H$11),0))</f>
        <v>0</v>
      </c>
      <c r="L116" s="48">
        <f>IF(D116="",0,SUMIFS(факт_операции!$T:$T,факт_операции!$D:$D,D116))</f>
        <v>0</v>
      </c>
      <c r="M116" s="86">
        <f t="shared" si="2"/>
        <v>0</v>
      </c>
      <c r="N116" s="36"/>
      <c r="O116" s="92"/>
      <c r="P116" s="96"/>
    </row>
    <row r="117" spans="1:16" x14ac:dyDescent="0.25">
      <c r="A117" s="1"/>
      <c r="B117" s="1"/>
      <c r="C117" s="5">
        <f t="shared" si="3"/>
        <v>107</v>
      </c>
      <c r="D117" s="19" t="str">
        <f>IF(C117&gt;MAX(БЮДЖЕТ!$C:$C),"",INDEX(БЮДЖЕТ!$P$11:$P$9415,C117))</f>
        <v/>
      </c>
      <c r="E117" s="22">
        <f>IF(D117="",0,IF(COUNTIF(БЮДЖЕТ!$P:$P,D117)=1,0,1))</f>
        <v>0</v>
      </c>
      <c r="F117" s="19" t="str">
        <f>IF($D117="","",INDEX(БЮДЖЕТ!$N:$N,SUMIFS(БЮДЖЕТ!$B:$B,БЮДЖЕТ!$P:$P,$D117)))</f>
        <v/>
      </c>
      <c r="G117" s="19" t="str">
        <f>IF($D117="","",INDEX(БЮДЖЕТ!$X:$X,SUMIFS(БЮДЖЕТ!$B:$B,БЮДЖЕТ!$P:$P,$D117)))</f>
        <v/>
      </c>
      <c r="H117" s="36"/>
      <c r="I117" s="30">
        <f>IF(D117="",0,IF(G117=ФИО!$Q$8,0,SUM(р_дни!$J:$J))+SUMIFS(факт_операции!$L:$L,факт_операции!$D:$D,D117,факт_операции!$I:$I,операции!$F$8)-SUMIFS(факт_операции!$L:$L,факт_операции!$D:$D,D117,факт_операции!$I:$I,операции!$F$9)+SUMIFS(факт_операции!$L:$L,факт_операции!$D:$D,D117,факт_операции!$I:$I,операции!$F$10)-SUMIFS(факт_операции!$L:$L,факт_операции!$D:$D,D117,факт_операции!$I:$I,операции!$F$11))</f>
        <v>0</v>
      </c>
      <c r="J117" s="48">
        <f>ROUND(IF(D117="",0,IF(SUM(р_дни!$J:$J)=0,0,(SUMIFS(БЮДЖЕТ!$V:$V,БЮДЖЕТ!$P:$P,$D117)*IF(G117=ФИО!$Q$8,0,SUM(р_дни!$J:$J))+SUMIFS(факт_операции!$Q:$Q,факт_операции!$D:$D,$D117)*1000)/SUM(р_дни!$J:$J)))/100,0)*100</f>
        <v>0</v>
      </c>
      <c r="K117" s="48">
        <f>IF(D117="",0,SUMIFS(факт_операции!$O:$O,факт_операции!$D:$D,D117)-IF(SUMIFS(факт_операции!$Q:$Q,факт_операции!$D:$D,D117)&lt;&gt;0,SUMIFS(факт_операции!$O:$O,факт_операции!$D:$D,D117,факт_операции!$N:$N,операции!$H$11),0))</f>
        <v>0</v>
      </c>
      <c r="L117" s="48">
        <f>IF(D117="",0,SUMIFS(факт_операции!$T:$T,факт_операции!$D:$D,D117))</f>
        <v>0</v>
      </c>
      <c r="M117" s="86">
        <f t="shared" si="2"/>
        <v>0</v>
      </c>
      <c r="N117" s="36"/>
      <c r="O117" s="92"/>
      <c r="P117" s="96"/>
    </row>
    <row r="118" spans="1:16" x14ac:dyDescent="0.25">
      <c r="A118" s="1"/>
      <c r="B118" s="1"/>
      <c r="C118" s="5">
        <f t="shared" si="3"/>
        <v>108</v>
      </c>
      <c r="D118" s="19" t="str">
        <f>IF(C118&gt;MAX(БЮДЖЕТ!$C:$C),"",INDEX(БЮДЖЕТ!$P$11:$P$9415,C118))</f>
        <v/>
      </c>
      <c r="E118" s="22">
        <f>IF(D118="",0,IF(COUNTIF(БЮДЖЕТ!$P:$P,D118)=1,0,1))</f>
        <v>0</v>
      </c>
      <c r="F118" s="19" t="str">
        <f>IF($D118="","",INDEX(БЮДЖЕТ!$N:$N,SUMIFS(БЮДЖЕТ!$B:$B,БЮДЖЕТ!$P:$P,$D118)))</f>
        <v/>
      </c>
      <c r="G118" s="19" t="str">
        <f>IF($D118="","",INDEX(БЮДЖЕТ!$X:$X,SUMIFS(БЮДЖЕТ!$B:$B,БЮДЖЕТ!$P:$P,$D118)))</f>
        <v/>
      </c>
      <c r="H118" s="36"/>
      <c r="I118" s="30">
        <f>IF(D118="",0,IF(G118=ФИО!$Q$8,0,SUM(р_дни!$J:$J))+SUMIFS(факт_операции!$L:$L,факт_операции!$D:$D,D118,факт_операции!$I:$I,операции!$F$8)-SUMIFS(факт_операции!$L:$L,факт_операции!$D:$D,D118,факт_операции!$I:$I,операции!$F$9)+SUMIFS(факт_операции!$L:$L,факт_операции!$D:$D,D118,факт_операции!$I:$I,операции!$F$10)-SUMIFS(факт_операции!$L:$L,факт_операции!$D:$D,D118,факт_операции!$I:$I,операции!$F$11))</f>
        <v>0</v>
      </c>
      <c r="J118" s="48">
        <f>ROUND(IF(D118="",0,IF(SUM(р_дни!$J:$J)=0,0,(SUMIFS(БЮДЖЕТ!$V:$V,БЮДЖЕТ!$P:$P,$D118)*IF(G118=ФИО!$Q$8,0,SUM(р_дни!$J:$J))+SUMIFS(факт_операции!$Q:$Q,факт_операции!$D:$D,$D118)*1000)/SUM(р_дни!$J:$J)))/100,0)*100</f>
        <v>0</v>
      </c>
      <c r="K118" s="48">
        <f>IF(D118="",0,SUMIFS(факт_операции!$O:$O,факт_операции!$D:$D,D118)-IF(SUMIFS(факт_операции!$Q:$Q,факт_операции!$D:$D,D118)&lt;&gt;0,SUMIFS(факт_операции!$O:$O,факт_операции!$D:$D,D118,факт_операции!$N:$N,операции!$H$11),0))</f>
        <v>0</v>
      </c>
      <c r="L118" s="48">
        <f>IF(D118="",0,SUMIFS(факт_операции!$T:$T,факт_операции!$D:$D,D118))</f>
        <v>0</v>
      </c>
      <c r="M118" s="86">
        <f t="shared" si="2"/>
        <v>0</v>
      </c>
      <c r="N118" s="36"/>
      <c r="O118" s="92"/>
      <c r="P118" s="96"/>
    </row>
    <row r="119" spans="1:16" x14ac:dyDescent="0.25">
      <c r="A119" s="1"/>
      <c r="B119" s="1"/>
      <c r="C119" s="5">
        <f t="shared" si="3"/>
        <v>109</v>
      </c>
      <c r="D119" s="19" t="str">
        <f>IF(C119&gt;MAX(БЮДЖЕТ!$C:$C),"",INDEX(БЮДЖЕТ!$P$11:$P$9415,C119))</f>
        <v/>
      </c>
      <c r="E119" s="22">
        <f>IF(D119="",0,IF(COUNTIF(БЮДЖЕТ!$P:$P,D119)=1,0,1))</f>
        <v>0</v>
      </c>
      <c r="F119" s="19" t="str">
        <f>IF($D119="","",INDEX(БЮДЖЕТ!$N:$N,SUMIFS(БЮДЖЕТ!$B:$B,БЮДЖЕТ!$P:$P,$D119)))</f>
        <v/>
      </c>
      <c r="G119" s="19" t="str">
        <f>IF($D119="","",INDEX(БЮДЖЕТ!$X:$X,SUMIFS(БЮДЖЕТ!$B:$B,БЮДЖЕТ!$P:$P,$D119)))</f>
        <v/>
      </c>
      <c r="H119" s="36"/>
      <c r="I119" s="30">
        <f>IF(D119="",0,IF(G119=ФИО!$Q$8,0,SUM(р_дни!$J:$J))+SUMIFS(факт_операции!$L:$L,факт_операции!$D:$D,D119,факт_операции!$I:$I,операции!$F$8)-SUMIFS(факт_операции!$L:$L,факт_операции!$D:$D,D119,факт_операции!$I:$I,операции!$F$9)+SUMIFS(факт_операции!$L:$L,факт_операции!$D:$D,D119,факт_операции!$I:$I,операции!$F$10)-SUMIFS(факт_операции!$L:$L,факт_операции!$D:$D,D119,факт_операции!$I:$I,операции!$F$11))</f>
        <v>0</v>
      </c>
      <c r="J119" s="48">
        <f>ROUND(IF(D119="",0,IF(SUM(р_дни!$J:$J)=0,0,(SUMIFS(БЮДЖЕТ!$V:$V,БЮДЖЕТ!$P:$P,$D119)*IF(G119=ФИО!$Q$8,0,SUM(р_дни!$J:$J))+SUMIFS(факт_операции!$Q:$Q,факт_операции!$D:$D,$D119)*1000)/SUM(р_дни!$J:$J)))/100,0)*100</f>
        <v>0</v>
      </c>
      <c r="K119" s="48">
        <f>IF(D119="",0,SUMIFS(факт_операции!$O:$O,факт_операции!$D:$D,D119)-IF(SUMIFS(факт_операции!$Q:$Q,факт_операции!$D:$D,D119)&lt;&gt;0,SUMIFS(факт_операции!$O:$O,факт_операции!$D:$D,D119,факт_операции!$N:$N,операции!$H$11),0))</f>
        <v>0</v>
      </c>
      <c r="L119" s="48">
        <f>IF(D119="",0,SUMIFS(факт_операции!$T:$T,факт_операции!$D:$D,D119))</f>
        <v>0</v>
      </c>
      <c r="M119" s="86">
        <f t="shared" si="2"/>
        <v>0</v>
      </c>
      <c r="N119" s="36"/>
      <c r="O119" s="92"/>
      <c r="P119" s="96"/>
    </row>
    <row r="120" spans="1:16" x14ac:dyDescent="0.25">
      <c r="A120" s="1"/>
      <c r="B120" s="1"/>
      <c r="C120" s="5">
        <f t="shared" si="3"/>
        <v>110</v>
      </c>
      <c r="D120" s="19" t="str">
        <f>IF(C120&gt;MAX(БЮДЖЕТ!$C:$C),"",INDEX(БЮДЖЕТ!$P$11:$P$9415,C120))</f>
        <v/>
      </c>
      <c r="E120" s="22">
        <f>IF(D120="",0,IF(COUNTIF(БЮДЖЕТ!$P:$P,D120)=1,0,1))</f>
        <v>0</v>
      </c>
      <c r="F120" s="19" t="str">
        <f>IF($D120="","",INDEX(БЮДЖЕТ!$N:$N,SUMIFS(БЮДЖЕТ!$B:$B,БЮДЖЕТ!$P:$P,$D120)))</f>
        <v/>
      </c>
      <c r="G120" s="19" t="str">
        <f>IF($D120="","",INDEX(БЮДЖЕТ!$X:$X,SUMIFS(БЮДЖЕТ!$B:$B,БЮДЖЕТ!$P:$P,$D120)))</f>
        <v/>
      </c>
      <c r="H120" s="36"/>
      <c r="I120" s="30">
        <f>IF(D120="",0,IF(G120=ФИО!$Q$8,0,SUM(р_дни!$J:$J))+SUMIFS(факт_операции!$L:$L,факт_операции!$D:$D,D120,факт_операции!$I:$I,операции!$F$8)-SUMIFS(факт_операции!$L:$L,факт_операции!$D:$D,D120,факт_операции!$I:$I,операции!$F$9)+SUMIFS(факт_операции!$L:$L,факт_операции!$D:$D,D120,факт_операции!$I:$I,операции!$F$10)-SUMIFS(факт_операции!$L:$L,факт_операции!$D:$D,D120,факт_операции!$I:$I,операции!$F$11))</f>
        <v>0</v>
      </c>
      <c r="J120" s="48">
        <f>ROUND(IF(D120="",0,IF(SUM(р_дни!$J:$J)=0,0,(SUMIFS(БЮДЖЕТ!$V:$V,БЮДЖЕТ!$P:$P,$D120)*IF(G120=ФИО!$Q$8,0,SUM(р_дни!$J:$J))+SUMIFS(факт_операции!$Q:$Q,факт_операции!$D:$D,$D120)*1000)/SUM(р_дни!$J:$J)))/100,0)*100</f>
        <v>0</v>
      </c>
      <c r="K120" s="48">
        <f>IF(D120="",0,SUMIFS(факт_операции!$O:$O,факт_операции!$D:$D,D120)-IF(SUMIFS(факт_операции!$Q:$Q,факт_операции!$D:$D,D120)&lt;&gt;0,SUMIFS(факт_операции!$O:$O,факт_операции!$D:$D,D120,факт_операции!$N:$N,операции!$H$11),0))</f>
        <v>0</v>
      </c>
      <c r="L120" s="48">
        <f>IF(D120="",0,SUMIFS(факт_операции!$T:$T,факт_операции!$D:$D,D120))</f>
        <v>0</v>
      </c>
      <c r="M120" s="86">
        <f t="shared" si="2"/>
        <v>0</v>
      </c>
      <c r="N120" s="36"/>
      <c r="O120" s="92"/>
      <c r="P120" s="96"/>
    </row>
    <row r="121" spans="1:16" x14ac:dyDescent="0.25">
      <c r="A121" s="1"/>
      <c r="B121" s="1"/>
      <c r="C121" s="5">
        <f t="shared" si="3"/>
        <v>111</v>
      </c>
      <c r="D121" s="19" t="str">
        <f>IF(C121&gt;MAX(БЮДЖЕТ!$C:$C),"",INDEX(БЮДЖЕТ!$P$11:$P$9415,C121))</f>
        <v/>
      </c>
      <c r="E121" s="22">
        <f>IF(D121="",0,IF(COUNTIF(БЮДЖЕТ!$P:$P,D121)=1,0,1))</f>
        <v>0</v>
      </c>
      <c r="F121" s="19" t="str">
        <f>IF($D121="","",INDEX(БЮДЖЕТ!$N:$N,SUMIFS(БЮДЖЕТ!$B:$B,БЮДЖЕТ!$P:$P,$D121)))</f>
        <v/>
      </c>
      <c r="G121" s="19" t="str">
        <f>IF($D121="","",INDEX(БЮДЖЕТ!$X:$X,SUMIFS(БЮДЖЕТ!$B:$B,БЮДЖЕТ!$P:$P,$D121)))</f>
        <v/>
      </c>
      <c r="H121" s="36"/>
      <c r="I121" s="30">
        <f>IF(D121="",0,IF(G121=ФИО!$Q$8,0,SUM(р_дни!$J:$J))+SUMIFS(факт_операции!$L:$L,факт_операции!$D:$D,D121,факт_операции!$I:$I,операции!$F$8)-SUMIFS(факт_операции!$L:$L,факт_операции!$D:$D,D121,факт_операции!$I:$I,операции!$F$9)+SUMIFS(факт_операции!$L:$L,факт_операции!$D:$D,D121,факт_операции!$I:$I,операции!$F$10)-SUMIFS(факт_операции!$L:$L,факт_операции!$D:$D,D121,факт_операции!$I:$I,операции!$F$11))</f>
        <v>0</v>
      </c>
      <c r="J121" s="48">
        <f>ROUND(IF(D121="",0,IF(SUM(р_дни!$J:$J)=0,0,(SUMIFS(БЮДЖЕТ!$V:$V,БЮДЖЕТ!$P:$P,$D121)*IF(G121=ФИО!$Q$8,0,SUM(р_дни!$J:$J))+SUMIFS(факт_операции!$Q:$Q,факт_операции!$D:$D,$D121)*1000)/SUM(р_дни!$J:$J)))/100,0)*100</f>
        <v>0</v>
      </c>
      <c r="K121" s="48">
        <f>IF(D121="",0,SUMIFS(факт_операции!$O:$O,факт_операции!$D:$D,D121)-IF(SUMIFS(факт_операции!$Q:$Q,факт_операции!$D:$D,D121)&lt;&gt;0,SUMIFS(факт_операции!$O:$O,факт_операции!$D:$D,D121,факт_операции!$N:$N,операции!$H$11),0))</f>
        <v>0</v>
      </c>
      <c r="L121" s="48">
        <f>IF(D121="",0,SUMIFS(факт_операции!$T:$T,факт_операции!$D:$D,D121))</f>
        <v>0</v>
      </c>
      <c r="M121" s="86">
        <f t="shared" si="2"/>
        <v>0</v>
      </c>
      <c r="N121" s="36"/>
      <c r="O121" s="92"/>
      <c r="P121" s="96"/>
    </row>
    <row r="122" spans="1:16" x14ac:dyDescent="0.25">
      <c r="A122" s="1"/>
      <c r="B122" s="1"/>
      <c r="C122" s="5">
        <f t="shared" si="3"/>
        <v>112</v>
      </c>
      <c r="D122" s="19" t="str">
        <f>IF(C122&gt;MAX(БЮДЖЕТ!$C:$C),"",INDEX(БЮДЖЕТ!$P$11:$P$9415,C122))</f>
        <v/>
      </c>
      <c r="E122" s="22">
        <f>IF(D122="",0,IF(COUNTIF(БЮДЖЕТ!$P:$P,D122)=1,0,1))</f>
        <v>0</v>
      </c>
      <c r="F122" s="19" t="str">
        <f>IF($D122="","",INDEX(БЮДЖЕТ!$N:$N,SUMIFS(БЮДЖЕТ!$B:$B,БЮДЖЕТ!$P:$P,$D122)))</f>
        <v/>
      </c>
      <c r="G122" s="19" t="str">
        <f>IF($D122="","",INDEX(БЮДЖЕТ!$X:$X,SUMIFS(БЮДЖЕТ!$B:$B,БЮДЖЕТ!$P:$P,$D122)))</f>
        <v/>
      </c>
      <c r="H122" s="36"/>
      <c r="I122" s="30">
        <f>IF(D122="",0,IF(G122=ФИО!$Q$8,0,SUM(р_дни!$J:$J))+SUMIFS(факт_операции!$L:$L,факт_операции!$D:$D,D122,факт_операции!$I:$I,операции!$F$8)-SUMIFS(факт_операции!$L:$L,факт_операции!$D:$D,D122,факт_операции!$I:$I,операции!$F$9)+SUMIFS(факт_операции!$L:$L,факт_операции!$D:$D,D122,факт_операции!$I:$I,операции!$F$10)-SUMIFS(факт_операции!$L:$L,факт_операции!$D:$D,D122,факт_операции!$I:$I,операции!$F$11))</f>
        <v>0</v>
      </c>
      <c r="J122" s="48">
        <f>ROUND(IF(D122="",0,IF(SUM(р_дни!$J:$J)=0,0,(SUMIFS(БЮДЖЕТ!$V:$V,БЮДЖЕТ!$P:$P,$D122)*IF(G122=ФИО!$Q$8,0,SUM(р_дни!$J:$J))+SUMIFS(факт_операции!$Q:$Q,факт_операции!$D:$D,$D122)*1000)/SUM(р_дни!$J:$J)))/100,0)*100</f>
        <v>0</v>
      </c>
      <c r="K122" s="48">
        <f>IF(D122="",0,SUMIFS(факт_операции!$O:$O,факт_операции!$D:$D,D122)-IF(SUMIFS(факт_операции!$Q:$Q,факт_операции!$D:$D,D122)&lt;&gt;0,SUMIFS(факт_операции!$O:$O,факт_операции!$D:$D,D122,факт_операции!$N:$N,операции!$H$11),0))</f>
        <v>0</v>
      </c>
      <c r="L122" s="48">
        <f>IF(D122="",0,SUMIFS(факт_операции!$T:$T,факт_операции!$D:$D,D122))</f>
        <v>0</v>
      </c>
      <c r="M122" s="86">
        <f t="shared" si="2"/>
        <v>0</v>
      </c>
      <c r="N122" s="36"/>
      <c r="O122" s="92"/>
      <c r="P122" s="96"/>
    </row>
    <row r="123" spans="1:16" x14ac:dyDescent="0.25">
      <c r="A123" s="1"/>
      <c r="B123" s="1"/>
      <c r="C123" s="5">
        <f t="shared" si="3"/>
        <v>113</v>
      </c>
      <c r="D123" s="19" t="str">
        <f>IF(C123&gt;MAX(БЮДЖЕТ!$C:$C),"",INDEX(БЮДЖЕТ!$P$11:$P$9415,C123))</f>
        <v/>
      </c>
      <c r="E123" s="22">
        <f>IF(D123="",0,IF(COUNTIF(БЮДЖЕТ!$P:$P,D123)=1,0,1))</f>
        <v>0</v>
      </c>
      <c r="F123" s="19" t="str">
        <f>IF($D123="","",INDEX(БЮДЖЕТ!$N:$N,SUMIFS(БЮДЖЕТ!$B:$B,БЮДЖЕТ!$P:$P,$D123)))</f>
        <v/>
      </c>
      <c r="G123" s="19" t="str">
        <f>IF($D123="","",INDEX(БЮДЖЕТ!$X:$X,SUMIFS(БЮДЖЕТ!$B:$B,БЮДЖЕТ!$P:$P,$D123)))</f>
        <v/>
      </c>
      <c r="H123" s="36"/>
      <c r="I123" s="30">
        <f>IF(D123="",0,IF(G123=ФИО!$Q$8,0,SUM(р_дни!$J:$J))+SUMIFS(факт_операции!$L:$L,факт_операции!$D:$D,D123,факт_операции!$I:$I,операции!$F$8)-SUMIFS(факт_операции!$L:$L,факт_операции!$D:$D,D123,факт_операции!$I:$I,операции!$F$9)+SUMIFS(факт_операции!$L:$L,факт_операции!$D:$D,D123,факт_операции!$I:$I,операции!$F$10)-SUMIFS(факт_операции!$L:$L,факт_операции!$D:$D,D123,факт_операции!$I:$I,операции!$F$11))</f>
        <v>0</v>
      </c>
      <c r="J123" s="48">
        <f>ROUND(IF(D123="",0,IF(SUM(р_дни!$J:$J)=0,0,(SUMIFS(БЮДЖЕТ!$V:$V,БЮДЖЕТ!$P:$P,$D123)*IF(G123=ФИО!$Q$8,0,SUM(р_дни!$J:$J))+SUMIFS(факт_операции!$Q:$Q,факт_операции!$D:$D,$D123)*1000)/SUM(р_дни!$J:$J)))/100,0)*100</f>
        <v>0</v>
      </c>
      <c r="K123" s="48">
        <f>IF(D123="",0,SUMIFS(факт_операции!$O:$O,факт_операции!$D:$D,D123)-IF(SUMIFS(факт_операции!$Q:$Q,факт_операции!$D:$D,D123)&lt;&gt;0,SUMIFS(факт_операции!$O:$O,факт_операции!$D:$D,D123,факт_операции!$N:$N,операции!$H$11),0))</f>
        <v>0</v>
      </c>
      <c r="L123" s="48">
        <f>IF(D123="",0,SUMIFS(факт_операции!$T:$T,факт_операции!$D:$D,D123))</f>
        <v>0</v>
      </c>
      <c r="M123" s="86">
        <f t="shared" si="2"/>
        <v>0</v>
      </c>
      <c r="N123" s="36"/>
      <c r="O123" s="92"/>
      <c r="P123" s="96"/>
    </row>
    <row r="124" spans="1:16" x14ac:dyDescent="0.25">
      <c r="A124" s="1"/>
      <c r="B124" s="1"/>
      <c r="C124" s="5">
        <f t="shared" si="3"/>
        <v>114</v>
      </c>
      <c r="D124" s="19" t="str">
        <f>IF(C124&gt;MAX(БЮДЖЕТ!$C:$C),"",INDEX(БЮДЖЕТ!$P$11:$P$9415,C124))</f>
        <v/>
      </c>
      <c r="E124" s="22">
        <f>IF(D124="",0,IF(COUNTIF(БЮДЖЕТ!$P:$P,D124)=1,0,1))</f>
        <v>0</v>
      </c>
      <c r="F124" s="19" t="str">
        <f>IF($D124="","",INDEX(БЮДЖЕТ!$N:$N,SUMIFS(БЮДЖЕТ!$B:$B,БЮДЖЕТ!$P:$P,$D124)))</f>
        <v/>
      </c>
      <c r="G124" s="19" t="str">
        <f>IF($D124="","",INDEX(БЮДЖЕТ!$X:$X,SUMIFS(БЮДЖЕТ!$B:$B,БЮДЖЕТ!$P:$P,$D124)))</f>
        <v/>
      </c>
      <c r="H124" s="36"/>
      <c r="I124" s="30">
        <f>IF(D124="",0,IF(G124=ФИО!$Q$8,0,SUM(р_дни!$J:$J))+SUMIFS(факт_операции!$L:$L,факт_операции!$D:$D,D124,факт_операции!$I:$I,операции!$F$8)-SUMIFS(факт_операции!$L:$L,факт_операции!$D:$D,D124,факт_операции!$I:$I,операции!$F$9)+SUMIFS(факт_операции!$L:$L,факт_операции!$D:$D,D124,факт_операции!$I:$I,операции!$F$10)-SUMIFS(факт_операции!$L:$L,факт_операции!$D:$D,D124,факт_операции!$I:$I,операции!$F$11))</f>
        <v>0</v>
      </c>
      <c r="J124" s="48">
        <f>ROUND(IF(D124="",0,IF(SUM(р_дни!$J:$J)=0,0,(SUMIFS(БЮДЖЕТ!$V:$V,БЮДЖЕТ!$P:$P,$D124)*IF(G124=ФИО!$Q$8,0,SUM(р_дни!$J:$J))+SUMIFS(факт_операции!$Q:$Q,факт_операции!$D:$D,$D124)*1000)/SUM(р_дни!$J:$J)))/100,0)*100</f>
        <v>0</v>
      </c>
      <c r="K124" s="48">
        <f>IF(D124="",0,SUMIFS(факт_операции!$O:$O,факт_операции!$D:$D,D124)-IF(SUMIFS(факт_операции!$Q:$Q,факт_операции!$D:$D,D124)&lt;&gt;0,SUMIFS(факт_операции!$O:$O,факт_операции!$D:$D,D124,факт_операции!$N:$N,операции!$H$11),0))</f>
        <v>0</v>
      </c>
      <c r="L124" s="48">
        <f>IF(D124="",0,SUMIFS(факт_операции!$T:$T,факт_операции!$D:$D,D124))</f>
        <v>0</v>
      </c>
      <c r="M124" s="86">
        <f t="shared" si="2"/>
        <v>0</v>
      </c>
      <c r="N124" s="36"/>
      <c r="O124" s="92"/>
      <c r="P124" s="96"/>
    </row>
    <row r="125" spans="1:16" x14ac:dyDescent="0.25">
      <c r="A125" s="1"/>
      <c r="B125" s="1"/>
      <c r="C125" s="5">
        <f t="shared" si="3"/>
        <v>115</v>
      </c>
      <c r="D125" s="19" t="str">
        <f>IF(C125&gt;MAX(БЮДЖЕТ!$C:$C),"",INDEX(БЮДЖЕТ!$P$11:$P$9415,C125))</f>
        <v/>
      </c>
      <c r="E125" s="22">
        <f>IF(D125="",0,IF(COUNTIF(БЮДЖЕТ!$P:$P,D125)=1,0,1))</f>
        <v>0</v>
      </c>
      <c r="F125" s="19" t="str">
        <f>IF($D125="","",INDEX(БЮДЖЕТ!$N:$N,SUMIFS(БЮДЖЕТ!$B:$B,БЮДЖЕТ!$P:$P,$D125)))</f>
        <v/>
      </c>
      <c r="G125" s="19" t="str">
        <f>IF($D125="","",INDEX(БЮДЖЕТ!$X:$X,SUMIFS(БЮДЖЕТ!$B:$B,БЮДЖЕТ!$P:$P,$D125)))</f>
        <v/>
      </c>
      <c r="H125" s="36"/>
      <c r="I125" s="30">
        <f>IF(D125="",0,IF(G125=ФИО!$Q$8,0,SUM(р_дни!$J:$J))+SUMIFS(факт_операции!$L:$L,факт_операции!$D:$D,D125,факт_операции!$I:$I,операции!$F$8)-SUMIFS(факт_операции!$L:$L,факт_операции!$D:$D,D125,факт_операции!$I:$I,операции!$F$9)+SUMIFS(факт_операции!$L:$L,факт_операции!$D:$D,D125,факт_операции!$I:$I,операции!$F$10)-SUMIFS(факт_операции!$L:$L,факт_операции!$D:$D,D125,факт_операции!$I:$I,операции!$F$11))</f>
        <v>0</v>
      </c>
      <c r="J125" s="48">
        <f>ROUND(IF(D125="",0,IF(SUM(р_дни!$J:$J)=0,0,(SUMIFS(БЮДЖЕТ!$V:$V,БЮДЖЕТ!$P:$P,$D125)*IF(G125=ФИО!$Q$8,0,SUM(р_дни!$J:$J))+SUMIFS(факт_операции!$Q:$Q,факт_операции!$D:$D,$D125)*1000)/SUM(р_дни!$J:$J)))/100,0)*100</f>
        <v>0</v>
      </c>
      <c r="K125" s="48">
        <f>IF(D125="",0,SUMIFS(факт_операции!$O:$O,факт_операции!$D:$D,D125)-IF(SUMIFS(факт_операции!$Q:$Q,факт_операции!$D:$D,D125)&lt;&gt;0,SUMIFS(факт_операции!$O:$O,факт_операции!$D:$D,D125,факт_операции!$N:$N,операции!$H$11),0))</f>
        <v>0</v>
      </c>
      <c r="L125" s="48">
        <f>IF(D125="",0,SUMIFS(факт_операции!$T:$T,факт_операции!$D:$D,D125))</f>
        <v>0</v>
      </c>
      <c r="M125" s="86">
        <f t="shared" si="2"/>
        <v>0</v>
      </c>
      <c r="N125" s="36"/>
      <c r="O125" s="92"/>
      <c r="P125" s="96"/>
    </row>
    <row r="126" spans="1:16" x14ac:dyDescent="0.25">
      <c r="A126" s="1"/>
      <c r="B126" s="1"/>
      <c r="C126" s="5">
        <f t="shared" si="3"/>
        <v>116</v>
      </c>
      <c r="D126" s="19" t="str">
        <f>IF(C126&gt;MAX(БЮДЖЕТ!$C:$C),"",INDEX(БЮДЖЕТ!$P$11:$P$9415,C126))</f>
        <v/>
      </c>
      <c r="E126" s="22">
        <f>IF(D126="",0,IF(COUNTIF(БЮДЖЕТ!$P:$P,D126)=1,0,1))</f>
        <v>0</v>
      </c>
      <c r="F126" s="19" t="str">
        <f>IF($D126="","",INDEX(БЮДЖЕТ!$N:$N,SUMIFS(БЮДЖЕТ!$B:$B,БЮДЖЕТ!$P:$P,$D126)))</f>
        <v/>
      </c>
      <c r="G126" s="19" t="str">
        <f>IF($D126="","",INDEX(БЮДЖЕТ!$X:$X,SUMIFS(БЮДЖЕТ!$B:$B,БЮДЖЕТ!$P:$P,$D126)))</f>
        <v/>
      </c>
      <c r="H126" s="36"/>
      <c r="I126" s="30">
        <f>IF(D126="",0,IF(G126=ФИО!$Q$8,0,SUM(р_дни!$J:$J))+SUMIFS(факт_операции!$L:$L,факт_операции!$D:$D,D126,факт_операции!$I:$I,операции!$F$8)-SUMIFS(факт_операции!$L:$L,факт_операции!$D:$D,D126,факт_операции!$I:$I,операции!$F$9)+SUMIFS(факт_операции!$L:$L,факт_операции!$D:$D,D126,факт_операции!$I:$I,операции!$F$10)-SUMIFS(факт_операции!$L:$L,факт_операции!$D:$D,D126,факт_операции!$I:$I,операции!$F$11))</f>
        <v>0</v>
      </c>
      <c r="J126" s="48">
        <f>ROUND(IF(D126="",0,IF(SUM(р_дни!$J:$J)=0,0,(SUMIFS(БЮДЖЕТ!$V:$V,БЮДЖЕТ!$P:$P,$D126)*IF(G126=ФИО!$Q$8,0,SUM(р_дни!$J:$J))+SUMIFS(факт_операции!$Q:$Q,факт_операции!$D:$D,$D126)*1000)/SUM(р_дни!$J:$J)))/100,0)*100</f>
        <v>0</v>
      </c>
      <c r="K126" s="48">
        <f>IF(D126="",0,SUMIFS(факт_операции!$O:$O,факт_операции!$D:$D,D126)-IF(SUMIFS(факт_операции!$Q:$Q,факт_операции!$D:$D,D126)&lt;&gt;0,SUMIFS(факт_операции!$O:$O,факт_операции!$D:$D,D126,факт_операции!$N:$N,операции!$H$11),0))</f>
        <v>0</v>
      </c>
      <c r="L126" s="48">
        <f>IF(D126="",0,SUMIFS(факт_операции!$T:$T,факт_операции!$D:$D,D126))</f>
        <v>0</v>
      </c>
      <c r="M126" s="86">
        <f t="shared" si="2"/>
        <v>0</v>
      </c>
      <c r="N126" s="36"/>
      <c r="O126" s="92"/>
      <c r="P126" s="96"/>
    </row>
    <row r="127" spans="1:16" x14ac:dyDescent="0.25">
      <c r="A127" s="1"/>
      <c r="B127" s="1"/>
      <c r="C127" s="5">
        <f>C126+1</f>
        <v>117</v>
      </c>
      <c r="D127" s="19" t="str">
        <f>IF(C127&gt;MAX(БЮДЖЕТ!$C:$C),"",INDEX(БЮДЖЕТ!$P$11:$P$9415,C127))</f>
        <v/>
      </c>
      <c r="E127" s="22">
        <f>IF(D127="",0,IF(COUNTIF(БЮДЖЕТ!$P:$P,D127)=1,0,1))</f>
        <v>0</v>
      </c>
      <c r="F127" s="19" t="str">
        <f>IF($D127="","",INDEX(БЮДЖЕТ!$N:$N,SUMIFS(БЮДЖЕТ!$B:$B,БЮДЖЕТ!$P:$P,$D127)))</f>
        <v/>
      </c>
      <c r="G127" s="19" t="str">
        <f>IF($D127="","",INDEX(БЮДЖЕТ!$X:$X,SUMIFS(БЮДЖЕТ!$B:$B,БЮДЖЕТ!$P:$P,$D127)))</f>
        <v/>
      </c>
      <c r="H127" s="36"/>
      <c r="I127" s="30">
        <f>IF(D127="",0,IF(G127=ФИО!$Q$8,0,SUM(р_дни!$J:$J))+SUMIFS(факт_операции!$L:$L,факт_операции!$D:$D,D127,факт_операции!$I:$I,операции!$F$8)-SUMIFS(факт_операции!$L:$L,факт_операции!$D:$D,D127,факт_операции!$I:$I,операции!$F$9)+SUMIFS(факт_операции!$L:$L,факт_операции!$D:$D,D127,факт_операции!$I:$I,операции!$F$10)-SUMIFS(факт_операции!$L:$L,факт_операции!$D:$D,D127,факт_операции!$I:$I,операции!$F$11))</f>
        <v>0</v>
      </c>
      <c r="J127" s="48">
        <f>ROUND(IF(D127="",0,IF(SUM(р_дни!$J:$J)=0,0,(SUMIFS(БЮДЖЕТ!$V:$V,БЮДЖЕТ!$P:$P,$D127)*IF(G127=ФИО!$Q$8,0,SUM(р_дни!$J:$J))+SUMIFS(факт_операции!$Q:$Q,факт_операции!$D:$D,$D127)*1000)/SUM(р_дни!$J:$J)))/100,0)*100</f>
        <v>0</v>
      </c>
      <c r="K127" s="48">
        <f>IF(D127="",0,SUMIFS(факт_операции!$O:$O,факт_операции!$D:$D,D127)-IF(SUMIFS(факт_операции!$Q:$Q,факт_операции!$D:$D,D127)&lt;&gt;0,SUMIFS(факт_операции!$O:$O,факт_операции!$D:$D,D127,факт_операции!$N:$N,операции!$H$11),0))</f>
        <v>0</v>
      </c>
      <c r="L127" s="48">
        <f>IF(D127="",0,SUMIFS(факт_операции!$T:$T,факт_операции!$D:$D,D127))</f>
        <v>0</v>
      </c>
      <c r="M127" s="86">
        <f t="shared" si="2"/>
        <v>0</v>
      </c>
      <c r="N127" s="36"/>
      <c r="O127" s="92"/>
      <c r="P127" s="96"/>
    </row>
    <row r="128" spans="1:16" x14ac:dyDescent="0.25">
      <c r="A128" s="1"/>
      <c r="B128" s="1"/>
      <c r="C128" s="5">
        <f>C127+1</f>
        <v>118</v>
      </c>
      <c r="D128" s="19" t="str">
        <f>IF(C128&gt;MAX(БЮДЖЕТ!$C:$C),"",INDEX(БЮДЖЕТ!$P$11:$P$9415,C128))</f>
        <v/>
      </c>
      <c r="E128" s="22">
        <f>IF(D128="",0,IF(COUNTIF(БЮДЖЕТ!$P:$P,D128)=1,0,1))</f>
        <v>0</v>
      </c>
      <c r="F128" s="19" t="str">
        <f>IF($D128="","",INDEX(БЮДЖЕТ!$N:$N,SUMIFS(БЮДЖЕТ!$B:$B,БЮДЖЕТ!$P:$P,$D128)))</f>
        <v/>
      </c>
      <c r="G128" s="19" t="str">
        <f>IF($D128="","",INDEX(БЮДЖЕТ!$X:$X,SUMIFS(БЮДЖЕТ!$B:$B,БЮДЖЕТ!$P:$P,$D128)))</f>
        <v/>
      </c>
      <c r="H128" s="36"/>
      <c r="I128" s="30">
        <f>IF(D128="",0,IF(G128=ФИО!$Q$8,0,SUM(р_дни!$J:$J))+SUMIFS(факт_операции!$L:$L,факт_операции!$D:$D,D128,факт_операции!$I:$I,операции!$F$8)-SUMIFS(факт_операции!$L:$L,факт_операции!$D:$D,D128,факт_операции!$I:$I,операции!$F$9)+SUMIFS(факт_операции!$L:$L,факт_операции!$D:$D,D128,факт_операции!$I:$I,операции!$F$10)-SUMIFS(факт_операции!$L:$L,факт_операции!$D:$D,D128,факт_операции!$I:$I,операции!$F$11))</f>
        <v>0</v>
      </c>
      <c r="J128" s="48">
        <f>ROUND(IF(D128="",0,IF(SUM(р_дни!$J:$J)=0,0,(SUMIFS(БЮДЖЕТ!$V:$V,БЮДЖЕТ!$P:$P,$D128)*IF(G128=ФИО!$Q$8,0,SUM(р_дни!$J:$J))+SUMIFS(факт_операции!$Q:$Q,факт_операции!$D:$D,$D128)*1000)/SUM(р_дни!$J:$J)))/100,0)*100</f>
        <v>0</v>
      </c>
      <c r="K128" s="48">
        <f>IF(D128="",0,SUMIFS(факт_операции!$O:$O,факт_операции!$D:$D,D128)-IF(SUMIFS(факт_операции!$Q:$Q,факт_операции!$D:$D,D128)&lt;&gt;0,SUMIFS(факт_операции!$O:$O,факт_операции!$D:$D,D128,факт_операции!$N:$N,операции!$H$11),0))</f>
        <v>0</v>
      </c>
      <c r="L128" s="48">
        <f>IF(D128="",0,SUMIFS(факт_операции!$T:$T,факт_операции!$D:$D,D128))</f>
        <v>0</v>
      </c>
      <c r="M128" s="86">
        <f t="shared" si="2"/>
        <v>0</v>
      </c>
      <c r="N128" s="36"/>
      <c r="O128" s="92"/>
      <c r="P128" s="96"/>
    </row>
    <row r="129" spans="1:16" x14ac:dyDescent="0.25">
      <c r="A129" s="1"/>
      <c r="B129" s="1"/>
      <c r="C129" s="5">
        <f>C128+1</f>
        <v>119</v>
      </c>
      <c r="D129" s="19" t="str">
        <f>IF(C129&gt;MAX(БЮДЖЕТ!$C:$C),"",INDEX(БЮДЖЕТ!$P$11:$P$9415,C129))</f>
        <v/>
      </c>
      <c r="E129" s="22">
        <f>IF(D129="",0,IF(COUNTIF(БЮДЖЕТ!$P:$P,D129)=1,0,1))</f>
        <v>0</v>
      </c>
      <c r="F129" s="19" t="str">
        <f>IF($D129="","",INDEX(БЮДЖЕТ!$N:$N,SUMIFS(БЮДЖЕТ!$B:$B,БЮДЖЕТ!$P:$P,$D129)))</f>
        <v/>
      </c>
      <c r="G129" s="19" t="str">
        <f>IF($D129="","",INDEX(БЮДЖЕТ!$X:$X,SUMIFS(БЮДЖЕТ!$B:$B,БЮДЖЕТ!$P:$P,$D129)))</f>
        <v/>
      </c>
      <c r="H129" s="36"/>
      <c r="I129" s="30">
        <f>IF(D129="",0,IF(G129=ФИО!$Q$8,0,SUM(р_дни!$J:$J))+SUMIFS(факт_операции!$L:$L,факт_операции!$D:$D,D129,факт_операции!$I:$I,операции!$F$8)-SUMIFS(факт_операции!$L:$L,факт_операции!$D:$D,D129,факт_операции!$I:$I,операции!$F$9)+SUMIFS(факт_операции!$L:$L,факт_операции!$D:$D,D129,факт_операции!$I:$I,операции!$F$10)-SUMIFS(факт_операции!$L:$L,факт_операции!$D:$D,D129,факт_операции!$I:$I,операции!$F$11))</f>
        <v>0</v>
      </c>
      <c r="J129" s="48">
        <f>ROUND(IF(D129="",0,IF(SUM(р_дни!$J:$J)=0,0,(SUMIFS(БЮДЖЕТ!$V:$V,БЮДЖЕТ!$P:$P,$D129)*IF(G129=ФИО!$Q$8,0,SUM(р_дни!$J:$J))+SUMIFS(факт_операции!$Q:$Q,факт_операции!$D:$D,$D129)*1000)/SUM(р_дни!$J:$J)))/100,0)*100</f>
        <v>0</v>
      </c>
      <c r="K129" s="48">
        <f>IF(D129="",0,SUMIFS(факт_операции!$O:$O,факт_операции!$D:$D,D129)-IF(SUMIFS(факт_операции!$Q:$Q,факт_операции!$D:$D,D129)&lt;&gt;0,SUMIFS(факт_операции!$O:$O,факт_операции!$D:$D,D129,факт_операции!$N:$N,операции!$H$11),0))</f>
        <v>0</v>
      </c>
      <c r="L129" s="48">
        <f>IF(D129="",0,SUMIFS(факт_операции!$T:$T,факт_операции!$D:$D,D129))</f>
        <v>0</v>
      </c>
      <c r="M129" s="86">
        <f t="shared" si="2"/>
        <v>0</v>
      </c>
      <c r="N129" s="36"/>
      <c r="O129" s="92"/>
      <c r="P129" s="96"/>
    </row>
    <row r="130" spans="1:16" x14ac:dyDescent="0.25">
      <c r="A130" s="1"/>
      <c r="B130" s="1"/>
      <c r="C130" s="5">
        <f t="shared" si="3"/>
        <v>120</v>
      </c>
      <c r="D130" s="19" t="str">
        <f>IF(C130&gt;MAX(БЮДЖЕТ!$C:$C),"",INDEX(БЮДЖЕТ!$P$11:$P$9415,C130))</f>
        <v/>
      </c>
      <c r="E130" s="22">
        <f>IF(D130="",0,IF(COUNTIF(БЮДЖЕТ!$P:$P,D130)=1,0,1))</f>
        <v>0</v>
      </c>
      <c r="F130" s="19" t="str">
        <f>IF($D130="","",INDEX(БЮДЖЕТ!$N:$N,SUMIFS(БЮДЖЕТ!$B:$B,БЮДЖЕТ!$P:$P,$D130)))</f>
        <v/>
      </c>
      <c r="G130" s="19" t="str">
        <f>IF($D130="","",INDEX(БЮДЖЕТ!$X:$X,SUMIFS(БЮДЖЕТ!$B:$B,БЮДЖЕТ!$P:$P,$D130)))</f>
        <v/>
      </c>
      <c r="H130" s="36"/>
      <c r="I130" s="30">
        <f>IF(D130="",0,IF(G130=ФИО!$Q$8,0,SUM(р_дни!$J:$J))+SUMIFS(факт_операции!$L:$L,факт_операции!$D:$D,D130,факт_операции!$I:$I,операции!$F$8)-SUMIFS(факт_операции!$L:$L,факт_операции!$D:$D,D130,факт_операции!$I:$I,операции!$F$9)+SUMIFS(факт_операции!$L:$L,факт_операции!$D:$D,D130,факт_операции!$I:$I,операции!$F$10)-SUMIFS(факт_операции!$L:$L,факт_операции!$D:$D,D130,факт_операции!$I:$I,операции!$F$11))</f>
        <v>0</v>
      </c>
      <c r="J130" s="48">
        <f>ROUND(IF(D130="",0,IF(SUM(р_дни!$J:$J)=0,0,(SUMIFS(БЮДЖЕТ!$V:$V,БЮДЖЕТ!$P:$P,$D130)*IF(G130=ФИО!$Q$8,0,SUM(р_дни!$J:$J))+SUMIFS(факт_операции!$Q:$Q,факт_операции!$D:$D,$D130)*1000)/SUM(р_дни!$J:$J)))/100,0)*100</f>
        <v>0</v>
      </c>
      <c r="K130" s="48">
        <f>IF(D130="",0,SUMIFS(факт_операции!$O:$O,факт_операции!$D:$D,D130)-IF(SUMIFS(факт_операции!$Q:$Q,факт_операции!$D:$D,D130)&lt;&gt;0,SUMIFS(факт_операции!$O:$O,факт_операции!$D:$D,D130,факт_операции!$N:$N,операции!$H$11),0))</f>
        <v>0</v>
      </c>
      <c r="L130" s="48">
        <f>IF(D130="",0,SUMIFS(факт_операции!$T:$T,факт_операции!$D:$D,D130))</f>
        <v>0</v>
      </c>
      <c r="M130" s="86">
        <f t="shared" si="2"/>
        <v>0</v>
      </c>
      <c r="N130" s="36"/>
      <c r="O130" s="92"/>
      <c r="P130" s="96"/>
    </row>
    <row r="131" spans="1:16" x14ac:dyDescent="0.25">
      <c r="A131" s="1"/>
      <c r="B131" s="1"/>
      <c r="C131" s="5">
        <f t="shared" si="3"/>
        <v>121</v>
      </c>
      <c r="D131" s="19" t="str">
        <f>IF(C131&gt;MAX(БЮДЖЕТ!$C:$C),"",INDEX(БЮДЖЕТ!$P$11:$P$9415,C131))</f>
        <v/>
      </c>
      <c r="E131" s="22">
        <f>IF(D131="",0,IF(COUNTIF(БЮДЖЕТ!$P:$P,D131)=1,0,1))</f>
        <v>0</v>
      </c>
      <c r="F131" s="19" t="str">
        <f>IF($D131="","",INDEX(БЮДЖЕТ!$N:$N,SUMIFS(БЮДЖЕТ!$B:$B,БЮДЖЕТ!$P:$P,$D131)))</f>
        <v/>
      </c>
      <c r="G131" s="19" t="str">
        <f>IF($D131="","",INDEX(БЮДЖЕТ!$X:$X,SUMIFS(БЮДЖЕТ!$B:$B,БЮДЖЕТ!$P:$P,$D131)))</f>
        <v/>
      </c>
      <c r="H131" s="36"/>
      <c r="I131" s="30">
        <f>IF(D131="",0,IF(G131=ФИО!$Q$8,0,SUM(р_дни!$J:$J))+SUMIFS(факт_операции!$L:$L,факт_операции!$D:$D,D131,факт_операции!$I:$I,операции!$F$8)-SUMIFS(факт_операции!$L:$L,факт_операции!$D:$D,D131,факт_операции!$I:$I,операции!$F$9)+SUMIFS(факт_операции!$L:$L,факт_операции!$D:$D,D131,факт_операции!$I:$I,операции!$F$10)-SUMIFS(факт_операции!$L:$L,факт_операции!$D:$D,D131,факт_операции!$I:$I,операции!$F$11))</f>
        <v>0</v>
      </c>
      <c r="J131" s="48">
        <f>ROUND(IF(D131="",0,IF(SUM(р_дни!$J:$J)=0,0,(SUMIFS(БЮДЖЕТ!$V:$V,БЮДЖЕТ!$P:$P,$D131)*IF(G131=ФИО!$Q$8,0,SUM(р_дни!$J:$J))+SUMIFS(факт_операции!$Q:$Q,факт_операции!$D:$D,$D131)*1000)/SUM(р_дни!$J:$J)))/100,0)*100</f>
        <v>0</v>
      </c>
      <c r="K131" s="48">
        <f>IF(D131="",0,SUMIFS(факт_операции!$O:$O,факт_операции!$D:$D,D131)-IF(SUMIFS(факт_операции!$Q:$Q,факт_операции!$D:$D,D131)&lt;&gt;0,SUMIFS(факт_операции!$O:$O,факт_операции!$D:$D,D131,факт_операции!$N:$N,операции!$H$11),0))</f>
        <v>0</v>
      </c>
      <c r="L131" s="48">
        <f>IF(D131="",0,SUMIFS(факт_операции!$T:$T,факт_операции!$D:$D,D131))</f>
        <v>0</v>
      </c>
      <c r="M131" s="86">
        <f t="shared" si="2"/>
        <v>0</v>
      </c>
      <c r="N131" s="36"/>
      <c r="O131" s="92"/>
      <c r="P131" s="96"/>
    </row>
    <row r="132" spans="1:16" x14ac:dyDescent="0.25">
      <c r="A132" s="1"/>
      <c r="B132" s="1"/>
      <c r="C132" s="5">
        <f t="shared" si="3"/>
        <v>122</v>
      </c>
      <c r="D132" s="19" t="str">
        <f>IF(C132&gt;MAX(БЮДЖЕТ!$C:$C),"",INDEX(БЮДЖЕТ!$P$11:$P$9415,C132))</f>
        <v/>
      </c>
      <c r="E132" s="22">
        <f>IF(D132="",0,IF(COUNTIF(БЮДЖЕТ!$P:$P,D132)=1,0,1))</f>
        <v>0</v>
      </c>
      <c r="F132" s="19" t="str">
        <f>IF($D132="","",INDEX(БЮДЖЕТ!$N:$N,SUMIFS(БЮДЖЕТ!$B:$B,БЮДЖЕТ!$P:$P,$D132)))</f>
        <v/>
      </c>
      <c r="G132" s="19" t="str">
        <f>IF($D132="","",INDEX(БЮДЖЕТ!$X:$X,SUMIFS(БЮДЖЕТ!$B:$B,БЮДЖЕТ!$P:$P,$D132)))</f>
        <v/>
      </c>
      <c r="H132" s="36"/>
      <c r="I132" s="30">
        <f>IF(D132="",0,IF(G132=ФИО!$Q$8,0,SUM(р_дни!$J:$J))+SUMIFS(факт_операции!$L:$L,факт_операции!$D:$D,D132,факт_операции!$I:$I,операции!$F$8)-SUMIFS(факт_операции!$L:$L,факт_операции!$D:$D,D132,факт_операции!$I:$I,операции!$F$9)+SUMIFS(факт_операции!$L:$L,факт_операции!$D:$D,D132,факт_операции!$I:$I,операции!$F$10)-SUMIFS(факт_операции!$L:$L,факт_операции!$D:$D,D132,факт_операции!$I:$I,операции!$F$11))</f>
        <v>0</v>
      </c>
      <c r="J132" s="48">
        <f>ROUND(IF(D132="",0,IF(SUM(р_дни!$J:$J)=0,0,(SUMIFS(БЮДЖЕТ!$V:$V,БЮДЖЕТ!$P:$P,$D132)*IF(G132=ФИО!$Q$8,0,SUM(р_дни!$J:$J))+SUMIFS(факт_операции!$Q:$Q,факт_операции!$D:$D,$D132)*1000)/SUM(р_дни!$J:$J)))/100,0)*100</f>
        <v>0</v>
      </c>
      <c r="K132" s="48">
        <f>IF(D132="",0,SUMIFS(факт_операции!$O:$O,факт_операции!$D:$D,D132)-IF(SUMIFS(факт_операции!$Q:$Q,факт_операции!$D:$D,D132)&lt;&gt;0,SUMIFS(факт_операции!$O:$O,факт_операции!$D:$D,D132,факт_операции!$N:$N,операции!$H$11),0))</f>
        <v>0</v>
      </c>
      <c r="L132" s="48">
        <f>IF(D132="",0,SUMIFS(факт_операции!$T:$T,факт_операции!$D:$D,D132))</f>
        <v>0</v>
      </c>
      <c r="M132" s="86">
        <f t="shared" si="2"/>
        <v>0</v>
      </c>
      <c r="N132" s="36"/>
      <c r="O132" s="92"/>
      <c r="P132" s="96"/>
    </row>
    <row r="133" spans="1:16" x14ac:dyDescent="0.25">
      <c r="A133" s="1"/>
      <c r="B133" s="1"/>
      <c r="C133" s="5">
        <f t="shared" si="3"/>
        <v>123</v>
      </c>
      <c r="D133" s="19" t="str">
        <f>IF(C133&gt;MAX(БЮДЖЕТ!$C:$C),"",INDEX(БЮДЖЕТ!$P$11:$P$9415,C133))</f>
        <v/>
      </c>
      <c r="E133" s="22">
        <f>IF(D133="",0,IF(COUNTIF(БЮДЖЕТ!$P:$P,D133)=1,0,1))</f>
        <v>0</v>
      </c>
      <c r="F133" s="19" t="str">
        <f>IF($D133="","",INDEX(БЮДЖЕТ!$N:$N,SUMIFS(БЮДЖЕТ!$B:$B,БЮДЖЕТ!$P:$P,$D133)))</f>
        <v/>
      </c>
      <c r="G133" s="19" t="str">
        <f>IF($D133="","",INDEX(БЮДЖЕТ!$X:$X,SUMIFS(БЮДЖЕТ!$B:$B,БЮДЖЕТ!$P:$P,$D133)))</f>
        <v/>
      </c>
      <c r="H133" s="36"/>
      <c r="I133" s="30">
        <f>IF(D133="",0,IF(G133=ФИО!$Q$8,0,SUM(р_дни!$J:$J))+SUMIFS(факт_операции!$L:$L,факт_операции!$D:$D,D133,факт_операции!$I:$I,операции!$F$8)-SUMIFS(факт_операции!$L:$L,факт_операции!$D:$D,D133,факт_операции!$I:$I,операции!$F$9)+SUMIFS(факт_операции!$L:$L,факт_операции!$D:$D,D133,факт_операции!$I:$I,операции!$F$10)-SUMIFS(факт_операции!$L:$L,факт_операции!$D:$D,D133,факт_операции!$I:$I,операции!$F$11))</f>
        <v>0</v>
      </c>
      <c r="J133" s="48">
        <f>ROUND(IF(D133="",0,IF(SUM(р_дни!$J:$J)=0,0,(SUMIFS(БЮДЖЕТ!$V:$V,БЮДЖЕТ!$P:$P,$D133)*IF(G133=ФИО!$Q$8,0,SUM(р_дни!$J:$J))+SUMIFS(факт_операции!$Q:$Q,факт_операции!$D:$D,$D133)*1000)/SUM(р_дни!$J:$J)))/100,0)*100</f>
        <v>0</v>
      </c>
      <c r="K133" s="48">
        <f>IF(D133="",0,SUMIFS(факт_операции!$O:$O,факт_операции!$D:$D,D133)-IF(SUMIFS(факт_операции!$Q:$Q,факт_операции!$D:$D,D133)&lt;&gt;0,SUMIFS(факт_операции!$O:$O,факт_операции!$D:$D,D133,факт_операции!$N:$N,операции!$H$11),0))</f>
        <v>0</v>
      </c>
      <c r="L133" s="48">
        <f>IF(D133="",0,SUMIFS(факт_операции!$T:$T,факт_операции!$D:$D,D133))</f>
        <v>0</v>
      </c>
      <c r="M133" s="86">
        <f t="shared" si="2"/>
        <v>0</v>
      </c>
      <c r="N133" s="36"/>
      <c r="O133" s="92"/>
      <c r="P133" s="96"/>
    </row>
    <row r="134" spans="1:16" x14ac:dyDescent="0.25">
      <c r="A134" s="1"/>
      <c r="B134" s="1"/>
      <c r="C134" s="5">
        <f t="shared" si="3"/>
        <v>124</v>
      </c>
      <c r="D134" s="19" t="str">
        <f>IF(C134&gt;MAX(БЮДЖЕТ!$C:$C),"",INDEX(БЮДЖЕТ!$P$11:$P$9415,C134))</f>
        <v/>
      </c>
      <c r="E134" s="22">
        <f>IF(D134="",0,IF(COUNTIF(БЮДЖЕТ!$P:$P,D134)=1,0,1))</f>
        <v>0</v>
      </c>
      <c r="F134" s="19" t="str">
        <f>IF($D134="","",INDEX(БЮДЖЕТ!$N:$N,SUMIFS(БЮДЖЕТ!$B:$B,БЮДЖЕТ!$P:$P,$D134)))</f>
        <v/>
      </c>
      <c r="G134" s="19" t="str">
        <f>IF($D134="","",INDEX(БЮДЖЕТ!$X:$X,SUMIFS(БЮДЖЕТ!$B:$B,БЮДЖЕТ!$P:$P,$D134)))</f>
        <v/>
      </c>
      <c r="H134" s="36"/>
      <c r="I134" s="30">
        <f>IF(D134="",0,IF(G134=ФИО!$Q$8,0,SUM(р_дни!$J:$J))+SUMIFS(факт_операции!$L:$L,факт_операции!$D:$D,D134,факт_операции!$I:$I,операции!$F$8)-SUMIFS(факт_операции!$L:$L,факт_операции!$D:$D,D134,факт_операции!$I:$I,операции!$F$9)+SUMIFS(факт_операции!$L:$L,факт_операции!$D:$D,D134,факт_операции!$I:$I,операции!$F$10)-SUMIFS(факт_операции!$L:$L,факт_операции!$D:$D,D134,факт_операции!$I:$I,операции!$F$11))</f>
        <v>0</v>
      </c>
      <c r="J134" s="48">
        <f>ROUND(IF(D134="",0,IF(SUM(р_дни!$J:$J)=0,0,(SUMIFS(БЮДЖЕТ!$V:$V,БЮДЖЕТ!$P:$P,$D134)*IF(G134=ФИО!$Q$8,0,SUM(р_дни!$J:$J))+SUMIFS(факт_операции!$Q:$Q,факт_операции!$D:$D,$D134)*1000)/SUM(р_дни!$J:$J)))/100,0)*100</f>
        <v>0</v>
      </c>
      <c r="K134" s="48">
        <f>IF(D134="",0,SUMIFS(факт_операции!$O:$O,факт_операции!$D:$D,D134)-IF(SUMIFS(факт_операции!$Q:$Q,факт_операции!$D:$D,D134)&lt;&gt;0,SUMIFS(факт_операции!$O:$O,факт_операции!$D:$D,D134,факт_операции!$N:$N,операции!$H$11),0))</f>
        <v>0</v>
      </c>
      <c r="L134" s="48">
        <f>IF(D134="",0,SUMIFS(факт_операции!$T:$T,факт_операции!$D:$D,D134))</f>
        <v>0</v>
      </c>
      <c r="M134" s="86">
        <f t="shared" si="2"/>
        <v>0</v>
      </c>
      <c r="N134" s="36"/>
      <c r="O134" s="92"/>
      <c r="P134" s="96"/>
    </row>
    <row r="135" spans="1:16" x14ac:dyDescent="0.25">
      <c r="A135" s="1"/>
      <c r="B135" s="1"/>
      <c r="C135" s="5">
        <f t="shared" si="3"/>
        <v>125</v>
      </c>
      <c r="D135" s="19" t="str">
        <f>IF(C135&gt;MAX(БЮДЖЕТ!$C:$C),"",INDEX(БЮДЖЕТ!$P$11:$P$9415,C135))</f>
        <v/>
      </c>
      <c r="E135" s="22">
        <f>IF(D135="",0,IF(COUNTIF(БЮДЖЕТ!$P:$P,D135)=1,0,1))</f>
        <v>0</v>
      </c>
      <c r="F135" s="19" t="str">
        <f>IF($D135="","",INDEX(БЮДЖЕТ!$N:$N,SUMIFS(БЮДЖЕТ!$B:$B,БЮДЖЕТ!$P:$P,$D135)))</f>
        <v/>
      </c>
      <c r="G135" s="19" t="str">
        <f>IF($D135="","",INDEX(БЮДЖЕТ!$X:$X,SUMIFS(БЮДЖЕТ!$B:$B,БЮДЖЕТ!$P:$P,$D135)))</f>
        <v/>
      </c>
      <c r="H135" s="36"/>
      <c r="I135" s="30">
        <f>IF(D135="",0,IF(G135=ФИО!$Q$8,0,SUM(р_дни!$J:$J))+SUMIFS(факт_операции!$L:$L,факт_операции!$D:$D,D135,факт_операции!$I:$I,операции!$F$8)-SUMIFS(факт_операции!$L:$L,факт_операции!$D:$D,D135,факт_операции!$I:$I,операции!$F$9)+SUMIFS(факт_операции!$L:$L,факт_операции!$D:$D,D135,факт_операции!$I:$I,операции!$F$10)-SUMIFS(факт_операции!$L:$L,факт_операции!$D:$D,D135,факт_операции!$I:$I,операции!$F$11))</f>
        <v>0</v>
      </c>
      <c r="J135" s="48">
        <f>ROUND(IF(D135="",0,IF(SUM(р_дни!$J:$J)=0,0,(SUMIFS(БЮДЖЕТ!$V:$V,БЮДЖЕТ!$P:$P,$D135)*IF(G135=ФИО!$Q$8,0,SUM(р_дни!$J:$J))+SUMIFS(факт_операции!$Q:$Q,факт_операции!$D:$D,$D135)*1000)/SUM(р_дни!$J:$J)))/100,0)*100</f>
        <v>0</v>
      </c>
      <c r="K135" s="48">
        <f>IF(D135="",0,SUMIFS(факт_операции!$O:$O,факт_операции!$D:$D,D135)-IF(SUMIFS(факт_операции!$Q:$Q,факт_операции!$D:$D,D135)&lt;&gt;0,SUMIFS(факт_операции!$O:$O,факт_операции!$D:$D,D135,факт_операции!$N:$N,операции!$H$11),0))</f>
        <v>0</v>
      </c>
      <c r="L135" s="48">
        <f>IF(D135="",0,SUMIFS(факт_операции!$T:$T,факт_операции!$D:$D,D135))</f>
        <v>0</v>
      </c>
      <c r="M135" s="86">
        <f t="shared" si="2"/>
        <v>0</v>
      </c>
      <c r="N135" s="36"/>
      <c r="O135" s="92"/>
      <c r="P135" s="96"/>
    </row>
    <row r="136" spans="1:16" x14ac:dyDescent="0.25">
      <c r="A136" s="1"/>
      <c r="B136" s="1"/>
      <c r="C136" s="5">
        <f t="shared" si="3"/>
        <v>126</v>
      </c>
      <c r="D136" s="19" t="str">
        <f>IF(C136&gt;MAX(БЮДЖЕТ!$C:$C),"",INDEX(БЮДЖЕТ!$P$11:$P$9415,C136))</f>
        <v/>
      </c>
      <c r="E136" s="22">
        <f>IF(D136="",0,IF(COUNTIF(БЮДЖЕТ!$P:$P,D136)=1,0,1))</f>
        <v>0</v>
      </c>
      <c r="F136" s="19" t="str">
        <f>IF($D136="","",INDEX(БЮДЖЕТ!$N:$N,SUMIFS(БЮДЖЕТ!$B:$B,БЮДЖЕТ!$P:$P,$D136)))</f>
        <v/>
      </c>
      <c r="G136" s="19" t="str">
        <f>IF($D136="","",INDEX(БЮДЖЕТ!$X:$X,SUMIFS(БЮДЖЕТ!$B:$B,БЮДЖЕТ!$P:$P,$D136)))</f>
        <v/>
      </c>
      <c r="H136" s="36"/>
      <c r="I136" s="30">
        <f>IF(D136="",0,IF(G136=ФИО!$Q$8,0,SUM(р_дни!$J:$J))+SUMIFS(факт_операции!$L:$L,факт_операции!$D:$D,D136,факт_операции!$I:$I,операции!$F$8)-SUMIFS(факт_операции!$L:$L,факт_операции!$D:$D,D136,факт_операции!$I:$I,операции!$F$9)+SUMIFS(факт_операции!$L:$L,факт_операции!$D:$D,D136,факт_операции!$I:$I,операции!$F$10)-SUMIFS(факт_операции!$L:$L,факт_операции!$D:$D,D136,факт_операции!$I:$I,операции!$F$11))</f>
        <v>0</v>
      </c>
      <c r="J136" s="48">
        <f>ROUND(IF(D136="",0,IF(SUM(р_дни!$J:$J)=0,0,(SUMIFS(БЮДЖЕТ!$V:$V,БЮДЖЕТ!$P:$P,$D136)*IF(G136=ФИО!$Q$8,0,SUM(р_дни!$J:$J))+SUMIFS(факт_операции!$Q:$Q,факт_операции!$D:$D,$D136)*1000)/SUM(р_дни!$J:$J)))/100,0)*100</f>
        <v>0</v>
      </c>
      <c r="K136" s="48">
        <f>IF(D136="",0,SUMIFS(факт_операции!$O:$O,факт_операции!$D:$D,D136)-IF(SUMIFS(факт_операции!$Q:$Q,факт_операции!$D:$D,D136)&lt;&gt;0,SUMIFS(факт_операции!$O:$O,факт_операции!$D:$D,D136,факт_операции!$N:$N,операции!$H$11),0))</f>
        <v>0</v>
      </c>
      <c r="L136" s="48">
        <f>IF(D136="",0,SUMIFS(факт_операции!$T:$T,факт_операции!$D:$D,D136))</f>
        <v>0</v>
      </c>
      <c r="M136" s="86">
        <f t="shared" si="2"/>
        <v>0</v>
      </c>
      <c r="N136" s="36"/>
      <c r="O136" s="92"/>
      <c r="P136" s="96"/>
    </row>
    <row r="137" spans="1:16" x14ac:dyDescent="0.25">
      <c r="A137" s="1"/>
      <c r="B137" s="1"/>
      <c r="C137" s="5">
        <f t="shared" si="3"/>
        <v>127</v>
      </c>
      <c r="D137" s="19" t="str">
        <f>IF(C137&gt;MAX(БЮДЖЕТ!$C:$C),"",INDEX(БЮДЖЕТ!$P$11:$P$9415,C137))</f>
        <v/>
      </c>
      <c r="E137" s="22">
        <f>IF(D137="",0,IF(COUNTIF(БЮДЖЕТ!$P:$P,D137)=1,0,1))</f>
        <v>0</v>
      </c>
      <c r="F137" s="19" t="str">
        <f>IF($D137="","",INDEX(БЮДЖЕТ!$N:$N,SUMIFS(БЮДЖЕТ!$B:$B,БЮДЖЕТ!$P:$P,$D137)))</f>
        <v/>
      </c>
      <c r="G137" s="19" t="str">
        <f>IF($D137="","",INDEX(БЮДЖЕТ!$X:$X,SUMIFS(БЮДЖЕТ!$B:$B,БЮДЖЕТ!$P:$P,$D137)))</f>
        <v/>
      </c>
      <c r="H137" s="36"/>
      <c r="I137" s="30">
        <f>IF(D137="",0,IF(G137=ФИО!$Q$8,0,SUM(р_дни!$J:$J))+SUMIFS(факт_операции!$L:$L,факт_операции!$D:$D,D137,факт_операции!$I:$I,операции!$F$8)-SUMIFS(факт_операции!$L:$L,факт_операции!$D:$D,D137,факт_операции!$I:$I,операции!$F$9)+SUMIFS(факт_операции!$L:$L,факт_операции!$D:$D,D137,факт_операции!$I:$I,операции!$F$10)-SUMIFS(факт_операции!$L:$L,факт_операции!$D:$D,D137,факт_операции!$I:$I,операции!$F$11))</f>
        <v>0</v>
      </c>
      <c r="J137" s="48">
        <f>ROUND(IF(D137="",0,IF(SUM(р_дни!$J:$J)=0,0,(SUMIFS(БЮДЖЕТ!$V:$V,БЮДЖЕТ!$P:$P,$D137)*IF(G137=ФИО!$Q$8,0,SUM(р_дни!$J:$J))+SUMIFS(факт_операции!$Q:$Q,факт_операции!$D:$D,$D137)*1000)/SUM(р_дни!$J:$J)))/100,0)*100</f>
        <v>0</v>
      </c>
      <c r="K137" s="48">
        <f>IF(D137="",0,SUMIFS(факт_операции!$O:$O,факт_операции!$D:$D,D137)-IF(SUMIFS(факт_операции!$Q:$Q,факт_операции!$D:$D,D137)&lt;&gt;0,SUMIFS(факт_операции!$O:$O,факт_операции!$D:$D,D137,факт_операции!$N:$N,операции!$H$11),0))</f>
        <v>0</v>
      </c>
      <c r="L137" s="48">
        <f>IF(D137="",0,SUMIFS(факт_операции!$T:$T,факт_операции!$D:$D,D137))</f>
        <v>0</v>
      </c>
      <c r="M137" s="86">
        <f t="shared" si="2"/>
        <v>0</v>
      </c>
      <c r="N137" s="36"/>
      <c r="O137" s="92"/>
      <c r="P137" s="96"/>
    </row>
    <row r="138" spans="1:16" x14ac:dyDescent="0.25">
      <c r="A138" s="1"/>
      <c r="B138" s="1"/>
      <c r="C138" s="5">
        <f t="shared" si="3"/>
        <v>128</v>
      </c>
      <c r="D138" s="19" t="str">
        <f>IF(C138&gt;MAX(БЮДЖЕТ!$C:$C),"",INDEX(БЮДЖЕТ!$P$11:$P$9415,C138))</f>
        <v/>
      </c>
      <c r="E138" s="22">
        <f>IF(D138="",0,IF(COUNTIF(БЮДЖЕТ!$P:$P,D138)=1,0,1))</f>
        <v>0</v>
      </c>
      <c r="F138" s="19" t="str">
        <f>IF($D138="","",INDEX(БЮДЖЕТ!$N:$N,SUMIFS(БЮДЖЕТ!$B:$B,БЮДЖЕТ!$P:$P,$D138)))</f>
        <v/>
      </c>
      <c r="G138" s="19" t="str">
        <f>IF($D138="","",INDEX(БЮДЖЕТ!$X:$X,SUMIFS(БЮДЖЕТ!$B:$B,БЮДЖЕТ!$P:$P,$D138)))</f>
        <v/>
      </c>
      <c r="H138" s="36"/>
      <c r="I138" s="30">
        <f>IF(D138="",0,IF(G138=ФИО!$Q$8,0,SUM(р_дни!$J:$J))+SUMIFS(факт_операции!$L:$L,факт_операции!$D:$D,D138,факт_операции!$I:$I,операции!$F$8)-SUMIFS(факт_операции!$L:$L,факт_операции!$D:$D,D138,факт_операции!$I:$I,операции!$F$9)+SUMIFS(факт_операции!$L:$L,факт_операции!$D:$D,D138,факт_операции!$I:$I,операции!$F$10)-SUMIFS(факт_операции!$L:$L,факт_операции!$D:$D,D138,факт_операции!$I:$I,операции!$F$11))</f>
        <v>0</v>
      </c>
      <c r="J138" s="48">
        <f>ROUND(IF(D138="",0,IF(SUM(р_дни!$J:$J)=0,0,(SUMIFS(БЮДЖЕТ!$V:$V,БЮДЖЕТ!$P:$P,$D138)*IF(G138=ФИО!$Q$8,0,SUM(р_дни!$J:$J))+SUMIFS(факт_операции!$Q:$Q,факт_операции!$D:$D,$D138)*1000)/SUM(р_дни!$J:$J)))/100,0)*100</f>
        <v>0</v>
      </c>
      <c r="K138" s="48">
        <f>IF(D138="",0,SUMIFS(факт_операции!$O:$O,факт_операции!$D:$D,D138)-IF(SUMIFS(факт_операции!$Q:$Q,факт_операции!$D:$D,D138)&lt;&gt;0,SUMIFS(факт_операции!$O:$O,факт_операции!$D:$D,D138,факт_операции!$N:$N,операции!$H$11),0))</f>
        <v>0</v>
      </c>
      <c r="L138" s="48">
        <f>IF(D138="",0,SUMIFS(факт_операции!$T:$T,факт_операции!$D:$D,D138))</f>
        <v>0</v>
      </c>
      <c r="M138" s="86">
        <f t="shared" si="2"/>
        <v>0</v>
      </c>
      <c r="N138" s="36"/>
      <c r="O138" s="92"/>
      <c r="P138" s="96"/>
    </row>
    <row r="139" spans="1:16" x14ac:dyDescent="0.25">
      <c r="A139" s="1"/>
      <c r="B139" s="1"/>
      <c r="C139" s="5">
        <f t="shared" si="3"/>
        <v>129</v>
      </c>
      <c r="D139" s="19" t="str">
        <f>IF(C139&gt;MAX(БЮДЖЕТ!$C:$C),"",INDEX(БЮДЖЕТ!$P$11:$P$9415,C139))</f>
        <v/>
      </c>
      <c r="E139" s="22">
        <f>IF(D139="",0,IF(COUNTIF(БЮДЖЕТ!$P:$P,D139)=1,0,1))</f>
        <v>0</v>
      </c>
      <c r="F139" s="19" t="str">
        <f>IF($D139="","",INDEX(БЮДЖЕТ!$N:$N,SUMIFS(БЮДЖЕТ!$B:$B,БЮДЖЕТ!$P:$P,$D139)))</f>
        <v/>
      </c>
      <c r="G139" s="19" t="str">
        <f>IF($D139="","",INDEX(БЮДЖЕТ!$X:$X,SUMIFS(БЮДЖЕТ!$B:$B,БЮДЖЕТ!$P:$P,$D139)))</f>
        <v/>
      </c>
      <c r="H139" s="36"/>
      <c r="I139" s="30">
        <f>IF(D139="",0,IF(G139=ФИО!$Q$8,0,SUM(р_дни!$J:$J))+SUMIFS(факт_операции!$L:$L,факт_операции!$D:$D,D139,факт_операции!$I:$I,операции!$F$8)-SUMIFS(факт_операции!$L:$L,факт_операции!$D:$D,D139,факт_операции!$I:$I,операции!$F$9)+SUMIFS(факт_операции!$L:$L,факт_операции!$D:$D,D139,факт_операции!$I:$I,операции!$F$10)-SUMIFS(факт_операции!$L:$L,факт_операции!$D:$D,D139,факт_операции!$I:$I,операции!$F$11))</f>
        <v>0</v>
      </c>
      <c r="J139" s="48">
        <f>ROUND(IF(D139="",0,IF(SUM(р_дни!$J:$J)=0,0,(SUMIFS(БЮДЖЕТ!$V:$V,БЮДЖЕТ!$P:$P,$D139)*IF(G139=ФИО!$Q$8,0,SUM(р_дни!$J:$J))+SUMIFS(факт_операции!$Q:$Q,факт_операции!$D:$D,$D139)*1000)/SUM(р_дни!$J:$J)))/100,0)*100</f>
        <v>0</v>
      </c>
      <c r="K139" s="48">
        <f>IF(D139="",0,SUMIFS(факт_операции!$O:$O,факт_операции!$D:$D,D139)-IF(SUMIFS(факт_операции!$Q:$Q,факт_операции!$D:$D,D139)&lt;&gt;0,SUMIFS(факт_операции!$O:$O,факт_операции!$D:$D,D139,факт_операции!$N:$N,операции!$H$11),0))</f>
        <v>0</v>
      </c>
      <c r="L139" s="48">
        <f>IF(D139="",0,SUMIFS(факт_операции!$T:$T,факт_операции!$D:$D,D139))</f>
        <v>0</v>
      </c>
      <c r="M139" s="86">
        <f t="shared" si="2"/>
        <v>0</v>
      </c>
      <c r="N139" s="36"/>
      <c r="O139" s="92"/>
      <c r="P139" s="96"/>
    </row>
    <row r="140" spans="1:16" x14ac:dyDescent="0.25">
      <c r="A140" s="1"/>
      <c r="B140" s="1"/>
      <c r="C140" s="5">
        <f t="shared" si="3"/>
        <v>130</v>
      </c>
      <c r="D140" s="19" t="str">
        <f>IF(C140&gt;MAX(БЮДЖЕТ!$C:$C),"",INDEX(БЮДЖЕТ!$P$11:$P$9415,C140))</f>
        <v/>
      </c>
      <c r="E140" s="22">
        <f>IF(D140="",0,IF(COUNTIF(БЮДЖЕТ!$P:$P,D140)=1,0,1))</f>
        <v>0</v>
      </c>
      <c r="F140" s="19" t="str">
        <f>IF($D140="","",INDEX(БЮДЖЕТ!$N:$N,SUMIFS(БЮДЖЕТ!$B:$B,БЮДЖЕТ!$P:$P,$D140)))</f>
        <v/>
      </c>
      <c r="G140" s="19" t="str">
        <f>IF($D140="","",INDEX(БЮДЖЕТ!$X:$X,SUMIFS(БЮДЖЕТ!$B:$B,БЮДЖЕТ!$P:$P,$D140)))</f>
        <v/>
      </c>
      <c r="H140" s="36"/>
      <c r="I140" s="30">
        <f>IF(D140="",0,IF(G140=ФИО!$Q$8,0,SUM(р_дни!$J:$J))+SUMIFS(факт_операции!$L:$L,факт_операции!$D:$D,D140,факт_операции!$I:$I,операции!$F$8)-SUMIFS(факт_операции!$L:$L,факт_операции!$D:$D,D140,факт_операции!$I:$I,операции!$F$9)+SUMIFS(факт_операции!$L:$L,факт_операции!$D:$D,D140,факт_операции!$I:$I,операции!$F$10)-SUMIFS(факт_операции!$L:$L,факт_операции!$D:$D,D140,факт_операции!$I:$I,операции!$F$11))</f>
        <v>0</v>
      </c>
      <c r="J140" s="48">
        <f>ROUND(IF(D140="",0,IF(SUM(р_дни!$J:$J)=0,0,(SUMIFS(БЮДЖЕТ!$V:$V,БЮДЖЕТ!$P:$P,$D140)*IF(G140=ФИО!$Q$8,0,SUM(р_дни!$J:$J))+SUMIFS(факт_операции!$Q:$Q,факт_операции!$D:$D,$D140)*1000)/SUM(р_дни!$J:$J)))/100,0)*100</f>
        <v>0</v>
      </c>
      <c r="K140" s="48">
        <f>IF(D140="",0,SUMIFS(факт_операции!$O:$O,факт_операции!$D:$D,D140)-IF(SUMIFS(факт_операции!$Q:$Q,факт_операции!$D:$D,D140)&lt;&gt;0,SUMIFS(факт_операции!$O:$O,факт_операции!$D:$D,D140,факт_операции!$N:$N,операции!$H$11),0))</f>
        <v>0</v>
      </c>
      <c r="L140" s="48">
        <f>IF(D140="",0,SUMIFS(факт_операции!$T:$T,факт_операции!$D:$D,D140))</f>
        <v>0</v>
      </c>
      <c r="M140" s="86">
        <f t="shared" ref="M140:M203" si="4">IF(D140="",0,J140-K140-L140)</f>
        <v>0</v>
      </c>
      <c r="N140" s="36"/>
      <c r="O140" s="92"/>
      <c r="P140" s="96"/>
    </row>
    <row r="141" spans="1:16" x14ac:dyDescent="0.25">
      <c r="A141" s="1"/>
      <c r="B141" s="1"/>
      <c r="C141" s="5">
        <f t="shared" ref="C141:C204" si="5">C140+1</f>
        <v>131</v>
      </c>
      <c r="D141" s="19" t="str">
        <f>IF(C141&gt;MAX(БЮДЖЕТ!$C:$C),"",INDEX(БЮДЖЕТ!$P$11:$P$9415,C141))</f>
        <v/>
      </c>
      <c r="E141" s="22">
        <f>IF(D141="",0,IF(COUNTIF(БЮДЖЕТ!$P:$P,D141)=1,0,1))</f>
        <v>0</v>
      </c>
      <c r="F141" s="19" t="str">
        <f>IF($D141="","",INDEX(БЮДЖЕТ!$N:$N,SUMIFS(БЮДЖЕТ!$B:$B,БЮДЖЕТ!$P:$P,$D141)))</f>
        <v/>
      </c>
      <c r="G141" s="19" t="str">
        <f>IF($D141="","",INDEX(БЮДЖЕТ!$X:$X,SUMIFS(БЮДЖЕТ!$B:$B,БЮДЖЕТ!$P:$P,$D141)))</f>
        <v/>
      </c>
      <c r="H141" s="36"/>
      <c r="I141" s="30">
        <f>IF(D141="",0,IF(G141=ФИО!$Q$8,0,SUM(р_дни!$J:$J))+SUMIFS(факт_операции!$L:$L,факт_операции!$D:$D,D141,факт_операции!$I:$I,операции!$F$8)-SUMIFS(факт_операции!$L:$L,факт_операции!$D:$D,D141,факт_операции!$I:$I,операции!$F$9)+SUMIFS(факт_операции!$L:$L,факт_операции!$D:$D,D141,факт_операции!$I:$I,операции!$F$10)-SUMIFS(факт_операции!$L:$L,факт_операции!$D:$D,D141,факт_операции!$I:$I,операции!$F$11))</f>
        <v>0</v>
      </c>
      <c r="J141" s="48">
        <f>ROUND(IF(D141="",0,IF(SUM(р_дни!$J:$J)=0,0,(SUMIFS(БЮДЖЕТ!$V:$V,БЮДЖЕТ!$P:$P,$D141)*IF(G141=ФИО!$Q$8,0,SUM(р_дни!$J:$J))+SUMIFS(факт_операции!$Q:$Q,факт_операции!$D:$D,$D141)*1000)/SUM(р_дни!$J:$J)))/100,0)*100</f>
        <v>0</v>
      </c>
      <c r="K141" s="48">
        <f>IF(D141="",0,SUMIFS(факт_операции!$O:$O,факт_операции!$D:$D,D141)-IF(SUMIFS(факт_операции!$Q:$Q,факт_операции!$D:$D,D141)&lt;&gt;0,SUMIFS(факт_операции!$O:$O,факт_операции!$D:$D,D141,факт_операции!$N:$N,операции!$H$11),0))</f>
        <v>0</v>
      </c>
      <c r="L141" s="48">
        <f>IF(D141="",0,SUMIFS(факт_операции!$T:$T,факт_операции!$D:$D,D141))</f>
        <v>0</v>
      </c>
      <c r="M141" s="86">
        <f t="shared" si="4"/>
        <v>0</v>
      </c>
      <c r="N141" s="36"/>
      <c r="O141" s="92"/>
      <c r="P141" s="96"/>
    </row>
    <row r="142" spans="1:16" x14ac:dyDescent="0.25">
      <c r="A142" s="1"/>
      <c r="B142" s="1"/>
      <c r="C142" s="5">
        <f t="shared" si="5"/>
        <v>132</v>
      </c>
      <c r="D142" s="19" t="str">
        <f>IF(C142&gt;MAX(БЮДЖЕТ!$C:$C),"",INDEX(БЮДЖЕТ!$P$11:$P$9415,C142))</f>
        <v/>
      </c>
      <c r="E142" s="22">
        <f>IF(D142="",0,IF(COUNTIF(БЮДЖЕТ!$P:$P,D142)=1,0,1))</f>
        <v>0</v>
      </c>
      <c r="F142" s="19" t="str">
        <f>IF($D142="","",INDEX(БЮДЖЕТ!$N:$N,SUMIFS(БЮДЖЕТ!$B:$B,БЮДЖЕТ!$P:$P,$D142)))</f>
        <v/>
      </c>
      <c r="G142" s="19" t="str">
        <f>IF($D142="","",INDEX(БЮДЖЕТ!$X:$X,SUMIFS(БЮДЖЕТ!$B:$B,БЮДЖЕТ!$P:$P,$D142)))</f>
        <v/>
      </c>
      <c r="H142" s="36"/>
      <c r="I142" s="30">
        <f>IF(D142="",0,IF(G142=ФИО!$Q$8,0,SUM(р_дни!$J:$J))+SUMIFS(факт_операции!$L:$L,факт_операции!$D:$D,D142,факт_операции!$I:$I,операции!$F$8)-SUMIFS(факт_операции!$L:$L,факт_операции!$D:$D,D142,факт_операции!$I:$I,операции!$F$9)+SUMIFS(факт_операции!$L:$L,факт_операции!$D:$D,D142,факт_операции!$I:$I,операции!$F$10)-SUMIFS(факт_операции!$L:$L,факт_операции!$D:$D,D142,факт_операции!$I:$I,операции!$F$11))</f>
        <v>0</v>
      </c>
      <c r="J142" s="48">
        <f>ROUND(IF(D142="",0,IF(SUM(р_дни!$J:$J)=0,0,(SUMIFS(БЮДЖЕТ!$V:$V,БЮДЖЕТ!$P:$P,$D142)*IF(G142=ФИО!$Q$8,0,SUM(р_дни!$J:$J))+SUMIFS(факт_операции!$Q:$Q,факт_операции!$D:$D,$D142)*1000)/SUM(р_дни!$J:$J)))/100,0)*100</f>
        <v>0</v>
      </c>
      <c r="K142" s="48">
        <f>IF(D142="",0,SUMIFS(факт_операции!$O:$O,факт_операции!$D:$D,D142)-IF(SUMIFS(факт_операции!$Q:$Q,факт_операции!$D:$D,D142)&lt;&gt;0,SUMIFS(факт_операции!$O:$O,факт_операции!$D:$D,D142,факт_операции!$N:$N,операции!$H$11),0))</f>
        <v>0</v>
      </c>
      <c r="L142" s="48">
        <f>IF(D142="",0,SUMIFS(факт_операции!$T:$T,факт_операции!$D:$D,D142))</f>
        <v>0</v>
      </c>
      <c r="M142" s="86">
        <f t="shared" si="4"/>
        <v>0</v>
      </c>
      <c r="N142" s="36"/>
      <c r="O142" s="92"/>
      <c r="P142" s="96"/>
    </row>
    <row r="143" spans="1:16" x14ac:dyDescent="0.25">
      <c r="A143" s="1"/>
      <c r="B143" s="1"/>
      <c r="C143" s="5">
        <f t="shared" si="5"/>
        <v>133</v>
      </c>
      <c r="D143" s="19" t="str">
        <f>IF(C143&gt;MAX(БЮДЖЕТ!$C:$C),"",INDEX(БЮДЖЕТ!$P$11:$P$9415,C143))</f>
        <v/>
      </c>
      <c r="E143" s="22">
        <f>IF(D143="",0,IF(COUNTIF(БЮДЖЕТ!$P:$P,D143)=1,0,1))</f>
        <v>0</v>
      </c>
      <c r="F143" s="19" t="str">
        <f>IF($D143="","",INDEX(БЮДЖЕТ!$N:$N,SUMIFS(БЮДЖЕТ!$B:$B,БЮДЖЕТ!$P:$P,$D143)))</f>
        <v/>
      </c>
      <c r="G143" s="19" t="str">
        <f>IF($D143="","",INDEX(БЮДЖЕТ!$X:$X,SUMIFS(БЮДЖЕТ!$B:$B,БЮДЖЕТ!$P:$P,$D143)))</f>
        <v/>
      </c>
      <c r="H143" s="36"/>
      <c r="I143" s="30">
        <f>IF(D143="",0,IF(G143=ФИО!$Q$8,0,SUM(р_дни!$J:$J))+SUMIFS(факт_операции!$L:$L,факт_операции!$D:$D,D143,факт_операции!$I:$I,операции!$F$8)-SUMIFS(факт_операции!$L:$L,факт_операции!$D:$D,D143,факт_операции!$I:$I,операции!$F$9)+SUMIFS(факт_операции!$L:$L,факт_операции!$D:$D,D143,факт_операции!$I:$I,операции!$F$10)-SUMIFS(факт_операции!$L:$L,факт_операции!$D:$D,D143,факт_операции!$I:$I,операции!$F$11))</f>
        <v>0</v>
      </c>
      <c r="J143" s="48">
        <f>ROUND(IF(D143="",0,IF(SUM(р_дни!$J:$J)=0,0,(SUMIFS(БЮДЖЕТ!$V:$V,БЮДЖЕТ!$P:$P,$D143)*IF(G143=ФИО!$Q$8,0,SUM(р_дни!$J:$J))+SUMIFS(факт_операции!$Q:$Q,факт_операции!$D:$D,$D143)*1000)/SUM(р_дни!$J:$J)))/100,0)*100</f>
        <v>0</v>
      </c>
      <c r="K143" s="48">
        <f>IF(D143="",0,SUMIFS(факт_операции!$O:$O,факт_операции!$D:$D,D143)-IF(SUMIFS(факт_операции!$Q:$Q,факт_операции!$D:$D,D143)&lt;&gt;0,SUMIFS(факт_операции!$O:$O,факт_операции!$D:$D,D143,факт_операции!$N:$N,операции!$H$11),0))</f>
        <v>0</v>
      </c>
      <c r="L143" s="48">
        <f>IF(D143="",0,SUMIFS(факт_операции!$T:$T,факт_операции!$D:$D,D143))</f>
        <v>0</v>
      </c>
      <c r="M143" s="86">
        <f t="shared" si="4"/>
        <v>0</v>
      </c>
      <c r="N143" s="36"/>
      <c r="O143" s="92"/>
      <c r="P143" s="96"/>
    </row>
    <row r="144" spans="1:16" x14ac:dyDescent="0.25">
      <c r="A144" s="1"/>
      <c r="B144" s="1"/>
      <c r="C144" s="5">
        <f t="shared" si="5"/>
        <v>134</v>
      </c>
      <c r="D144" s="19" t="str">
        <f>IF(C144&gt;MAX(БЮДЖЕТ!$C:$C),"",INDEX(БЮДЖЕТ!$P$11:$P$9415,C144))</f>
        <v/>
      </c>
      <c r="E144" s="22">
        <f>IF(D144="",0,IF(COUNTIF(БЮДЖЕТ!$P:$P,D144)=1,0,1))</f>
        <v>0</v>
      </c>
      <c r="F144" s="19" t="str">
        <f>IF($D144="","",INDEX(БЮДЖЕТ!$N:$N,SUMIFS(БЮДЖЕТ!$B:$B,БЮДЖЕТ!$P:$P,$D144)))</f>
        <v/>
      </c>
      <c r="G144" s="19" t="str">
        <f>IF($D144="","",INDEX(БЮДЖЕТ!$X:$X,SUMIFS(БЮДЖЕТ!$B:$B,БЮДЖЕТ!$P:$P,$D144)))</f>
        <v/>
      </c>
      <c r="H144" s="36"/>
      <c r="I144" s="30">
        <f>IF(D144="",0,IF(G144=ФИО!$Q$8,0,SUM(р_дни!$J:$J))+SUMIFS(факт_операции!$L:$L,факт_операции!$D:$D,D144,факт_операции!$I:$I,операции!$F$8)-SUMIFS(факт_операции!$L:$L,факт_операции!$D:$D,D144,факт_операции!$I:$I,операции!$F$9)+SUMIFS(факт_операции!$L:$L,факт_операции!$D:$D,D144,факт_операции!$I:$I,операции!$F$10)-SUMIFS(факт_операции!$L:$L,факт_операции!$D:$D,D144,факт_операции!$I:$I,операции!$F$11))</f>
        <v>0</v>
      </c>
      <c r="J144" s="48">
        <f>ROUND(IF(D144="",0,IF(SUM(р_дни!$J:$J)=0,0,(SUMIFS(БЮДЖЕТ!$V:$V,БЮДЖЕТ!$P:$P,$D144)*IF(G144=ФИО!$Q$8,0,SUM(р_дни!$J:$J))+SUMIFS(факт_операции!$Q:$Q,факт_операции!$D:$D,$D144)*1000)/SUM(р_дни!$J:$J)))/100,0)*100</f>
        <v>0</v>
      </c>
      <c r="K144" s="48">
        <f>IF(D144="",0,SUMIFS(факт_операции!$O:$O,факт_операции!$D:$D,D144)-IF(SUMIFS(факт_операции!$Q:$Q,факт_операции!$D:$D,D144)&lt;&gt;0,SUMIFS(факт_операции!$O:$O,факт_операции!$D:$D,D144,факт_операции!$N:$N,операции!$H$11),0))</f>
        <v>0</v>
      </c>
      <c r="L144" s="48">
        <f>IF(D144="",0,SUMIFS(факт_операции!$T:$T,факт_операции!$D:$D,D144))</f>
        <v>0</v>
      </c>
      <c r="M144" s="86">
        <f t="shared" si="4"/>
        <v>0</v>
      </c>
      <c r="N144" s="36"/>
      <c r="O144" s="92"/>
      <c r="P144" s="96"/>
    </row>
    <row r="145" spans="1:16" x14ac:dyDescent="0.25">
      <c r="A145" s="1"/>
      <c r="B145" s="1"/>
      <c r="C145" s="5">
        <f t="shared" si="5"/>
        <v>135</v>
      </c>
      <c r="D145" s="19" t="str">
        <f>IF(C145&gt;MAX(БЮДЖЕТ!$C:$C),"",INDEX(БЮДЖЕТ!$P$11:$P$9415,C145))</f>
        <v/>
      </c>
      <c r="E145" s="22">
        <f>IF(D145="",0,IF(COUNTIF(БЮДЖЕТ!$P:$P,D145)=1,0,1))</f>
        <v>0</v>
      </c>
      <c r="F145" s="19" t="str">
        <f>IF($D145="","",INDEX(БЮДЖЕТ!$N:$N,SUMIFS(БЮДЖЕТ!$B:$B,БЮДЖЕТ!$P:$P,$D145)))</f>
        <v/>
      </c>
      <c r="G145" s="19" t="str">
        <f>IF($D145="","",INDEX(БЮДЖЕТ!$X:$X,SUMIFS(БЮДЖЕТ!$B:$B,БЮДЖЕТ!$P:$P,$D145)))</f>
        <v/>
      </c>
      <c r="H145" s="36"/>
      <c r="I145" s="30">
        <f>IF(D145="",0,IF(G145=ФИО!$Q$8,0,SUM(р_дни!$J:$J))+SUMIFS(факт_операции!$L:$L,факт_операции!$D:$D,D145,факт_операции!$I:$I,операции!$F$8)-SUMIFS(факт_операции!$L:$L,факт_операции!$D:$D,D145,факт_операции!$I:$I,операции!$F$9)+SUMIFS(факт_операции!$L:$L,факт_операции!$D:$D,D145,факт_операции!$I:$I,операции!$F$10)-SUMIFS(факт_операции!$L:$L,факт_операции!$D:$D,D145,факт_операции!$I:$I,операции!$F$11))</f>
        <v>0</v>
      </c>
      <c r="J145" s="48">
        <f>ROUND(IF(D145="",0,IF(SUM(р_дни!$J:$J)=0,0,(SUMIFS(БЮДЖЕТ!$V:$V,БЮДЖЕТ!$P:$P,$D145)*IF(G145=ФИО!$Q$8,0,SUM(р_дни!$J:$J))+SUMIFS(факт_операции!$Q:$Q,факт_операции!$D:$D,$D145)*1000)/SUM(р_дни!$J:$J)))/100,0)*100</f>
        <v>0</v>
      </c>
      <c r="K145" s="48">
        <f>IF(D145="",0,SUMIFS(факт_операции!$O:$O,факт_операции!$D:$D,D145)-IF(SUMIFS(факт_операции!$Q:$Q,факт_операции!$D:$D,D145)&lt;&gt;0,SUMIFS(факт_операции!$O:$O,факт_операции!$D:$D,D145,факт_операции!$N:$N,операции!$H$11),0))</f>
        <v>0</v>
      </c>
      <c r="L145" s="48">
        <f>IF(D145="",0,SUMIFS(факт_операции!$T:$T,факт_операции!$D:$D,D145))</f>
        <v>0</v>
      </c>
      <c r="M145" s="86">
        <f t="shared" si="4"/>
        <v>0</v>
      </c>
      <c r="N145" s="36"/>
      <c r="O145" s="92"/>
      <c r="P145" s="96"/>
    </row>
    <row r="146" spans="1:16" x14ac:dyDescent="0.25">
      <c r="A146" s="1"/>
      <c r="B146" s="1"/>
      <c r="C146" s="5">
        <f t="shared" si="5"/>
        <v>136</v>
      </c>
      <c r="D146" s="19" t="str">
        <f>IF(C146&gt;MAX(БЮДЖЕТ!$C:$C),"",INDEX(БЮДЖЕТ!$P$11:$P$9415,C146))</f>
        <v/>
      </c>
      <c r="E146" s="22">
        <f>IF(D146="",0,IF(COUNTIF(БЮДЖЕТ!$P:$P,D146)=1,0,1))</f>
        <v>0</v>
      </c>
      <c r="F146" s="19" t="str">
        <f>IF($D146="","",INDEX(БЮДЖЕТ!$N:$N,SUMIFS(БЮДЖЕТ!$B:$B,БЮДЖЕТ!$P:$P,$D146)))</f>
        <v/>
      </c>
      <c r="G146" s="19" t="str">
        <f>IF($D146="","",INDEX(БЮДЖЕТ!$X:$X,SUMIFS(БЮДЖЕТ!$B:$B,БЮДЖЕТ!$P:$P,$D146)))</f>
        <v/>
      </c>
      <c r="H146" s="36"/>
      <c r="I146" s="30">
        <f>IF(D146="",0,IF(G146=ФИО!$Q$8,0,SUM(р_дни!$J:$J))+SUMIFS(факт_операции!$L:$L,факт_операции!$D:$D,D146,факт_операции!$I:$I,операции!$F$8)-SUMIFS(факт_операции!$L:$L,факт_операции!$D:$D,D146,факт_операции!$I:$I,операции!$F$9)+SUMIFS(факт_операции!$L:$L,факт_операции!$D:$D,D146,факт_операции!$I:$I,операции!$F$10)-SUMIFS(факт_операции!$L:$L,факт_операции!$D:$D,D146,факт_операции!$I:$I,операции!$F$11))</f>
        <v>0</v>
      </c>
      <c r="J146" s="48">
        <f>ROUND(IF(D146="",0,IF(SUM(р_дни!$J:$J)=0,0,(SUMIFS(БЮДЖЕТ!$V:$V,БЮДЖЕТ!$P:$P,$D146)*IF(G146=ФИО!$Q$8,0,SUM(р_дни!$J:$J))+SUMIFS(факт_операции!$Q:$Q,факт_операции!$D:$D,$D146)*1000)/SUM(р_дни!$J:$J)))/100,0)*100</f>
        <v>0</v>
      </c>
      <c r="K146" s="48">
        <f>IF(D146="",0,SUMIFS(факт_операции!$O:$O,факт_операции!$D:$D,D146)-IF(SUMIFS(факт_операции!$Q:$Q,факт_операции!$D:$D,D146)&lt;&gt;0,SUMIFS(факт_операции!$O:$O,факт_операции!$D:$D,D146,факт_операции!$N:$N,операции!$H$11),0))</f>
        <v>0</v>
      </c>
      <c r="L146" s="48">
        <f>IF(D146="",0,SUMIFS(факт_операции!$T:$T,факт_операции!$D:$D,D146))</f>
        <v>0</v>
      </c>
      <c r="M146" s="86">
        <f t="shared" si="4"/>
        <v>0</v>
      </c>
      <c r="N146" s="36"/>
      <c r="O146" s="92"/>
      <c r="P146" s="96"/>
    </row>
    <row r="147" spans="1:16" x14ac:dyDescent="0.25">
      <c r="A147" s="1"/>
      <c r="B147" s="1"/>
      <c r="C147" s="5">
        <f t="shared" si="5"/>
        <v>137</v>
      </c>
      <c r="D147" s="19" t="str">
        <f>IF(C147&gt;MAX(БЮДЖЕТ!$C:$C),"",INDEX(БЮДЖЕТ!$P$11:$P$9415,C147))</f>
        <v/>
      </c>
      <c r="E147" s="22">
        <f>IF(D147="",0,IF(COUNTIF(БЮДЖЕТ!$P:$P,D147)=1,0,1))</f>
        <v>0</v>
      </c>
      <c r="F147" s="19" t="str">
        <f>IF($D147="","",INDEX(БЮДЖЕТ!$N:$N,SUMIFS(БЮДЖЕТ!$B:$B,БЮДЖЕТ!$P:$P,$D147)))</f>
        <v/>
      </c>
      <c r="G147" s="19" t="str">
        <f>IF($D147="","",INDEX(БЮДЖЕТ!$X:$X,SUMIFS(БЮДЖЕТ!$B:$B,БЮДЖЕТ!$P:$P,$D147)))</f>
        <v/>
      </c>
      <c r="H147" s="36"/>
      <c r="I147" s="30">
        <f>IF(D147="",0,IF(G147=ФИО!$Q$8,0,SUM(р_дни!$J:$J))+SUMIFS(факт_операции!$L:$L,факт_операции!$D:$D,D147,факт_операции!$I:$I,операции!$F$8)-SUMIFS(факт_операции!$L:$L,факт_операции!$D:$D,D147,факт_операции!$I:$I,операции!$F$9)+SUMIFS(факт_операции!$L:$L,факт_операции!$D:$D,D147,факт_операции!$I:$I,операции!$F$10)-SUMIFS(факт_операции!$L:$L,факт_операции!$D:$D,D147,факт_операции!$I:$I,операции!$F$11))</f>
        <v>0</v>
      </c>
      <c r="J147" s="48">
        <f>ROUND(IF(D147="",0,IF(SUM(р_дни!$J:$J)=0,0,(SUMIFS(БЮДЖЕТ!$V:$V,БЮДЖЕТ!$P:$P,$D147)*IF(G147=ФИО!$Q$8,0,SUM(р_дни!$J:$J))+SUMIFS(факт_операции!$Q:$Q,факт_операции!$D:$D,$D147)*1000)/SUM(р_дни!$J:$J)))/100,0)*100</f>
        <v>0</v>
      </c>
      <c r="K147" s="48">
        <f>IF(D147="",0,SUMIFS(факт_операции!$O:$O,факт_операции!$D:$D,D147)-IF(SUMIFS(факт_операции!$Q:$Q,факт_операции!$D:$D,D147)&lt;&gt;0,SUMIFS(факт_операции!$O:$O,факт_операции!$D:$D,D147,факт_операции!$N:$N,операции!$H$11),0))</f>
        <v>0</v>
      </c>
      <c r="L147" s="48">
        <f>IF(D147="",0,SUMIFS(факт_операции!$T:$T,факт_операции!$D:$D,D147))</f>
        <v>0</v>
      </c>
      <c r="M147" s="86">
        <f t="shared" si="4"/>
        <v>0</v>
      </c>
      <c r="N147" s="36"/>
      <c r="O147" s="92"/>
      <c r="P147" s="96"/>
    </row>
    <row r="148" spans="1:16" x14ac:dyDescent="0.25">
      <c r="A148" s="1"/>
      <c r="B148" s="1"/>
      <c r="C148" s="5">
        <f t="shared" si="5"/>
        <v>138</v>
      </c>
      <c r="D148" s="19" t="str">
        <f>IF(C148&gt;MAX(БЮДЖЕТ!$C:$C),"",INDEX(БЮДЖЕТ!$P$11:$P$9415,C148))</f>
        <v/>
      </c>
      <c r="E148" s="22">
        <f>IF(D148="",0,IF(COUNTIF(БЮДЖЕТ!$P:$P,D148)=1,0,1))</f>
        <v>0</v>
      </c>
      <c r="F148" s="19" t="str">
        <f>IF($D148="","",INDEX(БЮДЖЕТ!$N:$N,SUMIFS(БЮДЖЕТ!$B:$B,БЮДЖЕТ!$P:$P,$D148)))</f>
        <v/>
      </c>
      <c r="G148" s="19" t="str">
        <f>IF($D148="","",INDEX(БЮДЖЕТ!$X:$X,SUMIFS(БЮДЖЕТ!$B:$B,БЮДЖЕТ!$P:$P,$D148)))</f>
        <v/>
      </c>
      <c r="H148" s="36"/>
      <c r="I148" s="30">
        <f>IF(D148="",0,IF(G148=ФИО!$Q$8,0,SUM(р_дни!$J:$J))+SUMIFS(факт_операции!$L:$L,факт_операции!$D:$D,D148,факт_операции!$I:$I,операции!$F$8)-SUMIFS(факт_операции!$L:$L,факт_операции!$D:$D,D148,факт_операции!$I:$I,операции!$F$9)+SUMIFS(факт_операции!$L:$L,факт_операции!$D:$D,D148,факт_операции!$I:$I,операции!$F$10)-SUMIFS(факт_операции!$L:$L,факт_операции!$D:$D,D148,факт_операции!$I:$I,операции!$F$11))</f>
        <v>0</v>
      </c>
      <c r="J148" s="48">
        <f>ROUND(IF(D148="",0,IF(SUM(р_дни!$J:$J)=0,0,(SUMIFS(БЮДЖЕТ!$V:$V,БЮДЖЕТ!$P:$P,$D148)*IF(G148=ФИО!$Q$8,0,SUM(р_дни!$J:$J))+SUMIFS(факт_операции!$Q:$Q,факт_операции!$D:$D,$D148)*1000)/SUM(р_дни!$J:$J)))/100,0)*100</f>
        <v>0</v>
      </c>
      <c r="K148" s="48">
        <f>IF(D148="",0,SUMIFS(факт_операции!$O:$O,факт_операции!$D:$D,D148)-IF(SUMIFS(факт_операции!$Q:$Q,факт_операции!$D:$D,D148)&lt;&gt;0,SUMIFS(факт_операции!$O:$O,факт_операции!$D:$D,D148,факт_операции!$N:$N,операции!$H$11),0))</f>
        <v>0</v>
      </c>
      <c r="L148" s="48">
        <f>IF(D148="",0,SUMIFS(факт_операции!$T:$T,факт_операции!$D:$D,D148))</f>
        <v>0</v>
      </c>
      <c r="M148" s="86">
        <f t="shared" si="4"/>
        <v>0</v>
      </c>
      <c r="N148" s="36"/>
      <c r="O148" s="92"/>
      <c r="P148" s="96"/>
    </row>
    <row r="149" spans="1:16" x14ac:dyDescent="0.25">
      <c r="A149" s="1"/>
      <c r="B149" s="1"/>
      <c r="C149" s="5">
        <f t="shared" si="5"/>
        <v>139</v>
      </c>
      <c r="D149" s="19" t="str">
        <f>IF(C149&gt;MAX(БЮДЖЕТ!$C:$C),"",INDEX(БЮДЖЕТ!$P$11:$P$9415,C149))</f>
        <v/>
      </c>
      <c r="E149" s="22">
        <f>IF(D149="",0,IF(COUNTIF(БЮДЖЕТ!$P:$P,D149)=1,0,1))</f>
        <v>0</v>
      </c>
      <c r="F149" s="19" t="str">
        <f>IF($D149="","",INDEX(БЮДЖЕТ!$N:$N,SUMIFS(БЮДЖЕТ!$B:$B,БЮДЖЕТ!$P:$P,$D149)))</f>
        <v/>
      </c>
      <c r="G149" s="19" t="str">
        <f>IF($D149="","",INDEX(БЮДЖЕТ!$X:$X,SUMIFS(БЮДЖЕТ!$B:$B,БЮДЖЕТ!$P:$P,$D149)))</f>
        <v/>
      </c>
      <c r="H149" s="36"/>
      <c r="I149" s="30">
        <f>IF(D149="",0,IF(G149=ФИО!$Q$8,0,SUM(р_дни!$J:$J))+SUMIFS(факт_операции!$L:$L,факт_операции!$D:$D,D149,факт_операции!$I:$I,операции!$F$8)-SUMIFS(факт_операции!$L:$L,факт_операции!$D:$D,D149,факт_операции!$I:$I,операции!$F$9)+SUMIFS(факт_операции!$L:$L,факт_операции!$D:$D,D149,факт_операции!$I:$I,операции!$F$10)-SUMIFS(факт_операции!$L:$L,факт_операции!$D:$D,D149,факт_операции!$I:$I,операции!$F$11))</f>
        <v>0</v>
      </c>
      <c r="J149" s="48">
        <f>ROUND(IF(D149="",0,IF(SUM(р_дни!$J:$J)=0,0,(SUMIFS(БЮДЖЕТ!$V:$V,БЮДЖЕТ!$P:$P,$D149)*IF(G149=ФИО!$Q$8,0,SUM(р_дни!$J:$J))+SUMIFS(факт_операции!$Q:$Q,факт_операции!$D:$D,$D149)*1000)/SUM(р_дни!$J:$J)))/100,0)*100</f>
        <v>0</v>
      </c>
      <c r="K149" s="48">
        <f>IF(D149="",0,SUMIFS(факт_операции!$O:$O,факт_операции!$D:$D,D149)-IF(SUMIFS(факт_операции!$Q:$Q,факт_операции!$D:$D,D149)&lt;&gt;0,SUMIFS(факт_операции!$O:$O,факт_операции!$D:$D,D149,факт_операции!$N:$N,операции!$H$11),0))</f>
        <v>0</v>
      </c>
      <c r="L149" s="48">
        <f>IF(D149="",0,SUMIFS(факт_операции!$T:$T,факт_операции!$D:$D,D149))</f>
        <v>0</v>
      </c>
      <c r="M149" s="86">
        <f t="shared" si="4"/>
        <v>0</v>
      </c>
      <c r="N149" s="36"/>
      <c r="O149" s="92"/>
      <c r="P149" s="96"/>
    </row>
    <row r="150" spans="1:16" x14ac:dyDescent="0.25">
      <c r="A150" s="1"/>
      <c r="B150" s="1"/>
      <c r="C150" s="5">
        <f t="shared" si="5"/>
        <v>140</v>
      </c>
      <c r="D150" s="19" t="str">
        <f>IF(C150&gt;MAX(БЮДЖЕТ!$C:$C),"",INDEX(БЮДЖЕТ!$P$11:$P$9415,C150))</f>
        <v/>
      </c>
      <c r="E150" s="22">
        <f>IF(D150="",0,IF(COUNTIF(БЮДЖЕТ!$P:$P,D150)=1,0,1))</f>
        <v>0</v>
      </c>
      <c r="F150" s="19" t="str">
        <f>IF($D150="","",INDEX(БЮДЖЕТ!$N:$N,SUMIFS(БЮДЖЕТ!$B:$B,БЮДЖЕТ!$P:$P,$D150)))</f>
        <v/>
      </c>
      <c r="G150" s="19" t="str">
        <f>IF($D150="","",INDEX(БЮДЖЕТ!$X:$X,SUMIFS(БЮДЖЕТ!$B:$B,БЮДЖЕТ!$P:$P,$D150)))</f>
        <v/>
      </c>
      <c r="H150" s="36"/>
      <c r="I150" s="30">
        <f>IF(D150="",0,IF(G150=ФИО!$Q$8,0,SUM(р_дни!$J:$J))+SUMIFS(факт_операции!$L:$L,факт_операции!$D:$D,D150,факт_операции!$I:$I,операции!$F$8)-SUMIFS(факт_операции!$L:$L,факт_операции!$D:$D,D150,факт_операции!$I:$I,операции!$F$9)+SUMIFS(факт_операции!$L:$L,факт_операции!$D:$D,D150,факт_операции!$I:$I,операции!$F$10)-SUMIFS(факт_операции!$L:$L,факт_операции!$D:$D,D150,факт_операции!$I:$I,операции!$F$11))</f>
        <v>0</v>
      </c>
      <c r="J150" s="48">
        <f>ROUND(IF(D150="",0,IF(SUM(р_дни!$J:$J)=0,0,(SUMIFS(БЮДЖЕТ!$V:$V,БЮДЖЕТ!$P:$P,$D150)*IF(G150=ФИО!$Q$8,0,SUM(р_дни!$J:$J))+SUMIFS(факт_операции!$Q:$Q,факт_операции!$D:$D,$D150)*1000)/SUM(р_дни!$J:$J)))/100,0)*100</f>
        <v>0</v>
      </c>
      <c r="K150" s="48">
        <f>IF(D150="",0,SUMIFS(факт_операции!$O:$O,факт_операции!$D:$D,D150)-IF(SUMIFS(факт_операции!$Q:$Q,факт_операции!$D:$D,D150)&lt;&gt;0,SUMIFS(факт_операции!$O:$O,факт_операции!$D:$D,D150,факт_операции!$N:$N,операции!$H$11),0))</f>
        <v>0</v>
      </c>
      <c r="L150" s="48">
        <f>IF(D150="",0,SUMIFS(факт_операции!$T:$T,факт_операции!$D:$D,D150))</f>
        <v>0</v>
      </c>
      <c r="M150" s="86">
        <f t="shared" si="4"/>
        <v>0</v>
      </c>
      <c r="N150" s="36"/>
      <c r="O150" s="92"/>
      <c r="P150" s="96"/>
    </row>
    <row r="151" spans="1:16" x14ac:dyDescent="0.25">
      <c r="A151" s="1"/>
      <c r="B151" s="1"/>
      <c r="C151" s="5">
        <f t="shared" si="5"/>
        <v>141</v>
      </c>
      <c r="D151" s="19" t="str">
        <f>IF(C151&gt;MAX(БЮДЖЕТ!$C:$C),"",INDEX(БЮДЖЕТ!$P$11:$P$9415,C151))</f>
        <v/>
      </c>
      <c r="E151" s="22">
        <f>IF(D151="",0,IF(COUNTIF(БЮДЖЕТ!$P:$P,D151)=1,0,1))</f>
        <v>0</v>
      </c>
      <c r="F151" s="19" t="str">
        <f>IF($D151="","",INDEX(БЮДЖЕТ!$N:$N,SUMIFS(БЮДЖЕТ!$B:$B,БЮДЖЕТ!$P:$P,$D151)))</f>
        <v/>
      </c>
      <c r="G151" s="19" t="str">
        <f>IF($D151="","",INDEX(БЮДЖЕТ!$X:$X,SUMIFS(БЮДЖЕТ!$B:$B,БЮДЖЕТ!$P:$P,$D151)))</f>
        <v/>
      </c>
      <c r="H151" s="36"/>
      <c r="I151" s="30">
        <f>IF(D151="",0,IF(G151=ФИО!$Q$8,0,SUM(р_дни!$J:$J))+SUMIFS(факт_операции!$L:$L,факт_операции!$D:$D,D151,факт_операции!$I:$I,операции!$F$8)-SUMIFS(факт_операции!$L:$L,факт_операции!$D:$D,D151,факт_операции!$I:$I,операции!$F$9)+SUMIFS(факт_операции!$L:$L,факт_операции!$D:$D,D151,факт_операции!$I:$I,операции!$F$10)-SUMIFS(факт_операции!$L:$L,факт_операции!$D:$D,D151,факт_операции!$I:$I,операции!$F$11))</f>
        <v>0</v>
      </c>
      <c r="J151" s="48">
        <f>ROUND(IF(D151="",0,IF(SUM(р_дни!$J:$J)=0,0,(SUMIFS(БЮДЖЕТ!$V:$V,БЮДЖЕТ!$P:$P,$D151)*IF(G151=ФИО!$Q$8,0,SUM(р_дни!$J:$J))+SUMIFS(факт_операции!$Q:$Q,факт_операции!$D:$D,$D151)*1000)/SUM(р_дни!$J:$J)))/100,0)*100</f>
        <v>0</v>
      </c>
      <c r="K151" s="48">
        <f>IF(D151="",0,SUMIFS(факт_операции!$O:$O,факт_операции!$D:$D,D151)-IF(SUMIFS(факт_операции!$Q:$Q,факт_операции!$D:$D,D151)&lt;&gt;0,SUMIFS(факт_операции!$O:$O,факт_операции!$D:$D,D151,факт_операции!$N:$N,операции!$H$11),0))</f>
        <v>0</v>
      </c>
      <c r="L151" s="48">
        <f>IF(D151="",0,SUMIFS(факт_операции!$T:$T,факт_операции!$D:$D,D151))</f>
        <v>0</v>
      </c>
      <c r="M151" s="86">
        <f t="shared" si="4"/>
        <v>0</v>
      </c>
      <c r="N151" s="36"/>
      <c r="O151" s="92"/>
      <c r="P151" s="96"/>
    </row>
    <row r="152" spans="1:16" x14ac:dyDescent="0.25">
      <c r="A152" s="1"/>
      <c r="B152" s="1"/>
      <c r="C152" s="5">
        <f t="shared" si="5"/>
        <v>142</v>
      </c>
      <c r="D152" s="19" t="str">
        <f>IF(C152&gt;MAX(БЮДЖЕТ!$C:$C),"",INDEX(БЮДЖЕТ!$P$11:$P$9415,C152))</f>
        <v/>
      </c>
      <c r="E152" s="22">
        <f>IF(D152="",0,IF(COUNTIF(БЮДЖЕТ!$P:$P,D152)=1,0,1))</f>
        <v>0</v>
      </c>
      <c r="F152" s="19" t="str">
        <f>IF($D152="","",INDEX(БЮДЖЕТ!$N:$N,SUMIFS(БЮДЖЕТ!$B:$B,БЮДЖЕТ!$P:$P,$D152)))</f>
        <v/>
      </c>
      <c r="G152" s="19" t="str">
        <f>IF($D152="","",INDEX(БЮДЖЕТ!$X:$X,SUMIFS(БЮДЖЕТ!$B:$B,БЮДЖЕТ!$P:$P,$D152)))</f>
        <v/>
      </c>
      <c r="H152" s="36"/>
      <c r="I152" s="30">
        <f>IF(D152="",0,IF(G152=ФИО!$Q$8,0,SUM(р_дни!$J:$J))+SUMIFS(факт_операции!$L:$L,факт_операции!$D:$D,D152,факт_операции!$I:$I,операции!$F$8)-SUMIFS(факт_операции!$L:$L,факт_операции!$D:$D,D152,факт_операции!$I:$I,операции!$F$9)+SUMIFS(факт_операции!$L:$L,факт_операции!$D:$D,D152,факт_операции!$I:$I,операции!$F$10)-SUMIFS(факт_операции!$L:$L,факт_операции!$D:$D,D152,факт_операции!$I:$I,операции!$F$11))</f>
        <v>0</v>
      </c>
      <c r="J152" s="48">
        <f>ROUND(IF(D152="",0,IF(SUM(р_дни!$J:$J)=0,0,(SUMIFS(БЮДЖЕТ!$V:$V,БЮДЖЕТ!$P:$P,$D152)*IF(G152=ФИО!$Q$8,0,SUM(р_дни!$J:$J))+SUMIFS(факт_операции!$Q:$Q,факт_операции!$D:$D,$D152)*1000)/SUM(р_дни!$J:$J)))/100,0)*100</f>
        <v>0</v>
      </c>
      <c r="K152" s="48">
        <f>IF(D152="",0,SUMIFS(факт_операции!$O:$O,факт_операции!$D:$D,D152)-IF(SUMIFS(факт_операции!$Q:$Q,факт_операции!$D:$D,D152)&lt;&gt;0,SUMIFS(факт_операции!$O:$O,факт_операции!$D:$D,D152,факт_операции!$N:$N,операции!$H$11),0))</f>
        <v>0</v>
      </c>
      <c r="L152" s="48">
        <f>IF(D152="",0,SUMIFS(факт_операции!$T:$T,факт_операции!$D:$D,D152))</f>
        <v>0</v>
      </c>
      <c r="M152" s="86">
        <f t="shared" si="4"/>
        <v>0</v>
      </c>
      <c r="N152" s="36"/>
      <c r="O152" s="92"/>
      <c r="P152" s="96"/>
    </row>
    <row r="153" spans="1:16" x14ac:dyDescent="0.25">
      <c r="A153" s="1"/>
      <c r="B153" s="1"/>
      <c r="C153" s="5">
        <f t="shared" si="5"/>
        <v>143</v>
      </c>
      <c r="D153" s="19" t="str">
        <f>IF(C153&gt;MAX(БЮДЖЕТ!$C:$C),"",INDEX(БЮДЖЕТ!$P$11:$P$9415,C153))</f>
        <v/>
      </c>
      <c r="E153" s="22">
        <f>IF(D153="",0,IF(COUNTIF(БЮДЖЕТ!$P:$P,D153)=1,0,1))</f>
        <v>0</v>
      </c>
      <c r="F153" s="19" t="str">
        <f>IF($D153="","",INDEX(БЮДЖЕТ!$N:$N,SUMIFS(БЮДЖЕТ!$B:$B,БЮДЖЕТ!$P:$P,$D153)))</f>
        <v/>
      </c>
      <c r="G153" s="19" t="str">
        <f>IF($D153="","",INDEX(БЮДЖЕТ!$X:$X,SUMIFS(БЮДЖЕТ!$B:$B,БЮДЖЕТ!$P:$P,$D153)))</f>
        <v/>
      </c>
      <c r="H153" s="36"/>
      <c r="I153" s="30">
        <f>IF(D153="",0,IF(G153=ФИО!$Q$8,0,SUM(р_дни!$J:$J))+SUMIFS(факт_операции!$L:$L,факт_операции!$D:$D,D153,факт_операции!$I:$I,операции!$F$8)-SUMIFS(факт_операции!$L:$L,факт_операции!$D:$D,D153,факт_операции!$I:$I,операции!$F$9)+SUMIFS(факт_операции!$L:$L,факт_операции!$D:$D,D153,факт_операции!$I:$I,операции!$F$10)-SUMIFS(факт_операции!$L:$L,факт_операции!$D:$D,D153,факт_операции!$I:$I,операции!$F$11))</f>
        <v>0</v>
      </c>
      <c r="J153" s="48">
        <f>ROUND(IF(D153="",0,IF(SUM(р_дни!$J:$J)=0,0,(SUMIFS(БЮДЖЕТ!$V:$V,БЮДЖЕТ!$P:$P,$D153)*IF(G153=ФИО!$Q$8,0,SUM(р_дни!$J:$J))+SUMIFS(факт_операции!$Q:$Q,факт_операции!$D:$D,$D153)*1000)/SUM(р_дни!$J:$J)))/100,0)*100</f>
        <v>0</v>
      </c>
      <c r="K153" s="48">
        <f>IF(D153="",0,SUMIFS(факт_операции!$O:$O,факт_операции!$D:$D,D153)-IF(SUMIFS(факт_операции!$Q:$Q,факт_операции!$D:$D,D153)&lt;&gt;0,SUMIFS(факт_операции!$O:$O,факт_операции!$D:$D,D153,факт_операции!$N:$N,операции!$H$11),0))</f>
        <v>0</v>
      </c>
      <c r="L153" s="48">
        <f>IF(D153="",0,SUMIFS(факт_операции!$T:$T,факт_операции!$D:$D,D153))</f>
        <v>0</v>
      </c>
      <c r="M153" s="86">
        <f t="shared" si="4"/>
        <v>0</v>
      </c>
      <c r="N153" s="36"/>
      <c r="O153" s="92"/>
      <c r="P153" s="96"/>
    </row>
    <row r="154" spans="1:16" x14ac:dyDescent="0.25">
      <c r="A154" s="1"/>
      <c r="B154" s="1"/>
      <c r="C154" s="5">
        <f t="shared" si="5"/>
        <v>144</v>
      </c>
      <c r="D154" s="19" t="str">
        <f>IF(C154&gt;MAX(БЮДЖЕТ!$C:$C),"",INDEX(БЮДЖЕТ!$P$11:$P$9415,C154))</f>
        <v/>
      </c>
      <c r="E154" s="22">
        <f>IF(D154="",0,IF(COUNTIF(БЮДЖЕТ!$P:$P,D154)=1,0,1))</f>
        <v>0</v>
      </c>
      <c r="F154" s="19" t="str">
        <f>IF($D154="","",INDEX(БЮДЖЕТ!$N:$N,SUMIFS(БЮДЖЕТ!$B:$B,БЮДЖЕТ!$P:$P,$D154)))</f>
        <v/>
      </c>
      <c r="G154" s="19" t="str">
        <f>IF($D154="","",INDEX(БЮДЖЕТ!$X:$X,SUMIFS(БЮДЖЕТ!$B:$B,БЮДЖЕТ!$P:$P,$D154)))</f>
        <v/>
      </c>
      <c r="H154" s="36"/>
      <c r="I154" s="30">
        <f>IF(D154="",0,IF(G154=ФИО!$Q$8,0,SUM(р_дни!$J:$J))+SUMIFS(факт_операции!$L:$L,факт_операции!$D:$D,D154,факт_операции!$I:$I,операции!$F$8)-SUMIFS(факт_операции!$L:$L,факт_операции!$D:$D,D154,факт_операции!$I:$I,операции!$F$9)+SUMIFS(факт_операции!$L:$L,факт_операции!$D:$D,D154,факт_операции!$I:$I,операции!$F$10)-SUMIFS(факт_операции!$L:$L,факт_операции!$D:$D,D154,факт_операции!$I:$I,операции!$F$11))</f>
        <v>0</v>
      </c>
      <c r="J154" s="48">
        <f>ROUND(IF(D154="",0,IF(SUM(р_дни!$J:$J)=0,0,(SUMIFS(БЮДЖЕТ!$V:$V,БЮДЖЕТ!$P:$P,$D154)*IF(G154=ФИО!$Q$8,0,SUM(р_дни!$J:$J))+SUMIFS(факт_операции!$Q:$Q,факт_операции!$D:$D,$D154)*1000)/SUM(р_дни!$J:$J)))/100,0)*100</f>
        <v>0</v>
      </c>
      <c r="K154" s="48">
        <f>IF(D154="",0,SUMIFS(факт_операции!$O:$O,факт_операции!$D:$D,D154)-IF(SUMIFS(факт_операции!$Q:$Q,факт_операции!$D:$D,D154)&lt;&gt;0,SUMIFS(факт_операции!$O:$O,факт_операции!$D:$D,D154,факт_операции!$N:$N,операции!$H$11),0))</f>
        <v>0</v>
      </c>
      <c r="L154" s="48">
        <f>IF(D154="",0,SUMIFS(факт_операции!$T:$T,факт_операции!$D:$D,D154))</f>
        <v>0</v>
      </c>
      <c r="M154" s="86">
        <f t="shared" si="4"/>
        <v>0</v>
      </c>
      <c r="N154" s="36"/>
      <c r="O154" s="92"/>
      <c r="P154" s="96"/>
    </row>
    <row r="155" spans="1:16" x14ac:dyDescent="0.25">
      <c r="A155" s="1"/>
      <c r="B155" s="1"/>
      <c r="C155" s="5">
        <f t="shared" si="5"/>
        <v>145</v>
      </c>
      <c r="D155" s="19" t="str">
        <f>IF(C155&gt;MAX(БЮДЖЕТ!$C:$C),"",INDEX(БЮДЖЕТ!$P$11:$P$9415,C155))</f>
        <v/>
      </c>
      <c r="E155" s="22">
        <f>IF(D155="",0,IF(COUNTIF(БЮДЖЕТ!$P:$P,D155)=1,0,1))</f>
        <v>0</v>
      </c>
      <c r="F155" s="19" t="str">
        <f>IF($D155="","",INDEX(БЮДЖЕТ!$N:$N,SUMIFS(БЮДЖЕТ!$B:$B,БЮДЖЕТ!$P:$P,$D155)))</f>
        <v/>
      </c>
      <c r="G155" s="19" t="str">
        <f>IF($D155="","",INDEX(БЮДЖЕТ!$X:$X,SUMIFS(БЮДЖЕТ!$B:$B,БЮДЖЕТ!$P:$P,$D155)))</f>
        <v/>
      </c>
      <c r="H155" s="36"/>
      <c r="I155" s="30">
        <f>IF(D155="",0,IF(G155=ФИО!$Q$8,0,SUM(р_дни!$J:$J))+SUMIFS(факт_операции!$L:$L,факт_операции!$D:$D,D155,факт_операции!$I:$I,операции!$F$8)-SUMIFS(факт_операции!$L:$L,факт_операции!$D:$D,D155,факт_операции!$I:$I,операции!$F$9)+SUMIFS(факт_операции!$L:$L,факт_операции!$D:$D,D155,факт_операции!$I:$I,операции!$F$10)-SUMIFS(факт_операции!$L:$L,факт_операции!$D:$D,D155,факт_операции!$I:$I,операции!$F$11))</f>
        <v>0</v>
      </c>
      <c r="J155" s="48">
        <f>ROUND(IF(D155="",0,IF(SUM(р_дни!$J:$J)=0,0,(SUMIFS(БЮДЖЕТ!$V:$V,БЮДЖЕТ!$P:$P,$D155)*IF(G155=ФИО!$Q$8,0,SUM(р_дни!$J:$J))+SUMIFS(факт_операции!$Q:$Q,факт_операции!$D:$D,$D155)*1000)/SUM(р_дни!$J:$J)))/100,0)*100</f>
        <v>0</v>
      </c>
      <c r="K155" s="48">
        <f>IF(D155="",0,SUMIFS(факт_операции!$O:$O,факт_операции!$D:$D,D155)-IF(SUMIFS(факт_операции!$Q:$Q,факт_операции!$D:$D,D155)&lt;&gt;0,SUMIFS(факт_операции!$O:$O,факт_операции!$D:$D,D155,факт_операции!$N:$N,операции!$H$11),0))</f>
        <v>0</v>
      </c>
      <c r="L155" s="48">
        <f>IF(D155="",0,SUMIFS(факт_операции!$T:$T,факт_операции!$D:$D,D155))</f>
        <v>0</v>
      </c>
      <c r="M155" s="86">
        <f t="shared" si="4"/>
        <v>0</v>
      </c>
      <c r="N155" s="36"/>
      <c r="O155" s="92"/>
      <c r="P155" s="96"/>
    </row>
    <row r="156" spans="1:16" x14ac:dyDescent="0.25">
      <c r="A156" s="1"/>
      <c r="B156" s="1"/>
      <c r="C156" s="5">
        <f t="shared" si="5"/>
        <v>146</v>
      </c>
      <c r="D156" s="19" t="str">
        <f>IF(C156&gt;MAX(БЮДЖЕТ!$C:$C),"",INDEX(БЮДЖЕТ!$P$11:$P$9415,C156))</f>
        <v/>
      </c>
      <c r="E156" s="22">
        <f>IF(D156="",0,IF(COUNTIF(БЮДЖЕТ!$P:$P,D156)=1,0,1))</f>
        <v>0</v>
      </c>
      <c r="F156" s="19" t="str">
        <f>IF($D156="","",INDEX(БЮДЖЕТ!$N:$N,SUMIFS(БЮДЖЕТ!$B:$B,БЮДЖЕТ!$P:$P,$D156)))</f>
        <v/>
      </c>
      <c r="G156" s="19" t="str">
        <f>IF($D156="","",INDEX(БЮДЖЕТ!$X:$X,SUMIFS(БЮДЖЕТ!$B:$B,БЮДЖЕТ!$P:$P,$D156)))</f>
        <v/>
      </c>
      <c r="H156" s="36"/>
      <c r="I156" s="30">
        <f>IF(D156="",0,IF(G156=ФИО!$Q$8,0,SUM(р_дни!$J:$J))+SUMIFS(факт_операции!$L:$L,факт_операции!$D:$D,D156,факт_операции!$I:$I,операции!$F$8)-SUMIFS(факт_операции!$L:$L,факт_операции!$D:$D,D156,факт_операции!$I:$I,операции!$F$9)+SUMIFS(факт_операции!$L:$L,факт_операции!$D:$D,D156,факт_операции!$I:$I,операции!$F$10)-SUMIFS(факт_операции!$L:$L,факт_операции!$D:$D,D156,факт_операции!$I:$I,операции!$F$11))</f>
        <v>0</v>
      </c>
      <c r="J156" s="48">
        <f>ROUND(IF(D156="",0,IF(SUM(р_дни!$J:$J)=0,0,(SUMIFS(БЮДЖЕТ!$V:$V,БЮДЖЕТ!$P:$P,$D156)*IF(G156=ФИО!$Q$8,0,SUM(р_дни!$J:$J))+SUMIFS(факт_операции!$Q:$Q,факт_операции!$D:$D,$D156)*1000)/SUM(р_дни!$J:$J)))/100,0)*100</f>
        <v>0</v>
      </c>
      <c r="K156" s="48">
        <f>IF(D156="",0,SUMIFS(факт_операции!$O:$O,факт_операции!$D:$D,D156)-IF(SUMIFS(факт_операции!$Q:$Q,факт_операции!$D:$D,D156)&lt;&gt;0,SUMIFS(факт_операции!$O:$O,факт_операции!$D:$D,D156,факт_операции!$N:$N,операции!$H$11),0))</f>
        <v>0</v>
      </c>
      <c r="L156" s="48">
        <f>IF(D156="",0,SUMIFS(факт_операции!$T:$T,факт_операции!$D:$D,D156))</f>
        <v>0</v>
      </c>
      <c r="M156" s="86">
        <f t="shared" si="4"/>
        <v>0</v>
      </c>
      <c r="N156" s="36"/>
      <c r="O156" s="92"/>
      <c r="P156" s="96"/>
    </row>
    <row r="157" spans="1:16" x14ac:dyDescent="0.25">
      <c r="A157" s="1"/>
      <c r="B157" s="1"/>
      <c r="C157" s="5">
        <f t="shared" si="5"/>
        <v>147</v>
      </c>
      <c r="D157" s="19" t="str">
        <f>IF(C157&gt;MAX(БЮДЖЕТ!$C:$C),"",INDEX(БЮДЖЕТ!$P$11:$P$9415,C157))</f>
        <v/>
      </c>
      <c r="E157" s="22">
        <f>IF(D157="",0,IF(COUNTIF(БЮДЖЕТ!$P:$P,D157)=1,0,1))</f>
        <v>0</v>
      </c>
      <c r="F157" s="19" t="str">
        <f>IF($D157="","",INDEX(БЮДЖЕТ!$N:$N,SUMIFS(БЮДЖЕТ!$B:$B,БЮДЖЕТ!$P:$P,$D157)))</f>
        <v/>
      </c>
      <c r="G157" s="19" t="str">
        <f>IF($D157="","",INDEX(БЮДЖЕТ!$X:$X,SUMIFS(БЮДЖЕТ!$B:$B,БЮДЖЕТ!$P:$P,$D157)))</f>
        <v/>
      </c>
      <c r="H157" s="36"/>
      <c r="I157" s="30">
        <f>IF(D157="",0,IF(G157=ФИО!$Q$8,0,SUM(р_дни!$J:$J))+SUMIFS(факт_операции!$L:$L,факт_операции!$D:$D,D157,факт_операции!$I:$I,операции!$F$8)-SUMIFS(факт_операции!$L:$L,факт_операции!$D:$D,D157,факт_операции!$I:$I,операции!$F$9)+SUMIFS(факт_операции!$L:$L,факт_операции!$D:$D,D157,факт_операции!$I:$I,операции!$F$10)-SUMIFS(факт_операции!$L:$L,факт_операции!$D:$D,D157,факт_операции!$I:$I,операции!$F$11))</f>
        <v>0</v>
      </c>
      <c r="J157" s="48">
        <f>ROUND(IF(D157="",0,IF(SUM(р_дни!$J:$J)=0,0,(SUMIFS(БЮДЖЕТ!$V:$V,БЮДЖЕТ!$P:$P,$D157)*IF(G157=ФИО!$Q$8,0,SUM(р_дни!$J:$J))+SUMIFS(факт_операции!$Q:$Q,факт_операции!$D:$D,$D157)*1000)/SUM(р_дни!$J:$J)))/100,0)*100</f>
        <v>0</v>
      </c>
      <c r="K157" s="48">
        <f>IF(D157="",0,SUMIFS(факт_операции!$O:$O,факт_операции!$D:$D,D157)-IF(SUMIFS(факт_операции!$Q:$Q,факт_операции!$D:$D,D157)&lt;&gt;0,SUMIFS(факт_операции!$O:$O,факт_операции!$D:$D,D157,факт_операции!$N:$N,операции!$H$11),0))</f>
        <v>0</v>
      </c>
      <c r="L157" s="48">
        <f>IF(D157="",0,SUMIFS(факт_операции!$T:$T,факт_операции!$D:$D,D157))</f>
        <v>0</v>
      </c>
      <c r="M157" s="86">
        <f t="shared" si="4"/>
        <v>0</v>
      </c>
      <c r="N157" s="36"/>
      <c r="O157" s="92"/>
      <c r="P157" s="96"/>
    </row>
    <row r="158" spans="1:16" x14ac:dyDescent="0.25">
      <c r="A158" s="1"/>
      <c r="B158" s="1"/>
      <c r="C158" s="5">
        <f t="shared" si="5"/>
        <v>148</v>
      </c>
      <c r="D158" s="19" t="str">
        <f>IF(C158&gt;MAX(БЮДЖЕТ!$C:$C),"",INDEX(БЮДЖЕТ!$P$11:$P$9415,C158))</f>
        <v/>
      </c>
      <c r="E158" s="22">
        <f>IF(D158="",0,IF(COUNTIF(БЮДЖЕТ!$P:$P,D158)=1,0,1))</f>
        <v>0</v>
      </c>
      <c r="F158" s="19" t="str">
        <f>IF($D158="","",INDEX(БЮДЖЕТ!$N:$N,SUMIFS(БЮДЖЕТ!$B:$B,БЮДЖЕТ!$P:$P,$D158)))</f>
        <v/>
      </c>
      <c r="G158" s="19" t="str">
        <f>IF($D158="","",INDEX(БЮДЖЕТ!$X:$X,SUMIFS(БЮДЖЕТ!$B:$B,БЮДЖЕТ!$P:$P,$D158)))</f>
        <v/>
      </c>
      <c r="H158" s="36"/>
      <c r="I158" s="30">
        <f>IF(D158="",0,IF(G158=ФИО!$Q$8,0,SUM(р_дни!$J:$J))+SUMIFS(факт_операции!$L:$L,факт_операции!$D:$D,D158,факт_операции!$I:$I,операции!$F$8)-SUMIFS(факт_операции!$L:$L,факт_операции!$D:$D,D158,факт_операции!$I:$I,операции!$F$9)+SUMIFS(факт_операции!$L:$L,факт_операции!$D:$D,D158,факт_операции!$I:$I,операции!$F$10)-SUMIFS(факт_операции!$L:$L,факт_операции!$D:$D,D158,факт_операции!$I:$I,операции!$F$11))</f>
        <v>0</v>
      </c>
      <c r="J158" s="48">
        <f>ROUND(IF(D158="",0,IF(SUM(р_дни!$J:$J)=0,0,(SUMIFS(БЮДЖЕТ!$V:$V,БЮДЖЕТ!$P:$P,$D158)*IF(G158=ФИО!$Q$8,0,SUM(р_дни!$J:$J))+SUMIFS(факт_операции!$Q:$Q,факт_операции!$D:$D,$D158)*1000)/SUM(р_дни!$J:$J)))/100,0)*100</f>
        <v>0</v>
      </c>
      <c r="K158" s="48">
        <f>IF(D158="",0,SUMIFS(факт_операции!$O:$O,факт_операции!$D:$D,D158)-IF(SUMIFS(факт_операции!$Q:$Q,факт_операции!$D:$D,D158)&lt;&gt;0,SUMIFS(факт_операции!$O:$O,факт_операции!$D:$D,D158,факт_операции!$N:$N,операции!$H$11),0))</f>
        <v>0</v>
      </c>
      <c r="L158" s="48">
        <f>IF(D158="",0,SUMIFS(факт_операции!$T:$T,факт_операции!$D:$D,D158))</f>
        <v>0</v>
      </c>
      <c r="M158" s="86">
        <f t="shared" si="4"/>
        <v>0</v>
      </c>
      <c r="N158" s="36"/>
      <c r="O158" s="92"/>
      <c r="P158" s="96"/>
    </row>
    <row r="159" spans="1:16" x14ac:dyDescent="0.25">
      <c r="A159" s="1"/>
      <c r="B159" s="1"/>
      <c r="C159" s="5">
        <f t="shared" si="5"/>
        <v>149</v>
      </c>
      <c r="D159" s="19" t="str">
        <f>IF(C159&gt;MAX(БЮДЖЕТ!$C:$C),"",INDEX(БЮДЖЕТ!$P$11:$P$9415,C159))</f>
        <v/>
      </c>
      <c r="E159" s="22">
        <f>IF(D159="",0,IF(COUNTIF(БЮДЖЕТ!$P:$P,D159)=1,0,1))</f>
        <v>0</v>
      </c>
      <c r="F159" s="19" t="str">
        <f>IF($D159="","",INDEX(БЮДЖЕТ!$N:$N,SUMIFS(БЮДЖЕТ!$B:$B,БЮДЖЕТ!$P:$P,$D159)))</f>
        <v/>
      </c>
      <c r="G159" s="19" t="str">
        <f>IF($D159="","",INDEX(БЮДЖЕТ!$X:$X,SUMIFS(БЮДЖЕТ!$B:$B,БЮДЖЕТ!$P:$P,$D159)))</f>
        <v/>
      </c>
      <c r="H159" s="36"/>
      <c r="I159" s="30">
        <f>IF(D159="",0,IF(G159=ФИО!$Q$8,0,SUM(р_дни!$J:$J))+SUMIFS(факт_операции!$L:$L,факт_операции!$D:$D,D159,факт_операции!$I:$I,операции!$F$8)-SUMIFS(факт_операции!$L:$L,факт_операции!$D:$D,D159,факт_операции!$I:$I,операции!$F$9)+SUMIFS(факт_операции!$L:$L,факт_операции!$D:$D,D159,факт_операции!$I:$I,операции!$F$10)-SUMIFS(факт_операции!$L:$L,факт_операции!$D:$D,D159,факт_операции!$I:$I,операции!$F$11))</f>
        <v>0</v>
      </c>
      <c r="J159" s="48">
        <f>ROUND(IF(D159="",0,IF(SUM(р_дни!$J:$J)=0,0,(SUMIFS(БЮДЖЕТ!$V:$V,БЮДЖЕТ!$P:$P,$D159)*IF(G159=ФИО!$Q$8,0,SUM(р_дни!$J:$J))+SUMIFS(факт_операции!$Q:$Q,факт_операции!$D:$D,$D159)*1000)/SUM(р_дни!$J:$J)))/100,0)*100</f>
        <v>0</v>
      </c>
      <c r="K159" s="48">
        <f>IF(D159="",0,SUMIFS(факт_операции!$O:$O,факт_операции!$D:$D,D159)-IF(SUMIFS(факт_операции!$Q:$Q,факт_операции!$D:$D,D159)&lt;&gt;0,SUMIFS(факт_операции!$O:$O,факт_операции!$D:$D,D159,факт_операции!$N:$N,операции!$H$11),0))</f>
        <v>0</v>
      </c>
      <c r="L159" s="48">
        <f>IF(D159="",0,SUMIFS(факт_операции!$T:$T,факт_операции!$D:$D,D159))</f>
        <v>0</v>
      </c>
      <c r="M159" s="86">
        <f t="shared" si="4"/>
        <v>0</v>
      </c>
      <c r="N159" s="36"/>
      <c r="O159" s="92"/>
      <c r="P159" s="96"/>
    </row>
    <row r="160" spans="1:16" x14ac:dyDescent="0.25">
      <c r="A160" s="1"/>
      <c r="B160" s="1"/>
      <c r="C160" s="5">
        <f t="shared" si="5"/>
        <v>150</v>
      </c>
      <c r="D160" s="19" t="str">
        <f>IF(C160&gt;MAX(БЮДЖЕТ!$C:$C),"",INDEX(БЮДЖЕТ!$P$11:$P$9415,C160))</f>
        <v/>
      </c>
      <c r="E160" s="22">
        <f>IF(D160="",0,IF(COUNTIF(БЮДЖЕТ!$P:$P,D160)=1,0,1))</f>
        <v>0</v>
      </c>
      <c r="F160" s="19" t="str">
        <f>IF($D160="","",INDEX(БЮДЖЕТ!$N:$N,SUMIFS(БЮДЖЕТ!$B:$B,БЮДЖЕТ!$P:$P,$D160)))</f>
        <v/>
      </c>
      <c r="G160" s="19" t="str">
        <f>IF($D160="","",INDEX(БЮДЖЕТ!$X:$X,SUMIFS(БЮДЖЕТ!$B:$B,БЮДЖЕТ!$P:$P,$D160)))</f>
        <v/>
      </c>
      <c r="H160" s="36"/>
      <c r="I160" s="30">
        <f>IF(D160="",0,IF(G160=ФИО!$Q$8,0,SUM(р_дни!$J:$J))+SUMIFS(факт_операции!$L:$L,факт_операции!$D:$D,D160,факт_операции!$I:$I,операции!$F$8)-SUMIFS(факт_операции!$L:$L,факт_операции!$D:$D,D160,факт_операции!$I:$I,операции!$F$9)+SUMIFS(факт_операции!$L:$L,факт_операции!$D:$D,D160,факт_операции!$I:$I,операции!$F$10)-SUMIFS(факт_операции!$L:$L,факт_операции!$D:$D,D160,факт_операции!$I:$I,операции!$F$11))</f>
        <v>0</v>
      </c>
      <c r="J160" s="48">
        <f>ROUND(IF(D160="",0,IF(SUM(р_дни!$J:$J)=0,0,(SUMIFS(БЮДЖЕТ!$V:$V,БЮДЖЕТ!$P:$P,$D160)*IF(G160=ФИО!$Q$8,0,SUM(р_дни!$J:$J))+SUMIFS(факт_операции!$Q:$Q,факт_операции!$D:$D,$D160)*1000)/SUM(р_дни!$J:$J)))/100,0)*100</f>
        <v>0</v>
      </c>
      <c r="K160" s="48">
        <f>IF(D160="",0,SUMIFS(факт_операции!$O:$O,факт_операции!$D:$D,D160)-IF(SUMIFS(факт_операции!$Q:$Q,факт_операции!$D:$D,D160)&lt;&gt;0,SUMIFS(факт_операции!$O:$O,факт_операции!$D:$D,D160,факт_операции!$N:$N,операции!$H$11),0))</f>
        <v>0</v>
      </c>
      <c r="L160" s="48">
        <f>IF(D160="",0,SUMIFS(факт_операции!$T:$T,факт_операции!$D:$D,D160))</f>
        <v>0</v>
      </c>
      <c r="M160" s="86">
        <f t="shared" si="4"/>
        <v>0</v>
      </c>
      <c r="N160" s="36"/>
      <c r="O160" s="92"/>
      <c r="P160" s="96"/>
    </row>
    <row r="161" spans="1:16" x14ac:dyDescent="0.25">
      <c r="A161" s="1"/>
      <c r="B161" s="1"/>
      <c r="C161" s="5">
        <f t="shared" si="5"/>
        <v>151</v>
      </c>
      <c r="D161" s="19" t="str">
        <f>IF(C161&gt;MAX(БЮДЖЕТ!$C:$C),"",INDEX(БЮДЖЕТ!$P$11:$P$9415,C161))</f>
        <v/>
      </c>
      <c r="E161" s="22">
        <f>IF(D161="",0,IF(COUNTIF(БЮДЖЕТ!$P:$P,D161)=1,0,1))</f>
        <v>0</v>
      </c>
      <c r="F161" s="19" t="str">
        <f>IF($D161="","",INDEX(БЮДЖЕТ!$N:$N,SUMIFS(БЮДЖЕТ!$B:$B,БЮДЖЕТ!$P:$P,$D161)))</f>
        <v/>
      </c>
      <c r="G161" s="19" t="str">
        <f>IF($D161="","",INDEX(БЮДЖЕТ!$X:$X,SUMIFS(БЮДЖЕТ!$B:$B,БЮДЖЕТ!$P:$P,$D161)))</f>
        <v/>
      </c>
      <c r="H161" s="36"/>
      <c r="I161" s="30">
        <f>IF(D161="",0,IF(G161=ФИО!$Q$8,0,SUM(р_дни!$J:$J))+SUMIFS(факт_операции!$L:$L,факт_операции!$D:$D,D161,факт_операции!$I:$I,операции!$F$8)-SUMIFS(факт_операции!$L:$L,факт_операции!$D:$D,D161,факт_операции!$I:$I,операции!$F$9)+SUMIFS(факт_операции!$L:$L,факт_операции!$D:$D,D161,факт_операции!$I:$I,операции!$F$10)-SUMIFS(факт_операции!$L:$L,факт_операции!$D:$D,D161,факт_операции!$I:$I,операции!$F$11))</f>
        <v>0</v>
      </c>
      <c r="J161" s="48">
        <f>ROUND(IF(D161="",0,IF(SUM(р_дни!$J:$J)=0,0,(SUMIFS(БЮДЖЕТ!$V:$V,БЮДЖЕТ!$P:$P,$D161)*IF(G161=ФИО!$Q$8,0,SUM(р_дни!$J:$J))+SUMIFS(факт_операции!$Q:$Q,факт_операции!$D:$D,$D161)*1000)/SUM(р_дни!$J:$J)))/100,0)*100</f>
        <v>0</v>
      </c>
      <c r="K161" s="48">
        <f>IF(D161="",0,SUMIFS(факт_операции!$O:$O,факт_операции!$D:$D,D161)-IF(SUMIFS(факт_операции!$Q:$Q,факт_операции!$D:$D,D161)&lt;&gt;0,SUMIFS(факт_операции!$O:$O,факт_операции!$D:$D,D161,факт_операции!$N:$N,операции!$H$11),0))</f>
        <v>0</v>
      </c>
      <c r="L161" s="48">
        <f>IF(D161="",0,SUMIFS(факт_операции!$T:$T,факт_операции!$D:$D,D161))</f>
        <v>0</v>
      </c>
      <c r="M161" s="86">
        <f t="shared" si="4"/>
        <v>0</v>
      </c>
      <c r="N161" s="36"/>
      <c r="O161" s="92"/>
      <c r="P161" s="96"/>
    </row>
    <row r="162" spans="1:16" x14ac:dyDescent="0.25">
      <c r="A162" s="1"/>
      <c r="B162" s="1"/>
      <c r="C162" s="5">
        <f t="shared" si="5"/>
        <v>152</v>
      </c>
      <c r="D162" s="19" t="str">
        <f>IF(C162&gt;MAX(БЮДЖЕТ!$C:$C),"",INDEX(БЮДЖЕТ!$P$11:$P$9415,C162))</f>
        <v/>
      </c>
      <c r="E162" s="22">
        <f>IF(D162="",0,IF(COUNTIF(БЮДЖЕТ!$P:$P,D162)=1,0,1))</f>
        <v>0</v>
      </c>
      <c r="F162" s="19" t="str">
        <f>IF($D162="","",INDEX(БЮДЖЕТ!$N:$N,SUMIFS(БЮДЖЕТ!$B:$B,БЮДЖЕТ!$P:$P,$D162)))</f>
        <v/>
      </c>
      <c r="G162" s="19" t="str">
        <f>IF($D162="","",INDEX(БЮДЖЕТ!$X:$X,SUMIFS(БЮДЖЕТ!$B:$B,БЮДЖЕТ!$P:$P,$D162)))</f>
        <v/>
      </c>
      <c r="H162" s="36"/>
      <c r="I162" s="30">
        <f>IF(D162="",0,IF(G162=ФИО!$Q$8,0,SUM(р_дни!$J:$J))+SUMIFS(факт_операции!$L:$L,факт_операции!$D:$D,D162,факт_операции!$I:$I,операции!$F$8)-SUMIFS(факт_операции!$L:$L,факт_операции!$D:$D,D162,факт_операции!$I:$I,операции!$F$9)+SUMIFS(факт_операции!$L:$L,факт_операции!$D:$D,D162,факт_операции!$I:$I,операции!$F$10)-SUMIFS(факт_операции!$L:$L,факт_операции!$D:$D,D162,факт_операции!$I:$I,операции!$F$11))</f>
        <v>0</v>
      </c>
      <c r="J162" s="48">
        <f>ROUND(IF(D162="",0,IF(SUM(р_дни!$J:$J)=0,0,(SUMIFS(БЮДЖЕТ!$V:$V,БЮДЖЕТ!$P:$P,$D162)*IF(G162=ФИО!$Q$8,0,SUM(р_дни!$J:$J))+SUMIFS(факт_операции!$Q:$Q,факт_операции!$D:$D,$D162)*1000)/SUM(р_дни!$J:$J)))/100,0)*100</f>
        <v>0</v>
      </c>
      <c r="K162" s="48">
        <f>IF(D162="",0,SUMIFS(факт_операции!$O:$O,факт_операции!$D:$D,D162)-IF(SUMIFS(факт_операции!$Q:$Q,факт_операции!$D:$D,D162)&lt;&gt;0,SUMIFS(факт_операции!$O:$O,факт_операции!$D:$D,D162,факт_операции!$N:$N,операции!$H$11),0))</f>
        <v>0</v>
      </c>
      <c r="L162" s="48">
        <f>IF(D162="",0,SUMIFS(факт_операции!$T:$T,факт_операции!$D:$D,D162))</f>
        <v>0</v>
      </c>
      <c r="M162" s="86">
        <f t="shared" si="4"/>
        <v>0</v>
      </c>
      <c r="N162" s="36"/>
      <c r="O162" s="92"/>
      <c r="P162" s="96"/>
    </row>
    <row r="163" spans="1:16" x14ac:dyDescent="0.25">
      <c r="A163" s="1"/>
      <c r="B163" s="1"/>
      <c r="C163" s="5">
        <f t="shared" si="5"/>
        <v>153</v>
      </c>
      <c r="D163" s="19" t="str">
        <f>IF(C163&gt;MAX(БЮДЖЕТ!$C:$C),"",INDEX(БЮДЖЕТ!$P$11:$P$9415,C163))</f>
        <v/>
      </c>
      <c r="E163" s="22">
        <f>IF(D163="",0,IF(COUNTIF(БЮДЖЕТ!$P:$P,D163)=1,0,1))</f>
        <v>0</v>
      </c>
      <c r="F163" s="19" t="str">
        <f>IF($D163="","",INDEX(БЮДЖЕТ!$N:$N,SUMIFS(БЮДЖЕТ!$B:$B,БЮДЖЕТ!$P:$P,$D163)))</f>
        <v/>
      </c>
      <c r="G163" s="19" t="str">
        <f>IF($D163="","",INDEX(БЮДЖЕТ!$X:$X,SUMIFS(БЮДЖЕТ!$B:$B,БЮДЖЕТ!$P:$P,$D163)))</f>
        <v/>
      </c>
      <c r="H163" s="36"/>
      <c r="I163" s="30">
        <f>IF(D163="",0,IF(G163=ФИО!$Q$8,0,SUM(р_дни!$J:$J))+SUMIFS(факт_операции!$L:$L,факт_операции!$D:$D,D163,факт_операции!$I:$I,операции!$F$8)-SUMIFS(факт_операции!$L:$L,факт_операции!$D:$D,D163,факт_операции!$I:$I,операции!$F$9)+SUMIFS(факт_операции!$L:$L,факт_операции!$D:$D,D163,факт_операции!$I:$I,операции!$F$10)-SUMIFS(факт_операции!$L:$L,факт_операции!$D:$D,D163,факт_операции!$I:$I,операции!$F$11))</f>
        <v>0</v>
      </c>
      <c r="J163" s="48">
        <f>ROUND(IF(D163="",0,IF(SUM(р_дни!$J:$J)=0,0,(SUMIFS(БЮДЖЕТ!$V:$V,БЮДЖЕТ!$P:$P,$D163)*IF(G163=ФИО!$Q$8,0,SUM(р_дни!$J:$J))+SUMIFS(факт_операции!$Q:$Q,факт_операции!$D:$D,$D163)*1000)/SUM(р_дни!$J:$J)))/100,0)*100</f>
        <v>0</v>
      </c>
      <c r="K163" s="48">
        <f>IF(D163="",0,SUMIFS(факт_операции!$O:$O,факт_операции!$D:$D,D163)-IF(SUMIFS(факт_операции!$Q:$Q,факт_операции!$D:$D,D163)&lt;&gt;0,SUMIFS(факт_операции!$O:$O,факт_операции!$D:$D,D163,факт_операции!$N:$N,операции!$H$11),0))</f>
        <v>0</v>
      </c>
      <c r="L163" s="48">
        <f>IF(D163="",0,SUMIFS(факт_операции!$T:$T,факт_операции!$D:$D,D163))</f>
        <v>0</v>
      </c>
      <c r="M163" s="86">
        <f t="shared" si="4"/>
        <v>0</v>
      </c>
      <c r="N163" s="36"/>
      <c r="O163" s="92"/>
      <c r="P163" s="96"/>
    </row>
    <row r="164" spans="1:16" x14ac:dyDescent="0.25">
      <c r="A164" s="1"/>
      <c r="B164" s="1"/>
      <c r="C164" s="5">
        <f t="shared" si="5"/>
        <v>154</v>
      </c>
      <c r="D164" s="19" t="str">
        <f>IF(C164&gt;MAX(БЮДЖЕТ!$C:$C),"",INDEX(БЮДЖЕТ!$P$11:$P$9415,C164))</f>
        <v/>
      </c>
      <c r="E164" s="22">
        <f>IF(D164="",0,IF(COUNTIF(БЮДЖЕТ!$P:$P,D164)=1,0,1))</f>
        <v>0</v>
      </c>
      <c r="F164" s="19" t="str">
        <f>IF($D164="","",INDEX(БЮДЖЕТ!$N:$N,SUMIFS(БЮДЖЕТ!$B:$B,БЮДЖЕТ!$P:$P,$D164)))</f>
        <v/>
      </c>
      <c r="G164" s="19" t="str">
        <f>IF($D164="","",INDEX(БЮДЖЕТ!$X:$X,SUMIFS(БЮДЖЕТ!$B:$B,БЮДЖЕТ!$P:$P,$D164)))</f>
        <v/>
      </c>
      <c r="H164" s="36"/>
      <c r="I164" s="30">
        <f>IF(D164="",0,IF(G164=ФИО!$Q$8,0,SUM(р_дни!$J:$J))+SUMIFS(факт_операции!$L:$L,факт_операции!$D:$D,D164,факт_операции!$I:$I,операции!$F$8)-SUMIFS(факт_операции!$L:$L,факт_операции!$D:$D,D164,факт_операции!$I:$I,операции!$F$9)+SUMIFS(факт_операции!$L:$L,факт_операции!$D:$D,D164,факт_операции!$I:$I,операции!$F$10)-SUMIFS(факт_операции!$L:$L,факт_операции!$D:$D,D164,факт_операции!$I:$I,операции!$F$11))</f>
        <v>0</v>
      </c>
      <c r="J164" s="48">
        <f>ROUND(IF(D164="",0,IF(SUM(р_дни!$J:$J)=0,0,(SUMIFS(БЮДЖЕТ!$V:$V,БЮДЖЕТ!$P:$P,$D164)*IF(G164=ФИО!$Q$8,0,SUM(р_дни!$J:$J))+SUMIFS(факт_операции!$Q:$Q,факт_операции!$D:$D,$D164)*1000)/SUM(р_дни!$J:$J)))/100,0)*100</f>
        <v>0</v>
      </c>
      <c r="K164" s="48">
        <f>IF(D164="",0,SUMIFS(факт_операции!$O:$O,факт_операции!$D:$D,D164)-IF(SUMIFS(факт_операции!$Q:$Q,факт_операции!$D:$D,D164)&lt;&gt;0,SUMIFS(факт_операции!$O:$O,факт_операции!$D:$D,D164,факт_операции!$N:$N,операции!$H$11),0))</f>
        <v>0</v>
      </c>
      <c r="L164" s="48">
        <f>IF(D164="",0,SUMIFS(факт_операции!$T:$T,факт_операции!$D:$D,D164))</f>
        <v>0</v>
      </c>
      <c r="M164" s="86">
        <f t="shared" si="4"/>
        <v>0</v>
      </c>
      <c r="N164" s="36"/>
      <c r="O164" s="92"/>
      <c r="P164" s="96"/>
    </row>
    <row r="165" spans="1:16" x14ac:dyDescent="0.25">
      <c r="A165" s="1"/>
      <c r="B165" s="1"/>
      <c r="C165" s="5">
        <f t="shared" si="5"/>
        <v>155</v>
      </c>
      <c r="D165" s="19" t="str">
        <f>IF(C165&gt;MAX(БЮДЖЕТ!$C:$C),"",INDEX(БЮДЖЕТ!$P$11:$P$9415,C165))</f>
        <v/>
      </c>
      <c r="E165" s="22">
        <f>IF(D165="",0,IF(COUNTIF(БЮДЖЕТ!$P:$P,D165)=1,0,1))</f>
        <v>0</v>
      </c>
      <c r="F165" s="19" t="str">
        <f>IF($D165="","",INDEX(БЮДЖЕТ!$N:$N,SUMIFS(БЮДЖЕТ!$B:$B,БЮДЖЕТ!$P:$P,$D165)))</f>
        <v/>
      </c>
      <c r="G165" s="19" t="str">
        <f>IF($D165="","",INDEX(БЮДЖЕТ!$X:$X,SUMIFS(БЮДЖЕТ!$B:$B,БЮДЖЕТ!$P:$P,$D165)))</f>
        <v/>
      </c>
      <c r="H165" s="36"/>
      <c r="I165" s="30">
        <f>IF(D165="",0,IF(G165=ФИО!$Q$8,0,SUM(р_дни!$J:$J))+SUMIFS(факт_операции!$L:$L,факт_операции!$D:$D,D165,факт_операции!$I:$I,операции!$F$8)-SUMIFS(факт_операции!$L:$L,факт_операции!$D:$D,D165,факт_операции!$I:$I,операции!$F$9)+SUMIFS(факт_операции!$L:$L,факт_операции!$D:$D,D165,факт_операции!$I:$I,операции!$F$10)-SUMIFS(факт_операции!$L:$L,факт_операции!$D:$D,D165,факт_операции!$I:$I,операции!$F$11))</f>
        <v>0</v>
      </c>
      <c r="J165" s="48">
        <f>ROUND(IF(D165="",0,IF(SUM(р_дни!$J:$J)=0,0,(SUMIFS(БЮДЖЕТ!$V:$V,БЮДЖЕТ!$P:$P,$D165)*IF(G165=ФИО!$Q$8,0,SUM(р_дни!$J:$J))+SUMIFS(факт_операции!$Q:$Q,факт_операции!$D:$D,$D165)*1000)/SUM(р_дни!$J:$J)))/100,0)*100</f>
        <v>0</v>
      </c>
      <c r="K165" s="48">
        <f>IF(D165="",0,SUMIFS(факт_операции!$O:$O,факт_операции!$D:$D,D165)-IF(SUMIFS(факт_операции!$Q:$Q,факт_операции!$D:$D,D165)&lt;&gt;0,SUMIFS(факт_операции!$O:$O,факт_операции!$D:$D,D165,факт_операции!$N:$N,операции!$H$11),0))</f>
        <v>0</v>
      </c>
      <c r="L165" s="48">
        <f>IF(D165="",0,SUMIFS(факт_операции!$T:$T,факт_операции!$D:$D,D165))</f>
        <v>0</v>
      </c>
      <c r="M165" s="86">
        <f t="shared" si="4"/>
        <v>0</v>
      </c>
      <c r="N165" s="36"/>
      <c r="O165" s="92"/>
      <c r="P165" s="96"/>
    </row>
    <row r="166" spans="1:16" x14ac:dyDescent="0.25">
      <c r="A166" s="1"/>
      <c r="B166" s="1"/>
      <c r="C166" s="5">
        <f t="shared" si="5"/>
        <v>156</v>
      </c>
      <c r="D166" s="19" t="str">
        <f>IF(C166&gt;MAX(БЮДЖЕТ!$C:$C),"",INDEX(БЮДЖЕТ!$P$11:$P$9415,C166))</f>
        <v/>
      </c>
      <c r="E166" s="22">
        <f>IF(D166="",0,IF(COUNTIF(БЮДЖЕТ!$P:$P,D166)=1,0,1))</f>
        <v>0</v>
      </c>
      <c r="F166" s="19" t="str">
        <f>IF($D166="","",INDEX(БЮДЖЕТ!$N:$N,SUMIFS(БЮДЖЕТ!$B:$B,БЮДЖЕТ!$P:$P,$D166)))</f>
        <v/>
      </c>
      <c r="G166" s="19" t="str">
        <f>IF($D166="","",INDEX(БЮДЖЕТ!$X:$X,SUMIFS(БЮДЖЕТ!$B:$B,БЮДЖЕТ!$P:$P,$D166)))</f>
        <v/>
      </c>
      <c r="H166" s="36"/>
      <c r="I166" s="30">
        <f>IF(D166="",0,IF(G166=ФИО!$Q$8,0,SUM(р_дни!$J:$J))+SUMIFS(факт_операции!$L:$L,факт_операции!$D:$D,D166,факт_операции!$I:$I,операции!$F$8)-SUMIFS(факт_операции!$L:$L,факт_операции!$D:$D,D166,факт_операции!$I:$I,операции!$F$9)+SUMIFS(факт_операции!$L:$L,факт_операции!$D:$D,D166,факт_операции!$I:$I,операции!$F$10)-SUMIFS(факт_операции!$L:$L,факт_операции!$D:$D,D166,факт_операции!$I:$I,операции!$F$11))</f>
        <v>0</v>
      </c>
      <c r="J166" s="48">
        <f>ROUND(IF(D166="",0,IF(SUM(р_дни!$J:$J)=0,0,(SUMIFS(БЮДЖЕТ!$V:$V,БЮДЖЕТ!$P:$P,$D166)*IF(G166=ФИО!$Q$8,0,SUM(р_дни!$J:$J))+SUMIFS(факт_операции!$Q:$Q,факт_операции!$D:$D,$D166)*1000)/SUM(р_дни!$J:$J)))/100,0)*100</f>
        <v>0</v>
      </c>
      <c r="K166" s="48">
        <f>IF(D166="",0,SUMIFS(факт_операции!$O:$O,факт_операции!$D:$D,D166)-IF(SUMIFS(факт_операции!$Q:$Q,факт_операции!$D:$D,D166)&lt;&gt;0,SUMIFS(факт_операции!$O:$O,факт_операции!$D:$D,D166,факт_операции!$N:$N,операции!$H$11),0))</f>
        <v>0</v>
      </c>
      <c r="L166" s="48">
        <f>IF(D166="",0,SUMIFS(факт_операции!$T:$T,факт_операции!$D:$D,D166))</f>
        <v>0</v>
      </c>
      <c r="M166" s="86">
        <f t="shared" si="4"/>
        <v>0</v>
      </c>
      <c r="N166" s="36"/>
      <c r="O166" s="92"/>
      <c r="P166" s="96"/>
    </row>
    <row r="167" spans="1:16" x14ac:dyDescent="0.25">
      <c r="A167" s="1"/>
      <c r="B167" s="1"/>
      <c r="C167" s="5">
        <f t="shared" si="5"/>
        <v>157</v>
      </c>
      <c r="D167" s="19" t="str">
        <f>IF(C167&gt;MAX(БЮДЖЕТ!$C:$C),"",INDEX(БЮДЖЕТ!$P$11:$P$9415,C167))</f>
        <v/>
      </c>
      <c r="E167" s="22">
        <f>IF(D167="",0,IF(COUNTIF(БЮДЖЕТ!$P:$P,D167)=1,0,1))</f>
        <v>0</v>
      </c>
      <c r="F167" s="19" t="str">
        <f>IF($D167="","",INDEX(БЮДЖЕТ!$N:$N,SUMIFS(БЮДЖЕТ!$B:$B,БЮДЖЕТ!$P:$P,$D167)))</f>
        <v/>
      </c>
      <c r="G167" s="19" t="str">
        <f>IF($D167="","",INDEX(БЮДЖЕТ!$X:$X,SUMIFS(БЮДЖЕТ!$B:$B,БЮДЖЕТ!$P:$P,$D167)))</f>
        <v/>
      </c>
      <c r="H167" s="36"/>
      <c r="I167" s="30">
        <f>IF(D167="",0,IF(G167=ФИО!$Q$8,0,SUM(р_дни!$J:$J))+SUMIFS(факт_операции!$L:$L,факт_операции!$D:$D,D167,факт_операции!$I:$I,операции!$F$8)-SUMIFS(факт_операции!$L:$L,факт_операции!$D:$D,D167,факт_операции!$I:$I,операции!$F$9)+SUMIFS(факт_операции!$L:$L,факт_операции!$D:$D,D167,факт_операции!$I:$I,операции!$F$10)-SUMIFS(факт_операции!$L:$L,факт_операции!$D:$D,D167,факт_операции!$I:$I,операции!$F$11))</f>
        <v>0</v>
      </c>
      <c r="J167" s="48">
        <f>ROUND(IF(D167="",0,IF(SUM(р_дни!$J:$J)=0,0,(SUMIFS(БЮДЖЕТ!$V:$V,БЮДЖЕТ!$P:$P,$D167)*IF(G167=ФИО!$Q$8,0,SUM(р_дни!$J:$J))+SUMIFS(факт_операции!$Q:$Q,факт_операции!$D:$D,$D167)*1000)/SUM(р_дни!$J:$J)))/100,0)*100</f>
        <v>0</v>
      </c>
      <c r="K167" s="48">
        <f>IF(D167="",0,SUMIFS(факт_операции!$O:$O,факт_операции!$D:$D,D167)-IF(SUMIFS(факт_операции!$Q:$Q,факт_операции!$D:$D,D167)&lt;&gt;0,SUMIFS(факт_операции!$O:$O,факт_операции!$D:$D,D167,факт_операции!$N:$N,операции!$H$11),0))</f>
        <v>0</v>
      </c>
      <c r="L167" s="48">
        <f>IF(D167="",0,SUMIFS(факт_операции!$T:$T,факт_операции!$D:$D,D167))</f>
        <v>0</v>
      </c>
      <c r="M167" s="86">
        <f t="shared" si="4"/>
        <v>0</v>
      </c>
      <c r="N167" s="36"/>
      <c r="O167" s="92"/>
      <c r="P167" s="96"/>
    </row>
    <row r="168" spans="1:16" x14ac:dyDescent="0.25">
      <c r="A168" s="1"/>
      <c r="B168" s="1"/>
      <c r="C168" s="5">
        <f t="shared" si="5"/>
        <v>158</v>
      </c>
      <c r="D168" s="19" t="str">
        <f>IF(C168&gt;MAX(БЮДЖЕТ!$C:$C),"",INDEX(БЮДЖЕТ!$P$11:$P$9415,C168))</f>
        <v/>
      </c>
      <c r="E168" s="22">
        <f>IF(D168="",0,IF(COUNTIF(БЮДЖЕТ!$P:$P,D168)=1,0,1))</f>
        <v>0</v>
      </c>
      <c r="F168" s="19" t="str">
        <f>IF($D168="","",INDEX(БЮДЖЕТ!$N:$N,SUMIFS(БЮДЖЕТ!$B:$B,БЮДЖЕТ!$P:$P,$D168)))</f>
        <v/>
      </c>
      <c r="G168" s="19" t="str">
        <f>IF($D168="","",INDEX(БЮДЖЕТ!$X:$X,SUMIFS(БЮДЖЕТ!$B:$B,БЮДЖЕТ!$P:$P,$D168)))</f>
        <v/>
      </c>
      <c r="H168" s="36"/>
      <c r="I168" s="30">
        <f>IF(D168="",0,IF(G168=ФИО!$Q$8,0,SUM(р_дни!$J:$J))+SUMIFS(факт_операции!$L:$L,факт_операции!$D:$D,D168,факт_операции!$I:$I,операции!$F$8)-SUMIFS(факт_операции!$L:$L,факт_операции!$D:$D,D168,факт_операции!$I:$I,операции!$F$9)+SUMIFS(факт_операции!$L:$L,факт_операции!$D:$D,D168,факт_операции!$I:$I,операции!$F$10)-SUMIFS(факт_операции!$L:$L,факт_операции!$D:$D,D168,факт_операции!$I:$I,операции!$F$11))</f>
        <v>0</v>
      </c>
      <c r="J168" s="48">
        <f>ROUND(IF(D168="",0,IF(SUM(р_дни!$J:$J)=0,0,(SUMIFS(БЮДЖЕТ!$V:$V,БЮДЖЕТ!$P:$P,$D168)*IF(G168=ФИО!$Q$8,0,SUM(р_дни!$J:$J))+SUMIFS(факт_операции!$Q:$Q,факт_операции!$D:$D,$D168)*1000)/SUM(р_дни!$J:$J)))/100,0)*100</f>
        <v>0</v>
      </c>
      <c r="K168" s="48">
        <f>IF(D168="",0,SUMIFS(факт_операции!$O:$O,факт_операции!$D:$D,D168)-IF(SUMIFS(факт_операции!$Q:$Q,факт_операции!$D:$D,D168)&lt;&gt;0,SUMIFS(факт_операции!$O:$O,факт_операции!$D:$D,D168,факт_операции!$N:$N,операции!$H$11),0))</f>
        <v>0</v>
      </c>
      <c r="L168" s="48">
        <f>IF(D168="",0,SUMIFS(факт_операции!$T:$T,факт_операции!$D:$D,D168))</f>
        <v>0</v>
      </c>
      <c r="M168" s="86">
        <f t="shared" si="4"/>
        <v>0</v>
      </c>
      <c r="N168" s="36"/>
      <c r="O168" s="92"/>
      <c r="P168" s="96"/>
    </row>
    <row r="169" spans="1:16" x14ac:dyDescent="0.25">
      <c r="A169" s="1"/>
      <c r="B169" s="1"/>
      <c r="C169" s="5">
        <f t="shared" si="5"/>
        <v>159</v>
      </c>
      <c r="D169" s="19" t="str">
        <f>IF(C169&gt;MAX(БЮДЖЕТ!$C:$C),"",INDEX(БЮДЖЕТ!$P$11:$P$9415,C169))</f>
        <v/>
      </c>
      <c r="E169" s="22">
        <f>IF(D169="",0,IF(COUNTIF(БЮДЖЕТ!$P:$P,D169)=1,0,1))</f>
        <v>0</v>
      </c>
      <c r="F169" s="19" t="str">
        <f>IF($D169="","",INDEX(БЮДЖЕТ!$N:$N,SUMIFS(БЮДЖЕТ!$B:$B,БЮДЖЕТ!$P:$P,$D169)))</f>
        <v/>
      </c>
      <c r="G169" s="19" t="str">
        <f>IF($D169="","",INDEX(БЮДЖЕТ!$X:$X,SUMIFS(БЮДЖЕТ!$B:$B,БЮДЖЕТ!$P:$P,$D169)))</f>
        <v/>
      </c>
      <c r="H169" s="36"/>
      <c r="I169" s="30">
        <f>IF(D169="",0,IF(G169=ФИО!$Q$8,0,SUM(р_дни!$J:$J))+SUMIFS(факт_операции!$L:$L,факт_операции!$D:$D,D169,факт_операции!$I:$I,операции!$F$8)-SUMIFS(факт_операции!$L:$L,факт_операции!$D:$D,D169,факт_операции!$I:$I,операции!$F$9)+SUMIFS(факт_операции!$L:$L,факт_операции!$D:$D,D169,факт_операции!$I:$I,операции!$F$10)-SUMIFS(факт_операции!$L:$L,факт_операции!$D:$D,D169,факт_операции!$I:$I,операции!$F$11))</f>
        <v>0</v>
      </c>
      <c r="J169" s="48">
        <f>ROUND(IF(D169="",0,IF(SUM(р_дни!$J:$J)=0,0,(SUMIFS(БЮДЖЕТ!$V:$V,БЮДЖЕТ!$P:$P,$D169)*IF(G169=ФИО!$Q$8,0,SUM(р_дни!$J:$J))+SUMIFS(факт_операции!$Q:$Q,факт_операции!$D:$D,$D169)*1000)/SUM(р_дни!$J:$J)))/100,0)*100</f>
        <v>0</v>
      </c>
      <c r="K169" s="48">
        <f>IF(D169="",0,SUMIFS(факт_операции!$O:$O,факт_операции!$D:$D,D169)-IF(SUMIFS(факт_операции!$Q:$Q,факт_операции!$D:$D,D169)&lt;&gt;0,SUMIFS(факт_операции!$O:$O,факт_операции!$D:$D,D169,факт_операции!$N:$N,операции!$H$11),0))</f>
        <v>0</v>
      </c>
      <c r="L169" s="48">
        <f>IF(D169="",0,SUMIFS(факт_операции!$T:$T,факт_операции!$D:$D,D169))</f>
        <v>0</v>
      </c>
      <c r="M169" s="86">
        <f t="shared" si="4"/>
        <v>0</v>
      </c>
      <c r="N169" s="36"/>
      <c r="O169" s="92"/>
      <c r="P169" s="96"/>
    </row>
    <row r="170" spans="1:16" x14ac:dyDescent="0.25">
      <c r="A170" s="1"/>
      <c r="B170" s="1"/>
      <c r="C170" s="5">
        <f t="shared" si="5"/>
        <v>160</v>
      </c>
      <c r="D170" s="19" t="str">
        <f>IF(C170&gt;MAX(БЮДЖЕТ!$C:$C),"",INDEX(БЮДЖЕТ!$P$11:$P$9415,C170))</f>
        <v/>
      </c>
      <c r="E170" s="22">
        <f>IF(D170="",0,IF(COUNTIF(БЮДЖЕТ!$P:$P,D170)=1,0,1))</f>
        <v>0</v>
      </c>
      <c r="F170" s="19" t="str">
        <f>IF($D170="","",INDEX(БЮДЖЕТ!$N:$N,SUMIFS(БЮДЖЕТ!$B:$B,БЮДЖЕТ!$P:$P,$D170)))</f>
        <v/>
      </c>
      <c r="G170" s="19" t="str">
        <f>IF($D170="","",INDEX(БЮДЖЕТ!$X:$X,SUMIFS(БЮДЖЕТ!$B:$B,БЮДЖЕТ!$P:$P,$D170)))</f>
        <v/>
      </c>
      <c r="H170" s="36"/>
      <c r="I170" s="30">
        <f>IF(D170="",0,IF(G170=ФИО!$Q$8,0,SUM(р_дни!$J:$J))+SUMIFS(факт_операции!$L:$L,факт_операции!$D:$D,D170,факт_операции!$I:$I,операции!$F$8)-SUMIFS(факт_операции!$L:$L,факт_операции!$D:$D,D170,факт_операции!$I:$I,операции!$F$9)+SUMIFS(факт_операции!$L:$L,факт_операции!$D:$D,D170,факт_операции!$I:$I,операции!$F$10)-SUMIFS(факт_операции!$L:$L,факт_операции!$D:$D,D170,факт_операции!$I:$I,операции!$F$11))</f>
        <v>0</v>
      </c>
      <c r="J170" s="48">
        <f>ROUND(IF(D170="",0,IF(SUM(р_дни!$J:$J)=0,0,(SUMIFS(БЮДЖЕТ!$V:$V,БЮДЖЕТ!$P:$P,$D170)*IF(G170=ФИО!$Q$8,0,SUM(р_дни!$J:$J))+SUMIFS(факт_операции!$Q:$Q,факт_операции!$D:$D,$D170)*1000)/SUM(р_дни!$J:$J)))/100,0)*100</f>
        <v>0</v>
      </c>
      <c r="K170" s="48">
        <f>IF(D170="",0,SUMIFS(факт_операции!$O:$O,факт_операции!$D:$D,D170)-IF(SUMIFS(факт_операции!$Q:$Q,факт_операции!$D:$D,D170)&lt;&gt;0,SUMIFS(факт_операции!$O:$O,факт_операции!$D:$D,D170,факт_операции!$N:$N,операции!$H$11),0))</f>
        <v>0</v>
      </c>
      <c r="L170" s="48">
        <f>IF(D170="",0,SUMIFS(факт_операции!$T:$T,факт_операции!$D:$D,D170))</f>
        <v>0</v>
      </c>
      <c r="M170" s="86">
        <f t="shared" si="4"/>
        <v>0</v>
      </c>
      <c r="N170" s="36"/>
      <c r="O170" s="92"/>
      <c r="P170" s="96"/>
    </row>
    <row r="171" spans="1:16" x14ac:dyDescent="0.25">
      <c r="A171" s="1"/>
      <c r="B171" s="1"/>
      <c r="C171" s="5">
        <f t="shared" si="5"/>
        <v>161</v>
      </c>
      <c r="D171" s="19" t="str">
        <f>IF(C171&gt;MAX(БЮДЖЕТ!$C:$C),"",INDEX(БЮДЖЕТ!$P$11:$P$9415,C171))</f>
        <v/>
      </c>
      <c r="E171" s="22">
        <f>IF(D171="",0,IF(COUNTIF(БЮДЖЕТ!$P:$P,D171)=1,0,1))</f>
        <v>0</v>
      </c>
      <c r="F171" s="19" t="str">
        <f>IF($D171="","",INDEX(БЮДЖЕТ!$N:$N,SUMIFS(БЮДЖЕТ!$B:$B,БЮДЖЕТ!$P:$P,$D171)))</f>
        <v/>
      </c>
      <c r="G171" s="19" t="str">
        <f>IF($D171="","",INDEX(БЮДЖЕТ!$X:$X,SUMIFS(БЮДЖЕТ!$B:$B,БЮДЖЕТ!$P:$P,$D171)))</f>
        <v/>
      </c>
      <c r="H171" s="36"/>
      <c r="I171" s="30">
        <f>IF(D171="",0,IF(G171=ФИО!$Q$8,0,SUM(р_дни!$J:$J))+SUMIFS(факт_операции!$L:$L,факт_операции!$D:$D,D171,факт_операции!$I:$I,операции!$F$8)-SUMIFS(факт_операции!$L:$L,факт_операции!$D:$D,D171,факт_операции!$I:$I,операции!$F$9)+SUMIFS(факт_операции!$L:$L,факт_операции!$D:$D,D171,факт_операции!$I:$I,операции!$F$10)-SUMIFS(факт_операции!$L:$L,факт_операции!$D:$D,D171,факт_операции!$I:$I,операции!$F$11))</f>
        <v>0</v>
      </c>
      <c r="J171" s="48">
        <f>ROUND(IF(D171="",0,IF(SUM(р_дни!$J:$J)=0,0,(SUMIFS(БЮДЖЕТ!$V:$V,БЮДЖЕТ!$P:$P,$D171)*IF(G171=ФИО!$Q$8,0,SUM(р_дни!$J:$J))+SUMIFS(факт_операции!$Q:$Q,факт_операции!$D:$D,$D171)*1000)/SUM(р_дни!$J:$J)))/100,0)*100</f>
        <v>0</v>
      </c>
      <c r="K171" s="48">
        <f>IF(D171="",0,SUMIFS(факт_операции!$O:$O,факт_операции!$D:$D,D171)-IF(SUMIFS(факт_операции!$Q:$Q,факт_операции!$D:$D,D171)&lt;&gt;0,SUMIFS(факт_операции!$O:$O,факт_операции!$D:$D,D171,факт_операции!$N:$N,операции!$H$11),0))</f>
        <v>0</v>
      </c>
      <c r="L171" s="48">
        <f>IF(D171="",0,SUMIFS(факт_операции!$T:$T,факт_операции!$D:$D,D171))</f>
        <v>0</v>
      </c>
      <c r="M171" s="86">
        <f t="shared" si="4"/>
        <v>0</v>
      </c>
      <c r="N171" s="36"/>
      <c r="O171" s="92"/>
      <c r="P171" s="96"/>
    </row>
    <row r="172" spans="1:16" x14ac:dyDescent="0.25">
      <c r="A172" s="1"/>
      <c r="B172" s="1"/>
      <c r="C172" s="5">
        <f t="shared" si="5"/>
        <v>162</v>
      </c>
      <c r="D172" s="19" t="str">
        <f>IF(C172&gt;MAX(БЮДЖЕТ!$C:$C),"",INDEX(БЮДЖЕТ!$P$11:$P$9415,C172))</f>
        <v/>
      </c>
      <c r="E172" s="22">
        <f>IF(D172="",0,IF(COUNTIF(БЮДЖЕТ!$P:$P,D172)=1,0,1))</f>
        <v>0</v>
      </c>
      <c r="F172" s="19" t="str">
        <f>IF($D172="","",INDEX(БЮДЖЕТ!$N:$N,SUMIFS(БЮДЖЕТ!$B:$B,БЮДЖЕТ!$P:$P,$D172)))</f>
        <v/>
      </c>
      <c r="G172" s="19" t="str">
        <f>IF($D172="","",INDEX(БЮДЖЕТ!$X:$X,SUMIFS(БЮДЖЕТ!$B:$B,БЮДЖЕТ!$P:$P,$D172)))</f>
        <v/>
      </c>
      <c r="H172" s="36"/>
      <c r="I172" s="30">
        <f>IF(D172="",0,IF(G172=ФИО!$Q$8,0,SUM(р_дни!$J:$J))+SUMIFS(факт_операции!$L:$L,факт_операции!$D:$D,D172,факт_операции!$I:$I,операции!$F$8)-SUMIFS(факт_операции!$L:$L,факт_операции!$D:$D,D172,факт_операции!$I:$I,операции!$F$9)+SUMIFS(факт_операции!$L:$L,факт_операции!$D:$D,D172,факт_операции!$I:$I,операции!$F$10)-SUMIFS(факт_операции!$L:$L,факт_операции!$D:$D,D172,факт_операции!$I:$I,операции!$F$11))</f>
        <v>0</v>
      </c>
      <c r="J172" s="48">
        <f>ROUND(IF(D172="",0,IF(SUM(р_дни!$J:$J)=0,0,(SUMIFS(БЮДЖЕТ!$V:$V,БЮДЖЕТ!$P:$P,$D172)*IF(G172=ФИО!$Q$8,0,SUM(р_дни!$J:$J))+SUMIFS(факт_операции!$Q:$Q,факт_операции!$D:$D,$D172)*1000)/SUM(р_дни!$J:$J)))/100,0)*100</f>
        <v>0</v>
      </c>
      <c r="K172" s="48">
        <f>IF(D172="",0,SUMIFS(факт_операции!$O:$O,факт_операции!$D:$D,D172)-IF(SUMIFS(факт_операции!$Q:$Q,факт_операции!$D:$D,D172)&lt;&gt;0,SUMIFS(факт_операции!$O:$O,факт_операции!$D:$D,D172,факт_операции!$N:$N,операции!$H$11),0))</f>
        <v>0</v>
      </c>
      <c r="L172" s="48">
        <f>IF(D172="",0,SUMIFS(факт_операции!$T:$T,факт_операции!$D:$D,D172))</f>
        <v>0</v>
      </c>
      <c r="M172" s="86">
        <f t="shared" si="4"/>
        <v>0</v>
      </c>
      <c r="N172" s="36"/>
      <c r="O172" s="92"/>
      <c r="P172" s="96"/>
    </row>
    <row r="173" spans="1:16" x14ac:dyDescent="0.25">
      <c r="A173" s="1"/>
      <c r="B173" s="1"/>
      <c r="C173" s="5">
        <f t="shared" si="5"/>
        <v>163</v>
      </c>
      <c r="D173" s="19" t="str">
        <f>IF(C173&gt;MAX(БЮДЖЕТ!$C:$C),"",INDEX(БЮДЖЕТ!$P$11:$P$9415,C173))</f>
        <v/>
      </c>
      <c r="E173" s="22">
        <f>IF(D173="",0,IF(COUNTIF(БЮДЖЕТ!$P:$P,D173)=1,0,1))</f>
        <v>0</v>
      </c>
      <c r="F173" s="19" t="str">
        <f>IF($D173="","",INDEX(БЮДЖЕТ!$N:$N,SUMIFS(БЮДЖЕТ!$B:$B,БЮДЖЕТ!$P:$P,$D173)))</f>
        <v/>
      </c>
      <c r="G173" s="19" t="str">
        <f>IF($D173="","",INDEX(БЮДЖЕТ!$X:$X,SUMIFS(БЮДЖЕТ!$B:$B,БЮДЖЕТ!$P:$P,$D173)))</f>
        <v/>
      </c>
      <c r="H173" s="36"/>
      <c r="I173" s="30">
        <f>IF(D173="",0,IF(G173=ФИО!$Q$8,0,SUM(р_дни!$J:$J))+SUMIFS(факт_операции!$L:$L,факт_операции!$D:$D,D173,факт_операции!$I:$I,операции!$F$8)-SUMIFS(факт_операции!$L:$L,факт_операции!$D:$D,D173,факт_операции!$I:$I,операции!$F$9)+SUMIFS(факт_операции!$L:$L,факт_операции!$D:$D,D173,факт_операции!$I:$I,операции!$F$10)-SUMIFS(факт_операции!$L:$L,факт_операции!$D:$D,D173,факт_операции!$I:$I,операции!$F$11))</f>
        <v>0</v>
      </c>
      <c r="J173" s="48">
        <f>ROUND(IF(D173="",0,IF(SUM(р_дни!$J:$J)=0,0,(SUMIFS(БЮДЖЕТ!$V:$V,БЮДЖЕТ!$P:$P,$D173)*IF(G173=ФИО!$Q$8,0,SUM(р_дни!$J:$J))+SUMIFS(факт_операции!$Q:$Q,факт_операции!$D:$D,$D173)*1000)/SUM(р_дни!$J:$J)))/100,0)*100</f>
        <v>0</v>
      </c>
      <c r="K173" s="48">
        <f>IF(D173="",0,SUMIFS(факт_операции!$O:$O,факт_операции!$D:$D,D173)-IF(SUMIFS(факт_операции!$Q:$Q,факт_операции!$D:$D,D173)&lt;&gt;0,SUMIFS(факт_операции!$O:$O,факт_операции!$D:$D,D173,факт_операции!$N:$N,операции!$H$11),0))</f>
        <v>0</v>
      </c>
      <c r="L173" s="48">
        <f>IF(D173="",0,SUMIFS(факт_операции!$T:$T,факт_операции!$D:$D,D173))</f>
        <v>0</v>
      </c>
      <c r="M173" s="86">
        <f t="shared" si="4"/>
        <v>0</v>
      </c>
      <c r="N173" s="36"/>
      <c r="O173" s="92"/>
      <c r="P173" s="96"/>
    </row>
    <row r="174" spans="1:16" x14ac:dyDescent="0.25">
      <c r="A174" s="1"/>
      <c r="B174" s="1"/>
      <c r="C174" s="5">
        <f t="shared" si="5"/>
        <v>164</v>
      </c>
      <c r="D174" s="19" t="str">
        <f>IF(C174&gt;MAX(БЮДЖЕТ!$C:$C),"",INDEX(БЮДЖЕТ!$P$11:$P$9415,C174))</f>
        <v/>
      </c>
      <c r="E174" s="22">
        <f>IF(D174="",0,IF(COUNTIF(БЮДЖЕТ!$P:$P,D174)=1,0,1))</f>
        <v>0</v>
      </c>
      <c r="F174" s="19" t="str">
        <f>IF($D174="","",INDEX(БЮДЖЕТ!$N:$N,SUMIFS(БЮДЖЕТ!$B:$B,БЮДЖЕТ!$P:$P,$D174)))</f>
        <v/>
      </c>
      <c r="G174" s="19" t="str">
        <f>IF($D174="","",INDEX(БЮДЖЕТ!$X:$X,SUMIFS(БЮДЖЕТ!$B:$B,БЮДЖЕТ!$P:$P,$D174)))</f>
        <v/>
      </c>
      <c r="H174" s="36"/>
      <c r="I174" s="30">
        <f>IF(D174="",0,IF(G174=ФИО!$Q$8,0,SUM(р_дни!$J:$J))+SUMIFS(факт_операции!$L:$L,факт_операции!$D:$D,D174,факт_операции!$I:$I,операции!$F$8)-SUMIFS(факт_операции!$L:$L,факт_операции!$D:$D,D174,факт_операции!$I:$I,операции!$F$9)+SUMIFS(факт_операции!$L:$L,факт_операции!$D:$D,D174,факт_операции!$I:$I,операции!$F$10)-SUMIFS(факт_операции!$L:$L,факт_операции!$D:$D,D174,факт_операции!$I:$I,операции!$F$11))</f>
        <v>0</v>
      </c>
      <c r="J174" s="48">
        <f>ROUND(IF(D174="",0,IF(SUM(р_дни!$J:$J)=0,0,(SUMIFS(БЮДЖЕТ!$V:$V,БЮДЖЕТ!$P:$P,$D174)*IF(G174=ФИО!$Q$8,0,SUM(р_дни!$J:$J))+SUMIFS(факт_операции!$Q:$Q,факт_операции!$D:$D,$D174)*1000)/SUM(р_дни!$J:$J)))/100,0)*100</f>
        <v>0</v>
      </c>
      <c r="K174" s="48">
        <f>IF(D174="",0,SUMIFS(факт_операции!$O:$O,факт_операции!$D:$D,D174)-IF(SUMIFS(факт_операции!$Q:$Q,факт_операции!$D:$D,D174)&lt;&gt;0,SUMIFS(факт_операции!$O:$O,факт_операции!$D:$D,D174,факт_операции!$N:$N,операции!$H$11),0))</f>
        <v>0</v>
      </c>
      <c r="L174" s="48">
        <f>IF(D174="",0,SUMIFS(факт_операции!$T:$T,факт_операции!$D:$D,D174))</f>
        <v>0</v>
      </c>
      <c r="M174" s="86">
        <f t="shared" si="4"/>
        <v>0</v>
      </c>
      <c r="N174" s="36"/>
      <c r="O174" s="92"/>
      <c r="P174" s="96"/>
    </row>
    <row r="175" spans="1:16" x14ac:dyDescent="0.25">
      <c r="A175" s="1"/>
      <c r="B175" s="1"/>
      <c r="C175" s="5">
        <f t="shared" si="5"/>
        <v>165</v>
      </c>
      <c r="D175" s="19" t="str">
        <f>IF(C175&gt;MAX(БЮДЖЕТ!$C:$C),"",INDEX(БЮДЖЕТ!$P$11:$P$9415,C175))</f>
        <v/>
      </c>
      <c r="E175" s="22">
        <f>IF(D175="",0,IF(COUNTIF(БЮДЖЕТ!$P:$P,D175)=1,0,1))</f>
        <v>0</v>
      </c>
      <c r="F175" s="19" t="str">
        <f>IF($D175="","",INDEX(БЮДЖЕТ!$N:$N,SUMIFS(БЮДЖЕТ!$B:$B,БЮДЖЕТ!$P:$P,$D175)))</f>
        <v/>
      </c>
      <c r="G175" s="19" t="str">
        <f>IF($D175="","",INDEX(БЮДЖЕТ!$X:$X,SUMIFS(БЮДЖЕТ!$B:$B,БЮДЖЕТ!$P:$P,$D175)))</f>
        <v/>
      </c>
      <c r="H175" s="36"/>
      <c r="I175" s="30">
        <f>IF(D175="",0,IF(G175=ФИО!$Q$8,0,SUM(р_дни!$J:$J))+SUMIFS(факт_операции!$L:$L,факт_операции!$D:$D,D175,факт_операции!$I:$I,операции!$F$8)-SUMIFS(факт_операции!$L:$L,факт_операции!$D:$D,D175,факт_операции!$I:$I,операции!$F$9)+SUMIFS(факт_операции!$L:$L,факт_операции!$D:$D,D175,факт_операции!$I:$I,операции!$F$10)-SUMIFS(факт_операции!$L:$L,факт_операции!$D:$D,D175,факт_операции!$I:$I,операции!$F$11))</f>
        <v>0</v>
      </c>
      <c r="J175" s="48">
        <f>ROUND(IF(D175="",0,IF(SUM(р_дни!$J:$J)=0,0,(SUMIFS(БЮДЖЕТ!$V:$V,БЮДЖЕТ!$P:$P,$D175)*IF(G175=ФИО!$Q$8,0,SUM(р_дни!$J:$J))+SUMIFS(факт_операции!$Q:$Q,факт_операции!$D:$D,$D175)*1000)/SUM(р_дни!$J:$J)))/100,0)*100</f>
        <v>0</v>
      </c>
      <c r="K175" s="48">
        <f>IF(D175="",0,SUMIFS(факт_операции!$O:$O,факт_операции!$D:$D,D175)-IF(SUMIFS(факт_операции!$Q:$Q,факт_операции!$D:$D,D175)&lt;&gt;0,SUMIFS(факт_операции!$O:$O,факт_операции!$D:$D,D175,факт_операции!$N:$N,операции!$H$11),0))</f>
        <v>0</v>
      </c>
      <c r="L175" s="48">
        <f>IF(D175="",0,SUMIFS(факт_операции!$T:$T,факт_операции!$D:$D,D175))</f>
        <v>0</v>
      </c>
      <c r="M175" s="86">
        <f t="shared" si="4"/>
        <v>0</v>
      </c>
      <c r="N175" s="36"/>
      <c r="O175" s="92"/>
      <c r="P175" s="96"/>
    </row>
    <row r="176" spans="1:16" x14ac:dyDescent="0.25">
      <c r="A176" s="1"/>
      <c r="B176" s="1"/>
      <c r="C176" s="5">
        <f t="shared" si="5"/>
        <v>166</v>
      </c>
      <c r="D176" s="19" t="str">
        <f>IF(C176&gt;MAX(БЮДЖЕТ!$C:$C),"",INDEX(БЮДЖЕТ!$P$11:$P$9415,C176))</f>
        <v/>
      </c>
      <c r="E176" s="22">
        <f>IF(D176="",0,IF(COUNTIF(БЮДЖЕТ!$P:$P,D176)=1,0,1))</f>
        <v>0</v>
      </c>
      <c r="F176" s="19" t="str">
        <f>IF($D176="","",INDEX(БЮДЖЕТ!$N:$N,SUMIFS(БЮДЖЕТ!$B:$B,БЮДЖЕТ!$P:$P,$D176)))</f>
        <v/>
      </c>
      <c r="G176" s="19" t="str">
        <f>IF($D176="","",INDEX(БЮДЖЕТ!$X:$X,SUMIFS(БЮДЖЕТ!$B:$B,БЮДЖЕТ!$P:$P,$D176)))</f>
        <v/>
      </c>
      <c r="H176" s="36"/>
      <c r="I176" s="30">
        <f>IF(D176="",0,IF(G176=ФИО!$Q$8,0,SUM(р_дни!$J:$J))+SUMIFS(факт_операции!$L:$L,факт_операции!$D:$D,D176,факт_операции!$I:$I,операции!$F$8)-SUMIFS(факт_операции!$L:$L,факт_операции!$D:$D,D176,факт_операции!$I:$I,операции!$F$9)+SUMIFS(факт_операции!$L:$L,факт_операции!$D:$D,D176,факт_операции!$I:$I,операции!$F$10)-SUMIFS(факт_операции!$L:$L,факт_операции!$D:$D,D176,факт_операции!$I:$I,операции!$F$11))</f>
        <v>0</v>
      </c>
      <c r="J176" s="48">
        <f>ROUND(IF(D176="",0,IF(SUM(р_дни!$J:$J)=0,0,(SUMIFS(БЮДЖЕТ!$V:$V,БЮДЖЕТ!$P:$P,$D176)*IF(G176=ФИО!$Q$8,0,SUM(р_дни!$J:$J))+SUMIFS(факт_операции!$Q:$Q,факт_операции!$D:$D,$D176)*1000)/SUM(р_дни!$J:$J)))/100,0)*100</f>
        <v>0</v>
      </c>
      <c r="K176" s="48">
        <f>IF(D176="",0,SUMIFS(факт_операции!$O:$O,факт_операции!$D:$D,D176)-IF(SUMIFS(факт_операции!$Q:$Q,факт_операции!$D:$D,D176)&lt;&gt;0,SUMIFS(факт_операции!$O:$O,факт_операции!$D:$D,D176,факт_операции!$N:$N,операции!$H$11),0))</f>
        <v>0</v>
      </c>
      <c r="L176" s="48">
        <f>IF(D176="",0,SUMIFS(факт_операции!$T:$T,факт_операции!$D:$D,D176))</f>
        <v>0</v>
      </c>
      <c r="M176" s="86">
        <f t="shared" si="4"/>
        <v>0</v>
      </c>
      <c r="N176" s="36"/>
      <c r="O176" s="92"/>
      <c r="P176" s="96"/>
    </row>
    <row r="177" spans="1:16" x14ac:dyDescent="0.25">
      <c r="A177" s="1"/>
      <c r="B177" s="1"/>
      <c r="C177" s="5">
        <f t="shared" si="5"/>
        <v>167</v>
      </c>
      <c r="D177" s="19" t="str">
        <f>IF(C177&gt;MAX(БЮДЖЕТ!$C:$C),"",INDEX(БЮДЖЕТ!$P$11:$P$9415,C177))</f>
        <v/>
      </c>
      <c r="E177" s="22">
        <f>IF(D177="",0,IF(COUNTIF(БЮДЖЕТ!$P:$P,D177)=1,0,1))</f>
        <v>0</v>
      </c>
      <c r="F177" s="19" t="str">
        <f>IF($D177="","",INDEX(БЮДЖЕТ!$N:$N,SUMIFS(БЮДЖЕТ!$B:$B,БЮДЖЕТ!$P:$P,$D177)))</f>
        <v/>
      </c>
      <c r="G177" s="19" t="str">
        <f>IF($D177="","",INDEX(БЮДЖЕТ!$X:$X,SUMIFS(БЮДЖЕТ!$B:$B,БЮДЖЕТ!$P:$P,$D177)))</f>
        <v/>
      </c>
      <c r="H177" s="36"/>
      <c r="I177" s="30">
        <f>IF(D177="",0,IF(G177=ФИО!$Q$8,0,SUM(р_дни!$J:$J))+SUMIFS(факт_операции!$L:$L,факт_операции!$D:$D,D177,факт_операции!$I:$I,операции!$F$8)-SUMIFS(факт_операции!$L:$L,факт_операции!$D:$D,D177,факт_операции!$I:$I,операции!$F$9)+SUMIFS(факт_операции!$L:$L,факт_операции!$D:$D,D177,факт_операции!$I:$I,операции!$F$10)-SUMIFS(факт_операции!$L:$L,факт_операции!$D:$D,D177,факт_операции!$I:$I,операции!$F$11))</f>
        <v>0</v>
      </c>
      <c r="J177" s="48">
        <f>ROUND(IF(D177="",0,IF(SUM(р_дни!$J:$J)=0,0,(SUMIFS(БЮДЖЕТ!$V:$V,БЮДЖЕТ!$P:$P,$D177)*IF(G177=ФИО!$Q$8,0,SUM(р_дни!$J:$J))+SUMIFS(факт_операции!$Q:$Q,факт_операции!$D:$D,$D177)*1000)/SUM(р_дни!$J:$J)))/100,0)*100</f>
        <v>0</v>
      </c>
      <c r="K177" s="48">
        <f>IF(D177="",0,SUMIFS(факт_операции!$O:$O,факт_операции!$D:$D,D177)-IF(SUMIFS(факт_операции!$Q:$Q,факт_операции!$D:$D,D177)&lt;&gt;0,SUMIFS(факт_операции!$O:$O,факт_операции!$D:$D,D177,факт_операции!$N:$N,операции!$H$11),0))</f>
        <v>0</v>
      </c>
      <c r="L177" s="48">
        <f>IF(D177="",0,SUMIFS(факт_операции!$T:$T,факт_операции!$D:$D,D177))</f>
        <v>0</v>
      </c>
      <c r="M177" s="86">
        <f t="shared" si="4"/>
        <v>0</v>
      </c>
      <c r="N177" s="36"/>
      <c r="O177" s="92"/>
      <c r="P177" s="96"/>
    </row>
    <row r="178" spans="1:16" x14ac:dyDescent="0.25">
      <c r="A178" s="1"/>
      <c r="B178" s="1"/>
      <c r="C178" s="5">
        <f t="shared" si="5"/>
        <v>168</v>
      </c>
      <c r="D178" s="19" t="str">
        <f>IF(C178&gt;MAX(БЮДЖЕТ!$C:$C),"",INDEX(БЮДЖЕТ!$P$11:$P$9415,C178))</f>
        <v/>
      </c>
      <c r="E178" s="22">
        <f>IF(D178="",0,IF(COUNTIF(БЮДЖЕТ!$P:$P,D178)=1,0,1))</f>
        <v>0</v>
      </c>
      <c r="F178" s="19" t="str">
        <f>IF($D178="","",INDEX(БЮДЖЕТ!$N:$N,SUMIFS(БЮДЖЕТ!$B:$B,БЮДЖЕТ!$P:$P,$D178)))</f>
        <v/>
      </c>
      <c r="G178" s="19" t="str">
        <f>IF($D178="","",INDEX(БЮДЖЕТ!$X:$X,SUMIFS(БЮДЖЕТ!$B:$B,БЮДЖЕТ!$P:$P,$D178)))</f>
        <v/>
      </c>
      <c r="H178" s="36"/>
      <c r="I178" s="30">
        <f>IF(D178="",0,IF(G178=ФИО!$Q$8,0,SUM(р_дни!$J:$J))+SUMIFS(факт_операции!$L:$L,факт_операции!$D:$D,D178,факт_операции!$I:$I,операции!$F$8)-SUMIFS(факт_операции!$L:$L,факт_операции!$D:$D,D178,факт_операции!$I:$I,операции!$F$9)+SUMIFS(факт_операции!$L:$L,факт_операции!$D:$D,D178,факт_операции!$I:$I,операции!$F$10)-SUMIFS(факт_операции!$L:$L,факт_операции!$D:$D,D178,факт_операции!$I:$I,операции!$F$11))</f>
        <v>0</v>
      </c>
      <c r="J178" s="48">
        <f>ROUND(IF(D178="",0,IF(SUM(р_дни!$J:$J)=0,0,(SUMIFS(БЮДЖЕТ!$V:$V,БЮДЖЕТ!$P:$P,$D178)*IF(G178=ФИО!$Q$8,0,SUM(р_дни!$J:$J))+SUMIFS(факт_операции!$Q:$Q,факт_операции!$D:$D,$D178)*1000)/SUM(р_дни!$J:$J)))/100,0)*100</f>
        <v>0</v>
      </c>
      <c r="K178" s="48">
        <f>IF(D178="",0,SUMIFS(факт_операции!$O:$O,факт_операции!$D:$D,D178)-IF(SUMIFS(факт_операции!$Q:$Q,факт_операции!$D:$D,D178)&lt;&gt;0,SUMIFS(факт_операции!$O:$O,факт_операции!$D:$D,D178,факт_операции!$N:$N,операции!$H$11),0))</f>
        <v>0</v>
      </c>
      <c r="L178" s="48">
        <f>IF(D178="",0,SUMIFS(факт_операции!$T:$T,факт_операции!$D:$D,D178))</f>
        <v>0</v>
      </c>
      <c r="M178" s="86">
        <f t="shared" si="4"/>
        <v>0</v>
      </c>
      <c r="N178" s="36"/>
      <c r="O178" s="92"/>
      <c r="P178" s="96"/>
    </row>
    <row r="179" spans="1:16" x14ac:dyDescent="0.25">
      <c r="A179" s="1"/>
      <c r="B179" s="1"/>
      <c r="C179" s="5">
        <f t="shared" si="5"/>
        <v>169</v>
      </c>
      <c r="D179" s="19" t="str">
        <f>IF(C179&gt;MAX(БЮДЖЕТ!$C:$C),"",INDEX(БЮДЖЕТ!$P$11:$P$9415,C179))</f>
        <v/>
      </c>
      <c r="E179" s="22">
        <f>IF(D179="",0,IF(COUNTIF(БЮДЖЕТ!$P:$P,D179)=1,0,1))</f>
        <v>0</v>
      </c>
      <c r="F179" s="19" t="str">
        <f>IF($D179="","",INDEX(БЮДЖЕТ!$N:$N,SUMIFS(БЮДЖЕТ!$B:$B,БЮДЖЕТ!$P:$P,$D179)))</f>
        <v/>
      </c>
      <c r="G179" s="19" t="str">
        <f>IF($D179="","",INDEX(БЮДЖЕТ!$X:$X,SUMIFS(БЮДЖЕТ!$B:$B,БЮДЖЕТ!$P:$P,$D179)))</f>
        <v/>
      </c>
      <c r="H179" s="36"/>
      <c r="I179" s="30">
        <f>IF(D179="",0,IF(G179=ФИО!$Q$8,0,SUM(р_дни!$J:$J))+SUMIFS(факт_операции!$L:$L,факт_операции!$D:$D,D179,факт_операции!$I:$I,операции!$F$8)-SUMIFS(факт_операции!$L:$L,факт_операции!$D:$D,D179,факт_операции!$I:$I,операции!$F$9)+SUMIFS(факт_операции!$L:$L,факт_операции!$D:$D,D179,факт_операции!$I:$I,операции!$F$10)-SUMIFS(факт_операции!$L:$L,факт_операции!$D:$D,D179,факт_операции!$I:$I,операции!$F$11))</f>
        <v>0</v>
      </c>
      <c r="J179" s="48">
        <f>ROUND(IF(D179="",0,IF(SUM(р_дни!$J:$J)=0,0,(SUMIFS(БЮДЖЕТ!$V:$V,БЮДЖЕТ!$P:$P,$D179)*IF(G179=ФИО!$Q$8,0,SUM(р_дни!$J:$J))+SUMIFS(факт_операции!$Q:$Q,факт_операции!$D:$D,$D179)*1000)/SUM(р_дни!$J:$J)))/100,0)*100</f>
        <v>0</v>
      </c>
      <c r="K179" s="48">
        <f>IF(D179="",0,SUMIFS(факт_операции!$O:$O,факт_операции!$D:$D,D179)-IF(SUMIFS(факт_операции!$Q:$Q,факт_операции!$D:$D,D179)&lt;&gt;0,SUMIFS(факт_операции!$O:$O,факт_операции!$D:$D,D179,факт_операции!$N:$N,операции!$H$11),0))</f>
        <v>0</v>
      </c>
      <c r="L179" s="48">
        <f>IF(D179="",0,SUMIFS(факт_операции!$T:$T,факт_операции!$D:$D,D179))</f>
        <v>0</v>
      </c>
      <c r="M179" s="86">
        <f t="shared" si="4"/>
        <v>0</v>
      </c>
      <c r="N179" s="36"/>
      <c r="O179" s="92"/>
      <c r="P179" s="96"/>
    </row>
    <row r="180" spans="1:16" x14ac:dyDescent="0.25">
      <c r="A180" s="1"/>
      <c r="B180" s="1"/>
      <c r="C180" s="5">
        <f t="shared" si="5"/>
        <v>170</v>
      </c>
      <c r="D180" s="19" t="str">
        <f>IF(C180&gt;MAX(БЮДЖЕТ!$C:$C),"",INDEX(БЮДЖЕТ!$P$11:$P$9415,C180))</f>
        <v/>
      </c>
      <c r="E180" s="22">
        <f>IF(D180="",0,IF(COUNTIF(БЮДЖЕТ!$P:$P,D180)=1,0,1))</f>
        <v>0</v>
      </c>
      <c r="F180" s="19" t="str">
        <f>IF($D180="","",INDEX(БЮДЖЕТ!$N:$N,SUMIFS(БЮДЖЕТ!$B:$B,БЮДЖЕТ!$P:$P,$D180)))</f>
        <v/>
      </c>
      <c r="G180" s="19" t="str">
        <f>IF($D180="","",INDEX(БЮДЖЕТ!$X:$X,SUMIFS(БЮДЖЕТ!$B:$B,БЮДЖЕТ!$P:$P,$D180)))</f>
        <v/>
      </c>
      <c r="H180" s="36"/>
      <c r="I180" s="30">
        <f>IF(D180="",0,IF(G180=ФИО!$Q$8,0,SUM(р_дни!$J:$J))+SUMIFS(факт_операции!$L:$L,факт_операции!$D:$D,D180,факт_операции!$I:$I,операции!$F$8)-SUMIFS(факт_операции!$L:$L,факт_операции!$D:$D,D180,факт_операции!$I:$I,операции!$F$9)+SUMIFS(факт_операции!$L:$L,факт_операции!$D:$D,D180,факт_операции!$I:$I,операции!$F$10)-SUMIFS(факт_операции!$L:$L,факт_операции!$D:$D,D180,факт_операции!$I:$I,операции!$F$11))</f>
        <v>0</v>
      </c>
      <c r="J180" s="48">
        <f>ROUND(IF(D180="",0,IF(SUM(р_дни!$J:$J)=0,0,(SUMIFS(БЮДЖЕТ!$V:$V,БЮДЖЕТ!$P:$P,$D180)*IF(G180=ФИО!$Q$8,0,SUM(р_дни!$J:$J))+SUMIFS(факт_операции!$Q:$Q,факт_операции!$D:$D,$D180)*1000)/SUM(р_дни!$J:$J)))/100,0)*100</f>
        <v>0</v>
      </c>
      <c r="K180" s="48">
        <f>IF(D180="",0,SUMIFS(факт_операции!$O:$O,факт_операции!$D:$D,D180)-IF(SUMIFS(факт_операции!$Q:$Q,факт_операции!$D:$D,D180)&lt;&gt;0,SUMIFS(факт_операции!$O:$O,факт_операции!$D:$D,D180,факт_операции!$N:$N,операции!$H$11),0))</f>
        <v>0</v>
      </c>
      <c r="L180" s="48">
        <f>IF(D180="",0,SUMIFS(факт_операции!$T:$T,факт_операции!$D:$D,D180))</f>
        <v>0</v>
      </c>
      <c r="M180" s="86">
        <f t="shared" si="4"/>
        <v>0</v>
      </c>
      <c r="N180" s="36"/>
      <c r="O180" s="92"/>
      <c r="P180" s="96"/>
    </row>
    <row r="181" spans="1:16" x14ac:dyDescent="0.25">
      <c r="A181" s="1"/>
      <c r="B181" s="1"/>
      <c r="C181" s="5">
        <f t="shared" si="5"/>
        <v>171</v>
      </c>
      <c r="D181" s="19" t="str">
        <f>IF(C181&gt;MAX(БЮДЖЕТ!$C:$C),"",INDEX(БЮДЖЕТ!$P$11:$P$9415,C181))</f>
        <v/>
      </c>
      <c r="E181" s="22">
        <f>IF(D181="",0,IF(COUNTIF(БЮДЖЕТ!$P:$P,D181)=1,0,1))</f>
        <v>0</v>
      </c>
      <c r="F181" s="19" t="str">
        <f>IF($D181="","",INDEX(БЮДЖЕТ!$N:$N,SUMIFS(БЮДЖЕТ!$B:$B,БЮДЖЕТ!$P:$P,$D181)))</f>
        <v/>
      </c>
      <c r="G181" s="19" t="str">
        <f>IF($D181="","",INDEX(БЮДЖЕТ!$X:$X,SUMIFS(БЮДЖЕТ!$B:$B,БЮДЖЕТ!$P:$P,$D181)))</f>
        <v/>
      </c>
      <c r="H181" s="36"/>
      <c r="I181" s="30">
        <f>IF(D181="",0,IF(G181=ФИО!$Q$8,0,SUM(р_дни!$J:$J))+SUMIFS(факт_операции!$L:$L,факт_операции!$D:$D,D181,факт_операции!$I:$I,операции!$F$8)-SUMIFS(факт_операции!$L:$L,факт_операции!$D:$D,D181,факт_операции!$I:$I,операции!$F$9)+SUMIFS(факт_операции!$L:$L,факт_операции!$D:$D,D181,факт_операции!$I:$I,операции!$F$10)-SUMIFS(факт_операции!$L:$L,факт_операции!$D:$D,D181,факт_операции!$I:$I,операции!$F$11))</f>
        <v>0</v>
      </c>
      <c r="J181" s="48">
        <f>ROUND(IF(D181="",0,IF(SUM(р_дни!$J:$J)=0,0,(SUMIFS(БЮДЖЕТ!$V:$V,БЮДЖЕТ!$P:$P,$D181)*IF(G181=ФИО!$Q$8,0,SUM(р_дни!$J:$J))+SUMIFS(факт_операции!$Q:$Q,факт_операции!$D:$D,$D181)*1000)/SUM(р_дни!$J:$J)))/100,0)*100</f>
        <v>0</v>
      </c>
      <c r="K181" s="48">
        <f>IF(D181="",0,SUMIFS(факт_операции!$O:$O,факт_операции!$D:$D,D181)-IF(SUMIFS(факт_операции!$Q:$Q,факт_операции!$D:$D,D181)&lt;&gt;0,SUMIFS(факт_операции!$O:$O,факт_операции!$D:$D,D181,факт_операции!$N:$N,операции!$H$11),0))</f>
        <v>0</v>
      </c>
      <c r="L181" s="48">
        <f>IF(D181="",0,SUMIFS(факт_операции!$T:$T,факт_операции!$D:$D,D181))</f>
        <v>0</v>
      </c>
      <c r="M181" s="86">
        <f t="shared" si="4"/>
        <v>0</v>
      </c>
      <c r="N181" s="36"/>
      <c r="O181" s="92"/>
      <c r="P181" s="96"/>
    </row>
    <row r="182" spans="1:16" x14ac:dyDescent="0.25">
      <c r="A182" s="1"/>
      <c r="B182" s="1"/>
      <c r="C182" s="5">
        <f t="shared" si="5"/>
        <v>172</v>
      </c>
      <c r="D182" s="19" t="str">
        <f>IF(C182&gt;MAX(БЮДЖЕТ!$C:$C),"",INDEX(БЮДЖЕТ!$P$11:$P$9415,C182))</f>
        <v/>
      </c>
      <c r="E182" s="22">
        <f>IF(D182="",0,IF(COUNTIF(БЮДЖЕТ!$P:$P,D182)=1,0,1))</f>
        <v>0</v>
      </c>
      <c r="F182" s="19" t="str">
        <f>IF($D182="","",INDEX(БЮДЖЕТ!$N:$N,SUMIFS(БЮДЖЕТ!$B:$B,БЮДЖЕТ!$P:$P,$D182)))</f>
        <v/>
      </c>
      <c r="G182" s="19" t="str">
        <f>IF($D182="","",INDEX(БЮДЖЕТ!$X:$X,SUMIFS(БЮДЖЕТ!$B:$B,БЮДЖЕТ!$P:$P,$D182)))</f>
        <v/>
      </c>
      <c r="H182" s="36"/>
      <c r="I182" s="30">
        <f>IF(D182="",0,IF(G182=ФИО!$Q$8,0,SUM(р_дни!$J:$J))+SUMIFS(факт_операции!$L:$L,факт_операции!$D:$D,D182,факт_операции!$I:$I,операции!$F$8)-SUMIFS(факт_операции!$L:$L,факт_операции!$D:$D,D182,факт_операции!$I:$I,операции!$F$9)+SUMIFS(факт_операции!$L:$L,факт_операции!$D:$D,D182,факт_операции!$I:$I,операции!$F$10)-SUMIFS(факт_операции!$L:$L,факт_операции!$D:$D,D182,факт_операции!$I:$I,операции!$F$11))</f>
        <v>0</v>
      </c>
      <c r="J182" s="48">
        <f>ROUND(IF(D182="",0,IF(SUM(р_дни!$J:$J)=0,0,(SUMIFS(БЮДЖЕТ!$V:$V,БЮДЖЕТ!$P:$P,$D182)*IF(G182=ФИО!$Q$8,0,SUM(р_дни!$J:$J))+SUMIFS(факт_операции!$Q:$Q,факт_операции!$D:$D,$D182)*1000)/SUM(р_дни!$J:$J)))/100,0)*100</f>
        <v>0</v>
      </c>
      <c r="K182" s="48">
        <f>IF(D182="",0,SUMIFS(факт_операции!$O:$O,факт_операции!$D:$D,D182)-IF(SUMIFS(факт_операции!$Q:$Q,факт_операции!$D:$D,D182)&lt;&gt;0,SUMIFS(факт_операции!$O:$O,факт_операции!$D:$D,D182,факт_операции!$N:$N,операции!$H$11),0))</f>
        <v>0</v>
      </c>
      <c r="L182" s="48">
        <f>IF(D182="",0,SUMIFS(факт_операции!$T:$T,факт_операции!$D:$D,D182))</f>
        <v>0</v>
      </c>
      <c r="M182" s="86">
        <f t="shared" si="4"/>
        <v>0</v>
      </c>
      <c r="N182" s="36"/>
      <c r="O182" s="92"/>
      <c r="P182" s="96"/>
    </row>
    <row r="183" spans="1:16" x14ac:dyDescent="0.25">
      <c r="A183" s="1"/>
      <c r="B183" s="1"/>
      <c r="C183" s="5">
        <f t="shared" si="5"/>
        <v>173</v>
      </c>
      <c r="D183" s="19" t="str">
        <f>IF(C183&gt;MAX(БЮДЖЕТ!$C:$C),"",INDEX(БЮДЖЕТ!$P$11:$P$9415,C183))</f>
        <v/>
      </c>
      <c r="E183" s="22">
        <f>IF(D183="",0,IF(COUNTIF(БЮДЖЕТ!$P:$P,D183)=1,0,1))</f>
        <v>0</v>
      </c>
      <c r="F183" s="19" t="str">
        <f>IF($D183="","",INDEX(БЮДЖЕТ!$N:$N,SUMIFS(БЮДЖЕТ!$B:$B,БЮДЖЕТ!$P:$P,$D183)))</f>
        <v/>
      </c>
      <c r="G183" s="19" t="str">
        <f>IF($D183="","",INDEX(БЮДЖЕТ!$X:$X,SUMIFS(БЮДЖЕТ!$B:$B,БЮДЖЕТ!$P:$P,$D183)))</f>
        <v/>
      </c>
      <c r="H183" s="36"/>
      <c r="I183" s="30">
        <f>IF(D183="",0,IF(G183=ФИО!$Q$8,0,SUM(р_дни!$J:$J))+SUMIFS(факт_операции!$L:$L,факт_операции!$D:$D,D183,факт_операции!$I:$I,операции!$F$8)-SUMIFS(факт_операции!$L:$L,факт_операции!$D:$D,D183,факт_операции!$I:$I,операции!$F$9)+SUMIFS(факт_операции!$L:$L,факт_операции!$D:$D,D183,факт_операции!$I:$I,операции!$F$10)-SUMIFS(факт_операции!$L:$L,факт_операции!$D:$D,D183,факт_операции!$I:$I,операции!$F$11))</f>
        <v>0</v>
      </c>
      <c r="J183" s="48">
        <f>ROUND(IF(D183="",0,IF(SUM(р_дни!$J:$J)=0,0,(SUMIFS(БЮДЖЕТ!$V:$V,БЮДЖЕТ!$P:$P,$D183)*IF(G183=ФИО!$Q$8,0,SUM(р_дни!$J:$J))+SUMIFS(факт_операции!$Q:$Q,факт_операции!$D:$D,$D183)*1000)/SUM(р_дни!$J:$J)))/100,0)*100</f>
        <v>0</v>
      </c>
      <c r="K183" s="48">
        <f>IF(D183="",0,SUMIFS(факт_операции!$O:$O,факт_операции!$D:$D,D183)-IF(SUMIFS(факт_операции!$Q:$Q,факт_операции!$D:$D,D183)&lt;&gt;0,SUMIFS(факт_операции!$O:$O,факт_операции!$D:$D,D183,факт_операции!$N:$N,операции!$H$11),0))</f>
        <v>0</v>
      </c>
      <c r="L183" s="48">
        <f>IF(D183="",0,SUMIFS(факт_операции!$T:$T,факт_операции!$D:$D,D183))</f>
        <v>0</v>
      </c>
      <c r="M183" s="86">
        <f t="shared" si="4"/>
        <v>0</v>
      </c>
      <c r="N183" s="36"/>
      <c r="O183" s="92"/>
      <c r="P183" s="96"/>
    </row>
    <row r="184" spans="1:16" x14ac:dyDescent="0.25">
      <c r="A184" s="1"/>
      <c r="B184" s="1"/>
      <c r="C184" s="5">
        <f t="shared" si="5"/>
        <v>174</v>
      </c>
      <c r="D184" s="19" t="str">
        <f>IF(C184&gt;MAX(БЮДЖЕТ!$C:$C),"",INDEX(БЮДЖЕТ!$P$11:$P$9415,C184))</f>
        <v/>
      </c>
      <c r="E184" s="22">
        <f>IF(D184="",0,IF(COUNTIF(БЮДЖЕТ!$P:$P,D184)=1,0,1))</f>
        <v>0</v>
      </c>
      <c r="F184" s="19" t="str">
        <f>IF($D184="","",INDEX(БЮДЖЕТ!$N:$N,SUMIFS(БЮДЖЕТ!$B:$B,БЮДЖЕТ!$P:$P,$D184)))</f>
        <v/>
      </c>
      <c r="G184" s="19" t="str">
        <f>IF($D184="","",INDEX(БЮДЖЕТ!$X:$X,SUMIFS(БЮДЖЕТ!$B:$B,БЮДЖЕТ!$P:$P,$D184)))</f>
        <v/>
      </c>
      <c r="H184" s="36"/>
      <c r="I184" s="30">
        <f>IF(D184="",0,IF(G184=ФИО!$Q$8,0,SUM(р_дни!$J:$J))+SUMIFS(факт_операции!$L:$L,факт_операции!$D:$D,D184,факт_операции!$I:$I,операции!$F$8)-SUMIFS(факт_операции!$L:$L,факт_операции!$D:$D,D184,факт_операции!$I:$I,операции!$F$9)+SUMIFS(факт_операции!$L:$L,факт_операции!$D:$D,D184,факт_операции!$I:$I,операции!$F$10)-SUMIFS(факт_операции!$L:$L,факт_операции!$D:$D,D184,факт_операции!$I:$I,операции!$F$11))</f>
        <v>0</v>
      </c>
      <c r="J184" s="48">
        <f>ROUND(IF(D184="",0,IF(SUM(р_дни!$J:$J)=0,0,(SUMIFS(БЮДЖЕТ!$V:$V,БЮДЖЕТ!$P:$P,$D184)*IF(G184=ФИО!$Q$8,0,SUM(р_дни!$J:$J))+SUMIFS(факт_операции!$Q:$Q,факт_операции!$D:$D,$D184)*1000)/SUM(р_дни!$J:$J)))/100,0)*100</f>
        <v>0</v>
      </c>
      <c r="K184" s="48">
        <f>IF(D184="",0,SUMIFS(факт_операции!$O:$O,факт_операции!$D:$D,D184)-IF(SUMIFS(факт_операции!$Q:$Q,факт_операции!$D:$D,D184)&lt;&gt;0,SUMIFS(факт_операции!$O:$O,факт_операции!$D:$D,D184,факт_операции!$N:$N,операции!$H$11),0))</f>
        <v>0</v>
      </c>
      <c r="L184" s="48">
        <f>IF(D184="",0,SUMIFS(факт_операции!$T:$T,факт_операции!$D:$D,D184))</f>
        <v>0</v>
      </c>
      <c r="M184" s="86">
        <f t="shared" si="4"/>
        <v>0</v>
      </c>
      <c r="N184" s="36"/>
      <c r="O184" s="92"/>
      <c r="P184" s="96"/>
    </row>
    <row r="185" spans="1:16" x14ac:dyDescent="0.25">
      <c r="A185" s="1"/>
      <c r="B185" s="1"/>
      <c r="C185" s="5">
        <f t="shared" si="5"/>
        <v>175</v>
      </c>
      <c r="D185" s="19" t="str">
        <f>IF(C185&gt;MAX(БЮДЖЕТ!$C:$C),"",INDEX(БЮДЖЕТ!$P$11:$P$9415,C185))</f>
        <v/>
      </c>
      <c r="E185" s="22">
        <f>IF(D185="",0,IF(COUNTIF(БЮДЖЕТ!$P:$P,D185)=1,0,1))</f>
        <v>0</v>
      </c>
      <c r="F185" s="19" t="str">
        <f>IF($D185="","",INDEX(БЮДЖЕТ!$N:$N,SUMIFS(БЮДЖЕТ!$B:$B,БЮДЖЕТ!$P:$P,$D185)))</f>
        <v/>
      </c>
      <c r="G185" s="19" t="str">
        <f>IF($D185="","",INDEX(БЮДЖЕТ!$X:$X,SUMIFS(БЮДЖЕТ!$B:$B,БЮДЖЕТ!$P:$P,$D185)))</f>
        <v/>
      </c>
      <c r="H185" s="36"/>
      <c r="I185" s="30">
        <f>IF(D185="",0,IF(G185=ФИО!$Q$8,0,SUM(р_дни!$J:$J))+SUMIFS(факт_операции!$L:$L,факт_операции!$D:$D,D185,факт_операции!$I:$I,операции!$F$8)-SUMIFS(факт_операции!$L:$L,факт_операции!$D:$D,D185,факт_операции!$I:$I,операции!$F$9)+SUMIFS(факт_операции!$L:$L,факт_операции!$D:$D,D185,факт_операции!$I:$I,операции!$F$10)-SUMIFS(факт_операции!$L:$L,факт_операции!$D:$D,D185,факт_операции!$I:$I,операции!$F$11))</f>
        <v>0</v>
      </c>
      <c r="J185" s="48">
        <f>ROUND(IF(D185="",0,IF(SUM(р_дни!$J:$J)=0,0,(SUMIFS(БЮДЖЕТ!$V:$V,БЮДЖЕТ!$P:$P,$D185)*IF(G185=ФИО!$Q$8,0,SUM(р_дни!$J:$J))+SUMIFS(факт_операции!$Q:$Q,факт_операции!$D:$D,$D185)*1000)/SUM(р_дни!$J:$J)))/100,0)*100</f>
        <v>0</v>
      </c>
      <c r="K185" s="48">
        <f>IF(D185="",0,SUMIFS(факт_операции!$O:$O,факт_операции!$D:$D,D185)-IF(SUMIFS(факт_операции!$Q:$Q,факт_операции!$D:$D,D185)&lt;&gt;0,SUMIFS(факт_операции!$O:$O,факт_операции!$D:$D,D185,факт_операции!$N:$N,операции!$H$11),0))</f>
        <v>0</v>
      </c>
      <c r="L185" s="48">
        <f>IF(D185="",0,SUMIFS(факт_операции!$T:$T,факт_операции!$D:$D,D185))</f>
        <v>0</v>
      </c>
      <c r="M185" s="86">
        <f t="shared" si="4"/>
        <v>0</v>
      </c>
      <c r="N185" s="36"/>
      <c r="O185" s="92"/>
      <c r="P185" s="96"/>
    </row>
    <row r="186" spans="1:16" x14ac:dyDescent="0.25">
      <c r="A186" s="1"/>
      <c r="B186" s="1"/>
      <c r="C186" s="5">
        <f t="shared" si="5"/>
        <v>176</v>
      </c>
      <c r="D186" s="19" t="str">
        <f>IF(C186&gt;MAX(БЮДЖЕТ!$C:$C),"",INDEX(БЮДЖЕТ!$P$11:$P$9415,C186))</f>
        <v/>
      </c>
      <c r="E186" s="22">
        <f>IF(D186="",0,IF(COUNTIF(БЮДЖЕТ!$P:$P,D186)=1,0,1))</f>
        <v>0</v>
      </c>
      <c r="F186" s="19" t="str">
        <f>IF($D186="","",INDEX(БЮДЖЕТ!$N:$N,SUMIFS(БЮДЖЕТ!$B:$B,БЮДЖЕТ!$P:$P,$D186)))</f>
        <v/>
      </c>
      <c r="G186" s="19" t="str">
        <f>IF($D186="","",INDEX(БЮДЖЕТ!$X:$X,SUMIFS(БЮДЖЕТ!$B:$B,БЮДЖЕТ!$P:$P,$D186)))</f>
        <v/>
      </c>
      <c r="H186" s="36"/>
      <c r="I186" s="30">
        <f>IF(D186="",0,IF(G186=ФИО!$Q$8,0,SUM(р_дни!$J:$J))+SUMIFS(факт_операции!$L:$L,факт_операции!$D:$D,D186,факт_операции!$I:$I,операции!$F$8)-SUMIFS(факт_операции!$L:$L,факт_операции!$D:$D,D186,факт_операции!$I:$I,операции!$F$9)+SUMIFS(факт_операции!$L:$L,факт_операции!$D:$D,D186,факт_операции!$I:$I,операции!$F$10)-SUMIFS(факт_операции!$L:$L,факт_операции!$D:$D,D186,факт_операции!$I:$I,операции!$F$11))</f>
        <v>0</v>
      </c>
      <c r="J186" s="48">
        <f>ROUND(IF(D186="",0,IF(SUM(р_дни!$J:$J)=0,0,(SUMIFS(БЮДЖЕТ!$V:$V,БЮДЖЕТ!$P:$P,$D186)*IF(G186=ФИО!$Q$8,0,SUM(р_дни!$J:$J))+SUMIFS(факт_операции!$Q:$Q,факт_операции!$D:$D,$D186)*1000)/SUM(р_дни!$J:$J)))/100,0)*100</f>
        <v>0</v>
      </c>
      <c r="K186" s="48">
        <f>IF(D186="",0,SUMIFS(факт_операции!$O:$O,факт_операции!$D:$D,D186)-IF(SUMIFS(факт_операции!$Q:$Q,факт_операции!$D:$D,D186)&lt;&gt;0,SUMIFS(факт_операции!$O:$O,факт_операции!$D:$D,D186,факт_операции!$N:$N,операции!$H$11),0))</f>
        <v>0</v>
      </c>
      <c r="L186" s="48">
        <f>IF(D186="",0,SUMIFS(факт_операции!$T:$T,факт_операции!$D:$D,D186))</f>
        <v>0</v>
      </c>
      <c r="M186" s="86">
        <f t="shared" si="4"/>
        <v>0</v>
      </c>
      <c r="N186" s="36"/>
      <c r="O186" s="92"/>
      <c r="P186" s="96"/>
    </row>
    <row r="187" spans="1:16" x14ac:dyDescent="0.25">
      <c r="A187" s="1"/>
      <c r="B187" s="1"/>
      <c r="C187" s="5">
        <f t="shared" si="5"/>
        <v>177</v>
      </c>
      <c r="D187" s="19" t="str">
        <f>IF(C187&gt;MAX(БЮДЖЕТ!$C:$C),"",INDEX(БЮДЖЕТ!$P$11:$P$9415,C187))</f>
        <v/>
      </c>
      <c r="E187" s="22">
        <f>IF(D187="",0,IF(COUNTIF(БЮДЖЕТ!$P:$P,D187)=1,0,1))</f>
        <v>0</v>
      </c>
      <c r="F187" s="19" t="str">
        <f>IF($D187="","",INDEX(БЮДЖЕТ!$N:$N,SUMIFS(БЮДЖЕТ!$B:$B,БЮДЖЕТ!$P:$P,$D187)))</f>
        <v/>
      </c>
      <c r="G187" s="19" t="str">
        <f>IF($D187="","",INDEX(БЮДЖЕТ!$X:$X,SUMIFS(БЮДЖЕТ!$B:$B,БЮДЖЕТ!$P:$P,$D187)))</f>
        <v/>
      </c>
      <c r="H187" s="36"/>
      <c r="I187" s="30">
        <f>IF(D187="",0,IF(G187=ФИО!$Q$8,0,SUM(р_дни!$J:$J))+SUMIFS(факт_операции!$L:$L,факт_операции!$D:$D,D187,факт_операции!$I:$I,операции!$F$8)-SUMIFS(факт_операции!$L:$L,факт_операции!$D:$D,D187,факт_операции!$I:$I,операции!$F$9)+SUMIFS(факт_операции!$L:$L,факт_операции!$D:$D,D187,факт_операции!$I:$I,операции!$F$10)-SUMIFS(факт_операции!$L:$L,факт_операции!$D:$D,D187,факт_операции!$I:$I,операции!$F$11))</f>
        <v>0</v>
      </c>
      <c r="J187" s="48">
        <f>ROUND(IF(D187="",0,IF(SUM(р_дни!$J:$J)=0,0,(SUMIFS(БЮДЖЕТ!$V:$V,БЮДЖЕТ!$P:$P,$D187)*IF(G187=ФИО!$Q$8,0,SUM(р_дни!$J:$J))+SUMIFS(факт_операции!$Q:$Q,факт_операции!$D:$D,$D187)*1000)/SUM(р_дни!$J:$J)))/100,0)*100</f>
        <v>0</v>
      </c>
      <c r="K187" s="48">
        <f>IF(D187="",0,SUMIFS(факт_операции!$O:$O,факт_операции!$D:$D,D187)-IF(SUMIFS(факт_операции!$Q:$Q,факт_операции!$D:$D,D187)&lt;&gt;0,SUMIFS(факт_операции!$O:$O,факт_операции!$D:$D,D187,факт_операции!$N:$N,операции!$H$11),0))</f>
        <v>0</v>
      </c>
      <c r="L187" s="48">
        <f>IF(D187="",0,SUMIFS(факт_операции!$T:$T,факт_операции!$D:$D,D187))</f>
        <v>0</v>
      </c>
      <c r="M187" s="86">
        <f t="shared" si="4"/>
        <v>0</v>
      </c>
      <c r="N187" s="36"/>
      <c r="O187" s="92"/>
      <c r="P187" s="96"/>
    </row>
    <row r="188" spans="1:16" x14ac:dyDescent="0.25">
      <c r="A188" s="1"/>
      <c r="B188" s="1"/>
      <c r="C188" s="5">
        <f t="shared" si="5"/>
        <v>178</v>
      </c>
      <c r="D188" s="19" t="str">
        <f>IF(C188&gt;MAX(БЮДЖЕТ!$C:$C),"",INDEX(БЮДЖЕТ!$P$11:$P$9415,C188))</f>
        <v/>
      </c>
      <c r="E188" s="22">
        <f>IF(D188="",0,IF(COUNTIF(БЮДЖЕТ!$P:$P,D188)=1,0,1))</f>
        <v>0</v>
      </c>
      <c r="F188" s="19" t="str">
        <f>IF($D188="","",INDEX(БЮДЖЕТ!$N:$N,SUMIFS(БЮДЖЕТ!$B:$B,БЮДЖЕТ!$P:$P,$D188)))</f>
        <v/>
      </c>
      <c r="G188" s="19" t="str">
        <f>IF($D188="","",INDEX(БЮДЖЕТ!$X:$X,SUMIFS(БЮДЖЕТ!$B:$B,БЮДЖЕТ!$P:$P,$D188)))</f>
        <v/>
      </c>
      <c r="H188" s="36"/>
      <c r="I188" s="30">
        <f>IF(D188="",0,IF(G188=ФИО!$Q$8,0,SUM(р_дни!$J:$J))+SUMIFS(факт_операции!$L:$L,факт_операции!$D:$D,D188,факт_операции!$I:$I,операции!$F$8)-SUMIFS(факт_операции!$L:$L,факт_операции!$D:$D,D188,факт_операции!$I:$I,операции!$F$9)+SUMIFS(факт_операции!$L:$L,факт_операции!$D:$D,D188,факт_операции!$I:$I,операции!$F$10)-SUMIFS(факт_операции!$L:$L,факт_операции!$D:$D,D188,факт_операции!$I:$I,операции!$F$11))</f>
        <v>0</v>
      </c>
      <c r="J188" s="48">
        <f>ROUND(IF(D188="",0,IF(SUM(р_дни!$J:$J)=0,0,(SUMIFS(БЮДЖЕТ!$V:$V,БЮДЖЕТ!$P:$P,$D188)*IF(G188=ФИО!$Q$8,0,SUM(р_дни!$J:$J))+SUMIFS(факт_операции!$Q:$Q,факт_операции!$D:$D,$D188)*1000)/SUM(р_дни!$J:$J)))/100,0)*100</f>
        <v>0</v>
      </c>
      <c r="K188" s="48">
        <f>IF(D188="",0,SUMIFS(факт_операции!$O:$O,факт_операции!$D:$D,D188)-IF(SUMIFS(факт_операции!$Q:$Q,факт_операции!$D:$D,D188)&lt;&gt;0,SUMIFS(факт_операции!$O:$O,факт_операции!$D:$D,D188,факт_операции!$N:$N,операции!$H$11),0))</f>
        <v>0</v>
      </c>
      <c r="L188" s="48">
        <f>IF(D188="",0,SUMIFS(факт_операции!$T:$T,факт_операции!$D:$D,D188))</f>
        <v>0</v>
      </c>
      <c r="M188" s="86">
        <f t="shared" si="4"/>
        <v>0</v>
      </c>
      <c r="N188" s="36"/>
      <c r="O188" s="92"/>
      <c r="P188" s="96"/>
    </row>
    <row r="189" spans="1:16" x14ac:dyDescent="0.25">
      <c r="A189" s="1"/>
      <c r="B189" s="1"/>
      <c r="C189" s="5">
        <f t="shared" si="5"/>
        <v>179</v>
      </c>
      <c r="D189" s="19" t="str">
        <f>IF(C189&gt;MAX(БЮДЖЕТ!$C:$C),"",INDEX(БЮДЖЕТ!$P$11:$P$9415,C189))</f>
        <v/>
      </c>
      <c r="E189" s="22">
        <f>IF(D189="",0,IF(COUNTIF(БЮДЖЕТ!$P:$P,D189)=1,0,1))</f>
        <v>0</v>
      </c>
      <c r="F189" s="19" t="str">
        <f>IF($D189="","",INDEX(БЮДЖЕТ!$N:$N,SUMIFS(БЮДЖЕТ!$B:$B,БЮДЖЕТ!$P:$P,$D189)))</f>
        <v/>
      </c>
      <c r="G189" s="19" t="str">
        <f>IF($D189="","",INDEX(БЮДЖЕТ!$X:$X,SUMIFS(БЮДЖЕТ!$B:$B,БЮДЖЕТ!$P:$P,$D189)))</f>
        <v/>
      </c>
      <c r="H189" s="36"/>
      <c r="I189" s="30">
        <f>IF(D189="",0,IF(G189=ФИО!$Q$8,0,SUM(р_дни!$J:$J))+SUMIFS(факт_операции!$L:$L,факт_операции!$D:$D,D189,факт_операции!$I:$I,операции!$F$8)-SUMIFS(факт_операции!$L:$L,факт_операции!$D:$D,D189,факт_операции!$I:$I,операции!$F$9)+SUMIFS(факт_операции!$L:$L,факт_операции!$D:$D,D189,факт_операции!$I:$I,операции!$F$10)-SUMIFS(факт_операции!$L:$L,факт_операции!$D:$D,D189,факт_операции!$I:$I,операции!$F$11))</f>
        <v>0</v>
      </c>
      <c r="J189" s="48">
        <f>ROUND(IF(D189="",0,IF(SUM(р_дни!$J:$J)=0,0,(SUMIFS(БЮДЖЕТ!$V:$V,БЮДЖЕТ!$P:$P,$D189)*IF(G189=ФИО!$Q$8,0,SUM(р_дни!$J:$J))+SUMIFS(факт_операции!$Q:$Q,факт_операции!$D:$D,$D189)*1000)/SUM(р_дни!$J:$J)))/100,0)*100</f>
        <v>0</v>
      </c>
      <c r="K189" s="48">
        <f>IF(D189="",0,SUMIFS(факт_операции!$O:$O,факт_операции!$D:$D,D189)-IF(SUMIFS(факт_операции!$Q:$Q,факт_операции!$D:$D,D189)&lt;&gt;0,SUMIFS(факт_операции!$O:$O,факт_операции!$D:$D,D189,факт_операции!$N:$N,операции!$H$11),0))</f>
        <v>0</v>
      </c>
      <c r="L189" s="48">
        <f>IF(D189="",0,SUMIFS(факт_операции!$T:$T,факт_операции!$D:$D,D189))</f>
        <v>0</v>
      </c>
      <c r="M189" s="86">
        <f t="shared" si="4"/>
        <v>0</v>
      </c>
      <c r="N189" s="36"/>
      <c r="O189" s="92"/>
      <c r="P189" s="96"/>
    </row>
    <row r="190" spans="1:16" x14ac:dyDescent="0.25">
      <c r="A190" s="1"/>
      <c r="B190" s="1"/>
      <c r="C190" s="5">
        <f t="shared" si="5"/>
        <v>180</v>
      </c>
      <c r="D190" s="19" t="str">
        <f>IF(C190&gt;MAX(БЮДЖЕТ!$C:$C),"",INDEX(БЮДЖЕТ!$P$11:$P$9415,C190))</f>
        <v/>
      </c>
      <c r="E190" s="22">
        <f>IF(D190="",0,IF(COUNTIF(БЮДЖЕТ!$P:$P,D190)=1,0,1))</f>
        <v>0</v>
      </c>
      <c r="F190" s="19" t="str">
        <f>IF($D190="","",INDEX(БЮДЖЕТ!$N:$N,SUMIFS(БЮДЖЕТ!$B:$B,БЮДЖЕТ!$P:$P,$D190)))</f>
        <v/>
      </c>
      <c r="G190" s="19" t="str">
        <f>IF($D190="","",INDEX(БЮДЖЕТ!$X:$X,SUMIFS(БЮДЖЕТ!$B:$B,БЮДЖЕТ!$P:$P,$D190)))</f>
        <v/>
      </c>
      <c r="H190" s="36"/>
      <c r="I190" s="30">
        <f>IF(D190="",0,IF(G190=ФИО!$Q$8,0,SUM(р_дни!$J:$J))+SUMIFS(факт_операции!$L:$L,факт_операции!$D:$D,D190,факт_операции!$I:$I,операции!$F$8)-SUMIFS(факт_операции!$L:$L,факт_операции!$D:$D,D190,факт_операции!$I:$I,операции!$F$9)+SUMIFS(факт_операции!$L:$L,факт_операции!$D:$D,D190,факт_операции!$I:$I,операции!$F$10)-SUMIFS(факт_операции!$L:$L,факт_операции!$D:$D,D190,факт_операции!$I:$I,операции!$F$11))</f>
        <v>0</v>
      </c>
      <c r="J190" s="48">
        <f>ROUND(IF(D190="",0,IF(SUM(р_дни!$J:$J)=0,0,(SUMIFS(БЮДЖЕТ!$V:$V,БЮДЖЕТ!$P:$P,$D190)*IF(G190=ФИО!$Q$8,0,SUM(р_дни!$J:$J))+SUMIFS(факт_операции!$Q:$Q,факт_операции!$D:$D,$D190)*1000)/SUM(р_дни!$J:$J)))/100,0)*100</f>
        <v>0</v>
      </c>
      <c r="K190" s="48">
        <f>IF(D190="",0,SUMIFS(факт_операции!$O:$O,факт_операции!$D:$D,D190)-IF(SUMIFS(факт_операции!$Q:$Q,факт_операции!$D:$D,D190)&lt;&gt;0,SUMIFS(факт_операции!$O:$O,факт_операции!$D:$D,D190,факт_операции!$N:$N,операции!$H$11),0))</f>
        <v>0</v>
      </c>
      <c r="L190" s="48">
        <f>IF(D190="",0,SUMIFS(факт_операции!$T:$T,факт_операции!$D:$D,D190))</f>
        <v>0</v>
      </c>
      <c r="M190" s="86">
        <f t="shared" si="4"/>
        <v>0</v>
      </c>
      <c r="N190" s="36"/>
      <c r="O190" s="92"/>
      <c r="P190" s="96"/>
    </row>
    <row r="191" spans="1:16" x14ac:dyDescent="0.25">
      <c r="A191" s="1"/>
      <c r="B191" s="1"/>
      <c r="C191" s="5">
        <f t="shared" si="5"/>
        <v>181</v>
      </c>
      <c r="D191" s="19" t="str">
        <f>IF(C191&gt;MAX(БЮДЖЕТ!$C:$C),"",INDEX(БЮДЖЕТ!$P$11:$P$9415,C191))</f>
        <v/>
      </c>
      <c r="E191" s="22">
        <f>IF(D191="",0,IF(COUNTIF(БЮДЖЕТ!$P:$P,D191)=1,0,1))</f>
        <v>0</v>
      </c>
      <c r="F191" s="19" t="str">
        <f>IF($D191="","",INDEX(БЮДЖЕТ!$N:$N,SUMIFS(БЮДЖЕТ!$B:$B,БЮДЖЕТ!$P:$P,$D191)))</f>
        <v/>
      </c>
      <c r="G191" s="19" t="str">
        <f>IF($D191="","",INDEX(БЮДЖЕТ!$X:$X,SUMIFS(БЮДЖЕТ!$B:$B,БЮДЖЕТ!$P:$P,$D191)))</f>
        <v/>
      </c>
      <c r="H191" s="36"/>
      <c r="I191" s="30">
        <f>IF(D191="",0,IF(G191=ФИО!$Q$8,0,SUM(р_дни!$J:$J))+SUMIFS(факт_операции!$L:$L,факт_операции!$D:$D,D191,факт_операции!$I:$I,операции!$F$8)-SUMIFS(факт_операции!$L:$L,факт_операции!$D:$D,D191,факт_операции!$I:$I,операции!$F$9)+SUMIFS(факт_операции!$L:$L,факт_операции!$D:$D,D191,факт_операции!$I:$I,операции!$F$10)-SUMIFS(факт_операции!$L:$L,факт_операции!$D:$D,D191,факт_операции!$I:$I,операции!$F$11))</f>
        <v>0</v>
      </c>
      <c r="J191" s="48">
        <f>ROUND(IF(D191="",0,IF(SUM(р_дни!$J:$J)=0,0,(SUMIFS(БЮДЖЕТ!$V:$V,БЮДЖЕТ!$P:$P,$D191)*IF(G191=ФИО!$Q$8,0,SUM(р_дни!$J:$J))+SUMIFS(факт_операции!$Q:$Q,факт_операции!$D:$D,$D191)*1000)/SUM(р_дни!$J:$J)))/100,0)*100</f>
        <v>0</v>
      </c>
      <c r="K191" s="48">
        <f>IF(D191="",0,SUMIFS(факт_операции!$O:$O,факт_операции!$D:$D,D191)-IF(SUMIFS(факт_операции!$Q:$Q,факт_операции!$D:$D,D191)&lt;&gt;0,SUMIFS(факт_операции!$O:$O,факт_операции!$D:$D,D191,факт_операции!$N:$N,операции!$H$11),0))</f>
        <v>0</v>
      </c>
      <c r="L191" s="48">
        <f>IF(D191="",0,SUMIFS(факт_операции!$T:$T,факт_операции!$D:$D,D191))</f>
        <v>0</v>
      </c>
      <c r="M191" s="86">
        <f t="shared" si="4"/>
        <v>0</v>
      </c>
      <c r="N191" s="36"/>
      <c r="O191" s="92"/>
      <c r="P191" s="96"/>
    </row>
    <row r="192" spans="1:16" x14ac:dyDescent="0.25">
      <c r="A192" s="1"/>
      <c r="B192" s="1"/>
      <c r="C192" s="5">
        <f t="shared" si="5"/>
        <v>182</v>
      </c>
      <c r="D192" s="19" t="str">
        <f>IF(C192&gt;MAX(БЮДЖЕТ!$C:$C),"",INDEX(БЮДЖЕТ!$P$11:$P$9415,C192))</f>
        <v/>
      </c>
      <c r="E192" s="22">
        <f>IF(D192="",0,IF(COUNTIF(БЮДЖЕТ!$P:$P,D192)=1,0,1))</f>
        <v>0</v>
      </c>
      <c r="F192" s="19" t="str">
        <f>IF($D192="","",INDEX(БЮДЖЕТ!$N:$N,SUMIFS(БЮДЖЕТ!$B:$B,БЮДЖЕТ!$P:$P,$D192)))</f>
        <v/>
      </c>
      <c r="G192" s="19" t="str">
        <f>IF($D192="","",INDEX(БЮДЖЕТ!$X:$X,SUMIFS(БЮДЖЕТ!$B:$B,БЮДЖЕТ!$P:$P,$D192)))</f>
        <v/>
      </c>
      <c r="H192" s="36"/>
      <c r="I192" s="30">
        <f>IF(D192="",0,IF(G192=ФИО!$Q$8,0,SUM(р_дни!$J:$J))+SUMIFS(факт_операции!$L:$L,факт_операции!$D:$D,D192,факт_операции!$I:$I,операции!$F$8)-SUMIFS(факт_операции!$L:$L,факт_операции!$D:$D,D192,факт_операции!$I:$I,операции!$F$9)+SUMIFS(факт_операции!$L:$L,факт_операции!$D:$D,D192,факт_операции!$I:$I,операции!$F$10)-SUMIFS(факт_операции!$L:$L,факт_операции!$D:$D,D192,факт_операции!$I:$I,операции!$F$11))</f>
        <v>0</v>
      </c>
      <c r="J192" s="48">
        <f>ROUND(IF(D192="",0,IF(SUM(р_дни!$J:$J)=0,0,(SUMIFS(БЮДЖЕТ!$V:$V,БЮДЖЕТ!$P:$P,$D192)*IF(G192=ФИО!$Q$8,0,SUM(р_дни!$J:$J))+SUMIFS(факт_операции!$Q:$Q,факт_операции!$D:$D,$D192)*1000)/SUM(р_дни!$J:$J)))/100,0)*100</f>
        <v>0</v>
      </c>
      <c r="K192" s="48">
        <f>IF(D192="",0,SUMIFS(факт_операции!$O:$O,факт_операции!$D:$D,D192)-IF(SUMIFS(факт_операции!$Q:$Q,факт_операции!$D:$D,D192)&lt;&gt;0,SUMIFS(факт_операции!$O:$O,факт_операции!$D:$D,D192,факт_операции!$N:$N,операции!$H$11),0))</f>
        <v>0</v>
      </c>
      <c r="L192" s="48">
        <f>IF(D192="",0,SUMIFS(факт_операции!$T:$T,факт_операции!$D:$D,D192))</f>
        <v>0</v>
      </c>
      <c r="M192" s="86">
        <f t="shared" si="4"/>
        <v>0</v>
      </c>
      <c r="N192" s="36"/>
      <c r="O192" s="92"/>
      <c r="P192" s="96"/>
    </row>
    <row r="193" spans="1:16" x14ac:dyDescent="0.25">
      <c r="A193" s="1"/>
      <c r="B193" s="1"/>
      <c r="C193" s="5">
        <f t="shared" si="5"/>
        <v>183</v>
      </c>
      <c r="D193" s="19" t="str">
        <f>IF(C193&gt;MAX(БЮДЖЕТ!$C:$C),"",INDEX(БЮДЖЕТ!$P$11:$P$9415,C193))</f>
        <v/>
      </c>
      <c r="E193" s="22">
        <f>IF(D193="",0,IF(COUNTIF(БЮДЖЕТ!$P:$P,D193)=1,0,1))</f>
        <v>0</v>
      </c>
      <c r="F193" s="19" t="str">
        <f>IF($D193="","",INDEX(БЮДЖЕТ!$N:$N,SUMIFS(БЮДЖЕТ!$B:$B,БЮДЖЕТ!$P:$P,$D193)))</f>
        <v/>
      </c>
      <c r="G193" s="19" t="str">
        <f>IF($D193="","",INDEX(БЮДЖЕТ!$X:$X,SUMIFS(БЮДЖЕТ!$B:$B,БЮДЖЕТ!$P:$P,$D193)))</f>
        <v/>
      </c>
      <c r="H193" s="36"/>
      <c r="I193" s="30">
        <f>IF(D193="",0,IF(G193=ФИО!$Q$8,0,SUM(р_дни!$J:$J))+SUMIFS(факт_операции!$L:$L,факт_операции!$D:$D,D193,факт_операции!$I:$I,операции!$F$8)-SUMIFS(факт_операции!$L:$L,факт_операции!$D:$D,D193,факт_операции!$I:$I,операции!$F$9)+SUMIFS(факт_операции!$L:$L,факт_операции!$D:$D,D193,факт_операции!$I:$I,операции!$F$10)-SUMIFS(факт_операции!$L:$L,факт_операции!$D:$D,D193,факт_операции!$I:$I,операции!$F$11))</f>
        <v>0</v>
      </c>
      <c r="J193" s="48">
        <f>ROUND(IF(D193="",0,IF(SUM(р_дни!$J:$J)=0,0,(SUMIFS(БЮДЖЕТ!$V:$V,БЮДЖЕТ!$P:$P,$D193)*IF(G193=ФИО!$Q$8,0,SUM(р_дни!$J:$J))+SUMIFS(факт_операции!$Q:$Q,факт_операции!$D:$D,$D193)*1000)/SUM(р_дни!$J:$J)))/100,0)*100</f>
        <v>0</v>
      </c>
      <c r="K193" s="48">
        <f>IF(D193="",0,SUMIFS(факт_операции!$O:$O,факт_операции!$D:$D,D193)-IF(SUMIFS(факт_операции!$Q:$Q,факт_операции!$D:$D,D193)&lt;&gt;0,SUMIFS(факт_операции!$O:$O,факт_операции!$D:$D,D193,факт_операции!$N:$N,операции!$H$11),0))</f>
        <v>0</v>
      </c>
      <c r="L193" s="48">
        <f>IF(D193="",0,SUMIFS(факт_операции!$T:$T,факт_операции!$D:$D,D193))</f>
        <v>0</v>
      </c>
      <c r="M193" s="86">
        <f t="shared" si="4"/>
        <v>0</v>
      </c>
      <c r="N193" s="36"/>
      <c r="O193" s="92"/>
      <c r="P193" s="96"/>
    </row>
    <row r="194" spans="1:16" x14ac:dyDescent="0.25">
      <c r="A194" s="1"/>
      <c r="B194" s="1"/>
      <c r="C194" s="5">
        <f t="shared" si="5"/>
        <v>184</v>
      </c>
      <c r="D194" s="19" t="str">
        <f>IF(C194&gt;MAX(БЮДЖЕТ!$C:$C),"",INDEX(БЮДЖЕТ!$P$11:$P$9415,C194))</f>
        <v/>
      </c>
      <c r="E194" s="22">
        <f>IF(D194="",0,IF(COUNTIF(БЮДЖЕТ!$P:$P,D194)=1,0,1))</f>
        <v>0</v>
      </c>
      <c r="F194" s="19" t="str">
        <f>IF($D194="","",INDEX(БЮДЖЕТ!$N:$N,SUMIFS(БЮДЖЕТ!$B:$B,БЮДЖЕТ!$P:$P,$D194)))</f>
        <v/>
      </c>
      <c r="G194" s="19" t="str">
        <f>IF($D194="","",INDEX(БЮДЖЕТ!$X:$X,SUMIFS(БЮДЖЕТ!$B:$B,БЮДЖЕТ!$P:$P,$D194)))</f>
        <v/>
      </c>
      <c r="H194" s="36"/>
      <c r="I194" s="30">
        <f>IF(D194="",0,IF(G194=ФИО!$Q$8,0,SUM(р_дни!$J:$J))+SUMIFS(факт_операции!$L:$L,факт_операции!$D:$D,D194,факт_операции!$I:$I,операции!$F$8)-SUMIFS(факт_операции!$L:$L,факт_операции!$D:$D,D194,факт_операции!$I:$I,операции!$F$9)+SUMIFS(факт_операции!$L:$L,факт_операции!$D:$D,D194,факт_операции!$I:$I,операции!$F$10)-SUMIFS(факт_операции!$L:$L,факт_операции!$D:$D,D194,факт_операции!$I:$I,операции!$F$11))</f>
        <v>0</v>
      </c>
      <c r="J194" s="48">
        <f>ROUND(IF(D194="",0,IF(SUM(р_дни!$J:$J)=0,0,(SUMIFS(БЮДЖЕТ!$V:$V,БЮДЖЕТ!$P:$P,$D194)*IF(G194=ФИО!$Q$8,0,SUM(р_дни!$J:$J))+SUMIFS(факт_операции!$Q:$Q,факт_операции!$D:$D,$D194)*1000)/SUM(р_дни!$J:$J)))/100,0)*100</f>
        <v>0</v>
      </c>
      <c r="K194" s="48">
        <f>IF(D194="",0,SUMIFS(факт_операции!$O:$O,факт_операции!$D:$D,D194)-IF(SUMIFS(факт_операции!$Q:$Q,факт_операции!$D:$D,D194)&lt;&gt;0,SUMIFS(факт_операции!$O:$O,факт_операции!$D:$D,D194,факт_операции!$N:$N,операции!$H$11),0))</f>
        <v>0</v>
      </c>
      <c r="L194" s="48">
        <f>IF(D194="",0,SUMIFS(факт_операции!$T:$T,факт_операции!$D:$D,D194))</f>
        <v>0</v>
      </c>
      <c r="M194" s="86">
        <f t="shared" si="4"/>
        <v>0</v>
      </c>
      <c r="N194" s="36"/>
      <c r="O194" s="92"/>
      <c r="P194" s="96"/>
    </row>
    <row r="195" spans="1:16" x14ac:dyDescent="0.25">
      <c r="A195" s="1"/>
      <c r="B195" s="1"/>
      <c r="C195" s="5">
        <f t="shared" si="5"/>
        <v>185</v>
      </c>
      <c r="D195" s="19" t="str">
        <f>IF(C195&gt;MAX(БЮДЖЕТ!$C:$C),"",INDEX(БЮДЖЕТ!$P$11:$P$9415,C195))</f>
        <v/>
      </c>
      <c r="E195" s="22">
        <f>IF(D195="",0,IF(COUNTIF(БЮДЖЕТ!$P:$P,D195)=1,0,1))</f>
        <v>0</v>
      </c>
      <c r="F195" s="19" t="str">
        <f>IF($D195="","",INDEX(БЮДЖЕТ!$N:$N,SUMIFS(БЮДЖЕТ!$B:$B,БЮДЖЕТ!$P:$P,$D195)))</f>
        <v/>
      </c>
      <c r="G195" s="19" t="str">
        <f>IF($D195="","",INDEX(БЮДЖЕТ!$X:$X,SUMIFS(БЮДЖЕТ!$B:$B,БЮДЖЕТ!$P:$P,$D195)))</f>
        <v/>
      </c>
      <c r="H195" s="36"/>
      <c r="I195" s="30">
        <f>IF(D195="",0,IF(G195=ФИО!$Q$8,0,SUM(р_дни!$J:$J))+SUMIFS(факт_операции!$L:$L,факт_операции!$D:$D,D195,факт_операции!$I:$I,операции!$F$8)-SUMIFS(факт_операции!$L:$L,факт_операции!$D:$D,D195,факт_операции!$I:$I,операции!$F$9)+SUMIFS(факт_операции!$L:$L,факт_операции!$D:$D,D195,факт_операции!$I:$I,операции!$F$10)-SUMIFS(факт_операции!$L:$L,факт_операции!$D:$D,D195,факт_операции!$I:$I,операции!$F$11))</f>
        <v>0</v>
      </c>
      <c r="J195" s="48">
        <f>ROUND(IF(D195="",0,IF(SUM(р_дни!$J:$J)=0,0,(SUMIFS(БЮДЖЕТ!$V:$V,БЮДЖЕТ!$P:$P,$D195)*IF(G195=ФИО!$Q$8,0,SUM(р_дни!$J:$J))+SUMIFS(факт_операции!$Q:$Q,факт_операции!$D:$D,$D195)*1000)/SUM(р_дни!$J:$J)))/100,0)*100</f>
        <v>0</v>
      </c>
      <c r="K195" s="48">
        <f>IF(D195="",0,SUMIFS(факт_операции!$O:$O,факт_операции!$D:$D,D195)-IF(SUMIFS(факт_операции!$Q:$Q,факт_операции!$D:$D,D195)&lt;&gt;0,SUMIFS(факт_операции!$O:$O,факт_операции!$D:$D,D195,факт_операции!$N:$N,операции!$H$11),0))</f>
        <v>0</v>
      </c>
      <c r="L195" s="48">
        <f>IF(D195="",0,SUMIFS(факт_операции!$T:$T,факт_операции!$D:$D,D195))</f>
        <v>0</v>
      </c>
      <c r="M195" s="86">
        <f t="shared" si="4"/>
        <v>0</v>
      </c>
      <c r="N195" s="36"/>
      <c r="O195" s="92"/>
      <c r="P195" s="96"/>
    </row>
    <row r="196" spans="1:16" x14ac:dyDescent="0.25">
      <c r="A196" s="1"/>
      <c r="B196" s="1"/>
      <c r="C196" s="5">
        <f t="shared" si="5"/>
        <v>186</v>
      </c>
      <c r="D196" s="19" t="str">
        <f>IF(C196&gt;MAX(БЮДЖЕТ!$C:$C),"",INDEX(БЮДЖЕТ!$P$11:$P$9415,C196))</f>
        <v/>
      </c>
      <c r="E196" s="22">
        <f>IF(D196="",0,IF(COUNTIF(БЮДЖЕТ!$P:$P,D196)=1,0,1))</f>
        <v>0</v>
      </c>
      <c r="F196" s="19" t="str">
        <f>IF($D196="","",INDEX(БЮДЖЕТ!$N:$N,SUMIFS(БЮДЖЕТ!$B:$B,БЮДЖЕТ!$P:$P,$D196)))</f>
        <v/>
      </c>
      <c r="G196" s="19" t="str">
        <f>IF($D196="","",INDEX(БЮДЖЕТ!$X:$X,SUMIFS(БЮДЖЕТ!$B:$B,БЮДЖЕТ!$P:$P,$D196)))</f>
        <v/>
      </c>
      <c r="H196" s="36"/>
      <c r="I196" s="30">
        <f>IF(D196="",0,IF(G196=ФИО!$Q$8,0,SUM(р_дни!$J:$J))+SUMIFS(факт_операции!$L:$L,факт_операции!$D:$D,D196,факт_операции!$I:$I,операции!$F$8)-SUMIFS(факт_операции!$L:$L,факт_операции!$D:$D,D196,факт_операции!$I:$I,операции!$F$9)+SUMIFS(факт_операции!$L:$L,факт_операции!$D:$D,D196,факт_операции!$I:$I,операции!$F$10)-SUMIFS(факт_операции!$L:$L,факт_операции!$D:$D,D196,факт_операции!$I:$I,операции!$F$11))</f>
        <v>0</v>
      </c>
      <c r="J196" s="48">
        <f>ROUND(IF(D196="",0,IF(SUM(р_дни!$J:$J)=0,0,(SUMIFS(БЮДЖЕТ!$V:$V,БЮДЖЕТ!$P:$P,$D196)*IF(G196=ФИО!$Q$8,0,SUM(р_дни!$J:$J))+SUMIFS(факт_операции!$Q:$Q,факт_операции!$D:$D,$D196)*1000)/SUM(р_дни!$J:$J)))/100,0)*100</f>
        <v>0</v>
      </c>
      <c r="K196" s="48">
        <f>IF(D196="",0,SUMIFS(факт_операции!$O:$O,факт_операции!$D:$D,D196)-IF(SUMIFS(факт_операции!$Q:$Q,факт_операции!$D:$D,D196)&lt;&gt;0,SUMIFS(факт_операции!$O:$O,факт_операции!$D:$D,D196,факт_операции!$N:$N,операции!$H$11),0))</f>
        <v>0</v>
      </c>
      <c r="L196" s="48">
        <f>IF(D196="",0,SUMIFS(факт_операции!$T:$T,факт_операции!$D:$D,D196))</f>
        <v>0</v>
      </c>
      <c r="M196" s="86">
        <f t="shared" si="4"/>
        <v>0</v>
      </c>
      <c r="N196" s="36"/>
      <c r="O196" s="92"/>
      <c r="P196" s="96"/>
    </row>
    <row r="197" spans="1:16" x14ac:dyDescent="0.25">
      <c r="A197" s="1"/>
      <c r="B197" s="1"/>
      <c r="C197" s="5">
        <f t="shared" si="5"/>
        <v>187</v>
      </c>
      <c r="D197" s="19" t="str">
        <f>IF(C197&gt;MAX(БЮДЖЕТ!$C:$C),"",INDEX(БЮДЖЕТ!$P$11:$P$9415,C197))</f>
        <v/>
      </c>
      <c r="E197" s="22">
        <f>IF(D197="",0,IF(COUNTIF(БЮДЖЕТ!$P:$P,D197)=1,0,1))</f>
        <v>0</v>
      </c>
      <c r="F197" s="19" t="str">
        <f>IF($D197="","",INDEX(БЮДЖЕТ!$N:$N,SUMIFS(БЮДЖЕТ!$B:$B,БЮДЖЕТ!$P:$P,$D197)))</f>
        <v/>
      </c>
      <c r="G197" s="19" t="str">
        <f>IF($D197="","",INDEX(БЮДЖЕТ!$X:$X,SUMIFS(БЮДЖЕТ!$B:$B,БЮДЖЕТ!$P:$P,$D197)))</f>
        <v/>
      </c>
      <c r="H197" s="36"/>
      <c r="I197" s="30">
        <f>IF(D197="",0,IF(G197=ФИО!$Q$8,0,SUM(р_дни!$J:$J))+SUMIFS(факт_операции!$L:$L,факт_операции!$D:$D,D197,факт_операции!$I:$I,операции!$F$8)-SUMIFS(факт_операции!$L:$L,факт_операции!$D:$D,D197,факт_операции!$I:$I,операции!$F$9)+SUMIFS(факт_операции!$L:$L,факт_операции!$D:$D,D197,факт_операции!$I:$I,операции!$F$10)-SUMIFS(факт_операции!$L:$L,факт_операции!$D:$D,D197,факт_операции!$I:$I,операции!$F$11))</f>
        <v>0</v>
      </c>
      <c r="J197" s="48">
        <f>ROUND(IF(D197="",0,IF(SUM(р_дни!$J:$J)=0,0,(SUMIFS(БЮДЖЕТ!$V:$V,БЮДЖЕТ!$P:$P,$D197)*IF(G197=ФИО!$Q$8,0,SUM(р_дни!$J:$J))+SUMIFS(факт_операции!$Q:$Q,факт_операции!$D:$D,$D197)*1000)/SUM(р_дни!$J:$J)))/100,0)*100</f>
        <v>0</v>
      </c>
      <c r="K197" s="48">
        <f>IF(D197="",0,SUMIFS(факт_операции!$O:$O,факт_операции!$D:$D,D197)-IF(SUMIFS(факт_операции!$Q:$Q,факт_операции!$D:$D,D197)&lt;&gt;0,SUMIFS(факт_операции!$O:$O,факт_операции!$D:$D,D197,факт_операции!$N:$N,операции!$H$11),0))</f>
        <v>0</v>
      </c>
      <c r="L197" s="48">
        <f>IF(D197="",0,SUMIFS(факт_операции!$T:$T,факт_операции!$D:$D,D197))</f>
        <v>0</v>
      </c>
      <c r="M197" s="86">
        <f t="shared" si="4"/>
        <v>0</v>
      </c>
      <c r="N197" s="36"/>
      <c r="O197" s="92"/>
      <c r="P197" s="96"/>
    </row>
    <row r="198" spans="1:16" x14ac:dyDescent="0.25">
      <c r="A198" s="1"/>
      <c r="B198" s="1"/>
      <c r="C198" s="5">
        <f t="shared" si="5"/>
        <v>188</v>
      </c>
      <c r="D198" s="19" t="str">
        <f>IF(C198&gt;MAX(БЮДЖЕТ!$C:$C),"",INDEX(БЮДЖЕТ!$P$11:$P$9415,C198))</f>
        <v/>
      </c>
      <c r="E198" s="22">
        <f>IF(D198="",0,IF(COUNTIF(БЮДЖЕТ!$P:$P,D198)=1,0,1))</f>
        <v>0</v>
      </c>
      <c r="F198" s="19" t="str">
        <f>IF($D198="","",INDEX(БЮДЖЕТ!$N:$N,SUMIFS(БЮДЖЕТ!$B:$B,БЮДЖЕТ!$P:$P,$D198)))</f>
        <v/>
      </c>
      <c r="G198" s="19" t="str">
        <f>IF($D198="","",INDEX(БЮДЖЕТ!$X:$X,SUMIFS(БЮДЖЕТ!$B:$B,БЮДЖЕТ!$P:$P,$D198)))</f>
        <v/>
      </c>
      <c r="H198" s="36"/>
      <c r="I198" s="30">
        <f>IF(D198="",0,IF(G198=ФИО!$Q$8,0,SUM(р_дни!$J:$J))+SUMIFS(факт_операции!$L:$L,факт_операции!$D:$D,D198,факт_операции!$I:$I,операции!$F$8)-SUMIFS(факт_операции!$L:$L,факт_операции!$D:$D,D198,факт_операции!$I:$I,операции!$F$9)+SUMIFS(факт_операции!$L:$L,факт_операции!$D:$D,D198,факт_операции!$I:$I,операции!$F$10)-SUMIFS(факт_операции!$L:$L,факт_операции!$D:$D,D198,факт_операции!$I:$I,операции!$F$11))</f>
        <v>0</v>
      </c>
      <c r="J198" s="48">
        <f>ROUND(IF(D198="",0,IF(SUM(р_дни!$J:$J)=0,0,(SUMIFS(БЮДЖЕТ!$V:$V,БЮДЖЕТ!$P:$P,$D198)*IF(G198=ФИО!$Q$8,0,SUM(р_дни!$J:$J))+SUMIFS(факт_операции!$Q:$Q,факт_операции!$D:$D,$D198)*1000)/SUM(р_дни!$J:$J)))/100,0)*100</f>
        <v>0</v>
      </c>
      <c r="K198" s="48">
        <f>IF(D198="",0,SUMIFS(факт_операции!$O:$O,факт_операции!$D:$D,D198)-IF(SUMIFS(факт_операции!$Q:$Q,факт_операции!$D:$D,D198)&lt;&gt;0,SUMIFS(факт_операции!$O:$O,факт_операции!$D:$D,D198,факт_операции!$N:$N,операции!$H$11),0))</f>
        <v>0</v>
      </c>
      <c r="L198" s="48">
        <f>IF(D198="",0,SUMIFS(факт_операции!$T:$T,факт_операции!$D:$D,D198))</f>
        <v>0</v>
      </c>
      <c r="M198" s="86">
        <f t="shared" si="4"/>
        <v>0</v>
      </c>
      <c r="N198" s="36"/>
      <c r="O198" s="92"/>
      <c r="P198" s="96"/>
    </row>
    <row r="199" spans="1:16" x14ac:dyDescent="0.25">
      <c r="A199" s="1"/>
      <c r="B199" s="1"/>
      <c r="C199" s="5">
        <f t="shared" si="5"/>
        <v>189</v>
      </c>
      <c r="D199" s="19" t="str">
        <f>IF(C199&gt;MAX(БЮДЖЕТ!$C:$C),"",INDEX(БЮДЖЕТ!$P$11:$P$9415,C199))</f>
        <v/>
      </c>
      <c r="E199" s="22">
        <f>IF(D199="",0,IF(COUNTIF(БЮДЖЕТ!$P:$P,D199)=1,0,1))</f>
        <v>0</v>
      </c>
      <c r="F199" s="19" t="str">
        <f>IF($D199="","",INDEX(БЮДЖЕТ!$N:$N,SUMIFS(БЮДЖЕТ!$B:$B,БЮДЖЕТ!$P:$P,$D199)))</f>
        <v/>
      </c>
      <c r="G199" s="19" t="str">
        <f>IF($D199="","",INDEX(БЮДЖЕТ!$X:$X,SUMIFS(БЮДЖЕТ!$B:$B,БЮДЖЕТ!$P:$P,$D199)))</f>
        <v/>
      </c>
      <c r="H199" s="36"/>
      <c r="I199" s="30">
        <f>IF(D199="",0,IF(G199=ФИО!$Q$8,0,SUM(р_дни!$J:$J))+SUMIFS(факт_операции!$L:$L,факт_операции!$D:$D,D199,факт_операции!$I:$I,операции!$F$8)-SUMIFS(факт_операции!$L:$L,факт_операции!$D:$D,D199,факт_операции!$I:$I,операции!$F$9)+SUMIFS(факт_операции!$L:$L,факт_операции!$D:$D,D199,факт_операции!$I:$I,операции!$F$10)-SUMIFS(факт_операции!$L:$L,факт_операции!$D:$D,D199,факт_операции!$I:$I,операции!$F$11))</f>
        <v>0</v>
      </c>
      <c r="J199" s="48">
        <f>ROUND(IF(D199="",0,IF(SUM(р_дни!$J:$J)=0,0,(SUMIFS(БЮДЖЕТ!$V:$V,БЮДЖЕТ!$P:$P,$D199)*IF(G199=ФИО!$Q$8,0,SUM(р_дни!$J:$J))+SUMIFS(факт_операции!$Q:$Q,факт_операции!$D:$D,$D199)*1000)/SUM(р_дни!$J:$J)))/100,0)*100</f>
        <v>0</v>
      </c>
      <c r="K199" s="48">
        <f>IF(D199="",0,SUMIFS(факт_операции!$O:$O,факт_операции!$D:$D,D199)-IF(SUMIFS(факт_операции!$Q:$Q,факт_операции!$D:$D,D199)&lt;&gt;0,SUMIFS(факт_операции!$O:$O,факт_операции!$D:$D,D199,факт_операции!$N:$N,операции!$H$11),0))</f>
        <v>0</v>
      </c>
      <c r="L199" s="48">
        <f>IF(D199="",0,SUMIFS(факт_операции!$T:$T,факт_операции!$D:$D,D199))</f>
        <v>0</v>
      </c>
      <c r="M199" s="86">
        <f t="shared" si="4"/>
        <v>0</v>
      </c>
      <c r="N199" s="36"/>
      <c r="O199" s="92"/>
      <c r="P199" s="96"/>
    </row>
    <row r="200" spans="1:16" x14ac:dyDescent="0.25">
      <c r="A200" s="1"/>
      <c r="B200" s="1"/>
      <c r="C200" s="5">
        <f t="shared" si="5"/>
        <v>190</v>
      </c>
      <c r="D200" s="19" t="str">
        <f>IF(C200&gt;MAX(БЮДЖЕТ!$C:$C),"",INDEX(БЮДЖЕТ!$P$11:$P$9415,C200))</f>
        <v/>
      </c>
      <c r="E200" s="22">
        <f>IF(D200="",0,IF(COUNTIF(БЮДЖЕТ!$P:$P,D200)=1,0,1))</f>
        <v>0</v>
      </c>
      <c r="F200" s="19" t="str">
        <f>IF($D200="","",INDEX(БЮДЖЕТ!$N:$N,SUMIFS(БЮДЖЕТ!$B:$B,БЮДЖЕТ!$P:$P,$D200)))</f>
        <v/>
      </c>
      <c r="G200" s="19" t="str">
        <f>IF($D200="","",INDEX(БЮДЖЕТ!$X:$X,SUMIFS(БЮДЖЕТ!$B:$B,БЮДЖЕТ!$P:$P,$D200)))</f>
        <v/>
      </c>
      <c r="H200" s="36"/>
      <c r="I200" s="30">
        <f>IF(D200="",0,IF(G200=ФИО!$Q$8,0,SUM(р_дни!$J:$J))+SUMIFS(факт_операции!$L:$L,факт_операции!$D:$D,D200,факт_операции!$I:$I,операции!$F$8)-SUMIFS(факт_операции!$L:$L,факт_операции!$D:$D,D200,факт_операции!$I:$I,операции!$F$9)+SUMIFS(факт_операции!$L:$L,факт_операции!$D:$D,D200,факт_операции!$I:$I,операции!$F$10)-SUMIFS(факт_операции!$L:$L,факт_операции!$D:$D,D200,факт_операции!$I:$I,операции!$F$11))</f>
        <v>0</v>
      </c>
      <c r="J200" s="48">
        <f>ROUND(IF(D200="",0,IF(SUM(р_дни!$J:$J)=0,0,(SUMIFS(БЮДЖЕТ!$V:$V,БЮДЖЕТ!$P:$P,$D200)*IF(G200=ФИО!$Q$8,0,SUM(р_дни!$J:$J))+SUMIFS(факт_операции!$Q:$Q,факт_операции!$D:$D,$D200)*1000)/SUM(р_дни!$J:$J)))/100,0)*100</f>
        <v>0</v>
      </c>
      <c r="K200" s="48">
        <f>IF(D200="",0,SUMIFS(факт_операции!$O:$O,факт_операции!$D:$D,D200)-IF(SUMIFS(факт_операции!$Q:$Q,факт_операции!$D:$D,D200)&lt;&gt;0,SUMIFS(факт_операции!$O:$O,факт_операции!$D:$D,D200,факт_операции!$N:$N,операции!$H$11),0))</f>
        <v>0</v>
      </c>
      <c r="L200" s="48">
        <f>IF(D200="",0,SUMIFS(факт_операции!$T:$T,факт_операции!$D:$D,D200))</f>
        <v>0</v>
      </c>
      <c r="M200" s="86">
        <f t="shared" si="4"/>
        <v>0</v>
      </c>
      <c r="N200" s="36"/>
      <c r="O200" s="92"/>
      <c r="P200" s="96"/>
    </row>
    <row r="201" spans="1:16" x14ac:dyDescent="0.25">
      <c r="A201" s="1"/>
      <c r="B201" s="1"/>
      <c r="C201" s="5">
        <f t="shared" si="5"/>
        <v>191</v>
      </c>
      <c r="D201" s="19" t="str">
        <f>IF(C201&gt;MAX(БЮДЖЕТ!$C:$C),"",INDEX(БЮДЖЕТ!$P$11:$P$9415,C201))</f>
        <v/>
      </c>
      <c r="E201" s="22">
        <f>IF(D201="",0,IF(COUNTIF(БЮДЖЕТ!$P:$P,D201)=1,0,1))</f>
        <v>0</v>
      </c>
      <c r="F201" s="19" t="str">
        <f>IF($D201="","",INDEX(БЮДЖЕТ!$N:$N,SUMIFS(БЮДЖЕТ!$B:$B,БЮДЖЕТ!$P:$P,$D201)))</f>
        <v/>
      </c>
      <c r="G201" s="19" t="str">
        <f>IF($D201="","",INDEX(БЮДЖЕТ!$X:$X,SUMIFS(БЮДЖЕТ!$B:$B,БЮДЖЕТ!$P:$P,$D201)))</f>
        <v/>
      </c>
      <c r="H201" s="36"/>
      <c r="I201" s="30">
        <f>IF(D201="",0,IF(G201=ФИО!$Q$8,0,SUM(р_дни!$J:$J))+SUMIFS(факт_операции!$L:$L,факт_операции!$D:$D,D201,факт_операции!$I:$I,операции!$F$8)-SUMIFS(факт_операции!$L:$L,факт_операции!$D:$D,D201,факт_операции!$I:$I,операции!$F$9)+SUMIFS(факт_операции!$L:$L,факт_операции!$D:$D,D201,факт_операции!$I:$I,операции!$F$10)-SUMIFS(факт_операции!$L:$L,факт_операции!$D:$D,D201,факт_операции!$I:$I,операции!$F$11))</f>
        <v>0</v>
      </c>
      <c r="J201" s="48">
        <f>ROUND(IF(D201="",0,IF(SUM(р_дни!$J:$J)=0,0,(SUMIFS(БЮДЖЕТ!$V:$V,БЮДЖЕТ!$P:$P,$D201)*IF(G201=ФИО!$Q$8,0,SUM(р_дни!$J:$J))+SUMIFS(факт_операции!$Q:$Q,факт_операции!$D:$D,$D201)*1000)/SUM(р_дни!$J:$J)))/100,0)*100</f>
        <v>0</v>
      </c>
      <c r="K201" s="48">
        <f>IF(D201="",0,SUMIFS(факт_операции!$O:$O,факт_операции!$D:$D,D201)-IF(SUMIFS(факт_операции!$Q:$Q,факт_операции!$D:$D,D201)&lt;&gt;0,SUMIFS(факт_операции!$O:$O,факт_операции!$D:$D,D201,факт_операции!$N:$N,операции!$H$11),0))</f>
        <v>0</v>
      </c>
      <c r="L201" s="48">
        <f>IF(D201="",0,SUMIFS(факт_операции!$T:$T,факт_операции!$D:$D,D201))</f>
        <v>0</v>
      </c>
      <c r="M201" s="86">
        <f t="shared" si="4"/>
        <v>0</v>
      </c>
      <c r="N201" s="36"/>
      <c r="O201" s="92"/>
      <c r="P201" s="96"/>
    </row>
    <row r="202" spans="1:16" x14ac:dyDescent="0.25">
      <c r="A202" s="1"/>
      <c r="B202" s="1"/>
      <c r="C202" s="5">
        <f t="shared" si="5"/>
        <v>192</v>
      </c>
      <c r="D202" s="19" t="str">
        <f>IF(C202&gt;MAX(БЮДЖЕТ!$C:$C),"",INDEX(БЮДЖЕТ!$P$11:$P$9415,C202))</f>
        <v/>
      </c>
      <c r="E202" s="22">
        <f>IF(D202="",0,IF(COUNTIF(БЮДЖЕТ!$P:$P,D202)=1,0,1))</f>
        <v>0</v>
      </c>
      <c r="F202" s="19" t="str">
        <f>IF($D202="","",INDEX(БЮДЖЕТ!$N:$N,SUMIFS(БЮДЖЕТ!$B:$B,БЮДЖЕТ!$P:$P,$D202)))</f>
        <v/>
      </c>
      <c r="G202" s="19" t="str">
        <f>IF($D202="","",INDEX(БЮДЖЕТ!$X:$X,SUMIFS(БЮДЖЕТ!$B:$B,БЮДЖЕТ!$P:$P,$D202)))</f>
        <v/>
      </c>
      <c r="H202" s="36"/>
      <c r="I202" s="30">
        <f>IF(D202="",0,IF(G202=ФИО!$Q$8,0,SUM(р_дни!$J:$J))+SUMIFS(факт_операции!$L:$L,факт_операции!$D:$D,D202,факт_операции!$I:$I,операции!$F$8)-SUMIFS(факт_операции!$L:$L,факт_операции!$D:$D,D202,факт_операции!$I:$I,операции!$F$9)+SUMIFS(факт_операции!$L:$L,факт_операции!$D:$D,D202,факт_операции!$I:$I,операции!$F$10)-SUMIFS(факт_операции!$L:$L,факт_операции!$D:$D,D202,факт_операции!$I:$I,операции!$F$11))</f>
        <v>0</v>
      </c>
      <c r="J202" s="48">
        <f>ROUND(IF(D202="",0,IF(SUM(р_дни!$J:$J)=0,0,(SUMIFS(БЮДЖЕТ!$V:$V,БЮДЖЕТ!$P:$P,$D202)*IF(G202=ФИО!$Q$8,0,SUM(р_дни!$J:$J))+SUMIFS(факт_операции!$Q:$Q,факт_операции!$D:$D,$D202)*1000)/SUM(р_дни!$J:$J)))/100,0)*100</f>
        <v>0</v>
      </c>
      <c r="K202" s="48">
        <f>IF(D202="",0,SUMIFS(факт_операции!$O:$O,факт_операции!$D:$D,D202)-IF(SUMIFS(факт_операции!$Q:$Q,факт_операции!$D:$D,D202)&lt;&gt;0,SUMIFS(факт_операции!$O:$O,факт_операции!$D:$D,D202,факт_операции!$N:$N,операции!$H$11),0))</f>
        <v>0</v>
      </c>
      <c r="L202" s="48">
        <f>IF(D202="",0,SUMIFS(факт_операции!$T:$T,факт_операции!$D:$D,D202))</f>
        <v>0</v>
      </c>
      <c r="M202" s="86">
        <f t="shared" si="4"/>
        <v>0</v>
      </c>
      <c r="N202" s="36"/>
      <c r="O202" s="92"/>
      <c r="P202" s="96"/>
    </row>
    <row r="203" spans="1:16" x14ac:dyDescent="0.25">
      <c r="A203" s="1"/>
      <c r="B203" s="1"/>
      <c r="C203" s="5">
        <f t="shared" si="5"/>
        <v>193</v>
      </c>
      <c r="D203" s="19" t="str">
        <f>IF(C203&gt;MAX(БЮДЖЕТ!$C:$C),"",INDEX(БЮДЖЕТ!$P$11:$P$9415,C203))</f>
        <v/>
      </c>
      <c r="E203" s="22">
        <f>IF(D203="",0,IF(COUNTIF(БЮДЖЕТ!$P:$P,D203)=1,0,1))</f>
        <v>0</v>
      </c>
      <c r="F203" s="19" t="str">
        <f>IF($D203="","",INDEX(БЮДЖЕТ!$N:$N,SUMIFS(БЮДЖЕТ!$B:$B,БЮДЖЕТ!$P:$P,$D203)))</f>
        <v/>
      </c>
      <c r="G203" s="19" t="str">
        <f>IF($D203="","",INDEX(БЮДЖЕТ!$X:$X,SUMIFS(БЮДЖЕТ!$B:$B,БЮДЖЕТ!$P:$P,$D203)))</f>
        <v/>
      </c>
      <c r="H203" s="36"/>
      <c r="I203" s="30">
        <f>IF(D203="",0,IF(G203=ФИО!$Q$8,0,SUM(р_дни!$J:$J))+SUMIFS(факт_операции!$L:$L,факт_операции!$D:$D,D203,факт_операции!$I:$I,операции!$F$8)-SUMIFS(факт_операции!$L:$L,факт_операции!$D:$D,D203,факт_операции!$I:$I,операции!$F$9)+SUMIFS(факт_операции!$L:$L,факт_операции!$D:$D,D203,факт_операции!$I:$I,операции!$F$10)-SUMIFS(факт_операции!$L:$L,факт_операции!$D:$D,D203,факт_операции!$I:$I,операции!$F$11))</f>
        <v>0</v>
      </c>
      <c r="J203" s="48">
        <f>ROUND(IF(D203="",0,IF(SUM(р_дни!$J:$J)=0,0,(SUMIFS(БЮДЖЕТ!$V:$V,БЮДЖЕТ!$P:$P,$D203)*IF(G203=ФИО!$Q$8,0,SUM(р_дни!$J:$J))+SUMIFS(факт_операции!$Q:$Q,факт_операции!$D:$D,$D203)*1000)/SUM(р_дни!$J:$J)))/100,0)*100</f>
        <v>0</v>
      </c>
      <c r="K203" s="48">
        <f>IF(D203="",0,SUMIFS(факт_операции!$O:$O,факт_операции!$D:$D,D203)-IF(SUMIFS(факт_операции!$Q:$Q,факт_операции!$D:$D,D203)&lt;&gt;0,SUMIFS(факт_операции!$O:$O,факт_операции!$D:$D,D203,факт_операции!$N:$N,операции!$H$11),0))</f>
        <v>0</v>
      </c>
      <c r="L203" s="48">
        <f>IF(D203="",0,SUMIFS(факт_операции!$T:$T,факт_операции!$D:$D,D203))</f>
        <v>0</v>
      </c>
      <c r="M203" s="86">
        <f t="shared" si="4"/>
        <v>0</v>
      </c>
      <c r="N203" s="36"/>
      <c r="O203" s="92"/>
      <c r="P203" s="96"/>
    </row>
    <row r="204" spans="1:16" x14ac:dyDescent="0.25">
      <c r="A204" s="1"/>
      <c r="B204" s="1"/>
      <c r="C204" s="5">
        <f t="shared" si="5"/>
        <v>194</v>
      </c>
      <c r="D204" s="19" t="str">
        <f>IF(C204&gt;MAX(БЮДЖЕТ!$C:$C),"",INDEX(БЮДЖЕТ!$P$11:$P$9415,C204))</f>
        <v/>
      </c>
      <c r="E204" s="22">
        <f>IF(D204="",0,IF(COUNTIF(БЮДЖЕТ!$P:$P,D204)=1,0,1))</f>
        <v>0</v>
      </c>
      <c r="F204" s="19" t="str">
        <f>IF($D204="","",INDEX(БЮДЖЕТ!$N:$N,SUMIFS(БЮДЖЕТ!$B:$B,БЮДЖЕТ!$P:$P,$D204)))</f>
        <v/>
      </c>
      <c r="G204" s="19" t="str">
        <f>IF($D204="","",INDEX(БЮДЖЕТ!$X:$X,SUMIFS(БЮДЖЕТ!$B:$B,БЮДЖЕТ!$P:$P,$D204)))</f>
        <v/>
      </c>
      <c r="H204" s="36"/>
      <c r="I204" s="30">
        <f>IF(D204="",0,IF(G204=ФИО!$Q$8,0,SUM(р_дни!$J:$J))+SUMIFS(факт_операции!$L:$L,факт_операции!$D:$D,D204,факт_операции!$I:$I,операции!$F$8)-SUMIFS(факт_операции!$L:$L,факт_операции!$D:$D,D204,факт_операции!$I:$I,операции!$F$9)+SUMIFS(факт_операции!$L:$L,факт_операции!$D:$D,D204,факт_операции!$I:$I,операции!$F$10)-SUMIFS(факт_операции!$L:$L,факт_операции!$D:$D,D204,факт_операции!$I:$I,операции!$F$11))</f>
        <v>0</v>
      </c>
      <c r="J204" s="48">
        <f>ROUND(IF(D204="",0,IF(SUM(р_дни!$J:$J)=0,0,(SUMIFS(БЮДЖЕТ!$V:$V,БЮДЖЕТ!$P:$P,$D204)*IF(G204=ФИО!$Q$8,0,SUM(р_дни!$J:$J))+SUMIFS(факт_операции!$Q:$Q,факт_операции!$D:$D,$D204)*1000)/SUM(р_дни!$J:$J)))/100,0)*100</f>
        <v>0</v>
      </c>
      <c r="K204" s="48">
        <f>IF(D204="",0,SUMIFS(факт_операции!$O:$O,факт_операции!$D:$D,D204)-IF(SUMIFS(факт_операции!$Q:$Q,факт_операции!$D:$D,D204)&lt;&gt;0,SUMIFS(факт_операции!$O:$O,факт_операции!$D:$D,D204,факт_операции!$N:$N,операции!$H$11),0))</f>
        <v>0</v>
      </c>
      <c r="L204" s="48">
        <f>IF(D204="",0,SUMIFS(факт_операции!$T:$T,факт_операции!$D:$D,D204))</f>
        <v>0</v>
      </c>
      <c r="M204" s="86">
        <f t="shared" ref="M204:M267" si="6">IF(D204="",0,J204-K204-L204)</f>
        <v>0</v>
      </c>
      <c r="N204" s="36"/>
      <c r="O204" s="92"/>
      <c r="P204" s="96"/>
    </row>
    <row r="205" spans="1:16" x14ac:dyDescent="0.25">
      <c r="A205" s="1"/>
      <c r="B205" s="1"/>
      <c r="C205" s="5">
        <f t="shared" ref="C205:C268" si="7">C204+1</f>
        <v>195</v>
      </c>
      <c r="D205" s="19" t="str">
        <f>IF(C205&gt;MAX(БЮДЖЕТ!$C:$C),"",INDEX(БЮДЖЕТ!$P$11:$P$9415,C205))</f>
        <v/>
      </c>
      <c r="E205" s="22">
        <f>IF(D205="",0,IF(COUNTIF(БЮДЖЕТ!$P:$P,D205)=1,0,1))</f>
        <v>0</v>
      </c>
      <c r="F205" s="19" t="str">
        <f>IF($D205="","",INDEX(БЮДЖЕТ!$N:$N,SUMIFS(БЮДЖЕТ!$B:$B,БЮДЖЕТ!$P:$P,$D205)))</f>
        <v/>
      </c>
      <c r="G205" s="19" t="str">
        <f>IF($D205="","",INDEX(БЮДЖЕТ!$X:$X,SUMIFS(БЮДЖЕТ!$B:$B,БЮДЖЕТ!$P:$P,$D205)))</f>
        <v/>
      </c>
      <c r="H205" s="36"/>
      <c r="I205" s="30">
        <f>IF(D205="",0,IF(G205=ФИО!$Q$8,0,SUM(р_дни!$J:$J))+SUMIFS(факт_операции!$L:$L,факт_операции!$D:$D,D205,факт_операции!$I:$I,операции!$F$8)-SUMIFS(факт_операции!$L:$L,факт_операции!$D:$D,D205,факт_операции!$I:$I,операции!$F$9)+SUMIFS(факт_операции!$L:$L,факт_операции!$D:$D,D205,факт_операции!$I:$I,операции!$F$10)-SUMIFS(факт_операции!$L:$L,факт_операции!$D:$D,D205,факт_операции!$I:$I,операции!$F$11))</f>
        <v>0</v>
      </c>
      <c r="J205" s="48">
        <f>ROUND(IF(D205="",0,IF(SUM(р_дни!$J:$J)=0,0,(SUMIFS(БЮДЖЕТ!$V:$V,БЮДЖЕТ!$P:$P,$D205)*IF(G205=ФИО!$Q$8,0,SUM(р_дни!$J:$J))+SUMIFS(факт_операции!$Q:$Q,факт_операции!$D:$D,$D205)*1000)/SUM(р_дни!$J:$J)))/100,0)*100</f>
        <v>0</v>
      </c>
      <c r="K205" s="48">
        <f>IF(D205="",0,SUMIFS(факт_операции!$O:$O,факт_операции!$D:$D,D205)-IF(SUMIFS(факт_операции!$Q:$Q,факт_операции!$D:$D,D205)&lt;&gt;0,SUMIFS(факт_операции!$O:$O,факт_операции!$D:$D,D205,факт_операции!$N:$N,операции!$H$11),0))</f>
        <v>0</v>
      </c>
      <c r="L205" s="48">
        <f>IF(D205="",0,SUMIFS(факт_операции!$T:$T,факт_операции!$D:$D,D205))</f>
        <v>0</v>
      </c>
      <c r="M205" s="86">
        <f t="shared" si="6"/>
        <v>0</v>
      </c>
      <c r="N205" s="36"/>
      <c r="O205" s="92"/>
      <c r="P205" s="96"/>
    </row>
    <row r="206" spans="1:16" x14ac:dyDescent="0.25">
      <c r="A206" s="1"/>
      <c r="B206" s="1"/>
      <c r="C206" s="5">
        <f t="shared" si="7"/>
        <v>196</v>
      </c>
      <c r="D206" s="19" t="str">
        <f>IF(C206&gt;MAX(БЮДЖЕТ!$C:$C),"",INDEX(БЮДЖЕТ!$P$11:$P$9415,C206))</f>
        <v/>
      </c>
      <c r="E206" s="22">
        <f>IF(D206="",0,IF(COUNTIF(БЮДЖЕТ!$P:$P,D206)=1,0,1))</f>
        <v>0</v>
      </c>
      <c r="F206" s="19" t="str">
        <f>IF($D206="","",INDEX(БЮДЖЕТ!$N:$N,SUMIFS(БЮДЖЕТ!$B:$B,БЮДЖЕТ!$P:$P,$D206)))</f>
        <v/>
      </c>
      <c r="G206" s="19" t="str">
        <f>IF($D206="","",INDEX(БЮДЖЕТ!$X:$X,SUMIFS(БЮДЖЕТ!$B:$B,БЮДЖЕТ!$P:$P,$D206)))</f>
        <v/>
      </c>
      <c r="H206" s="36"/>
      <c r="I206" s="30">
        <f>IF(D206="",0,IF(G206=ФИО!$Q$8,0,SUM(р_дни!$J:$J))+SUMIFS(факт_операции!$L:$L,факт_операции!$D:$D,D206,факт_операции!$I:$I,операции!$F$8)-SUMIFS(факт_операции!$L:$L,факт_операции!$D:$D,D206,факт_операции!$I:$I,операции!$F$9)+SUMIFS(факт_операции!$L:$L,факт_операции!$D:$D,D206,факт_операции!$I:$I,операции!$F$10)-SUMIFS(факт_операции!$L:$L,факт_операции!$D:$D,D206,факт_операции!$I:$I,операции!$F$11))</f>
        <v>0</v>
      </c>
      <c r="J206" s="48">
        <f>ROUND(IF(D206="",0,IF(SUM(р_дни!$J:$J)=0,0,(SUMIFS(БЮДЖЕТ!$V:$V,БЮДЖЕТ!$P:$P,$D206)*IF(G206=ФИО!$Q$8,0,SUM(р_дни!$J:$J))+SUMIFS(факт_операции!$Q:$Q,факт_операции!$D:$D,$D206)*1000)/SUM(р_дни!$J:$J)))/100,0)*100</f>
        <v>0</v>
      </c>
      <c r="K206" s="48">
        <f>IF(D206="",0,SUMIFS(факт_операции!$O:$O,факт_операции!$D:$D,D206)-IF(SUMIFS(факт_операции!$Q:$Q,факт_операции!$D:$D,D206)&lt;&gt;0,SUMIFS(факт_операции!$O:$O,факт_операции!$D:$D,D206,факт_операции!$N:$N,операции!$H$11),0))</f>
        <v>0</v>
      </c>
      <c r="L206" s="48">
        <f>IF(D206="",0,SUMIFS(факт_операции!$T:$T,факт_операции!$D:$D,D206))</f>
        <v>0</v>
      </c>
      <c r="M206" s="86">
        <f t="shared" si="6"/>
        <v>0</v>
      </c>
      <c r="N206" s="36"/>
      <c r="O206" s="92"/>
      <c r="P206" s="96"/>
    </row>
    <row r="207" spans="1:16" x14ac:dyDescent="0.25">
      <c r="A207" s="1"/>
      <c r="B207" s="1"/>
      <c r="C207" s="5">
        <f t="shared" si="7"/>
        <v>197</v>
      </c>
      <c r="D207" s="19" t="str">
        <f>IF(C207&gt;MAX(БЮДЖЕТ!$C:$C),"",INDEX(БЮДЖЕТ!$P$11:$P$9415,C207))</f>
        <v/>
      </c>
      <c r="E207" s="22">
        <f>IF(D207="",0,IF(COUNTIF(БЮДЖЕТ!$P:$P,D207)=1,0,1))</f>
        <v>0</v>
      </c>
      <c r="F207" s="19" t="str">
        <f>IF($D207="","",INDEX(БЮДЖЕТ!$N:$N,SUMIFS(БЮДЖЕТ!$B:$B,БЮДЖЕТ!$P:$P,$D207)))</f>
        <v/>
      </c>
      <c r="G207" s="19" t="str">
        <f>IF($D207="","",INDEX(БЮДЖЕТ!$X:$X,SUMIFS(БЮДЖЕТ!$B:$B,БЮДЖЕТ!$P:$P,$D207)))</f>
        <v/>
      </c>
      <c r="H207" s="36"/>
      <c r="I207" s="30">
        <f>IF(D207="",0,IF(G207=ФИО!$Q$8,0,SUM(р_дни!$J:$J))+SUMIFS(факт_операции!$L:$L,факт_операции!$D:$D,D207,факт_операции!$I:$I,операции!$F$8)-SUMIFS(факт_операции!$L:$L,факт_операции!$D:$D,D207,факт_операции!$I:$I,операции!$F$9)+SUMIFS(факт_операции!$L:$L,факт_операции!$D:$D,D207,факт_операции!$I:$I,операции!$F$10)-SUMIFS(факт_операции!$L:$L,факт_операции!$D:$D,D207,факт_операции!$I:$I,операции!$F$11))</f>
        <v>0</v>
      </c>
      <c r="J207" s="48">
        <f>ROUND(IF(D207="",0,IF(SUM(р_дни!$J:$J)=0,0,(SUMIFS(БЮДЖЕТ!$V:$V,БЮДЖЕТ!$P:$P,$D207)*IF(G207=ФИО!$Q$8,0,SUM(р_дни!$J:$J))+SUMIFS(факт_операции!$Q:$Q,факт_операции!$D:$D,$D207)*1000)/SUM(р_дни!$J:$J)))/100,0)*100</f>
        <v>0</v>
      </c>
      <c r="K207" s="48">
        <f>IF(D207="",0,SUMIFS(факт_операции!$O:$O,факт_операции!$D:$D,D207)-IF(SUMIFS(факт_операции!$Q:$Q,факт_операции!$D:$D,D207)&lt;&gt;0,SUMIFS(факт_операции!$O:$O,факт_операции!$D:$D,D207,факт_операции!$N:$N,операции!$H$11),0))</f>
        <v>0</v>
      </c>
      <c r="L207" s="48">
        <f>IF(D207="",0,SUMIFS(факт_операции!$T:$T,факт_операции!$D:$D,D207))</f>
        <v>0</v>
      </c>
      <c r="M207" s="86">
        <f t="shared" si="6"/>
        <v>0</v>
      </c>
      <c r="N207" s="36"/>
      <c r="O207" s="92"/>
      <c r="P207" s="96"/>
    </row>
    <row r="208" spans="1:16" x14ac:dyDescent="0.25">
      <c r="A208" s="1"/>
      <c r="B208" s="1"/>
      <c r="C208" s="5">
        <f t="shared" si="7"/>
        <v>198</v>
      </c>
      <c r="D208" s="19" t="str">
        <f>IF(C208&gt;MAX(БЮДЖЕТ!$C:$C),"",INDEX(БЮДЖЕТ!$P$11:$P$9415,C208))</f>
        <v/>
      </c>
      <c r="E208" s="22">
        <f>IF(D208="",0,IF(COUNTIF(БЮДЖЕТ!$P:$P,D208)=1,0,1))</f>
        <v>0</v>
      </c>
      <c r="F208" s="19" t="str">
        <f>IF($D208="","",INDEX(БЮДЖЕТ!$N:$N,SUMIFS(БЮДЖЕТ!$B:$B,БЮДЖЕТ!$P:$P,$D208)))</f>
        <v/>
      </c>
      <c r="G208" s="19" t="str">
        <f>IF($D208="","",INDEX(БЮДЖЕТ!$X:$X,SUMIFS(БЮДЖЕТ!$B:$B,БЮДЖЕТ!$P:$P,$D208)))</f>
        <v/>
      </c>
      <c r="H208" s="36"/>
      <c r="I208" s="30">
        <f>IF(D208="",0,IF(G208=ФИО!$Q$8,0,SUM(р_дни!$J:$J))+SUMIFS(факт_операции!$L:$L,факт_операции!$D:$D,D208,факт_операции!$I:$I,операции!$F$8)-SUMIFS(факт_операции!$L:$L,факт_операции!$D:$D,D208,факт_операции!$I:$I,операции!$F$9)+SUMIFS(факт_операции!$L:$L,факт_операции!$D:$D,D208,факт_операции!$I:$I,операции!$F$10)-SUMIFS(факт_операции!$L:$L,факт_операции!$D:$D,D208,факт_операции!$I:$I,операции!$F$11))</f>
        <v>0</v>
      </c>
      <c r="J208" s="48">
        <f>ROUND(IF(D208="",0,IF(SUM(р_дни!$J:$J)=0,0,(SUMIFS(БЮДЖЕТ!$V:$V,БЮДЖЕТ!$P:$P,$D208)*IF(G208=ФИО!$Q$8,0,SUM(р_дни!$J:$J))+SUMIFS(факт_операции!$Q:$Q,факт_операции!$D:$D,$D208)*1000)/SUM(р_дни!$J:$J)))/100,0)*100</f>
        <v>0</v>
      </c>
      <c r="K208" s="48">
        <f>IF(D208="",0,SUMIFS(факт_операции!$O:$O,факт_операции!$D:$D,D208)-IF(SUMIFS(факт_операции!$Q:$Q,факт_операции!$D:$D,D208)&lt;&gt;0,SUMIFS(факт_операции!$O:$O,факт_операции!$D:$D,D208,факт_операции!$N:$N,операции!$H$11),0))</f>
        <v>0</v>
      </c>
      <c r="L208" s="48">
        <f>IF(D208="",0,SUMIFS(факт_операции!$T:$T,факт_операции!$D:$D,D208))</f>
        <v>0</v>
      </c>
      <c r="M208" s="86">
        <f t="shared" si="6"/>
        <v>0</v>
      </c>
      <c r="N208" s="36"/>
      <c r="O208" s="92"/>
      <c r="P208" s="96"/>
    </row>
    <row r="209" spans="1:16" x14ac:dyDescent="0.25">
      <c r="A209" s="1"/>
      <c r="B209" s="1"/>
      <c r="C209" s="5">
        <f t="shared" si="7"/>
        <v>199</v>
      </c>
      <c r="D209" s="19" t="str">
        <f>IF(C209&gt;MAX(БЮДЖЕТ!$C:$C),"",INDEX(БЮДЖЕТ!$P$11:$P$9415,C209))</f>
        <v/>
      </c>
      <c r="E209" s="22">
        <f>IF(D209="",0,IF(COUNTIF(БЮДЖЕТ!$P:$P,D209)=1,0,1))</f>
        <v>0</v>
      </c>
      <c r="F209" s="19" t="str">
        <f>IF($D209="","",INDEX(БЮДЖЕТ!$N:$N,SUMIFS(БЮДЖЕТ!$B:$B,БЮДЖЕТ!$P:$P,$D209)))</f>
        <v/>
      </c>
      <c r="G209" s="19" t="str">
        <f>IF($D209="","",INDEX(БЮДЖЕТ!$X:$X,SUMIFS(БЮДЖЕТ!$B:$B,БЮДЖЕТ!$P:$P,$D209)))</f>
        <v/>
      </c>
      <c r="H209" s="36"/>
      <c r="I209" s="30">
        <f>IF(D209="",0,IF(G209=ФИО!$Q$8,0,SUM(р_дни!$J:$J))+SUMIFS(факт_операции!$L:$L,факт_операции!$D:$D,D209,факт_операции!$I:$I,операции!$F$8)-SUMIFS(факт_операции!$L:$L,факт_операции!$D:$D,D209,факт_операции!$I:$I,операции!$F$9)+SUMIFS(факт_операции!$L:$L,факт_операции!$D:$D,D209,факт_операции!$I:$I,операции!$F$10)-SUMIFS(факт_операции!$L:$L,факт_операции!$D:$D,D209,факт_операции!$I:$I,операции!$F$11))</f>
        <v>0</v>
      </c>
      <c r="J209" s="48">
        <f>ROUND(IF(D209="",0,IF(SUM(р_дни!$J:$J)=0,0,(SUMIFS(БЮДЖЕТ!$V:$V,БЮДЖЕТ!$P:$P,$D209)*IF(G209=ФИО!$Q$8,0,SUM(р_дни!$J:$J))+SUMIFS(факт_операции!$Q:$Q,факт_операции!$D:$D,$D209)*1000)/SUM(р_дни!$J:$J)))/100,0)*100</f>
        <v>0</v>
      </c>
      <c r="K209" s="48">
        <f>IF(D209="",0,SUMIFS(факт_операции!$O:$O,факт_операции!$D:$D,D209)-IF(SUMIFS(факт_операции!$Q:$Q,факт_операции!$D:$D,D209)&lt;&gt;0,SUMIFS(факт_операции!$O:$O,факт_операции!$D:$D,D209,факт_операции!$N:$N,операции!$H$11),0))</f>
        <v>0</v>
      </c>
      <c r="L209" s="48">
        <f>IF(D209="",0,SUMIFS(факт_операции!$T:$T,факт_операции!$D:$D,D209))</f>
        <v>0</v>
      </c>
      <c r="M209" s="86">
        <f t="shared" si="6"/>
        <v>0</v>
      </c>
      <c r="N209" s="36"/>
      <c r="O209" s="92"/>
      <c r="P209" s="96"/>
    </row>
    <row r="210" spans="1:16" x14ac:dyDescent="0.25">
      <c r="A210" s="1"/>
      <c r="B210" s="1"/>
      <c r="C210" s="5">
        <f t="shared" si="7"/>
        <v>200</v>
      </c>
      <c r="D210" s="19" t="str">
        <f>IF(C210&gt;MAX(БЮДЖЕТ!$C:$C),"",INDEX(БЮДЖЕТ!$P$11:$P$9415,C210))</f>
        <v/>
      </c>
      <c r="E210" s="22">
        <f>IF(D210="",0,IF(COUNTIF(БЮДЖЕТ!$P:$P,D210)=1,0,1))</f>
        <v>0</v>
      </c>
      <c r="F210" s="19" t="str">
        <f>IF($D210="","",INDEX(БЮДЖЕТ!$N:$N,SUMIFS(БЮДЖЕТ!$B:$B,БЮДЖЕТ!$P:$P,$D210)))</f>
        <v/>
      </c>
      <c r="G210" s="19" t="str">
        <f>IF($D210="","",INDEX(БЮДЖЕТ!$X:$X,SUMIFS(БЮДЖЕТ!$B:$B,БЮДЖЕТ!$P:$P,$D210)))</f>
        <v/>
      </c>
      <c r="H210" s="36"/>
      <c r="I210" s="30">
        <f>IF(D210="",0,IF(G210=ФИО!$Q$8,0,SUM(р_дни!$J:$J))+SUMIFS(факт_операции!$L:$L,факт_операции!$D:$D,D210,факт_операции!$I:$I,операции!$F$8)-SUMIFS(факт_операции!$L:$L,факт_операции!$D:$D,D210,факт_операции!$I:$I,операции!$F$9)+SUMIFS(факт_операции!$L:$L,факт_операции!$D:$D,D210,факт_операции!$I:$I,операции!$F$10)-SUMIFS(факт_операции!$L:$L,факт_операции!$D:$D,D210,факт_операции!$I:$I,операции!$F$11))</f>
        <v>0</v>
      </c>
      <c r="J210" s="48">
        <f>ROUND(IF(D210="",0,IF(SUM(р_дни!$J:$J)=0,0,(SUMIFS(БЮДЖЕТ!$V:$V,БЮДЖЕТ!$P:$P,$D210)*IF(G210=ФИО!$Q$8,0,SUM(р_дни!$J:$J))+SUMIFS(факт_операции!$Q:$Q,факт_операции!$D:$D,$D210)*1000)/SUM(р_дни!$J:$J)))/100,0)*100</f>
        <v>0</v>
      </c>
      <c r="K210" s="48">
        <f>IF(D210="",0,SUMIFS(факт_операции!$O:$O,факт_операции!$D:$D,D210)-IF(SUMIFS(факт_операции!$Q:$Q,факт_операции!$D:$D,D210)&lt;&gt;0,SUMIFS(факт_операции!$O:$O,факт_операции!$D:$D,D210,факт_операции!$N:$N,операции!$H$11),0))</f>
        <v>0</v>
      </c>
      <c r="L210" s="48">
        <f>IF(D210="",0,SUMIFS(факт_операции!$T:$T,факт_операции!$D:$D,D210))</f>
        <v>0</v>
      </c>
      <c r="M210" s="86">
        <f t="shared" si="6"/>
        <v>0</v>
      </c>
      <c r="N210" s="36"/>
      <c r="O210" s="92"/>
      <c r="P210" s="96"/>
    </row>
    <row r="211" spans="1:16" x14ac:dyDescent="0.25">
      <c r="A211" s="1"/>
      <c r="B211" s="1"/>
      <c r="C211" s="5">
        <f t="shared" si="7"/>
        <v>201</v>
      </c>
      <c r="D211" s="19" t="str">
        <f>IF(C211&gt;MAX(БЮДЖЕТ!$C:$C),"",INDEX(БЮДЖЕТ!$P$11:$P$9415,C211))</f>
        <v/>
      </c>
      <c r="E211" s="22">
        <f>IF(D211="",0,IF(COUNTIF(БЮДЖЕТ!$P:$P,D211)=1,0,1))</f>
        <v>0</v>
      </c>
      <c r="F211" s="19" t="str">
        <f>IF($D211="","",INDEX(БЮДЖЕТ!$N:$N,SUMIFS(БЮДЖЕТ!$B:$B,БЮДЖЕТ!$P:$P,$D211)))</f>
        <v/>
      </c>
      <c r="G211" s="19" t="str">
        <f>IF($D211="","",INDEX(БЮДЖЕТ!$X:$X,SUMIFS(БЮДЖЕТ!$B:$B,БЮДЖЕТ!$P:$P,$D211)))</f>
        <v/>
      </c>
      <c r="H211" s="36"/>
      <c r="I211" s="30">
        <f>IF(D211="",0,IF(G211=ФИО!$Q$8,0,SUM(р_дни!$J:$J))+SUMIFS(факт_операции!$L:$L,факт_операции!$D:$D,D211,факт_операции!$I:$I,операции!$F$8)-SUMIFS(факт_операции!$L:$L,факт_операции!$D:$D,D211,факт_операции!$I:$I,операции!$F$9)+SUMIFS(факт_операции!$L:$L,факт_операции!$D:$D,D211,факт_операции!$I:$I,операции!$F$10)-SUMIFS(факт_операции!$L:$L,факт_операции!$D:$D,D211,факт_операции!$I:$I,операции!$F$11))</f>
        <v>0</v>
      </c>
      <c r="J211" s="48">
        <f>ROUND(IF(D211="",0,IF(SUM(р_дни!$J:$J)=0,0,(SUMIFS(БЮДЖЕТ!$V:$V,БЮДЖЕТ!$P:$P,$D211)*IF(G211=ФИО!$Q$8,0,SUM(р_дни!$J:$J))+SUMIFS(факт_операции!$Q:$Q,факт_операции!$D:$D,$D211)*1000)/SUM(р_дни!$J:$J)))/100,0)*100</f>
        <v>0</v>
      </c>
      <c r="K211" s="48">
        <f>IF(D211="",0,SUMIFS(факт_операции!$O:$O,факт_операции!$D:$D,D211)-IF(SUMIFS(факт_операции!$Q:$Q,факт_операции!$D:$D,D211)&lt;&gt;0,SUMIFS(факт_операции!$O:$O,факт_операции!$D:$D,D211,факт_операции!$N:$N,операции!$H$11),0))</f>
        <v>0</v>
      </c>
      <c r="L211" s="48">
        <f>IF(D211="",0,SUMIFS(факт_операции!$T:$T,факт_операции!$D:$D,D211))</f>
        <v>0</v>
      </c>
      <c r="M211" s="86">
        <f t="shared" si="6"/>
        <v>0</v>
      </c>
      <c r="N211" s="36"/>
      <c r="O211" s="92"/>
      <c r="P211" s="96"/>
    </row>
    <row r="212" spans="1:16" x14ac:dyDescent="0.25">
      <c r="A212" s="1"/>
      <c r="B212" s="1"/>
      <c r="C212" s="5">
        <f t="shared" si="7"/>
        <v>202</v>
      </c>
      <c r="D212" s="19" t="str">
        <f>IF(C212&gt;MAX(БЮДЖЕТ!$C:$C),"",INDEX(БЮДЖЕТ!$P$11:$P$9415,C212))</f>
        <v/>
      </c>
      <c r="E212" s="22">
        <f>IF(D212="",0,IF(COUNTIF(БЮДЖЕТ!$P:$P,D212)=1,0,1))</f>
        <v>0</v>
      </c>
      <c r="F212" s="19" t="str">
        <f>IF($D212="","",INDEX(БЮДЖЕТ!$N:$N,SUMIFS(БЮДЖЕТ!$B:$B,БЮДЖЕТ!$P:$P,$D212)))</f>
        <v/>
      </c>
      <c r="G212" s="19" t="str">
        <f>IF($D212="","",INDEX(БЮДЖЕТ!$X:$X,SUMIFS(БЮДЖЕТ!$B:$B,БЮДЖЕТ!$P:$P,$D212)))</f>
        <v/>
      </c>
      <c r="H212" s="36"/>
      <c r="I212" s="30">
        <f>IF(D212="",0,IF(G212=ФИО!$Q$8,0,SUM(р_дни!$J:$J))+SUMIFS(факт_операции!$L:$L,факт_операции!$D:$D,D212,факт_операции!$I:$I,операции!$F$8)-SUMIFS(факт_операции!$L:$L,факт_операции!$D:$D,D212,факт_операции!$I:$I,операции!$F$9)+SUMIFS(факт_операции!$L:$L,факт_операции!$D:$D,D212,факт_операции!$I:$I,операции!$F$10)-SUMIFS(факт_операции!$L:$L,факт_операции!$D:$D,D212,факт_операции!$I:$I,операции!$F$11))</f>
        <v>0</v>
      </c>
      <c r="J212" s="48">
        <f>ROUND(IF(D212="",0,IF(SUM(р_дни!$J:$J)=0,0,(SUMIFS(БЮДЖЕТ!$V:$V,БЮДЖЕТ!$P:$P,$D212)*IF(G212=ФИО!$Q$8,0,SUM(р_дни!$J:$J))+SUMIFS(факт_операции!$Q:$Q,факт_операции!$D:$D,$D212)*1000)/SUM(р_дни!$J:$J)))/100,0)*100</f>
        <v>0</v>
      </c>
      <c r="K212" s="48">
        <f>IF(D212="",0,SUMIFS(факт_операции!$O:$O,факт_операции!$D:$D,D212)-IF(SUMIFS(факт_операции!$Q:$Q,факт_операции!$D:$D,D212)&lt;&gt;0,SUMIFS(факт_операции!$O:$O,факт_операции!$D:$D,D212,факт_операции!$N:$N,операции!$H$11),0))</f>
        <v>0</v>
      </c>
      <c r="L212" s="48">
        <f>IF(D212="",0,SUMIFS(факт_операции!$T:$T,факт_операции!$D:$D,D212))</f>
        <v>0</v>
      </c>
      <c r="M212" s="86">
        <f t="shared" si="6"/>
        <v>0</v>
      </c>
      <c r="N212" s="36"/>
      <c r="O212" s="92"/>
      <c r="P212" s="96"/>
    </row>
    <row r="213" spans="1:16" x14ac:dyDescent="0.25">
      <c r="A213" s="1"/>
      <c r="B213" s="1"/>
      <c r="C213" s="5">
        <f t="shared" si="7"/>
        <v>203</v>
      </c>
      <c r="D213" s="19" t="str">
        <f>IF(C213&gt;MAX(БЮДЖЕТ!$C:$C),"",INDEX(БЮДЖЕТ!$P$11:$P$9415,C213))</f>
        <v/>
      </c>
      <c r="E213" s="22">
        <f>IF(D213="",0,IF(COUNTIF(БЮДЖЕТ!$P:$P,D213)=1,0,1))</f>
        <v>0</v>
      </c>
      <c r="F213" s="19" t="str">
        <f>IF($D213="","",INDEX(БЮДЖЕТ!$N:$N,SUMIFS(БЮДЖЕТ!$B:$B,БЮДЖЕТ!$P:$P,$D213)))</f>
        <v/>
      </c>
      <c r="G213" s="19" t="str">
        <f>IF($D213="","",INDEX(БЮДЖЕТ!$X:$X,SUMIFS(БЮДЖЕТ!$B:$B,БЮДЖЕТ!$P:$P,$D213)))</f>
        <v/>
      </c>
      <c r="H213" s="36"/>
      <c r="I213" s="30">
        <f>IF(D213="",0,IF(G213=ФИО!$Q$8,0,SUM(р_дни!$J:$J))+SUMIFS(факт_операции!$L:$L,факт_операции!$D:$D,D213,факт_операции!$I:$I,операции!$F$8)-SUMIFS(факт_операции!$L:$L,факт_операции!$D:$D,D213,факт_операции!$I:$I,операции!$F$9)+SUMIFS(факт_операции!$L:$L,факт_операции!$D:$D,D213,факт_операции!$I:$I,операции!$F$10)-SUMIFS(факт_операции!$L:$L,факт_операции!$D:$D,D213,факт_операции!$I:$I,операции!$F$11))</f>
        <v>0</v>
      </c>
      <c r="J213" s="48">
        <f>ROUND(IF(D213="",0,IF(SUM(р_дни!$J:$J)=0,0,(SUMIFS(БЮДЖЕТ!$V:$V,БЮДЖЕТ!$P:$P,$D213)*IF(G213=ФИО!$Q$8,0,SUM(р_дни!$J:$J))+SUMIFS(факт_операции!$Q:$Q,факт_операции!$D:$D,$D213)*1000)/SUM(р_дни!$J:$J)))/100,0)*100</f>
        <v>0</v>
      </c>
      <c r="K213" s="48">
        <f>IF(D213="",0,SUMIFS(факт_операции!$O:$O,факт_операции!$D:$D,D213)-IF(SUMIFS(факт_операции!$Q:$Q,факт_операции!$D:$D,D213)&lt;&gt;0,SUMIFS(факт_операции!$O:$O,факт_операции!$D:$D,D213,факт_операции!$N:$N,операции!$H$11),0))</f>
        <v>0</v>
      </c>
      <c r="L213" s="48">
        <f>IF(D213="",0,SUMIFS(факт_операции!$T:$T,факт_операции!$D:$D,D213))</f>
        <v>0</v>
      </c>
      <c r="M213" s="86">
        <f t="shared" si="6"/>
        <v>0</v>
      </c>
      <c r="N213" s="36"/>
      <c r="O213" s="92"/>
      <c r="P213" s="96"/>
    </row>
    <row r="214" spans="1:16" x14ac:dyDescent="0.25">
      <c r="A214" s="1"/>
      <c r="B214" s="1"/>
      <c r="C214" s="5">
        <f t="shared" si="7"/>
        <v>204</v>
      </c>
      <c r="D214" s="19" t="str">
        <f>IF(C214&gt;MAX(БЮДЖЕТ!$C:$C),"",INDEX(БЮДЖЕТ!$P$11:$P$9415,C214))</f>
        <v/>
      </c>
      <c r="E214" s="22">
        <f>IF(D214="",0,IF(COUNTIF(БЮДЖЕТ!$P:$P,D214)=1,0,1))</f>
        <v>0</v>
      </c>
      <c r="F214" s="19" t="str">
        <f>IF($D214="","",INDEX(БЮДЖЕТ!$N:$N,SUMIFS(БЮДЖЕТ!$B:$B,БЮДЖЕТ!$P:$P,$D214)))</f>
        <v/>
      </c>
      <c r="G214" s="19" t="str">
        <f>IF($D214="","",INDEX(БЮДЖЕТ!$X:$X,SUMIFS(БЮДЖЕТ!$B:$B,БЮДЖЕТ!$P:$P,$D214)))</f>
        <v/>
      </c>
      <c r="H214" s="36"/>
      <c r="I214" s="30">
        <f>IF(D214="",0,IF(G214=ФИО!$Q$8,0,SUM(р_дни!$J:$J))+SUMIFS(факт_операции!$L:$L,факт_операции!$D:$D,D214,факт_операции!$I:$I,операции!$F$8)-SUMIFS(факт_операции!$L:$L,факт_операции!$D:$D,D214,факт_операции!$I:$I,операции!$F$9)+SUMIFS(факт_операции!$L:$L,факт_операции!$D:$D,D214,факт_операции!$I:$I,операции!$F$10)-SUMIFS(факт_операции!$L:$L,факт_операции!$D:$D,D214,факт_операции!$I:$I,операции!$F$11))</f>
        <v>0</v>
      </c>
      <c r="J214" s="48">
        <f>ROUND(IF(D214="",0,IF(SUM(р_дни!$J:$J)=0,0,(SUMIFS(БЮДЖЕТ!$V:$V,БЮДЖЕТ!$P:$P,$D214)*IF(G214=ФИО!$Q$8,0,SUM(р_дни!$J:$J))+SUMIFS(факт_операции!$Q:$Q,факт_операции!$D:$D,$D214)*1000)/SUM(р_дни!$J:$J)))/100,0)*100</f>
        <v>0</v>
      </c>
      <c r="K214" s="48">
        <f>IF(D214="",0,SUMIFS(факт_операции!$O:$O,факт_операции!$D:$D,D214)-IF(SUMIFS(факт_операции!$Q:$Q,факт_операции!$D:$D,D214)&lt;&gt;0,SUMIFS(факт_операции!$O:$O,факт_операции!$D:$D,D214,факт_операции!$N:$N,операции!$H$11),0))</f>
        <v>0</v>
      </c>
      <c r="L214" s="48">
        <f>IF(D214="",0,SUMIFS(факт_операции!$T:$T,факт_операции!$D:$D,D214))</f>
        <v>0</v>
      </c>
      <c r="M214" s="86">
        <f t="shared" si="6"/>
        <v>0</v>
      </c>
      <c r="N214" s="36"/>
      <c r="O214" s="92"/>
      <c r="P214" s="96"/>
    </row>
    <row r="215" spans="1:16" x14ac:dyDescent="0.25">
      <c r="A215" s="1"/>
      <c r="B215" s="1"/>
      <c r="C215" s="5">
        <f t="shared" si="7"/>
        <v>205</v>
      </c>
      <c r="D215" s="19" t="str">
        <f>IF(C215&gt;MAX(БЮДЖЕТ!$C:$C),"",INDEX(БЮДЖЕТ!$P$11:$P$9415,C215))</f>
        <v/>
      </c>
      <c r="E215" s="22">
        <f>IF(D215="",0,IF(COUNTIF(БЮДЖЕТ!$P:$P,D215)=1,0,1))</f>
        <v>0</v>
      </c>
      <c r="F215" s="19" t="str">
        <f>IF($D215="","",INDEX(БЮДЖЕТ!$N:$N,SUMIFS(БЮДЖЕТ!$B:$B,БЮДЖЕТ!$P:$P,$D215)))</f>
        <v/>
      </c>
      <c r="G215" s="19" t="str">
        <f>IF($D215="","",INDEX(БЮДЖЕТ!$X:$X,SUMIFS(БЮДЖЕТ!$B:$B,БЮДЖЕТ!$P:$P,$D215)))</f>
        <v/>
      </c>
      <c r="H215" s="36"/>
      <c r="I215" s="30">
        <f>IF(D215="",0,IF(G215=ФИО!$Q$8,0,SUM(р_дни!$J:$J))+SUMIFS(факт_операции!$L:$L,факт_операции!$D:$D,D215,факт_операции!$I:$I,операции!$F$8)-SUMIFS(факт_операции!$L:$L,факт_операции!$D:$D,D215,факт_операции!$I:$I,операции!$F$9)+SUMIFS(факт_операции!$L:$L,факт_операции!$D:$D,D215,факт_операции!$I:$I,операции!$F$10)-SUMIFS(факт_операции!$L:$L,факт_операции!$D:$D,D215,факт_операции!$I:$I,операции!$F$11))</f>
        <v>0</v>
      </c>
      <c r="J215" s="48">
        <f>ROUND(IF(D215="",0,IF(SUM(р_дни!$J:$J)=0,0,(SUMIFS(БЮДЖЕТ!$V:$V,БЮДЖЕТ!$P:$P,$D215)*IF(G215=ФИО!$Q$8,0,SUM(р_дни!$J:$J))+SUMIFS(факт_операции!$Q:$Q,факт_операции!$D:$D,$D215)*1000)/SUM(р_дни!$J:$J)))/100,0)*100</f>
        <v>0</v>
      </c>
      <c r="K215" s="48">
        <f>IF(D215="",0,SUMIFS(факт_операции!$O:$O,факт_операции!$D:$D,D215)-IF(SUMIFS(факт_операции!$Q:$Q,факт_операции!$D:$D,D215)&lt;&gt;0,SUMIFS(факт_операции!$O:$O,факт_операции!$D:$D,D215,факт_операции!$N:$N,операции!$H$11),0))</f>
        <v>0</v>
      </c>
      <c r="L215" s="48">
        <f>IF(D215="",0,SUMIFS(факт_операции!$T:$T,факт_операции!$D:$D,D215))</f>
        <v>0</v>
      </c>
      <c r="M215" s="86">
        <f t="shared" si="6"/>
        <v>0</v>
      </c>
      <c r="N215" s="36"/>
      <c r="O215" s="92"/>
      <c r="P215" s="96"/>
    </row>
    <row r="216" spans="1:16" x14ac:dyDescent="0.25">
      <c r="A216" s="1"/>
      <c r="B216" s="1"/>
      <c r="C216" s="5">
        <f t="shared" si="7"/>
        <v>206</v>
      </c>
      <c r="D216" s="19" t="str">
        <f>IF(C216&gt;MAX(БЮДЖЕТ!$C:$C),"",INDEX(БЮДЖЕТ!$P$11:$P$9415,C216))</f>
        <v/>
      </c>
      <c r="E216" s="22">
        <f>IF(D216="",0,IF(COUNTIF(БЮДЖЕТ!$P:$P,D216)=1,0,1))</f>
        <v>0</v>
      </c>
      <c r="F216" s="19" t="str">
        <f>IF($D216="","",INDEX(БЮДЖЕТ!$N:$N,SUMIFS(БЮДЖЕТ!$B:$B,БЮДЖЕТ!$P:$P,$D216)))</f>
        <v/>
      </c>
      <c r="G216" s="19" t="str">
        <f>IF($D216="","",INDEX(БЮДЖЕТ!$X:$X,SUMIFS(БЮДЖЕТ!$B:$B,БЮДЖЕТ!$P:$P,$D216)))</f>
        <v/>
      </c>
      <c r="H216" s="36"/>
      <c r="I216" s="30">
        <f>IF(D216="",0,IF(G216=ФИО!$Q$8,0,SUM(р_дни!$J:$J))+SUMIFS(факт_операции!$L:$L,факт_операции!$D:$D,D216,факт_операции!$I:$I,операции!$F$8)-SUMIFS(факт_операции!$L:$L,факт_операции!$D:$D,D216,факт_операции!$I:$I,операции!$F$9)+SUMIFS(факт_операции!$L:$L,факт_операции!$D:$D,D216,факт_операции!$I:$I,операции!$F$10)-SUMIFS(факт_операции!$L:$L,факт_операции!$D:$D,D216,факт_операции!$I:$I,операции!$F$11))</f>
        <v>0</v>
      </c>
      <c r="J216" s="48">
        <f>ROUND(IF(D216="",0,IF(SUM(р_дни!$J:$J)=0,0,(SUMIFS(БЮДЖЕТ!$V:$V,БЮДЖЕТ!$P:$P,$D216)*IF(G216=ФИО!$Q$8,0,SUM(р_дни!$J:$J))+SUMIFS(факт_операции!$Q:$Q,факт_операции!$D:$D,$D216)*1000)/SUM(р_дни!$J:$J)))/100,0)*100</f>
        <v>0</v>
      </c>
      <c r="K216" s="48">
        <f>IF(D216="",0,SUMIFS(факт_операции!$O:$O,факт_операции!$D:$D,D216)-IF(SUMIFS(факт_операции!$Q:$Q,факт_операции!$D:$D,D216)&lt;&gt;0,SUMIFS(факт_операции!$O:$O,факт_операции!$D:$D,D216,факт_операции!$N:$N,операции!$H$11),0))</f>
        <v>0</v>
      </c>
      <c r="L216" s="48">
        <f>IF(D216="",0,SUMIFS(факт_операции!$T:$T,факт_операции!$D:$D,D216))</f>
        <v>0</v>
      </c>
      <c r="M216" s="86">
        <f t="shared" si="6"/>
        <v>0</v>
      </c>
      <c r="N216" s="36"/>
      <c r="O216" s="92"/>
      <c r="P216" s="96"/>
    </row>
    <row r="217" spans="1:16" x14ac:dyDescent="0.25">
      <c r="A217" s="1"/>
      <c r="B217" s="1"/>
      <c r="C217" s="5">
        <f t="shared" si="7"/>
        <v>207</v>
      </c>
      <c r="D217" s="19" t="str">
        <f>IF(C217&gt;MAX(БЮДЖЕТ!$C:$C),"",INDEX(БЮДЖЕТ!$P$11:$P$9415,C217))</f>
        <v/>
      </c>
      <c r="E217" s="22">
        <f>IF(D217="",0,IF(COUNTIF(БЮДЖЕТ!$P:$P,D217)=1,0,1))</f>
        <v>0</v>
      </c>
      <c r="F217" s="19" t="str">
        <f>IF($D217="","",INDEX(БЮДЖЕТ!$N:$N,SUMIFS(БЮДЖЕТ!$B:$B,БЮДЖЕТ!$P:$P,$D217)))</f>
        <v/>
      </c>
      <c r="G217" s="19" t="str">
        <f>IF($D217="","",INDEX(БЮДЖЕТ!$X:$X,SUMIFS(БЮДЖЕТ!$B:$B,БЮДЖЕТ!$P:$P,$D217)))</f>
        <v/>
      </c>
      <c r="H217" s="36"/>
      <c r="I217" s="30">
        <f>IF(D217="",0,IF(G217=ФИО!$Q$8,0,SUM(р_дни!$J:$J))+SUMIFS(факт_операции!$L:$L,факт_операции!$D:$D,D217,факт_операции!$I:$I,операции!$F$8)-SUMIFS(факт_операции!$L:$L,факт_операции!$D:$D,D217,факт_операции!$I:$I,операции!$F$9)+SUMIFS(факт_операции!$L:$L,факт_операции!$D:$D,D217,факт_операции!$I:$I,операции!$F$10)-SUMIFS(факт_операции!$L:$L,факт_операции!$D:$D,D217,факт_операции!$I:$I,операции!$F$11))</f>
        <v>0</v>
      </c>
      <c r="J217" s="48">
        <f>ROUND(IF(D217="",0,IF(SUM(р_дни!$J:$J)=0,0,(SUMIFS(БЮДЖЕТ!$V:$V,БЮДЖЕТ!$P:$P,$D217)*IF(G217=ФИО!$Q$8,0,SUM(р_дни!$J:$J))+SUMIFS(факт_операции!$Q:$Q,факт_операции!$D:$D,$D217)*1000)/SUM(р_дни!$J:$J)))/100,0)*100</f>
        <v>0</v>
      </c>
      <c r="K217" s="48">
        <f>IF(D217="",0,SUMIFS(факт_операции!$O:$O,факт_операции!$D:$D,D217)-IF(SUMIFS(факт_операции!$Q:$Q,факт_операции!$D:$D,D217)&lt;&gt;0,SUMIFS(факт_операции!$O:$O,факт_операции!$D:$D,D217,факт_операции!$N:$N,операции!$H$11),0))</f>
        <v>0</v>
      </c>
      <c r="L217" s="48">
        <f>IF(D217="",0,SUMIFS(факт_операции!$T:$T,факт_операции!$D:$D,D217))</f>
        <v>0</v>
      </c>
      <c r="M217" s="86">
        <f t="shared" si="6"/>
        <v>0</v>
      </c>
      <c r="N217" s="36"/>
      <c r="O217" s="92"/>
      <c r="P217" s="96"/>
    </row>
    <row r="218" spans="1:16" x14ac:dyDescent="0.25">
      <c r="A218" s="1"/>
      <c r="B218" s="1"/>
      <c r="C218" s="5">
        <f t="shared" si="7"/>
        <v>208</v>
      </c>
      <c r="D218" s="19" t="str">
        <f>IF(C218&gt;MAX(БЮДЖЕТ!$C:$C),"",INDEX(БЮДЖЕТ!$P$11:$P$9415,C218))</f>
        <v/>
      </c>
      <c r="E218" s="22">
        <f>IF(D218="",0,IF(COUNTIF(БЮДЖЕТ!$P:$P,D218)=1,0,1))</f>
        <v>0</v>
      </c>
      <c r="F218" s="19" t="str">
        <f>IF($D218="","",INDEX(БЮДЖЕТ!$N:$N,SUMIFS(БЮДЖЕТ!$B:$B,БЮДЖЕТ!$P:$P,$D218)))</f>
        <v/>
      </c>
      <c r="G218" s="19" t="str">
        <f>IF($D218="","",INDEX(БЮДЖЕТ!$X:$X,SUMIFS(БЮДЖЕТ!$B:$B,БЮДЖЕТ!$P:$P,$D218)))</f>
        <v/>
      </c>
      <c r="H218" s="36"/>
      <c r="I218" s="30">
        <f>IF(D218="",0,IF(G218=ФИО!$Q$8,0,SUM(р_дни!$J:$J))+SUMIFS(факт_операции!$L:$L,факт_операции!$D:$D,D218,факт_операции!$I:$I,операции!$F$8)-SUMIFS(факт_операции!$L:$L,факт_операции!$D:$D,D218,факт_операции!$I:$I,операции!$F$9)+SUMIFS(факт_операции!$L:$L,факт_операции!$D:$D,D218,факт_операции!$I:$I,операции!$F$10)-SUMIFS(факт_операции!$L:$L,факт_операции!$D:$D,D218,факт_операции!$I:$I,операции!$F$11))</f>
        <v>0</v>
      </c>
      <c r="J218" s="48">
        <f>ROUND(IF(D218="",0,IF(SUM(р_дни!$J:$J)=0,0,(SUMIFS(БЮДЖЕТ!$V:$V,БЮДЖЕТ!$P:$P,$D218)*IF(G218=ФИО!$Q$8,0,SUM(р_дни!$J:$J))+SUMIFS(факт_операции!$Q:$Q,факт_операции!$D:$D,$D218)*1000)/SUM(р_дни!$J:$J)))/100,0)*100</f>
        <v>0</v>
      </c>
      <c r="K218" s="48">
        <f>IF(D218="",0,SUMIFS(факт_операции!$O:$O,факт_операции!$D:$D,D218)-IF(SUMIFS(факт_операции!$Q:$Q,факт_операции!$D:$D,D218)&lt;&gt;0,SUMIFS(факт_операции!$O:$O,факт_операции!$D:$D,D218,факт_операции!$N:$N,операции!$H$11),0))</f>
        <v>0</v>
      </c>
      <c r="L218" s="48">
        <f>IF(D218="",0,SUMIFS(факт_операции!$T:$T,факт_операции!$D:$D,D218))</f>
        <v>0</v>
      </c>
      <c r="M218" s="86">
        <f t="shared" si="6"/>
        <v>0</v>
      </c>
      <c r="N218" s="36"/>
      <c r="O218" s="92"/>
      <c r="P218" s="96"/>
    </row>
    <row r="219" spans="1:16" x14ac:dyDescent="0.25">
      <c r="A219" s="1"/>
      <c r="B219" s="1"/>
      <c r="C219" s="5">
        <f t="shared" si="7"/>
        <v>209</v>
      </c>
      <c r="D219" s="19" t="str">
        <f>IF(C219&gt;MAX(БЮДЖЕТ!$C:$C),"",INDEX(БЮДЖЕТ!$P$11:$P$9415,C219))</f>
        <v/>
      </c>
      <c r="E219" s="22">
        <f>IF(D219="",0,IF(COUNTIF(БЮДЖЕТ!$P:$P,D219)=1,0,1))</f>
        <v>0</v>
      </c>
      <c r="F219" s="19" t="str">
        <f>IF($D219="","",INDEX(БЮДЖЕТ!$N:$N,SUMIFS(БЮДЖЕТ!$B:$B,БЮДЖЕТ!$P:$P,$D219)))</f>
        <v/>
      </c>
      <c r="G219" s="19" t="str">
        <f>IF($D219="","",INDEX(БЮДЖЕТ!$X:$X,SUMIFS(БЮДЖЕТ!$B:$B,БЮДЖЕТ!$P:$P,$D219)))</f>
        <v/>
      </c>
      <c r="H219" s="36"/>
      <c r="I219" s="30">
        <f>IF(D219="",0,IF(G219=ФИО!$Q$8,0,SUM(р_дни!$J:$J))+SUMIFS(факт_операции!$L:$L,факт_операции!$D:$D,D219,факт_операции!$I:$I,операции!$F$8)-SUMIFS(факт_операции!$L:$L,факт_операции!$D:$D,D219,факт_операции!$I:$I,операции!$F$9)+SUMIFS(факт_операции!$L:$L,факт_операции!$D:$D,D219,факт_операции!$I:$I,операции!$F$10)-SUMIFS(факт_операции!$L:$L,факт_операции!$D:$D,D219,факт_операции!$I:$I,операции!$F$11))</f>
        <v>0</v>
      </c>
      <c r="J219" s="48">
        <f>ROUND(IF(D219="",0,IF(SUM(р_дни!$J:$J)=0,0,(SUMIFS(БЮДЖЕТ!$V:$V,БЮДЖЕТ!$P:$P,$D219)*IF(G219=ФИО!$Q$8,0,SUM(р_дни!$J:$J))+SUMIFS(факт_операции!$Q:$Q,факт_операции!$D:$D,$D219)*1000)/SUM(р_дни!$J:$J)))/100,0)*100</f>
        <v>0</v>
      </c>
      <c r="K219" s="48">
        <f>IF(D219="",0,SUMIFS(факт_операции!$O:$O,факт_операции!$D:$D,D219)-IF(SUMIFS(факт_операции!$Q:$Q,факт_операции!$D:$D,D219)&lt;&gt;0,SUMIFS(факт_операции!$O:$O,факт_операции!$D:$D,D219,факт_операции!$N:$N,операции!$H$11),0))</f>
        <v>0</v>
      </c>
      <c r="L219" s="48">
        <f>IF(D219="",0,SUMIFS(факт_операции!$T:$T,факт_операции!$D:$D,D219))</f>
        <v>0</v>
      </c>
      <c r="M219" s="86">
        <f t="shared" si="6"/>
        <v>0</v>
      </c>
      <c r="N219" s="36"/>
      <c r="O219" s="92"/>
      <c r="P219" s="96"/>
    </row>
    <row r="220" spans="1:16" x14ac:dyDescent="0.25">
      <c r="A220" s="1"/>
      <c r="B220" s="1"/>
      <c r="C220" s="5">
        <f t="shared" si="7"/>
        <v>210</v>
      </c>
      <c r="D220" s="19" t="str">
        <f>IF(C220&gt;MAX(БЮДЖЕТ!$C:$C),"",INDEX(БЮДЖЕТ!$P$11:$P$9415,C220))</f>
        <v/>
      </c>
      <c r="E220" s="22">
        <f>IF(D220="",0,IF(COUNTIF(БЮДЖЕТ!$P:$P,D220)=1,0,1))</f>
        <v>0</v>
      </c>
      <c r="F220" s="19" t="str">
        <f>IF($D220="","",INDEX(БЮДЖЕТ!$N:$N,SUMIFS(БЮДЖЕТ!$B:$B,БЮДЖЕТ!$P:$P,$D220)))</f>
        <v/>
      </c>
      <c r="G220" s="19" t="str">
        <f>IF($D220="","",INDEX(БЮДЖЕТ!$X:$X,SUMIFS(БЮДЖЕТ!$B:$B,БЮДЖЕТ!$P:$P,$D220)))</f>
        <v/>
      </c>
      <c r="H220" s="36"/>
      <c r="I220" s="30">
        <f>IF(D220="",0,IF(G220=ФИО!$Q$8,0,SUM(р_дни!$J:$J))+SUMIFS(факт_операции!$L:$L,факт_операции!$D:$D,D220,факт_операции!$I:$I,операции!$F$8)-SUMIFS(факт_операции!$L:$L,факт_операции!$D:$D,D220,факт_операции!$I:$I,операции!$F$9)+SUMIFS(факт_операции!$L:$L,факт_операции!$D:$D,D220,факт_операции!$I:$I,операции!$F$10)-SUMIFS(факт_операции!$L:$L,факт_операции!$D:$D,D220,факт_операции!$I:$I,операции!$F$11))</f>
        <v>0</v>
      </c>
      <c r="J220" s="48">
        <f>ROUND(IF(D220="",0,IF(SUM(р_дни!$J:$J)=0,0,(SUMIFS(БЮДЖЕТ!$V:$V,БЮДЖЕТ!$P:$P,$D220)*IF(G220=ФИО!$Q$8,0,SUM(р_дни!$J:$J))+SUMIFS(факт_операции!$Q:$Q,факт_операции!$D:$D,$D220)*1000)/SUM(р_дни!$J:$J)))/100,0)*100</f>
        <v>0</v>
      </c>
      <c r="K220" s="48">
        <f>IF(D220="",0,SUMIFS(факт_операции!$O:$O,факт_операции!$D:$D,D220)-IF(SUMIFS(факт_операции!$Q:$Q,факт_операции!$D:$D,D220)&lt;&gt;0,SUMIFS(факт_операции!$O:$O,факт_операции!$D:$D,D220,факт_операции!$N:$N,операции!$H$11),0))</f>
        <v>0</v>
      </c>
      <c r="L220" s="48">
        <f>IF(D220="",0,SUMIFS(факт_операции!$T:$T,факт_операции!$D:$D,D220))</f>
        <v>0</v>
      </c>
      <c r="M220" s="86">
        <f t="shared" si="6"/>
        <v>0</v>
      </c>
      <c r="N220" s="36"/>
      <c r="O220" s="92"/>
      <c r="P220" s="96"/>
    </row>
    <row r="221" spans="1:16" x14ac:dyDescent="0.25">
      <c r="A221" s="1"/>
      <c r="B221" s="1"/>
      <c r="C221" s="5">
        <f t="shared" si="7"/>
        <v>211</v>
      </c>
      <c r="D221" s="19" t="str">
        <f>IF(C221&gt;MAX(БЮДЖЕТ!$C:$C),"",INDEX(БЮДЖЕТ!$P$11:$P$9415,C221))</f>
        <v/>
      </c>
      <c r="E221" s="22">
        <f>IF(D221="",0,IF(COUNTIF(БЮДЖЕТ!$P:$P,D221)=1,0,1))</f>
        <v>0</v>
      </c>
      <c r="F221" s="19" t="str">
        <f>IF($D221="","",INDEX(БЮДЖЕТ!$N:$N,SUMIFS(БЮДЖЕТ!$B:$B,БЮДЖЕТ!$P:$P,$D221)))</f>
        <v/>
      </c>
      <c r="G221" s="19" t="str">
        <f>IF($D221="","",INDEX(БЮДЖЕТ!$X:$X,SUMIFS(БЮДЖЕТ!$B:$B,БЮДЖЕТ!$P:$P,$D221)))</f>
        <v/>
      </c>
      <c r="H221" s="36"/>
      <c r="I221" s="30">
        <f>IF(D221="",0,IF(G221=ФИО!$Q$8,0,SUM(р_дни!$J:$J))+SUMIFS(факт_операции!$L:$L,факт_операции!$D:$D,D221,факт_операции!$I:$I,операции!$F$8)-SUMIFS(факт_операции!$L:$L,факт_операции!$D:$D,D221,факт_операции!$I:$I,операции!$F$9)+SUMIFS(факт_операции!$L:$L,факт_операции!$D:$D,D221,факт_операции!$I:$I,операции!$F$10)-SUMIFS(факт_операции!$L:$L,факт_операции!$D:$D,D221,факт_операции!$I:$I,операции!$F$11))</f>
        <v>0</v>
      </c>
      <c r="J221" s="48">
        <f>ROUND(IF(D221="",0,IF(SUM(р_дни!$J:$J)=0,0,(SUMIFS(БЮДЖЕТ!$V:$V,БЮДЖЕТ!$P:$P,$D221)*IF(G221=ФИО!$Q$8,0,SUM(р_дни!$J:$J))+SUMIFS(факт_операции!$Q:$Q,факт_операции!$D:$D,$D221)*1000)/SUM(р_дни!$J:$J)))/100,0)*100</f>
        <v>0</v>
      </c>
      <c r="K221" s="48">
        <f>IF(D221="",0,SUMIFS(факт_операции!$O:$O,факт_операции!$D:$D,D221)-IF(SUMIFS(факт_операции!$Q:$Q,факт_операции!$D:$D,D221)&lt;&gt;0,SUMIFS(факт_операции!$O:$O,факт_операции!$D:$D,D221,факт_операции!$N:$N,операции!$H$11),0))</f>
        <v>0</v>
      </c>
      <c r="L221" s="48">
        <f>IF(D221="",0,SUMIFS(факт_операции!$T:$T,факт_операции!$D:$D,D221))</f>
        <v>0</v>
      </c>
      <c r="M221" s="86">
        <f t="shared" si="6"/>
        <v>0</v>
      </c>
      <c r="N221" s="36"/>
      <c r="O221" s="92"/>
      <c r="P221" s="96"/>
    </row>
    <row r="222" spans="1:16" x14ac:dyDescent="0.25">
      <c r="A222" s="1"/>
      <c r="B222" s="1"/>
      <c r="C222" s="5">
        <f t="shared" si="7"/>
        <v>212</v>
      </c>
      <c r="D222" s="19" t="str">
        <f>IF(C222&gt;MAX(БЮДЖЕТ!$C:$C),"",INDEX(БЮДЖЕТ!$P$11:$P$9415,C222))</f>
        <v/>
      </c>
      <c r="E222" s="22">
        <f>IF(D222="",0,IF(COUNTIF(БЮДЖЕТ!$P:$P,D222)=1,0,1))</f>
        <v>0</v>
      </c>
      <c r="F222" s="19" t="str">
        <f>IF($D222="","",INDEX(БЮДЖЕТ!$N:$N,SUMIFS(БЮДЖЕТ!$B:$B,БЮДЖЕТ!$P:$P,$D222)))</f>
        <v/>
      </c>
      <c r="G222" s="19" t="str">
        <f>IF($D222="","",INDEX(БЮДЖЕТ!$X:$X,SUMIFS(БЮДЖЕТ!$B:$B,БЮДЖЕТ!$P:$P,$D222)))</f>
        <v/>
      </c>
      <c r="H222" s="36"/>
      <c r="I222" s="30">
        <f>IF(D222="",0,IF(G222=ФИО!$Q$8,0,SUM(р_дни!$J:$J))+SUMIFS(факт_операции!$L:$L,факт_операции!$D:$D,D222,факт_операции!$I:$I,операции!$F$8)-SUMIFS(факт_операции!$L:$L,факт_операции!$D:$D,D222,факт_операции!$I:$I,операции!$F$9)+SUMIFS(факт_операции!$L:$L,факт_операции!$D:$D,D222,факт_операции!$I:$I,операции!$F$10)-SUMIFS(факт_операции!$L:$L,факт_операции!$D:$D,D222,факт_операции!$I:$I,операции!$F$11))</f>
        <v>0</v>
      </c>
      <c r="J222" s="48">
        <f>ROUND(IF(D222="",0,IF(SUM(р_дни!$J:$J)=0,0,(SUMIFS(БЮДЖЕТ!$V:$V,БЮДЖЕТ!$P:$P,$D222)*IF(G222=ФИО!$Q$8,0,SUM(р_дни!$J:$J))+SUMIFS(факт_операции!$Q:$Q,факт_операции!$D:$D,$D222)*1000)/SUM(р_дни!$J:$J)))/100,0)*100</f>
        <v>0</v>
      </c>
      <c r="K222" s="48">
        <f>IF(D222="",0,SUMIFS(факт_операции!$O:$O,факт_операции!$D:$D,D222)-IF(SUMIFS(факт_операции!$Q:$Q,факт_операции!$D:$D,D222)&lt;&gt;0,SUMIFS(факт_операции!$O:$O,факт_операции!$D:$D,D222,факт_операции!$N:$N,операции!$H$11),0))</f>
        <v>0</v>
      </c>
      <c r="L222" s="48">
        <f>IF(D222="",0,SUMIFS(факт_операции!$T:$T,факт_операции!$D:$D,D222))</f>
        <v>0</v>
      </c>
      <c r="M222" s="86">
        <f t="shared" si="6"/>
        <v>0</v>
      </c>
      <c r="N222" s="36"/>
      <c r="O222" s="92"/>
      <c r="P222" s="96"/>
    </row>
    <row r="223" spans="1:16" x14ac:dyDescent="0.25">
      <c r="A223" s="1"/>
      <c r="B223" s="1"/>
      <c r="C223" s="5">
        <f t="shared" si="7"/>
        <v>213</v>
      </c>
      <c r="D223" s="19" t="str">
        <f>IF(C223&gt;MAX(БЮДЖЕТ!$C:$C),"",INDEX(БЮДЖЕТ!$P$11:$P$9415,C223))</f>
        <v/>
      </c>
      <c r="E223" s="22">
        <f>IF(D223="",0,IF(COUNTIF(БЮДЖЕТ!$P:$P,D223)=1,0,1))</f>
        <v>0</v>
      </c>
      <c r="F223" s="19" t="str">
        <f>IF($D223="","",INDEX(БЮДЖЕТ!$N:$N,SUMIFS(БЮДЖЕТ!$B:$B,БЮДЖЕТ!$P:$P,$D223)))</f>
        <v/>
      </c>
      <c r="G223" s="19" t="str">
        <f>IF($D223="","",INDEX(БЮДЖЕТ!$X:$X,SUMIFS(БЮДЖЕТ!$B:$B,БЮДЖЕТ!$P:$P,$D223)))</f>
        <v/>
      </c>
      <c r="H223" s="36"/>
      <c r="I223" s="30">
        <f>IF(D223="",0,IF(G223=ФИО!$Q$8,0,SUM(р_дни!$J:$J))+SUMIFS(факт_операции!$L:$L,факт_операции!$D:$D,D223,факт_операции!$I:$I,операции!$F$8)-SUMIFS(факт_операции!$L:$L,факт_операции!$D:$D,D223,факт_операции!$I:$I,операции!$F$9)+SUMIFS(факт_операции!$L:$L,факт_операции!$D:$D,D223,факт_операции!$I:$I,операции!$F$10)-SUMIFS(факт_операции!$L:$L,факт_операции!$D:$D,D223,факт_операции!$I:$I,операции!$F$11))</f>
        <v>0</v>
      </c>
      <c r="J223" s="48">
        <f>ROUND(IF(D223="",0,IF(SUM(р_дни!$J:$J)=0,0,(SUMIFS(БЮДЖЕТ!$V:$V,БЮДЖЕТ!$P:$P,$D223)*IF(G223=ФИО!$Q$8,0,SUM(р_дни!$J:$J))+SUMIFS(факт_операции!$Q:$Q,факт_операции!$D:$D,$D223)*1000)/SUM(р_дни!$J:$J)))/100,0)*100</f>
        <v>0</v>
      </c>
      <c r="K223" s="48">
        <f>IF(D223="",0,SUMIFS(факт_операции!$O:$O,факт_операции!$D:$D,D223)-IF(SUMIFS(факт_операции!$Q:$Q,факт_операции!$D:$D,D223)&lt;&gt;0,SUMIFS(факт_операции!$O:$O,факт_операции!$D:$D,D223,факт_операции!$N:$N,операции!$H$11),0))</f>
        <v>0</v>
      </c>
      <c r="L223" s="48">
        <f>IF(D223="",0,SUMIFS(факт_операции!$T:$T,факт_операции!$D:$D,D223))</f>
        <v>0</v>
      </c>
      <c r="M223" s="86">
        <f t="shared" si="6"/>
        <v>0</v>
      </c>
      <c r="N223" s="36"/>
      <c r="O223" s="92"/>
      <c r="P223" s="96"/>
    </row>
    <row r="224" spans="1:16" x14ac:dyDescent="0.25">
      <c r="A224" s="1"/>
      <c r="B224" s="1"/>
      <c r="C224" s="5">
        <f t="shared" si="7"/>
        <v>214</v>
      </c>
      <c r="D224" s="19" t="str">
        <f>IF(C224&gt;MAX(БЮДЖЕТ!$C:$C),"",INDEX(БЮДЖЕТ!$P$11:$P$9415,C224))</f>
        <v/>
      </c>
      <c r="E224" s="22">
        <f>IF(D224="",0,IF(COUNTIF(БЮДЖЕТ!$P:$P,D224)=1,0,1))</f>
        <v>0</v>
      </c>
      <c r="F224" s="19" t="str">
        <f>IF($D224="","",INDEX(БЮДЖЕТ!$N:$N,SUMIFS(БЮДЖЕТ!$B:$B,БЮДЖЕТ!$P:$P,$D224)))</f>
        <v/>
      </c>
      <c r="G224" s="19" t="str">
        <f>IF($D224="","",INDEX(БЮДЖЕТ!$X:$X,SUMIFS(БЮДЖЕТ!$B:$B,БЮДЖЕТ!$P:$P,$D224)))</f>
        <v/>
      </c>
      <c r="H224" s="36"/>
      <c r="I224" s="30">
        <f>IF(D224="",0,IF(G224=ФИО!$Q$8,0,SUM(р_дни!$J:$J))+SUMIFS(факт_операции!$L:$L,факт_операции!$D:$D,D224,факт_операции!$I:$I,операции!$F$8)-SUMIFS(факт_операции!$L:$L,факт_операции!$D:$D,D224,факт_операции!$I:$I,операции!$F$9)+SUMIFS(факт_операции!$L:$L,факт_операции!$D:$D,D224,факт_операции!$I:$I,операции!$F$10)-SUMIFS(факт_операции!$L:$L,факт_операции!$D:$D,D224,факт_операции!$I:$I,операции!$F$11))</f>
        <v>0</v>
      </c>
      <c r="J224" s="48">
        <f>ROUND(IF(D224="",0,IF(SUM(р_дни!$J:$J)=0,0,(SUMIFS(БЮДЖЕТ!$V:$V,БЮДЖЕТ!$P:$P,$D224)*IF(G224=ФИО!$Q$8,0,SUM(р_дни!$J:$J))+SUMIFS(факт_операции!$Q:$Q,факт_операции!$D:$D,$D224)*1000)/SUM(р_дни!$J:$J)))/100,0)*100</f>
        <v>0</v>
      </c>
      <c r="K224" s="48">
        <f>IF(D224="",0,SUMIFS(факт_операции!$O:$O,факт_операции!$D:$D,D224)-IF(SUMIFS(факт_операции!$Q:$Q,факт_операции!$D:$D,D224)&lt;&gt;0,SUMIFS(факт_операции!$O:$O,факт_операции!$D:$D,D224,факт_операции!$N:$N,операции!$H$11),0))</f>
        <v>0</v>
      </c>
      <c r="L224" s="48">
        <f>IF(D224="",0,SUMIFS(факт_операции!$T:$T,факт_операции!$D:$D,D224))</f>
        <v>0</v>
      </c>
      <c r="M224" s="86">
        <f t="shared" si="6"/>
        <v>0</v>
      </c>
      <c r="N224" s="36"/>
      <c r="O224" s="92"/>
      <c r="P224" s="96"/>
    </row>
    <row r="225" spans="1:16" x14ac:dyDescent="0.25">
      <c r="A225" s="1"/>
      <c r="B225" s="1"/>
      <c r="C225" s="5">
        <f t="shared" si="7"/>
        <v>215</v>
      </c>
      <c r="D225" s="19" t="str">
        <f>IF(C225&gt;MAX(БЮДЖЕТ!$C:$C),"",INDEX(БЮДЖЕТ!$P$11:$P$9415,C225))</f>
        <v/>
      </c>
      <c r="E225" s="22">
        <f>IF(D225="",0,IF(COUNTIF(БЮДЖЕТ!$P:$P,D225)=1,0,1))</f>
        <v>0</v>
      </c>
      <c r="F225" s="19" t="str">
        <f>IF($D225="","",INDEX(БЮДЖЕТ!$N:$N,SUMIFS(БЮДЖЕТ!$B:$B,БЮДЖЕТ!$P:$P,$D225)))</f>
        <v/>
      </c>
      <c r="G225" s="19" t="str">
        <f>IF($D225="","",INDEX(БЮДЖЕТ!$X:$X,SUMIFS(БЮДЖЕТ!$B:$B,БЮДЖЕТ!$P:$P,$D225)))</f>
        <v/>
      </c>
      <c r="H225" s="36"/>
      <c r="I225" s="30">
        <f>IF(D225="",0,IF(G225=ФИО!$Q$8,0,SUM(р_дни!$J:$J))+SUMIFS(факт_операции!$L:$L,факт_операции!$D:$D,D225,факт_операции!$I:$I,операции!$F$8)-SUMIFS(факт_операции!$L:$L,факт_операции!$D:$D,D225,факт_операции!$I:$I,операции!$F$9)+SUMIFS(факт_операции!$L:$L,факт_операции!$D:$D,D225,факт_операции!$I:$I,операции!$F$10)-SUMIFS(факт_операции!$L:$L,факт_операции!$D:$D,D225,факт_операции!$I:$I,операции!$F$11))</f>
        <v>0</v>
      </c>
      <c r="J225" s="48">
        <f>ROUND(IF(D225="",0,IF(SUM(р_дни!$J:$J)=0,0,(SUMIFS(БЮДЖЕТ!$V:$V,БЮДЖЕТ!$P:$P,$D225)*IF(G225=ФИО!$Q$8,0,SUM(р_дни!$J:$J))+SUMIFS(факт_операции!$Q:$Q,факт_операции!$D:$D,$D225)*1000)/SUM(р_дни!$J:$J)))/100,0)*100</f>
        <v>0</v>
      </c>
      <c r="K225" s="48">
        <f>IF(D225="",0,SUMIFS(факт_операции!$O:$O,факт_операции!$D:$D,D225)-IF(SUMIFS(факт_операции!$Q:$Q,факт_операции!$D:$D,D225)&lt;&gt;0,SUMIFS(факт_операции!$O:$O,факт_операции!$D:$D,D225,факт_операции!$N:$N,операции!$H$11),0))</f>
        <v>0</v>
      </c>
      <c r="L225" s="48">
        <f>IF(D225="",0,SUMIFS(факт_операции!$T:$T,факт_операции!$D:$D,D225))</f>
        <v>0</v>
      </c>
      <c r="M225" s="86">
        <f t="shared" si="6"/>
        <v>0</v>
      </c>
      <c r="N225" s="36"/>
      <c r="O225" s="92"/>
      <c r="P225" s="96"/>
    </row>
    <row r="226" spans="1:16" x14ac:dyDescent="0.25">
      <c r="A226" s="1"/>
      <c r="B226" s="1"/>
      <c r="C226" s="5">
        <f t="shared" si="7"/>
        <v>216</v>
      </c>
      <c r="D226" s="19" t="str">
        <f>IF(C226&gt;MAX(БЮДЖЕТ!$C:$C),"",INDEX(БЮДЖЕТ!$P$11:$P$9415,C226))</f>
        <v/>
      </c>
      <c r="E226" s="22">
        <f>IF(D226="",0,IF(COUNTIF(БЮДЖЕТ!$P:$P,D226)=1,0,1))</f>
        <v>0</v>
      </c>
      <c r="F226" s="19" t="str">
        <f>IF($D226="","",INDEX(БЮДЖЕТ!$N:$N,SUMIFS(БЮДЖЕТ!$B:$B,БЮДЖЕТ!$P:$P,$D226)))</f>
        <v/>
      </c>
      <c r="G226" s="19" t="str">
        <f>IF($D226="","",INDEX(БЮДЖЕТ!$X:$X,SUMIFS(БЮДЖЕТ!$B:$B,БЮДЖЕТ!$P:$P,$D226)))</f>
        <v/>
      </c>
      <c r="H226" s="36"/>
      <c r="I226" s="30">
        <f>IF(D226="",0,IF(G226=ФИО!$Q$8,0,SUM(р_дни!$J:$J))+SUMIFS(факт_операции!$L:$L,факт_операции!$D:$D,D226,факт_операции!$I:$I,операции!$F$8)-SUMIFS(факт_операции!$L:$L,факт_операции!$D:$D,D226,факт_операции!$I:$I,операции!$F$9)+SUMIFS(факт_операции!$L:$L,факт_операции!$D:$D,D226,факт_операции!$I:$I,операции!$F$10)-SUMIFS(факт_операции!$L:$L,факт_операции!$D:$D,D226,факт_операции!$I:$I,операции!$F$11))</f>
        <v>0</v>
      </c>
      <c r="J226" s="48">
        <f>ROUND(IF(D226="",0,IF(SUM(р_дни!$J:$J)=0,0,(SUMIFS(БЮДЖЕТ!$V:$V,БЮДЖЕТ!$P:$P,$D226)*IF(G226=ФИО!$Q$8,0,SUM(р_дни!$J:$J))+SUMIFS(факт_операции!$Q:$Q,факт_операции!$D:$D,$D226)*1000)/SUM(р_дни!$J:$J)))/100,0)*100</f>
        <v>0</v>
      </c>
      <c r="K226" s="48">
        <f>IF(D226="",0,SUMIFS(факт_операции!$O:$O,факт_операции!$D:$D,D226)-IF(SUMIFS(факт_операции!$Q:$Q,факт_операции!$D:$D,D226)&lt;&gt;0,SUMIFS(факт_операции!$O:$O,факт_операции!$D:$D,D226,факт_операции!$N:$N,операции!$H$11),0))</f>
        <v>0</v>
      </c>
      <c r="L226" s="48">
        <f>IF(D226="",0,SUMIFS(факт_операции!$T:$T,факт_операции!$D:$D,D226))</f>
        <v>0</v>
      </c>
      <c r="M226" s="86">
        <f t="shared" si="6"/>
        <v>0</v>
      </c>
      <c r="N226" s="36"/>
      <c r="O226" s="92"/>
      <c r="P226" s="96"/>
    </row>
    <row r="227" spans="1:16" x14ac:dyDescent="0.25">
      <c r="A227" s="1"/>
      <c r="B227" s="1"/>
      <c r="C227" s="5">
        <f t="shared" si="7"/>
        <v>217</v>
      </c>
      <c r="D227" s="19" t="str">
        <f>IF(C227&gt;MAX(БЮДЖЕТ!$C:$C),"",INDEX(БЮДЖЕТ!$P$11:$P$9415,C227))</f>
        <v/>
      </c>
      <c r="E227" s="22">
        <f>IF(D227="",0,IF(COUNTIF(БЮДЖЕТ!$P:$P,D227)=1,0,1))</f>
        <v>0</v>
      </c>
      <c r="F227" s="19" t="str">
        <f>IF($D227="","",INDEX(БЮДЖЕТ!$N:$N,SUMIFS(БЮДЖЕТ!$B:$B,БЮДЖЕТ!$P:$P,$D227)))</f>
        <v/>
      </c>
      <c r="G227" s="19" t="str">
        <f>IF($D227="","",INDEX(БЮДЖЕТ!$X:$X,SUMIFS(БЮДЖЕТ!$B:$B,БЮДЖЕТ!$P:$P,$D227)))</f>
        <v/>
      </c>
      <c r="H227" s="36"/>
      <c r="I227" s="30">
        <f>IF(D227="",0,IF(G227=ФИО!$Q$8,0,SUM(р_дни!$J:$J))+SUMIFS(факт_операции!$L:$L,факт_операции!$D:$D,D227,факт_операции!$I:$I,операции!$F$8)-SUMIFS(факт_операции!$L:$L,факт_операции!$D:$D,D227,факт_операции!$I:$I,операции!$F$9)+SUMIFS(факт_операции!$L:$L,факт_операции!$D:$D,D227,факт_операции!$I:$I,операции!$F$10)-SUMIFS(факт_операции!$L:$L,факт_операции!$D:$D,D227,факт_операции!$I:$I,операции!$F$11))</f>
        <v>0</v>
      </c>
      <c r="J227" s="48">
        <f>ROUND(IF(D227="",0,IF(SUM(р_дни!$J:$J)=0,0,(SUMIFS(БЮДЖЕТ!$V:$V,БЮДЖЕТ!$P:$P,$D227)*IF(G227=ФИО!$Q$8,0,SUM(р_дни!$J:$J))+SUMIFS(факт_операции!$Q:$Q,факт_операции!$D:$D,$D227)*1000)/SUM(р_дни!$J:$J)))/100,0)*100</f>
        <v>0</v>
      </c>
      <c r="K227" s="48">
        <f>IF(D227="",0,SUMIFS(факт_операции!$O:$O,факт_операции!$D:$D,D227)-IF(SUMIFS(факт_операции!$Q:$Q,факт_операции!$D:$D,D227)&lt;&gt;0,SUMIFS(факт_операции!$O:$O,факт_операции!$D:$D,D227,факт_операции!$N:$N,операции!$H$11),0))</f>
        <v>0</v>
      </c>
      <c r="L227" s="48">
        <f>IF(D227="",0,SUMIFS(факт_операции!$T:$T,факт_операции!$D:$D,D227))</f>
        <v>0</v>
      </c>
      <c r="M227" s="86">
        <f t="shared" si="6"/>
        <v>0</v>
      </c>
      <c r="N227" s="36"/>
      <c r="O227" s="92"/>
      <c r="P227" s="96"/>
    </row>
    <row r="228" spans="1:16" x14ac:dyDescent="0.25">
      <c r="A228" s="1"/>
      <c r="B228" s="1"/>
      <c r="C228" s="5">
        <f t="shared" si="7"/>
        <v>218</v>
      </c>
      <c r="D228" s="19" t="str">
        <f>IF(C228&gt;MAX(БЮДЖЕТ!$C:$C),"",INDEX(БЮДЖЕТ!$P$11:$P$9415,C228))</f>
        <v/>
      </c>
      <c r="E228" s="22">
        <f>IF(D228="",0,IF(COUNTIF(БЮДЖЕТ!$P:$P,D228)=1,0,1))</f>
        <v>0</v>
      </c>
      <c r="F228" s="19" t="str">
        <f>IF($D228="","",INDEX(БЮДЖЕТ!$N:$N,SUMIFS(БЮДЖЕТ!$B:$B,БЮДЖЕТ!$P:$P,$D228)))</f>
        <v/>
      </c>
      <c r="G228" s="19" t="str">
        <f>IF($D228="","",INDEX(БЮДЖЕТ!$X:$X,SUMIFS(БЮДЖЕТ!$B:$B,БЮДЖЕТ!$P:$P,$D228)))</f>
        <v/>
      </c>
      <c r="H228" s="36"/>
      <c r="I228" s="30">
        <f>IF(D228="",0,IF(G228=ФИО!$Q$8,0,SUM(р_дни!$J:$J))+SUMIFS(факт_операции!$L:$L,факт_операции!$D:$D,D228,факт_операции!$I:$I,операции!$F$8)-SUMIFS(факт_операции!$L:$L,факт_операции!$D:$D,D228,факт_операции!$I:$I,операции!$F$9)+SUMIFS(факт_операции!$L:$L,факт_операции!$D:$D,D228,факт_операции!$I:$I,операции!$F$10)-SUMIFS(факт_операции!$L:$L,факт_операции!$D:$D,D228,факт_операции!$I:$I,операции!$F$11))</f>
        <v>0</v>
      </c>
      <c r="J228" s="48">
        <f>ROUND(IF(D228="",0,IF(SUM(р_дни!$J:$J)=0,0,(SUMIFS(БЮДЖЕТ!$V:$V,БЮДЖЕТ!$P:$P,$D228)*IF(G228=ФИО!$Q$8,0,SUM(р_дни!$J:$J))+SUMIFS(факт_операции!$Q:$Q,факт_операции!$D:$D,$D228)*1000)/SUM(р_дни!$J:$J)))/100,0)*100</f>
        <v>0</v>
      </c>
      <c r="K228" s="48">
        <f>IF(D228="",0,SUMIFS(факт_операции!$O:$O,факт_операции!$D:$D,D228)-IF(SUMIFS(факт_операции!$Q:$Q,факт_операции!$D:$D,D228)&lt;&gt;0,SUMIFS(факт_операции!$O:$O,факт_операции!$D:$D,D228,факт_операции!$N:$N,операции!$H$11),0))</f>
        <v>0</v>
      </c>
      <c r="L228" s="48">
        <f>IF(D228="",0,SUMIFS(факт_операции!$T:$T,факт_операции!$D:$D,D228))</f>
        <v>0</v>
      </c>
      <c r="M228" s="86">
        <f t="shared" si="6"/>
        <v>0</v>
      </c>
      <c r="N228" s="36"/>
      <c r="O228" s="92"/>
      <c r="P228" s="96"/>
    </row>
    <row r="229" spans="1:16" x14ac:dyDescent="0.25">
      <c r="A229" s="1"/>
      <c r="B229" s="1"/>
      <c r="C229" s="5">
        <f t="shared" si="7"/>
        <v>219</v>
      </c>
      <c r="D229" s="19" t="str">
        <f>IF(C229&gt;MAX(БЮДЖЕТ!$C:$C),"",INDEX(БЮДЖЕТ!$P$11:$P$9415,C229))</f>
        <v/>
      </c>
      <c r="E229" s="22">
        <f>IF(D229="",0,IF(COUNTIF(БЮДЖЕТ!$P:$P,D229)=1,0,1))</f>
        <v>0</v>
      </c>
      <c r="F229" s="19" t="str">
        <f>IF($D229="","",INDEX(БЮДЖЕТ!$N:$N,SUMIFS(БЮДЖЕТ!$B:$B,БЮДЖЕТ!$P:$P,$D229)))</f>
        <v/>
      </c>
      <c r="G229" s="19" t="str">
        <f>IF($D229="","",INDEX(БЮДЖЕТ!$X:$X,SUMIFS(БЮДЖЕТ!$B:$B,БЮДЖЕТ!$P:$P,$D229)))</f>
        <v/>
      </c>
      <c r="H229" s="36"/>
      <c r="I229" s="30">
        <f>IF(D229="",0,IF(G229=ФИО!$Q$8,0,SUM(р_дни!$J:$J))+SUMIFS(факт_операции!$L:$L,факт_операции!$D:$D,D229,факт_операции!$I:$I,операции!$F$8)-SUMIFS(факт_операции!$L:$L,факт_операции!$D:$D,D229,факт_операции!$I:$I,операции!$F$9)+SUMIFS(факт_операции!$L:$L,факт_операции!$D:$D,D229,факт_операции!$I:$I,операции!$F$10)-SUMIFS(факт_операции!$L:$L,факт_операции!$D:$D,D229,факт_операции!$I:$I,операции!$F$11))</f>
        <v>0</v>
      </c>
      <c r="J229" s="48">
        <f>ROUND(IF(D229="",0,IF(SUM(р_дни!$J:$J)=0,0,(SUMIFS(БЮДЖЕТ!$V:$V,БЮДЖЕТ!$P:$P,$D229)*IF(G229=ФИО!$Q$8,0,SUM(р_дни!$J:$J))+SUMIFS(факт_операции!$Q:$Q,факт_операции!$D:$D,$D229)*1000)/SUM(р_дни!$J:$J)))/100,0)*100</f>
        <v>0</v>
      </c>
      <c r="K229" s="48">
        <f>IF(D229="",0,SUMIFS(факт_операции!$O:$O,факт_операции!$D:$D,D229)-IF(SUMIFS(факт_операции!$Q:$Q,факт_операции!$D:$D,D229)&lt;&gt;0,SUMIFS(факт_операции!$O:$O,факт_операции!$D:$D,D229,факт_операции!$N:$N,операции!$H$11),0))</f>
        <v>0</v>
      </c>
      <c r="L229" s="48">
        <f>IF(D229="",0,SUMIFS(факт_операции!$T:$T,факт_операции!$D:$D,D229))</f>
        <v>0</v>
      </c>
      <c r="M229" s="86">
        <f t="shared" si="6"/>
        <v>0</v>
      </c>
      <c r="N229" s="36"/>
      <c r="O229" s="92"/>
      <c r="P229" s="96"/>
    </row>
    <row r="230" spans="1:16" x14ac:dyDescent="0.25">
      <c r="A230" s="1"/>
      <c r="B230" s="1"/>
      <c r="C230" s="5">
        <f t="shared" si="7"/>
        <v>220</v>
      </c>
      <c r="D230" s="19" t="str">
        <f>IF(C230&gt;MAX(БЮДЖЕТ!$C:$C),"",INDEX(БЮДЖЕТ!$P$11:$P$9415,C230))</f>
        <v/>
      </c>
      <c r="E230" s="22">
        <f>IF(D230="",0,IF(COUNTIF(БЮДЖЕТ!$P:$P,D230)=1,0,1))</f>
        <v>0</v>
      </c>
      <c r="F230" s="19" t="str">
        <f>IF($D230="","",INDEX(БЮДЖЕТ!$N:$N,SUMIFS(БЮДЖЕТ!$B:$B,БЮДЖЕТ!$P:$P,$D230)))</f>
        <v/>
      </c>
      <c r="G230" s="19" t="str">
        <f>IF($D230="","",INDEX(БЮДЖЕТ!$X:$X,SUMIFS(БЮДЖЕТ!$B:$B,БЮДЖЕТ!$P:$P,$D230)))</f>
        <v/>
      </c>
      <c r="H230" s="36"/>
      <c r="I230" s="30">
        <f>IF(D230="",0,IF(G230=ФИО!$Q$8,0,SUM(р_дни!$J:$J))+SUMIFS(факт_операции!$L:$L,факт_операции!$D:$D,D230,факт_операции!$I:$I,операции!$F$8)-SUMIFS(факт_операции!$L:$L,факт_операции!$D:$D,D230,факт_операции!$I:$I,операции!$F$9)+SUMIFS(факт_операции!$L:$L,факт_операции!$D:$D,D230,факт_операции!$I:$I,операции!$F$10)-SUMIFS(факт_операции!$L:$L,факт_операции!$D:$D,D230,факт_операции!$I:$I,операции!$F$11))</f>
        <v>0</v>
      </c>
      <c r="J230" s="48">
        <f>ROUND(IF(D230="",0,IF(SUM(р_дни!$J:$J)=0,0,(SUMIFS(БЮДЖЕТ!$V:$V,БЮДЖЕТ!$P:$P,$D230)*IF(G230=ФИО!$Q$8,0,SUM(р_дни!$J:$J))+SUMIFS(факт_операции!$Q:$Q,факт_операции!$D:$D,$D230)*1000)/SUM(р_дни!$J:$J)))/100,0)*100</f>
        <v>0</v>
      </c>
      <c r="K230" s="48">
        <f>IF(D230="",0,SUMIFS(факт_операции!$O:$O,факт_операции!$D:$D,D230)-IF(SUMIFS(факт_операции!$Q:$Q,факт_операции!$D:$D,D230)&lt;&gt;0,SUMIFS(факт_операции!$O:$O,факт_операции!$D:$D,D230,факт_операции!$N:$N,операции!$H$11),0))</f>
        <v>0</v>
      </c>
      <c r="L230" s="48">
        <f>IF(D230="",0,SUMIFS(факт_операции!$T:$T,факт_операции!$D:$D,D230))</f>
        <v>0</v>
      </c>
      <c r="M230" s="86">
        <f t="shared" si="6"/>
        <v>0</v>
      </c>
      <c r="N230" s="36"/>
      <c r="O230" s="92"/>
      <c r="P230" s="96"/>
    </row>
    <row r="231" spans="1:16" x14ac:dyDescent="0.25">
      <c r="A231" s="1"/>
      <c r="B231" s="1"/>
      <c r="C231" s="5">
        <f t="shared" si="7"/>
        <v>221</v>
      </c>
      <c r="D231" s="19" t="str">
        <f>IF(C231&gt;MAX(БЮДЖЕТ!$C:$C),"",INDEX(БЮДЖЕТ!$P$11:$P$9415,C231))</f>
        <v/>
      </c>
      <c r="E231" s="22">
        <f>IF(D231="",0,IF(COUNTIF(БЮДЖЕТ!$P:$P,D231)=1,0,1))</f>
        <v>0</v>
      </c>
      <c r="F231" s="19" t="str">
        <f>IF($D231="","",INDEX(БЮДЖЕТ!$N:$N,SUMIFS(БЮДЖЕТ!$B:$B,БЮДЖЕТ!$P:$P,$D231)))</f>
        <v/>
      </c>
      <c r="G231" s="19" t="str">
        <f>IF($D231="","",INDEX(БЮДЖЕТ!$X:$X,SUMIFS(БЮДЖЕТ!$B:$B,БЮДЖЕТ!$P:$P,$D231)))</f>
        <v/>
      </c>
      <c r="H231" s="36"/>
      <c r="I231" s="30">
        <f>IF(D231="",0,IF(G231=ФИО!$Q$8,0,SUM(р_дни!$J:$J))+SUMIFS(факт_операции!$L:$L,факт_операции!$D:$D,D231,факт_операции!$I:$I,операции!$F$8)-SUMIFS(факт_операции!$L:$L,факт_операции!$D:$D,D231,факт_операции!$I:$I,операции!$F$9)+SUMIFS(факт_операции!$L:$L,факт_операции!$D:$D,D231,факт_операции!$I:$I,операции!$F$10)-SUMIFS(факт_операции!$L:$L,факт_операции!$D:$D,D231,факт_операции!$I:$I,операции!$F$11))</f>
        <v>0</v>
      </c>
      <c r="J231" s="48">
        <f>ROUND(IF(D231="",0,IF(SUM(р_дни!$J:$J)=0,0,(SUMIFS(БЮДЖЕТ!$V:$V,БЮДЖЕТ!$P:$P,$D231)*IF(G231=ФИО!$Q$8,0,SUM(р_дни!$J:$J))+SUMIFS(факт_операции!$Q:$Q,факт_операции!$D:$D,$D231)*1000)/SUM(р_дни!$J:$J)))/100,0)*100</f>
        <v>0</v>
      </c>
      <c r="K231" s="48">
        <f>IF(D231="",0,SUMIFS(факт_операции!$O:$O,факт_операции!$D:$D,D231)-IF(SUMIFS(факт_операции!$Q:$Q,факт_операции!$D:$D,D231)&lt;&gt;0,SUMIFS(факт_операции!$O:$O,факт_операции!$D:$D,D231,факт_операции!$N:$N,операции!$H$11),0))</f>
        <v>0</v>
      </c>
      <c r="L231" s="48">
        <f>IF(D231="",0,SUMIFS(факт_операции!$T:$T,факт_операции!$D:$D,D231))</f>
        <v>0</v>
      </c>
      <c r="M231" s="86">
        <f t="shared" si="6"/>
        <v>0</v>
      </c>
      <c r="N231" s="36"/>
      <c r="O231" s="92"/>
      <c r="P231" s="96"/>
    </row>
    <row r="232" spans="1:16" x14ac:dyDescent="0.25">
      <c r="A232" s="1"/>
      <c r="B232" s="1"/>
      <c r="C232" s="5">
        <f t="shared" si="7"/>
        <v>222</v>
      </c>
      <c r="D232" s="19" t="str">
        <f>IF(C232&gt;MAX(БЮДЖЕТ!$C:$C),"",INDEX(БЮДЖЕТ!$P$11:$P$9415,C232))</f>
        <v/>
      </c>
      <c r="E232" s="22">
        <f>IF(D232="",0,IF(COUNTIF(БЮДЖЕТ!$P:$P,D232)=1,0,1))</f>
        <v>0</v>
      </c>
      <c r="F232" s="19" t="str">
        <f>IF($D232="","",INDEX(БЮДЖЕТ!$N:$N,SUMIFS(БЮДЖЕТ!$B:$B,БЮДЖЕТ!$P:$P,$D232)))</f>
        <v/>
      </c>
      <c r="G232" s="19" t="str">
        <f>IF($D232="","",INDEX(БЮДЖЕТ!$X:$X,SUMIFS(БЮДЖЕТ!$B:$B,БЮДЖЕТ!$P:$P,$D232)))</f>
        <v/>
      </c>
      <c r="H232" s="36"/>
      <c r="I232" s="30">
        <f>IF(D232="",0,IF(G232=ФИО!$Q$8,0,SUM(р_дни!$J:$J))+SUMIFS(факт_операции!$L:$L,факт_операции!$D:$D,D232,факт_операции!$I:$I,операции!$F$8)-SUMIFS(факт_операции!$L:$L,факт_операции!$D:$D,D232,факт_операции!$I:$I,операции!$F$9)+SUMIFS(факт_операции!$L:$L,факт_операции!$D:$D,D232,факт_операции!$I:$I,операции!$F$10)-SUMIFS(факт_операции!$L:$L,факт_операции!$D:$D,D232,факт_операции!$I:$I,операции!$F$11))</f>
        <v>0</v>
      </c>
      <c r="J232" s="48">
        <f>ROUND(IF(D232="",0,IF(SUM(р_дни!$J:$J)=0,0,(SUMIFS(БЮДЖЕТ!$V:$V,БЮДЖЕТ!$P:$P,$D232)*IF(G232=ФИО!$Q$8,0,SUM(р_дни!$J:$J))+SUMIFS(факт_операции!$Q:$Q,факт_операции!$D:$D,$D232)*1000)/SUM(р_дни!$J:$J)))/100,0)*100</f>
        <v>0</v>
      </c>
      <c r="K232" s="48">
        <f>IF(D232="",0,SUMIFS(факт_операции!$O:$O,факт_операции!$D:$D,D232)-IF(SUMIFS(факт_операции!$Q:$Q,факт_операции!$D:$D,D232)&lt;&gt;0,SUMIFS(факт_операции!$O:$O,факт_операции!$D:$D,D232,факт_операции!$N:$N,операции!$H$11),0))</f>
        <v>0</v>
      </c>
      <c r="L232" s="48">
        <f>IF(D232="",0,SUMIFS(факт_операции!$T:$T,факт_операции!$D:$D,D232))</f>
        <v>0</v>
      </c>
      <c r="M232" s="86">
        <f t="shared" si="6"/>
        <v>0</v>
      </c>
      <c r="N232" s="36"/>
      <c r="O232" s="92"/>
      <c r="P232" s="96"/>
    </row>
    <row r="233" spans="1:16" x14ac:dyDescent="0.25">
      <c r="A233" s="1"/>
      <c r="B233" s="1"/>
      <c r="C233" s="5">
        <f t="shared" si="7"/>
        <v>223</v>
      </c>
      <c r="D233" s="19" t="str">
        <f>IF(C233&gt;MAX(БЮДЖЕТ!$C:$C),"",INDEX(БЮДЖЕТ!$P$11:$P$9415,C233))</f>
        <v/>
      </c>
      <c r="E233" s="22">
        <f>IF(D233="",0,IF(COUNTIF(БЮДЖЕТ!$P:$P,D233)=1,0,1))</f>
        <v>0</v>
      </c>
      <c r="F233" s="19" t="str">
        <f>IF($D233="","",INDEX(БЮДЖЕТ!$N:$N,SUMIFS(БЮДЖЕТ!$B:$B,БЮДЖЕТ!$P:$P,$D233)))</f>
        <v/>
      </c>
      <c r="G233" s="19" t="str">
        <f>IF($D233="","",INDEX(БЮДЖЕТ!$X:$X,SUMIFS(БЮДЖЕТ!$B:$B,БЮДЖЕТ!$P:$P,$D233)))</f>
        <v/>
      </c>
      <c r="H233" s="36"/>
      <c r="I233" s="30">
        <f>IF(D233="",0,IF(G233=ФИО!$Q$8,0,SUM(р_дни!$J:$J))+SUMIFS(факт_операции!$L:$L,факт_операции!$D:$D,D233,факт_операции!$I:$I,операции!$F$8)-SUMIFS(факт_операции!$L:$L,факт_операции!$D:$D,D233,факт_операции!$I:$I,операции!$F$9)+SUMIFS(факт_операции!$L:$L,факт_операции!$D:$D,D233,факт_операции!$I:$I,операции!$F$10)-SUMIFS(факт_операции!$L:$L,факт_операции!$D:$D,D233,факт_операции!$I:$I,операции!$F$11))</f>
        <v>0</v>
      </c>
      <c r="J233" s="48">
        <f>ROUND(IF(D233="",0,IF(SUM(р_дни!$J:$J)=0,0,(SUMIFS(БЮДЖЕТ!$V:$V,БЮДЖЕТ!$P:$P,$D233)*IF(G233=ФИО!$Q$8,0,SUM(р_дни!$J:$J))+SUMIFS(факт_операции!$Q:$Q,факт_операции!$D:$D,$D233)*1000)/SUM(р_дни!$J:$J)))/100,0)*100</f>
        <v>0</v>
      </c>
      <c r="K233" s="48">
        <f>IF(D233="",0,SUMIFS(факт_операции!$O:$O,факт_операции!$D:$D,D233)-IF(SUMIFS(факт_операции!$Q:$Q,факт_операции!$D:$D,D233)&lt;&gt;0,SUMIFS(факт_операции!$O:$O,факт_операции!$D:$D,D233,факт_операции!$N:$N,операции!$H$11),0))</f>
        <v>0</v>
      </c>
      <c r="L233" s="48">
        <f>IF(D233="",0,SUMIFS(факт_операции!$T:$T,факт_операции!$D:$D,D233))</f>
        <v>0</v>
      </c>
      <c r="M233" s="86">
        <f t="shared" si="6"/>
        <v>0</v>
      </c>
      <c r="N233" s="36"/>
      <c r="O233" s="92"/>
      <c r="P233" s="96"/>
    </row>
    <row r="234" spans="1:16" x14ac:dyDescent="0.25">
      <c r="A234" s="1"/>
      <c r="B234" s="1"/>
      <c r="C234" s="5">
        <f t="shared" si="7"/>
        <v>224</v>
      </c>
      <c r="D234" s="19" t="str">
        <f>IF(C234&gt;MAX(БЮДЖЕТ!$C:$C),"",INDEX(БЮДЖЕТ!$P$11:$P$9415,C234))</f>
        <v/>
      </c>
      <c r="E234" s="22">
        <f>IF(D234="",0,IF(COUNTIF(БЮДЖЕТ!$P:$P,D234)=1,0,1))</f>
        <v>0</v>
      </c>
      <c r="F234" s="19" t="str">
        <f>IF($D234="","",INDEX(БЮДЖЕТ!$N:$N,SUMIFS(БЮДЖЕТ!$B:$B,БЮДЖЕТ!$P:$P,$D234)))</f>
        <v/>
      </c>
      <c r="G234" s="19" t="str">
        <f>IF($D234="","",INDEX(БЮДЖЕТ!$X:$X,SUMIFS(БЮДЖЕТ!$B:$B,БЮДЖЕТ!$P:$P,$D234)))</f>
        <v/>
      </c>
      <c r="H234" s="36"/>
      <c r="I234" s="30">
        <f>IF(D234="",0,IF(G234=ФИО!$Q$8,0,SUM(р_дни!$J:$J))+SUMIFS(факт_операции!$L:$L,факт_операции!$D:$D,D234,факт_операции!$I:$I,операции!$F$8)-SUMIFS(факт_операции!$L:$L,факт_операции!$D:$D,D234,факт_операции!$I:$I,операции!$F$9)+SUMIFS(факт_операции!$L:$L,факт_операции!$D:$D,D234,факт_операции!$I:$I,операции!$F$10)-SUMIFS(факт_операции!$L:$L,факт_операции!$D:$D,D234,факт_операции!$I:$I,операции!$F$11))</f>
        <v>0</v>
      </c>
      <c r="J234" s="48">
        <f>ROUND(IF(D234="",0,IF(SUM(р_дни!$J:$J)=0,0,(SUMIFS(БЮДЖЕТ!$V:$V,БЮДЖЕТ!$P:$P,$D234)*IF(G234=ФИО!$Q$8,0,SUM(р_дни!$J:$J))+SUMIFS(факт_операции!$Q:$Q,факт_операции!$D:$D,$D234)*1000)/SUM(р_дни!$J:$J)))/100,0)*100</f>
        <v>0</v>
      </c>
      <c r="K234" s="48">
        <f>IF(D234="",0,SUMIFS(факт_операции!$O:$O,факт_операции!$D:$D,D234)-IF(SUMIFS(факт_операции!$Q:$Q,факт_операции!$D:$D,D234)&lt;&gt;0,SUMIFS(факт_операции!$O:$O,факт_операции!$D:$D,D234,факт_операции!$N:$N,операции!$H$11),0))</f>
        <v>0</v>
      </c>
      <c r="L234" s="48">
        <f>IF(D234="",0,SUMIFS(факт_операции!$T:$T,факт_операции!$D:$D,D234))</f>
        <v>0</v>
      </c>
      <c r="M234" s="86">
        <f t="shared" si="6"/>
        <v>0</v>
      </c>
      <c r="N234" s="36"/>
      <c r="O234" s="92"/>
      <c r="P234" s="96"/>
    </row>
    <row r="235" spans="1:16" x14ac:dyDescent="0.25">
      <c r="A235" s="1"/>
      <c r="B235" s="1"/>
      <c r="C235" s="5">
        <f t="shared" si="7"/>
        <v>225</v>
      </c>
      <c r="D235" s="19" t="str">
        <f>IF(C235&gt;MAX(БЮДЖЕТ!$C:$C),"",INDEX(БЮДЖЕТ!$P$11:$P$9415,C235))</f>
        <v/>
      </c>
      <c r="E235" s="22">
        <f>IF(D235="",0,IF(COUNTIF(БЮДЖЕТ!$P:$P,D235)=1,0,1))</f>
        <v>0</v>
      </c>
      <c r="F235" s="19" t="str">
        <f>IF($D235="","",INDEX(БЮДЖЕТ!$N:$N,SUMIFS(БЮДЖЕТ!$B:$B,БЮДЖЕТ!$P:$P,$D235)))</f>
        <v/>
      </c>
      <c r="G235" s="19" t="str">
        <f>IF($D235="","",INDEX(БЮДЖЕТ!$X:$X,SUMIFS(БЮДЖЕТ!$B:$B,БЮДЖЕТ!$P:$P,$D235)))</f>
        <v/>
      </c>
      <c r="H235" s="36"/>
      <c r="I235" s="30">
        <f>IF(D235="",0,IF(G235=ФИО!$Q$8,0,SUM(р_дни!$J:$J))+SUMIFS(факт_операции!$L:$L,факт_операции!$D:$D,D235,факт_операции!$I:$I,операции!$F$8)-SUMIFS(факт_операции!$L:$L,факт_операции!$D:$D,D235,факт_операции!$I:$I,операции!$F$9)+SUMIFS(факт_операции!$L:$L,факт_операции!$D:$D,D235,факт_операции!$I:$I,операции!$F$10)-SUMIFS(факт_операции!$L:$L,факт_операции!$D:$D,D235,факт_операции!$I:$I,операции!$F$11))</f>
        <v>0</v>
      </c>
      <c r="J235" s="48">
        <f>ROUND(IF(D235="",0,IF(SUM(р_дни!$J:$J)=0,0,(SUMIFS(БЮДЖЕТ!$V:$V,БЮДЖЕТ!$P:$P,$D235)*IF(G235=ФИО!$Q$8,0,SUM(р_дни!$J:$J))+SUMIFS(факт_операции!$Q:$Q,факт_операции!$D:$D,$D235)*1000)/SUM(р_дни!$J:$J)))/100,0)*100</f>
        <v>0</v>
      </c>
      <c r="K235" s="48">
        <f>IF(D235="",0,SUMIFS(факт_операции!$O:$O,факт_операции!$D:$D,D235)-IF(SUMIFS(факт_операции!$Q:$Q,факт_операции!$D:$D,D235)&lt;&gt;0,SUMIFS(факт_операции!$O:$O,факт_операции!$D:$D,D235,факт_операции!$N:$N,операции!$H$11),0))</f>
        <v>0</v>
      </c>
      <c r="L235" s="48">
        <f>IF(D235="",0,SUMIFS(факт_операции!$T:$T,факт_операции!$D:$D,D235))</f>
        <v>0</v>
      </c>
      <c r="M235" s="86">
        <f t="shared" si="6"/>
        <v>0</v>
      </c>
      <c r="N235" s="36"/>
      <c r="O235" s="92"/>
      <c r="P235" s="96"/>
    </row>
    <row r="236" spans="1:16" x14ac:dyDescent="0.25">
      <c r="A236" s="1"/>
      <c r="B236" s="1"/>
      <c r="C236" s="5">
        <f t="shared" si="7"/>
        <v>226</v>
      </c>
      <c r="D236" s="19" t="str">
        <f>IF(C236&gt;MAX(БЮДЖЕТ!$C:$C),"",INDEX(БЮДЖЕТ!$P$11:$P$9415,C236))</f>
        <v/>
      </c>
      <c r="E236" s="22">
        <f>IF(D236="",0,IF(COUNTIF(БЮДЖЕТ!$P:$P,D236)=1,0,1))</f>
        <v>0</v>
      </c>
      <c r="F236" s="19" t="str">
        <f>IF($D236="","",INDEX(БЮДЖЕТ!$N:$N,SUMIFS(БЮДЖЕТ!$B:$B,БЮДЖЕТ!$P:$P,$D236)))</f>
        <v/>
      </c>
      <c r="G236" s="19" t="str">
        <f>IF($D236="","",INDEX(БЮДЖЕТ!$X:$X,SUMIFS(БЮДЖЕТ!$B:$B,БЮДЖЕТ!$P:$P,$D236)))</f>
        <v/>
      </c>
      <c r="H236" s="36"/>
      <c r="I236" s="30">
        <f>IF(D236="",0,IF(G236=ФИО!$Q$8,0,SUM(р_дни!$J:$J))+SUMIFS(факт_операции!$L:$L,факт_операции!$D:$D,D236,факт_операции!$I:$I,операции!$F$8)-SUMIFS(факт_операции!$L:$L,факт_операции!$D:$D,D236,факт_операции!$I:$I,операции!$F$9)+SUMIFS(факт_операции!$L:$L,факт_операции!$D:$D,D236,факт_операции!$I:$I,операции!$F$10)-SUMIFS(факт_операции!$L:$L,факт_операции!$D:$D,D236,факт_операции!$I:$I,операции!$F$11))</f>
        <v>0</v>
      </c>
      <c r="J236" s="48">
        <f>ROUND(IF(D236="",0,IF(SUM(р_дни!$J:$J)=0,0,(SUMIFS(БЮДЖЕТ!$V:$V,БЮДЖЕТ!$P:$P,$D236)*IF(G236=ФИО!$Q$8,0,SUM(р_дни!$J:$J))+SUMIFS(факт_операции!$Q:$Q,факт_операции!$D:$D,$D236)*1000)/SUM(р_дни!$J:$J)))/100,0)*100</f>
        <v>0</v>
      </c>
      <c r="K236" s="48">
        <f>IF(D236="",0,SUMIFS(факт_операции!$O:$O,факт_операции!$D:$D,D236)-IF(SUMIFS(факт_операции!$Q:$Q,факт_операции!$D:$D,D236)&lt;&gt;0,SUMIFS(факт_операции!$O:$O,факт_операции!$D:$D,D236,факт_операции!$N:$N,операции!$H$11),0))</f>
        <v>0</v>
      </c>
      <c r="L236" s="48">
        <f>IF(D236="",0,SUMIFS(факт_операции!$T:$T,факт_операции!$D:$D,D236))</f>
        <v>0</v>
      </c>
      <c r="M236" s="86">
        <f t="shared" si="6"/>
        <v>0</v>
      </c>
      <c r="N236" s="36"/>
      <c r="O236" s="92"/>
      <c r="P236" s="96"/>
    </row>
    <row r="237" spans="1:16" x14ac:dyDescent="0.25">
      <c r="A237" s="1"/>
      <c r="B237" s="1"/>
      <c r="C237" s="5">
        <f t="shared" si="7"/>
        <v>227</v>
      </c>
      <c r="D237" s="19" t="str">
        <f>IF(C237&gt;MAX(БЮДЖЕТ!$C:$C),"",INDEX(БЮДЖЕТ!$P$11:$P$9415,C237))</f>
        <v/>
      </c>
      <c r="E237" s="22">
        <f>IF(D237="",0,IF(COUNTIF(БЮДЖЕТ!$P:$P,D237)=1,0,1))</f>
        <v>0</v>
      </c>
      <c r="F237" s="19" t="str">
        <f>IF($D237="","",INDEX(БЮДЖЕТ!$N:$N,SUMIFS(БЮДЖЕТ!$B:$B,БЮДЖЕТ!$P:$P,$D237)))</f>
        <v/>
      </c>
      <c r="G237" s="19" t="str">
        <f>IF($D237="","",INDEX(БЮДЖЕТ!$X:$X,SUMIFS(БЮДЖЕТ!$B:$B,БЮДЖЕТ!$P:$P,$D237)))</f>
        <v/>
      </c>
      <c r="H237" s="36"/>
      <c r="I237" s="30">
        <f>IF(D237="",0,IF(G237=ФИО!$Q$8,0,SUM(р_дни!$J:$J))+SUMIFS(факт_операции!$L:$L,факт_операции!$D:$D,D237,факт_операции!$I:$I,операции!$F$8)-SUMIFS(факт_операции!$L:$L,факт_операции!$D:$D,D237,факт_операции!$I:$I,операции!$F$9)+SUMIFS(факт_операции!$L:$L,факт_операции!$D:$D,D237,факт_операции!$I:$I,операции!$F$10)-SUMIFS(факт_операции!$L:$L,факт_операции!$D:$D,D237,факт_операции!$I:$I,операции!$F$11))</f>
        <v>0</v>
      </c>
      <c r="J237" s="48">
        <f>ROUND(IF(D237="",0,IF(SUM(р_дни!$J:$J)=0,0,(SUMIFS(БЮДЖЕТ!$V:$V,БЮДЖЕТ!$P:$P,$D237)*IF(G237=ФИО!$Q$8,0,SUM(р_дни!$J:$J))+SUMIFS(факт_операции!$Q:$Q,факт_операции!$D:$D,$D237)*1000)/SUM(р_дни!$J:$J)))/100,0)*100</f>
        <v>0</v>
      </c>
      <c r="K237" s="48">
        <f>IF(D237="",0,SUMIFS(факт_операции!$O:$O,факт_операции!$D:$D,D237)-IF(SUMIFS(факт_операции!$Q:$Q,факт_операции!$D:$D,D237)&lt;&gt;0,SUMIFS(факт_операции!$O:$O,факт_операции!$D:$D,D237,факт_операции!$N:$N,операции!$H$11),0))</f>
        <v>0</v>
      </c>
      <c r="L237" s="48">
        <f>IF(D237="",0,SUMIFS(факт_операции!$T:$T,факт_операции!$D:$D,D237))</f>
        <v>0</v>
      </c>
      <c r="M237" s="86">
        <f t="shared" si="6"/>
        <v>0</v>
      </c>
      <c r="N237" s="36"/>
      <c r="O237" s="92"/>
      <c r="P237" s="96"/>
    </row>
    <row r="238" spans="1:16" x14ac:dyDescent="0.25">
      <c r="A238" s="1"/>
      <c r="B238" s="1"/>
      <c r="C238" s="5">
        <f t="shared" si="7"/>
        <v>228</v>
      </c>
      <c r="D238" s="19" t="str">
        <f>IF(C238&gt;MAX(БЮДЖЕТ!$C:$C),"",INDEX(БЮДЖЕТ!$P$11:$P$9415,C238))</f>
        <v/>
      </c>
      <c r="E238" s="22">
        <f>IF(D238="",0,IF(COUNTIF(БЮДЖЕТ!$P:$P,D238)=1,0,1))</f>
        <v>0</v>
      </c>
      <c r="F238" s="19" t="str">
        <f>IF($D238="","",INDEX(БЮДЖЕТ!$N:$N,SUMIFS(БЮДЖЕТ!$B:$B,БЮДЖЕТ!$P:$P,$D238)))</f>
        <v/>
      </c>
      <c r="G238" s="19" t="str">
        <f>IF($D238="","",INDEX(БЮДЖЕТ!$X:$X,SUMIFS(БЮДЖЕТ!$B:$B,БЮДЖЕТ!$P:$P,$D238)))</f>
        <v/>
      </c>
      <c r="H238" s="36"/>
      <c r="I238" s="30">
        <f>IF(D238="",0,IF(G238=ФИО!$Q$8,0,SUM(р_дни!$J:$J))+SUMIFS(факт_операции!$L:$L,факт_операции!$D:$D,D238,факт_операции!$I:$I,операции!$F$8)-SUMIFS(факт_операции!$L:$L,факт_операции!$D:$D,D238,факт_операции!$I:$I,операции!$F$9)+SUMIFS(факт_операции!$L:$L,факт_операции!$D:$D,D238,факт_операции!$I:$I,операции!$F$10)-SUMIFS(факт_операции!$L:$L,факт_операции!$D:$D,D238,факт_операции!$I:$I,операции!$F$11))</f>
        <v>0</v>
      </c>
      <c r="J238" s="48">
        <f>ROUND(IF(D238="",0,IF(SUM(р_дни!$J:$J)=0,0,(SUMIFS(БЮДЖЕТ!$V:$V,БЮДЖЕТ!$P:$P,$D238)*IF(G238=ФИО!$Q$8,0,SUM(р_дни!$J:$J))+SUMIFS(факт_операции!$Q:$Q,факт_операции!$D:$D,$D238)*1000)/SUM(р_дни!$J:$J)))/100,0)*100</f>
        <v>0</v>
      </c>
      <c r="K238" s="48">
        <f>IF(D238="",0,SUMIFS(факт_операции!$O:$O,факт_операции!$D:$D,D238)-IF(SUMIFS(факт_операции!$Q:$Q,факт_операции!$D:$D,D238)&lt;&gt;0,SUMIFS(факт_операции!$O:$O,факт_операции!$D:$D,D238,факт_операции!$N:$N,операции!$H$11),0))</f>
        <v>0</v>
      </c>
      <c r="L238" s="48">
        <f>IF(D238="",0,SUMIFS(факт_операции!$T:$T,факт_операции!$D:$D,D238))</f>
        <v>0</v>
      </c>
      <c r="M238" s="86">
        <f t="shared" si="6"/>
        <v>0</v>
      </c>
      <c r="N238" s="36"/>
      <c r="O238" s="92"/>
      <c r="P238" s="96"/>
    </row>
    <row r="239" spans="1:16" x14ac:dyDescent="0.25">
      <c r="A239" s="1"/>
      <c r="B239" s="1"/>
      <c r="C239" s="5">
        <f t="shared" si="7"/>
        <v>229</v>
      </c>
      <c r="D239" s="19" t="str">
        <f>IF(C239&gt;MAX(БЮДЖЕТ!$C:$C),"",INDEX(БЮДЖЕТ!$P$11:$P$9415,C239))</f>
        <v/>
      </c>
      <c r="E239" s="22">
        <f>IF(D239="",0,IF(COUNTIF(БЮДЖЕТ!$P:$P,D239)=1,0,1))</f>
        <v>0</v>
      </c>
      <c r="F239" s="19" t="str">
        <f>IF($D239="","",INDEX(БЮДЖЕТ!$N:$N,SUMIFS(БЮДЖЕТ!$B:$B,БЮДЖЕТ!$P:$P,$D239)))</f>
        <v/>
      </c>
      <c r="G239" s="19" t="str">
        <f>IF($D239="","",INDEX(БЮДЖЕТ!$X:$X,SUMIFS(БЮДЖЕТ!$B:$B,БЮДЖЕТ!$P:$P,$D239)))</f>
        <v/>
      </c>
      <c r="H239" s="36"/>
      <c r="I239" s="30">
        <f>IF(D239="",0,IF(G239=ФИО!$Q$8,0,SUM(р_дни!$J:$J))+SUMIFS(факт_операции!$L:$L,факт_операции!$D:$D,D239,факт_операции!$I:$I,операции!$F$8)-SUMIFS(факт_операции!$L:$L,факт_операции!$D:$D,D239,факт_операции!$I:$I,операции!$F$9)+SUMIFS(факт_операции!$L:$L,факт_операции!$D:$D,D239,факт_операции!$I:$I,операции!$F$10)-SUMIFS(факт_операции!$L:$L,факт_операции!$D:$D,D239,факт_операции!$I:$I,операции!$F$11))</f>
        <v>0</v>
      </c>
      <c r="J239" s="48">
        <f>ROUND(IF(D239="",0,IF(SUM(р_дни!$J:$J)=0,0,(SUMIFS(БЮДЖЕТ!$V:$V,БЮДЖЕТ!$P:$P,$D239)*IF(G239=ФИО!$Q$8,0,SUM(р_дни!$J:$J))+SUMIFS(факт_операции!$Q:$Q,факт_операции!$D:$D,$D239)*1000)/SUM(р_дни!$J:$J)))/100,0)*100</f>
        <v>0</v>
      </c>
      <c r="K239" s="48">
        <f>IF(D239="",0,SUMIFS(факт_операции!$O:$O,факт_операции!$D:$D,D239)-IF(SUMIFS(факт_операции!$Q:$Q,факт_операции!$D:$D,D239)&lt;&gt;0,SUMIFS(факт_операции!$O:$O,факт_операции!$D:$D,D239,факт_операции!$N:$N,операции!$H$11),0))</f>
        <v>0</v>
      </c>
      <c r="L239" s="48">
        <f>IF(D239="",0,SUMIFS(факт_операции!$T:$T,факт_операции!$D:$D,D239))</f>
        <v>0</v>
      </c>
      <c r="M239" s="86">
        <f t="shared" si="6"/>
        <v>0</v>
      </c>
      <c r="N239" s="36"/>
      <c r="O239" s="92"/>
      <c r="P239" s="96"/>
    </row>
    <row r="240" spans="1:16" x14ac:dyDescent="0.25">
      <c r="A240" s="1"/>
      <c r="B240" s="1"/>
      <c r="C240" s="5">
        <f t="shared" si="7"/>
        <v>230</v>
      </c>
      <c r="D240" s="19" t="str">
        <f>IF(C240&gt;MAX(БЮДЖЕТ!$C:$C),"",INDEX(БЮДЖЕТ!$P$11:$P$9415,C240))</f>
        <v/>
      </c>
      <c r="E240" s="22">
        <f>IF(D240="",0,IF(COUNTIF(БЮДЖЕТ!$P:$P,D240)=1,0,1))</f>
        <v>0</v>
      </c>
      <c r="F240" s="19" t="str">
        <f>IF($D240="","",INDEX(БЮДЖЕТ!$N:$N,SUMIFS(БЮДЖЕТ!$B:$B,БЮДЖЕТ!$P:$P,$D240)))</f>
        <v/>
      </c>
      <c r="G240" s="19" t="str">
        <f>IF($D240="","",INDEX(БЮДЖЕТ!$X:$X,SUMIFS(БЮДЖЕТ!$B:$B,БЮДЖЕТ!$P:$P,$D240)))</f>
        <v/>
      </c>
      <c r="H240" s="36"/>
      <c r="I240" s="30">
        <f>IF(D240="",0,IF(G240=ФИО!$Q$8,0,SUM(р_дни!$J:$J))+SUMIFS(факт_операции!$L:$L,факт_операции!$D:$D,D240,факт_операции!$I:$I,операции!$F$8)-SUMIFS(факт_операции!$L:$L,факт_операции!$D:$D,D240,факт_операции!$I:$I,операции!$F$9)+SUMIFS(факт_операции!$L:$L,факт_операции!$D:$D,D240,факт_операции!$I:$I,операции!$F$10)-SUMIFS(факт_операции!$L:$L,факт_операции!$D:$D,D240,факт_операции!$I:$I,операции!$F$11))</f>
        <v>0</v>
      </c>
      <c r="J240" s="48">
        <f>ROUND(IF(D240="",0,IF(SUM(р_дни!$J:$J)=0,0,(SUMIFS(БЮДЖЕТ!$V:$V,БЮДЖЕТ!$P:$P,$D240)*IF(G240=ФИО!$Q$8,0,SUM(р_дни!$J:$J))+SUMIFS(факт_операции!$Q:$Q,факт_операции!$D:$D,$D240)*1000)/SUM(р_дни!$J:$J)))/100,0)*100</f>
        <v>0</v>
      </c>
      <c r="K240" s="48">
        <f>IF(D240="",0,SUMIFS(факт_операции!$O:$O,факт_операции!$D:$D,D240)-IF(SUMIFS(факт_операции!$Q:$Q,факт_операции!$D:$D,D240)&lt;&gt;0,SUMIFS(факт_операции!$O:$O,факт_операции!$D:$D,D240,факт_операции!$N:$N,операции!$H$11),0))</f>
        <v>0</v>
      </c>
      <c r="L240" s="48">
        <f>IF(D240="",0,SUMIFS(факт_операции!$T:$T,факт_операции!$D:$D,D240))</f>
        <v>0</v>
      </c>
      <c r="M240" s="86">
        <f t="shared" si="6"/>
        <v>0</v>
      </c>
      <c r="N240" s="36"/>
      <c r="O240" s="92"/>
      <c r="P240" s="96"/>
    </row>
    <row r="241" spans="1:16" x14ac:dyDescent="0.25">
      <c r="A241" s="1"/>
      <c r="B241" s="1"/>
      <c r="C241" s="5">
        <f t="shared" si="7"/>
        <v>231</v>
      </c>
      <c r="D241" s="19" t="str">
        <f>IF(C241&gt;MAX(БЮДЖЕТ!$C:$C),"",INDEX(БЮДЖЕТ!$P$11:$P$9415,C241))</f>
        <v/>
      </c>
      <c r="E241" s="22">
        <f>IF(D241="",0,IF(COUNTIF(БЮДЖЕТ!$P:$P,D241)=1,0,1))</f>
        <v>0</v>
      </c>
      <c r="F241" s="19" t="str">
        <f>IF($D241="","",INDEX(БЮДЖЕТ!$N:$N,SUMIFS(БЮДЖЕТ!$B:$B,БЮДЖЕТ!$P:$P,$D241)))</f>
        <v/>
      </c>
      <c r="G241" s="19" t="str">
        <f>IF($D241="","",INDEX(БЮДЖЕТ!$X:$X,SUMIFS(БЮДЖЕТ!$B:$B,БЮДЖЕТ!$P:$P,$D241)))</f>
        <v/>
      </c>
      <c r="H241" s="36"/>
      <c r="I241" s="30">
        <f>IF(D241="",0,IF(G241=ФИО!$Q$8,0,SUM(р_дни!$J:$J))+SUMIFS(факт_операции!$L:$L,факт_операции!$D:$D,D241,факт_операции!$I:$I,операции!$F$8)-SUMIFS(факт_операции!$L:$L,факт_операции!$D:$D,D241,факт_операции!$I:$I,операции!$F$9)+SUMIFS(факт_операции!$L:$L,факт_операции!$D:$D,D241,факт_операции!$I:$I,операции!$F$10)-SUMIFS(факт_операции!$L:$L,факт_операции!$D:$D,D241,факт_операции!$I:$I,операции!$F$11))</f>
        <v>0</v>
      </c>
      <c r="J241" s="48">
        <f>ROUND(IF(D241="",0,IF(SUM(р_дни!$J:$J)=0,0,(SUMIFS(БЮДЖЕТ!$V:$V,БЮДЖЕТ!$P:$P,$D241)*IF(G241=ФИО!$Q$8,0,SUM(р_дни!$J:$J))+SUMIFS(факт_операции!$Q:$Q,факт_операции!$D:$D,$D241)*1000)/SUM(р_дни!$J:$J)))/100,0)*100</f>
        <v>0</v>
      </c>
      <c r="K241" s="48">
        <f>IF(D241="",0,SUMIFS(факт_операции!$O:$O,факт_операции!$D:$D,D241)-IF(SUMIFS(факт_операции!$Q:$Q,факт_операции!$D:$D,D241)&lt;&gt;0,SUMIFS(факт_операции!$O:$O,факт_операции!$D:$D,D241,факт_операции!$N:$N,операции!$H$11),0))</f>
        <v>0</v>
      </c>
      <c r="L241" s="48">
        <f>IF(D241="",0,SUMIFS(факт_операции!$T:$T,факт_операции!$D:$D,D241))</f>
        <v>0</v>
      </c>
      <c r="M241" s="86">
        <f t="shared" si="6"/>
        <v>0</v>
      </c>
      <c r="N241" s="36"/>
      <c r="O241" s="92"/>
      <c r="P241" s="96"/>
    </row>
    <row r="242" spans="1:16" x14ac:dyDescent="0.25">
      <c r="A242" s="1"/>
      <c r="B242" s="1"/>
      <c r="C242" s="5">
        <f t="shared" si="7"/>
        <v>232</v>
      </c>
      <c r="D242" s="19" t="str">
        <f>IF(C242&gt;MAX(БЮДЖЕТ!$C:$C),"",INDEX(БЮДЖЕТ!$P$11:$P$9415,C242))</f>
        <v/>
      </c>
      <c r="E242" s="22">
        <f>IF(D242="",0,IF(COUNTIF(БЮДЖЕТ!$P:$P,D242)=1,0,1))</f>
        <v>0</v>
      </c>
      <c r="F242" s="19" t="str">
        <f>IF($D242="","",INDEX(БЮДЖЕТ!$N:$N,SUMIFS(БЮДЖЕТ!$B:$B,БЮДЖЕТ!$P:$P,$D242)))</f>
        <v/>
      </c>
      <c r="G242" s="19" t="str">
        <f>IF($D242="","",INDEX(БЮДЖЕТ!$X:$X,SUMIFS(БЮДЖЕТ!$B:$B,БЮДЖЕТ!$P:$P,$D242)))</f>
        <v/>
      </c>
      <c r="H242" s="36"/>
      <c r="I242" s="30">
        <f>IF(D242="",0,IF(G242=ФИО!$Q$8,0,SUM(р_дни!$J:$J))+SUMIFS(факт_операции!$L:$L,факт_операции!$D:$D,D242,факт_операции!$I:$I,операции!$F$8)-SUMIFS(факт_операции!$L:$L,факт_операции!$D:$D,D242,факт_операции!$I:$I,операции!$F$9)+SUMIFS(факт_операции!$L:$L,факт_операции!$D:$D,D242,факт_операции!$I:$I,операции!$F$10)-SUMIFS(факт_операции!$L:$L,факт_операции!$D:$D,D242,факт_операции!$I:$I,операции!$F$11))</f>
        <v>0</v>
      </c>
      <c r="J242" s="48">
        <f>ROUND(IF(D242="",0,IF(SUM(р_дни!$J:$J)=0,0,(SUMIFS(БЮДЖЕТ!$V:$V,БЮДЖЕТ!$P:$P,$D242)*IF(G242=ФИО!$Q$8,0,SUM(р_дни!$J:$J))+SUMIFS(факт_операции!$Q:$Q,факт_операции!$D:$D,$D242)*1000)/SUM(р_дни!$J:$J)))/100,0)*100</f>
        <v>0</v>
      </c>
      <c r="K242" s="48">
        <f>IF(D242="",0,SUMIFS(факт_операции!$O:$O,факт_операции!$D:$D,D242)-IF(SUMIFS(факт_операции!$Q:$Q,факт_операции!$D:$D,D242)&lt;&gt;0,SUMIFS(факт_операции!$O:$O,факт_операции!$D:$D,D242,факт_операции!$N:$N,операции!$H$11),0))</f>
        <v>0</v>
      </c>
      <c r="L242" s="48">
        <f>IF(D242="",0,SUMIFS(факт_операции!$T:$T,факт_операции!$D:$D,D242))</f>
        <v>0</v>
      </c>
      <c r="M242" s="86">
        <f t="shared" si="6"/>
        <v>0</v>
      </c>
      <c r="N242" s="36"/>
      <c r="O242" s="92"/>
      <c r="P242" s="96"/>
    </row>
    <row r="243" spans="1:16" x14ac:dyDescent="0.25">
      <c r="A243" s="1"/>
      <c r="B243" s="1"/>
      <c r="C243" s="5">
        <f t="shared" si="7"/>
        <v>233</v>
      </c>
      <c r="D243" s="19" t="str">
        <f>IF(C243&gt;MAX(БЮДЖЕТ!$C:$C),"",INDEX(БЮДЖЕТ!$P$11:$P$9415,C243))</f>
        <v/>
      </c>
      <c r="E243" s="22">
        <f>IF(D243="",0,IF(COUNTIF(БЮДЖЕТ!$P:$P,D243)=1,0,1))</f>
        <v>0</v>
      </c>
      <c r="F243" s="19" t="str">
        <f>IF($D243="","",INDEX(БЮДЖЕТ!$N:$N,SUMIFS(БЮДЖЕТ!$B:$B,БЮДЖЕТ!$P:$P,$D243)))</f>
        <v/>
      </c>
      <c r="G243" s="19" t="str">
        <f>IF($D243="","",INDEX(БЮДЖЕТ!$X:$X,SUMIFS(БЮДЖЕТ!$B:$B,БЮДЖЕТ!$P:$P,$D243)))</f>
        <v/>
      </c>
      <c r="H243" s="36"/>
      <c r="I243" s="30">
        <f>IF(D243="",0,IF(G243=ФИО!$Q$8,0,SUM(р_дни!$J:$J))+SUMIFS(факт_операции!$L:$L,факт_операции!$D:$D,D243,факт_операции!$I:$I,операции!$F$8)-SUMIFS(факт_операции!$L:$L,факт_операции!$D:$D,D243,факт_операции!$I:$I,операции!$F$9)+SUMIFS(факт_операции!$L:$L,факт_операции!$D:$D,D243,факт_операции!$I:$I,операции!$F$10)-SUMIFS(факт_операции!$L:$L,факт_операции!$D:$D,D243,факт_операции!$I:$I,операции!$F$11))</f>
        <v>0</v>
      </c>
      <c r="J243" s="48">
        <f>ROUND(IF(D243="",0,IF(SUM(р_дни!$J:$J)=0,0,(SUMIFS(БЮДЖЕТ!$V:$V,БЮДЖЕТ!$P:$P,$D243)*IF(G243=ФИО!$Q$8,0,SUM(р_дни!$J:$J))+SUMIFS(факт_операции!$Q:$Q,факт_операции!$D:$D,$D243)*1000)/SUM(р_дни!$J:$J)))/100,0)*100</f>
        <v>0</v>
      </c>
      <c r="K243" s="48">
        <f>IF(D243="",0,SUMIFS(факт_операции!$O:$O,факт_операции!$D:$D,D243)-IF(SUMIFS(факт_операции!$Q:$Q,факт_операции!$D:$D,D243)&lt;&gt;0,SUMIFS(факт_операции!$O:$O,факт_операции!$D:$D,D243,факт_операции!$N:$N,операции!$H$11),0))</f>
        <v>0</v>
      </c>
      <c r="L243" s="48">
        <f>IF(D243="",0,SUMIFS(факт_операции!$T:$T,факт_операции!$D:$D,D243))</f>
        <v>0</v>
      </c>
      <c r="M243" s="86">
        <f t="shared" si="6"/>
        <v>0</v>
      </c>
      <c r="N243" s="36"/>
      <c r="O243" s="92"/>
      <c r="P243" s="96"/>
    </row>
    <row r="244" spans="1:16" x14ac:dyDescent="0.25">
      <c r="A244" s="1"/>
      <c r="B244" s="1"/>
      <c r="C244" s="5">
        <f t="shared" si="7"/>
        <v>234</v>
      </c>
      <c r="D244" s="19" t="str">
        <f>IF(C244&gt;MAX(БЮДЖЕТ!$C:$C),"",INDEX(БЮДЖЕТ!$P$11:$P$9415,C244))</f>
        <v/>
      </c>
      <c r="E244" s="22">
        <f>IF(D244="",0,IF(COUNTIF(БЮДЖЕТ!$P:$P,D244)=1,0,1))</f>
        <v>0</v>
      </c>
      <c r="F244" s="19" t="str">
        <f>IF($D244="","",INDEX(БЮДЖЕТ!$N:$N,SUMIFS(БЮДЖЕТ!$B:$B,БЮДЖЕТ!$P:$P,$D244)))</f>
        <v/>
      </c>
      <c r="G244" s="19" t="str">
        <f>IF($D244="","",INDEX(БЮДЖЕТ!$X:$X,SUMIFS(БЮДЖЕТ!$B:$B,БЮДЖЕТ!$P:$P,$D244)))</f>
        <v/>
      </c>
      <c r="H244" s="36"/>
      <c r="I244" s="30">
        <f>IF(D244="",0,IF(G244=ФИО!$Q$8,0,SUM(р_дни!$J:$J))+SUMIFS(факт_операции!$L:$L,факт_операции!$D:$D,D244,факт_операции!$I:$I,операции!$F$8)-SUMIFS(факт_операции!$L:$L,факт_операции!$D:$D,D244,факт_операции!$I:$I,операции!$F$9)+SUMIFS(факт_операции!$L:$L,факт_операции!$D:$D,D244,факт_операции!$I:$I,операции!$F$10)-SUMIFS(факт_операции!$L:$L,факт_операции!$D:$D,D244,факт_операции!$I:$I,операции!$F$11))</f>
        <v>0</v>
      </c>
      <c r="J244" s="48">
        <f>ROUND(IF(D244="",0,IF(SUM(р_дни!$J:$J)=0,0,(SUMIFS(БЮДЖЕТ!$V:$V,БЮДЖЕТ!$P:$P,$D244)*IF(G244=ФИО!$Q$8,0,SUM(р_дни!$J:$J))+SUMIFS(факт_операции!$Q:$Q,факт_операции!$D:$D,$D244)*1000)/SUM(р_дни!$J:$J)))/100,0)*100</f>
        <v>0</v>
      </c>
      <c r="K244" s="48">
        <f>IF(D244="",0,SUMIFS(факт_операции!$O:$O,факт_операции!$D:$D,D244)-IF(SUMIFS(факт_операции!$Q:$Q,факт_операции!$D:$D,D244)&lt;&gt;0,SUMIFS(факт_операции!$O:$O,факт_операции!$D:$D,D244,факт_операции!$N:$N,операции!$H$11),0))</f>
        <v>0</v>
      </c>
      <c r="L244" s="48">
        <f>IF(D244="",0,SUMIFS(факт_операции!$T:$T,факт_операции!$D:$D,D244))</f>
        <v>0</v>
      </c>
      <c r="M244" s="86">
        <f t="shared" si="6"/>
        <v>0</v>
      </c>
      <c r="N244" s="36"/>
      <c r="O244" s="92"/>
      <c r="P244" s="96"/>
    </row>
    <row r="245" spans="1:16" x14ac:dyDescent="0.25">
      <c r="A245" s="1"/>
      <c r="B245" s="1"/>
      <c r="C245" s="5">
        <f t="shared" si="7"/>
        <v>235</v>
      </c>
      <c r="D245" s="19" t="str">
        <f>IF(C245&gt;MAX(БЮДЖЕТ!$C:$C),"",INDEX(БЮДЖЕТ!$P$11:$P$9415,C245))</f>
        <v/>
      </c>
      <c r="E245" s="22">
        <f>IF(D245="",0,IF(COUNTIF(БЮДЖЕТ!$P:$P,D245)=1,0,1))</f>
        <v>0</v>
      </c>
      <c r="F245" s="19" t="str">
        <f>IF($D245="","",INDEX(БЮДЖЕТ!$N:$N,SUMIFS(БЮДЖЕТ!$B:$B,БЮДЖЕТ!$P:$P,$D245)))</f>
        <v/>
      </c>
      <c r="G245" s="19" t="str">
        <f>IF($D245="","",INDEX(БЮДЖЕТ!$X:$X,SUMIFS(БЮДЖЕТ!$B:$B,БЮДЖЕТ!$P:$P,$D245)))</f>
        <v/>
      </c>
      <c r="H245" s="36"/>
      <c r="I245" s="30">
        <f>IF(D245="",0,IF(G245=ФИО!$Q$8,0,SUM(р_дни!$J:$J))+SUMIFS(факт_операции!$L:$L,факт_операции!$D:$D,D245,факт_операции!$I:$I,операции!$F$8)-SUMIFS(факт_операции!$L:$L,факт_операции!$D:$D,D245,факт_операции!$I:$I,операции!$F$9)+SUMIFS(факт_операции!$L:$L,факт_операции!$D:$D,D245,факт_операции!$I:$I,операции!$F$10)-SUMIFS(факт_операции!$L:$L,факт_операции!$D:$D,D245,факт_операции!$I:$I,операции!$F$11))</f>
        <v>0</v>
      </c>
      <c r="J245" s="48">
        <f>ROUND(IF(D245="",0,IF(SUM(р_дни!$J:$J)=0,0,(SUMIFS(БЮДЖЕТ!$V:$V,БЮДЖЕТ!$P:$P,$D245)*IF(G245=ФИО!$Q$8,0,SUM(р_дни!$J:$J))+SUMIFS(факт_операции!$Q:$Q,факт_операции!$D:$D,$D245)*1000)/SUM(р_дни!$J:$J)))/100,0)*100</f>
        <v>0</v>
      </c>
      <c r="K245" s="48">
        <f>IF(D245="",0,SUMIFS(факт_операции!$O:$O,факт_операции!$D:$D,D245)-IF(SUMIFS(факт_операции!$Q:$Q,факт_операции!$D:$D,D245)&lt;&gt;0,SUMIFS(факт_операции!$O:$O,факт_операции!$D:$D,D245,факт_операции!$N:$N,операции!$H$11),0))</f>
        <v>0</v>
      </c>
      <c r="L245" s="48">
        <f>IF(D245="",0,SUMIFS(факт_операции!$T:$T,факт_операции!$D:$D,D245))</f>
        <v>0</v>
      </c>
      <c r="M245" s="86">
        <f t="shared" si="6"/>
        <v>0</v>
      </c>
      <c r="N245" s="36"/>
      <c r="O245" s="92"/>
      <c r="P245" s="96"/>
    </row>
    <row r="246" spans="1:16" x14ac:dyDescent="0.25">
      <c r="A246" s="1"/>
      <c r="B246" s="1"/>
      <c r="C246" s="5">
        <f t="shared" si="7"/>
        <v>236</v>
      </c>
      <c r="D246" s="19" t="str">
        <f>IF(C246&gt;MAX(БЮДЖЕТ!$C:$C),"",INDEX(БЮДЖЕТ!$P$11:$P$9415,C246))</f>
        <v/>
      </c>
      <c r="E246" s="22">
        <f>IF(D246="",0,IF(COUNTIF(БЮДЖЕТ!$P:$P,D246)=1,0,1))</f>
        <v>0</v>
      </c>
      <c r="F246" s="19" t="str">
        <f>IF($D246="","",INDEX(БЮДЖЕТ!$N:$N,SUMIFS(БЮДЖЕТ!$B:$B,БЮДЖЕТ!$P:$P,$D246)))</f>
        <v/>
      </c>
      <c r="G246" s="19" t="str">
        <f>IF($D246="","",INDEX(БЮДЖЕТ!$X:$X,SUMIFS(БЮДЖЕТ!$B:$B,БЮДЖЕТ!$P:$P,$D246)))</f>
        <v/>
      </c>
      <c r="H246" s="36"/>
      <c r="I246" s="30">
        <f>IF(D246="",0,IF(G246=ФИО!$Q$8,0,SUM(р_дни!$J:$J))+SUMIFS(факт_операции!$L:$L,факт_операции!$D:$D,D246,факт_операции!$I:$I,операции!$F$8)-SUMIFS(факт_операции!$L:$L,факт_операции!$D:$D,D246,факт_операции!$I:$I,операции!$F$9)+SUMIFS(факт_операции!$L:$L,факт_операции!$D:$D,D246,факт_операции!$I:$I,операции!$F$10)-SUMIFS(факт_операции!$L:$L,факт_операции!$D:$D,D246,факт_операции!$I:$I,операции!$F$11))</f>
        <v>0</v>
      </c>
      <c r="J246" s="48">
        <f>ROUND(IF(D246="",0,IF(SUM(р_дни!$J:$J)=0,0,(SUMIFS(БЮДЖЕТ!$V:$V,БЮДЖЕТ!$P:$P,$D246)*IF(G246=ФИО!$Q$8,0,SUM(р_дни!$J:$J))+SUMIFS(факт_операции!$Q:$Q,факт_операции!$D:$D,$D246)*1000)/SUM(р_дни!$J:$J)))/100,0)*100</f>
        <v>0</v>
      </c>
      <c r="K246" s="48">
        <f>IF(D246="",0,SUMIFS(факт_операции!$O:$O,факт_операции!$D:$D,D246)-IF(SUMIFS(факт_операции!$Q:$Q,факт_операции!$D:$D,D246)&lt;&gt;0,SUMIFS(факт_операции!$O:$O,факт_операции!$D:$D,D246,факт_операции!$N:$N,операции!$H$11),0))</f>
        <v>0</v>
      </c>
      <c r="L246" s="48">
        <f>IF(D246="",0,SUMIFS(факт_операции!$T:$T,факт_операции!$D:$D,D246))</f>
        <v>0</v>
      </c>
      <c r="M246" s="86">
        <f t="shared" si="6"/>
        <v>0</v>
      </c>
      <c r="N246" s="36"/>
      <c r="O246" s="92"/>
      <c r="P246" s="96"/>
    </row>
    <row r="247" spans="1:16" x14ac:dyDescent="0.25">
      <c r="A247" s="1"/>
      <c r="B247" s="1"/>
      <c r="C247" s="5">
        <f t="shared" si="7"/>
        <v>237</v>
      </c>
      <c r="D247" s="19" t="str">
        <f>IF(C247&gt;MAX(БЮДЖЕТ!$C:$C),"",INDEX(БЮДЖЕТ!$P$11:$P$9415,C247))</f>
        <v/>
      </c>
      <c r="E247" s="22">
        <f>IF(D247="",0,IF(COUNTIF(БЮДЖЕТ!$P:$P,D247)=1,0,1))</f>
        <v>0</v>
      </c>
      <c r="F247" s="19" t="str">
        <f>IF($D247="","",INDEX(БЮДЖЕТ!$N:$N,SUMIFS(БЮДЖЕТ!$B:$B,БЮДЖЕТ!$P:$P,$D247)))</f>
        <v/>
      </c>
      <c r="G247" s="19" t="str">
        <f>IF($D247="","",INDEX(БЮДЖЕТ!$X:$X,SUMIFS(БЮДЖЕТ!$B:$B,БЮДЖЕТ!$P:$P,$D247)))</f>
        <v/>
      </c>
      <c r="H247" s="36"/>
      <c r="I247" s="30">
        <f>IF(D247="",0,IF(G247=ФИО!$Q$8,0,SUM(р_дни!$J:$J))+SUMIFS(факт_операции!$L:$L,факт_операции!$D:$D,D247,факт_операции!$I:$I,операции!$F$8)-SUMIFS(факт_операции!$L:$L,факт_операции!$D:$D,D247,факт_операции!$I:$I,операции!$F$9)+SUMIFS(факт_операции!$L:$L,факт_операции!$D:$D,D247,факт_операции!$I:$I,операции!$F$10)-SUMIFS(факт_операции!$L:$L,факт_операции!$D:$D,D247,факт_операции!$I:$I,операции!$F$11))</f>
        <v>0</v>
      </c>
      <c r="J247" s="48">
        <f>ROUND(IF(D247="",0,IF(SUM(р_дни!$J:$J)=0,0,(SUMIFS(БЮДЖЕТ!$V:$V,БЮДЖЕТ!$P:$P,$D247)*IF(G247=ФИО!$Q$8,0,SUM(р_дни!$J:$J))+SUMIFS(факт_операции!$Q:$Q,факт_операции!$D:$D,$D247)*1000)/SUM(р_дни!$J:$J)))/100,0)*100</f>
        <v>0</v>
      </c>
      <c r="K247" s="48">
        <f>IF(D247="",0,SUMIFS(факт_операции!$O:$O,факт_операции!$D:$D,D247)-IF(SUMIFS(факт_операции!$Q:$Q,факт_операции!$D:$D,D247)&lt;&gt;0,SUMIFS(факт_операции!$O:$O,факт_операции!$D:$D,D247,факт_операции!$N:$N,операции!$H$11),0))</f>
        <v>0</v>
      </c>
      <c r="L247" s="48">
        <f>IF(D247="",0,SUMIFS(факт_операции!$T:$T,факт_операции!$D:$D,D247))</f>
        <v>0</v>
      </c>
      <c r="M247" s="86">
        <f t="shared" si="6"/>
        <v>0</v>
      </c>
      <c r="N247" s="36"/>
      <c r="O247" s="92"/>
      <c r="P247" s="96"/>
    </row>
    <row r="248" spans="1:16" x14ac:dyDescent="0.25">
      <c r="A248" s="1"/>
      <c r="B248" s="1"/>
      <c r="C248" s="5">
        <f t="shared" si="7"/>
        <v>238</v>
      </c>
      <c r="D248" s="19" t="str">
        <f>IF(C248&gt;MAX(БЮДЖЕТ!$C:$C),"",INDEX(БЮДЖЕТ!$P$11:$P$9415,C248))</f>
        <v/>
      </c>
      <c r="E248" s="22">
        <f>IF(D248="",0,IF(COUNTIF(БЮДЖЕТ!$P:$P,D248)=1,0,1))</f>
        <v>0</v>
      </c>
      <c r="F248" s="19" t="str">
        <f>IF($D248="","",INDEX(БЮДЖЕТ!$N:$N,SUMIFS(БЮДЖЕТ!$B:$B,БЮДЖЕТ!$P:$P,$D248)))</f>
        <v/>
      </c>
      <c r="G248" s="19" t="str">
        <f>IF($D248="","",INDEX(БЮДЖЕТ!$X:$X,SUMIFS(БЮДЖЕТ!$B:$B,БЮДЖЕТ!$P:$P,$D248)))</f>
        <v/>
      </c>
      <c r="H248" s="36"/>
      <c r="I248" s="30">
        <f>IF(D248="",0,IF(G248=ФИО!$Q$8,0,SUM(р_дни!$J:$J))+SUMIFS(факт_операции!$L:$L,факт_операции!$D:$D,D248,факт_операции!$I:$I,операции!$F$8)-SUMIFS(факт_операции!$L:$L,факт_операции!$D:$D,D248,факт_операции!$I:$I,операции!$F$9)+SUMIFS(факт_операции!$L:$L,факт_операции!$D:$D,D248,факт_операции!$I:$I,операции!$F$10)-SUMIFS(факт_операции!$L:$L,факт_операции!$D:$D,D248,факт_операции!$I:$I,операции!$F$11))</f>
        <v>0</v>
      </c>
      <c r="J248" s="48">
        <f>ROUND(IF(D248="",0,IF(SUM(р_дни!$J:$J)=0,0,(SUMIFS(БЮДЖЕТ!$V:$V,БЮДЖЕТ!$P:$P,$D248)*IF(G248=ФИО!$Q$8,0,SUM(р_дни!$J:$J))+SUMIFS(факт_операции!$Q:$Q,факт_операции!$D:$D,$D248)*1000)/SUM(р_дни!$J:$J)))/100,0)*100</f>
        <v>0</v>
      </c>
      <c r="K248" s="48">
        <f>IF(D248="",0,SUMIFS(факт_операции!$O:$O,факт_операции!$D:$D,D248)-IF(SUMIFS(факт_операции!$Q:$Q,факт_операции!$D:$D,D248)&lt;&gt;0,SUMIFS(факт_операции!$O:$O,факт_операции!$D:$D,D248,факт_операции!$N:$N,операции!$H$11),0))</f>
        <v>0</v>
      </c>
      <c r="L248" s="48">
        <f>IF(D248="",0,SUMIFS(факт_операции!$T:$T,факт_операции!$D:$D,D248))</f>
        <v>0</v>
      </c>
      <c r="M248" s="86">
        <f t="shared" si="6"/>
        <v>0</v>
      </c>
      <c r="N248" s="36"/>
      <c r="O248" s="92"/>
      <c r="P248" s="96"/>
    </row>
    <row r="249" spans="1:16" x14ac:dyDescent="0.25">
      <c r="A249" s="1"/>
      <c r="B249" s="1"/>
      <c r="C249" s="5">
        <f t="shared" si="7"/>
        <v>239</v>
      </c>
      <c r="D249" s="19" t="str">
        <f>IF(C249&gt;MAX(БЮДЖЕТ!$C:$C),"",INDEX(БЮДЖЕТ!$P$11:$P$9415,C249))</f>
        <v/>
      </c>
      <c r="E249" s="22">
        <f>IF(D249="",0,IF(COUNTIF(БЮДЖЕТ!$P:$P,D249)=1,0,1))</f>
        <v>0</v>
      </c>
      <c r="F249" s="19" t="str">
        <f>IF($D249="","",INDEX(БЮДЖЕТ!$N:$N,SUMIFS(БЮДЖЕТ!$B:$B,БЮДЖЕТ!$P:$P,$D249)))</f>
        <v/>
      </c>
      <c r="G249" s="19" t="str">
        <f>IF($D249="","",INDEX(БЮДЖЕТ!$X:$X,SUMIFS(БЮДЖЕТ!$B:$B,БЮДЖЕТ!$P:$P,$D249)))</f>
        <v/>
      </c>
      <c r="H249" s="36"/>
      <c r="I249" s="30">
        <f>IF(D249="",0,IF(G249=ФИО!$Q$8,0,SUM(р_дни!$J:$J))+SUMIFS(факт_операции!$L:$L,факт_операции!$D:$D,D249,факт_операции!$I:$I,операции!$F$8)-SUMIFS(факт_операции!$L:$L,факт_операции!$D:$D,D249,факт_операции!$I:$I,операции!$F$9)+SUMIFS(факт_операции!$L:$L,факт_операции!$D:$D,D249,факт_операции!$I:$I,операции!$F$10)-SUMIFS(факт_операции!$L:$L,факт_операции!$D:$D,D249,факт_операции!$I:$I,операции!$F$11))</f>
        <v>0</v>
      </c>
      <c r="J249" s="48">
        <f>ROUND(IF(D249="",0,IF(SUM(р_дни!$J:$J)=0,0,(SUMIFS(БЮДЖЕТ!$V:$V,БЮДЖЕТ!$P:$P,$D249)*IF(G249=ФИО!$Q$8,0,SUM(р_дни!$J:$J))+SUMIFS(факт_операции!$Q:$Q,факт_операции!$D:$D,$D249)*1000)/SUM(р_дни!$J:$J)))/100,0)*100</f>
        <v>0</v>
      </c>
      <c r="K249" s="48">
        <f>IF(D249="",0,SUMIFS(факт_операции!$O:$O,факт_операции!$D:$D,D249)-IF(SUMIFS(факт_операции!$Q:$Q,факт_операции!$D:$D,D249)&lt;&gt;0,SUMIFS(факт_операции!$O:$O,факт_операции!$D:$D,D249,факт_операции!$N:$N,операции!$H$11),0))</f>
        <v>0</v>
      </c>
      <c r="L249" s="48">
        <f>IF(D249="",0,SUMIFS(факт_операции!$T:$T,факт_операции!$D:$D,D249))</f>
        <v>0</v>
      </c>
      <c r="M249" s="86">
        <f t="shared" si="6"/>
        <v>0</v>
      </c>
      <c r="N249" s="36"/>
      <c r="O249" s="92"/>
      <c r="P249" s="96"/>
    </row>
    <row r="250" spans="1:16" x14ac:dyDescent="0.25">
      <c r="A250" s="1"/>
      <c r="B250" s="1"/>
      <c r="C250" s="5">
        <f t="shared" si="7"/>
        <v>240</v>
      </c>
      <c r="D250" s="19" t="str">
        <f>IF(C250&gt;MAX(БЮДЖЕТ!$C:$C),"",INDEX(БЮДЖЕТ!$P$11:$P$9415,C250))</f>
        <v/>
      </c>
      <c r="E250" s="22">
        <f>IF(D250="",0,IF(COUNTIF(БЮДЖЕТ!$P:$P,D250)=1,0,1))</f>
        <v>0</v>
      </c>
      <c r="F250" s="19" t="str">
        <f>IF($D250="","",INDEX(БЮДЖЕТ!$N:$N,SUMIFS(БЮДЖЕТ!$B:$B,БЮДЖЕТ!$P:$P,$D250)))</f>
        <v/>
      </c>
      <c r="G250" s="19" t="str">
        <f>IF($D250="","",INDEX(БЮДЖЕТ!$X:$X,SUMIFS(БЮДЖЕТ!$B:$B,БЮДЖЕТ!$P:$P,$D250)))</f>
        <v/>
      </c>
      <c r="H250" s="36"/>
      <c r="I250" s="30">
        <f>IF(D250="",0,IF(G250=ФИО!$Q$8,0,SUM(р_дни!$J:$J))+SUMIFS(факт_операции!$L:$L,факт_операции!$D:$D,D250,факт_операции!$I:$I,операции!$F$8)-SUMIFS(факт_операции!$L:$L,факт_операции!$D:$D,D250,факт_операции!$I:$I,операции!$F$9)+SUMIFS(факт_операции!$L:$L,факт_операции!$D:$D,D250,факт_операции!$I:$I,операции!$F$10)-SUMIFS(факт_операции!$L:$L,факт_операции!$D:$D,D250,факт_операции!$I:$I,операции!$F$11))</f>
        <v>0</v>
      </c>
      <c r="J250" s="48">
        <f>ROUND(IF(D250="",0,IF(SUM(р_дни!$J:$J)=0,0,(SUMIFS(БЮДЖЕТ!$V:$V,БЮДЖЕТ!$P:$P,$D250)*IF(G250=ФИО!$Q$8,0,SUM(р_дни!$J:$J))+SUMIFS(факт_операции!$Q:$Q,факт_операции!$D:$D,$D250)*1000)/SUM(р_дни!$J:$J)))/100,0)*100</f>
        <v>0</v>
      </c>
      <c r="K250" s="48">
        <f>IF(D250="",0,SUMIFS(факт_операции!$O:$O,факт_операции!$D:$D,D250)-IF(SUMIFS(факт_операции!$Q:$Q,факт_операции!$D:$D,D250)&lt;&gt;0,SUMIFS(факт_операции!$O:$O,факт_операции!$D:$D,D250,факт_операции!$N:$N,операции!$H$11),0))</f>
        <v>0</v>
      </c>
      <c r="L250" s="48">
        <f>IF(D250="",0,SUMIFS(факт_операции!$T:$T,факт_операции!$D:$D,D250))</f>
        <v>0</v>
      </c>
      <c r="M250" s="86">
        <f t="shared" si="6"/>
        <v>0</v>
      </c>
      <c r="N250" s="36"/>
      <c r="O250" s="92"/>
      <c r="P250" s="96"/>
    </row>
    <row r="251" spans="1:16" x14ac:dyDescent="0.25">
      <c r="A251" s="1"/>
      <c r="B251" s="1"/>
      <c r="C251" s="5">
        <f t="shared" si="7"/>
        <v>241</v>
      </c>
      <c r="D251" s="19" t="str">
        <f>IF(C251&gt;MAX(БЮДЖЕТ!$C:$C),"",INDEX(БЮДЖЕТ!$P$11:$P$9415,C251))</f>
        <v/>
      </c>
      <c r="E251" s="22">
        <f>IF(D251="",0,IF(COUNTIF(БЮДЖЕТ!$P:$P,D251)=1,0,1))</f>
        <v>0</v>
      </c>
      <c r="F251" s="19" t="str">
        <f>IF($D251="","",INDEX(БЮДЖЕТ!$N:$N,SUMIFS(БЮДЖЕТ!$B:$B,БЮДЖЕТ!$P:$P,$D251)))</f>
        <v/>
      </c>
      <c r="G251" s="19" t="str">
        <f>IF($D251="","",INDEX(БЮДЖЕТ!$X:$X,SUMIFS(БЮДЖЕТ!$B:$B,БЮДЖЕТ!$P:$P,$D251)))</f>
        <v/>
      </c>
      <c r="H251" s="36"/>
      <c r="I251" s="30">
        <f>IF(D251="",0,IF(G251=ФИО!$Q$8,0,SUM(р_дни!$J:$J))+SUMIFS(факт_операции!$L:$L,факт_операции!$D:$D,D251,факт_операции!$I:$I,операции!$F$8)-SUMIFS(факт_операции!$L:$L,факт_операции!$D:$D,D251,факт_операции!$I:$I,операции!$F$9)+SUMIFS(факт_операции!$L:$L,факт_операции!$D:$D,D251,факт_операции!$I:$I,операции!$F$10)-SUMIFS(факт_операции!$L:$L,факт_операции!$D:$D,D251,факт_операции!$I:$I,операции!$F$11))</f>
        <v>0</v>
      </c>
      <c r="J251" s="48">
        <f>ROUND(IF(D251="",0,IF(SUM(р_дни!$J:$J)=0,0,(SUMIFS(БЮДЖЕТ!$V:$V,БЮДЖЕТ!$P:$P,$D251)*IF(G251=ФИО!$Q$8,0,SUM(р_дни!$J:$J))+SUMIFS(факт_операции!$Q:$Q,факт_операции!$D:$D,$D251)*1000)/SUM(р_дни!$J:$J)))/100,0)*100</f>
        <v>0</v>
      </c>
      <c r="K251" s="48">
        <f>IF(D251="",0,SUMIFS(факт_операции!$O:$O,факт_операции!$D:$D,D251)-IF(SUMIFS(факт_операции!$Q:$Q,факт_операции!$D:$D,D251)&lt;&gt;0,SUMIFS(факт_операции!$O:$O,факт_операции!$D:$D,D251,факт_операции!$N:$N,операции!$H$11),0))</f>
        <v>0</v>
      </c>
      <c r="L251" s="48">
        <f>IF(D251="",0,SUMIFS(факт_операции!$T:$T,факт_операции!$D:$D,D251))</f>
        <v>0</v>
      </c>
      <c r="M251" s="86">
        <f t="shared" si="6"/>
        <v>0</v>
      </c>
      <c r="N251" s="36"/>
      <c r="O251" s="92"/>
      <c r="P251" s="96"/>
    </row>
    <row r="252" spans="1:16" x14ac:dyDescent="0.25">
      <c r="A252" s="1"/>
      <c r="B252" s="1"/>
      <c r="C252" s="5">
        <f t="shared" si="7"/>
        <v>242</v>
      </c>
      <c r="D252" s="19" t="str">
        <f>IF(C252&gt;MAX(БЮДЖЕТ!$C:$C),"",INDEX(БЮДЖЕТ!$P$11:$P$9415,C252))</f>
        <v/>
      </c>
      <c r="E252" s="22">
        <f>IF(D252="",0,IF(COUNTIF(БЮДЖЕТ!$P:$P,D252)=1,0,1))</f>
        <v>0</v>
      </c>
      <c r="F252" s="19" t="str">
        <f>IF($D252="","",INDEX(БЮДЖЕТ!$N:$N,SUMIFS(БЮДЖЕТ!$B:$B,БЮДЖЕТ!$P:$P,$D252)))</f>
        <v/>
      </c>
      <c r="G252" s="19" t="str">
        <f>IF($D252="","",INDEX(БЮДЖЕТ!$X:$X,SUMIFS(БЮДЖЕТ!$B:$B,БЮДЖЕТ!$P:$P,$D252)))</f>
        <v/>
      </c>
      <c r="H252" s="36"/>
      <c r="I252" s="30">
        <f>IF(D252="",0,IF(G252=ФИО!$Q$8,0,SUM(р_дни!$J:$J))+SUMIFS(факт_операции!$L:$L,факт_операции!$D:$D,D252,факт_операции!$I:$I,операции!$F$8)-SUMIFS(факт_операции!$L:$L,факт_операции!$D:$D,D252,факт_операции!$I:$I,операции!$F$9)+SUMIFS(факт_операции!$L:$L,факт_операции!$D:$D,D252,факт_операции!$I:$I,операции!$F$10)-SUMIFS(факт_операции!$L:$L,факт_операции!$D:$D,D252,факт_операции!$I:$I,операции!$F$11))</f>
        <v>0</v>
      </c>
      <c r="J252" s="48">
        <f>ROUND(IF(D252="",0,IF(SUM(р_дни!$J:$J)=0,0,(SUMIFS(БЮДЖЕТ!$V:$V,БЮДЖЕТ!$P:$P,$D252)*IF(G252=ФИО!$Q$8,0,SUM(р_дни!$J:$J))+SUMIFS(факт_операции!$Q:$Q,факт_операции!$D:$D,$D252)*1000)/SUM(р_дни!$J:$J)))/100,0)*100</f>
        <v>0</v>
      </c>
      <c r="K252" s="48">
        <f>IF(D252="",0,SUMIFS(факт_операции!$O:$O,факт_операции!$D:$D,D252)-IF(SUMIFS(факт_операции!$Q:$Q,факт_операции!$D:$D,D252)&lt;&gt;0,SUMIFS(факт_операции!$O:$O,факт_операции!$D:$D,D252,факт_операции!$N:$N,операции!$H$11),0))</f>
        <v>0</v>
      </c>
      <c r="L252" s="48">
        <f>IF(D252="",0,SUMIFS(факт_операции!$T:$T,факт_операции!$D:$D,D252))</f>
        <v>0</v>
      </c>
      <c r="M252" s="86">
        <f t="shared" si="6"/>
        <v>0</v>
      </c>
      <c r="N252" s="36"/>
      <c r="O252" s="92"/>
      <c r="P252" s="96"/>
    </row>
    <row r="253" spans="1:16" x14ac:dyDescent="0.25">
      <c r="A253" s="1"/>
      <c r="B253" s="1"/>
      <c r="C253" s="5">
        <f t="shared" si="7"/>
        <v>243</v>
      </c>
      <c r="D253" s="19" t="str">
        <f>IF(C253&gt;MAX(БЮДЖЕТ!$C:$C),"",INDEX(БЮДЖЕТ!$P$11:$P$9415,C253))</f>
        <v/>
      </c>
      <c r="E253" s="22">
        <f>IF(D253="",0,IF(COUNTIF(БЮДЖЕТ!$P:$P,D253)=1,0,1))</f>
        <v>0</v>
      </c>
      <c r="F253" s="19" t="str">
        <f>IF($D253="","",INDEX(БЮДЖЕТ!$N:$N,SUMIFS(БЮДЖЕТ!$B:$B,БЮДЖЕТ!$P:$P,$D253)))</f>
        <v/>
      </c>
      <c r="G253" s="19" t="str">
        <f>IF($D253="","",INDEX(БЮДЖЕТ!$X:$X,SUMIFS(БЮДЖЕТ!$B:$B,БЮДЖЕТ!$P:$P,$D253)))</f>
        <v/>
      </c>
      <c r="H253" s="36"/>
      <c r="I253" s="30">
        <f>IF(D253="",0,IF(G253=ФИО!$Q$8,0,SUM(р_дни!$J:$J))+SUMIFS(факт_операции!$L:$L,факт_операции!$D:$D,D253,факт_операции!$I:$I,операции!$F$8)-SUMIFS(факт_операции!$L:$L,факт_операции!$D:$D,D253,факт_операции!$I:$I,операции!$F$9)+SUMIFS(факт_операции!$L:$L,факт_операции!$D:$D,D253,факт_операции!$I:$I,операции!$F$10)-SUMIFS(факт_операции!$L:$L,факт_операции!$D:$D,D253,факт_операции!$I:$I,операции!$F$11))</f>
        <v>0</v>
      </c>
      <c r="J253" s="48">
        <f>ROUND(IF(D253="",0,IF(SUM(р_дни!$J:$J)=0,0,(SUMIFS(БЮДЖЕТ!$V:$V,БЮДЖЕТ!$P:$P,$D253)*IF(G253=ФИО!$Q$8,0,SUM(р_дни!$J:$J))+SUMIFS(факт_операции!$Q:$Q,факт_операции!$D:$D,$D253)*1000)/SUM(р_дни!$J:$J)))/100,0)*100</f>
        <v>0</v>
      </c>
      <c r="K253" s="48">
        <f>IF(D253="",0,SUMIFS(факт_операции!$O:$O,факт_операции!$D:$D,D253)-IF(SUMIFS(факт_операции!$Q:$Q,факт_операции!$D:$D,D253)&lt;&gt;0,SUMIFS(факт_операции!$O:$O,факт_операции!$D:$D,D253,факт_операции!$N:$N,операции!$H$11),0))</f>
        <v>0</v>
      </c>
      <c r="L253" s="48">
        <f>IF(D253="",0,SUMIFS(факт_операции!$T:$T,факт_операции!$D:$D,D253))</f>
        <v>0</v>
      </c>
      <c r="M253" s="86">
        <f t="shared" si="6"/>
        <v>0</v>
      </c>
      <c r="N253" s="36"/>
      <c r="O253" s="92"/>
      <c r="P253" s="96"/>
    </row>
    <row r="254" spans="1:16" x14ac:dyDescent="0.25">
      <c r="A254" s="1"/>
      <c r="B254" s="1"/>
      <c r="C254" s="5">
        <f t="shared" si="7"/>
        <v>244</v>
      </c>
      <c r="D254" s="19" t="str">
        <f>IF(C254&gt;MAX(БЮДЖЕТ!$C:$C),"",INDEX(БЮДЖЕТ!$P$11:$P$9415,C254))</f>
        <v/>
      </c>
      <c r="E254" s="22">
        <f>IF(D254="",0,IF(COUNTIF(БЮДЖЕТ!$P:$P,D254)=1,0,1))</f>
        <v>0</v>
      </c>
      <c r="F254" s="19" t="str">
        <f>IF($D254="","",INDEX(БЮДЖЕТ!$N:$N,SUMIFS(БЮДЖЕТ!$B:$B,БЮДЖЕТ!$P:$P,$D254)))</f>
        <v/>
      </c>
      <c r="G254" s="19" t="str">
        <f>IF($D254="","",INDEX(БЮДЖЕТ!$X:$X,SUMIFS(БЮДЖЕТ!$B:$B,БЮДЖЕТ!$P:$P,$D254)))</f>
        <v/>
      </c>
      <c r="H254" s="36"/>
      <c r="I254" s="30">
        <f>IF(D254="",0,IF(G254=ФИО!$Q$8,0,SUM(р_дни!$J:$J))+SUMIFS(факт_операции!$L:$L,факт_операции!$D:$D,D254,факт_операции!$I:$I,операции!$F$8)-SUMIFS(факт_операции!$L:$L,факт_операции!$D:$D,D254,факт_операции!$I:$I,операции!$F$9)+SUMIFS(факт_операции!$L:$L,факт_операции!$D:$D,D254,факт_операции!$I:$I,операции!$F$10)-SUMIFS(факт_операции!$L:$L,факт_операции!$D:$D,D254,факт_операции!$I:$I,операции!$F$11))</f>
        <v>0</v>
      </c>
      <c r="J254" s="48">
        <f>ROUND(IF(D254="",0,IF(SUM(р_дни!$J:$J)=0,0,(SUMIFS(БЮДЖЕТ!$V:$V,БЮДЖЕТ!$P:$P,$D254)*IF(G254=ФИО!$Q$8,0,SUM(р_дни!$J:$J))+SUMIFS(факт_операции!$Q:$Q,факт_операции!$D:$D,$D254)*1000)/SUM(р_дни!$J:$J)))/100,0)*100</f>
        <v>0</v>
      </c>
      <c r="K254" s="48">
        <f>IF(D254="",0,SUMIFS(факт_операции!$O:$O,факт_операции!$D:$D,D254)-IF(SUMIFS(факт_операции!$Q:$Q,факт_операции!$D:$D,D254)&lt;&gt;0,SUMIFS(факт_операции!$O:$O,факт_операции!$D:$D,D254,факт_операции!$N:$N,операции!$H$11),0))</f>
        <v>0</v>
      </c>
      <c r="L254" s="48">
        <f>IF(D254="",0,SUMIFS(факт_операции!$T:$T,факт_операции!$D:$D,D254))</f>
        <v>0</v>
      </c>
      <c r="M254" s="86">
        <f t="shared" si="6"/>
        <v>0</v>
      </c>
      <c r="N254" s="36"/>
      <c r="O254" s="92"/>
      <c r="P254" s="96"/>
    </row>
    <row r="255" spans="1:16" x14ac:dyDescent="0.25">
      <c r="A255" s="1"/>
      <c r="B255" s="1"/>
      <c r="C255" s="5">
        <f t="shared" si="7"/>
        <v>245</v>
      </c>
      <c r="D255" s="19" t="str">
        <f>IF(C255&gt;MAX(БЮДЖЕТ!$C:$C),"",INDEX(БЮДЖЕТ!$P$11:$P$9415,C255))</f>
        <v/>
      </c>
      <c r="E255" s="22">
        <f>IF(D255="",0,IF(COUNTIF(БЮДЖЕТ!$P:$P,D255)=1,0,1))</f>
        <v>0</v>
      </c>
      <c r="F255" s="19" t="str">
        <f>IF($D255="","",INDEX(БЮДЖЕТ!$N:$N,SUMIFS(БЮДЖЕТ!$B:$B,БЮДЖЕТ!$P:$P,$D255)))</f>
        <v/>
      </c>
      <c r="G255" s="19" t="str">
        <f>IF($D255="","",INDEX(БЮДЖЕТ!$X:$X,SUMIFS(БЮДЖЕТ!$B:$B,БЮДЖЕТ!$P:$P,$D255)))</f>
        <v/>
      </c>
      <c r="H255" s="36"/>
      <c r="I255" s="30">
        <f>IF(D255="",0,IF(G255=ФИО!$Q$8,0,SUM(р_дни!$J:$J))+SUMIFS(факт_операции!$L:$L,факт_операции!$D:$D,D255,факт_операции!$I:$I,операции!$F$8)-SUMIFS(факт_операции!$L:$L,факт_операции!$D:$D,D255,факт_операции!$I:$I,операции!$F$9)+SUMIFS(факт_операции!$L:$L,факт_операции!$D:$D,D255,факт_операции!$I:$I,операции!$F$10)-SUMIFS(факт_операции!$L:$L,факт_операции!$D:$D,D255,факт_операции!$I:$I,операции!$F$11))</f>
        <v>0</v>
      </c>
      <c r="J255" s="48">
        <f>ROUND(IF(D255="",0,IF(SUM(р_дни!$J:$J)=0,0,(SUMIFS(БЮДЖЕТ!$V:$V,БЮДЖЕТ!$P:$P,$D255)*IF(G255=ФИО!$Q$8,0,SUM(р_дни!$J:$J))+SUMIFS(факт_операции!$Q:$Q,факт_операции!$D:$D,$D255)*1000)/SUM(р_дни!$J:$J)))/100,0)*100</f>
        <v>0</v>
      </c>
      <c r="K255" s="48">
        <f>IF(D255="",0,SUMIFS(факт_операции!$O:$O,факт_операции!$D:$D,D255)-IF(SUMIFS(факт_операции!$Q:$Q,факт_операции!$D:$D,D255)&lt;&gt;0,SUMIFS(факт_операции!$O:$O,факт_операции!$D:$D,D255,факт_операции!$N:$N,операции!$H$11),0))</f>
        <v>0</v>
      </c>
      <c r="L255" s="48">
        <f>IF(D255="",0,SUMIFS(факт_операции!$T:$T,факт_операции!$D:$D,D255))</f>
        <v>0</v>
      </c>
      <c r="M255" s="86">
        <f t="shared" si="6"/>
        <v>0</v>
      </c>
      <c r="N255" s="36"/>
      <c r="O255" s="92"/>
      <c r="P255" s="96"/>
    </row>
    <row r="256" spans="1:16" x14ac:dyDescent="0.25">
      <c r="A256" s="1"/>
      <c r="B256" s="1"/>
      <c r="C256" s="5">
        <f t="shared" si="7"/>
        <v>246</v>
      </c>
      <c r="D256" s="19" t="str">
        <f>IF(C256&gt;MAX(БЮДЖЕТ!$C:$C),"",INDEX(БЮДЖЕТ!$P$11:$P$9415,C256))</f>
        <v/>
      </c>
      <c r="E256" s="22">
        <f>IF(D256="",0,IF(COUNTIF(БЮДЖЕТ!$P:$P,D256)=1,0,1))</f>
        <v>0</v>
      </c>
      <c r="F256" s="19" t="str">
        <f>IF($D256="","",INDEX(БЮДЖЕТ!$N:$N,SUMIFS(БЮДЖЕТ!$B:$B,БЮДЖЕТ!$P:$P,$D256)))</f>
        <v/>
      </c>
      <c r="G256" s="19" t="str">
        <f>IF($D256="","",INDEX(БЮДЖЕТ!$X:$X,SUMIFS(БЮДЖЕТ!$B:$B,БЮДЖЕТ!$P:$P,$D256)))</f>
        <v/>
      </c>
      <c r="H256" s="36"/>
      <c r="I256" s="30">
        <f>IF(D256="",0,IF(G256=ФИО!$Q$8,0,SUM(р_дни!$J:$J))+SUMIFS(факт_операции!$L:$L,факт_операции!$D:$D,D256,факт_операции!$I:$I,операции!$F$8)-SUMIFS(факт_операции!$L:$L,факт_операции!$D:$D,D256,факт_операции!$I:$I,операции!$F$9)+SUMIFS(факт_операции!$L:$L,факт_операции!$D:$D,D256,факт_операции!$I:$I,операции!$F$10)-SUMIFS(факт_операции!$L:$L,факт_операции!$D:$D,D256,факт_операции!$I:$I,операции!$F$11))</f>
        <v>0</v>
      </c>
      <c r="J256" s="48">
        <f>ROUND(IF(D256="",0,IF(SUM(р_дни!$J:$J)=0,0,(SUMIFS(БЮДЖЕТ!$V:$V,БЮДЖЕТ!$P:$P,$D256)*IF(G256=ФИО!$Q$8,0,SUM(р_дни!$J:$J))+SUMIFS(факт_операции!$Q:$Q,факт_операции!$D:$D,$D256)*1000)/SUM(р_дни!$J:$J)))/100,0)*100</f>
        <v>0</v>
      </c>
      <c r="K256" s="48">
        <f>IF(D256="",0,SUMIFS(факт_операции!$O:$O,факт_операции!$D:$D,D256)-IF(SUMIFS(факт_операции!$Q:$Q,факт_операции!$D:$D,D256)&lt;&gt;0,SUMIFS(факт_операции!$O:$O,факт_операции!$D:$D,D256,факт_операции!$N:$N,операции!$H$11),0))</f>
        <v>0</v>
      </c>
      <c r="L256" s="48">
        <f>IF(D256="",0,SUMIFS(факт_операции!$T:$T,факт_операции!$D:$D,D256))</f>
        <v>0</v>
      </c>
      <c r="M256" s="86">
        <f t="shared" si="6"/>
        <v>0</v>
      </c>
      <c r="N256" s="36"/>
      <c r="O256" s="92"/>
      <c r="P256" s="96"/>
    </row>
    <row r="257" spans="1:16" x14ac:dyDescent="0.25">
      <c r="A257" s="1"/>
      <c r="B257" s="1"/>
      <c r="C257" s="5">
        <f t="shared" si="7"/>
        <v>247</v>
      </c>
      <c r="D257" s="19" t="str">
        <f>IF(C257&gt;MAX(БЮДЖЕТ!$C:$C),"",INDEX(БЮДЖЕТ!$P$11:$P$9415,C257))</f>
        <v/>
      </c>
      <c r="E257" s="22">
        <f>IF(D257="",0,IF(COUNTIF(БЮДЖЕТ!$P:$P,D257)=1,0,1))</f>
        <v>0</v>
      </c>
      <c r="F257" s="19" t="str">
        <f>IF($D257="","",INDEX(БЮДЖЕТ!$N:$N,SUMIFS(БЮДЖЕТ!$B:$B,БЮДЖЕТ!$P:$P,$D257)))</f>
        <v/>
      </c>
      <c r="G257" s="19" t="str">
        <f>IF($D257="","",INDEX(БЮДЖЕТ!$X:$X,SUMIFS(БЮДЖЕТ!$B:$B,БЮДЖЕТ!$P:$P,$D257)))</f>
        <v/>
      </c>
      <c r="H257" s="36"/>
      <c r="I257" s="30">
        <f>IF(D257="",0,IF(G257=ФИО!$Q$8,0,SUM(р_дни!$J:$J))+SUMIFS(факт_операции!$L:$L,факт_операции!$D:$D,D257,факт_операции!$I:$I,операции!$F$8)-SUMIFS(факт_операции!$L:$L,факт_операции!$D:$D,D257,факт_операции!$I:$I,операции!$F$9)+SUMIFS(факт_операции!$L:$L,факт_операции!$D:$D,D257,факт_операции!$I:$I,операции!$F$10)-SUMIFS(факт_операции!$L:$L,факт_операции!$D:$D,D257,факт_операции!$I:$I,операции!$F$11))</f>
        <v>0</v>
      </c>
      <c r="J257" s="48">
        <f>ROUND(IF(D257="",0,IF(SUM(р_дни!$J:$J)=0,0,(SUMIFS(БЮДЖЕТ!$V:$V,БЮДЖЕТ!$P:$P,$D257)*IF(G257=ФИО!$Q$8,0,SUM(р_дни!$J:$J))+SUMIFS(факт_операции!$Q:$Q,факт_операции!$D:$D,$D257)*1000)/SUM(р_дни!$J:$J)))/100,0)*100</f>
        <v>0</v>
      </c>
      <c r="K257" s="48">
        <f>IF(D257="",0,SUMIFS(факт_операции!$O:$O,факт_операции!$D:$D,D257)-IF(SUMIFS(факт_операции!$Q:$Q,факт_операции!$D:$D,D257)&lt;&gt;0,SUMIFS(факт_операции!$O:$O,факт_операции!$D:$D,D257,факт_операции!$N:$N,операции!$H$11),0))</f>
        <v>0</v>
      </c>
      <c r="L257" s="48">
        <f>IF(D257="",0,SUMIFS(факт_операции!$T:$T,факт_операции!$D:$D,D257))</f>
        <v>0</v>
      </c>
      <c r="M257" s="86">
        <f t="shared" si="6"/>
        <v>0</v>
      </c>
      <c r="N257" s="36"/>
      <c r="O257" s="92"/>
      <c r="P257" s="96"/>
    </row>
    <row r="258" spans="1:16" x14ac:dyDescent="0.25">
      <c r="A258" s="1"/>
      <c r="B258" s="1"/>
      <c r="C258" s="5">
        <f t="shared" si="7"/>
        <v>248</v>
      </c>
      <c r="D258" s="19" t="str">
        <f>IF(C258&gt;MAX(БЮДЖЕТ!$C:$C),"",INDEX(БЮДЖЕТ!$P$11:$P$9415,C258))</f>
        <v/>
      </c>
      <c r="E258" s="22">
        <f>IF(D258="",0,IF(COUNTIF(БЮДЖЕТ!$P:$P,D258)=1,0,1))</f>
        <v>0</v>
      </c>
      <c r="F258" s="19" t="str">
        <f>IF($D258="","",INDEX(БЮДЖЕТ!$N:$N,SUMIFS(БЮДЖЕТ!$B:$B,БЮДЖЕТ!$P:$P,$D258)))</f>
        <v/>
      </c>
      <c r="G258" s="19" t="str">
        <f>IF($D258="","",INDEX(БЮДЖЕТ!$X:$X,SUMIFS(БЮДЖЕТ!$B:$B,БЮДЖЕТ!$P:$P,$D258)))</f>
        <v/>
      </c>
      <c r="H258" s="36"/>
      <c r="I258" s="30">
        <f>IF(D258="",0,IF(G258=ФИО!$Q$8,0,SUM(р_дни!$J:$J))+SUMIFS(факт_операции!$L:$L,факт_операции!$D:$D,D258,факт_операции!$I:$I,операции!$F$8)-SUMIFS(факт_операции!$L:$L,факт_операции!$D:$D,D258,факт_операции!$I:$I,операции!$F$9)+SUMIFS(факт_операции!$L:$L,факт_операции!$D:$D,D258,факт_операции!$I:$I,операции!$F$10)-SUMIFS(факт_операции!$L:$L,факт_операции!$D:$D,D258,факт_операции!$I:$I,операции!$F$11))</f>
        <v>0</v>
      </c>
      <c r="J258" s="48">
        <f>ROUND(IF(D258="",0,IF(SUM(р_дни!$J:$J)=0,0,(SUMIFS(БЮДЖЕТ!$V:$V,БЮДЖЕТ!$P:$P,$D258)*IF(G258=ФИО!$Q$8,0,SUM(р_дни!$J:$J))+SUMIFS(факт_операции!$Q:$Q,факт_операции!$D:$D,$D258)*1000)/SUM(р_дни!$J:$J)))/100,0)*100</f>
        <v>0</v>
      </c>
      <c r="K258" s="48">
        <f>IF(D258="",0,SUMIFS(факт_операции!$O:$O,факт_операции!$D:$D,D258)-IF(SUMIFS(факт_операции!$Q:$Q,факт_операции!$D:$D,D258)&lt;&gt;0,SUMIFS(факт_операции!$O:$O,факт_операции!$D:$D,D258,факт_операции!$N:$N,операции!$H$11),0))</f>
        <v>0</v>
      </c>
      <c r="L258" s="48">
        <f>IF(D258="",0,SUMIFS(факт_операции!$T:$T,факт_операции!$D:$D,D258))</f>
        <v>0</v>
      </c>
      <c r="M258" s="86">
        <f t="shared" si="6"/>
        <v>0</v>
      </c>
      <c r="N258" s="36"/>
      <c r="O258" s="92"/>
      <c r="P258" s="96"/>
    </row>
    <row r="259" spans="1:16" x14ac:dyDescent="0.25">
      <c r="A259" s="1"/>
      <c r="B259" s="1"/>
      <c r="C259" s="5">
        <f t="shared" si="7"/>
        <v>249</v>
      </c>
      <c r="D259" s="19" t="str">
        <f>IF(C259&gt;MAX(БЮДЖЕТ!$C:$C),"",INDEX(БЮДЖЕТ!$P$11:$P$9415,C259))</f>
        <v/>
      </c>
      <c r="E259" s="22">
        <f>IF(D259="",0,IF(COUNTIF(БЮДЖЕТ!$P:$P,D259)=1,0,1))</f>
        <v>0</v>
      </c>
      <c r="F259" s="19" t="str">
        <f>IF($D259="","",INDEX(БЮДЖЕТ!$N:$N,SUMIFS(БЮДЖЕТ!$B:$B,БЮДЖЕТ!$P:$P,$D259)))</f>
        <v/>
      </c>
      <c r="G259" s="19" t="str">
        <f>IF($D259="","",INDEX(БЮДЖЕТ!$X:$X,SUMIFS(БЮДЖЕТ!$B:$B,БЮДЖЕТ!$P:$P,$D259)))</f>
        <v/>
      </c>
      <c r="H259" s="36"/>
      <c r="I259" s="30">
        <f>IF(D259="",0,IF(G259=ФИО!$Q$8,0,SUM(р_дни!$J:$J))+SUMIFS(факт_операции!$L:$L,факт_операции!$D:$D,D259,факт_операции!$I:$I,операции!$F$8)-SUMIFS(факт_операции!$L:$L,факт_операции!$D:$D,D259,факт_операции!$I:$I,операции!$F$9)+SUMIFS(факт_операции!$L:$L,факт_операции!$D:$D,D259,факт_операции!$I:$I,операции!$F$10)-SUMIFS(факт_операции!$L:$L,факт_операции!$D:$D,D259,факт_операции!$I:$I,операции!$F$11))</f>
        <v>0</v>
      </c>
      <c r="J259" s="48">
        <f>ROUND(IF(D259="",0,IF(SUM(р_дни!$J:$J)=0,0,(SUMIFS(БЮДЖЕТ!$V:$V,БЮДЖЕТ!$P:$P,$D259)*IF(G259=ФИО!$Q$8,0,SUM(р_дни!$J:$J))+SUMIFS(факт_операции!$Q:$Q,факт_операции!$D:$D,$D259)*1000)/SUM(р_дни!$J:$J)))/100,0)*100</f>
        <v>0</v>
      </c>
      <c r="K259" s="48">
        <f>IF(D259="",0,SUMIFS(факт_операции!$O:$O,факт_операции!$D:$D,D259)-IF(SUMIFS(факт_операции!$Q:$Q,факт_операции!$D:$D,D259)&lt;&gt;0,SUMIFS(факт_операции!$O:$O,факт_операции!$D:$D,D259,факт_операции!$N:$N,операции!$H$11),0))</f>
        <v>0</v>
      </c>
      <c r="L259" s="48">
        <f>IF(D259="",0,SUMIFS(факт_операции!$T:$T,факт_операции!$D:$D,D259))</f>
        <v>0</v>
      </c>
      <c r="M259" s="86">
        <f t="shared" si="6"/>
        <v>0</v>
      </c>
      <c r="N259" s="36"/>
      <c r="O259" s="92"/>
      <c r="P259" s="96"/>
    </row>
    <row r="260" spans="1:16" x14ac:dyDescent="0.25">
      <c r="A260" s="1"/>
      <c r="B260" s="1"/>
      <c r="C260" s="5">
        <f t="shared" si="7"/>
        <v>250</v>
      </c>
      <c r="D260" s="19" t="str">
        <f>IF(C260&gt;MAX(БЮДЖЕТ!$C:$C),"",INDEX(БЮДЖЕТ!$P$11:$P$9415,C260))</f>
        <v/>
      </c>
      <c r="E260" s="22">
        <f>IF(D260="",0,IF(COUNTIF(БЮДЖЕТ!$P:$P,D260)=1,0,1))</f>
        <v>0</v>
      </c>
      <c r="F260" s="19" t="str">
        <f>IF($D260="","",INDEX(БЮДЖЕТ!$N:$N,SUMIFS(БЮДЖЕТ!$B:$B,БЮДЖЕТ!$P:$P,$D260)))</f>
        <v/>
      </c>
      <c r="G260" s="19" t="str">
        <f>IF($D260="","",INDEX(БЮДЖЕТ!$X:$X,SUMIFS(БЮДЖЕТ!$B:$B,БЮДЖЕТ!$P:$P,$D260)))</f>
        <v/>
      </c>
      <c r="H260" s="36"/>
      <c r="I260" s="30">
        <f>IF(D260="",0,IF(G260=ФИО!$Q$8,0,SUM(р_дни!$J:$J))+SUMIFS(факт_операции!$L:$L,факт_операции!$D:$D,D260,факт_операции!$I:$I,операции!$F$8)-SUMIFS(факт_операции!$L:$L,факт_операции!$D:$D,D260,факт_операции!$I:$I,операции!$F$9)+SUMIFS(факт_операции!$L:$L,факт_операции!$D:$D,D260,факт_операции!$I:$I,операции!$F$10)-SUMIFS(факт_операции!$L:$L,факт_операции!$D:$D,D260,факт_операции!$I:$I,операции!$F$11))</f>
        <v>0</v>
      </c>
      <c r="J260" s="48">
        <f>ROUND(IF(D260="",0,IF(SUM(р_дни!$J:$J)=0,0,(SUMIFS(БЮДЖЕТ!$V:$V,БЮДЖЕТ!$P:$P,$D260)*IF(G260=ФИО!$Q$8,0,SUM(р_дни!$J:$J))+SUMIFS(факт_операции!$Q:$Q,факт_операции!$D:$D,$D260)*1000)/SUM(р_дни!$J:$J)))/100,0)*100</f>
        <v>0</v>
      </c>
      <c r="K260" s="48">
        <f>IF(D260="",0,SUMIFS(факт_операции!$O:$O,факт_операции!$D:$D,D260)-IF(SUMIFS(факт_операции!$Q:$Q,факт_операции!$D:$D,D260)&lt;&gt;0,SUMIFS(факт_операции!$O:$O,факт_операции!$D:$D,D260,факт_операции!$N:$N,операции!$H$11),0))</f>
        <v>0</v>
      </c>
      <c r="L260" s="48">
        <f>IF(D260="",0,SUMIFS(факт_операции!$T:$T,факт_операции!$D:$D,D260))</f>
        <v>0</v>
      </c>
      <c r="M260" s="86">
        <f t="shared" si="6"/>
        <v>0</v>
      </c>
      <c r="N260" s="36"/>
      <c r="O260" s="92"/>
      <c r="P260" s="96"/>
    </row>
    <row r="261" spans="1:16" x14ac:dyDescent="0.25">
      <c r="A261" s="1"/>
      <c r="B261" s="1"/>
      <c r="C261" s="5">
        <f t="shared" si="7"/>
        <v>251</v>
      </c>
      <c r="D261" s="19" t="str">
        <f>IF(C261&gt;MAX(БЮДЖЕТ!$C:$C),"",INDEX(БЮДЖЕТ!$P$11:$P$9415,C261))</f>
        <v/>
      </c>
      <c r="E261" s="22">
        <f>IF(D261="",0,IF(COUNTIF(БЮДЖЕТ!$P:$P,D261)=1,0,1))</f>
        <v>0</v>
      </c>
      <c r="F261" s="19" t="str">
        <f>IF($D261="","",INDEX(БЮДЖЕТ!$N:$N,SUMIFS(БЮДЖЕТ!$B:$B,БЮДЖЕТ!$P:$P,$D261)))</f>
        <v/>
      </c>
      <c r="G261" s="19" t="str">
        <f>IF($D261="","",INDEX(БЮДЖЕТ!$X:$X,SUMIFS(БЮДЖЕТ!$B:$B,БЮДЖЕТ!$P:$P,$D261)))</f>
        <v/>
      </c>
      <c r="H261" s="36"/>
      <c r="I261" s="30">
        <f>IF(D261="",0,IF(G261=ФИО!$Q$8,0,SUM(р_дни!$J:$J))+SUMIFS(факт_операции!$L:$L,факт_операции!$D:$D,D261,факт_операции!$I:$I,операции!$F$8)-SUMIFS(факт_операции!$L:$L,факт_операции!$D:$D,D261,факт_операции!$I:$I,операции!$F$9)+SUMIFS(факт_операции!$L:$L,факт_операции!$D:$D,D261,факт_операции!$I:$I,операции!$F$10)-SUMIFS(факт_операции!$L:$L,факт_операции!$D:$D,D261,факт_операции!$I:$I,операции!$F$11))</f>
        <v>0</v>
      </c>
      <c r="J261" s="48">
        <f>ROUND(IF(D261="",0,IF(SUM(р_дни!$J:$J)=0,0,(SUMIFS(БЮДЖЕТ!$V:$V,БЮДЖЕТ!$P:$P,$D261)*IF(G261=ФИО!$Q$8,0,SUM(р_дни!$J:$J))+SUMIFS(факт_операции!$Q:$Q,факт_операции!$D:$D,$D261)*1000)/SUM(р_дни!$J:$J)))/100,0)*100</f>
        <v>0</v>
      </c>
      <c r="K261" s="48">
        <f>IF(D261="",0,SUMIFS(факт_операции!$O:$O,факт_операции!$D:$D,D261)-IF(SUMIFS(факт_операции!$Q:$Q,факт_операции!$D:$D,D261)&lt;&gt;0,SUMIFS(факт_операции!$O:$O,факт_операции!$D:$D,D261,факт_операции!$N:$N,операции!$H$11),0))</f>
        <v>0</v>
      </c>
      <c r="L261" s="48">
        <f>IF(D261="",0,SUMIFS(факт_операции!$T:$T,факт_операции!$D:$D,D261))</f>
        <v>0</v>
      </c>
      <c r="M261" s="86">
        <f t="shared" si="6"/>
        <v>0</v>
      </c>
      <c r="N261" s="36"/>
      <c r="O261" s="92"/>
      <c r="P261" s="96"/>
    </row>
    <row r="262" spans="1:16" x14ac:dyDescent="0.25">
      <c r="A262" s="1"/>
      <c r="B262" s="1"/>
      <c r="C262" s="5">
        <f t="shared" si="7"/>
        <v>252</v>
      </c>
      <c r="D262" s="19" t="str">
        <f>IF(C262&gt;MAX(БЮДЖЕТ!$C:$C),"",INDEX(БЮДЖЕТ!$P$11:$P$9415,C262))</f>
        <v/>
      </c>
      <c r="E262" s="22">
        <f>IF(D262="",0,IF(COUNTIF(БЮДЖЕТ!$P:$P,D262)=1,0,1))</f>
        <v>0</v>
      </c>
      <c r="F262" s="19" t="str">
        <f>IF($D262="","",INDEX(БЮДЖЕТ!$N:$N,SUMIFS(БЮДЖЕТ!$B:$B,БЮДЖЕТ!$P:$P,$D262)))</f>
        <v/>
      </c>
      <c r="G262" s="19" t="str">
        <f>IF($D262="","",INDEX(БЮДЖЕТ!$X:$X,SUMIFS(БЮДЖЕТ!$B:$B,БЮДЖЕТ!$P:$P,$D262)))</f>
        <v/>
      </c>
      <c r="H262" s="36"/>
      <c r="I262" s="30">
        <f>IF(D262="",0,IF(G262=ФИО!$Q$8,0,SUM(р_дни!$J:$J))+SUMIFS(факт_операции!$L:$L,факт_операции!$D:$D,D262,факт_операции!$I:$I,операции!$F$8)-SUMIFS(факт_операции!$L:$L,факт_операции!$D:$D,D262,факт_операции!$I:$I,операции!$F$9)+SUMIFS(факт_операции!$L:$L,факт_операции!$D:$D,D262,факт_операции!$I:$I,операции!$F$10)-SUMIFS(факт_операции!$L:$L,факт_операции!$D:$D,D262,факт_операции!$I:$I,операции!$F$11))</f>
        <v>0</v>
      </c>
      <c r="J262" s="48">
        <f>ROUND(IF(D262="",0,IF(SUM(р_дни!$J:$J)=0,0,(SUMIFS(БЮДЖЕТ!$V:$V,БЮДЖЕТ!$P:$P,$D262)*IF(G262=ФИО!$Q$8,0,SUM(р_дни!$J:$J))+SUMIFS(факт_операции!$Q:$Q,факт_операции!$D:$D,$D262)*1000)/SUM(р_дни!$J:$J)))/100,0)*100</f>
        <v>0</v>
      </c>
      <c r="K262" s="48">
        <f>IF(D262="",0,SUMIFS(факт_операции!$O:$O,факт_операции!$D:$D,D262)-IF(SUMIFS(факт_операции!$Q:$Q,факт_операции!$D:$D,D262)&lt;&gt;0,SUMIFS(факт_операции!$O:$O,факт_операции!$D:$D,D262,факт_операции!$N:$N,операции!$H$11),0))</f>
        <v>0</v>
      </c>
      <c r="L262" s="48">
        <f>IF(D262="",0,SUMIFS(факт_операции!$T:$T,факт_операции!$D:$D,D262))</f>
        <v>0</v>
      </c>
      <c r="M262" s="86">
        <f t="shared" si="6"/>
        <v>0</v>
      </c>
      <c r="N262" s="36"/>
      <c r="O262" s="92"/>
      <c r="P262" s="96"/>
    </row>
    <row r="263" spans="1:16" x14ac:dyDescent="0.25">
      <c r="A263" s="1"/>
      <c r="B263" s="1"/>
      <c r="C263" s="5">
        <f t="shared" si="7"/>
        <v>253</v>
      </c>
      <c r="D263" s="19" t="str">
        <f>IF(C263&gt;MAX(БЮДЖЕТ!$C:$C),"",INDEX(БЮДЖЕТ!$P$11:$P$9415,C263))</f>
        <v/>
      </c>
      <c r="E263" s="22">
        <f>IF(D263="",0,IF(COUNTIF(БЮДЖЕТ!$P:$P,D263)=1,0,1))</f>
        <v>0</v>
      </c>
      <c r="F263" s="19" t="str">
        <f>IF($D263="","",INDEX(БЮДЖЕТ!$N:$N,SUMIFS(БЮДЖЕТ!$B:$B,БЮДЖЕТ!$P:$P,$D263)))</f>
        <v/>
      </c>
      <c r="G263" s="19" t="str">
        <f>IF($D263="","",INDEX(БЮДЖЕТ!$X:$X,SUMIFS(БЮДЖЕТ!$B:$B,БЮДЖЕТ!$P:$P,$D263)))</f>
        <v/>
      </c>
      <c r="H263" s="36"/>
      <c r="I263" s="30">
        <f>IF(D263="",0,IF(G263=ФИО!$Q$8,0,SUM(р_дни!$J:$J))+SUMIFS(факт_операции!$L:$L,факт_операции!$D:$D,D263,факт_операции!$I:$I,операции!$F$8)-SUMIFS(факт_операции!$L:$L,факт_операции!$D:$D,D263,факт_операции!$I:$I,операции!$F$9)+SUMIFS(факт_операции!$L:$L,факт_операции!$D:$D,D263,факт_операции!$I:$I,операции!$F$10)-SUMIFS(факт_операции!$L:$L,факт_операции!$D:$D,D263,факт_операции!$I:$I,операции!$F$11))</f>
        <v>0</v>
      </c>
      <c r="J263" s="48">
        <f>ROUND(IF(D263="",0,IF(SUM(р_дни!$J:$J)=0,0,(SUMIFS(БЮДЖЕТ!$V:$V,БЮДЖЕТ!$P:$P,$D263)*IF(G263=ФИО!$Q$8,0,SUM(р_дни!$J:$J))+SUMIFS(факт_операции!$Q:$Q,факт_операции!$D:$D,$D263)*1000)/SUM(р_дни!$J:$J)))/100,0)*100</f>
        <v>0</v>
      </c>
      <c r="K263" s="48">
        <f>IF(D263="",0,SUMIFS(факт_операции!$O:$O,факт_операции!$D:$D,D263)-IF(SUMIFS(факт_операции!$Q:$Q,факт_операции!$D:$D,D263)&lt;&gt;0,SUMIFS(факт_операции!$O:$O,факт_операции!$D:$D,D263,факт_операции!$N:$N,операции!$H$11),0))</f>
        <v>0</v>
      </c>
      <c r="L263" s="48">
        <f>IF(D263="",0,SUMIFS(факт_операции!$T:$T,факт_операции!$D:$D,D263))</f>
        <v>0</v>
      </c>
      <c r="M263" s="86">
        <f t="shared" si="6"/>
        <v>0</v>
      </c>
      <c r="N263" s="36"/>
      <c r="O263" s="92"/>
      <c r="P263" s="96"/>
    </row>
    <row r="264" spans="1:16" x14ac:dyDescent="0.25">
      <c r="A264" s="1"/>
      <c r="B264" s="1"/>
      <c r="C264" s="5">
        <f t="shared" si="7"/>
        <v>254</v>
      </c>
      <c r="D264" s="19" t="str">
        <f>IF(C264&gt;MAX(БЮДЖЕТ!$C:$C),"",INDEX(БЮДЖЕТ!$P$11:$P$9415,C264))</f>
        <v/>
      </c>
      <c r="E264" s="22">
        <f>IF(D264="",0,IF(COUNTIF(БЮДЖЕТ!$P:$P,D264)=1,0,1))</f>
        <v>0</v>
      </c>
      <c r="F264" s="19" t="str">
        <f>IF($D264="","",INDEX(БЮДЖЕТ!$N:$N,SUMIFS(БЮДЖЕТ!$B:$B,БЮДЖЕТ!$P:$P,$D264)))</f>
        <v/>
      </c>
      <c r="G264" s="19" t="str">
        <f>IF($D264="","",INDEX(БЮДЖЕТ!$X:$X,SUMIFS(БЮДЖЕТ!$B:$B,БЮДЖЕТ!$P:$P,$D264)))</f>
        <v/>
      </c>
      <c r="H264" s="36"/>
      <c r="I264" s="30">
        <f>IF(D264="",0,IF(G264=ФИО!$Q$8,0,SUM(р_дни!$J:$J))+SUMIFS(факт_операции!$L:$L,факт_операции!$D:$D,D264,факт_операции!$I:$I,операции!$F$8)-SUMIFS(факт_операции!$L:$L,факт_операции!$D:$D,D264,факт_операции!$I:$I,операции!$F$9)+SUMIFS(факт_операции!$L:$L,факт_операции!$D:$D,D264,факт_операции!$I:$I,операции!$F$10)-SUMIFS(факт_операции!$L:$L,факт_операции!$D:$D,D264,факт_операции!$I:$I,операции!$F$11))</f>
        <v>0</v>
      </c>
      <c r="J264" s="48">
        <f>ROUND(IF(D264="",0,IF(SUM(р_дни!$J:$J)=0,0,(SUMIFS(БЮДЖЕТ!$V:$V,БЮДЖЕТ!$P:$P,$D264)*IF(G264=ФИО!$Q$8,0,SUM(р_дни!$J:$J))+SUMIFS(факт_операции!$Q:$Q,факт_операции!$D:$D,$D264)*1000)/SUM(р_дни!$J:$J)))/100,0)*100</f>
        <v>0</v>
      </c>
      <c r="K264" s="48">
        <f>IF(D264="",0,SUMIFS(факт_операции!$O:$O,факт_операции!$D:$D,D264)-IF(SUMIFS(факт_операции!$Q:$Q,факт_операции!$D:$D,D264)&lt;&gt;0,SUMIFS(факт_операции!$O:$O,факт_операции!$D:$D,D264,факт_операции!$N:$N,операции!$H$11),0))</f>
        <v>0</v>
      </c>
      <c r="L264" s="48">
        <f>IF(D264="",0,SUMIFS(факт_операции!$T:$T,факт_операции!$D:$D,D264))</f>
        <v>0</v>
      </c>
      <c r="M264" s="86">
        <f t="shared" si="6"/>
        <v>0</v>
      </c>
      <c r="N264" s="36"/>
      <c r="O264" s="92"/>
      <c r="P264" s="96"/>
    </row>
    <row r="265" spans="1:16" x14ac:dyDescent="0.25">
      <c r="A265" s="1"/>
      <c r="B265" s="1"/>
      <c r="C265" s="5">
        <f t="shared" si="7"/>
        <v>255</v>
      </c>
      <c r="D265" s="19" t="str">
        <f>IF(C265&gt;MAX(БЮДЖЕТ!$C:$C),"",INDEX(БЮДЖЕТ!$P$11:$P$9415,C265))</f>
        <v/>
      </c>
      <c r="E265" s="22">
        <f>IF(D265="",0,IF(COUNTIF(БЮДЖЕТ!$P:$P,D265)=1,0,1))</f>
        <v>0</v>
      </c>
      <c r="F265" s="19" t="str">
        <f>IF($D265="","",INDEX(БЮДЖЕТ!$N:$N,SUMIFS(БЮДЖЕТ!$B:$B,БЮДЖЕТ!$P:$P,$D265)))</f>
        <v/>
      </c>
      <c r="G265" s="19" t="str">
        <f>IF($D265="","",INDEX(БЮДЖЕТ!$X:$X,SUMIFS(БЮДЖЕТ!$B:$B,БЮДЖЕТ!$P:$P,$D265)))</f>
        <v/>
      </c>
      <c r="H265" s="36"/>
      <c r="I265" s="30">
        <f>IF(D265="",0,IF(G265=ФИО!$Q$8,0,SUM(р_дни!$J:$J))+SUMIFS(факт_операции!$L:$L,факт_операции!$D:$D,D265,факт_операции!$I:$I,операции!$F$8)-SUMIFS(факт_операции!$L:$L,факт_операции!$D:$D,D265,факт_операции!$I:$I,операции!$F$9)+SUMIFS(факт_операции!$L:$L,факт_операции!$D:$D,D265,факт_операции!$I:$I,операции!$F$10)-SUMIFS(факт_операции!$L:$L,факт_операции!$D:$D,D265,факт_операции!$I:$I,операции!$F$11))</f>
        <v>0</v>
      </c>
      <c r="J265" s="48">
        <f>ROUND(IF(D265="",0,IF(SUM(р_дни!$J:$J)=0,0,(SUMIFS(БЮДЖЕТ!$V:$V,БЮДЖЕТ!$P:$P,$D265)*IF(G265=ФИО!$Q$8,0,SUM(р_дни!$J:$J))+SUMIFS(факт_операции!$Q:$Q,факт_операции!$D:$D,$D265)*1000)/SUM(р_дни!$J:$J)))/100,0)*100</f>
        <v>0</v>
      </c>
      <c r="K265" s="48">
        <f>IF(D265="",0,SUMIFS(факт_операции!$O:$O,факт_операции!$D:$D,D265)-IF(SUMIFS(факт_операции!$Q:$Q,факт_операции!$D:$D,D265)&lt;&gt;0,SUMIFS(факт_операции!$O:$O,факт_операции!$D:$D,D265,факт_операции!$N:$N,операции!$H$11),0))</f>
        <v>0</v>
      </c>
      <c r="L265" s="48">
        <f>IF(D265="",0,SUMIFS(факт_операции!$T:$T,факт_операции!$D:$D,D265))</f>
        <v>0</v>
      </c>
      <c r="M265" s="86">
        <f t="shared" si="6"/>
        <v>0</v>
      </c>
      <c r="N265" s="36"/>
      <c r="O265" s="92"/>
      <c r="P265" s="96"/>
    </row>
    <row r="266" spans="1:16" x14ac:dyDescent="0.25">
      <c r="A266" s="1"/>
      <c r="B266" s="1"/>
      <c r="C266" s="5">
        <f t="shared" si="7"/>
        <v>256</v>
      </c>
      <c r="D266" s="19" t="str">
        <f>IF(C266&gt;MAX(БЮДЖЕТ!$C:$C),"",INDEX(БЮДЖЕТ!$P$11:$P$9415,C266))</f>
        <v/>
      </c>
      <c r="E266" s="22">
        <f>IF(D266="",0,IF(COUNTIF(БЮДЖЕТ!$P:$P,D266)=1,0,1))</f>
        <v>0</v>
      </c>
      <c r="F266" s="19" t="str">
        <f>IF($D266="","",INDEX(БЮДЖЕТ!$N:$N,SUMIFS(БЮДЖЕТ!$B:$B,БЮДЖЕТ!$P:$P,$D266)))</f>
        <v/>
      </c>
      <c r="G266" s="19" t="str">
        <f>IF($D266="","",INDEX(БЮДЖЕТ!$X:$X,SUMIFS(БЮДЖЕТ!$B:$B,БЮДЖЕТ!$P:$P,$D266)))</f>
        <v/>
      </c>
      <c r="H266" s="36"/>
      <c r="I266" s="30">
        <f>IF(D266="",0,IF(G266=ФИО!$Q$8,0,SUM(р_дни!$J:$J))+SUMIFS(факт_операции!$L:$L,факт_операции!$D:$D,D266,факт_операции!$I:$I,операции!$F$8)-SUMIFS(факт_операции!$L:$L,факт_операции!$D:$D,D266,факт_операции!$I:$I,операции!$F$9)+SUMIFS(факт_операции!$L:$L,факт_операции!$D:$D,D266,факт_операции!$I:$I,операции!$F$10)-SUMIFS(факт_операции!$L:$L,факт_операции!$D:$D,D266,факт_операции!$I:$I,операции!$F$11))</f>
        <v>0</v>
      </c>
      <c r="J266" s="48">
        <f>ROUND(IF(D266="",0,IF(SUM(р_дни!$J:$J)=0,0,(SUMIFS(БЮДЖЕТ!$V:$V,БЮДЖЕТ!$P:$P,$D266)*IF(G266=ФИО!$Q$8,0,SUM(р_дни!$J:$J))+SUMIFS(факт_операции!$Q:$Q,факт_операции!$D:$D,$D266)*1000)/SUM(р_дни!$J:$J)))/100,0)*100</f>
        <v>0</v>
      </c>
      <c r="K266" s="48">
        <f>IF(D266="",0,SUMIFS(факт_операции!$O:$O,факт_операции!$D:$D,D266)-IF(SUMIFS(факт_операции!$Q:$Q,факт_операции!$D:$D,D266)&lt;&gt;0,SUMIFS(факт_операции!$O:$O,факт_операции!$D:$D,D266,факт_операции!$N:$N,операции!$H$11),0))</f>
        <v>0</v>
      </c>
      <c r="L266" s="48">
        <f>IF(D266="",0,SUMIFS(факт_операции!$T:$T,факт_операции!$D:$D,D266))</f>
        <v>0</v>
      </c>
      <c r="M266" s="86">
        <f t="shared" si="6"/>
        <v>0</v>
      </c>
      <c r="N266" s="36"/>
      <c r="O266" s="92"/>
      <c r="P266" s="96"/>
    </row>
    <row r="267" spans="1:16" x14ac:dyDescent="0.25">
      <c r="A267" s="1"/>
      <c r="B267" s="1"/>
      <c r="C267" s="5">
        <f t="shared" si="7"/>
        <v>257</v>
      </c>
      <c r="D267" s="19" t="str">
        <f>IF(C267&gt;MAX(БЮДЖЕТ!$C:$C),"",INDEX(БЮДЖЕТ!$P$11:$P$9415,C267))</f>
        <v/>
      </c>
      <c r="E267" s="22">
        <f>IF(D267="",0,IF(COUNTIF(БЮДЖЕТ!$P:$P,D267)=1,0,1))</f>
        <v>0</v>
      </c>
      <c r="F267" s="19" t="str">
        <f>IF($D267="","",INDEX(БЮДЖЕТ!$N:$N,SUMIFS(БЮДЖЕТ!$B:$B,БЮДЖЕТ!$P:$P,$D267)))</f>
        <v/>
      </c>
      <c r="G267" s="19" t="str">
        <f>IF($D267="","",INDEX(БЮДЖЕТ!$X:$X,SUMIFS(БЮДЖЕТ!$B:$B,БЮДЖЕТ!$P:$P,$D267)))</f>
        <v/>
      </c>
      <c r="H267" s="36"/>
      <c r="I267" s="30">
        <f>IF(D267="",0,IF(G267=ФИО!$Q$8,0,SUM(р_дни!$J:$J))+SUMIFS(факт_операции!$L:$L,факт_операции!$D:$D,D267,факт_операции!$I:$I,операции!$F$8)-SUMIFS(факт_операции!$L:$L,факт_операции!$D:$D,D267,факт_операции!$I:$I,операции!$F$9)+SUMIFS(факт_операции!$L:$L,факт_операции!$D:$D,D267,факт_операции!$I:$I,операции!$F$10)-SUMIFS(факт_операции!$L:$L,факт_операции!$D:$D,D267,факт_операции!$I:$I,операции!$F$11))</f>
        <v>0</v>
      </c>
      <c r="J267" s="48">
        <f>ROUND(IF(D267="",0,IF(SUM(р_дни!$J:$J)=0,0,(SUMIFS(БЮДЖЕТ!$V:$V,БЮДЖЕТ!$P:$P,$D267)*IF(G267=ФИО!$Q$8,0,SUM(р_дни!$J:$J))+SUMIFS(факт_операции!$Q:$Q,факт_операции!$D:$D,$D267)*1000)/SUM(р_дни!$J:$J)))/100,0)*100</f>
        <v>0</v>
      </c>
      <c r="K267" s="48">
        <f>IF(D267="",0,SUMIFS(факт_операции!$O:$O,факт_операции!$D:$D,D267)-IF(SUMIFS(факт_операции!$Q:$Q,факт_операции!$D:$D,D267)&lt;&gt;0,SUMIFS(факт_операции!$O:$O,факт_операции!$D:$D,D267,факт_операции!$N:$N,операции!$H$11),0))</f>
        <v>0</v>
      </c>
      <c r="L267" s="48">
        <f>IF(D267="",0,SUMIFS(факт_операции!$T:$T,факт_операции!$D:$D,D267))</f>
        <v>0</v>
      </c>
      <c r="M267" s="86">
        <f t="shared" si="6"/>
        <v>0</v>
      </c>
      <c r="N267" s="36"/>
      <c r="O267" s="92"/>
      <c r="P267" s="96"/>
    </row>
    <row r="268" spans="1:16" x14ac:dyDescent="0.25">
      <c r="A268" s="1"/>
      <c r="B268" s="1"/>
      <c r="C268" s="5">
        <f t="shared" si="7"/>
        <v>258</v>
      </c>
      <c r="D268" s="19" t="str">
        <f>IF(C268&gt;MAX(БЮДЖЕТ!$C:$C),"",INDEX(БЮДЖЕТ!$P$11:$P$9415,C268))</f>
        <v/>
      </c>
      <c r="E268" s="22">
        <f>IF(D268="",0,IF(COUNTIF(БЮДЖЕТ!$P:$P,D268)=1,0,1))</f>
        <v>0</v>
      </c>
      <c r="F268" s="19" t="str">
        <f>IF($D268="","",INDEX(БЮДЖЕТ!$N:$N,SUMIFS(БЮДЖЕТ!$B:$B,БЮДЖЕТ!$P:$P,$D268)))</f>
        <v/>
      </c>
      <c r="G268" s="19" t="str">
        <f>IF($D268="","",INDEX(БЮДЖЕТ!$X:$X,SUMIFS(БЮДЖЕТ!$B:$B,БЮДЖЕТ!$P:$P,$D268)))</f>
        <v/>
      </c>
      <c r="H268" s="36"/>
      <c r="I268" s="30">
        <f>IF(D268="",0,IF(G268=ФИО!$Q$8,0,SUM(р_дни!$J:$J))+SUMIFS(факт_операции!$L:$L,факт_операции!$D:$D,D268,факт_операции!$I:$I,операции!$F$8)-SUMIFS(факт_операции!$L:$L,факт_операции!$D:$D,D268,факт_операции!$I:$I,операции!$F$9)+SUMIFS(факт_операции!$L:$L,факт_операции!$D:$D,D268,факт_операции!$I:$I,операции!$F$10)-SUMIFS(факт_операции!$L:$L,факт_операции!$D:$D,D268,факт_операции!$I:$I,операции!$F$11))</f>
        <v>0</v>
      </c>
      <c r="J268" s="48">
        <f>ROUND(IF(D268="",0,IF(SUM(р_дни!$J:$J)=0,0,(SUMIFS(БЮДЖЕТ!$V:$V,БЮДЖЕТ!$P:$P,$D268)*IF(G268=ФИО!$Q$8,0,SUM(р_дни!$J:$J))+SUMIFS(факт_операции!$Q:$Q,факт_операции!$D:$D,$D268)*1000)/SUM(р_дни!$J:$J)))/100,0)*100</f>
        <v>0</v>
      </c>
      <c r="K268" s="48">
        <f>IF(D268="",0,SUMIFS(факт_операции!$O:$O,факт_операции!$D:$D,D268)-IF(SUMIFS(факт_операции!$Q:$Q,факт_операции!$D:$D,D268)&lt;&gt;0,SUMIFS(факт_операции!$O:$O,факт_операции!$D:$D,D268,факт_операции!$N:$N,операции!$H$11),0))</f>
        <v>0</v>
      </c>
      <c r="L268" s="48">
        <f>IF(D268="",0,SUMIFS(факт_операции!$T:$T,факт_операции!$D:$D,D268))</f>
        <v>0</v>
      </c>
      <c r="M268" s="86">
        <f t="shared" ref="M268:M331" si="8">IF(D268="",0,J268-K268-L268)</f>
        <v>0</v>
      </c>
      <c r="N268" s="36"/>
      <c r="O268" s="92"/>
      <c r="P268" s="96"/>
    </row>
    <row r="269" spans="1:16" x14ac:dyDescent="0.25">
      <c r="A269" s="1"/>
      <c r="B269" s="1"/>
      <c r="C269" s="5">
        <f t="shared" ref="C269:C332" si="9">C268+1</f>
        <v>259</v>
      </c>
      <c r="D269" s="19" t="str">
        <f>IF(C269&gt;MAX(БЮДЖЕТ!$C:$C),"",INDEX(БЮДЖЕТ!$P$11:$P$9415,C269))</f>
        <v/>
      </c>
      <c r="E269" s="22">
        <f>IF(D269="",0,IF(COUNTIF(БЮДЖЕТ!$P:$P,D269)=1,0,1))</f>
        <v>0</v>
      </c>
      <c r="F269" s="19" t="str">
        <f>IF($D269="","",INDEX(БЮДЖЕТ!$N:$N,SUMIFS(БЮДЖЕТ!$B:$B,БЮДЖЕТ!$P:$P,$D269)))</f>
        <v/>
      </c>
      <c r="G269" s="19" t="str">
        <f>IF($D269="","",INDEX(БЮДЖЕТ!$X:$X,SUMIFS(БЮДЖЕТ!$B:$B,БЮДЖЕТ!$P:$P,$D269)))</f>
        <v/>
      </c>
      <c r="H269" s="36"/>
      <c r="I269" s="30">
        <f>IF(D269="",0,IF(G269=ФИО!$Q$8,0,SUM(р_дни!$J:$J))+SUMIFS(факт_операции!$L:$L,факт_операции!$D:$D,D269,факт_операции!$I:$I,операции!$F$8)-SUMIFS(факт_операции!$L:$L,факт_операции!$D:$D,D269,факт_операции!$I:$I,операции!$F$9)+SUMIFS(факт_операции!$L:$L,факт_операции!$D:$D,D269,факт_операции!$I:$I,операции!$F$10)-SUMIFS(факт_операции!$L:$L,факт_операции!$D:$D,D269,факт_операции!$I:$I,операции!$F$11))</f>
        <v>0</v>
      </c>
      <c r="J269" s="48">
        <f>ROUND(IF(D269="",0,IF(SUM(р_дни!$J:$J)=0,0,(SUMIFS(БЮДЖЕТ!$V:$V,БЮДЖЕТ!$P:$P,$D269)*IF(G269=ФИО!$Q$8,0,SUM(р_дни!$J:$J))+SUMIFS(факт_операции!$Q:$Q,факт_операции!$D:$D,$D269)*1000)/SUM(р_дни!$J:$J)))/100,0)*100</f>
        <v>0</v>
      </c>
      <c r="K269" s="48">
        <f>IF(D269="",0,SUMIFS(факт_операции!$O:$O,факт_операции!$D:$D,D269)-IF(SUMIFS(факт_операции!$Q:$Q,факт_операции!$D:$D,D269)&lt;&gt;0,SUMIFS(факт_операции!$O:$O,факт_операции!$D:$D,D269,факт_операции!$N:$N,операции!$H$11),0))</f>
        <v>0</v>
      </c>
      <c r="L269" s="48">
        <f>IF(D269="",0,SUMIFS(факт_операции!$T:$T,факт_операции!$D:$D,D269))</f>
        <v>0</v>
      </c>
      <c r="M269" s="86">
        <f t="shared" si="8"/>
        <v>0</v>
      </c>
      <c r="N269" s="36"/>
      <c r="O269" s="92"/>
      <c r="P269" s="96"/>
    </row>
    <row r="270" spans="1:16" x14ac:dyDescent="0.25">
      <c r="A270" s="1"/>
      <c r="B270" s="1"/>
      <c r="C270" s="5">
        <f t="shared" si="9"/>
        <v>260</v>
      </c>
      <c r="D270" s="19" t="str">
        <f>IF(C270&gt;MAX(БЮДЖЕТ!$C:$C),"",INDEX(БЮДЖЕТ!$P$11:$P$9415,C270))</f>
        <v/>
      </c>
      <c r="E270" s="22">
        <f>IF(D270="",0,IF(COUNTIF(БЮДЖЕТ!$P:$P,D270)=1,0,1))</f>
        <v>0</v>
      </c>
      <c r="F270" s="19" t="str">
        <f>IF($D270="","",INDEX(БЮДЖЕТ!$N:$N,SUMIFS(БЮДЖЕТ!$B:$B,БЮДЖЕТ!$P:$P,$D270)))</f>
        <v/>
      </c>
      <c r="G270" s="19" t="str">
        <f>IF($D270="","",INDEX(БЮДЖЕТ!$X:$X,SUMIFS(БЮДЖЕТ!$B:$B,БЮДЖЕТ!$P:$P,$D270)))</f>
        <v/>
      </c>
      <c r="H270" s="36"/>
      <c r="I270" s="30">
        <f>IF(D270="",0,IF(G270=ФИО!$Q$8,0,SUM(р_дни!$J:$J))+SUMIFS(факт_операции!$L:$L,факт_операции!$D:$D,D270,факт_операции!$I:$I,операции!$F$8)-SUMIFS(факт_операции!$L:$L,факт_операции!$D:$D,D270,факт_операции!$I:$I,операции!$F$9)+SUMIFS(факт_операции!$L:$L,факт_операции!$D:$D,D270,факт_операции!$I:$I,операции!$F$10)-SUMIFS(факт_операции!$L:$L,факт_операции!$D:$D,D270,факт_операции!$I:$I,операции!$F$11))</f>
        <v>0</v>
      </c>
      <c r="J270" s="48">
        <f>ROUND(IF(D270="",0,IF(SUM(р_дни!$J:$J)=0,0,(SUMIFS(БЮДЖЕТ!$V:$V,БЮДЖЕТ!$P:$P,$D270)*IF(G270=ФИО!$Q$8,0,SUM(р_дни!$J:$J))+SUMIFS(факт_операции!$Q:$Q,факт_операции!$D:$D,$D270)*1000)/SUM(р_дни!$J:$J)))/100,0)*100</f>
        <v>0</v>
      </c>
      <c r="K270" s="48">
        <f>IF(D270="",0,SUMIFS(факт_операции!$O:$O,факт_операции!$D:$D,D270)-IF(SUMIFS(факт_операции!$Q:$Q,факт_операции!$D:$D,D270)&lt;&gt;0,SUMIFS(факт_операции!$O:$O,факт_операции!$D:$D,D270,факт_операции!$N:$N,операции!$H$11),0))</f>
        <v>0</v>
      </c>
      <c r="L270" s="48">
        <f>IF(D270="",0,SUMIFS(факт_операции!$T:$T,факт_операции!$D:$D,D270))</f>
        <v>0</v>
      </c>
      <c r="M270" s="86">
        <f t="shared" si="8"/>
        <v>0</v>
      </c>
      <c r="N270" s="36"/>
      <c r="O270" s="92"/>
      <c r="P270" s="96"/>
    </row>
    <row r="271" spans="1:16" x14ac:dyDescent="0.25">
      <c r="A271" s="1"/>
      <c r="B271" s="1"/>
      <c r="C271" s="5">
        <f t="shared" si="9"/>
        <v>261</v>
      </c>
      <c r="D271" s="19" t="str">
        <f>IF(C271&gt;MAX(БЮДЖЕТ!$C:$C),"",INDEX(БЮДЖЕТ!$P$11:$P$9415,C271))</f>
        <v/>
      </c>
      <c r="E271" s="22">
        <f>IF(D271="",0,IF(COUNTIF(БЮДЖЕТ!$P:$P,D271)=1,0,1))</f>
        <v>0</v>
      </c>
      <c r="F271" s="19" t="str">
        <f>IF($D271="","",INDEX(БЮДЖЕТ!$N:$N,SUMIFS(БЮДЖЕТ!$B:$B,БЮДЖЕТ!$P:$P,$D271)))</f>
        <v/>
      </c>
      <c r="G271" s="19" t="str">
        <f>IF($D271="","",INDEX(БЮДЖЕТ!$X:$X,SUMIFS(БЮДЖЕТ!$B:$B,БЮДЖЕТ!$P:$P,$D271)))</f>
        <v/>
      </c>
      <c r="H271" s="36"/>
      <c r="I271" s="30">
        <f>IF(D271="",0,IF(G271=ФИО!$Q$8,0,SUM(р_дни!$J:$J))+SUMIFS(факт_операции!$L:$L,факт_операции!$D:$D,D271,факт_операции!$I:$I,операции!$F$8)-SUMIFS(факт_операции!$L:$L,факт_операции!$D:$D,D271,факт_операции!$I:$I,операции!$F$9)+SUMIFS(факт_операции!$L:$L,факт_операции!$D:$D,D271,факт_операции!$I:$I,операции!$F$10)-SUMIFS(факт_операции!$L:$L,факт_операции!$D:$D,D271,факт_операции!$I:$I,операции!$F$11))</f>
        <v>0</v>
      </c>
      <c r="J271" s="48">
        <f>ROUND(IF(D271="",0,IF(SUM(р_дни!$J:$J)=0,0,(SUMIFS(БЮДЖЕТ!$V:$V,БЮДЖЕТ!$P:$P,$D271)*IF(G271=ФИО!$Q$8,0,SUM(р_дни!$J:$J))+SUMIFS(факт_операции!$Q:$Q,факт_операции!$D:$D,$D271)*1000)/SUM(р_дни!$J:$J)))/100,0)*100</f>
        <v>0</v>
      </c>
      <c r="K271" s="48">
        <f>IF(D271="",0,SUMIFS(факт_операции!$O:$O,факт_операции!$D:$D,D271)-IF(SUMIFS(факт_операции!$Q:$Q,факт_операции!$D:$D,D271)&lt;&gt;0,SUMIFS(факт_операции!$O:$O,факт_операции!$D:$D,D271,факт_операции!$N:$N,операции!$H$11),0))</f>
        <v>0</v>
      </c>
      <c r="L271" s="48">
        <f>IF(D271="",0,SUMIFS(факт_операции!$T:$T,факт_операции!$D:$D,D271))</f>
        <v>0</v>
      </c>
      <c r="M271" s="86">
        <f t="shared" si="8"/>
        <v>0</v>
      </c>
      <c r="N271" s="36"/>
      <c r="O271" s="92"/>
      <c r="P271" s="96"/>
    </row>
    <row r="272" spans="1:16" x14ac:dyDescent="0.25">
      <c r="A272" s="1"/>
      <c r="B272" s="1"/>
      <c r="C272" s="5">
        <f t="shared" si="9"/>
        <v>262</v>
      </c>
      <c r="D272" s="19" t="str">
        <f>IF(C272&gt;MAX(БЮДЖЕТ!$C:$C),"",INDEX(БЮДЖЕТ!$P$11:$P$9415,C272))</f>
        <v/>
      </c>
      <c r="E272" s="22">
        <f>IF(D272="",0,IF(COUNTIF(БЮДЖЕТ!$P:$P,D272)=1,0,1))</f>
        <v>0</v>
      </c>
      <c r="F272" s="19" t="str">
        <f>IF($D272="","",INDEX(БЮДЖЕТ!$N:$N,SUMIFS(БЮДЖЕТ!$B:$B,БЮДЖЕТ!$P:$P,$D272)))</f>
        <v/>
      </c>
      <c r="G272" s="19" t="str">
        <f>IF($D272="","",INDEX(БЮДЖЕТ!$X:$X,SUMIFS(БЮДЖЕТ!$B:$B,БЮДЖЕТ!$P:$P,$D272)))</f>
        <v/>
      </c>
      <c r="H272" s="36"/>
      <c r="I272" s="30">
        <f>IF(D272="",0,IF(G272=ФИО!$Q$8,0,SUM(р_дни!$J:$J))+SUMIFS(факт_операции!$L:$L,факт_операции!$D:$D,D272,факт_операции!$I:$I,операции!$F$8)-SUMIFS(факт_операции!$L:$L,факт_операции!$D:$D,D272,факт_операции!$I:$I,операции!$F$9)+SUMIFS(факт_операции!$L:$L,факт_операции!$D:$D,D272,факт_операции!$I:$I,операции!$F$10)-SUMIFS(факт_операции!$L:$L,факт_операции!$D:$D,D272,факт_операции!$I:$I,операции!$F$11))</f>
        <v>0</v>
      </c>
      <c r="J272" s="48">
        <f>ROUND(IF(D272="",0,IF(SUM(р_дни!$J:$J)=0,0,(SUMIFS(БЮДЖЕТ!$V:$V,БЮДЖЕТ!$P:$P,$D272)*IF(G272=ФИО!$Q$8,0,SUM(р_дни!$J:$J))+SUMIFS(факт_операции!$Q:$Q,факт_операции!$D:$D,$D272)*1000)/SUM(р_дни!$J:$J)))/100,0)*100</f>
        <v>0</v>
      </c>
      <c r="K272" s="48">
        <f>IF(D272="",0,SUMIFS(факт_операции!$O:$O,факт_операции!$D:$D,D272)-IF(SUMIFS(факт_операции!$Q:$Q,факт_операции!$D:$D,D272)&lt;&gt;0,SUMIFS(факт_операции!$O:$O,факт_операции!$D:$D,D272,факт_операции!$N:$N,операции!$H$11),0))</f>
        <v>0</v>
      </c>
      <c r="L272" s="48">
        <f>IF(D272="",0,SUMIFS(факт_операции!$T:$T,факт_операции!$D:$D,D272))</f>
        <v>0</v>
      </c>
      <c r="M272" s="86">
        <f t="shared" si="8"/>
        <v>0</v>
      </c>
      <c r="N272" s="36"/>
      <c r="O272" s="92"/>
      <c r="P272" s="96"/>
    </row>
    <row r="273" spans="1:16" x14ac:dyDescent="0.25">
      <c r="A273" s="1"/>
      <c r="B273" s="1"/>
      <c r="C273" s="5">
        <f t="shared" si="9"/>
        <v>263</v>
      </c>
      <c r="D273" s="19" t="str">
        <f>IF(C273&gt;MAX(БЮДЖЕТ!$C:$C),"",INDEX(БЮДЖЕТ!$P$11:$P$9415,C273))</f>
        <v/>
      </c>
      <c r="E273" s="22">
        <f>IF(D273="",0,IF(COUNTIF(БЮДЖЕТ!$P:$P,D273)=1,0,1))</f>
        <v>0</v>
      </c>
      <c r="F273" s="19" t="str">
        <f>IF($D273="","",INDEX(БЮДЖЕТ!$N:$N,SUMIFS(БЮДЖЕТ!$B:$B,БЮДЖЕТ!$P:$P,$D273)))</f>
        <v/>
      </c>
      <c r="G273" s="19" t="str">
        <f>IF($D273="","",INDEX(БЮДЖЕТ!$X:$X,SUMIFS(БЮДЖЕТ!$B:$B,БЮДЖЕТ!$P:$P,$D273)))</f>
        <v/>
      </c>
      <c r="H273" s="36"/>
      <c r="I273" s="30">
        <f>IF(D273="",0,IF(G273=ФИО!$Q$8,0,SUM(р_дни!$J:$J))+SUMIFS(факт_операции!$L:$L,факт_операции!$D:$D,D273,факт_операции!$I:$I,операции!$F$8)-SUMIFS(факт_операции!$L:$L,факт_операции!$D:$D,D273,факт_операции!$I:$I,операции!$F$9)+SUMIFS(факт_операции!$L:$L,факт_операции!$D:$D,D273,факт_операции!$I:$I,операции!$F$10)-SUMIFS(факт_операции!$L:$L,факт_операции!$D:$D,D273,факт_операции!$I:$I,операции!$F$11))</f>
        <v>0</v>
      </c>
      <c r="J273" s="48">
        <f>ROUND(IF(D273="",0,IF(SUM(р_дни!$J:$J)=0,0,(SUMIFS(БЮДЖЕТ!$V:$V,БЮДЖЕТ!$P:$P,$D273)*IF(G273=ФИО!$Q$8,0,SUM(р_дни!$J:$J))+SUMIFS(факт_операции!$Q:$Q,факт_операции!$D:$D,$D273)*1000)/SUM(р_дни!$J:$J)))/100,0)*100</f>
        <v>0</v>
      </c>
      <c r="K273" s="48">
        <f>IF(D273="",0,SUMIFS(факт_операции!$O:$O,факт_операции!$D:$D,D273)-IF(SUMIFS(факт_операции!$Q:$Q,факт_операции!$D:$D,D273)&lt;&gt;0,SUMIFS(факт_операции!$O:$O,факт_операции!$D:$D,D273,факт_операции!$N:$N,операции!$H$11),0))</f>
        <v>0</v>
      </c>
      <c r="L273" s="48">
        <f>IF(D273="",0,SUMIFS(факт_операции!$T:$T,факт_операции!$D:$D,D273))</f>
        <v>0</v>
      </c>
      <c r="M273" s="86">
        <f t="shared" si="8"/>
        <v>0</v>
      </c>
      <c r="N273" s="36"/>
      <c r="O273" s="92"/>
      <c r="P273" s="96"/>
    </row>
    <row r="274" spans="1:16" x14ac:dyDescent="0.25">
      <c r="A274" s="1"/>
      <c r="B274" s="1"/>
      <c r="C274" s="5">
        <f t="shared" si="9"/>
        <v>264</v>
      </c>
      <c r="D274" s="19" t="str">
        <f>IF(C274&gt;MAX(БЮДЖЕТ!$C:$C),"",INDEX(БЮДЖЕТ!$P$11:$P$9415,C274))</f>
        <v/>
      </c>
      <c r="E274" s="22">
        <f>IF(D274="",0,IF(COUNTIF(БЮДЖЕТ!$P:$P,D274)=1,0,1))</f>
        <v>0</v>
      </c>
      <c r="F274" s="19" t="str">
        <f>IF($D274="","",INDEX(БЮДЖЕТ!$N:$N,SUMIFS(БЮДЖЕТ!$B:$B,БЮДЖЕТ!$P:$P,$D274)))</f>
        <v/>
      </c>
      <c r="G274" s="19" t="str">
        <f>IF($D274="","",INDEX(БЮДЖЕТ!$X:$X,SUMIFS(БЮДЖЕТ!$B:$B,БЮДЖЕТ!$P:$P,$D274)))</f>
        <v/>
      </c>
      <c r="H274" s="36"/>
      <c r="I274" s="30">
        <f>IF(D274="",0,IF(G274=ФИО!$Q$8,0,SUM(р_дни!$J:$J))+SUMIFS(факт_операции!$L:$L,факт_операции!$D:$D,D274,факт_операции!$I:$I,операции!$F$8)-SUMIFS(факт_операции!$L:$L,факт_операции!$D:$D,D274,факт_операции!$I:$I,операции!$F$9)+SUMIFS(факт_операции!$L:$L,факт_операции!$D:$D,D274,факт_операции!$I:$I,операции!$F$10)-SUMIFS(факт_операции!$L:$L,факт_операции!$D:$D,D274,факт_операции!$I:$I,операции!$F$11))</f>
        <v>0</v>
      </c>
      <c r="J274" s="48">
        <f>ROUND(IF(D274="",0,IF(SUM(р_дни!$J:$J)=0,0,(SUMIFS(БЮДЖЕТ!$V:$V,БЮДЖЕТ!$P:$P,$D274)*IF(G274=ФИО!$Q$8,0,SUM(р_дни!$J:$J))+SUMIFS(факт_операции!$Q:$Q,факт_операции!$D:$D,$D274)*1000)/SUM(р_дни!$J:$J)))/100,0)*100</f>
        <v>0</v>
      </c>
      <c r="K274" s="48">
        <f>IF(D274="",0,SUMIFS(факт_операции!$O:$O,факт_операции!$D:$D,D274)-IF(SUMIFS(факт_операции!$Q:$Q,факт_операции!$D:$D,D274)&lt;&gt;0,SUMIFS(факт_операции!$O:$O,факт_операции!$D:$D,D274,факт_операции!$N:$N,операции!$H$11),0))</f>
        <v>0</v>
      </c>
      <c r="L274" s="48">
        <f>IF(D274="",0,SUMIFS(факт_операции!$T:$T,факт_операции!$D:$D,D274))</f>
        <v>0</v>
      </c>
      <c r="M274" s="86">
        <f t="shared" si="8"/>
        <v>0</v>
      </c>
      <c r="N274" s="36"/>
      <c r="O274" s="92"/>
      <c r="P274" s="96"/>
    </row>
    <row r="275" spans="1:16" x14ac:dyDescent="0.25">
      <c r="A275" s="1"/>
      <c r="B275" s="1"/>
      <c r="C275" s="5">
        <f t="shared" si="9"/>
        <v>265</v>
      </c>
      <c r="D275" s="19" t="str">
        <f>IF(C275&gt;MAX(БЮДЖЕТ!$C:$C),"",INDEX(БЮДЖЕТ!$P$11:$P$9415,C275))</f>
        <v/>
      </c>
      <c r="E275" s="22">
        <f>IF(D275="",0,IF(COUNTIF(БЮДЖЕТ!$P:$P,D275)=1,0,1))</f>
        <v>0</v>
      </c>
      <c r="F275" s="19" t="str">
        <f>IF($D275="","",INDEX(БЮДЖЕТ!$N:$N,SUMIFS(БЮДЖЕТ!$B:$B,БЮДЖЕТ!$P:$P,$D275)))</f>
        <v/>
      </c>
      <c r="G275" s="19" t="str">
        <f>IF($D275="","",INDEX(БЮДЖЕТ!$X:$X,SUMIFS(БЮДЖЕТ!$B:$B,БЮДЖЕТ!$P:$P,$D275)))</f>
        <v/>
      </c>
      <c r="H275" s="36"/>
      <c r="I275" s="30">
        <f>IF(D275="",0,IF(G275=ФИО!$Q$8,0,SUM(р_дни!$J:$J))+SUMIFS(факт_операции!$L:$L,факт_операции!$D:$D,D275,факт_операции!$I:$I,операции!$F$8)-SUMIFS(факт_операции!$L:$L,факт_операции!$D:$D,D275,факт_операции!$I:$I,операции!$F$9)+SUMIFS(факт_операции!$L:$L,факт_операции!$D:$D,D275,факт_операции!$I:$I,операции!$F$10)-SUMIFS(факт_операции!$L:$L,факт_операции!$D:$D,D275,факт_операции!$I:$I,операции!$F$11))</f>
        <v>0</v>
      </c>
      <c r="J275" s="48">
        <f>ROUND(IF(D275="",0,IF(SUM(р_дни!$J:$J)=0,0,(SUMIFS(БЮДЖЕТ!$V:$V,БЮДЖЕТ!$P:$P,$D275)*IF(G275=ФИО!$Q$8,0,SUM(р_дни!$J:$J))+SUMIFS(факт_операции!$Q:$Q,факт_операции!$D:$D,$D275)*1000)/SUM(р_дни!$J:$J)))/100,0)*100</f>
        <v>0</v>
      </c>
      <c r="K275" s="48">
        <f>IF(D275="",0,SUMIFS(факт_операции!$O:$O,факт_операции!$D:$D,D275)-IF(SUMIFS(факт_операции!$Q:$Q,факт_операции!$D:$D,D275)&lt;&gt;0,SUMIFS(факт_операции!$O:$O,факт_операции!$D:$D,D275,факт_операции!$N:$N,операции!$H$11),0))</f>
        <v>0</v>
      </c>
      <c r="L275" s="48">
        <f>IF(D275="",0,SUMIFS(факт_операции!$T:$T,факт_операции!$D:$D,D275))</f>
        <v>0</v>
      </c>
      <c r="M275" s="86">
        <f t="shared" si="8"/>
        <v>0</v>
      </c>
      <c r="N275" s="36"/>
      <c r="O275" s="92"/>
      <c r="P275" s="96"/>
    </row>
    <row r="276" spans="1:16" x14ac:dyDescent="0.25">
      <c r="A276" s="1"/>
      <c r="B276" s="1"/>
      <c r="C276" s="5">
        <f t="shared" si="9"/>
        <v>266</v>
      </c>
      <c r="D276" s="19" t="str">
        <f>IF(C276&gt;MAX(БЮДЖЕТ!$C:$C),"",INDEX(БЮДЖЕТ!$P$11:$P$9415,C276))</f>
        <v/>
      </c>
      <c r="E276" s="22">
        <f>IF(D276="",0,IF(COUNTIF(БЮДЖЕТ!$P:$P,D276)=1,0,1))</f>
        <v>0</v>
      </c>
      <c r="F276" s="19" t="str">
        <f>IF($D276="","",INDEX(БЮДЖЕТ!$N:$N,SUMIFS(БЮДЖЕТ!$B:$B,БЮДЖЕТ!$P:$P,$D276)))</f>
        <v/>
      </c>
      <c r="G276" s="19" t="str">
        <f>IF($D276="","",INDEX(БЮДЖЕТ!$X:$X,SUMIFS(БЮДЖЕТ!$B:$B,БЮДЖЕТ!$P:$P,$D276)))</f>
        <v/>
      </c>
      <c r="H276" s="36"/>
      <c r="I276" s="30">
        <f>IF(D276="",0,IF(G276=ФИО!$Q$8,0,SUM(р_дни!$J:$J))+SUMIFS(факт_операции!$L:$L,факт_операции!$D:$D,D276,факт_операции!$I:$I,операции!$F$8)-SUMIFS(факт_операции!$L:$L,факт_операции!$D:$D,D276,факт_операции!$I:$I,операции!$F$9)+SUMIFS(факт_операции!$L:$L,факт_операции!$D:$D,D276,факт_операции!$I:$I,операции!$F$10)-SUMIFS(факт_операции!$L:$L,факт_операции!$D:$D,D276,факт_операции!$I:$I,операции!$F$11))</f>
        <v>0</v>
      </c>
      <c r="J276" s="48">
        <f>ROUND(IF(D276="",0,IF(SUM(р_дни!$J:$J)=0,0,(SUMIFS(БЮДЖЕТ!$V:$V,БЮДЖЕТ!$P:$P,$D276)*IF(G276=ФИО!$Q$8,0,SUM(р_дни!$J:$J))+SUMIFS(факт_операции!$Q:$Q,факт_операции!$D:$D,$D276)*1000)/SUM(р_дни!$J:$J)))/100,0)*100</f>
        <v>0</v>
      </c>
      <c r="K276" s="48">
        <f>IF(D276="",0,SUMIFS(факт_операции!$O:$O,факт_операции!$D:$D,D276)-IF(SUMIFS(факт_операции!$Q:$Q,факт_операции!$D:$D,D276)&lt;&gt;0,SUMIFS(факт_операции!$O:$O,факт_операции!$D:$D,D276,факт_операции!$N:$N,операции!$H$11),0))</f>
        <v>0</v>
      </c>
      <c r="L276" s="48">
        <f>IF(D276="",0,SUMIFS(факт_операции!$T:$T,факт_операции!$D:$D,D276))</f>
        <v>0</v>
      </c>
      <c r="M276" s="86">
        <f t="shared" si="8"/>
        <v>0</v>
      </c>
      <c r="N276" s="36"/>
      <c r="O276" s="92"/>
      <c r="P276" s="96"/>
    </row>
    <row r="277" spans="1:16" x14ac:dyDescent="0.25">
      <c r="A277" s="1"/>
      <c r="B277" s="1"/>
      <c r="C277" s="5">
        <f t="shared" si="9"/>
        <v>267</v>
      </c>
      <c r="D277" s="19" t="str">
        <f>IF(C277&gt;MAX(БЮДЖЕТ!$C:$C),"",INDEX(БЮДЖЕТ!$P$11:$P$9415,C277))</f>
        <v/>
      </c>
      <c r="E277" s="22">
        <f>IF(D277="",0,IF(COUNTIF(БЮДЖЕТ!$P:$P,D277)=1,0,1))</f>
        <v>0</v>
      </c>
      <c r="F277" s="19" t="str">
        <f>IF($D277="","",INDEX(БЮДЖЕТ!$N:$N,SUMIFS(БЮДЖЕТ!$B:$B,БЮДЖЕТ!$P:$P,$D277)))</f>
        <v/>
      </c>
      <c r="G277" s="19" t="str">
        <f>IF($D277="","",INDEX(БЮДЖЕТ!$X:$X,SUMIFS(БЮДЖЕТ!$B:$B,БЮДЖЕТ!$P:$P,$D277)))</f>
        <v/>
      </c>
      <c r="H277" s="36"/>
      <c r="I277" s="30">
        <f>IF(D277="",0,IF(G277=ФИО!$Q$8,0,SUM(р_дни!$J:$J))+SUMIFS(факт_операции!$L:$L,факт_операции!$D:$D,D277,факт_операции!$I:$I,операции!$F$8)-SUMIFS(факт_операции!$L:$L,факт_операции!$D:$D,D277,факт_операции!$I:$I,операции!$F$9)+SUMIFS(факт_операции!$L:$L,факт_операции!$D:$D,D277,факт_операции!$I:$I,операции!$F$10)-SUMIFS(факт_операции!$L:$L,факт_операции!$D:$D,D277,факт_операции!$I:$I,операции!$F$11))</f>
        <v>0</v>
      </c>
      <c r="J277" s="48">
        <f>ROUND(IF(D277="",0,IF(SUM(р_дни!$J:$J)=0,0,(SUMIFS(БЮДЖЕТ!$V:$V,БЮДЖЕТ!$P:$P,$D277)*IF(G277=ФИО!$Q$8,0,SUM(р_дни!$J:$J))+SUMIFS(факт_операции!$Q:$Q,факт_операции!$D:$D,$D277)*1000)/SUM(р_дни!$J:$J)))/100,0)*100</f>
        <v>0</v>
      </c>
      <c r="K277" s="48">
        <f>IF(D277="",0,SUMIFS(факт_операции!$O:$O,факт_операции!$D:$D,D277)-IF(SUMIFS(факт_операции!$Q:$Q,факт_операции!$D:$D,D277)&lt;&gt;0,SUMIFS(факт_операции!$O:$O,факт_операции!$D:$D,D277,факт_операции!$N:$N,операции!$H$11),0))</f>
        <v>0</v>
      </c>
      <c r="L277" s="48">
        <f>IF(D277="",0,SUMIFS(факт_операции!$T:$T,факт_операции!$D:$D,D277))</f>
        <v>0</v>
      </c>
      <c r="M277" s="86">
        <f t="shared" si="8"/>
        <v>0</v>
      </c>
      <c r="N277" s="36"/>
      <c r="O277" s="92"/>
      <c r="P277" s="96"/>
    </row>
    <row r="278" spans="1:16" x14ac:dyDescent="0.25">
      <c r="A278" s="1"/>
      <c r="B278" s="1"/>
      <c r="C278" s="5">
        <f t="shared" si="9"/>
        <v>268</v>
      </c>
      <c r="D278" s="19" t="str">
        <f>IF(C278&gt;MAX(БЮДЖЕТ!$C:$C),"",INDEX(БЮДЖЕТ!$P$11:$P$9415,C278))</f>
        <v/>
      </c>
      <c r="E278" s="22">
        <f>IF(D278="",0,IF(COUNTIF(БЮДЖЕТ!$P:$P,D278)=1,0,1))</f>
        <v>0</v>
      </c>
      <c r="F278" s="19" t="str">
        <f>IF($D278="","",INDEX(БЮДЖЕТ!$N:$N,SUMIFS(БЮДЖЕТ!$B:$B,БЮДЖЕТ!$P:$P,$D278)))</f>
        <v/>
      </c>
      <c r="G278" s="19" t="str">
        <f>IF($D278="","",INDEX(БЮДЖЕТ!$X:$X,SUMIFS(БЮДЖЕТ!$B:$B,БЮДЖЕТ!$P:$P,$D278)))</f>
        <v/>
      </c>
      <c r="H278" s="36"/>
      <c r="I278" s="30">
        <f>IF(D278="",0,IF(G278=ФИО!$Q$8,0,SUM(р_дни!$J:$J))+SUMIFS(факт_операции!$L:$L,факт_операции!$D:$D,D278,факт_операции!$I:$I,операции!$F$8)-SUMIFS(факт_операции!$L:$L,факт_операции!$D:$D,D278,факт_операции!$I:$I,операции!$F$9)+SUMIFS(факт_операции!$L:$L,факт_операции!$D:$D,D278,факт_операции!$I:$I,операции!$F$10)-SUMIFS(факт_операции!$L:$L,факт_операции!$D:$D,D278,факт_операции!$I:$I,операции!$F$11))</f>
        <v>0</v>
      </c>
      <c r="J278" s="48">
        <f>ROUND(IF(D278="",0,IF(SUM(р_дни!$J:$J)=0,0,(SUMIFS(БЮДЖЕТ!$V:$V,БЮДЖЕТ!$P:$P,$D278)*IF(G278=ФИО!$Q$8,0,SUM(р_дни!$J:$J))+SUMIFS(факт_операции!$Q:$Q,факт_операции!$D:$D,$D278)*1000)/SUM(р_дни!$J:$J)))/100,0)*100</f>
        <v>0</v>
      </c>
      <c r="K278" s="48">
        <f>IF(D278="",0,SUMIFS(факт_операции!$O:$O,факт_операции!$D:$D,D278)-IF(SUMIFS(факт_операции!$Q:$Q,факт_операции!$D:$D,D278)&lt;&gt;0,SUMIFS(факт_операции!$O:$O,факт_операции!$D:$D,D278,факт_операции!$N:$N,операции!$H$11),0))</f>
        <v>0</v>
      </c>
      <c r="L278" s="48">
        <f>IF(D278="",0,SUMIFS(факт_операции!$T:$T,факт_операции!$D:$D,D278))</f>
        <v>0</v>
      </c>
      <c r="M278" s="86">
        <f t="shared" si="8"/>
        <v>0</v>
      </c>
      <c r="N278" s="36"/>
      <c r="O278" s="92"/>
      <c r="P278" s="96"/>
    </row>
    <row r="279" spans="1:16" x14ac:dyDescent="0.25">
      <c r="A279" s="1"/>
      <c r="B279" s="1"/>
      <c r="C279" s="5">
        <f t="shared" si="9"/>
        <v>269</v>
      </c>
      <c r="D279" s="19" t="str">
        <f>IF(C279&gt;MAX(БЮДЖЕТ!$C:$C),"",INDEX(БЮДЖЕТ!$P$11:$P$9415,C279))</f>
        <v/>
      </c>
      <c r="E279" s="22">
        <f>IF(D279="",0,IF(COUNTIF(БЮДЖЕТ!$P:$P,D279)=1,0,1))</f>
        <v>0</v>
      </c>
      <c r="F279" s="19" t="str">
        <f>IF($D279="","",INDEX(БЮДЖЕТ!$N:$N,SUMIFS(БЮДЖЕТ!$B:$B,БЮДЖЕТ!$P:$P,$D279)))</f>
        <v/>
      </c>
      <c r="G279" s="19" t="str">
        <f>IF($D279="","",INDEX(БЮДЖЕТ!$X:$X,SUMIFS(БЮДЖЕТ!$B:$B,БЮДЖЕТ!$P:$P,$D279)))</f>
        <v/>
      </c>
      <c r="H279" s="36"/>
      <c r="I279" s="30">
        <f>IF(D279="",0,IF(G279=ФИО!$Q$8,0,SUM(р_дни!$J:$J))+SUMIFS(факт_операции!$L:$L,факт_операции!$D:$D,D279,факт_операции!$I:$I,операции!$F$8)-SUMIFS(факт_операции!$L:$L,факт_операции!$D:$D,D279,факт_операции!$I:$I,операции!$F$9)+SUMIFS(факт_операции!$L:$L,факт_операции!$D:$D,D279,факт_операции!$I:$I,операции!$F$10)-SUMIFS(факт_операции!$L:$L,факт_операции!$D:$D,D279,факт_операции!$I:$I,операции!$F$11))</f>
        <v>0</v>
      </c>
      <c r="J279" s="48">
        <f>ROUND(IF(D279="",0,IF(SUM(р_дни!$J:$J)=0,0,(SUMIFS(БЮДЖЕТ!$V:$V,БЮДЖЕТ!$P:$P,$D279)*IF(G279=ФИО!$Q$8,0,SUM(р_дни!$J:$J))+SUMIFS(факт_операции!$Q:$Q,факт_операции!$D:$D,$D279)*1000)/SUM(р_дни!$J:$J)))/100,0)*100</f>
        <v>0</v>
      </c>
      <c r="K279" s="48">
        <f>IF(D279="",0,SUMIFS(факт_операции!$O:$O,факт_операции!$D:$D,D279)-IF(SUMIFS(факт_операции!$Q:$Q,факт_операции!$D:$D,D279)&lt;&gt;0,SUMIFS(факт_операции!$O:$O,факт_операции!$D:$D,D279,факт_операции!$N:$N,операции!$H$11),0))</f>
        <v>0</v>
      </c>
      <c r="L279" s="48">
        <f>IF(D279="",0,SUMIFS(факт_операции!$T:$T,факт_операции!$D:$D,D279))</f>
        <v>0</v>
      </c>
      <c r="M279" s="86">
        <f t="shared" si="8"/>
        <v>0</v>
      </c>
      <c r="N279" s="36"/>
      <c r="O279" s="92"/>
      <c r="P279" s="96"/>
    </row>
    <row r="280" spans="1:16" x14ac:dyDescent="0.25">
      <c r="A280" s="1"/>
      <c r="B280" s="1"/>
      <c r="C280" s="5">
        <f t="shared" si="9"/>
        <v>270</v>
      </c>
      <c r="D280" s="19" t="str">
        <f>IF(C280&gt;MAX(БЮДЖЕТ!$C:$C),"",INDEX(БЮДЖЕТ!$P$11:$P$9415,C280))</f>
        <v/>
      </c>
      <c r="E280" s="22">
        <f>IF(D280="",0,IF(COUNTIF(БЮДЖЕТ!$P:$P,D280)=1,0,1))</f>
        <v>0</v>
      </c>
      <c r="F280" s="19" t="str">
        <f>IF($D280="","",INDEX(БЮДЖЕТ!$N:$N,SUMIFS(БЮДЖЕТ!$B:$B,БЮДЖЕТ!$P:$P,$D280)))</f>
        <v/>
      </c>
      <c r="G280" s="19" t="str">
        <f>IF($D280="","",INDEX(БЮДЖЕТ!$X:$X,SUMIFS(БЮДЖЕТ!$B:$B,БЮДЖЕТ!$P:$P,$D280)))</f>
        <v/>
      </c>
      <c r="H280" s="36"/>
      <c r="I280" s="30">
        <f>IF(D280="",0,IF(G280=ФИО!$Q$8,0,SUM(р_дни!$J:$J))+SUMIFS(факт_операции!$L:$L,факт_операции!$D:$D,D280,факт_операции!$I:$I,операции!$F$8)-SUMIFS(факт_операции!$L:$L,факт_операции!$D:$D,D280,факт_операции!$I:$I,операции!$F$9)+SUMIFS(факт_операции!$L:$L,факт_операции!$D:$D,D280,факт_операции!$I:$I,операции!$F$10)-SUMIFS(факт_операции!$L:$L,факт_операции!$D:$D,D280,факт_операции!$I:$I,операции!$F$11))</f>
        <v>0</v>
      </c>
      <c r="J280" s="48">
        <f>ROUND(IF(D280="",0,IF(SUM(р_дни!$J:$J)=0,0,(SUMIFS(БЮДЖЕТ!$V:$V,БЮДЖЕТ!$P:$P,$D280)*IF(G280=ФИО!$Q$8,0,SUM(р_дни!$J:$J))+SUMIFS(факт_операции!$Q:$Q,факт_операции!$D:$D,$D280)*1000)/SUM(р_дни!$J:$J)))/100,0)*100</f>
        <v>0</v>
      </c>
      <c r="K280" s="48">
        <f>IF(D280="",0,SUMIFS(факт_операции!$O:$O,факт_операции!$D:$D,D280)-IF(SUMIFS(факт_операции!$Q:$Q,факт_операции!$D:$D,D280)&lt;&gt;0,SUMIFS(факт_операции!$O:$O,факт_операции!$D:$D,D280,факт_операции!$N:$N,операции!$H$11),0))</f>
        <v>0</v>
      </c>
      <c r="L280" s="48">
        <f>IF(D280="",0,SUMIFS(факт_операции!$T:$T,факт_операции!$D:$D,D280))</f>
        <v>0</v>
      </c>
      <c r="M280" s="86">
        <f t="shared" si="8"/>
        <v>0</v>
      </c>
      <c r="N280" s="36"/>
      <c r="O280" s="92"/>
      <c r="P280" s="96"/>
    </row>
    <row r="281" spans="1:16" x14ac:dyDescent="0.25">
      <c r="A281" s="1"/>
      <c r="B281" s="1"/>
      <c r="C281" s="5">
        <f t="shared" si="9"/>
        <v>271</v>
      </c>
      <c r="D281" s="19" t="str">
        <f>IF(C281&gt;MAX(БЮДЖЕТ!$C:$C),"",INDEX(БЮДЖЕТ!$P$11:$P$9415,C281))</f>
        <v/>
      </c>
      <c r="E281" s="22">
        <f>IF(D281="",0,IF(COUNTIF(БЮДЖЕТ!$P:$P,D281)=1,0,1))</f>
        <v>0</v>
      </c>
      <c r="F281" s="19" t="str">
        <f>IF($D281="","",INDEX(БЮДЖЕТ!$N:$N,SUMIFS(БЮДЖЕТ!$B:$B,БЮДЖЕТ!$P:$P,$D281)))</f>
        <v/>
      </c>
      <c r="G281" s="19" t="str">
        <f>IF($D281="","",INDEX(БЮДЖЕТ!$X:$X,SUMIFS(БЮДЖЕТ!$B:$B,БЮДЖЕТ!$P:$P,$D281)))</f>
        <v/>
      </c>
      <c r="H281" s="36"/>
      <c r="I281" s="30">
        <f>IF(D281="",0,IF(G281=ФИО!$Q$8,0,SUM(р_дни!$J:$J))+SUMIFS(факт_операции!$L:$L,факт_операции!$D:$D,D281,факт_операции!$I:$I,операции!$F$8)-SUMIFS(факт_операции!$L:$L,факт_операции!$D:$D,D281,факт_операции!$I:$I,операции!$F$9)+SUMIFS(факт_операции!$L:$L,факт_операции!$D:$D,D281,факт_операции!$I:$I,операции!$F$10)-SUMIFS(факт_операции!$L:$L,факт_операции!$D:$D,D281,факт_операции!$I:$I,операции!$F$11))</f>
        <v>0</v>
      </c>
      <c r="J281" s="48">
        <f>ROUND(IF(D281="",0,IF(SUM(р_дни!$J:$J)=0,0,(SUMIFS(БЮДЖЕТ!$V:$V,БЮДЖЕТ!$P:$P,$D281)*IF(G281=ФИО!$Q$8,0,SUM(р_дни!$J:$J))+SUMIFS(факт_операции!$Q:$Q,факт_операции!$D:$D,$D281)*1000)/SUM(р_дни!$J:$J)))/100,0)*100</f>
        <v>0</v>
      </c>
      <c r="K281" s="48">
        <f>IF(D281="",0,SUMIFS(факт_операции!$O:$O,факт_операции!$D:$D,D281)-IF(SUMIFS(факт_операции!$Q:$Q,факт_операции!$D:$D,D281)&lt;&gt;0,SUMIFS(факт_операции!$O:$O,факт_операции!$D:$D,D281,факт_операции!$N:$N,операции!$H$11),0))</f>
        <v>0</v>
      </c>
      <c r="L281" s="48">
        <f>IF(D281="",0,SUMIFS(факт_операции!$T:$T,факт_операции!$D:$D,D281))</f>
        <v>0</v>
      </c>
      <c r="M281" s="86">
        <f t="shared" si="8"/>
        <v>0</v>
      </c>
      <c r="N281" s="36"/>
      <c r="O281" s="92"/>
      <c r="P281" s="96"/>
    </row>
    <row r="282" spans="1:16" x14ac:dyDescent="0.25">
      <c r="A282" s="1"/>
      <c r="B282" s="1"/>
      <c r="C282" s="5">
        <f t="shared" si="9"/>
        <v>272</v>
      </c>
      <c r="D282" s="19" t="str">
        <f>IF(C282&gt;MAX(БЮДЖЕТ!$C:$C),"",INDEX(БЮДЖЕТ!$P$11:$P$9415,C282))</f>
        <v/>
      </c>
      <c r="E282" s="22">
        <f>IF(D282="",0,IF(COUNTIF(БЮДЖЕТ!$P:$P,D282)=1,0,1))</f>
        <v>0</v>
      </c>
      <c r="F282" s="19" t="str">
        <f>IF($D282="","",INDEX(БЮДЖЕТ!$N:$N,SUMIFS(БЮДЖЕТ!$B:$B,БЮДЖЕТ!$P:$P,$D282)))</f>
        <v/>
      </c>
      <c r="G282" s="19" t="str">
        <f>IF($D282="","",INDEX(БЮДЖЕТ!$X:$X,SUMIFS(БЮДЖЕТ!$B:$B,БЮДЖЕТ!$P:$P,$D282)))</f>
        <v/>
      </c>
      <c r="H282" s="36"/>
      <c r="I282" s="30">
        <f>IF(D282="",0,IF(G282=ФИО!$Q$8,0,SUM(р_дни!$J:$J))+SUMIFS(факт_операции!$L:$L,факт_операции!$D:$D,D282,факт_операции!$I:$I,операции!$F$8)-SUMIFS(факт_операции!$L:$L,факт_операции!$D:$D,D282,факт_операции!$I:$I,операции!$F$9)+SUMIFS(факт_операции!$L:$L,факт_операции!$D:$D,D282,факт_операции!$I:$I,операции!$F$10)-SUMIFS(факт_операции!$L:$L,факт_операции!$D:$D,D282,факт_операции!$I:$I,операции!$F$11))</f>
        <v>0</v>
      </c>
      <c r="J282" s="48">
        <f>ROUND(IF(D282="",0,IF(SUM(р_дни!$J:$J)=0,0,(SUMIFS(БЮДЖЕТ!$V:$V,БЮДЖЕТ!$P:$P,$D282)*IF(G282=ФИО!$Q$8,0,SUM(р_дни!$J:$J))+SUMIFS(факт_операции!$Q:$Q,факт_операции!$D:$D,$D282)*1000)/SUM(р_дни!$J:$J)))/100,0)*100</f>
        <v>0</v>
      </c>
      <c r="K282" s="48">
        <f>IF(D282="",0,SUMIFS(факт_операции!$O:$O,факт_операции!$D:$D,D282)-IF(SUMIFS(факт_операции!$Q:$Q,факт_операции!$D:$D,D282)&lt;&gt;0,SUMIFS(факт_операции!$O:$O,факт_операции!$D:$D,D282,факт_операции!$N:$N,операции!$H$11),0))</f>
        <v>0</v>
      </c>
      <c r="L282" s="48">
        <f>IF(D282="",0,SUMIFS(факт_операции!$T:$T,факт_операции!$D:$D,D282))</f>
        <v>0</v>
      </c>
      <c r="M282" s="86">
        <f t="shared" si="8"/>
        <v>0</v>
      </c>
      <c r="N282" s="36"/>
      <c r="O282" s="92"/>
      <c r="P282" s="96"/>
    </row>
    <row r="283" spans="1:16" x14ac:dyDescent="0.25">
      <c r="A283" s="1"/>
      <c r="B283" s="1"/>
      <c r="C283" s="5">
        <f t="shared" si="9"/>
        <v>273</v>
      </c>
      <c r="D283" s="19" t="str">
        <f>IF(C283&gt;MAX(БЮДЖЕТ!$C:$C),"",INDEX(БЮДЖЕТ!$P$11:$P$9415,C283))</f>
        <v/>
      </c>
      <c r="E283" s="22">
        <f>IF(D283="",0,IF(COUNTIF(БЮДЖЕТ!$P:$P,D283)=1,0,1))</f>
        <v>0</v>
      </c>
      <c r="F283" s="19" t="str">
        <f>IF($D283="","",INDEX(БЮДЖЕТ!$N:$N,SUMIFS(БЮДЖЕТ!$B:$B,БЮДЖЕТ!$P:$P,$D283)))</f>
        <v/>
      </c>
      <c r="G283" s="19" t="str">
        <f>IF($D283="","",INDEX(БЮДЖЕТ!$X:$X,SUMIFS(БЮДЖЕТ!$B:$B,БЮДЖЕТ!$P:$P,$D283)))</f>
        <v/>
      </c>
      <c r="H283" s="36"/>
      <c r="I283" s="30">
        <f>IF(D283="",0,IF(G283=ФИО!$Q$8,0,SUM(р_дни!$J:$J))+SUMIFS(факт_операции!$L:$L,факт_операции!$D:$D,D283,факт_операции!$I:$I,операции!$F$8)-SUMIFS(факт_операции!$L:$L,факт_операции!$D:$D,D283,факт_операции!$I:$I,операции!$F$9)+SUMIFS(факт_операции!$L:$L,факт_операции!$D:$D,D283,факт_операции!$I:$I,операции!$F$10)-SUMIFS(факт_операции!$L:$L,факт_операции!$D:$D,D283,факт_операции!$I:$I,операции!$F$11))</f>
        <v>0</v>
      </c>
      <c r="J283" s="48">
        <f>ROUND(IF(D283="",0,IF(SUM(р_дни!$J:$J)=0,0,(SUMIFS(БЮДЖЕТ!$V:$V,БЮДЖЕТ!$P:$P,$D283)*IF(G283=ФИО!$Q$8,0,SUM(р_дни!$J:$J))+SUMIFS(факт_операции!$Q:$Q,факт_операции!$D:$D,$D283)*1000)/SUM(р_дни!$J:$J)))/100,0)*100</f>
        <v>0</v>
      </c>
      <c r="K283" s="48">
        <f>IF(D283="",0,SUMIFS(факт_операции!$O:$O,факт_операции!$D:$D,D283)-IF(SUMIFS(факт_операции!$Q:$Q,факт_операции!$D:$D,D283)&lt;&gt;0,SUMIFS(факт_операции!$O:$O,факт_операции!$D:$D,D283,факт_операции!$N:$N,операции!$H$11),0))</f>
        <v>0</v>
      </c>
      <c r="L283" s="48">
        <f>IF(D283="",0,SUMIFS(факт_операции!$T:$T,факт_операции!$D:$D,D283))</f>
        <v>0</v>
      </c>
      <c r="M283" s="86">
        <f t="shared" si="8"/>
        <v>0</v>
      </c>
      <c r="N283" s="36"/>
      <c r="O283" s="92"/>
      <c r="P283" s="96"/>
    </row>
    <row r="284" spans="1:16" x14ac:dyDescent="0.25">
      <c r="A284" s="1"/>
      <c r="B284" s="1"/>
      <c r="C284" s="5">
        <f t="shared" si="9"/>
        <v>274</v>
      </c>
      <c r="D284" s="19" t="str">
        <f>IF(C284&gt;MAX(БЮДЖЕТ!$C:$C),"",INDEX(БЮДЖЕТ!$P$11:$P$9415,C284))</f>
        <v/>
      </c>
      <c r="E284" s="22">
        <f>IF(D284="",0,IF(COUNTIF(БЮДЖЕТ!$P:$P,D284)=1,0,1))</f>
        <v>0</v>
      </c>
      <c r="F284" s="19" t="str">
        <f>IF($D284="","",INDEX(БЮДЖЕТ!$N:$N,SUMIFS(БЮДЖЕТ!$B:$B,БЮДЖЕТ!$P:$P,$D284)))</f>
        <v/>
      </c>
      <c r="G284" s="19" t="str">
        <f>IF($D284="","",INDEX(БЮДЖЕТ!$X:$X,SUMIFS(БЮДЖЕТ!$B:$B,БЮДЖЕТ!$P:$P,$D284)))</f>
        <v/>
      </c>
      <c r="H284" s="36"/>
      <c r="I284" s="30">
        <f>IF(D284="",0,IF(G284=ФИО!$Q$8,0,SUM(р_дни!$J:$J))+SUMIFS(факт_операции!$L:$L,факт_операции!$D:$D,D284,факт_операции!$I:$I,операции!$F$8)-SUMIFS(факт_операции!$L:$L,факт_операции!$D:$D,D284,факт_операции!$I:$I,операции!$F$9)+SUMIFS(факт_операции!$L:$L,факт_операции!$D:$D,D284,факт_операции!$I:$I,операции!$F$10)-SUMIFS(факт_операции!$L:$L,факт_операции!$D:$D,D284,факт_операции!$I:$I,операции!$F$11))</f>
        <v>0</v>
      </c>
      <c r="J284" s="48">
        <f>ROUND(IF(D284="",0,IF(SUM(р_дни!$J:$J)=0,0,(SUMIFS(БЮДЖЕТ!$V:$V,БЮДЖЕТ!$P:$P,$D284)*IF(G284=ФИО!$Q$8,0,SUM(р_дни!$J:$J))+SUMIFS(факт_операции!$Q:$Q,факт_операции!$D:$D,$D284)*1000)/SUM(р_дни!$J:$J)))/100,0)*100</f>
        <v>0</v>
      </c>
      <c r="K284" s="48">
        <f>IF(D284="",0,SUMIFS(факт_операции!$O:$O,факт_операции!$D:$D,D284)-IF(SUMIFS(факт_операции!$Q:$Q,факт_операции!$D:$D,D284)&lt;&gt;0,SUMIFS(факт_операции!$O:$O,факт_операции!$D:$D,D284,факт_операции!$N:$N,операции!$H$11),0))</f>
        <v>0</v>
      </c>
      <c r="L284" s="48">
        <f>IF(D284="",0,SUMIFS(факт_операции!$T:$T,факт_операции!$D:$D,D284))</f>
        <v>0</v>
      </c>
      <c r="M284" s="86">
        <f t="shared" si="8"/>
        <v>0</v>
      </c>
      <c r="N284" s="36"/>
      <c r="O284" s="92"/>
      <c r="P284" s="96"/>
    </row>
    <row r="285" spans="1:16" x14ac:dyDescent="0.25">
      <c r="A285" s="1"/>
      <c r="B285" s="1"/>
      <c r="C285" s="5">
        <f t="shared" si="9"/>
        <v>275</v>
      </c>
      <c r="D285" s="19" t="str">
        <f>IF(C285&gt;MAX(БЮДЖЕТ!$C:$C),"",INDEX(БЮДЖЕТ!$P$11:$P$9415,C285))</f>
        <v/>
      </c>
      <c r="E285" s="22">
        <f>IF(D285="",0,IF(COUNTIF(БЮДЖЕТ!$P:$P,D285)=1,0,1))</f>
        <v>0</v>
      </c>
      <c r="F285" s="19" t="str">
        <f>IF($D285="","",INDEX(БЮДЖЕТ!$N:$N,SUMIFS(БЮДЖЕТ!$B:$B,БЮДЖЕТ!$P:$P,$D285)))</f>
        <v/>
      </c>
      <c r="G285" s="19" t="str">
        <f>IF($D285="","",INDEX(БЮДЖЕТ!$X:$X,SUMIFS(БЮДЖЕТ!$B:$B,БЮДЖЕТ!$P:$P,$D285)))</f>
        <v/>
      </c>
      <c r="H285" s="36"/>
      <c r="I285" s="30">
        <f>IF(D285="",0,IF(G285=ФИО!$Q$8,0,SUM(р_дни!$J:$J))+SUMIFS(факт_операции!$L:$L,факт_операции!$D:$D,D285,факт_операции!$I:$I,операции!$F$8)-SUMIFS(факт_операции!$L:$L,факт_операции!$D:$D,D285,факт_операции!$I:$I,операции!$F$9)+SUMIFS(факт_операции!$L:$L,факт_операции!$D:$D,D285,факт_операции!$I:$I,операции!$F$10)-SUMIFS(факт_операции!$L:$L,факт_операции!$D:$D,D285,факт_операции!$I:$I,операции!$F$11))</f>
        <v>0</v>
      </c>
      <c r="J285" s="48">
        <f>ROUND(IF(D285="",0,IF(SUM(р_дни!$J:$J)=0,0,(SUMIFS(БЮДЖЕТ!$V:$V,БЮДЖЕТ!$P:$P,$D285)*IF(G285=ФИО!$Q$8,0,SUM(р_дни!$J:$J))+SUMIFS(факт_операции!$Q:$Q,факт_операции!$D:$D,$D285)*1000)/SUM(р_дни!$J:$J)))/100,0)*100</f>
        <v>0</v>
      </c>
      <c r="K285" s="48">
        <f>IF(D285="",0,SUMIFS(факт_операции!$O:$O,факт_операции!$D:$D,D285)-IF(SUMIFS(факт_операции!$Q:$Q,факт_операции!$D:$D,D285)&lt;&gt;0,SUMIFS(факт_операции!$O:$O,факт_операции!$D:$D,D285,факт_операции!$N:$N,операции!$H$11),0))</f>
        <v>0</v>
      </c>
      <c r="L285" s="48">
        <f>IF(D285="",0,SUMIFS(факт_операции!$T:$T,факт_операции!$D:$D,D285))</f>
        <v>0</v>
      </c>
      <c r="M285" s="86">
        <f t="shared" si="8"/>
        <v>0</v>
      </c>
      <c r="N285" s="36"/>
      <c r="O285" s="92"/>
      <c r="P285" s="96"/>
    </row>
    <row r="286" spans="1:16" x14ac:dyDescent="0.25">
      <c r="A286" s="1"/>
      <c r="B286" s="1"/>
      <c r="C286" s="5">
        <f t="shared" si="9"/>
        <v>276</v>
      </c>
      <c r="D286" s="19" t="str">
        <f>IF(C286&gt;MAX(БЮДЖЕТ!$C:$C),"",INDEX(БЮДЖЕТ!$P$11:$P$9415,C286))</f>
        <v/>
      </c>
      <c r="E286" s="22">
        <f>IF(D286="",0,IF(COUNTIF(БЮДЖЕТ!$P:$P,D286)=1,0,1))</f>
        <v>0</v>
      </c>
      <c r="F286" s="19" t="str">
        <f>IF($D286="","",INDEX(БЮДЖЕТ!$N:$N,SUMIFS(БЮДЖЕТ!$B:$B,БЮДЖЕТ!$P:$P,$D286)))</f>
        <v/>
      </c>
      <c r="G286" s="19" t="str">
        <f>IF($D286="","",INDEX(БЮДЖЕТ!$X:$X,SUMIFS(БЮДЖЕТ!$B:$B,БЮДЖЕТ!$P:$P,$D286)))</f>
        <v/>
      </c>
      <c r="H286" s="36"/>
      <c r="I286" s="30">
        <f>IF(D286="",0,IF(G286=ФИО!$Q$8,0,SUM(р_дни!$J:$J))+SUMIFS(факт_операции!$L:$L,факт_операции!$D:$D,D286,факт_операции!$I:$I,операции!$F$8)-SUMIFS(факт_операции!$L:$L,факт_операции!$D:$D,D286,факт_операции!$I:$I,операции!$F$9)+SUMIFS(факт_операции!$L:$L,факт_операции!$D:$D,D286,факт_операции!$I:$I,операции!$F$10)-SUMIFS(факт_операции!$L:$L,факт_операции!$D:$D,D286,факт_операции!$I:$I,операции!$F$11))</f>
        <v>0</v>
      </c>
      <c r="J286" s="48">
        <f>ROUND(IF(D286="",0,IF(SUM(р_дни!$J:$J)=0,0,(SUMIFS(БЮДЖЕТ!$V:$V,БЮДЖЕТ!$P:$P,$D286)*IF(G286=ФИО!$Q$8,0,SUM(р_дни!$J:$J))+SUMIFS(факт_операции!$Q:$Q,факт_операции!$D:$D,$D286)*1000)/SUM(р_дни!$J:$J)))/100,0)*100</f>
        <v>0</v>
      </c>
      <c r="K286" s="48">
        <f>IF(D286="",0,SUMIFS(факт_операции!$O:$O,факт_операции!$D:$D,D286)-IF(SUMIFS(факт_операции!$Q:$Q,факт_операции!$D:$D,D286)&lt;&gt;0,SUMIFS(факт_операции!$O:$O,факт_операции!$D:$D,D286,факт_операции!$N:$N,операции!$H$11),0))</f>
        <v>0</v>
      </c>
      <c r="L286" s="48">
        <f>IF(D286="",0,SUMIFS(факт_операции!$T:$T,факт_операции!$D:$D,D286))</f>
        <v>0</v>
      </c>
      <c r="M286" s="86">
        <f t="shared" si="8"/>
        <v>0</v>
      </c>
      <c r="N286" s="36"/>
      <c r="O286" s="92"/>
      <c r="P286" s="96"/>
    </row>
    <row r="287" spans="1:16" x14ac:dyDescent="0.25">
      <c r="A287" s="1"/>
      <c r="B287" s="1"/>
      <c r="C287" s="5">
        <f t="shared" si="9"/>
        <v>277</v>
      </c>
      <c r="D287" s="19" t="str">
        <f>IF(C287&gt;MAX(БЮДЖЕТ!$C:$C),"",INDEX(БЮДЖЕТ!$P$11:$P$9415,C287))</f>
        <v/>
      </c>
      <c r="E287" s="22">
        <f>IF(D287="",0,IF(COUNTIF(БЮДЖЕТ!$P:$P,D287)=1,0,1))</f>
        <v>0</v>
      </c>
      <c r="F287" s="19" t="str">
        <f>IF($D287="","",INDEX(БЮДЖЕТ!$N:$N,SUMIFS(БЮДЖЕТ!$B:$B,БЮДЖЕТ!$P:$P,$D287)))</f>
        <v/>
      </c>
      <c r="G287" s="19" t="str">
        <f>IF($D287="","",INDEX(БЮДЖЕТ!$X:$X,SUMIFS(БЮДЖЕТ!$B:$B,БЮДЖЕТ!$P:$P,$D287)))</f>
        <v/>
      </c>
      <c r="H287" s="36"/>
      <c r="I287" s="30">
        <f>IF(D287="",0,IF(G287=ФИО!$Q$8,0,SUM(р_дни!$J:$J))+SUMIFS(факт_операции!$L:$L,факт_операции!$D:$D,D287,факт_операции!$I:$I,операции!$F$8)-SUMIFS(факт_операции!$L:$L,факт_операции!$D:$D,D287,факт_операции!$I:$I,операции!$F$9)+SUMIFS(факт_операции!$L:$L,факт_операции!$D:$D,D287,факт_операции!$I:$I,операции!$F$10)-SUMIFS(факт_операции!$L:$L,факт_операции!$D:$D,D287,факт_операции!$I:$I,операции!$F$11))</f>
        <v>0</v>
      </c>
      <c r="J287" s="48">
        <f>ROUND(IF(D287="",0,IF(SUM(р_дни!$J:$J)=0,0,(SUMIFS(БЮДЖЕТ!$V:$V,БЮДЖЕТ!$P:$P,$D287)*IF(G287=ФИО!$Q$8,0,SUM(р_дни!$J:$J))+SUMIFS(факт_операции!$Q:$Q,факт_операции!$D:$D,$D287)*1000)/SUM(р_дни!$J:$J)))/100,0)*100</f>
        <v>0</v>
      </c>
      <c r="K287" s="48">
        <f>IF(D287="",0,SUMIFS(факт_операции!$O:$O,факт_операции!$D:$D,D287)-IF(SUMIFS(факт_операции!$Q:$Q,факт_операции!$D:$D,D287)&lt;&gt;0,SUMIFS(факт_операции!$O:$O,факт_операции!$D:$D,D287,факт_операции!$N:$N,операции!$H$11),0))</f>
        <v>0</v>
      </c>
      <c r="L287" s="48">
        <f>IF(D287="",0,SUMIFS(факт_операции!$T:$T,факт_операции!$D:$D,D287))</f>
        <v>0</v>
      </c>
      <c r="M287" s="86">
        <f t="shared" si="8"/>
        <v>0</v>
      </c>
      <c r="N287" s="36"/>
      <c r="O287" s="92"/>
      <c r="P287" s="96"/>
    </row>
    <row r="288" spans="1:16" x14ac:dyDescent="0.25">
      <c r="A288" s="1"/>
      <c r="B288" s="1"/>
      <c r="C288" s="5">
        <f t="shared" si="9"/>
        <v>278</v>
      </c>
      <c r="D288" s="19" t="str">
        <f>IF(C288&gt;MAX(БЮДЖЕТ!$C:$C),"",INDEX(БЮДЖЕТ!$P$11:$P$9415,C288))</f>
        <v/>
      </c>
      <c r="E288" s="22">
        <f>IF(D288="",0,IF(COUNTIF(БЮДЖЕТ!$P:$P,D288)=1,0,1))</f>
        <v>0</v>
      </c>
      <c r="F288" s="19" t="str">
        <f>IF($D288="","",INDEX(БЮДЖЕТ!$N:$N,SUMIFS(БЮДЖЕТ!$B:$B,БЮДЖЕТ!$P:$P,$D288)))</f>
        <v/>
      </c>
      <c r="G288" s="19" t="str">
        <f>IF($D288="","",INDEX(БЮДЖЕТ!$X:$X,SUMIFS(БЮДЖЕТ!$B:$B,БЮДЖЕТ!$P:$P,$D288)))</f>
        <v/>
      </c>
      <c r="H288" s="36"/>
      <c r="I288" s="30">
        <f>IF(D288="",0,IF(G288=ФИО!$Q$8,0,SUM(р_дни!$J:$J))+SUMIFS(факт_операции!$L:$L,факт_операции!$D:$D,D288,факт_операции!$I:$I,операции!$F$8)-SUMIFS(факт_операции!$L:$L,факт_операции!$D:$D,D288,факт_операции!$I:$I,операции!$F$9)+SUMIFS(факт_операции!$L:$L,факт_операции!$D:$D,D288,факт_операции!$I:$I,операции!$F$10)-SUMIFS(факт_операции!$L:$L,факт_операции!$D:$D,D288,факт_операции!$I:$I,операции!$F$11))</f>
        <v>0</v>
      </c>
      <c r="J288" s="48">
        <f>ROUND(IF(D288="",0,IF(SUM(р_дни!$J:$J)=0,0,(SUMIFS(БЮДЖЕТ!$V:$V,БЮДЖЕТ!$P:$P,$D288)*IF(G288=ФИО!$Q$8,0,SUM(р_дни!$J:$J))+SUMIFS(факт_операции!$Q:$Q,факт_операции!$D:$D,$D288)*1000)/SUM(р_дни!$J:$J)))/100,0)*100</f>
        <v>0</v>
      </c>
      <c r="K288" s="48">
        <f>IF(D288="",0,SUMIFS(факт_операции!$O:$O,факт_операции!$D:$D,D288)-IF(SUMIFS(факт_операции!$Q:$Q,факт_операции!$D:$D,D288)&lt;&gt;0,SUMIFS(факт_операции!$O:$O,факт_операции!$D:$D,D288,факт_операции!$N:$N,операции!$H$11),0))</f>
        <v>0</v>
      </c>
      <c r="L288" s="48">
        <f>IF(D288="",0,SUMIFS(факт_операции!$T:$T,факт_операции!$D:$D,D288))</f>
        <v>0</v>
      </c>
      <c r="M288" s="86">
        <f t="shared" si="8"/>
        <v>0</v>
      </c>
      <c r="N288" s="36"/>
      <c r="O288" s="92"/>
      <c r="P288" s="96"/>
    </row>
    <row r="289" spans="1:16" x14ac:dyDescent="0.25">
      <c r="A289" s="1"/>
      <c r="B289" s="1"/>
      <c r="C289" s="5">
        <f t="shared" si="9"/>
        <v>279</v>
      </c>
      <c r="D289" s="19" t="str">
        <f>IF(C289&gt;MAX(БЮДЖЕТ!$C:$C),"",INDEX(БЮДЖЕТ!$P$11:$P$9415,C289))</f>
        <v/>
      </c>
      <c r="E289" s="22">
        <f>IF(D289="",0,IF(COUNTIF(БЮДЖЕТ!$P:$P,D289)=1,0,1))</f>
        <v>0</v>
      </c>
      <c r="F289" s="19" t="str">
        <f>IF($D289="","",INDEX(БЮДЖЕТ!$N:$N,SUMIFS(БЮДЖЕТ!$B:$B,БЮДЖЕТ!$P:$P,$D289)))</f>
        <v/>
      </c>
      <c r="G289" s="19" t="str">
        <f>IF($D289="","",INDEX(БЮДЖЕТ!$X:$X,SUMIFS(БЮДЖЕТ!$B:$B,БЮДЖЕТ!$P:$P,$D289)))</f>
        <v/>
      </c>
      <c r="H289" s="36"/>
      <c r="I289" s="30">
        <f>IF(D289="",0,IF(G289=ФИО!$Q$8,0,SUM(р_дни!$J:$J))+SUMIFS(факт_операции!$L:$L,факт_операции!$D:$D,D289,факт_операции!$I:$I,операции!$F$8)-SUMIFS(факт_операции!$L:$L,факт_операции!$D:$D,D289,факт_операции!$I:$I,операции!$F$9)+SUMIFS(факт_операции!$L:$L,факт_операции!$D:$D,D289,факт_операции!$I:$I,операции!$F$10)-SUMIFS(факт_операции!$L:$L,факт_операции!$D:$D,D289,факт_операции!$I:$I,операции!$F$11))</f>
        <v>0</v>
      </c>
      <c r="J289" s="48">
        <f>ROUND(IF(D289="",0,IF(SUM(р_дни!$J:$J)=0,0,(SUMIFS(БЮДЖЕТ!$V:$V,БЮДЖЕТ!$P:$P,$D289)*IF(G289=ФИО!$Q$8,0,SUM(р_дни!$J:$J))+SUMIFS(факт_операции!$Q:$Q,факт_операции!$D:$D,$D289)*1000)/SUM(р_дни!$J:$J)))/100,0)*100</f>
        <v>0</v>
      </c>
      <c r="K289" s="48">
        <f>IF(D289="",0,SUMIFS(факт_операции!$O:$O,факт_операции!$D:$D,D289)-IF(SUMIFS(факт_операции!$Q:$Q,факт_операции!$D:$D,D289)&lt;&gt;0,SUMIFS(факт_операции!$O:$O,факт_операции!$D:$D,D289,факт_операции!$N:$N,операции!$H$11),0))</f>
        <v>0</v>
      </c>
      <c r="L289" s="48">
        <f>IF(D289="",0,SUMIFS(факт_операции!$T:$T,факт_операции!$D:$D,D289))</f>
        <v>0</v>
      </c>
      <c r="M289" s="86">
        <f t="shared" si="8"/>
        <v>0</v>
      </c>
      <c r="N289" s="36"/>
      <c r="O289" s="92"/>
      <c r="P289" s="96"/>
    </row>
    <row r="290" spans="1:16" x14ac:dyDescent="0.25">
      <c r="A290" s="1"/>
      <c r="B290" s="1"/>
      <c r="C290" s="5">
        <f t="shared" si="9"/>
        <v>280</v>
      </c>
      <c r="D290" s="19" t="str">
        <f>IF(C290&gt;MAX(БЮДЖЕТ!$C:$C),"",INDEX(БЮДЖЕТ!$P$11:$P$9415,C290))</f>
        <v/>
      </c>
      <c r="E290" s="22">
        <f>IF(D290="",0,IF(COUNTIF(БЮДЖЕТ!$P:$P,D290)=1,0,1))</f>
        <v>0</v>
      </c>
      <c r="F290" s="19" t="str">
        <f>IF($D290="","",INDEX(БЮДЖЕТ!$N:$N,SUMIFS(БЮДЖЕТ!$B:$B,БЮДЖЕТ!$P:$P,$D290)))</f>
        <v/>
      </c>
      <c r="G290" s="19" t="str">
        <f>IF($D290="","",INDEX(БЮДЖЕТ!$X:$X,SUMIFS(БЮДЖЕТ!$B:$B,БЮДЖЕТ!$P:$P,$D290)))</f>
        <v/>
      </c>
      <c r="H290" s="36"/>
      <c r="I290" s="30">
        <f>IF(D290="",0,IF(G290=ФИО!$Q$8,0,SUM(р_дни!$J:$J))+SUMIFS(факт_операции!$L:$L,факт_операции!$D:$D,D290,факт_операции!$I:$I,операции!$F$8)-SUMIFS(факт_операции!$L:$L,факт_операции!$D:$D,D290,факт_операции!$I:$I,операции!$F$9)+SUMIFS(факт_операции!$L:$L,факт_операции!$D:$D,D290,факт_операции!$I:$I,операции!$F$10)-SUMIFS(факт_операции!$L:$L,факт_операции!$D:$D,D290,факт_операции!$I:$I,операции!$F$11))</f>
        <v>0</v>
      </c>
      <c r="J290" s="48">
        <f>ROUND(IF(D290="",0,IF(SUM(р_дни!$J:$J)=0,0,(SUMIFS(БЮДЖЕТ!$V:$V,БЮДЖЕТ!$P:$P,$D290)*IF(G290=ФИО!$Q$8,0,SUM(р_дни!$J:$J))+SUMIFS(факт_операции!$Q:$Q,факт_операции!$D:$D,$D290)*1000)/SUM(р_дни!$J:$J)))/100,0)*100</f>
        <v>0</v>
      </c>
      <c r="K290" s="48">
        <f>IF(D290="",0,SUMIFS(факт_операции!$O:$O,факт_операции!$D:$D,D290)-IF(SUMIFS(факт_операции!$Q:$Q,факт_операции!$D:$D,D290)&lt;&gt;0,SUMIFS(факт_операции!$O:$O,факт_операции!$D:$D,D290,факт_операции!$N:$N,операции!$H$11),0))</f>
        <v>0</v>
      </c>
      <c r="L290" s="48">
        <f>IF(D290="",0,SUMIFS(факт_операции!$T:$T,факт_операции!$D:$D,D290))</f>
        <v>0</v>
      </c>
      <c r="M290" s="86">
        <f t="shared" si="8"/>
        <v>0</v>
      </c>
      <c r="N290" s="36"/>
      <c r="O290" s="92"/>
      <c r="P290" s="96"/>
    </row>
    <row r="291" spans="1:16" x14ac:dyDescent="0.25">
      <c r="A291" s="1"/>
      <c r="B291" s="1"/>
      <c r="C291" s="5">
        <f t="shared" si="9"/>
        <v>281</v>
      </c>
      <c r="D291" s="19" t="str">
        <f>IF(C291&gt;MAX(БЮДЖЕТ!$C:$C),"",INDEX(БЮДЖЕТ!$P$11:$P$9415,C291))</f>
        <v/>
      </c>
      <c r="E291" s="22">
        <f>IF(D291="",0,IF(COUNTIF(БЮДЖЕТ!$P:$P,D291)=1,0,1))</f>
        <v>0</v>
      </c>
      <c r="F291" s="19" t="str">
        <f>IF($D291="","",INDEX(БЮДЖЕТ!$N:$N,SUMIFS(БЮДЖЕТ!$B:$B,БЮДЖЕТ!$P:$P,$D291)))</f>
        <v/>
      </c>
      <c r="G291" s="19" t="str">
        <f>IF($D291="","",INDEX(БЮДЖЕТ!$X:$X,SUMIFS(БЮДЖЕТ!$B:$B,БЮДЖЕТ!$P:$P,$D291)))</f>
        <v/>
      </c>
      <c r="H291" s="36"/>
      <c r="I291" s="30">
        <f>IF(D291="",0,IF(G291=ФИО!$Q$8,0,SUM(р_дни!$J:$J))+SUMIFS(факт_операции!$L:$L,факт_операции!$D:$D,D291,факт_операции!$I:$I,операции!$F$8)-SUMIFS(факт_операции!$L:$L,факт_операции!$D:$D,D291,факт_операции!$I:$I,операции!$F$9)+SUMIFS(факт_операции!$L:$L,факт_операции!$D:$D,D291,факт_операции!$I:$I,операции!$F$10)-SUMIFS(факт_операции!$L:$L,факт_операции!$D:$D,D291,факт_операции!$I:$I,операции!$F$11))</f>
        <v>0</v>
      </c>
      <c r="J291" s="48">
        <f>ROUND(IF(D291="",0,IF(SUM(р_дни!$J:$J)=0,0,(SUMIFS(БЮДЖЕТ!$V:$V,БЮДЖЕТ!$P:$P,$D291)*IF(G291=ФИО!$Q$8,0,SUM(р_дни!$J:$J))+SUMIFS(факт_операции!$Q:$Q,факт_операции!$D:$D,$D291)*1000)/SUM(р_дни!$J:$J)))/100,0)*100</f>
        <v>0</v>
      </c>
      <c r="K291" s="48">
        <f>IF(D291="",0,SUMIFS(факт_операции!$O:$O,факт_операции!$D:$D,D291)-IF(SUMIFS(факт_операции!$Q:$Q,факт_операции!$D:$D,D291)&lt;&gt;0,SUMIFS(факт_операции!$O:$O,факт_операции!$D:$D,D291,факт_операции!$N:$N,операции!$H$11),0))</f>
        <v>0</v>
      </c>
      <c r="L291" s="48">
        <f>IF(D291="",0,SUMIFS(факт_операции!$T:$T,факт_операции!$D:$D,D291))</f>
        <v>0</v>
      </c>
      <c r="M291" s="86">
        <f t="shared" si="8"/>
        <v>0</v>
      </c>
      <c r="N291" s="36"/>
      <c r="O291" s="92"/>
      <c r="P291" s="96"/>
    </row>
    <row r="292" spans="1:16" x14ac:dyDescent="0.25">
      <c r="A292" s="1"/>
      <c r="B292" s="1"/>
      <c r="C292" s="5">
        <f t="shared" si="9"/>
        <v>282</v>
      </c>
      <c r="D292" s="19" t="str">
        <f>IF(C292&gt;MAX(БЮДЖЕТ!$C:$C),"",INDEX(БЮДЖЕТ!$P$11:$P$9415,C292))</f>
        <v/>
      </c>
      <c r="E292" s="22">
        <f>IF(D292="",0,IF(COUNTIF(БЮДЖЕТ!$P:$P,D292)=1,0,1))</f>
        <v>0</v>
      </c>
      <c r="F292" s="19" t="str">
        <f>IF($D292="","",INDEX(БЮДЖЕТ!$N:$N,SUMIFS(БЮДЖЕТ!$B:$B,БЮДЖЕТ!$P:$P,$D292)))</f>
        <v/>
      </c>
      <c r="G292" s="19" t="str">
        <f>IF($D292="","",INDEX(БЮДЖЕТ!$X:$X,SUMIFS(БЮДЖЕТ!$B:$B,БЮДЖЕТ!$P:$P,$D292)))</f>
        <v/>
      </c>
      <c r="H292" s="36"/>
      <c r="I292" s="30">
        <f>IF(D292="",0,IF(G292=ФИО!$Q$8,0,SUM(р_дни!$J:$J))+SUMIFS(факт_операции!$L:$L,факт_операции!$D:$D,D292,факт_операции!$I:$I,операции!$F$8)-SUMIFS(факт_операции!$L:$L,факт_операции!$D:$D,D292,факт_операции!$I:$I,операции!$F$9)+SUMIFS(факт_операции!$L:$L,факт_операции!$D:$D,D292,факт_операции!$I:$I,операции!$F$10)-SUMIFS(факт_операции!$L:$L,факт_операции!$D:$D,D292,факт_операции!$I:$I,операции!$F$11))</f>
        <v>0</v>
      </c>
      <c r="J292" s="48">
        <f>ROUND(IF(D292="",0,IF(SUM(р_дни!$J:$J)=0,0,(SUMIFS(БЮДЖЕТ!$V:$V,БЮДЖЕТ!$P:$P,$D292)*IF(G292=ФИО!$Q$8,0,SUM(р_дни!$J:$J))+SUMIFS(факт_операции!$Q:$Q,факт_операции!$D:$D,$D292)*1000)/SUM(р_дни!$J:$J)))/100,0)*100</f>
        <v>0</v>
      </c>
      <c r="K292" s="48">
        <f>IF(D292="",0,SUMIFS(факт_операции!$O:$O,факт_операции!$D:$D,D292)-IF(SUMIFS(факт_операции!$Q:$Q,факт_операции!$D:$D,D292)&lt;&gt;0,SUMIFS(факт_операции!$O:$O,факт_операции!$D:$D,D292,факт_операции!$N:$N,операции!$H$11),0))</f>
        <v>0</v>
      </c>
      <c r="L292" s="48">
        <f>IF(D292="",0,SUMIFS(факт_операции!$T:$T,факт_операции!$D:$D,D292))</f>
        <v>0</v>
      </c>
      <c r="M292" s="86">
        <f t="shared" si="8"/>
        <v>0</v>
      </c>
      <c r="N292" s="36"/>
      <c r="O292" s="92"/>
      <c r="P292" s="96"/>
    </row>
    <row r="293" spans="1:16" x14ac:dyDescent="0.25">
      <c r="A293" s="1"/>
      <c r="B293" s="1"/>
      <c r="C293" s="5">
        <f t="shared" si="9"/>
        <v>283</v>
      </c>
      <c r="D293" s="19" t="str">
        <f>IF(C293&gt;MAX(БЮДЖЕТ!$C:$C),"",INDEX(БЮДЖЕТ!$P$11:$P$9415,C293))</f>
        <v/>
      </c>
      <c r="E293" s="22">
        <f>IF(D293="",0,IF(COUNTIF(БЮДЖЕТ!$P:$P,D293)=1,0,1))</f>
        <v>0</v>
      </c>
      <c r="F293" s="19" t="str">
        <f>IF($D293="","",INDEX(БЮДЖЕТ!$N:$N,SUMIFS(БЮДЖЕТ!$B:$B,БЮДЖЕТ!$P:$P,$D293)))</f>
        <v/>
      </c>
      <c r="G293" s="19" t="str">
        <f>IF($D293="","",INDEX(БЮДЖЕТ!$X:$X,SUMIFS(БЮДЖЕТ!$B:$B,БЮДЖЕТ!$P:$P,$D293)))</f>
        <v/>
      </c>
      <c r="H293" s="36"/>
      <c r="I293" s="30">
        <f>IF(D293="",0,IF(G293=ФИО!$Q$8,0,SUM(р_дни!$J:$J))+SUMIFS(факт_операции!$L:$L,факт_операции!$D:$D,D293,факт_операции!$I:$I,операции!$F$8)-SUMIFS(факт_операции!$L:$L,факт_операции!$D:$D,D293,факт_операции!$I:$I,операции!$F$9)+SUMIFS(факт_операции!$L:$L,факт_операции!$D:$D,D293,факт_операции!$I:$I,операции!$F$10)-SUMIFS(факт_операции!$L:$L,факт_операции!$D:$D,D293,факт_операции!$I:$I,операции!$F$11))</f>
        <v>0</v>
      </c>
      <c r="J293" s="48">
        <f>ROUND(IF(D293="",0,IF(SUM(р_дни!$J:$J)=0,0,(SUMIFS(БЮДЖЕТ!$V:$V,БЮДЖЕТ!$P:$P,$D293)*IF(G293=ФИО!$Q$8,0,SUM(р_дни!$J:$J))+SUMIFS(факт_операции!$Q:$Q,факт_операции!$D:$D,$D293)*1000)/SUM(р_дни!$J:$J)))/100,0)*100</f>
        <v>0</v>
      </c>
      <c r="K293" s="48">
        <f>IF(D293="",0,SUMIFS(факт_операции!$O:$O,факт_операции!$D:$D,D293)-IF(SUMIFS(факт_операции!$Q:$Q,факт_операции!$D:$D,D293)&lt;&gt;0,SUMIFS(факт_операции!$O:$O,факт_операции!$D:$D,D293,факт_операции!$N:$N,операции!$H$11),0))</f>
        <v>0</v>
      </c>
      <c r="L293" s="48">
        <f>IF(D293="",0,SUMIFS(факт_операции!$T:$T,факт_операции!$D:$D,D293))</f>
        <v>0</v>
      </c>
      <c r="M293" s="86">
        <f t="shared" si="8"/>
        <v>0</v>
      </c>
      <c r="N293" s="36"/>
      <c r="O293" s="92"/>
      <c r="P293" s="96"/>
    </row>
    <row r="294" spans="1:16" x14ac:dyDescent="0.25">
      <c r="A294" s="1"/>
      <c r="B294" s="1"/>
      <c r="C294" s="5">
        <f t="shared" si="9"/>
        <v>284</v>
      </c>
      <c r="D294" s="19" t="str">
        <f>IF(C294&gt;MAX(БЮДЖЕТ!$C:$C),"",INDEX(БЮДЖЕТ!$P$11:$P$9415,C294))</f>
        <v/>
      </c>
      <c r="E294" s="22">
        <f>IF(D294="",0,IF(COUNTIF(БЮДЖЕТ!$P:$P,D294)=1,0,1))</f>
        <v>0</v>
      </c>
      <c r="F294" s="19" t="str">
        <f>IF($D294="","",INDEX(БЮДЖЕТ!$N:$N,SUMIFS(БЮДЖЕТ!$B:$B,БЮДЖЕТ!$P:$P,$D294)))</f>
        <v/>
      </c>
      <c r="G294" s="19" t="str">
        <f>IF($D294="","",INDEX(БЮДЖЕТ!$X:$X,SUMIFS(БЮДЖЕТ!$B:$B,БЮДЖЕТ!$P:$P,$D294)))</f>
        <v/>
      </c>
      <c r="H294" s="36"/>
      <c r="I294" s="30">
        <f>IF(D294="",0,IF(G294=ФИО!$Q$8,0,SUM(р_дни!$J:$J))+SUMIFS(факт_операции!$L:$L,факт_операции!$D:$D,D294,факт_операции!$I:$I,операции!$F$8)-SUMIFS(факт_операции!$L:$L,факт_операции!$D:$D,D294,факт_операции!$I:$I,операции!$F$9)+SUMIFS(факт_операции!$L:$L,факт_операции!$D:$D,D294,факт_операции!$I:$I,операции!$F$10)-SUMIFS(факт_операции!$L:$L,факт_операции!$D:$D,D294,факт_операции!$I:$I,операции!$F$11))</f>
        <v>0</v>
      </c>
      <c r="J294" s="48">
        <f>ROUND(IF(D294="",0,IF(SUM(р_дни!$J:$J)=0,0,(SUMIFS(БЮДЖЕТ!$V:$V,БЮДЖЕТ!$P:$P,$D294)*IF(G294=ФИО!$Q$8,0,SUM(р_дни!$J:$J))+SUMIFS(факт_операции!$Q:$Q,факт_операции!$D:$D,$D294)*1000)/SUM(р_дни!$J:$J)))/100,0)*100</f>
        <v>0</v>
      </c>
      <c r="K294" s="48">
        <f>IF(D294="",0,SUMIFS(факт_операции!$O:$O,факт_операции!$D:$D,D294)-IF(SUMIFS(факт_операции!$Q:$Q,факт_операции!$D:$D,D294)&lt;&gt;0,SUMIFS(факт_операции!$O:$O,факт_операции!$D:$D,D294,факт_операции!$N:$N,операции!$H$11),0))</f>
        <v>0</v>
      </c>
      <c r="L294" s="48">
        <f>IF(D294="",0,SUMIFS(факт_операции!$T:$T,факт_операции!$D:$D,D294))</f>
        <v>0</v>
      </c>
      <c r="M294" s="86">
        <f t="shared" si="8"/>
        <v>0</v>
      </c>
      <c r="N294" s="36"/>
      <c r="O294" s="92"/>
      <c r="P294" s="96"/>
    </row>
    <row r="295" spans="1:16" x14ac:dyDescent="0.25">
      <c r="A295" s="1"/>
      <c r="B295" s="1"/>
      <c r="C295" s="5">
        <f t="shared" si="9"/>
        <v>285</v>
      </c>
      <c r="D295" s="19" t="str">
        <f>IF(C295&gt;MAX(БЮДЖЕТ!$C:$C),"",INDEX(БЮДЖЕТ!$P$11:$P$9415,C295))</f>
        <v/>
      </c>
      <c r="E295" s="22">
        <f>IF(D295="",0,IF(COUNTIF(БЮДЖЕТ!$P:$P,D295)=1,0,1))</f>
        <v>0</v>
      </c>
      <c r="F295" s="19" t="str">
        <f>IF($D295="","",INDEX(БЮДЖЕТ!$N:$N,SUMIFS(БЮДЖЕТ!$B:$B,БЮДЖЕТ!$P:$P,$D295)))</f>
        <v/>
      </c>
      <c r="G295" s="19" t="str">
        <f>IF($D295="","",INDEX(БЮДЖЕТ!$X:$X,SUMIFS(БЮДЖЕТ!$B:$B,БЮДЖЕТ!$P:$P,$D295)))</f>
        <v/>
      </c>
      <c r="H295" s="36"/>
      <c r="I295" s="30">
        <f>IF(D295="",0,IF(G295=ФИО!$Q$8,0,SUM(р_дни!$J:$J))+SUMIFS(факт_операции!$L:$L,факт_операции!$D:$D,D295,факт_операции!$I:$I,операции!$F$8)-SUMIFS(факт_операции!$L:$L,факт_операции!$D:$D,D295,факт_операции!$I:$I,операции!$F$9)+SUMIFS(факт_операции!$L:$L,факт_операции!$D:$D,D295,факт_операции!$I:$I,операции!$F$10)-SUMIFS(факт_операции!$L:$L,факт_операции!$D:$D,D295,факт_операции!$I:$I,операции!$F$11))</f>
        <v>0</v>
      </c>
      <c r="J295" s="48">
        <f>ROUND(IF(D295="",0,IF(SUM(р_дни!$J:$J)=0,0,(SUMIFS(БЮДЖЕТ!$V:$V,БЮДЖЕТ!$P:$P,$D295)*IF(G295=ФИО!$Q$8,0,SUM(р_дни!$J:$J))+SUMIFS(факт_операции!$Q:$Q,факт_операции!$D:$D,$D295)*1000)/SUM(р_дни!$J:$J)))/100,0)*100</f>
        <v>0</v>
      </c>
      <c r="K295" s="48">
        <f>IF(D295="",0,SUMIFS(факт_операции!$O:$O,факт_операции!$D:$D,D295)-IF(SUMIFS(факт_операции!$Q:$Q,факт_операции!$D:$D,D295)&lt;&gt;0,SUMIFS(факт_операции!$O:$O,факт_операции!$D:$D,D295,факт_операции!$N:$N,операции!$H$11),0))</f>
        <v>0</v>
      </c>
      <c r="L295" s="48">
        <f>IF(D295="",0,SUMIFS(факт_операции!$T:$T,факт_операции!$D:$D,D295))</f>
        <v>0</v>
      </c>
      <c r="M295" s="86">
        <f t="shared" si="8"/>
        <v>0</v>
      </c>
      <c r="N295" s="36"/>
      <c r="O295" s="92"/>
      <c r="P295" s="96"/>
    </row>
    <row r="296" spans="1:16" x14ac:dyDescent="0.25">
      <c r="A296" s="1"/>
      <c r="B296" s="1"/>
      <c r="C296" s="5">
        <f t="shared" si="9"/>
        <v>286</v>
      </c>
      <c r="D296" s="19" t="str">
        <f>IF(C296&gt;MAX(БЮДЖЕТ!$C:$C),"",INDEX(БЮДЖЕТ!$P$11:$P$9415,C296))</f>
        <v/>
      </c>
      <c r="E296" s="22">
        <f>IF(D296="",0,IF(COUNTIF(БЮДЖЕТ!$P:$P,D296)=1,0,1))</f>
        <v>0</v>
      </c>
      <c r="F296" s="19" t="str">
        <f>IF($D296="","",INDEX(БЮДЖЕТ!$N:$N,SUMIFS(БЮДЖЕТ!$B:$B,БЮДЖЕТ!$P:$P,$D296)))</f>
        <v/>
      </c>
      <c r="G296" s="19" t="str">
        <f>IF($D296="","",INDEX(БЮДЖЕТ!$X:$X,SUMIFS(БЮДЖЕТ!$B:$B,БЮДЖЕТ!$P:$P,$D296)))</f>
        <v/>
      </c>
      <c r="H296" s="36"/>
      <c r="I296" s="30">
        <f>IF(D296="",0,IF(G296=ФИО!$Q$8,0,SUM(р_дни!$J:$J))+SUMIFS(факт_операции!$L:$L,факт_операции!$D:$D,D296,факт_операции!$I:$I,операции!$F$8)-SUMIFS(факт_операции!$L:$L,факт_операции!$D:$D,D296,факт_операции!$I:$I,операции!$F$9)+SUMIFS(факт_операции!$L:$L,факт_операции!$D:$D,D296,факт_операции!$I:$I,операции!$F$10)-SUMIFS(факт_операции!$L:$L,факт_операции!$D:$D,D296,факт_операции!$I:$I,операции!$F$11))</f>
        <v>0</v>
      </c>
      <c r="J296" s="48">
        <f>ROUND(IF(D296="",0,IF(SUM(р_дни!$J:$J)=0,0,(SUMIFS(БЮДЖЕТ!$V:$V,БЮДЖЕТ!$P:$P,$D296)*IF(G296=ФИО!$Q$8,0,SUM(р_дни!$J:$J))+SUMIFS(факт_операции!$Q:$Q,факт_операции!$D:$D,$D296)*1000)/SUM(р_дни!$J:$J)))/100,0)*100</f>
        <v>0</v>
      </c>
      <c r="K296" s="48">
        <f>IF(D296="",0,SUMIFS(факт_операции!$O:$O,факт_операции!$D:$D,D296)-IF(SUMIFS(факт_операции!$Q:$Q,факт_операции!$D:$D,D296)&lt;&gt;0,SUMIFS(факт_операции!$O:$O,факт_операции!$D:$D,D296,факт_операции!$N:$N,операции!$H$11),0))</f>
        <v>0</v>
      </c>
      <c r="L296" s="48">
        <f>IF(D296="",0,SUMIFS(факт_операции!$T:$T,факт_операции!$D:$D,D296))</f>
        <v>0</v>
      </c>
      <c r="M296" s="86">
        <f t="shared" si="8"/>
        <v>0</v>
      </c>
      <c r="N296" s="36"/>
      <c r="O296" s="92"/>
      <c r="P296" s="96"/>
    </row>
    <row r="297" spans="1:16" x14ac:dyDescent="0.25">
      <c r="A297" s="1"/>
      <c r="B297" s="1"/>
      <c r="C297" s="5">
        <f t="shared" si="9"/>
        <v>287</v>
      </c>
      <c r="D297" s="19" t="str">
        <f>IF(C297&gt;MAX(БЮДЖЕТ!$C:$C),"",INDEX(БЮДЖЕТ!$P$11:$P$9415,C297))</f>
        <v/>
      </c>
      <c r="E297" s="22">
        <f>IF(D297="",0,IF(COUNTIF(БЮДЖЕТ!$P:$P,D297)=1,0,1))</f>
        <v>0</v>
      </c>
      <c r="F297" s="19" t="str">
        <f>IF($D297="","",INDEX(БЮДЖЕТ!$N:$N,SUMIFS(БЮДЖЕТ!$B:$B,БЮДЖЕТ!$P:$P,$D297)))</f>
        <v/>
      </c>
      <c r="G297" s="19" t="str">
        <f>IF($D297="","",INDEX(БЮДЖЕТ!$X:$X,SUMIFS(БЮДЖЕТ!$B:$B,БЮДЖЕТ!$P:$P,$D297)))</f>
        <v/>
      </c>
      <c r="H297" s="36"/>
      <c r="I297" s="30">
        <f>IF(D297="",0,IF(G297=ФИО!$Q$8,0,SUM(р_дни!$J:$J))+SUMIFS(факт_операции!$L:$L,факт_операции!$D:$D,D297,факт_операции!$I:$I,операции!$F$8)-SUMIFS(факт_операции!$L:$L,факт_операции!$D:$D,D297,факт_операции!$I:$I,операции!$F$9)+SUMIFS(факт_операции!$L:$L,факт_операции!$D:$D,D297,факт_операции!$I:$I,операции!$F$10)-SUMIFS(факт_операции!$L:$L,факт_операции!$D:$D,D297,факт_операции!$I:$I,операции!$F$11))</f>
        <v>0</v>
      </c>
      <c r="J297" s="48">
        <f>ROUND(IF(D297="",0,IF(SUM(р_дни!$J:$J)=0,0,(SUMIFS(БЮДЖЕТ!$V:$V,БЮДЖЕТ!$P:$P,$D297)*IF(G297=ФИО!$Q$8,0,SUM(р_дни!$J:$J))+SUMIFS(факт_операции!$Q:$Q,факт_операции!$D:$D,$D297)*1000)/SUM(р_дни!$J:$J)))/100,0)*100</f>
        <v>0</v>
      </c>
      <c r="K297" s="48">
        <f>IF(D297="",0,SUMIFS(факт_операции!$O:$O,факт_операции!$D:$D,D297)-IF(SUMIFS(факт_операции!$Q:$Q,факт_операции!$D:$D,D297)&lt;&gt;0,SUMIFS(факт_операции!$O:$O,факт_операции!$D:$D,D297,факт_операции!$N:$N,операции!$H$11),0))</f>
        <v>0</v>
      </c>
      <c r="L297" s="48">
        <f>IF(D297="",0,SUMIFS(факт_операции!$T:$T,факт_операции!$D:$D,D297))</f>
        <v>0</v>
      </c>
      <c r="M297" s="86">
        <f t="shared" si="8"/>
        <v>0</v>
      </c>
      <c r="N297" s="36"/>
      <c r="O297" s="92"/>
      <c r="P297" s="96"/>
    </row>
    <row r="298" spans="1:16" x14ac:dyDescent="0.25">
      <c r="A298" s="1"/>
      <c r="B298" s="1"/>
      <c r="C298" s="5">
        <f t="shared" si="9"/>
        <v>288</v>
      </c>
      <c r="D298" s="19" t="str">
        <f>IF(C298&gt;MAX(БЮДЖЕТ!$C:$C),"",INDEX(БЮДЖЕТ!$P$11:$P$9415,C298))</f>
        <v/>
      </c>
      <c r="E298" s="22">
        <f>IF(D298="",0,IF(COUNTIF(БЮДЖЕТ!$P:$P,D298)=1,0,1))</f>
        <v>0</v>
      </c>
      <c r="F298" s="19" t="str">
        <f>IF($D298="","",INDEX(БЮДЖЕТ!$N:$N,SUMIFS(БЮДЖЕТ!$B:$B,БЮДЖЕТ!$P:$P,$D298)))</f>
        <v/>
      </c>
      <c r="G298" s="19" t="str">
        <f>IF($D298="","",INDEX(БЮДЖЕТ!$X:$X,SUMIFS(БЮДЖЕТ!$B:$B,БЮДЖЕТ!$P:$P,$D298)))</f>
        <v/>
      </c>
      <c r="H298" s="36"/>
      <c r="I298" s="30">
        <f>IF(D298="",0,IF(G298=ФИО!$Q$8,0,SUM(р_дни!$J:$J))+SUMIFS(факт_операции!$L:$L,факт_операции!$D:$D,D298,факт_операции!$I:$I,операции!$F$8)-SUMIFS(факт_операции!$L:$L,факт_операции!$D:$D,D298,факт_операции!$I:$I,операции!$F$9)+SUMIFS(факт_операции!$L:$L,факт_операции!$D:$D,D298,факт_операции!$I:$I,операции!$F$10)-SUMIFS(факт_операции!$L:$L,факт_операции!$D:$D,D298,факт_операции!$I:$I,операции!$F$11))</f>
        <v>0</v>
      </c>
      <c r="J298" s="48">
        <f>ROUND(IF(D298="",0,IF(SUM(р_дни!$J:$J)=0,0,(SUMIFS(БЮДЖЕТ!$V:$V,БЮДЖЕТ!$P:$P,$D298)*IF(G298=ФИО!$Q$8,0,SUM(р_дни!$J:$J))+SUMIFS(факт_операции!$Q:$Q,факт_операции!$D:$D,$D298)*1000)/SUM(р_дни!$J:$J)))/100,0)*100</f>
        <v>0</v>
      </c>
      <c r="K298" s="48">
        <f>IF(D298="",0,SUMIFS(факт_операции!$O:$O,факт_операции!$D:$D,D298)-IF(SUMIFS(факт_операции!$Q:$Q,факт_операции!$D:$D,D298)&lt;&gt;0,SUMIFS(факт_операции!$O:$O,факт_операции!$D:$D,D298,факт_операции!$N:$N,операции!$H$11),0))</f>
        <v>0</v>
      </c>
      <c r="L298" s="48">
        <f>IF(D298="",0,SUMIFS(факт_операции!$T:$T,факт_операции!$D:$D,D298))</f>
        <v>0</v>
      </c>
      <c r="M298" s="86">
        <f t="shared" si="8"/>
        <v>0</v>
      </c>
      <c r="N298" s="36"/>
      <c r="O298" s="92"/>
      <c r="P298" s="96"/>
    </row>
    <row r="299" spans="1:16" x14ac:dyDescent="0.25">
      <c r="A299" s="1"/>
      <c r="B299" s="1"/>
      <c r="C299" s="5">
        <f t="shared" si="9"/>
        <v>289</v>
      </c>
      <c r="D299" s="19" t="str">
        <f>IF(C299&gt;MAX(БЮДЖЕТ!$C:$C),"",INDEX(БЮДЖЕТ!$P$11:$P$9415,C299))</f>
        <v/>
      </c>
      <c r="E299" s="22">
        <f>IF(D299="",0,IF(COUNTIF(БЮДЖЕТ!$P:$P,D299)=1,0,1))</f>
        <v>0</v>
      </c>
      <c r="F299" s="19" t="str">
        <f>IF($D299="","",INDEX(БЮДЖЕТ!$N:$N,SUMIFS(БЮДЖЕТ!$B:$B,БЮДЖЕТ!$P:$P,$D299)))</f>
        <v/>
      </c>
      <c r="G299" s="19" t="str">
        <f>IF($D299="","",INDEX(БЮДЖЕТ!$X:$X,SUMIFS(БЮДЖЕТ!$B:$B,БЮДЖЕТ!$P:$P,$D299)))</f>
        <v/>
      </c>
      <c r="H299" s="36"/>
      <c r="I299" s="30">
        <f>IF(D299="",0,IF(G299=ФИО!$Q$8,0,SUM(р_дни!$J:$J))+SUMIFS(факт_операции!$L:$L,факт_операции!$D:$D,D299,факт_операции!$I:$I,операции!$F$8)-SUMIFS(факт_операции!$L:$L,факт_операции!$D:$D,D299,факт_операции!$I:$I,операции!$F$9)+SUMIFS(факт_операции!$L:$L,факт_операции!$D:$D,D299,факт_операции!$I:$I,операции!$F$10)-SUMIFS(факт_операции!$L:$L,факт_операции!$D:$D,D299,факт_операции!$I:$I,операции!$F$11))</f>
        <v>0</v>
      </c>
      <c r="J299" s="48">
        <f>ROUND(IF(D299="",0,IF(SUM(р_дни!$J:$J)=0,0,(SUMIFS(БЮДЖЕТ!$V:$V,БЮДЖЕТ!$P:$P,$D299)*IF(G299=ФИО!$Q$8,0,SUM(р_дни!$J:$J))+SUMIFS(факт_операции!$Q:$Q,факт_операции!$D:$D,$D299)*1000)/SUM(р_дни!$J:$J)))/100,0)*100</f>
        <v>0</v>
      </c>
      <c r="K299" s="48">
        <f>IF(D299="",0,SUMIFS(факт_операции!$O:$O,факт_операции!$D:$D,D299)-IF(SUMIFS(факт_операции!$Q:$Q,факт_операции!$D:$D,D299)&lt;&gt;0,SUMIFS(факт_операции!$O:$O,факт_операции!$D:$D,D299,факт_операции!$N:$N,операции!$H$11),0))</f>
        <v>0</v>
      </c>
      <c r="L299" s="48">
        <f>IF(D299="",0,SUMIFS(факт_операции!$T:$T,факт_операции!$D:$D,D299))</f>
        <v>0</v>
      </c>
      <c r="M299" s="86">
        <f t="shared" si="8"/>
        <v>0</v>
      </c>
      <c r="N299" s="36"/>
      <c r="O299" s="92"/>
      <c r="P299" s="96"/>
    </row>
    <row r="300" spans="1:16" x14ac:dyDescent="0.25">
      <c r="A300" s="1"/>
      <c r="B300" s="1"/>
      <c r="C300" s="5">
        <f t="shared" si="9"/>
        <v>290</v>
      </c>
      <c r="D300" s="19" t="str">
        <f>IF(C300&gt;MAX(БЮДЖЕТ!$C:$C),"",INDEX(БЮДЖЕТ!$P$11:$P$9415,C300))</f>
        <v/>
      </c>
      <c r="E300" s="22">
        <f>IF(D300="",0,IF(COUNTIF(БЮДЖЕТ!$P:$P,D300)=1,0,1))</f>
        <v>0</v>
      </c>
      <c r="F300" s="19" t="str">
        <f>IF($D300="","",INDEX(БЮДЖЕТ!$N:$N,SUMIFS(БЮДЖЕТ!$B:$B,БЮДЖЕТ!$P:$P,$D300)))</f>
        <v/>
      </c>
      <c r="G300" s="19" t="str">
        <f>IF($D300="","",INDEX(БЮДЖЕТ!$X:$X,SUMIFS(БЮДЖЕТ!$B:$B,БЮДЖЕТ!$P:$P,$D300)))</f>
        <v/>
      </c>
      <c r="H300" s="36"/>
      <c r="I300" s="30">
        <f>IF(D300="",0,IF(G300=ФИО!$Q$8,0,SUM(р_дни!$J:$J))+SUMIFS(факт_операции!$L:$L,факт_операции!$D:$D,D300,факт_операции!$I:$I,операции!$F$8)-SUMIFS(факт_операции!$L:$L,факт_операции!$D:$D,D300,факт_операции!$I:$I,операции!$F$9)+SUMIFS(факт_операции!$L:$L,факт_операции!$D:$D,D300,факт_операции!$I:$I,операции!$F$10)-SUMIFS(факт_операции!$L:$L,факт_операции!$D:$D,D300,факт_операции!$I:$I,операции!$F$11))</f>
        <v>0</v>
      </c>
      <c r="J300" s="48">
        <f>ROUND(IF(D300="",0,IF(SUM(р_дни!$J:$J)=0,0,(SUMIFS(БЮДЖЕТ!$V:$V,БЮДЖЕТ!$P:$P,$D300)*IF(G300=ФИО!$Q$8,0,SUM(р_дни!$J:$J))+SUMIFS(факт_операции!$Q:$Q,факт_операции!$D:$D,$D300)*1000)/SUM(р_дни!$J:$J)))/100,0)*100</f>
        <v>0</v>
      </c>
      <c r="K300" s="48">
        <f>IF(D300="",0,SUMIFS(факт_операции!$O:$O,факт_операции!$D:$D,D300)-IF(SUMIFS(факт_операции!$Q:$Q,факт_операции!$D:$D,D300)&lt;&gt;0,SUMIFS(факт_операции!$O:$O,факт_операции!$D:$D,D300,факт_операции!$N:$N,операции!$H$11),0))</f>
        <v>0</v>
      </c>
      <c r="L300" s="48">
        <f>IF(D300="",0,SUMIFS(факт_операции!$T:$T,факт_операции!$D:$D,D300))</f>
        <v>0</v>
      </c>
      <c r="M300" s="86">
        <f t="shared" si="8"/>
        <v>0</v>
      </c>
      <c r="N300" s="36"/>
      <c r="O300" s="92"/>
      <c r="P300" s="96"/>
    </row>
    <row r="301" spans="1:16" x14ac:dyDescent="0.25">
      <c r="A301" s="1"/>
      <c r="B301" s="1"/>
      <c r="C301" s="5">
        <f t="shared" si="9"/>
        <v>291</v>
      </c>
      <c r="D301" s="19" t="str">
        <f>IF(C301&gt;MAX(БЮДЖЕТ!$C:$C),"",INDEX(БЮДЖЕТ!$P$11:$P$9415,C301))</f>
        <v/>
      </c>
      <c r="E301" s="22">
        <f>IF(D301="",0,IF(COUNTIF(БЮДЖЕТ!$P:$P,D301)=1,0,1))</f>
        <v>0</v>
      </c>
      <c r="F301" s="19" t="str">
        <f>IF($D301="","",INDEX(БЮДЖЕТ!$N:$N,SUMIFS(БЮДЖЕТ!$B:$B,БЮДЖЕТ!$P:$P,$D301)))</f>
        <v/>
      </c>
      <c r="G301" s="19" t="str">
        <f>IF($D301="","",INDEX(БЮДЖЕТ!$X:$X,SUMIFS(БЮДЖЕТ!$B:$B,БЮДЖЕТ!$P:$P,$D301)))</f>
        <v/>
      </c>
      <c r="H301" s="36"/>
      <c r="I301" s="30">
        <f>IF(D301="",0,IF(G301=ФИО!$Q$8,0,SUM(р_дни!$J:$J))+SUMIFS(факт_операции!$L:$L,факт_операции!$D:$D,D301,факт_операции!$I:$I,операции!$F$8)-SUMIFS(факт_операции!$L:$L,факт_операции!$D:$D,D301,факт_операции!$I:$I,операции!$F$9)+SUMIFS(факт_операции!$L:$L,факт_операции!$D:$D,D301,факт_операции!$I:$I,операции!$F$10)-SUMIFS(факт_операции!$L:$L,факт_операции!$D:$D,D301,факт_операции!$I:$I,операции!$F$11))</f>
        <v>0</v>
      </c>
      <c r="J301" s="48">
        <f>ROUND(IF(D301="",0,IF(SUM(р_дни!$J:$J)=0,0,(SUMIFS(БЮДЖЕТ!$V:$V,БЮДЖЕТ!$P:$P,$D301)*IF(G301=ФИО!$Q$8,0,SUM(р_дни!$J:$J))+SUMIFS(факт_операции!$Q:$Q,факт_операции!$D:$D,$D301)*1000)/SUM(р_дни!$J:$J)))/100,0)*100</f>
        <v>0</v>
      </c>
      <c r="K301" s="48">
        <f>IF(D301="",0,SUMIFS(факт_операции!$O:$O,факт_операции!$D:$D,D301)-IF(SUMIFS(факт_операции!$Q:$Q,факт_операции!$D:$D,D301)&lt;&gt;0,SUMIFS(факт_операции!$O:$O,факт_операции!$D:$D,D301,факт_операции!$N:$N,операции!$H$11),0))</f>
        <v>0</v>
      </c>
      <c r="L301" s="48">
        <f>IF(D301="",0,SUMIFS(факт_операции!$T:$T,факт_операции!$D:$D,D301))</f>
        <v>0</v>
      </c>
      <c r="M301" s="86">
        <f t="shared" si="8"/>
        <v>0</v>
      </c>
      <c r="N301" s="36"/>
      <c r="O301" s="92"/>
      <c r="P301" s="96"/>
    </row>
    <row r="302" spans="1:16" x14ac:dyDescent="0.25">
      <c r="A302" s="1"/>
      <c r="B302" s="1"/>
      <c r="C302" s="5">
        <f t="shared" si="9"/>
        <v>292</v>
      </c>
      <c r="D302" s="19" t="str">
        <f>IF(C302&gt;MAX(БЮДЖЕТ!$C:$C),"",INDEX(БЮДЖЕТ!$P$11:$P$9415,C302))</f>
        <v/>
      </c>
      <c r="E302" s="22">
        <f>IF(D302="",0,IF(COUNTIF(БЮДЖЕТ!$P:$P,D302)=1,0,1))</f>
        <v>0</v>
      </c>
      <c r="F302" s="19" t="str">
        <f>IF($D302="","",INDEX(БЮДЖЕТ!$N:$N,SUMIFS(БЮДЖЕТ!$B:$B,БЮДЖЕТ!$P:$P,$D302)))</f>
        <v/>
      </c>
      <c r="G302" s="19" t="str">
        <f>IF($D302="","",INDEX(БЮДЖЕТ!$X:$X,SUMIFS(БЮДЖЕТ!$B:$B,БЮДЖЕТ!$P:$P,$D302)))</f>
        <v/>
      </c>
      <c r="H302" s="36"/>
      <c r="I302" s="30">
        <f>IF(D302="",0,IF(G302=ФИО!$Q$8,0,SUM(р_дни!$J:$J))+SUMIFS(факт_операции!$L:$L,факт_операции!$D:$D,D302,факт_операции!$I:$I,операции!$F$8)-SUMIFS(факт_операции!$L:$L,факт_операции!$D:$D,D302,факт_операции!$I:$I,операции!$F$9)+SUMIFS(факт_операции!$L:$L,факт_операции!$D:$D,D302,факт_операции!$I:$I,операции!$F$10)-SUMIFS(факт_операции!$L:$L,факт_операции!$D:$D,D302,факт_операции!$I:$I,операции!$F$11))</f>
        <v>0</v>
      </c>
      <c r="J302" s="48">
        <f>ROUND(IF(D302="",0,IF(SUM(р_дни!$J:$J)=0,0,(SUMIFS(БЮДЖЕТ!$V:$V,БЮДЖЕТ!$P:$P,$D302)*IF(G302=ФИО!$Q$8,0,SUM(р_дни!$J:$J))+SUMIFS(факт_операции!$Q:$Q,факт_операции!$D:$D,$D302)*1000)/SUM(р_дни!$J:$J)))/100,0)*100</f>
        <v>0</v>
      </c>
      <c r="K302" s="48">
        <f>IF(D302="",0,SUMIFS(факт_операции!$O:$O,факт_операции!$D:$D,D302)-IF(SUMIFS(факт_операции!$Q:$Q,факт_операции!$D:$D,D302)&lt;&gt;0,SUMIFS(факт_операции!$O:$O,факт_операции!$D:$D,D302,факт_операции!$N:$N,операции!$H$11),0))</f>
        <v>0</v>
      </c>
      <c r="L302" s="48">
        <f>IF(D302="",0,SUMIFS(факт_операции!$T:$T,факт_операции!$D:$D,D302))</f>
        <v>0</v>
      </c>
      <c r="M302" s="86">
        <f t="shared" si="8"/>
        <v>0</v>
      </c>
      <c r="N302" s="36"/>
      <c r="O302" s="92"/>
      <c r="P302" s="96"/>
    </row>
    <row r="303" spans="1:16" x14ac:dyDescent="0.25">
      <c r="A303" s="1"/>
      <c r="B303" s="1"/>
      <c r="C303" s="5">
        <f t="shared" si="9"/>
        <v>293</v>
      </c>
      <c r="D303" s="19" t="str">
        <f>IF(C303&gt;MAX(БЮДЖЕТ!$C:$C),"",INDEX(БЮДЖЕТ!$P$11:$P$9415,C303))</f>
        <v/>
      </c>
      <c r="E303" s="22">
        <f>IF(D303="",0,IF(COUNTIF(БЮДЖЕТ!$P:$P,D303)=1,0,1))</f>
        <v>0</v>
      </c>
      <c r="F303" s="19" t="str">
        <f>IF($D303="","",INDEX(БЮДЖЕТ!$N:$N,SUMIFS(БЮДЖЕТ!$B:$B,БЮДЖЕТ!$P:$P,$D303)))</f>
        <v/>
      </c>
      <c r="G303" s="19" t="str">
        <f>IF($D303="","",INDEX(БЮДЖЕТ!$X:$X,SUMIFS(БЮДЖЕТ!$B:$B,БЮДЖЕТ!$P:$P,$D303)))</f>
        <v/>
      </c>
      <c r="H303" s="36"/>
      <c r="I303" s="30">
        <f>IF(D303="",0,IF(G303=ФИО!$Q$8,0,SUM(р_дни!$J:$J))+SUMIFS(факт_операции!$L:$L,факт_операции!$D:$D,D303,факт_операции!$I:$I,операции!$F$8)-SUMIFS(факт_операции!$L:$L,факт_операции!$D:$D,D303,факт_операции!$I:$I,операции!$F$9)+SUMIFS(факт_операции!$L:$L,факт_операции!$D:$D,D303,факт_операции!$I:$I,операции!$F$10)-SUMIFS(факт_операции!$L:$L,факт_операции!$D:$D,D303,факт_операции!$I:$I,операции!$F$11))</f>
        <v>0</v>
      </c>
      <c r="J303" s="48">
        <f>ROUND(IF(D303="",0,IF(SUM(р_дни!$J:$J)=0,0,(SUMIFS(БЮДЖЕТ!$V:$V,БЮДЖЕТ!$P:$P,$D303)*IF(G303=ФИО!$Q$8,0,SUM(р_дни!$J:$J))+SUMIFS(факт_операции!$Q:$Q,факт_операции!$D:$D,$D303)*1000)/SUM(р_дни!$J:$J)))/100,0)*100</f>
        <v>0</v>
      </c>
      <c r="K303" s="48">
        <f>IF(D303="",0,SUMIFS(факт_операции!$O:$O,факт_операции!$D:$D,D303)-IF(SUMIFS(факт_операции!$Q:$Q,факт_операции!$D:$D,D303)&lt;&gt;0,SUMIFS(факт_операции!$O:$O,факт_операции!$D:$D,D303,факт_операции!$N:$N,операции!$H$11),0))</f>
        <v>0</v>
      </c>
      <c r="L303" s="48">
        <f>IF(D303="",0,SUMIFS(факт_операции!$T:$T,факт_операции!$D:$D,D303))</f>
        <v>0</v>
      </c>
      <c r="M303" s="86">
        <f t="shared" si="8"/>
        <v>0</v>
      </c>
      <c r="N303" s="36"/>
      <c r="O303" s="92"/>
      <c r="P303" s="96"/>
    </row>
    <row r="304" spans="1:16" x14ac:dyDescent="0.25">
      <c r="A304" s="1"/>
      <c r="B304" s="1"/>
      <c r="C304" s="5">
        <f t="shared" si="9"/>
        <v>294</v>
      </c>
      <c r="D304" s="19" t="str">
        <f>IF(C304&gt;MAX(БЮДЖЕТ!$C:$C),"",INDEX(БЮДЖЕТ!$P$11:$P$9415,C304))</f>
        <v/>
      </c>
      <c r="E304" s="22">
        <f>IF(D304="",0,IF(COUNTIF(БЮДЖЕТ!$P:$P,D304)=1,0,1))</f>
        <v>0</v>
      </c>
      <c r="F304" s="19" t="str">
        <f>IF($D304="","",INDEX(БЮДЖЕТ!$N:$N,SUMIFS(БЮДЖЕТ!$B:$B,БЮДЖЕТ!$P:$P,$D304)))</f>
        <v/>
      </c>
      <c r="G304" s="19" t="str">
        <f>IF($D304="","",INDEX(БЮДЖЕТ!$X:$X,SUMIFS(БЮДЖЕТ!$B:$B,БЮДЖЕТ!$P:$P,$D304)))</f>
        <v/>
      </c>
      <c r="H304" s="36"/>
      <c r="I304" s="30">
        <f>IF(D304="",0,IF(G304=ФИО!$Q$8,0,SUM(р_дни!$J:$J))+SUMIFS(факт_операции!$L:$L,факт_операции!$D:$D,D304,факт_операции!$I:$I,операции!$F$8)-SUMIFS(факт_операции!$L:$L,факт_операции!$D:$D,D304,факт_операции!$I:$I,операции!$F$9)+SUMIFS(факт_операции!$L:$L,факт_операции!$D:$D,D304,факт_операции!$I:$I,операции!$F$10)-SUMIFS(факт_операции!$L:$L,факт_операции!$D:$D,D304,факт_операции!$I:$I,операции!$F$11))</f>
        <v>0</v>
      </c>
      <c r="J304" s="48">
        <f>ROUND(IF(D304="",0,IF(SUM(р_дни!$J:$J)=0,0,(SUMIFS(БЮДЖЕТ!$V:$V,БЮДЖЕТ!$P:$P,$D304)*IF(G304=ФИО!$Q$8,0,SUM(р_дни!$J:$J))+SUMIFS(факт_операции!$Q:$Q,факт_операции!$D:$D,$D304)*1000)/SUM(р_дни!$J:$J)))/100,0)*100</f>
        <v>0</v>
      </c>
      <c r="K304" s="48">
        <f>IF(D304="",0,SUMIFS(факт_операции!$O:$O,факт_операции!$D:$D,D304)-IF(SUMIFS(факт_операции!$Q:$Q,факт_операции!$D:$D,D304)&lt;&gt;0,SUMIFS(факт_операции!$O:$O,факт_операции!$D:$D,D304,факт_операции!$N:$N,операции!$H$11),0))</f>
        <v>0</v>
      </c>
      <c r="L304" s="48">
        <f>IF(D304="",0,SUMIFS(факт_операции!$T:$T,факт_операции!$D:$D,D304))</f>
        <v>0</v>
      </c>
      <c r="M304" s="86">
        <f t="shared" si="8"/>
        <v>0</v>
      </c>
      <c r="N304" s="36"/>
      <c r="O304" s="92"/>
      <c r="P304" s="96"/>
    </row>
    <row r="305" spans="1:16" x14ac:dyDescent="0.25">
      <c r="A305" s="1"/>
      <c r="B305" s="1"/>
      <c r="C305" s="5">
        <f t="shared" si="9"/>
        <v>295</v>
      </c>
      <c r="D305" s="19" t="str">
        <f>IF(C305&gt;MAX(БЮДЖЕТ!$C:$C),"",INDEX(БЮДЖЕТ!$P$11:$P$9415,C305))</f>
        <v/>
      </c>
      <c r="E305" s="22">
        <f>IF(D305="",0,IF(COUNTIF(БЮДЖЕТ!$P:$P,D305)=1,0,1))</f>
        <v>0</v>
      </c>
      <c r="F305" s="19" t="str">
        <f>IF($D305="","",INDEX(БЮДЖЕТ!$N:$N,SUMIFS(БЮДЖЕТ!$B:$B,БЮДЖЕТ!$P:$P,$D305)))</f>
        <v/>
      </c>
      <c r="G305" s="19" t="str">
        <f>IF($D305="","",INDEX(БЮДЖЕТ!$X:$X,SUMIFS(БЮДЖЕТ!$B:$B,БЮДЖЕТ!$P:$P,$D305)))</f>
        <v/>
      </c>
      <c r="H305" s="36"/>
      <c r="I305" s="30">
        <f>IF(D305="",0,IF(G305=ФИО!$Q$8,0,SUM(р_дни!$J:$J))+SUMIFS(факт_операции!$L:$L,факт_операции!$D:$D,D305,факт_операции!$I:$I,операции!$F$8)-SUMIFS(факт_операции!$L:$L,факт_операции!$D:$D,D305,факт_операции!$I:$I,операции!$F$9)+SUMIFS(факт_операции!$L:$L,факт_операции!$D:$D,D305,факт_операции!$I:$I,операции!$F$10)-SUMIFS(факт_операции!$L:$L,факт_операции!$D:$D,D305,факт_операции!$I:$I,операции!$F$11))</f>
        <v>0</v>
      </c>
      <c r="J305" s="48">
        <f>ROUND(IF(D305="",0,IF(SUM(р_дни!$J:$J)=0,0,(SUMIFS(БЮДЖЕТ!$V:$V,БЮДЖЕТ!$P:$P,$D305)*IF(G305=ФИО!$Q$8,0,SUM(р_дни!$J:$J))+SUMIFS(факт_операции!$Q:$Q,факт_операции!$D:$D,$D305)*1000)/SUM(р_дни!$J:$J)))/100,0)*100</f>
        <v>0</v>
      </c>
      <c r="K305" s="48">
        <f>IF(D305="",0,SUMIFS(факт_операции!$O:$O,факт_операции!$D:$D,D305)-IF(SUMIFS(факт_операции!$Q:$Q,факт_операции!$D:$D,D305)&lt;&gt;0,SUMIFS(факт_операции!$O:$O,факт_операции!$D:$D,D305,факт_операции!$N:$N,операции!$H$11),0))</f>
        <v>0</v>
      </c>
      <c r="L305" s="48">
        <f>IF(D305="",0,SUMIFS(факт_операции!$T:$T,факт_операции!$D:$D,D305))</f>
        <v>0</v>
      </c>
      <c r="M305" s="86">
        <f t="shared" si="8"/>
        <v>0</v>
      </c>
      <c r="N305" s="36"/>
      <c r="O305" s="92"/>
      <c r="P305" s="96"/>
    </row>
    <row r="306" spans="1:16" x14ac:dyDescent="0.25">
      <c r="A306" s="1"/>
      <c r="B306" s="1"/>
      <c r="C306" s="5">
        <f t="shared" si="9"/>
        <v>296</v>
      </c>
      <c r="D306" s="19" t="str">
        <f>IF(C306&gt;MAX(БЮДЖЕТ!$C:$C),"",INDEX(БЮДЖЕТ!$P$11:$P$9415,C306))</f>
        <v/>
      </c>
      <c r="E306" s="22">
        <f>IF(D306="",0,IF(COUNTIF(БЮДЖЕТ!$P:$P,D306)=1,0,1))</f>
        <v>0</v>
      </c>
      <c r="F306" s="19" t="str">
        <f>IF($D306="","",INDEX(БЮДЖЕТ!$N:$N,SUMIFS(БЮДЖЕТ!$B:$B,БЮДЖЕТ!$P:$P,$D306)))</f>
        <v/>
      </c>
      <c r="G306" s="19" t="str">
        <f>IF($D306="","",INDEX(БЮДЖЕТ!$X:$X,SUMIFS(БЮДЖЕТ!$B:$B,БЮДЖЕТ!$P:$P,$D306)))</f>
        <v/>
      </c>
      <c r="H306" s="36"/>
      <c r="I306" s="30">
        <f>IF(D306="",0,IF(G306=ФИО!$Q$8,0,SUM(р_дни!$J:$J))+SUMIFS(факт_операции!$L:$L,факт_операции!$D:$D,D306,факт_операции!$I:$I,операции!$F$8)-SUMIFS(факт_операции!$L:$L,факт_операции!$D:$D,D306,факт_операции!$I:$I,операции!$F$9)+SUMIFS(факт_операции!$L:$L,факт_операции!$D:$D,D306,факт_операции!$I:$I,операции!$F$10)-SUMIFS(факт_операции!$L:$L,факт_операции!$D:$D,D306,факт_операции!$I:$I,операции!$F$11))</f>
        <v>0</v>
      </c>
      <c r="J306" s="48">
        <f>ROUND(IF(D306="",0,IF(SUM(р_дни!$J:$J)=0,0,(SUMIFS(БЮДЖЕТ!$V:$V,БЮДЖЕТ!$P:$P,$D306)*IF(G306=ФИО!$Q$8,0,SUM(р_дни!$J:$J))+SUMIFS(факт_операции!$Q:$Q,факт_операции!$D:$D,$D306)*1000)/SUM(р_дни!$J:$J)))/100,0)*100</f>
        <v>0</v>
      </c>
      <c r="K306" s="48">
        <f>IF(D306="",0,SUMIFS(факт_операции!$O:$O,факт_операции!$D:$D,D306)-IF(SUMIFS(факт_операции!$Q:$Q,факт_операции!$D:$D,D306)&lt;&gt;0,SUMIFS(факт_операции!$O:$O,факт_операции!$D:$D,D306,факт_операции!$N:$N,операции!$H$11),0))</f>
        <v>0</v>
      </c>
      <c r="L306" s="48">
        <f>IF(D306="",0,SUMIFS(факт_операции!$T:$T,факт_операции!$D:$D,D306))</f>
        <v>0</v>
      </c>
      <c r="M306" s="86">
        <f t="shared" si="8"/>
        <v>0</v>
      </c>
      <c r="N306" s="36"/>
      <c r="O306" s="92"/>
      <c r="P306" s="96"/>
    </row>
    <row r="307" spans="1:16" x14ac:dyDescent="0.25">
      <c r="A307" s="1"/>
      <c r="B307" s="1"/>
      <c r="C307" s="5">
        <f t="shared" si="9"/>
        <v>297</v>
      </c>
      <c r="D307" s="19" t="str">
        <f>IF(C307&gt;MAX(БЮДЖЕТ!$C:$C),"",INDEX(БЮДЖЕТ!$P$11:$P$9415,C307))</f>
        <v/>
      </c>
      <c r="E307" s="22">
        <f>IF(D307="",0,IF(COUNTIF(БЮДЖЕТ!$P:$P,D307)=1,0,1))</f>
        <v>0</v>
      </c>
      <c r="F307" s="19" t="str">
        <f>IF($D307="","",INDEX(БЮДЖЕТ!$N:$N,SUMIFS(БЮДЖЕТ!$B:$B,БЮДЖЕТ!$P:$P,$D307)))</f>
        <v/>
      </c>
      <c r="G307" s="19" t="str">
        <f>IF($D307="","",INDEX(БЮДЖЕТ!$X:$X,SUMIFS(БЮДЖЕТ!$B:$B,БЮДЖЕТ!$P:$P,$D307)))</f>
        <v/>
      </c>
      <c r="H307" s="36"/>
      <c r="I307" s="30">
        <f>IF(D307="",0,IF(G307=ФИО!$Q$8,0,SUM(р_дни!$J:$J))+SUMIFS(факт_операции!$L:$L,факт_операции!$D:$D,D307,факт_операции!$I:$I,операции!$F$8)-SUMIFS(факт_операции!$L:$L,факт_операции!$D:$D,D307,факт_операции!$I:$I,операции!$F$9)+SUMIFS(факт_операции!$L:$L,факт_операции!$D:$D,D307,факт_операции!$I:$I,операции!$F$10)-SUMIFS(факт_операции!$L:$L,факт_операции!$D:$D,D307,факт_операции!$I:$I,операции!$F$11))</f>
        <v>0</v>
      </c>
      <c r="J307" s="48">
        <f>ROUND(IF(D307="",0,IF(SUM(р_дни!$J:$J)=0,0,(SUMIFS(БЮДЖЕТ!$V:$V,БЮДЖЕТ!$P:$P,$D307)*IF(G307=ФИО!$Q$8,0,SUM(р_дни!$J:$J))+SUMIFS(факт_операции!$Q:$Q,факт_операции!$D:$D,$D307)*1000)/SUM(р_дни!$J:$J)))/100,0)*100</f>
        <v>0</v>
      </c>
      <c r="K307" s="48">
        <f>IF(D307="",0,SUMIFS(факт_операции!$O:$O,факт_операции!$D:$D,D307)-IF(SUMIFS(факт_операции!$Q:$Q,факт_операции!$D:$D,D307)&lt;&gt;0,SUMIFS(факт_операции!$O:$O,факт_операции!$D:$D,D307,факт_операции!$N:$N,операции!$H$11),0))</f>
        <v>0</v>
      </c>
      <c r="L307" s="48">
        <f>IF(D307="",0,SUMIFS(факт_операции!$T:$T,факт_операции!$D:$D,D307))</f>
        <v>0</v>
      </c>
      <c r="M307" s="86">
        <f t="shared" si="8"/>
        <v>0</v>
      </c>
      <c r="N307" s="36"/>
      <c r="O307" s="92"/>
      <c r="P307" s="96"/>
    </row>
    <row r="308" spans="1:16" x14ac:dyDescent="0.25">
      <c r="A308" s="1"/>
      <c r="B308" s="1"/>
      <c r="C308" s="5">
        <f t="shared" si="9"/>
        <v>298</v>
      </c>
      <c r="D308" s="19" t="str">
        <f>IF(C308&gt;MAX(БЮДЖЕТ!$C:$C),"",INDEX(БЮДЖЕТ!$P$11:$P$9415,C308))</f>
        <v/>
      </c>
      <c r="E308" s="22">
        <f>IF(D308="",0,IF(COUNTIF(БЮДЖЕТ!$P:$P,D308)=1,0,1))</f>
        <v>0</v>
      </c>
      <c r="F308" s="19" t="str">
        <f>IF($D308="","",INDEX(БЮДЖЕТ!$N:$N,SUMIFS(БЮДЖЕТ!$B:$B,БЮДЖЕТ!$P:$P,$D308)))</f>
        <v/>
      </c>
      <c r="G308" s="19" t="str">
        <f>IF($D308="","",INDEX(БЮДЖЕТ!$X:$X,SUMIFS(БЮДЖЕТ!$B:$B,БЮДЖЕТ!$P:$P,$D308)))</f>
        <v/>
      </c>
      <c r="H308" s="36"/>
      <c r="I308" s="30">
        <f>IF(D308="",0,IF(G308=ФИО!$Q$8,0,SUM(р_дни!$J:$J))+SUMIFS(факт_операции!$L:$L,факт_операции!$D:$D,D308,факт_операции!$I:$I,операции!$F$8)-SUMIFS(факт_операции!$L:$L,факт_операции!$D:$D,D308,факт_операции!$I:$I,операции!$F$9)+SUMIFS(факт_операции!$L:$L,факт_операции!$D:$D,D308,факт_операции!$I:$I,операции!$F$10)-SUMIFS(факт_операции!$L:$L,факт_операции!$D:$D,D308,факт_операции!$I:$I,операции!$F$11))</f>
        <v>0</v>
      </c>
      <c r="J308" s="48">
        <f>ROUND(IF(D308="",0,IF(SUM(р_дни!$J:$J)=0,0,(SUMIFS(БЮДЖЕТ!$V:$V,БЮДЖЕТ!$P:$P,$D308)*IF(G308=ФИО!$Q$8,0,SUM(р_дни!$J:$J))+SUMIFS(факт_операции!$Q:$Q,факт_операции!$D:$D,$D308)*1000)/SUM(р_дни!$J:$J)))/100,0)*100</f>
        <v>0</v>
      </c>
      <c r="K308" s="48">
        <f>IF(D308="",0,SUMIFS(факт_операции!$O:$O,факт_операции!$D:$D,D308)-IF(SUMIFS(факт_операции!$Q:$Q,факт_операции!$D:$D,D308)&lt;&gt;0,SUMIFS(факт_операции!$O:$O,факт_операции!$D:$D,D308,факт_операции!$N:$N,операции!$H$11),0))</f>
        <v>0</v>
      </c>
      <c r="L308" s="48">
        <f>IF(D308="",0,SUMIFS(факт_операции!$T:$T,факт_операции!$D:$D,D308))</f>
        <v>0</v>
      </c>
      <c r="M308" s="86">
        <f t="shared" si="8"/>
        <v>0</v>
      </c>
      <c r="N308" s="36"/>
      <c r="O308" s="92"/>
      <c r="P308" s="96"/>
    </row>
    <row r="309" spans="1:16" x14ac:dyDescent="0.25">
      <c r="A309" s="1"/>
      <c r="B309" s="1"/>
      <c r="C309" s="5">
        <f t="shared" si="9"/>
        <v>299</v>
      </c>
      <c r="D309" s="19" t="str">
        <f>IF(C309&gt;MAX(БЮДЖЕТ!$C:$C),"",INDEX(БЮДЖЕТ!$P$11:$P$9415,C309))</f>
        <v/>
      </c>
      <c r="E309" s="22">
        <f>IF(D309="",0,IF(COUNTIF(БЮДЖЕТ!$P:$P,D309)=1,0,1))</f>
        <v>0</v>
      </c>
      <c r="F309" s="19" t="str">
        <f>IF($D309="","",INDEX(БЮДЖЕТ!$N:$N,SUMIFS(БЮДЖЕТ!$B:$B,БЮДЖЕТ!$P:$P,$D309)))</f>
        <v/>
      </c>
      <c r="G309" s="19" t="str">
        <f>IF($D309="","",INDEX(БЮДЖЕТ!$X:$X,SUMIFS(БЮДЖЕТ!$B:$B,БЮДЖЕТ!$P:$P,$D309)))</f>
        <v/>
      </c>
      <c r="H309" s="36"/>
      <c r="I309" s="30">
        <f>IF(D309="",0,IF(G309=ФИО!$Q$8,0,SUM(р_дни!$J:$J))+SUMIFS(факт_операции!$L:$L,факт_операции!$D:$D,D309,факт_операции!$I:$I,операции!$F$8)-SUMIFS(факт_операции!$L:$L,факт_операции!$D:$D,D309,факт_операции!$I:$I,операции!$F$9)+SUMIFS(факт_операции!$L:$L,факт_операции!$D:$D,D309,факт_операции!$I:$I,операции!$F$10)-SUMIFS(факт_операции!$L:$L,факт_операции!$D:$D,D309,факт_операции!$I:$I,операции!$F$11))</f>
        <v>0</v>
      </c>
      <c r="J309" s="48">
        <f>ROUND(IF(D309="",0,IF(SUM(р_дни!$J:$J)=0,0,(SUMIFS(БЮДЖЕТ!$V:$V,БЮДЖЕТ!$P:$P,$D309)*IF(G309=ФИО!$Q$8,0,SUM(р_дни!$J:$J))+SUMIFS(факт_операции!$Q:$Q,факт_операции!$D:$D,$D309)*1000)/SUM(р_дни!$J:$J)))/100,0)*100</f>
        <v>0</v>
      </c>
      <c r="K309" s="48">
        <f>IF(D309="",0,SUMIFS(факт_операции!$O:$O,факт_операции!$D:$D,D309)-IF(SUMIFS(факт_операции!$Q:$Q,факт_операции!$D:$D,D309)&lt;&gt;0,SUMIFS(факт_операции!$O:$O,факт_операции!$D:$D,D309,факт_операции!$N:$N,операции!$H$11),0))</f>
        <v>0</v>
      </c>
      <c r="L309" s="48">
        <f>IF(D309="",0,SUMIFS(факт_операции!$T:$T,факт_операции!$D:$D,D309))</f>
        <v>0</v>
      </c>
      <c r="M309" s="86">
        <f t="shared" si="8"/>
        <v>0</v>
      </c>
      <c r="N309" s="36"/>
      <c r="O309" s="92"/>
      <c r="P309" s="96"/>
    </row>
    <row r="310" spans="1:16" x14ac:dyDescent="0.25">
      <c r="A310" s="1"/>
      <c r="B310" s="1"/>
      <c r="C310" s="5">
        <f t="shared" si="9"/>
        <v>300</v>
      </c>
      <c r="D310" s="19" t="str">
        <f>IF(C310&gt;MAX(БЮДЖЕТ!$C:$C),"",INDEX(БЮДЖЕТ!$P$11:$P$9415,C310))</f>
        <v/>
      </c>
      <c r="E310" s="22">
        <f>IF(D310="",0,IF(COUNTIF(БЮДЖЕТ!$P:$P,D310)=1,0,1))</f>
        <v>0</v>
      </c>
      <c r="F310" s="19" t="str">
        <f>IF($D310="","",INDEX(БЮДЖЕТ!$N:$N,SUMIFS(БЮДЖЕТ!$B:$B,БЮДЖЕТ!$P:$P,$D310)))</f>
        <v/>
      </c>
      <c r="G310" s="19" t="str">
        <f>IF($D310="","",INDEX(БЮДЖЕТ!$X:$X,SUMIFS(БЮДЖЕТ!$B:$B,БЮДЖЕТ!$P:$P,$D310)))</f>
        <v/>
      </c>
      <c r="H310" s="36"/>
      <c r="I310" s="30">
        <f>IF(D310="",0,IF(G310=ФИО!$Q$8,0,SUM(р_дни!$J:$J))+SUMIFS(факт_операции!$L:$L,факт_операции!$D:$D,D310,факт_операции!$I:$I,операции!$F$8)-SUMIFS(факт_операции!$L:$L,факт_операции!$D:$D,D310,факт_операции!$I:$I,операции!$F$9)+SUMIFS(факт_операции!$L:$L,факт_операции!$D:$D,D310,факт_операции!$I:$I,операции!$F$10)-SUMIFS(факт_операции!$L:$L,факт_операции!$D:$D,D310,факт_операции!$I:$I,операции!$F$11))</f>
        <v>0</v>
      </c>
      <c r="J310" s="48">
        <f>ROUND(IF(D310="",0,IF(SUM(р_дни!$J:$J)=0,0,(SUMIFS(БЮДЖЕТ!$V:$V,БЮДЖЕТ!$P:$P,$D310)*IF(G310=ФИО!$Q$8,0,SUM(р_дни!$J:$J))+SUMIFS(факт_операции!$Q:$Q,факт_операции!$D:$D,$D310)*1000)/SUM(р_дни!$J:$J)))/100,0)*100</f>
        <v>0</v>
      </c>
      <c r="K310" s="48">
        <f>IF(D310="",0,SUMIFS(факт_операции!$O:$O,факт_операции!$D:$D,D310)-IF(SUMIFS(факт_операции!$Q:$Q,факт_операции!$D:$D,D310)&lt;&gt;0,SUMIFS(факт_операции!$O:$O,факт_операции!$D:$D,D310,факт_операции!$N:$N,операции!$H$11),0))</f>
        <v>0</v>
      </c>
      <c r="L310" s="48">
        <f>IF(D310="",0,SUMIFS(факт_операции!$T:$T,факт_операции!$D:$D,D310))</f>
        <v>0</v>
      </c>
      <c r="M310" s="86">
        <f t="shared" si="8"/>
        <v>0</v>
      </c>
      <c r="N310" s="36"/>
      <c r="O310" s="92"/>
      <c r="P310" s="96"/>
    </row>
    <row r="311" spans="1:16" x14ac:dyDescent="0.25">
      <c r="A311" s="1"/>
      <c r="B311" s="1"/>
      <c r="C311" s="5">
        <f t="shared" si="9"/>
        <v>301</v>
      </c>
      <c r="D311" s="19" t="str">
        <f>IF(C311&gt;MAX(БЮДЖЕТ!$C:$C),"",INDEX(БЮДЖЕТ!$P$11:$P$9415,C311))</f>
        <v/>
      </c>
      <c r="E311" s="22">
        <f>IF(D311="",0,IF(COUNTIF(БЮДЖЕТ!$P:$P,D311)=1,0,1))</f>
        <v>0</v>
      </c>
      <c r="F311" s="19" t="str">
        <f>IF($D311="","",INDEX(БЮДЖЕТ!$N:$N,SUMIFS(БЮДЖЕТ!$B:$B,БЮДЖЕТ!$P:$P,$D311)))</f>
        <v/>
      </c>
      <c r="G311" s="19" t="str">
        <f>IF($D311="","",INDEX(БЮДЖЕТ!$X:$X,SUMIFS(БЮДЖЕТ!$B:$B,БЮДЖЕТ!$P:$P,$D311)))</f>
        <v/>
      </c>
      <c r="H311" s="36"/>
      <c r="I311" s="30">
        <f>IF(D311="",0,IF(G311=ФИО!$Q$8,0,SUM(р_дни!$J:$J))+SUMIFS(факт_операции!$L:$L,факт_операции!$D:$D,D311,факт_операции!$I:$I,операции!$F$8)-SUMIFS(факт_операции!$L:$L,факт_операции!$D:$D,D311,факт_операции!$I:$I,операции!$F$9)+SUMIFS(факт_операции!$L:$L,факт_операции!$D:$D,D311,факт_операции!$I:$I,операции!$F$10)-SUMIFS(факт_операции!$L:$L,факт_операции!$D:$D,D311,факт_операции!$I:$I,операции!$F$11))</f>
        <v>0</v>
      </c>
      <c r="J311" s="48">
        <f>ROUND(IF(D311="",0,IF(SUM(р_дни!$J:$J)=0,0,(SUMIFS(БЮДЖЕТ!$V:$V,БЮДЖЕТ!$P:$P,$D311)*IF(G311=ФИО!$Q$8,0,SUM(р_дни!$J:$J))+SUMIFS(факт_операции!$Q:$Q,факт_операции!$D:$D,$D311)*1000)/SUM(р_дни!$J:$J)))/100,0)*100</f>
        <v>0</v>
      </c>
      <c r="K311" s="48">
        <f>IF(D311="",0,SUMIFS(факт_операции!$O:$O,факт_операции!$D:$D,D311)-IF(SUMIFS(факт_операции!$Q:$Q,факт_операции!$D:$D,D311)&lt;&gt;0,SUMIFS(факт_операции!$O:$O,факт_операции!$D:$D,D311,факт_операции!$N:$N,операции!$H$11),0))</f>
        <v>0</v>
      </c>
      <c r="L311" s="48">
        <f>IF(D311="",0,SUMIFS(факт_операции!$T:$T,факт_операции!$D:$D,D311))</f>
        <v>0</v>
      </c>
      <c r="M311" s="86">
        <f t="shared" si="8"/>
        <v>0</v>
      </c>
      <c r="N311" s="36"/>
      <c r="O311" s="92"/>
      <c r="P311" s="96"/>
    </row>
    <row r="312" spans="1:16" x14ac:dyDescent="0.25">
      <c r="A312" s="1"/>
      <c r="B312" s="1"/>
      <c r="C312" s="5">
        <f t="shared" si="9"/>
        <v>302</v>
      </c>
      <c r="D312" s="19" t="str">
        <f>IF(C312&gt;MAX(БЮДЖЕТ!$C:$C),"",INDEX(БЮДЖЕТ!$P$11:$P$9415,C312))</f>
        <v/>
      </c>
      <c r="E312" s="22">
        <f>IF(D312="",0,IF(COUNTIF(БЮДЖЕТ!$P:$P,D312)=1,0,1))</f>
        <v>0</v>
      </c>
      <c r="F312" s="19" t="str">
        <f>IF($D312="","",INDEX(БЮДЖЕТ!$N:$N,SUMIFS(БЮДЖЕТ!$B:$B,БЮДЖЕТ!$P:$P,$D312)))</f>
        <v/>
      </c>
      <c r="G312" s="19" t="str">
        <f>IF($D312="","",INDEX(БЮДЖЕТ!$X:$X,SUMIFS(БЮДЖЕТ!$B:$B,БЮДЖЕТ!$P:$P,$D312)))</f>
        <v/>
      </c>
      <c r="H312" s="36"/>
      <c r="I312" s="30">
        <f>IF(D312="",0,IF(G312=ФИО!$Q$8,0,SUM(р_дни!$J:$J))+SUMIFS(факт_операции!$L:$L,факт_операции!$D:$D,D312,факт_операции!$I:$I,операции!$F$8)-SUMIFS(факт_операции!$L:$L,факт_операции!$D:$D,D312,факт_операции!$I:$I,операции!$F$9)+SUMIFS(факт_операции!$L:$L,факт_операции!$D:$D,D312,факт_операции!$I:$I,операции!$F$10)-SUMIFS(факт_операции!$L:$L,факт_операции!$D:$D,D312,факт_операции!$I:$I,операции!$F$11))</f>
        <v>0</v>
      </c>
      <c r="J312" s="48">
        <f>ROUND(IF(D312="",0,IF(SUM(р_дни!$J:$J)=0,0,(SUMIFS(БЮДЖЕТ!$V:$V,БЮДЖЕТ!$P:$P,$D312)*IF(G312=ФИО!$Q$8,0,SUM(р_дни!$J:$J))+SUMIFS(факт_операции!$Q:$Q,факт_операции!$D:$D,$D312)*1000)/SUM(р_дни!$J:$J)))/100,0)*100</f>
        <v>0</v>
      </c>
      <c r="K312" s="48">
        <f>IF(D312="",0,SUMIFS(факт_операции!$O:$O,факт_операции!$D:$D,D312)-IF(SUMIFS(факт_операции!$Q:$Q,факт_операции!$D:$D,D312)&lt;&gt;0,SUMIFS(факт_операции!$O:$O,факт_операции!$D:$D,D312,факт_операции!$N:$N,операции!$H$11),0))</f>
        <v>0</v>
      </c>
      <c r="L312" s="48">
        <f>IF(D312="",0,SUMIFS(факт_операции!$T:$T,факт_операции!$D:$D,D312))</f>
        <v>0</v>
      </c>
      <c r="M312" s="86">
        <f t="shared" si="8"/>
        <v>0</v>
      </c>
      <c r="N312" s="36"/>
      <c r="O312" s="92"/>
      <c r="P312" s="96"/>
    </row>
    <row r="313" spans="1:16" x14ac:dyDescent="0.25">
      <c r="A313" s="1"/>
      <c r="B313" s="1"/>
      <c r="C313" s="5">
        <f t="shared" si="9"/>
        <v>303</v>
      </c>
      <c r="D313" s="19" t="str">
        <f>IF(C313&gt;MAX(БЮДЖЕТ!$C:$C),"",INDEX(БЮДЖЕТ!$P$11:$P$9415,C313))</f>
        <v/>
      </c>
      <c r="E313" s="22">
        <f>IF(D313="",0,IF(COUNTIF(БЮДЖЕТ!$P:$P,D313)=1,0,1))</f>
        <v>0</v>
      </c>
      <c r="F313" s="19" t="str">
        <f>IF($D313="","",INDEX(БЮДЖЕТ!$N:$N,SUMIFS(БЮДЖЕТ!$B:$B,БЮДЖЕТ!$P:$P,$D313)))</f>
        <v/>
      </c>
      <c r="G313" s="19" t="str">
        <f>IF($D313="","",INDEX(БЮДЖЕТ!$X:$X,SUMIFS(БЮДЖЕТ!$B:$B,БЮДЖЕТ!$P:$P,$D313)))</f>
        <v/>
      </c>
      <c r="H313" s="36"/>
      <c r="I313" s="30">
        <f>IF(D313="",0,IF(G313=ФИО!$Q$8,0,SUM(р_дни!$J:$J))+SUMIFS(факт_операции!$L:$L,факт_операции!$D:$D,D313,факт_операции!$I:$I,операции!$F$8)-SUMIFS(факт_операции!$L:$L,факт_операции!$D:$D,D313,факт_операции!$I:$I,операции!$F$9)+SUMIFS(факт_операции!$L:$L,факт_операции!$D:$D,D313,факт_операции!$I:$I,операции!$F$10)-SUMIFS(факт_операции!$L:$L,факт_операции!$D:$D,D313,факт_операции!$I:$I,операции!$F$11))</f>
        <v>0</v>
      </c>
      <c r="J313" s="48">
        <f>ROUND(IF(D313="",0,IF(SUM(р_дни!$J:$J)=0,0,(SUMIFS(БЮДЖЕТ!$V:$V,БЮДЖЕТ!$P:$P,$D313)*IF(G313=ФИО!$Q$8,0,SUM(р_дни!$J:$J))+SUMIFS(факт_операции!$Q:$Q,факт_операции!$D:$D,$D313)*1000)/SUM(р_дни!$J:$J)))/100,0)*100</f>
        <v>0</v>
      </c>
      <c r="K313" s="48">
        <f>IF(D313="",0,SUMIFS(факт_операции!$O:$O,факт_операции!$D:$D,D313)-IF(SUMIFS(факт_операции!$Q:$Q,факт_операции!$D:$D,D313)&lt;&gt;0,SUMIFS(факт_операции!$O:$O,факт_операции!$D:$D,D313,факт_операции!$N:$N,операции!$H$11),0))</f>
        <v>0</v>
      </c>
      <c r="L313" s="48">
        <f>IF(D313="",0,SUMIFS(факт_операции!$T:$T,факт_операции!$D:$D,D313))</f>
        <v>0</v>
      </c>
      <c r="M313" s="86">
        <f t="shared" si="8"/>
        <v>0</v>
      </c>
      <c r="N313" s="36"/>
      <c r="O313" s="92"/>
      <c r="P313" s="96"/>
    </row>
    <row r="314" spans="1:16" x14ac:dyDescent="0.25">
      <c r="A314" s="1"/>
      <c r="B314" s="1"/>
      <c r="C314" s="5">
        <f t="shared" si="9"/>
        <v>304</v>
      </c>
      <c r="D314" s="19" t="str">
        <f>IF(C314&gt;MAX(БЮДЖЕТ!$C:$C),"",INDEX(БЮДЖЕТ!$P$11:$P$9415,C314))</f>
        <v/>
      </c>
      <c r="E314" s="22">
        <f>IF(D314="",0,IF(COUNTIF(БЮДЖЕТ!$P:$P,D314)=1,0,1))</f>
        <v>0</v>
      </c>
      <c r="F314" s="19" t="str">
        <f>IF($D314="","",INDEX(БЮДЖЕТ!$N:$N,SUMIFS(БЮДЖЕТ!$B:$B,БЮДЖЕТ!$P:$P,$D314)))</f>
        <v/>
      </c>
      <c r="G314" s="19" t="str">
        <f>IF($D314="","",INDEX(БЮДЖЕТ!$X:$X,SUMIFS(БЮДЖЕТ!$B:$B,БЮДЖЕТ!$P:$P,$D314)))</f>
        <v/>
      </c>
      <c r="H314" s="36"/>
      <c r="I314" s="30">
        <f>IF(D314="",0,IF(G314=ФИО!$Q$8,0,SUM(р_дни!$J:$J))+SUMIFS(факт_операции!$L:$L,факт_операции!$D:$D,D314,факт_операции!$I:$I,операции!$F$8)-SUMIFS(факт_операции!$L:$L,факт_операции!$D:$D,D314,факт_операции!$I:$I,операции!$F$9)+SUMIFS(факт_операции!$L:$L,факт_операции!$D:$D,D314,факт_операции!$I:$I,операции!$F$10)-SUMIFS(факт_операции!$L:$L,факт_операции!$D:$D,D314,факт_операции!$I:$I,операции!$F$11))</f>
        <v>0</v>
      </c>
      <c r="J314" s="48">
        <f>ROUND(IF(D314="",0,IF(SUM(р_дни!$J:$J)=0,0,(SUMIFS(БЮДЖЕТ!$V:$V,БЮДЖЕТ!$P:$P,$D314)*IF(G314=ФИО!$Q$8,0,SUM(р_дни!$J:$J))+SUMIFS(факт_операции!$Q:$Q,факт_операции!$D:$D,$D314)*1000)/SUM(р_дни!$J:$J)))/100,0)*100</f>
        <v>0</v>
      </c>
      <c r="K314" s="48">
        <f>IF(D314="",0,SUMIFS(факт_операции!$O:$O,факт_операции!$D:$D,D314)-IF(SUMIFS(факт_операции!$Q:$Q,факт_операции!$D:$D,D314)&lt;&gt;0,SUMIFS(факт_операции!$O:$O,факт_операции!$D:$D,D314,факт_операции!$N:$N,операции!$H$11),0))</f>
        <v>0</v>
      </c>
      <c r="L314" s="48">
        <f>IF(D314="",0,SUMIFS(факт_операции!$T:$T,факт_операции!$D:$D,D314))</f>
        <v>0</v>
      </c>
      <c r="M314" s="86">
        <f t="shared" si="8"/>
        <v>0</v>
      </c>
      <c r="N314" s="36"/>
      <c r="O314" s="92"/>
      <c r="P314" s="96"/>
    </row>
    <row r="315" spans="1:16" x14ac:dyDescent="0.25">
      <c r="A315" s="1"/>
      <c r="B315" s="1"/>
      <c r="C315" s="5">
        <f t="shared" si="9"/>
        <v>305</v>
      </c>
      <c r="D315" s="19" t="str">
        <f>IF(C315&gt;MAX(БЮДЖЕТ!$C:$C),"",INDEX(БЮДЖЕТ!$P$11:$P$9415,C315))</f>
        <v/>
      </c>
      <c r="E315" s="22">
        <f>IF(D315="",0,IF(COUNTIF(БЮДЖЕТ!$P:$P,D315)=1,0,1))</f>
        <v>0</v>
      </c>
      <c r="F315" s="19" t="str">
        <f>IF($D315="","",INDEX(БЮДЖЕТ!$N:$N,SUMIFS(БЮДЖЕТ!$B:$B,БЮДЖЕТ!$P:$P,$D315)))</f>
        <v/>
      </c>
      <c r="G315" s="19" t="str">
        <f>IF($D315="","",INDEX(БЮДЖЕТ!$X:$X,SUMIFS(БЮДЖЕТ!$B:$B,БЮДЖЕТ!$P:$P,$D315)))</f>
        <v/>
      </c>
      <c r="H315" s="36"/>
      <c r="I315" s="30">
        <f>IF(D315="",0,IF(G315=ФИО!$Q$8,0,SUM(р_дни!$J:$J))+SUMIFS(факт_операции!$L:$L,факт_операции!$D:$D,D315,факт_операции!$I:$I,операции!$F$8)-SUMIFS(факт_операции!$L:$L,факт_операции!$D:$D,D315,факт_операции!$I:$I,операции!$F$9)+SUMIFS(факт_операции!$L:$L,факт_операции!$D:$D,D315,факт_операции!$I:$I,операции!$F$10)-SUMIFS(факт_операции!$L:$L,факт_операции!$D:$D,D315,факт_операции!$I:$I,операции!$F$11))</f>
        <v>0</v>
      </c>
      <c r="J315" s="48">
        <f>ROUND(IF(D315="",0,IF(SUM(р_дни!$J:$J)=0,0,(SUMIFS(БЮДЖЕТ!$V:$V,БЮДЖЕТ!$P:$P,$D315)*IF(G315=ФИО!$Q$8,0,SUM(р_дни!$J:$J))+SUMIFS(факт_операции!$Q:$Q,факт_операции!$D:$D,$D315)*1000)/SUM(р_дни!$J:$J)))/100,0)*100</f>
        <v>0</v>
      </c>
      <c r="K315" s="48">
        <f>IF(D315="",0,SUMIFS(факт_операции!$O:$O,факт_операции!$D:$D,D315)-IF(SUMIFS(факт_операции!$Q:$Q,факт_операции!$D:$D,D315)&lt;&gt;0,SUMIFS(факт_операции!$O:$O,факт_операции!$D:$D,D315,факт_операции!$N:$N,операции!$H$11),0))</f>
        <v>0</v>
      </c>
      <c r="L315" s="48">
        <f>IF(D315="",0,SUMIFS(факт_операции!$T:$T,факт_операции!$D:$D,D315))</f>
        <v>0</v>
      </c>
      <c r="M315" s="86">
        <f t="shared" si="8"/>
        <v>0</v>
      </c>
      <c r="N315" s="36"/>
      <c r="O315" s="92"/>
      <c r="P315" s="96"/>
    </row>
    <row r="316" spans="1:16" x14ac:dyDescent="0.25">
      <c r="A316" s="1"/>
      <c r="B316" s="1"/>
      <c r="C316" s="5">
        <f t="shared" si="9"/>
        <v>306</v>
      </c>
      <c r="D316" s="19" t="str">
        <f>IF(C316&gt;MAX(БЮДЖЕТ!$C:$C),"",INDEX(БЮДЖЕТ!$P$11:$P$9415,C316))</f>
        <v/>
      </c>
      <c r="E316" s="22">
        <f>IF(D316="",0,IF(COUNTIF(БЮДЖЕТ!$P:$P,D316)=1,0,1))</f>
        <v>0</v>
      </c>
      <c r="F316" s="19" t="str">
        <f>IF($D316="","",INDEX(БЮДЖЕТ!$N:$N,SUMIFS(БЮДЖЕТ!$B:$B,БЮДЖЕТ!$P:$P,$D316)))</f>
        <v/>
      </c>
      <c r="G316" s="19" t="str">
        <f>IF($D316="","",INDEX(БЮДЖЕТ!$X:$X,SUMIFS(БЮДЖЕТ!$B:$B,БЮДЖЕТ!$P:$P,$D316)))</f>
        <v/>
      </c>
      <c r="H316" s="36"/>
      <c r="I316" s="30">
        <f>IF(D316="",0,IF(G316=ФИО!$Q$8,0,SUM(р_дни!$J:$J))+SUMIFS(факт_операции!$L:$L,факт_операции!$D:$D,D316,факт_операции!$I:$I,операции!$F$8)-SUMIFS(факт_операции!$L:$L,факт_операции!$D:$D,D316,факт_операции!$I:$I,операции!$F$9)+SUMIFS(факт_операции!$L:$L,факт_операции!$D:$D,D316,факт_операции!$I:$I,операции!$F$10)-SUMIFS(факт_операции!$L:$L,факт_операции!$D:$D,D316,факт_операции!$I:$I,операции!$F$11))</f>
        <v>0</v>
      </c>
      <c r="J316" s="48">
        <f>ROUND(IF(D316="",0,IF(SUM(р_дни!$J:$J)=0,0,(SUMIFS(БЮДЖЕТ!$V:$V,БЮДЖЕТ!$P:$P,$D316)*IF(G316=ФИО!$Q$8,0,SUM(р_дни!$J:$J))+SUMIFS(факт_операции!$Q:$Q,факт_операции!$D:$D,$D316)*1000)/SUM(р_дни!$J:$J)))/100,0)*100</f>
        <v>0</v>
      </c>
      <c r="K316" s="48">
        <f>IF(D316="",0,SUMIFS(факт_операции!$O:$O,факт_операции!$D:$D,D316)-IF(SUMIFS(факт_операции!$Q:$Q,факт_операции!$D:$D,D316)&lt;&gt;0,SUMIFS(факт_операции!$O:$O,факт_операции!$D:$D,D316,факт_операции!$N:$N,операции!$H$11),0))</f>
        <v>0</v>
      </c>
      <c r="L316" s="48">
        <f>IF(D316="",0,SUMIFS(факт_операции!$T:$T,факт_операции!$D:$D,D316))</f>
        <v>0</v>
      </c>
      <c r="M316" s="86">
        <f t="shared" si="8"/>
        <v>0</v>
      </c>
      <c r="N316" s="36"/>
      <c r="O316" s="92"/>
      <c r="P316" s="96"/>
    </row>
    <row r="317" spans="1:16" x14ac:dyDescent="0.25">
      <c r="A317" s="1"/>
      <c r="B317" s="1"/>
      <c r="C317" s="5">
        <f t="shared" si="9"/>
        <v>307</v>
      </c>
      <c r="D317" s="19" t="str">
        <f>IF(C317&gt;MAX(БЮДЖЕТ!$C:$C),"",INDEX(БЮДЖЕТ!$P$11:$P$9415,C317))</f>
        <v/>
      </c>
      <c r="E317" s="22">
        <f>IF(D317="",0,IF(COUNTIF(БЮДЖЕТ!$P:$P,D317)=1,0,1))</f>
        <v>0</v>
      </c>
      <c r="F317" s="19" t="str">
        <f>IF($D317="","",INDEX(БЮДЖЕТ!$N:$N,SUMIFS(БЮДЖЕТ!$B:$B,БЮДЖЕТ!$P:$P,$D317)))</f>
        <v/>
      </c>
      <c r="G317" s="19" t="str">
        <f>IF($D317="","",INDEX(БЮДЖЕТ!$X:$X,SUMIFS(БЮДЖЕТ!$B:$B,БЮДЖЕТ!$P:$P,$D317)))</f>
        <v/>
      </c>
      <c r="H317" s="36"/>
      <c r="I317" s="30">
        <f>IF(D317="",0,IF(G317=ФИО!$Q$8,0,SUM(р_дни!$J:$J))+SUMIFS(факт_операции!$L:$L,факт_операции!$D:$D,D317,факт_операции!$I:$I,операции!$F$8)-SUMIFS(факт_операции!$L:$L,факт_операции!$D:$D,D317,факт_операции!$I:$I,операции!$F$9)+SUMIFS(факт_операции!$L:$L,факт_операции!$D:$D,D317,факт_операции!$I:$I,операции!$F$10)-SUMIFS(факт_операции!$L:$L,факт_операции!$D:$D,D317,факт_операции!$I:$I,операции!$F$11))</f>
        <v>0</v>
      </c>
      <c r="J317" s="48">
        <f>ROUND(IF(D317="",0,IF(SUM(р_дни!$J:$J)=0,0,(SUMIFS(БЮДЖЕТ!$V:$V,БЮДЖЕТ!$P:$P,$D317)*IF(G317=ФИО!$Q$8,0,SUM(р_дни!$J:$J))+SUMIFS(факт_операции!$Q:$Q,факт_операции!$D:$D,$D317)*1000)/SUM(р_дни!$J:$J)))/100,0)*100</f>
        <v>0</v>
      </c>
      <c r="K317" s="48">
        <f>IF(D317="",0,SUMIFS(факт_операции!$O:$O,факт_операции!$D:$D,D317)-IF(SUMIFS(факт_операции!$Q:$Q,факт_операции!$D:$D,D317)&lt;&gt;0,SUMIFS(факт_операции!$O:$O,факт_операции!$D:$D,D317,факт_операции!$N:$N,операции!$H$11),0))</f>
        <v>0</v>
      </c>
      <c r="L317" s="48">
        <f>IF(D317="",0,SUMIFS(факт_операции!$T:$T,факт_операции!$D:$D,D317))</f>
        <v>0</v>
      </c>
      <c r="M317" s="86">
        <f t="shared" si="8"/>
        <v>0</v>
      </c>
      <c r="N317" s="36"/>
      <c r="O317" s="92"/>
      <c r="P317" s="96"/>
    </row>
    <row r="318" spans="1:16" x14ac:dyDescent="0.25">
      <c r="A318" s="1"/>
      <c r="B318" s="1"/>
      <c r="C318" s="5">
        <f t="shared" si="9"/>
        <v>308</v>
      </c>
      <c r="D318" s="19" t="str">
        <f>IF(C318&gt;MAX(БЮДЖЕТ!$C:$C),"",INDEX(БЮДЖЕТ!$P$11:$P$9415,C318))</f>
        <v/>
      </c>
      <c r="E318" s="22">
        <f>IF(D318="",0,IF(COUNTIF(БЮДЖЕТ!$P:$P,D318)=1,0,1))</f>
        <v>0</v>
      </c>
      <c r="F318" s="19" t="str">
        <f>IF($D318="","",INDEX(БЮДЖЕТ!$N:$N,SUMIFS(БЮДЖЕТ!$B:$B,БЮДЖЕТ!$P:$P,$D318)))</f>
        <v/>
      </c>
      <c r="G318" s="19" t="str">
        <f>IF($D318="","",INDEX(БЮДЖЕТ!$X:$X,SUMIFS(БЮДЖЕТ!$B:$B,БЮДЖЕТ!$P:$P,$D318)))</f>
        <v/>
      </c>
      <c r="H318" s="36"/>
      <c r="I318" s="30">
        <f>IF(D318="",0,IF(G318=ФИО!$Q$8,0,SUM(р_дни!$J:$J))+SUMIFS(факт_операции!$L:$L,факт_операции!$D:$D,D318,факт_операции!$I:$I,операции!$F$8)-SUMIFS(факт_операции!$L:$L,факт_операции!$D:$D,D318,факт_операции!$I:$I,операции!$F$9)+SUMIFS(факт_операции!$L:$L,факт_операции!$D:$D,D318,факт_операции!$I:$I,операции!$F$10)-SUMIFS(факт_операции!$L:$L,факт_операции!$D:$D,D318,факт_операции!$I:$I,операции!$F$11))</f>
        <v>0</v>
      </c>
      <c r="J318" s="48">
        <f>ROUND(IF(D318="",0,IF(SUM(р_дни!$J:$J)=0,0,(SUMIFS(БЮДЖЕТ!$V:$V,БЮДЖЕТ!$P:$P,$D318)*IF(G318=ФИО!$Q$8,0,SUM(р_дни!$J:$J))+SUMIFS(факт_операции!$Q:$Q,факт_операции!$D:$D,$D318)*1000)/SUM(р_дни!$J:$J)))/100,0)*100</f>
        <v>0</v>
      </c>
      <c r="K318" s="48">
        <f>IF(D318="",0,SUMIFS(факт_операции!$O:$O,факт_операции!$D:$D,D318)-IF(SUMIFS(факт_операции!$Q:$Q,факт_операции!$D:$D,D318)&lt;&gt;0,SUMIFS(факт_операции!$O:$O,факт_операции!$D:$D,D318,факт_операции!$N:$N,операции!$H$11),0))</f>
        <v>0</v>
      </c>
      <c r="L318" s="48">
        <f>IF(D318="",0,SUMIFS(факт_операции!$T:$T,факт_операции!$D:$D,D318))</f>
        <v>0</v>
      </c>
      <c r="M318" s="86">
        <f t="shared" si="8"/>
        <v>0</v>
      </c>
      <c r="N318" s="36"/>
      <c r="O318" s="92"/>
      <c r="P318" s="96"/>
    </row>
    <row r="319" spans="1:16" x14ac:dyDescent="0.25">
      <c r="A319" s="1"/>
      <c r="B319" s="1"/>
      <c r="C319" s="5">
        <f t="shared" si="9"/>
        <v>309</v>
      </c>
      <c r="D319" s="19" t="str">
        <f>IF(C319&gt;MAX(БЮДЖЕТ!$C:$C),"",INDEX(БЮДЖЕТ!$P$11:$P$9415,C319))</f>
        <v/>
      </c>
      <c r="E319" s="22">
        <f>IF(D319="",0,IF(COUNTIF(БЮДЖЕТ!$P:$P,D319)=1,0,1))</f>
        <v>0</v>
      </c>
      <c r="F319" s="19" t="str">
        <f>IF($D319="","",INDEX(БЮДЖЕТ!$N:$N,SUMIFS(БЮДЖЕТ!$B:$B,БЮДЖЕТ!$P:$P,$D319)))</f>
        <v/>
      </c>
      <c r="G319" s="19" t="str">
        <f>IF($D319="","",INDEX(БЮДЖЕТ!$X:$X,SUMIFS(БЮДЖЕТ!$B:$B,БЮДЖЕТ!$P:$P,$D319)))</f>
        <v/>
      </c>
      <c r="H319" s="36"/>
      <c r="I319" s="30">
        <f>IF(D319="",0,IF(G319=ФИО!$Q$8,0,SUM(р_дни!$J:$J))+SUMIFS(факт_операции!$L:$L,факт_операции!$D:$D,D319,факт_операции!$I:$I,операции!$F$8)-SUMIFS(факт_операции!$L:$L,факт_операции!$D:$D,D319,факт_операции!$I:$I,операции!$F$9)+SUMIFS(факт_операции!$L:$L,факт_операции!$D:$D,D319,факт_операции!$I:$I,операции!$F$10)-SUMIFS(факт_операции!$L:$L,факт_операции!$D:$D,D319,факт_операции!$I:$I,операции!$F$11))</f>
        <v>0</v>
      </c>
      <c r="J319" s="48">
        <f>ROUND(IF(D319="",0,IF(SUM(р_дни!$J:$J)=0,0,(SUMIFS(БЮДЖЕТ!$V:$V,БЮДЖЕТ!$P:$P,$D319)*IF(G319=ФИО!$Q$8,0,SUM(р_дни!$J:$J))+SUMIFS(факт_операции!$Q:$Q,факт_операции!$D:$D,$D319)*1000)/SUM(р_дни!$J:$J)))/100,0)*100</f>
        <v>0</v>
      </c>
      <c r="K319" s="48">
        <f>IF(D319="",0,SUMIFS(факт_операции!$O:$O,факт_операции!$D:$D,D319)-IF(SUMIFS(факт_операции!$Q:$Q,факт_операции!$D:$D,D319)&lt;&gt;0,SUMIFS(факт_операции!$O:$O,факт_операции!$D:$D,D319,факт_операции!$N:$N,операции!$H$11),0))</f>
        <v>0</v>
      </c>
      <c r="L319" s="48">
        <f>IF(D319="",0,SUMIFS(факт_операции!$T:$T,факт_операции!$D:$D,D319))</f>
        <v>0</v>
      </c>
      <c r="M319" s="86">
        <f t="shared" si="8"/>
        <v>0</v>
      </c>
      <c r="N319" s="36"/>
      <c r="O319" s="92"/>
      <c r="P319" s="96"/>
    </row>
    <row r="320" spans="1:16" x14ac:dyDescent="0.25">
      <c r="A320" s="1"/>
      <c r="B320" s="1"/>
      <c r="C320" s="5">
        <f t="shared" si="9"/>
        <v>310</v>
      </c>
      <c r="D320" s="19" t="str">
        <f>IF(C320&gt;MAX(БЮДЖЕТ!$C:$C),"",INDEX(БЮДЖЕТ!$P$11:$P$9415,C320))</f>
        <v/>
      </c>
      <c r="E320" s="22">
        <f>IF(D320="",0,IF(COUNTIF(БЮДЖЕТ!$P:$P,D320)=1,0,1))</f>
        <v>0</v>
      </c>
      <c r="F320" s="19" t="str">
        <f>IF($D320="","",INDEX(БЮДЖЕТ!$N:$N,SUMIFS(БЮДЖЕТ!$B:$B,БЮДЖЕТ!$P:$P,$D320)))</f>
        <v/>
      </c>
      <c r="G320" s="19" t="str">
        <f>IF($D320="","",INDEX(БЮДЖЕТ!$X:$X,SUMIFS(БЮДЖЕТ!$B:$B,БЮДЖЕТ!$P:$P,$D320)))</f>
        <v/>
      </c>
      <c r="H320" s="36"/>
      <c r="I320" s="30">
        <f>IF(D320="",0,IF(G320=ФИО!$Q$8,0,SUM(р_дни!$J:$J))+SUMIFS(факт_операции!$L:$L,факт_операции!$D:$D,D320,факт_операции!$I:$I,операции!$F$8)-SUMIFS(факт_операции!$L:$L,факт_операции!$D:$D,D320,факт_операции!$I:$I,операции!$F$9)+SUMIFS(факт_операции!$L:$L,факт_операции!$D:$D,D320,факт_операции!$I:$I,операции!$F$10)-SUMIFS(факт_операции!$L:$L,факт_операции!$D:$D,D320,факт_операции!$I:$I,операции!$F$11))</f>
        <v>0</v>
      </c>
      <c r="J320" s="48">
        <f>ROUND(IF(D320="",0,IF(SUM(р_дни!$J:$J)=0,0,(SUMIFS(БЮДЖЕТ!$V:$V,БЮДЖЕТ!$P:$P,$D320)*IF(G320=ФИО!$Q$8,0,SUM(р_дни!$J:$J))+SUMIFS(факт_операции!$Q:$Q,факт_операции!$D:$D,$D320)*1000)/SUM(р_дни!$J:$J)))/100,0)*100</f>
        <v>0</v>
      </c>
      <c r="K320" s="48">
        <f>IF(D320="",0,SUMIFS(факт_операции!$O:$O,факт_операции!$D:$D,D320)-IF(SUMIFS(факт_операции!$Q:$Q,факт_операции!$D:$D,D320)&lt;&gt;0,SUMIFS(факт_операции!$O:$O,факт_операции!$D:$D,D320,факт_операции!$N:$N,операции!$H$11),0))</f>
        <v>0</v>
      </c>
      <c r="L320" s="48">
        <f>IF(D320="",0,SUMIFS(факт_операции!$T:$T,факт_операции!$D:$D,D320))</f>
        <v>0</v>
      </c>
      <c r="M320" s="86">
        <f t="shared" si="8"/>
        <v>0</v>
      </c>
      <c r="N320" s="36"/>
      <c r="O320" s="92"/>
      <c r="P320" s="96"/>
    </row>
    <row r="321" spans="1:16" x14ac:dyDescent="0.25">
      <c r="A321" s="1"/>
      <c r="B321" s="1"/>
      <c r="C321" s="5">
        <f t="shared" si="9"/>
        <v>311</v>
      </c>
      <c r="D321" s="19" t="str">
        <f>IF(C321&gt;MAX(БЮДЖЕТ!$C:$C),"",INDEX(БЮДЖЕТ!$P$11:$P$9415,C321))</f>
        <v/>
      </c>
      <c r="E321" s="22">
        <f>IF(D321="",0,IF(COUNTIF(БЮДЖЕТ!$P:$P,D321)=1,0,1))</f>
        <v>0</v>
      </c>
      <c r="F321" s="19" t="str">
        <f>IF($D321="","",INDEX(БЮДЖЕТ!$N:$N,SUMIFS(БЮДЖЕТ!$B:$B,БЮДЖЕТ!$P:$P,$D321)))</f>
        <v/>
      </c>
      <c r="G321" s="19" t="str">
        <f>IF($D321="","",INDEX(БЮДЖЕТ!$X:$X,SUMIFS(БЮДЖЕТ!$B:$B,БЮДЖЕТ!$P:$P,$D321)))</f>
        <v/>
      </c>
      <c r="H321" s="36"/>
      <c r="I321" s="30">
        <f>IF(D321="",0,IF(G321=ФИО!$Q$8,0,SUM(р_дни!$J:$J))+SUMIFS(факт_операции!$L:$L,факт_операции!$D:$D,D321,факт_операции!$I:$I,операции!$F$8)-SUMIFS(факт_операции!$L:$L,факт_операции!$D:$D,D321,факт_операции!$I:$I,операции!$F$9)+SUMIFS(факт_операции!$L:$L,факт_операции!$D:$D,D321,факт_операции!$I:$I,операции!$F$10)-SUMIFS(факт_операции!$L:$L,факт_операции!$D:$D,D321,факт_операции!$I:$I,операции!$F$11))</f>
        <v>0</v>
      </c>
      <c r="J321" s="48">
        <f>ROUND(IF(D321="",0,IF(SUM(р_дни!$J:$J)=0,0,(SUMIFS(БЮДЖЕТ!$V:$V,БЮДЖЕТ!$P:$P,$D321)*IF(G321=ФИО!$Q$8,0,SUM(р_дни!$J:$J))+SUMIFS(факт_операции!$Q:$Q,факт_операции!$D:$D,$D321)*1000)/SUM(р_дни!$J:$J)))/100,0)*100</f>
        <v>0</v>
      </c>
      <c r="K321" s="48">
        <f>IF(D321="",0,SUMIFS(факт_операции!$O:$O,факт_операции!$D:$D,D321)-IF(SUMIFS(факт_операции!$Q:$Q,факт_операции!$D:$D,D321)&lt;&gt;0,SUMIFS(факт_операции!$O:$O,факт_операции!$D:$D,D321,факт_операции!$N:$N,операции!$H$11),0))</f>
        <v>0</v>
      </c>
      <c r="L321" s="48">
        <f>IF(D321="",0,SUMIFS(факт_операции!$T:$T,факт_операции!$D:$D,D321))</f>
        <v>0</v>
      </c>
      <c r="M321" s="86">
        <f t="shared" si="8"/>
        <v>0</v>
      </c>
      <c r="N321" s="36"/>
      <c r="O321" s="92"/>
      <c r="P321" s="96"/>
    </row>
    <row r="322" spans="1:16" x14ac:dyDescent="0.25">
      <c r="A322" s="1"/>
      <c r="B322" s="1"/>
      <c r="C322" s="5">
        <f t="shared" si="9"/>
        <v>312</v>
      </c>
      <c r="D322" s="19" t="str">
        <f>IF(C322&gt;MAX(БЮДЖЕТ!$C:$C),"",INDEX(БЮДЖЕТ!$P$11:$P$9415,C322))</f>
        <v/>
      </c>
      <c r="E322" s="22">
        <f>IF(D322="",0,IF(COUNTIF(БЮДЖЕТ!$P:$P,D322)=1,0,1))</f>
        <v>0</v>
      </c>
      <c r="F322" s="19" t="str">
        <f>IF($D322="","",INDEX(БЮДЖЕТ!$N:$N,SUMIFS(БЮДЖЕТ!$B:$B,БЮДЖЕТ!$P:$P,$D322)))</f>
        <v/>
      </c>
      <c r="G322" s="19" t="str">
        <f>IF($D322="","",INDEX(БЮДЖЕТ!$X:$X,SUMIFS(БЮДЖЕТ!$B:$B,БЮДЖЕТ!$P:$P,$D322)))</f>
        <v/>
      </c>
      <c r="H322" s="36"/>
      <c r="I322" s="30">
        <f>IF(D322="",0,IF(G322=ФИО!$Q$8,0,SUM(р_дни!$J:$J))+SUMIFS(факт_операции!$L:$L,факт_операции!$D:$D,D322,факт_операции!$I:$I,операции!$F$8)-SUMIFS(факт_операции!$L:$L,факт_операции!$D:$D,D322,факт_операции!$I:$I,операции!$F$9)+SUMIFS(факт_операции!$L:$L,факт_операции!$D:$D,D322,факт_операции!$I:$I,операции!$F$10)-SUMIFS(факт_операции!$L:$L,факт_операции!$D:$D,D322,факт_операции!$I:$I,операции!$F$11))</f>
        <v>0</v>
      </c>
      <c r="J322" s="48">
        <f>ROUND(IF(D322="",0,IF(SUM(р_дни!$J:$J)=0,0,(SUMIFS(БЮДЖЕТ!$V:$V,БЮДЖЕТ!$P:$P,$D322)*IF(G322=ФИО!$Q$8,0,SUM(р_дни!$J:$J))+SUMIFS(факт_операции!$Q:$Q,факт_операции!$D:$D,$D322)*1000)/SUM(р_дни!$J:$J)))/100,0)*100</f>
        <v>0</v>
      </c>
      <c r="K322" s="48">
        <f>IF(D322="",0,SUMIFS(факт_операции!$O:$O,факт_операции!$D:$D,D322)-IF(SUMIFS(факт_операции!$Q:$Q,факт_операции!$D:$D,D322)&lt;&gt;0,SUMIFS(факт_операции!$O:$O,факт_операции!$D:$D,D322,факт_операции!$N:$N,операции!$H$11),0))</f>
        <v>0</v>
      </c>
      <c r="L322" s="48">
        <f>IF(D322="",0,SUMIFS(факт_операции!$T:$T,факт_операции!$D:$D,D322))</f>
        <v>0</v>
      </c>
      <c r="M322" s="86">
        <f t="shared" si="8"/>
        <v>0</v>
      </c>
      <c r="N322" s="36"/>
      <c r="O322" s="92"/>
      <c r="P322" s="96"/>
    </row>
    <row r="323" spans="1:16" x14ac:dyDescent="0.25">
      <c r="A323" s="1"/>
      <c r="B323" s="1"/>
      <c r="C323" s="5">
        <f t="shared" si="9"/>
        <v>313</v>
      </c>
      <c r="D323" s="19" t="str">
        <f>IF(C323&gt;MAX(БЮДЖЕТ!$C:$C),"",INDEX(БЮДЖЕТ!$P$11:$P$9415,C323))</f>
        <v/>
      </c>
      <c r="E323" s="22">
        <f>IF(D323="",0,IF(COUNTIF(БЮДЖЕТ!$P:$P,D323)=1,0,1))</f>
        <v>0</v>
      </c>
      <c r="F323" s="19" t="str">
        <f>IF($D323="","",INDEX(БЮДЖЕТ!$N:$N,SUMIFS(БЮДЖЕТ!$B:$B,БЮДЖЕТ!$P:$P,$D323)))</f>
        <v/>
      </c>
      <c r="G323" s="19" t="str">
        <f>IF($D323="","",INDEX(БЮДЖЕТ!$X:$X,SUMIFS(БЮДЖЕТ!$B:$B,БЮДЖЕТ!$P:$P,$D323)))</f>
        <v/>
      </c>
      <c r="H323" s="36"/>
      <c r="I323" s="30">
        <f>IF(D323="",0,IF(G323=ФИО!$Q$8,0,SUM(р_дни!$J:$J))+SUMIFS(факт_операции!$L:$L,факт_операции!$D:$D,D323,факт_операции!$I:$I,операции!$F$8)-SUMIFS(факт_операции!$L:$L,факт_операции!$D:$D,D323,факт_операции!$I:$I,операции!$F$9)+SUMIFS(факт_операции!$L:$L,факт_операции!$D:$D,D323,факт_операции!$I:$I,операции!$F$10)-SUMIFS(факт_операции!$L:$L,факт_операции!$D:$D,D323,факт_операции!$I:$I,операции!$F$11))</f>
        <v>0</v>
      </c>
      <c r="J323" s="48">
        <f>ROUND(IF(D323="",0,IF(SUM(р_дни!$J:$J)=0,0,(SUMIFS(БЮДЖЕТ!$V:$V,БЮДЖЕТ!$P:$P,$D323)*IF(G323=ФИО!$Q$8,0,SUM(р_дни!$J:$J))+SUMIFS(факт_операции!$Q:$Q,факт_операции!$D:$D,$D323)*1000)/SUM(р_дни!$J:$J)))/100,0)*100</f>
        <v>0</v>
      </c>
      <c r="K323" s="48">
        <f>IF(D323="",0,SUMIFS(факт_операции!$O:$O,факт_операции!$D:$D,D323)-IF(SUMIFS(факт_операции!$Q:$Q,факт_операции!$D:$D,D323)&lt;&gt;0,SUMIFS(факт_операции!$O:$O,факт_операции!$D:$D,D323,факт_операции!$N:$N,операции!$H$11),0))</f>
        <v>0</v>
      </c>
      <c r="L323" s="48">
        <f>IF(D323="",0,SUMIFS(факт_операции!$T:$T,факт_операции!$D:$D,D323))</f>
        <v>0</v>
      </c>
      <c r="M323" s="86">
        <f t="shared" si="8"/>
        <v>0</v>
      </c>
      <c r="N323" s="36"/>
      <c r="O323" s="92"/>
      <c r="P323" s="96"/>
    </row>
    <row r="324" spans="1:16" x14ac:dyDescent="0.25">
      <c r="A324" s="1"/>
      <c r="B324" s="1"/>
      <c r="C324" s="5">
        <f t="shared" si="9"/>
        <v>314</v>
      </c>
      <c r="D324" s="19" t="str">
        <f>IF(C324&gt;MAX(БЮДЖЕТ!$C:$C),"",INDEX(БЮДЖЕТ!$P$11:$P$9415,C324))</f>
        <v/>
      </c>
      <c r="E324" s="22">
        <f>IF(D324="",0,IF(COUNTIF(БЮДЖЕТ!$P:$P,D324)=1,0,1))</f>
        <v>0</v>
      </c>
      <c r="F324" s="19" t="str">
        <f>IF($D324="","",INDEX(БЮДЖЕТ!$N:$N,SUMIFS(БЮДЖЕТ!$B:$B,БЮДЖЕТ!$P:$P,$D324)))</f>
        <v/>
      </c>
      <c r="G324" s="19" t="str">
        <f>IF($D324="","",INDEX(БЮДЖЕТ!$X:$X,SUMIFS(БЮДЖЕТ!$B:$B,БЮДЖЕТ!$P:$P,$D324)))</f>
        <v/>
      </c>
      <c r="H324" s="36"/>
      <c r="I324" s="30">
        <f>IF(D324="",0,IF(G324=ФИО!$Q$8,0,SUM(р_дни!$J:$J))+SUMIFS(факт_операции!$L:$L,факт_операции!$D:$D,D324,факт_операции!$I:$I,операции!$F$8)-SUMIFS(факт_операции!$L:$L,факт_операции!$D:$D,D324,факт_операции!$I:$I,операции!$F$9)+SUMIFS(факт_операции!$L:$L,факт_операции!$D:$D,D324,факт_операции!$I:$I,операции!$F$10)-SUMIFS(факт_операции!$L:$L,факт_операции!$D:$D,D324,факт_операции!$I:$I,операции!$F$11))</f>
        <v>0</v>
      </c>
      <c r="J324" s="48">
        <f>ROUND(IF(D324="",0,IF(SUM(р_дни!$J:$J)=0,0,(SUMIFS(БЮДЖЕТ!$V:$V,БЮДЖЕТ!$P:$P,$D324)*IF(G324=ФИО!$Q$8,0,SUM(р_дни!$J:$J))+SUMIFS(факт_операции!$Q:$Q,факт_операции!$D:$D,$D324)*1000)/SUM(р_дни!$J:$J)))/100,0)*100</f>
        <v>0</v>
      </c>
      <c r="K324" s="48">
        <f>IF(D324="",0,SUMIFS(факт_операции!$O:$O,факт_операции!$D:$D,D324)-IF(SUMIFS(факт_операции!$Q:$Q,факт_операции!$D:$D,D324)&lt;&gt;0,SUMIFS(факт_операции!$O:$O,факт_операции!$D:$D,D324,факт_операции!$N:$N,операции!$H$11),0))</f>
        <v>0</v>
      </c>
      <c r="L324" s="48">
        <f>IF(D324="",0,SUMIFS(факт_операции!$T:$T,факт_операции!$D:$D,D324))</f>
        <v>0</v>
      </c>
      <c r="M324" s="86">
        <f t="shared" si="8"/>
        <v>0</v>
      </c>
      <c r="N324" s="36"/>
      <c r="O324" s="92"/>
      <c r="P324" s="96"/>
    </row>
    <row r="325" spans="1:16" x14ac:dyDescent="0.25">
      <c r="A325" s="1"/>
      <c r="B325" s="1"/>
      <c r="C325" s="5">
        <f t="shared" si="9"/>
        <v>315</v>
      </c>
      <c r="D325" s="19" t="str">
        <f>IF(C325&gt;MAX(БЮДЖЕТ!$C:$C),"",INDEX(БЮДЖЕТ!$P$11:$P$9415,C325))</f>
        <v/>
      </c>
      <c r="E325" s="22">
        <f>IF(D325="",0,IF(COUNTIF(БЮДЖЕТ!$P:$P,D325)=1,0,1))</f>
        <v>0</v>
      </c>
      <c r="F325" s="19" t="str">
        <f>IF($D325="","",INDEX(БЮДЖЕТ!$N:$N,SUMIFS(БЮДЖЕТ!$B:$B,БЮДЖЕТ!$P:$P,$D325)))</f>
        <v/>
      </c>
      <c r="G325" s="19" t="str">
        <f>IF($D325="","",INDEX(БЮДЖЕТ!$X:$X,SUMIFS(БЮДЖЕТ!$B:$B,БЮДЖЕТ!$P:$P,$D325)))</f>
        <v/>
      </c>
      <c r="H325" s="36"/>
      <c r="I325" s="30">
        <f>IF(D325="",0,IF(G325=ФИО!$Q$8,0,SUM(р_дни!$J:$J))+SUMIFS(факт_операции!$L:$L,факт_операции!$D:$D,D325,факт_операции!$I:$I,операции!$F$8)-SUMIFS(факт_операции!$L:$L,факт_операции!$D:$D,D325,факт_операции!$I:$I,операции!$F$9)+SUMIFS(факт_операции!$L:$L,факт_операции!$D:$D,D325,факт_операции!$I:$I,операции!$F$10)-SUMIFS(факт_операции!$L:$L,факт_операции!$D:$D,D325,факт_операции!$I:$I,операции!$F$11))</f>
        <v>0</v>
      </c>
      <c r="J325" s="48">
        <f>ROUND(IF(D325="",0,IF(SUM(р_дни!$J:$J)=0,0,(SUMIFS(БЮДЖЕТ!$V:$V,БЮДЖЕТ!$P:$P,$D325)*IF(G325=ФИО!$Q$8,0,SUM(р_дни!$J:$J))+SUMIFS(факт_операции!$Q:$Q,факт_операции!$D:$D,$D325)*1000)/SUM(р_дни!$J:$J)))/100,0)*100</f>
        <v>0</v>
      </c>
      <c r="K325" s="48">
        <f>IF(D325="",0,SUMIFS(факт_операции!$O:$O,факт_операции!$D:$D,D325)-IF(SUMIFS(факт_операции!$Q:$Q,факт_операции!$D:$D,D325)&lt;&gt;0,SUMIFS(факт_операции!$O:$O,факт_операции!$D:$D,D325,факт_операции!$N:$N,операции!$H$11),0))</f>
        <v>0</v>
      </c>
      <c r="L325" s="48">
        <f>IF(D325="",0,SUMIFS(факт_операции!$T:$T,факт_операции!$D:$D,D325))</f>
        <v>0</v>
      </c>
      <c r="M325" s="86">
        <f t="shared" si="8"/>
        <v>0</v>
      </c>
      <c r="N325" s="36"/>
      <c r="O325" s="92"/>
      <c r="P325" s="96"/>
    </row>
    <row r="326" spans="1:16" x14ac:dyDescent="0.25">
      <c r="A326" s="1"/>
      <c r="B326" s="1"/>
      <c r="C326" s="5">
        <f t="shared" si="9"/>
        <v>316</v>
      </c>
      <c r="D326" s="19" t="str">
        <f>IF(C326&gt;MAX(БЮДЖЕТ!$C:$C),"",INDEX(БЮДЖЕТ!$P$11:$P$9415,C326))</f>
        <v/>
      </c>
      <c r="E326" s="22">
        <f>IF(D326="",0,IF(COUNTIF(БЮДЖЕТ!$P:$P,D326)=1,0,1))</f>
        <v>0</v>
      </c>
      <c r="F326" s="19" t="str">
        <f>IF($D326="","",INDEX(БЮДЖЕТ!$N:$N,SUMIFS(БЮДЖЕТ!$B:$B,БЮДЖЕТ!$P:$P,$D326)))</f>
        <v/>
      </c>
      <c r="G326" s="19" t="str">
        <f>IF($D326="","",INDEX(БЮДЖЕТ!$X:$X,SUMIFS(БЮДЖЕТ!$B:$B,БЮДЖЕТ!$P:$P,$D326)))</f>
        <v/>
      </c>
      <c r="H326" s="36"/>
      <c r="I326" s="30">
        <f>IF(D326="",0,IF(G326=ФИО!$Q$8,0,SUM(р_дни!$J:$J))+SUMIFS(факт_операции!$L:$L,факт_операции!$D:$D,D326,факт_операции!$I:$I,операции!$F$8)-SUMIFS(факт_операции!$L:$L,факт_операции!$D:$D,D326,факт_операции!$I:$I,операции!$F$9)+SUMIFS(факт_операции!$L:$L,факт_операции!$D:$D,D326,факт_операции!$I:$I,операции!$F$10)-SUMIFS(факт_операции!$L:$L,факт_операции!$D:$D,D326,факт_операции!$I:$I,операции!$F$11))</f>
        <v>0</v>
      </c>
      <c r="J326" s="48">
        <f>ROUND(IF(D326="",0,IF(SUM(р_дни!$J:$J)=0,0,(SUMIFS(БЮДЖЕТ!$V:$V,БЮДЖЕТ!$P:$P,$D326)*IF(G326=ФИО!$Q$8,0,SUM(р_дни!$J:$J))+SUMIFS(факт_операции!$Q:$Q,факт_операции!$D:$D,$D326)*1000)/SUM(р_дни!$J:$J)))/100,0)*100</f>
        <v>0</v>
      </c>
      <c r="K326" s="48">
        <f>IF(D326="",0,SUMIFS(факт_операции!$O:$O,факт_операции!$D:$D,D326)-IF(SUMIFS(факт_операции!$Q:$Q,факт_операции!$D:$D,D326)&lt;&gt;0,SUMIFS(факт_операции!$O:$O,факт_операции!$D:$D,D326,факт_операции!$N:$N,операции!$H$11),0))</f>
        <v>0</v>
      </c>
      <c r="L326" s="48">
        <f>IF(D326="",0,SUMIFS(факт_операции!$T:$T,факт_операции!$D:$D,D326))</f>
        <v>0</v>
      </c>
      <c r="M326" s="86">
        <f t="shared" si="8"/>
        <v>0</v>
      </c>
      <c r="N326" s="36"/>
      <c r="O326" s="92"/>
      <c r="P326" s="96"/>
    </row>
    <row r="327" spans="1:16" x14ac:dyDescent="0.25">
      <c r="A327" s="1"/>
      <c r="B327" s="1"/>
      <c r="C327" s="5">
        <f t="shared" si="9"/>
        <v>317</v>
      </c>
      <c r="D327" s="19" t="str">
        <f>IF(C327&gt;MAX(БЮДЖЕТ!$C:$C),"",INDEX(БЮДЖЕТ!$P$11:$P$9415,C327))</f>
        <v/>
      </c>
      <c r="E327" s="22">
        <f>IF(D327="",0,IF(COUNTIF(БЮДЖЕТ!$P:$P,D327)=1,0,1))</f>
        <v>0</v>
      </c>
      <c r="F327" s="19" t="str">
        <f>IF($D327="","",INDEX(БЮДЖЕТ!$N:$N,SUMIFS(БЮДЖЕТ!$B:$B,БЮДЖЕТ!$P:$P,$D327)))</f>
        <v/>
      </c>
      <c r="G327" s="19" t="str">
        <f>IF($D327="","",INDEX(БЮДЖЕТ!$X:$X,SUMIFS(БЮДЖЕТ!$B:$B,БЮДЖЕТ!$P:$P,$D327)))</f>
        <v/>
      </c>
      <c r="H327" s="36"/>
      <c r="I327" s="30">
        <f>IF(D327="",0,IF(G327=ФИО!$Q$8,0,SUM(р_дни!$J:$J))+SUMIFS(факт_операции!$L:$L,факт_операции!$D:$D,D327,факт_операции!$I:$I,операции!$F$8)-SUMIFS(факт_операции!$L:$L,факт_операции!$D:$D,D327,факт_операции!$I:$I,операции!$F$9)+SUMIFS(факт_операции!$L:$L,факт_операции!$D:$D,D327,факт_операции!$I:$I,операции!$F$10)-SUMIFS(факт_операции!$L:$L,факт_операции!$D:$D,D327,факт_операции!$I:$I,операции!$F$11))</f>
        <v>0</v>
      </c>
      <c r="J327" s="48">
        <f>ROUND(IF(D327="",0,IF(SUM(р_дни!$J:$J)=0,0,(SUMIFS(БЮДЖЕТ!$V:$V,БЮДЖЕТ!$P:$P,$D327)*IF(G327=ФИО!$Q$8,0,SUM(р_дни!$J:$J))+SUMIFS(факт_операции!$Q:$Q,факт_операции!$D:$D,$D327)*1000)/SUM(р_дни!$J:$J)))/100,0)*100</f>
        <v>0</v>
      </c>
      <c r="K327" s="48">
        <f>IF(D327="",0,SUMIFS(факт_операции!$O:$O,факт_операции!$D:$D,D327)-IF(SUMIFS(факт_операции!$Q:$Q,факт_операции!$D:$D,D327)&lt;&gt;0,SUMIFS(факт_операции!$O:$O,факт_операции!$D:$D,D327,факт_операции!$N:$N,операции!$H$11),0))</f>
        <v>0</v>
      </c>
      <c r="L327" s="48">
        <f>IF(D327="",0,SUMIFS(факт_операции!$T:$T,факт_операции!$D:$D,D327))</f>
        <v>0</v>
      </c>
      <c r="M327" s="86">
        <f t="shared" si="8"/>
        <v>0</v>
      </c>
      <c r="N327" s="36"/>
      <c r="O327" s="92"/>
      <c r="P327" s="96"/>
    </row>
    <row r="328" spans="1:16" x14ac:dyDescent="0.25">
      <c r="A328" s="1"/>
      <c r="B328" s="1"/>
      <c r="C328" s="5">
        <f t="shared" si="9"/>
        <v>318</v>
      </c>
      <c r="D328" s="19" t="str">
        <f>IF(C328&gt;MAX(БЮДЖЕТ!$C:$C),"",INDEX(БЮДЖЕТ!$P$11:$P$9415,C328))</f>
        <v/>
      </c>
      <c r="E328" s="22">
        <f>IF(D328="",0,IF(COUNTIF(БЮДЖЕТ!$P:$P,D328)=1,0,1))</f>
        <v>0</v>
      </c>
      <c r="F328" s="19" t="str">
        <f>IF($D328="","",INDEX(БЮДЖЕТ!$N:$N,SUMIFS(БЮДЖЕТ!$B:$B,БЮДЖЕТ!$P:$P,$D328)))</f>
        <v/>
      </c>
      <c r="G328" s="19" t="str">
        <f>IF($D328="","",INDEX(БЮДЖЕТ!$X:$X,SUMIFS(БЮДЖЕТ!$B:$B,БЮДЖЕТ!$P:$P,$D328)))</f>
        <v/>
      </c>
      <c r="H328" s="36"/>
      <c r="I328" s="30">
        <f>IF(D328="",0,IF(G328=ФИО!$Q$8,0,SUM(р_дни!$J:$J))+SUMIFS(факт_операции!$L:$L,факт_операции!$D:$D,D328,факт_операции!$I:$I,операции!$F$8)-SUMIFS(факт_операции!$L:$L,факт_операции!$D:$D,D328,факт_операции!$I:$I,операции!$F$9)+SUMIFS(факт_операции!$L:$L,факт_операции!$D:$D,D328,факт_операции!$I:$I,операции!$F$10)-SUMIFS(факт_операции!$L:$L,факт_операции!$D:$D,D328,факт_операции!$I:$I,операции!$F$11))</f>
        <v>0</v>
      </c>
      <c r="J328" s="48">
        <f>ROUND(IF(D328="",0,IF(SUM(р_дни!$J:$J)=0,0,(SUMIFS(БЮДЖЕТ!$V:$V,БЮДЖЕТ!$P:$P,$D328)*IF(G328=ФИО!$Q$8,0,SUM(р_дни!$J:$J))+SUMIFS(факт_операции!$Q:$Q,факт_операции!$D:$D,$D328)*1000)/SUM(р_дни!$J:$J)))/100,0)*100</f>
        <v>0</v>
      </c>
      <c r="K328" s="48">
        <f>IF(D328="",0,SUMIFS(факт_операции!$O:$O,факт_операции!$D:$D,D328)-IF(SUMIFS(факт_операции!$Q:$Q,факт_операции!$D:$D,D328)&lt;&gt;0,SUMIFS(факт_операции!$O:$O,факт_операции!$D:$D,D328,факт_операции!$N:$N,операции!$H$11),0))</f>
        <v>0</v>
      </c>
      <c r="L328" s="48">
        <f>IF(D328="",0,SUMIFS(факт_операции!$T:$T,факт_операции!$D:$D,D328))</f>
        <v>0</v>
      </c>
      <c r="M328" s="86">
        <f t="shared" si="8"/>
        <v>0</v>
      </c>
      <c r="N328" s="36"/>
      <c r="O328" s="92"/>
      <c r="P328" s="96"/>
    </row>
    <row r="329" spans="1:16" x14ac:dyDescent="0.25">
      <c r="A329" s="1"/>
      <c r="B329" s="1"/>
      <c r="C329" s="5">
        <f t="shared" si="9"/>
        <v>319</v>
      </c>
      <c r="D329" s="19" t="str">
        <f>IF(C329&gt;MAX(БЮДЖЕТ!$C:$C),"",INDEX(БЮДЖЕТ!$P$11:$P$9415,C329))</f>
        <v/>
      </c>
      <c r="E329" s="22">
        <f>IF(D329="",0,IF(COUNTIF(БЮДЖЕТ!$P:$P,D329)=1,0,1))</f>
        <v>0</v>
      </c>
      <c r="F329" s="19" t="str">
        <f>IF($D329="","",INDEX(БЮДЖЕТ!$N:$N,SUMIFS(БЮДЖЕТ!$B:$B,БЮДЖЕТ!$P:$P,$D329)))</f>
        <v/>
      </c>
      <c r="G329" s="19" t="str">
        <f>IF($D329="","",INDEX(БЮДЖЕТ!$X:$X,SUMIFS(БЮДЖЕТ!$B:$B,БЮДЖЕТ!$P:$P,$D329)))</f>
        <v/>
      </c>
      <c r="H329" s="36"/>
      <c r="I329" s="30">
        <f>IF(D329="",0,IF(G329=ФИО!$Q$8,0,SUM(р_дни!$J:$J))+SUMIFS(факт_операции!$L:$L,факт_операции!$D:$D,D329,факт_операции!$I:$I,операции!$F$8)-SUMIFS(факт_операции!$L:$L,факт_операции!$D:$D,D329,факт_операции!$I:$I,операции!$F$9)+SUMIFS(факт_операции!$L:$L,факт_операции!$D:$D,D329,факт_операции!$I:$I,операции!$F$10)-SUMIFS(факт_операции!$L:$L,факт_операции!$D:$D,D329,факт_операции!$I:$I,операции!$F$11))</f>
        <v>0</v>
      </c>
      <c r="J329" s="48">
        <f>ROUND(IF(D329="",0,IF(SUM(р_дни!$J:$J)=0,0,(SUMIFS(БЮДЖЕТ!$V:$V,БЮДЖЕТ!$P:$P,$D329)*IF(G329=ФИО!$Q$8,0,SUM(р_дни!$J:$J))+SUMIFS(факт_операции!$Q:$Q,факт_операции!$D:$D,$D329)*1000)/SUM(р_дни!$J:$J)))/100,0)*100</f>
        <v>0</v>
      </c>
      <c r="K329" s="48">
        <f>IF(D329="",0,SUMIFS(факт_операции!$O:$O,факт_операции!$D:$D,D329)-IF(SUMIFS(факт_операции!$Q:$Q,факт_операции!$D:$D,D329)&lt;&gt;0,SUMIFS(факт_операции!$O:$O,факт_операции!$D:$D,D329,факт_операции!$N:$N,операции!$H$11),0))</f>
        <v>0</v>
      </c>
      <c r="L329" s="48">
        <f>IF(D329="",0,SUMIFS(факт_операции!$T:$T,факт_операции!$D:$D,D329))</f>
        <v>0</v>
      </c>
      <c r="M329" s="86">
        <f t="shared" si="8"/>
        <v>0</v>
      </c>
      <c r="N329" s="36"/>
      <c r="O329" s="92"/>
      <c r="P329" s="96"/>
    </row>
    <row r="330" spans="1:16" x14ac:dyDescent="0.25">
      <c r="A330" s="1"/>
      <c r="B330" s="1"/>
      <c r="C330" s="5">
        <f t="shared" si="9"/>
        <v>320</v>
      </c>
      <c r="D330" s="19" t="str">
        <f>IF(C330&gt;MAX(БЮДЖЕТ!$C:$C),"",INDEX(БЮДЖЕТ!$P$11:$P$9415,C330))</f>
        <v/>
      </c>
      <c r="E330" s="22">
        <f>IF(D330="",0,IF(COUNTIF(БЮДЖЕТ!$P:$P,D330)=1,0,1))</f>
        <v>0</v>
      </c>
      <c r="F330" s="19" t="str">
        <f>IF($D330="","",INDEX(БЮДЖЕТ!$N:$N,SUMIFS(БЮДЖЕТ!$B:$B,БЮДЖЕТ!$P:$P,$D330)))</f>
        <v/>
      </c>
      <c r="G330" s="19" t="str">
        <f>IF($D330="","",INDEX(БЮДЖЕТ!$X:$X,SUMIFS(БЮДЖЕТ!$B:$B,БЮДЖЕТ!$P:$P,$D330)))</f>
        <v/>
      </c>
      <c r="H330" s="36"/>
      <c r="I330" s="30">
        <f>IF(D330="",0,IF(G330=ФИО!$Q$8,0,SUM(р_дни!$J:$J))+SUMIFS(факт_операции!$L:$L,факт_операции!$D:$D,D330,факт_операции!$I:$I,операции!$F$8)-SUMIFS(факт_операции!$L:$L,факт_операции!$D:$D,D330,факт_операции!$I:$I,операции!$F$9)+SUMIFS(факт_операции!$L:$L,факт_операции!$D:$D,D330,факт_операции!$I:$I,операции!$F$10)-SUMIFS(факт_операции!$L:$L,факт_операции!$D:$D,D330,факт_операции!$I:$I,операции!$F$11))</f>
        <v>0</v>
      </c>
      <c r="J330" s="48">
        <f>ROUND(IF(D330="",0,IF(SUM(р_дни!$J:$J)=0,0,(SUMIFS(БЮДЖЕТ!$V:$V,БЮДЖЕТ!$P:$P,$D330)*IF(G330=ФИО!$Q$8,0,SUM(р_дни!$J:$J))+SUMIFS(факт_операции!$Q:$Q,факт_операции!$D:$D,$D330)*1000)/SUM(р_дни!$J:$J)))/100,0)*100</f>
        <v>0</v>
      </c>
      <c r="K330" s="48">
        <f>IF(D330="",0,SUMIFS(факт_операции!$O:$O,факт_операции!$D:$D,D330)-IF(SUMIFS(факт_операции!$Q:$Q,факт_операции!$D:$D,D330)&lt;&gt;0,SUMIFS(факт_операции!$O:$O,факт_операции!$D:$D,D330,факт_операции!$N:$N,операции!$H$11),0))</f>
        <v>0</v>
      </c>
      <c r="L330" s="48">
        <f>IF(D330="",0,SUMIFS(факт_операции!$T:$T,факт_операции!$D:$D,D330))</f>
        <v>0</v>
      </c>
      <c r="M330" s="86">
        <f t="shared" si="8"/>
        <v>0</v>
      </c>
      <c r="N330" s="36"/>
      <c r="O330" s="92"/>
      <c r="P330" s="96"/>
    </row>
    <row r="331" spans="1:16" x14ac:dyDescent="0.25">
      <c r="A331" s="1"/>
      <c r="B331" s="1"/>
      <c r="C331" s="5">
        <f t="shared" si="9"/>
        <v>321</v>
      </c>
      <c r="D331" s="19" t="str">
        <f>IF(C331&gt;MAX(БЮДЖЕТ!$C:$C),"",INDEX(БЮДЖЕТ!$P$11:$P$9415,C331))</f>
        <v/>
      </c>
      <c r="E331" s="22">
        <f>IF(D331="",0,IF(COUNTIF(БЮДЖЕТ!$P:$P,D331)=1,0,1))</f>
        <v>0</v>
      </c>
      <c r="F331" s="19" t="str">
        <f>IF($D331="","",INDEX(БЮДЖЕТ!$N:$N,SUMIFS(БЮДЖЕТ!$B:$B,БЮДЖЕТ!$P:$P,$D331)))</f>
        <v/>
      </c>
      <c r="G331" s="19" t="str">
        <f>IF($D331="","",INDEX(БЮДЖЕТ!$X:$X,SUMIFS(БЮДЖЕТ!$B:$B,БЮДЖЕТ!$P:$P,$D331)))</f>
        <v/>
      </c>
      <c r="H331" s="36"/>
      <c r="I331" s="30">
        <f>IF(D331="",0,IF(G331=ФИО!$Q$8,0,SUM(р_дни!$J:$J))+SUMIFS(факт_операции!$L:$L,факт_операции!$D:$D,D331,факт_операции!$I:$I,операции!$F$8)-SUMIFS(факт_операции!$L:$L,факт_операции!$D:$D,D331,факт_операции!$I:$I,операции!$F$9)+SUMIFS(факт_операции!$L:$L,факт_операции!$D:$D,D331,факт_операции!$I:$I,операции!$F$10)-SUMIFS(факт_операции!$L:$L,факт_операции!$D:$D,D331,факт_операции!$I:$I,операции!$F$11))</f>
        <v>0</v>
      </c>
      <c r="J331" s="48">
        <f>ROUND(IF(D331="",0,IF(SUM(р_дни!$J:$J)=0,0,(SUMIFS(БЮДЖЕТ!$V:$V,БЮДЖЕТ!$P:$P,$D331)*IF(G331=ФИО!$Q$8,0,SUM(р_дни!$J:$J))+SUMIFS(факт_операции!$Q:$Q,факт_операции!$D:$D,$D331)*1000)/SUM(р_дни!$J:$J)))/100,0)*100</f>
        <v>0</v>
      </c>
      <c r="K331" s="48">
        <f>IF(D331="",0,SUMIFS(факт_операции!$O:$O,факт_операции!$D:$D,D331)-IF(SUMIFS(факт_операции!$Q:$Q,факт_операции!$D:$D,D331)&lt;&gt;0,SUMIFS(факт_операции!$O:$O,факт_операции!$D:$D,D331,факт_операции!$N:$N,операции!$H$11),0))</f>
        <v>0</v>
      </c>
      <c r="L331" s="48">
        <f>IF(D331="",0,SUMIFS(факт_операции!$T:$T,факт_операции!$D:$D,D331))</f>
        <v>0</v>
      </c>
      <c r="M331" s="86">
        <f t="shared" si="8"/>
        <v>0</v>
      </c>
      <c r="N331" s="36"/>
      <c r="O331" s="92"/>
      <c r="P331" s="96"/>
    </row>
    <row r="332" spans="1:16" x14ac:dyDescent="0.25">
      <c r="A332" s="1"/>
      <c r="B332" s="1"/>
      <c r="C332" s="5">
        <f t="shared" si="9"/>
        <v>322</v>
      </c>
      <c r="D332" s="19" t="str">
        <f>IF(C332&gt;MAX(БЮДЖЕТ!$C:$C),"",INDEX(БЮДЖЕТ!$P$11:$P$9415,C332))</f>
        <v/>
      </c>
      <c r="E332" s="22">
        <f>IF(D332="",0,IF(COUNTIF(БЮДЖЕТ!$P:$P,D332)=1,0,1))</f>
        <v>0</v>
      </c>
      <c r="F332" s="19" t="str">
        <f>IF($D332="","",INDEX(БЮДЖЕТ!$N:$N,SUMIFS(БЮДЖЕТ!$B:$B,БЮДЖЕТ!$P:$P,$D332)))</f>
        <v/>
      </c>
      <c r="G332" s="19" t="str">
        <f>IF($D332="","",INDEX(БЮДЖЕТ!$X:$X,SUMIFS(БЮДЖЕТ!$B:$B,БЮДЖЕТ!$P:$P,$D332)))</f>
        <v/>
      </c>
      <c r="H332" s="36"/>
      <c r="I332" s="30">
        <f>IF(D332="",0,IF(G332=ФИО!$Q$8,0,SUM(р_дни!$J:$J))+SUMIFS(факт_операции!$L:$L,факт_операции!$D:$D,D332,факт_операции!$I:$I,операции!$F$8)-SUMIFS(факт_операции!$L:$L,факт_операции!$D:$D,D332,факт_операции!$I:$I,операции!$F$9)+SUMIFS(факт_операции!$L:$L,факт_операции!$D:$D,D332,факт_операции!$I:$I,операции!$F$10)-SUMIFS(факт_операции!$L:$L,факт_операции!$D:$D,D332,факт_операции!$I:$I,операции!$F$11))</f>
        <v>0</v>
      </c>
      <c r="J332" s="48">
        <f>ROUND(IF(D332="",0,IF(SUM(р_дни!$J:$J)=0,0,(SUMIFS(БЮДЖЕТ!$V:$V,БЮДЖЕТ!$P:$P,$D332)*IF(G332=ФИО!$Q$8,0,SUM(р_дни!$J:$J))+SUMIFS(факт_операции!$Q:$Q,факт_операции!$D:$D,$D332)*1000)/SUM(р_дни!$J:$J)))/100,0)*100</f>
        <v>0</v>
      </c>
      <c r="K332" s="48">
        <f>IF(D332="",0,SUMIFS(факт_операции!$O:$O,факт_операции!$D:$D,D332)-IF(SUMIFS(факт_операции!$Q:$Q,факт_операции!$D:$D,D332)&lt;&gt;0,SUMIFS(факт_операции!$O:$O,факт_операции!$D:$D,D332,факт_операции!$N:$N,операции!$H$11),0))</f>
        <v>0</v>
      </c>
      <c r="L332" s="48">
        <f>IF(D332="",0,SUMIFS(факт_операции!$T:$T,факт_операции!$D:$D,D332))</f>
        <v>0</v>
      </c>
      <c r="M332" s="86">
        <f t="shared" ref="M332:M395" si="10">IF(D332="",0,J332-K332-L332)</f>
        <v>0</v>
      </c>
      <c r="N332" s="36"/>
      <c r="O332" s="92"/>
      <c r="P332" s="96"/>
    </row>
    <row r="333" spans="1:16" x14ac:dyDescent="0.25">
      <c r="A333" s="1"/>
      <c r="B333" s="1"/>
      <c r="C333" s="5">
        <f t="shared" ref="C333:C396" si="11">C332+1</f>
        <v>323</v>
      </c>
      <c r="D333" s="19" t="str">
        <f>IF(C333&gt;MAX(БЮДЖЕТ!$C:$C),"",INDEX(БЮДЖЕТ!$P$11:$P$9415,C333))</f>
        <v/>
      </c>
      <c r="E333" s="22">
        <f>IF(D333="",0,IF(COUNTIF(БЮДЖЕТ!$P:$P,D333)=1,0,1))</f>
        <v>0</v>
      </c>
      <c r="F333" s="19" t="str">
        <f>IF($D333="","",INDEX(БЮДЖЕТ!$N:$N,SUMIFS(БЮДЖЕТ!$B:$B,БЮДЖЕТ!$P:$P,$D333)))</f>
        <v/>
      </c>
      <c r="G333" s="19" t="str">
        <f>IF($D333="","",INDEX(БЮДЖЕТ!$X:$X,SUMIFS(БЮДЖЕТ!$B:$B,БЮДЖЕТ!$P:$P,$D333)))</f>
        <v/>
      </c>
      <c r="H333" s="36"/>
      <c r="I333" s="30">
        <f>IF(D333="",0,IF(G333=ФИО!$Q$8,0,SUM(р_дни!$J:$J))+SUMIFS(факт_операции!$L:$L,факт_операции!$D:$D,D333,факт_операции!$I:$I,операции!$F$8)-SUMIFS(факт_операции!$L:$L,факт_операции!$D:$D,D333,факт_операции!$I:$I,операции!$F$9)+SUMIFS(факт_операции!$L:$L,факт_операции!$D:$D,D333,факт_операции!$I:$I,операции!$F$10)-SUMIFS(факт_операции!$L:$L,факт_операции!$D:$D,D333,факт_операции!$I:$I,операции!$F$11))</f>
        <v>0</v>
      </c>
      <c r="J333" s="48">
        <f>ROUND(IF(D333="",0,IF(SUM(р_дни!$J:$J)=0,0,(SUMIFS(БЮДЖЕТ!$V:$V,БЮДЖЕТ!$P:$P,$D333)*IF(G333=ФИО!$Q$8,0,SUM(р_дни!$J:$J))+SUMIFS(факт_операции!$Q:$Q,факт_операции!$D:$D,$D333)*1000)/SUM(р_дни!$J:$J)))/100,0)*100</f>
        <v>0</v>
      </c>
      <c r="K333" s="48">
        <f>IF(D333="",0,SUMIFS(факт_операции!$O:$O,факт_операции!$D:$D,D333)-IF(SUMIFS(факт_операции!$Q:$Q,факт_операции!$D:$D,D333)&lt;&gt;0,SUMIFS(факт_операции!$O:$O,факт_операции!$D:$D,D333,факт_операции!$N:$N,операции!$H$11),0))</f>
        <v>0</v>
      </c>
      <c r="L333" s="48">
        <f>IF(D333="",0,SUMIFS(факт_операции!$T:$T,факт_операции!$D:$D,D333))</f>
        <v>0</v>
      </c>
      <c r="M333" s="86">
        <f t="shared" si="10"/>
        <v>0</v>
      </c>
      <c r="N333" s="36"/>
      <c r="O333" s="92"/>
      <c r="P333" s="96"/>
    </row>
    <row r="334" spans="1:16" x14ac:dyDescent="0.25">
      <c r="A334" s="1"/>
      <c r="B334" s="1"/>
      <c r="C334" s="5">
        <f t="shared" si="11"/>
        <v>324</v>
      </c>
      <c r="D334" s="19" t="str">
        <f>IF(C334&gt;MAX(БЮДЖЕТ!$C:$C),"",INDEX(БЮДЖЕТ!$P$11:$P$9415,C334))</f>
        <v/>
      </c>
      <c r="E334" s="22">
        <f>IF(D334="",0,IF(COUNTIF(БЮДЖЕТ!$P:$P,D334)=1,0,1))</f>
        <v>0</v>
      </c>
      <c r="F334" s="19" t="str">
        <f>IF($D334="","",INDEX(БЮДЖЕТ!$N:$N,SUMIFS(БЮДЖЕТ!$B:$B,БЮДЖЕТ!$P:$P,$D334)))</f>
        <v/>
      </c>
      <c r="G334" s="19" t="str">
        <f>IF($D334="","",INDEX(БЮДЖЕТ!$X:$X,SUMIFS(БЮДЖЕТ!$B:$B,БЮДЖЕТ!$P:$P,$D334)))</f>
        <v/>
      </c>
      <c r="H334" s="36"/>
      <c r="I334" s="30">
        <f>IF(D334="",0,IF(G334=ФИО!$Q$8,0,SUM(р_дни!$J:$J))+SUMIFS(факт_операции!$L:$L,факт_операции!$D:$D,D334,факт_операции!$I:$I,операции!$F$8)-SUMIFS(факт_операции!$L:$L,факт_операции!$D:$D,D334,факт_операции!$I:$I,операции!$F$9)+SUMIFS(факт_операции!$L:$L,факт_операции!$D:$D,D334,факт_операции!$I:$I,операции!$F$10)-SUMIFS(факт_операции!$L:$L,факт_операции!$D:$D,D334,факт_операции!$I:$I,операции!$F$11))</f>
        <v>0</v>
      </c>
      <c r="J334" s="48">
        <f>ROUND(IF(D334="",0,IF(SUM(р_дни!$J:$J)=0,0,(SUMIFS(БЮДЖЕТ!$V:$V,БЮДЖЕТ!$P:$P,$D334)*IF(G334=ФИО!$Q$8,0,SUM(р_дни!$J:$J))+SUMIFS(факт_операции!$Q:$Q,факт_операции!$D:$D,$D334)*1000)/SUM(р_дни!$J:$J)))/100,0)*100</f>
        <v>0</v>
      </c>
      <c r="K334" s="48">
        <f>IF(D334="",0,SUMIFS(факт_операции!$O:$O,факт_операции!$D:$D,D334)-IF(SUMIFS(факт_операции!$Q:$Q,факт_операции!$D:$D,D334)&lt;&gt;0,SUMIFS(факт_операции!$O:$O,факт_операции!$D:$D,D334,факт_операции!$N:$N,операции!$H$11),0))</f>
        <v>0</v>
      </c>
      <c r="L334" s="48">
        <f>IF(D334="",0,SUMIFS(факт_операции!$T:$T,факт_операции!$D:$D,D334))</f>
        <v>0</v>
      </c>
      <c r="M334" s="86">
        <f t="shared" si="10"/>
        <v>0</v>
      </c>
      <c r="N334" s="36"/>
      <c r="O334" s="92"/>
      <c r="P334" s="96"/>
    </row>
    <row r="335" spans="1:16" x14ac:dyDescent="0.25">
      <c r="A335" s="1"/>
      <c r="B335" s="1"/>
      <c r="C335" s="5">
        <f t="shared" si="11"/>
        <v>325</v>
      </c>
      <c r="D335" s="19" t="str">
        <f>IF(C335&gt;MAX(БЮДЖЕТ!$C:$C),"",INDEX(БЮДЖЕТ!$P$11:$P$9415,C335))</f>
        <v/>
      </c>
      <c r="E335" s="22">
        <f>IF(D335="",0,IF(COUNTIF(БЮДЖЕТ!$P:$P,D335)=1,0,1))</f>
        <v>0</v>
      </c>
      <c r="F335" s="19" t="str">
        <f>IF($D335="","",INDEX(БЮДЖЕТ!$N:$N,SUMIFS(БЮДЖЕТ!$B:$B,БЮДЖЕТ!$P:$P,$D335)))</f>
        <v/>
      </c>
      <c r="G335" s="19" t="str">
        <f>IF($D335="","",INDEX(БЮДЖЕТ!$X:$X,SUMIFS(БЮДЖЕТ!$B:$B,БЮДЖЕТ!$P:$P,$D335)))</f>
        <v/>
      </c>
      <c r="H335" s="36"/>
      <c r="I335" s="30">
        <f>IF(D335="",0,IF(G335=ФИО!$Q$8,0,SUM(р_дни!$J:$J))+SUMIFS(факт_операции!$L:$L,факт_операции!$D:$D,D335,факт_операции!$I:$I,операции!$F$8)-SUMIFS(факт_операции!$L:$L,факт_операции!$D:$D,D335,факт_операции!$I:$I,операции!$F$9)+SUMIFS(факт_операции!$L:$L,факт_операции!$D:$D,D335,факт_операции!$I:$I,операции!$F$10)-SUMIFS(факт_операции!$L:$L,факт_операции!$D:$D,D335,факт_операции!$I:$I,операции!$F$11))</f>
        <v>0</v>
      </c>
      <c r="J335" s="48">
        <f>ROUND(IF(D335="",0,IF(SUM(р_дни!$J:$J)=0,0,(SUMIFS(БЮДЖЕТ!$V:$V,БЮДЖЕТ!$P:$P,$D335)*IF(G335=ФИО!$Q$8,0,SUM(р_дни!$J:$J))+SUMIFS(факт_операции!$Q:$Q,факт_операции!$D:$D,$D335)*1000)/SUM(р_дни!$J:$J)))/100,0)*100</f>
        <v>0</v>
      </c>
      <c r="K335" s="48">
        <f>IF(D335="",0,SUMIFS(факт_операции!$O:$O,факт_операции!$D:$D,D335)-IF(SUMIFS(факт_операции!$Q:$Q,факт_операции!$D:$D,D335)&lt;&gt;0,SUMIFS(факт_операции!$O:$O,факт_операции!$D:$D,D335,факт_операции!$N:$N,операции!$H$11),0))</f>
        <v>0</v>
      </c>
      <c r="L335" s="48">
        <f>IF(D335="",0,SUMIFS(факт_операции!$T:$T,факт_операции!$D:$D,D335))</f>
        <v>0</v>
      </c>
      <c r="M335" s="86">
        <f t="shared" si="10"/>
        <v>0</v>
      </c>
      <c r="N335" s="36"/>
      <c r="O335" s="92"/>
      <c r="P335" s="96"/>
    </row>
    <row r="336" spans="1:16" x14ac:dyDescent="0.25">
      <c r="A336" s="1"/>
      <c r="B336" s="1"/>
      <c r="C336" s="5">
        <f t="shared" si="11"/>
        <v>326</v>
      </c>
      <c r="D336" s="19" t="str">
        <f>IF(C336&gt;MAX(БЮДЖЕТ!$C:$C),"",INDEX(БЮДЖЕТ!$P$11:$P$9415,C336))</f>
        <v/>
      </c>
      <c r="E336" s="22">
        <f>IF(D336="",0,IF(COUNTIF(БЮДЖЕТ!$P:$P,D336)=1,0,1))</f>
        <v>0</v>
      </c>
      <c r="F336" s="19" t="str">
        <f>IF($D336="","",INDEX(БЮДЖЕТ!$N:$N,SUMIFS(БЮДЖЕТ!$B:$B,БЮДЖЕТ!$P:$P,$D336)))</f>
        <v/>
      </c>
      <c r="G336" s="19" t="str">
        <f>IF($D336="","",INDEX(БЮДЖЕТ!$X:$X,SUMIFS(БЮДЖЕТ!$B:$B,БЮДЖЕТ!$P:$P,$D336)))</f>
        <v/>
      </c>
      <c r="H336" s="36"/>
      <c r="I336" s="30">
        <f>IF(D336="",0,IF(G336=ФИО!$Q$8,0,SUM(р_дни!$J:$J))+SUMIFS(факт_операции!$L:$L,факт_операции!$D:$D,D336,факт_операции!$I:$I,операции!$F$8)-SUMIFS(факт_операции!$L:$L,факт_операции!$D:$D,D336,факт_операции!$I:$I,операции!$F$9)+SUMIFS(факт_операции!$L:$L,факт_операции!$D:$D,D336,факт_операции!$I:$I,операции!$F$10)-SUMIFS(факт_операции!$L:$L,факт_операции!$D:$D,D336,факт_операции!$I:$I,операции!$F$11))</f>
        <v>0</v>
      </c>
      <c r="J336" s="48">
        <f>ROUND(IF(D336="",0,IF(SUM(р_дни!$J:$J)=0,0,(SUMIFS(БЮДЖЕТ!$V:$V,БЮДЖЕТ!$P:$P,$D336)*IF(G336=ФИО!$Q$8,0,SUM(р_дни!$J:$J))+SUMIFS(факт_операции!$Q:$Q,факт_операции!$D:$D,$D336)*1000)/SUM(р_дни!$J:$J)))/100,0)*100</f>
        <v>0</v>
      </c>
      <c r="K336" s="48">
        <f>IF(D336="",0,SUMIFS(факт_операции!$O:$O,факт_операции!$D:$D,D336)-IF(SUMIFS(факт_операции!$Q:$Q,факт_операции!$D:$D,D336)&lt;&gt;0,SUMIFS(факт_операции!$O:$O,факт_операции!$D:$D,D336,факт_операции!$N:$N,операции!$H$11),0))</f>
        <v>0</v>
      </c>
      <c r="L336" s="48">
        <f>IF(D336="",0,SUMIFS(факт_операции!$T:$T,факт_операции!$D:$D,D336))</f>
        <v>0</v>
      </c>
      <c r="M336" s="86">
        <f t="shared" si="10"/>
        <v>0</v>
      </c>
      <c r="N336" s="36"/>
      <c r="O336" s="92"/>
      <c r="P336" s="96"/>
    </row>
    <row r="337" spans="1:16" x14ac:dyDescent="0.25">
      <c r="A337" s="1"/>
      <c r="B337" s="1"/>
      <c r="C337" s="5">
        <f t="shared" si="11"/>
        <v>327</v>
      </c>
      <c r="D337" s="19" t="str">
        <f>IF(C337&gt;MAX(БЮДЖЕТ!$C:$C),"",INDEX(БЮДЖЕТ!$P$11:$P$9415,C337))</f>
        <v/>
      </c>
      <c r="E337" s="22">
        <f>IF(D337="",0,IF(COUNTIF(БЮДЖЕТ!$P:$P,D337)=1,0,1))</f>
        <v>0</v>
      </c>
      <c r="F337" s="19" t="str">
        <f>IF($D337="","",INDEX(БЮДЖЕТ!$N:$N,SUMIFS(БЮДЖЕТ!$B:$B,БЮДЖЕТ!$P:$P,$D337)))</f>
        <v/>
      </c>
      <c r="G337" s="19" t="str">
        <f>IF($D337="","",INDEX(БЮДЖЕТ!$X:$X,SUMIFS(БЮДЖЕТ!$B:$B,БЮДЖЕТ!$P:$P,$D337)))</f>
        <v/>
      </c>
      <c r="H337" s="36"/>
      <c r="I337" s="30">
        <f>IF(D337="",0,IF(G337=ФИО!$Q$8,0,SUM(р_дни!$J:$J))+SUMIFS(факт_операции!$L:$L,факт_операции!$D:$D,D337,факт_операции!$I:$I,операции!$F$8)-SUMIFS(факт_операции!$L:$L,факт_операции!$D:$D,D337,факт_операции!$I:$I,операции!$F$9)+SUMIFS(факт_операции!$L:$L,факт_операции!$D:$D,D337,факт_операции!$I:$I,операции!$F$10)-SUMIFS(факт_операции!$L:$L,факт_операции!$D:$D,D337,факт_операции!$I:$I,операции!$F$11))</f>
        <v>0</v>
      </c>
      <c r="J337" s="48">
        <f>ROUND(IF(D337="",0,IF(SUM(р_дни!$J:$J)=0,0,(SUMIFS(БЮДЖЕТ!$V:$V,БЮДЖЕТ!$P:$P,$D337)*IF(G337=ФИО!$Q$8,0,SUM(р_дни!$J:$J))+SUMIFS(факт_операции!$Q:$Q,факт_операции!$D:$D,$D337)*1000)/SUM(р_дни!$J:$J)))/100,0)*100</f>
        <v>0</v>
      </c>
      <c r="K337" s="48">
        <f>IF(D337="",0,SUMIFS(факт_операции!$O:$O,факт_операции!$D:$D,D337)-IF(SUMIFS(факт_операции!$Q:$Q,факт_операции!$D:$D,D337)&lt;&gt;0,SUMIFS(факт_операции!$O:$O,факт_операции!$D:$D,D337,факт_операции!$N:$N,операции!$H$11),0))</f>
        <v>0</v>
      </c>
      <c r="L337" s="48">
        <f>IF(D337="",0,SUMIFS(факт_операции!$T:$T,факт_операции!$D:$D,D337))</f>
        <v>0</v>
      </c>
      <c r="M337" s="86">
        <f t="shared" si="10"/>
        <v>0</v>
      </c>
      <c r="N337" s="36"/>
      <c r="O337" s="92"/>
      <c r="P337" s="96"/>
    </row>
    <row r="338" spans="1:16" x14ac:dyDescent="0.25">
      <c r="A338" s="1"/>
      <c r="B338" s="1"/>
      <c r="C338" s="5">
        <f t="shared" si="11"/>
        <v>328</v>
      </c>
      <c r="D338" s="19" t="str">
        <f>IF(C338&gt;MAX(БЮДЖЕТ!$C:$C),"",INDEX(БЮДЖЕТ!$P$11:$P$9415,C338))</f>
        <v/>
      </c>
      <c r="E338" s="22">
        <f>IF(D338="",0,IF(COUNTIF(БЮДЖЕТ!$P:$P,D338)=1,0,1))</f>
        <v>0</v>
      </c>
      <c r="F338" s="19" t="str">
        <f>IF($D338="","",INDEX(БЮДЖЕТ!$N:$N,SUMIFS(БЮДЖЕТ!$B:$B,БЮДЖЕТ!$P:$P,$D338)))</f>
        <v/>
      </c>
      <c r="G338" s="19" t="str">
        <f>IF($D338="","",INDEX(БЮДЖЕТ!$X:$X,SUMIFS(БЮДЖЕТ!$B:$B,БЮДЖЕТ!$P:$P,$D338)))</f>
        <v/>
      </c>
      <c r="H338" s="36"/>
      <c r="I338" s="30">
        <f>IF(D338="",0,IF(G338=ФИО!$Q$8,0,SUM(р_дни!$J:$J))+SUMIFS(факт_операции!$L:$L,факт_операции!$D:$D,D338,факт_операции!$I:$I,операции!$F$8)-SUMIFS(факт_операции!$L:$L,факт_операции!$D:$D,D338,факт_операции!$I:$I,операции!$F$9)+SUMIFS(факт_операции!$L:$L,факт_операции!$D:$D,D338,факт_операции!$I:$I,операции!$F$10)-SUMIFS(факт_операции!$L:$L,факт_операции!$D:$D,D338,факт_операции!$I:$I,операции!$F$11))</f>
        <v>0</v>
      </c>
      <c r="J338" s="48">
        <f>ROUND(IF(D338="",0,IF(SUM(р_дни!$J:$J)=0,0,(SUMIFS(БЮДЖЕТ!$V:$V,БЮДЖЕТ!$P:$P,$D338)*IF(G338=ФИО!$Q$8,0,SUM(р_дни!$J:$J))+SUMIFS(факт_операции!$Q:$Q,факт_операции!$D:$D,$D338)*1000)/SUM(р_дни!$J:$J)))/100,0)*100</f>
        <v>0</v>
      </c>
      <c r="K338" s="48">
        <f>IF(D338="",0,SUMIFS(факт_операции!$O:$O,факт_операции!$D:$D,D338)-IF(SUMIFS(факт_операции!$Q:$Q,факт_операции!$D:$D,D338)&lt;&gt;0,SUMIFS(факт_операции!$O:$O,факт_операции!$D:$D,D338,факт_операции!$N:$N,операции!$H$11),0))</f>
        <v>0</v>
      </c>
      <c r="L338" s="48">
        <f>IF(D338="",0,SUMIFS(факт_операции!$T:$T,факт_операции!$D:$D,D338))</f>
        <v>0</v>
      </c>
      <c r="M338" s="86">
        <f t="shared" si="10"/>
        <v>0</v>
      </c>
      <c r="N338" s="36"/>
      <c r="O338" s="92"/>
      <c r="P338" s="96"/>
    </row>
    <row r="339" spans="1:16" x14ac:dyDescent="0.25">
      <c r="A339" s="1"/>
      <c r="B339" s="1"/>
      <c r="C339" s="5">
        <f t="shared" si="11"/>
        <v>329</v>
      </c>
      <c r="D339" s="19" t="str">
        <f>IF(C339&gt;MAX(БЮДЖЕТ!$C:$C),"",INDEX(БЮДЖЕТ!$P$11:$P$9415,C339))</f>
        <v/>
      </c>
      <c r="E339" s="22">
        <f>IF(D339="",0,IF(COUNTIF(БЮДЖЕТ!$P:$P,D339)=1,0,1))</f>
        <v>0</v>
      </c>
      <c r="F339" s="19" t="str">
        <f>IF($D339="","",INDEX(БЮДЖЕТ!$N:$N,SUMIFS(БЮДЖЕТ!$B:$B,БЮДЖЕТ!$P:$P,$D339)))</f>
        <v/>
      </c>
      <c r="G339" s="19" t="str">
        <f>IF($D339="","",INDEX(БЮДЖЕТ!$X:$X,SUMIFS(БЮДЖЕТ!$B:$B,БЮДЖЕТ!$P:$P,$D339)))</f>
        <v/>
      </c>
      <c r="H339" s="36"/>
      <c r="I339" s="30">
        <f>IF(D339="",0,IF(G339=ФИО!$Q$8,0,SUM(р_дни!$J:$J))+SUMIFS(факт_операции!$L:$L,факт_операции!$D:$D,D339,факт_операции!$I:$I,операции!$F$8)-SUMIFS(факт_операции!$L:$L,факт_операции!$D:$D,D339,факт_операции!$I:$I,операции!$F$9)+SUMIFS(факт_операции!$L:$L,факт_операции!$D:$D,D339,факт_операции!$I:$I,операции!$F$10)-SUMIFS(факт_операции!$L:$L,факт_операции!$D:$D,D339,факт_операции!$I:$I,операции!$F$11))</f>
        <v>0</v>
      </c>
      <c r="J339" s="48">
        <f>ROUND(IF(D339="",0,IF(SUM(р_дни!$J:$J)=0,0,(SUMIFS(БЮДЖЕТ!$V:$V,БЮДЖЕТ!$P:$P,$D339)*IF(G339=ФИО!$Q$8,0,SUM(р_дни!$J:$J))+SUMIFS(факт_операции!$Q:$Q,факт_операции!$D:$D,$D339)*1000)/SUM(р_дни!$J:$J)))/100,0)*100</f>
        <v>0</v>
      </c>
      <c r="K339" s="48">
        <f>IF(D339="",0,SUMIFS(факт_операции!$O:$O,факт_операции!$D:$D,D339)-IF(SUMIFS(факт_операции!$Q:$Q,факт_операции!$D:$D,D339)&lt;&gt;0,SUMIFS(факт_операции!$O:$O,факт_операции!$D:$D,D339,факт_операции!$N:$N,операции!$H$11),0))</f>
        <v>0</v>
      </c>
      <c r="L339" s="48">
        <f>IF(D339="",0,SUMIFS(факт_операции!$T:$T,факт_операции!$D:$D,D339))</f>
        <v>0</v>
      </c>
      <c r="M339" s="86">
        <f t="shared" si="10"/>
        <v>0</v>
      </c>
      <c r="N339" s="36"/>
      <c r="O339" s="92"/>
      <c r="P339" s="96"/>
    </row>
    <row r="340" spans="1:16" x14ac:dyDescent="0.25">
      <c r="A340" s="1"/>
      <c r="B340" s="1"/>
      <c r="C340" s="5">
        <f t="shared" si="11"/>
        <v>330</v>
      </c>
      <c r="D340" s="19" t="str">
        <f>IF(C340&gt;MAX(БЮДЖЕТ!$C:$C),"",INDEX(БЮДЖЕТ!$P$11:$P$9415,C340))</f>
        <v/>
      </c>
      <c r="E340" s="22">
        <f>IF(D340="",0,IF(COUNTIF(БЮДЖЕТ!$P:$P,D340)=1,0,1))</f>
        <v>0</v>
      </c>
      <c r="F340" s="19" t="str">
        <f>IF($D340="","",INDEX(БЮДЖЕТ!$N:$N,SUMIFS(БЮДЖЕТ!$B:$B,БЮДЖЕТ!$P:$P,$D340)))</f>
        <v/>
      </c>
      <c r="G340" s="19" t="str">
        <f>IF($D340="","",INDEX(БЮДЖЕТ!$X:$X,SUMIFS(БЮДЖЕТ!$B:$B,БЮДЖЕТ!$P:$P,$D340)))</f>
        <v/>
      </c>
      <c r="H340" s="36"/>
      <c r="I340" s="30">
        <f>IF(D340="",0,IF(G340=ФИО!$Q$8,0,SUM(р_дни!$J:$J))+SUMIFS(факт_операции!$L:$L,факт_операции!$D:$D,D340,факт_операции!$I:$I,операции!$F$8)-SUMIFS(факт_операции!$L:$L,факт_операции!$D:$D,D340,факт_операции!$I:$I,операции!$F$9)+SUMIFS(факт_операции!$L:$L,факт_операции!$D:$D,D340,факт_операции!$I:$I,операции!$F$10)-SUMIFS(факт_операции!$L:$L,факт_операции!$D:$D,D340,факт_операции!$I:$I,операции!$F$11))</f>
        <v>0</v>
      </c>
      <c r="J340" s="48">
        <f>ROUND(IF(D340="",0,IF(SUM(р_дни!$J:$J)=0,0,(SUMIFS(БЮДЖЕТ!$V:$V,БЮДЖЕТ!$P:$P,$D340)*IF(G340=ФИО!$Q$8,0,SUM(р_дни!$J:$J))+SUMIFS(факт_операции!$Q:$Q,факт_операции!$D:$D,$D340)*1000)/SUM(р_дни!$J:$J)))/100,0)*100</f>
        <v>0</v>
      </c>
      <c r="K340" s="48">
        <f>IF(D340="",0,SUMIFS(факт_операции!$O:$O,факт_операции!$D:$D,D340)-IF(SUMIFS(факт_операции!$Q:$Q,факт_операции!$D:$D,D340)&lt;&gt;0,SUMIFS(факт_операции!$O:$O,факт_операции!$D:$D,D340,факт_операции!$N:$N,операции!$H$11),0))</f>
        <v>0</v>
      </c>
      <c r="L340" s="48">
        <f>IF(D340="",0,SUMIFS(факт_операции!$T:$T,факт_операции!$D:$D,D340))</f>
        <v>0</v>
      </c>
      <c r="M340" s="86">
        <f t="shared" si="10"/>
        <v>0</v>
      </c>
      <c r="N340" s="36"/>
      <c r="O340" s="92"/>
      <c r="P340" s="96"/>
    </row>
    <row r="341" spans="1:16" x14ac:dyDescent="0.25">
      <c r="A341" s="1"/>
      <c r="B341" s="1"/>
      <c r="C341" s="5">
        <f t="shared" si="11"/>
        <v>331</v>
      </c>
      <c r="D341" s="19" t="str">
        <f>IF(C341&gt;MAX(БЮДЖЕТ!$C:$C),"",INDEX(БЮДЖЕТ!$P$11:$P$9415,C341))</f>
        <v/>
      </c>
      <c r="E341" s="22">
        <f>IF(D341="",0,IF(COUNTIF(БЮДЖЕТ!$P:$P,D341)=1,0,1))</f>
        <v>0</v>
      </c>
      <c r="F341" s="19" t="str">
        <f>IF($D341="","",INDEX(БЮДЖЕТ!$N:$N,SUMIFS(БЮДЖЕТ!$B:$B,БЮДЖЕТ!$P:$P,$D341)))</f>
        <v/>
      </c>
      <c r="G341" s="19" t="str">
        <f>IF($D341="","",INDEX(БЮДЖЕТ!$X:$X,SUMIFS(БЮДЖЕТ!$B:$B,БЮДЖЕТ!$P:$P,$D341)))</f>
        <v/>
      </c>
      <c r="H341" s="36"/>
      <c r="I341" s="30">
        <f>IF(D341="",0,IF(G341=ФИО!$Q$8,0,SUM(р_дни!$J:$J))+SUMIFS(факт_операции!$L:$L,факт_операции!$D:$D,D341,факт_операции!$I:$I,операции!$F$8)-SUMIFS(факт_операции!$L:$L,факт_операции!$D:$D,D341,факт_операции!$I:$I,операции!$F$9)+SUMIFS(факт_операции!$L:$L,факт_операции!$D:$D,D341,факт_операции!$I:$I,операции!$F$10)-SUMIFS(факт_операции!$L:$L,факт_операции!$D:$D,D341,факт_операции!$I:$I,операции!$F$11))</f>
        <v>0</v>
      </c>
      <c r="J341" s="48">
        <f>ROUND(IF(D341="",0,IF(SUM(р_дни!$J:$J)=0,0,(SUMIFS(БЮДЖЕТ!$V:$V,БЮДЖЕТ!$P:$P,$D341)*IF(G341=ФИО!$Q$8,0,SUM(р_дни!$J:$J))+SUMIFS(факт_операции!$Q:$Q,факт_операции!$D:$D,$D341)*1000)/SUM(р_дни!$J:$J)))/100,0)*100</f>
        <v>0</v>
      </c>
      <c r="K341" s="48">
        <f>IF(D341="",0,SUMIFS(факт_операции!$O:$O,факт_операции!$D:$D,D341)-IF(SUMIFS(факт_операции!$Q:$Q,факт_операции!$D:$D,D341)&lt;&gt;0,SUMIFS(факт_операции!$O:$O,факт_операции!$D:$D,D341,факт_операции!$N:$N,операции!$H$11),0))</f>
        <v>0</v>
      </c>
      <c r="L341" s="48">
        <f>IF(D341="",0,SUMIFS(факт_операции!$T:$T,факт_операции!$D:$D,D341))</f>
        <v>0</v>
      </c>
      <c r="M341" s="86">
        <f t="shared" si="10"/>
        <v>0</v>
      </c>
      <c r="N341" s="36"/>
      <c r="O341" s="92"/>
      <c r="P341" s="96"/>
    </row>
    <row r="342" spans="1:16" x14ac:dyDescent="0.25">
      <c r="A342" s="1"/>
      <c r="B342" s="1"/>
      <c r="C342" s="5">
        <f t="shared" si="11"/>
        <v>332</v>
      </c>
      <c r="D342" s="19" t="str">
        <f>IF(C342&gt;MAX(БЮДЖЕТ!$C:$C),"",INDEX(БЮДЖЕТ!$P$11:$P$9415,C342))</f>
        <v/>
      </c>
      <c r="E342" s="22">
        <f>IF(D342="",0,IF(COUNTIF(БЮДЖЕТ!$P:$P,D342)=1,0,1))</f>
        <v>0</v>
      </c>
      <c r="F342" s="19" t="str">
        <f>IF($D342="","",INDEX(БЮДЖЕТ!$N:$N,SUMIFS(БЮДЖЕТ!$B:$B,БЮДЖЕТ!$P:$P,$D342)))</f>
        <v/>
      </c>
      <c r="G342" s="19" t="str">
        <f>IF($D342="","",INDEX(БЮДЖЕТ!$X:$X,SUMIFS(БЮДЖЕТ!$B:$B,БЮДЖЕТ!$P:$P,$D342)))</f>
        <v/>
      </c>
      <c r="H342" s="36"/>
      <c r="I342" s="30">
        <f>IF(D342="",0,IF(G342=ФИО!$Q$8,0,SUM(р_дни!$J:$J))+SUMIFS(факт_операции!$L:$L,факт_операции!$D:$D,D342,факт_операции!$I:$I,операции!$F$8)-SUMIFS(факт_операции!$L:$L,факт_операции!$D:$D,D342,факт_операции!$I:$I,операции!$F$9)+SUMIFS(факт_операции!$L:$L,факт_операции!$D:$D,D342,факт_операции!$I:$I,операции!$F$10)-SUMIFS(факт_операции!$L:$L,факт_операции!$D:$D,D342,факт_операции!$I:$I,операции!$F$11))</f>
        <v>0</v>
      </c>
      <c r="J342" s="48">
        <f>ROUND(IF(D342="",0,IF(SUM(р_дни!$J:$J)=0,0,(SUMIFS(БЮДЖЕТ!$V:$V,БЮДЖЕТ!$P:$P,$D342)*IF(G342=ФИО!$Q$8,0,SUM(р_дни!$J:$J))+SUMIFS(факт_операции!$Q:$Q,факт_операции!$D:$D,$D342)*1000)/SUM(р_дни!$J:$J)))/100,0)*100</f>
        <v>0</v>
      </c>
      <c r="K342" s="48">
        <f>IF(D342="",0,SUMIFS(факт_операции!$O:$O,факт_операции!$D:$D,D342)-IF(SUMIFS(факт_операции!$Q:$Q,факт_операции!$D:$D,D342)&lt;&gt;0,SUMIFS(факт_операции!$O:$O,факт_операции!$D:$D,D342,факт_операции!$N:$N,операции!$H$11),0))</f>
        <v>0</v>
      </c>
      <c r="L342" s="48">
        <f>IF(D342="",0,SUMIFS(факт_операции!$T:$T,факт_операции!$D:$D,D342))</f>
        <v>0</v>
      </c>
      <c r="M342" s="86">
        <f t="shared" si="10"/>
        <v>0</v>
      </c>
      <c r="N342" s="36"/>
      <c r="O342" s="92"/>
      <c r="P342" s="96"/>
    </row>
    <row r="343" spans="1:16" x14ac:dyDescent="0.25">
      <c r="A343" s="1"/>
      <c r="B343" s="1"/>
      <c r="C343" s="5">
        <f t="shared" si="11"/>
        <v>333</v>
      </c>
      <c r="D343" s="19" t="str">
        <f>IF(C343&gt;MAX(БЮДЖЕТ!$C:$C),"",INDEX(БЮДЖЕТ!$P$11:$P$9415,C343))</f>
        <v/>
      </c>
      <c r="E343" s="22">
        <f>IF(D343="",0,IF(COUNTIF(БЮДЖЕТ!$P:$P,D343)=1,0,1))</f>
        <v>0</v>
      </c>
      <c r="F343" s="19" t="str">
        <f>IF($D343="","",INDEX(БЮДЖЕТ!$N:$N,SUMIFS(БЮДЖЕТ!$B:$B,БЮДЖЕТ!$P:$P,$D343)))</f>
        <v/>
      </c>
      <c r="G343" s="19" t="str">
        <f>IF($D343="","",INDEX(БЮДЖЕТ!$X:$X,SUMIFS(БЮДЖЕТ!$B:$B,БЮДЖЕТ!$P:$P,$D343)))</f>
        <v/>
      </c>
      <c r="H343" s="36"/>
      <c r="I343" s="30">
        <f>IF(D343="",0,IF(G343=ФИО!$Q$8,0,SUM(р_дни!$J:$J))+SUMIFS(факт_операции!$L:$L,факт_операции!$D:$D,D343,факт_операции!$I:$I,операции!$F$8)-SUMIFS(факт_операции!$L:$L,факт_операции!$D:$D,D343,факт_операции!$I:$I,операции!$F$9)+SUMIFS(факт_операции!$L:$L,факт_операции!$D:$D,D343,факт_операции!$I:$I,операции!$F$10)-SUMIFS(факт_операции!$L:$L,факт_операции!$D:$D,D343,факт_операции!$I:$I,операции!$F$11))</f>
        <v>0</v>
      </c>
      <c r="J343" s="48">
        <f>ROUND(IF(D343="",0,IF(SUM(р_дни!$J:$J)=0,0,(SUMIFS(БЮДЖЕТ!$V:$V,БЮДЖЕТ!$P:$P,$D343)*IF(G343=ФИО!$Q$8,0,SUM(р_дни!$J:$J))+SUMIFS(факт_операции!$Q:$Q,факт_операции!$D:$D,$D343)*1000)/SUM(р_дни!$J:$J)))/100,0)*100</f>
        <v>0</v>
      </c>
      <c r="K343" s="48">
        <f>IF(D343="",0,SUMIFS(факт_операции!$O:$O,факт_операции!$D:$D,D343)-IF(SUMIFS(факт_операции!$Q:$Q,факт_операции!$D:$D,D343)&lt;&gt;0,SUMIFS(факт_операции!$O:$O,факт_операции!$D:$D,D343,факт_операции!$N:$N,операции!$H$11),0))</f>
        <v>0</v>
      </c>
      <c r="L343" s="48">
        <f>IF(D343="",0,SUMIFS(факт_операции!$T:$T,факт_операции!$D:$D,D343))</f>
        <v>0</v>
      </c>
      <c r="M343" s="86">
        <f t="shared" si="10"/>
        <v>0</v>
      </c>
      <c r="N343" s="36"/>
      <c r="O343" s="92"/>
      <c r="P343" s="96"/>
    </row>
    <row r="344" spans="1:16" x14ac:dyDescent="0.25">
      <c r="A344" s="1"/>
      <c r="B344" s="1"/>
      <c r="C344" s="5">
        <f t="shared" si="11"/>
        <v>334</v>
      </c>
      <c r="D344" s="19" t="str">
        <f>IF(C344&gt;MAX(БЮДЖЕТ!$C:$C),"",INDEX(БЮДЖЕТ!$P$11:$P$9415,C344))</f>
        <v/>
      </c>
      <c r="E344" s="22">
        <f>IF(D344="",0,IF(COUNTIF(БЮДЖЕТ!$P:$P,D344)=1,0,1))</f>
        <v>0</v>
      </c>
      <c r="F344" s="19" t="str">
        <f>IF($D344="","",INDEX(БЮДЖЕТ!$N:$N,SUMIFS(БЮДЖЕТ!$B:$B,БЮДЖЕТ!$P:$P,$D344)))</f>
        <v/>
      </c>
      <c r="G344" s="19" t="str">
        <f>IF($D344="","",INDEX(БЮДЖЕТ!$X:$X,SUMIFS(БЮДЖЕТ!$B:$B,БЮДЖЕТ!$P:$P,$D344)))</f>
        <v/>
      </c>
      <c r="H344" s="36"/>
      <c r="I344" s="30">
        <f>IF(D344="",0,IF(G344=ФИО!$Q$8,0,SUM(р_дни!$J:$J))+SUMIFS(факт_операции!$L:$L,факт_операции!$D:$D,D344,факт_операции!$I:$I,операции!$F$8)-SUMIFS(факт_операции!$L:$L,факт_операции!$D:$D,D344,факт_операции!$I:$I,операции!$F$9)+SUMIFS(факт_операции!$L:$L,факт_операции!$D:$D,D344,факт_операции!$I:$I,операции!$F$10)-SUMIFS(факт_операции!$L:$L,факт_операции!$D:$D,D344,факт_операции!$I:$I,операции!$F$11))</f>
        <v>0</v>
      </c>
      <c r="J344" s="48">
        <f>ROUND(IF(D344="",0,IF(SUM(р_дни!$J:$J)=0,0,(SUMIFS(БЮДЖЕТ!$V:$V,БЮДЖЕТ!$P:$P,$D344)*IF(G344=ФИО!$Q$8,0,SUM(р_дни!$J:$J))+SUMIFS(факт_операции!$Q:$Q,факт_операции!$D:$D,$D344)*1000)/SUM(р_дни!$J:$J)))/100,0)*100</f>
        <v>0</v>
      </c>
      <c r="K344" s="48">
        <f>IF(D344="",0,SUMIFS(факт_операции!$O:$O,факт_операции!$D:$D,D344)-IF(SUMIFS(факт_операции!$Q:$Q,факт_операции!$D:$D,D344)&lt;&gt;0,SUMIFS(факт_операции!$O:$O,факт_операции!$D:$D,D344,факт_операции!$N:$N,операции!$H$11),0))</f>
        <v>0</v>
      </c>
      <c r="L344" s="48">
        <f>IF(D344="",0,SUMIFS(факт_операции!$T:$T,факт_операции!$D:$D,D344))</f>
        <v>0</v>
      </c>
      <c r="M344" s="86">
        <f t="shared" si="10"/>
        <v>0</v>
      </c>
      <c r="N344" s="36"/>
      <c r="O344" s="92"/>
      <c r="P344" s="96"/>
    </row>
    <row r="345" spans="1:16" x14ac:dyDescent="0.25">
      <c r="A345" s="1"/>
      <c r="B345" s="1"/>
      <c r="C345" s="5">
        <f t="shared" si="11"/>
        <v>335</v>
      </c>
      <c r="D345" s="19" t="str">
        <f>IF(C345&gt;MAX(БЮДЖЕТ!$C:$C),"",INDEX(БЮДЖЕТ!$P$11:$P$9415,C345))</f>
        <v/>
      </c>
      <c r="E345" s="22">
        <f>IF(D345="",0,IF(COUNTIF(БЮДЖЕТ!$P:$P,D345)=1,0,1))</f>
        <v>0</v>
      </c>
      <c r="F345" s="19" t="str">
        <f>IF($D345="","",INDEX(БЮДЖЕТ!$N:$N,SUMIFS(БЮДЖЕТ!$B:$B,БЮДЖЕТ!$P:$P,$D345)))</f>
        <v/>
      </c>
      <c r="G345" s="19" t="str">
        <f>IF($D345="","",INDEX(БЮДЖЕТ!$X:$X,SUMIFS(БЮДЖЕТ!$B:$B,БЮДЖЕТ!$P:$P,$D345)))</f>
        <v/>
      </c>
      <c r="H345" s="36"/>
      <c r="I345" s="30">
        <f>IF(D345="",0,IF(G345=ФИО!$Q$8,0,SUM(р_дни!$J:$J))+SUMIFS(факт_операции!$L:$L,факт_операции!$D:$D,D345,факт_операции!$I:$I,операции!$F$8)-SUMIFS(факт_операции!$L:$L,факт_операции!$D:$D,D345,факт_операции!$I:$I,операции!$F$9)+SUMIFS(факт_операции!$L:$L,факт_операции!$D:$D,D345,факт_операции!$I:$I,операции!$F$10)-SUMIFS(факт_операции!$L:$L,факт_операции!$D:$D,D345,факт_операции!$I:$I,операции!$F$11))</f>
        <v>0</v>
      </c>
      <c r="J345" s="48">
        <f>ROUND(IF(D345="",0,IF(SUM(р_дни!$J:$J)=0,0,(SUMIFS(БЮДЖЕТ!$V:$V,БЮДЖЕТ!$P:$P,$D345)*IF(G345=ФИО!$Q$8,0,SUM(р_дни!$J:$J))+SUMIFS(факт_операции!$Q:$Q,факт_операции!$D:$D,$D345)*1000)/SUM(р_дни!$J:$J)))/100,0)*100</f>
        <v>0</v>
      </c>
      <c r="K345" s="48">
        <f>IF(D345="",0,SUMIFS(факт_операции!$O:$O,факт_операции!$D:$D,D345)-IF(SUMIFS(факт_операции!$Q:$Q,факт_операции!$D:$D,D345)&lt;&gt;0,SUMIFS(факт_операции!$O:$O,факт_операции!$D:$D,D345,факт_операции!$N:$N,операции!$H$11),0))</f>
        <v>0</v>
      </c>
      <c r="L345" s="48">
        <f>IF(D345="",0,SUMIFS(факт_операции!$T:$T,факт_операции!$D:$D,D345))</f>
        <v>0</v>
      </c>
      <c r="M345" s="86">
        <f t="shared" si="10"/>
        <v>0</v>
      </c>
      <c r="N345" s="36"/>
      <c r="O345" s="92"/>
      <c r="P345" s="96"/>
    </row>
    <row r="346" spans="1:16" x14ac:dyDescent="0.25">
      <c r="A346" s="1"/>
      <c r="B346" s="1"/>
      <c r="C346" s="5">
        <f t="shared" si="11"/>
        <v>336</v>
      </c>
      <c r="D346" s="19" t="str">
        <f>IF(C346&gt;MAX(БЮДЖЕТ!$C:$C),"",INDEX(БЮДЖЕТ!$P$11:$P$9415,C346))</f>
        <v/>
      </c>
      <c r="E346" s="22">
        <f>IF(D346="",0,IF(COUNTIF(БЮДЖЕТ!$P:$P,D346)=1,0,1))</f>
        <v>0</v>
      </c>
      <c r="F346" s="19" t="str">
        <f>IF($D346="","",INDEX(БЮДЖЕТ!$N:$N,SUMIFS(БЮДЖЕТ!$B:$B,БЮДЖЕТ!$P:$P,$D346)))</f>
        <v/>
      </c>
      <c r="G346" s="19" t="str">
        <f>IF($D346="","",INDEX(БЮДЖЕТ!$X:$X,SUMIFS(БЮДЖЕТ!$B:$B,БЮДЖЕТ!$P:$P,$D346)))</f>
        <v/>
      </c>
      <c r="H346" s="36"/>
      <c r="I346" s="30">
        <f>IF(D346="",0,IF(G346=ФИО!$Q$8,0,SUM(р_дни!$J:$J))+SUMIFS(факт_операции!$L:$L,факт_операции!$D:$D,D346,факт_операции!$I:$I,операции!$F$8)-SUMIFS(факт_операции!$L:$L,факт_операции!$D:$D,D346,факт_операции!$I:$I,операции!$F$9)+SUMIFS(факт_операции!$L:$L,факт_операции!$D:$D,D346,факт_операции!$I:$I,операции!$F$10)-SUMIFS(факт_операции!$L:$L,факт_операции!$D:$D,D346,факт_операции!$I:$I,операции!$F$11))</f>
        <v>0</v>
      </c>
      <c r="J346" s="48">
        <f>ROUND(IF(D346="",0,IF(SUM(р_дни!$J:$J)=0,0,(SUMIFS(БЮДЖЕТ!$V:$V,БЮДЖЕТ!$P:$P,$D346)*IF(G346=ФИО!$Q$8,0,SUM(р_дни!$J:$J))+SUMIFS(факт_операции!$Q:$Q,факт_операции!$D:$D,$D346)*1000)/SUM(р_дни!$J:$J)))/100,0)*100</f>
        <v>0</v>
      </c>
      <c r="K346" s="48">
        <f>IF(D346="",0,SUMIFS(факт_операции!$O:$O,факт_операции!$D:$D,D346)-IF(SUMIFS(факт_операции!$Q:$Q,факт_операции!$D:$D,D346)&lt;&gt;0,SUMIFS(факт_операции!$O:$O,факт_операции!$D:$D,D346,факт_операции!$N:$N,операции!$H$11),0))</f>
        <v>0</v>
      </c>
      <c r="L346" s="48">
        <f>IF(D346="",0,SUMIFS(факт_операции!$T:$T,факт_операции!$D:$D,D346))</f>
        <v>0</v>
      </c>
      <c r="M346" s="86">
        <f t="shared" si="10"/>
        <v>0</v>
      </c>
      <c r="N346" s="36"/>
      <c r="O346" s="92"/>
      <c r="P346" s="96"/>
    </row>
    <row r="347" spans="1:16" x14ac:dyDescent="0.25">
      <c r="A347" s="1"/>
      <c r="B347" s="1"/>
      <c r="C347" s="5">
        <f t="shared" si="11"/>
        <v>337</v>
      </c>
      <c r="D347" s="19" t="str">
        <f>IF(C347&gt;MAX(БЮДЖЕТ!$C:$C),"",INDEX(БЮДЖЕТ!$P$11:$P$9415,C347))</f>
        <v/>
      </c>
      <c r="E347" s="22">
        <f>IF(D347="",0,IF(COUNTIF(БЮДЖЕТ!$P:$P,D347)=1,0,1))</f>
        <v>0</v>
      </c>
      <c r="F347" s="19" t="str">
        <f>IF($D347="","",INDEX(БЮДЖЕТ!$N:$N,SUMIFS(БЮДЖЕТ!$B:$B,БЮДЖЕТ!$P:$P,$D347)))</f>
        <v/>
      </c>
      <c r="G347" s="19" t="str">
        <f>IF($D347="","",INDEX(БЮДЖЕТ!$X:$X,SUMIFS(БЮДЖЕТ!$B:$B,БЮДЖЕТ!$P:$P,$D347)))</f>
        <v/>
      </c>
      <c r="H347" s="36"/>
      <c r="I347" s="30">
        <f>IF(D347="",0,IF(G347=ФИО!$Q$8,0,SUM(р_дни!$J:$J))+SUMIFS(факт_операции!$L:$L,факт_операции!$D:$D,D347,факт_операции!$I:$I,операции!$F$8)-SUMIFS(факт_операции!$L:$L,факт_операции!$D:$D,D347,факт_операции!$I:$I,операции!$F$9)+SUMIFS(факт_операции!$L:$L,факт_операции!$D:$D,D347,факт_операции!$I:$I,операции!$F$10)-SUMIFS(факт_операции!$L:$L,факт_операции!$D:$D,D347,факт_операции!$I:$I,операции!$F$11))</f>
        <v>0</v>
      </c>
      <c r="J347" s="48">
        <f>ROUND(IF(D347="",0,IF(SUM(р_дни!$J:$J)=0,0,(SUMIFS(БЮДЖЕТ!$V:$V,БЮДЖЕТ!$P:$P,$D347)*IF(G347=ФИО!$Q$8,0,SUM(р_дни!$J:$J))+SUMIFS(факт_операции!$Q:$Q,факт_операции!$D:$D,$D347)*1000)/SUM(р_дни!$J:$J)))/100,0)*100</f>
        <v>0</v>
      </c>
      <c r="K347" s="48">
        <f>IF(D347="",0,SUMIFS(факт_операции!$O:$O,факт_операции!$D:$D,D347)-IF(SUMIFS(факт_операции!$Q:$Q,факт_операции!$D:$D,D347)&lt;&gt;0,SUMIFS(факт_операции!$O:$O,факт_операции!$D:$D,D347,факт_операции!$N:$N,операции!$H$11),0))</f>
        <v>0</v>
      </c>
      <c r="L347" s="48">
        <f>IF(D347="",0,SUMIFS(факт_операции!$T:$T,факт_операции!$D:$D,D347))</f>
        <v>0</v>
      </c>
      <c r="M347" s="86">
        <f t="shared" si="10"/>
        <v>0</v>
      </c>
      <c r="N347" s="36"/>
      <c r="O347" s="92"/>
      <c r="P347" s="96"/>
    </row>
    <row r="348" spans="1:16" x14ac:dyDescent="0.25">
      <c r="A348" s="1"/>
      <c r="B348" s="1"/>
      <c r="C348" s="5">
        <f t="shared" si="11"/>
        <v>338</v>
      </c>
      <c r="D348" s="19" t="str">
        <f>IF(C348&gt;MAX(БЮДЖЕТ!$C:$C),"",INDEX(БЮДЖЕТ!$P$11:$P$9415,C348))</f>
        <v/>
      </c>
      <c r="E348" s="22">
        <f>IF(D348="",0,IF(COUNTIF(БЮДЖЕТ!$P:$P,D348)=1,0,1))</f>
        <v>0</v>
      </c>
      <c r="F348" s="19" t="str">
        <f>IF($D348="","",INDEX(БЮДЖЕТ!$N:$N,SUMIFS(БЮДЖЕТ!$B:$B,БЮДЖЕТ!$P:$P,$D348)))</f>
        <v/>
      </c>
      <c r="G348" s="19" t="str">
        <f>IF($D348="","",INDEX(БЮДЖЕТ!$X:$X,SUMIFS(БЮДЖЕТ!$B:$B,БЮДЖЕТ!$P:$P,$D348)))</f>
        <v/>
      </c>
      <c r="H348" s="36"/>
      <c r="I348" s="30">
        <f>IF(D348="",0,IF(G348=ФИО!$Q$8,0,SUM(р_дни!$J:$J))+SUMIFS(факт_операции!$L:$L,факт_операции!$D:$D,D348,факт_операции!$I:$I,операции!$F$8)-SUMIFS(факт_операции!$L:$L,факт_операции!$D:$D,D348,факт_операции!$I:$I,операции!$F$9)+SUMIFS(факт_операции!$L:$L,факт_операции!$D:$D,D348,факт_операции!$I:$I,операции!$F$10)-SUMIFS(факт_операции!$L:$L,факт_операции!$D:$D,D348,факт_операции!$I:$I,операции!$F$11))</f>
        <v>0</v>
      </c>
      <c r="J348" s="48">
        <f>ROUND(IF(D348="",0,IF(SUM(р_дни!$J:$J)=0,0,(SUMIFS(БЮДЖЕТ!$V:$V,БЮДЖЕТ!$P:$P,$D348)*IF(G348=ФИО!$Q$8,0,SUM(р_дни!$J:$J))+SUMIFS(факт_операции!$Q:$Q,факт_операции!$D:$D,$D348)*1000)/SUM(р_дни!$J:$J)))/100,0)*100</f>
        <v>0</v>
      </c>
      <c r="K348" s="48">
        <f>IF(D348="",0,SUMIFS(факт_операции!$O:$O,факт_операции!$D:$D,D348)-IF(SUMIFS(факт_операции!$Q:$Q,факт_операции!$D:$D,D348)&lt;&gt;0,SUMIFS(факт_операции!$O:$O,факт_операции!$D:$D,D348,факт_операции!$N:$N,операции!$H$11),0))</f>
        <v>0</v>
      </c>
      <c r="L348" s="48">
        <f>IF(D348="",0,SUMIFS(факт_операции!$T:$T,факт_операции!$D:$D,D348))</f>
        <v>0</v>
      </c>
      <c r="M348" s="86">
        <f t="shared" si="10"/>
        <v>0</v>
      </c>
      <c r="N348" s="36"/>
      <c r="O348" s="92"/>
      <c r="P348" s="96"/>
    </row>
    <row r="349" spans="1:16" x14ac:dyDescent="0.25">
      <c r="A349" s="1"/>
      <c r="B349" s="1"/>
      <c r="C349" s="5">
        <f t="shared" si="11"/>
        <v>339</v>
      </c>
      <c r="D349" s="19" t="str">
        <f>IF(C349&gt;MAX(БЮДЖЕТ!$C:$C),"",INDEX(БЮДЖЕТ!$P$11:$P$9415,C349))</f>
        <v/>
      </c>
      <c r="E349" s="22">
        <f>IF(D349="",0,IF(COUNTIF(БЮДЖЕТ!$P:$P,D349)=1,0,1))</f>
        <v>0</v>
      </c>
      <c r="F349" s="19" t="str">
        <f>IF($D349="","",INDEX(БЮДЖЕТ!$N:$N,SUMIFS(БЮДЖЕТ!$B:$B,БЮДЖЕТ!$P:$P,$D349)))</f>
        <v/>
      </c>
      <c r="G349" s="19" t="str">
        <f>IF($D349="","",INDEX(БЮДЖЕТ!$X:$X,SUMIFS(БЮДЖЕТ!$B:$B,БЮДЖЕТ!$P:$P,$D349)))</f>
        <v/>
      </c>
      <c r="H349" s="36"/>
      <c r="I349" s="30">
        <f>IF(D349="",0,IF(G349=ФИО!$Q$8,0,SUM(р_дни!$J:$J))+SUMIFS(факт_операции!$L:$L,факт_операции!$D:$D,D349,факт_операции!$I:$I,операции!$F$8)-SUMIFS(факт_операции!$L:$L,факт_операции!$D:$D,D349,факт_операции!$I:$I,операции!$F$9)+SUMIFS(факт_операции!$L:$L,факт_операции!$D:$D,D349,факт_операции!$I:$I,операции!$F$10)-SUMIFS(факт_операции!$L:$L,факт_операции!$D:$D,D349,факт_операции!$I:$I,операции!$F$11))</f>
        <v>0</v>
      </c>
      <c r="J349" s="48">
        <f>ROUND(IF(D349="",0,IF(SUM(р_дни!$J:$J)=0,0,(SUMIFS(БЮДЖЕТ!$V:$V,БЮДЖЕТ!$P:$P,$D349)*IF(G349=ФИО!$Q$8,0,SUM(р_дни!$J:$J))+SUMIFS(факт_операции!$Q:$Q,факт_операции!$D:$D,$D349)*1000)/SUM(р_дни!$J:$J)))/100,0)*100</f>
        <v>0</v>
      </c>
      <c r="K349" s="48">
        <f>IF(D349="",0,SUMIFS(факт_операции!$O:$O,факт_операции!$D:$D,D349)-IF(SUMIFS(факт_операции!$Q:$Q,факт_операции!$D:$D,D349)&lt;&gt;0,SUMIFS(факт_операции!$O:$O,факт_операции!$D:$D,D349,факт_операции!$N:$N,операции!$H$11),0))</f>
        <v>0</v>
      </c>
      <c r="L349" s="48">
        <f>IF(D349="",0,SUMIFS(факт_операции!$T:$T,факт_операции!$D:$D,D349))</f>
        <v>0</v>
      </c>
      <c r="M349" s="86">
        <f t="shared" si="10"/>
        <v>0</v>
      </c>
      <c r="N349" s="36"/>
      <c r="O349" s="92"/>
      <c r="P349" s="96"/>
    </row>
    <row r="350" spans="1:16" x14ac:dyDescent="0.25">
      <c r="A350" s="1"/>
      <c r="B350" s="1"/>
      <c r="C350" s="5">
        <f t="shared" si="11"/>
        <v>340</v>
      </c>
      <c r="D350" s="19" t="str">
        <f>IF(C350&gt;MAX(БЮДЖЕТ!$C:$C),"",INDEX(БЮДЖЕТ!$P$11:$P$9415,C350))</f>
        <v/>
      </c>
      <c r="E350" s="22">
        <f>IF(D350="",0,IF(COUNTIF(БЮДЖЕТ!$P:$P,D350)=1,0,1))</f>
        <v>0</v>
      </c>
      <c r="F350" s="19" t="str">
        <f>IF($D350="","",INDEX(БЮДЖЕТ!$N:$N,SUMIFS(БЮДЖЕТ!$B:$B,БЮДЖЕТ!$P:$P,$D350)))</f>
        <v/>
      </c>
      <c r="G350" s="19" t="str">
        <f>IF($D350="","",INDEX(БЮДЖЕТ!$X:$X,SUMIFS(БЮДЖЕТ!$B:$B,БЮДЖЕТ!$P:$P,$D350)))</f>
        <v/>
      </c>
      <c r="H350" s="36"/>
      <c r="I350" s="30">
        <f>IF(D350="",0,IF(G350=ФИО!$Q$8,0,SUM(р_дни!$J:$J))+SUMIFS(факт_операции!$L:$L,факт_операции!$D:$D,D350,факт_операции!$I:$I,операции!$F$8)-SUMIFS(факт_операции!$L:$L,факт_операции!$D:$D,D350,факт_операции!$I:$I,операции!$F$9)+SUMIFS(факт_операции!$L:$L,факт_операции!$D:$D,D350,факт_операции!$I:$I,операции!$F$10)-SUMIFS(факт_операции!$L:$L,факт_операции!$D:$D,D350,факт_операции!$I:$I,операции!$F$11))</f>
        <v>0</v>
      </c>
      <c r="J350" s="48">
        <f>ROUND(IF(D350="",0,IF(SUM(р_дни!$J:$J)=0,0,(SUMIFS(БЮДЖЕТ!$V:$V,БЮДЖЕТ!$P:$P,$D350)*IF(G350=ФИО!$Q$8,0,SUM(р_дни!$J:$J))+SUMIFS(факт_операции!$Q:$Q,факт_операции!$D:$D,$D350)*1000)/SUM(р_дни!$J:$J)))/100,0)*100</f>
        <v>0</v>
      </c>
      <c r="K350" s="48">
        <f>IF(D350="",0,SUMIFS(факт_операции!$O:$O,факт_операции!$D:$D,D350)-IF(SUMIFS(факт_операции!$Q:$Q,факт_операции!$D:$D,D350)&lt;&gt;0,SUMIFS(факт_операции!$O:$O,факт_операции!$D:$D,D350,факт_операции!$N:$N,операции!$H$11),0))</f>
        <v>0</v>
      </c>
      <c r="L350" s="48">
        <f>IF(D350="",0,SUMIFS(факт_операции!$T:$T,факт_операции!$D:$D,D350))</f>
        <v>0</v>
      </c>
      <c r="M350" s="86">
        <f t="shared" si="10"/>
        <v>0</v>
      </c>
      <c r="N350" s="36"/>
      <c r="O350" s="92"/>
      <c r="P350" s="96"/>
    </row>
    <row r="351" spans="1:16" x14ac:dyDescent="0.25">
      <c r="A351" s="1"/>
      <c r="B351" s="1"/>
      <c r="C351" s="5">
        <f t="shared" si="11"/>
        <v>341</v>
      </c>
      <c r="D351" s="19" t="str">
        <f>IF(C351&gt;MAX(БЮДЖЕТ!$C:$C),"",INDEX(БЮДЖЕТ!$P$11:$P$9415,C351))</f>
        <v/>
      </c>
      <c r="E351" s="22">
        <f>IF(D351="",0,IF(COUNTIF(БЮДЖЕТ!$P:$P,D351)=1,0,1))</f>
        <v>0</v>
      </c>
      <c r="F351" s="19" t="str">
        <f>IF($D351="","",INDEX(БЮДЖЕТ!$N:$N,SUMIFS(БЮДЖЕТ!$B:$B,БЮДЖЕТ!$P:$P,$D351)))</f>
        <v/>
      </c>
      <c r="G351" s="19" t="str">
        <f>IF($D351="","",INDEX(БЮДЖЕТ!$X:$X,SUMIFS(БЮДЖЕТ!$B:$B,БЮДЖЕТ!$P:$P,$D351)))</f>
        <v/>
      </c>
      <c r="H351" s="36"/>
      <c r="I351" s="30">
        <f>IF(D351="",0,IF(G351=ФИО!$Q$8,0,SUM(р_дни!$J:$J))+SUMIFS(факт_операции!$L:$L,факт_операции!$D:$D,D351,факт_операции!$I:$I,операции!$F$8)-SUMIFS(факт_операции!$L:$L,факт_операции!$D:$D,D351,факт_операции!$I:$I,операции!$F$9)+SUMIFS(факт_операции!$L:$L,факт_операции!$D:$D,D351,факт_операции!$I:$I,операции!$F$10)-SUMIFS(факт_операции!$L:$L,факт_операции!$D:$D,D351,факт_операции!$I:$I,операции!$F$11))</f>
        <v>0</v>
      </c>
      <c r="J351" s="48">
        <f>ROUND(IF(D351="",0,IF(SUM(р_дни!$J:$J)=0,0,(SUMIFS(БЮДЖЕТ!$V:$V,БЮДЖЕТ!$P:$P,$D351)*IF(G351=ФИО!$Q$8,0,SUM(р_дни!$J:$J))+SUMIFS(факт_операции!$Q:$Q,факт_операции!$D:$D,$D351)*1000)/SUM(р_дни!$J:$J)))/100,0)*100</f>
        <v>0</v>
      </c>
      <c r="K351" s="48">
        <f>IF(D351="",0,SUMIFS(факт_операции!$O:$O,факт_операции!$D:$D,D351)-IF(SUMIFS(факт_операции!$Q:$Q,факт_операции!$D:$D,D351)&lt;&gt;0,SUMIFS(факт_операции!$O:$O,факт_операции!$D:$D,D351,факт_операции!$N:$N,операции!$H$11),0))</f>
        <v>0</v>
      </c>
      <c r="L351" s="48">
        <f>IF(D351="",0,SUMIFS(факт_операции!$T:$T,факт_операции!$D:$D,D351))</f>
        <v>0</v>
      </c>
      <c r="M351" s="86">
        <f t="shared" si="10"/>
        <v>0</v>
      </c>
      <c r="N351" s="36"/>
      <c r="O351" s="92"/>
      <c r="P351" s="96"/>
    </row>
    <row r="352" spans="1:16" x14ac:dyDescent="0.25">
      <c r="A352" s="1"/>
      <c r="B352" s="1"/>
      <c r="C352" s="5">
        <f t="shared" si="11"/>
        <v>342</v>
      </c>
      <c r="D352" s="19" t="str">
        <f>IF(C352&gt;MAX(БЮДЖЕТ!$C:$C),"",INDEX(БЮДЖЕТ!$P$11:$P$9415,C352))</f>
        <v/>
      </c>
      <c r="E352" s="22">
        <f>IF(D352="",0,IF(COUNTIF(БЮДЖЕТ!$P:$P,D352)=1,0,1))</f>
        <v>0</v>
      </c>
      <c r="F352" s="19" t="str">
        <f>IF($D352="","",INDEX(БЮДЖЕТ!$N:$N,SUMIFS(БЮДЖЕТ!$B:$B,БЮДЖЕТ!$P:$P,$D352)))</f>
        <v/>
      </c>
      <c r="G352" s="19" t="str">
        <f>IF($D352="","",INDEX(БЮДЖЕТ!$X:$X,SUMIFS(БЮДЖЕТ!$B:$B,БЮДЖЕТ!$P:$P,$D352)))</f>
        <v/>
      </c>
      <c r="H352" s="36"/>
      <c r="I352" s="30">
        <f>IF(D352="",0,IF(G352=ФИО!$Q$8,0,SUM(р_дни!$J:$J))+SUMIFS(факт_операции!$L:$L,факт_операции!$D:$D,D352,факт_операции!$I:$I,операции!$F$8)-SUMIFS(факт_операции!$L:$L,факт_операции!$D:$D,D352,факт_операции!$I:$I,операции!$F$9)+SUMIFS(факт_операции!$L:$L,факт_операции!$D:$D,D352,факт_операции!$I:$I,операции!$F$10)-SUMIFS(факт_операции!$L:$L,факт_операции!$D:$D,D352,факт_операции!$I:$I,операции!$F$11))</f>
        <v>0</v>
      </c>
      <c r="J352" s="48">
        <f>ROUND(IF(D352="",0,IF(SUM(р_дни!$J:$J)=0,0,(SUMIFS(БЮДЖЕТ!$V:$V,БЮДЖЕТ!$P:$P,$D352)*IF(G352=ФИО!$Q$8,0,SUM(р_дни!$J:$J))+SUMIFS(факт_операции!$Q:$Q,факт_операции!$D:$D,$D352)*1000)/SUM(р_дни!$J:$J)))/100,0)*100</f>
        <v>0</v>
      </c>
      <c r="K352" s="48">
        <f>IF(D352="",0,SUMIFS(факт_операции!$O:$O,факт_операции!$D:$D,D352)-IF(SUMIFS(факт_операции!$Q:$Q,факт_операции!$D:$D,D352)&lt;&gt;0,SUMIFS(факт_операции!$O:$O,факт_операции!$D:$D,D352,факт_операции!$N:$N,операции!$H$11),0))</f>
        <v>0</v>
      </c>
      <c r="L352" s="48">
        <f>IF(D352="",0,SUMIFS(факт_операции!$T:$T,факт_операции!$D:$D,D352))</f>
        <v>0</v>
      </c>
      <c r="M352" s="86">
        <f t="shared" si="10"/>
        <v>0</v>
      </c>
      <c r="N352" s="36"/>
      <c r="O352" s="92"/>
      <c r="P352" s="96"/>
    </row>
    <row r="353" spans="1:16" x14ac:dyDescent="0.25">
      <c r="A353" s="1"/>
      <c r="B353" s="1"/>
      <c r="C353" s="5">
        <f t="shared" si="11"/>
        <v>343</v>
      </c>
      <c r="D353" s="19" t="str">
        <f>IF(C353&gt;MAX(БЮДЖЕТ!$C:$C),"",INDEX(БЮДЖЕТ!$P$11:$P$9415,C353))</f>
        <v/>
      </c>
      <c r="E353" s="22">
        <f>IF(D353="",0,IF(COUNTIF(БЮДЖЕТ!$P:$P,D353)=1,0,1))</f>
        <v>0</v>
      </c>
      <c r="F353" s="19" t="str">
        <f>IF($D353="","",INDEX(БЮДЖЕТ!$N:$N,SUMIFS(БЮДЖЕТ!$B:$B,БЮДЖЕТ!$P:$P,$D353)))</f>
        <v/>
      </c>
      <c r="G353" s="19" t="str">
        <f>IF($D353="","",INDEX(БЮДЖЕТ!$X:$X,SUMIFS(БЮДЖЕТ!$B:$B,БЮДЖЕТ!$P:$P,$D353)))</f>
        <v/>
      </c>
      <c r="H353" s="36"/>
      <c r="I353" s="30">
        <f>IF(D353="",0,IF(G353=ФИО!$Q$8,0,SUM(р_дни!$J:$J))+SUMIFS(факт_операции!$L:$L,факт_операции!$D:$D,D353,факт_операции!$I:$I,операции!$F$8)-SUMIFS(факт_операции!$L:$L,факт_операции!$D:$D,D353,факт_операции!$I:$I,операции!$F$9)+SUMIFS(факт_операции!$L:$L,факт_операции!$D:$D,D353,факт_операции!$I:$I,операции!$F$10)-SUMIFS(факт_операции!$L:$L,факт_операции!$D:$D,D353,факт_операции!$I:$I,операции!$F$11))</f>
        <v>0</v>
      </c>
      <c r="J353" s="48">
        <f>ROUND(IF(D353="",0,IF(SUM(р_дни!$J:$J)=0,0,(SUMIFS(БЮДЖЕТ!$V:$V,БЮДЖЕТ!$P:$P,$D353)*IF(G353=ФИО!$Q$8,0,SUM(р_дни!$J:$J))+SUMIFS(факт_операции!$Q:$Q,факт_операции!$D:$D,$D353)*1000)/SUM(р_дни!$J:$J)))/100,0)*100</f>
        <v>0</v>
      </c>
      <c r="K353" s="48">
        <f>IF(D353="",0,SUMIFS(факт_операции!$O:$O,факт_операции!$D:$D,D353)-IF(SUMIFS(факт_операции!$Q:$Q,факт_операции!$D:$D,D353)&lt;&gt;0,SUMIFS(факт_операции!$O:$O,факт_операции!$D:$D,D353,факт_операции!$N:$N,операции!$H$11),0))</f>
        <v>0</v>
      </c>
      <c r="L353" s="48">
        <f>IF(D353="",0,SUMIFS(факт_операции!$T:$T,факт_операции!$D:$D,D353))</f>
        <v>0</v>
      </c>
      <c r="M353" s="86">
        <f t="shared" si="10"/>
        <v>0</v>
      </c>
      <c r="N353" s="36"/>
      <c r="O353" s="92"/>
      <c r="P353" s="96"/>
    </row>
    <row r="354" spans="1:16" x14ac:dyDescent="0.25">
      <c r="A354" s="1"/>
      <c r="B354" s="1"/>
      <c r="C354" s="5">
        <f t="shared" si="11"/>
        <v>344</v>
      </c>
      <c r="D354" s="19" t="str">
        <f>IF(C354&gt;MAX(БЮДЖЕТ!$C:$C),"",INDEX(БЮДЖЕТ!$P$11:$P$9415,C354))</f>
        <v/>
      </c>
      <c r="E354" s="22">
        <f>IF(D354="",0,IF(COUNTIF(БЮДЖЕТ!$P:$P,D354)=1,0,1))</f>
        <v>0</v>
      </c>
      <c r="F354" s="19" t="str">
        <f>IF($D354="","",INDEX(БЮДЖЕТ!$N:$N,SUMIFS(БЮДЖЕТ!$B:$B,БЮДЖЕТ!$P:$P,$D354)))</f>
        <v/>
      </c>
      <c r="G354" s="19" t="str">
        <f>IF($D354="","",INDEX(БЮДЖЕТ!$X:$X,SUMIFS(БЮДЖЕТ!$B:$B,БЮДЖЕТ!$P:$P,$D354)))</f>
        <v/>
      </c>
      <c r="H354" s="36"/>
      <c r="I354" s="30">
        <f>IF(D354="",0,IF(G354=ФИО!$Q$8,0,SUM(р_дни!$J:$J))+SUMIFS(факт_операции!$L:$L,факт_операции!$D:$D,D354,факт_операции!$I:$I,операции!$F$8)-SUMIFS(факт_операции!$L:$L,факт_операции!$D:$D,D354,факт_операции!$I:$I,операции!$F$9)+SUMIFS(факт_операции!$L:$L,факт_операции!$D:$D,D354,факт_операции!$I:$I,операции!$F$10)-SUMIFS(факт_операции!$L:$L,факт_операции!$D:$D,D354,факт_операции!$I:$I,операции!$F$11))</f>
        <v>0</v>
      </c>
      <c r="J354" s="48">
        <f>ROUND(IF(D354="",0,IF(SUM(р_дни!$J:$J)=0,0,(SUMIFS(БЮДЖЕТ!$V:$V,БЮДЖЕТ!$P:$P,$D354)*IF(G354=ФИО!$Q$8,0,SUM(р_дни!$J:$J))+SUMIFS(факт_операции!$Q:$Q,факт_операции!$D:$D,$D354)*1000)/SUM(р_дни!$J:$J)))/100,0)*100</f>
        <v>0</v>
      </c>
      <c r="K354" s="48">
        <f>IF(D354="",0,SUMIFS(факт_операции!$O:$O,факт_операции!$D:$D,D354)-IF(SUMIFS(факт_операции!$Q:$Q,факт_операции!$D:$D,D354)&lt;&gt;0,SUMIFS(факт_операции!$O:$O,факт_операции!$D:$D,D354,факт_операции!$N:$N,операции!$H$11),0))</f>
        <v>0</v>
      </c>
      <c r="L354" s="48">
        <f>IF(D354="",0,SUMIFS(факт_операции!$T:$T,факт_операции!$D:$D,D354))</f>
        <v>0</v>
      </c>
      <c r="M354" s="86">
        <f t="shared" si="10"/>
        <v>0</v>
      </c>
      <c r="N354" s="36"/>
      <c r="O354" s="92"/>
      <c r="P354" s="96"/>
    </row>
    <row r="355" spans="1:16" x14ac:dyDescent="0.25">
      <c r="A355" s="1"/>
      <c r="B355" s="1"/>
      <c r="C355" s="5">
        <f t="shared" si="11"/>
        <v>345</v>
      </c>
      <c r="D355" s="19" t="str">
        <f>IF(C355&gt;MAX(БЮДЖЕТ!$C:$C),"",INDEX(БЮДЖЕТ!$P$11:$P$9415,C355))</f>
        <v/>
      </c>
      <c r="E355" s="22">
        <f>IF(D355="",0,IF(COUNTIF(БЮДЖЕТ!$P:$P,D355)=1,0,1))</f>
        <v>0</v>
      </c>
      <c r="F355" s="19" t="str">
        <f>IF($D355="","",INDEX(БЮДЖЕТ!$N:$N,SUMIFS(БЮДЖЕТ!$B:$B,БЮДЖЕТ!$P:$P,$D355)))</f>
        <v/>
      </c>
      <c r="G355" s="19" t="str">
        <f>IF($D355="","",INDEX(БЮДЖЕТ!$X:$X,SUMIFS(БЮДЖЕТ!$B:$B,БЮДЖЕТ!$P:$P,$D355)))</f>
        <v/>
      </c>
      <c r="H355" s="36"/>
      <c r="I355" s="30">
        <f>IF(D355="",0,IF(G355=ФИО!$Q$8,0,SUM(р_дни!$J:$J))+SUMIFS(факт_операции!$L:$L,факт_операции!$D:$D,D355,факт_операции!$I:$I,операции!$F$8)-SUMIFS(факт_операции!$L:$L,факт_операции!$D:$D,D355,факт_операции!$I:$I,операции!$F$9)+SUMIFS(факт_операции!$L:$L,факт_операции!$D:$D,D355,факт_операции!$I:$I,операции!$F$10)-SUMIFS(факт_операции!$L:$L,факт_операции!$D:$D,D355,факт_операции!$I:$I,операции!$F$11))</f>
        <v>0</v>
      </c>
      <c r="J355" s="48">
        <f>ROUND(IF(D355="",0,IF(SUM(р_дни!$J:$J)=0,0,(SUMIFS(БЮДЖЕТ!$V:$V,БЮДЖЕТ!$P:$P,$D355)*IF(G355=ФИО!$Q$8,0,SUM(р_дни!$J:$J))+SUMIFS(факт_операции!$Q:$Q,факт_операции!$D:$D,$D355)*1000)/SUM(р_дни!$J:$J)))/100,0)*100</f>
        <v>0</v>
      </c>
      <c r="K355" s="48">
        <f>IF(D355="",0,SUMIFS(факт_операции!$O:$O,факт_операции!$D:$D,D355)-IF(SUMIFS(факт_операции!$Q:$Q,факт_операции!$D:$D,D355)&lt;&gt;0,SUMIFS(факт_операции!$O:$O,факт_операции!$D:$D,D355,факт_операции!$N:$N,операции!$H$11),0))</f>
        <v>0</v>
      </c>
      <c r="L355" s="48">
        <f>IF(D355="",0,SUMIFS(факт_операции!$T:$T,факт_операции!$D:$D,D355))</f>
        <v>0</v>
      </c>
      <c r="M355" s="86">
        <f t="shared" si="10"/>
        <v>0</v>
      </c>
      <c r="N355" s="36"/>
      <c r="O355" s="92"/>
      <c r="P355" s="96"/>
    </row>
    <row r="356" spans="1:16" x14ac:dyDescent="0.25">
      <c r="A356" s="1"/>
      <c r="B356" s="1"/>
      <c r="C356" s="5">
        <f t="shared" si="11"/>
        <v>346</v>
      </c>
      <c r="D356" s="19" t="str">
        <f>IF(C356&gt;MAX(БЮДЖЕТ!$C:$C),"",INDEX(БЮДЖЕТ!$P$11:$P$9415,C356))</f>
        <v/>
      </c>
      <c r="E356" s="22">
        <f>IF(D356="",0,IF(COUNTIF(БЮДЖЕТ!$P:$P,D356)=1,0,1))</f>
        <v>0</v>
      </c>
      <c r="F356" s="19" t="str">
        <f>IF($D356="","",INDEX(БЮДЖЕТ!$N:$N,SUMIFS(БЮДЖЕТ!$B:$B,БЮДЖЕТ!$P:$P,$D356)))</f>
        <v/>
      </c>
      <c r="G356" s="19" t="str">
        <f>IF($D356="","",INDEX(БЮДЖЕТ!$X:$X,SUMIFS(БЮДЖЕТ!$B:$B,БЮДЖЕТ!$P:$P,$D356)))</f>
        <v/>
      </c>
      <c r="H356" s="36"/>
      <c r="I356" s="30">
        <f>IF(D356="",0,IF(G356=ФИО!$Q$8,0,SUM(р_дни!$J:$J))+SUMIFS(факт_операции!$L:$L,факт_операции!$D:$D,D356,факт_операции!$I:$I,операции!$F$8)-SUMIFS(факт_операции!$L:$L,факт_операции!$D:$D,D356,факт_операции!$I:$I,операции!$F$9)+SUMIFS(факт_операции!$L:$L,факт_операции!$D:$D,D356,факт_операции!$I:$I,операции!$F$10)-SUMIFS(факт_операции!$L:$L,факт_операции!$D:$D,D356,факт_операции!$I:$I,операции!$F$11))</f>
        <v>0</v>
      </c>
      <c r="J356" s="48">
        <f>ROUND(IF(D356="",0,IF(SUM(р_дни!$J:$J)=0,0,(SUMIFS(БЮДЖЕТ!$V:$V,БЮДЖЕТ!$P:$P,$D356)*IF(G356=ФИО!$Q$8,0,SUM(р_дни!$J:$J))+SUMIFS(факт_операции!$Q:$Q,факт_операции!$D:$D,$D356)*1000)/SUM(р_дни!$J:$J)))/100,0)*100</f>
        <v>0</v>
      </c>
      <c r="K356" s="48">
        <f>IF(D356="",0,SUMIFS(факт_операции!$O:$O,факт_операции!$D:$D,D356)-IF(SUMIFS(факт_операции!$Q:$Q,факт_операции!$D:$D,D356)&lt;&gt;0,SUMIFS(факт_операции!$O:$O,факт_операции!$D:$D,D356,факт_операции!$N:$N,операции!$H$11),0))</f>
        <v>0</v>
      </c>
      <c r="L356" s="48">
        <f>IF(D356="",0,SUMIFS(факт_операции!$T:$T,факт_операции!$D:$D,D356))</f>
        <v>0</v>
      </c>
      <c r="M356" s="86">
        <f t="shared" si="10"/>
        <v>0</v>
      </c>
      <c r="N356" s="36"/>
      <c r="O356" s="92"/>
      <c r="P356" s="96"/>
    </row>
    <row r="357" spans="1:16" x14ac:dyDescent="0.25">
      <c r="A357" s="1"/>
      <c r="B357" s="1"/>
      <c r="C357" s="5">
        <f t="shared" si="11"/>
        <v>347</v>
      </c>
      <c r="D357" s="19" t="str">
        <f>IF(C357&gt;MAX(БЮДЖЕТ!$C:$C),"",INDEX(БЮДЖЕТ!$P$11:$P$9415,C357))</f>
        <v/>
      </c>
      <c r="E357" s="22">
        <f>IF(D357="",0,IF(COUNTIF(БЮДЖЕТ!$P:$P,D357)=1,0,1))</f>
        <v>0</v>
      </c>
      <c r="F357" s="19" t="str">
        <f>IF($D357="","",INDEX(БЮДЖЕТ!$N:$N,SUMIFS(БЮДЖЕТ!$B:$B,БЮДЖЕТ!$P:$P,$D357)))</f>
        <v/>
      </c>
      <c r="G357" s="19" t="str">
        <f>IF($D357="","",INDEX(БЮДЖЕТ!$X:$X,SUMIFS(БЮДЖЕТ!$B:$B,БЮДЖЕТ!$P:$P,$D357)))</f>
        <v/>
      </c>
      <c r="H357" s="36"/>
      <c r="I357" s="30">
        <f>IF(D357="",0,IF(G357=ФИО!$Q$8,0,SUM(р_дни!$J:$J))+SUMIFS(факт_операции!$L:$L,факт_операции!$D:$D,D357,факт_операции!$I:$I,операции!$F$8)-SUMIFS(факт_операции!$L:$L,факт_операции!$D:$D,D357,факт_операции!$I:$I,операции!$F$9)+SUMIFS(факт_операции!$L:$L,факт_операции!$D:$D,D357,факт_операции!$I:$I,операции!$F$10)-SUMIFS(факт_операции!$L:$L,факт_операции!$D:$D,D357,факт_операции!$I:$I,операции!$F$11))</f>
        <v>0</v>
      </c>
      <c r="J357" s="48">
        <f>ROUND(IF(D357="",0,IF(SUM(р_дни!$J:$J)=0,0,(SUMIFS(БЮДЖЕТ!$V:$V,БЮДЖЕТ!$P:$P,$D357)*IF(G357=ФИО!$Q$8,0,SUM(р_дни!$J:$J))+SUMIFS(факт_операции!$Q:$Q,факт_операции!$D:$D,$D357)*1000)/SUM(р_дни!$J:$J)))/100,0)*100</f>
        <v>0</v>
      </c>
      <c r="K357" s="48">
        <f>IF(D357="",0,SUMIFS(факт_операции!$O:$O,факт_операции!$D:$D,D357)-IF(SUMIFS(факт_операции!$Q:$Q,факт_операции!$D:$D,D357)&lt;&gt;0,SUMIFS(факт_операции!$O:$O,факт_операции!$D:$D,D357,факт_операции!$N:$N,операции!$H$11),0))</f>
        <v>0</v>
      </c>
      <c r="L357" s="48">
        <f>IF(D357="",0,SUMIFS(факт_операции!$T:$T,факт_операции!$D:$D,D357))</f>
        <v>0</v>
      </c>
      <c r="M357" s="86">
        <f t="shared" si="10"/>
        <v>0</v>
      </c>
      <c r="N357" s="36"/>
      <c r="O357" s="92"/>
      <c r="P357" s="96"/>
    </row>
    <row r="358" spans="1:16" x14ac:dyDescent="0.25">
      <c r="A358" s="1"/>
      <c r="B358" s="1"/>
      <c r="C358" s="5">
        <f t="shared" si="11"/>
        <v>348</v>
      </c>
      <c r="D358" s="19" t="str">
        <f>IF(C358&gt;MAX(БЮДЖЕТ!$C:$C),"",INDEX(БЮДЖЕТ!$P$11:$P$9415,C358))</f>
        <v/>
      </c>
      <c r="E358" s="22">
        <f>IF(D358="",0,IF(COUNTIF(БЮДЖЕТ!$P:$P,D358)=1,0,1))</f>
        <v>0</v>
      </c>
      <c r="F358" s="19" t="str">
        <f>IF($D358="","",INDEX(БЮДЖЕТ!$N:$N,SUMIFS(БЮДЖЕТ!$B:$B,БЮДЖЕТ!$P:$P,$D358)))</f>
        <v/>
      </c>
      <c r="G358" s="19" t="str">
        <f>IF($D358="","",INDEX(БЮДЖЕТ!$X:$X,SUMIFS(БЮДЖЕТ!$B:$B,БЮДЖЕТ!$P:$P,$D358)))</f>
        <v/>
      </c>
      <c r="H358" s="36"/>
      <c r="I358" s="30">
        <f>IF(D358="",0,IF(G358=ФИО!$Q$8,0,SUM(р_дни!$J:$J))+SUMIFS(факт_операции!$L:$L,факт_операции!$D:$D,D358,факт_операции!$I:$I,операции!$F$8)-SUMIFS(факт_операции!$L:$L,факт_операции!$D:$D,D358,факт_операции!$I:$I,операции!$F$9)+SUMIFS(факт_операции!$L:$L,факт_операции!$D:$D,D358,факт_операции!$I:$I,операции!$F$10)-SUMIFS(факт_операции!$L:$L,факт_операции!$D:$D,D358,факт_операции!$I:$I,операции!$F$11))</f>
        <v>0</v>
      </c>
      <c r="J358" s="48">
        <f>ROUND(IF(D358="",0,IF(SUM(р_дни!$J:$J)=0,0,(SUMIFS(БЮДЖЕТ!$V:$V,БЮДЖЕТ!$P:$P,$D358)*IF(G358=ФИО!$Q$8,0,SUM(р_дни!$J:$J))+SUMIFS(факт_операции!$Q:$Q,факт_операции!$D:$D,$D358)*1000)/SUM(р_дни!$J:$J)))/100,0)*100</f>
        <v>0</v>
      </c>
      <c r="K358" s="48">
        <f>IF(D358="",0,SUMIFS(факт_операции!$O:$O,факт_операции!$D:$D,D358)-IF(SUMIFS(факт_операции!$Q:$Q,факт_операции!$D:$D,D358)&lt;&gt;0,SUMIFS(факт_операции!$O:$O,факт_операции!$D:$D,D358,факт_операции!$N:$N,операции!$H$11),0))</f>
        <v>0</v>
      </c>
      <c r="L358" s="48">
        <f>IF(D358="",0,SUMIFS(факт_операции!$T:$T,факт_операции!$D:$D,D358))</f>
        <v>0</v>
      </c>
      <c r="M358" s="86">
        <f t="shared" si="10"/>
        <v>0</v>
      </c>
      <c r="N358" s="36"/>
      <c r="O358" s="92"/>
      <c r="P358" s="96"/>
    </row>
    <row r="359" spans="1:16" x14ac:dyDescent="0.25">
      <c r="A359" s="1"/>
      <c r="B359" s="1"/>
      <c r="C359" s="5">
        <f t="shared" si="11"/>
        <v>349</v>
      </c>
      <c r="D359" s="19" t="str">
        <f>IF(C359&gt;MAX(БЮДЖЕТ!$C:$C),"",INDEX(БЮДЖЕТ!$P$11:$P$9415,C359))</f>
        <v/>
      </c>
      <c r="E359" s="22">
        <f>IF(D359="",0,IF(COUNTIF(БЮДЖЕТ!$P:$P,D359)=1,0,1))</f>
        <v>0</v>
      </c>
      <c r="F359" s="19" t="str">
        <f>IF($D359="","",INDEX(БЮДЖЕТ!$N:$N,SUMIFS(БЮДЖЕТ!$B:$B,БЮДЖЕТ!$P:$P,$D359)))</f>
        <v/>
      </c>
      <c r="G359" s="19" t="str">
        <f>IF($D359="","",INDEX(БЮДЖЕТ!$X:$X,SUMIFS(БЮДЖЕТ!$B:$B,БЮДЖЕТ!$P:$P,$D359)))</f>
        <v/>
      </c>
      <c r="H359" s="36"/>
      <c r="I359" s="30">
        <f>IF(D359="",0,IF(G359=ФИО!$Q$8,0,SUM(р_дни!$J:$J))+SUMIFS(факт_операции!$L:$L,факт_операции!$D:$D,D359,факт_операции!$I:$I,операции!$F$8)-SUMIFS(факт_операции!$L:$L,факт_операции!$D:$D,D359,факт_операции!$I:$I,операции!$F$9)+SUMIFS(факт_операции!$L:$L,факт_операции!$D:$D,D359,факт_операции!$I:$I,операции!$F$10)-SUMIFS(факт_операции!$L:$L,факт_операции!$D:$D,D359,факт_операции!$I:$I,операции!$F$11))</f>
        <v>0</v>
      </c>
      <c r="J359" s="48">
        <f>ROUND(IF(D359="",0,IF(SUM(р_дни!$J:$J)=0,0,(SUMIFS(БЮДЖЕТ!$V:$V,БЮДЖЕТ!$P:$P,$D359)*IF(G359=ФИО!$Q$8,0,SUM(р_дни!$J:$J))+SUMIFS(факт_операции!$Q:$Q,факт_операции!$D:$D,$D359)*1000)/SUM(р_дни!$J:$J)))/100,0)*100</f>
        <v>0</v>
      </c>
      <c r="K359" s="48">
        <f>IF(D359="",0,SUMIFS(факт_операции!$O:$O,факт_операции!$D:$D,D359)-IF(SUMIFS(факт_операции!$Q:$Q,факт_операции!$D:$D,D359)&lt;&gt;0,SUMIFS(факт_операции!$O:$O,факт_операции!$D:$D,D359,факт_операции!$N:$N,операции!$H$11),0))</f>
        <v>0</v>
      </c>
      <c r="L359" s="48">
        <f>IF(D359="",0,SUMIFS(факт_операции!$T:$T,факт_операции!$D:$D,D359))</f>
        <v>0</v>
      </c>
      <c r="M359" s="86">
        <f t="shared" si="10"/>
        <v>0</v>
      </c>
      <c r="N359" s="36"/>
      <c r="O359" s="92"/>
      <c r="P359" s="96"/>
    </row>
    <row r="360" spans="1:16" x14ac:dyDescent="0.25">
      <c r="A360" s="1"/>
      <c r="B360" s="1"/>
      <c r="C360" s="5">
        <f t="shared" si="11"/>
        <v>350</v>
      </c>
      <c r="D360" s="19" t="str">
        <f>IF(C360&gt;MAX(БЮДЖЕТ!$C:$C),"",INDEX(БЮДЖЕТ!$P$11:$P$9415,C360))</f>
        <v/>
      </c>
      <c r="E360" s="22">
        <f>IF(D360="",0,IF(COUNTIF(БЮДЖЕТ!$P:$P,D360)=1,0,1))</f>
        <v>0</v>
      </c>
      <c r="F360" s="19" t="str">
        <f>IF($D360="","",INDEX(БЮДЖЕТ!$N:$N,SUMIFS(БЮДЖЕТ!$B:$B,БЮДЖЕТ!$P:$P,$D360)))</f>
        <v/>
      </c>
      <c r="G360" s="19" t="str">
        <f>IF($D360="","",INDEX(БЮДЖЕТ!$X:$X,SUMIFS(БЮДЖЕТ!$B:$B,БЮДЖЕТ!$P:$P,$D360)))</f>
        <v/>
      </c>
      <c r="H360" s="36"/>
      <c r="I360" s="30">
        <f>IF(D360="",0,IF(G360=ФИО!$Q$8,0,SUM(р_дни!$J:$J))+SUMIFS(факт_операции!$L:$L,факт_операции!$D:$D,D360,факт_операции!$I:$I,операции!$F$8)-SUMIFS(факт_операции!$L:$L,факт_операции!$D:$D,D360,факт_операции!$I:$I,операции!$F$9)+SUMIFS(факт_операции!$L:$L,факт_операции!$D:$D,D360,факт_операции!$I:$I,операции!$F$10)-SUMIFS(факт_операции!$L:$L,факт_операции!$D:$D,D360,факт_операции!$I:$I,операции!$F$11))</f>
        <v>0</v>
      </c>
      <c r="J360" s="48">
        <f>ROUND(IF(D360="",0,IF(SUM(р_дни!$J:$J)=0,0,(SUMIFS(БЮДЖЕТ!$V:$V,БЮДЖЕТ!$P:$P,$D360)*IF(G360=ФИО!$Q$8,0,SUM(р_дни!$J:$J))+SUMIFS(факт_операции!$Q:$Q,факт_операции!$D:$D,$D360)*1000)/SUM(р_дни!$J:$J)))/100,0)*100</f>
        <v>0</v>
      </c>
      <c r="K360" s="48">
        <f>IF(D360="",0,SUMIFS(факт_операции!$O:$O,факт_операции!$D:$D,D360)-IF(SUMIFS(факт_операции!$Q:$Q,факт_операции!$D:$D,D360)&lt;&gt;0,SUMIFS(факт_операции!$O:$O,факт_операции!$D:$D,D360,факт_операции!$N:$N,операции!$H$11),0))</f>
        <v>0</v>
      </c>
      <c r="L360" s="48">
        <f>IF(D360="",0,SUMIFS(факт_операции!$T:$T,факт_операции!$D:$D,D360))</f>
        <v>0</v>
      </c>
      <c r="M360" s="86">
        <f t="shared" si="10"/>
        <v>0</v>
      </c>
      <c r="N360" s="36"/>
      <c r="O360" s="92"/>
      <c r="P360" s="96"/>
    </row>
    <row r="361" spans="1:16" x14ac:dyDescent="0.25">
      <c r="A361" s="1"/>
      <c r="B361" s="1"/>
      <c r="C361" s="5">
        <f t="shared" si="11"/>
        <v>351</v>
      </c>
      <c r="D361" s="19" t="str">
        <f>IF(C361&gt;MAX(БЮДЖЕТ!$C:$C),"",INDEX(БЮДЖЕТ!$P$11:$P$9415,C361))</f>
        <v/>
      </c>
      <c r="E361" s="22">
        <f>IF(D361="",0,IF(COUNTIF(БЮДЖЕТ!$P:$P,D361)=1,0,1))</f>
        <v>0</v>
      </c>
      <c r="F361" s="19" t="str">
        <f>IF($D361="","",INDEX(БЮДЖЕТ!$N:$N,SUMIFS(БЮДЖЕТ!$B:$B,БЮДЖЕТ!$P:$P,$D361)))</f>
        <v/>
      </c>
      <c r="G361" s="19" t="str">
        <f>IF($D361="","",INDEX(БЮДЖЕТ!$X:$X,SUMIFS(БЮДЖЕТ!$B:$B,БЮДЖЕТ!$P:$P,$D361)))</f>
        <v/>
      </c>
      <c r="H361" s="36"/>
      <c r="I361" s="30">
        <f>IF(D361="",0,IF(G361=ФИО!$Q$8,0,SUM(р_дни!$J:$J))+SUMIFS(факт_операции!$L:$L,факт_операции!$D:$D,D361,факт_операции!$I:$I,операции!$F$8)-SUMIFS(факт_операции!$L:$L,факт_операции!$D:$D,D361,факт_операции!$I:$I,операции!$F$9)+SUMIFS(факт_операции!$L:$L,факт_операции!$D:$D,D361,факт_операции!$I:$I,операции!$F$10)-SUMIFS(факт_операции!$L:$L,факт_операции!$D:$D,D361,факт_операции!$I:$I,операции!$F$11))</f>
        <v>0</v>
      </c>
      <c r="J361" s="48">
        <f>ROUND(IF(D361="",0,IF(SUM(р_дни!$J:$J)=0,0,(SUMIFS(БЮДЖЕТ!$V:$V,БЮДЖЕТ!$P:$P,$D361)*IF(G361=ФИО!$Q$8,0,SUM(р_дни!$J:$J))+SUMIFS(факт_операции!$Q:$Q,факт_операции!$D:$D,$D361)*1000)/SUM(р_дни!$J:$J)))/100,0)*100</f>
        <v>0</v>
      </c>
      <c r="K361" s="48">
        <f>IF(D361="",0,SUMIFS(факт_операции!$O:$O,факт_операции!$D:$D,D361)-IF(SUMIFS(факт_операции!$Q:$Q,факт_операции!$D:$D,D361)&lt;&gt;0,SUMIFS(факт_операции!$O:$O,факт_операции!$D:$D,D361,факт_операции!$N:$N,операции!$H$11),0))</f>
        <v>0</v>
      </c>
      <c r="L361" s="48">
        <f>IF(D361="",0,SUMIFS(факт_операции!$T:$T,факт_операции!$D:$D,D361))</f>
        <v>0</v>
      </c>
      <c r="M361" s="86">
        <f t="shared" si="10"/>
        <v>0</v>
      </c>
      <c r="N361" s="36"/>
      <c r="O361" s="92"/>
      <c r="P361" s="96"/>
    </row>
    <row r="362" spans="1:16" x14ac:dyDescent="0.25">
      <c r="A362" s="1"/>
      <c r="B362" s="1"/>
      <c r="C362" s="5">
        <f t="shared" si="11"/>
        <v>352</v>
      </c>
      <c r="D362" s="19" t="str">
        <f>IF(C362&gt;MAX(БЮДЖЕТ!$C:$C),"",INDEX(БЮДЖЕТ!$P$11:$P$9415,C362))</f>
        <v/>
      </c>
      <c r="E362" s="22">
        <f>IF(D362="",0,IF(COUNTIF(БЮДЖЕТ!$P:$P,D362)=1,0,1))</f>
        <v>0</v>
      </c>
      <c r="F362" s="19" t="str">
        <f>IF($D362="","",INDEX(БЮДЖЕТ!$N:$N,SUMIFS(БЮДЖЕТ!$B:$B,БЮДЖЕТ!$P:$P,$D362)))</f>
        <v/>
      </c>
      <c r="G362" s="19" t="str">
        <f>IF($D362="","",INDEX(БЮДЖЕТ!$X:$X,SUMIFS(БЮДЖЕТ!$B:$B,БЮДЖЕТ!$P:$P,$D362)))</f>
        <v/>
      </c>
      <c r="H362" s="36"/>
      <c r="I362" s="30">
        <f>IF(D362="",0,IF(G362=ФИО!$Q$8,0,SUM(р_дни!$J:$J))+SUMIFS(факт_операции!$L:$L,факт_операции!$D:$D,D362,факт_операции!$I:$I,операции!$F$8)-SUMIFS(факт_операции!$L:$L,факт_операции!$D:$D,D362,факт_операции!$I:$I,операции!$F$9)+SUMIFS(факт_операции!$L:$L,факт_операции!$D:$D,D362,факт_операции!$I:$I,операции!$F$10)-SUMIFS(факт_операции!$L:$L,факт_операции!$D:$D,D362,факт_операции!$I:$I,операции!$F$11))</f>
        <v>0</v>
      </c>
      <c r="J362" s="48">
        <f>ROUND(IF(D362="",0,IF(SUM(р_дни!$J:$J)=0,0,(SUMIFS(БЮДЖЕТ!$V:$V,БЮДЖЕТ!$P:$P,$D362)*IF(G362=ФИО!$Q$8,0,SUM(р_дни!$J:$J))+SUMIFS(факт_операции!$Q:$Q,факт_операции!$D:$D,$D362)*1000)/SUM(р_дни!$J:$J)))/100,0)*100</f>
        <v>0</v>
      </c>
      <c r="K362" s="48">
        <f>IF(D362="",0,SUMIFS(факт_операции!$O:$O,факт_операции!$D:$D,D362)-IF(SUMIFS(факт_операции!$Q:$Q,факт_операции!$D:$D,D362)&lt;&gt;0,SUMIFS(факт_операции!$O:$O,факт_операции!$D:$D,D362,факт_операции!$N:$N,операции!$H$11),0))</f>
        <v>0</v>
      </c>
      <c r="L362" s="48">
        <f>IF(D362="",0,SUMIFS(факт_операции!$T:$T,факт_операции!$D:$D,D362))</f>
        <v>0</v>
      </c>
      <c r="M362" s="86">
        <f t="shared" si="10"/>
        <v>0</v>
      </c>
      <c r="N362" s="36"/>
      <c r="O362" s="92"/>
      <c r="P362" s="96"/>
    </row>
    <row r="363" spans="1:16" x14ac:dyDescent="0.25">
      <c r="A363" s="1"/>
      <c r="B363" s="1"/>
      <c r="C363" s="5">
        <f t="shared" si="11"/>
        <v>353</v>
      </c>
      <c r="D363" s="19" t="str">
        <f>IF(C363&gt;MAX(БЮДЖЕТ!$C:$C),"",INDEX(БЮДЖЕТ!$P$11:$P$9415,C363))</f>
        <v/>
      </c>
      <c r="E363" s="22">
        <f>IF(D363="",0,IF(COUNTIF(БЮДЖЕТ!$P:$P,D363)=1,0,1))</f>
        <v>0</v>
      </c>
      <c r="F363" s="19" t="str">
        <f>IF($D363="","",INDEX(БЮДЖЕТ!$N:$N,SUMIFS(БЮДЖЕТ!$B:$B,БЮДЖЕТ!$P:$P,$D363)))</f>
        <v/>
      </c>
      <c r="G363" s="19" t="str">
        <f>IF($D363="","",INDEX(БЮДЖЕТ!$X:$X,SUMIFS(БЮДЖЕТ!$B:$B,БЮДЖЕТ!$P:$P,$D363)))</f>
        <v/>
      </c>
      <c r="H363" s="36"/>
      <c r="I363" s="30">
        <f>IF(D363="",0,IF(G363=ФИО!$Q$8,0,SUM(р_дни!$J:$J))+SUMIFS(факт_операции!$L:$L,факт_операции!$D:$D,D363,факт_операции!$I:$I,операции!$F$8)-SUMIFS(факт_операции!$L:$L,факт_операции!$D:$D,D363,факт_операции!$I:$I,операции!$F$9)+SUMIFS(факт_операции!$L:$L,факт_операции!$D:$D,D363,факт_операции!$I:$I,операции!$F$10)-SUMIFS(факт_операции!$L:$L,факт_операции!$D:$D,D363,факт_операции!$I:$I,операции!$F$11))</f>
        <v>0</v>
      </c>
      <c r="J363" s="48">
        <f>ROUND(IF(D363="",0,IF(SUM(р_дни!$J:$J)=0,0,(SUMIFS(БЮДЖЕТ!$V:$V,БЮДЖЕТ!$P:$P,$D363)*IF(G363=ФИО!$Q$8,0,SUM(р_дни!$J:$J))+SUMIFS(факт_операции!$Q:$Q,факт_операции!$D:$D,$D363)*1000)/SUM(р_дни!$J:$J)))/100,0)*100</f>
        <v>0</v>
      </c>
      <c r="K363" s="48">
        <f>IF(D363="",0,SUMIFS(факт_операции!$O:$O,факт_операции!$D:$D,D363)-IF(SUMIFS(факт_операции!$Q:$Q,факт_операции!$D:$D,D363)&lt;&gt;0,SUMIFS(факт_операции!$O:$O,факт_операции!$D:$D,D363,факт_операции!$N:$N,операции!$H$11),0))</f>
        <v>0</v>
      </c>
      <c r="L363" s="48">
        <f>IF(D363="",0,SUMIFS(факт_операции!$T:$T,факт_операции!$D:$D,D363))</f>
        <v>0</v>
      </c>
      <c r="M363" s="86">
        <f t="shared" si="10"/>
        <v>0</v>
      </c>
      <c r="N363" s="36"/>
      <c r="O363" s="92"/>
      <c r="P363" s="96"/>
    </row>
    <row r="364" spans="1:16" x14ac:dyDescent="0.25">
      <c r="A364" s="1"/>
      <c r="B364" s="1"/>
      <c r="C364" s="5">
        <f t="shared" si="11"/>
        <v>354</v>
      </c>
      <c r="D364" s="19" t="str">
        <f>IF(C364&gt;MAX(БЮДЖЕТ!$C:$C),"",INDEX(БЮДЖЕТ!$P$11:$P$9415,C364))</f>
        <v/>
      </c>
      <c r="E364" s="22">
        <f>IF(D364="",0,IF(COUNTIF(БЮДЖЕТ!$P:$P,D364)=1,0,1))</f>
        <v>0</v>
      </c>
      <c r="F364" s="19" t="str">
        <f>IF($D364="","",INDEX(БЮДЖЕТ!$N:$N,SUMIFS(БЮДЖЕТ!$B:$B,БЮДЖЕТ!$P:$P,$D364)))</f>
        <v/>
      </c>
      <c r="G364" s="19" t="str">
        <f>IF($D364="","",INDEX(БЮДЖЕТ!$X:$X,SUMIFS(БЮДЖЕТ!$B:$B,БЮДЖЕТ!$P:$P,$D364)))</f>
        <v/>
      </c>
      <c r="H364" s="36"/>
      <c r="I364" s="30">
        <f>IF(D364="",0,IF(G364=ФИО!$Q$8,0,SUM(р_дни!$J:$J))+SUMIFS(факт_операции!$L:$L,факт_операции!$D:$D,D364,факт_операции!$I:$I,операции!$F$8)-SUMIFS(факт_операции!$L:$L,факт_операции!$D:$D,D364,факт_операции!$I:$I,операции!$F$9)+SUMIFS(факт_операции!$L:$L,факт_операции!$D:$D,D364,факт_операции!$I:$I,операции!$F$10)-SUMIFS(факт_операции!$L:$L,факт_операции!$D:$D,D364,факт_операции!$I:$I,операции!$F$11))</f>
        <v>0</v>
      </c>
      <c r="J364" s="48">
        <f>ROUND(IF(D364="",0,IF(SUM(р_дни!$J:$J)=0,0,(SUMIFS(БЮДЖЕТ!$V:$V,БЮДЖЕТ!$P:$P,$D364)*IF(G364=ФИО!$Q$8,0,SUM(р_дни!$J:$J))+SUMIFS(факт_операции!$Q:$Q,факт_операции!$D:$D,$D364)*1000)/SUM(р_дни!$J:$J)))/100,0)*100</f>
        <v>0</v>
      </c>
      <c r="K364" s="48">
        <f>IF(D364="",0,SUMIFS(факт_операции!$O:$O,факт_операции!$D:$D,D364)-IF(SUMIFS(факт_операции!$Q:$Q,факт_операции!$D:$D,D364)&lt;&gt;0,SUMIFS(факт_операции!$O:$O,факт_операции!$D:$D,D364,факт_операции!$N:$N,операции!$H$11),0))</f>
        <v>0</v>
      </c>
      <c r="L364" s="48">
        <f>IF(D364="",0,SUMIFS(факт_операции!$T:$T,факт_операции!$D:$D,D364))</f>
        <v>0</v>
      </c>
      <c r="M364" s="86">
        <f t="shared" si="10"/>
        <v>0</v>
      </c>
      <c r="N364" s="36"/>
      <c r="O364" s="92"/>
      <c r="P364" s="96"/>
    </row>
    <row r="365" spans="1:16" x14ac:dyDescent="0.25">
      <c r="A365" s="1"/>
      <c r="B365" s="1"/>
      <c r="C365" s="5">
        <f t="shared" si="11"/>
        <v>355</v>
      </c>
      <c r="D365" s="19" t="str">
        <f>IF(C365&gt;MAX(БЮДЖЕТ!$C:$C),"",INDEX(БЮДЖЕТ!$P$11:$P$9415,C365))</f>
        <v/>
      </c>
      <c r="E365" s="22">
        <f>IF(D365="",0,IF(COUNTIF(БЮДЖЕТ!$P:$P,D365)=1,0,1))</f>
        <v>0</v>
      </c>
      <c r="F365" s="19" t="str">
        <f>IF($D365="","",INDEX(БЮДЖЕТ!$N:$N,SUMIFS(БЮДЖЕТ!$B:$B,БЮДЖЕТ!$P:$P,$D365)))</f>
        <v/>
      </c>
      <c r="G365" s="19" t="str">
        <f>IF($D365="","",INDEX(БЮДЖЕТ!$X:$X,SUMIFS(БЮДЖЕТ!$B:$B,БЮДЖЕТ!$P:$P,$D365)))</f>
        <v/>
      </c>
      <c r="H365" s="36"/>
      <c r="I365" s="30">
        <f>IF(D365="",0,IF(G365=ФИО!$Q$8,0,SUM(р_дни!$J:$J))+SUMIFS(факт_операции!$L:$L,факт_операции!$D:$D,D365,факт_операции!$I:$I,операции!$F$8)-SUMIFS(факт_операции!$L:$L,факт_операции!$D:$D,D365,факт_операции!$I:$I,операции!$F$9)+SUMIFS(факт_операции!$L:$L,факт_операции!$D:$D,D365,факт_операции!$I:$I,операции!$F$10)-SUMIFS(факт_операции!$L:$L,факт_операции!$D:$D,D365,факт_операции!$I:$I,операции!$F$11))</f>
        <v>0</v>
      </c>
      <c r="J365" s="48">
        <f>ROUND(IF(D365="",0,IF(SUM(р_дни!$J:$J)=0,0,(SUMIFS(БЮДЖЕТ!$V:$V,БЮДЖЕТ!$P:$P,$D365)*IF(G365=ФИО!$Q$8,0,SUM(р_дни!$J:$J))+SUMIFS(факт_операции!$Q:$Q,факт_операции!$D:$D,$D365)*1000)/SUM(р_дни!$J:$J)))/100,0)*100</f>
        <v>0</v>
      </c>
      <c r="K365" s="48">
        <f>IF(D365="",0,SUMIFS(факт_операции!$O:$O,факт_операции!$D:$D,D365)-IF(SUMIFS(факт_операции!$Q:$Q,факт_операции!$D:$D,D365)&lt;&gt;0,SUMIFS(факт_операции!$O:$O,факт_операции!$D:$D,D365,факт_операции!$N:$N,операции!$H$11),0))</f>
        <v>0</v>
      </c>
      <c r="L365" s="48">
        <f>IF(D365="",0,SUMIFS(факт_операции!$T:$T,факт_операции!$D:$D,D365))</f>
        <v>0</v>
      </c>
      <c r="M365" s="86">
        <f t="shared" si="10"/>
        <v>0</v>
      </c>
      <c r="N365" s="36"/>
      <c r="O365" s="92"/>
      <c r="P365" s="96"/>
    </row>
    <row r="366" spans="1:16" x14ac:dyDescent="0.25">
      <c r="A366" s="1"/>
      <c r="B366" s="1"/>
      <c r="C366" s="5">
        <f t="shared" si="11"/>
        <v>356</v>
      </c>
      <c r="D366" s="19" t="str">
        <f>IF(C366&gt;MAX(БЮДЖЕТ!$C:$C),"",INDEX(БЮДЖЕТ!$P$11:$P$9415,C366))</f>
        <v/>
      </c>
      <c r="E366" s="22">
        <f>IF(D366="",0,IF(COUNTIF(БЮДЖЕТ!$P:$P,D366)=1,0,1))</f>
        <v>0</v>
      </c>
      <c r="F366" s="19" t="str">
        <f>IF($D366="","",INDEX(БЮДЖЕТ!$N:$N,SUMIFS(БЮДЖЕТ!$B:$B,БЮДЖЕТ!$P:$P,$D366)))</f>
        <v/>
      </c>
      <c r="G366" s="19" t="str">
        <f>IF($D366="","",INDEX(БЮДЖЕТ!$X:$X,SUMIFS(БЮДЖЕТ!$B:$B,БЮДЖЕТ!$P:$P,$D366)))</f>
        <v/>
      </c>
      <c r="H366" s="36"/>
      <c r="I366" s="30">
        <f>IF(D366="",0,IF(G366=ФИО!$Q$8,0,SUM(р_дни!$J:$J))+SUMIFS(факт_операции!$L:$L,факт_операции!$D:$D,D366,факт_операции!$I:$I,операции!$F$8)-SUMIFS(факт_операции!$L:$L,факт_операции!$D:$D,D366,факт_операции!$I:$I,операции!$F$9)+SUMIFS(факт_операции!$L:$L,факт_операции!$D:$D,D366,факт_операции!$I:$I,операции!$F$10)-SUMIFS(факт_операции!$L:$L,факт_операции!$D:$D,D366,факт_операции!$I:$I,операции!$F$11))</f>
        <v>0</v>
      </c>
      <c r="J366" s="48">
        <f>ROUND(IF(D366="",0,IF(SUM(р_дни!$J:$J)=0,0,(SUMIFS(БЮДЖЕТ!$V:$V,БЮДЖЕТ!$P:$P,$D366)*IF(G366=ФИО!$Q$8,0,SUM(р_дни!$J:$J))+SUMIFS(факт_операции!$Q:$Q,факт_операции!$D:$D,$D366)*1000)/SUM(р_дни!$J:$J)))/100,0)*100</f>
        <v>0</v>
      </c>
      <c r="K366" s="48">
        <f>IF(D366="",0,SUMIFS(факт_операции!$O:$O,факт_операции!$D:$D,D366)-IF(SUMIFS(факт_операции!$Q:$Q,факт_операции!$D:$D,D366)&lt;&gt;0,SUMIFS(факт_операции!$O:$O,факт_операции!$D:$D,D366,факт_операции!$N:$N,операции!$H$11),0))</f>
        <v>0</v>
      </c>
      <c r="L366" s="48">
        <f>IF(D366="",0,SUMIFS(факт_операции!$T:$T,факт_операции!$D:$D,D366))</f>
        <v>0</v>
      </c>
      <c r="M366" s="86">
        <f t="shared" si="10"/>
        <v>0</v>
      </c>
      <c r="N366" s="36"/>
      <c r="O366" s="92"/>
      <c r="P366" s="96"/>
    </row>
    <row r="367" spans="1:16" x14ac:dyDescent="0.25">
      <c r="A367" s="1"/>
      <c r="B367" s="1"/>
      <c r="C367" s="5">
        <f t="shared" si="11"/>
        <v>357</v>
      </c>
      <c r="D367" s="19" t="str">
        <f>IF(C367&gt;MAX(БЮДЖЕТ!$C:$C),"",INDEX(БЮДЖЕТ!$P$11:$P$9415,C367))</f>
        <v/>
      </c>
      <c r="E367" s="22">
        <f>IF(D367="",0,IF(COUNTIF(БЮДЖЕТ!$P:$P,D367)=1,0,1))</f>
        <v>0</v>
      </c>
      <c r="F367" s="19" t="str">
        <f>IF($D367="","",INDEX(БЮДЖЕТ!$N:$N,SUMIFS(БЮДЖЕТ!$B:$B,БЮДЖЕТ!$P:$P,$D367)))</f>
        <v/>
      </c>
      <c r="G367" s="19" t="str">
        <f>IF($D367="","",INDEX(БЮДЖЕТ!$X:$X,SUMIFS(БЮДЖЕТ!$B:$B,БЮДЖЕТ!$P:$P,$D367)))</f>
        <v/>
      </c>
      <c r="H367" s="36"/>
      <c r="I367" s="30">
        <f>IF(D367="",0,IF(G367=ФИО!$Q$8,0,SUM(р_дни!$J:$J))+SUMIFS(факт_операции!$L:$L,факт_операции!$D:$D,D367,факт_операции!$I:$I,операции!$F$8)-SUMIFS(факт_операции!$L:$L,факт_операции!$D:$D,D367,факт_операции!$I:$I,операции!$F$9)+SUMIFS(факт_операции!$L:$L,факт_операции!$D:$D,D367,факт_операции!$I:$I,операции!$F$10)-SUMIFS(факт_операции!$L:$L,факт_операции!$D:$D,D367,факт_операции!$I:$I,операции!$F$11))</f>
        <v>0</v>
      </c>
      <c r="J367" s="48">
        <f>ROUND(IF(D367="",0,IF(SUM(р_дни!$J:$J)=0,0,(SUMIFS(БЮДЖЕТ!$V:$V,БЮДЖЕТ!$P:$P,$D367)*IF(G367=ФИО!$Q$8,0,SUM(р_дни!$J:$J))+SUMIFS(факт_операции!$Q:$Q,факт_операции!$D:$D,$D367)*1000)/SUM(р_дни!$J:$J)))/100,0)*100</f>
        <v>0</v>
      </c>
      <c r="K367" s="48">
        <f>IF(D367="",0,SUMIFS(факт_операции!$O:$O,факт_операции!$D:$D,D367)-IF(SUMIFS(факт_операции!$Q:$Q,факт_операции!$D:$D,D367)&lt;&gt;0,SUMIFS(факт_операции!$O:$O,факт_операции!$D:$D,D367,факт_операции!$N:$N,операции!$H$11),0))</f>
        <v>0</v>
      </c>
      <c r="L367" s="48">
        <f>IF(D367="",0,SUMIFS(факт_операции!$T:$T,факт_операции!$D:$D,D367))</f>
        <v>0</v>
      </c>
      <c r="M367" s="86">
        <f t="shared" si="10"/>
        <v>0</v>
      </c>
      <c r="N367" s="36"/>
      <c r="O367" s="92"/>
      <c r="P367" s="96"/>
    </row>
    <row r="368" spans="1:16" x14ac:dyDescent="0.25">
      <c r="A368" s="1"/>
      <c r="B368" s="1"/>
      <c r="C368" s="5">
        <f t="shared" si="11"/>
        <v>358</v>
      </c>
      <c r="D368" s="19" t="str">
        <f>IF(C368&gt;MAX(БЮДЖЕТ!$C:$C),"",INDEX(БЮДЖЕТ!$P$11:$P$9415,C368))</f>
        <v/>
      </c>
      <c r="E368" s="22">
        <f>IF(D368="",0,IF(COUNTIF(БЮДЖЕТ!$P:$P,D368)=1,0,1))</f>
        <v>0</v>
      </c>
      <c r="F368" s="19" t="str">
        <f>IF($D368="","",INDEX(БЮДЖЕТ!$N:$N,SUMIFS(БЮДЖЕТ!$B:$B,БЮДЖЕТ!$P:$P,$D368)))</f>
        <v/>
      </c>
      <c r="G368" s="19" t="str">
        <f>IF($D368="","",INDEX(БЮДЖЕТ!$X:$X,SUMIFS(БЮДЖЕТ!$B:$B,БЮДЖЕТ!$P:$P,$D368)))</f>
        <v/>
      </c>
      <c r="H368" s="36"/>
      <c r="I368" s="30">
        <f>IF(D368="",0,IF(G368=ФИО!$Q$8,0,SUM(р_дни!$J:$J))+SUMIFS(факт_операции!$L:$L,факт_операции!$D:$D,D368,факт_операции!$I:$I,операции!$F$8)-SUMIFS(факт_операции!$L:$L,факт_операции!$D:$D,D368,факт_операции!$I:$I,операции!$F$9)+SUMIFS(факт_операции!$L:$L,факт_операции!$D:$D,D368,факт_операции!$I:$I,операции!$F$10)-SUMIFS(факт_операции!$L:$L,факт_операции!$D:$D,D368,факт_операции!$I:$I,операции!$F$11))</f>
        <v>0</v>
      </c>
      <c r="J368" s="48">
        <f>ROUND(IF(D368="",0,IF(SUM(р_дни!$J:$J)=0,0,(SUMIFS(БЮДЖЕТ!$V:$V,БЮДЖЕТ!$P:$P,$D368)*IF(G368=ФИО!$Q$8,0,SUM(р_дни!$J:$J))+SUMIFS(факт_операции!$Q:$Q,факт_операции!$D:$D,$D368)*1000)/SUM(р_дни!$J:$J)))/100,0)*100</f>
        <v>0</v>
      </c>
      <c r="K368" s="48">
        <f>IF(D368="",0,SUMIFS(факт_операции!$O:$O,факт_операции!$D:$D,D368)-IF(SUMIFS(факт_операции!$Q:$Q,факт_операции!$D:$D,D368)&lt;&gt;0,SUMIFS(факт_операции!$O:$O,факт_операции!$D:$D,D368,факт_операции!$N:$N,операции!$H$11),0))</f>
        <v>0</v>
      </c>
      <c r="L368" s="48">
        <f>IF(D368="",0,SUMIFS(факт_операции!$T:$T,факт_операции!$D:$D,D368))</f>
        <v>0</v>
      </c>
      <c r="M368" s="86">
        <f t="shared" si="10"/>
        <v>0</v>
      </c>
      <c r="N368" s="36"/>
      <c r="O368" s="92"/>
      <c r="P368" s="96"/>
    </row>
    <row r="369" spans="1:16" x14ac:dyDescent="0.25">
      <c r="A369" s="1"/>
      <c r="B369" s="1"/>
      <c r="C369" s="5">
        <f t="shared" si="11"/>
        <v>359</v>
      </c>
      <c r="D369" s="19" t="str">
        <f>IF(C369&gt;MAX(БЮДЖЕТ!$C:$C),"",INDEX(БЮДЖЕТ!$P$11:$P$9415,C369))</f>
        <v/>
      </c>
      <c r="E369" s="22">
        <f>IF(D369="",0,IF(COUNTIF(БЮДЖЕТ!$P:$P,D369)=1,0,1))</f>
        <v>0</v>
      </c>
      <c r="F369" s="19" t="str">
        <f>IF($D369="","",INDEX(БЮДЖЕТ!$N:$N,SUMIFS(БЮДЖЕТ!$B:$B,БЮДЖЕТ!$P:$P,$D369)))</f>
        <v/>
      </c>
      <c r="G369" s="19" t="str">
        <f>IF($D369="","",INDEX(БЮДЖЕТ!$X:$X,SUMIFS(БЮДЖЕТ!$B:$B,БЮДЖЕТ!$P:$P,$D369)))</f>
        <v/>
      </c>
      <c r="H369" s="36"/>
      <c r="I369" s="30">
        <f>IF(D369="",0,IF(G369=ФИО!$Q$8,0,SUM(р_дни!$J:$J))+SUMIFS(факт_операции!$L:$L,факт_операции!$D:$D,D369,факт_операции!$I:$I,операции!$F$8)-SUMIFS(факт_операции!$L:$L,факт_операции!$D:$D,D369,факт_операции!$I:$I,операции!$F$9)+SUMIFS(факт_операции!$L:$L,факт_операции!$D:$D,D369,факт_операции!$I:$I,операции!$F$10)-SUMIFS(факт_операции!$L:$L,факт_операции!$D:$D,D369,факт_операции!$I:$I,операции!$F$11))</f>
        <v>0</v>
      </c>
      <c r="J369" s="48">
        <f>ROUND(IF(D369="",0,IF(SUM(р_дни!$J:$J)=0,0,(SUMIFS(БЮДЖЕТ!$V:$V,БЮДЖЕТ!$P:$P,$D369)*IF(G369=ФИО!$Q$8,0,SUM(р_дни!$J:$J))+SUMIFS(факт_операции!$Q:$Q,факт_операции!$D:$D,$D369)*1000)/SUM(р_дни!$J:$J)))/100,0)*100</f>
        <v>0</v>
      </c>
      <c r="K369" s="48">
        <f>IF(D369="",0,SUMIFS(факт_операции!$O:$O,факт_операции!$D:$D,D369)-IF(SUMIFS(факт_операции!$Q:$Q,факт_операции!$D:$D,D369)&lt;&gt;0,SUMIFS(факт_операции!$O:$O,факт_операции!$D:$D,D369,факт_операции!$N:$N,операции!$H$11),0))</f>
        <v>0</v>
      </c>
      <c r="L369" s="48">
        <f>IF(D369="",0,SUMIFS(факт_операции!$T:$T,факт_операции!$D:$D,D369))</f>
        <v>0</v>
      </c>
      <c r="M369" s="86">
        <f t="shared" si="10"/>
        <v>0</v>
      </c>
      <c r="N369" s="36"/>
      <c r="O369" s="92"/>
      <c r="P369" s="96"/>
    </row>
    <row r="370" spans="1:16" x14ac:dyDescent="0.25">
      <c r="A370" s="1"/>
      <c r="B370" s="1"/>
      <c r="C370" s="5">
        <f t="shared" si="11"/>
        <v>360</v>
      </c>
      <c r="D370" s="19" t="str">
        <f>IF(C370&gt;MAX(БЮДЖЕТ!$C:$C),"",INDEX(БЮДЖЕТ!$P$11:$P$9415,C370))</f>
        <v/>
      </c>
      <c r="E370" s="22">
        <f>IF(D370="",0,IF(COUNTIF(БЮДЖЕТ!$P:$P,D370)=1,0,1))</f>
        <v>0</v>
      </c>
      <c r="F370" s="19" t="str">
        <f>IF($D370="","",INDEX(БЮДЖЕТ!$N:$N,SUMIFS(БЮДЖЕТ!$B:$B,БЮДЖЕТ!$P:$P,$D370)))</f>
        <v/>
      </c>
      <c r="G370" s="19" t="str">
        <f>IF($D370="","",INDEX(БЮДЖЕТ!$X:$X,SUMIFS(БЮДЖЕТ!$B:$B,БЮДЖЕТ!$P:$P,$D370)))</f>
        <v/>
      </c>
      <c r="H370" s="36"/>
      <c r="I370" s="30">
        <f>IF(D370="",0,IF(G370=ФИО!$Q$8,0,SUM(р_дни!$J:$J))+SUMIFS(факт_операции!$L:$L,факт_операции!$D:$D,D370,факт_операции!$I:$I,операции!$F$8)-SUMIFS(факт_операции!$L:$L,факт_операции!$D:$D,D370,факт_операции!$I:$I,операции!$F$9)+SUMIFS(факт_операции!$L:$L,факт_операции!$D:$D,D370,факт_операции!$I:$I,операции!$F$10)-SUMIFS(факт_операции!$L:$L,факт_операции!$D:$D,D370,факт_операции!$I:$I,операции!$F$11))</f>
        <v>0</v>
      </c>
      <c r="J370" s="48">
        <f>ROUND(IF(D370="",0,IF(SUM(р_дни!$J:$J)=0,0,(SUMIFS(БЮДЖЕТ!$V:$V,БЮДЖЕТ!$P:$P,$D370)*IF(G370=ФИО!$Q$8,0,SUM(р_дни!$J:$J))+SUMIFS(факт_операции!$Q:$Q,факт_операции!$D:$D,$D370)*1000)/SUM(р_дни!$J:$J)))/100,0)*100</f>
        <v>0</v>
      </c>
      <c r="K370" s="48">
        <f>IF(D370="",0,SUMIFS(факт_операции!$O:$O,факт_операции!$D:$D,D370)-IF(SUMIFS(факт_операции!$Q:$Q,факт_операции!$D:$D,D370)&lt;&gt;0,SUMIFS(факт_операции!$O:$O,факт_операции!$D:$D,D370,факт_операции!$N:$N,операции!$H$11),0))</f>
        <v>0</v>
      </c>
      <c r="L370" s="48">
        <f>IF(D370="",0,SUMIFS(факт_операции!$T:$T,факт_операции!$D:$D,D370))</f>
        <v>0</v>
      </c>
      <c r="M370" s="86">
        <f t="shared" si="10"/>
        <v>0</v>
      </c>
      <c r="N370" s="36"/>
      <c r="O370" s="92"/>
      <c r="P370" s="96"/>
    </row>
    <row r="371" spans="1:16" x14ac:dyDescent="0.25">
      <c r="A371" s="1"/>
      <c r="B371" s="1"/>
      <c r="C371" s="5">
        <f t="shared" si="11"/>
        <v>361</v>
      </c>
      <c r="D371" s="19" t="str">
        <f>IF(C371&gt;MAX(БЮДЖЕТ!$C:$C),"",INDEX(БЮДЖЕТ!$P$11:$P$9415,C371))</f>
        <v/>
      </c>
      <c r="E371" s="22">
        <f>IF(D371="",0,IF(COUNTIF(БЮДЖЕТ!$P:$P,D371)=1,0,1))</f>
        <v>0</v>
      </c>
      <c r="F371" s="19" t="str">
        <f>IF($D371="","",INDEX(БЮДЖЕТ!$N:$N,SUMIFS(БЮДЖЕТ!$B:$B,БЮДЖЕТ!$P:$P,$D371)))</f>
        <v/>
      </c>
      <c r="G371" s="19" t="str">
        <f>IF($D371="","",INDEX(БЮДЖЕТ!$X:$X,SUMIFS(БЮДЖЕТ!$B:$B,БЮДЖЕТ!$P:$P,$D371)))</f>
        <v/>
      </c>
      <c r="H371" s="36"/>
      <c r="I371" s="30">
        <f>IF(D371="",0,IF(G371=ФИО!$Q$8,0,SUM(р_дни!$J:$J))+SUMIFS(факт_операции!$L:$L,факт_операции!$D:$D,D371,факт_операции!$I:$I,операции!$F$8)-SUMIFS(факт_операции!$L:$L,факт_операции!$D:$D,D371,факт_операции!$I:$I,операции!$F$9)+SUMIFS(факт_операции!$L:$L,факт_операции!$D:$D,D371,факт_операции!$I:$I,операции!$F$10)-SUMIFS(факт_операции!$L:$L,факт_операции!$D:$D,D371,факт_операции!$I:$I,операции!$F$11))</f>
        <v>0</v>
      </c>
      <c r="J371" s="48">
        <f>ROUND(IF(D371="",0,IF(SUM(р_дни!$J:$J)=0,0,(SUMIFS(БЮДЖЕТ!$V:$V,БЮДЖЕТ!$P:$P,$D371)*IF(G371=ФИО!$Q$8,0,SUM(р_дни!$J:$J))+SUMIFS(факт_операции!$Q:$Q,факт_операции!$D:$D,$D371)*1000)/SUM(р_дни!$J:$J)))/100,0)*100</f>
        <v>0</v>
      </c>
      <c r="K371" s="48">
        <f>IF(D371="",0,SUMIFS(факт_операции!$O:$O,факт_операции!$D:$D,D371)-IF(SUMIFS(факт_операции!$Q:$Q,факт_операции!$D:$D,D371)&lt;&gt;0,SUMIFS(факт_операции!$O:$O,факт_операции!$D:$D,D371,факт_операции!$N:$N,операции!$H$11),0))</f>
        <v>0</v>
      </c>
      <c r="L371" s="48">
        <f>IF(D371="",0,SUMIFS(факт_операции!$T:$T,факт_операции!$D:$D,D371))</f>
        <v>0</v>
      </c>
      <c r="M371" s="86">
        <f t="shared" si="10"/>
        <v>0</v>
      </c>
      <c r="N371" s="36"/>
      <c r="O371" s="92"/>
      <c r="P371" s="96"/>
    </row>
    <row r="372" spans="1:16" x14ac:dyDescent="0.25">
      <c r="A372" s="1"/>
      <c r="B372" s="1"/>
      <c r="C372" s="5">
        <f t="shared" si="11"/>
        <v>362</v>
      </c>
      <c r="D372" s="19" t="str">
        <f>IF(C372&gt;MAX(БЮДЖЕТ!$C:$C),"",INDEX(БЮДЖЕТ!$P$11:$P$9415,C372))</f>
        <v/>
      </c>
      <c r="E372" s="22">
        <f>IF(D372="",0,IF(COUNTIF(БЮДЖЕТ!$P:$P,D372)=1,0,1))</f>
        <v>0</v>
      </c>
      <c r="F372" s="19" t="str">
        <f>IF($D372="","",INDEX(БЮДЖЕТ!$N:$N,SUMIFS(БЮДЖЕТ!$B:$B,БЮДЖЕТ!$P:$P,$D372)))</f>
        <v/>
      </c>
      <c r="G372" s="19" t="str">
        <f>IF($D372="","",INDEX(БЮДЖЕТ!$X:$X,SUMIFS(БЮДЖЕТ!$B:$B,БЮДЖЕТ!$P:$P,$D372)))</f>
        <v/>
      </c>
      <c r="H372" s="36"/>
      <c r="I372" s="30">
        <f>IF(D372="",0,IF(G372=ФИО!$Q$8,0,SUM(р_дни!$J:$J))+SUMIFS(факт_операции!$L:$L,факт_операции!$D:$D,D372,факт_операции!$I:$I,операции!$F$8)-SUMIFS(факт_операции!$L:$L,факт_операции!$D:$D,D372,факт_операции!$I:$I,операции!$F$9)+SUMIFS(факт_операции!$L:$L,факт_операции!$D:$D,D372,факт_операции!$I:$I,операции!$F$10)-SUMIFS(факт_операции!$L:$L,факт_операции!$D:$D,D372,факт_операции!$I:$I,операции!$F$11))</f>
        <v>0</v>
      </c>
      <c r="J372" s="48">
        <f>ROUND(IF(D372="",0,IF(SUM(р_дни!$J:$J)=0,0,(SUMIFS(БЮДЖЕТ!$V:$V,БЮДЖЕТ!$P:$P,$D372)*IF(G372=ФИО!$Q$8,0,SUM(р_дни!$J:$J))+SUMIFS(факт_операции!$Q:$Q,факт_операции!$D:$D,$D372)*1000)/SUM(р_дни!$J:$J)))/100,0)*100</f>
        <v>0</v>
      </c>
      <c r="K372" s="48">
        <f>IF(D372="",0,SUMIFS(факт_операции!$O:$O,факт_операции!$D:$D,D372)-IF(SUMIFS(факт_операции!$Q:$Q,факт_операции!$D:$D,D372)&lt;&gt;0,SUMIFS(факт_операции!$O:$O,факт_операции!$D:$D,D372,факт_операции!$N:$N,операции!$H$11),0))</f>
        <v>0</v>
      </c>
      <c r="L372" s="48">
        <f>IF(D372="",0,SUMIFS(факт_операции!$T:$T,факт_операции!$D:$D,D372))</f>
        <v>0</v>
      </c>
      <c r="M372" s="86">
        <f t="shared" si="10"/>
        <v>0</v>
      </c>
      <c r="N372" s="36"/>
      <c r="O372" s="92"/>
      <c r="P372" s="96"/>
    </row>
    <row r="373" spans="1:16" x14ac:dyDescent="0.25">
      <c r="A373" s="1"/>
      <c r="B373" s="1"/>
      <c r="C373" s="5">
        <f t="shared" si="11"/>
        <v>363</v>
      </c>
      <c r="D373" s="19" t="str">
        <f>IF(C373&gt;MAX(БЮДЖЕТ!$C:$C),"",INDEX(БЮДЖЕТ!$P$11:$P$9415,C373))</f>
        <v/>
      </c>
      <c r="E373" s="22">
        <f>IF(D373="",0,IF(COUNTIF(БЮДЖЕТ!$P:$P,D373)=1,0,1))</f>
        <v>0</v>
      </c>
      <c r="F373" s="19" t="str">
        <f>IF($D373="","",INDEX(БЮДЖЕТ!$N:$N,SUMIFS(БЮДЖЕТ!$B:$B,БЮДЖЕТ!$P:$P,$D373)))</f>
        <v/>
      </c>
      <c r="G373" s="19" t="str">
        <f>IF($D373="","",INDEX(БЮДЖЕТ!$X:$X,SUMIFS(БЮДЖЕТ!$B:$B,БЮДЖЕТ!$P:$P,$D373)))</f>
        <v/>
      </c>
      <c r="H373" s="36"/>
      <c r="I373" s="30">
        <f>IF(D373="",0,IF(G373=ФИО!$Q$8,0,SUM(р_дни!$J:$J))+SUMIFS(факт_операции!$L:$L,факт_операции!$D:$D,D373,факт_операции!$I:$I,операции!$F$8)-SUMIFS(факт_операции!$L:$L,факт_операции!$D:$D,D373,факт_операции!$I:$I,операции!$F$9)+SUMIFS(факт_операции!$L:$L,факт_операции!$D:$D,D373,факт_операции!$I:$I,операции!$F$10)-SUMIFS(факт_операции!$L:$L,факт_операции!$D:$D,D373,факт_операции!$I:$I,операции!$F$11))</f>
        <v>0</v>
      </c>
      <c r="J373" s="48">
        <f>ROUND(IF(D373="",0,IF(SUM(р_дни!$J:$J)=0,0,(SUMIFS(БЮДЖЕТ!$V:$V,БЮДЖЕТ!$P:$P,$D373)*IF(G373=ФИО!$Q$8,0,SUM(р_дни!$J:$J))+SUMIFS(факт_операции!$Q:$Q,факт_операции!$D:$D,$D373)*1000)/SUM(р_дни!$J:$J)))/100,0)*100</f>
        <v>0</v>
      </c>
      <c r="K373" s="48">
        <f>IF(D373="",0,SUMIFS(факт_операции!$O:$O,факт_операции!$D:$D,D373)-IF(SUMIFS(факт_операции!$Q:$Q,факт_операции!$D:$D,D373)&lt;&gt;0,SUMIFS(факт_операции!$O:$O,факт_операции!$D:$D,D373,факт_операции!$N:$N,операции!$H$11),0))</f>
        <v>0</v>
      </c>
      <c r="L373" s="48">
        <f>IF(D373="",0,SUMIFS(факт_операции!$T:$T,факт_операции!$D:$D,D373))</f>
        <v>0</v>
      </c>
      <c r="M373" s="86">
        <f t="shared" si="10"/>
        <v>0</v>
      </c>
      <c r="N373" s="36"/>
      <c r="O373" s="92"/>
      <c r="P373" s="96"/>
    </row>
    <row r="374" spans="1:16" x14ac:dyDescent="0.25">
      <c r="A374" s="1"/>
      <c r="B374" s="1"/>
      <c r="C374" s="5">
        <f t="shared" si="11"/>
        <v>364</v>
      </c>
      <c r="D374" s="19" t="str">
        <f>IF(C374&gt;MAX(БЮДЖЕТ!$C:$C),"",INDEX(БЮДЖЕТ!$P$11:$P$9415,C374))</f>
        <v/>
      </c>
      <c r="E374" s="22">
        <f>IF(D374="",0,IF(COUNTIF(БЮДЖЕТ!$P:$P,D374)=1,0,1))</f>
        <v>0</v>
      </c>
      <c r="F374" s="19" t="str">
        <f>IF($D374="","",INDEX(БЮДЖЕТ!$N:$N,SUMIFS(БЮДЖЕТ!$B:$B,БЮДЖЕТ!$P:$P,$D374)))</f>
        <v/>
      </c>
      <c r="G374" s="19" t="str">
        <f>IF($D374="","",INDEX(БЮДЖЕТ!$X:$X,SUMIFS(БЮДЖЕТ!$B:$B,БЮДЖЕТ!$P:$P,$D374)))</f>
        <v/>
      </c>
      <c r="H374" s="36"/>
      <c r="I374" s="30">
        <f>IF(D374="",0,IF(G374=ФИО!$Q$8,0,SUM(р_дни!$J:$J))+SUMIFS(факт_операции!$L:$L,факт_операции!$D:$D,D374,факт_операции!$I:$I,операции!$F$8)-SUMIFS(факт_операции!$L:$L,факт_операции!$D:$D,D374,факт_операции!$I:$I,операции!$F$9)+SUMIFS(факт_операции!$L:$L,факт_операции!$D:$D,D374,факт_операции!$I:$I,операции!$F$10)-SUMIFS(факт_операции!$L:$L,факт_операции!$D:$D,D374,факт_операции!$I:$I,операции!$F$11))</f>
        <v>0</v>
      </c>
      <c r="J374" s="48">
        <f>ROUND(IF(D374="",0,IF(SUM(р_дни!$J:$J)=0,0,(SUMIFS(БЮДЖЕТ!$V:$V,БЮДЖЕТ!$P:$P,$D374)*IF(G374=ФИО!$Q$8,0,SUM(р_дни!$J:$J))+SUMIFS(факт_операции!$Q:$Q,факт_операции!$D:$D,$D374)*1000)/SUM(р_дни!$J:$J)))/100,0)*100</f>
        <v>0</v>
      </c>
      <c r="K374" s="48">
        <f>IF(D374="",0,SUMIFS(факт_операции!$O:$O,факт_операции!$D:$D,D374)-IF(SUMIFS(факт_операции!$Q:$Q,факт_операции!$D:$D,D374)&lt;&gt;0,SUMIFS(факт_операции!$O:$O,факт_операции!$D:$D,D374,факт_операции!$N:$N,операции!$H$11),0))</f>
        <v>0</v>
      </c>
      <c r="L374" s="48">
        <f>IF(D374="",0,SUMIFS(факт_операции!$T:$T,факт_операции!$D:$D,D374))</f>
        <v>0</v>
      </c>
      <c r="M374" s="86">
        <f t="shared" si="10"/>
        <v>0</v>
      </c>
      <c r="N374" s="36"/>
      <c r="O374" s="92"/>
      <c r="P374" s="96"/>
    </row>
    <row r="375" spans="1:16" x14ac:dyDescent="0.25">
      <c r="A375" s="1"/>
      <c r="B375" s="1"/>
      <c r="C375" s="5">
        <f t="shared" si="11"/>
        <v>365</v>
      </c>
      <c r="D375" s="19" t="str">
        <f>IF(C375&gt;MAX(БЮДЖЕТ!$C:$C),"",INDEX(БЮДЖЕТ!$P$11:$P$9415,C375))</f>
        <v/>
      </c>
      <c r="E375" s="22">
        <f>IF(D375="",0,IF(COUNTIF(БЮДЖЕТ!$P:$P,D375)=1,0,1))</f>
        <v>0</v>
      </c>
      <c r="F375" s="19" t="str">
        <f>IF($D375="","",INDEX(БЮДЖЕТ!$N:$N,SUMIFS(БЮДЖЕТ!$B:$B,БЮДЖЕТ!$P:$P,$D375)))</f>
        <v/>
      </c>
      <c r="G375" s="19" t="str">
        <f>IF($D375="","",INDEX(БЮДЖЕТ!$X:$X,SUMIFS(БЮДЖЕТ!$B:$B,БЮДЖЕТ!$P:$P,$D375)))</f>
        <v/>
      </c>
      <c r="H375" s="36"/>
      <c r="I375" s="30">
        <f>IF(D375="",0,IF(G375=ФИО!$Q$8,0,SUM(р_дни!$J:$J))+SUMIFS(факт_операции!$L:$L,факт_операции!$D:$D,D375,факт_операции!$I:$I,операции!$F$8)-SUMIFS(факт_операции!$L:$L,факт_операции!$D:$D,D375,факт_операции!$I:$I,операции!$F$9)+SUMIFS(факт_операции!$L:$L,факт_операции!$D:$D,D375,факт_операции!$I:$I,операции!$F$10)-SUMIFS(факт_операции!$L:$L,факт_операции!$D:$D,D375,факт_операции!$I:$I,операции!$F$11))</f>
        <v>0</v>
      </c>
      <c r="J375" s="48">
        <f>ROUND(IF(D375="",0,IF(SUM(р_дни!$J:$J)=0,0,(SUMIFS(БЮДЖЕТ!$V:$V,БЮДЖЕТ!$P:$P,$D375)*IF(G375=ФИО!$Q$8,0,SUM(р_дни!$J:$J))+SUMIFS(факт_операции!$Q:$Q,факт_операции!$D:$D,$D375)*1000)/SUM(р_дни!$J:$J)))/100,0)*100</f>
        <v>0</v>
      </c>
      <c r="K375" s="48">
        <f>IF(D375="",0,SUMIFS(факт_операции!$O:$O,факт_операции!$D:$D,D375)-IF(SUMIFS(факт_операции!$Q:$Q,факт_операции!$D:$D,D375)&lt;&gt;0,SUMIFS(факт_операции!$O:$O,факт_операции!$D:$D,D375,факт_операции!$N:$N,операции!$H$11),0))</f>
        <v>0</v>
      </c>
      <c r="L375" s="48">
        <f>IF(D375="",0,SUMIFS(факт_операции!$T:$T,факт_операции!$D:$D,D375))</f>
        <v>0</v>
      </c>
      <c r="M375" s="86">
        <f t="shared" si="10"/>
        <v>0</v>
      </c>
      <c r="N375" s="36"/>
      <c r="O375" s="92"/>
      <c r="P375" s="96"/>
    </row>
    <row r="376" spans="1:16" x14ac:dyDescent="0.25">
      <c r="A376" s="1"/>
      <c r="B376" s="1"/>
      <c r="C376" s="5">
        <f t="shared" si="11"/>
        <v>366</v>
      </c>
      <c r="D376" s="19" t="str">
        <f>IF(C376&gt;MAX(БЮДЖЕТ!$C:$C),"",INDEX(БЮДЖЕТ!$P$11:$P$9415,C376))</f>
        <v/>
      </c>
      <c r="E376" s="22">
        <f>IF(D376="",0,IF(COUNTIF(БЮДЖЕТ!$P:$P,D376)=1,0,1))</f>
        <v>0</v>
      </c>
      <c r="F376" s="19" t="str">
        <f>IF($D376="","",INDEX(БЮДЖЕТ!$N:$N,SUMIFS(БЮДЖЕТ!$B:$B,БЮДЖЕТ!$P:$P,$D376)))</f>
        <v/>
      </c>
      <c r="G376" s="19" t="str">
        <f>IF($D376="","",INDEX(БЮДЖЕТ!$X:$X,SUMIFS(БЮДЖЕТ!$B:$B,БЮДЖЕТ!$P:$P,$D376)))</f>
        <v/>
      </c>
      <c r="H376" s="36"/>
      <c r="I376" s="30">
        <f>IF(D376="",0,IF(G376=ФИО!$Q$8,0,SUM(р_дни!$J:$J))+SUMIFS(факт_операции!$L:$L,факт_операции!$D:$D,D376,факт_операции!$I:$I,операции!$F$8)-SUMIFS(факт_операции!$L:$L,факт_операции!$D:$D,D376,факт_операции!$I:$I,операции!$F$9)+SUMIFS(факт_операции!$L:$L,факт_операции!$D:$D,D376,факт_операции!$I:$I,операции!$F$10)-SUMIFS(факт_операции!$L:$L,факт_операции!$D:$D,D376,факт_операции!$I:$I,операции!$F$11))</f>
        <v>0</v>
      </c>
      <c r="J376" s="48">
        <f>ROUND(IF(D376="",0,IF(SUM(р_дни!$J:$J)=0,0,(SUMIFS(БЮДЖЕТ!$V:$V,БЮДЖЕТ!$P:$P,$D376)*IF(G376=ФИО!$Q$8,0,SUM(р_дни!$J:$J))+SUMIFS(факт_операции!$Q:$Q,факт_операции!$D:$D,$D376)*1000)/SUM(р_дни!$J:$J)))/100,0)*100</f>
        <v>0</v>
      </c>
      <c r="K376" s="48">
        <f>IF(D376="",0,SUMIFS(факт_операции!$O:$O,факт_операции!$D:$D,D376)-IF(SUMIFS(факт_операции!$Q:$Q,факт_операции!$D:$D,D376)&lt;&gt;0,SUMIFS(факт_операции!$O:$O,факт_операции!$D:$D,D376,факт_операции!$N:$N,операции!$H$11),0))</f>
        <v>0</v>
      </c>
      <c r="L376" s="48">
        <f>IF(D376="",0,SUMIFS(факт_операции!$T:$T,факт_операции!$D:$D,D376))</f>
        <v>0</v>
      </c>
      <c r="M376" s="86">
        <f t="shared" si="10"/>
        <v>0</v>
      </c>
      <c r="N376" s="36"/>
      <c r="O376" s="92"/>
      <c r="P376" s="96"/>
    </row>
    <row r="377" spans="1:16" x14ac:dyDescent="0.25">
      <c r="A377" s="1"/>
      <c r="B377" s="1"/>
      <c r="C377" s="5">
        <f t="shared" si="11"/>
        <v>367</v>
      </c>
      <c r="D377" s="19" t="str">
        <f>IF(C377&gt;MAX(БЮДЖЕТ!$C:$C),"",INDEX(БЮДЖЕТ!$P$11:$P$9415,C377))</f>
        <v/>
      </c>
      <c r="E377" s="22">
        <f>IF(D377="",0,IF(COUNTIF(БЮДЖЕТ!$P:$P,D377)=1,0,1))</f>
        <v>0</v>
      </c>
      <c r="F377" s="19" t="str">
        <f>IF($D377="","",INDEX(БЮДЖЕТ!$N:$N,SUMIFS(БЮДЖЕТ!$B:$B,БЮДЖЕТ!$P:$P,$D377)))</f>
        <v/>
      </c>
      <c r="G377" s="19" t="str">
        <f>IF($D377="","",INDEX(БЮДЖЕТ!$X:$X,SUMIFS(БЮДЖЕТ!$B:$B,БЮДЖЕТ!$P:$P,$D377)))</f>
        <v/>
      </c>
      <c r="H377" s="36"/>
      <c r="I377" s="30">
        <f>IF(D377="",0,IF(G377=ФИО!$Q$8,0,SUM(р_дни!$J:$J))+SUMIFS(факт_операции!$L:$L,факт_операции!$D:$D,D377,факт_операции!$I:$I,операции!$F$8)-SUMIFS(факт_операции!$L:$L,факт_операции!$D:$D,D377,факт_операции!$I:$I,операции!$F$9)+SUMIFS(факт_операции!$L:$L,факт_операции!$D:$D,D377,факт_операции!$I:$I,операции!$F$10)-SUMIFS(факт_операции!$L:$L,факт_операции!$D:$D,D377,факт_операции!$I:$I,операции!$F$11))</f>
        <v>0</v>
      </c>
      <c r="J377" s="48">
        <f>ROUND(IF(D377="",0,IF(SUM(р_дни!$J:$J)=0,0,(SUMIFS(БЮДЖЕТ!$V:$V,БЮДЖЕТ!$P:$P,$D377)*IF(G377=ФИО!$Q$8,0,SUM(р_дни!$J:$J))+SUMIFS(факт_операции!$Q:$Q,факт_операции!$D:$D,$D377)*1000)/SUM(р_дни!$J:$J)))/100,0)*100</f>
        <v>0</v>
      </c>
      <c r="K377" s="48">
        <f>IF(D377="",0,SUMIFS(факт_операции!$O:$O,факт_операции!$D:$D,D377)-IF(SUMIFS(факт_операции!$Q:$Q,факт_операции!$D:$D,D377)&lt;&gt;0,SUMIFS(факт_операции!$O:$O,факт_операции!$D:$D,D377,факт_операции!$N:$N,операции!$H$11),0))</f>
        <v>0</v>
      </c>
      <c r="L377" s="48">
        <f>IF(D377="",0,SUMIFS(факт_операции!$T:$T,факт_операции!$D:$D,D377))</f>
        <v>0</v>
      </c>
      <c r="M377" s="86">
        <f t="shared" si="10"/>
        <v>0</v>
      </c>
      <c r="N377" s="36"/>
      <c r="O377" s="92"/>
      <c r="P377" s="96"/>
    </row>
    <row r="378" spans="1:16" x14ac:dyDescent="0.25">
      <c r="A378" s="1"/>
      <c r="B378" s="1"/>
      <c r="C378" s="5">
        <f t="shared" si="11"/>
        <v>368</v>
      </c>
      <c r="D378" s="19" t="str">
        <f>IF(C378&gt;MAX(БЮДЖЕТ!$C:$C),"",INDEX(БЮДЖЕТ!$P$11:$P$9415,C378))</f>
        <v/>
      </c>
      <c r="E378" s="22">
        <f>IF(D378="",0,IF(COUNTIF(БЮДЖЕТ!$P:$P,D378)=1,0,1))</f>
        <v>0</v>
      </c>
      <c r="F378" s="19" t="str">
        <f>IF($D378="","",INDEX(БЮДЖЕТ!$N:$N,SUMIFS(БЮДЖЕТ!$B:$B,БЮДЖЕТ!$P:$P,$D378)))</f>
        <v/>
      </c>
      <c r="G378" s="19" t="str">
        <f>IF($D378="","",INDEX(БЮДЖЕТ!$X:$X,SUMIFS(БЮДЖЕТ!$B:$B,БЮДЖЕТ!$P:$P,$D378)))</f>
        <v/>
      </c>
      <c r="H378" s="36"/>
      <c r="I378" s="30">
        <f>IF(D378="",0,IF(G378=ФИО!$Q$8,0,SUM(р_дни!$J:$J))+SUMIFS(факт_операции!$L:$L,факт_операции!$D:$D,D378,факт_операции!$I:$I,операции!$F$8)-SUMIFS(факт_операции!$L:$L,факт_операции!$D:$D,D378,факт_операции!$I:$I,операции!$F$9)+SUMIFS(факт_операции!$L:$L,факт_операции!$D:$D,D378,факт_операции!$I:$I,операции!$F$10)-SUMIFS(факт_операции!$L:$L,факт_операции!$D:$D,D378,факт_операции!$I:$I,операции!$F$11))</f>
        <v>0</v>
      </c>
      <c r="J378" s="48">
        <f>ROUND(IF(D378="",0,IF(SUM(р_дни!$J:$J)=0,0,(SUMIFS(БЮДЖЕТ!$V:$V,БЮДЖЕТ!$P:$P,$D378)*IF(G378=ФИО!$Q$8,0,SUM(р_дни!$J:$J))+SUMIFS(факт_операции!$Q:$Q,факт_операции!$D:$D,$D378)*1000)/SUM(р_дни!$J:$J)))/100,0)*100</f>
        <v>0</v>
      </c>
      <c r="K378" s="48">
        <f>IF(D378="",0,SUMIFS(факт_операции!$O:$O,факт_операции!$D:$D,D378)-IF(SUMIFS(факт_операции!$Q:$Q,факт_операции!$D:$D,D378)&lt;&gt;0,SUMIFS(факт_операции!$O:$O,факт_операции!$D:$D,D378,факт_операции!$N:$N,операции!$H$11),0))</f>
        <v>0</v>
      </c>
      <c r="L378" s="48">
        <f>IF(D378="",0,SUMIFS(факт_операции!$T:$T,факт_операции!$D:$D,D378))</f>
        <v>0</v>
      </c>
      <c r="M378" s="86">
        <f t="shared" si="10"/>
        <v>0</v>
      </c>
      <c r="N378" s="36"/>
      <c r="O378" s="92"/>
      <c r="P378" s="96"/>
    </row>
    <row r="379" spans="1:16" x14ac:dyDescent="0.25">
      <c r="A379" s="1"/>
      <c r="B379" s="1"/>
      <c r="C379" s="5">
        <f t="shared" si="11"/>
        <v>369</v>
      </c>
      <c r="D379" s="19" t="str">
        <f>IF(C379&gt;MAX(БЮДЖЕТ!$C:$C),"",INDEX(БЮДЖЕТ!$P$11:$P$9415,C379))</f>
        <v/>
      </c>
      <c r="E379" s="22">
        <f>IF(D379="",0,IF(COUNTIF(БЮДЖЕТ!$P:$P,D379)=1,0,1))</f>
        <v>0</v>
      </c>
      <c r="F379" s="19" t="str">
        <f>IF($D379="","",INDEX(БЮДЖЕТ!$N:$N,SUMIFS(БЮДЖЕТ!$B:$B,БЮДЖЕТ!$P:$P,$D379)))</f>
        <v/>
      </c>
      <c r="G379" s="19" t="str">
        <f>IF($D379="","",INDEX(БЮДЖЕТ!$X:$X,SUMIFS(БЮДЖЕТ!$B:$B,БЮДЖЕТ!$P:$P,$D379)))</f>
        <v/>
      </c>
      <c r="H379" s="36"/>
      <c r="I379" s="30">
        <f>IF(D379="",0,IF(G379=ФИО!$Q$8,0,SUM(р_дни!$J:$J))+SUMIFS(факт_операции!$L:$L,факт_операции!$D:$D,D379,факт_операции!$I:$I,операции!$F$8)-SUMIFS(факт_операции!$L:$L,факт_операции!$D:$D,D379,факт_операции!$I:$I,операции!$F$9)+SUMIFS(факт_операции!$L:$L,факт_операции!$D:$D,D379,факт_операции!$I:$I,операции!$F$10)-SUMIFS(факт_операции!$L:$L,факт_операции!$D:$D,D379,факт_операции!$I:$I,операции!$F$11))</f>
        <v>0</v>
      </c>
      <c r="J379" s="48">
        <f>ROUND(IF(D379="",0,IF(SUM(р_дни!$J:$J)=0,0,(SUMIFS(БЮДЖЕТ!$V:$V,БЮДЖЕТ!$P:$P,$D379)*IF(G379=ФИО!$Q$8,0,SUM(р_дни!$J:$J))+SUMIFS(факт_операции!$Q:$Q,факт_операции!$D:$D,$D379)*1000)/SUM(р_дни!$J:$J)))/100,0)*100</f>
        <v>0</v>
      </c>
      <c r="K379" s="48">
        <f>IF(D379="",0,SUMIFS(факт_операции!$O:$O,факт_операции!$D:$D,D379)-IF(SUMIFS(факт_операции!$Q:$Q,факт_операции!$D:$D,D379)&lt;&gt;0,SUMIFS(факт_операции!$O:$O,факт_операции!$D:$D,D379,факт_операции!$N:$N,операции!$H$11),0))</f>
        <v>0</v>
      </c>
      <c r="L379" s="48">
        <f>IF(D379="",0,SUMIFS(факт_операции!$T:$T,факт_операции!$D:$D,D379))</f>
        <v>0</v>
      </c>
      <c r="M379" s="86">
        <f t="shared" si="10"/>
        <v>0</v>
      </c>
      <c r="N379" s="36"/>
      <c r="O379" s="92"/>
      <c r="P379" s="96"/>
    </row>
    <row r="380" spans="1:16" x14ac:dyDescent="0.25">
      <c r="A380" s="1"/>
      <c r="B380" s="1"/>
      <c r="C380" s="5">
        <f t="shared" si="11"/>
        <v>370</v>
      </c>
      <c r="D380" s="19" t="str">
        <f>IF(C380&gt;MAX(БЮДЖЕТ!$C:$C),"",INDEX(БЮДЖЕТ!$P$11:$P$9415,C380))</f>
        <v/>
      </c>
      <c r="E380" s="22">
        <f>IF(D380="",0,IF(COUNTIF(БЮДЖЕТ!$P:$P,D380)=1,0,1))</f>
        <v>0</v>
      </c>
      <c r="F380" s="19" t="str">
        <f>IF($D380="","",INDEX(БЮДЖЕТ!$N:$N,SUMIFS(БЮДЖЕТ!$B:$B,БЮДЖЕТ!$P:$P,$D380)))</f>
        <v/>
      </c>
      <c r="G380" s="19" t="str">
        <f>IF($D380="","",INDEX(БЮДЖЕТ!$X:$X,SUMIFS(БЮДЖЕТ!$B:$B,БЮДЖЕТ!$P:$P,$D380)))</f>
        <v/>
      </c>
      <c r="H380" s="36"/>
      <c r="I380" s="30">
        <f>IF(D380="",0,IF(G380=ФИО!$Q$8,0,SUM(р_дни!$J:$J))+SUMIFS(факт_операции!$L:$L,факт_операции!$D:$D,D380,факт_операции!$I:$I,операции!$F$8)-SUMIFS(факт_операции!$L:$L,факт_операции!$D:$D,D380,факт_операции!$I:$I,операции!$F$9)+SUMIFS(факт_операции!$L:$L,факт_операции!$D:$D,D380,факт_операции!$I:$I,операции!$F$10)-SUMIFS(факт_операции!$L:$L,факт_операции!$D:$D,D380,факт_операции!$I:$I,операции!$F$11))</f>
        <v>0</v>
      </c>
      <c r="J380" s="48">
        <f>ROUND(IF(D380="",0,IF(SUM(р_дни!$J:$J)=0,0,(SUMIFS(БЮДЖЕТ!$V:$V,БЮДЖЕТ!$P:$P,$D380)*IF(G380=ФИО!$Q$8,0,SUM(р_дни!$J:$J))+SUMIFS(факт_операции!$Q:$Q,факт_операции!$D:$D,$D380)*1000)/SUM(р_дни!$J:$J)))/100,0)*100</f>
        <v>0</v>
      </c>
      <c r="K380" s="48">
        <f>IF(D380="",0,SUMIFS(факт_операции!$O:$O,факт_операции!$D:$D,D380)-IF(SUMIFS(факт_операции!$Q:$Q,факт_операции!$D:$D,D380)&lt;&gt;0,SUMIFS(факт_операции!$O:$O,факт_операции!$D:$D,D380,факт_операции!$N:$N,операции!$H$11),0))</f>
        <v>0</v>
      </c>
      <c r="L380" s="48">
        <f>IF(D380="",0,SUMIFS(факт_операции!$T:$T,факт_операции!$D:$D,D380))</f>
        <v>0</v>
      </c>
      <c r="M380" s="86">
        <f t="shared" si="10"/>
        <v>0</v>
      </c>
      <c r="N380" s="36"/>
      <c r="O380" s="92"/>
      <c r="P380" s="96"/>
    </row>
    <row r="381" spans="1:16" x14ac:dyDescent="0.25">
      <c r="A381" s="1"/>
      <c r="B381" s="1"/>
      <c r="C381" s="5">
        <f t="shared" si="11"/>
        <v>371</v>
      </c>
      <c r="D381" s="19" t="str">
        <f>IF(C381&gt;MAX(БЮДЖЕТ!$C:$C),"",INDEX(БЮДЖЕТ!$P$11:$P$9415,C381))</f>
        <v/>
      </c>
      <c r="E381" s="22">
        <f>IF(D381="",0,IF(COUNTIF(БЮДЖЕТ!$P:$P,D381)=1,0,1))</f>
        <v>0</v>
      </c>
      <c r="F381" s="19" t="str">
        <f>IF($D381="","",INDEX(БЮДЖЕТ!$N:$N,SUMIFS(БЮДЖЕТ!$B:$B,БЮДЖЕТ!$P:$P,$D381)))</f>
        <v/>
      </c>
      <c r="G381" s="19" t="str">
        <f>IF($D381="","",INDEX(БЮДЖЕТ!$X:$X,SUMIFS(БЮДЖЕТ!$B:$B,БЮДЖЕТ!$P:$P,$D381)))</f>
        <v/>
      </c>
      <c r="H381" s="36"/>
      <c r="I381" s="30">
        <f>IF(D381="",0,IF(G381=ФИО!$Q$8,0,SUM(р_дни!$J:$J))+SUMIFS(факт_операции!$L:$L,факт_операции!$D:$D,D381,факт_операции!$I:$I,операции!$F$8)-SUMIFS(факт_операции!$L:$L,факт_операции!$D:$D,D381,факт_операции!$I:$I,операции!$F$9)+SUMIFS(факт_операции!$L:$L,факт_операции!$D:$D,D381,факт_операции!$I:$I,операции!$F$10)-SUMIFS(факт_операции!$L:$L,факт_операции!$D:$D,D381,факт_операции!$I:$I,операции!$F$11))</f>
        <v>0</v>
      </c>
      <c r="J381" s="48">
        <f>ROUND(IF(D381="",0,IF(SUM(р_дни!$J:$J)=0,0,(SUMIFS(БЮДЖЕТ!$V:$V,БЮДЖЕТ!$P:$P,$D381)*IF(G381=ФИО!$Q$8,0,SUM(р_дни!$J:$J))+SUMIFS(факт_операции!$Q:$Q,факт_операции!$D:$D,$D381)*1000)/SUM(р_дни!$J:$J)))/100,0)*100</f>
        <v>0</v>
      </c>
      <c r="K381" s="48">
        <f>IF(D381="",0,SUMIFS(факт_операции!$O:$O,факт_операции!$D:$D,D381)-IF(SUMIFS(факт_операции!$Q:$Q,факт_операции!$D:$D,D381)&lt;&gt;0,SUMIFS(факт_операции!$O:$O,факт_операции!$D:$D,D381,факт_операции!$N:$N,операции!$H$11),0))</f>
        <v>0</v>
      </c>
      <c r="L381" s="48">
        <f>IF(D381="",0,SUMIFS(факт_операции!$T:$T,факт_операции!$D:$D,D381))</f>
        <v>0</v>
      </c>
      <c r="M381" s="86">
        <f t="shared" si="10"/>
        <v>0</v>
      </c>
      <c r="N381" s="36"/>
      <c r="O381" s="92"/>
      <c r="P381" s="96"/>
    </row>
    <row r="382" spans="1:16" x14ac:dyDescent="0.25">
      <c r="A382" s="1"/>
      <c r="B382" s="1"/>
      <c r="C382" s="5">
        <f t="shared" si="11"/>
        <v>372</v>
      </c>
      <c r="D382" s="19" t="str">
        <f>IF(C382&gt;MAX(БЮДЖЕТ!$C:$C),"",INDEX(БЮДЖЕТ!$P$11:$P$9415,C382))</f>
        <v/>
      </c>
      <c r="E382" s="22">
        <f>IF(D382="",0,IF(COUNTIF(БЮДЖЕТ!$P:$P,D382)=1,0,1))</f>
        <v>0</v>
      </c>
      <c r="F382" s="19" t="str">
        <f>IF($D382="","",INDEX(БЮДЖЕТ!$N:$N,SUMIFS(БЮДЖЕТ!$B:$B,БЮДЖЕТ!$P:$P,$D382)))</f>
        <v/>
      </c>
      <c r="G382" s="19" t="str">
        <f>IF($D382="","",INDEX(БЮДЖЕТ!$X:$X,SUMIFS(БЮДЖЕТ!$B:$B,БЮДЖЕТ!$P:$P,$D382)))</f>
        <v/>
      </c>
      <c r="H382" s="36"/>
      <c r="I382" s="30">
        <f>IF(D382="",0,IF(G382=ФИО!$Q$8,0,SUM(р_дни!$J:$J))+SUMIFS(факт_операции!$L:$L,факт_операции!$D:$D,D382,факт_операции!$I:$I,операции!$F$8)-SUMIFS(факт_операции!$L:$L,факт_операции!$D:$D,D382,факт_операции!$I:$I,операции!$F$9)+SUMIFS(факт_операции!$L:$L,факт_операции!$D:$D,D382,факт_операции!$I:$I,операции!$F$10)-SUMIFS(факт_операции!$L:$L,факт_операции!$D:$D,D382,факт_операции!$I:$I,операции!$F$11))</f>
        <v>0</v>
      </c>
      <c r="J382" s="48">
        <f>ROUND(IF(D382="",0,IF(SUM(р_дни!$J:$J)=0,0,(SUMIFS(БЮДЖЕТ!$V:$V,БЮДЖЕТ!$P:$P,$D382)*IF(G382=ФИО!$Q$8,0,SUM(р_дни!$J:$J))+SUMIFS(факт_операции!$Q:$Q,факт_операции!$D:$D,$D382)*1000)/SUM(р_дни!$J:$J)))/100,0)*100</f>
        <v>0</v>
      </c>
      <c r="K382" s="48">
        <f>IF(D382="",0,SUMIFS(факт_операции!$O:$O,факт_операции!$D:$D,D382)-IF(SUMIFS(факт_операции!$Q:$Q,факт_операции!$D:$D,D382)&lt;&gt;0,SUMIFS(факт_операции!$O:$O,факт_операции!$D:$D,D382,факт_операции!$N:$N,операции!$H$11),0))</f>
        <v>0</v>
      </c>
      <c r="L382" s="48">
        <f>IF(D382="",0,SUMIFS(факт_операции!$T:$T,факт_операции!$D:$D,D382))</f>
        <v>0</v>
      </c>
      <c r="M382" s="86">
        <f t="shared" si="10"/>
        <v>0</v>
      </c>
      <c r="N382" s="36"/>
      <c r="O382" s="92"/>
      <c r="P382" s="96"/>
    </row>
    <row r="383" spans="1:16" x14ac:dyDescent="0.25">
      <c r="A383" s="1"/>
      <c r="B383" s="1"/>
      <c r="C383" s="5">
        <f t="shared" si="11"/>
        <v>373</v>
      </c>
      <c r="D383" s="19" t="str">
        <f>IF(C383&gt;MAX(БЮДЖЕТ!$C:$C),"",INDEX(БЮДЖЕТ!$P$11:$P$9415,C383))</f>
        <v/>
      </c>
      <c r="E383" s="22">
        <f>IF(D383="",0,IF(COUNTIF(БЮДЖЕТ!$P:$P,D383)=1,0,1))</f>
        <v>0</v>
      </c>
      <c r="F383" s="19" t="str">
        <f>IF($D383="","",INDEX(БЮДЖЕТ!$N:$N,SUMIFS(БЮДЖЕТ!$B:$B,БЮДЖЕТ!$P:$P,$D383)))</f>
        <v/>
      </c>
      <c r="G383" s="19" t="str">
        <f>IF($D383="","",INDEX(БЮДЖЕТ!$X:$X,SUMIFS(БЮДЖЕТ!$B:$B,БЮДЖЕТ!$P:$P,$D383)))</f>
        <v/>
      </c>
      <c r="H383" s="36"/>
      <c r="I383" s="30">
        <f>IF(D383="",0,IF(G383=ФИО!$Q$8,0,SUM(р_дни!$J:$J))+SUMIFS(факт_операции!$L:$L,факт_операции!$D:$D,D383,факт_операции!$I:$I,операции!$F$8)-SUMIFS(факт_операции!$L:$L,факт_операции!$D:$D,D383,факт_операции!$I:$I,операции!$F$9)+SUMIFS(факт_операции!$L:$L,факт_операции!$D:$D,D383,факт_операции!$I:$I,операции!$F$10)-SUMIFS(факт_операции!$L:$L,факт_операции!$D:$D,D383,факт_операции!$I:$I,операции!$F$11))</f>
        <v>0</v>
      </c>
      <c r="J383" s="48">
        <f>ROUND(IF(D383="",0,IF(SUM(р_дни!$J:$J)=0,0,(SUMIFS(БЮДЖЕТ!$V:$V,БЮДЖЕТ!$P:$P,$D383)*IF(G383=ФИО!$Q$8,0,SUM(р_дни!$J:$J))+SUMIFS(факт_операции!$Q:$Q,факт_операции!$D:$D,$D383)*1000)/SUM(р_дни!$J:$J)))/100,0)*100</f>
        <v>0</v>
      </c>
      <c r="K383" s="48">
        <f>IF(D383="",0,SUMIFS(факт_операции!$O:$O,факт_операции!$D:$D,D383)-IF(SUMIFS(факт_операции!$Q:$Q,факт_операции!$D:$D,D383)&lt;&gt;0,SUMIFS(факт_операции!$O:$O,факт_операции!$D:$D,D383,факт_операции!$N:$N,операции!$H$11),0))</f>
        <v>0</v>
      </c>
      <c r="L383" s="48">
        <f>IF(D383="",0,SUMIFS(факт_операции!$T:$T,факт_операции!$D:$D,D383))</f>
        <v>0</v>
      </c>
      <c r="M383" s="86">
        <f t="shared" si="10"/>
        <v>0</v>
      </c>
      <c r="N383" s="36"/>
      <c r="O383" s="92"/>
      <c r="P383" s="96"/>
    </row>
    <row r="384" spans="1:16" x14ac:dyDescent="0.25">
      <c r="A384" s="1"/>
      <c r="B384" s="1"/>
      <c r="C384" s="5">
        <f t="shared" si="11"/>
        <v>374</v>
      </c>
      <c r="D384" s="19" t="str">
        <f>IF(C384&gt;MAX(БЮДЖЕТ!$C:$C),"",INDEX(БЮДЖЕТ!$P$11:$P$9415,C384))</f>
        <v/>
      </c>
      <c r="E384" s="22">
        <f>IF(D384="",0,IF(COUNTIF(БЮДЖЕТ!$P:$P,D384)=1,0,1))</f>
        <v>0</v>
      </c>
      <c r="F384" s="19" t="str">
        <f>IF($D384="","",INDEX(БЮДЖЕТ!$N:$N,SUMIFS(БЮДЖЕТ!$B:$B,БЮДЖЕТ!$P:$P,$D384)))</f>
        <v/>
      </c>
      <c r="G384" s="19" t="str">
        <f>IF($D384="","",INDEX(БЮДЖЕТ!$X:$X,SUMIFS(БЮДЖЕТ!$B:$B,БЮДЖЕТ!$P:$P,$D384)))</f>
        <v/>
      </c>
      <c r="H384" s="36"/>
      <c r="I384" s="30">
        <f>IF(D384="",0,IF(G384=ФИО!$Q$8,0,SUM(р_дни!$J:$J))+SUMIFS(факт_операции!$L:$L,факт_операции!$D:$D,D384,факт_операции!$I:$I,операции!$F$8)-SUMIFS(факт_операции!$L:$L,факт_операции!$D:$D,D384,факт_операции!$I:$I,операции!$F$9)+SUMIFS(факт_операции!$L:$L,факт_операции!$D:$D,D384,факт_операции!$I:$I,операции!$F$10)-SUMIFS(факт_операции!$L:$L,факт_операции!$D:$D,D384,факт_операции!$I:$I,операции!$F$11))</f>
        <v>0</v>
      </c>
      <c r="J384" s="48">
        <f>ROUND(IF(D384="",0,IF(SUM(р_дни!$J:$J)=0,0,(SUMIFS(БЮДЖЕТ!$V:$V,БЮДЖЕТ!$P:$P,$D384)*IF(G384=ФИО!$Q$8,0,SUM(р_дни!$J:$J))+SUMIFS(факт_операции!$Q:$Q,факт_операции!$D:$D,$D384)*1000)/SUM(р_дни!$J:$J)))/100,0)*100</f>
        <v>0</v>
      </c>
      <c r="K384" s="48">
        <f>IF(D384="",0,SUMIFS(факт_операции!$O:$O,факт_операции!$D:$D,D384)-IF(SUMIFS(факт_операции!$Q:$Q,факт_операции!$D:$D,D384)&lt;&gt;0,SUMIFS(факт_операции!$O:$O,факт_операции!$D:$D,D384,факт_операции!$N:$N,операции!$H$11),0))</f>
        <v>0</v>
      </c>
      <c r="L384" s="48">
        <f>IF(D384="",0,SUMIFS(факт_операции!$T:$T,факт_операции!$D:$D,D384))</f>
        <v>0</v>
      </c>
      <c r="M384" s="86">
        <f t="shared" si="10"/>
        <v>0</v>
      </c>
      <c r="N384" s="36"/>
      <c r="O384" s="92"/>
      <c r="P384" s="96"/>
    </row>
    <row r="385" spans="1:16" x14ac:dyDescent="0.25">
      <c r="A385" s="1"/>
      <c r="B385" s="1"/>
      <c r="C385" s="5">
        <f t="shared" si="11"/>
        <v>375</v>
      </c>
      <c r="D385" s="19" t="str">
        <f>IF(C385&gt;MAX(БЮДЖЕТ!$C:$C),"",INDEX(БЮДЖЕТ!$P$11:$P$9415,C385))</f>
        <v/>
      </c>
      <c r="E385" s="22">
        <f>IF(D385="",0,IF(COUNTIF(БЮДЖЕТ!$P:$P,D385)=1,0,1))</f>
        <v>0</v>
      </c>
      <c r="F385" s="19" t="str">
        <f>IF($D385="","",INDEX(БЮДЖЕТ!$N:$N,SUMIFS(БЮДЖЕТ!$B:$B,БЮДЖЕТ!$P:$P,$D385)))</f>
        <v/>
      </c>
      <c r="G385" s="19" t="str">
        <f>IF($D385="","",INDEX(БЮДЖЕТ!$X:$X,SUMIFS(БЮДЖЕТ!$B:$B,БЮДЖЕТ!$P:$P,$D385)))</f>
        <v/>
      </c>
      <c r="H385" s="36"/>
      <c r="I385" s="30">
        <f>IF(D385="",0,IF(G385=ФИО!$Q$8,0,SUM(р_дни!$J:$J))+SUMIFS(факт_операции!$L:$L,факт_операции!$D:$D,D385,факт_операции!$I:$I,операции!$F$8)-SUMIFS(факт_операции!$L:$L,факт_операции!$D:$D,D385,факт_операции!$I:$I,операции!$F$9)+SUMIFS(факт_операции!$L:$L,факт_операции!$D:$D,D385,факт_операции!$I:$I,операции!$F$10)-SUMIFS(факт_операции!$L:$L,факт_операции!$D:$D,D385,факт_операции!$I:$I,операции!$F$11))</f>
        <v>0</v>
      </c>
      <c r="J385" s="48">
        <f>ROUND(IF(D385="",0,IF(SUM(р_дни!$J:$J)=0,0,(SUMIFS(БЮДЖЕТ!$V:$V,БЮДЖЕТ!$P:$P,$D385)*IF(G385=ФИО!$Q$8,0,SUM(р_дни!$J:$J))+SUMIFS(факт_операции!$Q:$Q,факт_операции!$D:$D,$D385)*1000)/SUM(р_дни!$J:$J)))/100,0)*100</f>
        <v>0</v>
      </c>
      <c r="K385" s="48">
        <f>IF(D385="",0,SUMIFS(факт_операции!$O:$O,факт_операции!$D:$D,D385)-IF(SUMIFS(факт_операции!$Q:$Q,факт_операции!$D:$D,D385)&lt;&gt;0,SUMIFS(факт_операции!$O:$O,факт_операции!$D:$D,D385,факт_операции!$N:$N,операции!$H$11),0))</f>
        <v>0</v>
      </c>
      <c r="L385" s="48">
        <f>IF(D385="",0,SUMIFS(факт_операции!$T:$T,факт_операции!$D:$D,D385))</f>
        <v>0</v>
      </c>
      <c r="M385" s="86">
        <f t="shared" si="10"/>
        <v>0</v>
      </c>
      <c r="N385" s="36"/>
      <c r="O385" s="92"/>
      <c r="P385" s="96"/>
    </row>
    <row r="386" spans="1:16" x14ac:dyDescent="0.25">
      <c r="A386" s="1"/>
      <c r="B386" s="1"/>
      <c r="C386" s="5">
        <f t="shared" si="11"/>
        <v>376</v>
      </c>
      <c r="D386" s="19" t="str">
        <f>IF(C386&gt;MAX(БЮДЖЕТ!$C:$C),"",INDEX(БЮДЖЕТ!$P$11:$P$9415,C386))</f>
        <v/>
      </c>
      <c r="E386" s="22">
        <f>IF(D386="",0,IF(COUNTIF(БЮДЖЕТ!$P:$P,D386)=1,0,1))</f>
        <v>0</v>
      </c>
      <c r="F386" s="19" t="str">
        <f>IF($D386="","",INDEX(БЮДЖЕТ!$N:$N,SUMIFS(БЮДЖЕТ!$B:$B,БЮДЖЕТ!$P:$P,$D386)))</f>
        <v/>
      </c>
      <c r="G386" s="19" t="str">
        <f>IF($D386="","",INDEX(БЮДЖЕТ!$X:$X,SUMIFS(БЮДЖЕТ!$B:$B,БЮДЖЕТ!$P:$P,$D386)))</f>
        <v/>
      </c>
      <c r="H386" s="36"/>
      <c r="I386" s="30">
        <f>IF(D386="",0,IF(G386=ФИО!$Q$8,0,SUM(р_дни!$J:$J))+SUMIFS(факт_операции!$L:$L,факт_операции!$D:$D,D386,факт_операции!$I:$I,операции!$F$8)-SUMIFS(факт_операции!$L:$L,факт_операции!$D:$D,D386,факт_операции!$I:$I,операции!$F$9)+SUMIFS(факт_операции!$L:$L,факт_операции!$D:$D,D386,факт_операции!$I:$I,операции!$F$10)-SUMIFS(факт_операции!$L:$L,факт_операции!$D:$D,D386,факт_операции!$I:$I,операции!$F$11))</f>
        <v>0</v>
      </c>
      <c r="J386" s="48">
        <f>ROUND(IF(D386="",0,IF(SUM(р_дни!$J:$J)=0,0,(SUMIFS(БЮДЖЕТ!$V:$V,БЮДЖЕТ!$P:$P,$D386)*IF(G386=ФИО!$Q$8,0,SUM(р_дни!$J:$J))+SUMIFS(факт_операции!$Q:$Q,факт_операции!$D:$D,$D386)*1000)/SUM(р_дни!$J:$J)))/100,0)*100</f>
        <v>0</v>
      </c>
      <c r="K386" s="48">
        <f>IF(D386="",0,SUMIFS(факт_операции!$O:$O,факт_операции!$D:$D,D386)-IF(SUMIFS(факт_операции!$Q:$Q,факт_операции!$D:$D,D386)&lt;&gt;0,SUMIFS(факт_операции!$O:$O,факт_операции!$D:$D,D386,факт_операции!$N:$N,операции!$H$11),0))</f>
        <v>0</v>
      </c>
      <c r="L386" s="48">
        <f>IF(D386="",0,SUMIFS(факт_операции!$T:$T,факт_операции!$D:$D,D386))</f>
        <v>0</v>
      </c>
      <c r="M386" s="86">
        <f t="shared" si="10"/>
        <v>0</v>
      </c>
      <c r="N386" s="36"/>
      <c r="O386" s="92"/>
      <c r="P386" s="96"/>
    </row>
    <row r="387" spans="1:16" x14ac:dyDescent="0.25">
      <c r="A387" s="1"/>
      <c r="B387" s="1"/>
      <c r="C387" s="5">
        <f t="shared" si="11"/>
        <v>377</v>
      </c>
      <c r="D387" s="19" t="str">
        <f>IF(C387&gt;MAX(БЮДЖЕТ!$C:$C),"",INDEX(БЮДЖЕТ!$P$11:$P$9415,C387))</f>
        <v/>
      </c>
      <c r="E387" s="22">
        <f>IF(D387="",0,IF(COUNTIF(БЮДЖЕТ!$P:$P,D387)=1,0,1))</f>
        <v>0</v>
      </c>
      <c r="F387" s="19" t="str">
        <f>IF($D387="","",INDEX(БЮДЖЕТ!$N:$N,SUMIFS(БЮДЖЕТ!$B:$B,БЮДЖЕТ!$P:$P,$D387)))</f>
        <v/>
      </c>
      <c r="G387" s="19" t="str">
        <f>IF($D387="","",INDEX(БЮДЖЕТ!$X:$X,SUMIFS(БЮДЖЕТ!$B:$B,БЮДЖЕТ!$P:$P,$D387)))</f>
        <v/>
      </c>
      <c r="H387" s="36"/>
      <c r="I387" s="30">
        <f>IF(D387="",0,IF(G387=ФИО!$Q$8,0,SUM(р_дни!$J:$J))+SUMIFS(факт_операции!$L:$L,факт_операции!$D:$D,D387,факт_операции!$I:$I,операции!$F$8)-SUMIFS(факт_операции!$L:$L,факт_операции!$D:$D,D387,факт_операции!$I:$I,операции!$F$9)+SUMIFS(факт_операции!$L:$L,факт_операции!$D:$D,D387,факт_операции!$I:$I,операции!$F$10)-SUMIFS(факт_операции!$L:$L,факт_операции!$D:$D,D387,факт_операции!$I:$I,операции!$F$11))</f>
        <v>0</v>
      </c>
      <c r="J387" s="48">
        <f>ROUND(IF(D387="",0,IF(SUM(р_дни!$J:$J)=0,0,(SUMIFS(БЮДЖЕТ!$V:$V,БЮДЖЕТ!$P:$P,$D387)*IF(G387=ФИО!$Q$8,0,SUM(р_дни!$J:$J))+SUMIFS(факт_операции!$Q:$Q,факт_операции!$D:$D,$D387)*1000)/SUM(р_дни!$J:$J)))/100,0)*100</f>
        <v>0</v>
      </c>
      <c r="K387" s="48">
        <f>IF(D387="",0,SUMIFS(факт_операции!$O:$O,факт_операции!$D:$D,D387)-IF(SUMIFS(факт_операции!$Q:$Q,факт_операции!$D:$D,D387)&lt;&gt;0,SUMIFS(факт_операции!$O:$O,факт_операции!$D:$D,D387,факт_операции!$N:$N,операции!$H$11),0))</f>
        <v>0</v>
      </c>
      <c r="L387" s="48">
        <f>IF(D387="",0,SUMIFS(факт_операции!$T:$T,факт_операции!$D:$D,D387))</f>
        <v>0</v>
      </c>
      <c r="M387" s="86">
        <f t="shared" si="10"/>
        <v>0</v>
      </c>
      <c r="N387" s="36"/>
      <c r="O387" s="92"/>
      <c r="P387" s="96"/>
    </row>
    <row r="388" spans="1:16" x14ac:dyDescent="0.25">
      <c r="A388" s="1"/>
      <c r="B388" s="1"/>
      <c r="C388" s="5">
        <f t="shared" si="11"/>
        <v>378</v>
      </c>
      <c r="D388" s="19" t="str">
        <f>IF(C388&gt;MAX(БЮДЖЕТ!$C:$C),"",INDEX(БЮДЖЕТ!$P$11:$P$9415,C388))</f>
        <v/>
      </c>
      <c r="E388" s="22">
        <f>IF(D388="",0,IF(COUNTIF(БЮДЖЕТ!$P:$P,D388)=1,0,1))</f>
        <v>0</v>
      </c>
      <c r="F388" s="19" t="str">
        <f>IF($D388="","",INDEX(БЮДЖЕТ!$N:$N,SUMIFS(БЮДЖЕТ!$B:$B,БЮДЖЕТ!$P:$P,$D388)))</f>
        <v/>
      </c>
      <c r="G388" s="19" t="str">
        <f>IF($D388="","",INDEX(БЮДЖЕТ!$X:$X,SUMIFS(БЮДЖЕТ!$B:$B,БЮДЖЕТ!$P:$P,$D388)))</f>
        <v/>
      </c>
      <c r="H388" s="36"/>
      <c r="I388" s="30">
        <f>IF(D388="",0,IF(G388=ФИО!$Q$8,0,SUM(р_дни!$J:$J))+SUMIFS(факт_операции!$L:$L,факт_операции!$D:$D,D388,факт_операции!$I:$I,операции!$F$8)-SUMIFS(факт_операции!$L:$L,факт_операции!$D:$D,D388,факт_операции!$I:$I,операции!$F$9)+SUMIFS(факт_операции!$L:$L,факт_операции!$D:$D,D388,факт_операции!$I:$I,операции!$F$10)-SUMIFS(факт_операции!$L:$L,факт_операции!$D:$D,D388,факт_операции!$I:$I,операции!$F$11))</f>
        <v>0</v>
      </c>
      <c r="J388" s="48">
        <f>ROUND(IF(D388="",0,IF(SUM(р_дни!$J:$J)=0,0,(SUMIFS(БЮДЖЕТ!$V:$V,БЮДЖЕТ!$P:$P,$D388)*IF(G388=ФИО!$Q$8,0,SUM(р_дни!$J:$J))+SUMIFS(факт_операции!$Q:$Q,факт_операции!$D:$D,$D388)*1000)/SUM(р_дни!$J:$J)))/100,0)*100</f>
        <v>0</v>
      </c>
      <c r="K388" s="48">
        <f>IF(D388="",0,SUMIFS(факт_операции!$O:$O,факт_операции!$D:$D,D388)-IF(SUMIFS(факт_операции!$Q:$Q,факт_операции!$D:$D,D388)&lt;&gt;0,SUMIFS(факт_операции!$O:$O,факт_операции!$D:$D,D388,факт_операции!$N:$N,операции!$H$11),0))</f>
        <v>0</v>
      </c>
      <c r="L388" s="48">
        <f>IF(D388="",0,SUMIFS(факт_операции!$T:$T,факт_операции!$D:$D,D388))</f>
        <v>0</v>
      </c>
      <c r="M388" s="86">
        <f t="shared" si="10"/>
        <v>0</v>
      </c>
      <c r="N388" s="36"/>
      <c r="O388" s="92"/>
      <c r="P388" s="96"/>
    </row>
    <row r="389" spans="1:16" x14ac:dyDescent="0.25">
      <c r="A389" s="1"/>
      <c r="B389" s="1"/>
      <c r="C389" s="5">
        <f t="shared" si="11"/>
        <v>379</v>
      </c>
      <c r="D389" s="19" t="str">
        <f>IF(C389&gt;MAX(БЮДЖЕТ!$C:$C),"",INDEX(БЮДЖЕТ!$P$11:$P$9415,C389))</f>
        <v/>
      </c>
      <c r="E389" s="22">
        <f>IF(D389="",0,IF(COUNTIF(БЮДЖЕТ!$P:$P,D389)=1,0,1))</f>
        <v>0</v>
      </c>
      <c r="F389" s="19" t="str">
        <f>IF($D389="","",INDEX(БЮДЖЕТ!$N:$N,SUMIFS(БЮДЖЕТ!$B:$B,БЮДЖЕТ!$P:$P,$D389)))</f>
        <v/>
      </c>
      <c r="G389" s="19" t="str">
        <f>IF($D389="","",INDEX(БЮДЖЕТ!$X:$X,SUMIFS(БЮДЖЕТ!$B:$B,БЮДЖЕТ!$P:$P,$D389)))</f>
        <v/>
      </c>
      <c r="H389" s="36"/>
      <c r="I389" s="30">
        <f>IF(D389="",0,IF(G389=ФИО!$Q$8,0,SUM(р_дни!$J:$J))+SUMIFS(факт_операции!$L:$L,факт_операции!$D:$D,D389,факт_операции!$I:$I,операции!$F$8)-SUMIFS(факт_операции!$L:$L,факт_операции!$D:$D,D389,факт_операции!$I:$I,операции!$F$9)+SUMIFS(факт_операции!$L:$L,факт_операции!$D:$D,D389,факт_операции!$I:$I,операции!$F$10)-SUMIFS(факт_операции!$L:$L,факт_операции!$D:$D,D389,факт_операции!$I:$I,операции!$F$11))</f>
        <v>0</v>
      </c>
      <c r="J389" s="48">
        <f>ROUND(IF(D389="",0,IF(SUM(р_дни!$J:$J)=0,0,(SUMIFS(БЮДЖЕТ!$V:$V,БЮДЖЕТ!$P:$P,$D389)*IF(G389=ФИО!$Q$8,0,SUM(р_дни!$J:$J))+SUMIFS(факт_операции!$Q:$Q,факт_операции!$D:$D,$D389)*1000)/SUM(р_дни!$J:$J)))/100,0)*100</f>
        <v>0</v>
      </c>
      <c r="K389" s="48">
        <f>IF(D389="",0,SUMIFS(факт_операции!$O:$O,факт_операции!$D:$D,D389)-IF(SUMIFS(факт_операции!$Q:$Q,факт_операции!$D:$D,D389)&lt;&gt;0,SUMIFS(факт_операции!$O:$O,факт_операции!$D:$D,D389,факт_операции!$N:$N,операции!$H$11),0))</f>
        <v>0</v>
      </c>
      <c r="L389" s="48">
        <f>IF(D389="",0,SUMIFS(факт_операции!$T:$T,факт_операции!$D:$D,D389))</f>
        <v>0</v>
      </c>
      <c r="M389" s="86">
        <f t="shared" si="10"/>
        <v>0</v>
      </c>
      <c r="N389" s="36"/>
      <c r="O389" s="92"/>
      <c r="P389" s="96"/>
    </row>
    <row r="390" spans="1:16" x14ac:dyDescent="0.25">
      <c r="A390" s="1"/>
      <c r="B390" s="1"/>
      <c r="C390" s="5">
        <f t="shared" si="11"/>
        <v>380</v>
      </c>
      <c r="D390" s="19" t="str">
        <f>IF(C390&gt;MAX(БЮДЖЕТ!$C:$C),"",INDEX(БЮДЖЕТ!$P$11:$P$9415,C390))</f>
        <v/>
      </c>
      <c r="E390" s="22">
        <f>IF(D390="",0,IF(COUNTIF(БЮДЖЕТ!$P:$P,D390)=1,0,1))</f>
        <v>0</v>
      </c>
      <c r="F390" s="19" t="str">
        <f>IF($D390="","",INDEX(БЮДЖЕТ!$N:$N,SUMIFS(БЮДЖЕТ!$B:$B,БЮДЖЕТ!$P:$P,$D390)))</f>
        <v/>
      </c>
      <c r="G390" s="19" t="str">
        <f>IF($D390="","",INDEX(БЮДЖЕТ!$X:$X,SUMIFS(БЮДЖЕТ!$B:$B,БЮДЖЕТ!$P:$P,$D390)))</f>
        <v/>
      </c>
      <c r="H390" s="36"/>
      <c r="I390" s="30">
        <f>IF(D390="",0,IF(G390=ФИО!$Q$8,0,SUM(р_дни!$J:$J))+SUMIFS(факт_операции!$L:$L,факт_операции!$D:$D,D390,факт_операции!$I:$I,операции!$F$8)-SUMIFS(факт_операции!$L:$L,факт_операции!$D:$D,D390,факт_операции!$I:$I,операции!$F$9)+SUMIFS(факт_операции!$L:$L,факт_операции!$D:$D,D390,факт_операции!$I:$I,операции!$F$10)-SUMIFS(факт_операции!$L:$L,факт_операции!$D:$D,D390,факт_операции!$I:$I,операции!$F$11))</f>
        <v>0</v>
      </c>
      <c r="J390" s="48">
        <f>ROUND(IF(D390="",0,IF(SUM(р_дни!$J:$J)=0,0,(SUMIFS(БЮДЖЕТ!$V:$V,БЮДЖЕТ!$P:$P,$D390)*IF(G390=ФИО!$Q$8,0,SUM(р_дни!$J:$J))+SUMIFS(факт_операции!$Q:$Q,факт_операции!$D:$D,$D390)*1000)/SUM(р_дни!$J:$J)))/100,0)*100</f>
        <v>0</v>
      </c>
      <c r="K390" s="48">
        <f>IF(D390="",0,SUMIFS(факт_операции!$O:$O,факт_операции!$D:$D,D390)-IF(SUMIFS(факт_операции!$Q:$Q,факт_операции!$D:$D,D390)&lt;&gt;0,SUMIFS(факт_операции!$O:$O,факт_операции!$D:$D,D390,факт_операции!$N:$N,операции!$H$11),0))</f>
        <v>0</v>
      </c>
      <c r="L390" s="48">
        <f>IF(D390="",0,SUMIFS(факт_операции!$T:$T,факт_операции!$D:$D,D390))</f>
        <v>0</v>
      </c>
      <c r="M390" s="86">
        <f t="shared" si="10"/>
        <v>0</v>
      </c>
      <c r="N390" s="36"/>
      <c r="O390" s="92"/>
      <c r="P390" s="96"/>
    </row>
    <row r="391" spans="1:16" x14ac:dyDescent="0.25">
      <c r="A391" s="1"/>
      <c r="B391" s="1"/>
      <c r="C391" s="5">
        <f t="shared" si="11"/>
        <v>381</v>
      </c>
      <c r="D391" s="19" t="str">
        <f>IF(C391&gt;MAX(БЮДЖЕТ!$C:$C),"",INDEX(БЮДЖЕТ!$P$11:$P$9415,C391))</f>
        <v/>
      </c>
      <c r="E391" s="22">
        <f>IF(D391="",0,IF(COUNTIF(БЮДЖЕТ!$P:$P,D391)=1,0,1))</f>
        <v>0</v>
      </c>
      <c r="F391" s="19" t="str">
        <f>IF($D391="","",INDEX(БЮДЖЕТ!$N:$N,SUMIFS(БЮДЖЕТ!$B:$B,БЮДЖЕТ!$P:$P,$D391)))</f>
        <v/>
      </c>
      <c r="G391" s="19" t="str">
        <f>IF($D391="","",INDEX(БЮДЖЕТ!$X:$X,SUMIFS(БЮДЖЕТ!$B:$B,БЮДЖЕТ!$P:$P,$D391)))</f>
        <v/>
      </c>
      <c r="H391" s="36"/>
      <c r="I391" s="30">
        <f>IF(D391="",0,IF(G391=ФИО!$Q$8,0,SUM(р_дни!$J:$J))+SUMIFS(факт_операции!$L:$L,факт_операции!$D:$D,D391,факт_операции!$I:$I,операции!$F$8)-SUMIFS(факт_операции!$L:$L,факт_операции!$D:$D,D391,факт_операции!$I:$I,операции!$F$9)+SUMIFS(факт_операции!$L:$L,факт_операции!$D:$D,D391,факт_операции!$I:$I,операции!$F$10)-SUMIFS(факт_операции!$L:$L,факт_операции!$D:$D,D391,факт_операции!$I:$I,операции!$F$11))</f>
        <v>0</v>
      </c>
      <c r="J391" s="48">
        <f>ROUND(IF(D391="",0,IF(SUM(р_дни!$J:$J)=0,0,(SUMIFS(БЮДЖЕТ!$V:$V,БЮДЖЕТ!$P:$P,$D391)*IF(G391=ФИО!$Q$8,0,SUM(р_дни!$J:$J))+SUMIFS(факт_операции!$Q:$Q,факт_операции!$D:$D,$D391)*1000)/SUM(р_дни!$J:$J)))/100,0)*100</f>
        <v>0</v>
      </c>
      <c r="K391" s="48">
        <f>IF(D391="",0,SUMIFS(факт_операции!$O:$O,факт_операции!$D:$D,D391)-IF(SUMIFS(факт_операции!$Q:$Q,факт_операции!$D:$D,D391)&lt;&gt;0,SUMIFS(факт_операции!$O:$O,факт_операции!$D:$D,D391,факт_операции!$N:$N,операции!$H$11),0))</f>
        <v>0</v>
      </c>
      <c r="L391" s="48">
        <f>IF(D391="",0,SUMIFS(факт_операции!$T:$T,факт_операции!$D:$D,D391))</f>
        <v>0</v>
      </c>
      <c r="M391" s="86">
        <f t="shared" si="10"/>
        <v>0</v>
      </c>
      <c r="N391" s="36"/>
      <c r="O391" s="92"/>
      <c r="P391" s="96"/>
    </row>
    <row r="392" spans="1:16" x14ac:dyDescent="0.25">
      <c r="A392" s="1"/>
      <c r="B392" s="1"/>
      <c r="C392" s="5">
        <f t="shared" si="11"/>
        <v>382</v>
      </c>
      <c r="D392" s="19" t="str">
        <f>IF(C392&gt;MAX(БЮДЖЕТ!$C:$C),"",INDEX(БЮДЖЕТ!$P$11:$P$9415,C392))</f>
        <v/>
      </c>
      <c r="E392" s="22">
        <f>IF(D392="",0,IF(COUNTIF(БЮДЖЕТ!$P:$P,D392)=1,0,1))</f>
        <v>0</v>
      </c>
      <c r="F392" s="19" t="str">
        <f>IF($D392="","",INDEX(БЮДЖЕТ!$N:$N,SUMIFS(БЮДЖЕТ!$B:$B,БЮДЖЕТ!$P:$P,$D392)))</f>
        <v/>
      </c>
      <c r="G392" s="19" t="str">
        <f>IF($D392="","",INDEX(БЮДЖЕТ!$X:$X,SUMIFS(БЮДЖЕТ!$B:$B,БЮДЖЕТ!$P:$P,$D392)))</f>
        <v/>
      </c>
      <c r="H392" s="36"/>
      <c r="I392" s="30">
        <f>IF(D392="",0,IF(G392=ФИО!$Q$8,0,SUM(р_дни!$J:$J))+SUMIFS(факт_операции!$L:$L,факт_операции!$D:$D,D392,факт_операции!$I:$I,операции!$F$8)-SUMIFS(факт_операции!$L:$L,факт_операции!$D:$D,D392,факт_операции!$I:$I,операции!$F$9)+SUMIFS(факт_операции!$L:$L,факт_операции!$D:$D,D392,факт_операции!$I:$I,операции!$F$10)-SUMIFS(факт_операции!$L:$L,факт_операции!$D:$D,D392,факт_операции!$I:$I,операции!$F$11))</f>
        <v>0</v>
      </c>
      <c r="J392" s="48">
        <f>ROUND(IF(D392="",0,IF(SUM(р_дни!$J:$J)=0,0,(SUMIFS(БЮДЖЕТ!$V:$V,БЮДЖЕТ!$P:$P,$D392)*IF(G392=ФИО!$Q$8,0,SUM(р_дни!$J:$J))+SUMIFS(факт_операции!$Q:$Q,факт_операции!$D:$D,$D392)*1000)/SUM(р_дни!$J:$J)))/100,0)*100</f>
        <v>0</v>
      </c>
      <c r="K392" s="48">
        <f>IF(D392="",0,SUMIFS(факт_операции!$O:$O,факт_операции!$D:$D,D392)-IF(SUMIFS(факт_операции!$Q:$Q,факт_операции!$D:$D,D392)&lt;&gt;0,SUMIFS(факт_операции!$O:$O,факт_операции!$D:$D,D392,факт_операции!$N:$N,операции!$H$11),0))</f>
        <v>0</v>
      </c>
      <c r="L392" s="48">
        <f>IF(D392="",0,SUMIFS(факт_операции!$T:$T,факт_операции!$D:$D,D392))</f>
        <v>0</v>
      </c>
      <c r="M392" s="86">
        <f t="shared" si="10"/>
        <v>0</v>
      </c>
      <c r="N392" s="36"/>
      <c r="O392" s="92"/>
      <c r="P392" s="96"/>
    </row>
    <row r="393" spans="1:16" x14ac:dyDescent="0.25">
      <c r="A393" s="1"/>
      <c r="B393" s="1"/>
      <c r="C393" s="5">
        <f t="shared" si="11"/>
        <v>383</v>
      </c>
      <c r="D393" s="19" t="str">
        <f>IF(C393&gt;MAX(БЮДЖЕТ!$C:$C),"",INDEX(БЮДЖЕТ!$P$11:$P$9415,C393))</f>
        <v/>
      </c>
      <c r="E393" s="22">
        <f>IF(D393="",0,IF(COUNTIF(БЮДЖЕТ!$P:$P,D393)=1,0,1))</f>
        <v>0</v>
      </c>
      <c r="F393" s="19" t="str">
        <f>IF($D393="","",INDEX(БЮДЖЕТ!$N:$N,SUMIFS(БЮДЖЕТ!$B:$B,БЮДЖЕТ!$P:$P,$D393)))</f>
        <v/>
      </c>
      <c r="G393" s="19" t="str">
        <f>IF($D393="","",INDEX(БЮДЖЕТ!$X:$X,SUMIFS(БЮДЖЕТ!$B:$B,БЮДЖЕТ!$P:$P,$D393)))</f>
        <v/>
      </c>
      <c r="H393" s="36"/>
      <c r="I393" s="30">
        <f>IF(D393="",0,IF(G393=ФИО!$Q$8,0,SUM(р_дни!$J:$J))+SUMIFS(факт_операции!$L:$L,факт_операции!$D:$D,D393,факт_операции!$I:$I,операции!$F$8)-SUMIFS(факт_операции!$L:$L,факт_операции!$D:$D,D393,факт_операции!$I:$I,операции!$F$9)+SUMIFS(факт_операции!$L:$L,факт_операции!$D:$D,D393,факт_операции!$I:$I,операции!$F$10)-SUMIFS(факт_операции!$L:$L,факт_операции!$D:$D,D393,факт_операции!$I:$I,операции!$F$11))</f>
        <v>0</v>
      </c>
      <c r="J393" s="48">
        <f>ROUND(IF(D393="",0,IF(SUM(р_дни!$J:$J)=0,0,(SUMIFS(БЮДЖЕТ!$V:$V,БЮДЖЕТ!$P:$P,$D393)*IF(G393=ФИО!$Q$8,0,SUM(р_дни!$J:$J))+SUMIFS(факт_операции!$Q:$Q,факт_операции!$D:$D,$D393)*1000)/SUM(р_дни!$J:$J)))/100,0)*100</f>
        <v>0</v>
      </c>
      <c r="K393" s="48">
        <f>IF(D393="",0,SUMIFS(факт_операции!$O:$O,факт_операции!$D:$D,D393)-IF(SUMIFS(факт_операции!$Q:$Q,факт_операции!$D:$D,D393)&lt;&gt;0,SUMIFS(факт_операции!$O:$O,факт_операции!$D:$D,D393,факт_операции!$N:$N,операции!$H$11),0))</f>
        <v>0</v>
      </c>
      <c r="L393" s="48">
        <f>IF(D393="",0,SUMIFS(факт_операции!$T:$T,факт_операции!$D:$D,D393))</f>
        <v>0</v>
      </c>
      <c r="M393" s="86">
        <f t="shared" si="10"/>
        <v>0</v>
      </c>
      <c r="N393" s="36"/>
      <c r="O393" s="92"/>
      <c r="P393" s="96"/>
    </row>
    <row r="394" spans="1:16" x14ac:dyDescent="0.25">
      <c r="A394" s="1"/>
      <c r="B394" s="1"/>
      <c r="C394" s="5">
        <f t="shared" si="11"/>
        <v>384</v>
      </c>
      <c r="D394" s="19" t="str">
        <f>IF(C394&gt;MAX(БЮДЖЕТ!$C:$C),"",INDEX(БЮДЖЕТ!$P$11:$P$9415,C394))</f>
        <v/>
      </c>
      <c r="E394" s="22">
        <f>IF(D394="",0,IF(COUNTIF(БЮДЖЕТ!$P:$P,D394)=1,0,1))</f>
        <v>0</v>
      </c>
      <c r="F394" s="19" t="str">
        <f>IF($D394="","",INDEX(БЮДЖЕТ!$N:$N,SUMIFS(БЮДЖЕТ!$B:$B,БЮДЖЕТ!$P:$P,$D394)))</f>
        <v/>
      </c>
      <c r="G394" s="19" t="str">
        <f>IF($D394="","",INDEX(БЮДЖЕТ!$X:$X,SUMIFS(БЮДЖЕТ!$B:$B,БЮДЖЕТ!$P:$P,$D394)))</f>
        <v/>
      </c>
      <c r="H394" s="36"/>
      <c r="I394" s="30">
        <f>IF(D394="",0,IF(G394=ФИО!$Q$8,0,SUM(р_дни!$J:$J))+SUMIFS(факт_операции!$L:$L,факт_операции!$D:$D,D394,факт_операции!$I:$I,операции!$F$8)-SUMIFS(факт_операции!$L:$L,факт_операции!$D:$D,D394,факт_операции!$I:$I,операции!$F$9)+SUMIFS(факт_операции!$L:$L,факт_операции!$D:$D,D394,факт_операции!$I:$I,операции!$F$10)-SUMIFS(факт_операции!$L:$L,факт_операции!$D:$D,D394,факт_операции!$I:$I,операции!$F$11))</f>
        <v>0</v>
      </c>
      <c r="J394" s="48">
        <f>ROUND(IF(D394="",0,IF(SUM(р_дни!$J:$J)=0,0,(SUMIFS(БЮДЖЕТ!$V:$V,БЮДЖЕТ!$P:$P,$D394)*IF(G394=ФИО!$Q$8,0,SUM(р_дни!$J:$J))+SUMIFS(факт_операции!$Q:$Q,факт_операции!$D:$D,$D394)*1000)/SUM(р_дни!$J:$J)))/100,0)*100</f>
        <v>0</v>
      </c>
      <c r="K394" s="48">
        <f>IF(D394="",0,SUMIFS(факт_операции!$O:$O,факт_операции!$D:$D,D394)-IF(SUMIFS(факт_операции!$Q:$Q,факт_операции!$D:$D,D394)&lt;&gt;0,SUMIFS(факт_операции!$O:$O,факт_операции!$D:$D,D394,факт_операции!$N:$N,операции!$H$11),0))</f>
        <v>0</v>
      </c>
      <c r="L394" s="48">
        <f>IF(D394="",0,SUMIFS(факт_операции!$T:$T,факт_операции!$D:$D,D394))</f>
        <v>0</v>
      </c>
      <c r="M394" s="86">
        <f t="shared" si="10"/>
        <v>0</v>
      </c>
      <c r="N394" s="36"/>
      <c r="O394" s="92"/>
      <c r="P394" s="96"/>
    </row>
    <row r="395" spans="1:16" x14ac:dyDescent="0.25">
      <c r="A395" s="1"/>
      <c r="B395" s="1"/>
      <c r="C395" s="5">
        <f t="shared" si="11"/>
        <v>385</v>
      </c>
      <c r="D395" s="19" t="str">
        <f>IF(C395&gt;MAX(БЮДЖЕТ!$C:$C),"",INDEX(БЮДЖЕТ!$P$11:$P$9415,C395))</f>
        <v/>
      </c>
      <c r="E395" s="22">
        <f>IF(D395="",0,IF(COUNTIF(БЮДЖЕТ!$P:$P,D395)=1,0,1))</f>
        <v>0</v>
      </c>
      <c r="F395" s="19" t="str">
        <f>IF($D395="","",INDEX(БЮДЖЕТ!$N:$N,SUMIFS(БЮДЖЕТ!$B:$B,БЮДЖЕТ!$P:$P,$D395)))</f>
        <v/>
      </c>
      <c r="G395" s="19" t="str">
        <f>IF($D395="","",INDEX(БЮДЖЕТ!$X:$X,SUMIFS(БЮДЖЕТ!$B:$B,БЮДЖЕТ!$P:$P,$D395)))</f>
        <v/>
      </c>
      <c r="H395" s="36"/>
      <c r="I395" s="30">
        <f>IF(D395="",0,IF(G395=ФИО!$Q$8,0,SUM(р_дни!$J:$J))+SUMIFS(факт_операции!$L:$L,факт_операции!$D:$D,D395,факт_операции!$I:$I,операции!$F$8)-SUMIFS(факт_операции!$L:$L,факт_операции!$D:$D,D395,факт_операции!$I:$I,операции!$F$9)+SUMIFS(факт_операции!$L:$L,факт_операции!$D:$D,D395,факт_операции!$I:$I,операции!$F$10)-SUMIFS(факт_операции!$L:$L,факт_операции!$D:$D,D395,факт_операции!$I:$I,операции!$F$11))</f>
        <v>0</v>
      </c>
      <c r="J395" s="48">
        <f>ROUND(IF(D395="",0,IF(SUM(р_дни!$J:$J)=0,0,(SUMIFS(БЮДЖЕТ!$V:$V,БЮДЖЕТ!$P:$P,$D395)*IF(G395=ФИО!$Q$8,0,SUM(р_дни!$J:$J))+SUMIFS(факт_операции!$Q:$Q,факт_операции!$D:$D,$D395)*1000)/SUM(р_дни!$J:$J)))/100,0)*100</f>
        <v>0</v>
      </c>
      <c r="K395" s="48">
        <f>IF(D395="",0,SUMIFS(факт_операции!$O:$O,факт_операции!$D:$D,D395)-IF(SUMIFS(факт_операции!$Q:$Q,факт_операции!$D:$D,D395)&lt;&gt;0,SUMIFS(факт_операции!$O:$O,факт_операции!$D:$D,D395,факт_операции!$N:$N,операции!$H$11),0))</f>
        <v>0</v>
      </c>
      <c r="L395" s="48">
        <f>IF(D395="",0,SUMIFS(факт_операции!$T:$T,факт_операции!$D:$D,D395))</f>
        <v>0</v>
      </c>
      <c r="M395" s="86">
        <f t="shared" si="10"/>
        <v>0</v>
      </c>
      <c r="N395" s="36"/>
      <c r="O395" s="92"/>
      <c r="P395" s="96"/>
    </row>
    <row r="396" spans="1:16" x14ac:dyDescent="0.25">
      <c r="A396" s="1"/>
      <c r="B396" s="1"/>
      <c r="C396" s="5">
        <f t="shared" si="11"/>
        <v>386</v>
      </c>
      <c r="D396" s="19" t="str">
        <f>IF(C396&gt;MAX(БЮДЖЕТ!$C:$C),"",INDEX(БЮДЖЕТ!$P$11:$P$9415,C396))</f>
        <v/>
      </c>
      <c r="E396" s="22">
        <f>IF(D396="",0,IF(COUNTIF(БЮДЖЕТ!$P:$P,D396)=1,0,1))</f>
        <v>0</v>
      </c>
      <c r="F396" s="19" t="str">
        <f>IF($D396="","",INDEX(БЮДЖЕТ!$N:$N,SUMIFS(БЮДЖЕТ!$B:$B,БЮДЖЕТ!$P:$P,$D396)))</f>
        <v/>
      </c>
      <c r="G396" s="19" t="str">
        <f>IF($D396="","",INDEX(БЮДЖЕТ!$X:$X,SUMIFS(БЮДЖЕТ!$B:$B,БЮДЖЕТ!$P:$P,$D396)))</f>
        <v/>
      </c>
      <c r="H396" s="36"/>
      <c r="I396" s="30">
        <f>IF(D396="",0,IF(G396=ФИО!$Q$8,0,SUM(р_дни!$J:$J))+SUMIFS(факт_операции!$L:$L,факт_операции!$D:$D,D396,факт_операции!$I:$I,операции!$F$8)-SUMIFS(факт_операции!$L:$L,факт_операции!$D:$D,D396,факт_операции!$I:$I,операции!$F$9)+SUMIFS(факт_операции!$L:$L,факт_операции!$D:$D,D396,факт_операции!$I:$I,операции!$F$10)-SUMIFS(факт_операции!$L:$L,факт_операции!$D:$D,D396,факт_операции!$I:$I,операции!$F$11))</f>
        <v>0</v>
      </c>
      <c r="J396" s="48">
        <f>ROUND(IF(D396="",0,IF(SUM(р_дни!$J:$J)=0,0,(SUMIFS(БЮДЖЕТ!$V:$V,БЮДЖЕТ!$P:$P,$D396)*IF(G396=ФИО!$Q$8,0,SUM(р_дни!$J:$J))+SUMIFS(факт_операции!$Q:$Q,факт_операции!$D:$D,$D396)*1000)/SUM(р_дни!$J:$J)))/100,0)*100</f>
        <v>0</v>
      </c>
      <c r="K396" s="48">
        <f>IF(D396="",0,SUMIFS(факт_операции!$O:$O,факт_операции!$D:$D,D396)-IF(SUMIFS(факт_операции!$Q:$Q,факт_операции!$D:$D,D396)&lt;&gt;0,SUMIFS(факт_операции!$O:$O,факт_операции!$D:$D,D396,факт_операции!$N:$N,операции!$H$11),0))</f>
        <v>0</v>
      </c>
      <c r="L396" s="48">
        <f>IF(D396="",0,SUMIFS(факт_операции!$T:$T,факт_операции!$D:$D,D396))</f>
        <v>0</v>
      </c>
      <c r="M396" s="86">
        <f t="shared" ref="M396:M459" si="12">IF(D396="",0,J396-K396-L396)</f>
        <v>0</v>
      </c>
      <c r="N396" s="36"/>
      <c r="O396" s="92"/>
      <c r="P396" s="96"/>
    </row>
    <row r="397" spans="1:16" x14ac:dyDescent="0.25">
      <c r="A397" s="1"/>
      <c r="B397" s="1"/>
      <c r="C397" s="5">
        <f t="shared" ref="C397:C460" si="13">C396+1</f>
        <v>387</v>
      </c>
      <c r="D397" s="19" t="str">
        <f>IF(C397&gt;MAX(БЮДЖЕТ!$C:$C),"",INDEX(БЮДЖЕТ!$P$11:$P$9415,C397))</f>
        <v/>
      </c>
      <c r="E397" s="22">
        <f>IF(D397="",0,IF(COUNTIF(БЮДЖЕТ!$P:$P,D397)=1,0,1))</f>
        <v>0</v>
      </c>
      <c r="F397" s="19" t="str">
        <f>IF($D397="","",INDEX(БЮДЖЕТ!$N:$N,SUMIFS(БЮДЖЕТ!$B:$B,БЮДЖЕТ!$P:$P,$D397)))</f>
        <v/>
      </c>
      <c r="G397" s="19" t="str">
        <f>IF($D397="","",INDEX(БЮДЖЕТ!$X:$X,SUMIFS(БЮДЖЕТ!$B:$B,БЮДЖЕТ!$P:$P,$D397)))</f>
        <v/>
      </c>
      <c r="H397" s="36"/>
      <c r="I397" s="30">
        <f>IF(D397="",0,IF(G397=ФИО!$Q$8,0,SUM(р_дни!$J:$J))+SUMIFS(факт_операции!$L:$L,факт_операции!$D:$D,D397,факт_операции!$I:$I,операции!$F$8)-SUMIFS(факт_операции!$L:$L,факт_операции!$D:$D,D397,факт_операции!$I:$I,операции!$F$9)+SUMIFS(факт_операции!$L:$L,факт_операции!$D:$D,D397,факт_операции!$I:$I,операции!$F$10)-SUMIFS(факт_операции!$L:$L,факт_операции!$D:$D,D397,факт_операции!$I:$I,операции!$F$11))</f>
        <v>0</v>
      </c>
      <c r="J397" s="48">
        <f>ROUND(IF(D397="",0,IF(SUM(р_дни!$J:$J)=0,0,(SUMIFS(БЮДЖЕТ!$V:$V,БЮДЖЕТ!$P:$P,$D397)*IF(G397=ФИО!$Q$8,0,SUM(р_дни!$J:$J))+SUMIFS(факт_операции!$Q:$Q,факт_операции!$D:$D,$D397)*1000)/SUM(р_дни!$J:$J)))/100,0)*100</f>
        <v>0</v>
      </c>
      <c r="K397" s="48">
        <f>IF(D397="",0,SUMIFS(факт_операции!$O:$O,факт_операции!$D:$D,D397)-IF(SUMIFS(факт_операции!$Q:$Q,факт_операции!$D:$D,D397)&lt;&gt;0,SUMIFS(факт_операции!$O:$O,факт_операции!$D:$D,D397,факт_операции!$N:$N,операции!$H$11),0))</f>
        <v>0</v>
      </c>
      <c r="L397" s="48">
        <f>IF(D397="",0,SUMIFS(факт_операции!$T:$T,факт_операции!$D:$D,D397))</f>
        <v>0</v>
      </c>
      <c r="M397" s="86">
        <f t="shared" si="12"/>
        <v>0</v>
      </c>
      <c r="N397" s="36"/>
      <c r="O397" s="92"/>
      <c r="P397" s="96"/>
    </row>
    <row r="398" spans="1:16" x14ac:dyDescent="0.25">
      <c r="A398" s="1"/>
      <c r="B398" s="1"/>
      <c r="C398" s="5">
        <f t="shared" si="13"/>
        <v>388</v>
      </c>
      <c r="D398" s="19" t="str">
        <f>IF(C398&gt;MAX(БЮДЖЕТ!$C:$C),"",INDEX(БЮДЖЕТ!$P$11:$P$9415,C398))</f>
        <v/>
      </c>
      <c r="E398" s="22">
        <f>IF(D398="",0,IF(COUNTIF(БЮДЖЕТ!$P:$P,D398)=1,0,1))</f>
        <v>0</v>
      </c>
      <c r="F398" s="19" t="str">
        <f>IF($D398="","",INDEX(БЮДЖЕТ!$N:$N,SUMIFS(БЮДЖЕТ!$B:$B,БЮДЖЕТ!$P:$P,$D398)))</f>
        <v/>
      </c>
      <c r="G398" s="19" t="str">
        <f>IF($D398="","",INDEX(БЮДЖЕТ!$X:$X,SUMIFS(БЮДЖЕТ!$B:$B,БЮДЖЕТ!$P:$P,$D398)))</f>
        <v/>
      </c>
      <c r="H398" s="36"/>
      <c r="I398" s="30">
        <f>IF(D398="",0,IF(G398=ФИО!$Q$8,0,SUM(р_дни!$J:$J))+SUMIFS(факт_операции!$L:$L,факт_операции!$D:$D,D398,факт_операции!$I:$I,операции!$F$8)-SUMIFS(факт_операции!$L:$L,факт_операции!$D:$D,D398,факт_операции!$I:$I,операции!$F$9)+SUMIFS(факт_операции!$L:$L,факт_операции!$D:$D,D398,факт_операции!$I:$I,операции!$F$10)-SUMIFS(факт_операции!$L:$L,факт_операции!$D:$D,D398,факт_операции!$I:$I,операции!$F$11))</f>
        <v>0</v>
      </c>
      <c r="J398" s="48">
        <f>ROUND(IF(D398="",0,IF(SUM(р_дни!$J:$J)=0,0,(SUMIFS(БЮДЖЕТ!$V:$V,БЮДЖЕТ!$P:$P,$D398)*IF(G398=ФИО!$Q$8,0,SUM(р_дни!$J:$J))+SUMIFS(факт_операции!$Q:$Q,факт_операции!$D:$D,$D398)*1000)/SUM(р_дни!$J:$J)))/100,0)*100</f>
        <v>0</v>
      </c>
      <c r="K398" s="48">
        <f>IF(D398="",0,SUMIFS(факт_операции!$O:$O,факт_операции!$D:$D,D398)-IF(SUMIFS(факт_операции!$Q:$Q,факт_операции!$D:$D,D398)&lt;&gt;0,SUMIFS(факт_операции!$O:$O,факт_операции!$D:$D,D398,факт_операции!$N:$N,операции!$H$11),0))</f>
        <v>0</v>
      </c>
      <c r="L398" s="48">
        <f>IF(D398="",0,SUMIFS(факт_операции!$T:$T,факт_операции!$D:$D,D398))</f>
        <v>0</v>
      </c>
      <c r="M398" s="86">
        <f t="shared" si="12"/>
        <v>0</v>
      </c>
      <c r="N398" s="36"/>
      <c r="O398" s="92"/>
      <c r="P398" s="96"/>
    </row>
    <row r="399" spans="1:16" x14ac:dyDescent="0.25">
      <c r="A399" s="1"/>
      <c r="B399" s="1"/>
      <c r="C399" s="5">
        <f t="shared" si="13"/>
        <v>389</v>
      </c>
      <c r="D399" s="19" t="str">
        <f>IF(C399&gt;MAX(БЮДЖЕТ!$C:$C),"",INDEX(БЮДЖЕТ!$P$11:$P$9415,C399))</f>
        <v/>
      </c>
      <c r="E399" s="22">
        <f>IF(D399="",0,IF(COUNTIF(БЮДЖЕТ!$P:$P,D399)=1,0,1))</f>
        <v>0</v>
      </c>
      <c r="F399" s="19" t="str">
        <f>IF($D399="","",INDEX(БЮДЖЕТ!$N:$N,SUMIFS(БЮДЖЕТ!$B:$B,БЮДЖЕТ!$P:$P,$D399)))</f>
        <v/>
      </c>
      <c r="G399" s="19" t="str">
        <f>IF($D399="","",INDEX(БЮДЖЕТ!$X:$X,SUMIFS(БЮДЖЕТ!$B:$B,БЮДЖЕТ!$P:$P,$D399)))</f>
        <v/>
      </c>
      <c r="H399" s="36"/>
      <c r="I399" s="30">
        <f>IF(D399="",0,IF(G399=ФИО!$Q$8,0,SUM(р_дни!$J:$J))+SUMIFS(факт_операции!$L:$L,факт_операции!$D:$D,D399,факт_операции!$I:$I,операции!$F$8)-SUMIFS(факт_операции!$L:$L,факт_операции!$D:$D,D399,факт_операции!$I:$I,операции!$F$9)+SUMIFS(факт_операции!$L:$L,факт_операции!$D:$D,D399,факт_операции!$I:$I,операции!$F$10)-SUMIFS(факт_операции!$L:$L,факт_операции!$D:$D,D399,факт_операции!$I:$I,операции!$F$11))</f>
        <v>0</v>
      </c>
      <c r="J399" s="48">
        <f>ROUND(IF(D399="",0,IF(SUM(р_дни!$J:$J)=0,0,(SUMIFS(БЮДЖЕТ!$V:$V,БЮДЖЕТ!$P:$P,$D399)*IF(G399=ФИО!$Q$8,0,SUM(р_дни!$J:$J))+SUMIFS(факт_операции!$Q:$Q,факт_операции!$D:$D,$D399)*1000)/SUM(р_дни!$J:$J)))/100,0)*100</f>
        <v>0</v>
      </c>
      <c r="K399" s="48">
        <f>IF(D399="",0,SUMIFS(факт_операции!$O:$O,факт_операции!$D:$D,D399)-IF(SUMIFS(факт_операции!$Q:$Q,факт_операции!$D:$D,D399)&lt;&gt;0,SUMIFS(факт_операции!$O:$O,факт_операции!$D:$D,D399,факт_операции!$N:$N,операции!$H$11),0))</f>
        <v>0</v>
      </c>
      <c r="L399" s="48">
        <f>IF(D399="",0,SUMIFS(факт_операции!$T:$T,факт_операции!$D:$D,D399))</f>
        <v>0</v>
      </c>
      <c r="M399" s="86">
        <f t="shared" si="12"/>
        <v>0</v>
      </c>
      <c r="N399" s="36"/>
      <c r="O399" s="92"/>
      <c r="P399" s="96"/>
    </row>
    <row r="400" spans="1:16" x14ac:dyDescent="0.25">
      <c r="A400" s="1"/>
      <c r="B400" s="1"/>
      <c r="C400" s="5">
        <f t="shared" si="13"/>
        <v>390</v>
      </c>
      <c r="D400" s="19" t="str">
        <f>IF(C400&gt;MAX(БЮДЖЕТ!$C:$C),"",INDEX(БЮДЖЕТ!$P$11:$P$9415,C400))</f>
        <v/>
      </c>
      <c r="E400" s="22">
        <f>IF(D400="",0,IF(COUNTIF(БЮДЖЕТ!$P:$P,D400)=1,0,1))</f>
        <v>0</v>
      </c>
      <c r="F400" s="19" t="str">
        <f>IF($D400="","",INDEX(БЮДЖЕТ!$N:$N,SUMIFS(БЮДЖЕТ!$B:$B,БЮДЖЕТ!$P:$P,$D400)))</f>
        <v/>
      </c>
      <c r="G400" s="19" t="str">
        <f>IF($D400="","",INDEX(БЮДЖЕТ!$X:$X,SUMIFS(БЮДЖЕТ!$B:$B,БЮДЖЕТ!$P:$P,$D400)))</f>
        <v/>
      </c>
      <c r="H400" s="36"/>
      <c r="I400" s="30">
        <f>IF(D400="",0,IF(G400=ФИО!$Q$8,0,SUM(р_дни!$J:$J))+SUMIFS(факт_операции!$L:$L,факт_операции!$D:$D,D400,факт_операции!$I:$I,операции!$F$8)-SUMIFS(факт_операции!$L:$L,факт_операции!$D:$D,D400,факт_операции!$I:$I,операции!$F$9)+SUMIFS(факт_операции!$L:$L,факт_операции!$D:$D,D400,факт_операции!$I:$I,операции!$F$10)-SUMIFS(факт_операции!$L:$L,факт_операции!$D:$D,D400,факт_операции!$I:$I,операции!$F$11))</f>
        <v>0</v>
      </c>
      <c r="J400" s="48">
        <f>ROUND(IF(D400="",0,IF(SUM(р_дни!$J:$J)=0,0,(SUMIFS(БЮДЖЕТ!$V:$V,БЮДЖЕТ!$P:$P,$D400)*IF(G400=ФИО!$Q$8,0,SUM(р_дни!$J:$J))+SUMIFS(факт_операции!$Q:$Q,факт_операции!$D:$D,$D400)*1000)/SUM(р_дни!$J:$J)))/100,0)*100</f>
        <v>0</v>
      </c>
      <c r="K400" s="48">
        <f>IF(D400="",0,SUMIFS(факт_операции!$O:$O,факт_операции!$D:$D,D400)-IF(SUMIFS(факт_операции!$Q:$Q,факт_операции!$D:$D,D400)&lt;&gt;0,SUMIFS(факт_операции!$O:$O,факт_операции!$D:$D,D400,факт_операции!$N:$N,операции!$H$11),0))</f>
        <v>0</v>
      </c>
      <c r="L400" s="48">
        <f>IF(D400="",0,SUMIFS(факт_операции!$T:$T,факт_операции!$D:$D,D400))</f>
        <v>0</v>
      </c>
      <c r="M400" s="86">
        <f t="shared" si="12"/>
        <v>0</v>
      </c>
      <c r="N400" s="36"/>
      <c r="O400" s="92"/>
      <c r="P400" s="96"/>
    </row>
    <row r="401" spans="1:16" x14ac:dyDescent="0.25">
      <c r="A401" s="1"/>
      <c r="B401" s="1"/>
      <c r="C401" s="5">
        <f t="shared" si="13"/>
        <v>391</v>
      </c>
      <c r="D401" s="19" t="str">
        <f>IF(C401&gt;MAX(БЮДЖЕТ!$C:$C),"",INDEX(БЮДЖЕТ!$P$11:$P$9415,C401))</f>
        <v/>
      </c>
      <c r="E401" s="22">
        <f>IF(D401="",0,IF(COUNTIF(БЮДЖЕТ!$P:$P,D401)=1,0,1))</f>
        <v>0</v>
      </c>
      <c r="F401" s="19" t="str">
        <f>IF($D401="","",INDEX(БЮДЖЕТ!$N:$N,SUMIFS(БЮДЖЕТ!$B:$B,БЮДЖЕТ!$P:$P,$D401)))</f>
        <v/>
      </c>
      <c r="G401" s="19" t="str">
        <f>IF($D401="","",INDEX(БЮДЖЕТ!$X:$X,SUMIFS(БЮДЖЕТ!$B:$B,БЮДЖЕТ!$P:$P,$D401)))</f>
        <v/>
      </c>
      <c r="H401" s="36"/>
      <c r="I401" s="30">
        <f>IF(D401="",0,IF(G401=ФИО!$Q$8,0,SUM(р_дни!$J:$J))+SUMIFS(факт_операции!$L:$L,факт_операции!$D:$D,D401,факт_операции!$I:$I,операции!$F$8)-SUMIFS(факт_операции!$L:$L,факт_операции!$D:$D,D401,факт_операции!$I:$I,операции!$F$9)+SUMIFS(факт_операции!$L:$L,факт_операции!$D:$D,D401,факт_операции!$I:$I,операции!$F$10)-SUMIFS(факт_операции!$L:$L,факт_операции!$D:$D,D401,факт_операции!$I:$I,операции!$F$11))</f>
        <v>0</v>
      </c>
      <c r="J401" s="48">
        <f>ROUND(IF(D401="",0,IF(SUM(р_дни!$J:$J)=0,0,(SUMIFS(БЮДЖЕТ!$V:$V,БЮДЖЕТ!$P:$P,$D401)*IF(G401=ФИО!$Q$8,0,SUM(р_дни!$J:$J))+SUMIFS(факт_операции!$Q:$Q,факт_операции!$D:$D,$D401)*1000)/SUM(р_дни!$J:$J)))/100,0)*100</f>
        <v>0</v>
      </c>
      <c r="K401" s="48">
        <f>IF(D401="",0,SUMIFS(факт_операции!$O:$O,факт_операции!$D:$D,D401)-IF(SUMIFS(факт_операции!$Q:$Q,факт_операции!$D:$D,D401)&lt;&gt;0,SUMIFS(факт_операции!$O:$O,факт_операции!$D:$D,D401,факт_операции!$N:$N,операции!$H$11),0))</f>
        <v>0</v>
      </c>
      <c r="L401" s="48">
        <f>IF(D401="",0,SUMIFS(факт_операции!$T:$T,факт_операции!$D:$D,D401))</f>
        <v>0</v>
      </c>
      <c r="M401" s="86">
        <f t="shared" si="12"/>
        <v>0</v>
      </c>
      <c r="N401" s="36"/>
      <c r="O401" s="92"/>
      <c r="P401" s="96"/>
    </row>
    <row r="402" spans="1:16" x14ac:dyDescent="0.25">
      <c r="A402" s="1"/>
      <c r="B402" s="1"/>
      <c r="C402" s="5">
        <f t="shared" si="13"/>
        <v>392</v>
      </c>
      <c r="D402" s="19" t="str">
        <f>IF(C402&gt;MAX(БЮДЖЕТ!$C:$C),"",INDEX(БЮДЖЕТ!$P$11:$P$9415,C402))</f>
        <v/>
      </c>
      <c r="E402" s="22">
        <f>IF(D402="",0,IF(COUNTIF(БЮДЖЕТ!$P:$P,D402)=1,0,1))</f>
        <v>0</v>
      </c>
      <c r="F402" s="19" t="str">
        <f>IF($D402="","",INDEX(БЮДЖЕТ!$N:$N,SUMIFS(БЮДЖЕТ!$B:$B,БЮДЖЕТ!$P:$P,$D402)))</f>
        <v/>
      </c>
      <c r="G402" s="19" t="str">
        <f>IF($D402="","",INDEX(БЮДЖЕТ!$X:$X,SUMIFS(БЮДЖЕТ!$B:$B,БЮДЖЕТ!$P:$P,$D402)))</f>
        <v/>
      </c>
      <c r="H402" s="36"/>
      <c r="I402" s="30">
        <f>IF(D402="",0,IF(G402=ФИО!$Q$8,0,SUM(р_дни!$J:$J))+SUMIFS(факт_операции!$L:$L,факт_операции!$D:$D,D402,факт_операции!$I:$I,операции!$F$8)-SUMIFS(факт_операции!$L:$L,факт_операции!$D:$D,D402,факт_операции!$I:$I,операции!$F$9)+SUMIFS(факт_операции!$L:$L,факт_операции!$D:$D,D402,факт_операции!$I:$I,операции!$F$10)-SUMIFS(факт_операции!$L:$L,факт_операции!$D:$D,D402,факт_операции!$I:$I,операции!$F$11))</f>
        <v>0</v>
      </c>
      <c r="J402" s="48">
        <f>ROUND(IF(D402="",0,IF(SUM(р_дни!$J:$J)=0,0,(SUMIFS(БЮДЖЕТ!$V:$V,БЮДЖЕТ!$P:$P,$D402)*IF(G402=ФИО!$Q$8,0,SUM(р_дни!$J:$J))+SUMIFS(факт_операции!$Q:$Q,факт_операции!$D:$D,$D402)*1000)/SUM(р_дни!$J:$J)))/100,0)*100</f>
        <v>0</v>
      </c>
      <c r="K402" s="48">
        <f>IF(D402="",0,SUMIFS(факт_операции!$O:$O,факт_операции!$D:$D,D402)-IF(SUMIFS(факт_операции!$Q:$Q,факт_операции!$D:$D,D402)&lt;&gt;0,SUMIFS(факт_операции!$O:$O,факт_операции!$D:$D,D402,факт_операции!$N:$N,операции!$H$11),0))</f>
        <v>0</v>
      </c>
      <c r="L402" s="48">
        <f>IF(D402="",0,SUMIFS(факт_операции!$T:$T,факт_операции!$D:$D,D402))</f>
        <v>0</v>
      </c>
      <c r="M402" s="86">
        <f t="shared" si="12"/>
        <v>0</v>
      </c>
      <c r="N402" s="36"/>
      <c r="O402" s="92"/>
      <c r="P402" s="96"/>
    </row>
    <row r="403" spans="1:16" x14ac:dyDescent="0.25">
      <c r="A403" s="1"/>
      <c r="B403" s="1"/>
      <c r="C403" s="5">
        <f t="shared" si="13"/>
        <v>393</v>
      </c>
      <c r="D403" s="19" t="str">
        <f>IF(C403&gt;MAX(БЮДЖЕТ!$C:$C),"",INDEX(БЮДЖЕТ!$P$11:$P$9415,C403))</f>
        <v/>
      </c>
      <c r="E403" s="22">
        <f>IF(D403="",0,IF(COUNTIF(БЮДЖЕТ!$P:$P,D403)=1,0,1))</f>
        <v>0</v>
      </c>
      <c r="F403" s="19" t="str">
        <f>IF($D403="","",INDEX(БЮДЖЕТ!$N:$N,SUMIFS(БЮДЖЕТ!$B:$B,БЮДЖЕТ!$P:$P,$D403)))</f>
        <v/>
      </c>
      <c r="G403" s="19" t="str">
        <f>IF($D403="","",INDEX(БЮДЖЕТ!$X:$X,SUMIFS(БЮДЖЕТ!$B:$B,БЮДЖЕТ!$P:$P,$D403)))</f>
        <v/>
      </c>
      <c r="H403" s="36"/>
      <c r="I403" s="30">
        <f>IF(D403="",0,IF(G403=ФИО!$Q$8,0,SUM(р_дни!$J:$J))+SUMIFS(факт_операции!$L:$L,факт_операции!$D:$D,D403,факт_операции!$I:$I,операции!$F$8)-SUMIFS(факт_операции!$L:$L,факт_операции!$D:$D,D403,факт_операции!$I:$I,операции!$F$9)+SUMIFS(факт_операции!$L:$L,факт_операции!$D:$D,D403,факт_операции!$I:$I,операции!$F$10)-SUMIFS(факт_операции!$L:$L,факт_операции!$D:$D,D403,факт_операции!$I:$I,операции!$F$11))</f>
        <v>0</v>
      </c>
      <c r="J403" s="48">
        <f>ROUND(IF(D403="",0,IF(SUM(р_дни!$J:$J)=0,0,(SUMIFS(БЮДЖЕТ!$V:$V,БЮДЖЕТ!$P:$P,$D403)*IF(G403=ФИО!$Q$8,0,SUM(р_дни!$J:$J))+SUMIFS(факт_операции!$Q:$Q,факт_операции!$D:$D,$D403)*1000)/SUM(р_дни!$J:$J)))/100,0)*100</f>
        <v>0</v>
      </c>
      <c r="K403" s="48">
        <f>IF(D403="",0,SUMIFS(факт_операции!$O:$O,факт_операции!$D:$D,D403)-IF(SUMIFS(факт_операции!$Q:$Q,факт_операции!$D:$D,D403)&lt;&gt;0,SUMIFS(факт_операции!$O:$O,факт_операции!$D:$D,D403,факт_операции!$N:$N,операции!$H$11),0))</f>
        <v>0</v>
      </c>
      <c r="L403" s="48">
        <f>IF(D403="",0,SUMIFS(факт_операции!$T:$T,факт_операции!$D:$D,D403))</f>
        <v>0</v>
      </c>
      <c r="M403" s="86">
        <f t="shared" si="12"/>
        <v>0</v>
      </c>
      <c r="N403" s="36"/>
      <c r="O403" s="92"/>
      <c r="P403" s="96"/>
    </row>
    <row r="404" spans="1:16" x14ac:dyDescent="0.25">
      <c r="A404" s="1"/>
      <c r="B404" s="1"/>
      <c r="C404" s="5">
        <f t="shared" si="13"/>
        <v>394</v>
      </c>
      <c r="D404" s="19" t="str">
        <f>IF(C404&gt;MAX(БЮДЖЕТ!$C:$C),"",INDEX(БЮДЖЕТ!$P$11:$P$9415,C404))</f>
        <v/>
      </c>
      <c r="E404" s="22">
        <f>IF(D404="",0,IF(COUNTIF(БЮДЖЕТ!$P:$P,D404)=1,0,1))</f>
        <v>0</v>
      </c>
      <c r="F404" s="19" t="str">
        <f>IF($D404="","",INDEX(БЮДЖЕТ!$N:$N,SUMIFS(БЮДЖЕТ!$B:$B,БЮДЖЕТ!$P:$P,$D404)))</f>
        <v/>
      </c>
      <c r="G404" s="19" t="str">
        <f>IF($D404="","",INDEX(БЮДЖЕТ!$X:$X,SUMIFS(БЮДЖЕТ!$B:$B,БЮДЖЕТ!$P:$P,$D404)))</f>
        <v/>
      </c>
      <c r="H404" s="36"/>
      <c r="I404" s="30">
        <f>IF(D404="",0,IF(G404=ФИО!$Q$8,0,SUM(р_дни!$J:$J))+SUMIFS(факт_операции!$L:$L,факт_операции!$D:$D,D404,факт_операции!$I:$I,операции!$F$8)-SUMIFS(факт_операции!$L:$L,факт_операции!$D:$D,D404,факт_операции!$I:$I,операции!$F$9)+SUMIFS(факт_операции!$L:$L,факт_операции!$D:$D,D404,факт_операции!$I:$I,операции!$F$10)-SUMIFS(факт_операции!$L:$L,факт_операции!$D:$D,D404,факт_операции!$I:$I,операции!$F$11))</f>
        <v>0</v>
      </c>
      <c r="J404" s="48">
        <f>ROUND(IF(D404="",0,IF(SUM(р_дни!$J:$J)=0,0,(SUMIFS(БЮДЖЕТ!$V:$V,БЮДЖЕТ!$P:$P,$D404)*IF(G404=ФИО!$Q$8,0,SUM(р_дни!$J:$J))+SUMIFS(факт_операции!$Q:$Q,факт_операции!$D:$D,$D404)*1000)/SUM(р_дни!$J:$J)))/100,0)*100</f>
        <v>0</v>
      </c>
      <c r="K404" s="48">
        <f>IF(D404="",0,SUMIFS(факт_операции!$O:$O,факт_операции!$D:$D,D404)-IF(SUMIFS(факт_операции!$Q:$Q,факт_операции!$D:$D,D404)&lt;&gt;0,SUMIFS(факт_операции!$O:$O,факт_операции!$D:$D,D404,факт_операции!$N:$N,операции!$H$11),0))</f>
        <v>0</v>
      </c>
      <c r="L404" s="48">
        <f>IF(D404="",0,SUMIFS(факт_операции!$T:$T,факт_операции!$D:$D,D404))</f>
        <v>0</v>
      </c>
      <c r="M404" s="86">
        <f t="shared" si="12"/>
        <v>0</v>
      </c>
      <c r="N404" s="36"/>
      <c r="O404" s="92"/>
      <c r="P404" s="96"/>
    </row>
    <row r="405" spans="1:16" x14ac:dyDescent="0.25">
      <c r="A405" s="1"/>
      <c r="B405" s="1"/>
      <c r="C405" s="5">
        <f t="shared" si="13"/>
        <v>395</v>
      </c>
      <c r="D405" s="19" t="str">
        <f>IF(C405&gt;MAX(БЮДЖЕТ!$C:$C),"",INDEX(БЮДЖЕТ!$P$11:$P$9415,C405))</f>
        <v/>
      </c>
      <c r="E405" s="22">
        <f>IF(D405="",0,IF(COUNTIF(БЮДЖЕТ!$P:$P,D405)=1,0,1))</f>
        <v>0</v>
      </c>
      <c r="F405" s="19" t="str">
        <f>IF($D405="","",INDEX(БЮДЖЕТ!$N:$N,SUMIFS(БЮДЖЕТ!$B:$B,БЮДЖЕТ!$P:$P,$D405)))</f>
        <v/>
      </c>
      <c r="G405" s="19" t="str">
        <f>IF($D405="","",INDEX(БЮДЖЕТ!$X:$X,SUMIFS(БЮДЖЕТ!$B:$B,БЮДЖЕТ!$P:$P,$D405)))</f>
        <v/>
      </c>
      <c r="H405" s="36"/>
      <c r="I405" s="30">
        <f>IF(D405="",0,IF(G405=ФИО!$Q$8,0,SUM(р_дни!$J:$J))+SUMIFS(факт_операции!$L:$L,факт_операции!$D:$D,D405,факт_операции!$I:$I,операции!$F$8)-SUMIFS(факт_операции!$L:$L,факт_операции!$D:$D,D405,факт_операции!$I:$I,операции!$F$9)+SUMIFS(факт_операции!$L:$L,факт_операции!$D:$D,D405,факт_операции!$I:$I,операции!$F$10)-SUMIFS(факт_операции!$L:$L,факт_операции!$D:$D,D405,факт_операции!$I:$I,операции!$F$11))</f>
        <v>0</v>
      </c>
      <c r="J405" s="48">
        <f>ROUND(IF(D405="",0,IF(SUM(р_дни!$J:$J)=0,0,(SUMIFS(БЮДЖЕТ!$V:$V,БЮДЖЕТ!$P:$P,$D405)*IF(G405=ФИО!$Q$8,0,SUM(р_дни!$J:$J))+SUMIFS(факт_операции!$Q:$Q,факт_операции!$D:$D,$D405)*1000)/SUM(р_дни!$J:$J)))/100,0)*100</f>
        <v>0</v>
      </c>
      <c r="K405" s="48">
        <f>IF(D405="",0,SUMIFS(факт_операции!$O:$O,факт_операции!$D:$D,D405)-IF(SUMIFS(факт_операции!$Q:$Q,факт_операции!$D:$D,D405)&lt;&gt;0,SUMIFS(факт_операции!$O:$O,факт_операции!$D:$D,D405,факт_операции!$N:$N,операции!$H$11),0))</f>
        <v>0</v>
      </c>
      <c r="L405" s="48">
        <f>IF(D405="",0,SUMIFS(факт_операции!$T:$T,факт_операции!$D:$D,D405))</f>
        <v>0</v>
      </c>
      <c r="M405" s="86">
        <f t="shared" si="12"/>
        <v>0</v>
      </c>
      <c r="N405" s="36"/>
      <c r="O405" s="92"/>
      <c r="P405" s="96"/>
    </row>
    <row r="406" spans="1:16" x14ac:dyDescent="0.25">
      <c r="A406" s="1"/>
      <c r="B406" s="1"/>
      <c r="C406" s="5">
        <f t="shared" si="13"/>
        <v>396</v>
      </c>
      <c r="D406" s="19" t="str">
        <f>IF(C406&gt;MAX(БЮДЖЕТ!$C:$C),"",INDEX(БЮДЖЕТ!$P$11:$P$9415,C406))</f>
        <v/>
      </c>
      <c r="E406" s="22">
        <f>IF(D406="",0,IF(COUNTIF(БЮДЖЕТ!$P:$P,D406)=1,0,1))</f>
        <v>0</v>
      </c>
      <c r="F406" s="19" t="str">
        <f>IF($D406="","",INDEX(БЮДЖЕТ!$N:$N,SUMIFS(БЮДЖЕТ!$B:$B,БЮДЖЕТ!$P:$P,$D406)))</f>
        <v/>
      </c>
      <c r="G406" s="19" t="str">
        <f>IF($D406="","",INDEX(БЮДЖЕТ!$X:$X,SUMIFS(БЮДЖЕТ!$B:$B,БЮДЖЕТ!$P:$P,$D406)))</f>
        <v/>
      </c>
      <c r="H406" s="36"/>
      <c r="I406" s="30">
        <f>IF(D406="",0,IF(G406=ФИО!$Q$8,0,SUM(р_дни!$J:$J))+SUMIFS(факт_операции!$L:$L,факт_операции!$D:$D,D406,факт_операции!$I:$I,операции!$F$8)-SUMIFS(факт_операции!$L:$L,факт_операции!$D:$D,D406,факт_операции!$I:$I,операции!$F$9)+SUMIFS(факт_операции!$L:$L,факт_операции!$D:$D,D406,факт_операции!$I:$I,операции!$F$10)-SUMIFS(факт_операции!$L:$L,факт_операции!$D:$D,D406,факт_операции!$I:$I,операции!$F$11))</f>
        <v>0</v>
      </c>
      <c r="J406" s="48">
        <f>ROUND(IF(D406="",0,IF(SUM(р_дни!$J:$J)=0,0,(SUMIFS(БЮДЖЕТ!$V:$V,БЮДЖЕТ!$P:$P,$D406)*IF(G406=ФИО!$Q$8,0,SUM(р_дни!$J:$J))+SUMIFS(факт_операции!$Q:$Q,факт_операции!$D:$D,$D406)*1000)/SUM(р_дни!$J:$J)))/100,0)*100</f>
        <v>0</v>
      </c>
      <c r="K406" s="48">
        <f>IF(D406="",0,SUMIFS(факт_операции!$O:$O,факт_операции!$D:$D,D406)-IF(SUMIFS(факт_операции!$Q:$Q,факт_операции!$D:$D,D406)&lt;&gt;0,SUMIFS(факт_операции!$O:$O,факт_операции!$D:$D,D406,факт_операции!$N:$N,операции!$H$11),0))</f>
        <v>0</v>
      </c>
      <c r="L406" s="48">
        <f>IF(D406="",0,SUMIFS(факт_операции!$T:$T,факт_операции!$D:$D,D406))</f>
        <v>0</v>
      </c>
      <c r="M406" s="86">
        <f t="shared" si="12"/>
        <v>0</v>
      </c>
      <c r="N406" s="36"/>
      <c r="O406" s="92"/>
      <c r="P406" s="96"/>
    </row>
    <row r="407" spans="1:16" x14ac:dyDescent="0.25">
      <c r="A407" s="1"/>
      <c r="B407" s="1"/>
      <c r="C407" s="5">
        <f t="shared" si="13"/>
        <v>397</v>
      </c>
      <c r="D407" s="19" t="str">
        <f>IF(C407&gt;MAX(БЮДЖЕТ!$C:$C),"",INDEX(БЮДЖЕТ!$P$11:$P$9415,C407))</f>
        <v/>
      </c>
      <c r="E407" s="22">
        <f>IF(D407="",0,IF(COUNTIF(БЮДЖЕТ!$P:$P,D407)=1,0,1))</f>
        <v>0</v>
      </c>
      <c r="F407" s="19" t="str">
        <f>IF($D407="","",INDEX(БЮДЖЕТ!$N:$N,SUMIFS(БЮДЖЕТ!$B:$B,БЮДЖЕТ!$P:$P,$D407)))</f>
        <v/>
      </c>
      <c r="G407" s="19" t="str">
        <f>IF($D407="","",INDEX(БЮДЖЕТ!$X:$X,SUMIFS(БЮДЖЕТ!$B:$B,БЮДЖЕТ!$P:$P,$D407)))</f>
        <v/>
      </c>
      <c r="H407" s="36"/>
      <c r="I407" s="30">
        <f>IF(D407="",0,IF(G407=ФИО!$Q$8,0,SUM(р_дни!$J:$J))+SUMIFS(факт_операции!$L:$L,факт_операции!$D:$D,D407,факт_операции!$I:$I,операции!$F$8)-SUMIFS(факт_операции!$L:$L,факт_операции!$D:$D,D407,факт_операции!$I:$I,операции!$F$9)+SUMIFS(факт_операции!$L:$L,факт_операции!$D:$D,D407,факт_операции!$I:$I,операции!$F$10)-SUMIFS(факт_операции!$L:$L,факт_операции!$D:$D,D407,факт_операции!$I:$I,операции!$F$11))</f>
        <v>0</v>
      </c>
      <c r="J407" s="48">
        <f>ROUND(IF(D407="",0,IF(SUM(р_дни!$J:$J)=0,0,(SUMIFS(БЮДЖЕТ!$V:$V,БЮДЖЕТ!$P:$P,$D407)*IF(G407=ФИО!$Q$8,0,SUM(р_дни!$J:$J))+SUMIFS(факт_операции!$Q:$Q,факт_операции!$D:$D,$D407)*1000)/SUM(р_дни!$J:$J)))/100,0)*100</f>
        <v>0</v>
      </c>
      <c r="K407" s="48">
        <f>IF(D407="",0,SUMIFS(факт_операции!$O:$O,факт_операции!$D:$D,D407)-IF(SUMIFS(факт_операции!$Q:$Q,факт_операции!$D:$D,D407)&lt;&gt;0,SUMIFS(факт_операции!$O:$O,факт_операции!$D:$D,D407,факт_операции!$N:$N,операции!$H$11),0))</f>
        <v>0</v>
      </c>
      <c r="L407" s="48">
        <f>IF(D407="",0,SUMIFS(факт_операции!$T:$T,факт_операции!$D:$D,D407))</f>
        <v>0</v>
      </c>
      <c r="M407" s="86">
        <f t="shared" si="12"/>
        <v>0</v>
      </c>
      <c r="N407" s="36"/>
      <c r="O407" s="92"/>
      <c r="P407" s="96"/>
    </row>
    <row r="408" spans="1:16" x14ac:dyDescent="0.25">
      <c r="A408" s="1"/>
      <c r="B408" s="1"/>
      <c r="C408" s="5">
        <f t="shared" si="13"/>
        <v>398</v>
      </c>
      <c r="D408" s="19" t="str">
        <f>IF(C408&gt;MAX(БЮДЖЕТ!$C:$C),"",INDEX(БЮДЖЕТ!$P$11:$P$9415,C408))</f>
        <v/>
      </c>
      <c r="E408" s="22">
        <f>IF(D408="",0,IF(COUNTIF(БЮДЖЕТ!$P:$P,D408)=1,0,1))</f>
        <v>0</v>
      </c>
      <c r="F408" s="19" t="str">
        <f>IF($D408="","",INDEX(БЮДЖЕТ!$N:$N,SUMIFS(БЮДЖЕТ!$B:$B,БЮДЖЕТ!$P:$P,$D408)))</f>
        <v/>
      </c>
      <c r="G408" s="19" t="str">
        <f>IF($D408="","",INDEX(БЮДЖЕТ!$X:$X,SUMIFS(БЮДЖЕТ!$B:$B,БЮДЖЕТ!$P:$P,$D408)))</f>
        <v/>
      </c>
      <c r="H408" s="36"/>
      <c r="I408" s="30">
        <f>IF(D408="",0,IF(G408=ФИО!$Q$8,0,SUM(р_дни!$J:$J))+SUMIFS(факт_операции!$L:$L,факт_операции!$D:$D,D408,факт_операции!$I:$I,операции!$F$8)-SUMIFS(факт_операции!$L:$L,факт_операции!$D:$D,D408,факт_операции!$I:$I,операции!$F$9)+SUMIFS(факт_операции!$L:$L,факт_операции!$D:$D,D408,факт_операции!$I:$I,операции!$F$10)-SUMIFS(факт_операции!$L:$L,факт_операции!$D:$D,D408,факт_операции!$I:$I,операции!$F$11))</f>
        <v>0</v>
      </c>
      <c r="J408" s="48">
        <f>ROUND(IF(D408="",0,IF(SUM(р_дни!$J:$J)=0,0,(SUMIFS(БЮДЖЕТ!$V:$V,БЮДЖЕТ!$P:$P,$D408)*IF(G408=ФИО!$Q$8,0,SUM(р_дни!$J:$J))+SUMIFS(факт_операции!$Q:$Q,факт_операции!$D:$D,$D408)*1000)/SUM(р_дни!$J:$J)))/100,0)*100</f>
        <v>0</v>
      </c>
      <c r="K408" s="48">
        <f>IF(D408="",0,SUMIFS(факт_операции!$O:$O,факт_операции!$D:$D,D408)-IF(SUMIFS(факт_операции!$Q:$Q,факт_операции!$D:$D,D408)&lt;&gt;0,SUMIFS(факт_операции!$O:$O,факт_операции!$D:$D,D408,факт_операции!$N:$N,операции!$H$11),0))</f>
        <v>0</v>
      </c>
      <c r="L408" s="48">
        <f>IF(D408="",0,SUMIFS(факт_операции!$T:$T,факт_операции!$D:$D,D408))</f>
        <v>0</v>
      </c>
      <c r="M408" s="86">
        <f t="shared" si="12"/>
        <v>0</v>
      </c>
      <c r="N408" s="36"/>
      <c r="O408" s="92"/>
      <c r="P408" s="96"/>
    </row>
    <row r="409" spans="1:16" x14ac:dyDescent="0.25">
      <c r="A409" s="1"/>
      <c r="B409" s="1"/>
      <c r="C409" s="5">
        <f t="shared" si="13"/>
        <v>399</v>
      </c>
      <c r="D409" s="19" t="str">
        <f>IF(C409&gt;MAX(БЮДЖЕТ!$C:$C),"",INDEX(БЮДЖЕТ!$P$11:$P$9415,C409))</f>
        <v/>
      </c>
      <c r="E409" s="22">
        <f>IF(D409="",0,IF(COUNTIF(БЮДЖЕТ!$P:$P,D409)=1,0,1))</f>
        <v>0</v>
      </c>
      <c r="F409" s="19" t="str">
        <f>IF($D409="","",INDEX(БЮДЖЕТ!$N:$N,SUMIFS(БЮДЖЕТ!$B:$B,БЮДЖЕТ!$P:$P,$D409)))</f>
        <v/>
      </c>
      <c r="G409" s="19" t="str">
        <f>IF($D409="","",INDEX(БЮДЖЕТ!$X:$X,SUMIFS(БЮДЖЕТ!$B:$B,БЮДЖЕТ!$P:$P,$D409)))</f>
        <v/>
      </c>
      <c r="H409" s="36"/>
      <c r="I409" s="30">
        <f>IF(D409="",0,IF(G409=ФИО!$Q$8,0,SUM(р_дни!$J:$J))+SUMIFS(факт_операции!$L:$L,факт_операции!$D:$D,D409,факт_операции!$I:$I,операции!$F$8)-SUMIFS(факт_операции!$L:$L,факт_операции!$D:$D,D409,факт_операции!$I:$I,операции!$F$9)+SUMIFS(факт_операции!$L:$L,факт_операции!$D:$D,D409,факт_операции!$I:$I,операции!$F$10)-SUMIFS(факт_операции!$L:$L,факт_операции!$D:$D,D409,факт_операции!$I:$I,операции!$F$11))</f>
        <v>0</v>
      </c>
      <c r="J409" s="48">
        <f>ROUND(IF(D409="",0,IF(SUM(р_дни!$J:$J)=0,0,(SUMIFS(БЮДЖЕТ!$V:$V,БЮДЖЕТ!$P:$P,$D409)*IF(G409=ФИО!$Q$8,0,SUM(р_дни!$J:$J))+SUMIFS(факт_операции!$Q:$Q,факт_операции!$D:$D,$D409)*1000)/SUM(р_дни!$J:$J)))/100,0)*100</f>
        <v>0</v>
      </c>
      <c r="K409" s="48">
        <f>IF(D409="",0,SUMIFS(факт_операции!$O:$O,факт_операции!$D:$D,D409)-IF(SUMIFS(факт_операции!$Q:$Q,факт_операции!$D:$D,D409)&lt;&gt;0,SUMIFS(факт_операции!$O:$O,факт_операции!$D:$D,D409,факт_операции!$N:$N,операции!$H$11),0))</f>
        <v>0</v>
      </c>
      <c r="L409" s="48">
        <f>IF(D409="",0,SUMIFS(факт_операции!$T:$T,факт_операции!$D:$D,D409))</f>
        <v>0</v>
      </c>
      <c r="M409" s="86">
        <f t="shared" si="12"/>
        <v>0</v>
      </c>
      <c r="N409" s="36"/>
      <c r="O409" s="92"/>
      <c r="P409" s="96"/>
    </row>
    <row r="410" spans="1:16" x14ac:dyDescent="0.25">
      <c r="A410" s="1"/>
      <c r="B410" s="1"/>
      <c r="C410" s="5">
        <f t="shared" si="13"/>
        <v>400</v>
      </c>
      <c r="D410" s="19" t="str">
        <f>IF(C410&gt;MAX(БЮДЖЕТ!$C:$C),"",INDEX(БЮДЖЕТ!$P$11:$P$9415,C410))</f>
        <v/>
      </c>
      <c r="E410" s="22">
        <f>IF(D410="",0,IF(COUNTIF(БЮДЖЕТ!$P:$P,D410)=1,0,1))</f>
        <v>0</v>
      </c>
      <c r="F410" s="19" t="str">
        <f>IF($D410="","",INDEX(БЮДЖЕТ!$N:$N,SUMIFS(БЮДЖЕТ!$B:$B,БЮДЖЕТ!$P:$P,$D410)))</f>
        <v/>
      </c>
      <c r="G410" s="19" t="str">
        <f>IF($D410="","",INDEX(БЮДЖЕТ!$X:$X,SUMIFS(БЮДЖЕТ!$B:$B,БЮДЖЕТ!$P:$P,$D410)))</f>
        <v/>
      </c>
      <c r="H410" s="36"/>
      <c r="I410" s="30">
        <f>IF(D410="",0,IF(G410=ФИО!$Q$8,0,SUM(р_дни!$J:$J))+SUMIFS(факт_операции!$L:$L,факт_операции!$D:$D,D410,факт_операции!$I:$I,операции!$F$8)-SUMIFS(факт_операции!$L:$L,факт_операции!$D:$D,D410,факт_операции!$I:$I,операции!$F$9)+SUMIFS(факт_операции!$L:$L,факт_операции!$D:$D,D410,факт_операции!$I:$I,операции!$F$10)-SUMIFS(факт_операции!$L:$L,факт_операции!$D:$D,D410,факт_операции!$I:$I,операции!$F$11))</f>
        <v>0</v>
      </c>
      <c r="J410" s="48">
        <f>ROUND(IF(D410="",0,IF(SUM(р_дни!$J:$J)=0,0,(SUMIFS(БЮДЖЕТ!$V:$V,БЮДЖЕТ!$P:$P,$D410)*IF(G410=ФИО!$Q$8,0,SUM(р_дни!$J:$J))+SUMIFS(факт_операции!$Q:$Q,факт_операции!$D:$D,$D410)*1000)/SUM(р_дни!$J:$J)))/100,0)*100</f>
        <v>0</v>
      </c>
      <c r="K410" s="48">
        <f>IF(D410="",0,SUMIFS(факт_операции!$O:$O,факт_операции!$D:$D,D410)-IF(SUMIFS(факт_операции!$Q:$Q,факт_операции!$D:$D,D410)&lt;&gt;0,SUMIFS(факт_операции!$O:$O,факт_операции!$D:$D,D410,факт_операции!$N:$N,операции!$H$11),0))</f>
        <v>0</v>
      </c>
      <c r="L410" s="48">
        <f>IF(D410="",0,SUMIFS(факт_операции!$T:$T,факт_операции!$D:$D,D410))</f>
        <v>0</v>
      </c>
      <c r="M410" s="86">
        <f t="shared" si="12"/>
        <v>0</v>
      </c>
      <c r="N410" s="36"/>
      <c r="O410" s="92"/>
      <c r="P410" s="96"/>
    </row>
    <row r="411" spans="1:16" x14ac:dyDescent="0.25">
      <c r="A411" s="1"/>
      <c r="B411" s="1"/>
      <c r="C411" s="5">
        <f t="shared" si="13"/>
        <v>401</v>
      </c>
      <c r="D411" s="19" t="str">
        <f>IF(C411&gt;MAX(БЮДЖЕТ!$C:$C),"",INDEX(БЮДЖЕТ!$P$11:$P$9415,C411))</f>
        <v/>
      </c>
      <c r="E411" s="22">
        <f>IF(D411="",0,IF(COUNTIF(БЮДЖЕТ!$P:$P,D411)=1,0,1))</f>
        <v>0</v>
      </c>
      <c r="F411" s="19" t="str">
        <f>IF($D411="","",INDEX(БЮДЖЕТ!$N:$N,SUMIFS(БЮДЖЕТ!$B:$B,БЮДЖЕТ!$P:$P,$D411)))</f>
        <v/>
      </c>
      <c r="G411" s="19" t="str">
        <f>IF($D411="","",INDEX(БЮДЖЕТ!$X:$X,SUMIFS(БЮДЖЕТ!$B:$B,БЮДЖЕТ!$P:$P,$D411)))</f>
        <v/>
      </c>
      <c r="H411" s="36"/>
      <c r="I411" s="30">
        <f>IF(D411="",0,IF(G411=ФИО!$Q$8,0,SUM(р_дни!$J:$J))+SUMIFS(факт_операции!$L:$L,факт_операции!$D:$D,D411,факт_операции!$I:$I,операции!$F$8)-SUMIFS(факт_операции!$L:$L,факт_операции!$D:$D,D411,факт_операции!$I:$I,операции!$F$9)+SUMIFS(факт_операции!$L:$L,факт_операции!$D:$D,D411,факт_операции!$I:$I,операции!$F$10)-SUMIFS(факт_операции!$L:$L,факт_операции!$D:$D,D411,факт_операции!$I:$I,операции!$F$11))</f>
        <v>0</v>
      </c>
      <c r="J411" s="48">
        <f>ROUND(IF(D411="",0,IF(SUM(р_дни!$J:$J)=0,0,(SUMIFS(БЮДЖЕТ!$V:$V,БЮДЖЕТ!$P:$P,$D411)*IF(G411=ФИО!$Q$8,0,SUM(р_дни!$J:$J))+SUMIFS(факт_операции!$Q:$Q,факт_операции!$D:$D,$D411)*1000)/SUM(р_дни!$J:$J)))/100,0)*100</f>
        <v>0</v>
      </c>
      <c r="K411" s="48">
        <f>IF(D411="",0,SUMIFS(факт_операции!$O:$O,факт_операции!$D:$D,D411)-IF(SUMIFS(факт_операции!$Q:$Q,факт_операции!$D:$D,D411)&lt;&gt;0,SUMIFS(факт_операции!$O:$O,факт_операции!$D:$D,D411,факт_операции!$N:$N,операции!$H$11),0))</f>
        <v>0</v>
      </c>
      <c r="L411" s="48">
        <f>IF(D411="",0,SUMIFS(факт_операции!$T:$T,факт_операции!$D:$D,D411))</f>
        <v>0</v>
      </c>
      <c r="M411" s="86">
        <f t="shared" si="12"/>
        <v>0</v>
      </c>
      <c r="N411" s="36"/>
      <c r="O411" s="92"/>
      <c r="P411" s="96"/>
    </row>
    <row r="412" spans="1:16" x14ac:dyDescent="0.25">
      <c r="A412" s="1"/>
      <c r="B412" s="1"/>
      <c r="C412" s="5">
        <f t="shared" si="13"/>
        <v>402</v>
      </c>
      <c r="D412" s="19" t="str">
        <f>IF(C412&gt;MAX(БЮДЖЕТ!$C:$C),"",INDEX(БЮДЖЕТ!$P$11:$P$9415,C412))</f>
        <v/>
      </c>
      <c r="E412" s="22">
        <f>IF(D412="",0,IF(COUNTIF(БЮДЖЕТ!$P:$P,D412)=1,0,1))</f>
        <v>0</v>
      </c>
      <c r="F412" s="19" t="str">
        <f>IF($D412="","",INDEX(БЮДЖЕТ!$N:$N,SUMIFS(БЮДЖЕТ!$B:$B,БЮДЖЕТ!$P:$P,$D412)))</f>
        <v/>
      </c>
      <c r="G412" s="19" t="str">
        <f>IF($D412="","",INDEX(БЮДЖЕТ!$X:$X,SUMIFS(БЮДЖЕТ!$B:$B,БЮДЖЕТ!$P:$P,$D412)))</f>
        <v/>
      </c>
      <c r="H412" s="36"/>
      <c r="I412" s="30">
        <f>IF(D412="",0,IF(G412=ФИО!$Q$8,0,SUM(р_дни!$J:$J))+SUMIFS(факт_операции!$L:$L,факт_операции!$D:$D,D412,факт_операции!$I:$I,операции!$F$8)-SUMIFS(факт_операции!$L:$L,факт_операции!$D:$D,D412,факт_операции!$I:$I,операции!$F$9)+SUMIFS(факт_операции!$L:$L,факт_операции!$D:$D,D412,факт_операции!$I:$I,операции!$F$10)-SUMIFS(факт_операции!$L:$L,факт_операции!$D:$D,D412,факт_операции!$I:$I,операции!$F$11))</f>
        <v>0</v>
      </c>
      <c r="J412" s="48">
        <f>ROUND(IF(D412="",0,IF(SUM(р_дни!$J:$J)=0,0,(SUMIFS(БЮДЖЕТ!$V:$V,БЮДЖЕТ!$P:$P,$D412)*IF(G412=ФИО!$Q$8,0,SUM(р_дни!$J:$J))+SUMIFS(факт_операции!$Q:$Q,факт_операции!$D:$D,$D412)*1000)/SUM(р_дни!$J:$J)))/100,0)*100</f>
        <v>0</v>
      </c>
      <c r="K412" s="48">
        <f>IF(D412="",0,SUMIFS(факт_операции!$O:$O,факт_операции!$D:$D,D412)-IF(SUMIFS(факт_операции!$Q:$Q,факт_операции!$D:$D,D412)&lt;&gt;0,SUMIFS(факт_операции!$O:$O,факт_операции!$D:$D,D412,факт_операции!$N:$N,операции!$H$11),0))</f>
        <v>0</v>
      </c>
      <c r="L412" s="48">
        <f>IF(D412="",0,SUMIFS(факт_операции!$T:$T,факт_операции!$D:$D,D412))</f>
        <v>0</v>
      </c>
      <c r="M412" s="86">
        <f t="shared" si="12"/>
        <v>0</v>
      </c>
      <c r="N412" s="36"/>
      <c r="O412" s="92"/>
      <c r="P412" s="96"/>
    </row>
    <row r="413" spans="1:16" x14ac:dyDescent="0.25">
      <c r="A413" s="1"/>
      <c r="B413" s="1"/>
      <c r="C413" s="5">
        <f t="shared" si="13"/>
        <v>403</v>
      </c>
      <c r="D413" s="19" t="str">
        <f>IF(C413&gt;MAX(БЮДЖЕТ!$C:$C),"",INDEX(БЮДЖЕТ!$P$11:$P$9415,C413))</f>
        <v/>
      </c>
      <c r="E413" s="22">
        <f>IF(D413="",0,IF(COUNTIF(БЮДЖЕТ!$P:$P,D413)=1,0,1))</f>
        <v>0</v>
      </c>
      <c r="F413" s="19" t="str">
        <f>IF($D413="","",INDEX(БЮДЖЕТ!$N:$N,SUMIFS(БЮДЖЕТ!$B:$B,БЮДЖЕТ!$P:$P,$D413)))</f>
        <v/>
      </c>
      <c r="G413" s="19" t="str">
        <f>IF($D413="","",INDEX(БЮДЖЕТ!$X:$X,SUMIFS(БЮДЖЕТ!$B:$B,БЮДЖЕТ!$P:$P,$D413)))</f>
        <v/>
      </c>
      <c r="H413" s="36"/>
      <c r="I413" s="30">
        <f>IF(D413="",0,IF(G413=ФИО!$Q$8,0,SUM(р_дни!$J:$J))+SUMIFS(факт_операции!$L:$L,факт_операции!$D:$D,D413,факт_операции!$I:$I,операции!$F$8)-SUMIFS(факт_операции!$L:$L,факт_операции!$D:$D,D413,факт_операции!$I:$I,операции!$F$9)+SUMIFS(факт_операции!$L:$L,факт_операции!$D:$D,D413,факт_операции!$I:$I,операции!$F$10)-SUMIFS(факт_операции!$L:$L,факт_операции!$D:$D,D413,факт_операции!$I:$I,операции!$F$11))</f>
        <v>0</v>
      </c>
      <c r="J413" s="48">
        <f>ROUND(IF(D413="",0,IF(SUM(р_дни!$J:$J)=0,0,(SUMIFS(БЮДЖЕТ!$V:$V,БЮДЖЕТ!$P:$P,$D413)*IF(G413=ФИО!$Q$8,0,SUM(р_дни!$J:$J))+SUMIFS(факт_операции!$Q:$Q,факт_операции!$D:$D,$D413)*1000)/SUM(р_дни!$J:$J)))/100,0)*100</f>
        <v>0</v>
      </c>
      <c r="K413" s="48">
        <f>IF(D413="",0,SUMIFS(факт_операции!$O:$O,факт_операции!$D:$D,D413)-IF(SUMIFS(факт_операции!$Q:$Q,факт_операции!$D:$D,D413)&lt;&gt;0,SUMIFS(факт_операции!$O:$O,факт_операции!$D:$D,D413,факт_операции!$N:$N,операции!$H$11),0))</f>
        <v>0</v>
      </c>
      <c r="L413" s="48">
        <f>IF(D413="",0,SUMIFS(факт_операции!$T:$T,факт_операции!$D:$D,D413))</f>
        <v>0</v>
      </c>
      <c r="M413" s="86">
        <f t="shared" si="12"/>
        <v>0</v>
      </c>
      <c r="N413" s="36"/>
      <c r="O413" s="92"/>
      <c r="P413" s="96"/>
    </row>
    <row r="414" spans="1:16" x14ac:dyDescent="0.25">
      <c r="A414" s="1"/>
      <c r="B414" s="1"/>
      <c r="C414" s="5">
        <f t="shared" si="13"/>
        <v>404</v>
      </c>
      <c r="D414" s="19" t="str">
        <f>IF(C414&gt;MAX(БЮДЖЕТ!$C:$C),"",INDEX(БЮДЖЕТ!$P$11:$P$9415,C414))</f>
        <v/>
      </c>
      <c r="E414" s="22">
        <f>IF(D414="",0,IF(COUNTIF(БЮДЖЕТ!$P:$P,D414)=1,0,1))</f>
        <v>0</v>
      </c>
      <c r="F414" s="19" t="str">
        <f>IF($D414="","",INDEX(БЮДЖЕТ!$N:$N,SUMIFS(БЮДЖЕТ!$B:$B,БЮДЖЕТ!$P:$P,$D414)))</f>
        <v/>
      </c>
      <c r="G414" s="19" t="str">
        <f>IF($D414="","",INDEX(БЮДЖЕТ!$X:$X,SUMIFS(БЮДЖЕТ!$B:$B,БЮДЖЕТ!$P:$P,$D414)))</f>
        <v/>
      </c>
      <c r="H414" s="36"/>
      <c r="I414" s="30">
        <f>IF(D414="",0,IF(G414=ФИО!$Q$8,0,SUM(р_дни!$J:$J))+SUMIFS(факт_операции!$L:$L,факт_операции!$D:$D,D414,факт_операции!$I:$I,операции!$F$8)-SUMIFS(факт_операции!$L:$L,факт_операции!$D:$D,D414,факт_операции!$I:$I,операции!$F$9)+SUMIFS(факт_операции!$L:$L,факт_операции!$D:$D,D414,факт_операции!$I:$I,операции!$F$10)-SUMIFS(факт_операции!$L:$L,факт_операции!$D:$D,D414,факт_операции!$I:$I,операции!$F$11))</f>
        <v>0</v>
      </c>
      <c r="J414" s="48">
        <f>ROUND(IF(D414="",0,IF(SUM(р_дни!$J:$J)=0,0,(SUMIFS(БЮДЖЕТ!$V:$V,БЮДЖЕТ!$P:$P,$D414)*IF(G414=ФИО!$Q$8,0,SUM(р_дни!$J:$J))+SUMIFS(факт_операции!$Q:$Q,факт_операции!$D:$D,$D414)*1000)/SUM(р_дни!$J:$J)))/100,0)*100</f>
        <v>0</v>
      </c>
      <c r="K414" s="48">
        <f>IF(D414="",0,SUMIFS(факт_операции!$O:$O,факт_операции!$D:$D,D414)-IF(SUMIFS(факт_операции!$Q:$Q,факт_операции!$D:$D,D414)&lt;&gt;0,SUMIFS(факт_операции!$O:$O,факт_операции!$D:$D,D414,факт_операции!$N:$N,операции!$H$11),0))</f>
        <v>0</v>
      </c>
      <c r="L414" s="48">
        <f>IF(D414="",0,SUMIFS(факт_операции!$T:$T,факт_операции!$D:$D,D414))</f>
        <v>0</v>
      </c>
      <c r="M414" s="86">
        <f t="shared" si="12"/>
        <v>0</v>
      </c>
      <c r="N414" s="36"/>
      <c r="O414" s="92"/>
      <c r="P414" s="96"/>
    </row>
    <row r="415" spans="1:16" x14ac:dyDescent="0.25">
      <c r="A415" s="1"/>
      <c r="B415" s="1"/>
      <c r="C415" s="5">
        <f t="shared" si="13"/>
        <v>405</v>
      </c>
      <c r="D415" s="19" t="str">
        <f>IF(C415&gt;MAX(БЮДЖЕТ!$C:$C),"",INDEX(БЮДЖЕТ!$P$11:$P$9415,C415))</f>
        <v/>
      </c>
      <c r="E415" s="22">
        <f>IF(D415="",0,IF(COUNTIF(БЮДЖЕТ!$P:$P,D415)=1,0,1))</f>
        <v>0</v>
      </c>
      <c r="F415" s="19" t="str">
        <f>IF($D415="","",INDEX(БЮДЖЕТ!$N:$N,SUMIFS(БЮДЖЕТ!$B:$B,БЮДЖЕТ!$P:$P,$D415)))</f>
        <v/>
      </c>
      <c r="G415" s="19" t="str">
        <f>IF($D415="","",INDEX(БЮДЖЕТ!$X:$X,SUMIFS(БЮДЖЕТ!$B:$B,БЮДЖЕТ!$P:$P,$D415)))</f>
        <v/>
      </c>
      <c r="H415" s="36"/>
      <c r="I415" s="30">
        <f>IF(D415="",0,IF(G415=ФИО!$Q$8,0,SUM(р_дни!$J:$J))+SUMIFS(факт_операции!$L:$L,факт_операции!$D:$D,D415,факт_операции!$I:$I,операции!$F$8)-SUMIFS(факт_операции!$L:$L,факт_операции!$D:$D,D415,факт_операции!$I:$I,операции!$F$9)+SUMIFS(факт_операции!$L:$L,факт_операции!$D:$D,D415,факт_операции!$I:$I,операции!$F$10)-SUMIFS(факт_операции!$L:$L,факт_операции!$D:$D,D415,факт_операции!$I:$I,операции!$F$11))</f>
        <v>0</v>
      </c>
      <c r="J415" s="48">
        <f>ROUND(IF(D415="",0,IF(SUM(р_дни!$J:$J)=0,0,(SUMIFS(БЮДЖЕТ!$V:$V,БЮДЖЕТ!$P:$P,$D415)*IF(G415=ФИО!$Q$8,0,SUM(р_дни!$J:$J))+SUMIFS(факт_операции!$Q:$Q,факт_операции!$D:$D,$D415)*1000)/SUM(р_дни!$J:$J)))/100,0)*100</f>
        <v>0</v>
      </c>
      <c r="K415" s="48">
        <f>IF(D415="",0,SUMIFS(факт_операции!$O:$O,факт_операции!$D:$D,D415)-IF(SUMIFS(факт_операции!$Q:$Q,факт_операции!$D:$D,D415)&lt;&gt;0,SUMIFS(факт_операции!$O:$O,факт_операции!$D:$D,D415,факт_операции!$N:$N,операции!$H$11),0))</f>
        <v>0</v>
      </c>
      <c r="L415" s="48">
        <f>IF(D415="",0,SUMIFS(факт_операции!$T:$T,факт_операции!$D:$D,D415))</f>
        <v>0</v>
      </c>
      <c r="M415" s="86">
        <f t="shared" si="12"/>
        <v>0</v>
      </c>
      <c r="N415" s="36"/>
      <c r="O415" s="92"/>
      <c r="P415" s="96"/>
    </row>
    <row r="416" spans="1:16" x14ac:dyDescent="0.25">
      <c r="A416" s="1"/>
      <c r="B416" s="1"/>
      <c r="C416" s="5">
        <f t="shared" si="13"/>
        <v>406</v>
      </c>
      <c r="D416" s="19" t="str">
        <f>IF(C416&gt;MAX(БЮДЖЕТ!$C:$C),"",INDEX(БЮДЖЕТ!$P$11:$P$9415,C416))</f>
        <v/>
      </c>
      <c r="E416" s="22">
        <f>IF(D416="",0,IF(COUNTIF(БЮДЖЕТ!$P:$P,D416)=1,0,1))</f>
        <v>0</v>
      </c>
      <c r="F416" s="19" t="str">
        <f>IF($D416="","",INDEX(БЮДЖЕТ!$N:$N,SUMIFS(БЮДЖЕТ!$B:$B,БЮДЖЕТ!$P:$P,$D416)))</f>
        <v/>
      </c>
      <c r="G416" s="19" t="str">
        <f>IF($D416="","",INDEX(БЮДЖЕТ!$X:$X,SUMIFS(БЮДЖЕТ!$B:$B,БЮДЖЕТ!$P:$P,$D416)))</f>
        <v/>
      </c>
      <c r="H416" s="36"/>
      <c r="I416" s="30">
        <f>IF(D416="",0,IF(G416=ФИО!$Q$8,0,SUM(р_дни!$J:$J))+SUMIFS(факт_операции!$L:$L,факт_операции!$D:$D,D416,факт_операции!$I:$I,операции!$F$8)-SUMIFS(факт_операции!$L:$L,факт_операции!$D:$D,D416,факт_операции!$I:$I,операции!$F$9)+SUMIFS(факт_операции!$L:$L,факт_операции!$D:$D,D416,факт_операции!$I:$I,операции!$F$10)-SUMIFS(факт_операции!$L:$L,факт_операции!$D:$D,D416,факт_операции!$I:$I,операции!$F$11))</f>
        <v>0</v>
      </c>
      <c r="J416" s="48">
        <f>ROUND(IF(D416="",0,IF(SUM(р_дни!$J:$J)=0,0,(SUMIFS(БЮДЖЕТ!$V:$V,БЮДЖЕТ!$P:$P,$D416)*IF(G416=ФИО!$Q$8,0,SUM(р_дни!$J:$J))+SUMIFS(факт_операции!$Q:$Q,факт_операции!$D:$D,$D416)*1000)/SUM(р_дни!$J:$J)))/100,0)*100</f>
        <v>0</v>
      </c>
      <c r="K416" s="48">
        <f>IF(D416="",0,SUMIFS(факт_операции!$O:$O,факт_операции!$D:$D,D416)-IF(SUMIFS(факт_операции!$Q:$Q,факт_операции!$D:$D,D416)&lt;&gt;0,SUMIFS(факт_операции!$O:$O,факт_операции!$D:$D,D416,факт_операции!$N:$N,операции!$H$11),0))</f>
        <v>0</v>
      </c>
      <c r="L416" s="48">
        <f>IF(D416="",0,SUMIFS(факт_операции!$T:$T,факт_операции!$D:$D,D416))</f>
        <v>0</v>
      </c>
      <c r="M416" s="86">
        <f t="shared" si="12"/>
        <v>0</v>
      </c>
      <c r="N416" s="36"/>
      <c r="O416" s="92"/>
      <c r="P416" s="96"/>
    </row>
    <row r="417" spans="1:16" x14ac:dyDescent="0.25">
      <c r="A417" s="1"/>
      <c r="B417" s="1"/>
      <c r="C417" s="5">
        <f t="shared" si="13"/>
        <v>407</v>
      </c>
      <c r="D417" s="19" t="str">
        <f>IF(C417&gt;MAX(БЮДЖЕТ!$C:$C),"",INDEX(БЮДЖЕТ!$P$11:$P$9415,C417))</f>
        <v/>
      </c>
      <c r="E417" s="22">
        <f>IF(D417="",0,IF(COUNTIF(БЮДЖЕТ!$P:$P,D417)=1,0,1))</f>
        <v>0</v>
      </c>
      <c r="F417" s="19" t="str">
        <f>IF($D417="","",INDEX(БЮДЖЕТ!$N:$N,SUMIFS(БЮДЖЕТ!$B:$B,БЮДЖЕТ!$P:$P,$D417)))</f>
        <v/>
      </c>
      <c r="G417" s="19" t="str">
        <f>IF($D417="","",INDEX(БЮДЖЕТ!$X:$X,SUMIFS(БЮДЖЕТ!$B:$B,БЮДЖЕТ!$P:$P,$D417)))</f>
        <v/>
      </c>
      <c r="H417" s="36"/>
      <c r="I417" s="30">
        <f>IF(D417="",0,IF(G417=ФИО!$Q$8,0,SUM(р_дни!$J:$J))+SUMIFS(факт_операции!$L:$L,факт_операции!$D:$D,D417,факт_операции!$I:$I,операции!$F$8)-SUMIFS(факт_операции!$L:$L,факт_операции!$D:$D,D417,факт_операции!$I:$I,операции!$F$9)+SUMIFS(факт_операции!$L:$L,факт_операции!$D:$D,D417,факт_операции!$I:$I,операции!$F$10)-SUMIFS(факт_операции!$L:$L,факт_операции!$D:$D,D417,факт_операции!$I:$I,операции!$F$11))</f>
        <v>0</v>
      </c>
      <c r="J417" s="48">
        <f>ROUND(IF(D417="",0,IF(SUM(р_дни!$J:$J)=0,0,(SUMIFS(БЮДЖЕТ!$V:$V,БЮДЖЕТ!$P:$P,$D417)*IF(G417=ФИО!$Q$8,0,SUM(р_дни!$J:$J))+SUMIFS(факт_операции!$Q:$Q,факт_операции!$D:$D,$D417)*1000)/SUM(р_дни!$J:$J)))/100,0)*100</f>
        <v>0</v>
      </c>
      <c r="K417" s="48">
        <f>IF(D417="",0,SUMIFS(факт_операции!$O:$O,факт_операции!$D:$D,D417)-IF(SUMIFS(факт_операции!$Q:$Q,факт_операции!$D:$D,D417)&lt;&gt;0,SUMIFS(факт_операции!$O:$O,факт_операции!$D:$D,D417,факт_операции!$N:$N,операции!$H$11),0))</f>
        <v>0</v>
      </c>
      <c r="L417" s="48">
        <f>IF(D417="",0,SUMIFS(факт_операции!$T:$T,факт_операции!$D:$D,D417))</f>
        <v>0</v>
      </c>
      <c r="M417" s="86">
        <f t="shared" si="12"/>
        <v>0</v>
      </c>
      <c r="N417" s="36"/>
      <c r="O417" s="92"/>
      <c r="P417" s="96"/>
    </row>
    <row r="418" spans="1:16" x14ac:dyDescent="0.25">
      <c r="A418" s="1"/>
      <c r="B418" s="1"/>
      <c r="C418" s="5">
        <f t="shared" si="13"/>
        <v>408</v>
      </c>
      <c r="D418" s="19" t="str">
        <f>IF(C418&gt;MAX(БЮДЖЕТ!$C:$C),"",INDEX(БЮДЖЕТ!$P$11:$P$9415,C418))</f>
        <v/>
      </c>
      <c r="E418" s="22">
        <f>IF(D418="",0,IF(COUNTIF(БЮДЖЕТ!$P:$P,D418)=1,0,1))</f>
        <v>0</v>
      </c>
      <c r="F418" s="19" t="str">
        <f>IF($D418="","",INDEX(БЮДЖЕТ!$N:$N,SUMIFS(БЮДЖЕТ!$B:$B,БЮДЖЕТ!$P:$P,$D418)))</f>
        <v/>
      </c>
      <c r="G418" s="19" t="str">
        <f>IF($D418="","",INDEX(БЮДЖЕТ!$X:$X,SUMIFS(БЮДЖЕТ!$B:$B,БЮДЖЕТ!$P:$P,$D418)))</f>
        <v/>
      </c>
      <c r="H418" s="36"/>
      <c r="I418" s="30">
        <f>IF(D418="",0,IF(G418=ФИО!$Q$8,0,SUM(р_дни!$J:$J))+SUMIFS(факт_операции!$L:$L,факт_операции!$D:$D,D418,факт_операции!$I:$I,операции!$F$8)-SUMIFS(факт_операции!$L:$L,факт_операции!$D:$D,D418,факт_операции!$I:$I,операции!$F$9)+SUMIFS(факт_операции!$L:$L,факт_операции!$D:$D,D418,факт_операции!$I:$I,операции!$F$10)-SUMIFS(факт_операции!$L:$L,факт_операции!$D:$D,D418,факт_операции!$I:$I,операции!$F$11))</f>
        <v>0</v>
      </c>
      <c r="J418" s="48">
        <f>ROUND(IF(D418="",0,IF(SUM(р_дни!$J:$J)=0,0,(SUMIFS(БЮДЖЕТ!$V:$V,БЮДЖЕТ!$P:$P,$D418)*IF(G418=ФИО!$Q$8,0,SUM(р_дни!$J:$J))+SUMIFS(факт_операции!$Q:$Q,факт_операции!$D:$D,$D418)*1000)/SUM(р_дни!$J:$J)))/100,0)*100</f>
        <v>0</v>
      </c>
      <c r="K418" s="48">
        <f>IF(D418="",0,SUMIFS(факт_операции!$O:$O,факт_операции!$D:$D,D418)-IF(SUMIFS(факт_операции!$Q:$Q,факт_операции!$D:$D,D418)&lt;&gt;0,SUMIFS(факт_операции!$O:$O,факт_операции!$D:$D,D418,факт_операции!$N:$N,операции!$H$11),0))</f>
        <v>0</v>
      </c>
      <c r="L418" s="48">
        <f>IF(D418="",0,SUMIFS(факт_операции!$T:$T,факт_операции!$D:$D,D418))</f>
        <v>0</v>
      </c>
      <c r="M418" s="86">
        <f t="shared" si="12"/>
        <v>0</v>
      </c>
      <c r="N418" s="36"/>
      <c r="O418" s="92"/>
      <c r="P418" s="96"/>
    </row>
    <row r="419" spans="1:16" x14ac:dyDescent="0.25">
      <c r="A419" s="1"/>
      <c r="B419" s="1"/>
      <c r="C419" s="5">
        <f t="shared" si="13"/>
        <v>409</v>
      </c>
      <c r="D419" s="19" t="str">
        <f>IF(C419&gt;MAX(БЮДЖЕТ!$C:$C),"",INDEX(БЮДЖЕТ!$P$11:$P$9415,C419))</f>
        <v/>
      </c>
      <c r="E419" s="22">
        <f>IF(D419="",0,IF(COUNTIF(БЮДЖЕТ!$P:$P,D419)=1,0,1))</f>
        <v>0</v>
      </c>
      <c r="F419" s="19" t="str">
        <f>IF($D419="","",INDEX(БЮДЖЕТ!$N:$N,SUMIFS(БЮДЖЕТ!$B:$B,БЮДЖЕТ!$P:$P,$D419)))</f>
        <v/>
      </c>
      <c r="G419" s="19" t="str">
        <f>IF($D419="","",INDEX(БЮДЖЕТ!$X:$X,SUMIFS(БЮДЖЕТ!$B:$B,БЮДЖЕТ!$P:$P,$D419)))</f>
        <v/>
      </c>
      <c r="H419" s="36"/>
      <c r="I419" s="30">
        <f>IF(D419="",0,IF(G419=ФИО!$Q$8,0,SUM(р_дни!$J:$J))+SUMIFS(факт_операции!$L:$L,факт_операции!$D:$D,D419,факт_операции!$I:$I,операции!$F$8)-SUMIFS(факт_операции!$L:$L,факт_операции!$D:$D,D419,факт_операции!$I:$I,операции!$F$9)+SUMIFS(факт_операции!$L:$L,факт_операции!$D:$D,D419,факт_операции!$I:$I,операции!$F$10)-SUMIFS(факт_операции!$L:$L,факт_операции!$D:$D,D419,факт_операции!$I:$I,операции!$F$11))</f>
        <v>0</v>
      </c>
      <c r="J419" s="48">
        <f>ROUND(IF(D419="",0,IF(SUM(р_дни!$J:$J)=0,0,(SUMIFS(БЮДЖЕТ!$V:$V,БЮДЖЕТ!$P:$P,$D419)*IF(G419=ФИО!$Q$8,0,SUM(р_дни!$J:$J))+SUMIFS(факт_операции!$Q:$Q,факт_операции!$D:$D,$D419)*1000)/SUM(р_дни!$J:$J)))/100,0)*100</f>
        <v>0</v>
      </c>
      <c r="K419" s="48">
        <f>IF(D419="",0,SUMIFS(факт_операции!$O:$O,факт_операции!$D:$D,D419)-IF(SUMIFS(факт_операции!$Q:$Q,факт_операции!$D:$D,D419)&lt;&gt;0,SUMIFS(факт_операции!$O:$O,факт_операции!$D:$D,D419,факт_операции!$N:$N,операции!$H$11),0))</f>
        <v>0</v>
      </c>
      <c r="L419" s="48">
        <f>IF(D419="",0,SUMIFS(факт_операции!$T:$T,факт_операции!$D:$D,D419))</f>
        <v>0</v>
      </c>
      <c r="M419" s="86">
        <f t="shared" si="12"/>
        <v>0</v>
      </c>
      <c r="N419" s="36"/>
      <c r="O419" s="92"/>
      <c r="P419" s="96"/>
    </row>
    <row r="420" spans="1:16" x14ac:dyDescent="0.25">
      <c r="A420" s="1"/>
      <c r="B420" s="1"/>
      <c r="C420" s="5">
        <f t="shared" si="13"/>
        <v>410</v>
      </c>
      <c r="D420" s="19" t="str">
        <f>IF(C420&gt;MAX(БЮДЖЕТ!$C:$C),"",INDEX(БЮДЖЕТ!$P$11:$P$9415,C420))</f>
        <v/>
      </c>
      <c r="E420" s="22">
        <f>IF(D420="",0,IF(COUNTIF(БЮДЖЕТ!$P:$P,D420)=1,0,1))</f>
        <v>0</v>
      </c>
      <c r="F420" s="19" t="str">
        <f>IF($D420="","",INDEX(БЮДЖЕТ!$N:$N,SUMIFS(БЮДЖЕТ!$B:$B,БЮДЖЕТ!$P:$P,$D420)))</f>
        <v/>
      </c>
      <c r="G420" s="19" t="str">
        <f>IF($D420="","",INDEX(БЮДЖЕТ!$X:$X,SUMIFS(БЮДЖЕТ!$B:$B,БЮДЖЕТ!$P:$P,$D420)))</f>
        <v/>
      </c>
      <c r="H420" s="36"/>
      <c r="I420" s="30">
        <f>IF(D420="",0,IF(G420=ФИО!$Q$8,0,SUM(р_дни!$J:$J))+SUMIFS(факт_операции!$L:$L,факт_операции!$D:$D,D420,факт_операции!$I:$I,операции!$F$8)-SUMIFS(факт_операции!$L:$L,факт_операции!$D:$D,D420,факт_операции!$I:$I,операции!$F$9)+SUMIFS(факт_операции!$L:$L,факт_операции!$D:$D,D420,факт_операции!$I:$I,операции!$F$10)-SUMIFS(факт_операции!$L:$L,факт_операции!$D:$D,D420,факт_операции!$I:$I,операции!$F$11))</f>
        <v>0</v>
      </c>
      <c r="J420" s="48">
        <f>ROUND(IF(D420="",0,IF(SUM(р_дни!$J:$J)=0,0,(SUMIFS(БЮДЖЕТ!$V:$V,БЮДЖЕТ!$P:$P,$D420)*IF(G420=ФИО!$Q$8,0,SUM(р_дни!$J:$J))+SUMIFS(факт_операции!$Q:$Q,факт_операции!$D:$D,$D420)*1000)/SUM(р_дни!$J:$J)))/100,0)*100</f>
        <v>0</v>
      </c>
      <c r="K420" s="48">
        <f>IF(D420="",0,SUMIFS(факт_операции!$O:$O,факт_операции!$D:$D,D420)-IF(SUMIFS(факт_операции!$Q:$Q,факт_операции!$D:$D,D420)&lt;&gt;0,SUMIFS(факт_операции!$O:$O,факт_операции!$D:$D,D420,факт_операции!$N:$N,операции!$H$11),0))</f>
        <v>0</v>
      </c>
      <c r="L420" s="48">
        <f>IF(D420="",0,SUMIFS(факт_операции!$T:$T,факт_операции!$D:$D,D420))</f>
        <v>0</v>
      </c>
      <c r="M420" s="86">
        <f t="shared" si="12"/>
        <v>0</v>
      </c>
      <c r="N420" s="36"/>
      <c r="O420" s="92"/>
      <c r="P420" s="96"/>
    </row>
    <row r="421" spans="1:16" x14ac:dyDescent="0.25">
      <c r="A421" s="1"/>
      <c r="B421" s="1"/>
      <c r="C421" s="5">
        <f t="shared" si="13"/>
        <v>411</v>
      </c>
      <c r="D421" s="19" t="str">
        <f>IF(C421&gt;MAX(БЮДЖЕТ!$C:$C),"",INDEX(БЮДЖЕТ!$P$11:$P$9415,C421))</f>
        <v/>
      </c>
      <c r="E421" s="22">
        <f>IF(D421="",0,IF(COUNTIF(БЮДЖЕТ!$P:$P,D421)=1,0,1))</f>
        <v>0</v>
      </c>
      <c r="F421" s="19" t="str">
        <f>IF($D421="","",INDEX(БЮДЖЕТ!$N:$N,SUMIFS(БЮДЖЕТ!$B:$B,БЮДЖЕТ!$P:$P,$D421)))</f>
        <v/>
      </c>
      <c r="G421" s="19" t="str">
        <f>IF($D421="","",INDEX(БЮДЖЕТ!$X:$X,SUMIFS(БЮДЖЕТ!$B:$B,БЮДЖЕТ!$P:$P,$D421)))</f>
        <v/>
      </c>
      <c r="H421" s="36"/>
      <c r="I421" s="30">
        <f>IF(D421="",0,IF(G421=ФИО!$Q$8,0,SUM(р_дни!$J:$J))+SUMIFS(факт_операции!$L:$L,факт_операции!$D:$D,D421,факт_операции!$I:$I,операции!$F$8)-SUMIFS(факт_операции!$L:$L,факт_операции!$D:$D,D421,факт_операции!$I:$I,операции!$F$9)+SUMIFS(факт_операции!$L:$L,факт_операции!$D:$D,D421,факт_операции!$I:$I,операции!$F$10)-SUMIFS(факт_операции!$L:$L,факт_операции!$D:$D,D421,факт_операции!$I:$I,операции!$F$11))</f>
        <v>0</v>
      </c>
      <c r="J421" s="48">
        <f>ROUND(IF(D421="",0,IF(SUM(р_дни!$J:$J)=0,0,(SUMIFS(БЮДЖЕТ!$V:$V,БЮДЖЕТ!$P:$P,$D421)*IF(G421=ФИО!$Q$8,0,SUM(р_дни!$J:$J))+SUMIFS(факт_операции!$Q:$Q,факт_операции!$D:$D,$D421)*1000)/SUM(р_дни!$J:$J)))/100,0)*100</f>
        <v>0</v>
      </c>
      <c r="K421" s="48">
        <f>IF(D421="",0,SUMIFS(факт_операции!$O:$O,факт_операции!$D:$D,D421)-IF(SUMIFS(факт_операции!$Q:$Q,факт_операции!$D:$D,D421)&lt;&gt;0,SUMIFS(факт_операции!$O:$O,факт_операции!$D:$D,D421,факт_операции!$N:$N,операции!$H$11),0))</f>
        <v>0</v>
      </c>
      <c r="L421" s="48">
        <f>IF(D421="",0,SUMIFS(факт_операции!$T:$T,факт_операции!$D:$D,D421))</f>
        <v>0</v>
      </c>
      <c r="M421" s="86">
        <f t="shared" si="12"/>
        <v>0</v>
      </c>
      <c r="N421" s="36"/>
      <c r="O421" s="92"/>
      <c r="P421" s="96"/>
    </row>
    <row r="422" spans="1:16" x14ac:dyDescent="0.25">
      <c r="A422" s="1"/>
      <c r="B422" s="1"/>
      <c r="C422" s="5">
        <f t="shared" si="13"/>
        <v>412</v>
      </c>
      <c r="D422" s="19" t="str">
        <f>IF(C422&gt;MAX(БЮДЖЕТ!$C:$C),"",INDEX(БЮДЖЕТ!$P$11:$P$9415,C422))</f>
        <v/>
      </c>
      <c r="E422" s="22">
        <f>IF(D422="",0,IF(COUNTIF(БЮДЖЕТ!$P:$P,D422)=1,0,1))</f>
        <v>0</v>
      </c>
      <c r="F422" s="19" t="str">
        <f>IF($D422="","",INDEX(БЮДЖЕТ!$N:$N,SUMIFS(БЮДЖЕТ!$B:$B,БЮДЖЕТ!$P:$P,$D422)))</f>
        <v/>
      </c>
      <c r="G422" s="19" t="str">
        <f>IF($D422="","",INDEX(БЮДЖЕТ!$X:$X,SUMIFS(БЮДЖЕТ!$B:$B,БЮДЖЕТ!$P:$P,$D422)))</f>
        <v/>
      </c>
      <c r="H422" s="36"/>
      <c r="I422" s="30">
        <f>IF(D422="",0,IF(G422=ФИО!$Q$8,0,SUM(р_дни!$J:$J))+SUMIFS(факт_операции!$L:$L,факт_операции!$D:$D,D422,факт_операции!$I:$I,операции!$F$8)-SUMIFS(факт_операции!$L:$L,факт_операции!$D:$D,D422,факт_операции!$I:$I,операции!$F$9)+SUMIFS(факт_операции!$L:$L,факт_операции!$D:$D,D422,факт_операции!$I:$I,операции!$F$10)-SUMIFS(факт_операции!$L:$L,факт_операции!$D:$D,D422,факт_операции!$I:$I,операции!$F$11))</f>
        <v>0</v>
      </c>
      <c r="J422" s="48">
        <f>ROUND(IF(D422="",0,IF(SUM(р_дни!$J:$J)=0,0,(SUMIFS(БЮДЖЕТ!$V:$V,БЮДЖЕТ!$P:$P,$D422)*IF(G422=ФИО!$Q$8,0,SUM(р_дни!$J:$J))+SUMIFS(факт_операции!$Q:$Q,факт_операции!$D:$D,$D422)*1000)/SUM(р_дни!$J:$J)))/100,0)*100</f>
        <v>0</v>
      </c>
      <c r="K422" s="48">
        <f>IF(D422="",0,SUMIFS(факт_операции!$O:$O,факт_операции!$D:$D,D422)-IF(SUMIFS(факт_операции!$Q:$Q,факт_операции!$D:$D,D422)&lt;&gt;0,SUMIFS(факт_операции!$O:$O,факт_операции!$D:$D,D422,факт_операции!$N:$N,операции!$H$11),0))</f>
        <v>0</v>
      </c>
      <c r="L422" s="48">
        <f>IF(D422="",0,SUMIFS(факт_операции!$T:$T,факт_операции!$D:$D,D422))</f>
        <v>0</v>
      </c>
      <c r="M422" s="86">
        <f t="shared" si="12"/>
        <v>0</v>
      </c>
      <c r="N422" s="36"/>
      <c r="O422" s="92"/>
      <c r="P422" s="96"/>
    </row>
    <row r="423" spans="1:16" x14ac:dyDescent="0.25">
      <c r="A423" s="1"/>
      <c r="B423" s="1"/>
      <c r="C423" s="5">
        <f t="shared" si="13"/>
        <v>413</v>
      </c>
      <c r="D423" s="19" t="str">
        <f>IF(C423&gt;MAX(БЮДЖЕТ!$C:$C),"",INDEX(БЮДЖЕТ!$P$11:$P$9415,C423))</f>
        <v/>
      </c>
      <c r="E423" s="22">
        <f>IF(D423="",0,IF(COUNTIF(БЮДЖЕТ!$P:$P,D423)=1,0,1))</f>
        <v>0</v>
      </c>
      <c r="F423" s="19" t="str">
        <f>IF($D423="","",INDEX(БЮДЖЕТ!$N:$N,SUMIFS(БЮДЖЕТ!$B:$B,БЮДЖЕТ!$P:$P,$D423)))</f>
        <v/>
      </c>
      <c r="G423" s="19" t="str">
        <f>IF($D423="","",INDEX(БЮДЖЕТ!$X:$X,SUMIFS(БЮДЖЕТ!$B:$B,БЮДЖЕТ!$P:$P,$D423)))</f>
        <v/>
      </c>
      <c r="H423" s="36"/>
      <c r="I423" s="30">
        <f>IF(D423="",0,IF(G423=ФИО!$Q$8,0,SUM(р_дни!$J:$J))+SUMIFS(факт_операции!$L:$L,факт_операции!$D:$D,D423,факт_операции!$I:$I,операции!$F$8)-SUMIFS(факт_операции!$L:$L,факт_операции!$D:$D,D423,факт_операции!$I:$I,операции!$F$9)+SUMIFS(факт_операции!$L:$L,факт_операции!$D:$D,D423,факт_операции!$I:$I,операции!$F$10)-SUMIFS(факт_операции!$L:$L,факт_операции!$D:$D,D423,факт_операции!$I:$I,операции!$F$11))</f>
        <v>0</v>
      </c>
      <c r="J423" s="48">
        <f>ROUND(IF(D423="",0,IF(SUM(р_дни!$J:$J)=0,0,(SUMIFS(БЮДЖЕТ!$V:$V,БЮДЖЕТ!$P:$P,$D423)*IF(G423=ФИО!$Q$8,0,SUM(р_дни!$J:$J))+SUMIFS(факт_операции!$Q:$Q,факт_операции!$D:$D,$D423)*1000)/SUM(р_дни!$J:$J)))/100,0)*100</f>
        <v>0</v>
      </c>
      <c r="K423" s="48">
        <f>IF(D423="",0,SUMIFS(факт_операции!$O:$O,факт_операции!$D:$D,D423)-IF(SUMIFS(факт_операции!$Q:$Q,факт_операции!$D:$D,D423)&lt;&gt;0,SUMIFS(факт_операции!$O:$O,факт_операции!$D:$D,D423,факт_операции!$N:$N,операции!$H$11),0))</f>
        <v>0</v>
      </c>
      <c r="L423" s="48">
        <f>IF(D423="",0,SUMIFS(факт_операции!$T:$T,факт_операции!$D:$D,D423))</f>
        <v>0</v>
      </c>
      <c r="M423" s="86">
        <f t="shared" si="12"/>
        <v>0</v>
      </c>
      <c r="N423" s="36"/>
      <c r="O423" s="92"/>
      <c r="P423" s="96"/>
    </row>
    <row r="424" spans="1:16" x14ac:dyDescent="0.25">
      <c r="A424" s="1"/>
      <c r="B424" s="1"/>
      <c r="C424" s="5">
        <f t="shared" si="13"/>
        <v>414</v>
      </c>
      <c r="D424" s="19" t="str">
        <f>IF(C424&gt;MAX(БЮДЖЕТ!$C:$C),"",INDEX(БЮДЖЕТ!$P$11:$P$9415,C424))</f>
        <v/>
      </c>
      <c r="E424" s="22">
        <f>IF(D424="",0,IF(COUNTIF(БЮДЖЕТ!$P:$P,D424)=1,0,1))</f>
        <v>0</v>
      </c>
      <c r="F424" s="19" t="str">
        <f>IF($D424="","",INDEX(БЮДЖЕТ!$N:$N,SUMIFS(БЮДЖЕТ!$B:$B,БЮДЖЕТ!$P:$P,$D424)))</f>
        <v/>
      </c>
      <c r="G424" s="19" t="str">
        <f>IF($D424="","",INDEX(БЮДЖЕТ!$X:$X,SUMIFS(БЮДЖЕТ!$B:$B,БЮДЖЕТ!$P:$P,$D424)))</f>
        <v/>
      </c>
      <c r="H424" s="36"/>
      <c r="I424" s="30">
        <f>IF(D424="",0,IF(G424=ФИО!$Q$8,0,SUM(р_дни!$J:$J))+SUMIFS(факт_операции!$L:$L,факт_операции!$D:$D,D424,факт_операции!$I:$I,операции!$F$8)-SUMIFS(факт_операции!$L:$L,факт_операции!$D:$D,D424,факт_операции!$I:$I,операции!$F$9)+SUMIFS(факт_операции!$L:$L,факт_операции!$D:$D,D424,факт_операции!$I:$I,операции!$F$10)-SUMIFS(факт_операции!$L:$L,факт_операции!$D:$D,D424,факт_операции!$I:$I,операции!$F$11))</f>
        <v>0</v>
      </c>
      <c r="J424" s="48">
        <f>ROUND(IF(D424="",0,IF(SUM(р_дни!$J:$J)=0,0,(SUMIFS(БЮДЖЕТ!$V:$V,БЮДЖЕТ!$P:$P,$D424)*IF(G424=ФИО!$Q$8,0,SUM(р_дни!$J:$J))+SUMIFS(факт_операции!$Q:$Q,факт_операции!$D:$D,$D424)*1000)/SUM(р_дни!$J:$J)))/100,0)*100</f>
        <v>0</v>
      </c>
      <c r="K424" s="48">
        <f>IF(D424="",0,SUMIFS(факт_операции!$O:$O,факт_операции!$D:$D,D424)-IF(SUMIFS(факт_операции!$Q:$Q,факт_операции!$D:$D,D424)&lt;&gt;0,SUMIFS(факт_операции!$O:$O,факт_операции!$D:$D,D424,факт_операции!$N:$N,операции!$H$11),0))</f>
        <v>0</v>
      </c>
      <c r="L424" s="48">
        <f>IF(D424="",0,SUMIFS(факт_операции!$T:$T,факт_операции!$D:$D,D424))</f>
        <v>0</v>
      </c>
      <c r="M424" s="86">
        <f t="shared" si="12"/>
        <v>0</v>
      </c>
      <c r="N424" s="36"/>
      <c r="O424" s="92"/>
      <c r="P424" s="96"/>
    </row>
    <row r="425" spans="1:16" x14ac:dyDescent="0.25">
      <c r="A425" s="1"/>
      <c r="B425" s="1"/>
      <c r="C425" s="5">
        <f t="shared" si="13"/>
        <v>415</v>
      </c>
      <c r="D425" s="19" t="str">
        <f>IF(C425&gt;MAX(БЮДЖЕТ!$C:$C),"",INDEX(БЮДЖЕТ!$P$11:$P$9415,C425))</f>
        <v/>
      </c>
      <c r="E425" s="22">
        <f>IF(D425="",0,IF(COUNTIF(БЮДЖЕТ!$P:$P,D425)=1,0,1))</f>
        <v>0</v>
      </c>
      <c r="F425" s="19" t="str">
        <f>IF($D425="","",INDEX(БЮДЖЕТ!$N:$N,SUMIFS(БЮДЖЕТ!$B:$B,БЮДЖЕТ!$P:$P,$D425)))</f>
        <v/>
      </c>
      <c r="G425" s="19" t="str">
        <f>IF($D425="","",INDEX(БЮДЖЕТ!$X:$X,SUMIFS(БЮДЖЕТ!$B:$B,БЮДЖЕТ!$P:$P,$D425)))</f>
        <v/>
      </c>
      <c r="H425" s="36"/>
      <c r="I425" s="30">
        <f>IF(D425="",0,IF(G425=ФИО!$Q$8,0,SUM(р_дни!$J:$J))+SUMIFS(факт_операции!$L:$L,факт_операции!$D:$D,D425,факт_операции!$I:$I,операции!$F$8)-SUMIFS(факт_операции!$L:$L,факт_операции!$D:$D,D425,факт_операции!$I:$I,операции!$F$9)+SUMIFS(факт_операции!$L:$L,факт_операции!$D:$D,D425,факт_операции!$I:$I,операции!$F$10)-SUMIFS(факт_операции!$L:$L,факт_операции!$D:$D,D425,факт_операции!$I:$I,операции!$F$11))</f>
        <v>0</v>
      </c>
      <c r="J425" s="48">
        <f>ROUND(IF(D425="",0,IF(SUM(р_дни!$J:$J)=0,0,(SUMIFS(БЮДЖЕТ!$V:$V,БЮДЖЕТ!$P:$P,$D425)*IF(G425=ФИО!$Q$8,0,SUM(р_дни!$J:$J))+SUMIFS(факт_операции!$Q:$Q,факт_операции!$D:$D,$D425)*1000)/SUM(р_дни!$J:$J)))/100,0)*100</f>
        <v>0</v>
      </c>
      <c r="K425" s="48">
        <f>IF(D425="",0,SUMIFS(факт_операции!$O:$O,факт_операции!$D:$D,D425)-IF(SUMIFS(факт_операции!$Q:$Q,факт_операции!$D:$D,D425)&lt;&gt;0,SUMIFS(факт_операции!$O:$O,факт_операции!$D:$D,D425,факт_операции!$N:$N,операции!$H$11),0))</f>
        <v>0</v>
      </c>
      <c r="L425" s="48">
        <f>IF(D425="",0,SUMIFS(факт_операции!$T:$T,факт_операции!$D:$D,D425))</f>
        <v>0</v>
      </c>
      <c r="M425" s="86">
        <f t="shared" si="12"/>
        <v>0</v>
      </c>
      <c r="N425" s="36"/>
      <c r="O425" s="92"/>
      <c r="P425" s="96"/>
    </row>
    <row r="426" spans="1:16" x14ac:dyDescent="0.25">
      <c r="A426" s="1"/>
      <c r="B426" s="1"/>
      <c r="C426" s="5">
        <f t="shared" si="13"/>
        <v>416</v>
      </c>
      <c r="D426" s="19" t="str">
        <f>IF(C426&gt;MAX(БЮДЖЕТ!$C:$C),"",INDEX(БЮДЖЕТ!$P$11:$P$9415,C426))</f>
        <v/>
      </c>
      <c r="E426" s="22">
        <f>IF(D426="",0,IF(COUNTIF(БЮДЖЕТ!$P:$P,D426)=1,0,1))</f>
        <v>0</v>
      </c>
      <c r="F426" s="19" t="str">
        <f>IF($D426="","",INDEX(БЮДЖЕТ!$N:$N,SUMIFS(БЮДЖЕТ!$B:$B,БЮДЖЕТ!$P:$P,$D426)))</f>
        <v/>
      </c>
      <c r="G426" s="19" t="str">
        <f>IF($D426="","",INDEX(БЮДЖЕТ!$X:$X,SUMIFS(БЮДЖЕТ!$B:$B,БЮДЖЕТ!$P:$P,$D426)))</f>
        <v/>
      </c>
      <c r="H426" s="36"/>
      <c r="I426" s="30">
        <f>IF(D426="",0,IF(G426=ФИО!$Q$8,0,SUM(р_дни!$J:$J))+SUMIFS(факт_операции!$L:$L,факт_операции!$D:$D,D426,факт_операции!$I:$I,операции!$F$8)-SUMIFS(факт_операции!$L:$L,факт_операции!$D:$D,D426,факт_операции!$I:$I,операции!$F$9)+SUMIFS(факт_операции!$L:$L,факт_операции!$D:$D,D426,факт_операции!$I:$I,операции!$F$10)-SUMIFS(факт_операции!$L:$L,факт_операции!$D:$D,D426,факт_операции!$I:$I,операции!$F$11))</f>
        <v>0</v>
      </c>
      <c r="J426" s="48">
        <f>ROUND(IF(D426="",0,IF(SUM(р_дни!$J:$J)=0,0,(SUMIFS(БЮДЖЕТ!$V:$V,БЮДЖЕТ!$P:$P,$D426)*IF(G426=ФИО!$Q$8,0,SUM(р_дни!$J:$J))+SUMIFS(факт_операции!$Q:$Q,факт_операции!$D:$D,$D426)*1000)/SUM(р_дни!$J:$J)))/100,0)*100</f>
        <v>0</v>
      </c>
      <c r="K426" s="48">
        <f>IF(D426="",0,SUMIFS(факт_операции!$O:$O,факт_операции!$D:$D,D426)-IF(SUMIFS(факт_операции!$Q:$Q,факт_операции!$D:$D,D426)&lt;&gt;0,SUMIFS(факт_операции!$O:$O,факт_операции!$D:$D,D426,факт_операции!$N:$N,операции!$H$11),0))</f>
        <v>0</v>
      </c>
      <c r="L426" s="48">
        <f>IF(D426="",0,SUMIFS(факт_операции!$T:$T,факт_операции!$D:$D,D426))</f>
        <v>0</v>
      </c>
      <c r="M426" s="86">
        <f t="shared" si="12"/>
        <v>0</v>
      </c>
      <c r="N426" s="36"/>
      <c r="O426" s="92"/>
      <c r="P426" s="96"/>
    </row>
    <row r="427" spans="1:16" x14ac:dyDescent="0.25">
      <c r="A427" s="1"/>
      <c r="B427" s="1"/>
      <c r="C427" s="5">
        <f t="shared" si="13"/>
        <v>417</v>
      </c>
      <c r="D427" s="19" t="str">
        <f>IF(C427&gt;MAX(БЮДЖЕТ!$C:$C),"",INDEX(БЮДЖЕТ!$P$11:$P$9415,C427))</f>
        <v/>
      </c>
      <c r="E427" s="22">
        <f>IF(D427="",0,IF(COUNTIF(БЮДЖЕТ!$P:$P,D427)=1,0,1))</f>
        <v>0</v>
      </c>
      <c r="F427" s="19" t="str">
        <f>IF($D427="","",INDEX(БЮДЖЕТ!$N:$N,SUMIFS(БЮДЖЕТ!$B:$B,БЮДЖЕТ!$P:$P,$D427)))</f>
        <v/>
      </c>
      <c r="G427" s="19" t="str">
        <f>IF($D427="","",INDEX(БЮДЖЕТ!$X:$X,SUMIFS(БЮДЖЕТ!$B:$B,БЮДЖЕТ!$P:$P,$D427)))</f>
        <v/>
      </c>
      <c r="H427" s="36"/>
      <c r="I427" s="30">
        <f>IF(D427="",0,IF(G427=ФИО!$Q$8,0,SUM(р_дни!$J:$J))+SUMIFS(факт_операции!$L:$L,факт_операции!$D:$D,D427,факт_операции!$I:$I,операции!$F$8)-SUMIFS(факт_операции!$L:$L,факт_операции!$D:$D,D427,факт_операции!$I:$I,операции!$F$9)+SUMIFS(факт_операции!$L:$L,факт_операции!$D:$D,D427,факт_операции!$I:$I,операции!$F$10)-SUMIFS(факт_операции!$L:$L,факт_операции!$D:$D,D427,факт_операции!$I:$I,операции!$F$11))</f>
        <v>0</v>
      </c>
      <c r="J427" s="48">
        <f>ROUND(IF(D427="",0,IF(SUM(р_дни!$J:$J)=0,0,(SUMIFS(БЮДЖЕТ!$V:$V,БЮДЖЕТ!$P:$P,$D427)*IF(G427=ФИО!$Q$8,0,SUM(р_дни!$J:$J))+SUMIFS(факт_операции!$Q:$Q,факт_операции!$D:$D,$D427)*1000)/SUM(р_дни!$J:$J)))/100,0)*100</f>
        <v>0</v>
      </c>
      <c r="K427" s="48">
        <f>IF(D427="",0,SUMIFS(факт_операции!$O:$O,факт_операции!$D:$D,D427)-IF(SUMIFS(факт_операции!$Q:$Q,факт_операции!$D:$D,D427)&lt;&gt;0,SUMIFS(факт_операции!$O:$O,факт_операции!$D:$D,D427,факт_операции!$N:$N,операции!$H$11),0))</f>
        <v>0</v>
      </c>
      <c r="L427" s="48">
        <f>IF(D427="",0,SUMIFS(факт_операции!$T:$T,факт_операции!$D:$D,D427))</f>
        <v>0</v>
      </c>
      <c r="M427" s="86">
        <f t="shared" si="12"/>
        <v>0</v>
      </c>
      <c r="N427" s="36"/>
      <c r="O427" s="92"/>
      <c r="P427" s="96"/>
    </row>
    <row r="428" spans="1:16" x14ac:dyDescent="0.25">
      <c r="A428" s="1"/>
      <c r="B428" s="1"/>
      <c r="C428" s="5">
        <f t="shared" si="13"/>
        <v>418</v>
      </c>
      <c r="D428" s="19" t="str">
        <f>IF(C428&gt;MAX(БЮДЖЕТ!$C:$C),"",INDEX(БЮДЖЕТ!$P$11:$P$9415,C428))</f>
        <v/>
      </c>
      <c r="E428" s="22">
        <f>IF(D428="",0,IF(COUNTIF(БЮДЖЕТ!$P:$P,D428)=1,0,1))</f>
        <v>0</v>
      </c>
      <c r="F428" s="19" t="str">
        <f>IF($D428="","",INDEX(БЮДЖЕТ!$N:$N,SUMIFS(БЮДЖЕТ!$B:$B,БЮДЖЕТ!$P:$P,$D428)))</f>
        <v/>
      </c>
      <c r="G428" s="19" t="str">
        <f>IF($D428="","",INDEX(БЮДЖЕТ!$X:$X,SUMIFS(БЮДЖЕТ!$B:$B,БЮДЖЕТ!$P:$P,$D428)))</f>
        <v/>
      </c>
      <c r="H428" s="36"/>
      <c r="I428" s="30">
        <f>IF(D428="",0,IF(G428=ФИО!$Q$8,0,SUM(р_дни!$J:$J))+SUMIFS(факт_операции!$L:$L,факт_операции!$D:$D,D428,факт_операции!$I:$I,операции!$F$8)-SUMIFS(факт_операции!$L:$L,факт_операции!$D:$D,D428,факт_операции!$I:$I,операции!$F$9)+SUMIFS(факт_операции!$L:$L,факт_операции!$D:$D,D428,факт_операции!$I:$I,операции!$F$10)-SUMIFS(факт_операции!$L:$L,факт_операции!$D:$D,D428,факт_операции!$I:$I,операции!$F$11))</f>
        <v>0</v>
      </c>
      <c r="J428" s="48">
        <f>ROUND(IF(D428="",0,IF(SUM(р_дни!$J:$J)=0,0,(SUMIFS(БЮДЖЕТ!$V:$V,БЮДЖЕТ!$P:$P,$D428)*IF(G428=ФИО!$Q$8,0,SUM(р_дни!$J:$J))+SUMIFS(факт_операции!$Q:$Q,факт_операции!$D:$D,$D428)*1000)/SUM(р_дни!$J:$J)))/100,0)*100</f>
        <v>0</v>
      </c>
      <c r="K428" s="48">
        <f>IF(D428="",0,SUMIFS(факт_операции!$O:$O,факт_операции!$D:$D,D428)-IF(SUMIFS(факт_операции!$Q:$Q,факт_операции!$D:$D,D428)&lt;&gt;0,SUMIFS(факт_операции!$O:$O,факт_операции!$D:$D,D428,факт_операции!$N:$N,операции!$H$11),0))</f>
        <v>0</v>
      </c>
      <c r="L428" s="48">
        <f>IF(D428="",0,SUMIFS(факт_операции!$T:$T,факт_операции!$D:$D,D428))</f>
        <v>0</v>
      </c>
      <c r="M428" s="86">
        <f t="shared" si="12"/>
        <v>0</v>
      </c>
      <c r="N428" s="36"/>
      <c r="O428" s="92"/>
      <c r="P428" s="96"/>
    </row>
    <row r="429" spans="1:16" x14ac:dyDescent="0.25">
      <c r="A429" s="1"/>
      <c r="B429" s="1"/>
      <c r="C429" s="5">
        <f t="shared" si="13"/>
        <v>419</v>
      </c>
      <c r="D429" s="19" t="str">
        <f>IF(C429&gt;MAX(БЮДЖЕТ!$C:$C),"",INDEX(БЮДЖЕТ!$P$11:$P$9415,C429))</f>
        <v/>
      </c>
      <c r="E429" s="22">
        <f>IF(D429="",0,IF(COUNTIF(БЮДЖЕТ!$P:$P,D429)=1,0,1))</f>
        <v>0</v>
      </c>
      <c r="F429" s="19" t="str">
        <f>IF($D429="","",INDEX(БЮДЖЕТ!$N:$N,SUMIFS(БЮДЖЕТ!$B:$B,БЮДЖЕТ!$P:$P,$D429)))</f>
        <v/>
      </c>
      <c r="G429" s="19" t="str">
        <f>IF($D429="","",INDEX(БЮДЖЕТ!$X:$X,SUMIFS(БЮДЖЕТ!$B:$B,БЮДЖЕТ!$P:$P,$D429)))</f>
        <v/>
      </c>
      <c r="H429" s="36"/>
      <c r="I429" s="30">
        <f>IF(D429="",0,IF(G429=ФИО!$Q$8,0,SUM(р_дни!$J:$J))+SUMIFS(факт_операции!$L:$L,факт_операции!$D:$D,D429,факт_операции!$I:$I,операции!$F$8)-SUMIFS(факт_операции!$L:$L,факт_операции!$D:$D,D429,факт_операции!$I:$I,операции!$F$9)+SUMIFS(факт_операции!$L:$L,факт_операции!$D:$D,D429,факт_операции!$I:$I,операции!$F$10)-SUMIFS(факт_операции!$L:$L,факт_операции!$D:$D,D429,факт_операции!$I:$I,операции!$F$11))</f>
        <v>0</v>
      </c>
      <c r="J429" s="48">
        <f>ROUND(IF(D429="",0,IF(SUM(р_дни!$J:$J)=0,0,(SUMIFS(БЮДЖЕТ!$V:$V,БЮДЖЕТ!$P:$P,$D429)*IF(G429=ФИО!$Q$8,0,SUM(р_дни!$J:$J))+SUMIFS(факт_операции!$Q:$Q,факт_операции!$D:$D,$D429)*1000)/SUM(р_дни!$J:$J)))/100,0)*100</f>
        <v>0</v>
      </c>
      <c r="K429" s="48">
        <f>IF(D429="",0,SUMIFS(факт_операции!$O:$O,факт_операции!$D:$D,D429)-IF(SUMIFS(факт_операции!$Q:$Q,факт_операции!$D:$D,D429)&lt;&gt;0,SUMIFS(факт_операции!$O:$O,факт_операции!$D:$D,D429,факт_операции!$N:$N,операции!$H$11),0))</f>
        <v>0</v>
      </c>
      <c r="L429" s="48">
        <f>IF(D429="",0,SUMIFS(факт_операции!$T:$T,факт_операции!$D:$D,D429))</f>
        <v>0</v>
      </c>
      <c r="M429" s="86">
        <f t="shared" si="12"/>
        <v>0</v>
      </c>
      <c r="N429" s="36"/>
      <c r="O429" s="92"/>
      <c r="P429" s="96"/>
    </row>
    <row r="430" spans="1:16" x14ac:dyDescent="0.25">
      <c r="A430" s="1"/>
      <c r="B430" s="1"/>
      <c r="C430" s="5">
        <f t="shared" si="13"/>
        <v>420</v>
      </c>
      <c r="D430" s="19" t="str">
        <f>IF(C430&gt;MAX(БЮДЖЕТ!$C:$C),"",INDEX(БЮДЖЕТ!$P$11:$P$9415,C430))</f>
        <v/>
      </c>
      <c r="E430" s="22">
        <f>IF(D430="",0,IF(COUNTIF(БЮДЖЕТ!$P:$P,D430)=1,0,1))</f>
        <v>0</v>
      </c>
      <c r="F430" s="19" t="str">
        <f>IF($D430="","",INDEX(БЮДЖЕТ!$N:$N,SUMIFS(БЮДЖЕТ!$B:$B,БЮДЖЕТ!$P:$P,$D430)))</f>
        <v/>
      </c>
      <c r="G430" s="19" t="str">
        <f>IF($D430="","",INDEX(БЮДЖЕТ!$X:$X,SUMIFS(БЮДЖЕТ!$B:$B,БЮДЖЕТ!$P:$P,$D430)))</f>
        <v/>
      </c>
      <c r="H430" s="36"/>
      <c r="I430" s="30">
        <f>IF(D430="",0,IF(G430=ФИО!$Q$8,0,SUM(р_дни!$J:$J))+SUMIFS(факт_операции!$L:$L,факт_операции!$D:$D,D430,факт_операции!$I:$I,операции!$F$8)-SUMIFS(факт_операции!$L:$L,факт_операции!$D:$D,D430,факт_операции!$I:$I,операции!$F$9)+SUMIFS(факт_операции!$L:$L,факт_операции!$D:$D,D430,факт_операции!$I:$I,операции!$F$10)-SUMIFS(факт_операции!$L:$L,факт_операции!$D:$D,D430,факт_операции!$I:$I,операции!$F$11))</f>
        <v>0</v>
      </c>
      <c r="J430" s="48">
        <f>ROUND(IF(D430="",0,IF(SUM(р_дни!$J:$J)=0,0,(SUMIFS(БЮДЖЕТ!$V:$V,БЮДЖЕТ!$P:$P,$D430)*IF(G430=ФИО!$Q$8,0,SUM(р_дни!$J:$J))+SUMIFS(факт_операции!$Q:$Q,факт_операции!$D:$D,$D430)*1000)/SUM(р_дни!$J:$J)))/100,0)*100</f>
        <v>0</v>
      </c>
      <c r="K430" s="48">
        <f>IF(D430="",0,SUMIFS(факт_операции!$O:$O,факт_операции!$D:$D,D430)-IF(SUMIFS(факт_операции!$Q:$Q,факт_операции!$D:$D,D430)&lt;&gt;0,SUMIFS(факт_операции!$O:$O,факт_операции!$D:$D,D430,факт_операции!$N:$N,операции!$H$11),0))</f>
        <v>0</v>
      </c>
      <c r="L430" s="48">
        <f>IF(D430="",0,SUMIFS(факт_операции!$T:$T,факт_операции!$D:$D,D430))</f>
        <v>0</v>
      </c>
      <c r="M430" s="86">
        <f t="shared" si="12"/>
        <v>0</v>
      </c>
      <c r="N430" s="36"/>
      <c r="O430" s="92"/>
      <c r="P430" s="96"/>
    </row>
    <row r="431" spans="1:16" x14ac:dyDescent="0.25">
      <c r="A431" s="1"/>
      <c r="B431" s="1"/>
      <c r="C431" s="5">
        <f t="shared" si="13"/>
        <v>421</v>
      </c>
      <c r="D431" s="19" t="str">
        <f>IF(C431&gt;MAX(БЮДЖЕТ!$C:$C),"",INDEX(БЮДЖЕТ!$P$11:$P$9415,C431))</f>
        <v/>
      </c>
      <c r="E431" s="22">
        <f>IF(D431="",0,IF(COUNTIF(БЮДЖЕТ!$P:$P,D431)=1,0,1))</f>
        <v>0</v>
      </c>
      <c r="F431" s="19" t="str">
        <f>IF($D431="","",INDEX(БЮДЖЕТ!$N:$N,SUMIFS(БЮДЖЕТ!$B:$B,БЮДЖЕТ!$P:$P,$D431)))</f>
        <v/>
      </c>
      <c r="G431" s="19" t="str">
        <f>IF($D431="","",INDEX(БЮДЖЕТ!$X:$X,SUMIFS(БЮДЖЕТ!$B:$B,БЮДЖЕТ!$P:$P,$D431)))</f>
        <v/>
      </c>
      <c r="H431" s="36"/>
      <c r="I431" s="30">
        <f>IF(D431="",0,IF(G431=ФИО!$Q$8,0,SUM(р_дни!$J:$J))+SUMIFS(факт_операции!$L:$L,факт_операции!$D:$D,D431,факт_операции!$I:$I,операции!$F$8)-SUMIFS(факт_операции!$L:$L,факт_операции!$D:$D,D431,факт_операции!$I:$I,операции!$F$9)+SUMIFS(факт_операции!$L:$L,факт_операции!$D:$D,D431,факт_операции!$I:$I,операции!$F$10)-SUMIFS(факт_операции!$L:$L,факт_операции!$D:$D,D431,факт_операции!$I:$I,операции!$F$11))</f>
        <v>0</v>
      </c>
      <c r="J431" s="48">
        <f>ROUND(IF(D431="",0,IF(SUM(р_дни!$J:$J)=0,0,(SUMIFS(БЮДЖЕТ!$V:$V,БЮДЖЕТ!$P:$P,$D431)*IF(G431=ФИО!$Q$8,0,SUM(р_дни!$J:$J))+SUMIFS(факт_операции!$Q:$Q,факт_операции!$D:$D,$D431)*1000)/SUM(р_дни!$J:$J)))/100,0)*100</f>
        <v>0</v>
      </c>
      <c r="K431" s="48">
        <f>IF(D431="",0,SUMIFS(факт_операции!$O:$O,факт_операции!$D:$D,D431)-IF(SUMIFS(факт_операции!$Q:$Q,факт_операции!$D:$D,D431)&lt;&gt;0,SUMIFS(факт_операции!$O:$O,факт_операции!$D:$D,D431,факт_операции!$N:$N,операции!$H$11),0))</f>
        <v>0</v>
      </c>
      <c r="L431" s="48">
        <f>IF(D431="",0,SUMIFS(факт_операции!$T:$T,факт_операции!$D:$D,D431))</f>
        <v>0</v>
      </c>
      <c r="M431" s="86">
        <f t="shared" si="12"/>
        <v>0</v>
      </c>
      <c r="N431" s="36"/>
      <c r="O431" s="92"/>
      <c r="P431" s="96"/>
    </row>
    <row r="432" spans="1:16" x14ac:dyDescent="0.25">
      <c r="A432" s="1"/>
      <c r="B432" s="1"/>
      <c r="C432" s="5">
        <f t="shared" si="13"/>
        <v>422</v>
      </c>
      <c r="D432" s="19" t="str">
        <f>IF(C432&gt;MAX(БЮДЖЕТ!$C:$C),"",INDEX(БЮДЖЕТ!$P$11:$P$9415,C432))</f>
        <v/>
      </c>
      <c r="E432" s="22">
        <f>IF(D432="",0,IF(COUNTIF(БЮДЖЕТ!$P:$P,D432)=1,0,1))</f>
        <v>0</v>
      </c>
      <c r="F432" s="19" t="str">
        <f>IF($D432="","",INDEX(БЮДЖЕТ!$N:$N,SUMIFS(БЮДЖЕТ!$B:$B,БЮДЖЕТ!$P:$P,$D432)))</f>
        <v/>
      </c>
      <c r="G432" s="19" t="str">
        <f>IF($D432="","",INDEX(БЮДЖЕТ!$X:$X,SUMIFS(БЮДЖЕТ!$B:$B,БЮДЖЕТ!$P:$P,$D432)))</f>
        <v/>
      </c>
      <c r="H432" s="36"/>
      <c r="I432" s="30">
        <f>IF(D432="",0,IF(G432=ФИО!$Q$8,0,SUM(р_дни!$J:$J))+SUMIFS(факт_операции!$L:$L,факт_операции!$D:$D,D432,факт_операции!$I:$I,операции!$F$8)-SUMIFS(факт_операции!$L:$L,факт_операции!$D:$D,D432,факт_операции!$I:$I,операции!$F$9)+SUMIFS(факт_операции!$L:$L,факт_операции!$D:$D,D432,факт_операции!$I:$I,операции!$F$10)-SUMIFS(факт_операции!$L:$L,факт_операции!$D:$D,D432,факт_операции!$I:$I,операции!$F$11))</f>
        <v>0</v>
      </c>
      <c r="J432" s="48">
        <f>ROUND(IF(D432="",0,IF(SUM(р_дни!$J:$J)=0,0,(SUMIFS(БЮДЖЕТ!$V:$V,БЮДЖЕТ!$P:$P,$D432)*IF(G432=ФИО!$Q$8,0,SUM(р_дни!$J:$J))+SUMIFS(факт_операции!$Q:$Q,факт_операции!$D:$D,$D432)*1000)/SUM(р_дни!$J:$J)))/100,0)*100</f>
        <v>0</v>
      </c>
      <c r="K432" s="48">
        <f>IF(D432="",0,SUMIFS(факт_операции!$O:$O,факт_операции!$D:$D,D432)-IF(SUMIFS(факт_операции!$Q:$Q,факт_операции!$D:$D,D432)&lt;&gt;0,SUMIFS(факт_операции!$O:$O,факт_операции!$D:$D,D432,факт_операции!$N:$N,операции!$H$11),0))</f>
        <v>0</v>
      </c>
      <c r="L432" s="48">
        <f>IF(D432="",0,SUMIFS(факт_операции!$T:$T,факт_операции!$D:$D,D432))</f>
        <v>0</v>
      </c>
      <c r="M432" s="86">
        <f t="shared" si="12"/>
        <v>0</v>
      </c>
      <c r="N432" s="36"/>
      <c r="O432" s="92"/>
      <c r="P432" s="96"/>
    </row>
    <row r="433" spans="1:18" x14ac:dyDescent="0.25">
      <c r="A433" s="1"/>
      <c r="B433" s="1"/>
      <c r="C433" s="5">
        <f t="shared" si="13"/>
        <v>423</v>
      </c>
      <c r="D433" s="19" t="str">
        <f>IF(C433&gt;MAX(БЮДЖЕТ!$C:$C),"",INDEX(БЮДЖЕТ!$P$11:$P$9415,C433))</f>
        <v/>
      </c>
      <c r="E433" s="22">
        <f>IF(D433="",0,IF(COUNTIF(БЮДЖЕТ!$P:$P,D433)=1,0,1))</f>
        <v>0</v>
      </c>
      <c r="F433" s="19" t="str">
        <f>IF($D433="","",INDEX(БЮДЖЕТ!$N:$N,SUMIFS(БЮДЖЕТ!$B:$B,БЮДЖЕТ!$P:$P,$D433)))</f>
        <v/>
      </c>
      <c r="G433" s="19" t="str">
        <f>IF($D433="","",INDEX(БЮДЖЕТ!$X:$X,SUMIFS(БЮДЖЕТ!$B:$B,БЮДЖЕТ!$P:$P,$D433)))</f>
        <v/>
      </c>
      <c r="H433" s="36"/>
      <c r="I433" s="30">
        <f>IF(D433="",0,IF(G433=ФИО!$Q$8,0,SUM(р_дни!$J:$J))+SUMIFS(факт_операции!$L:$L,факт_операции!$D:$D,D433,факт_операции!$I:$I,операции!$F$8)-SUMIFS(факт_операции!$L:$L,факт_операции!$D:$D,D433,факт_операции!$I:$I,операции!$F$9)+SUMIFS(факт_операции!$L:$L,факт_операции!$D:$D,D433,факт_операции!$I:$I,операции!$F$10)-SUMIFS(факт_операции!$L:$L,факт_операции!$D:$D,D433,факт_операции!$I:$I,операции!$F$11))</f>
        <v>0</v>
      </c>
      <c r="J433" s="48">
        <f>ROUND(IF(D433="",0,IF(SUM(р_дни!$J:$J)=0,0,(SUMIFS(БЮДЖЕТ!$V:$V,БЮДЖЕТ!$P:$P,$D433)*IF(G433=ФИО!$Q$8,0,SUM(р_дни!$J:$J))+SUMIFS(факт_операции!$Q:$Q,факт_операции!$D:$D,$D433)*1000)/SUM(р_дни!$J:$J)))/100,0)*100</f>
        <v>0</v>
      </c>
      <c r="K433" s="48">
        <f>IF(D433="",0,SUMIFS(факт_операции!$O:$O,факт_операции!$D:$D,D433)-IF(SUMIFS(факт_операции!$Q:$Q,факт_операции!$D:$D,D433)&lt;&gt;0,SUMIFS(факт_операции!$O:$O,факт_операции!$D:$D,D433,факт_операции!$N:$N,операции!$H$11),0))</f>
        <v>0</v>
      </c>
      <c r="L433" s="48">
        <f>IF(D433="",0,SUMIFS(факт_операции!$T:$T,факт_операции!$D:$D,D433))</f>
        <v>0</v>
      </c>
      <c r="M433" s="86">
        <f t="shared" si="12"/>
        <v>0</v>
      </c>
      <c r="N433" s="36"/>
      <c r="O433" s="92"/>
      <c r="P433" s="96"/>
    </row>
    <row r="434" spans="1:18" x14ac:dyDescent="0.25">
      <c r="A434" s="1"/>
      <c r="B434" s="1"/>
      <c r="C434" s="5">
        <f t="shared" si="13"/>
        <v>424</v>
      </c>
      <c r="D434" s="19" t="str">
        <f>IF(C434&gt;MAX(БЮДЖЕТ!$C:$C),"",INDEX(БЮДЖЕТ!$P$11:$P$9415,C434))</f>
        <v/>
      </c>
      <c r="E434" s="22">
        <f>IF(D434="",0,IF(COUNTIF(БЮДЖЕТ!$P:$P,D434)=1,0,1))</f>
        <v>0</v>
      </c>
      <c r="F434" s="19" t="str">
        <f>IF($D434="","",INDEX(БЮДЖЕТ!$N:$N,SUMIFS(БЮДЖЕТ!$B:$B,БЮДЖЕТ!$P:$P,$D434)))</f>
        <v/>
      </c>
      <c r="G434" s="19" t="str">
        <f>IF($D434="","",INDEX(БЮДЖЕТ!$X:$X,SUMIFS(БЮДЖЕТ!$B:$B,БЮДЖЕТ!$P:$P,$D434)))</f>
        <v/>
      </c>
      <c r="H434" s="36"/>
      <c r="I434" s="30">
        <f>IF(D434="",0,IF(G434=ФИО!$Q$8,0,SUM(р_дни!$J:$J))+SUMIFS(факт_операции!$L:$L,факт_операции!$D:$D,D434,факт_операции!$I:$I,операции!$F$8)-SUMIFS(факт_операции!$L:$L,факт_операции!$D:$D,D434,факт_операции!$I:$I,операции!$F$9)+SUMIFS(факт_операции!$L:$L,факт_операции!$D:$D,D434,факт_операции!$I:$I,операции!$F$10)-SUMIFS(факт_операции!$L:$L,факт_операции!$D:$D,D434,факт_операции!$I:$I,операции!$F$11))</f>
        <v>0</v>
      </c>
      <c r="J434" s="48">
        <f>ROUND(IF(D434="",0,IF(SUM(р_дни!$J:$J)=0,0,(SUMIFS(БЮДЖЕТ!$V:$V,БЮДЖЕТ!$P:$P,$D434)*IF(G434=ФИО!$Q$8,0,SUM(р_дни!$J:$J))+SUMIFS(факт_операции!$Q:$Q,факт_операции!$D:$D,$D434)*1000)/SUM(р_дни!$J:$J)))/100,0)*100</f>
        <v>0</v>
      </c>
      <c r="K434" s="48">
        <f>IF(D434="",0,SUMIFS(факт_операции!$O:$O,факт_операции!$D:$D,D434)-IF(SUMIFS(факт_операции!$Q:$Q,факт_операции!$D:$D,D434)&lt;&gt;0,SUMIFS(факт_операции!$O:$O,факт_операции!$D:$D,D434,факт_операции!$N:$N,операции!$H$11),0))</f>
        <v>0</v>
      </c>
      <c r="L434" s="48">
        <f>IF(D434="",0,SUMIFS(факт_операции!$T:$T,факт_операции!$D:$D,D434))</f>
        <v>0</v>
      </c>
      <c r="M434" s="86">
        <f t="shared" si="12"/>
        <v>0</v>
      </c>
      <c r="N434" s="36"/>
      <c r="O434" s="92"/>
      <c r="P434" s="96"/>
    </row>
    <row r="435" spans="1:18" x14ac:dyDescent="0.25">
      <c r="A435" s="1"/>
      <c r="B435" s="1"/>
      <c r="C435" s="5">
        <f t="shared" si="13"/>
        <v>425</v>
      </c>
      <c r="D435" s="19" t="str">
        <f>IF(C435&gt;MAX(БЮДЖЕТ!$C:$C),"",INDEX(БЮДЖЕТ!$P$11:$P$9415,C435))</f>
        <v/>
      </c>
      <c r="E435" s="22">
        <f>IF(D435="",0,IF(COUNTIF(БЮДЖЕТ!$P:$P,D435)=1,0,1))</f>
        <v>0</v>
      </c>
      <c r="F435" s="19" t="str">
        <f>IF($D435="","",INDEX(БЮДЖЕТ!$N:$N,SUMIFS(БЮДЖЕТ!$B:$B,БЮДЖЕТ!$P:$P,$D435)))</f>
        <v/>
      </c>
      <c r="G435" s="19" t="str">
        <f>IF($D435="","",INDEX(БЮДЖЕТ!$X:$X,SUMIFS(БЮДЖЕТ!$B:$B,БЮДЖЕТ!$P:$P,$D435)))</f>
        <v/>
      </c>
      <c r="H435" s="36"/>
      <c r="I435" s="30">
        <f>IF(D435="",0,IF(G435=ФИО!$Q$8,0,SUM(р_дни!$J:$J))+SUMIFS(факт_операции!$L:$L,факт_операции!$D:$D,D435,факт_операции!$I:$I,операции!$F$8)-SUMIFS(факт_операции!$L:$L,факт_операции!$D:$D,D435,факт_операции!$I:$I,операции!$F$9)+SUMIFS(факт_операции!$L:$L,факт_операции!$D:$D,D435,факт_операции!$I:$I,операции!$F$10)-SUMIFS(факт_операции!$L:$L,факт_операции!$D:$D,D435,факт_операции!$I:$I,операции!$F$11))</f>
        <v>0</v>
      </c>
      <c r="J435" s="48">
        <f>ROUND(IF(D435="",0,IF(SUM(р_дни!$J:$J)=0,0,(SUMIFS(БЮДЖЕТ!$V:$V,БЮДЖЕТ!$P:$P,$D435)*IF(G435=ФИО!$Q$8,0,SUM(р_дни!$J:$J))+SUMIFS(факт_операции!$Q:$Q,факт_операции!$D:$D,$D435)*1000)/SUM(р_дни!$J:$J)))/100,0)*100</f>
        <v>0</v>
      </c>
      <c r="K435" s="48">
        <f>IF(D435="",0,SUMIFS(факт_операции!$O:$O,факт_операции!$D:$D,D435)-IF(SUMIFS(факт_операции!$Q:$Q,факт_операции!$D:$D,D435)&lt;&gt;0,SUMIFS(факт_операции!$O:$O,факт_операции!$D:$D,D435,факт_операции!$N:$N,операции!$H$11),0))</f>
        <v>0</v>
      </c>
      <c r="L435" s="48">
        <f>IF(D435="",0,SUMIFS(факт_операции!$T:$T,факт_операции!$D:$D,D435))</f>
        <v>0</v>
      </c>
      <c r="M435" s="86">
        <f t="shared" si="12"/>
        <v>0</v>
      </c>
      <c r="N435" s="36"/>
      <c r="O435" s="92"/>
      <c r="P435" s="96"/>
    </row>
    <row r="436" spans="1:18" x14ac:dyDescent="0.25">
      <c r="A436" s="1"/>
      <c r="B436" s="1"/>
      <c r="C436" s="5">
        <f t="shared" si="13"/>
        <v>426</v>
      </c>
      <c r="D436" s="19" t="str">
        <f>IF(C436&gt;MAX(БЮДЖЕТ!$C:$C),"",INDEX(БЮДЖЕТ!$P$11:$P$9415,C436))</f>
        <v/>
      </c>
      <c r="E436" s="22">
        <f>IF(D436="",0,IF(COUNTIF(БЮДЖЕТ!$P:$P,D436)=1,0,1))</f>
        <v>0</v>
      </c>
      <c r="F436" s="19" t="str">
        <f>IF($D436="","",INDEX(БЮДЖЕТ!$N:$N,SUMIFS(БЮДЖЕТ!$B:$B,БЮДЖЕТ!$P:$P,$D436)))</f>
        <v/>
      </c>
      <c r="G436" s="19" t="str">
        <f>IF($D436="","",INDEX(БЮДЖЕТ!$X:$X,SUMIFS(БЮДЖЕТ!$B:$B,БЮДЖЕТ!$P:$P,$D436)))</f>
        <v/>
      </c>
      <c r="H436" s="36"/>
      <c r="I436" s="30">
        <f>IF(D436="",0,IF(G436=ФИО!$Q$8,0,SUM(р_дни!$J:$J))+SUMIFS(факт_операции!$L:$L,факт_операции!$D:$D,D436,факт_операции!$I:$I,операции!$F$8)-SUMIFS(факт_операции!$L:$L,факт_операции!$D:$D,D436,факт_операции!$I:$I,операции!$F$9)+SUMIFS(факт_операции!$L:$L,факт_операции!$D:$D,D436,факт_операции!$I:$I,операции!$F$10)-SUMIFS(факт_операции!$L:$L,факт_операции!$D:$D,D436,факт_операции!$I:$I,операции!$F$11))</f>
        <v>0</v>
      </c>
      <c r="J436" s="48">
        <f>ROUND(IF(D436="",0,IF(SUM(р_дни!$J:$J)=0,0,(SUMIFS(БЮДЖЕТ!$V:$V,БЮДЖЕТ!$P:$P,$D436)*IF(G436=ФИО!$Q$8,0,SUM(р_дни!$J:$J))+SUMIFS(факт_операции!$Q:$Q,факт_операции!$D:$D,$D436)*1000)/SUM(р_дни!$J:$J)))/100,0)*100</f>
        <v>0</v>
      </c>
      <c r="K436" s="48">
        <f>IF(D436="",0,SUMIFS(факт_операции!$O:$O,факт_операции!$D:$D,D436)-IF(SUMIFS(факт_операции!$Q:$Q,факт_операции!$D:$D,D436)&lt;&gt;0,SUMIFS(факт_операции!$O:$O,факт_операции!$D:$D,D436,факт_операции!$N:$N,операции!$H$11),0))</f>
        <v>0</v>
      </c>
      <c r="L436" s="48">
        <f>IF(D436="",0,SUMIFS(факт_операции!$T:$T,факт_операции!$D:$D,D436))</f>
        <v>0</v>
      </c>
      <c r="M436" s="86">
        <f t="shared" si="12"/>
        <v>0</v>
      </c>
      <c r="N436" s="36"/>
      <c r="O436" s="92"/>
      <c r="P436" s="96"/>
    </row>
    <row r="437" spans="1:18" x14ac:dyDescent="0.25">
      <c r="A437" s="1"/>
      <c r="B437" s="1"/>
      <c r="C437" s="5">
        <f t="shared" si="13"/>
        <v>427</v>
      </c>
      <c r="D437" s="19" t="str">
        <f>IF(C437&gt;MAX(БЮДЖЕТ!$C:$C),"",INDEX(БЮДЖЕТ!$P$11:$P$9415,C437))</f>
        <v/>
      </c>
      <c r="E437" s="22">
        <f>IF(D437="",0,IF(COUNTIF(БЮДЖЕТ!$P:$P,D437)=1,0,1))</f>
        <v>0</v>
      </c>
      <c r="F437" s="19" t="str">
        <f>IF($D437="","",INDEX(БЮДЖЕТ!$N:$N,SUMIFS(БЮДЖЕТ!$B:$B,БЮДЖЕТ!$P:$P,$D437)))</f>
        <v/>
      </c>
      <c r="G437" s="19" t="str">
        <f>IF($D437="","",INDEX(БЮДЖЕТ!$X:$X,SUMIFS(БЮДЖЕТ!$B:$B,БЮДЖЕТ!$P:$P,$D437)))</f>
        <v/>
      </c>
      <c r="H437" s="36"/>
      <c r="I437" s="30">
        <f>IF(D437="",0,IF(G437=ФИО!$Q$8,0,SUM(р_дни!$J:$J))+SUMIFS(факт_операции!$L:$L,факт_операции!$D:$D,D437,факт_операции!$I:$I,операции!$F$8)-SUMIFS(факт_операции!$L:$L,факт_операции!$D:$D,D437,факт_операции!$I:$I,операции!$F$9)+SUMIFS(факт_операции!$L:$L,факт_операции!$D:$D,D437,факт_операции!$I:$I,операции!$F$10)-SUMIFS(факт_операции!$L:$L,факт_операции!$D:$D,D437,факт_операции!$I:$I,операции!$F$11))</f>
        <v>0</v>
      </c>
      <c r="J437" s="48">
        <f>ROUND(IF(D437="",0,IF(SUM(р_дни!$J:$J)=0,0,(SUMIFS(БЮДЖЕТ!$V:$V,БЮДЖЕТ!$P:$P,$D437)*IF(G437=ФИО!$Q$8,0,SUM(р_дни!$J:$J))+SUMIFS(факт_операции!$Q:$Q,факт_операции!$D:$D,$D437)*1000)/SUM(р_дни!$J:$J)))/100,0)*100</f>
        <v>0</v>
      </c>
      <c r="K437" s="48">
        <f>IF(D437="",0,SUMIFS(факт_операции!$O:$O,факт_операции!$D:$D,D437)-IF(SUMIFS(факт_операции!$Q:$Q,факт_операции!$D:$D,D437)&lt;&gt;0,SUMIFS(факт_операции!$O:$O,факт_операции!$D:$D,D437,факт_операции!$N:$N,операции!$H$11),0))</f>
        <v>0</v>
      </c>
      <c r="L437" s="48">
        <f>IF(D437="",0,SUMIFS(факт_операции!$T:$T,факт_операции!$D:$D,D437))</f>
        <v>0</v>
      </c>
      <c r="M437" s="86">
        <f t="shared" si="12"/>
        <v>0</v>
      </c>
      <c r="N437" s="36"/>
      <c r="O437" s="92"/>
      <c r="P437" s="96"/>
      <c r="R437" s="101" t="s">
        <v>114</v>
      </c>
    </row>
    <row r="438" spans="1:18" x14ac:dyDescent="0.25">
      <c r="A438" s="1"/>
      <c r="B438" s="1"/>
      <c r="C438" s="5">
        <f t="shared" si="13"/>
        <v>428</v>
      </c>
      <c r="D438" s="19" t="str">
        <f>IF(C438&gt;MAX(БЮДЖЕТ!$C:$C),"",INDEX(БЮДЖЕТ!$P$11:$P$9415,C438))</f>
        <v/>
      </c>
      <c r="E438" s="22">
        <f>IF(D438="",0,IF(COUNTIF(БЮДЖЕТ!$P:$P,D438)=1,0,1))</f>
        <v>0</v>
      </c>
      <c r="F438" s="19" t="str">
        <f>IF($D438="","",INDEX(БЮДЖЕТ!$N:$N,SUMIFS(БЮДЖЕТ!$B:$B,БЮДЖЕТ!$P:$P,$D438)))</f>
        <v/>
      </c>
      <c r="G438" s="19" t="str">
        <f>IF($D438="","",INDEX(БЮДЖЕТ!$X:$X,SUMIFS(БЮДЖЕТ!$B:$B,БЮДЖЕТ!$P:$P,$D438)))</f>
        <v/>
      </c>
      <c r="H438" s="36"/>
      <c r="I438" s="30">
        <f>IF(D438="",0,IF(G438=ФИО!$Q$8,0,SUM(р_дни!$J:$J))+SUMIFS(факт_операции!$L:$L,факт_операции!$D:$D,D438,факт_операции!$I:$I,операции!$F$8)-SUMIFS(факт_операции!$L:$L,факт_операции!$D:$D,D438,факт_операции!$I:$I,операции!$F$9)+SUMIFS(факт_операции!$L:$L,факт_операции!$D:$D,D438,факт_операции!$I:$I,операции!$F$10)-SUMIFS(факт_операции!$L:$L,факт_операции!$D:$D,D438,факт_операции!$I:$I,операции!$F$11))</f>
        <v>0</v>
      </c>
      <c r="J438" s="48">
        <f>ROUND(IF(D438="",0,IF(SUM(р_дни!$J:$J)=0,0,(SUMIFS(БЮДЖЕТ!$V:$V,БЮДЖЕТ!$P:$P,$D438)*IF(G438=ФИО!$Q$8,0,SUM(р_дни!$J:$J))+SUMIFS(факт_операции!$Q:$Q,факт_операции!$D:$D,$D438)*1000)/SUM(р_дни!$J:$J)))/100,0)*100</f>
        <v>0</v>
      </c>
      <c r="K438" s="48">
        <f>IF(D438="",0,SUMIFS(факт_операции!$O:$O,факт_операции!$D:$D,D438)-IF(SUMIFS(факт_операции!$Q:$Q,факт_операции!$D:$D,D438)&lt;&gt;0,SUMIFS(факт_операции!$O:$O,факт_операции!$D:$D,D438,факт_операции!$N:$N,операции!$H$11),0))</f>
        <v>0</v>
      </c>
      <c r="L438" s="48">
        <f>IF(D438="",0,SUMIFS(факт_операции!$T:$T,факт_операции!$D:$D,D438))</f>
        <v>0</v>
      </c>
      <c r="M438" s="86">
        <f t="shared" si="12"/>
        <v>0</v>
      </c>
      <c r="N438" s="36"/>
      <c r="O438" s="92"/>
      <c r="P438" s="96"/>
    </row>
    <row r="439" spans="1:18" x14ac:dyDescent="0.25">
      <c r="A439" s="1"/>
      <c r="B439" s="1"/>
      <c r="C439" s="5">
        <f t="shared" si="13"/>
        <v>429</v>
      </c>
      <c r="D439" s="19" t="str">
        <f>IF(C439&gt;MAX(БЮДЖЕТ!$C:$C),"",INDEX(БЮДЖЕТ!$P$11:$P$9415,C439))</f>
        <v/>
      </c>
      <c r="E439" s="22">
        <f>IF(D439="",0,IF(COUNTIF(БЮДЖЕТ!$P:$P,D439)=1,0,1))</f>
        <v>0</v>
      </c>
      <c r="F439" s="19" t="str">
        <f>IF($D439="","",INDEX(БЮДЖЕТ!$N:$N,SUMIFS(БЮДЖЕТ!$B:$B,БЮДЖЕТ!$P:$P,$D439)))</f>
        <v/>
      </c>
      <c r="G439" s="19" t="str">
        <f>IF($D439="","",INDEX(БЮДЖЕТ!$X:$X,SUMIFS(БЮДЖЕТ!$B:$B,БЮДЖЕТ!$P:$P,$D439)))</f>
        <v/>
      </c>
      <c r="H439" s="36"/>
      <c r="I439" s="30">
        <f>IF(D439="",0,IF(G439=ФИО!$Q$8,0,SUM(р_дни!$J:$J))+SUMIFS(факт_операции!$L:$L,факт_операции!$D:$D,D439,факт_операции!$I:$I,операции!$F$8)-SUMIFS(факт_операции!$L:$L,факт_операции!$D:$D,D439,факт_операции!$I:$I,операции!$F$9)+SUMIFS(факт_операции!$L:$L,факт_операции!$D:$D,D439,факт_операции!$I:$I,операции!$F$10)-SUMIFS(факт_операции!$L:$L,факт_операции!$D:$D,D439,факт_операции!$I:$I,операции!$F$11))</f>
        <v>0</v>
      </c>
      <c r="J439" s="48">
        <f>ROUND(IF(D439="",0,IF(SUM(р_дни!$J:$J)=0,0,(SUMIFS(БЮДЖЕТ!$V:$V,БЮДЖЕТ!$P:$P,$D439)*IF(G439=ФИО!$Q$8,0,SUM(р_дни!$J:$J))+SUMIFS(факт_операции!$Q:$Q,факт_операции!$D:$D,$D439)*1000)/SUM(р_дни!$J:$J)))/100,0)*100</f>
        <v>0</v>
      </c>
      <c r="K439" s="48">
        <f>IF(D439="",0,SUMIFS(факт_операции!$O:$O,факт_операции!$D:$D,D439)-IF(SUMIFS(факт_операции!$Q:$Q,факт_операции!$D:$D,D439)&lt;&gt;0,SUMIFS(факт_операции!$O:$O,факт_операции!$D:$D,D439,факт_операции!$N:$N,операции!$H$11),0))</f>
        <v>0</v>
      </c>
      <c r="L439" s="48">
        <f>IF(D439="",0,SUMIFS(факт_операции!$T:$T,факт_операции!$D:$D,D439))</f>
        <v>0</v>
      </c>
      <c r="M439" s="86">
        <f t="shared" si="12"/>
        <v>0</v>
      </c>
      <c r="N439" s="36"/>
      <c r="O439" s="92"/>
      <c r="P439" s="96"/>
    </row>
    <row r="440" spans="1:18" x14ac:dyDescent="0.25">
      <c r="A440" s="1"/>
      <c r="B440" s="1"/>
      <c r="C440" s="5">
        <f t="shared" si="13"/>
        <v>430</v>
      </c>
      <c r="D440" s="19" t="str">
        <f>IF(C440&gt;MAX(БЮДЖЕТ!$C:$C),"",INDEX(БЮДЖЕТ!$P$11:$P$9415,C440))</f>
        <v/>
      </c>
      <c r="E440" s="22">
        <f>IF(D440="",0,IF(COUNTIF(БЮДЖЕТ!$P:$P,D440)=1,0,1))</f>
        <v>0</v>
      </c>
      <c r="F440" s="19" t="str">
        <f>IF($D440="","",INDEX(БЮДЖЕТ!$N:$N,SUMIFS(БЮДЖЕТ!$B:$B,БЮДЖЕТ!$P:$P,$D440)))</f>
        <v/>
      </c>
      <c r="G440" s="19" t="str">
        <f>IF($D440="","",INDEX(БЮДЖЕТ!$X:$X,SUMIFS(БЮДЖЕТ!$B:$B,БЮДЖЕТ!$P:$P,$D440)))</f>
        <v/>
      </c>
      <c r="H440" s="36"/>
      <c r="I440" s="30">
        <f>IF(D440="",0,IF(G440=ФИО!$Q$8,0,SUM(р_дни!$J:$J))+SUMIFS(факт_операции!$L:$L,факт_операции!$D:$D,D440,факт_операции!$I:$I,операции!$F$8)-SUMIFS(факт_операции!$L:$L,факт_операции!$D:$D,D440,факт_операции!$I:$I,операции!$F$9)+SUMIFS(факт_операции!$L:$L,факт_операции!$D:$D,D440,факт_операции!$I:$I,операции!$F$10)-SUMIFS(факт_операции!$L:$L,факт_операции!$D:$D,D440,факт_операции!$I:$I,операции!$F$11))</f>
        <v>0</v>
      </c>
      <c r="J440" s="48">
        <f>ROUND(IF(D440="",0,IF(SUM(р_дни!$J:$J)=0,0,(SUMIFS(БЮДЖЕТ!$V:$V,БЮДЖЕТ!$P:$P,$D440)*IF(G440=ФИО!$Q$8,0,SUM(р_дни!$J:$J))+SUMIFS(факт_операции!$Q:$Q,факт_операции!$D:$D,$D440)*1000)/SUM(р_дни!$J:$J)))/100,0)*100</f>
        <v>0</v>
      </c>
      <c r="K440" s="48">
        <f>IF(D440="",0,SUMIFS(факт_операции!$O:$O,факт_операции!$D:$D,D440)-IF(SUMIFS(факт_операции!$Q:$Q,факт_операции!$D:$D,D440)&lt;&gt;0,SUMIFS(факт_операции!$O:$O,факт_операции!$D:$D,D440,факт_операции!$N:$N,операции!$H$11),0))</f>
        <v>0</v>
      </c>
      <c r="L440" s="48">
        <f>IF(D440="",0,SUMIFS(факт_операции!$T:$T,факт_операции!$D:$D,D440))</f>
        <v>0</v>
      </c>
      <c r="M440" s="86">
        <f t="shared" si="12"/>
        <v>0</v>
      </c>
      <c r="N440" s="36"/>
      <c r="O440" s="92"/>
      <c r="P440" s="96"/>
    </row>
    <row r="441" spans="1:18" x14ac:dyDescent="0.25">
      <c r="A441" s="1"/>
      <c r="B441" s="1"/>
      <c r="C441" s="5">
        <f t="shared" si="13"/>
        <v>431</v>
      </c>
      <c r="D441" s="19" t="str">
        <f>IF(C441&gt;MAX(БЮДЖЕТ!$C:$C),"",INDEX(БЮДЖЕТ!$P$11:$P$9415,C441))</f>
        <v/>
      </c>
      <c r="E441" s="22">
        <f>IF(D441="",0,IF(COUNTIF(БЮДЖЕТ!$P:$P,D441)=1,0,1))</f>
        <v>0</v>
      </c>
      <c r="F441" s="19" t="str">
        <f>IF($D441="","",INDEX(БЮДЖЕТ!$N:$N,SUMIFS(БЮДЖЕТ!$B:$B,БЮДЖЕТ!$P:$P,$D441)))</f>
        <v/>
      </c>
      <c r="G441" s="19" t="str">
        <f>IF($D441="","",INDEX(БЮДЖЕТ!$X:$X,SUMIFS(БЮДЖЕТ!$B:$B,БЮДЖЕТ!$P:$P,$D441)))</f>
        <v/>
      </c>
      <c r="H441" s="36"/>
      <c r="I441" s="30">
        <f>IF(D441="",0,IF(G441=ФИО!$Q$8,0,SUM(р_дни!$J:$J))+SUMIFS(факт_операции!$L:$L,факт_операции!$D:$D,D441,факт_операции!$I:$I,операции!$F$8)-SUMIFS(факт_операции!$L:$L,факт_операции!$D:$D,D441,факт_операции!$I:$I,операции!$F$9)+SUMIFS(факт_операции!$L:$L,факт_операции!$D:$D,D441,факт_операции!$I:$I,операции!$F$10)-SUMIFS(факт_операции!$L:$L,факт_операции!$D:$D,D441,факт_операции!$I:$I,операции!$F$11))</f>
        <v>0</v>
      </c>
      <c r="J441" s="48">
        <f>ROUND(IF(D441="",0,IF(SUM(р_дни!$J:$J)=0,0,(SUMIFS(БЮДЖЕТ!$V:$V,БЮДЖЕТ!$P:$P,$D441)*IF(G441=ФИО!$Q$8,0,SUM(р_дни!$J:$J))+SUMIFS(факт_операции!$Q:$Q,факт_операции!$D:$D,$D441)*1000)/SUM(р_дни!$J:$J)))/100,0)*100</f>
        <v>0</v>
      </c>
      <c r="K441" s="48">
        <f>IF(D441="",0,SUMIFS(факт_операции!$O:$O,факт_операции!$D:$D,D441)-IF(SUMIFS(факт_операции!$Q:$Q,факт_операции!$D:$D,D441)&lt;&gt;0,SUMIFS(факт_операции!$O:$O,факт_операции!$D:$D,D441,факт_операции!$N:$N,операции!$H$11),0))</f>
        <v>0</v>
      </c>
      <c r="L441" s="48">
        <f>IF(D441="",0,SUMIFS(факт_операции!$T:$T,факт_операции!$D:$D,D441))</f>
        <v>0</v>
      </c>
      <c r="M441" s="86">
        <f t="shared" si="12"/>
        <v>0</v>
      </c>
      <c r="N441" s="36"/>
      <c r="O441" s="92"/>
      <c r="P441" s="96"/>
    </row>
    <row r="442" spans="1:18" x14ac:dyDescent="0.25">
      <c r="A442" s="1"/>
      <c r="B442" s="1"/>
      <c r="C442" s="5">
        <f t="shared" si="13"/>
        <v>432</v>
      </c>
      <c r="D442" s="19" t="str">
        <f>IF(C442&gt;MAX(БЮДЖЕТ!$C:$C),"",INDEX(БЮДЖЕТ!$P$11:$P$9415,C442))</f>
        <v/>
      </c>
      <c r="E442" s="22">
        <f>IF(D442="",0,IF(COUNTIF(БЮДЖЕТ!$P:$P,D442)=1,0,1))</f>
        <v>0</v>
      </c>
      <c r="F442" s="19" t="str">
        <f>IF($D442="","",INDEX(БЮДЖЕТ!$N:$N,SUMIFS(БЮДЖЕТ!$B:$B,БЮДЖЕТ!$P:$P,$D442)))</f>
        <v/>
      </c>
      <c r="G442" s="19" t="str">
        <f>IF($D442="","",INDEX(БЮДЖЕТ!$X:$X,SUMIFS(БЮДЖЕТ!$B:$B,БЮДЖЕТ!$P:$P,$D442)))</f>
        <v/>
      </c>
      <c r="H442" s="36"/>
      <c r="I442" s="30">
        <f>IF(D442="",0,IF(G442=ФИО!$Q$8,0,SUM(р_дни!$J:$J))+SUMIFS(факт_операции!$L:$L,факт_операции!$D:$D,D442,факт_операции!$I:$I,операции!$F$8)-SUMIFS(факт_операции!$L:$L,факт_операции!$D:$D,D442,факт_операции!$I:$I,операции!$F$9)+SUMIFS(факт_операции!$L:$L,факт_операции!$D:$D,D442,факт_операции!$I:$I,операции!$F$10)-SUMIFS(факт_операции!$L:$L,факт_операции!$D:$D,D442,факт_операции!$I:$I,операции!$F$11))</f>
        <v>0</v>
      </c>
      <c r="J442" s="48">
        <f>ROUND(IF(D442="",0,IF(SUM(р_дни!$J:$J)=0,0,(SUMIFS(БЮДЖЕТ!$V:$V,БЮДЖЕТ!$P:$P,$D442)*IF(G442=ФИО!$Q$8,0,SUM(р_дни!$J:$J))+SUMIFS(факт_операции!$Q:$Q,факт_операции!$D:$D,$D442)*1000)/SUM(р_дни!$J:$J)))/100,0)*100</f>
        <v>0</v>
      </c>
      <c r="K442" s="48">
        <f>IF(D442="",0,SUMIFS(факт_операции!$O:$O,факт_операции!$D:$D,D442)-IF(SUMIFS(факт_операции!$Q:$Q,факт_операции!$D:$D,D442)&lt;&gt;0,SUMIFS(факт_операции!$O:$O,факт_операции!$D:$D,D442,факт_операции!$N:$N,операции!$H$11),0))</f>
        <v>0</v>
      </c>
      <c r="L442" s="48">
        <f>IF(D442="",0,SUMIFS(факт_операции!$T:$T,факт_операции!$D:$D,D442))</f>
        <v>0</v>
      </c>
      <c r="M442" s="86">
        <f t="shared" si="12"/>
        <v>0</v>
      </c>
      <c r="N442" s="36"/>
      <c r="O442" s="92"/>
      <c r="P442" s="96"/>
    </row>
    <row r="443" spans="1:18" x14ac:dyDescent="0.25">
      <c r="A443" s="1"/>
      <c r="B443" s="1"/>
      <c r="C443" s="5">
        <f t="shared" si="13"/>
        <v>433</v>
      </c>
      <c r="D443" s="19" t="str">
        <f>IF(C443&gt;MAX(БЮДЖЕТ!$C:$C),"",INDEX(БЮДЖЕТ!$P$11:$P$9415,C443))</f>
        <v/>
      </c>
      <c r="E443" s="22">
        <f>IF(D443="",0,IF(COUNTIF(БЮДЖЕТ!$P:$P,D443)=1,0,1))</f>
        <v>0</v>
      </c>
      <c r="F443" s="19" t="str">
        <f>IF($D443="","",INDEX(БЮДЖЕТ!$N:$N,SUMIFS(БЮДЖЕТ!$B:$B,БЮДЖЕТ!$P:$P,$D443)))</f>
        <v/>
      </c>
      <c r="G443" s="19" t="str">
        <f>IF($D443="","",INDEX(БЮДЖЕТ!$X:$X,SUMIFS(БЮДЖЕТ!$B:$B,БЮДЖЕТ!$P:$P,$D443)))</f>
        <v/>
      </c>
      <c r="H443" s="36"/>
      <c r="I443" s="30">
        <f>IF(D443="",0,IF(G443=ФИО!$Q$8,0,SUM(р_дни!$J:$J))+SUMIFS(факт_операции!$L:$L,факт_операции!$D:$D,D443,факт_операции!$I:$I,операции!$F$8)-SUMIFS(факт_операции!$L:$L,факт_операции!$D:$D,D443,факт_операции!$I:$I,операции!$F$9)+SUMIFS(факт_операции!$L:$L,факт_операции!$D:$D,D443,факт_операции!$I:$I,операции!$F$10)-SUMIFS(факт_операции!$L:$L,факт_операции!$D:$D,D443,факт_операции!$I:$I,операции!$F$11))</f>
        <v>0</v>
      </c>
      <c r="J443" s="48">
        <f>ROUND(IF(D443="",0,IF(SUM(р_дни!$J:$J)=0,0,(SUMIFS(БЮДЖЕТ!$V:$V,БЮДЖЕТ!$P:$P,$D443)*IF(G443=ФИО!$Q$8,0,SUM(р_дни!$J:$J))+SUMIFS(факт_операции!$Q:$Q,факт_операции!$D:$D,$D443)*1000)/SUM(р_дни!$J:$J)))/100,0)*100</f>
        <v>0</v>
      </c>
      <c r="K443" s="48">
        <f>IF(D443="",0,SUMIFS(факт_операции!$O:$O,факт_операции!$D:$D,D443)-IF(SUMIFS(факт_операции!$Q:$Q,факт_операции!$D:$D,D443)&lt;&gt;0,SUMIFS(факт_операции!$O:$O,факт_операции!$D:$D,D443,факт_операции!$N:$N,операции!$H$11),0))</f>
        <v>0</v>
      </c>
      <c r="L443" s="48">
        <f>IF(D443="",0,SUMIFS(факт_операции!$T:$T,факт_операции!$D:$D,D443))</f>
        <v>0</v>
      </c>
      <c r="M443" s="86">
        <f t="shared" si="12"/>
        <v>0</v>
      </c>
      <c r="N443" s="36"/>
      <c r="O443" s="92"/>
      <c r="P443" s="96"/>
    </row>
    <row r="444" spans="1:18" x14ac:dyDescent="0.25">
      <c r="A444" s="1"/>
      <c r="B444" s="1"/>
      <c r="C444" s="5">
        <f t="shared" si="13"/>
        <v>434</v>
      </c>
      <c r="D444" s="19" t="str">
        <f>IF(C444&gt;MAX(БЮДЖЕТ!$C:$C),"",INDEX(БЮДЖЕТ!$P$11:$P$9415,C444))</f>
        <v/>
      </c>
      <c r="E444" s="22">
        <f>IF(D444="",0,IF(COUNTIF(БЮДЖЕТ!$P:$P,D444)=1,0,1))</f>
        <v>0</v>
      </c>
      <c r="F444" s="19" t="str">
        <f>IF($D444="","",INDEX(БЮДЖЕТ!$N:$N,SUMIFS(БЮДЖЕТ!$B:$B,БЮДЖЕТ!$P:$P,$D444)))</f>
        <v/>
      </c>
      <c r="G444" s="19" t="str">
        <f>IF($D444="","",INDEX(БЮДЖЕТ!$X:$X,SUMIFS(БЮДЖЕТ!$B:$B,БЮДЖЕТ!$P:$P,$D444)))</f>
        <v/>
      </c>
      <c r="H444" s="36"/>
      <c r="I444" s="30">
        <f>IF(D444="",0,IF(G444=ФИО!$Q$8,0,SUM(р_дни!$J:$J))+SUMIFS(факт_операции!$L:$L,факт_операции!$D:$D,D444,факт_операции!$I:$I,операции!$F$8)-SUMIFS(факт_операции!$L:$L,факт_операции!$D:$D,D444,факт_операции!$I:$I,операции!$F$9)+SUMIFS(факт_операции!$L:$L,факт_операции!$D:$D,D444,факт_операции!$I:$I,операции!$F$10)-SUMIFS(факт_операции!$L:$L,факт_операции!$D:$D,D444,факт_операции!$I:$I,операции!$F$11))</f>
        <v>0</v>
      </c>
      <c r="J444" s="48">
        <f>ROUND(IF(D444="",0,IF(SUM(р_дни!$J:$J)=0,0,(SUMIFS(БЮДЖЕТ!$V:$V,БЮДЖЕТ!$P:$P,$D444)*IF(G444=ФИО!$Q$8,0,SUM(р_дни!$J:$J))+SUMIFS(факт_операции!$Q:$Q,факт_операции!$D:$D,$D444)*1000)/SUM(р_дни!$J:$J)))/100,0)*100</f>
        <v>0</v>
      </c>
      <c r="K444" s="48">
        <f>IF(D444="",0,SUMIFS(факт_операции!$O:$O,факт_операции!$D:$D,D444)-IF(SUMIFS(факт_операции!$Q:$Q,факт_операции!$D:$D,D444)&lt;&gt;0,SUMIFS(факт_операции!$O:$O,факт_операции!$D:$D,D444,факт_операции!$N:$N,операции!$H$11),0))</f>
        <v>0</v>
      </c>
      <c r="L444" s="48">
        <f>IF(D444="",0,SUMIFS(факт_операции!$T:$T,факт_операции!$D:$D,D444))</f>
        <v>0</v>
      </c>
      <c r="M444" s="86">
        <f t="shared" si="12"/>
        <v>0</v>
      </c>
      <c r="N444" s="36"/>
      <c r="O444" s="92"/>
      <c r="P444" s="96"/>
    </row>
    <row r="445" spans="1:18" x14ac:dyDescent="0.25">
      <c r="A445" s="1"/>
      <c r="B445" s="1"/>
      <c r="C445" s="5">
        <f t="shared" si="13"/>
        <v>435</v>
      </c>
      <c r="D445" s="19" t="str">
        <f>IF(C445&gt;MAX(БЮДЖЕТ!$C:$C),"",INDEX(БЮДЖЕТ!$P$11:$P$9415,C445))</f>
        <v/>
      </c>
      <c r="E445" s="22">
        <f>IF(D445="",0,IF(COUNTIF(БЮДЖЕТ!$P:$P,D445)=1,0,1))</f>
        <v>0</v>
      </c>
      <c r="F445" s="19" t="str">
        <f>IF($D445="","",INDEX(БЮДЖЕТ!$N:$N,SUMIFS(БЮДЖЕТ!$B:$B,БЮДЖЕТ!$P:$P,$D445)))</f>
        <v/>
      </c>
      <c r="G445" s="19" t="str">
        <f>IF($D445="","",INDEX(БЮДЖЕТ!$X:$X,SUMIFS(БЮДЖЕТ!$B:$B,БЮДЖЕТ!$P:$P,$D445)))</f>
        <v/>
      </c>
      <c r="H445" s="36"/>
      <c r="I445" s="30">
        <f>IF(D445="",0,IF(G445=ФИО!$Q$8,0,SUM(р_дни!$J:$J))+SUMIFS(факт_операции!$L:$L,факт_операции!$D:$D,D445,факт_операции!$I:$I,операции!$F$8)-SUMIFS(факт_операции!$L:$L,факт_операции!$D:$D,D445,факт_операции!$I:$I,операции!$F$9)+SUMIFS(факт_операции!$L:$L,факт_операции!$D:$D,D445,факт_операции!$I:$I,операции!$F$10)-SUMIFS(факт_операции!$L:$L,факт_операции!$D:$D,D445,факт_операции!$I:$I,операции!$F$11))</f>
        <v>0</v>
      </c>
      <c r="J445" s="48">
        <f>ROUND(IF(D445="",0,IF(SUM(р_дни!$J:$J)=0,0,(SUMIFS(БЮДЖЕТ!$V:$V,БЮДЖЕТ!$P:$P,$D445)*IF(G445=ФИО!$Q$8,0,SUM(р_дни!$J:$J))+SUMIFS(факт_операции!$Q:$Q,факт_операции!$D:$D,$D445)*1000)/SUM(р_дни!$J:$J)))/100,0)*100</f>
        <v>0</v>
      </c>
      <c r="K445" s="48">
        <f>IF(D445="",0,SUMIFS(факт_операции!$O:$O,факт_операции!$D:$D,D445)-IF(SUMIFS(факт_операции!$Q:$Q,факт_операции!$D:$D,D445)&lt;&gt;0,SUMIFS(факт_операции!$O:$O,факт_операции!$D:$D,D445,факт_операции!$N:$N,операции!$H$11),0))</f>
        <v>0</v>
      </c>
      <c r="L445" s="48">
        <f>IF(D445="",0,SUMIFS(факт_операции!$T:$T,факт_операции!$D:$D,D445))</f>
        <v>0</v>
      </c>
      <c r="M445" s="86">
        <f t="shared" si="12"/>
        <v>0</v>
      </c>
      <c r="N445" s="36"/>
      <c r="O445" s="92"/>
      <c r="P445" s="96"/>
    </row>
    <row r="446" spans="1:18" x14ac:dyDescent="0.25">
      <c r="A446" s="1"/>
      <c r="B446" s="1"/>
      <c r="C446" s="5">
        <f t="shared" si="13"/>
        <v>436</v>
      </c>
      <c r="D446" s="19" t="str">
        <f>IF(C446&gt;MAX(БЮДЖЕТ!$C:$C),"",INDEX(БЮДЖЕТ!$P$11:$P$9415,C446))</f>
        <v/>
      </c>
      <c r="E446" s="22">
        <f>IF(D446="",0,IF(COUNTIF(БЮДЖЕТ!$P:$P,D446)=1,0,1))</f>
        <v>0</v>
      </c>
      <c r="F446" s="19" t="str">
        <f>IF($D446="","",INDEX(БЮДЖЕТ!$N:$N,SUMIFS(БЮДЖЕТ!$B:$B,БЮДЖЕТ!$P:$P,$D446)))</f>
        <v/>
      </c>
      <c r="G446" s="19" t="str">
        <f>IF($D446="","",INDEX(БЮДЖЕТ!$X:$X,SUMIFS(БЮДЖЕТ!$B:$B,БЮДЖЕТ!$P:$P,$D446)))</f>
        <v/>
      </c>
      <c r="H446" s="36"/>
      <c r="I446" s="30">
        <f>IF(D446="",0,IF(G446=ФИО!$Q$8,0,SUM(р_дни!$J:$J))+SUMIFS(факт_операции!$L:$L,факт_операции!$D:$D,D446,факт_операции!$I:$I,операции!$F$8)-SUMIFS(факт_операции!$L:$L,факт_операции!$D:$D,D446,факт_операции!$I:$I,операции!$F$9)+SUMIFS(факт_операции!$L:$L,факт_операции!$D:$D,D446,факт_операции!$I:$I,операции!$F$10)-SUMIFS(факт_операции!$L:$L,факт_операции!$D:$D,D446,факт_операции!$I:$I,операции!$F$11))</f>
        <v>0</v>
      </c>
      <c r="J446" s="48">
        <f>ROUND(IF(D446="",0,IF(SUM(р_дни!$J:$J)=0,0,(SUMIFS(БЮДЖЕТ!$V:$V,БЮДЖЕТ!$P:$P,$D446)*IF(G446=ФИО!$Q$8,0,SUM(р_дни!$J:$J))+SUMIFS(факт_операции!$Q:$Q,факт_операции!$D:$D,$D446)*1000)/SUM(р_дни!$J:$J)))/100,0)*100</f>
        <v>0</v>
      </c>
      <c r="K446" s="48">
        <f>IF(D446="",0,SUMIFS(факт_операции!$O:$O,факт_операции!$D:$D,D446)-IF(SUMIFS(факт_операции!$Q:$Q,факт_операции!$D:$D,D446)&lt;&gt;0,SUMIFS(факт_операции!$O:$O,факт_операции!$D:$D,D446,факт_операции!$N:$N,операции!$H$11),0))</f>
        <v>0</v>
      </c>
      <c r="L446" s="48">
        <f>IF(D446="",0,SUMIFS(факт_операции!$T:$T,факт_операции!$D:$D,D446))</f>
        <v>0</v>
      </c>
      <c r="M446" s="86">
        <f t="shared" si="12"/>
        <v>0</v>
      </c>
      <c r="N446" s="36"/>
      <c r="O446" s="92"/>
      <c r="P446" s="96"/>
    </row>
    <row r="447" spans="1:18" x14ac:dyDescent="0.25">
      <c r="A447" s="1"/>
      <c r="B447" s="1"/>
      <c r="C447" s="5">
        <f t="shared" si="13"/>
        <v>437</v>
      </c>
      <c r="D447" s="19" t="str">
        <f>IF(C447&gt;MAX(БЮДЖЕТ!$C:$C),"",INDEX(БЮДЖЕТ!$P$11:$P$9415,C447))</f>
        <v/>
      </c>
      <c r="E447" s="22">
        <f>IF(D447="",0,IF(COUNTIF(БЮДЖЕТ!$P:$P,D447)=1,0,1))</f>
        <v>0</v>
      </c>
      <c r="F447" s="19" t="str">
        <f>IF($D447="","",INDEX(БЮДЖЕТ!$N:$N,SUMIFS(БЮДЖЕТ!$B:$B,БЮДЖЕТ!$P:$P,$D447)))</f>
        <v/>
      </c>
      <c r="G447" s="19" t="str">
        <f>IF($D447="","",INDEX(БЮДЖЕТ!$X:$X,SUMIFS(БЮДЖЕТ!$B:$B,БЮДЖЕТ!$P:$P,$D447)))</f>
        <v/>
      </c>
      <c r="H447" s="36"/>
      <c r="I447" s="30">
        <f>IF(D447="",0,IF(G447=ФИО!$Q$8,0,SUM(р_дни!$J:$J))+SUMIFS(факт_операции!$L:$L,факт_операции!$D:$D,D447,факт_операции!$I:$I,операции!$F$8)-SUMIFS(факт_операции!$L:$L,факт_операции!$D:$D,D447,факт_операции!$I:$I,операции!$F$9)+SUMIFS(факт_операции!$L:$L,факт_операции!$D:$D,D447,факт_операции!$I:$I,операции!$F$10)-SUMIFS(факт_операции!$L:$L,факт_операции!$D:$D,D447,факт_операции!$I:$I,операции!$F$11))</f>
        <v>0</v>
      </c>
      <c r="J447" s="48">
        <f>ROUND(IF(D447="",0,IF(SUM(р_дни!$J:$J)=0,0,(SUMIFS(БЮДЖЕТ!$V:$V,БЮДЖЕТ!$P:$P,$D447)*IF(G447=ФИО!$Q$8,0,SUM(р_дни!$J:$J))+SUMIFS(факт_операции!$Q:$Q,факт_операции!$D:$D,$D447)*1000)/SUM(р_дни!$J:$J)))/100,0)*100</f>
        <v>0</v>
      </c>
      <c r="K447" s="48">
        <f>IF(D447="",0,SUMIFS(факт_операции!$O:$O,факт_операции!$D:$D,D447)-IF(SUMIFS(факт_операции!$Q:$Q,факт_операции!$D:$D,D447)&lt;&gt;0,SUMIFS(факт_операции!$O:$O,факт_операции!$D:$D,D447,факт_операции!$N:$N,операции!$H$11),0))</f>
        <v>0</v>
      </c>
      <c r="L447" s="48">
        <f>IF(D447="",0,SUMIFS(факт_операции!$T:$T,факт_операции!$D:$D,D447))</f>
        <v>0</v>
      </c>
      <c r="M447" s="86">
        <f t="shared" si="12"/>
        <v>0</v>
      </c>
      <c r="N447" s="36"/>
      <c r="O447" s="92"/>
      <c r="P447" s="96"/>
    </row>
    <row r="448" spans="1:18" x14ac:dyDescent="0.25">
      <c r="A448" s="1"/>
      <c r="B448" s="1"/>
      <c r="C448" s="5">
        <f t="shared" si="13"/>
        <v>438</v>
      </c>
      <c r="D448" s="19" t="str">
        <f>IF(C448&gt;MAX(БЮДЖЕТ!$C:$C),"",INDEX(БЮДЖЕТ!$P$11:$P$9415,C448))</f>
        <v/>
      </c>
      <c r="E448" s="22">
        <f>IF(D448="",0,IF(COUNTIF(БЮДЖЕТ!$P:$P,D448)=1,0,1))</f>
        <v>0</v>
      </c>
      <c r="F448" s="19" t="str">
        <f>IF($D448="","",INDEX(БЮДЖЕТ!$N:$N,SUMIFS(БЮДЖЕТ!$B:$B,БЮДЖЕТ!$P:$P,$D448)))</f>
        <v/>
      </c>
      <c r="G448" s="19" t="str">
        <f>IF($D448="","",INDEX(БЮДЖЕТ!$X:$X,SUMIFS(БЮДЖЕТ!$B:$B,БЮДЖЕТ!$P:$P,$D448)))</f>
        <v/>
      </c>
      <c r="H448" s="36"/>
      <c r="I448" s="30">
        <f>IF(D448="",0,IF(G448=ФИО!$Q$8,0,SUM(р_дни!$J:$J))+SUMIFS(факт_операции!$L:$L,факт_операции!$D:$D,D448,факт_операции!$I:$I,операции!$F$8)-SUMIFS(факт_операции!$L:$L,факт_операции!$D:$D,D448,факт_операции!$I:$I,операции!$F$9)+SUMIFS(факт_операции!$L:$L,факт_операции!$D:$D,D448,факт_операции!$I:$I,операции!$F$10)-SUMIFS(факт_операции!$L:$L,факт_операции!$D:$D,D448,факт_операции!$I:$I,операции!$F$11))</f>
        <v>0</v>
      </c>
      <c r="J448" s="48">
        <f>ROUND(IF(D448="",0,IF(SUM(р_дни!$J:$J)=0,0,(SUMIFS(БЮДЖЕТ!$V:$V,БЮДЖЕТ!$P:$P,$D448)*IF(G448=ФИО!$Q$8,0,SUM(р_дни!$J:$J))+SUMIFS(факт_операции!$Q:$Q,факт_операции!$D:$D,$D448)*1000)/SUM(р_дни!$J:$J)))/100,0)*100</f>
        <v>0</v>
      </c>
      <c r="K448" s="48">
        <f>IF(D448="",0,SUMIFS(факт_операции!$O:$O,факт_операции!$D:$D,D448)-IF(SUMIFS(факт_операции!$Q:$Q,факт_операции!$D:$D,D448)&lt;&gt;0,SUMIFS(факт_операции!$O:$O,факт_операции!$D:$D,D448,факт_операции!$N:$N,операции!$H$11),0))</f>
        <v>0</v>
      </c>
      <c r="L448" s="48">
        <f>IF(D448="",0,SUMIFS(факт_операции!$T:$T,факт_операции!$D:$D,D448))</f>
        <v>0</v>
      </c>
      <c r="M448" s="86">
        <f t="shared" si="12"/>
        <v>0</v>
      </c>
      <c r="N448" s="36"/>
      <c r="O448" s="92"/>
      <c r="P448" s="96"/>
    </row>
    <row r="449" spans="1:16" x14ac:dyDescent="0.25">
      <c r="A449" s="1"/>
      <c r="B449" s="1"/>
      <c r="C449" s="5">
        <f t="shared" si="13"/>
        <v>439</v>
      </c>
      <c r="D449" s="19" t="str">
        <f>IF(C449&gt;MAX(БЮДЖЕТ!$C:$C),"",INDEX(БЮДЖЕТ!$P$11:$P$9415,C449))</f>
        <v/>
      </c>
      <c r="E449" s="22">
        <f>IF(D449="",0,IF(COUNTIF(БЮДЖЕТ!$P:$P,D449)=1,0,1))</f>
        <v>0</v>
      </c>
      <c r="F449" s="19" t="str">
        <f>IF($D449="","",INDEX(БЮДЖЕТ!$N:$N,SUMIFS(БЮДЖЕТ!$B:$B,БЮДЖЕТ!$P:$P,$D449)))</f>
        <v/>
      </c>
      <c r="G449" s="19" t="str">
        <f>IF($D449="","",INDEX(БЮДЖЕТ!$X:$X,SUMIFS(БЮДЖЕТ!$B:$B,БЮДЖЕТ!$P:$P,$D449)))</f>
        <v/>
      </c>
      <c r="H449" s="36"/>
      <c r="I449" s="30">
        <f>IF(D449="",0,IF(G449=ФИО!$Q$8,0,SUM(р_дни!$J:$J))+SUMIFS(факт_операции!$L:$L,факт_операции!$D:$D,D449,факт_операции!$I:$I,операции!$F$8)-SUMIFS(факт_операции!$L:$L,факт_операции!$D:$D,D449,факт_операции!$I:$I,операции!$F$9)+SUMIFS(факт_операции!$L:$L,факт_операции!$D:$D,D449,факт_операции!$I:$I,операции!$F$10)-SUMIFS(факт_операции!$L:$L,факт_операции!$D:$D,D449,факт_операции!$I:$I,операции!$F$11))</f>
        <v>0</v>
      </c>
      <c r="J449" s="48">
        <f>ROUND(IF(D449="",0,IF(SUM(р_дни!$J:$J)=0,0,(SUMIFS(БЮДЖЕТ!$V:$V,БЮДЖЕТ!$P:$P,$D449)*IF(G449=ФИО!$Q$8,0,SUM(р_дни!$J:$J))+SUMIFS(факт_операции!$Q:$Q,факт_операции!$D:$D,$D449)*1000)/SUM(р_дни!$J:$J)))/100,0)*100</f>
        <v>0</v>
      </c>
      <c r="K449" s="48">
        <f>IF(D449="",0,SUMIFS(факт_операции!$O:$O,факт_операции!$D:$D,D449)-IF(SUMIFS(факт_операции!$Q:$Q,факт_операции!$D:$D,D449)&lt;&gt;0,SUMIFS(факт_операции!$O:$O,факт_операции!$D:$D,D449,факт_операции!$N:$N,операции!$H$11),0))</f>
        <v>0</v>
      </c>
      <c r="L449" s="48">
        <f>IF(D449="",0,SUMIFS(факт_операции!$T:$T,факт_операции!$D:$D,D449))</f>
        <v>0</v>
      </c>
      <c r="M449" s="86">
        <f t="shared" si="12"/>
        <v>0</v>
      </c>
      <c r="N449" s="36"/>
      <c r="O449" s="92"/>
      <c r="P449" s="96"/>
    </row>
    <row r="450" spans="1:16" x14ac:dyDescent="0.25">
      <c r="A450" s="1"/>
      <c r="B450" s="1"/>
      <c r="C450" s="5">
        <f t="shared" si="13"/>
        <v>440</v>
      </c>
      <c r="D450" s="19" t="str">
        <f>IF(C450&gt;MAX(БЮДЖЕТ!$C:$C),"",INDEX(БЮДЖЕТ!$P$11:$P$9415,C450))</f>
        <v/>
      </c>
      <c r="E450" s="22">
        <f>IF(D450="",0,IF(COUNTIF(БЮДЖЕТ!$P:$P,D450)=1,0,1))</f>
        <v>0</v>
      </c>
      <c r="F450" s="19" t="str">
        <f>IF($D450="","",INDEX(БЮДЖЕТ!$N:$N,SUMIFS(БЮДЖЕТ!$B:$B,БЮДЖЕТ!$P:$P,$D450)))</f>
        <v/>
      </c>
      <c r="G450" s="19" t="str">
        <f>IF($D450="","",INDEX(БЮДЖЕТ!$X:$X,SUMIFS(БЮДЖЕТ!$B:$B,БЮДЖЕТ!$P:$P,$D450)))</f>
        <v/>
      </c>
      <c r="H450" s="36"/>
      <c r="I450" s="30">
        <f>IF(D450="",0,IF(G450=ФИО!$Q$8,0,SUM(р_дни!$J:$J))+SUMIFS(факт_операции!$L:$L,факт_операции!$D:$D,D450,факт_операции!$I:$I,операции!$F$8)-SUMIFS(факт_операции!$L:$L,факт_операции!$D:$D,D450,факт_операции!$I:$I,операции!$F$9)+SUMIFS(факт_операции!$L:$L,факт_операции!$D:$D,D450,факт_операции!$I:$I,операции!$F$10)-SUMIFS(факт_операции!$L:$L,факт_операции!$D:$D,D450,факт_операции!$I:$I,операции!$F$11))</f>
        <v>0</v>
      </c>
      <c r="J450" s="48">
        <f>ROUND(IF(D450="",0,IF(SUM(р_дни!$J:$J)=0,0,(SUMIFS(БЮДЖЕТ!$V:$V,БЮДЖЕТ!$P:$P,$D450)*IF(G450=ФИО!$Q$8,0,SUM(р_дни!$J:$J))+SUMIFS(факт_операции!$Q:$Q,факт_операции!$D:$D,$D450)*1000)/SUM(р_дни!$J:$J)))/100,0)*100</f>
        <v>0</v>
      </c>
      <c r="K450" s="48">
        <f>IF(D450="",0,SUMIFS(факт_операции!$O:$O,факт_операции!$D:$D,D450)-IF(SUMIFS(факт_операции!$Q:$Q,факт_операции!$D:$D,D450)&lt;&gt;0,SUMIFS(факт_операции!$O:$O,факт_операции!$D:$D,D450,факт_операции!$N:$N,операции!$H$11),0))</f>
        <v>0</v>
      </c>
      <c r="L450" s="48">
        <f>IF(D450="",0,SUMIFS(факт_операции!$T:$T,факт_операции!$D:$D,D450))</f>
        <v>0</v>
      </c>
      <c r="M450" s="86">
        <f t="shared" si="12"/>
        <v>0</v>
      </c>
      <c r="N450" s="36"/>
      <c r="O450" s="92"/>
      <c r="P450" s="96"/>
    </row>
    <row r="451" spans="1:16" x14ac:dyDescent="0.25">
      <c r="A451" s="1"/>
      <c r="B451" s="1"/>
      <c r="C451" s="5">
        <f t="shared" si="13"/>
        <v>441</v>
      </c>
      <c r="D451" s="19" t="str">
        <f>IF(C451&gt;MAX(БЮДЖЕТ!$C:$C),"",INDEX(БЮДЖЕТ!$P$11:$P$9415,C451))</f>
        <v/>
      </c>
      <c r="E451" s="22">
        <f>IF(D451="",0,IF(COUNTIF(БЮДЖЕТ!$P:$P,D451)=1,0,1))</f>
        <v>0</v>
      </c>
      <c r="F451" s="19" t="str">
        <f>IF($D451="","",INDEX(БЮДЖЕТ!$N:$N,SUMIFS(БЮДЖЕТ!$B:$B,БЮДЖЕТ!$P:$P,$D451)))</f>
        <v/>
      </c>
      <c r="G451" s="19" t="str">
        <f>IF($D451="","",INDEX(БЮДЖЕТ!$X:$X,SUMIFS(БЮДЖЕТ!$B:$B,БЮДЖЕТ!$P:$P,$D451)))</f>
        <v/>
      </c>
      <c r="H451" s="36"/>
      <c r="I451" s="30">
        <f>IF(D451="",0,IF(G451=ФИО!$Q$8,0,SUM(р_дни!$J:$J))+SUMIFS(факт_операции!$L:$L,факт_операции!$D:$D,D451,факт_операции!$I:$I,операции!$F$8)-SUMIFS(факт_операции!$L:$L,факт_операции!$D:$D,D451,факт_операции!$I:$I,операции!$F$9)+SUMIFS(факт_операции!$L:$L,факт_операции!$D:$D,D451,факт_операции!$I:$I,операции!$F$10)-SUMIFS(факт_операции!$L:$L,факт_операции!$D:$D,D451,факт_операции!$I:$I,операции!$F$11))</f>
        <v>0</v>
      </c>
      <c r="J451" s="48">
        <f>ROUND(IF(D451="",0,IF(SUM(р_дни!$J:$J)=0,0,(SUMIFS(БЮДЖЕТ!$V:$V,БЮДЖЕТ!$P:$P,$D451)*IF(G451=ФИО!$Q$8,0,SUM(р_дни!$J:$J))+SUMIFS(факт_операции!$Q:$Q,факт_операции!$D:$D,$D451)*1000)/SUM(р_дни!$J:$J)))/100,0)*100</f>
        <v>0</v>
      </c>
      <c r="K451" s="48">
        <f>IF(D451="",0,SUMIFS(факт_операции!$O:$O,факт_операции!$D:$D,D451)-IF(SUMIFS(факт_операции!$Q:$Q,факт_операции!$D:$D,D451)&lt;&gt;0,SUMIFS(факт_операции!$O:$O,факт_операции!$D:$D,D451,факт_операции!$N:$N,операции!$H$11),0))</f>
        <v>0</v>
      </c>
      <c r="L451" s="48">
        <f>IF(D451="",0,SUMIFS(факт_операции!$T:$T,факт_операции!$D:$D,D451))</f>
        <v>0</v>
      </c>
      <c r="M451" s="86">
        <f t="shared" si="12"/>
        <v>0</v>
      </c>
      <c r="N451" s="36"/>
      <c r="O451" s="92"/>
      <c r="P451" s="96"/>
    </row>
    <row r="452" spans="1:16" x14ac:dyDescent="0.25">
      <c r="A452" s="1"/>
      <c r="B452" s="1"/>
      <c r="C452" s="5">
        <f t="shared" si="13"/>
        <v>442</v>
      </c>
      <c r="D452" s="19" t="str">
        <f>IF(C452&gt;MAX(БЮДЖЕТ!$C:$C),"",INDEX(БЮДЖЕТ!$P$11:$P$9415,C452))</f>
        <v/>
      </c>
      <c r="E452" s="22">
        <f>IF(D452="",0,IF(COUNTIF(БЮДЖЕТ!$P:$P,D452)=1,0,1))</f>
        <v>0</v>
      </c>
      <c r="F452" s="19" t="str">
        <f>IF($D452="","",INDEX(БЮДЖЕТ!$N:$N,SUMIFS(БЮДЖЕТ!$B:$B,БЮДЖЕТ!$P:$P,$D452)))</f>
        <v/>
      </c>
      <c r="G452" s="19" t="str">
        <f>IF($D452="","",INDEX(БЮДЖЕТ!$X:$X,SUMIFS(БЮДЖЕТ!$B:$B,БЮДЖЕТ!$P:$P,$D452)))</f>
        <v/>
      </c>
      <c r="H452" s="36"/>
      <c r="I452" s="30">
        <f>IF(D452="",0,IF(G452=ФИО!$Q$8,0,SUM(р_дни!$J:$J))+SUMIFS(факт_операции!$L:$L,факт_операции!$D:$D,D452,факт_операции!$I:$I,операции!$F$8)-SUMIFS(факт_операции!$L:$L,факт_операции!$D:$D,D452,факт_операции!$I:$I,операции!$F$9)+SUMIFS(факт_операции!$L:$L,факт_операции!$D:$D,D452,факт_операции!$I:$I,операции!$F$10)-SUMIFS(факт_операции!$L:$L,факт_операции!$D:$D,D452,факт_операции!$I:$I,операции!$F$11))</f>
        <v>0</v>
      </c>
      <c r="J452" s="48">
        <f>ROUND(IF(D452="",0,IF(SUM(р_дни!$J:$J)=0,0,(SUMIFS(БЮДЖЕТ!$V:$V,БЮДЖЕТ!$P:$P,$D452)*IF(G452=ФИО!$Q$8,0,SUM(р_дни!$J:$J))+SUMIFS(факт_операции!$Q:$Q,факт_операции!$D:$D,$D452)*1000)/SUM(р_дни!$J:$J)))/100,0)*100</f>
        <v>0</v>
      </c>
      <c r="K452" s="48">
        <f>IF(D452="",0,SUMIFS(факт_операции!$O:$O,факт_операции!$D:$D,D452)-IF(SUMIFS(факт_операции!$Q:$Q,факт_операции!$D:$D,D452)&lt;&gt;0,SUMIFS(факт_операции!$O:$O,факт_операции!$D:$D,D452,факт_операции!$N:$N,операции!$H$11),0))</f>
        <v>0</v>
      </c>
      <c r="L452" s="48">
        <f>IF(D452="",0,SUMIFS(факт_операции!$T:$T,факт_операции!$D:$D,D452))</f>
        <v>0</v>
      </c>
      <c r="M452" s="86">
        <f t="shared" si="12"/>
        <v>0</v>
      </c>
      <c r="N452" s="36"/>
      <c r="O452" s="92"/>
      <c r="P452" s="96"/>
    </row>
    <row r="453" spans="1:16" x14ac:dyDescent="0.25">
      <c r="A453" s="1"/>
      <c r="B453" s="1"/>
      <c r="C453" s="5">
        <f t="shared" si="13"/>
        <v>443</v>
      </c>
      <c r="D453" s="19" t="str">
        <f>IF(C453&gt;MAX(БЮДЖЕТ!$C:$C),"",INDEX(БЮДЖЕТ!$P$11:$P$9415,C453))</f>
        <v/>
      </c>
      <c r="E453" s="22">
        <f>IF(D453="",0,IF(COUNTIF(БЮДЖЕТ!$P:$P,D453)=1,0,1))</f>
        <v>0</v>
      </c>
      <c r="F453" s="19" t="str">
        <f>IF($D453="","",INDEX(БЮДЖЕТ!$N:$N,SUMIFS(БЮДЖЕТ!$B:$B,БЮДЖЕТ!$P:$P,$D453)))</f>
        <v/>
      </c>
      <c r="G453" s="19" t="str">
        <f>IF($D453="","",INDEX(БЮДЖЕТ!$X:$X,SUMIFS(БЮДЖЕТ!$B:$B,БЮДЖЕТ!$P:$P,$D453)))</f>
        <v/>
      </c>
      <c r="H453" s="36"/>
      <c r="I453" s="30">
        <f>IF(D453="",0,IF(G453=ФИО!$Q$8,0,SUM(р_дни!$J:$J))+SUMIFS(факт_операции!$L:$L,факт_операции!$D:$D,D453,факт_операции!$I:$I,операции!$F$8)-SUMIFS(факт_операции!$L:$L,факт_операции!$D:$D,D453,факт_операции!$I:$I,операции!$F$9)+SUMIFS(факт_операции!$L:$L,факт_операции!$D:$D,D453,факт_операции!$I:$I,операции!$F$10)-SUMIFS(факт_операции!$L:$L,факт_операции!$D:$D,D453,факт_операции!$I:$I,операции!$F$11))</f>
        <v>0</v>
      </c>
      <c r="J453" s="48">
        <f>ROUND(IF(D453="",0,IF(SUM(р_дни!$J:$J)=0,0,(SUMIFS(БЮДЖЕТ!$V:$V,БЮДЖЕТ!$P:$P,$D453)*IF(G453=ФИО!$Q$8,0,SUM(р_дни!$J:$J))+SUMIFS(факт_операции!$Q:$Q,факт_операции!$D:$D,$D453)*1000)/SUM(р_дни!$J:$J)))/100,0)*100</f>
        <v>0</v>
      </c>
      <c r="K453" s="48">
        <f>IF(D453="",0,SUMIFS(факт_операции!$O:$O,факт_операции!$D:$D,D453)-IF(SUMIFS(факт_операции!$Q:$Q,факт_операции!$D:$D,D453)&lt;&gt;0,SUMIFS(факт_операции!$O:$O,факт_операции!$D:$D,D453,факт_операции!$N:$N,операции!$H$11),0))</f>
        <v>0</v>
      </c>
      <c r="L453" s="48">
        <f>IF(D453="",0,SUMIFS(факт_операции!$T:$T,факт_операции!$D:$D,D453))</f>
        <v>0</v>
      </c>
      <c r="M453" s="86">
        <f t="shared" si="12"/>
        <v>0</v>
      </c>
      <c r="N453" s="36"/>
      <c r="O453" s="92"/>
      <c r="P453" s="96"/>
    </row>
    <row r="454" spans="1:16" x14ac:dyDescent="0.25">
      <c r="A454" s="1"/>
      <c r="B454" s="1"/>
      <c r="C454" s="5">
        <f t="shared" si="13"/>
        <v>444</v>
      </c>
      <c r="D454" s="19" t="str">
        <f>IF(C454&gt;MAX(БЮДЖЕТ!$C:$C),"",INDEX(БЮДЖЕТ!$P$11:$P$9415,C454))</f>
        <v/>
      </c>
      <c r="E454" s="22">
        <f>IF(D454="",0,IF(COUNTIF(БЮДЖЕТ!$P:$P,D454)=1,0,1))</f>
        <v>0</v>
      </c>
      <c r="F454" s="19" t="str">
        <f>IF($D454="","",INDEX(БЮДЖЕТ!$N:$N,SUMIFS(БЮДЖЕТ!$B:$B,БЮДЖЕТ!$P:$P,$D454)))</f>
        <v/>
      </c>
      <c r="G454" s="19" t="str">
        <f>IF($D454="","",INDEX(БЮДЖЕТ!$X:$X,SUMIFS(БЮДЖЕТ!$B:$B,БЮДЖЕТ!$P:$P,$D454)))</f>
        <v/>
      </c>
      <c r="H454" s="36"/>
      <c r="I454" s="30">
        <f>IF(D454="",0,IF(G454=ФИО!$Q$8,0,SUM(р_дни!$J:$J))+SUMIFS(факт_операции!$L:$L,факт_операции!$D:$D,D454,факт_операции!$I:$I,операции!$F$8)-SUMIFS(факт_операции!$L:$L,факт_операции!$D:$D,D454,факт_операции!$I:$I,операции!$F$9)+SUMIFS(факт_операции!$L:$L,факт_операции!$D:$D,D454,факт_операции!$I:$I,операции!$F$10)-SUMIFS(факт_операции!$L:$L,факт_операции!$D:$D,D454,факт_операции!$I:$I,операции!$F$11))</f>
        <v>0</v>
      </c>
      <c r="J454" s="48">
        <f>ROUND(IF(D454="",0,IF(SUM(р_дни!$J:$J)=0,0,(SUMIFS(БЮДЖЕТ!$V:$V,БЮДЖЕТ!$P:$P,$D454)*IF(G454=ФИО!$Q$8,0,SUM(р_дни!$J:$J))+SUMIFS(факт_операции!$Q:$Q,факт_операции!$D:$D,$D454)*1000)/SUM(р_дни!$J:$J)))/100,0)*100</f>
        <v>0</v>
      </c>
      <c r="K454" s="48">
        <f>IF(D454="",0,SUMIFS(факт_операции!$O:$O,факт_операции!$D:$D,D454)-IF(SUMIFS(факт_операции!$Q:$Q,факт_операции!$D:$D,D454)&lt;&gt;0,SUMIFS(факт_операции!$O:$O,факт_операции!$D:$D,D454,факт_операции!$N:$N,операции!$H$11),0))</f>
        <v>0</v>
      </c>
      <c r="L454" s="48">
        <f>IF(D454="",0,SUMIFS(факт_операции!$T:$T,факт_операции!$D:$D,D454))</f>
        <v>0</v>
      </c>
      <c r="M454" s="86">
        <f t="shared" si="12"/>
        <v>0</v>
      </c>
      <c r="N454" s="36"/>
      <c r="O454" s="92"/>
      <c r="P454" s="96"/>
    </row>
    <row r="455" spans="1:16" x14ac:dyDescent="0.25">
      <c r="A455" s="1"/>
      <c r="B455" s="1"/>
      <c r="C455" s="5">
        <f t="shared" si="13"/>
        <v>445</v>
      </c>
      <c r="D455" s="19" t="str">
        <f>IF(C455&gt;MAX(БЮДЖЕТ!$C:$C),"",INDEX(БЮДЖЕТ!$P$11:$P$9415,C455))</f>
        <v/>
      </c>
      <c r="E455" s="22">
        <f>IF(D455="",0,IF(COUNTIF(БЮДЖЕТ!$P:$P,D455)=1,0,1))</f>
        <v>0</v>
      </c>
      <c r="F455" s="19" t="str">
        <f>IF($D455="","",INDEX(БЮДЖЕТ!$N:$N,SUMIFS(БЮДЖЕТ!$B:$B,БЮДЖЕТ!$P:$P,$D455)))</f>
        <v/>
      </c>
      <c r="G455" s="19" t="str">
        <f>IF($D455="","",INDEX(БЮДЖЕТ!$X:$X,SUMIFS(БЮДЖЕТ!$B:$B,БЮДЖЕТ!$P:$P,$D455)))</f>
        <v/>
      </c>
      <c r="H455" s="36"/>
      <c r="I455" s="30">
        <f>IF(D455="",0,IF(G455=ФИО!$Q$8,0,SUM(р_дни!$J:$J))+SUMIFS(факт_операции!$L:$L,факт_операции!$D:$D,D455,факт_операции!$I:$I,операции!$F$8)-SUMIFS(факт_операции!$L:$L,факт_операции!$D:$D,D455,факт_операции!$I:$I,операции!$F$9)+SUMIFS(факт_операции!$L:$L,факт_операции!$D:$D,D455,факт_операции!$I:$I,операции!$F$10)-SUMIFS(факт_операции!$L:$L,факт_операции!$D:$D,D455,факт_операции!$I:$I,операции!$F$11))</f>
        <v>0</v>
      </c>
      <c r="J455" s="48">
        <f>ROUND(IF(D455="",0,IF(SUM(р_дни!$J:$J)=0,0,(SUMIFS(БЮДЖЕТ!$V:$V,БЮДЖЕТ!$P:$P,$D455)*IF(G455=ФИО!$Q$8,0,SUM(р_дни!$J:$J))+SUMIFS(факт_операции!$Q:$Q,факт_операции!$D:$D,$D455)*1000)/SUM(р_дни!$J:$J)))/100,0)*100</f>
        <v>0</v>
      </c>
      <c r="K455" s="48">
        <f>IF(D455="",0,SUMIFS(факт_операции!$O:$O,факт_операции!$D:$D,D455)-IF(SUMIFS(факт_операции!$Q:$Q,факт_операции!$D:$D,D455)&lt;&gt;0,SUMIFS(факт_операции!$O:$O,факт_операции!$D:$D,D455,факт_операции!$N:$N,операции!$H$11),0))</f>
        <v>0</v>
      </c>
      <c r="L455" s="48">
        <f>IF(D455="",0,SUMIFS(факт_операции!$T:$T,факт_операции!$D:$D,D455))</f>
        <v>0</v>
      </c>
      <c r="M455" s="86">
        <f t="shared" si="12"/>
        <v>0</v>
      </c>
      <c r="N455" s="36"/>
      <c r="O455" s="92"/>
      <c r="P455" s="96"/>
    </row>
    <row r="456" spans="1:16" x14ac:dyDescent="0.25">
      <c r="A456" s="1"/>
      <c r="B456" s="1"/>
      <c r="C456" s="5">
        <f t="shared" si="13"/>
        <v>446</v>
      </c>
      <c r="D456" s="19" t="str">
        <f>IF(C456&gt;MAX(БЮДЖЕТ!$C:$C),"",INDEX(БЮДЖЕТ!$P$11:$P$9415,C456))</f>
        <v/>
      </c>
      <c r="E456" s="22">
        <f>IF(D456="",0,IF(COUNTIF(БЮДЖЕТ!$P:$P,D456)=1,0,1))</f>
        <v>0</v>
      </c>
      <c r="F456" s="19" t="str">
        <f>IF($D456="","",INDEX(БЮДЖЕТ!$N:$N,SUMIFS(БЮДЖЕТ!$B:$B,БЮДЖЕТ!$P:$P,$D456)))</f>
        <v/>
      </c>
      <c r="G456" s="19" t="str">
        <f>IF($D456="","",INDEX(БЮДЖЕТ!$X:$X,SUMIFS(БЮДЖЕТ!$B:$B,БЮДЖЕТ!$P:$P,$D456)))</f>
        <v/>
      </c>
      <c r="H456" s="36"/>
      <c r="I456" s="30">
        <f>IF(D456="",0,IF(G456=ФИО!$Q$8,0,SUM(р_дни!$J:$J))+SUMIFS(факт_операции!$L:$L,факт_операции!$D:$D,D456,факт_операции!$I:$I,операции!$F$8)-SUMIFS(факт_операции!$L:$L,факт_операции!$D:$D,D456,факт_операции!$I:$I,операции!$F$9)+SUMIFS(факт_операции!$L:$L,факт_операции!$D:$D,D456,факт_операции!$I:$I,операции!$F$10)-SUMIFS(факт_операции!$L:$L,факт_операции!$D:$D,D456,факт_операции!$I:$I,операции!$F$11))</f>
        <v>0</v>
      </c>
      <c r="J456" s="48">
        <f>ROUND(IF(D456="",0,IF(SUM(р_дни!$J:$J)=0,0,(SUMIFS(БЮДЖЕТ!$V:$V,БЮДЖЕТ!$P:$P,$D456)*IF(G456=ФИО!$Q$8,0,SUM(р_дни!$J:$J))+SUMIFS(факт_операции!$Q:$Q,факт_операции!$D:$D,$D456)*1000)/SUM(р_дни!$J:$J)))/100,0)*100</f>
        <v>0</v>
      </c>
      <c r="K456" s="48">
        <f>IF(D456="",0,SUMIFS(факт_операции!$O:$O,факт_операции!$D:$D,D456)-IF(SUMIFS(факт_операции!$Q:$Q,факт_операции!$D:$D,D456)&lt;&gt;0,SUMIFS(факт_операции!$O:$O,факт_операции!$D:$D,D456,факт_операции!$N:$N,операции!$H$11),0))</f>
        <v>0</v>
      </c>
      <c r="L456" s="48">
        <f>IF(D456="",0,SUMIFS(факт_операции!$T:$T,факт_операции!$D:$D,D456))</f>
        <v>0</v>
      </c>
      <c r="M456" s="86">
        <f t="shared" si="12"/>
        <v>0</v>
      </c>
      <c r="N456" s="36"/>
      <c r="O456" s="92"/>
      <c r="P456" s="96"/>
    </row>
    <row r="457" spans="1:16" x14ac:dyDescent="0.25">
      <c r="A457" s="1"/>
      <c r="B457" s="1"/>
      <c r="C457" s="5">
        <f t="shared" si="13"/>
        <v>447</v>
      </c>
      <c r="D457" s="19" t="str">
        <f>IF(C457&gt;MAX(БЮДЖЕТ!$C:$C),"",INDEX(БЮДЖЕТ!$P$11:$P$9415,C457))</f>
        <v/>
      </c>
      <c r="E457" s="22">
        <f>IF(D457="",0,IF(COUNTIF(БЮДЖЕТ!$P:$P,D457)=1,0,1))</f>
        <v>0</v>
      </c>
      <c r="F457" s="19" t="str">
        <f>IF($D457="","",INDEX(БЮДЖЕТ!$N:$N,SUMIFS(БЮДЖЕТ!$B:$B,БЮДЖЕТ!$P:$P,$D457)))</f>
        <v/>
      </c>
      <c r="G457" s="19" t="str">
        <f>IF($D457="","",INDEX(БЮДЖЕТ!$X:$X,SUMIFS(БЮДЖЕТ!$B:$B,БЮДЖЕТ!$P:$P,$D457)))</f>
        <v/>
      </c>
      <c r="H457" s="36"/>
      <c r="I457" s="30">
        <f>IF(D457="",0,IF(G457=ФИО!$Q$8,0,SUM(р_дни!$J:$J))+SUMIFS(факт_операции!$L:$L,факт_операции!$D:$D,D457,факт_операции!$I:$I,операции!$F$8)-SUMIFS(факт_операции!$L:$L,факт_операции!$D:$D,D457,факт_операции!$I:$I,операции!$F$9)+SUMIFS(факт_операции!$L:$L,факт_операции!$D:$D,D457,факт_операции!$I:$I,операции!$F$10)-SUMIFS(факт_операции!$L:$L,факт_операции!$D:$D,D457,факт_операции!$I:$I,операции!$F$11))</f>
        <v>0</v>
      </c>
      <c r="J457" s="48">
        <f>ROUND(IF(D457="",0,IF(SUM(р_дни!$J:$J)=0,0,(SUMIFS(БЮДЖЕТ!$V:$V,БЮДЖЕТ!$P:$P,$D457)*IF(G457=ФИО!$Q$8,0,SUM(р_дни!$J:$J))+SUMIFS(факт_операции!$Q:$Q,факт_операции!$D:$D,$D457)*1000)/SUM(р_дни!$J:$J)))/100,0)*100</f>
        <v>0</v>
      </c>
      <c r="K457" s="48">
        <f>IF(D457="",0,SUMIFS(факт_операции!$O:$O,факт_операции!$D:$D,D457)-IF(SUMIFS(факт_операции!$Q:$Q,факт_операции!$D:$D,D457)&lt;&gt;0,SUMIFS(факт_операции!$O:$O,факт_операции!$D:$D,D457,факт_операции!$N:$N,операции!$H$11),0))</f>
        <v>0</v>
      </c>
      <c r="L457" s="48">
        <f>IF(D457="",0,SUMIFS(факт_операции!$T:$T,факт_операции!$D:$D,D457))</f>
        <v>0</v>
      </c>
      <c r="M457" s="86">
        <f t="shared" si="12"/>
        <v>0</v>
      </c>
      <c r="N457" s="36"/>
      <c r="O457" s="92"/>
      <c r="P457" s="96"/>
    </row>
    <row r="458" spans="1:16" x14ac:dyDescent="0.25">
      <c r="A458" s="1"/>
      <c r="B458" s="1"/>
      <c r="C458" s="5">
        <f t="shared" si="13"/>
        <v>448</v>
      </c>
      <c r="D458" s="19" t="str">
        <f>IF(C458&gt;MAX(БЮДЖЕТ!$C:$C),"",INDEX(БЮДЖЕТ!$P$11:$P$9415,C458))</f>
        <v/>
      </c>
      <c r="E458" s="22">
        <f>IF(D458="",0,IF(COUNTIF(БЮДЖЕТ!$P:$P,D458)=1,0,1))</f>
        <v>0</v>
      </c>
      <c r="F458" s="19" t="str">
        <f>IF($D458="","",INDEX(БЮДЖЕТ!$N:$N,SUMIFS(БЮДЖЕТ!$B:$B,БЮДЖЕТ!$P:$P,$D458)))</f>
        <v/>
      </c>
      <c r="G458" s="19" t="str">
        <f>IF($D458="","",INDEX(БЮДЖЕТ!$X:$X,SUMIFS(БЮДЖЕТ!$B:$B,БЮДЖЕТ!$P:$P,$D458)))</f>
        <v/>
      </c>
      <c r="H458" s="36"/>
      <c r="I458" s="30">
        <f>IF(D458="",0,IF(G458=ФИО!$Q$8,0,SUM(р_дни!$J:$J))+SUMIFS(факт_операции!$L:$L,факт_операции!$D:$D,D458,факт_операции!$I:$I,операции!$F$8)-SUMIFS(факт_операции!$L:$L,факт_операции!$D:$D,D458,факт_операции!$I:$I,операции!$F$9)+SUMIFS(факт_операции!$L:$L,факт_операции!$D:$D,D458,факт_операции!$I:$I,операции!$F$10)-SUMIFS(факт_операции!$L:$L,факт_операции!$D:$D,D458,факт_операции!$I:$I,операции!$F$11))</f>
        <v>0</v>
      </c>
      <c r="J458" s="48">
        <f>ROUND(IF(D458="",0,IF(SUM(р_дни!$J:$J)=0,0,(SUMIFS(БЮДЖЕТ!$V:$V,БЮДЖЕТ!$P:$P,$D458)*IF(G458=ФИО!$Q$8,0,SUM(р_дни!$J:$J))+SUMIFS(факт_операции!$Q:$Q,факт_операции!$D:$D,$D458)*1000)/SUM(р_дни!$J:$J)))/100,0)*100</f>
        <v>0</v>
      </c>
      <c r="K458" s="48">
        <f>IF(D458="",0,SUMIFS(факт_операции!$O:$O,факт_операции!$D:$D,D458)-IF(SUMIFS(факт_операции!$Q:$Q,факт_операции!$D:$D,D458)&lt;&gt;0,SUMIFS(факт_операции!$O:$O,факт_операции!$D:$D,D458,факт_операции!$N:$N,операции!$H$11),0))</f>
        <v>0</v>
      </c>
      <c r="L458" s="48">
        <f>IF(D458="",0,SUMIFS(факт_операции!$T:$T,факт_операции!$D:$D,D458))</f>
        <v>0</v>
      </c>
      <c r="M458" s="86">
        <f t="shared" si="12"/>
        <v>0</v>
      </c>
      <c r="N458" s="36"/>
      <c r="O458" s="92"/>
      <c r="P458" s="96"/>
    </row>
    <row r="459" spans="1:16" x14ac:dyDescent="0.25">
      <c r="A459" s="1"/>
      <c r="B459" s="1"/>
      <c r="C459" s="5">
        <f t="shared" si="13"/>
        <v>449</v>
      </c>
      <c r="D459" s="19" t="str">
        <f>IF(C459&gt;MAX(БЮДЖЕТ!$C:$C),"",INDEX(БЮДЖЕТ!$P$11:$P$9415,C459))</f>
        <v/>
      </c>
      <c r="E459" s="22">
        <f>IF(D459="",0,IF(COUNTIF(БЮДЖЕТ!$P:$P,D459)=1,0,1))</f>
        <v>0</v>
      </c>
      <c r="F459" s="19" t="str">
        <f>IF($D459="","",INDEX(БЮДЖЕТ!$N:$N,SUMIFS(БЮДЖЕТ!$B:$B,БЮДЖЕТ!$P:$P,$D459)))</f>
        <v/>
      </c>
      <c r="G459" s="19" t="str">
        <f>IF($D459="","",INDEX(БЮДЖЕТ!$X:$X,SUMIFS(БЮДЖЕТ!$B:$B,БЮДЖЕТ!$P:$P,$D459)))</f>
        <v/>
      </c>
      <c r="H459" s="36"/>
      <c r="I459" s="30">
        <f>IF(D459="",0,IF(G459=ФИО!$Q$8,0,SUM(р_дни!$J:$J))+SUMIFS(факт_операции!$L:$L,факт_операции!$D:$D,D459,факт_операции!$I:$I,операции!$F$8)-SUMIFS(факт_операции!$L:$L,факт_операции!$D:$D,D459,факт_операции!$I:$I,операции!$F$9)+SUMIFS(факт_операции!$L:$L,факт_операции!$D:$D,D459,факт_операции!$I:$I,операции!$F$10)-SUMIFS(факт_операции!$L:$L,факт_операции!$D:$D,D459,факт_операции!$I:$I,операции!$F$11))</f>
        <v>0</v>
      </c>
      <c r="J459" s="48">
        <f>ROUND(IF(D459="",0,IF(SUM(р_дни!$J:$J)=0,0,(SUMIFS(БЮДЖЕТ!$V:$V,БЮДЖЕТ!$P:$P,$D459)*IF(G459=ФИО!$Q$8,0,SUM(р_дни!$J:$J))+SUMIFS(факт_операции!$Q:$Q,факт_операции!$D:$D,$D459)*1000)/SUM(р_дни!$J:$J)))/100,0)*100</f>
        <v>0</v>
      </c>
      <c r="K459" s="48">
        <f>IF(D459="",0,SUMIFS(факт_операции!$O:$O,факт_операции!$D:$D,D459)-IF(SUMIFS(факт_операции!$Q:$Q,факт_операции!$D:$D,D459)&lt;&gt;0,SUMIFS(факт_операции!$O:$O,факт_операции!$D:$D,D459,факт_операции!$N:$N,операции!$H$11),0))</f>
        <v>0</v>
      </c>
      <c r="L459" s="48">
        <f>IF(D459="",0,SUMIFS(факт_операции!$T:$T,факт_операции!$D:$D,D459))</f>
        <v>0</v>
      </c>
      <c r="M459" s="86">
        <f t="shared" si="12"/>
        <v>0</v>
      </c>
      <c r="N459" s="36"/>
      <c r="O459" s="92"/>
      <c r="P459" s="96"/>
    </row>
    <row r="460" spans="1:16" x14ac:dyDescent="0.25">
      <c r="A460" s="1"/>
      <c r="B460" s="1"/>
      <c r="C460" s="5">
        <f t="shared" si="13"/>
        <v>450</v>
      </c>
      <c r="D460" s="19" t="str">
        <f>IF(C460&gt;MAX(БЮДЖЕТ!$C:$C),"",INDEX(БЮДЖЕТ!$P$11:$P$9415,C460))</f>
        <v/>
      </c>
      <c r="E460" s="22">
        <f>IF(D460="",0,IF(COUNTIF(БЮДЖЕТ!$P:$P,D460)=1,0,1))</f>
        <v>0</v>
      </c>
      <c r="F460" s="19" t="str">
        <f>IF($D460="","",INDEX(БЮДЖЕТ!$N:$N,SUMIFS(БЮДЖЕТ!$B:$B,БЮДЖЕТ!$P:$P,$D460)))</f>
        <v/>
      </c>
      <c r="G460" s="19" t="str">
        <f>IF($D460="","",INDEX(БЮДЖЕТ!$X:$X,SUMIFS(БЮДЖЕТ!$B:$B,БЮДЖЕТ!$P:$P,$D460)))</f>
        <v/>
      </c>
      <c r="H460" s="36"/>
      <c r="I460" s="30">
        <f>IF(D460="",0,IF(G460=ФИО!$Q$8,0,SUM(р_дни!$J:$J))+SUMIFS(факт_операции!$L:$L,факт_операции!$D:$D,D460,факт_операции!$I:$I,операции!$F$8)-SUMIFS(факт_операции!$L:$L,факт_операции!$D:$D,D460,факт_операции!$I:$I,операции!$F$9)+SUMIFS(факт_операции!$L:$L,факт_операции!$D:$D,D460,факт_операции!$I:$I,операции!$F$10)-SUMIFS(факт_операции!$L:$L,факт_операции!$D:$D,D460,факт_операции!$I:$I,операции!$F$11))</f>
        <v>0</v>
      </c>
      <c r="J460" s="48">
        <f>ROUND(IF(D460="",0,IF(SUM(р_дни!$J:$J)=0,0,(SUMIFS(БЮДЖЕТ!$V:$V,БЮДЖЕТ!$P:$P,$D460)*IF(G460=ФИО!$Q$8,0,SUM(р_дни!$J:$J))+SUMIFS(факт_операции!$Q:$Q,факт_операции!$D:$D,$D460)*1000)/SUM(р_дни!$J:$J)))/100,0)*100</f>
        <v>0</v>
      </c>
      <c r="K460" s="48">
        <f>IF(D460="",0,SUMIFS(факт_операции!$O:$O,факт_операции!$D:$D,D460)-IF(SUMIFS(факт_операции!$Q:$Q,факт_операции!$D:$D,D460)&lt;&gt;0,SUMIFS(факт_операции!$O:$O,факт_операции!$D:$D,D460,факт_операции!$N:$N,операции!$H$11),0))</f>
        <v>0</v>
      </c>
      <c r="L460" s="48">
        <f>IF(D460="",0,SUMIFS(факт_операции!$T:$T,факт_операции!$D:$D,D460))</f>
        <v>0</v>
      </c>
      <c r="M460" s="86">
        <f t="shared" ref="M460:M523" si="14">IF(D460="",0,J460-K460-L460)</f>
        <v>0</v>
      </c>
      <c r="N460" s="36"/>
      <c r="O460" s="92"/>
      <c r="P460" s="96"/>
    </row>
    <row r="461" spans="1:16" x14ac:dyDescent="0.25">
      <c r="A461" s="1"/>
      <c r="B461" s="1"/>
      <c r="C461" s="5">
        <f t="shared" ref="C461:C524" si="15">C460+1</f>
        <v>451</v>
      </c>
      <c r="D461" s="19" t="str">
        <f>IF(C461&gt;MAX(БЮДЖЕТ!$C:$C),"",INDEX(БЮДЖЕТ!$P$11:$P$9415,C461))</f>
        <v/>
      </c>
      <c r="E461" s="22">
        <f>IF(D461="",0,IF(COUNTIF(БЮДЖЕТ!$P:$P,D461)=1,0,1))</f>
        <v>0</v>
      </c>
      <c r="F461" s="19" t="str">
        <f>IF($D461="","",INDEX(БЮДЖЕТ!$N:$N,SUMIFS(БЮДЖЕТ!$B:$B,БЮДЖЕТ!$P:$P,$D461)))</f>
        <v/>
      </c>
      <c r="G461" s="19" t="str">
        <f>IF($D461="","",INDEX(БЮДЖЕТ!$X:$X,SUMIFS(БЮДЖЕТ!$B:$B,БЮДЖЕТ!$P:$P,$D461)))</f>
        <v/>
      </c>
      <c r="H461" s="36"/>
      <c r="I461" s="30">
        <f>IF(D461="",0,IF(G461=ФИО!$Q$8,0,SUM(р_дни!$J:$J))+SUMIFS(факт_операции!$L:$L,факт_операции!$D:$D,D461,факт_операции!$I:$I,операции!$F$8)-SUMIFS(факт_операции!$L:$L,факт_операции!$D:$D,D461,факт_операции!$I:$I,операции!$F$9)+SUMIFS(факт_операции!$L:$L,факт_операции!$D:$D,D461,факт_операции!$I:$I,операции!$F$10)-SUMIFS(факт_операции!$L:$L,факт_операции!$D:$D,D461,факт_операции!$I:$I,операции!$F$11))</f>
        <v>0</v>
      </c>
      <c r="J461" s="48">
        <f>ROUND(IF(D461="",0,IF(SUM(р_дни!$J:$J)=0,0,(SUMIFS(БЮДЖЕТ!$V:$V,БЮДЖЕТ!$P:$P,$D461)*IF(G461=ФИО!$Q$8,0,SUM(р_дни!$J:$J))+SUMIFS(факт_операции!$Q:$Q,факт_операции!$D:$D,$D461)*1000)/SUM(р_дни!$J:$J)))/100,0)*100</f>
        <v>0</v>
      </c>
      <c r="K461" s="48">
        <f>IF(D461="",0,SUMIFS(факт_операции!$O:$O,факт_операции!$D:$D,D461)-IF(SUMIFS(факт_операции!$Q:$Q,факт_операции!$D:$D,D461)&lt;&gt;0,SUMIFS(факт_операции!$O:$O,факт_операции!$D:$D,D461,факт_операции!$N:$N,операции!$H$11),0))</f>
        <v>0</v>
      </c>
      <c r="L461" s="48">
        <f>IF(D461="",0,SUMIFS(факт_операции!$T:$T,факт_операции!$D:$D,D461))</f>
        <v>0</v>
      </c>
      <c r="M461" s="86">
        <f t="shared" si="14"/>
        <v>0</v>
      </c>
      <c r="N461" s="36"/>
      <c r="O461" s="92"/>
      <c r="P461" s="96"/>
    </row>
    <row r="462" spans="1:16" x14ac:dyDescent="0.25">
      <c r="A462" s="1"/>
      <c r="B462" s="1"/>
      <c r="C462" s="5">
        <f t="shared" si="15"/>
        <v>452</v>
      </c>
      <c r="D462" s="19" t="str">
        <f>IF(C462&gt;MAX(БЮДЖЕТ!$C:$C),"",INDEX(БЮДЖЕТ!$P$11:$P$9415,C462))</f>
        <v/>
      </c>
      <c r="E462" s="22">
        <f>IF(D462="",0,IF(COUNTIF(БЮДЖЕТ!$P:$P,D462)=1,0,1))</f>
        <v>0</v>
      </c>
      <c r="F462" s="19" t="str">
        <f>IF($D462="","",INDEX(БЮДЖЕТ!$N:$N,SUMIFS(БЮДЖЕТ!$B:$B,БЮДЖЕТ!$P:$P,$D462)))</f>
        <v/>
      </c>
      <c r="G462" s="19" t="str">
        <f>IF($D462="","",INDEX(БЮДЖЕТ!$X:$X,SUMIFS(БЮДЖЕТ!$B:$B,БЮДЖЕТ!$P:$P,$D462)))</f>
        <v/>
      </c>
      <c r="H462" s="36"/>
      <c r="I462" s="30">
        <f>IF(D462="",0,IF(G462=ФИО!$Q$8,0,SUM(р_дни!$J:$J))+SUMIFS(факт_операции!$L:$L,факт_операции!$D:$D,D462,факт_операции!$I:$I,операции!$F$8)-SUMIFS(факт_операции!$L:$L,факт_операции!$D:$D,D462,факт_операции!$I:$I,операции!$F$9)+SUMIFS(факт_операции!$L:$L,факт_операции!$D:$D,D462,факт_операции!$I:$I,операции!$F$10)-SUMIFS(факт_операции!$L:$L,факт_операции!$D:$D,D462,факт_операции!$I:$I,операции!$F$11))</f>
        <v>0</v>
      </c>
      <c r="J462" s="48">
        <f>ROUND(IF(D462="",0,IF(SUM(р_дни!$J:$J)=0,0,(SUMIFS(БЮДЖЕТ!$V:$V,БЮДЖЕТ!$P:$P,$D462)*IF(G462=ФИО!$Q$8,0,SUM(р_дни!$J:$J))+SUMIFS(факт_операции!$Q:$Q,факт_операции!$D:$D,$D462)*1000)/SUM(р_дни!$J:$J)))/100,0)*100</f>
        <v>0</v>
      </c>
      <c r="K462" s="48">
        <f>IF(D462="",0,SUMIFS(факт_операции!$O:$O,факт_операции!$D:$D,D462)-IF(SUMIFS(факт_операции!$Q:$Q,факт_операции!$D:$D,D462)&lt;&gt;0,SUMIFS(факт_операции!$O:$O,факт_операции!$D:$D,D462,факт_операции!$N:$N,операции!$H$11),0))</f>
        <v>0</v>
      </c>
      <c r="L462" s="48">
        <f>IF(D462="",0,SUMIFS(факт_операции!$T:$T,факт_операции!$D:$D,D462))</f>
        <v>0</v>
      </c>
      <c r="M462" s="86">
        <f t="shared" si="14"/>
        <v>0</v>
      </c>
      <c r="N462" s="36"/>
      <c r="O462" s="92"/>
      <c r="P462" s="96"/>
    </row>
    <row r="463" spans="1:16" x14ac:dyDescent="0.25">
      <c r="A463" s="1"/>
      <c r="B463" s="1"/>
      <c r="C463" s="5">
        <f t="shared" si="15"/>
        <v>453</v>
      </c>
      <c r="D463" s="19" t="str">
        <f>IF(C463&gt;MAX(БЮДЖЕТ!$C:$C),"",INDEX(БЮДЖЕТ!$P$11:$P$9415,C463))</f>
        <v/>
      </c>
      <c r="E463" s="22">
        <f>IF(D463="",0,IF(COUNTIF(БЮДЖЕТ!$P:$P,D463)=1,0,1))</f>
        <v>0</v>
      </c>
      <c r="F463" s="19" t="str">
        <f>IF($D463="","",INDEX(БЮДЖЕТ!$N:$N,SUMIFS(БЮДЖЕТ!$B:$B,БЮДЖЕТ!$P:$P,$D463)))</f>
        <v/>
      </c>
      <c r="G463" s="19" t="str">
        <f>IF($D463="","",INDEX(БЮДЖЕТ!$X:$X,SUMIFS(БЮДЖЕТ!$B:$B,БЮДЖЕТ!$P:$P,$D463)))</f>
        <v/>
      </c>
      <c r="H463" s="36"/>
      <c r="I463" s="30">
        <f>IF(D463="",0,IF(G463=ФИО!$Q$8,0,SUM(р_дни!$J:$J))+SUMIFS(факт_операции!$L:$L,факт_операции!$D:$D,D463,факт_операции!$I:$I,операции!$F$8)-SUMIFS(факт_операции!$L:$L,факт_операции!$D:$D,D463,факт_операции!$I:$I,операции!$F$9)+SUMIFS(факт_операции!$L:$L,факт_операции!$D:$D,D463,факт_операции!$I:$I,операции!$F$10)-SUMIFS(факт_операции!$L:$L,факт_операции!$D:$D,D463,факт_операции!$I:$I,операции!$F$11))</f>
        <v>0</v>
      </c>
      <c r="J463" s="48">
        <f>ROUND(IF(D463="",0,IF(SUM(р_дни!$J:$J)=0,0,(SUMIFS(БЮДЖЕТ!$V:$V,БЮДЖЕТ!$P:$P,$D463)*IF(G463=ФИО!$Q$8,0,SUM(р_дни!$J:$J))+SUMIFS(факт_операции!$Q:$Q,факт_операции!$D:$D,$D463)*1000)/SUM(р_дни!$J:$J)))/100,0)*100</f>
        <v>0</v>
      </c>
      <c r="K463" s="48">
        <f>IF(D463="",0,SUMIFS(факт_операции!$O:$O,факт_операции!$D:$D,D463)-IF(SUMIFS(факт_операции!$Q:$Q,факт_операции!$D:$D,D463)&lt;&gt;0,SUMIFS(факт_операции!$O:$O,факт_операции!$D:$D,D463,факт_операции!$N:$N,операции!$H$11),0))</f>
        <v>0</v>
      </c>
      <c r="L463" s="48">
        <f>IF(D463="",0,SUMIFS(факт_операции!$T:$T,факт_операции!$D:$D,D463))</f>
        <v>0</v>
      </c>
      <c r="M463" s="86">
        <f t="shared" si="14"/>
        <v>0</v>
      </c>
      <c r="N463" s="36"/>
      <c r="O463" s="92"/>
      <c r="P463" s="96"/>
    </row>
    <row r="464" spans="1:16" x14ac:dyDescent="0.25">
      <c r="A464" s="1"/>
      <c r="B464" s="1"/>
      <c r="C464" s="5">
        <f t="shared" si="15"/>
        <v>454</v>
      </c>
      <c r="D464" s="19" t="str">
        <f>IF(C464&gt;MAX(БЮДЖЕТ!$C:$C),"",INDEX(БЮДЖЕТ!$P$11:$P$9415,C464))</f>
        <v/>
      </c>
      <c r="E464" s="22">
        <f>IF(D464="",0,IF(COUNTIF(БЮДЖЕТ!$P:$P,D464)=1,0,1))</f>
        <v>0</v>
      </c>
      <c r="F464" s="19" t="str">
        <f>IF($D464="","",INDEX(БЮДЖЕТ!$N:$N,SUMIFS(БЮДЖЕТ!$B:$B,БЮДЖЕТ!$P:$P,$D464)))</f>
        <v/>
      </c>
      <c r="G464" s="19" t="str">
        <f>IF($D464="","",INDEX(БЮДЖЕТ!$X:$X,SUMIFS(БЮДЖЕТ!$B:$B,БЮДЖЕТ!$P:$P,$D464)))</f>
        <v/>
      </c>
      <c r="H464" s="36"/>
      <c r="I464" s="30">
        <f>IF(D464="",0,IF(G464=ФИО!$Q$8,0,SUM(р_дни!$J:$J))+SUMIFS(факт_операции!$L:$L,факт_операции!$D:$D,D464,факт_операции!$I:$I,операции!$F$8)-SUMIFS(факт_операции!$L:$L,факт_операции!$D:$D,D464,факт_операции!$I:$I,операции!$F$9)+SUMIFS(факт_операции!$L:$L,факт_операции!$D:$D,D464,факт_операции!$I:$I,операции!$F$10)-SUMIFS(факт_операции!$L:$L,факт_операции!$D:$D,D464,факт_операции!$I:$I,операции!$F$11))</f>
        <v>0</v>
      </c>
      <c r="J464" s="48">
        <f>ROUND(IF(D464="",0,IF(SUM(р_дни!$J:$J)=0,0,(SUMIFS(БЮДЖЕТ!$V:$V,БЮДЖЕТ!$P:$P,$D464)*IF(G464=ФИО!$Q$8,0,SUM(р_дни!$J:$J))+SUMIFS(факт_операции!$Q:$Q,факт_операции!$D:$D,$D464)*1000)/SUM(р_дни!$J:$J)))/100,0)*100</f>
        <v>0</v>
      </c>
      <c r="K464" s="48">
        <f>IF(D464="",0,SUMIFS(факт_операции!$O:$O,факт_операции!$D:$D,D464)-IF(SUMIFS(факт_операции!$Q:$Q,факт_операции!$D:$D,D464)&lt;&gt;0,SUMIFS(факт_операции!$O:$O,факт_операции!$D:$D,D464,факт_операции!$N:$N,операции!$H$11),0))</f>
        <v>0</v>
      </c>
      <c r="L464" s="48">
        <f>IF(D464="",0,SUMIFS(факт_операции!$T:$T,факт_операции!$D:$D,D464))</f>
        <v>0</v>
      </c>
      <c r="M464" s="86">
        <f t="shared" si="14"/>
        <v>0</v>
      </c>
      <c r="N464" s="36"/>
      <c r="O464" s="92"/>
      <c r="P464" s="96"/>
    </row>
    <row r="465" spans="1:16" x14ac:dyDescent="0.25">
      <c r="A465" s="1"/>
      <c r="B465" s="1"/>
      <c r="C465" s="5">
        <f t="shared" si="15"/>
        <v>455</v>
      </c>
      <c r="D465" s="19" t="str">
        <f>IF(C465&gt;MAX(БЮДЖЕТ!$C:$C),"",INDEX(БЮДЖЕТ!$P$11:$P$9415,C465))</f>
        <v/>
      </c>
      <c r="E465" s="22">
        <f>IF(D465="",0,IF(COUNTIF(БЮДЖЕТ!$P:$P,D465)=1,0,1))</f>
        <v>0</v>
      </c>
      <c r="F465" s="19" t="str">
        <f>IF($D465="","",INDEX(БЮДЖЕТ!$N:$N,SUMIFS(БЮДЖЕТ!$B:$B,БЮДЖЕТ!$P:$P,$D465)))</f>
        <v/>
      </c>
      <c r="G465" s="19" t="str">
        <f>IF($D465="","",INDEX(БЮДЖЕТ!$X:$X,SUMIFS(БЮДЖЕТ!$B:$B,БЮДЖЕТ!$P:$P,$D465)))</f>
        <v/>
      </c>
      <c r="H465" s="36"/>
      <c r="I465" s="30">
        <f>IF(D465="",0,IF(G465=ФИО!$Q$8,0,SUM(р_дни!$J:$J))+SUMIFS(факт_операции!$L:$L,факт_операции!$D:$D,D465,факт_операции!$I:$I,операции!$F$8)-SUMIFS(факт_операции!$L:$L,факт_операции!$D:$D,D465,факт_операции!$I:$I,операции!$F$9)+SUMIFS(факт_операции!$L:$L,факт_операции!$D:$D,D465,факт_операции!$I:$I,операции!$F$10)-SUMIFS(факт_операции!$L:$L,факт_операции!$D:$D,D465,факт_операции!$I:$I,операции!$F$11))</f>
        <v>0</v>
      </c>
      <c r="J465" s="48">
        <f>ROUND(IF(D465="",0,IF(SUM(р_дни!$J:$J)=0,0,(SUMIFS(БЮДЖЕТ!$V:$V,БЮДЖЕТ!$P:$P,$D465)*IF(G465=ФИО!$Q$8,0,SUM(р_дни!$J:$J))+SUMIFS(факт_операции!$Q:$Q,факт_операции!$D:$D,$D465)*1000)/SUM(р_дни!$J:$J)))/100,0)*100</f>
        <v>0</v>
      </c>
      <c r="K465" s="48">
        <f>IF(D465="",0,SUMIFS(факт_операции!$O:$O,факт_операции!$D:$D,D465)-IF(SUMIFS(факт_операции!$Q:$Q,факт_операции!$D:$D,D465)&lt;&gt;0,SUMIFS(факт_операции!$O:$O,факт_операции!$D:$D,D465,факт_операции!$N:$N,операции!$H$11),0))</f>
        <v>0</v>
      </c>
      <c r="L465" s="48">
        <f>IF(D465="",0,SUMIFS(факт_операции!$T:$T,факт_операции!$D:$D,D465))</f>
        <v>0</v>
      </c>
      <c r="M465" s="86">
        <f t="shared" si="14"/>
        <v>0</v>
      </c>
      <c r="N465" s="36"/>
      <c r="O465" s="92"/>
      <c r="P465" s="96"/>
    </row>
    <row r="466" spans="1:16" x14ac:dyDescent="0.25">
      <c r="A466" s="1"/>
      <c r="B466" s="1"/>
      <c r="C466" s="5">
        <f t="shared" si="15"/>
        <v>456</v>
      </c>
      <c r="D466" s="19" t="str">
        <f>IF(C466&gt;MAX(БЮДЖЕТ!$C:$C),"",INDEX(БЮДЖЕТ!$P$11:$P$9415,C466))</f>
        <v/>
      </c>
      <c r="E466" s="22">
        <f>IF(D466="",0,IF(COUNTIF(БЮДЖЕТ!$P:$P,D466)=1,0,1))</f>
        <v>0</v>
      </c>
      <c r="F466" s="19" t="str">
        <f>IF($D466="","",INDEX(БЮДЖЕТ!$N:$N,SUMIFS(БЮДЖЕТ!$B:$B,БЮДЖЕТ!$P:$P,$D466)))</f>
        <v/>
      </c>
      <c r="G466" s="19" t="str">
        <f>IF($D466="","",INDEX(БЮДЖЕТ!$X:$X,SUMIFS(БЮДЖЕТ!$B:$B,БЮДЖЕТ!$P:$P,$D466)))</f>
        <v/>
      </c>
      <c r="H466" s="36"/>
      <c r="I466" s="30">
        <f>IF(D466="",0,IF(G466=ФИО!$Q$8,0,SUM(р_дни!$J:$J))+SUMIFS(факт_операции!$L:$L,факт_операции!$D:$D,D466,факт_операции!$I:$I,операции!$F$8)-SUMIFS(факт_операции!$L:$L,факт_операции!$D:$D,D466,факт_операции!$I:$I,операции!$F$9)+SUMIFS(факт_операции!$L:$L,факт_операции!$D:$D,D466,факт_операции!$I:$I,операции!$F$10)-SUMIFS(факт_операции!$L:$L,факт_операции!$D:$D,D466,факт_операции!$I:$I,операции!$F$11))</f>
        <v>0</v>
      </c>
      <c r="J466" s="48">
        <f>ROUND(IF(D466="",0,IF(SUM(р_дни!$J:$J)=0,0,(SUMIFS(БЮДЖЕТ!$V:$V,БЮДЖЕТ!$P:$P,$D466)*IF(G466=ФИО!$Q$8,0,SUM(р_дни!$J:$J))+SUMIFS(факт_операции!$Q:$Q,факт_операции!$D:$D,$D466)*1000)/SUM(р_дни!$J:$J)))/100,0)*100</f>
        <v>0</v>
      </c>
      <c r="K466" s="48">
        <f>IF(D466="",0,SUMIFS(факт_операции!$O:$O,факт_операции!$D:$D,D466)-IF(SUMIFS(факт_операции!$Q:$Q,факт_операции!$D:$D,D466)&lt;&gt;0,SUMIFS(факт_операции!$O:$O,факт_операции!$D:$D,D466,факт_операции!$N:$N,операции!$H$11),0))</f>
        <v>0</v>
      </c>
      <c r="L466" s="48">
        <f>IF(D466="",0,SUMIFS(факт_операции!$T:$T,факт_операции!$D:$D,D466))</f>
        <v>0</v>
      </c>
      <c r="M466" s="86">
        <f t="shared" si="14"/>
        <v>0</v>
      </c>
      <c r="N466" s="36"/>
      <c r="O466" s="92"/>
      <c r="P466" s="96"/>
    </row>
    <row r="467" spans="1:16" x14ac:dyDescent="0.25">
      <c r="A467" s="1"/>
      <c r="B467" s="1"/>
      <c r="C467" s="5">
        <f t="shared" si="15"/>
        <v>457</v>
      </c>
      <c r="D467" s="19" t="str">
        <f>IF(C467&gt;MAX(БЮДЖЕТ!$C:$C),"",INDEX(БЮДЖЕТ!$P$11:$P$9415,C467))</f>
        <v/>
      </c>
      <c r="E467" s="22">
        <f>IF(D467="",0,IF(COUNTIF(БЮДЖЕТ!$P:$P,D467)=1,0,1))</f>
        <v>0</v>
      </c>
      <c r="F467" s="19" t="str">
        <f>IF($D467="","",INDEX(БЮДЖЕТ!$N:$N,SUMIFS(БЮДЖЕТ!$B:$B,БЮДЖЕТ!$P:$P,$D467)))</f>
        <v/>
      </c>
      <c r="G467" s="19" t="str">
        <f>IF($D467="","",INDEX(БЮДЖЕТ!$X:$X,SUMIFS(БЮДЖЕТ!$B:$B,БЮДЖЕТ!$P:$P,$D467)))</f>
        <v/>
      </c>
      <c r="H467" s="36"/>
      <c r="I467" s="30">
        <f>IF(D467="",0,IF(G467=ФИО!$Q$8,0,SUM(р_дни!$J:$J))+SUMIFS(факт_операции!$L:$L,факт_операции!$D:$D,D467,факт_операции!$I:$I,операции!$F$8)-SUMIFS(факт_операции!$L:$L,факт_операции!$D:$D,D467,факт_операции!$I:$I,операции!$F$9)+SUMIFS(факт_операции!$L:$L,факт_операции!$D:$D,D467,факт_операции!$I:$I,операции!$F$10)-SUMIFS(факт_операции!$L:$L,факт_операции!$D:$D,D467,факт_операции!$I:$I,операции!$F$11))</f>
        <v>0</v>
      </c>
      <c r="J467" s="48">
        <f>ROUND(IF(D467="",0,IF(SUM(р_дни!$J:$J)=0,0,(SUMIFS(БЮДЖЕТ!$V:$V,БЮДЖЕТ!$P:$P,$D467)*IF(G467=ФИО!$Q$8,0,SUM(р_дни!$J:$J))+SUMIFS(факт_операции!$Q:$Q,факт_операции!$D:$D,$D467)*1000)/SUM(р_дни!$J:$J)))/100,0)*100</f>
        <v>0</v>
      </c>
      <c r="K467" s="48">
        <f>IF(D467="",0,SUMIFS(факт_операции!$O:$O,факт_операции!$D:$D,D467)-IF(SUMIFS(факт_операции!$Q:$Q,факт_операции!$D:$D,D467)&lt;&gt;0,SUMIFS(факт_операции!$O:$O,факт_операции!$D:$D,D467,факт_операции!$N:$N,операции!$H$11),0))</f>
        <v>0</v>
      </c>
      <c r="L467" s="48">
        <f>IF(D467="",0,SUMIFS(факт_операции!$T:$T,факт_операции!$D:$D,D467))</f>
        <v>0</v>
      </c>
      <c r="M467" s="86">
        <f t="shared" si="14"/>
        <v>0</v>
      </c>
      <c r="N467" s="36"/>
      <c r="O467" s="92"/>
      <c r="P467" s="96"/>
    </row>
    <row r="468" spans="1:16" x14ac:dyDescent="0.25">
      <c r="A468" s="1"/>
      <c r="B468" s="1"/>
      <c r="C468" s="5">
        <f t="shared" si="15"/>
        <v>458</v>
      </c>
      <c r="D468" s="19" t="str">
        <f>IF(C468&gt;MAX(БЮДЖЕТ!$C:$C),"",INDEX(БЮДЖЕТ!$P$11:$P$9415,C468))</f>
        <v/>
      </c>
      <c r="E468" s="22">
        <f>IF(D468="",0,IF(COUNTIF(БЮДЖЕТ!$P:$P,D468)=1,0,1))</f>
        <v>0</v>
      </c>
      <c r="F468" s="19" t="str">
        <f>IF($D468="","",INDEX(БЮДЖЕТ!$N:$N,SUMIFS(БЮДЖЕТ!$B:$B,БЮДЖЕТ!$P:$P,$D468)))</f>
        <v/>
      </c>
      <c r="G468" s="19" t="str">
        <f>IF($D468="","",INDEX(БЮДЖЕТ!$X:$X,SUMIFS(БЮДЖЕТ!$B:$B,БЮДЖЕТ!$P:$P,$D468)))</f>
        <v/>
      </c>
      <c r="H468" s="36"/>
      <c r="I468" s="30">
        <f>IF(D468="",0,IF(G468=ФИО!$Q$8,0,SUM(р_дни!$J:$J))+SUMIFS(факт_операции!$L:$L,факт_операции!$D:$D,D468,факт_операции!$I:$I,операции!$F$8)-SUMIFS(факт_операции!$L:$L,факт_операции!$D:$D,D468,факт_операции!$I:$I,операции!$F$9)+SUMIFS(факт_операции!$L:$L,факт_операции!$D:$D,D468,факт_операции!$I:$I,операции!$F$10)-SUMIFS(факт_операции!$L:$L,факт_операции!$D:$D,D468,факт_операции!$I:$I,операции!$F$11))</f>
        <v>0</v>
      </c>
      <c r="J468" s="48">
        <f>ROUND(IF(D468="",0,IF(SUM(р_дни!$J:$J)=0,0,(SUMIFS(БЮДЖЕТ!$V:$V,БЮДЖЕТ!$P:$P,$D468)*IF(G468=ФИО!$Q$8,0,SUM(р_дни!$J:$J))+SUMIFS(факт_операции!$Q:$Q,факт_операции!$D:$D,$D468)*1000)/SUM(р_дни!$J:$J)))/100,0)*100</f>
        <v>0</v>
      </c>
      <c r="K468" s="48">
        <f>IF(D468="",0,SUMIFS(факт_операции!$O:$O,факт_операции!$D:$D,D468)-IF(SUMIFS(факт_операции!$Q:$Q,факт_операции!$D:$D,D468)&lt;&gt;0,SUMIFS(факт_операции!$O:$O,факт_операции!$D:$D,D468,факт_операции!$N:$N,операции!$H$11),0))</f>
        <v>0</v>
      </c>
      <c r="L468" s="48">
        <f>IF(D468="",0,SUMIFS(факт_операции!$T:$T,факт_операции!$D:$D,D468))</f>
        <v>0</v>
      </c>
      <c r="M468" s="86">
        <f t="shared" si="14"/>
        <v>0</v>
      </c>
      <c r="N468" s="36"/>
      <c r="O468" s="92"/>
      <c r="P468" s="96"/>
    </row>
    <row r="469" spans="1:16" x14ac:dyDescent="0.25">
      <c r="A469" s="1"/>
      <c r="B469" s="1"/>
      <c r="C469" s="5">
        <f t="shared" si="15"/>
        <v>459</v>
      </c>
      <c r="D469" s="19" t="str">
        <f>IF(C469&gt;MAX(БЮДЖЕТ!$C:$C),"",INDEX(БЮДЖЕТ!$P$11:$P$9415,C469))</f>
        <v/>
      </c>
      <c r="E469" s="22">
        <f>IF(D469="",0,IF(COUNTIF(БЮДЖЕТ!$P:$P,D469)=1,0,1))</f>
        <v>0</v>
      </c>
      <c r="F469" s="19" t="str">
        <f>IF($D469="","",INDEX(БЮДЖЕТ!$N:$N,SUMIFS(БЮДЖЕТ!$B:$B,БЮДЖЕТ!$P:$P,$D469)))</f>
        <v/>
      </c>
      <c r="G469" s="19" t="str">
        <f>IF($D469="","",INDEX(БЮДЖЕТ!$X:$X,SUMIFS(БЮДЖЕТ!$B:$B,БЮДЖЕТ!$P:$P,$D469)))</f>
        <v/>
      </c>
      <c r="H469" s="36"/>
      <c r="I469" s="30">
        <f>IF(D469="",0,IF(G469=ФИО!$Q$8,0,SUM(р_дни!$J:$J))+SUMIFS(факт_операции!$L:$L,факт_операции!$D:$D,D469,факт_операции!$I:$I,операции!$F$8)-SUMIFS(факт_операции!$L:$L,факт_операции!$D:$D,D469,факт_операции!$I:$I,операции!$F$9)+SUMIFS(факт_операции!$L:$L,факт_операции!$D:$D,D469,факт_операции!$I:$I,операции!$F$10)-SUMIFS(факт_операции!$L:$L,факт_операции!$D:$D,D469,факт_операции!$I:$I,операции!$F$11))</f>
        <v>0</v>
      </c>
      <c r="J469" s="48">
        <f>ROUND(IF(D469="",0,IF(SUM(р_дни!$J:$J)=0,0,(SUMIFS(БЮДЖЕТ!$V:$V,БЮДЖЕТ!$P:$P,$D469)*IF(G469=ФИО!$Q$8,0,SUM(р_дни!$J:$J))+SUMIFS(факт_операции!$Q:$Q,факт_операции!$D:$D,$D469)*1000)/SUM(р_дни!$J:$J)))/100,0)*100</f>
        <v>0</v>
      </c>
      <c r="K469" s="48">
        <f>IF(D469="",0,SUMIFS(факт_операции!$O:$O,факт_операции!$D:$D,D469)-IF(SUMIFS(факт_операции!$Q:$Q,факт_операции!$D:$D,D469)&lt;&gt;0,SUMIFS(факт_операции!$O:$O,факт_операции!$D:$D,D469,факт_операции!$N:$N,операции!$H$11),0))</f>
        <v>0</v>
      </c>
      <c r="L469" s="48">
        <f>IF(D469="",0,SUMIFS(факт_операции!$T:$T,факт_операции!$D:$D,D469))</f>
        <v>0</v>
      </c>
      <c r="M469" s="86">
        <f t="shared" si="14"/>
        <v>0</v>
      </c>
      <c r="N469" s="36"/>
      <c r="O469" s="92"/>
      <c r="P469" s="96"/>
    </row>
    <row r="470" spans="1:16" x14ac:dyDescent="0.25">
      <c r="A470" s="1"/>
      <c r="B470" s="1"/>
      <c r="C470" s="5">
        <f t="shared" si="15"/>
        <v>460</v>
      </c>
      <c r="D470" s="19" t="str">
        <f>IF(C470&gt;MAX(БЮДЖЕТ!$C:$C),"",INDEX(БЮДЖЕТ!$P$11:$P$9415,C470))</f>
        <v/>
      </c>
      <c r="E470" s="22">
        <f>IF(D470="",0,IF(COUNTIF(БЮДЖЕТ!$P:$P,D470)=1,0,1))</f>
        <v>0</v>
      </c>
      <c r="F470" s="19" t="str">
        <f>IF($D470="","",INDEX(БЮДЖЕТ!$N:$N,SUMIFS(БЮДЖЕТ!$B:$B,БЮДЖЕТ!$P:$P,$D470)))</f>
        <v/>
      </c>
      <c r="G470" s="19" t="str">
        <f>IF($D470="","",INDEX(БЮДЖЕТ!$X:$X,SUMIFS(БЮДЖЕТ!$B:$B,БЮДЖЕТ!$P:$P,$D470)))</f>
        <v/>
      </c>
      <c r="H470" s="36"/>
      <c r="I470" s="30">
        <f>IF(D470="",0,IF(G470=ФИО!$Q$8,0,SUM(р_дни!$J:$J))+SUMIFS(факт_операции!$L:$L,факт_операции!$D:$D,D470,факт_операции!$I:$I,операции!$F$8)-SUMIFS(факт_операции!$L:$L,факт_операции!$D:$D,D470,факт_операции!$I:$I,операции!$F$9)+SUMIFS(факт_операции!$L:$L,факт_операции!$D:$D,D470,факт_операции!$I:$I,операции!$F$10)-SUMIFS(факт_операции!$L:$L,факт_операции!$D:$D,D470,факт_операции!$I:$I,операции!$F$11))</f>
        <v>0</v>
      </c>
      <c r="J470" s="48">
        <f>ROUND(IF(D470="",0,IF(SUM(р_дни!$J:$J)=0,0,(SUMIFS(БЮДЖЕТ!$V:$V,БЮДЖЕТ!$P:$P,$D470)*IF(G470=ФИО!$Q$8,0,SUM(р_дни!$J:$J))+SUMIFS(факт_операции!$Q:$Q,факт_операции!$D:$D,$D470)*1000)/SUM(р_дни!$J:$J)))/100,0)*100</f>
        <v>0</v>
      </c>
      <c r="K470" s="48">
        <f>IF(D470="",0,SUMIFS(факт_операции!$O:$O,факт_операции!$D:$D,D470)-IF(SUMIFS(факт_операции!$Q:$Q,факт_операции!$D:$D,D470)&lt;&gt;0,SUMIFS(факт_операции!$O:$O,факт_операции!$D:$D,D470,факт_операции!$N:$N,операции!$H$11),0))</f>
        <v>0</v>
      </c>
      <c r="L470" s="48">
        <f>IF(D470="",0,SUMIFS(факт_операции!$T:$T,факт_операции!$D:$D,D470))</f>
        <v>0</v>
      </c>
      <c r="M470" s="86">
        <f t="shared" si="14"/>
        <v>0</v>
      </c>
      <c r="N470" s="36"/>
      <c r="O470" s="92"/>
      <c r="P470" s="96"/>
    </row>
    <row r="471" spans="1:16" x14ac:dyDescent="0.25">
      <c r="A471" s="1"/>
      <c r="B471" s="1"/>
      <c r="C471" s="5">
        <f t="shared" si="15"/>
        <v>461</v>
      </c>
      <c r="D471" s="19" t="str">
        <f>IF(C471&gt;MAX(БЮДЖЕТ!$C:$C),"",INDEX(БЮДЖЕТ!$P$11:$P$9415,C471))</f>
        <v/>
      </c>
      <c r="E471" s="22">
        <f>IF(D471="",0,IF(COUNTIF(БЮДЖЕТ!$P:$P,D471)=1,0,1))</f>
        <v>0</v>
      </c>
      <c r="F471" s="19" t="str">
        <f>IF($D471="","",INDEX(БЮДЖЕТ!$N:$N,SUMIFS(БЮДЖЕТ!$B:$B,БЮДЖЕТ!$P:$P,$D471)))</f>
        <v/>
      </c>
      <c r="G471" s="19" t="str">
        <f>IF($D471="","",INDEX(БЮДЖЕТ!$X:$X,SUMIFS(БЮДЖЕТ!$B:$B,БЮДЖЕТ!$P:$P,$D471)))</f>
        <v/>
      </c>
      <c r="H471" s="36"/>
      <c r="I471" s="30">
        <f>IF(D471="",0,IF(G471=ФИО!$Q$8,0,SUM(р_дни!$J:$J))+SUMIFS(факт_операции!$L:$L,факт_операции!$D:$D,D471,факт_операции!$I:$I,операции!$F$8)-SUMIFS(факт_операции!$L:$L,факт_операции!$D:$D,D471,факт_операции!$I:$I,операции!$F$9)+SUMIFS(факт_операции!$L:$L,факт_операции!$D:$D,D471,факт_операции!$I:$I,операции!$F$10)-SUMIFS(факт_операции!$L:$L,факт_операции!$D:$D,D471,факт_операции!$I:$I,операции!$F$11))</f>
        <v>0</v>
      </c>
      <c r="J471" s="48">
        <f>ROUND(IF(D471="",0,IF(SUM(р_дни!$J:$J)=0,0,(SUMIFS(БЮДЖЕТ!$V:$V,БЮДЖЕТ!$P:$P,$D471)*IF(G471=ФИО!$Q$8,0,SUM(р_дни!$J:$J))+SUMIFS(факт_операции!$Q:$Q,факт_операции!$D:$D,$D471)*1000)/SUM(р_дни!$J:$J)))/100,0)*100</f>
        <v>0</v>
      </c>
      <c r="K471" s="48">
        <f>IF(D471="",0,SUMIFS(факт_операции!$O:$O,факт_операции!$D:$D,D471)-IF(SUMIFS(факт_операции!$Q:$Q,факт_операции!$D:$D,D471)&lt;&gt;0,SUMIFS(факт_операции!$O:$O,факт_операции!$D:$D,D471,факт_операции!$N:$N,операции!$H$11),0))</f>
        <v>0</v>
      </c>
      <c r="L471" s="48">
        <f>IF(D471="",0,SUMIFS(факт_операции!$T:$T,факт_операции!$D:$D,D471))</f>
        <v>0</v>
      </c>
      <c r="M471" s="86">
        <f t="shared" si="14"/>
        <v>0</v>
      </c>
      <c r="N471" s="36"/>
      <c r="O471" s="92"/>
      <c r="P471" s="96"/>
    </row>
    <row r="472" spans="1:16" x14ac:dyDescent="0.25">
      <c r="A472" s="1"/>
      <c r="B472" s="1"/>
      <c r="C472" s="5">
        <f t="shared" si="15"/>
        <v>462</v>
      </c>
      <c r="D472" s="19" t="str">
        <f>IF(C472&gt;MAX(БЮДЖЕТ!$C:$C),"",INDEX(БЮДЖЕТ!$P$11:$P$9415,C472))</f>
        <v/>
      </c>
      <c r="E472" s="22">
        <f>IF(D472="",0,IF(COUNTIF(БЮДЖЕТ!$P:$P,D472)=1,0,1))</f>
        <v>0</v>
      </c>
      <c r="F472" s="19" t="str">
        <f>IF($D472="","",INDEX(БЮДЖЕТ!$N:$N,SUMIFS(БЮДЖЕТ!$B:$B,БЮДЖЕТ!$P:$P,$D472)))</f>
        <v/>
      </c>
      <c r="G472" s="19" t="str">
        <f>IF($D472="","",INDEX(БЮДЖЕТ!$X:$X,SUMIFS(БЮДЖЕТ!$B:$B,БЮДЖЕТ!$P:$P,$D472)))</f>
        <v/>
      </c>
      <c r="H472" s="36"/>
      <c r="I472" s="30">
        <f>IF(D472="",0,IF(G472=ФИО!$Q$8,0,SUM(р_дни!$J:$J))+SUMIFS(факт_операции!$L:$L,факт_операции!$D:$D,D472,факт_операции!$I:$I,операции!$F$8)-SUMIFS(факт_операции!$L:$L,факт_операции!$D:$D,D472,факт_операции!$I:$I,операции!$F$9)+SUMIFS(факт_операции!$L:$L,факт_операции!$D:$D,D472,факт_операции!$I:$I,операции!$F$10)-SUMIFS(факт_операции!$L:$L,факт_операции!$D:$D,D472,факт_операции!$I:$I,операции!$F$11))</f>
        <v>0</v>
      </c>
      <c r="J472" s="48">
        <f>ROUND(IF(D472="",0,IF(SUM(р_дни!$J:$J)=0,0,(SUMIFS(БЮДЖЕТ!$V:$V,БЮДЖЕТ!$P:$P,$D472)*IF(G472=ФИО!$Q$8,0,SUM(р_дни!$J:$J))+SUMIFS(факт_операции!$Q:$Q,факт_операции!$D:$D,$D472)*1000)/SUM(р_дни!$J:$J)))/100,0)*100</f>
        <v>0</v>
      </c>
      <c r="K472" s="48">
        <f>IF(D472="",0,SUMIFS(факт_операции!$O:$O,факт_операции!$D:$D,D472)-IF(SUMIFS(факт_операции!$Q:$Q,факт_операции!$D:$D,D472)&lt;&gt;0,SUMIFS(факт_операции!$O:$O,факт_операции!$D:$D,D472,факт_операции!$N:$N,операции!$H$11),0))</f>
        <v>0</v>
      </c>
      <c r="L472" s="48">
        <f>IF(D472="",0,SUMIFS(факт_операции!$T:$T,факт_операции!$D:$D,D472))</f>
        <v>0</v>
      </c>
      <c r="M472" s="86">
        <f t="shared" si="14"/>
        <v>0</v>
      </c>
      <c r="N472" s="36"/>
      <c r="O472" s="92"/>
      <c r="P472" s="96"/>
    </row>
    <row r="473" spans="1:16" x14ac:dyDescent="0.25">
      <c r="A473" s="1"/>
      <c r="B473" s="1"/>
      <c r="C473" s="5">
        <f t="shared" si="15"/>
        <v>463</v>
      </c>
      <c r="D473" s="19" t="str">
        <f>IF(C473&gt;MAX(БЮДЖЕТ!$C:$C),"",INDEX(БЮДЖЕТ!$P$11:$P$9415,C473))</f>
        <v/>
      </c>
      <c r="E473" s="22">
        <f>IF(D473="",0,IF(COUNTIF(БЮДЖЕТ!$P:$P,D473)=1,0,1))</f>
        <v>0</v>
      </c>
      <c r="F473" s="19" t="str">
        <f>IF($D473="","",INDEX(БЮДЖЕТ!$N:$N,SUMIFS(БЮДЖЕТ!$B:$B,БЮДЖЕТ!$P:$P,$D473)))</f>
        <v/>
      </c>
      <c r="G473" s="19" t="str">
        <f>IF($D473="","",INDEX(БЮДЖЕТ!$X:$X,SUMIFS(БЮДЖЕТ!$B:$B,БЮДЖЕТ!$P:$P,$D473)))</f>
        <v/>
      </c>
      <c r="H473" s="36"/>
      <c r="I473" s="30">
        <f>IF(D473="",0,IF(G473=ФИО!$Q$8,0,SUM(р_дни!$J:$J))+SUMIFS(факт_операции!$L:$L,факт_операции!$D:$D,D473,факт_операции!$I:$I,операции!$F$8)-SUMIFS(факт_операции!$L:$L,факт_операции!$D:$D,D473,факт_операции!$I:$I,операции!$F$9)+SUMIFS(факт_операции!$L:$L,факт_операции!$D:$D,D473,факт_операции!$I:$I,операции!$F$10)-SUMIFS(факт_операции!$L:$L,факт_операции!$D:$D,D473,факт_операции!$I:$I,операции!$F$11))</f>
        <v>0</v>
      </c>
      <c r="J473" s="48">
        <f>ROUND(IF(D473="",0,IF(SUM(р_дни!$J:$J)=0,0,(SUMIFS(БЮДЖЕТ!$V:$V,БЮДЖЕТ!$P:$P,$D473)*IF(G473=ФИО!$Q$8,0,SUM(р_дни!$J:$J))+SUMIFS(факт_операции!$Q:$Q,факт_операции!$D:$D,$D473)*1000)/SUM(р_дни!$J:$J)))/100,0)*100</f>
        <v>0</v>
      </c>
      <c r="K473" s="48">
        <f>IF(D473="",0,SUMIFS(факт_операции!$O:$O,факт_операции!$D:$D,D473)-IF(SUMIFS(факт_операции!$Q:$Q,факт_операции!$D:$D,D473)&lt;&gt;0,SUMIFS(факт_операции!$O:$O,факт_операции!$D:$D,D473,факт_операции!$N:$N,операции!$H$11),0))</f>
        <v>0</v>
      </c>
      <c r="L473" s="48">
        <f>IF(D473="",0,SUMIFS(факт_операции!$T:$T,факт_операции!$D:$D,D473))</f>
        <v>0</v>
      </c>
      <c r="M473" s="86">
        <f t="shared" si="14"/>
        <v>0</v>
      </c>
      <c r="N473" s="36"/>
      <c r="O473" s="92"/>
      <c r="P473" s="96"/>
    </row>
    <row r="474" spans="1:16" x14ac:dyDescent="0.25">
      <c r="A474" s="1"/>
      <c r="B474" s="1"/>
      <c r="C474" s="5">
        <f t="shared" si="15"/>
        <v>464</v>
      </c>
      <c r="D474" s="19" t="str">
        <f>IF(C474&gt;MAX(БЮДЖЕТ!$C:$C),"",INDEX(БЮДЖЕТ!$P$11:$P$9415,C474))</f>
        <v/>
      </c>
      <c r="E474" s="22">
        <f>IF(D474="",0,IF(COUNTIF(БЮДЖЕТ!$P:$P,D474)=1,0,1))</f>
        <v>0</v>
      </c>
      <c r="F474" s="19" t="str">
        <f>IF($D474="","",INDEX(БЮДЖЕТ!$N:$N,SUMIFS(БЮДЖЕТ!$B:$B,БЮДЖЕТ!$P:$P,$D474)))</f>
        <v/>
      </c>
      <c r="G474" s="19" t="str">
        <f>IF($D474="","",INDEX(БЮДЖЕТ!$X:$X,SUMIFS(БЮДЖЕТ!$B:$B,БЮДЖЕТ!$P:$P,$D474)))</f>
        <v/>
      </c>
      <c r="H474" s="36"/>
      <c r="I474" s="30">
        <f>IF(D474="",0,IF(G474=ФИО!$Q$8,0,SUM(р_дни!$J:$J))+SUMIFS(факт_операции!$L:$L,факт_операции!$D:$D,D474,факт_операции!$I:$I,операции!$F$8)-SUMIFS(факт_операции!$L:$L,факт_операции!$D:$D,D474,факт_операции!$I:$I,операции!$F$9)+SUMIFS(факт_операции!$L:$L,факт_операции!$D:$D,D474,факт_операции!$I:$I,операции!$F$10)-SUMIFS(факт_операции!$L:$L,факт_операции!$D:$D,D474,факт_операции!$I:$I,операции!$F$11))</f>
        <v>0</v>
      </c>
      <c r="J474" s="48">
        <f>ROUND(IF(D474="",0,IF(SUM(р_дни!$J:$J)=0,0,(SUMIFS(БЮДЖЕТ!$V:$V,БЮДЖЕТ!$P:$P,$D474)*IF(G474=ФИО!$Q$8,0,SUM(р_дни!$J:$J))+SUMIFS(факт_операции!$Q:$Q,факт_операции!$D:$D,$D474)*1000)/SUM(р_дни!$J:$J)))/100,0)*100</f>
        <v>0</v>
      </c>
      <c r="K474" s="48">
        <f>IF(D474="",0,SUMIFS(факт_операции!$O:$O,факт_операции!$D:$D,D474)-IF(SUMIFS(факт_операции!$Q:$Q,факт_операции!$D:$D,D474)&lt;&gt;0,SUMIFS(факт_операции!$O:$O,факт_операции!$D:$D,D474,факт_операции!$N:$N,операции!$H$11),0))</f>
        <v>0</v>
      </c>
      <c r="L474" s="48">
        <f>IF(D474="",0,SUMIFS(факт_операции!$T:$T,факт_операции!$D:$D,D474))</f>
        <v>0</v>
      </c>
      <c r="M474" s="86">
        <f t="shared" si="14"/>
        <v>0</v>
      </c>
      <c r="N474" s="36"/>
      <c r="O474" s="92"/>
      <c r="P474" s="96"/>
    </row>
    <row r="475" spans="1:16" x14ac:dyDescent="0.25">
      <c r="A475" s="1"/>
      <c r="B475" s="1"/>
      <c r="C475" s="5">
        <f t="shared" si="15"/>
        <v>465</v>
      </c>
      <c r="D475" s="19" t="str">
        <f>IF(C475&gt;MAX(БЮДЖЕТ!$C:$C),"",INDEX(БЮДЖЕТ!$P$11:$P$9415,C475))</f>
        <v/>
      </c>
      <c r="E475" s="22">
        <f>IF(D475="",0,IF(COUNTIF(БЮДЖЕТ!$P:$P,D475)=1,0,1))</f>
        <v>0</v>
      </c>
      <c r="F475" s="19" t="str">
        <f>IF($D475="","",INDEX(БЮДЖЕТ!$N:$N,SUMIFS(БЮДЖЕТ!$B:$B,БЮДЖЕТ!$P:$P,$D475)))</f>
        <v/>
      </c>
      <c r="G475" s="19" t="str">
        <f>IF($D475="","",INDEX(БЮДЖЕТ!$X:$X,SUMIFS(БЮДЖЕТ!$B:$B,БЮДЖЕТ!$P:$P,$D475)))</f>
        <v/>
      </c>
      <c r="H475" s="36"/>
      <c r="I475" s="30">
        <f>IF(D475="",0,IF(G475=ФИО!$Q$8,0,SUM(р_дни!$J:$J))+SUMIFS(факт_операции!$L:$L,факт_операции!$D:$D,D475,факт_операции!$I:$I,операции!$F$8)-SUMIFS(факт_операции!$L:$L,факт_операции!$D:$D,D475,факт_операции!$I:$I,операции!$F$9)+SUMIFS(факт_операции!$L:$L,факт_операции!$D:$D,D475,факт_операции!$I:$I,операции!$F$10)-SUMIFS(факт_операции!$L:$L,факт_операции!$D:$D,D475,факт_операции!$I:$I,операции!$F$11))</f>
        <v>0</v>
      </c>
      <c r="J475" s="48">
        <f>ROUND(IF(D475="",0,IF(SUM(р_дни!$J:$J)=0,0,(SUMIFS(БЮДЖЕТ!$V:$V,БЮДЖЕТ!$P:$P,$D475)*IF(G475=ФИО!$Q$8,0,SUM(р_дни!$J:$J))+SUMIFS(факт_операции!$Q:$Q,факт_операции!$D:$D,$D475)*1000)/SUM(р_дни!$J:$J)))/100,0)*100</f>
        <v>0</v>
      </c>
      <c r="K475" s="48">
        <f>IF(D475="",0,SUMIFS(факт_операции!$O:$O,факт_операции!$D:$D,D475)-IF(SUMIFS(факт_операции!$Q:$Q,факт_операции!$D:$D,D475)&lt;&gt;0,SUMIFS(факт_операции!$O:$O,факт_операции!$D:$D,D475,факт_операции!$N:$N,операции!$H$11),0))</f>
        <v>0</v>
      </c>
      <c r="L475" s="48">
        <f>IF(D475="",0,SUMIFS(факт_операции!$T:$T,факт_операции!$D:$D,D475))</f>
        <v>0</v>
      </c>
      <c r="M475" s="86">
        <f t="shared" si="14"/>
        <v>0</v>
      </c>
      <c r="N475" s="36"/>
      <c r="O475" s="92"/>
      <c r="P475" s="96"/>
    </row>
    <row r="476" spans="1:16" x14ac:dyDescent="0.25">
      <c r="A476" s="1"/>
      <c r="B476" s="1"/>
      <c r="C476" s="5">
        <f t="shared" si="15"/>
        <v>466</v>
      </c>
      <c r="D476" s="19" t="str">
        <f>IF(C476&gt;MAX(БЮДЖЕТ!$C:$C),"",INDEX(БЮДЖЕТ!$P$11:$P$9415,C476))</f>
        <v/>
      </c>
      <c r="E476" s="22">
        <f>IF(D476="",0,IF(COUNTIF(БЮДЖЕТ!$P:$P,D476)=1,0,1))</f>
        <v>0</v>
      </c>
      <c r="F476" s="19" t="str">
        <f>IF($D476="","",INDEX(БЮДЖЕТ!$N:$N,SUMIFS(БЮДЖЕТ!$B:$B,БЮДЖЕТ!$P:$P,$D476)))</f>
        <v/>
      </c>
      <c r="G476" s="19" t="str">
        <f>IF($D476="","",INDEX(БЮДЖЕТ!$X:$X,SUMIFS(БЮДЖЕТ!$B:$B,БЮДЖЕТ!$P:$P,$D476)))</f>
        <v/>
      </c>
      <c r="H476" s="36"/>
      <c r="I476" s="30">
        <f>IF(D476="",0,IF(G476=ФИО!$Q$8,0,SUM(р_дни!$J:$J))+SUMIFS(факт_операции!$L:$L,факт_операции!$D:$D,D476,факт_операции!$I:$I,операции!$F$8)-SUMIFS(факт_операции!$L:$L,факт_операции!$D:$D,D476,факт_операции!$I:$I,операции!$F$9)+SUMIFS(факт_операции!$L:$L,факт_операции!$D:$D,D476,факт_операции!$I:$I,операции!$F$10)-SUMIFS(факт_операции!$L:$L,факт_операции!$D:$D,D476,факт_операции!$I:$I,операции!$F$11))</f>
        <v>0</v>
      </c>
      <c r="J476" s="48">
        <f>ROUND(IF(D476="",0,IF(SUM(р_дни!$J:$J)=0,0,(SUMIFS(БЮДЖЕТ!$V:$V,БЮДЖЕТ!$P:$P,$D476)*IF(G476=ФИО!$Q$8,0,SUM(р_дни!$J:$J))+SUMIFS(факт_операции!$Q:$Q,факт_операции!$D:$D,$D476)*1000)/SUM(р_дни!$J:$J)))/100,0)*100</f>
        <v>0</v>
      </c>
      <c r="K476" s="48">
        <f>IF(D476="",0,SUMIFS(факт_операции!$O:$O,факт_операции!$D:$D,D476)-IF(SUMIFS(факт_операции!$Q:$Q,факт_операции!$D:$D,D476)&lt;&gt;0,SUMIFS(факт_операции!$O:$O,факт_операции!$D:$D,D476,факт_операции!$N:$N,операции!$H$11),0))</f>
        <v>0</v>
      </c>
      <c r="L476" s="48">
        <f>IF(D476="",0,SUMIFS(факт_операции!$T:$T,факт_операции!$D:$D,D476))</f>
        <v>0</v>
      </c>
      <c r="M476" s="86">
        <f t="shared" si="14"/>
        <v>0</v>
      </c>
      <c r="N476" s="36"/>
      <c r="O476" s="92"/>
      <c r="P476" s="96"/>
    </row>
    <row r="477" spans="1:16" x14ac:dyDescent="0.25">
      <c r="A477" s="1"/>
      <c r="B477" s="1"/>
      <c r="C477" s="5">
        <f t="shared" si="15"/>
        <v>467</v>
      </c>
      <c r="D477" s="19" t="str">
        <f>IF(C477&gt;MAX(БЮДЖЕТ!$C:$C),"",INDEX(БЮДЖЕТ!$P$11:$P$9415,C477))</f>
        <v/>
      </c>
      <c r="E477" s="22">
        <f>IF(D477="",0,IF(COUNTIF(БЮДЖЕТ!$P:$P,D477)=1,0,1))</f>
        <v>0</v>
      </c>
      <c r="F477" s="19" t="str">
        <f>IF($D477="","",INDEX(БЮДЖЕТ!$N:$N,SUMIFS(БЮДЖЕТ!$B:$B,БЮДЖЕТ!$P:$P,$D477)))</f>
        <v/>
      </c>
      <c r="G477" s="19" t="str">
        <f>IF($D477="","",INDEX(БЮДЖЕТ!$X:$X,SUMIFS(БЮДЖЕТ!$B:$B,БЮДЖЕТ!$P:$P,$D477)))</f>
        <v/>
      </c>
      <c r="H477" s="36"/>
      <c r="I477" s="30">
        <f>IF(D477="",0,IF(G477=ФИО!$Q$8,0,SUM(р_дни!$J:$J))+SUMIFS(факт_операции!$L:$L,факт_операции!$D:$D,D477,факт_операции!$I:$I,операции!$F$8)-SUMIFS(факт_операции!$L:$L,факт_операции!$D:$D,D477,факт_операции!$I:$I,операции!$F$9)+SUMIFS(факт_операции!$L:$L,факт_операции!$D:$D,D477,факт_операции!$I:$I,операции!$F$10)-SUMIFS(факт_операции!$L:$L,факт_операции!$D:$D,D477,факт_операции!$I:$I,операции!$F$11))</f>
        <v>0</v>
      </c>
      <c r="J477" s="48">
        <f>ROUND(IF(D477="",0,IF(SUM(р_дни!$J:$J)=0,0,(SUMIFS(БЮДЖЕТ!$V:$V,БЮДЖЕТ!$P:$P,$D477)*IF(G477=ФИО!$Q$8,0,SUM(р_дни!$J:$J))+SUMIFS(факт_операции!$Q:$Q,факт_операции!$D:$D,$D477)*1000)/SUM(р_дни!$J:$J)))/100,0)*100</f>
        <v>0</v>
      </c>
      <c r="K477" s="48">
        <f>IF(D477="",0,SUMIFS(факт_операции!$O:$O,факт_операции!$D:$D,D477)-IF(SUMIFS(факт_операции!$Q:$Q,факт_операции!$D:$D,D477)&lt;&gt;0,SUMIFS(факт_операции!$O:$O,факт_операции!$D:$D,D477,факт_операции!$N:$N,операции!$H$11),0))</f>
        <v>0</v>
      </c>
      <c r="L477" s="48">
        <f>IF(D477="",0,SUMIFS(факт_операции!$T:$T,факт_операции!$D:$D,D477))</f>
        <v>0</v>
      </c>
      <c r="M477" s="86">
        <f t="shared" si="14"/>
        <v>0</v>
      </c>
      <c r="N477" s="36"/>
      <c r="O477" s="92"/>
      <c r="P477" s="96"/>
    </row>
    <row r="478" spans="1:16" x14ac:dyDescent="0.25">
      <c r="A478" s="1"/>
      <c r="B478" s="1"/>
      <c r="C478" s="5">
        <f t="shared" si="15"/>
        <v>468</v>
      </c>
      <c r="D478" s="19" t="str">
        <f>IF(C478&gt;MAX(БЮДЖЕТ!$C:$C),"",INDEX(БЮДЖЕТ!$P$11:$P$9415,C478))</f>
        <v/>
      </c>
      <c r="E478" s="22">
        <f>IF(D478="",0,IF(COUNTIF(БЮДЖЕТ!$P:$P,D478)=1,0,1))</f>
        <v>0</v>
      </c>
      <c r="F478" s="19" t="str">
        <f>IF($D478="","",INDEX(БЮДЖЕТ!$N:$N,SUMIFS(БЮДЖЕТ!$B:$B,БЮДЖЕТ!$P:$P,$D478)))</f>
        <v/>
      </c>
      <c r="G478" s="19" t="str">
        <f>IF($D478="","",INDEX(БЮДЖЕТ!$X:$X,SUMIFS(БЮДЖЕТ!$B:$B,БЮДЖЕТ!$P:$P,$D478)))</f>
        <v/>
      </c>
      <c r="H478" s="36"/>
      <c r="I478" s="30">
        <f>IF(D478="",0,IF(G478=ФИО!$Q$8,0,SUM(р_дни!$J:$J))+SUMIFS(факт_операции!$L:$L,факт_операции!$D:$D,D478,факт_операции!$I:$I,операции!$F$8)-SUMIFS(факт_операции!$L:$L,факт_операции!$D:$D,D478,факт_операции!$I:$I,операции!$F$9)+SUMIFS(факт_операции!$L:$L,факт_операции!$D:$D,D478,факт_операции!$I:$I,операции!$F$10)-SUMIFS(факт_операции!$L:$L,факт_операции!$D:$D,D478,факт_операции!$I:$I,операции!$F$11))</f>
        <v>0</v>
      </c>
      <c r="J478" s="48">
        <f>ROUND(IF(D478="",0,IF(SUM(р_дни!$J:$J)=0,0,(SUMIFS(БЮДЖЕТ!$V:$V,БЮДЖЕТ!$P:$P,$D478)*IF(G478=ФИО!$Q$8,0,SUM(р_дни!$J:$J))+SUMIFS(факт_операции!$Q:$Q,факт_операции!$D:$D,$D478)*1000)/SUM(р_дни!$J:$J)))/100,0)*100</f>
        <v>0</v>
      </c>
      <c r="K478" s="48">
        <f>IF(D478="",0,SUMIFS(факт_операции!$O:$O,факт_операции!$D:$D,D478)-IF(SUMIFS(факт_операции!$Q:$Q,факт_операции!$D:$D,D478)&lt;&gt;0,SUMIFS(факт_операции!$O:$O,факт_операции!$D:$D,D478,факт_операции!$N:$N,операции!$H$11),0))</f>
        <v>0</v>
      </c>
      <c r="L478" s="48">
        <f>IF(D478="",0,SUMIFS(факт_операции!$T:$T,факт_операции!$D:$D,D478))</f>
        <v>0</v>
      </c>
      <c r="M478" s="86">
        <f t="shared" si="14"/>
        <v>0</v>
      </c>
      <c r="N478" s="36"/>
      <c r="O478" s="92"/>
      <c r="P478" s="96"/>
    </row>
    <row r="479" spans="1:16" x14ac:dyDescent="0.25">
      <c r="A479" s="1"/>
      <c r="B479" s="1"/>
      <c r="C479" s="5">
        <f t="shared" si="15"/>
        <v>469</v>
      </c>
      <c r="D479" s="19" t="str">
        <f>IF(C479&gt;MAX(БЮДЖЕТ!$C:$C),"",INDEX(БЮДЖЕТ!$P$11:$P$9415,C479))</f>
        <v/>
      </c>
      <c r="E479" s="22">
        <f>IF(D479="",0,IF(COUNTIF(БЮДЖЕТ!$P:$P,D479)=1,0,1))</f>
        <v>0</v>
      </c>
      <c r="F479" s="19" t="str">
        <f>IF($D479="","",INDEX(БЮДЖЕТ!$N:$N,SUMIFS(БЮДЖЕТ!$B:$B,БЮДЖЕТ!$P:$P,$D479)))</f>
        <v/>
      </c>
      <c r="G479" s="19" t="str">
        <f>IF($D479="","",INDEX(БЮДЖЕТ!$X:$X,SUMIFS(БЮДЖЕТ!$B:$B,БЮДЖЕТ!$P:$P,$D479)))</f>
        <v/>
      </c>
      <c r="H479" s="36"/>
      <c r="I479" s="30">
        <f>IF(D479="",0,IF(G479=ФИО!$Q$8,0,SUM(р_дни!$J:$J))+SUMIFS(факт_операции!$L:$L,факт_операции!$D:$D,D479,факт_операции!$I:$I,операции!$F$8)-SUMIFS(факт_операции!$L:$L,факт_операции!$D:$D,D479,факт_операции!$I:$I,операции!$F$9)+SUMIFS(факт_операции!$L:$L,факт_операции!$D:$D,D479,факт_операции!$I:$I,операции!$F$10)-SUMIFS(факт_операции!$L:$L,факт_операции!$D:$D,D479,факт_операции!$I:$I,операции!$F$11))</f>
        <v>0</v>
      </c>
      <c r="J479" s="48">
        <f>ROUND(IF(D479="",0,IF(SUM(р_дни!$J:$J)=0,0,(SUMIFS(БЮДЖЕТ!$V:$V,БЮДЖЕТ!$P:$P,$D479)*IF(G479=ФИО!$Q$8,0,SUM(р_дни!$J:$J))+SUMIFS(факт_операции!$Q:$Q,факт_операции!$D:$D,$D479)*1000)/SUM(р_дни!$J:$J)))/100,0)*100</f>
        <v>0</v>
      </c>
      <c r="K479" s="48">
        <f>IF(D479="",0,SUMIFS(факт_операции!$O:$O,факт_операции!$D:$D,D479)-IF(SUMIFS(факт_операции!$Q:$Q,факт_операции!$D:$D,D479)&lt;&gt;0,SUMIFS(факт_операции!$O:$O,факт_операции!$D:$D,D479,факт_операции!$N:$N,операции!$H$11),0))</f>
        <v>0</v>
      </c>
      <c r="L479" s="48">
        <f>IF(D479="",0,SUMIFS(факт_операции!$T:$T,факт_операции!$D:$D,D479))</f>
        <v>0</v>
      </c>
      <c r="M479" s="86">
        <f t="shared" si="14"/>
        <v>0</v>
      </c>
      <c r="N479" s="36"/>
      <c r="O479" s="92"/>
      <c r="P479" s="96"/>
    </row>
    <row r="480" spans="1:16" x14ac:dyDescent="0.25">
      <c r="A480" s="1"/>
      <c r="B480" s="1"/>
      <c r="C480" s="5">
        <f t="shared" si="15"/>
        <v>470</v>
      </c>
      <c r="D480" s="19" t="str">
        <f>IF(C480&gt;MAX(БЮДЖЕТ!$C:$C),"",INDEX(БЮДЖЕТ!$P$11:$P$9415,C480))</f>
        <v/>
      </c>
      <c r="E480" s="22">
        <f>IF(D480="",0,IF(COUNTIF(БЮДЖЕТ!$P:$P,D480)=1,0,1))</f>
        <v>0</v>
      </c>
      <c r="F480" s="19" t="str">
        <f>IF($D480="","",INDEX(БЮДЖЕТ!$N:$N,SUMIFS(БЮДЖЕТ!$B:$B,БЮДЖЕТ!$P:$P,$D480)))</f>
        <v/>
      </c>
      <c r="G480" s="19" t="str">
        <f>IF($D480="","",INDEX(БЮДЖЕТ!$X:$X,SUMIFS(БЮДЖЕТ!$B:$B,БЮДЖЕТ!$P:$P,$D480)))</f>
        <v/>
      </c>
      <c r="H480" s="36"/>
      <c r="I480" s="30">
        <f>IF(D480="",0,IF(G480=ФИО!$Q$8,0,SUM(р_дни!$J:$J))+SUMIFS(факт_операции!$L:$L,факт_операции!$D:$D,D480,факт_операции!$I:$I,операции!$F$8)-SUMIFS(факт_операции!$L:$L,факт_операции!$D:$D,D480,факт_операции!$I:$I,операции!$F$9)+SUMIFS(факт_операции!$L:$L,факт_операции!$D:$D,D480,факт_операции!$I:$I,операции!$F$10)-SUMIFS(факт_операции!$L:$L,факт_операции!$D:$D,D480,факт_операции!$I:$I,операции!$F$11))</f>
        <v>0</v>
      </c>
      <c r="J480" s="48">
        <f>ROUND(IF(D480="",0,IF(SUM(р_дни!$J:$J)=0,0,(SUMIFS(БЮДЖЕТ!$V:$V,БЮДЖЕТ!$P:$P,$D480)*IF(G480=ФИО!$Q$8,0,SUM(р_дни!$J:$J))+SUMIFS(факт_операции!$Q:$Q,факт_операции!$D:$D,$D480)*1000)/SUM(р_дни!$J:$J)))/100,0)*100</f>
        <v>0</v>
      </c>
      <c r="K480" s="48">
        <f>IF(D480="",0,SUMIFS(факт_операции!$O:$O,факт_операции!$D:$D,D480)-IF(SUMIFS(факт_операции!$Q:$Q,факт_операции!$D:$D,D480)&lt;&gt;0,SUMIFS(факт_операции!$O:$O,факт_операции!$D:$D,D480,факт_операции!$N:$N,операции!$H$11),0))</f>
        <v>0</v>
      </c>
      <c r="L480" s="48">
        <f>IF(D480="",0,SUMIFS(факт_операции!$T:$T,факт_операции!$D:$D,D480))</f>
        <v>0</v>
      </c>
      <c r="M480" s="86">
        <f t="shared" si="14"/>
        <v>0</v>
      </c>
      <c r="N480" s="36"/>
      <c r="O480" s="92"/>
      <c r="P480" s="96"/>
    </row>
    <row r="481" spans="1:16" x14ac:dyDescent="0.25">
      <c r="A481" s="1"/>
      <c r="B481" s="1"/>
      <c r="C481" s="5">
        <f t="shared" si="15"/>
        <v>471</v>
      </c>
      <c r="D481" s="19" t="str">
        <f>IF(C481&gt;MAX(БЮДЖЕТ!$C:$C),"",INDEX(БЮДЖЕТ!$P$11:$P$9415,C481))</f>
        <v/>
      </c>
      <c r="E481" s="22">
        <f>IF(D481="",0,IF(COUNTIF(БЮДЖЕТ!$P:$P,D481)=1,0,1))</f>
        <v>0</v>
      </c>
      <c r="F481" s="19" t="str">
        <f>IF($D481="","",INDEX(БЮДЖЕТ!$N:$N,SUMIFS(БЮДЖЕТ!$B:$B,БЮДЖЕТ!$P:$P,$D481)))</f>
        <v/>
      </c>
      <c r="G481" s="19" t="str">
        <f>IF($D481="","",INDEX(БЮДЖЕТ!$X:$X,SUMIFS(БЮДЖЕТ!$B:$B,БЮДЖЕТ!$P:$P,$D481)))</f>
        <v/>
      </c>
      <c r="H481" s="36"/>
      <c r="I481" s="30">
        <f>IF(D481="",0,IF(G481=ФИО!$Q$8,0,SUM(р_дни!$J:$J))+SUMIFS(факт_операции!$L:$L,факт_операции!$D:$D,D481,факт_операции!$I:$I,операции!$F$8)-SUMIFS(факт_операции!$L:$L,факт_операции!$D:$D,D481,факт_операции!$I:$I,операции!$F$9)+SUMIFS(факт_операции!$L:$L,факт_операции!$D:$D,D481,факт_операции!$I:$I,операции!$F$10)-SUMIFS(факт_операции!$L:$L,факт_операции!$D:$D,D481,факт_операции!$I:$I,операции!$F$11))</f>
        <v>0</v>
      </c>
      <c r="J481" s="48">
        <f>ROUND(IF(D481="",0,IF(SUM(р_дни!$J:$J)=0,0,(SUMIFS(БЮДЖЕТ!$V:$V,БЮДЖЕТ!$P:$P,$D481)*IF(G481=ФИО!$Q$8,0,SUM(р_дни!$J:$J))+SUMIFS(факт_операции!$Q:$Q,факт_операции!$D:$D,$D481)*1000)/SUM(р_дни!$J:$J)))/100,0)*100</f>
        <v>0</v>
      </c>
      <c r="K481" s="48">
        <f>IF(D481="",0,SUMIFS(факт_операции!$O:$O,факт_операции!$D:$D,D481)-IF(SUMIFS(факт_операции!$Q:$Q,факт_операции!$D:$D,D481)&lt;&gt;0,SUMIFS(факт_операции!$O:$O,факт_операции!$D:$D,D481,факт_операции!$N:$N,операции!$H$11),0))</f>
        <v>0</v>
      </c>
      <c r="L481" s="48">
        <f>IF(D481="",0,SUMIFS(факт_операции!$T:$T,факт_операции!$D:$D,D481))</f>
        <v>0</v>
      </c>
      <c r="M481" s="86">
        <f t="shared" si="14"/>
        <v>0</v>
      </c>
      <c r="N481" s="36"/>
      <c r="O481" s="92"/>
      <c r="P481" s="96"/>
    </row>
    <row r="482" spans="1:16" x14ac:dyDescent="0.25">
      <c r="A482" s="1"/>
      <c r="B482" s="1"/>
      <c r="C482" s="5">
        <f t="shared" si="15"/>
        <v>472</v>
      </c>
      <c r="D482" s="19" t="str">
        <f>IF(C482&gt;MAX(БЮДЖЕТ!$C:$C),"",INDEX(БЮДЖЕТ!$P$11:$P$9415,C482))</f>
        <v/>
      </c>
      <c r="E482" s="22">
        <f>IF(D482="",0,IF(COUNTIF(БЮДЖЕТ!$P:$P,D482)=1,0,1))</f>
        <v>0</v>
      </c>
      <c r="F482" s="19" t="str">
        <f>IF($D482="","",INDEX(БЮДЖЕТ!$N:$N,SUMIFS(БЮДЖЕТ!$B:$B,БЮДЖЕТ!$P:$P,$D482)))</f>
        <v/>
      </c>
      <c r="G482" s="19" t="str">
        <f>IF($D482="","",INDEX(БЮДЖЕТ!$X:$X,SUMIFS(БЮДЖЕТ!$B:$B,БЮДЖЕТ!$P:$P,$D482)))</f>
        <v/>
      </c>
      <c r="H482" s="36"/>
      <c r="I482" s="30">
        <f>IF(D482="",0,IF(G482=ФИО!$Q$8,0,SUM(р_дни!$J:$J))+SUMIFS(факт_операции!$L:$L,факт_операции!$D:$D,D482,факт_операции!$I:$I,операции!$F$8)-SUMIFS(факт_операции!$L:$L,факт_операции!$D:$D,D482,факт_операции!$I:$I,операции!$F$9)+SUMIFS(факт_операции!$L:$L,факт_операции!$D:$D,D482,факт_операции!$I:$I,операции!$F$10)-SUMIFS(факт_операции!$L:$L,факт_операции!$D:$D,D482,факт_операции!$I:$I,операции!$F$11))</f>
        <v>0</v>
      </c>
      <c r="J482" s="48">
        <f>ROUND(IF(D482="",0,IF(SUM(р_дни!$J:$J)=0,0,(SUMIFS(БЮДЖЕТ!$V:$V,БЮДЖЕТ!$P:$P,$D482)*IF(G482=ФИО!$Q$8,0,SUM(р_дни!$J:$J))+SUMIFS(факт_операции!$Q:$Q,факт_операции!$D:$D,$D482)*1000)/SUM(р_дни!$J:$J)))/100,0)*100</f>
        <v>0</v>
      </c>
      <c r="K482" s="48">
        <f>IF(D482="",0,SUMIFS(факт_операции!$O:$O,факт_операции!$D:$D,D482)-IF(SUMIFS(факт_операции!$Q:$Q,факт_операции!$D:$D,D482)&lt;&gt;0,SUMIFS(факт_операции!$O:$O,факт_операции!$D:$D,D482,факт_операции!$N:$N,операции!$H$11),0))</f>
        <v>0</v>
      </c>
      <c r="L482" s="48">
        <f>IF(D482="",0,SUMIFS(факт_операции!$T:$T,факт_операции!$D:$D,D482))</f>
        <v>0</v>
      </c>
      <c r="M482" s="86">
        <f t="shared" si="14"/>
        <v>0</v>
      </c>
      <c r="N482" s="36"/>
      <c r="O482" s="92"/>
      <c r="P482" s="96"/>
    </row>
    <row r="483" spans="1:16" x14ac:dyDescent="0.25">
      <c r="A483" s="1"/>
      <c r="B483" s="1"/>
      <c r="C483" s="5">
        <f t="shared" si="15"/>
        <v>473</v>
      </c>
      <c r="D483" s="19" t="str">
        <f>IF(C483&gt;MAX(БЮДЖЕТ!$C:$C),"",INDEX(БЮДЖЕТ!$P$11:$P$9415,C483))</f>
        <v/>
      </c>
      <c r="E483" s="22">
        <f>IF(D483="",0,IF(COUNTIF(БЮДЖЕТ!$P:$P,D483)=1,0,1))</f>
        <v>0</v>
      </c>
      <c r="F483" s="19" t="str">
        <f>IF($D483="","",INDEX(БЮДЖЕТ!$N:$N,SUMIFS(БЮДЖЕТ!$B:$B,БЮДЖЕТ!$P:$P,$D483)))</f>
        <v/>
      </c>
      <c r="G483" s="19" t="str">
        <f>IF($D483="","",INDEX(БЮДЖЕТ!$X:$X,SUMIFS(БЮДЖЕТ!$B:$B,БЮДЖЕТ!$P:$P,$D483)))</f>
        <v/>
      </c>
      <c r="H483" s="36"/>
      <c r="I483" s="30">
        <f>IF(D483="",0,IF(G483=ФИО!$Q$8,0,SUM(р_дни!$J:$J))+SUMIFS(факт_операции!$L:$L,факт_операции!$D:$D,D483,факт_операции!$I:$I,операции!$F$8)-SUMIFS(факт_операции!$L:$L,факт_операции!$D:$D,D483,факт_операции!$I:$I,операции!$F$9)+SUMIFS(факт_операции!$L:$L,факт_операции!$D:$D,D483,факт_операции!$I:$I,операции!$F$10)-SUMIFS(факт_операции!$L:$L,факт_операции!$D:$D,D483,факт_операции!$I:$I,операции!$F$11))</f>
        <v>0</v>
      </c>
      <c r="J483" s="48">
        <f>ROUND(IF(D483="",0,IF(SUM(р_дни!$J:$J)=0,0,(SUMIFS(БЮДЖЕТ!$V:$V,БЮДЖЕТ!$P:$P,$D483)*IF(G483=ФИО!$Q$8,0,SUM(р_дни!$J:$J))+SUMIFS(факт_операции!$Q:$Q,факт_операции!$D:$D,$D483)*1000)/SUM(р_дни!$J:$J)))/100,0)*100</f>
        <v>0</v>
      </c>
      <c r="K483" s="48">
        <f>IF(D483="",0,SUMIFS(факт_операции!$O:$O,факт_операции!$D:$D,D483)-IF(SUMIFS(факт_операции!$Q:$Q,факт_операции!$D:$D,D483)&lt;&gt;0,SUMIFS(факт_операции!$O:$O,факт_операции!$D:$D,D483,факт_операции!$N:$N,операции!$H$11),0))</f>
        <v>0</v>
      </c>
      <c r="L483" s="48">
        <f>IF(D483="",0,SUMIFS(факт_операции!$T:$T,факт_операции!$D:$D,D483))</f>
        <v>0</v>
      </c>
      <c r="M483" s="86">
        <f t="shared" si="14"/>
        <v>0</v>
      </c>
      <c r="N483" s="36"/>
      <c r="O483" s="92"/>
      <c r="P483" s="96"/>
    </row>
    <row r="484" spans="1:16" x14ac:dyDescent="0.25">
      <c r="A484" s="1"/>
      <c r="B484" s="1"/>
      <c r="C484" s="5">
        <f t="shared" si="15"/>
        <v>474</v>
      </c>
      <c r="D484" s="19" t="str">
        <f>IF(C484&gt;MAX(БЮДЖЕТ!$C:$C),"",INDEX(БЮДЖЕТ!$P$11:$P$9415,C484))</f>
        <v/>
      </c>
      <c r="E484" s="22">
        <f>IF(D484="",0,IF(COUNTIF(БЮДЖЕТ!$P:$P,D484)=1,0,1))</f>
        <v>0</v>
      </c>
      <c r="F484" s="19" t="str">
        <f>IF($D484="","",INDEX(БЮДЖЕТ!$N:$N,SUMIFS(БЮДЖЕТ!$B:$B,БЮДЖЕТ!$P:$P,$D484)))</f>
        <v/>
      </c>
      <c r="G484" s="19" t="str">
        <f>IF($D484="","",INDEX(БЮДЖЕТ!$X:$X,SUMIFS(БЮДЖЕТ!$B:$B,БЮДЖЕТ!$P:$P,$D484)))</f>
        <v/>
      </c>
      <c r="H484" s="36"/>
      <c r="I484" s="30">
        <f>IF(D484="",0,IF(G484=ФИО!$Q$8,0,SUM(р_дни!$J:$J))+SUMIFS(факт_операции!$L:$L,факт_операции!$D:$D,D484,факт_операции!$I:$I,операции!$F$8)-SUMIFS(факт_операции!$L:$L,факт_операции!$D:$D,D484,факт_операции!$I:$I,операции!$F$9)+SUMIFS(факт_операции!$L:$L,факт_операции!$D:$D,D484,факт_операции!$I:$I,операции!$F$10)-SUMIFS(факт_операции!$L:$L,факт_операции!$D:$D,D484,факт_операции!$I:$I,операции!$F$11))</f>
        <v>0</v>
      </c>
      <c r="J484" s="48">
        <f>ROUND(IF(D484="",0,IF(SUM(р_дни!$J:$J)=0,0,(SUMIFS(БЮДЖЕТ!$V:$V,БЮДЖЕТ!$P:$P,$D484)*IF(G484=ФИО!$Q$8,0,SUM(р_дни!$J:$J))+SUMIFS(факт_операции!$Q:$Q,факт_операции!$D:$D,$D484)*1000)/SUM(р_дни!$J:$J)))/100,0)*100</f>
        <v>0</v>
      </c>
      <c r="K484" s="48">
        <f>IF(D484="",0,SUMIFS(факт_операции!$O:$O,факт_операции!$D:$D,D484)-IF(SUMIFS(факт_операции!$Q:$Q,факт_операции!$D:$D,D484)&lt;&gt;0,SUMIFS(факт_операции!$O:$O,факт_операции!$D:$D,D484,факт_операции!$N:$N,операции!$H$11),0))</f>
        <v>0</v>
      </c>
      <c r="L484" s="48">
        <f>IF(D484="",0,SUMIFS(факт_операции!$T:$T,факт_операции!$D:$D,D484))</f>
        <v>0</v>
      </c>
      <c r="M484" s="86">
        <f t="shared" si="14"/>
        <v>0</v>
      </c>
      <c r="N484" s="36"/>
      <c r="O484" s="92"/>
      <c r="P484" s="96"/>
    </row>
    <row r="485" spans="1:16" x14ac:dyDescent="0.25">
      <c r="A485" s="1"/>
      <c r="B485" s="1"/>
      <c r="C485" s="5">
        <f t="shared" si="15"/>
        <v>475</v>
      </c>
      <c r="D485" s="19" t="str">
        <f>IF(C485&gt;MAX(БЮДЖЕТ!$C:$C),"",INDEX(БЮДЖЕТ!$P$11:$P$9415,C485))</f>
        <v/>
      </c>
      <c r="E485" s="22">
        <f>IF(D485="",0,IF(COUNTIF(БЮДЖЕТ!$P:$P,D485)=1,0,1))</f>
        <v>0</v>
      </c>
      <c r="F485" s="19" t="str">
        <f>IF($D485="","",INDEX(БЮДЖЕТ!$N:$N,SUMIFS(БЮДЖЕТ!$B:$B,БЮДЖЕТ!$P:$P,$D485)))</f>
        <v/>
      </c>
      <c r="G485" s="19" t="str">
        <f>IF($D485="","",INDEX(БЮДЖЕТ!$X:$X,SUMIFS(БЮДЖЕТ!$B:$B,БЮДЖЕТ!$P:$P,$D485)))</f>
        <v/>
      </c>
      <c r="H485" s="36"/>
      <c r="I485" s="30">
        <f>IF(D485="",0,IF(G485=ФИО!$Q$8,0,SUM(р_дни!$J:$J))+SUMIFS(факт_операции!$L:$L,факт_операции!$D:$D,D485,факт_операции!$I:$I,операции!$F$8)-SUMIFS(факт_операции!$L:$L,факт_операции!$D:$D,D485,факт_операции!$I:$I,операции!$F$9)+SUMIFS(факт_операции!$L:$L,факт_операции!$D:$D,D485,факт_операции!$I:$I,операции!$F$10)-SUMIFS(факт_операции!$L:$L,факт_операции!$D:$D,D485,факт_операции!$I:$I,операции!$F$11))</f>
        <v>0</v>
      </c>
      <c r="J485" s="48">
        <f>ROUND(IF(D485="",0,IF(SUM(р_дни!$J:$J)=0,0,(SUMIFS(БЮДЖЕТ!$V:$V,БЮДЖЕТ!$P:$P,$D485)*IF(G485=ФИО!$Q$8,0,SUM(р_дни!$J:$J))+SUMIFS(факт_операции!$Q:$Q,факт_операции!$D:$D,$D485)*1000)/SUM(р_дни!$J:$J)))/100,0)*100</f>
        <v>0</v>
      </c>
      <c r="K485" s="48">
        <f>IF(D485="",0,SUMIFS(факт_операции!$O:$O,факт_операции!$D:$D,D485)-IF(SUMIFS(факт_операции!$Q:$Q,факт_операции!$D:$D,D485)&lt;&gt;0,SUMIFS(факт_операции!$O:$O,факт_операции!$D:$D,D485,факт_операции!$N:$N,операции!$H$11),0))</f>
        <v>0</v>
      </c>
      <c r="L485" s="48">
        <f>IF(D485="",0,SUMIFS(факт_операции!$T:$T,факт_операции!$D:$D,D485))</f>
        <v>0</v>
      </c>
      <c r="M485" s="86">
        <f t="shared" si="14"/>
        <v>0</v>
      </c>
      <c r="N485" s="36"/>
      <c r="O485" s="92"/>
      <c r="P485" s="96"/>
    </row>
    <row r="486" spans="1:16" x14ac:dyDescent="0.25">
      <c r="A486" s="1"/>
      <c r="B486" s="1"/>
      <c r="C486" s="5">
        <f t="shared" si="15"/>
        <v>476</v>
      </c>
      <c r="D486" s="19" t="str">
        <f>IF(C486&gt;MAX(БЮДЖЕТ!$C:$C),"",INDEX(БЮДЖЕТ!$P$11:$P$9415,C486))</f>
        <v/>
      </c>
      <c r="E486" s="22">
        <f>IF(D486="",0,IF(COUNTIF(БЮДЖЕТ!$P:$P,D486)=1,0,1))</f>
        <v>0</v>
      </c>
      <c r="F486" s="19" t="str">
        <f>IF($D486="","",INDEX(БЮДЖЕТ!$N:$N,SUMIFS(БЮДЖЕТ!$B:$B,БЮДЖЕТ!$P:$P,$D486)))</f>
        <v/>
      </c>
      <c r="G486" s="19" t="str">
        <f>IF($D486="","",INDEX(БЮДЖЕТ!$X:$X,SUMIFS(БЮДЖЕТ!$B:$B,БЮДЖЕТ!$P:$P,$D486)))</f>
        <v/>
      </c>
      <c r="H486" s="36"/>
      <c r="I486" s="30">
        <f>IF(D486="",0,IF(G486=ФИО!$Q$8,0,SUM(р_дни!$J:$J))+SUMIFS(факт_операции!$L:$L,факт_операции!$D:$D,D486,факт_операции!$I:$I,операции!$F$8)-SUMIFS(факт_операции!$L:$L,факт_операции!$D:$D,D486,факт_операции!$I:$I,операции!$F$9)+SUMIFS(факт_операции!$L:$L,факт_операции!$D:$D,D486,факт_операции!$I:$I,операции!$F$10)-SUMIFS(факт_операции!$L:$L,факт_операции!$D:$D,D486,факт_операции!$I:$I,операции!$F$11))</f>
        <v>0</v>
      </c>
      <c r="J486" s="48">
        <f>ROUND(IF(D486="",0,IF(SUM(р_дни!$J:$J)=0,0,(SUMIFS(БЮДЖЕТ!$V:$V,БЮДЖЕТ!$P:$P,$D486)*IF(G486=ФИО!$Q$8,0,SUM(р_дни!$J:$J))+SUMIFS(факт_операции!$Q:$Q,факт_операции!$D:$D,$D486)*1000)/SUM(р_дни!$J:$J)))/100,0)*100</f>
        <v>0</v>
      </c>
      <c r="K486" s="48">
        <f>IF(D486="",0,SUMIFS(факт_операции!$O:$O,факт_операции!$D:$D,D486)-IF(SUMIFS(факт_операции!$Q:$Q,факт_операции!$D:$D,D486)&lt;&gt;0,SUMIFS(факт_операции!$O:$O,факт_операции!$D:$D,D486,факт_операции!$N:$N,операции!$H$11),0))</f>
        <v>0</v>
      </c>
      <c r="L486" s="48">
        <f>IF(D486="",0,SUMIFS(факт_операции!$T:$T,факт_операции!$D:$D,D486))</f>
        <v>0</v>
      </c>
      <c r="M486" s="86">
        <f t="shared" si="14"/>
        <v>0</v>
      </c>
      <c r="N486" s="36"/>
      <c r="O486" s="92"/>
      <c r="P486" s="96"/>
    </row>
    <row r="487" spans="1:16" x14ac:dyDescent="0.25">
      <c r="A487" s="1"/>
      <c r="B487" s="1"/>
      <c r="C487" s="5">
        <f t="shared" si="15"/>
        <v>477</v>
      </c>
      <c r="D487" s="19" t="str">
        <f>IF(C487&gt;MAX(БЮДЖЕТ!$C:$C),"",INDEX(БЮДЖЕТ!$P$11:$P$9415,C487))</f>
        <v/>
      </c>
      <c r="E487" s="22">
        <f>IF(D487="",0,IF(COUNTIF(БЮДЖЕТ!$P:$P,D487)=1,0,1))</f>
        <v>0</v>
      </c>
      <c r="F487" s="19" t="str">
        <f>IF($D487="","",INDEX(БЮДЖЕТ!$N:$N,SUMIFS(БЮДЖЕТ!$B:$B,БЮДЖЕТ!$P:$P,$D487)))</f>
        <v/>
      </c>
      <c r="G487" s="19" t="str">
        <f>IF($D487="","",INDEX(БЮДЖЕТ!$X:$X,SUMIFS(БЮДЖЕТ!$B:$B,БЮДЖЕТ!$P:$P,$D487)))</f>
        <v/>
      </c>
      <c r="H487" s="36"/>
      <c r="I487" s="30">
        <f>IF(D487="",0,IF(G487=ФИО!$Q$8,0,SUM(р_дни!$J:$J))+SUMIFS(факт_операции!$L:$L,факт_операции!$D:$D,D487,факт_операции!$I:$I,операции!$F$8)-SUMIFS(факт_операции!$L:$L,факт_операции!$D:$D,D487,факт_операции!$I:$I,операции!$F$9)+SUMIFS(факт_операции!$L:$L,факт_операции!$D:$D,D487,факт_операции!$I:$I,операции!$F$10)-SUMIFS(факт_операции!$L:$L,факт_операции!$D:$D,D487,факт_операции!$I:$I,операции!$F$11))</f>
        <v>0</v>
      </c>
      <c r="J487" s="48">
        <f>ROUND(IF(D487="",0,IF(SUM(р_дни!$J:$J)=0,0,(SUMIFS(БЮДЖЕТ!$V:$V,БЮДЖЕТ!$P:$P,$D487)*IF(G487=ФИО!$Q$8,0,SUM(р_дни!$J:$J))+SUMIFS(факт_операции!$Q:$Q,факт_операции!$D:$D,$D487)*1000)/SUM(р_дни!$J:$J)))/100,0)*100</f>
        <v>0</v>
      </c>
      <c r="K487" s="48">
        <f>IF(D487="",0,SUMIFS(факт_операции!$O:$O,факт_операции!$D:$D,D487)-IF(SUMIFS(факт_операции!$Q:$Q,факт_операции!$D:$D,D487)&lt;&gt;0,SUMIFS(факт_операции!$O:$O,факт_операции!$D:$D,D487,факт_операции!$N:$N,операции!$H$11),0))</f>
        <v>0</v>
      </c>
      <c r="L487" s="48">
        <f>IF(D487="",0,SUMIFS(факт_операции!$T:$T,факт_операции!$D:$D,D487))</f>
        <v>0</v>
      </c>
      <c r="M487" s="86">
        <f t="shared" si="14"/>
        <v>0</v>
      </c>
      <c r="N487" s="36"/>
      <c r="O487" s="92"/>
      <c r="P487" s="96"/>
    </row>
    <row r="488" spans="1:16" x14ac:dyDescent="0.25">
      <c r="A488" s="1"/>
      <c r="B488" s="1"/>
      <c r="C488" s="5">
        <f t="shared" si="15"/>
        <v>478</v>
      </c>
      <c r="D488" s="19" t="str">
        <f>IF(C488&gt;MAX(БЮДЖЕТ!$C:$C),"",INDEX(БЮДЖЕТ!$P$11:$P$9415,C488))</f>
        <v/>
      </c>
      <c r="E488" s="22">
        <f>IF(D488="",0,IF(COUNTIF(БЮДЖЕТ!$P:$P,D488)=1,0,1))</f>
        <v>0</v>
      </c>
      <c r="F488" s="19" t="str">
        <f>IF($D488="","",INDEX(БЮДЖЕТ!$N:$N,SUMIFS(БЮДЖЕТ!$B:$B,БЮДЖЕТ!$P:$P,$D488)))</f>
        <v/>
      </c>
      <c r="G488" s="19" t="str">
        <f>IF($D488="","",INDEX(БЮДЖЕТ!$X:$X,SUMIFS(БЮДЖЕТ!$B:$B,БЮДЖЕТ!$P:$P,$D488)))</f>
        <v/>
      </c>
      <c r="H488" s="36"/>
      <c r="I488" s="30">
        <f>IF(D488="",0,IF(G488=ФИО!$Q$8,0,SUM(р_дни!$J:$J))+SUMIFS(факт_операции!$L:$L,факт_операции!$D:$D,D488,факт_операции!$I:$I,операции!$F$8)-SUMIFS(факт_операции!$L:$L,факт_операции!$D:$D,D488,факт_операции!$I:$I,операции!$F$9)+SUMIFS(факт_операции!$L:$L,факт_операции!$D:$D,D488,факт_операции!$I:$I,операции!$F$10)-SUMIFS(факт_операции!$L:$L,факт_операции!$D:$D,D488,факт_операции!$I:$I,операции!$F$11))</f>
        <v>0</v>
      </c>
      <c r="J488" s="48">
        <f>ROUND(IF(D488="",0,IF(SUM(р_дни!$J:$J)=0,0,(SUMIFS(БЮДЖЕТ!$V:$V,БЮДЖЕТ!$P:$P,$D488)*IF(G488=ФИО!$Q$8,0,SUM(р_дни!$J:$J))+SUMIFS(факт_операции!$Q:$Q,факт_операции!$D:$D,$D488)*1000)/SUM(р_дни!$J:$J)))/100,0)*100</f>
        <v>0</v>
      </c>
      <c r="K488" s="48">
        <f>IF(D488="",0,SUMIFS(факт_операции!$O:$O,факт_операции!$D:$D,D488)-IF(SUMIFS(факт_операции!$Q:$Q,факт_операции!$D:$D,D488)&lt;&gt;0,SUMIFS(факт_операции!$O:$O,факт_операции!$D:$D,D488,факт_операции!$N:$N,операции!$H$11),0))</f>
        <v>0</v>
      </c>
      <c r="L488" s="48">
        <f>IF(D488="",0,SUMIFS(факт_операции!$T:$T,факт_операции!$D:$D,D488))</f>
        <v>0</v>
      </c>
      <c r="M488" s="86">
        <f t="shared" si="14"/>
        <v>0</v>
      </c>
      <c r="N488" s="36"/>
      <c r="O488" s="92"/>
      <c r="P488" s="96"/>
    </row>
    <row r="489" spans="1:16" x14ac:dyDescent="0.25">
      <c r="A489" s="1"/>
      <c r="B489" s="1"/>
      <c r="C489" s="5">
        <f t="shared" si="15"/>
        <v>479</v>
      </c>
      <c r="D489" s="19" t="str">
        <f>IF(C489&gt;MAX(БЮДЖЕТ!$C:$C),"",INDEX(БЮДЖЕТ!$P$11:$P$9415,C489))</f>
        <v/>
      </c>
      <c r="E489" s="22">
        <f>IF(D489="",0,IF(COUNTIF(БЮДЖЕТ!$P:$P,D489)=1,0,1))</f>
        <v>0</v>
      </c>
      <c r="F489" s="19" t="str">
        <f>IF($D489="","",INDEX(БЮДЖЕТ!$N:$N,SUMIFS(БЮДЖЕТ!$B:$B,БЮДЖЕТ!$P:$P,$D489)))</f>
        <v/>
      </c>
      <c r="G489" s="19" t="str">
        <f>IF($D489="","",INDEX(БЮДЖЕТ!$X:$X,SUMIFS(БЮДЖЕТ!$B:$B,БЮДЖЕТ!$P:$P,$D489)))</f>
        <v/>
      </c>
      <c r="H489" s="36"/>
      <c r="I489" s="30">
        <f>IF(D489="",0,IF(G489=ФИО!$Q$8,0,SUM(р_дни!$J:$J))+SUMIFS(факт_операции!$L:$L,факт_операции!$D:$D,D489,факт_операции!$I:$I,операции!$F$8)-SUMIFS(факт_операции!$L:$L,факт_операции!$D:$D,D489,факт_операции!$I:$I,операции!$F$9)+SUMIFS(факт_операции!$L:$L,факт_операции!$D:$D,D489,факт_операции!$I:$I,операции!$F$10)-SUMIFS(факт_операции!$L:$L,факт_операции!$D:$D,D489,факт_операции!$I:$I,операции!$F$11))</f>
        <v>0</v>
      </c>
      <c r="J489" s="48">
        <f>ROUND(IF(D489="",0,IF(SUM(р_дни!$J:$J)=0,0,(SUMIFS(БЮДЖЕТ!$V:$V,БЮДЖЕТ!$P:$P,$D489)*IF(G489=ФИО!$Q$8,0,SUM(р_дни!$J:$J))+SUMIFS(факт_операции!$Q:$Q,факт_операции!$D:$D,$D489)*1000)/SUM(р_дни!$J:$J)))/100,0)*100</f>
        <v>0</v>
      </c>
      <c r="K489" s="48">
        <f>IF(D489="",0,SUMIFS(факт_операции!$O:$O,факт_операции!$D:$D,D489)-IF(SUMIFS(факт_операции!$Q:$Q,факт_операции!$D:$D,D489)&lt;&gt;0,SUMIFS(факт_операции!$O:$O,факт_операции!$D:$D,D489,факт_операции!$N:$N,операции!$H$11),0))</f>
        <v>0</v>
      </c>
      <c r="L489" s="48">
        <f>IF(D489="",0,SUMIFS(факт_операции!$T:$T,факт_операции!$D:$D,D489))</f>
        <v>0</v>
      </c>
      <c r="M489" s="86">
        <f t="shared" si="14"/>
        <v>0</v>
      </c>
      <c r="N489" s="36"/>
      <c r="O489" s="92"/>
      <c r="P489" s="96"/>
    </row>
    <row r="490" spans="1:16" x14ac:dyDescent="0.25">
      <c r="A490" s="1"/>
      <c r="B490" s="1"/>
      <c r="C490" s="5">
        <f t="shared" si="15"/>
        <v>480</v>
      </c>
      <c r="D490" s="19" t="str">
        <f>IF(C490&gt;MAX(БЮДЖЕТ!$C:$C),"",INDEX(БЮДЖЕТ!$P$11:$P$9415,C490))</f>
        <v/>
      </c>
      <c r="E490" s="22">
        <f>IF(D490="",0,IF(COUNTIF(БЮДЖЕТ!$P:$P,D490)=1,0,1))</f>
        <v>0</v>
      </c>
      <c r="F490" s="19" t="str">
        <f>IF($D490="","",INDEX(БЮДЖЕТ!$N:$N,SUMIFS(БЮДЖЕТ!$B:$B,БЮДЖЕТ!$P:$P,$D490)))</f>
        <v/>
      </c>
      <c r="G490" s="19" t="str">
        <f>IF($D490="","",INDEX(БЮДЖЕТ!$X:$X,SUMIFS(БЮДЖЕТ!$B:$B,БЮДЖЕТ!$P:$P,$D490)))</f>
        <v/>
      </c>
      <c r="H490" s="36"/>
      <c r="I490" s="30">
        <f>IF(D490="",0,IF(G490=ФИО!$Q$8,0,SUM(р_дни!$J:$J))+SUMIFS(факт_операции!$L:$L,факт_операции!$D:$D,D490,факт_операции!$I:$I,операции!$F$8)-SUMIFS(факт_операции!$L:$L,факт_операции!$D:$D,D490,факт_операции!$I:$I,операции!$F$9)+SUMIFS(факт_операции!$L:$L,факт_операции!$D:$D,D490,факт_операции!$I:$I,операции!$F$10)-SUMIFS(факт_операции!$L:$L,факт_операции!$D:$D,D490,факт_операции!$I:$I,операции!$F$11))</f>
        <v>0</v>
      </c>
      <c r="J490" s="48">
        <f>ROUND(IF(D490="",0,IF(SUM(р_дни!$J:$J)=0,0,(SUMIFS(БЮДЖЕТ!$V:$V,БЮДЖЕТ!$P:$P,$D490)*IF(G490=ФИО!$Q$8,0,SUM(р_дни!$J:$J))+SUMIFS(факт_операции!$Q:$Q,факт_операции!$D:$D,$D490)*1000)/SUM(р_дни!$J:$J)))/100,0)*100</f>
        <v>0</v>
      </c>
      <c r="K490" s="48">
        <f>IF(D490="",0,SUMIFS(факт_операции!$O:$O,факт_операции!$D:$D,D490)-IF(SUMIFS(факт_операции!$Q:$Q,факт_операции!$D:$D,D490)&lt;&gt;0,SUMIFS(факт_операции!$O:$O,факт_операции!$D:$D,D490,факт_операции!$N:$N,операции!$H$11),0))</f>
        <v>0</v>
      </c>
      <c r="L490" s="48">
        <f>IF(D490="",0,SUMIFS(факт_операции!$T:$T,факт_операции!$D:$D,D490))</f>
        <v>0</v>
      </c>
      <c r="M490" s="86">
        <f t="shared" si="14"/>
        <v>0</v>
      </c>
      <c r="N490" s="36"/>
      <c r="O490" s="92"/>
      <c r="P490" s="96"/>
    </row>
    <row r="491" spans="1:16" x14ac:dyDescent="0.25">
      <c r="A491" s="1"/>
      <c r="B491" s="1"/>
      <c r="C491" s="5">
        <f t="shared" si="15"/>
        <v>481</v>
      </c>
      <c r="D491" s="19" t="str">
        <f>IF(C491&gt;MAX(БЮДЖЕТ!$C:$C),"",INDEX(БЮДЖЕТ!$P$11:$P$9415,C491))</f>
        <v/>
      </c>
      <c r="E491" s="22">
        <f>IF(D491="",0,IF(COUNTIF(БЮДЖЕТ!$P:$P,D491)=1,0,1))</f>
        <v>0</v>
      </c>
      <c r="F491" s="19" t="str">
        <f>IF($D491="","",INDEX(БЮДЖЕТ!$N:$N,SUMIFS(БЮДЖЕТ!$B:$B,БЮДЖЕТ!$P:$P,$D491)))</f>
        <v/>
      </c>
      <c r="G491" s="19" t="str">
        <f>IF($D491="","",INDEX(БЮДЖЕТ!$X:$X,SUMIFS(БЮДЖЕТ!$B:$B,БЮДЖЕТ!$P:$P,$D491)))</f>
        <v/>
      </c>
      <c r="H491" s="36"/>
      <c r="I491" s="30">
        <f>IF(D491="",0,IF(G491=ФИО!$Q$8,0,SUM(р_дни!$J:$J))+SUMIFS(факт_операции!$L:$L,факт_операции!$D:$D,D491,факт_операции!$I:$I,операции!$F$8)-SUMIFS(факт_операции!$L:$L,факт_операции!$D:$D,D491,факт_операции!$I:$I,операции!$F$9)+SUMIFS(факт_операции!$L:$L,факт_операции!$D:$D,D491,факт_операции!$I:$I,операции!$F$10)-SUMIFS(факт_операции!$L:$L,факт_операции!$D:$D,D491,факт_операции!$I:$I,операции!$F$11))</f>
        <v>0</v>
      </c>
      <c r="J491" s="48">
        <f>ROUND(IF(D491="",0,IF(SUM(р_дни!$J:$J)=0,0,(SUMIFS(БЮДЖЕТ!$V:$V,БЮДЖЕТ!$P:$P,$D491)*IF(G491=ФИО!$Q$8,0,SUM(р_дни!$J:$J))+SUMIFS(факт_операции!$Q:$Q,факт_операции!$D:$D,$D491)*1000)/SUM(р_дни!$J:$J)))/100,0)*100</f>
        <v>0</v>
      </c>
      <c r="K491" s="48">
        <f>IF(D491="",0,SUMIFS(факт_операции!$O:$O,факт_операции!$D:$D,D491)-IF(SUMIFS(факт_операции!$Q:$Q,факт_операции!$D:$D,D491)&lt;&gt;0,SUMIFS(факт_операции!$O:$O,факт_операции!$D:$D,D491,факт_операции!$N:$N,операции!$H$11),0))</f>
        <v>0</v>
      </c>
      <c r="L491" s="48">
        <f>IF(D491="",0,SUMIFS(факт_операции!$T:$T,факт_операции!$D:$D,D491))</f>
        <v>0</v>
      </c>
      <c r="M491" s="86">
        <f t="shared" si="14"/>
        <v>0</v>
      </c>
      <c r="N491" s="36"/>
      <c r="O491" s="92"/>
      <c r="P491" s="96"/>
    </row>
    <row r="492" spans="1:16" x14ac:dyDescent="0.25">
      <c r="A492" s="1"/>
      <c r="B492" s="1"/>
      <c r="C492" s="5">
        <f t="shared" si="15"/>
        <v>482</v>
      </c>
      <c r="D492" s="19" t="str">
        <f>IF(C492&gt;MAX(БЮДЖЕТ!$C:$C),"",INDEX(БЮДЖЕТ!$P$11:$P$9415,C492))</f>
        <v/>
      </c>
      <c r="E492" s="22">
        <f>IF(D492="",0,IF(COUNTIF(БЮДЖЕТ!$P:$P,D492)=1,0,1))</f>
        <v>0</v>
      </c>
      <c r="F492" s="19" t="str">
        <f>IF($D492="","",INDEX(БЮДЖЕТ!$N:$N,SUMIFS(БЮДЖЕТ!$B:$B,БЮДЖЕТ!$P:$P,$D492)))</f>
        <v/>
      </c>
      <c r="G492" s="19" t="str">
        <f>IF($D492="","",INDEX(БЮДЖЕТ!$X:$X,SUMIFS(БЮДЖЕТ!$B:$B,БЮДЖЕТ!$P:$P,$D492)))</f>
        <v/>
      </c>
      <c r="H492" s="36"/>
      <c r="I492" s="30">
        <f>IF(D492="",0,IF(G492=ФИО!$Q$8,0,SUM(р_дни!$J:$J))+SUMIFS(факт_операции!$L:$L,факт_операции!$D:$D,D492,факт_операции!$I:$I,операции!$F$8)-SUMIFS(факт_операции!$L:$L,факт_операции!$D:$D,D492,факт_операции!$I:$I,операции!$F$9)+SUMIFS(факт_операции!$L:$L,факт_операции!$D:$D,D492,факт_операции!$I:$I,операции!$F$10)-SUMIFS(факт_операции!$L:$L,факт_операции!$D:$D,D492,факт_операции!$I:$I,операции!$F$11))</f>
        <v>0</v>
      </c>
      <c r="J492" s="48">
        <f>ROUND(IF(D492="",0,IF(SUM(р_дни!$J:$J)=0,0,(SUMIFS(БЮДЖЕТ!$V:$V,БЮДЖЕТ!$P:$P,$D492)*IF(G492=ФИО!$Q$8,0,SUM(р_дни!$J:$J))+SUMIFS(факт_операции!$Q:$Q,факт_операции!$D:$D,$D492)*1000)/SUM(р_дни!$J:$J)))/100,0)*100</f>
        <v>0</v>
      </c>
      <c r="K492" s="48">
        <f>IF(D492="",0,SUMIFS(факт_операции!$O:$O,факт_операции!$D:$D,D492)-IF(SUMIFS(факт_операции!$Q:$Q,факт_операции!$D:$D,D492)&lt;&gt;0,SUMIFS(факт_операции!$O:$O,факт_операции!$D:$D,D492,факт_операции!$N:$N,операции!$H$11),0))</f>
        <v>0</v>
      </c>
      <c r="L492" s="48">
        <f>IF(D492="",0,SUMIFS(факт_операции!$T:$T,факт_операции!$D:$D,D492))</f>
        <v>0</v>
      </c>
      <c r="M492" s="86">
        <f t="shared" si="14"/>
        <v>0</v>
      </c>
      <c r="N492" s="36"/>
      <c r="O492" s="92"/>
      <c r="P492" s="96"/>
    </row>
    <row r="493" spans="1:16" x14ac:dyDescent="0.25">
      <c r="A493" s="1"/>
      <c r="B493" s="1"/>
      <c r="C493" s="5">
        <f t="shared" si="15"/>
        <v>483</v>
      </c>
      <c r="D493" s="19" t="str">
        <f>IF(C493&gt;MAX(БЮДЖЕТ!$C:$C),"",INDEX(БЮДЖЕТ!$P$11:$P$9415,C493))</f>
        <v/>
      </c>
      <c r="E493" s="22">
        <f>IF(D493="",0,IF(COUNTIF(БЮДЖЕТ!$P:$P,D493)=1,0,1))</f>
        <v>0</v>
      </c>
      <c r="F493" s="19" t="str">
        <f>IF($D493="","",INDEX(БЮДЖЕТ!$N:$N,SUMIFS(БЮДЖЕТ!$B:$B,БЮДЖЕТ!$P:$P,$D493)))</f>
        <v/>
      </c>
      <c r="G493" s="19" t="str">
        <f>IF($D493="","",INDEX(БЮДЖЕТ!$X:$X,SUMIFS(БЮДЖЕТ!$B:$B,БЮДЖЕТ!$P:$P,$D493)))</f>
        <v/>
      </c>
      <c r="H493" s="36"/>
      <c r="I493" s="30">
        <f>IF(D493="",0,IF(G493=ФИО!$Q$8,0,SUM(р_дни!$J:$J))+SUMIFS(факт_операции!$L:$L,факт_операции!$D:$D,D493,факт_операции!$I:$I,операции!$F$8)-SUMIFS(факт_операции!$L:$L,факт_операции!$D:$D,D493,факт_операции!$I:$I,операции!$F$9)+SUMIFS(факт_операции!$L:$L,факт_операции!$D:$D,D493,факт_операции!$I:$I,операции!$F$10)-SUMIFS(факт_операции!$L:$L,факт_операции!$D:$D,D493,факт_операции!$I:$I,операции!$F$11))</f>
        <v>0</v>
      </c>
      <c r="J493" s="48">
        <f>ROUND(IF(D493="",0,IF(SUM(р_дни!$J:$J)=0,0,(SUMIFS(БЮДЖЕТ!$V:$V,БЮДЖЕТ!$P:$P,$D493)*IF(G493=ФИО!$Q$8,0,SUM(р_дни!$J:$J))+SUMIFS(факт_операции!$Q:$Q,факт_операции!$D:$D,$D493)*1000)/SUM(р_дни!$J:$J)))/100,0)*100</f>
        <v>0</v>
      </c>
      <c r="K493" s="48">
        <f>IF(D493="",0,SUMIFS(факт_операции!$O:$O,факт_операции!$D:$D,D493)-IF(SUMIFS(факт_операции!$Q:$Q,факт_операции!$D:$D,D493)&lt;&gt;0,SUMIFS(факт_операции!$O:$O,факт_операции!$D:$D,D493,факт_операции!$N:$N,операции!$H$11),0))</f>
        <v>0</v>
      </c>
      <c r="L493" s="48">
        <f>IF(D493="",0,SUMIFS(факт_операции!$T:$T,факт_операции!$D:$D,D493))</f>
        <v>0</v>
      </c>
      <c r="M493" s="86">
        <f t="shared" si="14"/>
        <v>0</v>
      </c>
      <c r="N493" s="36"/>
      <c r="O493" s="92"/>
      <c r="P493" s="96"/>
    </row>
    <row r="494" spans="1:16" x14ac:dyDescent="0.25">
      <c r="A494" s="1"/>
      <c r="B494" s="1"/>
      <c r="C494" s="5">
        <f t="shared" si="15"/>
        <v>484</v>
      </c>
      <c r="D494" s="19" t="str">
        <f>IF(C494&gt;MAX(БЮДЖЕТ!$C:$C),"",INDEX(БЮДЖЕТ!$P$11:$P$9415,C494))</f>
        <v/>
      </c>
      <c r="E494" s="22">
        <f>IF(D494="",0,IF(COUNTIF(БЮДЖЕТ!$P:$P,D494)=1,0,1))</f>
        <v>0</v>
      </c>
      <c r="F494" s="19" t="str">
        <f>IF($D494="","",INDEX(БЮДЖЕТ!$N:$N,SUMIFS(БЮДЖЕТ!$B:$B,БЮДЖЕТ!$P:$P,$D494)))</f>
        <v/>
      </c>
      <c r="G494" s="19" t="str">
        <f>IF($D494="","",INDEX(БЮДЖЕТ!$X:$X,SUMIFS(БЮДЖЕТ!$B:$B,БЮДЖЕТ!$P:$P,$D494)))</f>
        <v/>
      </c>
      <c r="H494" s="36"/>
      <c r="I494" s="30">
        <f>IF(D494="",0,IF(G494=ФИО!$Q$8,0,SUM(р_дни!$J:$J))+SUMIFS(факт_операции!$L:$L,факт_операции!$D:$D,D494,факт_операции!$I:$I,операции!$F$8)-SUMIFS(факт_операции!$L:$L,факт_операции!$D:$D,D494,факт_операции!$I:$I,операции!$F$9)+SUMIFS(факт_операции!$L:$L,факт_операции!$D:$D,D494,факт_операции!$I:$I,операции!$F$10)-SUMIFS(факт_операции!$L:$L,факт_операции!$D:$D,D494,факт_операции!$I:$I,операции!$F$11))</f>
        <v>0</v>
      </c>
      <c r="J494" s="48">
        <f>ROUND(IF(D494="",0,IF(SUM(р_дни!$J:$J)=0,0,(SUMIFS(БЮДЖЕТ!$V:$V,БЮДЖЕТ!$P:$P,$D494)*IF(G494=ФИО!$Q$8,0,SUM(р_дни!$J:$J))+SUMIFS(факт_операции!$Q:$Q,факт_операции!$D:$D,$D494)*1000)/SUM(р_дни!$J:$J)))/100,0)*100</f>
        <v>0</v>
      </c>
      <c r="K494" s="48">
        <f>IF(D494="",0,SUMIFS(факт_операции!$O:$O,факт_операции!$D:$D,D494)-IF(SUMIFS(факт_операции!$Q:$Q,факт_операции!$D:$D,D494)&lt;&gt;0,SUMIFS(факт_операции!$O:$O,факт_операции!$D:$D,D494,факт_операции!$N:$N,операции!$H$11),0))</f>
        <v>0</v>
      </c>
      <c r="L494" s="48">
        <f>IF(D494="",0,SUMIFS(факт_операции!$T:$T,факт_операции!$D:$D,D494))</f>
        <v>0</v>
      </c>
      <c r="M494" s="86">
        <f t="shared" si="14"/>
        <v>0</v>
      </c>
      <c r="N494" s="36"/>
      <c r="O494" s="92"/>
      <c r="P494" s="96"/>
    </row>
    <row r="495" spans="1:16" x14ac:dyDescent="0.25">
      <c r="A495" s="1"/>
      <c r="B495" s="1"/>
      <c r="C495" s="5">
        <f t="shared" si="15"/>
        <v>485</v>
      </c>
      <c r="D495" s="19" t="str">
        <f>IF(C495&gt;MAX(БЮДЖЕТ!$C:$C),"",INDEX(БЮДЖЕТ!$P$11:$P$9415,C495))</f>
        <v/>
      </c>
      <c r="E495" s="22">
        <f>IF(D495="",0,IF(COUNTIF(БЮДЖЕТ!$P:$P,D495)=1,0,1))</f>
        <v>0</v>
      </c>
      <c r="F495" s="19" t="str">
        <f>IF($D495="","",INDEX(БЮДЖЕТ!$N:$N,SUMIFS(БЮДЖЕТ!$B:$B,БЮДЖЕТ!$P:$P,$D495)))</f>
        <v/>
      </c>
      <c r="G495" s="19" t="str">
        <f>IF($D495="","",INDEX(БЮДЖЕТ!$X:$X,SUMIFS(БЮДЖЕТ!$B:$B,БЮДЖЕТ!$P:$P,$D495)))</f>
        <v/>
      </c>
      <c r="H495" s="36"/>
      <c r="I495" s="30">
        <f>IF(D495="",0,IF(G495=ФИО!$Q$8,0,SUM(р_дни!$J:$J))+SUMIFS(факт_операции!$L:$L,факт_операции!$D:$D,D495,факт_операции!$I:$I,операции!$F$8)-SUMIFS(факт_операции!$L:$L,факт_операции!$D:$D,D495,факт_операции!$I:$I,операции!$F$9)+SUMIFS(факт_операции!$L:$L,факт_операции!$D:$D,D495,факт_операции!$I:$I,операции!$F$10)-SUMIFS(факт_операции!$L:$L,факт_операции!$D:$D,D495,факт_операции!$I:$I,операции!$F$11))</f>
        <v>0</v>
      </c>
      <c r="J495" s="48">
        <f>ROUND(IF(D495="",0,IF(SUM(р_дни!$J:$J)=0,0,(SUMIFS(БЮДЖЕТ!$V:$V,БЮДЖЕТ!$P:$P,$D495)*IF(G495=ФИО!$Q$8,0,SUM(р_дни!$J:$J))+SUMIFS(факт_операции!$Q:$Q,факт_операции!$D:$D,$D495)*1000)/SUM(р_дни!$J:$J)))/100,0)*100</f>
        <v>0</v>
      </c>
      <c r="K495" s="48">
        <f>IF(D495="",0,SUMIFS(факт_операции!$O:$O,факт_операции!$D:$D,D495)-IF(SUMIFS(факт_операции!$Q:$Q,факт_операции!$D:$D,D495)&lt;&gt;0,SUMIFS(факт_операции!$O:$O,факт_операции!$D:$D,D495,факт_операции!$N:$N,операции!$H$11),0))</f>
        <v>0</v>
      </c>
      <c r="L495" s="48">
        <f>IF(D495="",0,SUMIFS(факт_операции!$T:$T,факт_операции!$D:$D,D495))</f>
        <v>0</v>
      </c>
      <c r="M495" s="86">
        <f t="shared" si="14"/>
        <v>0</v>
      </c>
      <c r="N495" s="36"/>
      <c r="O495" s="92"/>
      <c r="P495" s="96"/>
    </row>
    <row r="496" spans="1:16" x14ac:dyDescent="0.25">
      <c r="A496" s="1"/>
      <c r="B496" s="1"/>
      <c r="C496" s="5">
        <f t="shared" si="15"/>
        <v>486</v>
      </c>
      <c r="D496" s="19" t="str">
        <f>IF(C496&gt;MAX(БЮДЖЕТ!$C:$C),"",INDEX(БЮДЖЕТ!$P$11:$P$9415,C496))</f>
        <v/>
      </c>
      <c r="E496" s="22">
        <f>IF(D496="",0,IF(COUNTIF(БЮДЖЕТ!$P:$P,D496)=1,0,1))</f>
        <v>0</v>
      </c>
      <c r="F496" s="19" t="str">
        <f>IF($D496="","",INDEX(БЮДЖЕТ!$N:$N,SUMIFS(БЮДЖЕТ!$B:$B,БЮДЖЕТ!$P:$P,$D496)))</f>
        <v/>
      </c>
      <c r="G496" s="19" t="str">
        <f>IF($D496="","",INDEX(БЮДЖЕТ!$X:$X,SUMIFS(БЮДЖЕТ!$B:$B,БЮДЖЕТ!$P:$P,$D496)))</f>
        <v/>
      </c>
      <c r="H496" s="36"/>
      <c r="I496" s="30">
        <f>IF(D496="",0,IF(G496=ФИО!$Q$8,0,SUM(р_дни!$J:$J))+SUMIFS(факт_операции!$L:$L,факт_операции!$D:$D,D496,факт_операции!$I:$I,операции!$F$8)-SUMIFS(факт_операции!$L:$L,факт_операции!$D:$D,D496,факт_операции!$I:$I,операции!$F$9)+SUMIFS(факт_операции!$L:$L,факт_операции!$D:$D,D496,факт_операции!$I:$I,операции!$F$10)-SUMIFS(факт_операции!$L:$L,факт_операции!$D:$D,D496,факт_операции!$I:$I,операции!$F$11))</f>
        <v>0</v>
      </c>
      <c r="J496" s="48">
        <f>ROUND(IF(D496="",0,IF(SUM(р_дни!$J:$J)=0,0,(SUMIFS(БЮДЖЕТ!$V:$V,БЮДЖЕТ!$P:$P,$D496)*IF(G496=ФИО!$Q$8,0,SUM(р_дни!$J:$J))+SUMIFS(факт_операции!$Q:$Q,факт_операции!$D:$D,$D496)*1000)/SUM(р_дни!$J:$J)))/100,0)*100</f>
        <v>0</v>
      </c>
      <c r="K496" s="48">
        <f>IF(D496="",0,SUMIFS(факт_операции!$O:$O,факт_операции!$D:$D,D496)-IF(SUMIFS(факт_операции!$Q:$Q,факт_операции!$D:$D,D496)&lt;&gt;0,SUMIFS(факт_операции!$O:$O,факт_операции!$D:$D,D496,факт_операции!$N:$N,операции!$H$11),0))</f>
        <v>0</v>
      </c>
      <c r="L496" s="48">
        <f>IF(D496="",0,SUMIFS(факт_операции!$T:$T,факт_операции!$D:$D,D496))</f>
        <v>0</v>
      </c>
      <c r="M496" s="86">
        <f t="shared" si="14"/>
        <v>0</v>
      </c>
      <c r="N496" s="36"/>
      <c r="O496" s="92"/>
      <c r="P496" s="96"/>
    </row>
    <row r="497" spans="1:16" x14ac:dyDescent="0.25">
      <c r="A497" s="1"/>
      <c r="B497" s="1"/>
      <c r="C497" s="5">
        <f t="shared" si="15"/>
        <v>487</v>
      </c>
      <c r="D497" s="19" t="str">
        <f>IF(C497&gt;MAX(БЮДЖЕТ!$C:$C),"",INDEX(БЮДЖЕТ!$P$11:$P$9415,C497))</f>
        <v/>
      </c>
      <c r="E497" s="22">
        <f>IF(D497="",0,IF(COUNTIF(БЮДЖЕТ!$P:$P,D497)=1,0,1))</f>
        <v>0</v>
      </c>
      <c r="F497" s="19" t="str">
        <f>IF($D497="","",INDEX(БЮДЖЕТ!$N:$N,SUMIFS(БЮДЖЕТ!$B:$B,БЮДЖЕТ!$P:$P,$D497)))</f>
        <v/>
      </c>
      <c r="G497" s="19" t="str">
        <f>IF($D497="","",INDEX(БЮДЖЕТ!$X:$X,SUMIFS(БЮДЖЕТ!$B:$B,БЮДЖЕТ!$P:$P,$D497)))</f>
        <v/>
      </c>
      <c r="H497" s="36"/>
      <c r="I497" s="30">
        <f>IF(D497="",0,IF(G497=ФИО!$Q$8,0,SUM(р_дни!$J:$J))+SUMIFS(факт_операции!$L:$L,факт_операции!$D:$D,D497,факт_операции!$I:$I,операции!$F$8)-SUMIFS(факт_операции!$L:$L,факт_операции!$D:$D,D497,факт_операции!$I:$I,операции!$F$9)+SUMIFS(факт_операции!$L:$L,факт_операции!$D:$D,D497,факт_операции!$I:$I,операции!$F$10)-SUMIFS(факт_операции!$L:$L,факт_операции!$D:$D,D497,факт_операции!$I:$I,операции!$F$11))</f>
        <v>0</v>
      </c>
      <c r="J497" s="48">
        <f>ROUND(IF(D497="",0,IF(SUM(р_дни!$J:$J)=0,0,(SUMIFS(БЮДЖЕТ!$V:$V,БЮДЖЕТ!$P:$P,$D497)*IF(G497=ФИО!$Q$8,0,SUM(р_дни!$J:$J))+SUMIFS(факт_операции!$Q:$Q,факт_операции!$D:$D,$D497)*1000)/SUM(р_дни!$J:$J)))/100,0)*100</f>
        <v>0</v>
      </c>
      <c r="K497" s="48">
        <f>IF(D497="",0,SUMIFS(факт_операции!$O:$O,факт_операции!$D:$D,D497)-IF(SUMIFS(факт_операции!$Q:$Q,факт_операции!$D:$D,D497)&lt;&gt;0,SUMIFS(факт_операции!$O:$O,факт_операции!$D:$D,D497,факт_операции!$N:$N,операции!$H$11),0))</f>
        <v>0</v>
      </c>
      <c r="L497" s="48">
        <f>IF(D497="",0,SUMIFS(факт_операции!$T:$T,факт_операции!$D:$D,D497))</f>
        <v>0</v>
      </c>
      <c r="M497" s="86">
        <f t="shared" si="14"/>
        <v>0</v>
      </c>
      <c r="N497" s="36"/>
      <c r="O497" s="92"/>
      <c r="P497" s="96"/>
    </row>
    <row r="498" spans="1:16" x14ac:dyDescent="0.25">
      <c r="A498" s="1"/>
      <c r="B498" s="1"/>
      <c r="C498" s="5">
        <f t="shared" si="15"/>
        <v>488</v>
      </c>
      <c r="D498" s="19" t="str">
        <f>IF(C498&gt;MAX(БЮДЖЕТ!$C:$C),"",INDEX(БЮДЖЕТ!$P$11:$P$9415,C498))</f>
        <v/>
      </c>
      <c r="E498" s="22">
        <f>IF(D498="",0,IF(COUNTIF(БЮДЖЕТ!$P:$P,D498)=1,0,1))</f>
        <v>0</v>
      </c>
      <c r="F498" s="19" t="str">
        <f>IF($D498="","",INDEX(БЮДЖЕТ!$N:$N,SUMIFS(БЮДЖЕТ!$B:$B,БЮДЖЕТ!$P:$P,$D498)))</f>
        <v/>
      </c>
      <c r="G498" s="19" t="str">
        <f>IF($D498="","",INDEX(БЮДЖЕТ!$X:$X,SUMIFS(БЮДЖЕТ!$B:$B,БЮДЖЕТ!$P:$P,$D498)))</f>
        <v/>
      </c>
      <c r="H498" s="36"/>
      <c r="I498" s="30">
        <f>IF(D498="",0,IF(G498=ФИО!$Q$8,0,SUM(р_дни!$J:$J))+SUMIFS(факт_операции!$L:$L,факт_операции!$D:$D,D498,факт_операции!$I:$I,операции!$F$8)-SUMIFS(факт_операции!$L:$L,факт_операции!$D:$D,D498,факт_операции!$I:$I,операции!$F$9)+SUMIFS(факт_операции!$L:$L,факт_операции!$D:$D,D498,факт_операции!$I:$I,операции!$F$10)-SUMIFS(факт_операции!$L:$L,факт_операции!$D:$D,D498,факт_операции!$I:$I,операции!$F$11))</f>
        <v>0</v>
      </c>
      <c r="J498" s="48">
        <f>ROUND(IF(D498="",0,IF(SUM(р_дни!$J:$J)=0,0,(SUMIFS(БЮДЖЕТ!$V:$V,БЮДЖЕТ!$P:$P,$D498)*IF(G498=ФИО!$Q$8,0,SUM(р_дни!$J:$J))+SUMIFS(факт_операции!$Q:$Q,факт_операции!$D:$D,$D498)*1000)/SUM(р_дни!$J:$J)))/100,0)*100</f>
        <v>0</v>
      </c>
      <c r="K498" s="48">
        <f>IF(D498="",0,SUMIFS(факт_операции!$O:$O,факт_операции!$D:$D,D498)-IF(SUMIFS(факт_операции!$Q:$Q,факт_операции!$D:$D,D498)&lt;&gt;0,SUMIFS(факт_операции!$O:$O,факт_операции!$D:$D,D498,факт_операции!$N:$N,операции!$H$11),0))</f>
        <v>0</v>
      </c>
      <c r="L498" s="48">
        <f>IF(D498="",0,SUMIFS(факт_операции!$T:$T,факт_операции!$D:$D,D498))</f>
        <v>0</v>
      </c>
      <c r="M498" s="86">
        <f t="shared" si="14"/>
        <v>0</v>
      </c>
      <c r="N498" s="36"/>
      <c r="O498" s="92"/>
      <c r="P498" s="96"/>
    </row>
    <row r="499" spans="1:16" x14ac:dyDescent="0.25">
      <c r="A499" s="1"/>
      <c r="B499" s="1"/>
      <c r="C499" s="5">
        <f t="shared" si="15"/>
        <v>489</v>
      </c>
      <c r="D499" s="19" t="str">
        <f>IF(C499&gt;MAX(БЮДЖЕТ!$C:$C),"",INDEX(БЮДЖЕТ!$P$11:$P$9415,C499))</f>
        <v/>
      </c>
      <c r="E499" s="22">
        <f>IF(D499="",0,IF(COUNTIF(БЮДЖЕТ!$P:$P,D499)=1,0,1))</f>
        <v>0</v>
      </c>
      <c r="F499" s="19" t="str">
        <f>IF($D499="","",INDEX(БЮДЖЕТ!$N:$N,SUMIFS(БЮДЖЕТ!$B:$B,БЮДЖЕТ!$P:$P,$D499)))</f>
        <v/>
      </c>
      <c r="G499" s="19" t="str">
        <f>IF($D499="","",INDEX(БЮДЖЕТ!$X:$X,SUMIFS(БЮДЖЕТ!$B:$B,БЮДЖЕТ!$P:$P,$D499)))</f>
        <v/>
      </c>
      <c r="H499" s="36"/>
      <c r="I499" s="30">
        <f>IF(D499="",0,IF(G499=ФИО!$Q$8,0,SUM(р_дни!$J:$J))+SUMIFS(факт_операции!$L:$L,факт_операции!$D:$D,D499,факт_операции!$I:$I,операции!$F$8)-SUMIFS(факт_операции!$L:$L,факт_операции!$D:$D,D499,факт_операции!$I:$I,операции!$F$9)+SUMIFS(факт_операции!$L:$L,факт_операции!$D:$D,D499,факт_операции!$I:$I,операции!$F$10)-SUMIFS(факт_операции!$L:$L,факт_операции!$D:$D,D499,факт_операции!$I:$I,операции!$F$11))</f>
        <v>0</v>
      </c>
      <c r="J499" s="48">
        <f>ROUND(IF(D499="",0,IF(SUM(р_дни!$J:$J)=0,0,(SUMIFS(БЮДЖЕТ!$V:$V,БЮДЖЕТ!$P:$P,$D499)*IF(G499=ФИО!$Q$8,0,SUM(р_дни!$J:$J))+SUMIFS(факт_операции!$Q:$Q,факт_операции!$D:$D,$D499)*1000)/SUM(р_дни!$J:$J)))/100,0)*100</f>
        <v>0</v>
      </c>
      <c r="K499" s="48">
        <f>IF(D499="",0,SUMIFS(факт_операции!$O:$O,факт_операции!$D:$D,D499)-IF(SUMIFS(факт_операции!$Q:$Q,факт_операции!$D:$D,D499)&lt;&gt;0,SUMIFS(факт_операции!$O:$O,факт_операции!$D:$D,D499,факт_операции!$N:$N,операции!$H$11),0))</f>
        <v>0</v>
      </c>
      <c r="L499" s="48">
        <f>IF(D499="",0,SUMIFS(факт_операции!$T:$T,факт_операции!$D:$D,D499))</f>
        <v>0</v>
      </c>
      <c r="M499" s="86">
        <f t="shared" si="14"/>
        <v>0</v>
      </c>
      <c r="N499" s="36"/>
      <c r="O499" s="92"/>
      <c r="P499" s="96"/>
    </row>
    <row r="500" spans="1:16" x14ac:dyDescent="0.25">
      <c r="A500" s="1"/>
      <c r="B500" s="1"/>
      <c r="C500" s="5">
        <f t="shared" si="15"/>
        <v>490</v>
      </c>
      <c r="D500" s="19" t="str">
        <f>IF(C500&gt;MAX(БЮДЖЕТ!$C:$C),"",INDEX(БЮДЖЕТ!$P$11:$P$9415,C500))</f>
        <v/>
      </c>
      <c r="E500" s="22">
        <f>IF(D500="",0,IF(COUNTIF(БЮДЖЕТ!$P:$P,D500)=1,0,1))</f>
        <v>0</v>
      </c>
      <c r="F500" s="19" t="str">
        <f>IF($D500="","",INDEX(БЮДЖЕТ!$N:$N,SUMIFS(БЮДЖЕТ!$B:$B,БЮДЖЕТ!$P:$P,$D500)))</f>
        <v/>
      </c>
      <c r="G500" s="19" t="str">
        <f>IF($D500="","",INDEX(БЮДЖЕТ!$X:$X,SUMIFS(БЮДЖЕТ!$B:$B,БЮДЖЕТ!$P:$P,$D500)))</f>
        <v/>
      </c>
      <c r="H500" s="36"/>
      <c r="I500" s="30">
        <f>IF(D500="",0,IF(G500=ФИО!$Q$8,0,SUM(р_дни!$J:$J))+SUMIFS(факт_операции!$L:$L,факт_операции!$D:$D,D500,факт_операции!$I:$I,операции!$F$8)-SUMIFS(факт_операции!$L:$L,факт_операции!$D:$D,D500,факт_операции!$I:$I,операции!$F$9)+SUMIFS(факт_операции!$L:$L,факт_операции!$D:$D,D500,факт_операции!$I:$I,операции!$F$10)-SUMIFS(факт_операции!$L:$L,факт_операции!$D:$D,D500,факт_операции!$I:$I,операции!$F$11))</f>
        <v>0</v>
      </c>
      <c r="J500" s="48">
        <f>ROUND(IF(D500="",0,IF(SUM(р_дни!$J:$J)=0,0,(SUMIFS(БЮДЖЕТ!$V:$V,БЮДЖЕТ!$P:$P,$D500)*IF(G500=ФИО!$Q$8,0,SUM(р_дни!$J:$J))+SUMIFS(факт_операции!$Q:$Q,факт_операции!$D:$D,$D500)*1000)/SUM(р_дни!$J:$J)))/100,0)*100</f>
        <v>0</v>
      </c>
      <c r="K500" s="48">
        <f>IF(D500="",0,SUMIFS(факт_операции!$O:$O,факт_операции!$D:$D,D500)-IF(SUMIFS(факт_операции!$Q:$Q,факт_операции!$D:$D,D500)&lt;&gt;0,SUMIFS(факт_операции!$O:$O,факт_операции!$D:$D,D500,факт_операции!$N:$N,операции!$H$11),0))</f>
        <v>0</v>
      </c>
      <c r="L500" s="48">
        <f>IF(D500="",0,SUMIFS(факт_операции!$T:$T,факт_операции!$D:$D,D500))</f>
        <v>0</v>
      </c>
      <c r="M500" s="86">
        <f t="shared" si="14"/>
        <v>0</v>
      </c>
      <c r="N500" s="36"/>
      <c r="O500" s="92"/>
      <c r="P500" s="96"/>
    </row>
    <row r="501" spans="1:16" x14ac:dyDescent="0.25">
      <c r="A501" s="1"/>
      <c r="B501" s="1"/>
      <c r="C501" s="5">
        <f t="shared" si="15"/>
        <v>491</v>
      </c>
      <c r="D501" s="19" t="str">
        <f>IF(C501&gt;MAX(БЮДЖЕТ!$C:$C),"",INDEX(БЮДЖЕТ!$P$11:$P$9415,C501))</f>
        <v/>
      </c>
      <c r="E501" s="22">
        <f>IF(D501="",0,IF(COUNTIF(БЮДЖЕТ!$P:$P,D501)=1,0,1))</f>
        <v>0</v>
      </c>
      <c r="F501" s="19" t="str">
        <f>IF($D501="","",INDEX(БЮДЖЕТ!$N:$N,SUMIFS(БЮДЖЕТ!$B:$B,БЮДЖЕТ!$P:$P,$D501)))</f>
        <v/>
      </c>
      <c r="G501" s="19" t="str">
        <f>IF($D501="","",INDEX(БЮДЖЕТ!$X:$X,SUMIFS(БЮДЖЕТ!$B:$B,БЮДЖЕТ!$P:$P,$D501)))</f>
        <v/>
      </c>
      <c r="H501" s="36"/>
      <c r="I501" s="30">
        <f>IF(D501="",0,IF(G501=ФИО!$Q$8,0,SUM(р_дни!$J:$J))+SUMIFS(факт_операции!$L:$L,факт_операции!$D:$D,D501,факт_операции!$I:$I,операции!$F$8)-SUMIFS(факт_операции!$L:$L,факт_операции!$D:$D,D501,факт_операции!$I:$I,операции!$F$9)+SUMIFS(факт_операции!$L:$L,факт_операции!$D:$D,D501,факт_операции!$I:$I,операции!$F$10)-SUMIFS(факт_операции!$L:$L,факт_операции!$D:$D,D501,факт_операции!$I:$I,операции!$F$11))</f>
        <v>0</v>
      </c>
      <c r="J501" s="48">
        <f>ROUND(IF(D501="",0,IF(SUM(р_дни!$J:$J)=0,0,(SUMIFS(БЮДЖЕТ!$V:$V,БЮДЖЕТ!$P:$P,$D501)*IF(G501=ФИО!$Q$8,0,SUM(р_дни!$J:$J))+SUMIFS(факт_операции!$Q:$Q,факт_операции!$D:$D,$D501)*1000)/SUM(р_дни!$J:$J)))/100,0)*100</f>
        <v>0</v>
      </c>
      <c r="K501" s="48">
        <f>IF(D501="",0,SUMIFS(факт_операции!$O:$O,факт_операции!$D:$D,D501)-IF(SUMIFS(факт_операции!$Q:$Q,факт_операции!$D:$D,D501)&lt;&gt;0,SUMIFS(факт_операции!$O:$O,факт_операции!$D:$D,D501,факт_операции!$N:$N,операции!$H$11),0))</f>
        <v>0</v>
      </c>
      <c r="L501" s="48">
        <f>IF(D501="",0,SUMIFS(факт_операции!$T:$T,факт_операции!$D:$D,D501))</f>
        <v>0</v>
      </c>
      <c r="M501" s="86">
        <f t="shared" si="14"/>
        <v>0</v>
      </c>
      <c r="N501" s="36"/>
      <c r="O501" s="92"/>
      <c r="P501" s="96"/>
    </row>
    <row r="502" spans="1:16" x14ac:dyDescent="0.25">
      <c r="A502" s="1"/>
      <c r="B502" s="1"/>
      <c r="C502" s="5">
        <f t="shared" si="15"/>
        <v>492</v>
      </c>
      <c r="D502" s="19" t="str">
        <f>IF(C502&gt;MAX(БЮДЖЕТ!$C:$C),"",INDEX(БЮДЖЕТ!$P$11:$P$9415,C502))</f>
        <v/>
      </c>
      <c r="E502" s="22">
        <f>IF(D502="",0,IF(COUNTIF(БЮДЖЕТ!$P:$P,D502)=1,0,1))</f>
        <v>0</v>
      </c>
      <c r="F502" s="19" t="str">
        <f>IF($D502="","",INDEX(БЮДЖЕТ!$N:$N,SUMIFS(БЮДЖЕТ!$B:$B,БЮДЖЕТ!$P:$P,$D502)))</f>
        <v/>
      </c>
      <c r="G502" s="19" t="str">
        <f>IF($D502="","",INDEX(БЮДЖЕТ!$X:$X,SUMIFS(БЮДЖЕТ!$B:$B,БЮДЖЕТ!$P:$P,$D502)))</f>
        <v/>
      </c>
      <c r="H502" s="36"/>
      <c r="I502" s="30">
        <f>IF(D502="",0,IF(G502=ФИО!$Q$8,0,SUM(р_дни!$J:$J))+SUMIFS(факт_операции!$L:$L,факт_операции!$D:$D,D502,факт_операции!$I:$I,операции!$F$8)-SUMIFS(факт_операции!$L:$L,факт_операции!$D:$D,D502,факт_операции!$I:$I,операции!$F$9)+SUMIFS(факт_операции!$L:$L,факт_операции!$D:$D,D502,факт_операции!$I:$I,операции!$F$10)-SUMIFS(факт_операции!$L:$L,факт_операции!$D:$D,D502,факт_операции!$I:$I,операции!$F$11))</f>
        <v>0</v>
      </c>
      <c r="J502" s="48">
        <f>ROUND(IF(D502="",0,IF(SUM(р_дни!$J:$J)=0,0,(SUMIFS(БЮДЖЕТ!$V:$V,БЮДЖЕТ!$P:$P,$D502)*IF(G502=ФИО!$Q$8,0,SUM(р_дни!$J:$J))+SUMIFS(факт_операции!$Q:$Q,факт_операции!$D:$D,$D502)*1000)/SUM(р_дни!$J:$J)))/100,0)*100</f>
        <v>0</v>
      </c>
      <c r="K502" s="48">
        <f>IF(D502="",0,SUMIFS(факт_операции!$O:$O,факт_операции!$D:$D,D502)-IF(SUMIFS(факт_операции!$Q:$Q,факт_операции!$D:$D,D502)&lt;&gt;0,SUMIFS(факт_операции!$O:$O,факт_операции!$D:$D,D502,факт_операции!$N:$N,операции!$H$11),0))</f>
        <v>0</v>
      </c>
      <c r="L502" s="48">
        <f>IF(D502="",0,SUMIFS(факт_операции!$T:$T,факт_операции!$D:$D,D502))</f>
        <v>0</v>
      </c>
      <c r="M502" s="86">
        <f t="shared" si="14"/>
        <v>0</v>
      </c>
      <c r="N502" s="36"/>
      <c r="O502" s="92"/>
      <c r="P502" s="96"/>
    </row>
    <row r="503" spans="1:16" x14ac:dyDescent="0.25">
      <c r="A503" s="1"/>
      <c r="B503" s="1"/>
      <c r="C503" s="5">
        <f t="shared" si="15"/>
        <v>493</v>
      </c>
      <c r="D503" s="19" t="str">
        <f>IF(C503&gt;MAX(БЮДЖЕТ!$C:$C),"",INDEX(БЮДЖЕТ!$P$11:$P$9415,C503))</f>
        <v/>
      </c>
      <c r="E503" s="22">
        <f>IF(D503="",0,IF(COUNTIF(БЮДЖЕТ!$P:$P,D503)=1,0,1))</f>
        <v>0</v>
      </c>
      <c r="F503" s="19" t="str">
        <f>IF($D503="","",INDEX(БЮДЖЕТ!$N:$N,SUMIFS(БЮДЖЕТ!$B:$B,БЮДЖЕТ!$P:$P,$D503)))</f>
        <v/>
      </c>
      <c r="G503" s="19" t="str">
        <f>IF($D503="","",INDEX(БЮДЖЕТ!$X:$X,SUMIFS(БЮДЖЕТ!$B:$B,БЮДЖЕТ!$P:$P,$D503)))</f>
        <v/>
      </c>
      <c r="H503" s="36"/>
      <c r="I503" s="30">
        <f>IF(D503="",0,IF(G503=ФИО!$Q$8,0,SUM(р_дни!$J:$J))+SUMIFS(факт_операции!$L:$L,факт_операции!$D:$D,D503,факт_операции!$I:$I,операции!$F$8)-SUMIFS(факт_операции!$L:$L,факт_операции!$D:$D,D503,факт_операции!$I:$I,операции!$F$9)+SUMIFS(факт_операции!$L:$L,факт_операции!$D:$D,D503,факт_операции!$I:$I,операции!$F$10)-SUMIFS(факт_операции!$L:$L,факт_операции!$D:$D,D503,факт_операции!$I:$I,операции!$F$11))</f>
        <v>0</v>
      </c>
      <c r="J503" s="48">
        <f>ROUND(IF(D503="",0,IF(SUM(р_дни!$J:$J)=0,0,(SUMIFS(БЮДЖЕТ!$V:$V,БЮДЖЕТ!$P:$P,$D503)*IF(G503=ФИО!$Q$8,0,SUM(р_дни!$J:$J))+SUMIFS(факт_операции!$Q:$Q,факт_операции!$D:$D,$D503)*1000)/SUM(р_дни!$J:$J)))/100,0)*100</f>
        <v>0</v>
      </c>
      <c r="K503" s="48">
        <f>IF(D503="",0,SUMIFS(факт_операции!$O:$O,факт_операции!$D:$D,D503)-IF(SUMIFS(факт_операции!$Q:$Q,факт_операции!$D:$D,D503)&lt;&gt;0,SUMIFS(факт_операции!$O:$O,факт_операции!$D:$D,D503,факт_операции!$N:$N,операции!$H$11),0))</f>
        <v>0</v>
      </c>
      <c r="L503" s="48">
        <f>IF(D503="",0,SUMIFS(факт_операции!$T:$T,факт_операции!$D:$D,D503))</f>
        <v>0</v>
      </c>
      <c r="M503" s="86">
        <f t="shared" si="14"/>
        <v>0</v>
      </c>
      <c r="N503" s="36"/>
      <c r="O503" s="92"/>
      <c r="P503" s="96"/>
    </row>
    <row r="504" spans="1:16" x14ac:dyDescent="0.25">
      <c r="A504" s="1"/>
      <c r="B504" s="1"/>
      <c r="C504" s="5">
        <f t="shared" si="15"/>
        <v>494</v>
      </c>
      <c r="D504" s="19" t="str">
        <f>IF(C504&gt;MAX(БЮДЖЕТ!$C:$C),"",INDEX(БЮДЖЕТ!$P$11:$P$9415,C504))</f>
        <v/>
      </c>
      <c r="E504" s="22">
        <f>IF(D504="",0,IF(COUNTIF(БЮДЖЕТ!$P:$P,D504)=1,0,1))</f>
        <v>0</v>
      </c>
      <c r="F504" s="19" t="str">
        <f>IF($D504="","",INDEX(БЮДЖЕТ!$N:$N,SUMIFS(БЮДЖЕТ!$B:$B,БЮДЖЕТ!$P:$P,$D504)))</f>
        <v/>
      </c>
      <c r="G504" s="19" t="str">
        <f>IF($D504="","",INDEX(БЮДЖЕТ!$X:$X,SUMIFS(БЮДЖЕТ!$B:$B,БЮДЖЕТ!$P:$P,$D504)))</f>
        <v/>
      </c>
      <c r="H504" s="36"/>
      <c r="I504" s="30">
        <f>IF(D504="",0,IF(G504=ФИО!$Q$8,0,SUM(р_дни!$J:$J))+SUMIFS(факт_операции!$L:$L,факт_операции!$D:$D,D504,факт_операции!$I:$I,операции!$F$8)-SUMIFS(факт_операции!$L:$L,факт_операции!$D:$D,D504,факт_операции!$I:$I,операции!$F$9)+SUMIFS(факт_операции!$L:$L,факт_операции!$D:$D,D504,факт_операции!$I:$I,операции!$F$10)-SUMIFS(факт_операции!$L:$L,факт_операции!$D:$D,D504,факт_операции!$I:$I,операции!$F$11))</f>
        <v>0</v>
      </c>
      <c r="J504" s="48">
        <f>ROUND(IF(D504="",0,IF(SUM(р_дни!$J:$J)=0,0,(SUMIFS(БЮДЖЕТ!$V:$V,БЮДЖЕТ!$P:$P,$D504)*IF(G504=ФИО!$Q$8,0,SUM(р_дни!$J:$J))+SUMIFS(факт_операции!$Q:$Q,факт_операции!$D:$D,$D504)*1000)/SUM(р_дни!$J:$J)))/100,0)*100</f>
        <v>0</v>
      </c>
      <c r="K504" s="48">
        <f>IF(D504="",0,SUMIFS(факт_операции!$O:$O,факт_операции!$D:$D,D504)-IF(SUMIFS(факт_операции!$Q:$Q,факт_операции!$D:$D,D504)&lt;&gt;0,SUMIFS(факт_операции!$O:$O,факт_операции!$D:$D,D504,факт_операции!$N:$N,операции!$H$11),0))</f>
        <v>0</v>
      </c>
      <c r="L504" s="48">
        <f>IF(D504="",0,SUMIFS(факт_операции!$T:$T,факт_операции!$D:$D,D504))</f>
        <v>0</v>
      </c>
      <c r="M504" s="86">
        <f t="shared" si="14"/>
        <v>0</v>
      </c>
      <c r="N504" s="36"/>
      <c r="O504" s="92"/>
      <c r="P504" s="96"/>
    </row>
    <row r="505" spans="1:16" x14ac:dyDescent="0.25">
      <c r="A505" s="1"/>
      <c r="B505" s="1"/>
      <c r="C505" s="5">
        <f t="shared" si="15"/>
        <v>495</v>
      </c>
      <c r="D505" s="19" t="str">
        <f>IF(C505&gt;MAX(БЮДЖЕТ!$C:$C),"",INDEX(БЮДЖЕТ!$P$11:$P$9415,C505))</f>
        <v/>
      </c>
      <c r="E505" s="22">
        <f>IF(D505="",0,IF(COUNTIF(БЮДЖЕТ!$P:$P,D505)=1,0,1))</f>
        <v>0</v>
      </c>
      <c r="F505" s="19" t="str">
        <f>IF($D505="","",INDEX(БЮДЖЕТ!$N:$N,SUMIFS(БЮДЖЕТ!$B:$B,БЮДЖЕТ!$P:$P,$D505)))</f>
        <v/>
      </c>
      <c r="G505" s="19" t="str">
        <f>IF($D505="","",INDEX(БЮДЖЕТ!$X:$X,SUMIFS(БЮДЖЕТ!$B:$B,БЮДЖЕТ!$P:$P,$D505)))</f>
        <v/>
      </c>
      <c r="H505" s="36"/>
      <c r="I505" s="30">
        <f>IF(D505="",0,IF(G505=ФИО!$Q$8,0,SUM(р_дни!$J:$J))+SUMIFS(факт_операции!$L:$L,факт_операции!$D:$D,D505,факт_операции!$I:$I,операции!$F$8)-SUMIFS(факт_операции!$L:$L,факт_операции!$D:$D,D505,факт_операции!$I:$I,операции!$F$9)+SUMIFS(факт_операции!$L:$L,факт_операции!$D:$D,D505,факт_операции!$I:$I,операции!$F$10)-SUMIFS(факт_операции!$L:$L,факт_операции!$D:$D,D505,факт_операции!$I:$I,операции!$F$11))</f>
        <v>0</v>
      </c>
      <c r="J505" s="48">
        <f>ROUND(IF(D505="",0,IF(SUM(р_дни!$J:$J)=0,0,(SUMIFS(БЮДЖЕТ!$V:$V,БЮДЖЕТ!$P:$P,$D505)*IF(G505=ФИО!$Q$8,0,SUM(р_дни!$J:$J))+SUMIFS(факт_операции!$Q:$Q,факт_операции!$D:$D,$D505)*1000)/SUM(р_дни!$J:$J)))/100,0)*100</f>
        <v>0</v>
      </c>
      <c r="K505" s="48">
        <f>IF(D505="",0,SUMIFS(факт_операции!$O:$O,факт_операции!$D:$D,D505)-IF(SUMIFS(факт_операции!$Q:$Q,факт_операции!$D:$D,D505)&lt;&gt;0,SUMIFS(факт_операции!$O:$O,факт_операции!$D:$D,D505,факт_операции!$N:$N,операции!$H$11),0))</f>
        <v>0</v>
      </c>
      <c r="L505" s="48">
        <f>IF(D505="",0,SUMIFS(факт_операции!$T:$T,факт_операции!$D:$D,D505))</f>
        <v>0</v>
      </c>
      <c r="M505" s="86">
        <f t="shared" si="14"/>
        <v>0</v>
      </c>
      <c r="N505" s="36"/>
      <c r="O505" s="92"/>
      <c r="P505" s="96"/>
    </row>
    <row r="506" spans="1:16" x14ac:dyDescent="0.25">
      <c r="A506" s="1"/>
      <c r="B506" s="1"/>
      <c r="C506" s="5">
        <f t="shared" si="15"/>
        <v>496</v>
      </c>
      <c r="D506" s="19" t="str">
        <f>IF(C506&gt;MAX(БЮДЖЕТ!$C:$C),"",INDEX(БЮДЖЕТ!$P$11:$P$9415,C506))</f>
        <v/>
      </c>
      <c r="E506" s="22">
        <f>IF(D506="",0,IF(COUNTIF(БЮДЖЕТ!$P:$P,D506)=1,0,1))</f>
        <v>0</v>
      </c>
      <c r="F506" s="19" t="str">
        <f>IF($D506="","",INDEX(БЮДЖЕТ!$N:$N,SUMIFS(БЮДЖЕТ!$B:$B,БЮДЖЕТ!$P:$P,$D506)))</f>
        <v/>
      </c>
      <c r="G506" s="19" t="str">
        <f>IF($D506="","",INDEX(БЮДЖЕТ!$X:$X,SUMIFS(БЮДЖЕТ!$B:$B,БЮДЖЕТ!$P:$P,$D506)))</f>
        <v/>
      </c>
      <c r="H506" s="36"/>
      <c r="I506" s="30">
        <f>IF(D506="",0,IF(G506=ФИО!$Q$8,0,SUM(р_дни!$J:$J))+SUMIFS(факт_операции!$L:$L,факт_операции!$D:$D,D506,факт_операции!$I:$I,операции!$F$8)-SUMIFS(факт_операции!$L:$L,факт_операции!$D:$D,D506,факт_операции!$I:$I,операции!$F$9)+SUMIFS(факт_операции!$L:$L,факт_операции!$D:$D,D506,факт_операции!$I:$I,операции!$F$10)-SUMIFS(факт_операции!$L:$L,факт_операции!$D:$D,D506,факт_операции!$I:$I,операции!$F$11))</f>
        <v>0</v>
      </c>
      <c r="J506" s="48">
        <f>ROUND(IF(D506="",0,IF(SUM(р_дни!$J:$J)=0,0,(SUMIFS(БЮДЖЕТ!$V:$V,БЮДЖЕТ!$P:$P,$D506)*IF(G506=ФИО!$Q$8,0,SUM(р_дни!$J:$J))+SUMIFS(факт_операции!$Q:$Q,факт_операции!$D:$D,$D506)*1000)/SUM(р_дни!$J:$J)))/100,0)*100</f>
        <v>0</v>
      </c>
      <c r="K506" s="48">
        <f>IF(D506="",0,SUMIFS(факт_операции!$O:$O,факт_операции!$D:$D,D506)-IF(SUMIFS(факт_операции!$Q:$Q,факт_операции!$D:$D,D506)&lt;&gt;0,SUMIFS(факт_операции!$O:$O,факт_операции!$D:$D,D506,факт_операции!$N:$N,операции!$H$11),0))</f>
        <v>0</v>
      </c>
      <c r="L506" s="48">
        <f>IF(D506="",0,SUMIFS(факт_операции!$T:$T,факт_операции!$D:$D,D506))</f>
        <v>0</v>
      </c>
      <c r="M506" s="86">
        <f t="shared" si="14"/>
        <v>0</v>
      </c>
      <c r="N506" s="36"/>
      <c r="O506" s="92"/>
      <c r="P506" s="96"/>
    </row>
    <row r="507" spans="1:16" x14ac:dyDescent="0.25">
      <c r="A507" s="1"/>
      <c r="B507" s="1"/>
      <c r="C507" s="5">
        <f t="shared" si="15"/>
        <v>497</v>
      </c>
      <c r="D507" s="19" t="str">
        <f>IF(C507&gt;MAX(БЮДЖЕТ!$C:$C),"",INDEX(БЮДЖЕТ!$P$11:$P$9415,C507))</f>
        <v/>
      </c>
      <c r="E507" s="22">
        <f>IF(D507="",0,IF(COUNTIF(БЮДЖЕТ!$P:$P,D507)=1,0,1))</f>
        <v>0</v>
      </c>
      <c r="F507" s="19" t="str">
        <f>IF($D507="","",INDEX(БЮДЖЕТ!$N:$N,SUMIFS(БЮДЖЕТ!$B:$B,БЮДЖЕТ!$P:$P,$D507)))</f>
        <v/>
      </c>
      <c r="G507" s="19" t="str">
        <f>IF($D507="","",INDEX(БЮДЖЕТ!$X:$X,SUMIFS(БЮДЖЕТ!$B:$B,БЮДЖЕТ!$P:$P,$D507)))</f>
        <v/>
      </c>
      <c r="H507" s="36"/>
      <c r="I507" s="30">
        <f>IF(D507="",0,IF(G507=ФИО!$Q$8,0,SUM(р_дни!$J:$J))+SUMIFS(факт_операции!$L:$L,факт_операции!$D:$D,D507,факт_операции!$I:$I,операции!$F$8)-SUMIFS(факт_операции!$L:$L,факт_операции!$D:$D,D507,факт_операции!$I:$I,операции!$F$9)+SUMIFS(факт_операции!$L:$L,факт_операции!$D:$D,D507,факт_операции!$I:$I,операции!$F$10)-SUMIFS(факт_операции!$L:$L,факт_операции!$D:$D,D507,факт_операции!$I:$I,операции!$F$11))</f>
        <v>0</v>
      </c>
      <c r="J507" s="48">
        <f>ROUND(IF(D507="",0,IF(SUM(р_дни!$J:$J)=0,0,(SUMIFS(БЮДЖЕТ!$V:$V,БЮДЖЕТ!$P:$P,$D507)*IF(G507=ФИО!$Q$8,0,SUM(р_дни!$J:$J))+SUMIFS(факт_операции!$Q:$Q,факт_операции!$D:$D,$D507)*1000)/SUM(р_дни!$J:$J)))/100,0)*100</f>
        <v>0</v>
      </c>
      <c r="K507" s="48">
        <f>IF(D507="",0,SUMIFS(факт_операции!$O:$O,факт_операции!$D:$D,D507)-IF(SUMIFS(факт_операции!$Q:$Q,факт_операции!$D:$D,D507)&lt;&gt;0,SUMIFS(факт_операции!$O:$O,факт_операции!$D:$D,D507,факт_операции!$N:$N,операции!$H$11),0))</f>
        <v>0</v>
      </c>
      <c r="L507" s="48">
        <f>IF(D507="",0,SUMIFS(факт_операции!$T:$T,факт_операции!$D:$D,D507))</f>
        <v>0</v>
      </c>
      <c r="M507" s="86">
        <f t="shared" si="14"/>
        <v>0</v>
      </c>
      <c r="N507" s="36"/>
      <c r="O507" s="92"/>
      <c r="P507" s="96"/>
    </row>
    <row r="508" spans="1:16" x14ac:dyDescent="0.25">
      <c r="A508" s="1"/>
      <c r="B508" s="1"/>
      <c r="C508" s="5">
        <f t="shared" si="15"/>
        <v>498</v>
      </c>
      <c r="D508" s="19" t="str">
        <f>IF(C508&gt;MAX(БЮДЖЕТ!$C:$C),"",INDEX(БЮДЖЕТ!$P$11:$P$9415,C508))</f>
        <v/>
      </c>
      <c r="E508" s="22">
        <f>IF(D508="",0,IF(COUNTIF(БЮДЖЕТ!$P:$P,D508)=1,0,1))</f>
        <v>0</v>
      </c>
      <c r="F508" s="19" t="str">
        <f>IF($D508="","",INDEX(БЮДЖЕТ!$N:$N,SUMIFS(БЮДЖЕТ!$B:$B,БЮДЖЕТ!$P:$P,$D508)))</f>
        <v/>
      </c>
      <c r="G508" s="19" t="str">
        <f>IF($D508="","",INDEX(БЮДЖЕТ!$X:$X,SUMIFS(БЮДЖЕТ!$B:$B,БЮДЖЕТ!$P:$P,$D508)))</f>
        <v/>
      </c>
      <c r="H508" s="36"/>
      <c r="I508" s="30">
        <f>IF(D508="",0,IF(G508=ФИО!$Q$8,0,SUM(р_дни!$J:$J))+SUMIFS(факт_операции!$L:$L,факт_операции!$D:$D,D508,факт_операции!$I:$I,операции!$F$8)-SUMIFS(факт_операции!$L:$L,факт_операции!$D:$D,D508,факт_операции!$I:$I,операции!$F$9)+SUMIFS(факт_операции!$L:$L,факт_операции!$D:$D,D508,факт_операции!$I:$I,операции!$F$10)-SUMIFS(факт_операции!$L:$L,факт_операции!$D:$D,D508,факт_операции!$I:$I,операции!$F$11))</f>
        <v>0</v>
      </c>
      <c r="J508" s="48">
        <f>ROUND(IF(D508="",0,IF(SUM(р_дни!$J:$J)=0,0,(SUMIFS(БЮДЖЕТ!$V:$V,БЮДЖЕТ!$P:$P,$D508)*IF(G508=ФИО!$Q$8,0,SUM(р_дни!$J:$J))+SUMIFS(факт_операции!$Q:$Q,факт_операции!$D:$D,$D508)*1000)/SUM(р_дни!$J:$J)))/100,0)*100</f>
        <v>0</v>
      </c>
      <c r="K508" s="48">
        <f>IF(D508="",0,SUMIFS(факт_операции!$O:$O,факт_операции!$D:$D,D508)-IF(SUMIFS(факт_операции!$Q:$Q,факт_операции!$D:$D,D508)&lt;&gt;0,SUMIFS(факт_операции!$O:$O,факт_операции!$D:$D,D508,факт_операции!$N:$N,операции!$H$11),0))</f>
        <v>0</v>
      </c>
      <c r="L508" s="48">
        <f>IF(D508="",0,SUMIFS(факт_операции!$T:$T,факт_операции!$D:$D,D508))</f>
        <v>0</v>
      </c>
      <c r="M508" s="86">
        <f t="shared" si="14"/>
        <v>0</v>
      </c>
      <c r="N508" s="36"/>
      <c r="O508" s="92"/>
      <c r="P508" s="96"/>
    </row>
    <row r="509" spans="1:16" x14ac:dyDescent="0.25">
      <c r="A509" s="1"/>
      <c r="B509" s="1"/>
      <c r="C509" s="5">
        <f t="shared" si="15"/>
        <v>499</v>
      </c>
      <c r="D509" s="19" t="str">
        <f>IF(C509&gt;MAX(БЮДЖЕТ!$C:$C),"",INDEX(БЮДЖЕТ!$P$11:$P$9415,C509))</f>
        <v/>
      </c>
      <c r="E509" s="22">
        <f>IF(D509="",0,IF(COUNTIF(БЮДЖЕТ!$P:$P,D509)=1,0,1))</f>
        <v>0</v>
      </c>
      <c r="F509" s="19" t="str">
        <f>IF($D509="","",INDEX(БЮДЖЕТ!$N:$N,SUMIFS(БЮДЖЕТ!$B:$B,БЮДЖЕТ!$P:$P,$D509)))</f>
        <v/>
      </c>
      <c r="G509" s="19" t="str">
        <f>IF($D509="","",INDEX(БЮДЖЕТ!$X:$X,SUMIFS(БЮДЖЕТ!$B:$B,БЮДЖЕТ!$P:$P,$D509)))</f>
        <v/>
      </c>
      <c r="H509" s="36"/>
      <c r="I509" s="30">
        <f>IF(D509="",0,IF(G509=ФИО!$Q$8,0,SUM(р_дни!$J:$J))+SUMIFS(факт_операции!$L:$L,факт_операции!$D:$D,D509,факт_операции!$I:$I,операции!$F$8)-SUMIFS(факт_операции!$L:$L,факт_операции!$D:$D,D509,факт_операции!$I:$I,операции!$F$9)+SUMIFS(факт_операции!$L:$L,факт_операции!$D:$D,D509,факт_операции!$I:$I,операции!$F$10)-SUMIFS(факт_операции!$L:$L,факт_операции!$D:$D,D509,факт_операции!$I:$I,операции!$F$11))</f>
        <v>0</v>
      </c>
      <c r="J509" s="48">
        <f>ROUND(IF(D509="",0,IF(SUM(р_дни!$J:$J)=0,0,(SUMIFS(БЮДЖЕТ!$V:$V,БЮДЖЕТ!$P:$P,$D509)*IF(G509=ФИО!$Q$8,0,SUM(р_дни!$J:$J))+SUMIFS(факт_операции!$Q:$Q,факт_операции!$D:$D,$D509)*1000)/SUM(р_дни!$J:$J)))/100,0)*100</f>
        <v>0</v>
      </c>
      <c r="K509" s="48">
        <f>IF(D509="",0,SUMIFS(факт_операции!$O:$O,факт_операции!$D:$D,D509)-IF(SUMIFS(факт_операции!$Q:$Q,факт_операции!$D:$D,D509)&lt;&gt;0,SUMIFS(факт_операции!$O:$O,факт_операции!$D:$D,D509,факт_операции!$N:$N,операции!$H$11),0))</f>
        <v>0</v>
      </c>
      <c r="L509" s="48">
        <f>IF(D509="",0,SUMIFS(факт_операции!$T:$T,факт_операции!$D:$D,D509))</f>
        <v>0</v>
      </c>
      <c r="M509" s="86">
        <f t="shared" si="14"/>
        <v>0</v>
      </c>
      <c r="N509" s="36"/>
      <c r="O509" s="92"/>
      <c r="P509" s="96"/>
    </row>
    <row r="510" spans="1:16" x14ac:dyDescent="0.25">
      <c r="A510" s="1"/>
      <c r="B510" s="1"/>
      <c r="C510" s="5">
        <f t="shared" si="15"/>
        <v>500</v>
      </c>
      <c r="D510" s="19" t="str">
        <f>IF(C510&gt;MAX(БЮДЖЕТ!$C:$C),"",INDEX(БЮДЖЕТ!$P$11:$P$9415,C510))</f>
        <v/>
      </c>
      <c r="E510" s="22">
        <f>IF(D510="",0,IF(COUNTIF(БЮДЖЕТ!$P:$P,D510)=1,0,1))</f>
        <v>0</v>
      </c>
      <c r="F510" s="19" t="str">
        <f>IF($D510="","",INDEX(БЮДЖЕТ!$N:$N,SUMIFS(БЮДЖЕТ!$B:$B,БЮДЖЕТ!$P:$P,$D510)))</f>
        <v/>
      </c>
      <c r="G510" s="19" t="str">
        <f>IF($D510="","",INDEX(БЮДЖЕТ!$X:$X,SUMIFS(БЮДЖЕТ!$B:$B,БЮДЖЕТ!$P:$P,$D510)))</f>
        <v/>
      </c>
      <c r="H510" s="36"/>
      <c r="I510" s="30">
        <f>IF(D510="",0,IF(G510=ФИО!$Q$8,0,SUM(р_дни!$J:$J))+SUMIFS(факт_операции!$L:$L,факт_операции!$D:$D,D510,факт_операции!$I:$I,операции!$F$8)-SUMIFS(факт_операции!$L:$L,факт_операции!$D:$D,D510,факт_операции!$I:$I,операции!$F$9)+SUMIFS(факт_операции!$L:$L,факт_операции!$D:$D,D510,факт_операции!$I:$I,операции!$F$10)-SUMIFS(факт_операции!$L:$L,факт_операции!$D:$D,D510,факт_операции!$I:$I,операции!$F$11))</f>
        <v>0</v>
      </c>
      <c r="J510" s="48">
        <f>ROUND(IF(D510="",0,IF(SUM(р_дни!$J:$J)=0,0,(SUMIFS(БЮДЖЕТ!$V:$V,БЮДЖЕТ!$P:$P,$D510)*IF(G510=ФИО!$Q$8,0,SUM(р_дни!$J:$J))+SUMIFS(факт_операции!$Q:$Q,факт_операции!$D:$D,$D510)*1000)/SUM(р_дни!$J:$J)))/100,0)*100</f>
        <v>0</v>
      </c>
      <c r="K510" s="48">
        <f>IF(D510="",0,SUMIFS(факт_операции!$O:$O,факт_операции!$D:$D,D510)-IF(SUMIFS(факт_операции!$Q:$Q,факт_операции!$D:$D,D510)&lt;&gt;0,SUMIFS(факт_операции!$O:$O,факт_операции!$D:$D,D510,факт_операции!$N:$N,операции!$H$11),0))</f>
        <v>0</v>
      </c>
      <c r="L510" s="48">
        <f>IF(D510="",0,SUMIFS(факт_операции!$T:$T,факт_операции!$D:$D,D510))</f>
        <v>0</v>
      </c>
      <c r="M510" s="86">
        <f t="shared" si="14"/>
        <v>0</v>
      </c>
      <c r="N510" s="36"/>
      <c r="O510" s="92"/>
      <c r="P510" s="96"/>
    </row>
    <row r="511" spans="1:16" x14ac:dyDescent="0.25">
      <c r="A511" s="1"/>
      <c r="B511" s="1"/>
      <c r="C511" s="5">
        <f t="shared" si="15"/>
        <v>501</v>
      </c>
      <c r="D511" s="19" t="str">
        <f>IF(C511&gt;MAX(БЮДЖЕТ!$C:$C),"",INDEX(БЮДЖЕТ!$P$11:$P$9415,C511))</f>
        <v/>
      </c>
      <c r="E511" s="22">
        <f>IF(D511="",0,IF(COUNTIF(БЮДЖЕТ!$P:$P,D511)=1,0,1))</f>
        <v>0</v>
      </c>
      <c r="F511" s="19" t="str">
        <f>IF($D511="","",INDEX(БЮДЖЕТ!$N:$N,SUMIFS(БЮДЖЕТ!$B:$B,БЮДЖЕТ!$P:$P,$D511)))</f>
        <v/>
      </c>
      <c r="G511" s="19" t="str">
        <f>IF($D511="","",INDEX(БЮДЖЕТ!$X:$X,SUMIFS(БЮДЖЕТ!$B:$B,БЮДЖЕТ!$P:$P,$D511)))</f>
        <v/>
      </c>
      <c r="H511" s="36"/>
      <c r="I511" s="30">
        <f>IF(D511="",0,IF(G511=ФИО!$Q$8,0,SUM(р_дни!$J:$J))+SUMIFS(факт_операции!$L:$L,факт_операции!$D:$D,D511,факт_операции!$I:$I,операции!$F$8)-SUMIFS(факт_операции!$L:$L,факт_операции!$D:$D,D511,факт_операции!$I:$I,операции!$F$9)+SUMIFS(факт_операции!$L:$L,факт_операции!$D:$D,D511,факт_операции!$I:$I,операции!$F$10)-SUMIFS(факт_операции!$L:$L,факт_операции!$D:$D,D511,факт_операции!$I:$I,операции!$F$11))</f>
        <v>0</v>
      </c>
      <c r="J511" s="48">
        <f>ROUND(IF(D511="",0,IF(SUM(р_дни!$J:$J)=0,0,(SUMIFS(БЮДЖЕТ!$V:$V,БЮДЖЕТ!$P:$P,$D511)*IF(G511=ФИО!$Q$8,0,SUM(р_дни!$J:$J))+SUMIFS(факт_операции!$Q:$Q,факт_операции!$D:$D,$D511)*1000)/SUM(р_дни!$J:$J)))/100,0)*100</f>
        <v>0</v>
      </c>
      <c r="K511" s="48">
        <f>IF(D511="",0,SUMIFS(факт_операции!$O:$O,факт_операции!$D:$D,D511)-IF(SUMIFS(факт_операции!$Q:$Q,факт_операции!$D:$D,D511)&lt;&gt;0,SUMIFS(факт_операции!$O:$O,факт_операции!$D:$D,D511,факт_операции!$N:$N,операции!$H$11),0))</f>
        <v>0</v>
      </c>
      <c r="L511" s="48">
        <f>IF(D511="",0,SUMIFS(факт_операции!$T:$T,факт_операции!$D:$D,D511))</f>
        <v>0</v>
      </c>
      <c r="M511" s="86">
        <f t="shared" si="14"/>
        <v>0</v>
      </c>
      <c r="N511" s="36"/>
      <c r="O511" s="92"/>
      <c r="P511" s="96"/>
    </row>
    <row r="512" spans="1:16" x14ac:dyDescent="0.25">
      <c r="A512" s="1"/>
      <c r="B512" s="1"/>
      <c r="C512" s="5">
        <f t="shared" si="15"/>
        <v>502</v>
      </c>
      <c r="D512" s="19" t="str">
        <f>IF(C512&gt;MAX(БЮДЖЕТ!$C:$C),"",INDEX(БЮДЖЕТ!$P$11:$P$9415,C512))</f>
        <v/>
      </c>
      <c r="E512" s="22">
        <f>IF(D512="",0,IF(COUNTIF(БЮДЖЕТ!$P:$P,D512)=1,0,1))</f>
        <v>0</v>
      </c>
      <c r="F512" s="19" t="str">
        <f>IF($D512="","",INDEX(БЮДЖЕТ!$N:$N,SUMIFS(БЮДЖЕТ!$B:$B,БЮДЖЕТ!$P:$P,$D512)))</f>
        <v/>
      </c>
      <c r="G512" s="19" t="str">
        <f>IF($D512="","",INDEX(БЮДЖЕТ!$X:$X,SUMIFS(БЮДЖЕТ!$B:$B,БЮДЖЕТ!$P:$P,$D512)))</f>
        <v/>
      </c>
      <c r="H512" s="36"/>
      <c r="I512" s="30">
        <f>IF(D512="",0,IF(G512=ФИО!$Q$8,0,SUM(р_дни!$J:$J))+SUMIFS(факт_операции!$L:$L,факт_операции!$D:$D,D512,факт_операции!$I:$I,операции!$F$8)-SUMIFS(факт_операции!$L:$L,факт_операции!$D:$D,D512,факт_операции!$I:$I,операции!$F$9)+SUMIFS(факт_операции!$L:$L,факт_операции!$D:$D,D512,факт_операции!$I:$I,операции!$F$10)-SUMIFS(факт_операции!$L:$L,факт_операции!$D:$D,D512,факт_операции!$I:$I,операции!$F$11))</f>
        <v>0</v>
      </c>
      <c r="J512" s="48">
        <f>ROUND(IF(D512="",0,IF(SUM(р_дни!$J:$J)=0,0,(SUMIFS(БЮДЖЕТ!$V:$V,БЮДЖЕТ!$P:$P,$D512)*IF(G512=ФИО!$Q$8,0,SUM(р_дни!$J:$J))+SUMIFS(факт_операции!$Q:$Q,факт_операции!$D:$D,$D512)*1000)/SUM(р_дни!$J:$J)))/100,0)*100</f>
        <v>0</v>
      </c>
      <c r="K512" s="48">
        <f>IF(D512="",0,SUMIFS(факт_операции!$O:$O,факт_операции!$D:$D,D512)-IF(SUMIFS(факт_операции!$Q:$Q,факт_операции!$D:$D,D512)&lt;&gt;0,SUMIFS(факт_операции!$O:$O,факт_операции!$D:$D,D512,факт_операции!$N:$N,операции!$H$11),0))</f>
        <v>0</v>
      </c>
      <c r="L512" s="48">
        <f>IF(D512="",0,SUMIFS(факт_операции!$T:$T,факт_операции!$D:$D,D512))</f>
        <v>0</v>
      </c>
      <c r="M512" s="86">
        <f t="shared" si="14"/>
        <v>0</v>
      </c>
      <c r="N512" s="36"/>
      <c r="O512" s="92"/>
      <c r="P512" s="96"/>
    </row>
    <row r="513" spans="1:16" x14ac:dyDescent="0.25">
      <c r="A513" s="1"/>
      <c r="B513" s="1"/>
      <c r="C513" s="5">
        <f t="shared" si="15"/>
        <v>503</v>
      </c>
      <c r="D513" s="19" t="str">
        <f>IF(C513&gt;MAX(БЮДЖЕТ!$C:$C),"",INDEX(БЮДЖЕТ!$P$11:$P$9415,C513))</f>
        <v/>
      </c>
      <c r="E513" s="22">
        <f>IF(D513="",0,IF(COUNTIF(БЮДЖЕТ!$P:$P,D513)=1,0,1))</f>
        <v>0</v>
      </c>
      <c r="F513" s="19" t="str">
        <f>IF($D513="","",INDEX(БЮДЖЕТ!$N:$N,SUMIFS(БЮДЖЕТ!$B:$B,БЮДЖЕТ!$P:$P,$D513)))</f>
        <v/>
      </c>
      <c r="G513" s="19" t="str">
        <f>IF($D513="","",INDEX(БЮДЖЕТ!$X:$X,SUMIFS(БЮДЖЕТ!$B:$B,БЮДЖЕТ!$P:$P,$D513)))</f>
        <v/>
      </c>
      <c r="H513" s="36"/>
      <c r="I513" s="30">
        <f>IF(D513="",0,IF(G513=ФИО!$Q$8,0,SUM(р_дни!$J:$J))+SUMIFS(факт_операции!$L:$L,факт_операции!$D:$D,D513,факт_операции!$I:$I,операции!$F$8)-SUMIFS(факт_операции!$L:$L,факт_операции!$D:$D,D513,факт_операции!$I:$I,операции!$F$9)+SUMIFS(факт_операции!$L:$L,факт_операции!$D:$D,D513,факт_операции!$I:$I,операции!$F$10)-SUMIFS(факт_операции!$L:$L,факт_операции!$D:$D,D513,факт_операции!$I:$I,операции!$F$11))</f>
        <v>0</v>
      </c>
      <c r="J513" s="48">
        <f>ROUND(IF(D513="",0,IF(SUM(р_дни!$J:$J)=0,0,(SUMIFS(БЮДЖЕТ!$V:$V,БЮДЖЕТ!$P:$P,$D513)*IF(G513=ФИО!$Q$8,0,SUM(р_дни!$J:$J))+SUMIFS(факт_операции!$Q:$Q,факт_операции!$D:$D,$D513)*1000)/SUM(р_дни!$J:$J)))/100,0)*100</f>
        <v>0</v>
      </c>
      <c r="K513" s="48">
        <f>IF(D513="",0,SUMIFS(факт_операции!$O:$O,факт_операции!$D:$D,D513)-IF(SUMIFS(факт_операции!$Q:$Q,факт_операции!$D:$D,D513)&lt;&gt;0,SUMIFS(факт_операции!$O:$O,факт_операции!$D:$D,D513,факт_операции!$N:$N,операции!$H$11),0))</f>
        <v>0</v>
      </c>
      <c r="L513" s="48">
        <f>IF(D513="",0,SUMIFS(факт_операции!$T:$T,факт_операции!$D:$D,D513))</f>
        <v>0</v>
      </c>
      <c r="M513" s="86">
        <f t="shared" si="14"/>
        <v>0</v>
      </c>
      <c r="N513" s="36"/>
      <c r="O513" s="92"/>
      <c r="P513" s="96"/>
    </row>
    <row r="514" spans="1:16" x14ac:dyDescent="0.25">
      <c r="A514" s="1"/>
      <c r="B514" s="1"/>
      <c r="C514" s="5">
        <f t="shared" si="15"/>
        <v>504</v>
      </c>
      <c r="D514" s="19" t="str">
        <f>IF(C514&gt;MAX(БЮДЖЕТ!$C:$C),"",INDEX(БЮДЖЕТ!$P$11:$P$9415,C514))</f>
        <v/>
      </c>
      <c r="E514" s="22">
        <f>IF(D514="",0,IF(COUNTIF(БЮДЖЕТ!$P:$P,D514)=1,0,1))</f>
        <v>0</v>
      </c>
      <c r="F514" s="19" t="str">
        <f>IF($D514="","",INDEX(БЮДЖЕТ!$N:$N,SUMIFS(БЮДЖЕТ!$B:$B,БЮДЖЕТ!$P:$P,$D514)))</f>
        <v/>
      </c>
      <c r="G514" s="19" t="str">
        <f>IF($D514="","",INDEX(БЮДЖЕТ!$X:$X,SUMIFS(БЮДЖЕТ!$B:$B,БЮДЖЕТ!$P:$P,$D514)))</f>
        <v/>
      </c>
      <c r="H514" s="36"/>
      <c r="I514" s="30">
        <f>IF(D514="",0,IF(G514=ФИО!$Q$8,0,SUM(р_дни!$J:$J))+SUMIFS(факт_операции!$L:$L,факт_операции!$D:$D,D514,факт_операции!$I:$I,операции!$F$8)-SUMIFS(факт_операции!$L:$L,факт_операции!$D:$D,D514,факт_операции!$I:$I,операции!$F$9)+SUMIFS(факт_операции!$L:$L,факт_операции!$D:$D,D514,факт_операции!$I:$I,операции!$F$10)-SUMIFS(факт_операции!$L:$L,факт_операции!$D:$D,D514,факт_операции!$I:$I,операции!$F$11))</f>
        <v>0</v>
      </c>
      <c r="J514" s="48">
        <f>ROUND(IF(D514="",0,IF(SUM(р_дни!$J:$J)=0,0,(SUMIFS(БЮДЖЕТ!$V:$V,БЮДЖЕТ!$P:$P,$D514)*IF(G514=ФИО!$Q$8,0,SUM(р_дни!$J:$J))+SUMIFS(факт_операции!$Q:$Q,факт_операции!$D:$D,$D514)*1000)/SUM(р_дни!$J:$J)))/100,0)*100</f>
        <v>0</v>
      </c>
      <c r="K514" s="48">
        <f>IF(D514="",0,SUMIFS(факт_операции!$O:$O,факт_операции!$D:$D,D514)-IF(SUMIFS(факт_операции!$Q:$Q,факт_операции!$D:$D,D514)&lt;&gt;0,SUMIFS(факт_операции!$O:$O,факт_операции!$D:$D,D514,факт_операции!$N:$N,операции!$H$11),0))</f>
        <v>0</v>
      </c>
      <c r="L514" s="48">
        <f>IF(D514="",0,SUMIFS(факт_операции!$T:$T,факт_операции!$D:$D,D514))</f>
        <v>0</v>
      </c>
      <c r="M514" s="86">
        <f t="shared" si="14"/>
        <v>0</v>
      </c>
      <c r="N514" s="36"/>
      <c r="O514" s="92"/>
      <c r="P514" s="96"/>
    </row>
    <row r="515" spans="1:16" x14ac:dyDescent="0.25">
      <c r="A515" s="1"/>
      <c r="B515" s="1"/>
      <c r="C515" s="5">
        <f t="shared" si="15"/>
        <v>505</v>
      </c>
      <c r="D515" s="19" t="str">
        <f>IF(C515&gt;MAX(БЮДЖЕТ!$C:$C),"",INDEX(БЮДЖЕТ!$P$11:$P$9415,C515))</f>
        <v/>
      </c>
      <c r="E515" s="22">
        <f>IF(D515="",0,IF(COUNTIF(БЮДЖЕТ!$P:$P,D515)=1,0,1))</f>
        <v>0</v>
      </c>
      <c r="F515" s="19" t="str">
        <f>IF($D515="","",INDEX(БЮДЖЕТ!$N:$N,SUMIFS(БЮДЖЕТ!$B:$B,БЮДЖЕТ!$P:$P,$D515)))</f>
        <v/>
      </c>
      <c r="G515" s="19" t="str">
        <f>IF($D515="","",INDEX(БЮДЖЕТ!$X:$X,SUMIFS(БЮДЖЕТ!$B:$B,БЮДЖЕТ!$P:$P,$D515)))</f>
        <v/>
      </c>
      <c r="H515" s="36"/>
      <c r="I515" s="30">
        <f>IF(D515="",0,IF(G515=ФИО!$Q$8,0,SUM(р_дни!$J:$J))+SUMIFS(факт_операции!$L:$L,факт_операции!$D:$D,D515,факт_операции!$I:$I,операции!$F$8)-SUMIFS(факт_операции!$L:$L,факт_операции!$D:$D,D515,факт_операции!$I:$I,операции!$F$9)+SUMIFS(факт_операции!$L:$L,факт_операции!$D:$D,D515,факт_операции!$I:$I,операции!$F$10)-SUMIFS(факт_операции!$L:$L,факт_операции!$D:$D,D515,факт_операции!$I:$I,операции!$F$11))</f>
        <v>0</v>
      </c>
      <c r="J515" s="48">
        <f>ROUND(IF(D515="",0,IF(SUM(р_дни!$J:$J)=0,0,(SUMIFS(БЮДЖЕТ!$V:$V,БЮДЖЕТ!$P:$P,$D515)*IF(G515=ФИО!$Q$8,0,SUM(р_дни!$J:$J))+SUMIFS(факт_операции!$Q:$Q,факт_операции!$D:$D,$D515)*1000)/SUM(р_дни!$J:$J)))/100,0)*100</f>
        <v>0</v>
      </c>
      <c r="K515" s="48">
        <f>IF(D515="",0,SUMIFS(факт_операции!$O:$O,факт_операции!$D:$D,D515)-IF(SUMIFS(факт_операции!$Q:$Q,факт_операции!$D:$D,D515)&lt;&gt;0,SUMIFS(факт_операции!$O:$O,факт_операции!$D:$D,D515,факт_операции!$N:$N,операции!$H$11),0))</f>
        <v>0</v>
      </c>
      <c r="L515" s="48">
        <f>IF(D515="",0,SUMIFS(факт_операции!$T:$T,факт_операции!$D:$D,D515))</f>
        <v>0</v>
      </c>
      <c r="M515" s="86">
        <f t="shared" si="14"/>
        <v>0</v>
      </c>
      <c r="N515" s="36"/>
      <c r="O515" s="92"/>
      <c r="P515" s="96"/>
    </row>
    <row r="516" spans="1:16" x14ac:dyDescent="0.25">
      <c r="A516" s="1"/>
      <c r="B516" s="1"/>
      <c r="C516" s="5">
        <f t="shared" si="15"/>
        <v>506</v>
      </c>
      <c r="D516" s="19" t="str">
        <f>IF(C516&gt;MAX(БЮДЖЕТ!$C:$C),"",INDEX(БЮДЖЕТ!$P$11:$P$9415,C516))</f>
        <v/>
      </c>
      <c r="E516" s="22">
        <f>IF(D516="",0,IF(COUNTIF(БЮДЖЕТ!$P:$P,D516)=1,0,1))</f>
        <v>0</v>
      </c>
      <c r="F516" s="19" t="str">
        <f>IF($D516="","",INDEX(БЮДЖЕТ!$N:$N,SUMIFS(БЮДЖЕТ!$B:$B,БЮДЖЕТ!$P:$P,$D516)))</f>
        <v/>
      </c>
      <c r="G516" s="19" t="str">
        <f>IF($D516="","",INDEX(БЮДЖЕТ!$X:$X,SUMIFS(БЮДЖЕТ!$B:$B,БЮДЖЕТ!$P:$P,$D516)))</f>
        <v/>
      </c>
      <c r="H516" s="36"/>
      <c r="I516" s="30">
        <f>IF(D516="",0,IF(G516=ФИО!$Q$8,0,SUM(р_дни!$J:$J))+SUMIFS(факт_операции!$L:$L,факт_операции!$D:$D,D516,факт_операции!$I:$I,операции!$F$8)-SUMIFS(факт_операции!$L:$L,факт_операции!$D:$D,D516,факт_операции!$I:$I,операции!$F$9)+SUMIFS(факт_операции!$L:$L,факт_операции!$D:$D,D516,факт_операции!$I:$I,операции!$F$10)-SUMIFS(факт_операции!$L:$L,факт_операции!$D:$D,D516,факт_операции!$I:$I,операции!$F$11))</f>
        <v>0</v>
      </c>
      <c r="J516" s="48">
        <f>ROUND(IF(D516="",0,IF(SUM(р_дни!$J:$J)=0,0,(SUMIFS(БЮДЖЕТ!$V:$V,БЮДЖЕТ!$P:$P,$D516)*IF(G516=ФИО!$Q$8,0,SUM(р_дни!$J:$J))+SUMIFS(факт_операции!$Q:$Q,факт_операции!$D:$D,$D516)*1000)/SUM(р_дни!$J:$J)))/100,0)*100</f>
        <v>0</v>
      </c>
      <c r="K516" s="48">
        <f>IF(D516="",0,SUMIFS(факт_операции!$O:$O,факт_операции!$D:$D,D516)-IF(SUMIFS(факт_операции!$Q:$Q,факт_операции!$D:$D,D516)&lt;&gt;0,SUMIFS(факт_операции!$O:$O,факт_операции!$D:$D,D516,факт_операции!$N:$N,операции!$H$11),0))</f>
        <v>0</v>
      </c>
      <c r="L516" s="48">
        <f>IF(D516="",0,SUMIFS(факт_операции!$T:$T,факт_операции!$D:$D,D516))</f>
        <v>0</v>
      </c>
      <c r="M516" s="86">
        <f t="shared" si="14"/>
        <v>0</v>
      </c>
      <c r="N516" s="36"/>
      <c r="O516" s="92"/>
      <c r="P516" s="96"/>
    </row>
    <row r="517" spans="1:16" x14ac:dyDescent="0.25">
      <c r="A517" s="1"/>
      <c r="B517" s="1"/>
      <c r="C517" s="5">
        <f t="shared" si="15"/>
        <v>507</v>
      </c>
      <c r="D517" s="19" t="str">
        <f>IF(C517&gt;MAX(БЮДЖЕТ!$C:$C),"",INDEX(БЮДЖЕТ!$P$11:$P$9415,C517))</f>
        <v/>
      </c>
      <c r="E517" s="22">
        <f>IF(D517="",0,IF(COUNTIF(БЮДЖЕТ!$P:$P,D517)=1,0,1))</f>
        <v>0</v>
      </c>
      <c r="F517" s="19" t="str">
        <f>IF($D517="","",INDEX(БЮДЖЕТ!$N:$N,SUMIFS(БЮДЖЕТ!$B:$B,БЮДЖЕТ!$P:$P,$D517)))</f>
        <v/>
      </c>
      <c r="G517" s="19" t="str">
        <f>IF($D517="","",INDEX(БЮДЖЕТ!$X:$X,SUMIFS(БЮДЖЕТ!$B:$B,БЮДЖЕТ!$P:$P,$D517)))</f>
        <v/>
      </c>
      <c r="H517" s="36"/>
      <c r="I517" s="30">
        <f>IF(D517="",0,IF(G517=ФИО!$Q$8,0,SUM(р_дни!$J:$J))+SUMIFS(факт_операции!$L:$L,факт_операции!$D:$D,D517,факт_операции!$I:$I,операции!$F$8)-SUMIFS(факт_операции!$L:$L,факт_операции!$D:$D,D517,факт_операции!$I:$I,операции!$F$9)+SUMIFS(факт_операции!$L:$L,факт_операции!$D:$D,D517,факт_операции!$I:$I,операции!$F$10)-SUMIFS(факт_операции!$L:$L,факт_операции!$D:$D,D517,факт_операции!$I:$I,операции!$F$11))</f>
        <v>0</v>
      </c>
      <c r="J517" s="48">
        <f>ROUND(IF(D517="",0,IF(SUM(р_дни!$J:$J)=0,0,(SUMIFS(БЮДЖЕТ!$V:$V,БЮДЖЕТ!$P:$P,$D517)*IF(G517=ФИО!$Q$8,0,SUM(р_дни!$J:$J))+SUMIFS(факт_операции!$Q:$Q,факт_операции!$D:$D,$D517)*1000)/SUM(р_дни!$J:$J)))/100,0)*100</f>
        <v>0</v>
      </c>
      <c r="K517" s="48">
        <f>IF(D517="",0,SUMIFS(факт_операции!$O:$O,факт_операции!$D:$D,D517)-IF(SUMIFS(факт_операции!$Q:$Q,факт_операции!$D:$D,D517)&lt;&gt;0,SUMIFS(факт_операции!$O:$O,факт_операции!$D:$D,D517,факт_операции!$N:$N,операции!$H$11),0))</f>
        <v>0</v>
      </c>
      <c r="L517" s="48">
        <f>IF(D517="",0,SUMIFS(факт_операции!$T:$T,факт_операции!$D:$D,D517))</f>
        <v>0</v>
      </c>
      <c r="M517" s="86">
        <f t="shared" si="14"/>
        <v>0</v>
      </c>
      <c r="N517" s="36"/>
      <c r="O517" s="92"/>
      <c r="P517" s="96"/>
    </row>
    <row r="518" spans="1:16" x14ac:dyDescent="0.25">
      <c r="A518" s="1"/>
      <c r="B518" s="1"/>
      <c r="C518" s="5">
        <f t="shared" si="15"/>
        <v>508</v>
      </c>
      <c r="D518" s="19" t="str">
        <f>IF(C518&gt;MAX(БЮДЖЕТ!$C:$C),"",INDEX(БЮДЖЕТ!$P$11:$P$9415,C518))</f>
        <v/>
      </c>
      <c r="E518" s="22">
        <f>IF(D518="",0,IF(COUNTIF(БЮДЖЕТ!$P:$P,D518)=1,0,1))</f>
        <v>0</v>
      </c>
      <c r="F518" s="19" t="str">
        <f>IF($D518="","",INDEX(БЮДЖЕТ!$N:$N,SUMIFS(БЮДЖЕТ!$B:$B,БЮДЖЕТ!$P:$P,$D518)))</f>
        <v/>
      </c>
      <c r="G518" s="19" t="str">
        <f>IF($D518="","",INDEX(БЮДЖЕТ!$X:$X,SUMIFS(БЮДЖЕТ!$B:$B,БЮДЖЕТ!$P:$P,$D518)))</f>
        <v/>
      </c>
      <c r="H518" s="36"/>
      <c r="I518" s="30">
        <f>IF(D518="",0,IF(G518=ФИО!$Q$8,0,SUM(р_дни!$J:$J))+SUMIFS(факт_операции!$L:$L,факт_операции!$D:$D,D518,факт_операции!$I:$I,операции!$F$8)-SUMIFS(факт_операции!$L:$L,факт_операции!$D:$D,D518,факт_операции!$I:$I,операции!$F$9)+SUMIFS(факт_операции!$L:$L,факт_операции!$D:$D,D518,факт_операции!$I:$I,операции!$F$10)-SUMIFS(факт_операции!$L:$L,факт_операции!$D:$D,D518,факт_операции!$I:$I,операции!$F$11))</f>
        <v>0</v>
      </c>
      <c r="J518" s="48">
        <f>ROUND(IF(D518="",0,IF(SUM(р_дни!$J:$J)=0,0,(SUMIFS(БЮДЖЕТ!$V:$V,БЮДЖЕТ!$P:$P,$D518)*IF(G518=ФИО!$Q$8,0,SUM(р_дни!$J:$J))+SUMIFS(факт_операции!$Q:$Q,факт_операции!$D:$D,$D518)*1000)/SUM(р_дни!$J:$J)))/100,0)*100</f>
        <v>0</v>
      </c>
      <c r="K518" s="48">
        <f>IF(D518="",0,SUMIFS(факт_операции!$O:$O,факт_операции!$D:$D,D518)-IF(SUMIFS(факт_операции!$Q:$Q,факт_операции!$D:$D,D518)&lt;&gt;0,SUMIFS(факт_операции!$O:$O,факт_операции!$D:$D,D518,факт_операции!$N:$N,операции!$H$11),0))</f>
        <v>0</v>
      </c>
      <c r="L518" s="48">
        <f>IF(D518="",0,SUMIFS(факт_операции!$T:$T,факт_операции!$D:$D,D518))</f>
        <v>0</v>
      </c>
      <c r="M518" s="86">
        <f t="shared" si="14"/>
        <v>0</v>
      </c>
      <c r="N518" s="36"/>
      <c r="O518" s="92"/>
      <c r="P518" s="96"/>
    </row>
    <row r="519" spans="1:16" x14ac:dyDescent="0.25">
      <c r="A519" s="1"/>
      <c r="B519" s="1"/>
      <c r="C519" s="5">
        <f t="shared" si="15"/>
        <v>509</v>
      </c>
      <c r="D519" s="19" t="str">
        <f>IF(C519&gt;MAX(БЮДЖЕТ!$C:$C),"",INDEX(БЮДЖЕТ!$P$11:$P$9415,C519))</f>
        <v/>
      </c>
      <c r="E519" s="22">
        <f>IF(D519="",0,IF(COUNTIF(БЮДЖЕТ!$P:$P,D519)=1,0,1))</f>
        <v>0</v>
      </c>
      <c r="F519" s="19" t="str">
        <f>IF($D519="","",INDEX(БЮДЖЕТ!$N:$N,SUMIFS(БЮДЖЕТ!$B:$B,БЮДЖЕТ!$P:$P,$D519)))</f>
        <v/>
      </c>
      <c r="G519" s="19" t="str">
        <f>IF($D519="","",INDEX(БЮДЖЕТ!$X:$X,SUMIFS(БЮДЖЕТ!$B:$B,БЮДЖЕТ!$P:$P,$D519)))</f>
        <v/>
      </c>
      <c r="H519" s="36"/>
      <c r="I519" s="30">
        <f>IF(D519="",0,IF(G519=ФИО!$Q$8,0,SUM(р_дни!$J:$J))+SUMIFS(факт_операции!$L:$L,факт_операции!$D:$D,D519,факт_операции!$I:$I,операции!$F$8)-SUMIFS(факт_операции!$L:$L,факт_операции!$D:$D,D519,факт_операции!$I:$I,операции!$F$9)+SUMIFS(факт_операции!$L:$L,факт_операции!$D:$D,D519,факт_операции!$I:$I,операции!$F$10)-SUMIFS(факт_операции!$L:$L,факт_операции!$D:$D,D519,факт_операции!$I:$I,операции!$F$11))</f>
        <v>0</v>
      </c>
      <c r="J519" s="48">
        <f>ROUND(IF(D519="",0,IF(SUM(р_дни!$J:$J)=0,0,(SUMIFS(БЮДЖЕТ!$V:$V,БЮДЖЕТ!$P:$P,$D519)*IF(G519=ФИО!$Q$8,0,SUM(р_дни!$J:$J))+SUMIFS(факт_операции!$Q:$Q,факт_операции!$D:$D,$D519)*1000)/SUM(р_дни!$J:$J)))/100,0)*100</f>
        <v>0</v>
      </c>
      <c r="K519" s="48">
        <f>IF(D519="",0,SUMIFS(факт_операции!$O:$O,факт_операции!$D:$D,D519)-IF(SUMIFS(факт_операции!$Q:$Q,факт_операции!$D:$D,D519)&lt;&gt;0,SUMIFS(факт_операции!$O:$O,факт_операции!$D:$D,D519,факт_операции!$N:$N,операции!$H$11),0))</f>
        <v>0</v>
      </c>
      <c r="L519" s="48">
        <f>IF(D519="",0,SUMIFS(факт_операции!$T:$T,факт_операции!$D:$D,D519))</f>
        <v>0</v>
      </c>
      <c r="M519" s="86">
        <f t="shared" si="14"/>
        <v>0</v>
      </c>
      <c r="N519" s="36"/>
      <c r="O519" s="92"/>
      <c r="P519" s="96"/>
    </row>
    <row r="520" spans="1:16" x14ac:dyDescent="0.25">
      <c r="A520" s="1"/>
      <c r="B520" s="1"/>
      <c r="C520" s="5">
        <f t="shared" si="15"/>
        <v>510</v>
      </c>
      <c r="D520" s="19" t="str">
        <f>IF(C520&gt;MAX(БЮДЖЕТ!$C:$C),"",INDEX(БЮДЖЕТ!$P$11:$P$9415,C520))</f>
        <v/>
      </c>
      <c r="E520" s="22">
        <f>IF(D520="",0,IF(COUNTIF(БЮДЖЕТ!$P:$P,D520)=1,0,1))</f>
        <v>0</v>
      </c>
      <c r="F520" s="19" t="str">
        <f>IF($D520="","",INDEX(БЮДЖЕТ!$N:$N,SUMIFS(БЮДЖЕТ!$B:$B,БЮДЖЕТ!$P:$P,$D520)))</f>
        <v/>
      </c>
      <c r="G520" s="19" t="str">
        <f>IF($D520="","",INDEX(БЮДЖЕТ!$X:$X,SUMIFS(БЮДЖЕТ!$B:$B,БЮДЖЕТ!$P:$P,$D520)))</f>
        <v/>
      </c>
      <c r="H520" s="36"/>
      <c r="I520" s="30">
        <f>IF(D520="",0,IF(G520=ФИО!$Q$8,0,SUM(р_дни!$J:$J))+SUMIFS(факт_операции!$L:$L,факт_операции!$D:$D,D520,факт_операции!$I:$I,операции!$F$8)-SUMIFS(факт_операции!$L:$L,факт_операции!$D:$D,D520,факт_операции!$I:$I,операции!$F$9)+SUMIFS(факт_операции!$L:$L,факт_операции!$D:$D,D520,факт_операции!$I:$I,операции!$F$10)-SUMIFS(факт_операции!$L:$L,факт_операции!$D:$D,D520,факт_операции!$I:$I,операции!$F$11))</f>
        <v>0</v>
      </c>
      <c r="J520" s="48">
        <f>ROUND(IF(D520="",0,IF(SUM(р_дни!$J:$J)=0,0,(SUMIFS(БЮДЖЕТ!$V:$V,БЮДЖЕТ!$P:$P,$D520)*IF(G520=ФИО!$Q$8,0,SUM(р_дни!$J:$J))+SUMIFS(факт_операции!$Q:$Q,факт_операции!$D:$D,$D520)*1000)/SUM(р_дни!$J:$J)))/100,0)*100</f>
        <v>0</v>
      </c>
      <c r="K520" s="48">
        <f>IF(D520="",0,SUMIFS(факт_операции!$O:$O,факт_операции!$D:$D,D520)-IF(SUMIFS(факт_операции!$Q:$Q,факт_операции!$D:$D,D520)&lt;&gt;0,SUMIFS(факт_операции!$O:$O,факт_операции!$D:$D,D520,факт_операции!$N:$N,операции!$H$11),0))</f>
        <v>0</v>
      </c>
      <c r="L520" s="48">
        <f>IF(D520="",0,SUMIFS(факт_операции!$T:$T,факт_операции!$D:$D,D520))</f>
        <v>0</v>
      </c>
      <c r="M520" s="86">
        <f t="shared" si="14"/>
        <v>0</v>
      </c>
      <c r="N520" s="36"/>
      <c r="O520" s="92"/>
      <c r="P520" s="96"/>
    </row>
    <row r="521" spans="1:16" x14ac:dyDescent="0.25">
      <c r="A521" s="1"/>
      <c r="B521" s="1"/>
      <c r="C521" s="5">
        <f t="shared" si="15"/>
        <v>511</v>
      </c>
      <c r="D521" s="19" t="str">
        <f>IF(C521&gt;MAX(БЮДЖЕТ!$C:$C),"",INDEX(БЮДЖЕТ!$P$11:$P$9415,C521))</f>
        <v/>
      </c>
      <c r="E521" s="22">
        <f>IF(D521="",0,IF(COUNTIF(БЮДЖЕТ!$P:$P,D521)=1,0,1))</f>
        <v>0</v>
      </c>
      <c r="F521" s="19" t="str">
        <f>IF($D521="","",INDEX(БЮДЖЕТ!$N:$N,SUMIFS(БЮДЖЕТ!$B:$B,БЮДЖЕТ!$P:$P,$D521)))</f>
        <v/>
      </c>
      <c r="G521" s="19" t="str">
        <f>IF($D521="","",INDEX(БЮДЖЕТ!$X:$X,SUMIFS(БЮДЖЕТ!$B:$B,БЮДЖЕТ!$P:$P,$D521)))</f>
        <v/>
      </c>
      <c r="H521" s="36"/>
      <c r="I521" s="30">
        <f>IF(D521="",0,IF(G521=ФИО!$Q$8,0,SUM(р_дни!$J:$J))+SUMIFS(факт_операции!$L:$L,факт_операции!$D:$D,D521,факт_операции!$I:$I,операции!$F$8)-SUMIFS(факт_операции!$L:$L,факт_операции!$D:$D,D521,факт_операции!$I:$I,операции!$F$9)+SUMIFS(факт_операции!$L:$L,факт_операции!$D:$D,D521,факт_операции!$I:$I,операции!$F$10)-SUMIFS(факт_операции!$L:$L,факт_операции!$D:$D,D521,факт_операции!$I:$I,операции!$F$11))</f>
        <v>0</v>
      </c>
      <c r="J521" s="48">
        <f>ROUND(IF(D521="",0,IF(SUM(р_дни!$J:$J)=0,0,(SUMIFS(БЮДЖЕТ!$V:$V,БЮДЖЕТ!$P:$P,$D521)*IF(G521=ФИО!$Q$8,0,SUM(р_дни!$J:$J))+SUMIFS(факт_операции!$Q:$Q,факт_операции!$D:$D,$D521)*1000)/SUM(р_дни!$J:$J)))/100,0)*100</f>
        <v>0</v>
      </c>
      <c r="K521" s="48">
        <f>IF(D521="",0,SUMIFS(факт_операции!$O:$O,факт_операции!$D:$D,D521)-IF(SUMIFS(факт_операции!$Q:$Q,факт_операции!$D:$D,D521)&lt;&gt;0,SUMIFS(факт_операции!$O:$O,факт_операции!$D:$D,D521,факт_операции!$N:$N,операции!$H$11),0))</f>
        <v>0</v>
      </c>
      <c r="L521" s="48">
        <f>IF(D521="",0,SUMIFS(факт_операции!$T:$T,факт_операции!$D:$D,D521))</f>
        <v>0</v>
      </c>
      <c r="M521" s="86">
        <f t="shared" si="14"/>
        <v>0</v>
      </c>
      <c r="N521" s="36"/>
      <c r="O521" s="92"/>
      <c r="P521" s="96"/>
    </row>
    <row r="522" spans="1:16" x14ac:dyDescent="0.25">
      <c r="A522" s="1"/>
      <c r="B522" s="1"/>
      <c r="C522" s="5">
        <f t="shared" si="15"/>
        <v>512</v>
      </c>
      <c r="D522" s="19" t="str">
        <f>IF(C522&gt;MAX(БЮДЖЕТ!$C:$C),"",INDEX(БЮДЖЕТ!$P$11:$P$9415,C522))</f>
        <v/>
      </c>
      <c r="E522" s="22">
        <f>IF(D522="",0,IF(COUNTIF(БЮДЖЕТ!$P:$P,D522)=1,0,1))</f>
        <v>0</v>
      </c>
      <c r="F522" s="19" t="str">
        <f>IF($D522="","",INDEX(БЮДЖЕТ!$N:$N,SUMIFS(БЮДЖЕТ!$B:$B,БЮДЖЕТ!$P:$P,$D522)))</f>
        <v/>
      </c>
      <c r="G522" s="19" t="str">
        <f>IF($D522="","",INDEX(БЮДЖЕТ!$X:$X,SUMIFS(БЮДЖЕТ!$B:$B,БЮДЖЕТ!$P:$P,$D522)))</f>
        <v/>
      </c>
      <c r="H522" s="36"/>
      <c r="I522" s="30">
        <f>IF(D522="",0,IF(G522=ФИО!$Q$8,0,SUM(р_дни!$J:$J))+SUMIFS(факт_операции!$L:$L,факт_операции!$D:$D,D522,факт_операции!$I:$I,операции!$F$8)-SUMIFS(факт_операции!$L:$L,факт_операции!$D:$D,D522,факт_операции!$I:$I,операции!$F$9)+SUMIFS(факт_операции!$L:$L,факт_операции!$D:$D,D522,факт_операции!$I:$I,операции!$F$10)-SUMIFS(факт_операции!$L:$L,факт_операции!$D:$D,D522,факт_операции!$I:$I,операции!$F$11))</f>
        <v>0</v>
      </c>
      <c r="J522" s="48">
        <f>ROUND(IF(D522="",0,IF(SUM(р_дни!$J:$J)=0,0,(SUMIFS(БЮДЖЕТ!$V:$V,БЮДЖЕТ!$P:$P,$D522)*IF(G522=ФИО!$Q$8,0,SUM(р_дни!$J:$J))+SUMIFS(факт_операции!$Q:$Q,факт_операции!$D:$D,$D522)*1000)/SUM(р_дни!$J:$J)))/100,0)*100</f>
        <v>0</v>
      </c>
      <c r="K522" s="48">
        <f>IF(D522="",0,SUMIFS(факт_операции!$O:$O,факт_операции!$D:$D,D522)-IF(SUMIFS(факт_операции!$Q:$Q,факт_операции!$D:$D,D522)&lt;&gt;0,SUMIFS(факт_операции!$O:$O,факт_операции!$D:$D,D522,факт_операции!$N:$N,операции!$H$11),0))</f>
        <v>0</v>
      </c>
      <c r="L522" s="48">
        <f>IF(D522="",0,SUMIFS(факт_операции!$T:$T,факт_операции!$D:$D,D522))</f>
        <v>0</v>
      </c>
      <c r="M522" s="86">
        <f t="shared" si="14"/>
        <v>0</v>
      </c>
      <c r="N522" s="36"/>
      <c r="O522" s="92"/>
      <c r="P522" s="96"/>
    </row>
    <row r="523" spans="1:16" x14ac:dyDescent="0.25">
      <c r="A523" s="1"/>
      <c r="B523" s="1"/>
      <c r="C523" s="5">
        <f t="shared" si="15"/>
        <v>513</v>
      </c>
      <c r="D523" s="19" t="str">
        <f>IF(C523&gt;MAX(БЮДЖЕТ!$C:$C),"",INDEX(БЮДЖЕТ!$P$11:$P$9415,C523))</f>
        <v/>
      </c>
      <c r="E523" s="22">
        <f>IF(D523="",0,IF(COUNTIF(БЮДЖЕТ!$P:$P,D523)=1,0,1))</f>
        <v>0</v>
      </c>
      <c r="F523" s="19" t="str">
        <f>IF($D523="","",INDEX(БЮДЖЕТ!$N:$N,SUMIFS(БЮДЖЕТ!$B:$B,БЮДЖЕТ!$P:$P,$D523)))</f>
        <v/>
      </c>
      <c r="G523" s="19" t="str">
        <f>IF($D523="","",INDEX(БЮДЖЕТ!$X:$X,SUMIFS(БЮДЖЕТ!$B:$B,БЮДЖЕТ!$P:$P,$D523)))</f>
        <v/>
      </c>
      <c r="H523" s="36"/>
      <c r="I523" s="30">
        <f>IF(D523="",0,IF(G523=ФИО!$Q$8,0,SUM(р_дни!$J:$J))+SUMIFS(факт_операции!$L:$L,факт_операции!$D:$D,D523,факт_операции!$I:$I,операции!$F$8)-SUMIFS(факт_операции!$L:$L,факт_операции!$D:$D,D523,факт_операции!$I:$I,операции!$F$9)+SUMIFS(факт_операции!$L:$L,факт_операции!$D:$D,D523,факт_операции!$I:$I,операции!$F$10)-SUMIFS(факт_операции!$L:$L,факт_операции!$D:$D,D523,факт_операции!$I:$I,операции!$F$11))</f>
        <v>0</v>
      </c>
      <c r="J523" s="48">
        <f>ROUND(IF(D523="",0,IF(SUM(р_дни!$J:$J)=0,0,(SUMIFS(БЮДЖЕТ!$V:$V,БЮДЖЕТ!$P:$P,$D523)*IF(G523=ФИО!$Q$8,0,SUM(р_дни!$J:$J))+SUMIFS(факт_операции!$Q:$Q,факт_операции!$D:$D,$D523)*1000)/SUM(р_дни!$J:$J)))/100,0)*100</f>
        <v>0</v>
      </c>
      <c r="K523" s="48">
        <f>IF(D523="",0,SUMIFS(факт_операции!$O:$O,факт_операции!$D:$D,D523)-IF(SUMIFS(факт_операции!$Q:$Q,факт_операции!$D:$D,D523)&lt;&gt;0,SUMIFS(факт_операции!$O:$O,факт_операции!$D:$D,D523,факт_операции!$N:$N,операции!$H$11),0))</f>
        <v>0</v>
      </c>
      <c r="L523" s="48">
        <f>IF(D523="",0,SUMIFS(факт_операции!$T:$T,факт_операции!$D:$D,D523))</f>
        <v>0</v>
      </c>
      <c r="M523" s="86">
        <f t="shared" si="14"/>
        <v>0</v>
      </c>
      <c r="N523" s="36"/>
      <c r="O523" s="92"/>
      <c r="P523" s="96"/>
    </row>
    <row r="524" spans="1:16" x14ac:dyDescent="0.25">
      <c r="A524" s="1"/>
      <c r="B524" s="1"/>
      <c r="C524" s="5">
        <f t="shared" si="15"/>
        <v>514</v>
      </c>
      <c r="D524" s="19" t="str">
        <f>IF(C524&gt;MAX(БЮДЖЕТ!$C:$C),"",INDEX(БЮДЖЕТ!$P$11:$P$9415,C524))</f>
        <v/>
      </c>
      <c r="E524" s="22">
        <f>IF(D524="",0,IF(COUNTIF(БЮДЖЕТ!$P:$P,D524)=1,0,1))</f>
        <v>0</v>
      </c>
      <c r="F524" s="19" t="str">
        <f>IF($D524="","",INDEX(БЮДЖЕТ!$N:$N,SUMIFS(БЮДЖЕТ!$B:$B,БЮДЖЕТ!$P:$P,$D524)))</f>
        <v/>
      </c>
      <c r="G524" s="19" t="str">
        <f>IF($D524="","",INDEX(БЮДЖЕТ!$X:$X,SUMIFS(БЮДЖЕТ!$B:$B,БЮДЖЕТ!$P:$P,$D524)))</f>
        <v/>
      </c>
      <c r="H524" s="36"/>
      <c r="I524" s="30">
        <f>IF(D524="",0,IF(G524=ФИО!$Q$8,0,SUM(р_дни!$J:$J))+SUMIFS(факт_операции!$L:$L,факт_операции!$D:$D,D524,факт_операции!$I:$I,операции!$F$8)-SUMIFS(факт_операции!$L:$L,факт_операции!$D:$D,D524,факт_операции!$I:$I,операции!$F$9)+SUMIFS(факт_операции!$L:$L,факт_операции!$D:$D,D524,факт_операции!$I:$I,операции!$F$10)-SUMIFS(факт_операции!$L:$L,факт_операции!$D:$D,D524,факт_операции!$I:$I,операции!$F$11))</f>
        <v>0</v>
      </c>
      <c r="J524" s="48">
        <f>ROUND(IF(D524="",0,IF(SUM(р_дни!$J:$J)=0,0,(SUMIFS(БЮДЖЕТ!$V:$V,БЮДЖЕТ!$P:$P,$D524)*IF(G524=ФИО!$Q$8,0,SUM(р_дни!$J:$J))+SUMIFS(факт_операции!$Q:$Q,факт_операции!$D:$D,$D524)*1000)/SUM(р_дни!$J:$J)))/100,0)*100</f>
        <v>0</v>
      </c>
      <c r="K524" s="48">
        <f>IF(D524="",0,SUMIFS(факт_операции!$O:$O,факт_операции!$D:$D,D524)-IF(SUMIFS(факт_операции!$Q:$Q,факт_операции!$D:$D,D524)&lt;&gt;0,SUMIFS(факт_операции!$O:$O,факт_операции!$D:$D,D524,факт_операции!$N:$N,операции!$H$11),0))</f>
        <v>0</v>
      </c>
      <c r="L524" s="48">
        <f>IF(D524="",0,SUMIFS(факт_операции!$T:$T,факт_операции!$D:$D,D524))</f>
        <v>0</v>
      </c>
      <c r="M524" s="86">
        <f t="shared" ref="M524:M587" si="16">IF(D524="",0,J524-K524-L524)</f>
        <v>0</v>
      </c>
      <c r="N524" s="36"/>
      <c r="O524" s="92"/>
      <c r="P524" s="96"/>
    </row>
    <row r="525" spans="1:16" x14ac:dyDescent="0.25">
      <c r="A525" s="1"/>
      <c r="B525" s="1"/>
      <c r="C525" s="5">
        <f t="shared" ref="C525:C529" si="17">C524+1</f>
        <v>515</v>
      </c>
      <c r="D525" s="19" t="str">
        <f>IF(C525&gt;MAX(БЮДЖЕТ!$C:$C),"",INDEX(БЮДЖЕТ!$P$11:$P$9415,C525))</f>
        <v/>
      </c>
      <c r="E525" s="22">
        <f>IF(D525="",0,IF(COUNTIF(БЮДЖЕТ!$P:$P,D525)=1,0,1))</f>
        <v>0</v>
      </c>
      <c r="F525" s="19" t="str">
        <f>IF($D525="","",INDEX(БЮДЖЕТ!$N:$N,SUMIFS(БЮДЖЕТ!$B:$B,БЮДЖЕТ!$P:$P,$D525)))</f>
        <v/>
      </c>
      <c r="G525" s="19" t="str">
        <f>IF($D525="","",INDEX(БЮДЖЕТ!$X:$X,SUMIFS(БЮДЖЕТ!$B:$B,БЮДЖЕТ!$P:$P,$D525)))</f>
        <v/>
      </c>
      <c r="H525" s="36"/>
      <c r="I525" s="30">
        <f>IF(D525="",0,IF(G525=ФИО!$Q$8,0,SUM(р_дни!$J:$J))+SUMIFS(факт_операции!$L:$L,факт_операции!$D:$D,D525,факт_операции!$I:$I,операции!$F$8)-SUMIFS(факт_операции!$L:$L,факт_операции!$D:$D,D525,факт_операции!$I:$I,операции!$F$9)+SUMIFS(факт_операции!$L:$L,факт_операции!$D:$D,D525,факт_операции!$I:$I,операции!$F$10)-SUMIFS(факт_операции!$L:$L,факт_операции!$D:$D,D525,факт_операции!$I:$I,операции!$F$11))</f>
        <v>0</v>
      </c>
      <c r="J525" s="48">
        <f>ROUND(IF(D525="",0,IF(SUM(р_дни!$J:$J)=0,0,(SUMIFS(БЮДЖЕТ!$V:$V,БЮДЖЕТ!$P:$P,$D525)*IF(G525=ФИО!$Q$8,0,SUM(р_дни!$J:$J))+SUMIFS(факт_операции!$Q:$Q,факт_операции!$D:$D,$D525)*1000)/SUM(р_дни!$J:$J)))/100,0)*100</f>
        <v>0</v>
      </c>
      <c r="K525" s="48">
        <f>IF(D525="",0,SUMIFS(факт_операции!$O:$O,факт_операции!$D:$D,D525)-IF(SUMIFS(факт_операции!$Q:$Q,факт_операции!$D:$D,D525)&lt;&gt;0,SUMIFS(факт_операции!$O:$O,факт_операции!$D:$D,D525,факт_операции!$N:$N,операции!$H$11),0))</f>
        <v>0</v>
      </c>
      <c r="L525" s="48">
        <f>IF(D525="",0,SUMIFS(факт_операции!$T:$T,факт_операции!$D:$D,D525))</f>
        <v>0</v>
      </c>
      <c r="M525" s="86">
        <f t="shared" si="16"/>
        <v>0</v>
      </c>
      <c r="N525" s="36"/>
      <c r="O525" s="92"/>
      <c r="P525" s="96"/>
    </row>
    <row r="526" spans="1:16" x14ac:dyDescent="0.25">
      <c r="A526" s="1"/>
      <c r="B526" s="1"/>
      <c r="C526" s="5">
        <f t="shared" si="17"/>
        <v>516</v>
      </c>
      <c r="D526" s="19" t="str">
        <f>IF(C526&gt;MAX(БЮДЖЕТ!$C:$C),"",INDEX(БЮДЖЕТ!$P$11:$P$9415,C526))</f>
        <v/>
      </c>
      <c r="E526" s="22">
        <f>IF(D526="",0,IF(COUNTIF(БЮДЖЕТ!$P:$P,D526)=1,0,1))</f>
        <v>0</v>
      </c>
      <c r="F526" s="19" t="str">
        <f>IF($D526="","",INDEX(БЮДЖЕТ!$N:$N,SUMIFS(БЮДЖЕТ!$B:$B,БЮДЖЕТ!$P:$P,$D526)))</f>
        <v/>
      </c>
      <c r="G526" s="19" t="str">
        <f>IF($D526="","",INDEX(БЮДЖЕТ!$X:$X,SUMIFS(БЮДЖЕТ!$B:$B,БЮДЖЕТ!$P:$P,$D526)))</f>
        <v/>
      </c>
      <c r="H526" s="36"/>
      <c r="I526" s="30">
        <f>IF(D526="",0,IF(G526=ФИО!$Q$8,0,SUM(р_дни!$J:$J))+SUMIFS(факт_операции!$L:$L,факт_операции!$D:$D,D526,факт_операции!$I:$I,операции!$F$8)-SUMIFS(факт_операции!$L:$L,факт_операции!$D:$D,D526,факт_операции!$I:$I,операции!$F$9)+SUMIFS(факт_операции!$L:$L,факт_операции!$D:$D,D526,факт_операции!$I:$I,операции!$F$10)-SUMIFS(факт_операции!$L:$L,факт_операции!$D:$D,D526,факт_операции!$I:$I,операции!$F$11))</f>
        <v>0</v>
      </c>
      <c r="J526" s="48">
        <f>ROUND(IF(D526="",0,IF(SUM(р_дни!$J:$J)=0,0,(SUMIFS(БЮДЖЕТ!$V:$V,БЮДЖЕТ!$P:$P,$D526)*IF(G526=ФИО!$Q$8,0,SUM(р_дни!$J:$J))+SUMIFS(факт_операции!$Q:$Q,факт_операции!$D:$D,$D526)*1000)/SUM(р_дни!$J:$J)))/100,0)*100</f>
        <v>0</v>
      </c>
      <c r="K526" s="48">
        <f>IF(D526="",0,SUMIFS(факт_операции!$O:$O,факт_операции!$D:$D,D526)-IF(SUMIFS(факт_операции!$Q:$Q,факт_операции!$D:$D,D526)&lt;&gt;0,SUMIFS(факт_операции!$O:$O,факт_операции!$D:$D,D526,факт_операции!$N:$N,операции!$H$11),0))</f>
        <v>0</v>
      </c>
      <c r="L526" s="48">
        <f>IF(D526="",0,SUMIFS(факт_операции!$T:$T,факт_операции!$D:$D,D526))</f>
        <v>0</v>
      </c>
      <c r="M526" s="86">
        <f t="shared" si="16"/>
        <v>0</v>
      </c>
      <c r="N526" s="36"/>
      <c r="O526" s="92"/>
      <c r="P526" s="96"/>
    </row>
    <row r="527" spans="1:16" x14ac:dyDescent="0.25">
      <c r="A527" s="1"/>
      <c r="B527" s="1"/>
      <c r="C527" s="5">
        <f t="shared" si="17"/>
        <v>517</v>
      </c>
      <c r="D527" s="19" t="str">
        <f>IF(C527&gt;MAX(БЮДЖЕТ!$C:$C),"",INDEX(БЮДЖЕТ!$P$11:$P$9415,C527))</f>
        <v/>
      </c>
      <c r="E527" s="22">
        <f>IF(D527="",0,IF(COUNTIF(БЮДЖЕТ!$P:$P,D527)=1,0,1))</f>
        <v>0</v>
      </c>
      <c r="F527" s="19" t="str">
        <f>IF($D527="","",INDEX(БЮДЖЕТ!$N:$N,SUMIFS(БЮДЖЕТ!$B:$B,БЮДЖЕТ!$P:$P,$D527)))</f>
        <v/>
      </c>
      <c r="G527" s="19" t="str">
        <f>IF($D527="","",INDEX(БЮДЖЕТ!$X:$X,SUMIFS(БЮДЖЕТ!$B:$B,БЮДЖЕТ!$P:$P,$D527)))</f>
        <v/>
      </c>
      <c r="H527" s="36"/>
      <c r="I527" s="30">
        <f>IF(D527="",0,IF(G527=ФИО!$Q$8,0,SUM(р_дни!$J:$J))+SUMIFS(факт_операции!$L:$L,факт_операции!$D:$D,D527,факт_операции!$I:$I,операции!$F$8)-SUMIFS(факт_операции!$L:$L,факт_операции!$D:$D,D527,факт_операции!$I:$I,операции!$F$9)+SUMIFS(факт_операции!$L:$L,факт_операции!$D:$D,D527,факт_операции!$I:$I,операции!$F$10)-SUMIFS(факт_операции!$L:$L,факт_операции!$D:$D,D527,факт_операции!$I:$I,операции!$F$11))</f>
        <v>0</v>
      </c>
      <c r="J527" s="48">
        <f>ROUND(IF(D527="",0,IF(SUM(р_дни!$J:$J)=0,0,(SUMIFS(БЮДЖЕТ!$V:$V,БЮДЖЕТ!$P:$P,$D527)*IF(G527=ФИО!$Q$8,0,SUM(р_дни!$J:$J))+SUMIFS(факт_операции!$Q:$Q,факт_операции!$D:$D,$D527)*1000)/SUM(р_дни!$J:$J)))/100,0)*100</f>
        <v>0</v>
      </c>
      <c r="K527" s="48">
        <f>IF(D527="",0,SUMIFS(факт_операции!$O:$O,факт_операции!$D:$D,D527)-IF(SUMIFS(факт_операции!$Q:$Q,факт_операции!$D:$D,D527)&lt;&gt;0,SUMIFS(факт_операции!$O:$O,факт_операции!$D:$D,D527,факт_операции!$N:$N,операции!$H$11),0))</f>
        <v>0</v>
      </c>
      <c r="L527" s="48">
        <f>IF(D527="",0,SUMIFS(факт_операции!$T:$T,факт_операции!$D:$D,D527))</f>
        <v>0</v>
      </c>
      <c r="M527" s="86">
        <f t="shared" si="16"/>
        <v>0</v>
      </c>
      <c r="N527" s="36"/>
      <c r="O527" s="92"/>
      <c r="P527" s="96"/>
    </row>
    <row r="528" spans="1:16" x14ac:dyDescent="0.25">
      <c r="A528" s="1"/>
      <c r="B528" s="1"/>
      <c r="C528" s="5">
        <f t="shared" si="17"/>
        <v>518</v>
      </c>
      <c r="D528" s="19" t="str">
        <f>IF(C528&gt;MAX(БЮДЖЕТ!$C:$C),"",INDEX(БЮДЖЕТ!$P$11:$P$9415,C528))</f>
        <v/>
      </c>
      <c r="E528" s="22">
        <f>IF(D528="",0,IF(COUNTIF(БЮДЖЕТ!$P:$P,D528)=1,0,1))</f>
        <v>0</v>
      </c>
      <c r="F528" s="19" t="str">
        <f>IF($D528="","",INDEX(БЮДЖЕТ!$N:$N,SUMIFS(БЮДЖЕТ!$B:$B,БЮДЖЕТ!$P:$P,$D528)))</f>
        <v/>
      </c>
      <c r="G528" s="19" t="str">
        <f>IF($D528="","",INDEX(БЮДЖЕТ!$X:$X,SUMIFS(БЮДЖЕТ!$B:$B,БЮДЖЕТ!$P:$P,$D528)))</f>
        <v/>
      </c>
      <c r="H528" s="36"/>
      <c r="I528" s="30">
        <f>IF(D528="",0,IF(G528=ФИО!$Q$8,0,SUM(р_дни!$J:$J))+SUMIFS(факт_операции!$L:$L,факт_операции!$D:$D,D528,факт_операции!$I:$I,операции!$F$8)-SUMIFS(факт_операции!$L:$L,факт_операции!$D:$D,D528,факт_операции!$I:$I,операции!$F$9)+SUMIFS(факт_операции!$L:$L,факт_операции!$D:$D,D528,факт_операции!$I:$I,операции!$F$10)-SUMIFS(факт_операции!$L:$L,факт_операции!$D:$D,D528,факт_операции!$I:$I,операции!$F$11))</f>
        <v>0</v>
      </c>
      <c r="J528" s="48">
        <f>ROUND(IF(D528="",0,IF(SUM(р_дни!$J:$J)=0,0,(SUMIFS(БЮДЖЕТ!$V:$V,БЮДЖЕТ!$P:$P,$D528)*IF(G528=ФИО!$Q$8,0,SUM(р_дни!$J:$J))+SUMIFS(факт_операции!$Q:$Q,факт_операции!$D:$D,$D528)*1000)/SUM(р_дни!$J:$J)))/100,0)*100</f>
        <v>0</v>
      </c>
      <c r="K528" s="48">
        <f>IF(D528="",0,SUMIFS(факт_операции!$O:$O,факт_операции!$D:$D,D528)-IF(SUMIFS(факт_операции!$Q:$Q,факт_операции!$D:$D,D528)&lt;&gt;0,SUMIFS(факт_операции!$O:$O,факт_операции!$D:$D,D528,факт_операции!$N:$N,операции!$H$11),0))</f>
        <v>0</v>
      </c>
      <c r="L528" s="48">
        <f>IF(D528="",0,SUMIFS(факт_операции!$T:$T,факт_операции!$D:$D,D528))</f>
        <v>0</v>
      </c>
      <c r="M528" s="86">
        <f t="shared" si="16"/>
        <v>0</v>
      </c>
      <c r="N528" s="36"/>
      <c r="O528" s="92"/>
      <c r="P528" s="96"/>
    </row>
    <row r="529" spans="1:16" x14ac:dyDescent="0.25">
      <c r="A529" s="1"/>
      <c r="B529" s="1"/>
      <c r="C529" s="5">
        <f t="shared" si="17"/>
        <v>519</v>
      </c>
      <c r="D529" s="19" t="str">
        <f>IF(C529&gt;MAX(БЮДЖЕТ!$C:$C),"",INDEX(БЮДЖЕТ!$P$11:$P$9415,C529))</f>
        <v/>
      </c>
      <c r="E529" s="22">
        <f>IF(D529="",0,IF(COUNTIF(БЮДЖЕТ!$P:$P,D529)=1,0,1))</f>
        <v>0</v>
      </c>
      <c r="F529" s="19" t="str">
        <f>IF($D529="","",INDEX(БЮДЖЕТ!$N:$N,SUMIFS(БЮДЖЕТ!$B:$B,БЮДЖЕТ!$P:$P,$D529)))</f>
        <v/>
      </c>
      <c r="G529" s="19" t="str">
        <f>IF($D529="","",INDEX(БЮДЖЕТ!$X:$X,SUMIFS(БЮДЖЕТ!$B:$B,БЮДЖЕТ!$P:$P,$D529)))</f>
        <v/>
      </c>
      <c r="H529" s="36"/>
      <c r="I529" s="30">
        <f>IF(D529="",0,IF(G529=ФИО!$Q$8,0,SUM(р_дни!$J:$J))+SUMIFS(факт_операции!$L:$L,факт_операции!$D:$D,D529,факт_операции!$I:$I,операции!$F$8)-SUMIFS(факт_операции!$L:$L,факт_операции!$D:$D,D529,факт_операции!$I:$I,операции!$F$9)+SUMIFS(факт_операции!$L:$L,факт_операции!$D:$D,D529,факт_операции!$I:$I,операции!$F$10)-SUMIFS(факт_операции!$L:$L,факт_операции!$D:$D,D529,факт_операции!$I:$I,операции!$F$11))</f>
        <v>0</v>
      </c>
      <c r="J529" s="48">
        <f>ROUND(IF(D529="",0,IF(SUM(р_дни!$J:$J)=0,0,(SUMIFS(БЮДЖЕТ!$V:$V,БЮДЖЕТ!$P:$P,$D529)*IF(G529=ФИО!$Q$8,0,SUM(р_дни!$J:$J))+SUMIFS(факт_операции!$Q:$Q,факт_операции!$D:$D,$D529)*1000)/SUM(р_дни!$J:$J)))/100,0)*100</f>
        <v>0</v>
      </c>
      <c r="K529" s="48">
        <f>IF(D529="",0,SUMIFS(факт_операции!$O:$O,факт_операции!$D:$D,D529)-IF(SUMIFS(факт_операции!$Q:$Q,факт_операции!$D:$D,D529)&lt;&gt;0,SUMIFS(факт_операции!$O:$O,факт_операции!$D:$D,D529,факт_операции!$N:$N,операции!$H$11),0))</f>
        <v>0</v>
      </c>
      <c r="L529" s="48">
        <f>IF(D529="",0,SUMIFS(факт_операции!$T:$T,факт_операции!$D:$D,D529))</f>
        <v>0</v>
      </c>
      <c r="M529" s="86">
        <f t="shared" si="16"/>
        <v>0</v>
      </c>
      <c r="N529" s="36"/>
      <c r="O529" s="92"/>
      <c r="P529" s="96"/>
    </row>
    <row r="530" spans="1:16" x14ac:dyDescent="0.25">
      <c r="A530" s="1"/>
      <c r="B530" s="1"/>
      <c r="C530" s="5">
        <f t="shared" ref="C530:C588" si="18">C529+1</f>
        <v>520</v>
      </c>
      <c r="D530" s="19" t="str">
        <f>IF(C530&gt;MAX(БЮДЖЕТ!$C:$C),"",INDEX(БЮДЖЕТ!$P$11:$P$9415,C530))</f>
        <v/>
      </c>
      <c r="E530" s="22">
        <f>IF(D530="",0,IF(COUNTIF(БЮДЖЕТ!$P:$P,D530)=1,0,1))</f>
        <v>0</v>
      </c>
      <c r="F530" s="19" t="str">
        <f>IF($D530="","",INDEX(БЮДЖЕТ!$N:$N,SUMIFS(БЮДЖЕТ!$B:$B,БЮДЖЕТ!$P:$P,$D530)))</f>
        <v/>
      </c>
      <c r="G530" s="19" t="str">
        <f>IF($D530="","",INDEX(БЮДЖЕТ!$X:$X,SUMIFS(БЮДЖЕТ!$B:$B,БЮДЖЕТ!$P:$P,$D530)))</f>
        <v/>
      </c>
      <c r="H530" s="36"/>
      <c r="I530" s="30">
        <f>IF(D530="",0,IF(G530=ФИО!$Q$8,0,SUM(р_дни!$J:$J))+SUMIFS(факт_операции!$L:$L,факт_операции!$D:$D,D530,факт_операции!$I:$I,операции!$F$8)-SUMIFS(факт_операции!$L:$L,факт_операции!$D:$D,D530,факт_операции!$I:$I,операции!$F$9)+SUMIFS(факт_операции!$L:$L,факт_операции!$D:$D,D530,факт_операции!$I:$I,операции!$F$10)-SUMIFS(факт_операции!$L:$L,факт_операции!$D:$D,D530,факт_операции!$I:$I,операции!$F$11))</f>
        <v>0</v>
      </c>
      <c r="J530" s="48">
        <f>ROUND(IF(D530="",0,IF(SUM(р_дни!$J:$J)=0,0,(SUMIFS(БЮДЖЕТ!$V:$V,БЮДЖЕТ!$P:$P,$D530)*IF(G530=ФИО!$Q$8,0,SUM(р_дни!$J:$J))+SUMIFS(факт_операции!$Q:$Q,факт_операции!$D:$D,$D530)*1000)/SUM(р_дни!$J:$J)))/100,0)*100</f>
        <v>0</v>
      </c>
      <c r="K530" s="48">
        <f>IF(D530="",0,SUMIFS(факт_операции!$O:$O,факт_операции!$D:$D,D530)-IF(SUMIFS(факт_операции!$Q:$Q,факт_операции!$D:$D,D530)&lt;&gt;0,SUMIFS(факт_операции!$O:$O,факт_операции!$D:$D,D530,факт_операции!$N:$N,операции!$H$11),0))</f>
        <v>0</v>
      </c>
      <c r="L530" s="48">
        <f>IF(D530="",0,SUMIFS(факт_операции!$T:$T,факт_операции!$D:$D,D530))</f>
        <v>0</v>
      </c>
      <c r="M530" s="86">
        <f t="shared" si="16"/>
        <v>0</v>
      </c>
      <c r="N530" s="36"/>
      <c r="O530" s="92"/>
      <c r="P530" s="96"/>
    </row>
    <row r="531" spans="1:16" x14ac:dyDescent="0.25">
      <c r="A531" s="1"/>
      <c r="B531" s="1"/>
      <c r="C531" s="5">
        <f t="shared" si="18"/>
        <v>521</v>
      </c>
      <c r="D531" s="19" t="str">
        <f>IF(C531&gt;MAX(БЮДЖЕТ!$C:$C),"",INDEX(БЮДЖЕТ!$P$11:$P$9415,C531))</f>
        <v/>
      </c>
      <c r="E531" s="22">
        <f>IF(D531="",0,IF(COUNTIF(БЮДЖЕТ!$P:$P,D531)=1,0,1))</f>
        <v>0</v>
      </c>
      <c r="F531" s="19" t="str">
        <f>IF($D531="","",INDEX(БЮДЖЕТ!$N:$N,SUMIFS(БЮДЖЕТ!$B:$B,БЮДЖЕТ!$P:$P,$D531)))</f>
        <v/>
      </c>
      <c r="G531" s="19" t="str">
        <f>IF($D531="","",INDEX(БЮДЖЕТ!$X:$X,SUMIFS(БЮДЖЕТ!$B:$B,БЮДЖЕТ!$P:$P,$D531)))</f>
        <v/>
      </c>
      <c r="H531" s="36"/>
      <c r="I531" s="30">
        <f>IF(D531="",0,IF(G531=ФИО!$Q$8,0,SUM(р_дни!$J:$J))+SUMIFS(факт_операции!$L:$L,факт_операции!$D:$D,D531,факт_операции!$I:$I,операции!$F$8)-SUMIFS(факт_операции!$L:$L,факт_операции!$D:$D,D531,факт_операции!$I:$I,операции!$F$9)+SUMIFS(факт_операции!$L:$L,факт_операции!$D:$D,D531,факт_операции!$I:$I,операции!$F$10)-SUMIFS(факт_операции!$L:$L,факт_операции!$D:$D,D531,факт_операции!$I:$I,операции!$F$11))</f>
        <v>0</v>
      </c>
      <c r="J531" s="48">
        <f>ROUND(IF(D531="",0,IF(SUM(р_дни!$J:$J)=0,0,(SUMIFS(БЮДЖЕТ!$V:$V,БЮДЖЕТ!$P:$P,$D531)*IF(G531=ФИО!$Q$8,0,SUM(р_дни!$J:$J))+SUMIFS(факт_операции!$Q:$Q,факт_операции!$D:$D,$D531)*1000)/SUM(р_дни!$J:$J)))/100,0)*100</f>
        <v>0</v>
      </c>
      <c r="K531" s="48">
        <f>IF(D531="",0,SUMIFS(факт_операции!$O:$O,факт_операции!$D:$D,D531)-IF(SUMIFS(факт_операции!$Q:$Q,факт_операции!$D:$D,D531)&lt;&gt;0,SUMIFS(факт_операции!$O:$O,факт_операции!$D:$D,D531,факт_операции!$N:$N,операции!$H$11),0))</f>
        <v>0</v>
      </c>
      <c r="L531" s="48">
        <f>IF(D531="",0,SUMIFS(факт_операции!$T:$T,факт_операции!$D:$D,D531))</f>
        <v>0</v>
      </c>
      <c r="M531" s="86">
        <f t="shared" si="16"/>
        <v>0</v>
      </c>
      <c r="N531" s="36"/>
      <c r="O531" s="92"/>
      <c r="P531" s="96"/>
    </row>
    <row r="532" spans="1:16" x14ac:dyDescent="0.25">
      <c r="A532" s="1"/>
      <c r="B532" s="1"/>
      <c r="C532" s="5">
        <f t="shared" si="18"/>
        <v>522</v>
      </c>
      <c r="D532" s="19" t="str">
        <f>IF(C532&gt;MAX(БЮДЖЕТ!$C:$C),"",INDEX(БЮДЖЕТ!$P$11:$P$9415,C532))</f>
        <v/>
      </c>
      <c r="E532" s="22">
        <f>IF(D532="",0,IF(COUNTIF(БЮДЖЕТ!$P:$P,D532)=1,0,1))</f>
        <v>0</v>
      </c>
      <c r="F532" s="19" t="str">
        <f>IF($D532="","",INDEX(БЮДЖЕТ!$N:$N,SUMIFS(БЮДЖЕТ!$B:$B,БЮДЖЕТ!$P:$P,$D532)))</f>
        <v/>
      </c>
      <c r="G532" s="19" t="str">
        <f>IF($D532="","",INDEX(БЮДЖЕТ!$X:$X,SUMIFS(БЮДЖЕТ!$B:$B,БЮДЖЕТ!$P:$P,$D532)))</f>
        <v/>
      </c>
      <c r="H532" s="36"/>
      <c r="I532" s="30">
        <f>IF(D532="",0,IF(G532=ФИО!$Q$8,0,SUM(р_дни!$J:$J))+SUMIFS(факт_операции!$L:$L,факт_операции!$D:$D,D532,факт_операции!$I:$I,операции!$F$8)-SUMIFS(факт_операции!$L:$L,факт_операции!$D:$D,D532,факт_операции!$I:$I,операции!$F$9)+SUMIFS(факт_операции!$L:$L,факт_операции!$D:$D,D532,факт_операции!$I:$I,операции!$F$10)-SUMIFS(факт_операции!$L:$L,факт_операции!$D:$D,D532,факт_операции!$I:$I,операции!$F$11))</f>
        <v>0</v>
      </c>
      <c r="J532" s="48">
        <f>ROUND(IF(D532="",0,IF(SUM(р_дни!$J:$J)=0,0,(SUMIFS(БЮДЖЕТ!$V:$V,БЮДЖЕТ!$P:$P,$D532)*IF(G532=ФИО!$Q$8,0,SUM(р_дни!$J:$J))+SUMIFS(факт_операции!$Q:$Q,факт_операции!$D:$D,$D532)*1000)/SUM(р_дни!$J:$J)))/100,0)*100</f>
        <v>0</v>
      </c>
      <c r="K532" s="48">
        <f>IF(D532="",0,SUMIFS(факт_операции!$O:$O,факт_операции!$D:$D,D532)-IF(SUMIFS(факт_операции!$Q:$Q,факт_операции!$D:$D,D532)&lt;&gt;0,SUMIFS(факт_операции!$O:$O,факт_операции!$D:$D,D532,факт_операции!$N:$N,операции!$H$11),0))</f>
        <v>0</v>
      </c>
      <c r="L532" s="48">
        <f>IF(D532="",0,SUMIFS(факт_операции!$T:$T,факт_операции!$D:$D,D532))</f>
        <v>0</v>
      </c>
      <c r="M532" s="86">
        <f t="shared" si="16"/>
        <v>0</v>
      </c>
      <c r="N532" s="36"/>
      <c r="O532" s="92"/>
      <c r="P532" s="96"/>
    </row>
    <row r="533" spans="1:16" x14ac:dyDescent="0.25">
      <c r="A533" s="1"/>
      <c r="B533" s="1"/>
      <c r="C533" s="5">
        <f t="shared" si="18"/>
        <v>523</v>
      </c>
      <c r="D533" s="19" t="str">
        <f>IF(C533&gt;MAX(БЮДЖЕТ!$C:$C),"",INDEX(БЮДЖЕТ!$P$11:$P$9415,C533))</f>
        <v/>
      </c>
      <c r="E533" s="22">
        <f>IF(D533="",0,IF(COUNTIF(БЮДЖЕТ!$P:$P,D533)=1,0,1))</f>
        <v>0</v>
      </c>
      <c r="F533" s="19" t="str">
        <f>IF($D533="","",INDEX(БЮДЖЕТ!$N:$N,SUMIFS(БЮДЖЕТ!$B:$B,БЮДЖЕТ!$P:$P,$D533)))</f>
        <v/>
      </c>
      <c r="G533" s="19" t="str">
        <f>IF($D533="","",INDEX(БЮДЖЕТ!$X:$X,SUMIFS(БЮДЖЕТ!$B:$B,БЮДЖЕТ!$P:$P,$D533)))</f>
        <v/>
      </c>
      <c r="H533" s="36"/>
      <c r="I533" s="30">
        <f>IF(D533="",0,IF(G533=ФИО!$Q$8,0,SUM(р_дни!$J:$J))+SUMIFS(факт_операции!$L:$L,факт_операции!$D:$D,D533,факт_операции!$I:$I,операции!$F$8)-SUMIFS(факт_операции!$L:$L,факт_операции!$D:$D,D533,факт_операции!$I:$I,операции!$F$9)+SUMIFS(факт_операции!$L:$L,факт_операции!$D:$D,D533,факт_операции!$I:$I,операции!$F$10)-SUMIFS(факт_операции!$L:$L,факт_операции!$D:$D,D533,факт_операции!$I:$I,операции!$F$11))</f>
        <v>0</v>
      </c>
      <c r="J533" s="48">
        <f>ROUND(IF(D533="",0,IF(SUM(р_дни!$J:$J)=0,0,(SUMIFS(БЮДЖЕТ!$V:$V,БЮДЖЕТ!$P:$P,$D533)*IF(G533=ФИО!$Q$8,0,SUM(р_дни!$J:$J))+SUMIFS(факт_операции!$Q:$Q,факт_операции!$D:$D,$D533)*1000)/SUM(р_дни!$J:$J)))/100,0)*100</f>
        <v>0</v>
      </c>
      <c r="K533" s="48">
        <f>IF(D533="",0,SUMIFS(факт_операции!$O:$O,факт_операции!$D:$D,D533)-IF(SUMIFS(факт_операции!$Q:$Q,факт_операции!$D:$D,D533)&lt;&gt;0,SUMIFS(факт_операции!$O:$O,факт_операции!$D:$D,D533,факт_операции!$N:$N,операции!$H$11),0))</f>
        <v>0</v>
      </c>
      <c r="L533" s="48">
        <f>IF(D533="",0,SUMIFS(факт_операции!$T:$T,факт_операции!$D:$D,D533))</f>
        <v>0</v>
      </c>
      <c r="M533" s="86">
        <f t="shared" si="16"/>
        <v>0</v>
      </c>
      <c r="N533" s="36"/>
      <c r="O533" s="92"/>
      <c r="P533" s="96"/>
    </row>
    <row r="534" spans="1:16" x14ac:dyDescent="0.25">
      <c r="A534" s="1"/>
      <c r="B534" s="1"/>
      <c r="C534" s="5">
        <f t="shared" si="18"/>
        <v>524</v>
      </c>
      <c r="D534" s="19" t="str">
        <f>IF(C534&gt;MAX(БЮДЖЕТ!$C:$C),"",INDEX(БЮДЖЕТ!$P$11:$P$9415,C534))</f>
        <v/>
      </c>
      <c r="E534" s="22">
        <f>IF(D534="",0,IF(COUNTIF(БЮДЖЕТ!$P:$P,D534)=1,0,1))</f>
        <v>0</v>
      </c>
      <c r="F534" s="19" t="str">
        <f>IF($D534="","",INDEX(БЮДЖЕТ!$N:$N,SUMIFS(БЮДЖЕТ!$B:$B,БЮДЖЕТ!$P:$P,$D534)))</f>
        <v/>
      </c>
      <c r="G534" s="19" t="str">
        <f>IF($D534="","",INDEX(БЮДЖЕТ!$X:$X,SUMIFS(БЮДЖЕТ!$B:$B,БЮДЖЕТ!$P:$P,$D534)))</f>
        <v/>
      </c>
      <c r="H534" s="36"/>
      <c r="I534" s="30">
        <f>IF(D534="",0,IF(G534=ФИО!$Q$8,0,SUM(р_дни!$J:$J))+SUMIFS(факт_операции!$L:$L,факт_операции!$D:$D,D534,факт_операции!$I:$I,операции!$F$8)-SUMIFS(факт_операции!$L:$L,факт_операции!$D:$D,D534,факт_операции!$I:$I,операции!$F$9)+SUMIFS(факт_операции!$L:$L,факт_операции!$D:$D,D534,факт_операции!$I:$I,операции!$F$10)-SUMIFS(факт_операции!$L:$L,факт_операции!$D:$D,D534,факт_операции!$I:$I,операции!$F$11))</f>
        <v>0</v>
      </c>
      <c r="J534" s="48">
        <f>ROUND(IF(D534="",0,IF(SUM(р_дни!$J:$J)=0,0,(SUMIFS(БЮДЖЕТ!$V:$V,БЮДЖЕТ!$P:$P,$D534)*IF(G534=ФИО!$Q$8,0,SUM(р_дни!$J:$J))+SUMIFS(факт_операции!$Q:$Q,факт_операции!$D:$D,$D534)*1000)/SUM(р_дни!$J:$J)))/100,0)*100</f>
        <v>0</v>
      </c>
      <c r="K534" s="48">
        <f>IF(D534="",0,SUMIFS(факт_операции!$O:$O,факт_операции!$D:$D,D534)-IF(SUMIFS(факт_операции!$Q:$Q,факт_операции!$D:$D,D534)&lt;&gt;0,SUMIFS(факт_операции!$O:$O,факт_операции!$D:$D,D534,факт_операции!$N:$N,операции!$H$11),0))</f>
        <v>0</v>
      </c>
      <c r="L534" s="48">
        <f>IF(D534="",0,SUMIFS(факт_операции!$T:$T,факт_операции!$D:$D,D534))</f>
        <v>0</v>
      </c>
      <c r="M534" s="86">
        <f t="shared" si="16"/>
        <v>0</v>
      </c>
      <c r="N534" s="36"/>
      <c r="O534" s="92"/>
      <c r="P534" s="96"/>
    </row>
    <row r="535" spans="1:16" x14ac:dyDescent="0.25">
      <c r="A535" s="1"/>
      <c r="B535" s="1"/>
      <c r="C535" s="5">
        <f t="shared" si="18"/>
        <v>525</v>
      </c>
      <c r="D535" s="19" t="str">
        <f>IF(C535&gt;MAX(БЮДЖЕТ!$C:$C),"",INDEX(БЮДЖЕТ!$P$11:$P$9415,C535))</f>
        <v/>
      </c>
      <c r="E535" s="22">
        <f>IF(D535="",0,IF(COUNTIF(БЮДЖЕТ!$P:$P,D535)=1,0,1))</f>
        <v>0</v>
      </c>
      <c r="F535" s="19" t="str">
        <f>IF($D535="","",INDEX(БЮДЖЕТ!$N:$N,SUMIFS(БЮДЖЕТ!$B:$B,БЮДЖЕТ!$P:$P,$D535)))</f>
        <v/>
      </c>
      <c r="G535" s="19" t="str">
        <f>IF($D535="","",INDEX(БЮДЖЕТ!$X:$X,SUMIFS(БЮДЖЕТ!$B:$B,БЮДЖЕТ!$P:$P,$D535)))</f>
        <v/>
      </c>
      <c r="H535" s="36"/>
      <c r="I535" s="30">
        <f>IF(D535="",0,IF(G535=ФИО!$Q$8,0,SUM(р_дни!$J:$J))+SUMIFS(факт_операции!$L:$L,факт_операции!$D:$D,D535,факт_операции!$I:$I,операции!$F$8)-SUMIFS(факт_операции!$L:$L,факт_операции!$D:$D,D535,факт_операции!$I:$I,операции!$F$9)+SUMIFS(факт_операции!$L:$L,факт_операции!$D:$D,D535,факт_операции!$I:$I,операции!$F$10)-SUMIFS(факт_операции!$L:$L,факт_операции!$D:$D,D535,факт_операции!$I:$I,операции!$F$11))</f>
        <v>0</v>
      </c>
      <c r="J535" s="48">
        <f>ROUND(IF(D535="",0,IF(SUM(р_дни!$J:$J)=0,0,(SUMIFS(БЮДЖЕТ!$V:$V,БЮДЖЕТ!$P:$P,$D535)*IF(G535=ФИО!$Q$8,0,SUM(р_дни!$J:$J))+SUMIFS(факт_операции!$Q:$Q,факт_операции!$D:$D,$D535)*1000)/SUM(р_дни!$J:$J)))/100,0)*100</f>
        <v>0</v>
      </c>
      <c r="K535" s="48">
        <f>IF(D535="",0,SUMIFS(факт_операции!$O:$O,факт_операции!$D:$D,D535)-IF(SUMIFS(факт_операции!$Q:$Q,факт_операции!$D:$D,D535)&lt;&gt;0,SUMIFS(факт_операции!$O:$O,факт_операции!$D:$D,D535,факт_операции!$N:$N,операции!$H$11),0))</f>
        <v>0</v>
      </c>
      <c r="L535" s="48">
        <f>IF(D535="",0,SUMIFS(факт_операции!$T:$T,факт_операции!$D:$D,D535))</f>
        <v>0</v>
      </c>
      <c r="M535" s="86">
        <f t="shared" si="16"/>
        <v>0</v>
      </c>
      <c r="N535" s="36"/>
      <c r="O535" s="92"/>
      <c r="P535" s="96"/>
    </row>
    <row r="536" spans="1:16" x14ac:dyDescent="0.25">
      <c r="A536" s="1"/>
      <c r="B536" s="1"/>
      <c r="C536" s="5">
        <f t="shared" si="18"/>
        <v>526</v>
      </c>
      <c r="D536" s="19" t="str">
        <f>IF(C536&gt;MAX(БЮДЖЕТ!$C:$C),"",INDEX(БЮДЖЕТ!$P$11:$P$9415,C536))</f>
        <v/>
      </c>
      <c r="E536" s="22">
        <f>IF(D536="",0,IF(COUNTIF(БЮДЖЕТ!$P:$P,D536)=1,0,1))</f>
        <v>0</v>
      </c>
      <c r="F536" s="19" t="str">
        <f>IF($D536="","",INDEX(БЮДЖЕТ!$N:$N,SUMIFS(БЮДЖЕТ!$B:$B,БЮДЖЕТ!$P:$P,$D536)))</f>
        <v/>
      </c>
      <c r="G536" s="19" t="str">
        <f>IF($D536="","",INDEX(БЮДЖЕТ!$X:$X,SUMIFS(БЮДЖЕТ!$B:$B,БЮДЖЕТ!$P:$P,$D536)))</f>
        <v/>
      </c>
      <c r="H536" s="36"/>
      <c r="I536" s="30">
        <f>IF(D536="",0,IF(G536=ФИО!$Q$8,0,SUM(р_дни!$J:$J))+SUMIFS(факт_операции!$L:$L,факт_операции!$D:$D,D536,факт_операции!$I:$I,операции!$F$8)-SUMIFS(факт_операции!$L:$L,факт_операции!$D:$D,D536,факт_операции!$I:$I,операции!$F$9)+SUMIFS(факт_операции!$L:$L,факт_операции!$D:$D,D536,факт_операции!$I:$I,операции!$F$10)-SUMIFS(факт_операции!$L:$L,факт_операции!$D:$D,D536,факт_операции!$I:$I,операции!$F$11))</f>
        <v>0</v>
      </c>
      <c r="J536" s="48">
        <f>ROUND(IF(D536="",0,IF(SUM(р_дни!$J:$J)=0,0,(SUMIFS(БЮДЖЕТ!$V:$V,БЮДЖЕТ!$P:$P,$D536)*IF(G536=ФИО!$Q$8,0,SUM(р_дни!$J:$J))+SUMIFS(факт_операции!$Q:$Q,факт_операции!$D:$D,$D536)*1000)/SUM(р_дни!$J:$J)))/100,0)*100</f>
        <v>0</v>
      </c>
      <c r="K536" s="48">
        <f>IF(D536="",0,SUMIFS(факт_операции!$O:$O,факт_операции!$D:$D,D536)-IF(SUMIFS(факт_операции!$Q:$Q,факт_операции!$D:$D,D536)&lt;&gt;0,SUMIFS(факт_операции!$O:$O,факт_операции!$D:$D,D536,факт_операции!$N:$N,операции!$H$11),0))</f>
        <v>0</v>
      </c>
      <c r="L536" s="48">
        <f>IF(D536="",0,SUMIFS(факт_операции!$T:$T,факт_операции!$D:$D,D536))</f>
        <v>0</v>
      </c>
      <c r="M536" s="86">
        <f t="shared" si="16"/>
        <v>0</v>
      </c>
      <c r="N536" s="36"/>
      <c r="O536" s="92"/>
      <c r="P536" s="96"/>
    </row>
    <row r="537" spans="1:16" x14ac:dyDescent="0.25">
      <c r="A537" s="1"/>
      <c r="B537" s="1"/>
      <c r="C537" s="5">
        <f t="shared" si="18"/>
        <v>527</v>
      </c>
      <c r="D537" s="19" t="str">
        <f>IF(C537&gt;MAX(БЮДЖЕТ!$C:$C),"",INDEX(БЮДЖЕТ!$P$11:$P$9415,C537))</f>
        <v/>
      </c>
      <c r="E537" s="22">
        <f>IF(D537="",0,IF(COUNTIF(БЮДЖЕТ!$P:$P,D537)=1,0,1))</f>
        <v>0</v>
      </c>
      <c r="F537" s="19" t="str">
        <f>IF($D537="","",INDEX(БЮДЖЕТ!$N:$N,SUMIFS(БЮДЖЕТ!$B:$B,БЮДЖЕТ!$P:$P,$D537)))</f>
        <v/>
      </c>
      <c r="G537" s="19" t="str">
        <f>IF($D537="","",INDEX(БЮДЖЕТ!$X:$X,SUMIFS(БЮДЖЕТ!$B:$B,БЮДЖЕТ!$P:$P,$D537)))</f>
        <v/>
      </c>
      <c r="H537" s="36"/>
      <c r="I537" s="30">
        <f>IF(D537="",0,IF(G537=ФИО!$Q$8,0,SUM(р_дни!$J:$J))+SUMIFS(факт_операции!$L:$L,факт_операции!$D:$D,D537,факт_операции!$I:$I,операции!$F$8)-SUMIFS(факт_операции!$L:$L,факт_операции!$D:$D,D537,факт_операции!$I:$I,операции!$F$9)+SUMIFS(факт_операции!$L:$L,факт_операции!$D:$D,D537,факт_операции!$I:$I,операции!$F$10)-SUMIFS(факт_операции!$L:$L,факт_операции!$D:$D,D537,факт_операции!$I:$I,операции!$F$11))</f>
        <v>0</v>
      </c>
      <c r="J537" s="48">
        <f>ROUND(IF(D537="",0,IF(SUM(р_дни!$J:$J)=0,0,(SUMIFS(БЮДЖЕТ!$V:$V,БЮДЖЕТ!$P:$P,$D537)*IF(G537=ФИО!$Q$8,0,SUM(р_дни!$J:$J))+SUMIFS(факт_операции!$Q:$Q,факт_операции!$D:$D,$D537)*1000)/SUM(р_дни!$J:$J)))/100,0)*100</f>
        <v>0</v>
      </c>
      <c r="K537" s="48">
        <f>IF(D537="",0,SUMIFS(факт_операции!$O:$O,факт_операции!$D:$D,D537)-IF(SUMIFS(факт_операции!$Q:$Q,факт_операции!$D:$D,D537)&lt;&gt;0,SUMIFS(факт_операции!$O:$O,факт_операции!$D:$D,D537,факт_операции!$N:$N,операции!$H$11),0))</f>
        <v>0</v>
      </c>
      <c r="L537" s="48">
        <f>IF(D537="",0,SUMIFS(факт_операции!$T:$T,факт_операции!$D:$D,D537))</f>
        <v>0</v>
      </c>
      <c r="M537" s="86">
        <f t="shared" si="16"/>
        <v>0</v>
      </c>
      <c r="N537" s="36"/>
      <c r="O537" s="92"/>
      <c r="P537" s="96"/>
    </row>
    <row r="538" spans="1:16" x14ac:dyDescent="0.25">
      <c r="A538" s="1"/>
      <c r="B538" s="1"/>
      <c r="C538" s="5">
        <f t="shared" si="18"/>
        <v>528</v>
      </c>
      <c r="D538" s="19" t="str">
        <f>IF(C538&gt;MAX(БЮДЖЕТ!$C:$C),"",INDEX(БЮДЖЕТ!$P$11:$P$9415,C538))</f>
        <v/>
      </c>
      <c r="E538" s="22">
        <f>IF(D538="",0,IF(COUNTIF(БЮДЖЕТ!$P:$P,D538)=1,0,1))</f>
        <v>0</v>
      </c>
      <c r="F538" s="19" t="str">
        <f>IF($D538="","",INDEX(БЮДЖЕТ!$N:$N,SUMIFS(БЮДЖЕТ!$B:$B,БЮДЖЕТ!$P:$P,$D538)))</f>
        <v/>
      </c>
      <c r="G538" s="19" t="str">
        <f>IF($D538="","",INDEX(БЮДЖЕТ!$X:$X,SUMIFS(БЮДЖЕТ!$B:$B,БЮДЖЕТ!$P:$P,$D538)))</f>
        <v/>
      </c>
      <c r="H538" s="36"/>
      <c r="I538" s="30">
        <f>IF(D538="",0,IF(G538=ФИО!$Q$8,0,SUM(р_дни!$J:$J))+SUMIFS(факт_операции!$L:$L,факт_операции!$D:$D,D538,факт_операции!$I:$I,операции!$F$8)-SUMIFS(факт_операции!$L:$L,факт_операции!$D:$D,D538,факт_операции!$I:$I,операции!$F$9)+SUMIFS(факт_операции!$L:$L,факт_операции!$D:$D,D538,факт_операции!$I:$I,операции!$F$10)-SUMIFS(факт_операции!$L:$L,факт_операции!$D:$D,D538,факт_операции!$I:$I,операции!$F$11))</f>
        <v>0</v>
      </c>
      <c r="J538" s="48">
        <f>ROUND(IF(D538="",0,IF(SUM(р_дни!$J:$J)=0,0,(SUMIFS(БЮДЖЕТ!$V:$V,БЮДЖЕТ!$P:$P,$D538)*IF(G538=ФИО!$Q$8,0,SUM(р_дни!$J:$J))+SUMIFS(факт_операции!$Q:$Q,факт_операции!$D:$D,$D538)*1000)/SUM(р_дни!$J:$J)))/100,0)*100</f>
        <v>0</v>
      </c>
      <c r="K538" s="48">
        <f>IF(D538="",0,SUMIFS(факт_операции!$O:$O,факт_операции!$D:$D,D538)-IF(SUMIFS(факт_операции!$Q:$Q,факт_операции!$D:$D,D538)&lt;&gt;0,SUMIFS(факт_операции!$O:$O,факт_операции!$D:$D,D538,факт_операции!$N:$N,операции!$H$11),0))</f>
        <v>0</v>
      </c>
      <c r="L538" s="48">
        <f>IF(D538="",0,SUMIFS(факт_операции!$T:$T,факт_операции!$D:$D,D538))</f>
        <v>0</v>
      </c>
      <c r="M538" s="86">
        <f t="shared" si="16"/>
        <v>0</v>
      </c>
      <c r="N538" s="36"/>
      <c r="O538" s="92"/>
      <c r="P538" s="96"/>
    </row>
    <row r="539" spans="1:16" x14ac:dyDescent="0.25">
      <c r="A539" s="1"/>
      <c r="B539" s="1"/>
      <c r="C539" s="5">
        <f t="shared" si="18"/>
        <v>529</v>
      </c>
      <c r="D539" s="19" t="str">
        <f>IF(C539&gt;MAX(БЮДЖЕТ!$C:$C),"",INDEX(БЮДЖЕТ!$P$11:$P$9415,C539))</f>
        <v/>
      </c>
      <c r="E539" s="22">
        <f>IF(D539="",0,IF(COUNTIF(БЮДЖЕТ!$P:$P,D539)=1,0,1))</f>
        <v>0</v>
      </c>
      <c r="F539" s="19" t="str">
        <f>IF($D539="","",INDEX(БЮДЖЕТ!$N:$N,SUMIFS(БЮДЖЕТ!$B:$B,БЮДЖЕТ!$P:$P,$D539)))</f>
        <v/>
      </c>
      <c r="G539" s="19" t="str">
        <f>IF($D539="","",INDEX(БЮДЖЕТ!$X:$X,SUMIFS(БЮДЖЕТ!$B:$B,БЮДЖЕТ!$P:$P,$D539)))</f>
        <v/>
      </c>
      <c r="H539" s="36"/>
      <c r="I539" s="30">
        <f>IF(D539="",0,IF(G539=ФИО!$Q$8,0,SUM(р_дни!$J:$J))+SUMIFS(факт_операции!$L:$L,факт_операции!$D:$D,D539,факт_операции!$I:$I,операции!$F$8)-SUMIFS(факт_операции!$L:$L,факт_операции!$D:$D,D539,факт_операции!$I:$I,операции!$F$9)+SUMIFS(факт_операции!$L:$L,факт_операции!$D:$D,D539,факт_операции!$I:$I,операции!$F$10)-SUMIFS(факт_операции!$L:$L,факт_операции!$D:$D,D539,факт_операции!$I:$I,операции!$F$11))</f>
        <v>0</v>
      </c>
      <c r="J539" s="48">
        <f>ROUND(IF(D539="",0,IF(SUM(р_дни!$J:$J)=0,0,(SUMIFS(БЮДЖЕТ!$V:$V,БЮДЖЕТ!$P:$P,$D539)*IF(G539=ФИО!$Q$8,0,SUM(р_дни!$J:$J))+SUMIFS(факт_операции!$Q:$Q,факт_операции!$D:$D,$D539)*1000)/SUM(р_дни!$J:$J)))/100,0)*100</f>
        <v>0</v>
      </c>
      <c r="K539" s="48">
        <f>IF(D539="",0,SUMIFS(факт_операции!$O:$O,факт_операции!$D:$D,D539)-IF(SUMIFS(факт_операции!$Q:$Q,факт_операции!$D:$D,D539)&lt;&gt;0,SUMIFS(факт_операции!$O:$O,факт_операции!$D:$D,D539,факт_операции!$N:$N,операции!$H$11),0))</f>
        <v>0</v>
      </c>
      <c r="L539" s="48">
        <f>IF(D539="",0,SUMIFS(факт_операции!$T:$T,факт_операции!$D:$D,D539))</f>
        <v>0</v>
      </c>
      <c r="M539" s="86">
        <f t="shared" si="16"/>
        <v>0</v>
      </c>
      <c r="N539" s="36"/>
      <c r="O539" s="92"/>
      <c r="P539" s="96"/>
    </row>
    <row r="540" spans="1:16" x14ac:dyDescent="0.25">
      <c r="A540" s="1"/>
      <c r="B540" s="1"/>
      <c r="C540" s="5">
        <f t="shared" si="18"/>
        <v>530</v>
      </c>
      <c r="D540" s="19" t="str">
        <f>IF(C540&gt;MAX(БЮДЖЕТ!$C:$C),"",INDEX(БЮДЖЕТ!$P$11:$P$9415,C540))</f>
        <v/>
      </c>
      <c r="E540" s="22">
        <f>IF(D540="",0,IF(COUNTIF(БЮДЖЕТ!$P:$P,D540)=1,0,1))</f>
        <v>0</v>
      </c>
      <c r="F540" s="19" t="str">
        <f>IF($D540="","",INDEX(БЮДЖЕТ!$N:$N,SUMIFS(БЮДЖЕТ!$B:$B,БЮДЖЕТ!$P:$P,$D540)))</f>
        <v/>
      </c>
      <c r="G540" s="19" t="str">
        <f>IF($D540="","",INDEX(БЮДЖЕТ!$X:$X,SUMIFS(БЮДЖЕТ!$B:$B,БЮДЖЕТ!$P:$P,$D540)))</f>
        <v/>
      </c>
      <c r="H540" s="36"/>
      <c r="I540" s="30">
        <f>IF(D540="",0,IF(G540=ФИО!$Q$8,0,SUM(р_дни!$J:$J))+SUMIFS(факт_операции!$L:$L,факт_операции!$D:$D,D540,факт_операции!$I:$I,операции!$F$8)-SUMIFS(факт_операции!$L:$L,факт_операции!$D:$D,D540,факт_операции!$I:$I,операции!$F$9)+SUMIFS(факт_операции!$L:$L,факт_операции!$D:$D,D540,факт_операции!$I:$I,операции!$F$10)-SUMIFS(факт_операции!$L:$L,факт_операции!$D:$D,D540,факт_операции!$I:$I,операции!$F$11))</f>
        <v>0</v>
      </c>
      <c r="J540" s="48">
        <f>ROUND(IF(D540="",0,IF(SUM(р_дни!$J:$J)=0,0,(SUMIFS(БЮДЖЕТ!$V:$V,БЮДЖЕТ!$P:$P,$D540)*IF(G540=ФИО!$Q$8,0,SUM(р_дни!$J:$J))+SUMIFS(факт_операции!$Q:$Q,факт_операции!$D:$D,$D540)*1000)/SUM(р_дни!$J:$J)))/100,0)*100</f>
        <v>0</v>
      </c>
      <c r="K540" s="48">
        <f>IF(D540="",0,SUMIFS(факт_операции!$O:$O,факт_операции!$D:$D,D540)-IF(SUMIFS(факт_операции!$Q:$Q,факт_операции!$D:$D,D540)&lt;&gt;0,SUMIFS(факт_операции!$O:$O,факт_операции!$D:$D,D540,факт_операции!$N:$N,операции!$H$11),0))</f>
        <v>0</v>
      </c>
      <c r="L540" s="48">
        <f>IF(D540="",0,SUMIFS(факт_операции!$T:$T,факт_операции!$D:$D,D540))</f>
        <v>0</v>
      </c>
      <c r="M540" s="86">
        <f t="shared" si="16"/>
        <v>0</v>
      </c>
      <c r="N540" s="36"/>
      <c r="O540" s="92"/>
      <c r="P540" s="96"/>
    </row>
    <row r="541" spans="1:16" x14ac:dyDescent="0.25">
      <c r="A541" s="1"/>
      <c r="B541" s="1"/>
      <c r="C541" s="5">
        <f t="shared" si="18"/>
        <v>531</v>
      </c>
      <c r="D541" s="19" t="str">
        <f>IF(C541&gt;MAX(БЮДЖЕТ!$C:$C),"",INDEX(БЮДЖЕТ!$P$11:$P$9415,C541))</f>
        <v/>
      </c>
      <c r="E541" s="22">
        <f>IF(D541="",0,IF(COUNTIF(БЮДЖЕТ!$P:$P,D541)=1,0,1))</f>
        <v>0</v>
      </c>
      <c r="F541" s="19" t="str">
        <f>IF($D541="","",INDEX(БЮДЖЕТ!$N:$N,SUMIFS(БЮДЖЕТ!$B:$B,БЮДЖЕТ!$P:$P,$D541)))</f>
        <v/>
      </c>
      <c r="G541" s="19" t="str">
        <f>IF($D541="","",INDEX(БЮДЖЕТ!$X:$X,SUMIFS(БЮДЖЕТ!$B:$B,БЮДЖЕТ!$P:$P,$D541)))</f>
        <v/>
      </c>
      <c r="H541" s="36"/>
      <c r="I541" s="30">
        <f>IF(D541="",0,IF(G541=ФИО!$Q$8,0,SUM(р_дни!$J:$J))+SUMIFS(факт_операции!$L:$L,факт_операции!$D:$D,D541,факт_операции!$I:$I,операции!$F$8)-SUMIFS(факт_операции!$L:$L,факт_операции!$D:$D,D541,факт_операции!$I:$I,операции!$F$9)+SUMIFS(факт_операции!$L:$L,факт_операции!$D:$D,D541,факт_операции!$I:$I,операции!$F$10)-SUMIFS(факт_операции!$L:$L,факт_операции!$D:$D,D541,факт_операции!$I:$I,операции!$F$11))</f>
        <v>0</v>
      </c>
      <c r="J541" s="48">
        <f>ROUND(IF(D541="",0,IF(SUM(р_дни!$J:$J)=0,0,(SUMIFS(БЮДЖЕТ!$V:$V,БЮДЖЕТ!$P:$P,$D541)*IF(G541=ФИО!$Q$8,0,SUM(р_дни!$J:$J))+SUMIFS(факт_операции!$Q:$Q,факт_операции!$D:$D,$D541)*1000)/SUM(р_дни!$J:$J)))/100,0)*100</f>
        <v>0</v>
      </c>
      <c r="K541" s="48">
        <f>IF(D541="",0,SUMIFS(факт_операции!$O:$O,факт_операции!$D:$D,D541)-IF(SUMIFS(факт_операции!$Q:$Q,факт_операции!$D:$D,D541)&lt;&gt;0,SUMIFS(факт_операции!$O:$O,факт_операции!$D:$D,D541,факт_операции!$N:$N,операции!$H$11),0))</f>
        <v>0</v>
      </c>
      <c r="L541" s="48">
        <f>IF(D541="",0,SUMIFS(факт_операции!$T:$T,факт_операции!$D:$D,D541))</f>
        <v>0</v>
      </c>
      <c r="M541" s="86">
        <f t="shared" si="16"/>
        <v>0</v>
      </c>
      <c r="N541" s="36"/>
      <c r="O541" s="92"/>
      <c r="P541" s="96"/>
    </row>
    <row r="542" spans="1:16" x14ac:dyDescent="0.25">
      <c r="A542" s="1"/>
      <c r="B542" s="1"/>
      <c r="C542" s="5">
        <f t="shared" si="18"/>
        <v>532</v>
      </c>
      <c r="D542" s="19" t="str">
        <f>IF(C542&gt;MAX(БЮДЖЕТ!$C:$C),"",INDEX(БЮДЖЕТ!$P$11:$P$9415,C542))</f>
        <v/>
      </c>
      <c r="E542" s="22">
        <f>IF(D542="",0,IF(COUNTIF(БЮДЖЕТ!$P:$P,D542)=1,0,1))</f>
        <v>0</v>
      </c>
      <c r="F542" s="19" t="str">
        <f>IF($D542="","",INDEX(БЮДЖЕТ!$N:$N,SUMIFS(БЮДЖЕТ!$B:$B,БЮДЖЕТ!$P:$P,$D542)))</f>
        <v/>
      </c>
      <c r="G542" s="19" t="str">
        <f>IF($D542="","",INDEX(БЮДЖЕТ!$X:$X,SUMIFS(БЮДЖЕТ!$B:$B,БЮДЖЕТ!$P:$P,$D542)))</f>
        <v/>
      </c>
      <c r="H542" s="36"/>
      <c r="I542" s="30">
        <f>IF(D542="",0,IF(G542=ФИО!$Q$8,0,SUM(р_дни!$J:$J))+SUMIFS(факт_операции!$L:$L,факт_операции!$D:$D,D542,факт_операции!$I:$I,операции!$F$8)-SUMIFS(факт_операции!$L:$L,факт_операции!$D:$D,D542,факт_операции!$I:$I,операции!$F$9)+SUMIFS(факт_операции!$L:$L,факт_операции!$D:$D,D542,факт_операции!$I:$I,операции!$F$10)-SUMIFS(факт_операции!$L:$L,факт_операции!$D:$D,D542,факт_операции!$I:$I,операции!$F$11))</f>
        <v>0</v>
      </c>
      <c r="J542" s="48">
        <f>ROUND(IF(D542="",0,IF(SUM(р_дни!$J:$J)=0,0,(SUMIFS(БЮДЖЕТ!$V:$V,БЮДЖЕТ!$P:$P,$D542)*IF(G542=ФИО!$Q$8,0,SUM(р_дни!$J:$J))+SUMIFS(факт_операции!$Q:$Q,факт_операции!$D:$D,$D542)*1000)/SUM(р_дни!$J:$J)))/100,0)*100</f>
        <v>0</v>
      </c>
      <c r="K542" s="48">
        <f>IF(D542="",0,SUMIFS(факт_операции!$O:$O,факт_операции!$D:$D,D542)-IF(SUMIFS(факт_операции!$Q:$Q,факт_операции!$D:$D,D542)&lt;&gt;0,SUMIFS(факт_операции!$O:$O,факт_операции!$D:$D,D542,факт_операции!$N:$N,операции!$H$11),0))</f>
        <v>0</v>
      </c>
      <c r="L542" s="48">
        <f>IF(D542="",0,SUMIFS(факт_операции!$T:$T,факт_операции!$D:$D,D542))</f>
        <v>0</v>
      </c>
      <c r="M542" s="86">
        <f t="shared" si="16"/>
        <v>0</v>
      </c>
      <c r="N542" s="36"/>
      <c r="O542" s="92"/>
      <c r="P542" s="96"/>
    </row>
    <row r="543" spans="1:16" x14ac:dyDescent="0.25">
      <c r="A543" s="1"/>
      <c r="B543" s="1"/>
      <c r="C543" s="5">
        <f t="shared" si="18"/>
        <v>533</v>
      </c>
      <c r="D543" s="19" t="str">
        <f>IF(C543&gt;MAX(БЮДЖЕТ!$C:$C),"",INDEX(БЮДЖЕТ!$P$11:$P$9415,C543))</f>
        <v/>
      </c>
      <c r="E543" s="22">
        <f>IF(D543="",0,IF(COUNTIF(БЮДЖЕТ!$P:$P,D543)=1,0,1))</f>
        <v>0</v>
      </c>
      <c r="F543" s="19" t="str">
        <f>IF($D543="","",INDEX(БЮДЖЕТ!$N:$N,SUMIFS(БЮДЖЕТ!$B:$B,БЮДЖЕТ!$P:$P,$D543)))</f>
        <v/>
      </c>
      <c r="G543" s="19" t="str">
        <f>IF($D543="","",INDEX(БЮДЖЕТ!$X:$X,SUMIFS(БЮДЖЕТ!$B:$B,БЮДЖЕТ!$P:$P,$D543)))</f>
        <v/>
      </c>
      <c r="H543" s="36"/>
      <c r="I543" s="30">
        <f>IF(D543="",0,IF(G543=ФИО!$Q$8,0,SUM(р_дни!$J:$J))+SUMIFS(факт_операции!$L:$L,факт_операции!$D:$D,D543,факт_операции!$I:$I,операции!$F$8)-SUMIFS(факт_операции!$L:$L,факт_операции!$D:$D,D543,факт_операции!$I:$I,операции!$F$9)+SUMIFS(факт_операции!$L:$L,факт_операции!$D:$D,D543,факт_операции!$I:$I,операции!$F$10)-SUMIFS(факт_операции!$L:$L,факт_операции!$D:$D,D543,факт_операции!$I:$I,операции!$F$11))</f>
        <v>0</v>
      </c>
      <c r="J543" s="48">
        <f>ROUND(IF(D543="",0,IF(SUM(р_дни!$J:$J)=0,0,(SUMIFS(БЮДЖЕТ!$V:$V,БЮДЖЕТ!$P:$P,$D543)*IF(G543=ФИО!$Q$8,0,SUM(р_дни!$J:$J))+SUMIFS(факт_операции!$Q:$Q,факт_операции!$D:$D,$D543)*1000)/SUM(р_дни!$J:$J)))/100,0)*100</f>
        <v>0</v>
      </c>
      <c r="K543" s="48">
        <f>IF(D543="",0,SUMIFS(факт_операции!$O:$O,факт_операции!$D:$D,D543)-IF(SUMIFS(факт_операции!$Q:$Q,факт_операции!$D:$D,D543)&lt;&gt;0,SUMIFS(факт_операции!$O:$O,факт_операции!$D:$D,D543,факт_операции!$N:$N,операции!$H$11),0))</f>
        <v>0</v>
      </c>
      <c r="L543" s="48">
        <f>IF(D543="",0,SUMIFS(факт_операции!$T:$T,факт_операции!$D:$D,D543))</f>
        <v>0</v>
      </c>
      <c r="M543" s="86">
        <f t="shared" si="16"/>
        <v>0</v>
      </c>
      <c r="N543" s="36"/>
      <c r="O543" s="92"/>
      <c r="P543" s="96"/>
    </row>
    <row r="544" spans="1:16" x14ac:dyDescent="0.25">
      <c r="A544" s="1"/>
      <c r="B544" s="1"/>
      <c r="C544" s="5">
        <f t="shared" si="18"/>
        <v>534</v>
      </c>
      <c r="D544" s="19" t="str">
        <f>IF(C544&gt;MAX(БЮДЖЕТ!$C:$C),"",INDEX(БЮДЖЕТ!$P$11:$P$9415,C544))</f>
        <v/>
      </c>
      <c r="E544" s="22">
        <f>IF(D544="",0,IF(COUNTIF(БЮДЖЕТ!$P:$P,D544)=1,0,1))</f>
        <v>0</v>
      </c>
      <c r="F544" s="19" t="str">
        <f>IF($D544="","",INDEX(БЮДЖЕТ!$N:$N,SUMIFS(БЮДЖЕТ!$B:$B,БЮДЖЕТ!$P:$P,$D544)))</f>
        <v/>
      </c>
      <c r="G544" s="19" t="str">
        <f>IF($D544="","",INDEX(БЮДЖЕТ!$X:$X,SUMIFS(БЮДЖЕТ!$B:$B,БЮДЖЕТ!$P:$P,$D544)))</f>
        <v/>
      </c>
      <c r="H544" s="36"/>
      <c r="I544" s="30">
        <f>IF(D544="",0,IF(G544=ФИО!$Q$8,0,SUM(р_дни!$J:$J))+SUMIFS(факт_операции!$L:$L,факт_операции!$D:$D,D544,факт_операции!$I:$I,операции!$F$8)-SUMIFS(факт_операции!$L:$L,факт_операции!$D:$D,D544,факт_операции!$I:$I,операции!$F$9)+SUMIFS(факт_операции!$L:$L,факт_операции!$D:$D,D544,факт_операции!$I:$I,операции!$F$10)-SUMIFS(факт_операции!$L:$L,факт_операции!$D:$D,D544,факт_операции!$I:$I,операции!$F$11))</f>
        <v>0</v>
      </c>
      <c r="J544" s="48">
        <f>ROUND(IF(D544="",0,IF(SUM(р_дни!$J:$J)=0,0,(SUMIFS(БЮДЖЕТ!$V:$V,БЮДЖЕТ!$P:$P,$D544)*IF(G544=ФИО!$Q$8,0,SUM(р_дни!$J:$J))+SUMIFS(факт_операции!$Q:$Q,факт_операции!$D:$D,$D544)*1000)/SUM(р_дни!$J:$J)))/100,0)*100</f>
        <v>0</v>
      </c>
      <c r="K544" s="48">
        <f>IF(D544="",0,SUMIFS(факт_операции!$O:$O,факт_операции!$D:$D,D544)-IF(SUMIFS(факт_операции!$Q:$Q,факт_операции!$D:$D,D544)&lt;&gt;0,SUMIFS(факт_операции!$O:$O,факт_операции!$D:$D,D544,факт_операции!$N:$N,операции!$H$11),0))</f>
        <v>0</v>
      </c>
      <c r="L544" s="48">
        <f>IF(D544="",0,SUMIFS(факт_операции!$T:$T,факт_операции!$D:$D,D544))</f>
        <v>0</v>
      </c>
      <c r="M544" s="86">
        <f t="shared" si="16"/>
        <v>0</v>
      </c>
      <c r="N544" s="36"/>
      <c r="O544" s="92"/>
      <c r="P544" s="96"/>
    </row>
    <row r="545" spans="1:16" x14ac:dyDescent="0.25">
      <c r="A545" s="1"/>
      <c r="B545" s="1"/>
      <c r="C545" s="5">
        <f t="shared" si="18"/>
        <v>535</v>
      </c>
      <c r="D545" s="19" t="str">
        <f>IF(C545&gt;MAX(БЮДЖЕТ!$C:$C),"",INDEX(БЮДЖЕТ!$P$11:$P$9415,C545))</f>
        <v/>
      </c>
      <c r="E545" s="22">
        <f>IF(D545="",0,IF(COUNTIF(БЮДЖЕТ!$P:$P,D545)=1,0,1))</f>
        <v>0</v>
      </c>
      <c r="F545" s="19" t="str">
        <f>IF($D545="","",INDEX(БЮДЖЕТ!$N:$N,SUMIFS(БЮДЖЕТ!$B:$B,БЮДЖЕТ!$P:$P,$D545)))</f>
        <v/>
      </c>
      <c r="G545" s="19" t="str">
        <f>IF($D545="","",INDEX(БЮДЖЕТ!$X:$X,SUMIFS(БЮДЖЕТ!$B:$B,БЮДЖЕТ!$P:$P,$D545)))</f>
        <v/>
      </c>
      <c r="H545" s="36"/>
      <c r="I545" s="30">
        <f>IF(D545="",0,IF(G545=ФИО!$Q$8,0,SUM(р_дни!$J:$J))+SUMIFS(факт_операции!$L:$L,факт_операции!$D:$D,D545,факт_операции!$I:$I,операции!$F$8)-SUMIFS(факт_операции!$L:$L,факт_операции!$D:$D,D545,факт_операции!$I:$I,операции!$F$9)+SUMIFS(факт_операции!$L:$L,факт_операции!$D:$D,D545,факт_операции!$I:$I,операции!$F$10)-SUMIFS(факт_операции!$L:$L,факт_операции!$D:$D,D545,факт_операции!$I:$I,операции!$F$11))</f>
        <v>0</v>
      </c>
      <c r="J545" s="48">
        <f>ROUND(IF(D545="",0,IF(SUM(р_дни!$J:$J)=0,0,(SUMIFS(БЮДЖЕТ!$V:$V,БЮДЖЕТ!$P:$P,$D545)*IF(G545=ФИО!$Q$8,0,SUM(р_дни!$J:$J))+SUMIFS(факт_операции!$Q:$Q,факт_операции!$D:$D,$D545)*1000)/SUM(р_дни!$J:$J)))/100,0)*100</f>
        <v>0</v>
      </c>
      <c r="K545" s="48">
        <f>IF(D545="",0,SUMIFS(факт_операции!$O:$O,факт_операции!$D:$D,D545)-IF(SUMIFS(факт_операции!$Q:$Q,факт_операции!$D:$D,D545)&lt;&gt;0,SUMIFS(факт_операции!$O:$O,факт_операции!$D:$D,D545,факт_операции!$N:$N,операции!$H$11),0))</f>
        <v>0</v>
      </c>
      <c r="L545" s="48">
        <f>IF(D545="",0,SUMIFS(факт_операции!$T:$T,факт_операции!$D:$D,D545))</f>
        <v>0</v>
      </c>
      <c r="M545" s="86">
        <f t="shared" si="16"/>
        <v>0</v>
      </c>
      <c r="N545" s="36"/>
      <c r="O545" s="92"/>
      <c r="P545" s="96"/>
    </row>
    <row r="546" spans="1:16" x14ac:dyDescent="0.25">
      <c r="A546" s="1"/>
      <c r="B546" s="1"/>
      <c r="C546" s="5">
        <f t="shared" si="18"/>
        <v>536</v>
      </c>
      <c r="D546" s="19" t="str">
        <f>IF(C546&gt;MAX(БЮДЖЕТ!$C:$C),"",INDEX(БЮДЖЕТ!$P$11:$P$9415,C546))</f>
        <v/>
      </c>
      <c r="E546" s="22">
        <f>IF(D546="",0,IF(COUNTIF(БЮДЖЕТ!$P:$P,D546)=1,0,1))</f>
        <v>0</v>
      </c>
      <c r="F546" s="19" t="str">
        <f>IF($D546="","",INDEX(БЮДЖЕТ!$N:$N,SUMIFS(БЮДЖЕТ!$B:$B,БЮДЖЕТ!$P:$P,$D546)))</f>
        <v/>
      </c>
      <c r="G546" s="19" t="str">
        <f>IF($D546="","",INDEX(БЮДЖЕТ!$X:$X,SUMIFS(БЮДЖЕТ!$B:$B,БЮДЖЕТ!$P:$P,$D546)))</f>
        <v/>
      </c>
      <c r="H546" s="36"/>
      <c r="I546" s="30">
        <f>IF(D546="",0,IF(G546=ФИО!$Q$8,0,SUM(р_дни!$J:$J))+SUMIFS(факт_операции!$L:$L,факт_операции!$D:$D,D546,факт_операции!$I:$I,операции!$F$8)-SUMIFS(факт_операции!$L:$L,факт_операции!$D:$D,D546,факт_операции!$I:$I,операции!$F$9)+SUMIFS(факт_операции!$L:$L,факт_операции!$D:$D,D546,факт_операции!$I:$I,операции!$F$10)-SUMIFS(факт_операции!$L:$L,факт_операции!$D:$D,D546,факт_операции!$I:$I,операции!$F$11))</f>
        <v>0</v>
      </c>
      <c r="J546" s="48">
        <f>ROUND(IF(D546="",0,IF(SUM(р_дни!$J:$J)=0,0,(SUMIFS(БЮДЖЕТ!$V:$V,БЮДЖЕТ!$P:$P,$D546)*IF(G546=ФИО!$Q$8,0,SUM(р_дни!$J:$J))+SUMIFS(факт_операции!$Q:$Q,факт_операции!$D:$D,$D546)*1000)/SUM(р_дни!$J:$J)))/100,0)*100</f>
        <v>0</v>
      </c>
      <c r="K546" s="48">
        <f>IF(D546="",0,SUMIFS(факт_операции!$O:$O,факт_операции!$D:$D,D546)-IF(SUMIFS(факт_операции!$Q:$Q,факт_операции!$D:$D,D546)&lt;&gt;0,SUMIFS(факт_операции!$O:$O,факт_операции!$D:$D,D546,факт_операции!$N:$N,операции!$H$11),0))</f>
        <v>0</v>
      </c>
      <c r="L546" s="48">
        <f>IF(D546="",0,SUMIFS(факт_операции!$T:$T,факт_операции!$D:$D,D546))</f>
        <v>0</v>
      </c>
      <c r="M546" s="86">
        <f t="shared" si="16"/>
        <v>0</v>
      </c>
      <c r="N546" s="36"/>
      <c r="O546" s="92"/>
      <c r="P546" s="96"/>
    </row>
    <row r="547" spans="1:16" x14ac:dyDescent="0.25">
      <c r="A547" s="1"/>
      <c r="B547" s="1"/>
      <c r="C547" s="5">
        <f t="shared" si="18"/>
        <v>537</v>
      </c>
      <c r="D547" s="19" t="str">
        <f>IF(C547&gt;MAX(БЮДЖЕТ!$C:$C),"",INDEX(БЮДЖЕТ!$P$11:$P$9415,C547))</f>
        <v/>
      </c>
      <c r="E547" s="22">
        <f>IF(D547="",0,IF(COUNTIF(БЮДЖЕТ!$P:$P,D547)=1,0,1))</f>
        <v>0</v>
      </c>
      <c r="F547" s="19" t="str">
        <f>IF($D547="","",INDEX(БЮДЖЕТ!$N:$N,SUMIFS(БЮДЖЕТ!$B:$B,БЮДЖЕТ!$P:$P,$D547)))</f>
        <v/>
      </c>
      <c r="G547" s="19" t="str">
        <f>IF($D547="","",INDEX(БЮДЖЕТ!$X:$X,SUMIFS(БЮДЖЕТ!$B:$B,БЮДЖЕТ!$P:$P,$D547)))</f>
        <v/>
      </c>
      <c r="H547" s="36"/>
      <c r="I547" s="30">
        <f>IF(D547="",0,IF(G547=ФИО!$Q$8,0,SUM(р_дни!$J:$J))+SUMIFS(факт_операции!$L:$L,факт_операции!$D:$D,D547,факт_операции!$I:$I,операции!$F$8)-SUMIFS(факт_операции!$L:$L,факт_операции!$D:$D,D547,факт_операции!$I:$I,операции!$F$9)+SUMIFS(факт_операции!$L:$L,факт_операции!$D:$D,D547,факт_операции!$I:$I,операции!$F$10)-SUMIFS(факт_операции!$L:$L,факт_операции!$D:$D,D547,факт_операции!$I:$I,операции!$F$11))</f>
        <v>0</v>
      </c>
      <c r="J547" s="48">
        <f>ROUND(IF(D547="",0,IF(SUM(р_дни!$J:$J)=0,0,(SUMIFS(БЮДЖЕТ!$V:$V,БЮДЖЕТ!$P:$P,$D547)*IF(G547=ФИО!$Q$8,0,SUM(р_дни!$J:$J))+SUMIFS(факт_операции!$Q:$Q,факт_операции!$D:$D,$D547)*1000)/SUM(р_дни!$J:$J)))/100,0)*100</f>
        <v>0</v>
      </c>
      <c r="K547" s="48">
        <f>IF(D547="",0,SUMIFS(факт_операции!$O:$O,факт_операции!$D:$D,D547)-IF(SUMIFS(факт_операции!$Q:$Q,факт_операции!$D:$D,D547)&lt;&gt;0,SUMIFS(факт_операции!$O:$O,факт_операции!$D:$D,D547,факт_операции!$N:$N,операции!$H$11),0))</f>
        <v>0</v>
      </c>
      <c r="L547" s="48">
        <f>IF(D547="",0,SUMIFS(факт_операции!$T:$T,факт_операции!$D:$D,D547))</f>
        <v>0</v>
      </c>
      <c r="M547" s="86">
        <f t="shared" si="16"/>
        <v>0</v>
      </c>
      <c r="N547" s="36"/>
      <c r="O547" s="92"/>
      <c r="P547" s="96"/>
    </row>
    <row r="548" spans="1:16" x14ac:dyDescent="0.25">
      <c r="A548" s="1"/>
      <c r="B548" s="1"/>
      <c r="C548" s="5">
        <f t="shared" si="18"/>
        <v>538</v>
      </c>
      <c r="D548" s="19" t="str">
        <f>IF(C548&gt;MAX(БЮДЖЕТ!$C:$C),"",INDEX(БЮДЖЕТ!$P$11:$P$9415,C548))</f>
        <v/>
      </c>
      <c r="E548" s="22">
        <f>IF(D548="",0,IF(COUNTIF(БЮДЖЕТ!$P:$P,D548)=1,0,1))</f>
        <v>0</v>
      </c>
      <c r="F548" s="19" t="str">
        <f>IF($D548="","",INDEX(БЮДЖЕТ!$N:$N,SUMIFS(БЮДЖЕТ!$B:$B,БЮДЖЕТ!$P:$P,$D548)))</f>
        <v/>
      </c>
      <c r="G548" s="19" t="str">
        <f>IF($D548="","",INDEX(БЮДЖЕТ!$X:$X,SUMIFS(БЮДЖЕТ!$B:$B,БЮДЖЕТ!$P:$P,$D548)))</f>
        <v/>
      </c>
      <c r="H548" s="36"/>
      <c r="I548" s="30">
        <f>IF(D548="",0,IF(G548=ФИО!$Q$8,0,SUM(р_дни!$J:$J))+SUMIFS(факт_операции!$L:$L,факт_операции!$D:$D,D548,факт_операции!$I:$I,операции!$F$8)-SUMIFS(факт_операции!$L:$L,факт_операции!$D:$D,D548,факт_операции!$I:$I,операции!$F$9)+SUMIFS(факт_операции!$L:$L,факт_операции!$D:$D,D548,факт_операции!$I:$I,операции!$F$10)-SUMIFS(факт_операции!$L:$L,факт_операции!$D:$D,D548,факт_операции!$I:$I,операции!$F$11))</f>
        <v>0</v>
      </c>
      <c r="J548" s="48">
        <f>ROUND(IF(D548="",0,IF(SUM(р_дни!$J:$J)=0,0,(SUMIFS(БЮДЖЕТ!$V:$V,БЮДЖЕТ!$P:$P,$D548)*IF(G548=ФИО!$Q$8,0,SUM(р_дни!$J:$J))+SUMIFS(факт_операции!$Q:$Q,факт_операции!$D:$D,$D548)*1000)/SUM(р_дни!$J:$J)))/100,0)*100</f>
        <v>0</v>
      </c>
      <c r="K548" s="48">
        <f>IF(D548="",0,SUMIFS(факт_операции!$O:$O,факт_операции!$D:$D,D548)-IF(SUMIFS(факт_операции!$Q:$Q,факт_операции!$D:$D,D548)&lt;&gt;0,SUMIFS(факт_операции!$O:$O,факт_операции!$D:$D,D548,факт_операции!$N:$N,операции!$H$11),0))</f>
        <v>0</v>
      </c>
      <c r="L548" s="48">
        <f>IF(D548="",0,SUMIFS(факт_операции!$T:$T,факт_операции!$D:$D,D548))</f>
        <v>0</v>
      </c>
      <c r="M548" s="86">
        <f t="shared" si="16"/>
        <v>0</v>
      </c>
      <c r="N548" s="36"/>
      <c r="O548" s="92"/>
      <c r="P548" s="96"/>
    </row>
    <row r="549" spans="1:16" x14ac:dyDescent="0.25">
      <c r="A549" s="1"/>
      <c r="B549" s="1"/>
      <c r="C549" s="5">
        <f t="shared" si="18"/>
        <v>539</v>
      </c>
      <c r="D549" s="19" t="str">
        <f>IF(C549&gt;MAX(БЮДЖЕТ!$C:$C),"",INDEX(БЮДЖЕТ!$P$11:$P$9415,C549))</f>
        <v/>
      </c>
      <c r="E549" s="22">
        <f>IF(D549="",0,IF(COUNTIF(БЮДЖЕТ!$P:$P,D549)=1,0,1))</f>
        <v>0</v>
      </c>
      <c r="F549" s="19" t="str">
        <f>IF($D549="","",INDEX(БЮДЖЕТ!$N:$N,SUMIFS(БЮДЖЕТ!$B:$B,БЮДЖЕТ!$P:$P,$D549)))</f>
        <v/>
      </c>
      <c r="G549" s="19" t="str">
        <f>IF($D549="","",INDEX(БЮДЖЕТ!$X:$X,SUMIFS(БЮДЖЕТ!$B:$B,БЮДЖЕТ!$P:$P,$D549)))</f>
        <v/>
      </c>
      <c r="H549" s="36"/>
      <c r="I549" s="30">
        <f>IF(D549="",0,IF(G549=ФИО!$Q$8,0,SUM(р_дни!$J:$J))+SUMIFS(факт_операции!$L:$L,факт_операции!$D:$D,D549,факт_операции!$I:$I,операции!$F$8)-SUMIFS(факт_операции!$L:$L,факт_операции!$D:$D,D549,факт_операции!$I:$I,операции!$F$9)+SUMIFS(факт_операции!$L:$L,факт_операции!$D:$D,D549,факт_операции!$I:$I,операции!$F$10)-SUMIFS(факт_операции!$L:$L,факт_операции!$D:$D,D549,факт_операции!$I:$I,операции!$F$11))</f>
        <v>0</v>
      </c>
      <c r="J549" s="48">
        <f>ROUND(IF(D549="",0,IF(SUM(р_дни!$J:$J)=0,0,(SUMIFS(БЮДЖЕТ!$V:$V,БЮДЖЕТ!$P:$P,$D549)*IF(G549=ФИО!$Q$8,0,SUM(р_дни!$J:$J))+SUMIFS(факт_операции!$Q:$Q,факт_операции!$D:$D,$D549)*1000)/SUM(р_дни!$J:$J)))/100,0)*100</f>
        <v>0</v>
      </c>
      <c r="K549" s="48">
        <f>IF(D549="",0,SUMIFS(факт_операции!$O:$O,факт_операции!$D:$D,D549)-IF(SUMIFS(факт_операции!$Q:$Q,факт_операции!$D:$D,D549)&lt;&gt;0,SUMIFS(факт_операции!$O:$O,факт_операции!$D:$D,D549,факт_операции!$N:$N,операции!$H$11),0))</f>
        <v>0</v>
      </c>
      <c r="L549" s="48">
        <f>IF(D549="",0,SUMIFS(факт_операции!$T:$T,факт_операции!$D:$D,D549))</f>
        <v>0</v>
      </c>
      <c r="M549" s="86">
        <f t="shared" si="16"/>
        <v>0</v>
      </c>
      <c r="N549" s="36"/>
      <c r="O549" s="92"/>
      <c r="P549" s="96"/>
    </row>
    <row r="550" spans="1:16" x14ac:dyDescent="0.25">
      <c r="A550" s="1"/>
      <c r="B550" s="1"/>
      <c r="C550" s="5">
        <f t="shared" si="18"/>
        <v>540</v>
      </c>
      <c r="D550" s="19" t="str">
        <f>IF(C550&gt;MAX(БЮДЖЕТ!$C:$C),"",INDEX(БЮДЖЕТ!$P$11:$P$9415,C550))</f>
        <v/>
      </c>
      <c r="E550" s="22">
        <f>IF(D550="",0,IF(COUNTIF(БЮДЖЕТ!$P:$P,D550)=1,0,1))</f>
        <v>0</v>
      </c>
      <c r="F550" s="19" t="str">
        <f>IF($D550="","",INDEX(БЮДЖЕТ!$N:$N,SUMIFS(БЮДЖЕТ!$B:$B,БЮДЖЕТ!$P:$P,$D550)))</f>
        <v/>
      </c>
      <c r="G550" s="19" t="str">
        <f>IF($D550="","",INDEX(БЮДЖЕТ!$X:$X,SUMIFS(БЮДЖЕТ!$B:$B,БЮДЖЕТ!$P:$P,$D550)))</f>
        <v/>
      </c>
      <c r="H550" s="36"/>
      <c r="I550" s="30">
        <f>IF(D550="",0,IF(G550=ФИО!$Q$8,0,SUM(р_дни!$J:$J))+SUMIFS(факт_операции!$L:$L,факт_операции!$D:$D,D550,факт_операции!$I:$I,операции!$F$8)-SUMIFS(факт_операции!$L:$L,факт_операции!$D:$D,D550,факт_операции!$I:$I,операции!$F$9)+SUMIFS(факт_операции!$L:$L,факт_операции!$D:$D,D550,факт_операции!$I:$I,операции!$F$10)-SUMIFS(факт_операции!$L:$L,факт_операции!$D:$D,D550,факт_операции!$I:$I,операции!$F$11))</f>
        <v>0</v>
      </c>
      <c r="J550" s="48">
        <f>ROUND(IF(D550="",0,IF(SUM(р_дни!$J:$J)=0,0,(SUMIFS(БЮДЖЕТ!$V:$V,БЮДЖЕТ!$P:$P,$D550)*IF(G550=ФИО!$Q$8,0,SUM(р_дни!$J:$J))+SUMIFS(факт_операции!$Q:$Q,факт_операции!$D:$D,$D550)*1000)/SUM(р_дни!$J:$J)))/100,0)*100</f>
        <v>0</v>
      </c>
      <c r="K550" s="48">
        <f>IF(D550="",0,SUMIFS(факт_операции!$O:$O,факт_операции!$D:$D,D550)-IF(SUMIFS(факт_операции!$Q:$Q,факт_операции!$D:$D,D550)&lt;&gt;0,SUMIFS(факт_операции!$O:$O,факт_операции!$D:$D,D550,факт_операции!$N:$N,операции!$H$11),0))</f>
        <v>0</v>
      </c>
      <c r="L550" s="48">
        <f>IF(D550="",0,SUMIFS(факт_операции!$T:$T,факт_операции!$D:$D,D550))</f>
        <v>0</v>
      </c>
      <c r="M550" s="86">
        <f t="shared" si="16"/>
        <v>0</v>
      </c>
      <c r="N550" s="36"/>
      <c r="O550" s="92"/>
      <c r="P550" s="96"/>
    </row>
    <row r="551" spans="1:16" x14ac:dyDescent="0.25">
      <c r="A551" s="1"/>
      <c r="B551" s="1"/>
      <c r="C551" s="5">
        <f t="shared" si="18"/>
        <v>541</v>
      </c>
      <c r="D551" s="19" t="str">
        <f>IF(C551&gt;MAX(БЮДЖЕТ!$C:$C),"",INDEX(БЮДЖЕТ!$P$11:$P$9415,C551))</f>
        <v/>
      </c>
      <c r="E551" s="22">
        <f>IF(D551="",0,IF(COUNTIF(БЮДЖЕТ!$P:$P,D551)=1,0,1))</f>
        <v>0</v>
      </c>
      <c r="F551" s="19" t="str">
        <f>IF($D551="","",INDEX(БЮДЖЕТ!$N:$N,SUMIFS(БЮДЖЕТ!$B:$B,БЮДЖЕТ!$P:$P,$D551)))</f>
        <v/>
      </c>
      <c r="G551" s="19" t="str">
        <f>IF($D551="","",INDEX(БЮДЖЕТ!$X:$X,SUMIFS(БЮДЖЕТ!$B:$B,БЮДЖЕТ!$P:$P,$D551)))</f>
        <v/>
      </c>
      <c r="H551" s="36"/>
      <c r="I551" s="30">
        <f>IF(D551="",0,IF(G551=ФИО!$Q$8,0,SUM(р_дни!$J:$J))+SUMIFS(факт_операции!$L:$L,факт_операции!$D:$D,D551,факт_операции!$I:$I,операции!$F$8)-SUMIFS(факт_операции!$L:$L,факт_операции!$D:$D,D551,факт_операции!$I:$I,операции!$F$9)+SUMIFS(факт_операции!$L:$L,факт_операции!$D:$D,D551,факт_операции!$I:$I,операции!$F$10)-SUMIFS(факт_операции!$L:$L,факт_операции!$D:$D,D551,факт_операции!$I:$I,операции!$F$11))</f>
        <v>0</v>
      </c>
      <c r="J551" s="48">
        <f>ROUND(IF(D551="",0,IF(SUM(р_дни!$J:$J)=0,0,(SUMIFS(БЮДЖЕТ!$V:$V,БЮДЖЕТ!$P:$P,$D551)*IF(G551=ФИО!$Q$8,0,SUM(р_дни!$J:$J))+SUMIFS(факт_операции!$Q:$Q,факт_операции!$D:$D,$D551)*1000)/SUM(р_дни!$J:$J)))/100,0)*100</f>
        <v>0</v>
      </c>
      <c r="K551" s="48">
        <f>IF(D551="",0,SUMIFS(факт_операции!$O:$O,факт_операции!$D:$D,D551)-IF(SUMIFS(факт_операции!$Q:$Q,факт_операции!$D:$D,D551)&lt;&gt;0,SUMIFS(факт_операции!$O:$O,факт_операции!$D:$D,D551,факт_операции!$N:$N,операции!$H$11),0))</f>
        <v>0</v>
      </c>
      <c r="L551" s="48">
        <f>IF(D551="",0,SUMIFS(факт_операции!$T:$T,факт_операции!$D:$D,D551))</f>
        <v>0</v>
      </c>
      <c r="M551" s="86">
        <f t="shared" si="16"/>
        <v>0</v>
      </c>
      <c r="N551" s="36"/>
      <c r="O551" s="92"/>
      <c r="P551" s="96"/>
    </row>
    <row r="552" spans="1:16" x14ac:dyDescent="0.25">
      <c r="A552" s="1"/>
      <c r="B552" s="1"/>
      <c r="C552" s="5">
        <f t="shared" si="18"/>
        <v>542</v>
      </c>
      <c r="D552" s="19" t="str">
        <f>IF(C552&gt;MAX(БЮДЖЕТ!$C:$C),"",INDEX(БЮДЖЕТ!$P$11:$P$9415,C552))</f>
        <v/>
      </c>
      <c r="E552" s="22">
        <f>IF(D552="",0,IF(COUNTIF(БЮДЖЕТ!$P:$P,D552)=1,0,1))</f>
        <v>0</v>
      </c>
      <c r="F552" s="19" t="str">
        <f>IF($D552="","",INDEX(БЮДЖЕТ!$N:$N,SUMIFS(БЮДЖЕТ!$B:$B,БЮДЖЕТ!$P:$P,$D552)))</f>
        <v/>
      </c>
      <c r="G552" s="19" t="str">
        <f>IF($D552="","",INDEX(БЮДЖЕТ!$X:$X,SUMIFS(БЮДЖЕТ!$B:$B,БЮДЖЕТ!$P:$P,$D552)))</f>
        <v/>
      </c>
      <c r="H552" s="36"/>
      <c r="I552" s="30">
        <f>IF(D552="",0,IF(G552=ФИО!$Q$8,0,SUM(р_дни!$J:$J))+SUMIFS(факт_операции!$L:$L,факт_операции!$D:$D,D552,факт_операции!$I:$I,операции!$F$8)-SUMIFS(факт_операции!$L:$L,факт_операции!$D:$D,D552,факт_операции!$I:$I,операции!$F$9)+SUMIFS(факт_операции!$L:$L,факт_операции!$D:$D,D552,факт_операции!$I:$I,операции!$F$10)-SUMIFS(факт_операции!$L:$L,факт_операции!$D:$D,D552,факт_операции!$I:$I,операции!$F$11))</f>
        <v>0</v>
      </c>
      <c r="J552" s="48">
        <f>ROUND(IF(D552="",0,IF(SUM(р_дни!$J:$J)=0,0,(SUMIFS(БЮДЖЕТ!$V:$V,БЮДЖЕТ!$P:$P,$D552)*IF(G552=ФИО!$Q$8,0,SUM(р_дни!$J:$J))+SUMIFS(факт_операции!$Q:$Q,факт_операции!$D:$D,$D552)*1000)/SUM(р_дни!$J:$J)))/100,0)*100</f>
        <v>0</v>
      </c>
      <c r="K552" s="48">
        <f>IF(D552="",0,SUMIFS(факт_операции!$O:$O,факт_операции!$D:$D,D552)-IF(SUMIFS(факт_операции!$Q:$Q,факт_операции!$D:$D,D552)&lt;&gt;0,SUMIFS(факт_операции!$O:$O,факт_операции!$D:$D,D552,факт_операции!$N:$N,операции!$H$11),0))</f>
        <v>0</v>
      </c>
      <c r="L552" s="48">
        <f>IF(D552="",0,SUMIFS(факт_операции!$T:$T,факт_операции!$D:$D,D552))</f>
        <v>0</v>
      </c>
      <c r="M552" s="86">
        <f t="shared" si="16"/>
        <v>0</v>
      </c>
      <c r="N552" s="36"/>
      <c r="O552" s="92"/>
      <c r="P552" s="96"/>
    </row>
    <row r="553" spans="1:16" x14ac:dyDescent="0.25">
      <c r="A553" s="1"/>
      <c r="B553" s="1"/>
      <c r="C553" s="5">
        <f t="shared" si="18"/>
        <v>543</v>
      </c>
      <c r="D553" s="19" t="str">
        <f>IF(C553&gt;MAX(БЮДЖЕТ!$C:$C),"",INDEX(БЮДЖЕТ!$P$11:$P$9415,C553))</f>
        <v/>
      </c>
      <c r="E553" s="22">
        <f>IF(D553="",0,IF(COUNTIF(БЮДЖЕТ!$P:$P,D553)=1,0,1))</f>
        <v>0</v>
      </c>
      <c r="F553" s="19" t="str">
        <f>IF($D553="","",INDEX(БЮДЖЕТ!$N:$N,SUMIFS(БЮДЖЕТ!$B:$B,БЮДЖЕТ!$P:$P,$D553)))</f>
        <v/>
      </c>
      <c r="G553" s="19" t="str">
        <f>IF($D553="","",INDEX(БЮДЖЕТ!$X:$X,SUMIFS(БЮДЖЕТ!$B:$B,БЮДЖЕТ!$P:$P,$D553)))</f>
        <v/>
      </c>
      <c r="H553" s="36"/>
      <c r="I553" s="30">
        <f>IF(D553="",0,IF(G553=ФИО!$Q$8,0,SUM(р_дни!$J:$J))+SUMIFS(факт_операции!$L:$L,факт_операции!$D:$D,D553,факт_операции!$I:$I,операции!$F$8)-SUMIFS(факт_операции!$L:$L,факт_операции!$D:$D,D553,факт_операции!$I:$I,операции!$F$9)+SUMIFS(факт_операции!$L:$L,факт_операции!$D:$D,D553,факт_операции!$I:$I,операции!$F$10)-SUMIFS(факт_операции!$L:$L,факт_операции!$D:$D,D553,факт_операции!$I:$I,операции!$F$11))</f>
        <v>0</v>
      </c>
      <c r="J553" s="48">
        <f>ROUND(IF(D553="",0,IF(SUM(р_дни!$J:$J)=0,0,(SUMIFS(БЮДЖЕТ!$V:$V,БЮДЖЕТ!$P:$P,$D553)*IF(G553=ФИО!$Q$8,0,SUM(р_дни!$J:$J))+SUMIFS(факт_операции!$Q:$Q,факт_операции!$D:$D,$D553)*1000)/SUM(р_дни!$J:$J)))/100,0)*100</f>
        <v>0</v>
      </c>
      <c r="K553" s="48">
        <f>IF(D553="",0,SUMIFS(факт_операции!$O:$O,факт_операции!$D:$D,D553)-IF(SUMIFS(факт_операции!$Q:$Q,факт_операции!$D:$D,D553)&lt;&gt;0,SUMIFS(факт_операции!$O:$O,факт_операции!$D:$D,D553,факт_операции!$N:$N,операции!$H$11),0))</f>
        <v>0</v>
      </c>
      <c r="L553" s="48">
        <f>IF(D553="",0,SUMIFS(факт_операции!$T:$T,факт_операции!$D:$D,D553))</f>
        <v>0</v>
      </c>
      <c r="M553" s="86">
        <f t="shared" si="16"/>
        <v>0</v>
      </c>
      <c r="N553" s="36"/>
      <c r="O553" s="92"/>
      <c r="P553" s="96"/>
    </row>
    <row r="554" spans="1:16" x14ac:dyDescent="0.25">
      <c r="A554" s="1"/>
      <c r="B554" s="1"/>
      <c r="C554" s="5">
        <f t="shared" si="18"/>
        <v>544</v>
      </c>
      <c r="D554" s="19" t="str">
        <f>IF(C554&gt;MAX(БЮДЖЕТ!$C:$C),"",INDEX(БЮДЖЕТ!$P$11:$P$9415,C554))</f>
        <v/>
      </c>
      <c r="E554" s="22">
        <f>IF(D554="",0,IF(COUNTIF(БЮДЖЕТ!$P:$P,D554)=1,0,1))</f>
        <v>0</v>
      </c>
      <c r="F554" s="19" t="str">
        <f>IF($D554="","",INDEX(БЮДЖЕТ!$N:$N,SUMIFS(БЮДЖЕТ!$B:$B,БЮДЖЕТ!$P:$P,$D554)))</f>
        <v/>
      </c>
      <c r="G554" s="19" t="str">
        <f>IF($D554="","",INDEX(БЮДЖЕТ!$X:$X,SUMIFS(БЮДЖЕТ!$B:$B,БЮДЖЕТ!$P:$P,$D554)))</f>
        <v/>
      </c>
      <c r="H554" s="36"/>
      <c r="I554" s="30">
        <f>IF(D554="",0,IF(G554=ФИО!$Q$8,0,SUM(р_дни!$J:$J))+SUMIFS(факт_операции!$L:$L,факт_операции!$D:$D,D554,факт_операции!$I:$I,операции!$F$8)-SUMIFS(факт_операции!$L:$L,факт_операции!$D:$D,D554,факт_операции!$I:$I,операции!$F$9)+SUMIFS(факт_операции!$L:$L,факт_операции!$D:$D,D554,факт_операции!$I:$I,операции!$F$10)-SUMIFS(факт_операции!$L:$L,факт_операции!$D:$D,D554,факт_операции!$I:$I,операции!$F$11))</f>
        <v>0</v>
      </c>
      <c r="J554" s="48">
        <f>ROUND(IF(D554="",0,IF(SUM(р_дни!$J:$J)=0,0,(SUMIFS(БЮДЖЕТ!$V:$V,БЮДЖЕТ!$P:$P,$D554)*IF(G554=ФИО!$Q$8,0,SUM(р_дни!$J:$J))+SUMIFS(факт_операции!$Q:$Q,факт_операции!$D:$D,$D554)*1000)/SUM(р_дни!$J:$J)))/100,0)*100</f>
        <v>0</v>
      </c>
      <c r="K554" s="48">
        <f>IF(D554="",0,SUMIFS(факт_операции!$O:$O,факт_операции!$D:$D,D554)-IF(SUMIFS(факт_операции!$Q:$Q,факт_операции!$D:$D,D554)&lt;&gt;0,SUMIFS(факт_операции!$O:$O,факт_операции!$D:$D,D554,факт_операции!$N:$N,операции!$H$11),0))</f>
        <v>0</v>
      </c>
      <c r="L554" s="48">
        <f>IF(D554="",0,SUMIFS(факт_операции!$T:$T,факт_операции!$D:$D,D554))</f>
        <v>0</v>
      </c>
      <c r="M554" s="86">
        <f t="shared" si="16"/>
        <v>0</v>
      </c>
      <c r="N554" s="36"/>
      <c r="O554" s="92"/>
      <c r="P554" s="96"/>
    </row>
    <row r="555" spans="1:16" x14ac:dyDescent="0.25">
      <c r="A555" s="1"/>
      <c r="B555" s="1"/>
      <c r="C555" s="5">
        <f t="shared" si="18"/>
        <v>545</v>
      </c>
      <c r="D555" s="19" t="str">
        <f>IF(C555&gt;MAX(БЮДЖЕТ!$C:$C),"",INDEX(БЮДЖЕТ!$P$11:$P$9415,C555))</f>
        <v/>
      </c>
      <c r="E555" s="22">
        <f>IF(D555="",0,IF(COUNTIF(БЮДЖЕТ!$P:$P,D555)=1,0,1))</f>
        <v>0</v>
      </c>
      <c r="F555" s="19" t="str">
        <f>IF($D555="","",INDEX(БЮДЖЕТ!$N:$N,SUMIFS(БЮДЖЕТ!$B:$B,БЮДЖЕТ!$P:$P,$D555)))</f>
        <v/>
      </c>
      <c r="G555" s="19" t="str">
        <f>IF($D555="","",INDEX(БЮДЖЕТ!$X:$X,SUMIFS(БЮДЖЕТ!$B:$B,БЮДЖЕТ!$P:$P,$D555)))</f>
        <v/>
      </c>
      <c r="H555" s="36"/>
      <c r="I555" s="30">
        <f>IF(D555="",0,IF(G555=ФИО!$Q$8,0,SUM(р_дни!$J:$J))+SUMIFS(факт_операции!$L:$L,факт_операции!$D:$D,D555,факт_операции!$I:$I,операции!$F$8)-SUMIFS(факт_операции!$L:$L,факт_операции!$D:$D,D555,факт_операции!$I:$I,операции!$F$9)+SUMIFS(факт_операции!$L:$L,факт_операции!$D:$D,D555,факт_операции!$I:$I,операции!$F$10)-SUMIFS(факт_операции!$L:$L,факт_операции!$D:$D,D555,факт_операции!$I:$I,операции!$F$11))</f>
        <v>0</v>
      </c>
      <c r="J555" s="48">
        <f>ROUND(IF(D555="",0,IF(SUM(р_дни!$J:$J)=0,0,(SUMIFS(БЮДЖЕТ!$V:$V,БЮДЖЕТ!$P:$P,$D555)*IF(G555=ФИО!$Q$8,0,SUM(р_дни!$J:$J))+SUMIFS(факт_операции!$Q:$Q,факт_операции!$D:$D,$D555)*1000)/SUM(р_дни!$J:$J)))/100,0)*100</f>
        <v>0</v>
      </c>
      <c r="K555" s="48">
        <f>IF(D555="",0,SUMIFS(факт_операции!$O:$O,факт_операции!$D:$D,D555)-IF(SUMIFS(факт_операции!$Q:$Q,факт_операции!$D:$D,D555)&lt;&gt;0,SUMIFS(факт_операции!$O:$O,факт_операции!$D:$D,D555,факт_операции!$N:$N,операции!$H$11),0))</f>
        <v>0</v>
      </c>
      <c r="L555" s="48">
        <f>IF(D555="",0,SUMIFS(факт_операции!$T:$T,факт_операции!$D:$D,D555))</f>
        <v>0</v>
      </c>
      <c r="M555" s="86">
        <f t="shared" si="16"/>
        <v>0</v>
      </c>
      <c r="N555" s="36"/>
      <c r="O555" s="92"/>
      <c r="P555" s="96"/>
    </row>
    <row r="556" spans="1:16" x14ac:dyDescent="0.25">
      <c r="A556" s="1"/>
      <c r="B556" s="1"/>
      <c r="C556" s="5">
        <f t="shared" si="18"/>
        <v>546</v>
      </c>
      <c r="D556" s="19" t="str">
        <f>IF(C556&gt;MAX(БЮДЖЕТ!$C:$C),"",INDEX(БЮДЖЕТ!$P$11:$P$9415,C556))</f>
        <v/>
      </c>
      <c r="E556" s="22">
        <f>IF(D556="",0,IF(COUNTIF(БЮДЖЕТ!$P:$P,D556)=1,0,1))</f>
        <v>0</v>
      </c>
      <c r="F556" s="19" t="str">
        <f>IF($D556="","",INDEX(БЮДЖЕТ!$N:$N,SUMIFS(БЮДЖЕТ!$B:$B,БЮДЖЕТ!$P:$P,$D556)))</f>
        <v/>
      </c>
      <c r="G556" s="19" t="str">
        <f>IF($D556="","",INDEX(БЮДЖЕТ!$X:$X,SUMIFS(БЮДЖЕТ!$B:$B,БЮДЖЕТ!$P:$P,$D556)))</f>
        <v/>
      </c>
      <c r="H556" s="36"/>
      <c r="I556" s="30">
        <f>IF(D556="",0,IF(G556=ФИО!$Q$8,0,SUM(р_дни!$J:$J))+SUMIFS(факт_операции!$L:$L,факт_операции!$D:$D,D556,факт_операции!$I:$I,операции!$F$8)-SUMIFS(факт_операции!$L:$L,факт_операции!$D:$D,D556,факт_операции!$I:$I,операции!$F$9)+SUMIFS(факт_операции!$L:$L,факт_операции!$D:$D,D556,факт_операции!$I:$I,операции!$F$10)-SUMIFS(факт_операции!$L:$L,факт_операции!$D:$D,D556,факт_операции!$I:$I,операции!$F$11))</f>
        <v>0</v>
      </c>
      <c r="J556" s="48">
        <f>ROUND(IF(D556="",0,IF(SUM(р_дни!$J:$J)=0,0,(SUMIFS(БЮДЖЕТ!$V:$V,БЮДЖЕТ!$P:$P,$D556)*IF(G556=ФИО!$Q$8,0,SUM(р_дни!$J:$J))+SUMIFS(факт_операции!$Q:$Q,факт_операции!$D:$D,$D556)*1000)/SUM(р_дни!$J:$J)))/100,0)*100</f>
        <v>0</v>
      </c>
      <c r="K556" s="48">
        <f>IF(D556="",0,SUMIFS(факт_операции!$O:$O,факт_операции!$D:$D,D556)-IF(SUMIFS(факт_операции!$Q:$Q,факт_операции!$D:$D,D556)&lt;&gt;0,SUMIFS(факт_операции!$O:$O,факт_операции!$D:$D,D556,факт_операции!$N:$N,операции!$H$11),0))</f>
        <v>0</v>
      </c>
      <c r="L556" s="48">
        <f>IF(D556="",0,SUMIFS(факт_операции!$T:$T,факт_операции!$D:$D,D556))</f>
        <v>0</v>
      </c>
      <c r="M556" s="86">
        <f t="shared" si="16"/>
        <v>0</v>
      </c>
      <c r="N556" s="36"/>
      <c r="O556" s="92"/>
      <c r="P556" s="96"/>
    </row>
    <row r="557" spans="1:16" x14ac:dyDescent="0.25">
      <c r="A557" s="1"/>
      <c r="B557" s="1"/>
      <c r="C557" s="5">
        <f t="shared" si="18"/>
        <v>547</v>
      </c>
      <c r="D557" s="19" t="str">
        <f>IF(C557&gt;MAX(БЮДЖЕТ!$C:$C),"",INDEX(БЮДЖЕТ!$P$11:$P$9415,C557))</f>
        <v/>
      </c>
      <c r="E557" s="22">
        <f>IF(D557="",0,IF(COUNTIF(БЮДЖЕТ!$P:$P,D557)=1,0,1))</f>
        <v>0</v>
      </c>
      <c r="F557" s="19" t="str">
        <f>IF($D557="","",INDEX(БЮДЖЕТ!$N:$N,SUMIFS(БЮДЖЕТ!$B:$B,БЮДЖЕТ!$P:$P,$D557)))</f>
        <v/>
      </c>
      <c r="G557" s="19" t="str">
        <f>IF($D557="","",INDEX(БЮДЖЕТ!$X:$X,SUMIFS(БЮДЖЕТ!$B:$B,БЮДЖЕТ!$P:$P,$D557)))</f>
        <v/>
      </c>
      <c r="H557" s="36"/>
      <c r="I557" s="30">
        <f>IF(D557="",0,IF(G557=ФИО!$Q$8,0,SUM(р_дни!$J:$J))+SUMIFS(факт_операции!$L:$L,факт_операции!$D:$D,D557,факт_операции!$I:$I,операции!$F$8)-SUMIFS(факт_операции!$L:$L,факт_операции!$D:$D,D557,факт_операции!$I:$I,операции!$F$9)+SUMIFS(факт_операции!$L:$L,факт_операции!$D:$D,D557,факт_операции!$I:$I,операции!$F$10)-SUMIFS(факт_операции!$L:$L,факт_операции!$D:$D,D557,факт_операции!$I:$I,операции!$F$11))</f>
        <v>0</v>
      </c>
      <c r="J557" s="48">
        <f>ROUND(IF(D557="",0,IF(SUM(р_дни!$J:$J)=0,0,(SUMIFS(БЮДЖЕТ!$V:$V,БЮДЖЕТ!$P:$P,$D557)*IF(G557=ФИО!$Q$8,0,SUM(р_дни!$J:$J))+SUMIFS(факт_операции!$Q:$Q,факт_операции!$D:$D,$D557)*1000)/SUM(р_дни!$J:$J)))/100,0)*100</f>
        <v>0</v>
      </c>
      <c r="K557" s="48">
        <f>IF(D557="",0,SUMIFS(факт_операции!$O:$O,факт_операции!$D:$D,D557)-IF(SUMIFS(факт_операции!$Q:$Q,факт_операции!$D:$D,D557)&lt;&gt;0,SUMIFS(факт_операции!$O:$O,факт_операции!$D:$D,D557,факт_операции!$N:$N,операции!$H$11),0))</f>
        <v>0</v>
      </c>
      <c r="L557" s="48">
        <f>IF(D557="",0,SUMIFS(факт_операции!$T:$T,факт_операции!$D:$D,D557))</f>
        <v>0</v>
      </c>
      <c r="M557" s="86">
        <f t="shared" si="16"/>
        <v>0</v>
      </c>
      <c r="N557" s="36"/>
      <c r="O557" s="92"/>
      <c r="P557" s="96"/>
    </row>
    <row r="558" spans="1:16" x14ac:dyDescent="0.25">
      <c r="A558" s="1"/>
      <c r="B558" s="1"/>
      <c r="C558" s="5">
        <f t="shared" si="18"/>
        <v>548</v>
      </c>
      <c r="D558" s="19" t="str">
        <f>IF(C558&gt;MAX(БЮДЖЕТ!$C:$C),"",INDEX(БЮДЖЕТ!$P$11:$P$9415,C558))</f>
        <v/>
      </c>
      <c r="E558" s="22">
        <f>IF(D558="",0,IF(COUNTIF(БЮДЖЕТ!$P:$P,D558)=1,0,1))</f>
        <v>0</v>
      </c>
      <c r="F558" s="19" t="str">
        <f>IF($D558="","",INDEX(БЮДЖЕТ!$N:$N,SUMIFS(БЮДЖЕТ!$B:$B,БЮДЖЕТ!$P:$P,$D558)))</f>
        <v/>
      </c>
      <c r="G558" s="19" t="str">
        <f>IF($D558="","",INDEX(БЮДЖЕТ!$X:$X,SUMIFS(БЮДЖЕТ!$B:$B,БЮДЖЕТ!$P:$P,$D558)))</f>
        <v/>
      </c>
      <c r="H558" s="36"/>
      <c r="I558" s="30">
        <f>IF(D558="",0,IF(G558=ФИО!$Q$8,0,SUM(р_дни!$J:$J))+SUMIFS(факт_операции!$L:$L,факт_операции!$D:$D,D558,факт_операции!$I:$I,операции!$F$8)-SUMIFS(факт_операции!$L:$L,факт_операции!$D:$D,D558,факт_операции!$I:$I,операции!$F$9)+SUMIFS(факт_операции!$L:$L,факт_операции!$D:$D,D558,факт_операции!$I:$I,операции!$F$10)-SUMIFS(факт_операции!$L:$L,факт_операции!$D:$D,D558,факт_операции!$I:$I,операции!$F$11))</f>
        <v>0</v>
      </c>
      <c r="J558" s="48">
        <f>ROUND(IF(D558="",0,IF(SUM(р_дни!$J:$J)=0,0,(SUMIFS(БЮДЖЕТ!$V:$V,БЮДЖЕТ!$P:$P,$D558)*IF(G558=ФИО!$Q$8,0,SUM(р_дни!$J:$J))+SUMIFS(факт_операции!$Q:$Q,факт_операции!$D:$D,$D558)*1000)/SUM(р_дни!$J:$J)))/100,0)*100</f>
        <v>0</v>
      </c>
      <c r="K558" s="48">
        <f>IF(D558="",0,SUMIFS(факт_операции!$O:$O,факт_операции!$D:$D,D558)-IF(SUMIFS(факт_операции!$Q:$Q,факт_операции!$D:$D,D558)&lt;&gt;0,SUMIFS(факт_операции!$O:$O,факт_операции!$D:$D,D558,факт_операции!$N:$N,операции!$H$11),0))</f>
        <v>0</v>
      </c>
      <c r="L558" s="48">
        <f>IF(D558="",0,SUMIFS(факт_операции!$T:$T,факт_операции!$D:$D,D558))</f>
        <v>0</v>
      </c>
      <c r="M558" s="86">
        <f t="shared" si="16"/>
        <v>0</v>
      </c>
      <c r="N558" s="36"/>
      <c r="O558" s="92"/>
      <c r="P558" s="96"/>
    </row>
    <row r="559" spans="1:16" x14ac:dyDescent="0.25">
      <c r="A559" s="1"/>
      <c r="B559" s="1"/>
      <c r="C559" s="5">
        <f t="shared" si="18"/>
        <v>549</v>
      </c>
      <c r="D559" s="19" t="str">
        <f>IF(C559&gt;MAX(БЮДЖЕТ!$C:$C),"",INDEX(БЮДЖЕТ!$P$11:$P$9415,C559))</f>
        <v/>
      </c>
      <c r="E559" s="22">
        <f>IF(D559="",0,IF(COUNTIF(БЮДЖЕТ!$P:$P,D559)=1,0,1))</f>
        <v>0</v>
      </c>
      <c r="F559" s="19" t="str">
        <f>IF($D559="","",INDEX(БЮДЖЕТ!$N:$N,SUMIFS(БЮДЖЕТ!$B:$B,БЮДЖЕТ!$P:$P,$D559)))</f>
        <v/>
      </c>
      <c r="G559" s="19" t="str">
        <f>IF($D559="","",INDEX(БЮДЖЕТ!$X:$X,SUMIFS(БЮДЖЕТ!$B:$B,БЮДЖЕТ!$P:$P,$D559)))</f>
        <v/>
      </c>
      <c r="H559" s="36"/>
      <c r="I559" s="30">
        <f>IF(D559="",0,IF(G559=ФИО!$Q$8,0,SUM(р_дни!$J:$J))+SUMIFS(факт_операции!$L:$L,факт_операции!$D:$D,D559,факт_операции!$I:$I,операции!$F$8)-SUMIFS(факт_операции!$L:$L,факт_операции!$D:$D,D559,факт_операции!$I:$I,операции!$F$9)+SUMIFS(факт_операции!$L:$L,факт_операции!$D:$D,D559,факт_операции!$I:$I,операции!$F$10)-SUMIFS(факт_операции!$L:$L,факт_операции!$D:$D,D559,факт_операции!$I:$I,операции!$F$11))</f>
        <v>0</v>
      </c>
      <c r="J559" s="48">
        <f>ROUND(IF(D559="",0,IF(SUM(р_дни!$J:$J)=0,0,(SUMIFS(БЮДЖЕТ!$V:$V,БЮДЖЕТ!$P:$P,$D559)*IF(G559=ФИО!$Q$8,0,SUM(р_дни!$J:$J))+SUMIFS(факт_операции!$Q:$Q,факт_операции!$D:$D,$D559)*1000)/SUM(р_дни!$J:$J)))/100,0)*100</f>
        <v>0</v>
      </c>
      <c r="K559" s="48">
        <f>IF(D559="",0,SUMIFS(факт_операции!$O:$O,факт_операции!$D:$D,D559)-IF(SUMIFS(факт_операции!$Q:$Q,факт_операции!$D:$D,D559)&lt;&gt;0,SUMIFS(факт_операции!$O:$O,факт_операции!$D:$D,D559,факт_операции!$N:$N,операции!$H$11),0))</f>
        <v>0</v>
      </c>
      <c r="L559" s="48">
        <f>IF(D559="",0,SUMIFS(факт_операции!$T:$T,факт_операции!$D:$D,D559))</f>
        <v>0</v>
      </c>
      <c r="M559" s="86">
        <f t="shared" si="16"/>
        <v>0</v>
      </c>
      <c r="N559" s="36"/>
      <c r="O559" s="92"/>
      <c r="P559" s="96"/>
    </row>
    <row r="560" spans="1:16" x14ac:dyDescent="0.25">
      <c r="A560" s="1"/>
      <c r="B560" s="1"/>
      <c r="C560" s="5">
        <f t="shared" si="18"/>
        <v>550</v>
      </c>
      <c r="D560" s="19" t="str">
        <f>IF(C560&gt;MAX(БЮДЖЕТ!$C:$C),"",INDEX(БЮДЖЕТ!$P$11:$P$9415,C560))</f>
        <v/>
      </c>
      <c r="E560" s="22">
        <f>IF(D560="",0,IF(COUNTIF(БЮДЖЕТ!$P:$P,D560)=1,0,1))</f>
        <v>0</v>
      </c>
      <c r="F560" s="19" t="str">
        <f>IF($D560="","",INDEX(БЮДЖЕТ!$N:$N,SUMIFS(БЮДЖЕТ!$B:$B,БЮДЖЕТ!$P:$P,$D560)))</f>
        <v/>
      </c>
      <c r="G560" s="19" t="str">
        <f>IF($D560="","",INDEX(БЮДЖЕТ!$X:$X,SUMIFS(БЮДЖЕТ!$B:$B,БЮДЖЕТ!$P:$P,$D560)))</f>
        <v/>
      </c>
      <c r="H560" s="36"/>
      <c r="I560" s="30">
        <f>IF(D560="",0,IF(G560=ФИО!$Q$8,0,SUM(р_дни!$J:$J))+SUMIFS(факт_операции!$L:$L,факт_операции!$D:$D,D560,факт_операции!$I:$I,операции!$F$8)-SUMIFS(факт_операции!$L:$L,факт_операции!$D:$D,D560,факт_операции!$I:$I,операции!$F$9)+SUMIFS(факт_операции!$L:$L,факт_операции!$D:$D,D560,факт_операции!$I:$I,операции!$F$10)-SUMIFS(факт_операции!$L:$L,факт_операции!$D:$D,D560,факт_операции!$I:$I,операции!$F$11))</f>
        <v>0</v>
      </c>
      <c r="J560" s="48">
        <f>ROUND(IF(D560="",0,IF(SUM(р_дни!$J:$J)=0,0,(SUMIFS(БЮДЖЕТ!$V:$V,БЮДЖЕТ!$P:$P,$D560)*IF(G560=ФИО!$Q$8,0,SUM(р_дни!$J:$J))+SUMIFS(факт_операции!$Q:$Q,факт_операции!$D:$D,$D560)*1000)/SUM(р_дни!$J:$J)))/100,0)*100</f>
        <v>0</v>
      </c>
      <c r="K560" s="48">
        <f>IF(D560="",0,SUMIFS(факт_операции!$O:$O,факт_операции!$D:$D,D560)-IF(SUMIFS(факт_операции!$Q:$Q,факт_операции!$D:$D,D560)&lt;&gt;0,SUMIFS(факт_операции!$O:$O,факт_операции!$D:$D,D560,факт_операции!$N:$N,операции!$H$11),0))</f>
        <v>0</v>
      </c>
      <c r="L560" s="48">
        <f>IF(D560="",0,SUMIFS(факт_операции!$T:$T,факт_операции!$D:$D,D560))</f>
        <v>0</v>
      </c>
      <c r="M560" s="86">
        <f t="shared" si="16"/>
        <v>0</v>
      </c>
      <c r="N560" s="36"/>
      <c r="O560" s="92"/>
      <c r="P560" s="96"/>
    </row>
    <row r="561" spans="1:16" x14ac:dyDescent="0.25">
      <c r="A561" s="1"/>
      <c r="B561" s="1"/>
      <c r="C561" s="5">
        <f t="shared" si="18"/>
        <v>551</v>
      </c>
      <c r="D561" s="19" t="str">
        <f>IF(C561&gt;MAX(БЮДЖЕТ!$C:$C),"",INDEX(БЮДЖЕТ!$P$11:$P$9415,C561))</f>
        <v/>
      </c>
      <c r="E561" s="22">
        <f>IF(D561="",0,IF(COUNTIF(БЮДЖЕТ!$P:$P,D561)=1,0,1))</f>
        <v>0</v>
      </c>
      <c r="F561" s="19" t="str">
        <f>IF($D561="","",INDEX(БЮДЖЕТ!$N:$N,SUMIFS(БЮДЖЕТ!$B:$B,БЮДЖЕТ!$P:$P,$D561)))</f>
        <v/>
      </c>
      <c r="G561" s="19" t="str">
        <f>IF($D561="","",INDEX(БЮДЖЕТ!$X:$X,SUMIFS(БЮДЖЕТ!$B:$B,БЮДЖЕТ!$P:$P,$D561)))</f>
        <v/>
      </c>
      <c r="H561" s="36"/>
      <c r="I561" s="30">
        <f>IF(D561="",0,IF(G561=ФИО!$Q$8,0,SUM(р_дни!$J:$J))+SUMIFS(факт_операции!$L:$L,факт_операции!$D:$D,D561,факт_операции!$I:$I,операции!$F$8)-SUMIFS(факт_операции!$L:$L,факт_операции!$D:$D,D561,факт_операции!$I:$I,операции!$F$9)+SUMIFS(факт_операции!$L:$L,факт_операции!$D:$D,D561,факт_операции!$I:$I,операции!$F$10)-SUMIFS(факт_операции!$L:$L,факт_операции!$D:$D,D561,факт_операции!$I:$I,операции!$F$11))</f>
        <v>0</v>
      </c>
      <c r="J561" s="48">
        <f>ROUND(IF(D561="",0,IF(SUM(р_дни!$J:$J)=0,0,(SUMIFS(БЮДЖЕТ!$V:$V,БЮДЖЕТ!$P:$P,$D561)*IF(G561=ФИО!$Q$8,0,SUM(р_дни!$J:$J))+SUMIFS(факт_операции!$Q:$Q,факт_операции!$D:$D,$D561)*1000)/SUM(р_дни!$J:$J)))/100,0)*100</f>
        <v>0</v>
      </c>
      <c r="K561" s="48">
        <f>IF(D561="",0,SUMIFS(факт_операции!$O:$O,факт_операции!$D:$D,D561)-IF(SUMIFS(факт_операции!$Q:$Q,факт_операции!$D:$D,D561)&lt;&gt;0,SUMIFS(факт_операции!$O:$O,факт_операции!$D:$D,D561,факт_операции!$N:$N,операции!$H$11),0))</f>
        <v>0</v>
      </c>
      <c r="L561" s="48">
        <f>IF(D561="",0,SUMIFS(факт_операции!$T:$T,факт_операции!$D:$D,D561))</f>
        <v>0</v>
      </c>
      <c r="M561" s="86">
        <f t="shared" si="16"/>
        <v>0</v>
      </c>
      <c r="N561" s="36"/>
      <c r="O561" s="92"/>
      <c r="P561" s="96"/>
    </row>
    <row r="562" spans="1:16" x14ac:dyDescent="0.25">
      <c r="A562" s="1"/>
      <c r="B562" s="1"/>
      <c r="C562" s="5">
        <f t="shared" si="18"/>
        <v>552</v>
      </c>
      <c r="D562" s="19" t="str">
        <f>IF(C562&gt;MAX(БЮДЖЕТ!$C:$C),"",INDEX(БЮДЖЕТ!$P$11:$P$9415,C562))</f>
        <v/>
      </c>
      <c r="E562" s="22">
        <f>IF(D562="",0,IF(COUNTIF(БЮДЖЕТ!$P:$P,D562)=1,0,1))</f>
        <v>0</v>
      </c>
      <c r="F562" s="19" t="str">
        <f>IF($D562="","",INDEX(БЮДЖЕТ!$N:$N,SUMIFS(БЮДЖЕТ!$B:$B,БЮДЖЕТ!$P:$P,$D562)))</f>
        <v/>
      </c>
      <c r="G562" s="19" t="str">
        <f>IF($D562="","",INDEX(БЮДЖЕТ!$X:$X,SUMIFS(БЮДЖЕТ!$B:$B,БЮДЖЕТ!$P:$P,$D562)))</f>
        <v/>
      </c>
      <c r="H562" s="36"/>
      <c r="I562" s="30">
        <f>IF(D562="",0,IF(G562=ФИО!$Q$8,0,SUM(р_дни!$J:$J))+SUMIFS(факт_операции!$L:$L,факт_операции!$D:$D,D562,факт_операции!$I:$I,операции!$F$8)-SUMIFS(факт_операции!$L:$L,факт_операции!$D:$D,D562,факт_операции!$I:$I,операции!$F$9)+SUMIFS(факт_операции!$L:$L,факт_операции!$D:$D,D562,факт_операции!$I:$I,операции!$F$10)-SUMIFS(факт_операции!$L:$L,факт_операции!$D:$D,D562,факт_операции!$I:$I,операции!$F$11))</f>
        <v>0</v>
      </c>
      <c r="J562" s="48">
        <f>ROUND(IF(D562="",0,IF(SUM(р_дни!$J:$J)=0,0,(SUMIFS(БЮДЖЕТ!$V:$V,БЮДЖЕТ!$P:$P,$D562)*IF(G562=ФИО!$Q$8,0,SUM(р_дни!$J:$J))+SUMIFS(факт_операции!$Q:$Q,факт_операции!$D:$D,$D562)*1000)/SUM(р_дни!$J:$J)))/100,0)*100</f>
        <v>0</v>
      </c>
      <c r="K562" s="48">
        <f>IF(D562="",0,SUMIFS(факт_операции!$O:$O,факт_операции!$D:$D,D562)-IF(SUMIFS(факт_операции!$Q:$Q,факт_операции!$D:$D,D562)&lt;&gt;0,SUMIFS(факт_операции!$O:$O,факт_операции!$D:$D,D562,факт_операции!$N:$N,операции!$H$11),0))</f>
        <v>0</v>
      </c>
      <c r="L562" s="48">
        <f>IF(D562="",0,SUMIFS(факт_операции!$T:$T,факт_операции!$D:$D,D562))</f>
        <v>0</v>
      </c>
      <c r="M562" s="86">
        <f t="shared" si="16"/>
        <v>0</v>
      </c>
      <c r="N562" s="36"/>
      <c r="O562" s="92"/>
      <c r="P562" s="96"/>
    </row>
    <row r="563" spans="1:16" x14ac:dyDescent="0.25">
      <c r="A563" s="1"/>
      <c r="B563" s="1"/>
      <c r="C563" s="5">
        <f t="shared" si="18"/>
        <v>553</v>
      </c>
      <c r="D563" s="19" t="str">
        <f>IF(C563&gt;MAX(БЮДЖЕТ!$C:$C),"",INDEX(БЮДЖЕТ!$P$11:$P$9415,C563))</f>
        <v/>
      </c>
      <c r="E563" s="22">
        <f>IF(D563="",0,IF(COUNTIF(БЮДЖЕТ!$P:$P,D563)=1,0,1))</f>
        <v>0</v>
      </c>
      <c r="F563" s="19" t="str">
        <f>IF($D563="","",INDEX(БЮДЖЕТ!$N:$N,SUMIFS(БЮДЖЕТ!$B:$B,БЮДЖЕТ!$P:$P,$D563)))</f>
        <v/>
      </c>
      <c r="G563" s="19" t="str">
        <f>IF($D563="","",INDEX(БЮДЖЕТ!$X:$X,SUMIFS(БЮДЖЕТ!$B:$B,БЮДЖЕТ!$P:$P,$D563)))</f>
        <v/>
      </c>
      <c r="H563" s="36"/>
      <c r="I563" s="30">
        <f>IF(D563="",0,IF(G563=ФИО!$Q$8,0,SUM(р_дни!$J:$J))+SUMIFS(факт_операции!$L:$L,факт_операции!$D:$D,D563,факт_операции!$I:$I,операции!$F$8)-SUMIFS(факт_операции!$L:$L,факт_операции!$D:$D,D563,факт_операции!$I:$I,операции!$F$9)+SUMIFS(факт_операции!$L:$L,факт_операции!$D:$D,D563,факт_операции!$I:$I,операции!$F$10)-SUMIFS(факт_операции!$L:$L,факт_операции!$D:$D,D563,факт_операции!$I:$I,операции!$F$11))</f>
        <v>0</v>
      </c>
      <c r="J563" s="48">
        <f>ROUND(IF(D563="",0,IF(SUM(р_дни!$J:$J)=0,0,(SUMIFS(БЮДЖЕТ!$V:$V,БЮДЖЕТ!$P:$P,$D563)*IF(G563=ФИО!$Q$8,0,SUM(р_дни!$J:$J))+SUMIFS(факт_операции!$Q:$Q,факт_операции!$D:$D,$D563)*1000)/SUM(р_дни!$J:$J)))/100,0)*100</f>
        <v>0</v>
      </c>
      <c r="K563" s="48">
        <f>IF(D563="",0,SUMIFS(факт_операции!$O:$O,факт_операции!$D:$D,D563)-IF(SUMIFS(факт_операции!$Q:$Q,факт_операции!$D:$D,D563)&lt;&gt;0,SUMIFS(факт_операции!$O:$O,факт_операции!$D:$D,D563,факт_операции!$N:$N,операции!$H$11),0))</f>
        <v>0</v>
      </c>
      <c r="L563" s="48">
        <f>IF(D563="",0,SUMIFS(факт_операции!$T:$T,факт_операции!$D:$D,D563))</f>
        <v>0</v>
      </c>
      <c r="M563" s="86">
        <f t="shared" si="16"/>
        <v>0</v>
      </c>
      <c r="N563" s="36"/>
      <c r="O563" s="92"/>
      <c r="P563" s="96"/>
    </row>
    <row r="564" spans="1:16" x14ac:dyDescent="0.25">
      <c r="A564" s="1"/>
      <c r="B564" s="1"/>
      <c r="C564" s="5">
        <f t="shared" si="18"/>
        <v>554</v>
      </c>
      <c r="D564" s="19" t="str">
        <f>IF(C564&gt;MAX(БЮДЖЕТ!$C:$C),"",INDEX(БЮДЖЕТ!$P$11:$P$9415,C564))</f>
        <v/>
      </c>
      <c r="E564" s="22">
        <f>IF(D564="",0,IF(COUNTIF(БЮДЖЕТ!$P:$P,D564)=1,0,1))</f>
        <v>0</v>
      </c>
      <c r="F564" s="19" t="str">
        <f>IF($D564="","",INDEX(БЮДЖЕТ!$N:$N,SUMIFS(БЮДЖЕТ!$B:$B,БЮДЖЕТ!$P:$P,$D564)))</f>
        <v/>
      </c>
      <c r="G564" s="19" t="str">
        <f>IF($D564="","",INDEX(БЮДЖЕТ!$X:$X,SUMIFS(БЮДЖЕТ!$B:$B,БЮДЖЕТ!$P:$P,$D564)))</f>
        <v/>
      </c>
      <c r="H564" s="36"/>
      <c r="I564" s="30">
        <f>IF(D564="",0,IF(G564=ФИО!$Q$8,0,SUM(р_дни!$J:$J))+SUMIFS(факт_операции!$L:$L,факт_операции!$D:$D,D564,факт_операции!$I:$I,операции!$F$8)-SUMIFS(факт_операции!$L:$L,факт_операции!$D:$D,D564,факт_операции!$I:$I,операции!$F$9)+SUMIFS(факт_операции!$L:$L,факт_операции!$D:$D,D564,факт_операции!$I:$I,операции!$F$10)-SUMIFS(факт_операции!$L:$L,факт_операции!$D:$D,D564,факт_операции!$I:$I,операции!$F$11))</f>
        <v>0</v>
      </c>
      <c r="J564" s="48">
        <f>ROUND(IF(D564="",0,IF(SUM(р_дни!$J:$J)=0,0,(SUMIFS(БЮДЖЕТ!$V:$V,БЮДЖЕТ!$P:$P,$D564)*IF(G564=ФИО!$Q$8,0,SUM(р_дни!$J:$J))+SUMIFS(факт_операции!$Q:$Q,факт_операции!$D:$D,$D564)*1000)/SUM(р_дни!$J:$J)))/100,0)*100</f>
        <v>0</v>
      </c>
      <c r="K564" s="48">
        <f>IF(D564="",0,SUMIFS(факт_операции!$O:$O,факт_операции!$D:$D,D564)-IF(SUMIFS(факт_операции!$Q:$Q,факт_операции!$D:$D,D564)&lt;&gt;0,SUMIFS(факт_операции!$O:$O,факт_операции!$D:$D,D564,факт_операции!$N:$N,операции!$H$11),0))</f>
        <v>0</v>
      </c>
      <c r="L564" s="48">
        <f>IF(D564="",0,SUMIFS(факт_операции!$T:$T,факт_операции!$D:$D,D564))</f>
        <v>0</v>
      </c>
      <c r="M564" s="86">
        <f t="shared" si="16"/>
        <v>0</v>
      </c>
      <c r="N564" s="36"/>
      <c r="O564" s="92"/>
      <c r="P564" s="96"/>
    </row>
    <row r="565" spans="1:16" x14ac:dyDescent="0.25">
      <c r="A565" s="1"/>
      <c r="B565" s="1"/>
      <c r="C565" s="5">
        <f t="shared" si="18"/>
        <v>555</v>
      </c>
      <c r="D565" s="19" t="str">
        <f>IF(C565&gt;MAX(БЮДЖЕТ!$C:$C),"",INDEX(БЮДЖЕТ!$P$11:$P$9415,C565))</f>
        <v/>
      </c>
      <c r="E565" s="22">
        <f>IF(D565="",0,IF(COUNTIF(БЮДЖЕТ!$P:$P,D565)=1,0,1))</f>
        <v>0</v>
      </c>
      <c r="F565" s="19" t="str">
        <f>IF($D565="","",INDEX(БЮДЖЕТ!$N:$N,SUMIFS(БЮДЖЕТ!$B:$B,БЮДЖЕТ!$P:$P,$D565)))</f>
        <v/>
      </c>
      <c r="G565" s="19" t="str">
        <f>IF($D565="","",INDEX(БЮДЖЕТ!$X:$X,SUMIFS(БЮДЖЕТ!$B:$B,БЮДЖЕТ!$P:$P,$D565)))</f>
        <v/>
      </c>
      <c r="H565" s="36"/>
      <c r="I565" s="30">
        <f>IF(D565="",0,IF(G565=ФИО!$Q$8,0,SUM(р_дни!$J:$J))+SUMIFS(факт_операции!$L:$L,факт_операции!$D:$D,D565,факт_операции!$I:$I,операции!$F$8)-SUMIFS(факт_операции!$L:$L,факт_операции!$D:$D,D565,факт_операции!$I:$I,операции!$F$9)+SUMIFS(факт_операции!$L:$L,факт_операции!$D:$D,D565,факт_операции!$I:$I,операции!$F$10)-SUMIFS(факт_операции!$L:$L,факт_операции!$D:$D,D565,факт_операции!$I:$I,операции!$F$11))</f>
        <v>0</v>
      </c>
      <c r="J565" s="48">
        <f>ROUND(IF(D565="",0,IF(SUM(р_дни!$J:$J)=0,0,(SUMIFS(БЮДЖЕТ!$V:$V,БЮДЖЕТ!$P:$P,$D565)*IF(G565=ФИО!$Q$8,0,SUM(р_дни!$J:$J))+SUMIFS(факт_операции!$Q:$Q,факт_операции!$D:$D,$D565)*1000)/SUM(р_дни!$J:$J)))/100,0)*100</f>
        <v>0</v>
      </c>
      <c r="K565" s="48">
        <f>IF(D565="",0,SUMIFS(факт_операции!$O:$O,факт_операции!$D:$D,D565)-IF(SUMIFS(факт_операции!$Q:$Q,факт_операции!$D:$D,D565)&lt;&gt;0,SUMIFS(факт_операции!$O:$O,факт_операции!$D:$D,D565,факт_операции!$N:$N,операции!$H$11),0))</f>
        <v>0</v>
      </c>
      <c r="L565" s="48">
        <f>IF(D565="",0,SUMIFS(факт_операции!$T:$T,факт_операции!$D:$D,D565))</f>
        <v>0</v>
      </c>
      <c r="M565" s="86">
        <f t="shared" si="16"/>
        <v>0</v>
      </c>
      <c r="N565" s="36"/>
      <c r="O565" s="92"/>
      <c r="P565" s="96"/>
    </row>
    <row r="566" spans="1:16" x14ac:dyDescent="0.25">
      <c r="A566" s="1"/>
      <c r="B566" s="1"/>
      <c r="C566" s="5">
        <f t="shared" si="18"/>
        <v>556</v>
      </c>
      <c r="D566" s="19" t="str">
        <f>IF(C566&gt;MAX(БЮДЖЕТ!$C:$C),"",INDEX(БЮДЖЕТ!$P$11:$P$9415,C566))</f>
        <v/>
      </c>
      <c r="E566" s="22">
        <f>IF(D566="",0,IF(COUNTIF(БЮДЖЕТ!$P:$P,D566)=1,0,1))</f>
        <v>0</v>
      </c>
      <c r="F566" s="19" t="str">
        <f>IF($D566="","",INDEX(БЮДЖЕТ!$N:$N,SUMIFS(БЮДЖЕТ!$B:$B,БЮДЖЕТ!$P:$P,$D566)))</f>
        <v/>
      </c>
      <c r="G566" s="19" t="str">
        <f>IF($D566="","",INDEX(БЮДЖЕТ!$X:$X,SUMIFS(БЮДЖЕТ!$B:$B,БЮДЖЕТ!$P:$P,$D566)))</f>
        <v/>
      </c>
      <c r="H566" s="36"/>
      <c r="I566" s="30">
        <f>IF(D566="",0,IF(G566=ФИО!$Q$8,0,SUM(р_дни!$J:$J))+SUMIFS(факт_операции!$L:$L,факт_операции!$D:$D,D566,факт_операции!$I:$I,операции!$F$8)-SUMIFS(факт_операции!$L:$L,факт_операции!$D:$D,D566,факт_операции!$I:$I,операции!$F$9)+SUMIFS(факт_операции!$L:$L,факт_операции!$D:$D,D566,факт_операции!$I:$I,операции!$F$10)-SUMIFS(факт_операции!$L:$L,факт_операции!$D:$D,D566,факт_операции!$I:$I,операции!$F$11))</f>
        <v>0</v>
      </c>
      <c r="J566" s="48">
        <f>ROUND(IF(D566="",0,IF(SUM(р_дни!$J:$J)=0,0,(SUMIFS(БЮДЖЕТ!$V:$V,БЮДЖЕТ!$P:$P,$D566)*IF(G566=ФИО!$Q$8,0,SUM(р_дни!$J:$J))+SUMIFS(факт_операции!$Q:$Q,факт_операции!$D:$D,$D566)*1000)/SUM(р_дни!$J:$J)))/100,0)*100</f>
        <v>0</v>
      </c>
      <c r="K566" s="48">
        <f>IF(D566="",0,SUMIFS(факт_операции!$O:$O,факт_операции!$D:$D,D566)-IF(SUMIFS(факт_операции!$Q:$Q,факт_операции!$D:$D,D566)&lt;&gt;0,SUMIFS(факт_операции!$O:$O,факт_операции!$D:$D,D566,факт_операции!$N:$N,операции!$H$11),0))</f>
        <v>0</v>
      </c>
      <c r="L566" s="48">
        <f>IF(D566="",0,SUMIFS(факт_операции!$T:$T,факт_операции!$D:$D,D566))</f>
        <v>0</v>
      </c>
      <c r="M566" s="86">
        <f t="shared" si="16"/>
        <v>0</v>
      </c>
      <c r="N566" s="36"/>
      <c r="O566" s="92"/>
      <c r="P566" s="96"/>
    </row>
    <row r="567" spans="1:16" x14ac:dyDescent="0.25">
      <c r="A567" s="1"/>
      <c r="B567" s="1"/>
      <c r="C567" s="5">
        <f t="shared" si="18"/>
        <v>557</v>
      </c>
      <c r="D567" s="19" t="str">
        <f>IF(C567&gt;MAX(БЮДЖЕТ!$C:$C),"",INDEX(БЮДЖЕТ!$P$11:$P$9415,C567))</f>
        <v/>
      </c>
      <c r="E567" s="22">
        <f>IF(D567="",0,IF(COUNTIF(БЮДЖЕТ!$P:$P,D567)=1,0,1))</f>
        <v>0</v>
      </c>
      <c r="F567" s="19" t="str">
        <f>IF($D567="","",INDEX(БЮДЖЕТ!$N:$N,SUMIFS(БЮДЖЕТ!$B:$B,БЮДЖЕТ!$P:$P,$D567)))</f>
        <v/>
      </c>
      <c r="G567" s="19" t="str">
        <f>IF($D567="","",INDEX(БЮДЖЕТ!$X:$X,SUMIFS(БЮДЖЕТ!$B:$B,БЮДЖЕТ!$P:$P,$D567)))</f>
        <v/>
      </c>
      <c r="H567" s="36"/>
      <c r="I567" s="30">
        <f>IF(D567="",0,IF(G567=ФИО!$Q$8,0,SUM(р_дни!$J:$J))+SUMIFS(факт_операции!$L:$L,факт_операции!$D:$D,D567,факт_операции!$I:$I,операции!$F$8)-SUMIFS(факт_операции!$L:$L,факт_операции!$D:$D,D567,факт_операции!$I:$I,операции!$F$9)+SUMIFS(факт_операции!$L:$L,факт_операции!$D:$D,D567,факт_операции!$I:$I,операции!$F$10)-SUMIFS(факт_операции!$L:$L,факт_операции!$D:$D,D567,факт_операции!$I:$I,операции!$F$11))</f>
        <v>0</v>
      </c>
      <c r="J567" s="48">
        <f>ROUND(IF(D567="",0,IF(SUM(р_дни!$J:$J)=0,0,(SUMIFS(БЮДЖЕТ!$V:$V,БЮДЖЕТ!$P:$P,$D567)*IF(G567=ФИО!$Q$8,0,SUM(р_дни!$J:$J))+SUMIFS(факт_операции!$Q:$Q,факт_операции!$D:$D,$D567)*1000)/SUM(р_дни!$J:$J)))/100,0)*100</f>
        <v>0</v>
      </c>
      <c r="K567" s="48">
        <f>IF(D567="",0,SUMIFS(факт_операции!$O:$O,факт_операции!$D:$D,D567)-IF(SUMIFS(факт_операции!$Q:$Q,факт_операции!$D:$D,D567)&lt;&gt;0,SUMIFS(факт_операции!$O:$O,факт_операции!$D:$D,D567,факт_операции!$N:$N,операции!$H$11),0))</f>
        <v>0</v>
      </c>
      <c r="L567" s="48">
        <f>IF(D567="",0,SUMIFS(факт_операции!$T:$T,факт_операции!$D:$D,D567))</f>
        <v>0</v>
      </c>
      <c r="M567" s="86">
        <f t="shared" si="16"/>
        <v>0</v>
      </c>
      <c r="N567" s="36"/>
      <c r="O567" s="92"/>
      <c r="P567" s="96"/>
    </row>
    <row r="568" spans="1:16" x14ac:dyDescent="0.25">
      <c r="A568" s="1"/>
      <c r="B568" s="1"/>
      <c r="C568" s="5">
        <f t="shared" si="18"/>
        <v>558</v>
      </c>
      <c r="D568" s="19" t="str">
        <f>IF(C568&gt;MAX(БЮДЖЕТ!$C:$C),"",INDEX(БЮДЖЕТ!$P$11:$P$9415,C568))</f>
        <v/>
      </c>
      <c r="E568" s="22">
        <f>IF(D568="",0,IF(COUNTIF(БЮДЖЕТ!$P:$P,D568)=1,0,1))</f>
        <v>0</v>
      </c>
      <c r="F568" s="19" t="str">
        <f>IF($D568="","",INDEX(БЮДЖЕТ!$N:$N,SUMIFS(БЮДЖЕТ!$B:$B,БЮДЖЕТ!$P:$P,$D568)))</f>
        <v/>
      </c>
      <c r="G568" s="19" t="str">
        <f>IF($D568="","",INDEX(БЮДЖЕТ!$X:$X,SUMIFS(БЮДЖЕТ!$B:$B,БЮДЖЕТ!$P:$P,$D568)))</f>
        <v/>
      </c>
      <c r="H568" s="36"/>
      <c r="I568" s="30">
        <f>IF(D568="",0,IF(G568=ФИО!$Q$8,0,SUM(р_дни!$J:$J))+SUMIFS(факт_операции!$L:$L,факт_операции!$D:$D,D568,факт_операции!$I:$I,операции!$F$8)-SUMIFS(факт_операции!$L:$L,факт_операции!$D:$D,D568,факт_операции!$I:$I,операции!$F$9)+SUMIFS(факт_операции!$L:$L,факт_операции!$D:$D,D568,факт_операции!$I:$I,операции!$F$10)-SUMIFS(факт_операции!$L:$L,факт_операции!$D:$D,D568,факт_операции!$I:$I,операции!$F$11))</f>
        <v>0</v>
      </c>
      <c r="J568" s="48">
        <f>ROUND(IF(D568="",0,IF(SUM(р_дни!$J:$J)=0,0,(SUMIFS(БЮДЖЕТ!$V:$V,БЮДЖЕТ!$P:$P,$D568)*IF(G568=ФИО!$Q$8,0,SUM(р_дни!$J:$J))+SUMIFS(факт_операции!$Q:$Q,факт_операции!$D:$D,$D568)*1000)/SUM(р_дни!$J:$J)))/100,0)*100</f>
        <v>0</v>
      </c>
      <c r="K568" s="48">
        <f>IF(D568="",0,SUMIFS(факт_операции!$O:$O,факт_операции!$D:$D,D568)-IF(SUMIFS(факт_операции!$Q:$Q,факт_операции!$D:$D,D568)&lt;&gt;0,SUMIFS(факт_операции!$O:$O,факт_операции!$D:$D,D568,факт_операции!$N:$N,операции!$H$11),0))</f>
        <v>0</v>
      </c>
      <c r="L568" s="48">
        <f>IF(D568="",0,SUMIFS(факт_операции!$T:$T,факт_операции!$D:$D,D568))</f>
        <v>0</v>
      </c>
      <c r="M568" s="86">
        <f t="shared" si="16"/>
        <v>0</v>
      </c>
      <c r="N568" s="36"/>
      <c r="O568" s="92"/>
      <c r="P568" s="96"/>
    </row>
    <row r="569" spans="1:16" x14ac:dyDescent="0.25">
      <c r="A569" s="1"/>
      <c r="B569" s="1"/>
      <c r="C569" s="5">
        <f t="shared" si="18"/>
        <v>559</v>
      </c>
      <c r="D569" s="19" t="str">
        <f>IF(C569&gt;MAX(БЮДЖЕТ!$C:$C),"",INDEX(БЮДЖЕТ!$P$11:$P$9415,C569))</f>
        <v/>
      </c>
      <c r="E569" s="22">
        <f>IF(D569="",0,IF(COUNTIF(БЮДЖЕТ!$P:$P,D569)=1,0,1))</f>
        <v>0</v>
      </c>
      <c r="F569" s="19" t="str">
        <f>IF($D569="","",INDEX(БЮДЖЕТ!$N:$N,SUMIFS(БЮДЖЕТ!$B:$B,БЮДЖЕТ!$P:$P,$D569)))</f>
        <v/>
      </c>
      <c r="G569" s="19" t="str">
        <f>IF($D569="","",INDEX(БЮДЖЕТ!$X:$X,SUMIFS(БЮДЖЕТ!$B:$B,БЮДЖЕТ!$P:$P,$D569)))</f>
        <v/>
      </c>
      <c r="H569" s="36"/>
      <c r="I569" s="30">
        <f>IF(D569="",0,IF(G569=ФИО!$Q$8,0,SUM(р_дни!$J:$J))+SUMIFS(факт_операции!$L:$L,факт_операции!$D:$D,D569,факт_операции!$I:$I,операции!$F$8)-SUMIFS(факт_операции!$L:$L,факт_операции!$D:$D,D569,факт_операции!$I:$I,операции!$F$9)+SUMIFS(факт_операции!$L:$L,факт_операции!$D:$D,D569,факт_операции!$I:$I,операции!$F$10)-SUMIFS(факт_операции!$L:$L,факт_операции!$D:$D,D569,факт_операции!$I:$I,операции!$F$11))</f>
        <v>0</v>
      </c>
      <c r="J569" s="48">
        <f>ROUND(IF(D569="",0,IF(SUM(р_дни!$J:$J)=0,0,(SUMIFS(БЮДЖЕТ!$V:$V,БЮДЖЕТ!$P:$P,$D569)*IF(G569=ФИО!$Q$8,0,SUM(р_дни!$J:$J))+SUMIFS(факт_операции!$Q:$Q,факт_операции!$D:$D,$D569)*1000)/SUM(р_дни!$J:$J)))/100,0)*100</f>
        <v>0</v>
      </c>
      <c r="K569" s="48">
        <f>IF(D569="",0,SUMIFS(факт_операции!$O:$O,факт_операции!$D:$D,D569)-IF(SUMIFS(факт_операции!$Q:$Q,факт_операции!$D:$D,D569)&lt;&gt;0,SUMIFS(факт_операции!$O:$O,факт_операции!$D:$D,D569,факт_операции!$N:$N,операции!$H$11),0))</f>
        <v>0</v>
      </c>
      <c r="L569" s="48">
        <f>IF(D569="",0,SUMIFS(факт_операции!$T:$T,факт_операции!$D:$D,D569))</f>
        <v>0</v>
      </c>
      <c r="M569" s="86">
        <f t="shared" si="16"/>
        <v>0</v>
      </c>
      <c r="N569" s="36"/>
      <c r="O569" s="92"/>
      <c r="P569" s="96"/>
    </row>
    <row r="570" spans="1:16" x14ac:dyDescent="0.25">
      <c r="A570" s="1"/>
      <c r="B570" s="1"/>
      <c r="C570" s="5">
        <f t="shared" si="18"/>
        <v>560</v>
      </c>
      <c r="D570" s="19" t="str">
        <f>IF(C570&gt;MAX(БЮДЖЕТ!$C:$C),"",INDEX(БЮДЖЕТ!$P$11:$P$9415,C570))</f>
        <v/>
      </c>
      <c r="E570" s="22">
        <f>IF(D570="",0,IF(COUNTIF(БЮДЖЕТ!$P:$P,D570)=1,0,1))</f>
        <v>0</v>
      </c>
      <c r="F570" s="19" t="str">
        <f>IF($D570="","",INDEX(БЮДЖЕТ!$N:$N,SUMIFS(БЮДЖЕТ!$B:$B,БЮДЖЕТ!$P:$P,$D570)))</f>
        <v/>
      </c>
      <c r="G570" s="19" t="str">
        <f>IF($D570="","",INDEX(БЮДЖЕТ!$X:$X,SUMIFS(БЮДЖЕТ!$B:$B,БЮДЖЕТ!$P:$P,$D570)))</f>
        <v/>
      </c>
      <c r="H570" s="36"/>
      <c r="I570" s="30">
        <f>IF(D570="",0,IF(G570=ФИО!$Q$8,0,SUM(р_дни!$J:$J))+SUMIFS(факт_операции!$L:$L,факт_операции!$D:$D,D570,факт_операции!$I:$I,операции!$F$8)-SUMIFS(факт_операции!$L:$L,факт_операции!$D:$D,D570,факт_операции!$I:$I,операции!$F$9)+SUMIFS(факт_операции!$L:$L,факт_операции!$D:$D,D570,факт_операции!$I:$I,операции!$F$10)-SUMIFS(факт_операции!$L:$L,факт_операции!$D:$D,D570,факт_операции!$I:$I,операции!$F$11))</f>
        <v>0</v>
      </c>
      <c r="J570" s="48">
        <f>ROUND(IF(D570="",0,IF(SUM(р_дни!$J:$J)=0,0,(SUMIFS(БЮДЖЕТ!$V:$V,БЮДЖЕТ!$P:$P,$D570)*IF(G570=ФИО!$Q$8,0,SUM(р_дни!$J:$J))+SUMIFS(факт_операции!$Q:$Q,факт_операции!$D:$D,$D570)*1000)/SUM(р_дни!$J:$J)))/100,0)*100</f>
        <v>0</v>
      </c>
      <c r="K570" s="48">
        <f>IF(D570="",0,SUMIFS(факт_операции!$O:$O,факт_операции!$D:$D,D570)-IF(SUMIFS(факт_операции!$Q:$Q,факт_операции!$D:$D,D570)&lt;&gt;0,SUMIFS(факт_операции!$O:$O,факт_операции!$D:$D,D570,факт_операции!$N:$N,операции!$H$11),0))</f>
        <v>0</v>
      </c>
      <c r="L570" s="48">
        <f>IF(D570="",0,SUMIFS(факт_операции!$T:$T,факт_операции!$D:$D,D570))</f>
        <v>0</v>
      </c>
      <c r="M570" s="86">
        <f t="shared" si="16"/>
        <v>0</v>
      </c>
      <c r="N570" s="36"/>
      <c r="O570" s="92"/>
      <c r="P570" s="96"/>
    </row>
    <row r="571" spans="1:16" x14ac:dyDescent="0.25">
      <c r="A571" s="1"/>
      <c r="B571" s="1"/>
      <c r="C571" s="5">
        <f t="shared" si="18"/>
        <v>561</v>
      </c>
      <c r="D571" s="19" t="str">
        <f>IF(C571&gt;MAX(БЮДЖЕТ!$C:$C),"",INDEX(БЮДЖЕТ!$P$11:$P$9415,C571))</f>
        <v/>
      </c>
      <c r="E571" s="22">
        <f>IF(D571="",0,IF(COUNTIF(БЮДЖЕТ!$P:$P,D571)=1,0,1))</f>
        <v>0</v>
      </c>
      <c r="F571" s="19" t="str">
        <f>IF($D571="","",INDEX(БЮДЖЕТ!$N:$N,SUMIFS(БЮДЖЕТ!$B:$B,БЮДЖЕТ!$P:$P,$D571)))</f>
        <v/>
      </c>
      <c r="G571" s="19" t="str">
        <f>IF($D571="","",INDEX(БЮДЖЕТ!$X:$X,SUMIFS(БЮДЖЕТ!$B:$B,БЮДЖЕТ!$P:$P,$D571)))</f>
        <v/>
      </c>
      <c r="H571" s="36"/>
      <c r="I571" s="30">
        <f>IF(D571="",0,IF(G571=ФИО!$Q$8,0,SUM(р_дни!$J:$J))+SUMIFS(факт_операции!$L:$L,факт_операции!$D:$D,D571,факт_операции!$I:$I,операции!$F$8)-SUMIFS(факт_операции!$L:$L,факт_операции!$D:$D,D571,факт_операции!$I:$I,операции!$F$9)+SUMIFS(факт_операции!$L:$L,факт_операции!$D:$D,D571,факт_операции!$I:$I,операции!$F$10)-SUMIFS(факт_операции!$L:$L,факт_операции!$D:$D,D571,факт_операции!$I:$I,операции!$F$11))</f>
        <v>0</v>
      </c>
      <c r="J571" s="48">
        <f>ROUND(IF(D571="",0,IF(SUM(р_дни!$J:$J)=0,0,(SUMIFS(БЮДЖЕТ!$V:$V,БЮДЖЕТ!$P:$P,$D571)*IF(G571=ФИО!$Q$8,0,SUM(р_дни!$J:$J))+SUMIFS(факт_операции!$Q:$Q,факт_операции!$D:$D,$D571)*1000)/SUM(р_дни!$J:$J)))/100,0)*100</f>
        <v>0</v>
      </c>
      <c r="K571" s="48">
        <f>IF(D571="",0,SUMIFS(факт_операции!$O:$O,факт_операции!$D:$D,D571)-IF(SUMIFS(факт_операции!$Q:$Q,факт_операции!$D:$D,D571)&lt;&gt;0,SUMIFS(факт_операции!$O:$O,факт_операции!$D:$D,D571,факт_операции!$N:$N,операции!$H$11),0))</f>
        <v>0</v>
      </c>
      <c r="L571" s="48">
        <f>IF(D571="",0,SUMIFS(факт_операции!$T:$T,факт_операции!$D:$D,D571))</f>
        <v>0</v>
      </c>
      <c r="M571" s="86">
        <f t="shared" si="16"/>
        <v>0</v>
      </c>
      <c r="N571" s="36"/>
      <c r="O571" s="92"/>
      <c r="P571" s="96"/>
    </row>
    <row r="572" spans="1:16" x14ac:dyDescent="0.25">
      <c r="A572" s="1"/>
      <c r="B572" s="1"/>
      <c r="C572" s="5">
        <f t="shared" si="18"/>
        <v>562</v>
      </c>
      <c r="D572" s="19" t="str">
        <f>IF(C572&gt;MAX(БЮДЖЕТ!$C:$C),"",INDEX(БЮДЖЕТ!$P$11:$P$9415,C572))</f>
        <v/>
      </c>
      <c r="E572" s="22">
        <f>IF(D572="",0,IF(COUNTIF(БЮДЖЕТ!$P:$P,D572)=1,0,1))</f>
        <v>0</v>
      </c>
      <c r="F572" s="19" t="str">
        <f>IF($D572="","",INDEX(БЮДЖЕТ!$N:$N,SUMIFS(БЮДЖЕТ!$B:$B,БЮДЖЕТ!$P:$P,$D572)))</f>
        <v/>
      </c>
      <c r="G572" s="19" t="str">
        <f>IF($D572="","",INDEX(БЮДЖЕТ!$X:$X,SUMIFS(БЮДЖЕТ!$B:$B,БЮДЖЕТ!$P:$P,$D572)))</f>
        <v/>
      </c>
      <c r="H572" s="36"/>
      <c r="I572" s="30">
        <f>IF(D572="",0,IF(G572=ФИО!$Q$8,0,SUM(р_дни!$J:$J))+SUMIFS(факт_операции!$L:$L,факт_операции!$D:$D,D572,факт_операции!$I:$I,операции!$F$8)-SUMIFS(факт_операции!$L:$L,факт_операции!$D:$D,D572,факт_операции!$I:$I,операции!$F$9)+SUMIFS(факт_операции!$L:$L,факт_операции!$D:$D,D572,факт_операции!$I:$I,операции!$F$10)-SUMIFS(факт_операции!$L:$L,факт_операции!$D:$D,D572,факт_операции!$I:$I,операции!$F$11))</f>
        <v>0</v>
      </c>
      <c r="J572" s="48">
        <f>ROUND(IF(D572="",0,IF(SUM(р_дни!$J:$J)=0,0,(SUMIFS(БЮДЖЕТ!$V:$V,БЮДЖЕТ!$P:$P,$D572)*IF(G572=ФИО!$Q$8,0,SUM(р_дни!$J:$J))+SUMIFS(факт_операции!$Q:$Q,факт_операции!$D:$D,$D572)*1000)/SUM(р_дни!$J:$J)))/100,0)*100</f>
        <v>0</v>
      </c>
      <c r="K572" s="48">
        <f>IF(D572="",0,SUMIFS(факт_операции!$O:$O,факт_операции!$D:$D,D572)-IF(SUMIFS(факт_операции!$Q:$Q,факт_операции!$D:$D,D572)&lt;&gt;0,SUMIFS(факт_операции!$O:$O,факт_операции!$D:$D,D572,факт_операции!$N:$N,операции!$H$11),0))</f>
        <v>0</v>
      </c>
      <c r="L572" s="48">
        <f>IF(D572="",0,SUMIFS(факт_операции!$T:$T,факт_операции!$D:$D,D572))</f>
        <v>0</v>
      </c>
      <c r="M572" s="86">
        <f t="shared" si="16"/>
        <v>0</v>
      </c>
      <c r="N572" s="36"/>
      <c r="O572" s="92"/>
      <c r="P572" s="96"/>
    </row>
    <row r="573" spans="1:16" x14ac:dyDescent="0.25">
      <c r="A573" s="1"/>
      <c r="B573" s="1"/>
      <c r="C573" s="5">
        <f t="shared" si="18"/>
        <v>563</v>
      </c>
      <c r="D573" s="19" t="str">
        <f>IF(C573&gt;MAX(БЮДЖЕТ!$C:$C),"",INDEX(БЮДЖЕТ!$P$11:$P$9415,C573))</f>
        <v/>
      </c>
      <c r="E573" s="22">
        <f>IF(D573="",0,IF(COUNTIF(БЮДЖЕТ!$P:$P,D573)=1,0,1))</f>
        <v>0</v>
      </c>
      <c r="F573" s="19" t="str">
        <f>IF($D573="","",INDEX(БЮДЖЕТ!$N:$N,SUMIFS(БЮДЖЕТ!$B:$B,БЮДЖЕТ!$P:$P,$D573)))</f>
        <v/>
      </c>
      <c r="G573" s="19" t="str">
        <f>IF($D573="","",INDEX(БЮДЖЕТ!$X:$X,SUMIFS(БЮДЖЕТ!$B:$B,БЮДЖЕТ!$P:$P,$D573)))</f>
        <v/>
      </c>
      <c r="H573" s="36"/>
      <c r="I573" s="30">
        <f>IF(D573="",0,IF(G573=ФИО!$Q$8,0,SUM(р_дни!$J:$J))+SUMIFS(факт_операции!$L:$L,факт_операции!$D:$D,D573,факт_операции!$I:$I,операции!$F$8)-SUMIFS(факт_операции!$L:$L,факт_операции!$D:$D,D573,факт_операции!$I:$I,операции!$F$9)+SUMIFS(факт_операции!$L:$L,факт_операции!$D:$D,D573,факт_операции!$I:$I,операции!$F$10)-SUMIFS(факт_операции!$L:$L,факт_операции!$D:$D,D573,факт_операции!$I:$I,операции!$F$11))</f>
        <v>0</v>
      </c>
      <c r="J573" s="48">
        <f>ROUND(IF(D573="",0,IF(SUM(р_дни!$J:$J)=0,0,(SUMIFS(БЮДЖЕТ!$V:$V,БЮДЖЕТ!$P:$P,$D573)*IF(G573=ФИО!$Q$8,0,SUM(р_дни!$J:$J))+SUMIFS(факт_операции!$Q:$Q,факт_операции!$D:$D,$D573)*1000)/SUM(р_дни!$J:$J)))/100,0)*100</f>
        <v>0</v>
      </c>
      <c r="K573" s="48">
        <f>IF(D573="",0,SUMIFS(факт_операции!$O:$O,факт_операции!$D:$D,D573)-IF(SUMIFS(факт_операции!$Q:$Q,факт_операции!$D:$D,D573)&lt;&gt;0,SUMIFS(факт_операции!$O:$O,факт_операции!$D:$D,D573,факт_операции!$N:$N,операции!$H$11),0))</f>
        <v>0</v>
      </c>
      <c r="L573" s="48">
        <f>IF(D573="",0,SUMIFS(факт_операции!$T:$T,факт_операции!$D:$D,D573))</f>
        <v>0</v>
      </c>
      <c r="M573" s="86">
        <f t="shared" si="16"/>
        <v>0</v>
      </c>
      <c r="N573" s="36"/>
      <c r="O573" s="92"/>
      <c r="P573" s="96"/>
    </row>
    <row r="574" spans="1:16" x14ac:dyDescent="0.25">
      <c r="A574" s="1"/>
      <c r="B574" s="1"/>
      <c r="C574" s="5">
        <f t="shared" si="18"/>
        <v>564</v>
      </c>
      <c r="D574" s="19" t="str">
        <f>IF(C574&gt;MAX(БЮДЖЕТ!$C:$C),"",INDEX(БЮДЖЕТ!$P$11:$P$9415,C574))</f>
        <v/>
      </c>
      <c r="E574" s="22">
        <f>IF(D574="",0,IF(COUNTIF(БЮДЖЕТ!$P:$P,D574)=1,0,1))</f>
        <v>0</v>
      </c>
      <c r="F574" s="19" t="str">
        <f>IF($D574="","",INDEX(БЮДЖЕТ!$N:$N,SUMIFS(БЮДЖЕТ!$B:$B,БЮДЖЕТ!$P:$P,$D574)))</f>
        <v/>
      </c>
      <c r="G574" s="19" t="str">
        <f>IF($D574="","",INDEX(БЮДЖЕТ!$X:$X,SUMIFS(БЮДЖЕТ!$B:$B,БЮДЖЕТ!$P:$P,$D574)))</f>
        <v/>
      </c>
      <c r="H574" s="36"/>
      <c r="I574" s="30">
        <f>IF(D574="",0,IF(G574=ФИО!$Q$8,0,SUM(р_дни!$J:$J))+SUMIFS(факт_операции!$L:$L,факт_операции!$D:$D,D574,факт_операции!$I:$I,операции!$F$8)-SUMIFS(факт_операции!$L:$L,факт_операции!$D:$D,D574,факт_операции!$I:$I,операции!$F$9)+SUMIFS(факт_операции!$L:$L,факт_операции!$D:$D,D574,факт_операции!$I:$I,операции!$F$10)-SUMIFS(факт_операции!$L:$L,факт_операции!$D:$D,D574,факт_операции!$I:$I,операции!$F$11))</f>
        <v>0</v>
      </c>
      <c r="J574" s="48">
        <f>ROUND(IF(D574="",0,IF(SUM(р_дни!$J:$J)=0,0,(SUMIFS(БЮДЖЕТ!$V:$V,БЮДЖЕТ!$P:$P,$D574)*IF(G574=ФИО!$Q$8,0,SUM(р_дни!$J:$J))+SUMIFS(факт_операции!$Q:$Q,факт_операции!$D:$D,$D574)*1000)/SUM(р_дни!$J:$J)))/100,0)*100</f>
        <v>0</v>
      </c>
      <c r="K574" s="48">
        <f>IF(D574="",0,SUMIFS(факт_операции!$O:$O,факт_операции!$D:$D,D574)-IF(SUMIFS(факт_операции!$Q:$Q,факт_операции!$D:$D,D574)&lt;&gt;0,SUMIFS(факт_операции!$O:$O,факт_операции!$D:$D,D574,факт_операции!$N:$N,операции!$H$11),0))</f>
        <v>0</v>
      </c>
      <c r="L574" s="48">
        <f>IF(D574="",0,SUMIFS(факт_операции!$T:$T,факт_операции!$D:$D,D574))</f>
        <v>0</v>
      </c>
      <c r="M574" s="86">
        <f t="shared" si="16"/>
        <v>0</v>
      </c>
      <c r="N574" s="36"/>
      <c r="O574" s="92"/>
      <c r="P574" s="96"/>
    </row>
    <row r="575" spans="1:16" x14ac:dyDescent="0.25">
      <c r="A575" s="1"/>
      <c r="B575" s="1"/>
      <c r="C575" s="5">
        <f t="shared" si="18"/>
        <v>565</v>
      </c>
      <c r="D575" s="19" t="str">
        <f>IF(C575&gt;MAX(БЮДЖЕТ!$C:$C),"",INDEX(БЮДЖЕТ!$P$11:$P$9415,C575))</f>
        <v/>
      </c>
      <c r="E575" s="22">
        <f>IF(D575="",0,IF(COUNTIF(БЮДЖЕТ!$P:$P,D575)=1,0,1))</f>
        <v>0</v>
      </c>
      <c r="F575" s="19" t="str">
        <f>IF($D575="","",INDEX(БЮДЖЕТ!$N:$N,SUMIFS(БЮДЖЕТ!$B:$B,БЮДЖЕТ!$P:$P,$D575)))</f>
        <v/>
      </c>
      <c r="G575" s="19" t="str">
        <f>IF($D575="","",INDEX(БЮДЖЕТ!$X:$X,SUMIFS(БЮДЖЕТ!$B:$B,БЮДЖЕТ!$P:$P,$D575)))</f>
        <v/>
      </c>
      <c r="H575" s="36"/>
      <c r="I575" s="30">
        <f>IF(D575="",0,IF(G575=ФИО!$Q$8,0,SUM(р_дни!$J:$J))+SUMIFS(факт_операции!$L:$L,факт_операции!$D:$D,D575,факт_операции!$I:$I,операции!$F$8)-SUMIFS(факт_операции!$L:$L,факт_операции!$D:$D,D575,факт_операции!$I:$I,операции!$F$9)+SUMIFS(факт_операции!$L:$L,факт_операции!$D:$D,D575,факт_операции!$I:$I,операции!$F$10)-SUMIFS(факт_операции!$L:$L,факт_операции!$D:$D,D575,факт_операции!$I:$I,операции!$F$11))</f>
        <v>0</v>
      </c>
      <c r="J575" s="48">
        <f>ROUND(IF(D575="",0,IF(SUM(р_дни!$J:$J)=0,0,(SUMIFS(БЮДЖЕТ!$V:$V,БЮДЖЕТ!$P:$P,$D575)*IF(G575=ФИО!$Q$8,0,SUM(р_дни!$J:$J))+SUMIFS(факт_операции!$Q:$Q,факт_операции!$D:$D,$D575)*1000)/SUM(р_дни!$J:$J)))/100,0)*100</f>
        <v>0</v>
      </c>
      <c r="K575" s="48">
        <f>IF(D575="",0,SUMIFS(факт_операции!$O:$O,факт_операции!$D:$D,D575)-IF(SUMIFS(факт_операции!$Q:$Q,факт_операции!$D:$D,D575)&lt;&gt;0,SUMIFS(факт_операции!$O:$O,факт_операции!$D:$D,D575,факт_операции!$N:$N,операции!$H$11),0))</f>
        <v>0</v>
      </c>
      <c r="L575" s="48">
        <f>IF(D575="",0,SUMIFS(факт_операции!$T:$T,факт_операции!$D:$D,D575))</f>
        <v>0</v>
      </c>
      <c r="M575" s="86">
        <f t="shared" si="16"/>
        <v>0</v>
      </c>
      <c r="N575" s="36"/>
      <c r="O575" s="92"/>
      <c r="P575" s="96"/>
    </row>
    <row r="576" spans="1:16" x14ac:dyDescent="0.25">
      <c r="A576" s="1"/>
      <c r="B576" s="1"/>
      <c r="C576" s="5">
        <f t="shared" si="18"/>
        <v>566</v>
      </c>
      <c r="D576" s="19" t="str">
        <f>IF(C576&gt;MAX(БЮДЖЕТ!$C:$C),"",INDEX(БЮДЖЕТ!$P$11:$P$9415,C576))</f>
        <v/>
      </c>
      <c r="E576" s="22">
        <f>IF(D576="",0,IF(COUNTIF(БЮДЖЕТ!$P:$P,D576)=1,0,1))</f>
        <v>0</v>
      </c>
      <c r="F576" s="19" t="str">
        <f>IF($D576="","",INDEX(БЮДЖЕТ!$N:$N,SUMIFS(БЮДЖЕТ!$B:$B,БЮДЖЕТ!$P:$P,$D576)))</f>
        <v/>
      </c>
      <c r="G576" s="19" t="str">
        <f>IF($D576="","",INDEX(БЮДЖЕТ!$X:$X,SUMIFS(БЮДЖЕТ!$B:$B,БЮДЖЕТ!$P:$P,$D576)))</f>
        <v/>
      </c>
      <c r="H576" s="36"/>
      <c r="I576" s="30">
        <f>IF(D576="",0,IF(G576=ФИО!$Q$8,0,SUM(р_дни!$J:$J))+SUMIFS(факт_операции!$L:$L,факт_операции!$D:$D,D576,факт_операции!$I:$I,операции!$F$8)-SUMIFS(факт_операции!$L:$L,факт_операции!$D:$D,D576,факт_операции!$I:$I,операции!$F$9)+SUMIFS(факт_операции!$L:$L,факт_операции!$D:$D,D576,факт_операции!$I:$I,операции!$F$10)-SUMIFS(факт_операции!$L:$L,факт_операции!$D:$D,D576,факт_операции!$I:$I,операции!$F$11))</f>
        <v>0</v>
      </c>
      <c r="J576" s="48">
        <f>ROUND(IF(D576="",0,IF(SUM(р_дни!$J:$J)=0,0,(SUMIFS(БЮДЖЕТ!$V:$V,БЮДЖЕТ!$P:$P,$D576)*IF(G576=ФИО!$Q$8,0,SUM(р_дни!$J:$J))+SUMIFS(факт_операции!$Q:$Q,факт_операции!$D:$D,$D576)*1000)/SUM(р_дни!$J:$J)))/100,0)*100</f>
        <v>0</v>
      </c>
      <c r="K576" s="48">
        <f>IF(D576="",0,SUMIFS(факт_операции!$O:$O,факт_операции!$D:$D,D576)-IF(SUMIFS(факт_операции!$Q:$Q,факт_операции!$D:$D,D576)&lt;&gt;0,SUMIFS(факт_операции!$O:$O,факт_операции!$D:$D,D576,факт_операции!$N:$N,операции!$H$11),0))</f>
        <v>0</v>
      </c>
      <c r="L576" s="48">
        <f>IF(D576="",0,SUMIFS(факт_операции!$T:$T,факт_операции!$D:$D,D576))</f>
        <v>0</v>
      </c>
      <c r="M576" s="86">
        <f t="shared" si="16"/>
        <v>0</v>
      </c>
      <c r="N576" s="36"/>
      <c r="O576" s="92"/>
      <c r="P576" s="96"/>
    </row>
    <row r="577" spans="1:16" x14ac:dyDescent="0.25">
      <c r="A577" s="1"/>
      <c r="B577" s="1"/>
      <c r="C577" s="5">
        <f t="shared" si="18"/>
        <v>567</v>
      </c>
      <c r="D577" s="19" t="str">
        <f>IF(C577&gt;MAX(БЮДЖЕТ!$C:$C),"",INDEX(БЮДЖЕТ!$P$11:$P$9415,C577))</f>
        <v/>
      </c>
      <c r="E577" s="22">
        <f>IF(D577="",0,IF(COUNTIF(БЮДЖЕТ!$P:$P,D577)=1,0,1))</f>
        <v>0</v>
      </c>
      <c r="F577" s="19" t="str">
        <f>IF($D577="","",INDEX(БЮДЖЕТ!$N:$N,SUMIFS(БЮДЖЕТ!$B:$B,БЮДЖЕТ!$P:$P,$D577)))</f>
        <v/>
      </c>
      <c r="G577" s="19" t="str">
        <f>IF($D577="","",INDEX(БЮДЖЕТ!$X:$X,SUMIFS(БЮДЖЕТ!$B:$B,БЮДЖЕТ!$P:$P,$D577)))</f>
        <v/>
      </c>
      <c r="H577" s="36"/>
      <c r="I577" s="30">
        <f>IF(D577="",0,IF(G577=ФИО!$Q$8,0,SUM(р_дни!$J:$J))+SUMIFS(факт_операции!$L:$L,факт_операции!$D:$D,D577,факт_операции!$I:$I,операции!$F$8)-SUMIFS(факт_операции!$L:$L,факт_операции!$D:$D,D577,факт_операции!$I:$I,операции!$F$9)+SUMIFS(факт_операции!$L:$L,факт_операции!$D:$D,D577,факт_операции!$I:$I,операции!$F$10)-SUMIFS(факт_операции!$L:$L,факт_операции!$D:$D,D577,факт_операции!$I:$I,операции!$F$11))</f>
        <v>0</v>
      </c>
      <c r="J577" s="48">
        <f>ROUND(IF(D577="",0,IF(SUM(р_дни!$J:$J)=0,0,(SUMIFS(БЮДЖЕТ!$V:$V,БЮДЖЕТ!$P:$P,$D577)*IF(G577=ФИО!$Q$8,0,SUM(р_дни!$J:$J))+SUMIFS(факт_операции!$Q:$Q,факт_операции!$D:$D,$D577)*1000)/SUM(р_дни!$J:$J)))/100,0)*100</f>
        <v>0</v>
      </c>
      <c r="K577" s="48">
        <f>IF(D577="",0,SUMIFS(факт_операции!$O:$O,факт_операции!$D:$D,D577)-IF(SUMIFS(факт_операции!$Q:$Q,факт_операции!$D:$D,D577)&lt;&gt;0,SUMIFS(факт_операции!$O:$O,факт_операции!$D:$D,D577,факт_операции!$N:$N,операции!$H$11),0))</f>
        <v>0</v>
      </c>
      <c r="L577" s="48">
        <f>IF(D577="",0,SUMIFS(факт_операции!$T:$T,факт_операции!$D:$D,D577))</f>
        <v>0</v>
      </c>
      <c r="M577" s="86">
        <f t="shared" si="16"/>
        <v>0</v>
      </c>
      <c r="N577" s="36"/>
      <c r="O577" s="92"/>
      <c r="P577" s="96"/>
    </row>
    <row r="578" spans="1:16" x14ac:dyDescent="0.25">
      <c r="A578" s="1"/>
      <c r="B578" s="1"/>
      <c r="C578" s="5">
        <f t="shared" si="18"/>
        <v>568</v>
      </c>
      <c r="D578" s="19" t="str">
        <f>IF(C578&gt;MAX(БЮДЖЕТ!$C:$C),"",INDEX(БЮДЖЕТ!$P$11:$P$9415,C578))</f>
        <v/>
      </c>
      <c r="E578" s="22">
        <f>IF(D578="",0,IF(COUNTIF(БЮДЖЕТ!$P:$P,D578)=1,0,1))</f>
        <v>0</v>
      </c>
      <c r="F578" s="19" t="str">
        <f>IF($D578="","",INDEX(БЮДЖЕТ!$N:$N,SUMIFS(БЮДЖЕТ!$B:$B,БЮДЖЕТ!$P:$P,$D578)))</f>
        <v/>
      </c>
      <c r="G578" s="19" t="str">
        <f>IF($D578="","",INDEX(БЮДЖЕТ!$X:$X,SUMIFS(БЮДЖЕТ!$B:$B,БЮДЖЕТ!$P:$P,$D578)))</f>
        <v/>
      </c>
      <c r="H578" s="36"/>
      <c r="I578" s="30">
        <f>IF(D578="",0,IF(G578=ФИО!$Q$8,0,SUM(р_дни!$J:$J))+SUMIFS(факт_операции!$L:$L,факт_операции!$D:$D,D578,факт_операции!$I:$I,операции!$F$8)-SUMIFS(факт_операции!$L:$L,факт_операции!$D:$D,D578,факт_операции!$I:$I,операции!$F$9)+SUMIFS(факт_операции!$L:$L,факт_операции!$D:$D,D578,факт_операции!$I:$I,операции!$F$10)-SUMIFS(факт_операции!$L:$L,факт_операции!$D:$D,D578,факт_операции!$I:$I,операции!$F$11))</f>
        <v>0</v>
      </c>
      <c r="J578" s="48">
        <f>ROUND(IF(D578="",0,IF(SUM(р_дни!$J:$J)=0,0,(SUMIFS(БЮДЖЕТ!$V:$V,БЮДЖЕТ!$P:$P,$D578)*IF(G578=ФИО!$Q$8,0,SUM(р_дни!$J:$J))+SUMIFS(факт_операции!$Q:$Q,факт_операции!$D:$D,$D578)*1000)/SUM(р_дни!$J:$J)))/100,0)*100</f>
        <v>0</v>
      </c>
      <c r="K578" s="48">
        <f>IF(D578="",0,SUMIFS(факт_операции!$O:$O,факт_операции!$D:$D,D578)-IF(SUMIFS(факт_операции!$Q:$Q,факт_операции!$D:$D,D578)&lt;&gt;0,SUMIFS(факт_операции!$O:$O,факт_операции!$D:$D,D578,факт_операции!$N:$N,операции!$H$11),0))</f>
        <v>0</v>
      </c>
      <c r="L578" s="48">
        <f>IF(D578="",0,SUMIFS(факт_операции!$T:$T,факт_операции!$D:$D,D578))</f>
        <v>0</v>
      </c>
      <c r="M578" s="86">
        <f t="shared" si="16"/>
        <v>0</v>
      </c>
      <c r="N578" s="36"/>
      <c r="O578" s="92"/>
      <c r="P578" s="96"/>
    </row>
    <row r="579" spans="1:16" x14ac:dyDescent="0.25">
      <c r="A579" s="1"/>
      <c r="B579" s="1"/>
      <c r="C579" s="5">
        <f t="shared" si="18"/>
        <v>569</v>
      </c>
      <c r="D579" s="19" t="str">
        <f>IF(C579&gt;MAX(БЮДЖЕТ!$C:$C),"",INDEX(БЮДЖЕТ!$P$11:$P$9415,C579))</f>
        <v/>
      </c>
      <c r="E579" s="22">
        <f>IF(D579="",0,IF(COUNTIF(БЮДЖЕТ!$P:$P,D579)=1,0,1))</f>
        <v>0</v>
      </c>
      <c r="F579" s="19" t="str">
        <f>IF($D579="","",INDEX(БЮДЖЕТ!$N:$N,SUMIFS(БЮДЖЕТ!$B:$B,БЮДЖЕТ!$P:$P,$D579)))</f>
        <v/>
      </c>
      <c r="G579" s="19" t="str">
        <f>IF($D579="","",INDEX(БЮДЖЕТ!$X:$X,SUMIFS(БЮДЖЕТ!$B:$B,БЮДЖЕТ!$P:$P,$D579)))</f>
        <v/>
      </c>
      <c r="H579" s="36"/>
      <c r="I579" s="30">
        <f>IF(D579="",0,IF(G579=ФИО!$Q$8,0,SUM(р_дни!$J:$J))+SUMIFS(факт_операции!$L:$L,факт_операции!$D:$D,D579,факт_операции!$I:$I,операции!$F$8)-SUMIFS(факт_операции!$L:$L,факт_операции!$D:$D,D579,факт_операции!$I:$I,операции!$F$9)+SUMIFS(факт_операции!$L:$L,факт_операции!$D:$D,D579,факт_операции!$I:$I,операции!$F$10)-SUMIFS(факт_операции!$L:$L,факт_операции!$D:$D,D579,факт_операции!$I:$I,операции!$F$11))</f>
        <v>0</v>
      </c>
      <c r="J579" s="48">
        <f>ROUND(IF(D579="",0,IF(SUM(р_дни!$J:$J)=0,0,(SUMIFS(БЮДЖЕТ!$V:$V,БЮДЖЕТ!$P:$P,$D579)*IF(G579=ФИО!$Q$8,0,SUM(р_дни!$J:$J))+SUMIFS(факт_операции!$Q:$Q,факт_операции!$D:$D,$D579)*1000)/SUM(р_дни!$J:$J)))/100,0)*100</f>
        <v>0</v>
      </c>
      <c r="K579" s="48">
        <f>IF(D579="",0,SUMIFS(факт_операции!$O:$O,факт_операции!$D:$D,D579)-IF(SUMIFS(факт_операции!$Q:$Q,факт_операции!$D:$D,D579)&lt;&gt;0,SUMIFS(факт_операции!$O:$O,факт_операции!$D:$D,D579,факт_операции!$N:$N,операции!$H$11),0))</f>
        <v>0</v>
      </c>
      <c r="L579" s="48">
        <f>IF(D579="",0,SUMIFS(факт_операции!$T:$T,факт_операции!$D:$D,D579))</f>
        <v>0</v>
      </c>
      <c r="M579" s="86">
        <f t="shared" si="16"/>
        <v>0</v>
      </c>
      <c r="N579" s="36"/>
      <c r="O579" s="92"/>
      <c r="P579" s="96"/>
    </row>
    <row r="580" spans="1:16" x14ac:dyDescent="0.25">
      <c r="A580" s="1"/>
      <c r="B580" s="1"/>
      <c r="C580" s="5">
        <f t="shared" si="18"/>
        <v>570</v>
      </c>
      <c r="D580" s="19" t="str">
        <f>IF(C580&gt;MAX(БЮДЖЕТ!$C:$C),"",INDEX(БЮДЖЕТ!$P$11:$P$9415,C580))</f>
        <v/>
      </c>
      <c r="E580" s="22">
        <f>IF(D580="",0,IF(COUNTIF(БЮДЖЕТ!$P:$P,D580)=1,0,1))</f>
        <v>0</v>
      </c>
      <c r="F580" s="19" t="str">
        <f>IF($D580="","",INDEX(БЮДЖЕТ!$N:$N,SUMIFS(БЮДЖЕТ!$B:$B,БЮДЖЕТ!$P:$P,$D580)))</f>
        <v/>
      </c>
      <c r="G580" s="19" t="str">
        <f>IF($D580="","",INDEX(БЮДЖЕТ!$X:$X,SUMIFS(БЮДЖЕТ!$B:$B,БЮДЖЕТ!$P:$P,$D580)))</f>
        <v/>
      </c>
      <c r="H580" s="36"/>
      <c r="I580" s="30">
        <f>IF(D580="",0,IF(G580=ФИО!$Q$8,0,SUM(р_дни!$J:$J))+SUMIFS(факт_операции!$L:$L,факт_операции!$D:$D,D580,факт_операции!$I:$I,операции!$F$8)-SUMIFS(факт_операции!$L:$L,факт_операции!$D:$D,D580,факт_операции!$I:$I,операции!$F$9)+SUMIFS(факт_операции!$L:$L,факт_операции!$D:$D,D580,факт_операции!$I:$I,операции!$F$10)-SUMIFS(факт_операции!$L:$L,факт_операции!$D:$D,D580,факт_операции!$I:$I,операции!$F$11))</f>
        <v>0</v>
      </c>
      <c r="J580" s="48">
        <f>ROUND(IF(D580="",0,IF(SUM(р_дни!$J:$J)=0,0,(SUMIFS(БЮДЖЕТ!$V:$V,БЮДЖЕТ!$P:$P,$D580)*IF(G580=ФИО!$Q$8,0,SUM(р_дни!$J:$J))+SUMIFS(факт_операции!$Q:$Q,факт_операции!$D:$D,$D580)*1000)/SUM(р_дни!$J:$J)))/100,0)*100</f>
        <v>0</v>
      </c>
      <c r="K580" s="48">
        <f>IF(D580="",0,SUMIFS(факт_операции!$O:$O,факт_операции!$D:$D,D580)-IF(SUMIFS(факт_операции!$Q:$Q,факт_операции!$D:$D,D580)&lt;&gt;0,SUMIFS(факт_операции!$O:$O,факт_операции!$D:$D,D580,факт_операции!$N:$N,операции!$H$11),0))</f>
        <v>0</v>
      </c>
      <c r="L580" s="48">
        <f>IF(D580="",0,SUMIFS(факт_операции!$T:$T,факт_операции!$D:$D,D580))</f>
        <v>0</v>
      </c>
      <c r="M580" s="86">
        <f t="shared" si="16"/>
        <v>0</v>
      </c>
      <c r="N580" s="36"/>
      <c r="O580" s="92"/>
      <c r="P580" s="96"/>
    </row>
    <row r="581" spans="1:16" x14ac:dyDescent="0.25">
      <c r="A581" s="1"/>
      <c r="B581" s="1"/>
      <c r="C581" s="5">
        <f t="shared" si="18"/>
        <v>571</v>
      </c>
      <c r="D581" s="19" t="str">
        <f>IF(C581&gt;MAX(БЮДЖЕТ!$C:$C),"",INDEX(БЮДЖЕТ!$P$11:$P$9415,C581))</f>
        <v/>
      </c>
      <c r="E581" s="22">
        <f>IF(D581="",0,IF(COUNTIF(БЮДЖЕТ!$P:$P,D581)=1,0,1))</f>
        <v>0</v>
      </c>
      <c r="F581" s="19" t="str">
        <f>IF($D581="","",INDEX(БЮДЖЕТ!$N:$N,SUMIFS(БЮДЖЕТ!$B:$B,БЮДЖЕТ!$P:$P,$D581)))</f>
        <v/>
      </c>
      <c r="G581" s="19" t="str">
        <f>IF($D581="","",INDEX(БЮДЖЕТ!$X:$X,SUMIFS(БЮДЖЕТ!$B:$B,БЮДЖЕТ!$P:$P,$D581)))</f>
        <v/>
      </c>
      <c r="H581" s="36"/>
      <c r="I581" s="30">
        <f>IF(D581="",0,IF(G581=ФИО!$Q$8,0,SUM(р_дни!$J:$J))+SUMIFS(факт_операции!$L:$L,факт_операции!$D:$D,D581,факт_операции!$I:$I,операции!$F$8)-SUMIFS(факт_операции!$L:$L,факт_операции!$D:$D,D581,факт_операции!$I:$I,операции!$F$9)+SUMIFS(факт_операции!$L:$L,факт_операции!$D:$D,D581,факт_операции!$I:$I,операции!$F$10)-SUMIFS(факт_операции!$L:$L,факт_операции!$D:$D,D581,факт_операции!$I:$I,операции!$F$11))</f>
        <v>0</v>
      </c>
      <c r="J581" s="48">
        <f>ROUND(IF(D581="",0,IF(SUM(р_дни!$J:$J)=0,0,(SUMIFS(БЮДЖЕТ!$V:$V,БЮДЖЕТ!$P:$P,$D581)*IF(G581=ФИО!$Q$8,0,SUM(р_дни!$J:$J))+SUMIFS(факт_операции!$Q:$Q,факт_операции!$D:$D,$D581)*1000)/SUM(р_дни!$J:$J)))/100,0)*100</f>
        <v>0</v>
      </c>
      <c r="K581" s="48">
        <f>IF(D581="",0,SUMIFS(факт_операции!$O:$O,факт_операции!$D:$D,D581)-IF(SUMIFS(факт_операции!$Q:$Q,факт_операции!$D:$D,D581)&lt;&gt;0,SUMIFS(факт_операции!$O:$O,факт_операции!$D:$D,D581,факт_операции!$N:$N,операции!$H$11),0))</f>
        <v>0</v>
      </c>
      <c r="L581" s="48">
        <f>IF(D581="",0,SUMIFS(факт_операции!$T:$T,факт_операции!$D:$D,D581))</f>
        <v>0</v>
      </c>
      <c r="M581" s="86">
        <f t="shared" si="16"/>
        <v>0</v>
      </c>
      <c r="N581" s="36"/>
      <c r="O581" s="92"/>
      <c r="P581" s="96"/>
    </row>
    <row r="582" spans="1:16" x14ac:dyDescent="0.25">
      <c r="A582" s="1"/>
      <c r="B582" s="1"/>
      <c r="C582" s="5">
        <f t="shared" si="18"/>
        <v>572</v>
      </c>
      <c r="D582" s="19" t="str">
        <f>IF(C582&gt;MAX(БЮДЖЕТ!$C:$C),"",INDEX(БЮДЖЕТ!$P$11:$P$9415,C582))</f>
        <v/>
      </c>
      <c r="E582" s="22">
        <f>IF(D582="",0,IF(COUNTIF(БЮДЖЕТ!$P:$P,D582)=1,0,1))</f>
        <v>0</v>
      </c>
      <c r="F582" s="19" t="str">
        <f>IF($D582="","",INDEX(БЮДЖЕТ!$N:$N,SUMIFS(БЮДЖЕТ!$B:$B,БЮДЖЕТ!$P:$P,$D582)))</f>
        <v/>
      </c>
      <c r="G582" s="19" t="str">
        <f>IF($D582="","",INDEX(БЮДЖЕТ!$X:$X,SUMIFS(БЮДЖЕТ!$B:$B,БЮДЖЕТ!$P:$P,$D582)))</f>
        <v/>
      </c>
      <c r="H582" s="36"/>
      <c r="I582" s="30">
        <f>IF(D582="",0,IF(G582=ФИО!$Q$8,0,SUM(р_дни!$J:$J))+SUMIFS(факт_операции!$L:$L,факт_операции!$D:$D,D582,факт_операции!$I:$I,операции!$F$8)-SUMIFS(факт_операции!$L:$L,факт_операции!$D:$D,D582,факт_операции!$I:$I,операции!$F$9)+SUMIFS(факт_операции!$L:$L,факт_операции!$D:$D,D582,факт_операции!$I:$I,операции!$F$10)-SUMIFS(факт_операции!$L:$L,факт_операции!$D:$D,D582,факт_операции!$I:$I,операции!$F$11))</f>
        <v>0</v>
      </c>
      <c r="J582" s="48">
        <f>ROUND(IF(D582="",0,IF(SUM(р_дни!$J:$J)=0,0,(SUMIFS(БЮДЖЕТ!$V:$V,БЮДЖЕТ!$P:$P,$D582)*IF(G582=ФИО!$Q$8,0,SUM(р_дни!$J:$J))+SUMIFS(факт_операции!$Q:$Q,факт_операции!$D:$D,$D582)*1000)/SUM(р_дни!$J:$J)))/100,0)*100</f>
        <v>0</v>
      </c>
      <c r="K582" s="48">
        <f>IF(D582="",0,SUMIFS(факт_операции!$O:$O,факт_операции!$D:$D,D582)-IF(SUMIFS(факт_операции!$Q:$Q,факт_операции!$D:$D,D582)&lt;&gt;0,SUMIFS(факт_операции!$O:$O,факт_операции!$D:$D,D582,факт_операции!$N:$N,операции!$H$11),0))</f>
        <v>0</v>
      </c>
      <c r="L582" s="48">
        <f>IF(D582="",0,SUMIFS(факт_операции!$T:$T,факт_операции!$D:$D,D582))</f>
        <v>0</v>
      </c>
      <c r="M582" s="86">
        <f t="shared" si="16"/>
        <v>0</v>
      </c>
      <c r="N582" s="36"/>
      <c r="O582" s="92"/>
      <c r="P582" s="96"/>
    </row>
    <row r="583" spans="1:16" x14ac:dyDescent="0.25">
      <c r="A583" s="1"/>
      <c r="B583" s="1"/>
      <c r="C583" s="5">
        <f t="shared" si="18"/>
        <v>573</v>
      </c>
      <c r="D583" s="19" t="str">
        <f>IF(C583&gt;MAX(БЮДЖЕТ!$C:$C),"",INDEX(БЮДЖЕТ!$P$11:$P$9415,C583))</f>
        <v/>
      </c>
      <c r="E583" s="22">
        <f>IF(D583="",0,IF(COUNTIF(БЮДЖЕТ!$P:$P,D583)=1,0,1))</f>
        <v>0</v>
      </c>
      <c r="F583" s="19" t="str">
        <f>IF($D583="","",INDEX(БЮДЖЕТ!$N:$N,SUMIFS(БЮДЖЕТ!$B:$B,БЮДЖЕТ!$P:$P,$D583)))</f>
        <v/>
      </c>
      <c r="G583" s="19" t="str">
        <f>IF($D583="","",INDEX(БЮДЖЕТ!$X:$X,SUMIFS(БЮДЖЕТ!$B:$B,БЮДЖЕТ!$P:$P,$D583)))</f>
        <v/>
      </c>
      <c r="H583" s="36"/>
      <c r="I583" s="30">
        <f>IF(D583="",0,IF(G583=ФИО!$Q$8,0,SUM(р_дни!$J:$J))+SUMIFS(факт_операции!$L:$L,факт_операции!$D:$D,D583,факт_операции!$I:$I,операции!$F$8)-SUMIFS(факт_операции!$L:$L,факт_операции!$D:$D,D583,факт_операции!$I:$I,операции!$F$9)+SUMIFS(факт_операции!$L:$L,факт_операции!$D:$D,D583,факт_операции!$I:$I,операции!$F$10)-SUMIFS(факт_операции!$L:$L,факт_операции!$D:$D,D583,факт_операции!$I:$I,операции!$F$11))</f>
        <v>0</v>
      </c>
      <c r="J583" s="48">
        <f>ROUND(IF(D583="",0,IF(SUM(р_дни!$J:$J)=0,0,(SUMIFS(БЮДЖЕТ!$V:$V,БЮДЖЕТ!$P:$P,$D583)*IF(G583=ФИО!$Q$8,0,SUM(р_дни!$J:$J))+SUMIFS(факт_операции!$Q:$Q,факт_операции!$D:$D,$D583)*1000)/SUM(р_дни!$J:$J)))/100,0)*100</f>
        <v>0</v>
      </c>
      <c r="K583" s="48">
        <f>IF(D583="",0,SUMIFS(факт_операции!$O:$O,факт_операции!$D:$D,D583)-IF(SUMIFS(факт_операции!$Q:$Q,факт_операции!$D:$D,D583)&lt;&gt;0,SUMIFS(факт_операции!$O:$O,факт_операции!$D:$D,D583,факт_операции!$N:$N,операции!$H$11),0))</f>
        <v>0</v>
      </c>
      <c r="L583" s="48">
        <f>IF(D583="",0,SUMIFS(факт_операции!$T:$T,факт_операции!$D:$D,D583))</f>
        <v>0</v>
      </c>
      <c r="M583" s="86">
        <f t="shared" si="16"/>
        <v>0</v>
      </c>
      <c r="N583" s="36"/>
      <c r="O583" s="92"/>
      <c r="P583" s="96"/>
    </row>
    <row r="584" spans="1:16" x14ac:dyDescent="0.25">
      <c r="A584" s="1"/>
      <c r="B584" s="1"/>
      <c r="C584" s="5">
        <f t="shared" si="18"/>
        <v>574</v>
      </c>
      <c r="D584" s="19" t="str">
        <f>IF(C584&gt;MAX(БЮДЖЕТ!$C:$C),"",INDEX(БЮДЖЕТ!$P$11:$P$9415,C584))</f>
        <v/>
      </c>
      <c r="E584" s="22">
        <f>IF(D584="",0,IF(COUNTIF(БЮДЖЕТ!$P:$P,D584)=1,0,1))</f>
        <v>0</v>
      </c>
      <c r="F584" s="19" t="str">
        <f>IF($D584="","",INDEX(БЮДЖЕТ!$N:$N,SUMIFS(БЮДЖЕТ!$B:$B,БЮДЖЕТ!$P:$P,$D584)))</f>
        <v/>
      </c>
      <c r="G584" s="19" t="str">
        <f>IF($D584="","",INDEX(БЮДЖЕТ!$X:$X,SUMIFS(БЮДЖЕТ!$B:$B,БЮДЖЕТ!$P:$P,$D584)))</f>
        <v/>
      </c>
      <c r="H584" s="36"/>
      <c r="I584" s="30">
        <f>IF(D584="",0,IF(G584=ФИО!$Q$8,0,SUM(р_дни!$J:$J))+SUMIFS(факт_операции!$L:$L,факт_операции!$D:$D,D584,факт_операции!$I:$I,операции!$F$8)-SUMIFS(факт_операции!$L:$L,факт_операции!$D:$D,D584,факт_операции!$I:$I,операции!$F$9)+SUMIFS(факт_операции!$L:$L,факт_операции!$D:$D,D584,факт_операции!$I:$I,операции!$F$10)-SUMIFS(факт_операции!$L:$L,факт_операции!$D:$D,D584,факт_операции!$I:$I,операции!$F$11))</f>
        <v>0</v>
      </c>
      <c r="J584" s="48">
        <f>ROUND(IF(D584="",0,IF(SUM(р_дни!$J:$J)=0,0,(SUMIFS(БЮДЖЕТ!$V:$V,БЮДЖЕТ!$P:$P,$D584)*IF(G584=ФИО!$Q$8,0,SUM(р_дни!$J:$J))+SUMIFS(факт_операции!$Q:$Q,факт_операции!$D:$D,$D584)*1000)/SUM(р_дни!$J:$J)))/100,0)*100</f>
        <v>0</v>
      </c>
      <c r="K584" s="48">
        <f>IF(D584="",0,SUMIFS(факт_операции!$O:$O,факт_операции!$D:$D,D584)-IF(SUMIFS(факт_операции!$Q:$Q,факт_операции!$D:$D,D584)&lt;&gt;0,SUMIFS(факт_операции!$O:$O,факт_операции!$D:$D,D584,факт_операции!$N:$N,операции!$H$11),0))</f>
        <v>0</v>
      </c>
      <c r="L584" s="48">
        <f>IF(D584="",0,SUMIFS(факт_операции!$T:$T,факт_операции!$D:$D,D584))</f>
        <v>0</v>
      </c>
      <c r="M584" s="86">
        <f t="shared" si="16"/>
        <v>0</v>
      </c>
      <c r="N584" s="36"/>
      <c r="O584" s="92"/>
      <c r="P584" s="96"/>
    </row>
    <row r="585" spans="1:16" x14ac:dyDescent="0.25">
      <c r="A585" s="1"/>
      <c r="B585" s="1"/>
      <c r="C585" s="5">
        <f t="shared" si="18"/>
        <v>575</v>
      </c>
      <c r="D585" s="19" t="str">
        <f>IF(C585&gt;MAX(БЮДЖЕТ!$C:$C),"",INDEX(БЮДЖЕТ!$P$11:$P$9415,C585))</f>
        <v/>
      </c>
      <c r="E585" s="22">
        <f>IF(D585="",0,IF(COUNTIF(БЮДЖЕТ!$P:$P,D585)=1,0,1))</f>
        <v>0</v>
      </c>
      <c r="F585" s="19" t="str">
        <f>IF($D585="","",INDEX(БЮДЖЕТ!$N:$N,SUMIFS(БЮДЖЕТ!$B:$B,БЮДЖЕТ!$P:$P,$D585)))</f>
        <v/>
      </c>
      <c r="G585" s="19" t="str">
        <f>IF($D585="","",INDEX(БЮДЖЕТ!$X:$X,SUMIFS(БЮДЖЕТ!$B:$B,БЮДЖЕТ!$P:$P,$D585)))</f>
        <v/>
      </c>
      <c r="H585" s="36"/>
      <c r="I585" s="30">
        <f>IF(D585="",0,IF(G585=ФИО!$Q$8,0,SUM(р_дни!$J:$J))+SUMIFS(факт_операции!$L:$L,факт_операции!$D:$D,D585,факт_операции!$I:$I,операции!$F$8)-SUMIFS(факт_операции!$L:$L,факт_операции!$D:$D,D585,факт_операции!$I:$I,операции!$F$9)+SUMIFS(факт_операции!$L:$L,факт_операции!$D:$D,D585,факт_операции!$I:$I,операции!$F$10)-SUMIFS(факт_операции!$L:$L,факт_операции!$D:$D,D585,факт_операции!$I:$I,операции!$F$11))</f>
        <v>0</v>
      </c>
      <c r="J585" s="48">
        <f>ROUND(IF(D585="",0,IF(SUM(р_дни!$J:$J)=0,0,(SUMIFS(БЮДЖЕТ!$V:$V,БЮДЖЕТ!$P:$P,$D585)*IF(G585=ФИО!$Q$8,0,SUM(р_дни!$J:$J))+SUMIFS(факт_операции!$Q:$Q,факт_операции!$D:$D,$D585)*1000)/SUM(р_дни!$J:$J)))/100,0)*100</f>
        <v>0</v>
      </c>
      <c r="K585" s="48">
        <f>IF(D585="",0,SUMIFS(факт_операции!$O:$O,факт_операции!$D:$D,D585)-IF(SUMIFS(факт_операции!$Q:$Q,факт_операции!$D:$D,D585)&lt;&gt;0,SUMIFS(факт_операции!$O:$O,факт_операции!$D:$D,D585,факт_операции!$N:$N,операции!$H$11),0))</f>
        <v>0</v>
      </c>
      <c r="L585" s="48">
        <f>IF(D585="",0,SUMIFS(факт_операции!$T:$T,факт_операции!$D:$D,D585))</f>
        <v>0</v>
      </c>
      <c r="M585" s="86">
        <f t="shared" si="16"/>
        <v>0</v>
      </c>
      <c r="N585" s="36"/>
      <c r="O585" s="92"/>
      <c r="P585" s="96"/>
    </row>
    <row r="586" spans="1:16" x14ac:dyDescent="0.25">
      <c r="A586" s="1"/>
      <c r="B586" s="1"/>
      <c r="C586" s="5">
        <f t="shared" si="18"/>
        <v>576</v>
      </c>
      <c r="D586" s="19" t="str">
        <f>IF(C586&gt;MAX(БЮДЖЕТ!$C:$C),"",INDEX(БЮДЖЕТ!$P$11:$P$9415,C586))</f>
        <v/>
      </c>
      <c r="E586" s="22">
        <f>IF(D586="",0,IF(COUNTIF(БЮДЖЕТ!$P:$P,D586)=1,0,1))</f>
        <v>0</v>
      </c>
      <c r="F586" s="19" t="str">
        <f>IF($D586="","",INDEX(БЮДЖЕТ!$N:$N,SUMIFS(БЮДЖЕТ!$B:$B,БЮДЖЕТ!$P:$P,$D586)))</f>
        <v/>
      </c>
      <c r="G586" s="19" t="str">
        <f>IF($D586="","",INDEX(БЮДЖЕТ!$X:$X,SUMIFS(БЮДЖЕТ!$B:$B,БЮДЖЕТ!$P:$P,$D586)))</f>
        <v/>
      </c>
      <c r="H586" s="36"/>
      <c r="I586" s="30">
        <f>IF(D586="",0,IF(G586=ФИО!$Q$8,0,SUM(р_дни!$J:$J))+SUMIFS(факт_операции!$L:$L,факт_операции!$D:$D,D586,факт_операции!$I:$I,операции!$F$8)-SUMIFS(факт_операции!$L:$L,факт_операции!$D:$D,D586,факт_операции!$I:$I,операции!$F$9)+SUMIFS(факт_операции!$L:$L,факт_операции!$D:$D,D586,факт_операции!$I:$I,операции!$F$10)-SUMIFS(факт_операции!$L:$L,факт_операции!$D:$D,D586,факт_операции!$I:$I,операции!$F$11))</f>
        <v>0</v>
      </c>
      <c r="J586" s="48">
        <f>ROUND(IF(D586="",0,IF(SUM(р_дни!$J:$J)=0,0,(SUMIFS(БЮДЖЕТ!$V:$V,БЮДЖЕТ!$P:$P,$D586)*IF(G586=ФИО!$Q$8,0,SUM(р_дни!$J:$J))+SUMIFS(факт_операции!$Q:$Q,факт_операции!$D:$D,$D586)*1000)/SUM(р_дни!$J:$J)))/100,0)*100</f>
        <v>0</v>
      </c>
      <c r="K586" s="48">
        <f>IF(D586="",0,SUMIFS(факт_операции!$O:$O,факт_операции!$D:$D,D586)-IF(SUMIFS(факт_операции!$Q:$Q,факт_операции!$D:$D,D586)&lt;&gt;0,SUMIFS(факт_операции!$O:$O,факт_операции!$D:$D,D586,факт_операции!$N:$N,операции!$H$11),0))</f>
        <v>0</v>
      </c>
      <c r="L586" s="48">
        <f>IF(D586="",0,SUMIFS(факт_операции!$T:$T,факт_операции!$D:$D,D586))</f>
        <v>0</v>
      </c>
      <c r="M586" s="86">
        <f t="shared" si="16"/>
        <v>0</v>
      </c>
      <c r="N586" s="36"/>
      <c r="O586" s="92"/>
      <c r="P586" s="96"/>
    </row>
    <row r="587" spans="1:16" x14ac:dyDescent="0.25">
      <c r="A587" s="1"/>
      <c r="B587" s="1"/>
      <c r="C587" s="5">
        <f t="shared" si="18"/>
        <v>577</v>
      </c>
      <c r="D587" s="19" t="str">
        <f>IF(C587&gt;MAX(БЮДЖЕТ!$C:$C),"",INDEX(БЮДЖЕТ!$P$11:$P$9415,C587))</f>
        <v/>
      </c>
      <c r="E587" s="22">
        <f>IF(D587="",0,IF(COUNTIF(БЮДЖЕТ!$P:$P,D587)=1,0,1))</f>
        <v>0</v>
      </c>
      <c r="F587" s="19" t="str">
        <f>IF($D587="","",INDEX(БЮДЖЕТ!$N:$N,SUMIFS(БЮДЖЕТ!$B:$B,БЮДЖЕТ!$P:$P,$D587)))</f>
        <v/>
      </c>
      <c r="G587" s="19" t="str">
        <f>IF($D587="","",INDEX(БЮДЖЕТ!$X:$X,SUMIFS(БЮДЖЕТ!$B:$B,БЮДЖЕТ!$P:$P,$D587)))</f>
        <v/>
      </c>
      <c r="H587" s="36"/>
      <c r="I587" s="30">
        <f>IF(D587="",0,IF(G587=ФИО!$Q$8,0,SUM(р_дни!$J:$J))+SUMIFS(факт_операции!$L:$L,факт_операции!$D:$D,D587,факт_операции!$I:$I,операции!$F$8)-SUMIFS(факт_операции!$L:$L,факт_операции!$D:$D,D587,факт_операции!$I:$I,операции!$F$9)+SUMIFS(факт_операции!$L:$L,факт_операции!$D:$D,D587,факт_операции!$I:$I,операции!$F$10)-SUMIFS(факт_операции!$L:$L,факт_операции!$D:$D,D587,факт_операции!$I:$I,операции!$F$11))</f>
        <v>0</v>
      </c>
      <c r="J587" s="48">
        <f>ROUND(IF(D587="",0,IF(SUM(р_дни!$J:$J)=0,0,(SUMIFS(БЮДЖЕТ!$V:$V,БЮДЖЕТ!$P:$P,$D587)*IF(G587=ФИО!$Q$8,0,SUM(р_дни!$J:$J))+SUMIFS(факт_операции!$Q:$Q,факт_операции!$D:$D,$D587)*1000)/SUM(р_дни!$J:$J)))/100,0)*100</f>
        <v>0</v>
      </c>
      <c r="K587" s="48">
        <f>IF(D587="",0,SUMIFS(факт_операции!$O:$O,факт_операции!$D:$D,D587)-IF(SUMIFS(факт_операции!$Q:$Q,факт_операции!$D:$D,D587)&lt;&gt;0,SUMIFS(факт_операции!$O:$O,факт_операции!$D:$D,D587,факт_операции!$N:$N,операции!$H$11),0))</f>
        <v>0</v>
      </c>
      <c r="L587" s="48">
        <f>IF(D587="",0,SUMIFS(факт_операции!$T:$T,факт_операции!$D:$D,D587))</f>
        <v>0</v>
      </c>
      <c r="M587" s="86">
        <f t="shared" si="16"/>
        <v>0</v>
      </c>
      <c r="N587" s="36"/>
      <c r="O587" s="92"/>
      <c r="P587" s="96"/>
    </row>
    <row r="588" spans="1:16" x14ac:dyDescent="0.25">
      <c r="A588" s="1"/>
      <c r="B588" s="1"/>
      <c r="C588" s="5">
        <f t="shared" si="18"/>
        <v>578</v>
      </c>
      <c r="D588" s="19" t="str">
        <f>IF(C588&gt;MAX(БЮДЖЕТ!$C:$C),"",INDEX(БЮДЖЕТ!$P$11:$P$9415,C588))</f>
        <v/>
      </c>
      <c r="E588" s="22">
        <f>IF(D588="",0,IF(COUNTIF(БЮДЖЕТ!$P:$P,D588)=1,0,1))</f>
        <v>0</v>
      </c>
      <c r="F588" s="19" t="str">
        <f>IF($D588="","",INDEX(БЮДЖЕТ!$N:$N,SUMIFS(БЮДЖЕТ!$B:$B,БЮДЖЕТ!$P:$P,$D588)))</f>
        <v/>
      </c>
      <c r="G588" s="19" t="str">
        <f>IF($D588="","",INDEX(БЮДЖЕТ!$X:$X,SUMIFS(БЮДЖЕТ!$B:$B,БЮДЖЕТ!$P:$P,$D588)))</f>
        <v/>
      </c>
      <c r="H588" s="36"/>
      <c r="I588" s="30">
        <f>IF(D588="",0,IF(G588=ФИО!$Q$8,0,SUM(р_дни!$J:$J))+SUMIFS(факт_операции!$L:$L,факт_операции!$D:$D,D588,факт_операции!$I:$I,операции!$F$8)-SUMIFS(факт_операции!$L:$L,факт_операции!$D:$D,D588,факт_операции!$I:$I,операции!$F$9)+SUMIFS(факт_операции!$L:$L,факт_операции!$D:$D,D588,факт_операции!$I:$I,операции!$F$10)-SUMIFS(факт_операции!$L:$L,факт_операции!$D:$D,D588,факт_операции!$I:$I,операции!$F$11))</f>
        <v>0</v>
      </c>
      <c r="J588" s="48">
        <f>ROUND(IF(D588="",0,IF(SUM(р_дни!$J:$J)=0,0,(SUMIFS(БЮДЖЕТ!$V:$V,БЮДЖЕТ!$P:$P,$D588)*IF(G588=ФИО!$Q$8,0,SUM(р_дни!$J:$J))+SUMIFS(факт_операции!$Q:$Q,факт_операции!$D:$D,$D588)*1000)/SUM(р_дни!$J:$J)))/100,0)*100</f>
        <v>0</v>
      </c>
      <c r="K588" s="48">
        <f>IF(D588="",0,SUMIFS(факт_операции!$O:$O,факт_операции!$D:$D,D588)-IF(SUMIFS(факт_операции!$Q:$Q,факт_операции!$D:$D,D588)&lt;&gt;0,SUMIFS(факт_операции!$O:$O,факт_операции!$D:$D,D588,факт_операции!$N:$N,операции!$H$11),0))</f>
        <v>0</v>
      </c>
      <c r="L588" s="48">
        <f>IF(D588="",0,SUMIFS(факт_операции!$T:$T,факт_операции!$D:$D,D588))</f>
        <v>0</v>
      </c>
      <c r="M588" s="86">
        <f t="shared" ref="M588:M651" si="19">IF(D588="",0,J588-K588-L588)</f>
        <v>0</v>
      </c>
      <c r="N588" s="36"/>
      <c r="O588" s="92"/>
      <c r="P588" s="96"/>
    </row>
    <row r="589" spans="1:16" x14ac:dyDescent="0.25">
      <c r="A589" s="1"/>
      <c r="B589" s="1"/>
      <c r="C589" s="5">
        <f t="shared" ref="C589:C652" si="20">C588+1</f>
        <v>579</v>
      </c>
      <c r="D589" s="19" t="str">
        <f>IF(C589&gt;MAX(БЮДЖЕТ!$C:$C),"",INDEX(БЮДЖЕТ!$P$11:$P$9415,C589))</f>
        <v/>
      </c>
      <c r="E589" s="22">
        <f>IF(D589="",0,IF(COUNTIF(БЮДЖЕТ!$P:$P,D589)=1,0,1))</f>
        <v>0</v>
      </c>
      <c r="F589" s="19" t="str">
        <f>IF($D589="","",INDEX(БЮДЖЕТ!$N:$N,SUMIFS(БЮДЖЕТ!$B:$B,БЮДЖЕТ!$P:$P,$D589)))</f>
        <v/>
      </c>
      <c r="G589" s="19" t="str">
        <f>IF($D589="","",INDEX(БЮДЖЕТ!$X:$X,SUMIFS(БЮДЖЕТ!$B:$B,БЮДЖЕТ!$P:$P,$D589)))</f>
        <v/>
      </c>
      <c r="H589" s="36"/>
      <c r="I589" s="30">
        <f>IF(D589="",0,IF(G589=ФИО!$Q$8,0,SUM(р_дни!$J:$J))+SUMIFS(факт_операции!$L:$L,факт_операции!$D:$D,D589,факт_операции!$I:$I,операции!$F$8)-SUMIFS(факт_операции!$L:$L,факт_операции!$D:$D,D589,факт_операции!$I:$I,операции!$F$9)+SUMIFS(факт_операции!$L:$L,факт_операции!$D:$D,D589,факт_операции!$I:$I,операции!$F$10)-SUMIFS(факт_операции!$L:$L,факт_операции!$D:$D,D589,факт_операции!$I:$I,операции!$F$11))</f>
        <v>0</v>
      </c>
      <c r="J589" s="48">
        <f>ROUND(IF(D589="",0,IF(SUM(р_дни!$J:$J)=0,0,(SUMIFS(БЮДЖЕТ!$V:$V,БЮДЖЕТ!$P:$P,$D589)*IF(G589=ФИО!$Q$8,0,SUM(р_дни!$J:$J))+SUMIFS(факт_операции!$Q:$Q,факт_операции!$D:$D,$D589)*1000)/SUM(р_дни!$J:$J)))/100,0)*100</f>
        <v>0</v>
      </c>
      <c r="K589" s="48">
        <f>IF(D589="",0,SUMIFS(факт_операции!$O:$O,факт_операции!$D:$D,D589)-IF(SUMIFS(факт_операции!$Q:$Q,факт_операции!$D:$D,D589)&lt;&gt;0,SUMIFS(факт_операции!$O:$O,факт_операции!$D:$D,D589,факт_операции!$N:$N,операции!$H$11),0))</f>
        <v>0</v>
      </c>
      <c r="L589" s="48">
        <f>IF(D589="",0,SUMIFS(факт_операции!$T:$T,факт_операции!$D:$D,D589))</f>
        <v>0</v>
      </c>
      <c r="M589" s="86">
        <f t="shared" si="19"/>
        <v>0</v>
      </c>
      <c r="N589" s="36"/>
      <c r="O589" s="92"/>
      <c r="P589" s="96"/>
    </row>
    <row r="590" spans="1:16" x14ac:dyDescent="0.25">
      <c r="A590" s="1"/>
      <c r="B590" s="1"/>
      <c r="C590" s="5">
        <f t="shared" si="20"/>
        <v>580</v>
      </c>
      <c r="D590" s="19" t="str">
        <f>IF(C590&gt;MAX(БЮДЖЕТ!$C:$C),"",INDEX(БЮДЖЕТ!$P$11:$P$9415,C590))</f>
        <v/>
      </c>
      <c r="E590" s="22">
        <f>IF(D590="",0,IF(COUNTIF(БЮДЖЕТ!$P:$P,D590)=1,0,1))</f>
        <v>0</v>
      </c>
      <c r="F590" s="19" t="str">
        <f>IF($D590="","",INDEX(БЮДЖЕТ!$N:$N,SUMIFS(БЮДЖЕТ!$B:$B,БЮДЖЕТ!$P:$P,$D590)))</f>
        <v/>
      </c>
      <c r="G590" s="19" t="str">
        <f>IF($D590="","",INDEX(БЮДЖЕТ!$X:$X,SUMIFS(БЮДЖЕТ!$B:$B,БЮДЖЕТ!$P:$P,$D590)))</f>
        <v/>
      </c>
      <c r="H590" s="36"/>
      <c r="I590" s="30">
        <f>IF(D590="",0,IF(G590=ФИО!$Q$8,0,SUM(р_дни!$J:$J))+SUMIFS(факт_операции!$L:$L,факт_операции!$D:$D,D590,факт_операции!$I:$I,операции!$F$8)-SUMIFS(факт_операции!$L:$L,факт_операции!$D:$D,D590,факт_операции!$I:$I,операции!$F$9)+SUMIFS(факт_операции!$L:$L,факт_операции!$D:$D,D590,факт_операции!$I:$I,операции!$F$10)-SUMIFS(факт_операции!$L:$L,факт_операции!$D:$D,D590,факт_операции!$I:$I,операции!$F$11))</f>
        <v>0</v>
      </c>
      <c r="J590" s="48">
        <f>ROUND(IF(D590="",0,IF(SUM(р_дни!$J:$J)=0,0,(SUMIFS(БЮДЖЕТ!$V:$V,БЮДЖЕТ!$P:$P,$D590)*IF(G590=ФИО!$Q$8,0,SUM(р_дни!$J:$J))+SUMIFS(факт_операции!$Q:$Q,факт_операции!$D:$D,$D590)*1000)/SUM(р_дни!$J:$J)))/100,0)*100</f>
        <v>0</v>
      </c>
      <c r="K590" s="48">
        <f>IF(D590="",0,SUMIFS(факт_операции!$O:$O,факт_операции!$D:$D,D590)-IF(SUMIFS(факт_операции!$Q:$Q,факт_операции!$D:$D,D590)&lt;&gt;0,SUMIFS(факт_операции!$O:$O,факт_операции!$D:$D,D590,факт_операции!$N:$N,операции!$H$11),0))</f>
        <v>0</v>
      </c>
      <c r="L590" s="48">
        <f>IF(D590="",0,SUMIFS(факт_операции!$T:$T,факт_операции!$D:$D,D590))</f>
        <v>0</v>
      </c>
      <c r="M590" s="86">
        <f t="shared" si="19"/>
        <v>0</v>
      </c>
      <c r="N590" s="36"/>
      <c r="O590" s="92"/>
      <c r="P590" s="96"/>
    </row>
    <row r="591" spans="1:16" x14ac:dyDescent="0.25">
      <c r="A591" s="1"/>
      <c r="B591" s="1"/>
      <c r="C591" s="5">
        <f t="shared" si="20"/>
        <v>581</v>
      </c>
      <c r="D591" s="19" t="str">
        <f>IF(C591&gt;MAX(БЮДЖЕТ!$C:$C),"",INDEX(БЮДЖЕТ!$P$11:$P$9415,C591))</f>
        <v/>
      </c>
      <c r="E591" s="22">
        <f>IF(D591="",0,IF(COUNTIF(БЮДЖЕТ!$P:$P,D591)=1,0,1))</f>
        <v>0</v>
      </c>
      <c r="F591" s="19" t="str">
        <f>IF($D591="","",INDEX(БЮДЖЕТ!$N:$N,SUMIFS(БЮДЖЕТ!$B:$B,БЮДЖЕТ!$P:$P,$D591)))</f>
        <v/>
      </c>
      <c r="G591" s="19" t="str">
        <f>IF($D591="","",INDEX(БЮДЖЕТ!$X:$X,SUMIFS(БЮДЖЕТ!$B:$B,БЮДЖЕТ!$P:$P,$D591)))</f>
        <v/>
      </c>
      <c r="H591" s="36"/>
      <c r="I591" s="30">
        <f>IF(D591="",0,IF(G591=ФИО!$Q$8,0,SUM(р_дни!$J:$J))+SUMIFS(факт_операции!$L:$L,факт_операции!$D:$D,D591,факт_операции!$I:$I,операции!$F$8)-SUMIFS(факт_операции!$L:$L,факт_операции!$D:$D,D591,факт_операции!$I:$I,операции!$F$9)+SUMIFS(факт_операции!$L:$L,факт_операции!$D:$D,D591,факт_операции!$I:$I,операции!$F$10)-SUMIFS(факт_операции!$L:$L,факт_операции!$D:$D,D591,факт_операции!$I:$I,операции!$F$11))</f>
        <v>0</v>
      </c>
      <c r="J591" s="48">
        <f>ROUND(IF(D591="",0,IF(SUM(р_дни!$J:$J)=0,0,(SUMIFS(БЮДЖЕТ!$V:$V,БЮДЖЕТ!$P:$P,$D591)*IF(G591=ФИО!$Q$8,0,SUM(р_дни!$J:$J))+SUMIFS(факт_операции!$Q:$Q,факт_операции!$D:$D,$D591)*1000)/SUM(р_дни!$J:$J)))/100,0)*100</f>
        <v>0</v>
      </c>
      <c r="K591" s="48">
        <f>IF(D591="",0,SUMIFS(факт_операции!$O:$O,факт_операции!$D:$D,D591)-IF(SUMIFS(факт_операции!$Q:$Q,факт_операции!$D:$D,D591)&lt;&gt;0,SUMIFS(факт_операции!$O:$O,факт_операции!$D:$D,D591,факт_операции!$N:$N,операции!$H$11),0))</f>
        <v>0</v>
      </c>
      <c r="L591" s="48">
        <f>IF(D591="",0,SUMIFS(факт_операции!$T:$T,факт_операции!$D:$D,D591))</f>
        <v>0</v>
      </c>
      <c r="M591" s="86">
        <f t="shared" si="19"/>
        <v>0</v>
      </c>
      <c r="N591" s="36"/>
      <c r="O591" s="92"/>
      <c r="P591" s="96"/>
    </row>
    <row r="592" spans="1:16" x14ac:dyDescent="0.25">
      <c r="A592" s="1"/>
      <c r="B592" s="1"/>
      <c r="C592" s="5">
        <f t="shared" si="20"/>
        <v>582</v>
      </c>
      <c r="D592" s="19" t="str">
        <f>IF(C592&gt;MAX(БЮДЖЕТ!$C:$C),"",INDEX(БЮДЖЕТ!$P$11:$P$9415,C592))</f>
        <v/>
      </c>
      <c r="E592" s="22">
        <f>IF(D592="",0,IF(COUNTIF(БЮДЖЕТ!$P:$P,D592)=1,0,1))</f>
        <v>0</v>
      </c>
      <c r="F592" s="19" t="str">
        <f>IF($D592="","",INDEX(БЮДЖЕТ!$N:$N,SUMIFS(БЮДЖЕТ!$B:$B,БЮДЖЕТ!$P:$P,$D592)))</f>
        <v/>
      </c>
      <c r="G592" s="19" t="str">
        <f>IF($D592="","",INDEX(БЮДЖЕТ!$X:$X,SUMIFS(БЮДЖЕТ!$B:$B,БЮДЖЕТ!$P:$P,$D592)))</f>
        <v/>
      </c>
      <c r="H592" s="36"/>
      <c r="I592" s="30">
        <f>IF(D592="",0,IF(G592=ФИО!$Q$8,0,SUM(р_дни!$J:$J))+SUMIFS(факт_операции!$L:$L,факт_операции!$D:$D,D592,факт_операции!$I:$I,операции!$F$8)-SUMIFS(факт_операции!$L:$L,факт_операции!$D:$D,D592,факт_операции!$I:$I,операции!$F$9)+SUMIFS(факт_операции!$L:$L,факт_операции!$D:$D,D592,факт_операции!$I:$I,операции!$F$10)-SUMIFS(факт_операции!$L:$L,факт_операции!$D:$D,D592,факт_операции!$I:$I,операции!$F$11))</f>
        <v>0</v>
      </c>
      <c r="J592" s="48">
        <f>ROUND(IF(D592="",0,IF(SUM(р_дни!$J:$J)=0,0,(SUMIFS(БЮДЖЕТ!$V:$V,БЮДЖЕТ!$P:$P,$D592)*IF(G592=ФИО!$Q$8,0,SUM(р_дни!$J:$J))+SUMIFS(факт_операции!$Q:$Q,факт_операции!$D:$D,$D592)*1000)/SUM(р_дни!$J:$J)))/100,0)*100</f>
        <v>0</v>
      </c>
      <c r="K592" s="48">
        <f>IF(D592="",0,SUMIFS(факт_операции!$O:$O,факт_операции!$D:$D,D592)-IF(SUMIFS(факт_операции!$Q:$Q,факт_операции!$D:$D,D592)&lt;&gt;0,SUMIFS(факт_операции!$O:$O,факт_операции!$D:$D,D592,факт_операции!$N:$N,операции!$H$11),0))</f>
        <v>0</v>
      </c>
      <c r="L592" s="48">
        <f>IF(D592="",0,SUMIFS(факт_операции!$T:$T,факт_операции!$D:$D,D592))</f>
        <v>0</v>
      </c>
      <c r="M592" s="86">
        <f t="shared" si="19"/>
        <v>0</v>
      </c>
      <c r="N592" s="36"/>
      <c r="O592" s="92"/>
      <c r="P592" s="96"/>
    </row>
    <row r="593" spans="1:16" x14ac:dyDescent="0.25">
      <c r="A593" s="1"/>
      <c r="B593" s="1"/>
      <c r="C593" s="5">
        <f t="shared" si="20"/>
        <v>583</v>
      </c>
      <c r="D593" s="19" t="str">
        <f>IF(C593&gt;MAX(БЮДЖЕТ!$C:$C),"",INDEX(БЮДЖЕТ!$P$11:$P$9415,C593))</f>
        <v/>
      </c>
      <c r="E593" s="22">
        <f>IF(D593="",0,IF(COUNTIF(БЮДЖЕТ!$P:$P,D593)=1,0,1))</f>
        <v>0</v>
      </c>
      <c r="F593" s="19" t="str">
        <f>IF($D593="","",INDEX(БЮДЖЕТ!$N:$N,SUMIFS(БЮДЖЕТ!$B:$B,БЮДЖЕТ!$P:$P,$D593)))</f>
        <v/>
      </c>
      <c r="G593" s="19" t="str">
        <f>IF($D593="","",INDEX(БЮДЖЕТ!$X:$X,SUMIFS(БЮДЖЕТ!$B:$B,БЮДЖЕТ!$P:$P,$D593)))</f>
        <v/>
      </c>
      <c r="H593" s="36"/>
      <c r="I593" s="30">
        <f>IF(D593="",0,IF(G593=ФИО!$Q$8,0,SUM(р_дни!$J:$J))+SUMIFS(факт_операции!$L:$L,факт_операции!$D:$D,D593,факт_операции!$I:$I,операции!$F$8)-SUMIFS(факт_операции!$L:$L,факт_операции!$D:$D,D593,факт_операции!$I:$I,операции!$F$9)+SUMIFS(факт_операции!$L:$L,факт_операции!$D:$D,D593,факт_операции!$I:$I,операции!$F$10)-SUMIFS(факт_операции!$L:$L,факт_операции!$D:$D,D593,факт_операции!$I:$I,операции!$F$11))</f>
        <v>0</v>
      </c>
      <c r="J593" s="48">
        <f>ROUND(IF(D593="",0,IF(SUM(р_дни!$J:$J)=0,0,(SUMIFS(БЮДЖЕТ!$V:$V,БЮДЖЕТ!$P:$P,$D593)*IF(G593=ФИО!$Q$8,0,SUM(р_дни!$J:$J))+SUMIFS(факт_операции!$Q:$Q,факт_операции!$D:$D,$D593)*1000)/SUM(р_дни!$J:$J)))/100,0)*100</f>
        <v>0</v>
      </c>
      <c r="K593" s="48">
        <f>IF(D593="",0,SUMIFS(факт_операции!$O:$O,факт_операции!$D:$D,D593)-IF(SUMIFS(факт_операции!$Q:$Q,факт_операции!$D:$D,D593)&lt;&gt;0,SUMIFS(факт_операции!$O:$O,факт_операции!$D:$D,D593,факт_операции!$N:$N,операции!$H$11),0))</f>
        <v>0</v>
      </c>
      <c r="L593" s="48">
        <f>IF(D593="",0,SUMIFS(факт_операции!$T:$T,факт_операции!$D:$D,D593))</f>
        <v>0</v>
      </c>
      <c r="M593" s="86">
        <f t="shared" si="19"/>
        <v>0</v>
      </c>
      <c r="N593" s="36"/>
      <c r="O593" s="92"/>
      <c r="P593" s="96"/>
    </row>
    <row r="594" spans="1:16" x14ac:dyDescent="0.25">
      <c r="A594" s="1"/>
      <c r="B594" s="1"/>
      <c r="C594" s="5">
        <f t="shared" si="20"/>
        <v>584</v>
      </c>
      <c r="D594" s="19" t="str">
        <f>IF(C594&gt;MAX(БЮДЖЕТ!$C:$C),"",INDEX(БЮДЖЕТ!$P$11:$P$9415,C594))</f>
        <v/>
      </c>
      <c r="E594" s="22">
        <f>IF(D594="",0,IF(COUNTIF(БЮДЖЕТ!$P:$P,D594)=1,0,1))</f>
        <v>0</v>
      </c>
      <c r="F594" s="19" t="str">
        <f>IF($D594="","",INDEX(БЮДЖЕТ!$N:$N,SUMIFS(БЮДЖЕТ!$B:$B,БЮДЖЕТ!$P:$P,$D594)))</f>
        <v/>
      </c>
      <c r="G594" s="19" t="str">
        <f>IF($D594="","",INDEX(БЮДЖЕТ!$X:$X,SUMIFS(БЮДЖЕТ!$B:$B,БЮДЖЕТ!$P:$P,$D594)))</f>
        <v/>
      </c>
      <c r="H594" s="36"/>
      <c r="I594" s="30">
        <f>IF(D594="",0,IF(G594=ФИО!$Q$8,0,SUM(р_дни!$J:$J))+SUMIFS(факт_операции!$L:$L,факт_операции!$D:$D,D594,факт_операции!$I:$I,операции!$F$8)-SUMIFS(факт_операции!$L:$L,факт_операции!$D:$D,D594,факт_операции!$I:$I,операции!$F$9)+SUMIFS(факт_операции!$L:$L,факт_операции!$D:$D,D594,факт_операции!$I:$I,операции!$F$10)-SUMIFS(факт_операции!$L:$L,факт_операции!$D:$D,D594,факт_операции!$I:$I,операции!$F$11))</f>
        <v>0</v>
      </c>
      <c r="J594" s="48">
        <f>ROUND(IF(D594="",0,IF(SUM(р_дни!$J:$J)=0,0,(SUMIFS(БЮДЖЕТ!$V:$V,БЮДЖЕТ!$P:$P,$D594)*IF(G594=ФИО!$Q$8,0,SUM(р_дни!$J:$J))+SUMIFS(факт_операции!$Q:$Q,факт_операции!$D:$D,$D594)*1000)/SUM(р_дни!$J:$J)))/100,0)*100</f>
        <v>0</v>
      </c>
      <c r="K594" s="48">
        <f>IF(D594="",0,SUMIFS(факт_операции!$O:$O,факт_операции!$D:$D,D594)-IF(SUMIFS(факт_операции!$Q:$Q,факт_операции!$D:$D,D594)&lt;&gt;0,SUMIFS(факт_операции!$O:$O,факт_операции!$D:$D,D594,факт_операции!$N:$N,операции!$H$11),0))</f>
        <v>0</v>
      </c>
      <c r="L594" s="48">
        <f>IF(D594="",0,SUMIFS(факт_операции!$T:$T,факт_операции!$D:$D,D594))</f>
        <v>0</v>
      </c>
      <c r="M594" s="86">
        <f t="shared" si="19"/>
        <v>0</v>
      </c>
      <c r="N594" s="36"/>
      <c r="O594" s="92"/>
      <c r="P594" s="96"/>
    </row>
    <row r="595" spans="1:16" x14ac:dyDescent="0.25">
      <c r="A595" s="1"/>
      <c r="B595" s="1"/>
      <c r="C595" s="5">
        <f t="shared" si="20"/>
        <v>585</v>
      </c>
      <c r="D595" s="19" t="str">
        <f>IF(C595&gt;MAX(БЮДЖЕТ!$C:$C),"",INDEX(БЮДЖЕТ!$P$11:$P$9415,C595))</f>
        <v/>
      </c>
      <c r="E595" s="22">
        <f>IF(D595="",0,IF(COUNTIF(БЮДЖЕТ!$P:$P,D595)=1,0,1))</f>
        <v>0</v>
      </c>
      <c r="F595" s="19" t="str">
        <f>IF($D595="","",INDEX(БЮДЖЕТ!$N:$N,SUMIFS(БЮДЖЕТ!$B:$B,БЮДЖЕТ!$P:$P,$D595)))</f>
        <v/>
      </c>
      <c r="G595" s="19" t="str">
        <f>IF($D595="","",INDEX(БЮДЖЕТ!$X:$X,SUMIFS(БЮДЖЕТ!$B:$B,БЮДЖЕТ!$P:$P,$D595)))</f>
        <v/>
      </c>
      <c r="H595" s="36"/>
      <c r="I595" s="30">
        <f>IF(D595="",0,IF(G595=ФИО!$Q$8,0,SUM(р_дни!$J:$J))+SUMIFS(факт_операции!$L:$L,факт_операции!$D:$D,D595,факт_операции!$I:$I,операции!$F$8)-SUMIFS(факт_операции!$L:$L,факт_операции!$D:$D,D595,факт_операции!$I:$I,операции!$F$9)+SUMIFS(факт_операции!$L:$L,факт_операции!$D:$D,D595,факт_операции!$I:$I,операции!$F$10)-SUMIFS(факт_операции!$L:$L,факт_операции!$D:$D,D595,факт_операции!$I:$I,операции!$F$11))</f>
        <v>0</v>
      </c>
      <c r="J595" s="48">
        <f>ROUND(IF(D595="",0,IF(SUM(р_дни!$J:$J)=0,0,(SUMIFS(БЮДЖЕТ!$V:$V,БЮДЖЕТ!$P:$P,$D595)*IF(G595=ФИО!$Q$8,0,SUM(р_дни!$J:$J))+SUMIFS(факт_операции!$Q:$Q,факт_операции!$D:$D,$D595)*1000)/SUM(р_дни!$J:$J)))/100,0)*100</f>
        <v>0</v>
      </c>
      <c r="K595" s="48">
        <f>IF(D595="",0,SUMIFS(факт_операции!$O:$O,факт_операции!$D:$D,D595)-IF(SUMIFS(факт_операции!$Q:$Q,факт_операции!$D:$D,D595)&lt;&gt;0,SUMIFS(факт_операции!$O:$O,факт_операции!$D:$D,D595,факт_операции!$N:$N,операции!$H$11),0))</f>
        <v>0</v>
      </c>
      <c r="L595" s="48">
        <f>IF(D595="",0,SUMIFS(факт_операции!$T:$T,факт_операции!$D:$D,D595))</f>
        <v>0</v>
      </c>
      <c r="M595" s="86">
        <f t="shared" si="19"/>
        <v>0</v>
      </c>
      <c r="N595" s="36"/>
      <c r="O595" s="92"/>
      <c r="P595" s="96"/>
    </row>
    <row r="596" spans="1:16" x14ac:dyDescent="0.25">
      <c r="A596" s="1"/>
      <c r="B596" s="1"/>
      <c r="C596" s="5">
        <f t="shared" si="20"/>
        <v>586</v>
      </c>
      <c r="D596" s="19" t="str">
        <f>IF(C596&gt;MAX(БЮДЖЕТ!$C:$C),"",INDEX(БЮДЖЕТ!$P$11:$P$9415,C596))</f>
        <v/>
      </c>
      <c r="E596" s="22">
        <f>IF(D596="",0,IF(COUNTIF(БЮДЖЕТ!$P:$P,D596)=1,0,1))</f>
        <v>0</v>
      </c>
      <c r="F596" s="19" t="str">
        <f>IF($D596="","",INDEX(БЮДЖЕТ!$N:$N,SUMIFS(БЮДЖЕТ!$B:$B,БЮДЖЕТ!$P:$P,$D596)))</f>
        <v/>
      </c>
      <c r="G596" s="19" t="str">
        <f>IF($D596="","",INDEX(БЮДЖЕТ!$X:$X,SUMIFS(БЮДЖЕТ!$B:$B,БЮДЖЕТ!$P:$P,$D596)))</f>
        <v/>
      </c>
      <c r="H596" s="36"/>
      <c r="I596" s="30">
        <f>IF(D596="",0,IF(G596=ФИО!$Q$8,0,SUM(р_дни!$J:$J))+SUMIFS(факт_операции!$L:$L,факт_операции!$D:$D,D596,факт_операции!$I:$I,операции!$F$8)-SUMIFS(факт_операции!$L:$L,факт_операции!$D:$D,D596,факт_операции!$I:$I,операции!$F$9)+SUMIFS(факт_операции!$L:$L,факт_операции!$D:$D,D596,факт_операции!$I:$I,операции!$F$10)-SUMIFS(факт_операции!$L:$L,факт_операции!$D:$D,D596,факт_операции!$I:$I,операции!$F$11))</f>
        <v>0</v>
      </c>
      <c r="J596" s="48">
        <f>ROUND(IF(D596="",0,IF(SUM(р_дни!$J:$J)=0,0,(SUMIFS(БЮДЖЕТ!$V:$V,БЮДЖЕТ!$P:$P,$D596)*IF(G596=ФИО!$Q$8,0,SUM(р_дни!$J:$J))+SUMIFS(факт_операции!$Q:$Q,факт_операции!$D:$D,$D596)*1000)/SUM(р_дни!$J:$J)))/100,0)*100</f>
        <v>0</v>
      </c>
      <c r="K596" s="48">
        <f>IF(D596="",0,SUMIFS(факт_операции!$O:$O,факт_операции!$D:$D,D596)-IF(SUMIFS(факт_операции!$Q:$Q,факт_операции!$D:$D,D596)&lt;&gt;0,SUMIFS(факт_операции!$O:$O,факт_операции!$D:$D,D596,факт_операции!$N:$N,операции!$H$11),0))</f>
        <v>0</v>
      </c>
      <c r="L596" s="48">
        <f>IF(D596="",0,SUMIFS(факт_операции!$T:$T,факт_операции!$D:$D,D596))</f>
        <v>0</v>
      </c>
      <c r="M596" s="86">
        <f t="shared" si="19"/>
        <v>0</v>
      </c>
      <c r="N596" s="36"/>
      <c r="O596" s="92"/>
      <c r="P596" s="96"/>
    </row>
    <row r="597" spans="1:16" x14ac:dyDescent="0.25">
      <c r="A597" s="1"/>
      <c r="B597" s="1"/>
      <c r="C597" s="5">
        <f t="shared" si="20"/>
        <v>587</v>
      </c>
      <c r="D597" s="19" t="str">
        <f>IF(C597&gt;MAX(БЮДЖЕТ!$C:$C),"",INDEX(БЮДЖЕТ!$P$11:$P$9415,C597))</f>
        <v/>
      </c>
      <c r="E597" s="22">
        <f>IF(D597="",0,IF(COUNTIF(БЮДЖЕТ!$P:$P,D597)=1,0,1))</f>
        <v>0</v>
      </c>
      <c r="F597" s="19" t="str">
        <f>IF($D597="","",INDEX(БЮДЖЕТ!$N:$N,SUMIFS(БЮДЖЕТ!$B:$B,БЮДЖЕТ!$P:$P,$D597)))</f>
        <v/>
      </c>
      <c r="G597" s="19" t="str">
        <f>IF($D597="","",INDEX(БЮДЖЕТ!$X:$X,SUMIFS(БЮДЖЕТ!$B:$B,БЮДЖЕТ!$P:$P,$D597)))</f>
        <v/>
      </c>
      <c r="H597" s="36"/>
      <c r="I597" s="30">
        <f>IF(D597="",0,IF(G597=ФИО!$Q$8,0,SUM(р_дни!$J:$J))+SUMIFS(факт_операции!$L:$L,факт_операции!$D:$D,D597,факт_операции!$I:$I,операции!$F$8)-SUMIFS(факт_операции!$L:$L,факт_операции!$D:$D,D597,факт_операции!$I:$I,операции!$F$9)+SUMIFS(факт_операции!$L:$L,факт_операции!$D:$D,D597,факт_операции!$I:$I,операции!$F$10)-SUMIFS(факт_операции!$L:$L,факт_операции!$D:$D,D597,факт_операции!$I:$I,операции!$F$11))</f>
        <v>0</v>
      </c>
      <c r="J597" s="48">
        <f>ROUND(IF(D597="",0,IF(SUM(р_дни!$J:$J)=0,0,(SUMIFS(БЮДЖЕТ!$V:$V,БЮДЖЕТ!$P:$P,$D597)*IF(G597=ФИО!$Q$8,0,SUM(р_дни!$J:$J))+SUMIFS(факт_операции!$Q:$Q,факт_операции!$D:$D,$D597)*1000)/SUM(р_дни!$J:$J)))/100,0)*100</f>
        <v>0</v>
      </c>
      <c r="K597" s="48">
        <f>IF(D597="",0,SUMIFS(факт_операции!$O:$O,факт_операции!$D:$D,D597)-IF(SUMIFS(факт_операции!$Q:$Q,факт_операции!$D:$D,D597)&lt;&gt;0,SUMIFS(факт_операции!$O:$O,факт_операции!$D:$D,D597,факт_операции!$N:$N,операции!$H$11),0))</f>
        <v>0</v>
      </c>
      <c r="L597" s="48">
        <f>IF(D597="",0,SUMIFS(факт_операции!$T:$T,факт_операции!$D:$D,D597))</f>
        <v>0</v>
      </c>
      <c r="M597" s="86">
        <f t="shared" si="19"/>
        <v>0</v>
      </c>
      <c r="N597" s="36"/>
      <c r="O597" s="92"/>
      <c r="P597" s="96"/>
    </row>
    <row r="598" spans="1:16" x14ac:dyDescent="0.25">
      <c r="A598" s="1"/>
      <c r="B598" s="1"/>
      <c r="C598" s="5">
        <f t="shared" si="20"/>
        <v>588</v>
      </c>
      <c r="D598" s="19" t="str">
        <f>IF(C598&gt;MAX(БЮДЖЕТ!$C:$C),"",INDEX(БЮДЖЕТ!$P$11:$P$9415,C598))</f>
        <v/>
      </c>
      <c r="E598" s="22">
        <f>IF(D598="",0,IF(COUNTIF(БЮДЖЕТ!$P:$P,D598)=1,0,1))</f>
        <v>0</v>
      </c>
      <c r="F598" s="19" t="str">
        <f>IF($D598="","",INDEX(БЮДЖЕТ!$N:$N,SUMIFS(БЮДЖЕТ!$B:$B,БЮДЖЕТ!$P:$P,$D598)))</f>
        <v/>
      </c>
      <c r="G598" s="19" t="str">
        <f>IF($D598="","",INDEX(БЮДЖЕТ!$X:$X,SUMIFS(БЮДЖЕТ!$B:$B,БЮДЖЕТ!$P:$P,$D598)))</f>
        <v/>
      </c>
      <c r="H598" s="36"/>
      <c r="I598" s="30">
        <f>IF(D598="",0,IF(G598=ФИО!$Q$8,0,SUM(р_дни!$J:$J))+SUMIFS(факт_операции!$L:$L,факт_операции!$D:$D,D598,факт_операции!$I:$I,операции!$F$8)-SUMIFS(факт_операции!$L:$L,факт_операции!$D:$D,D598,факт_операции!$I:$I,операции!$F$9)+SUMIFS(факт_операции!$L:$L,факт_операции!$D:$D,D598,факт_операции!$I:$I,операции!$F$10)-SUMIFS(факт_операции!$L:$L,факт_операции!$D:$D,D598,факт_операции!$I:$I,операции!$F$11))</f>
        <v>0</v>
      </c>
      <c r="J598" s="48">
        <f>ROUND(IF(D598="",0,IF(SUM(р_дни!$J:$J)=0,0,(SUMIFS(БЮДЖЕТ!$V:$V,БЮДЖЕТ!$P:$P,$D598)*IF(G598=ФИО!$Q$8,0,SUM(р_дни!$J:$J))+SUMIFS(факт_операции!$Q:$Q,факт_операции!$D:$D,$D598)*1000)/SUM(р_дни!$J:$J)))/100,0)*100</f>
        <v>0</v>
      </c>
      <c r="K598" s="48">
        <f>IF(D598="",0,SUMIFS(факт_операции!$O:$O,факт_операции!$D:$D,D598)-IF(SUMIFS(факт_операции!$Q:$Q,факт_операции!$D:$D,D598)&lt;&gt;0,SUMIFS(факт_операции!$O:$O,факт_операции!$D:$D,D598,факт_операции!$N:$N,операции!$H$11),0))</f>
        <v>0</v>
      </c>
      <c r="L598" s="48">
        <f>IF(D598="",0,SUMIFS(факт_операции!$T:$T,факт_операции!$D:$D,D598))</f>
        <v>0</v>
      </c>
      <c r="M598" s="86">
        <f t="shared" si="19"/>
        <v>0</v>
      </c>
      <c r="N598" s="36"/>
      <c r="O598" s="92"/>
      <c r="P598" s="96"/>
    </row>
    <row r="599" spans="1:16" x14ac:dyDescent="0.25">
      <c r="A599" s="1"/>
      <c r="B599" s="1"/>
      <c r="C599" s="5">
        <f t="shared" si="20"/>
        <v>589</v>
      </c>
      <c r="D599" s="19" t="str">
        <f>IF(C599&gt;MAX(БЮДЖЕТ!$C:$C),"",INDEX(БЮДЖЕТ!$P$11:$P$9415,C599))</f>
        <v/>
      </c>
      <c r="E599" s="22">
        <f>IF(D599="",0,IF(COUNTIF(БЮДЖЕТ!$P:$P,D599)=1,0,1))</f>
        <v>0</v>
      </c>
      <c r="F599" s="19" t="str">
        <f>IF($D599="","",INDEX(БЮДЖЕТ!$N:$N,SUMIFS(БЮДЖЕТ!$B:$B,БЮДЖЕТ!$P:$P,$D599)))</f>
        <v/>
      </c>
      <c r="G599" s="19" t="str">
        <f>IF($D599="","",INDEX(БЮДЖЕТ!$X:$X,SUMIFS(БЮДЖЕТ!$B:$B,БЮДЖЕТ!$P:$P,$D599)))</f>
        <v/>
      </c>
      <c r="H599" s="36"/>
      <c r="I599" s="30">
        <f>IF(D599="",0,IF(G599=ФИО!$Q$8,0,SUM(р_дни!$J:$J))+SUMIFS(факт_операции!$L:$L,факт_операции!$D:$D,D599,факт_операции!$I:$I,операции!$F$8)-SUMIFS(факт_операции!$L:$L,факт_операции!$D:$D,D599,факт_операции!$I:$I,операции!$F$9)+SUMIFS(факт_операции!$L:$L,факт_операции!$D:$D,D599,факт_операции!$I:$I,операции!$F$10)-SUMIFS(факт_операции!$L:$L,факт_операции!$D:$D,D599,факт_операции!$I:$I,операции!$F$11))</f>
        <v>0</v>
      </c>
      <c r="J599" s="48">
        <f>ROUND(IF(D599="",0,IF(SUM(р_дни!$J:$J)=0,0,(SUMIFS(БЮДЖЕТ!$V:$V,БЮДЖЕТ!$P:$P,$D599)*IF(G599=ФИО!$Q$8,0,SUM(р_дни!$J:$J))+SUMIFS(факт_операции!$Q:$Q,факт_операции!$D:$D,$D599)*1000)/SUM(р_дни!$J:$J)))/100,0)*100</f>
        <v>0</v>
      </c>
      <c r="K599" s="48">
        <f>IF(D599="",0,SUMIFS(факт_операции!$O:$O,факт_операции!$D:$D,D599)-IF(SUMIFS(факт_операции!$Q:$Q,факт_операции!$D:$D,D599)&lt;&gt;0,SUMIFS(факт_операции!$O:$O,факт_операции!$D:$D,D599,факт_операции!$N:$N,операции!$H$11),0))</f>
        <v>0</v>
      </c>
      <c r="L599" s="48">
        <f>IF(D599="",0,SUMIFS(факт_операции!$T:$T,факт_операции!$D:$D,D599))</f>
        <v>0</v>
      </c>
      <c r="M599" s="86">
        <f t="shared" si="19"/>
        <v>0</v>
      </c>
      <c r="N599" s="36"/>
      <c r="O599" s="92"/>
      <c r="P599" s="96"/>
    </row>
    <row r="600" spans="1:16" x14ac:dyDescent="0.25">
      <c r="A600" s="1"/>
      <c r="B600" s="1"/>
      <c r="C600" s="5">
        <f t="shared" si="20"/>
        <v>590</v>
      </c>
      <c r="D600" s="19" t="str">
        <f>IF(C600&gt;MAX(БЮДЖЕТ!$C:$C),"",INDEX(БЮДЖЕТ!$P$11:$P$9415,C600))</f>
        <v/>
      </c>
      <c r="E600" s="22">
        <f>IF(D600="",0,IF(COUNTIF(БЮДЖЕТ!$P:$P,D600)=1,0,1))</f>
        <v>0</v>
      </c>
      <c r="F600" s="19" t="str">
        <f>IF($D600="","",INDEX(БЮДЖЕТ!$N:$N,SUMIFS(БЮДЖЕТ!$B:$B,БЮДЖЕТ!$P:$P,$D600)))</f>
        <v/>
      </c>
      <c r="G600" s="19" t="str">
        <f>IF($D600="","",INDEX(БЮДЖЕТ!$X:$X,SUMIFS(БЮДЖЕТ!$B:$B,БЮДЖЕТ!$P:$P,$D600)))</f>
        <v/>
      </c>
      <c r="H600" s="36"/>
      <c r="I600" s="30">
        <f>IF(D600="",0,IF(G600=ФИО!$Q$8,0,SUM(р_дни!$J:$J))+SUMIFS(факт_операции!$L:$L,факт_операции!$D:$D,D600,факт_операции!$I:$I,операции!$F$8)-SUMIFS(факт_операции!$L:$L,факт_операции!$D:$D,D600,факт_операции!$I:$I,операции!$F$9)+SUMIFS(факт_операции!$L:$L,факт_операции!$D:$D,D600,факт_операции!$I:$I,операции!$F$10)-SUMIFS(факт_операции!$L:$L,факт_операции!$D:$D,D600,факт_операции!$I:$I,операции!$F$11))</f>
        <v>0</v>
      </c>
      <c r="J600" s="48">
        <f>ROUND(IF(D600="",0,IF(SUM(р_дни!$J:$J)=0,0,(SUMIFS(БЮДЖЕТ!$V:$V,БЮДЖЕТ!$P:$P,$D600)*IF(G600=ФИО!$Q$8,0,SUM(р_дни!$J:$J))+SUMIFS(факт_операции!$Q:$Q,факт_операции!$D:$D,$D600)*1000)/SUM(р_дни!$J:$J)))/100,0)*100</f>
        <v>0</v>
      </c>
      <c r="K600" s="48">
        <f>IF(D600="",0,SUMIFS(факт_операции!$O:$O,факт_операции!$D:$D,D600)-IF(SUMIFS(факт_операции!$Q:$Q,факт_операции!$D:$D,D600)&lt;&gt;0,SUMIFS(факт_операции!$O:$O,факт_операции!$D:$D,D600,факт_операции!$N:$N,операции!$H$11),0))</f>
        <v>0</v>
      </c>
      <c r="L600" s="48">
        <f>IF(D600="",0,SUMIFS(факт_операции!$T:$T,факт_операции!$D:$D,D600))</f>
        <v>0</v>
      </c>
      <c r="M600" s="86">
        <f t="shared" si="19"/>
        <v>0</v>
      </c>
      <c r="N600" s="36"/>
      <c r="O600" s="92"/>
      <c r="P600" s="96"/>
    </row>
    <row r="601" spans="1:16" x14ac:dyDescent="0.25">
      <c r="A601" s="1"/>
      <c r="B601" s="1"/>
      <c r="C601" s="5">
        <f t="shared" si="20"/>
        <v>591</v>
      </c>
      <c r="D601" s="19" t="str">
        <f>IF(C601&gt;MAX(БЮДЖЕТ!$C:$C),"",INDEX(БЮДЖЕТ!$P$11:$P$9415,C601))</f>
        <v/>
      </c>
      <c r="E601" s="22">
        <f>IF(D601="",0,IF(COUNTIF(БЮДЖЕТ!$P:$P,D601)=1,0,1))</f>
        <v>0</v>
      </c>
      <c r="F601" s="19" t="str">
        <f>IF($D601="","",INDEX(БЮДЖЕТ!$N:$N,SUMIFS(БЮДЖЕТ!$B:$B,БЮДЖЕТ!$P:$P,$D601)))</f>
        <v/>
      </c>
      <c r="G601" s="19" t="str">
        <f>IF($D601="","",INDEX(БЮДЖЕТ!$X:$X,SUMIFS(БЮДЖЕТ!$B:$B,БЮДЖЕТ!$P:$P,$D601)))</f>
        <v/>
      </c>
      <c r="H601" s="36"/>
      <c r="I601" s="30">
        <f>IF(D601="",0,IF(G601=ФИО!$Q$8,0,SUM(р_дни!$J:$J))+SUMIFS(факт_операции!$L:$L,факт_операции!$D:$D,D601,факт_операции!$I:$I,операции!$F$8)-SUMIFS(факт_операции!$L:$L,факт_операции!$D:$D,D601,факт_операции!$I:$I,операции!$F$9)+SUMIFS(факт_операции!$L:$L,факт_операции!$D:$D,D601,факт_операции!$I:$I,операции!$F$10)-SUMIFS(факт_операции!$L:$L,факт_операции!$D:$D,D601,факт_операции!$I:$I,операции!$F$11))</f>
        <v>0</v>
      </c>
      <c r="J601" s="48">
        <f>ROUND(IF(D601="",0,IF(SUM(р_дни!$J:$J)=0,0,(SUMIFS(БЮДЖЕТ!$V:$V,БЮДЖЕТ!$P:$P,$D601)*IF(G601=ФИО!$Q$8,0,SUM(р_дни!$J:$J))+SUMIFS(факт_операции!$Q:$Q,факт_операции!$D:$D,$D601)*1000)/SUM(р_дни!$J:$J)))/100,0)*100</f>
        <v>0</v>
      </c>
      <c r="K601" s="48">
        <f>IF(D601="",0,SUMIFS(факт_операции!$O:$O,факт_операции!$D:$D,D601)-IF(SUMIFS(факт_операции!$Q:$Q,факт_операции!$D:$D,D601)&lt;&gt;0,SUMIFS(факт_операции!$O:$O,факт_операции!$D:$D,D601,факт_операции!$N:$N,операции!$H$11),0))</f>
        <v>0</v>
      </c>
      <c r="L601" s="48">
        <f>IF(D601="",0,SUMIFS(факт_операции!$T:$T,факт_операции!$D:$D,D601))</f>
        <v>0</v>
      </c>
      <c r="M601" s="86">
        <f t="shared" si="19"/>
        <v>0</v>
      </c>
      <c r="N601" s="36"/>
      <c r="O601" s="92"/>
      <c r="P601" s="96"/>
    </row>
    <row r="602" spans="1:16" x14ac:dyDescent="0.25">
      <c r="A602" s="1"/>
      <c r="B602" s="1"/>
      <c r="C602" s="5">
        <f t="shared" si="20"/>
        <v>592</v>
      </c>
      <c r="D602" s="19" t="str">
        <f>IF(C602&gt;MAX(БЮДЖЕТ!$C:$C),"",INDEX(БЮДЖЕТ!$P$11:$P$9415,C602))</f>
        <v/>
      </c>
      <c r="E602" s="22">
        <f>IF(D602="",0,IF(COUNTIF(БЮДЖЕТ!$P:$P,D602)=1,0,1))</f>
        <v>0</v>
      </c>
      <c r="F602" s="19" t="str">
        <f>IF($D602="","",INDEX(БЮДЖЕТ!$N:$N,SUMIFS(БЮДЖЕТ!$B:$B,БЮДЖЕТ!$P:$P,$D602)))</f>
        <v/>
      </c>
      <c r="G602" s="19" t="str">
        <f>IF($D602="","",INDEX(БЮДЖЕТ!$X:$X,SUMIFS(БЮДЖЕТ!$B:$B,БЮДЖЕТ!$P:$P,$D602)))</f>
        <v/>
      </c>
      <c r="H602" s="36"/>
      <c r="I602" s="30">
        <f>IF(D602="",0,IF(G602=ФИО!$Q$8,0,SUM(р_дни!$J:$J))+SUMIFS(факт_операции!$L:$L,факт_операции!$D:$D,D602,факт_операции!$I:$I,операции!$F$8)-SUMIFS(факт_операции!$L:$L,факт_операции!$D:$D,D602,факт_операции!$I:$I,операции!$F$9)+SUMIFS(факт_операции!$L:$L,факт_операции!$D:$D,D602,факт_операции!$I:$I,операции!$F$10)-SUMIFS(факт_операции!$L:$L,факт_операции!$D:$D,D602,факт_операции!$I:$I,операции!$F$11))</f>
        <v>0</v>
      </c>
      <c r="J602" s="48">
        <f>ROUND(IF(D602="",0,IF(SUM(р_дни!$J:$J)=0,0,(SUMIFS(БЮДЖЕТ!$V:$V,БЮДЖЕТ!$P:$P,$D602)*IF(G602=ФИО!$Q$8,0,SUM(р_дни!$J:$J))+SUMIFS(факт_операции!$Q:$Q,факт_операции!$D:$D,$D602)*1000)/SUM(р_дни!$J:$J)))/100,0)*100</f>
        <v>0</v>
      </c>
      <c r="K602" s="48">
        <f>IF(D602="",0,SUMIFS(факт_операции!$O:$O,факт_операции!$D:$D,D602)-IF(SUMIFS(факт_операции!$Q:$Q,факт_операции!$D:$D,D602)&lt;&gt;0,SUMIFS(факт_операции!$O:$O,факт_операции!$D:$D,D602,факт_операции!$N:$N,операции!$H$11),0))</f>
        <v>0</v>
      </c>
      <c r="L602" s="48">
        <f>IF(D602="",0,SUMIFS(факт_операции!$T:$T,факт_операции!$D:$D,D602))</f>
        <v>0</v>
      </c>
      <c r="M602" s="86">
        <f t="shared" si="19"/>
        <v>0</v>
      </c>
      <c r="N602" s="36"/>
      <c r="O602" s="92"/>
      <c r="P602" s="96"/>
    </row>
    <row r="603" spans="1:16" x14ac:dyDescent="0.25">
      <c r="A603" s="1"/>
      <c r="B603" s="1"/>
      <c r="C603" s="5">
        <f t="shared" si="20"/>
        <v>593</v>
      </c>
      <c r="D603" s="19" t="str">
        <f>IF(C603&gt;MAX(БЮДЖЕТ!$C:$C),"",INDEX(БЮДЖЕТ!$P$11:$P$9415,C603))</f>
        <v/>
      </c>
      <c r="E603" s="22">
        <f>IF(D603="",0,IF(COUNTIF(БЮДЖЕТ!$P:$P,D603)=1,0,1))</f>
        <v>0</v>
      </c>
      <c r="F603" s="19" t="str">
        <f>IF($D603="","",INDEX(БЮДЖЕТ!$N:$N,SUMIFS(БЮДЖЕТ!$B:$B,БЮДЖЕТ!$P:$P,$D603)))</f>
        <v/>
      </c>
      <c r="G603" s="19" t="str">
        <f>IF($D603="","",INDEX(БЮДЖЕТ!$X:$X,SUMIFS(БЮДЖЕТ!$B:$B,БЮДЖЕТ!$P:$P,$D603)))</f>
        <v/>
      </c>
      <c r="H603" s="36"/>
      <c r="I603" s="30">
        <f>IF(D603="",0,IF(G603=ФИО!$Q$8,0,SUM(р_дни!$J:$J))+SUMIFS(факт_операции!$L:$L,факт_операции!$D:$D,D603,факт_операции!$I:$I,операции!$F$8)-SUMIFS(факт_операции!$L:$L,факт_операции!$D:$D,D603,факт_операции!$I:$I,операции!$F$9)+SUMIFS(факт_операции!$L:$L,факт_операции!$D:$D,D603,факт_операции!$I:$I,операции!$F$10)-SUMIFS(факт_операции!$L:$L,факт_операции!$D:$D,D603,факт_операции!$I:$I,операции!$F$11))</f>
        <v>0</v>
      </c>
      <c r="J603" s="48">
        <f>ROUND(IF(D603="",0,IF(SUM(р_дни!$J:$J)=0,0,(SUMIFS(БЮДЖЕТ!$V:$V,БЮДЖЕТ!$P:$P,$D603)*IF(G603=ФИО!$Q$8,0,SUM(р_дни!$J:$J))+SUMIFS(факт_операции!$Q:$Q,факт_операции!$D:$D,$D603)*1000)/SUM(р_дни!$J:$J)))/100,0)*100</f>
        <v>0</v>
      </c>
      <c r="K603" s="48">
        <f>IF(D603="",0,SUMIFS(факт_операции!$O:$O,факт_операции!$D:$D,D603)-IF(SUMIFS(факт_операции!$Q:$Q,факт_операции!$D:$D,D603)&lt;&gt;0,SUMIFS(факт_операции!$O:$O,факт_операции!$D:$D,D603,факт_операции!$N:$N,операции!$H$11),0))</f>
        <v>0</v>
      </c>
      <c r="L603" s="48">
        <f>IF(D603="",0,SUMIFS(факт_операции!$T:$T,факт_операции!$D:$D,D603))</f>
        <v>0</v>
      </c>
      <c r="M603" s="86">
        <f t="shared" si="19"/>
        <v>0</v>
      </c>
      <c r="N603" s="36"/>
      <c r="O603" s="92"/>
      <c r="P603" s="96"/>
    </row>
    <row r="604" spans="1:16" x14ac:dyDescent="0.25">
      <c r="A604" s="1"/>
      <c r="B604" s="1"/>
      <c r="C604" s="5">
        <f t="shared" si="20"/>
        <v>594</v>
      </c>
      <c r="D604" s="19" t="str">
        <f>IF(C604&gt;MAX(БЮДЖЕТ!$C:$C),"",INDEX(БЮДЖЕТ!$P$11:$P$9415,C604))</f>
        <v/>
      </c>
      <c r="E604" s="22">
        <f>IF(D604="",0,IF(COUNTIF(БЮДЖЕТ!$P:$P,D604)=1,0,1))</f>
        <v>0</v>
      </c>
      <c r="F604" s="19" t="str">
        <f>IF($D604="","",INDEX(БЮДЖЕТ!$N:$N,SUMIFS(БЮДЖЕТ!$B:$B,БЮДЖЕТ!$P:$P,$D604)))</f>
        <v/>
      </c>
      <c r="G604" s="19" t="str">
        <f>IF($D604="","",INDEX(БЮДЖЕТ!$X:$X,SUMIFS(БЮДЖЕТ!$B:$B,БЮДЖЕТ!$P:$P,$D604)))</f>
        <v/>
      </c>
      <c r="H604" s="36"/>
      <c r="I604" s="30">
        <f>IF(D604="",0,IF(G604=ФИО!$Q$8,0,SUM(р_дни!$J:$J))+SUMIFS(факт_операции!$L:$L,факт_операции!$D:$D,D604,факт_операции!$I:$I,операции!$F$8)-SUMIFS(факт_операции!$L:$L,факт_операции!$D:$D,D604,факт_операции!$I:$I,операции!$F$9)+SUMIFS(факт_операции!$L:$L,факт_операции!$D:$D,D604,факт_операции!$I:$I,операции!$F$10)-SUMIFS(факт_операции!$L:$L,факт_операции!$D:$D,D604,факт_операции!$I:$I,операции!$F$11))</f>
        <v>0</v>
      </c>
      <c r="J604" s="48">
        <f>ROUND(IF(D604="",0,IF(SUM(р_дни!$J:$J)=0,0,(SUMIFS(БЮДЖЕТ!$V:$V,БЮДЖЕТ!$P:$P,$D604)*IF(G604=ФИО!$Q$8,0,SUM(р_дни!$J:$J))+SUMIFS(факт_операции!$Q:$Q,факт_операции!$D:$D,$D604)*1000)/SUM(р_дни!$J:$J)))/100,0)*100</f>
        <v>0</v>
      </c>
      <c r="K604" s="48">
        <f>IF(D604="",0,SUMIFS(факт_операции!$O:$O,факт_операции!$D:$D,D604)-IF(SUMIFS(факт_операции!$Q:$Q,факт_операции!$D:$D,D604)&lt;&gt;0,SUMIFS(факт_операции!$O:$O,факт_операции!$D:$D,D604,факт_операции!$N:$N,операции!$H$11),0))</f>
        <v>0</v>
      </c>
      <c r="L604" s="48">
        <f>IF(D604="",0,SUMIFS(факт_операции!$T:$T,факт_операции!$D:$D,D604))</f>
        <v>0</v>
      </c>
      <c r="M604" s="86">
        <f t="shared" si="19"/>
        <v>0</v>
      </c>
      <c r="N604" s="36"/>
      <c r="O604" s="92"/>
      <c r="P604" s="96"/>
    </row>
    <row r="605" spans="1:16" x14ac:dyDescent="0.25">
      <c r="A605" s="1"/>
      <c r="B605" s="1"/>
      <c r="C605" s="5">
        <f t="shared" si="20"/>
        <v>595</v>
      </c>
      <c r="D605" s="19" t="str">
        <f>IF(C605&gt;MAX(БЮДЖЕТ!$C:$C),"",INDEX(БЮДЖЕТ!$P$11:$P$9415,C605))</f>
        <v/>
      </c>
      <c r="E605" s="22">
        <f>IF(D605="",0,IF(COUNTIF(БЮДЖЕТ!$P:$P,D605)=1,0,1))</f>
        <v>0</v>
      </c>
      <c r="F605" s="19" t="str">
        <f>IF($D605="","",INDEX(БЮДЖЕТ!$N:$N,SUMIFS(БЮДЖЕТ!$B:$B,БЮДЖЕТ!$P:$P,$D605)))</f>
        <v/>
      </c>
      <c r="G605" s="19" t="str">
        <f>IF($D605="","",INDEX(БЮДЖЕТ!$X:$X,SUMIFS(БЮДЖЕТ!$B:$B,БЮДЖЕТ!$P:$P,$D605)))</f>
        <v/>
      </c>
      <c r="H605" s="36"/>
      <c r="I605" s="30">
        <f>IF(D605="",0,IF(G605=ФИО!$Q$8,0,SUM(р_дни!$J:$J))+SUMIFS(факт_операции!$L:$L,факт_операции!$D:$D,D605,факт_операции!$I:$I,операции!$F$8)-SUMIFS(факт_операции!$L:$L,факт_операции!$D:$D,D605,факт_операции!$I:$I,операции!$F$9)+SUMIFS(факт_операции!$L:$L,факт_операции!$D:$D,D605,факт_операции!$I:$I,операции!$F$10)-SUMIFS(факт_операции!$L:$L,факт_операции!$D:$D,D605,факт_операции!$I:$I,операции!$F$11))</f>
        <v>0</v>
      </c>
      <c r="J605" s="48">
        <f>ROUND(IF(D605="",0,IF(SUM(р_дни!$J:$J)=0,0,(SUMIFS(БЮДЖЕТ!$V:$V,БЮДЖЕТ!$P:$P,$D605)*IF(G605=ФИО!$Q$8,0,SUM(р_дни!$J:$J))+SUMIFS(факт_операции!$Q:$Q,факт_операции!$D:$D,$D605)*1000)/SUM(р_дни!$J:$J)))/100,0)*100</f>
        <v>0</v>
      </c>
      <c r="K605" s="48">
        <f>IF(D605="",0,SUMIFS(факт_операции!$O:$O,факт_операции!$D:$D,D605)-IF(SUMIFS(факт_операции!$Q:$Q,факт_операции!$D:$D,D605)&lt;&gt;0,SUMIFS(факт_операции!$O:$O,факт_операции!$D:$D,D605,факт_операции!$N:$N,операции!$H$11),0))</f>
        <v>0</v>
      </c>
      <c r="L605" s="48">
        <f>IF(D605="",0,SUMIFS(факт_операции!$T:$T,факт_операции!$D:$D,D605))</f>
        <v>0</v>
      </c>
      <c r="M605" s="86">
        <f t="shared" si="19"/>
        <v>0</v>
      </c>
      <c r="N605" s="36"/>
      <c r="O605" s="92"/>
      <c r="P605" s="96"/>
    </row>
    <row r="606" spans="1:16" x14ac:dyDescent="0.25">
      <c r="A606" s="1"/>
      <c r="B606" s="1"/>
      <c r="C606" s="5">
        <f t="shared" si="20"/>
        <v>596</v>
      </c>
      <c r="D606" s="19" t="str">
        <f>IF(C606&gt;MAX(БЮДЖЕТ!$C:$C),"",INDEX(БЮДЖЕТ!$P$11:$P$9415,C606))</f>
        <v/>
      </c>
      <c r="E606" s="22">
        <f>IF(D606="",0,IF(COUNTIF(БЮДЖЕТ!$P:$P,D606)=1,0,1))</f>
        <v>0</v>
      </c>
      <c r="F606" s="19" t="str">
        <f>IF($D606="","",INDEX(БЮДЖЕТ!$N:$N,SUMIFS(БЮДЖЕТ!$B:$B,БЮДЖЕТ!$P:$P,$D606)))</f>
        <v/>
      </c>
      <c r="G606" s="19" t="str">
        <f>IF($D606="","",INDEX(БЮДЖЕТ!$X:$X,SUMIFS(БЮДЖЕТ!$B:$B,БЮДЖЕТ!$P:$P,$D606)))</f>
        <v/>
      </c>
      <c r="H606" s="36"/>
      <c r="I606" s="30">
        <f>IF(D606="",0,IF(G606=ФИО!$Q$8,0,SUM(р_дни!$J:$J))+SUMIFS(факт_операции!$L:$L,факт_операции!$D:$D,D606,факт_операции!$I:$I,операции!$F$8)-SUMIFS(факт_операции!$L:$L,факт_операции!$D:$D,D606,факт_операции!$I:$I,операции!$F$9)+SUMIFS(факт_операции!$L:$L,факт_операции!$D:$D,D606,факт_операции!$I:$I,операции!$F$10)-SUMIFS(факт_операции!$L:$L,факт_операции!$D:$D,D606,факт_операции!$I:$I,операции!$F$11))</f>
        <v>0</v>
      </c>
      <c r="J606" s="48">
        <f>ROUND(IF(D606="",0,IF(SUM(р_дни!$J:$J)=0,0,(SUMIFS(БЮДЖЕТ!$V:$V,БЮДЖЕТ!$P:$P,$D606)*IF(G606=ФИО!$Q$8,0,SUM(р_дни!$J:$J))+SUMIFS(факт_операции!$Q:$Q,факт_операции!$D:$D,$D606)*1000)/SUM(р_дни!$J:$J)))/100,0)*100</f>
        <v>0</v>
      </c>
      <c r="K606" s="48">
        <f>IF(D606="",0,SUMIFS(факт_операции!$O:$O,факт_операции!$D:$D,D606)-IF(SUMIFS(факт_операции!$Q:$Q,факт_операции!$D:$D,D606)&lt;&gt;0,SUMIFS(факт_операции!$O:$O,факт_операции!$D:$D,D606,факт_операции!$N:$N,операции!$H$11),0))</f>
        <v>0</v>
      </c>
      <c r="L606" s="48">
        <f>IF(D606="",0,SUMIFS(факт_операции!$T:$T,факт_операции!$D:$D,D606))</f>
        <v>0</v>
      </c>
      <c r="M606" s="86">
        <f t="shared" si="19"/>
        <v>0</v>
      </c>
      <c r="N606" s="36"/>
      <c r="O606" s="92"/>
      <c r="P606" s="96"/>
    </row>
    <row r="607" spans="1:16" x14ac:dyDescent="0.25">
      <c r="A607" s="1"/>
      <c r="B607" s="1"/>
      <c r="C607" s="5">
        <f t="shared" si="20"/>
        <v>597</v>
      </c>
      <c r="D607" s="19" t="str">
        <f>IF(C607&gt;MAX(БЮДЖЕТ!$C:$C),"",INDEX(БЮДЖЕТ!$P$11:$P$9415,C607))</f>
        <v/>
      </c>
      <c r="E607" s="22">
        <f>IF(D607="",0,IF(COUNTIF(БЮДЖЕТ!$P:$P,D607)=1,0,1))</f>
        <v>0</v>
      </c>
      <c r="F607" s="19" t="str">
        <f>IF($D607="","",INDEX(БЮДЖЕТ!$N:$N,SUMIFS(БЮДЖЕТ!$B:$B,БЮДЖЕТ!$P:$P,$D607)))</f>
        <v/>
      </c>
      <c r="G607" s="19" t="str">
        <f>IF($D607="","",INDEX(БЮДЖЕТ!$X:$X,SUMIFS(БЮДЖЕТ!$B:$B,БЮДЖЕТ!$P:$P,$D607)))</f>
        <v/>
      </c>
      <c r="H607" s="36"/>
      <c r="I607" s="30">
        <f>IF(D607="",0,IF(G607=ФИО!$Q$8,0,SUM(р_дни!$J:$J))+SUMIFS(факт_операции!$L:$L,факт_операции!$D:$D,D607,факт_операции!$I:$I,операции!$F$8)-SUMIFS(факт_операции!$L:$L,факт_операции!$D:$D,D607,факт_операции!$I:$I,операции!$F$9)+SUMIFS(факт_операции!$L:$L,факт_операции!$D:$D,D607,факт_операции!$I:$I,операции!$F$10)-SUMIFS(факт_операции!$L:$L,факт_операции!$D:$D,D607,факт_операции!$I:$I,операции!$F$11))</f>
        <v>0</v>
      </c>
      <c r="J607" s="48">
        <f>ROUND(IF(D607="",0,IF(SUM(р_дни!$J:$J)=0,0,(SUMIFS(БЮДЖЕТ!$V:$V,БЮДЖЕТ!$P:$P,$D607)*IF(G607=ФИО!$Q$8,0,SUM(р_дни!$J:$J))+SUMIFS(факт_операции!$Q:$Q,факт_операции!$D:$D,$D607)*1000)/SUM(р_дни!$J:$J)))/100,0)*100</f>
        <v>0</v>
      </c>
      <c r="K607" s="48">
        <f>IF(D607="",0,SUMIFS(факт_операции!$O:$O,факт_операции!$D:$D,D607)-IF(SUMIFS(факт_операции!$Q:$Q,факт_операции!$D:$D,D607)&lt;&gt;0,SUMIFS(факт_операции!$O:$O,факт_операции!$D:$D,D607,факт_операции!$N:$N,операции!$H$11),0))</f>
        <v>0</v>
      </c>
      <c r="L607" s="48">
        <f>IF(D607="",0,SUMIFS(факт_операции!$T:$T,факт_операции!$D:$D,D607))</f>
        <v>0</v>
      </c>
      <c r="M607" s="86">
        <f t="shared" si="19"/>
        <v>0</v>
      </c>
      <c r="N607" s="36"/>
      <c r="O607" s="92"/>
      <c r="P607" s="96"/>
    </row>
    <row r="608" spans="1:16" x14ac:dyDescent="0.25">
      <c r="A608" s="1"/>
      <c r="B608" s="1"/>
      <c r="C608" s="5">
        <f t="shared" si="20"/>
        <v>598</v>
      </c>
      <c r="D608" s="19" t="str">
        <f>IF(C608&gt;MAX(БЮДЖЕТ!$C:$C),"",INDEX(БЮДЖЕТ!$P$11:$P$9415,C608))</f>
        <v/>
      </c>
      <c r="E608" s="22">
        <f>IF(D608="",0,IF(COUNTIF(БЮДЖЕТ!$P:$P,D608)=1,0,1))</f>
        <v>0</v>
      </c>
      <c r="F608" s="19" t="str">
        <f>IF($D608="","",INDEX(БЮДЖЕТ!$N:$N,SUMIFS(БЮДЖЕТ!$B:$B,БЮДЖЕТ!$P:$P,$D608)))</f>
        <v/>
      </c>
      <c r="G608" s="19" t="str">
        <f>IF($D608="","",INDEX(БЮДЖЕТ!$X:$X,SUMIFS(БЮДЖЕТ!$B:$B,БЮДЖЕТ!$P:$P,$D608)))</f>
        <v/>
      </c>
      <c r="H608" s="36"/>
      <c r="I608" s="30">
        <f>IF(D608="",0,IF(G608=ФИО!$Q$8,0,SUM(р_дни!$J:$J))+SUMIFS(факт_операции!$L:$L,факт_операции!$D:$D,D608,факт_операции!$I:$I,операции!$F$8)-SUMIFS(факт_операции!$L:$L,факт_операции!$D:$D,D608,факт_операции!$I:$I,операции!$F$9)+SUMIFS(факт_операции!$L:$L,факт_операции!$D:$D,D608,факт_операции!$I:$I,операции!$F$10)-SUMIFS(факт_операции!$L:$L,факт_операции!$D:$D,D608,факт_операции!$I:$I,операции!$F$11))</f>
        <v>0</v>
      </c>
      <c r="J608" s="48">
        <f>ROUND(IF(D608="",0,IF(SUM(р_дни!$J:$J)=0,0,(SUMIFS(БЮДЖЕТ!$V:$V,БЮДЖЕТ!$P:$P,$D608)*IF(G608=ФИО!$Q$8,0,SUM(р_дни!$J:$J))+SUMIFS(факт_операции!$Q:$Q,факт_операции!$D:$D,$D608)*1000)/SUM(р_дни!$J:$J)))/100,0)*100</f>
        <v>0</v>
      </c>
      <c r="K608" s="48">
        <f>IF(D608="",0,SUMIFS(факт_операции!$O:$O,факт_операции!$D:$D,D608)-IF(SUMIFS(факт_операции!$Q:$Q,факт_операции!$D:$D,D608)&lt;&gt;0,SUMIFS(факт_операции!$O:$O,факт_операции!$D:$D,D608,факт_операции!$N:$N,операции!$H$11),0))</f>
        <v>0</v>
      </c>
      <c r="L608" s="48">
        <f>IF(D608="",0,SUMIFS(факт_операции!$T:$T,факт_операции!$D:$D,D608))</f>
        <v>0</v>
      </c>
      <c r="M608" s="86">
        <f t="shared" si="19"/>
        <v>0</v>
      </c>
      <c r="N608" s="36"/>
      <c r="O608" s="92"/>
      <c r="P608" s="96"/>
    </row>
    <row r="609" spans="1:16" x14ac:dyDescent="0.25">
      <c r="A609" s="1"/>
      <c r="B609" s="1"/>
      <c r="C609" s="5">
        <f t="shared" si="20"/>
        <v>599</v>
      </c>
      <c r="D609" s="19" t="str">
        <f>IF(C609&gt;MAX(БЮДЖЕТ!$C:$C),"",INDEX(БЮДЖЕТ!$P$11:$P$9415,C609))</f>
        <v/>
      </c>
      <c r="E609" s="22">
        <f>IF(D609="",0,IF(COUNTIF(БЮДЖЕТ!$P:$P,D609)=1,0,1))</f>
        <v>0</v>
      </c>
      <c r="F609" s="19" t="str">
        <f>IF($D609="","",INDEX(БЮДЖЕТ!$N:$N,SUMIFS(БЮДЖЕТ!$B:$B,БЮДЖЕТ!$P:$P,$D609)))</f>
        <v/>
      </c>
      <c r="G609" s="19" t="str">
        <f>IF($D609="","",INDEX(БЮДЖЕТ!$X:$X,SUMIFS(БЮДЖЕТ!$B:$B,БЮДЖЕТ!$P:$P,$D609)))</f>
        <v/>
      </c>
      <c r="H609" s="36"/>
      <c r="I609" s="30">
        <f>IF(D609="",0,IF(G609=ФИО!$Q$8,0,SUM(р_дни!$J:$J))+SUMIFS(факт_операции!$L:$L,факт_операции!$D:$D,D609,факт_операции!$I:$I,операции!$F$8)-SUMIFS(факт_операции!$L:$L,факт_операции!$D:$D,D609,факт_операции!$I:$I,операции!$F$9)+SUMIFS(факт_операции!$L:$L,факт_операции!$D:$D,D609,факт_операции!$I:$I,операции!$F$10)-SUMIFS(факт_операции!$L:$L,факт_операции!$D:$D,D609,факт_операции!$I:$I,операции!$F$11))</f>
        <v>0</v>
      </c>
      <c r="J609" s="48">
        <f>ROUND(IF(D609="",0,IF(SUM(р_дни!$J:$J)=0,0,(SUMIFS(БЮДЖЕТ!$V:$V,БЮДЖЕТ!$P:$P,$D609)*IF(G609=ФИО!$Q$8,0,SUM(р_дни!$J:$J))+SUMIFS(факт_операции!$Q:$Q,факт_операции!$D:$D,$D609)*1000)/SUM(р_дни!$J:$J)))/100,0)*100</f>
        <v>0</v>
      </c>
      <c r="K609" s="48">
        <f>IF(D609="",0,SUMIFS(факт_операции!$O:$O,факт_операции!$D:$D,D609)-IF(SUMIFS(факт_операции!$Q:$Q,факт_операции!$D:$D,D609)&lt;&gt;0,SUMIFS(факт_операции!$O:$O,факт_операции!$D:$D,D609,факт_операции!$N:$N,операции!$H$11),0))</f>
        <v>0</v>
      </c>
      <c r="L609" s="48">
        <f>IF(D609="",0,SUMIFS(факт_операции!$T:$T,факт_операции!$D:$D,D609))</f>
        <v>0</v>
      </c>
      <c r="M609" s="86">
        <f t="shared" si="19"/>
        <v>0</v>
      </c>
      <c r="N609" s="36"/>
      <c r="O609" s="92"/>
      <c r="P609" s="96"/>
    </row>
    <row r="610" spans="1:16" x14ac:dyDescent="0.25">
      <c r="A610" s="1"/>
      <c r="B610" s="1"/>
      <c r="C610" s="5">
        <f t="shared" si="20"/>
        <v>600</v>
      </c>
      <c r="D610" s="19" t="str">
        <f>IF(C610&gt;MAX(БЮДЖЕТ!$C:$C),"",INDEX(БЮДЖЕТ!$P$11:$P$9415,C610))</f>
        <v/>
      </c>
      <c r="E610" s="22">
        <f>IF(D610="",0,IF(COUNTIF(БЮДЖЕТ!$P:$P,D610)=1,0,1))</f>
        <v>0</v>
      </c>
      <c r="F610" s="19" t="str">
        <f>IF($D610="","",INDEX(БЮДЖЕТ!$N:$N,SUMIFS(БЮДЖЕТ!$B:$B,БЮДЖЕТ!$P:$P,$D610)))</f>
        <v/>
      </c>
      <c r="G610" s="19" t="str">
        <f>IF($D610="","",INDEX(БЮДЖЕТ!$X:$X,SUMIFS(БЮДЖЕТ!$B:$B,БЮДЖЕТ!$P:$P,$D610)))</f>
        <v/>
      </c>
      <c r="H610" s="36"/>
      <c r="I610" s="30">
        <f>IF(D610="",0,IF(G610=ФИО!$Q$8,0,SUM(р_дни!$J:$J))+SUMIFS(факт_операции!$L:$L,факт_операции!$D:$D,D610,факт_операции!$I:$I,операции!$F$8)-SUMIFS(факт_операции!$L:$L,факт_операции!$D:$D,D610,факт_операции!$I:$I,операции!$F$9)+SUMIFS(факт_операции!$L:$L,факт_операции!$D:$D,D610,факт_операции!$I:$I,операции!$F$10)-SUMIFS(факт_операции!$L:$L,факт_операции!$D:$D,D610,факт_операции!$I:$I,операции!$F$11))</f>
        <v>0</v>
      </c>
      <c r="J610" s="48">
        <f>ROUND(IF(D610="",0,IF(SUM(р_дни!$J:$J)=0,0,(SUMIFS(БЮДЖЕТ!$V:$V,БЮДЖЕТ!$P:$P,$D610)*IF(G610=ФИО!$Q$8,0,SUM(р_дни!$J:$J))+SUMIFS(факт_операции!$Q:$Q,факт_операции!$D:$D,$D610)*1000)/SUM(р_дни!$J:$J)))/100,0)*100</f>
        <v>0</v>
      </c>
      <c r="K610" s="48">
        <f>IF(D610="",0,SUMIFS(факт_операции!$O:$O,факт_операции!$D:$D,D610)-IF(SUMIFS(факт_операции!$Q:$Q,факт_операции!$D:$D,D610)&lt;&gt;0,SUMIFS(факт_операции!$O:$O,факт_операции!$D:$D,D610,факт_операции!$N:$N,операции!$H$11),0))</f>
        <v>0</v>
      </c>
      <c r="L610" s="48">
        <f>IF(D610="",0,SUMIFS(факт_операции!$T:$T,факт_операции!$D:$D,D610))</f>
        <v>0</v>
      </c>
      <c r="M610" s="86">
        <f t="shared" si="19"/>
        <v>0</v>
      </c>
      <c r="N610" s="36"/>
      <c r="O610" s="92"/>
      <c r="P610" s="96"/>
    </row>
    <row r="611" spans="1:16" x14ac:dyDescent="0.25">
      <c r="A611" s="1"/>
      <c r="B611" s="1"/>
      <c r="C611" s="5">
        <f t="shared" si="20"/>
        <v>601</v>
      </c>
      <c r="D611" s="19" t="str">
        <f>IF(C611&gt;MAX(БЮДЖЕТ!$C:$C),"",INDEX(БЮДЖЕТ!$P$11:$P$9415,C611))</f>
        <v/>
      </c>
      <c r="E611" s="22">
        <f>IF(D611="",0,IF(COUNTIF(БЮДЖЕТ!$P:$P,D611)=1,0,1))</f>
        <v>0</v>
      </c>
      <c r="F611" s="19" t="str">
        <f>IF($D611="","",INDEX(БЮДЖЕТ!$N:$N,SUMIFS(БЮДЖЕТ!$B:$B,БЮДЖЕТ!$P:$P,$D611)))</f>
        <v/>
      </c>
      <c r="G611" s="19" t="str">
        <f>IF($D611="","",INDEX(БЮДЖЕТ!$X:$X,SUMIFS(БЮДЖЕТ!$B:$B,БЮДЖЕТ!$P:$P,$D611)))</f>
        <v/>
      </c>
      <c r="H611" s="36"/>
      <c r="I611" s="30">
        <f>IF(D611="",0,IF(G611=ФИО!$Q$8,0,SUM(р_дни!$J:$J))+SUMIFS(факт_операции!$L:$L,факт_операции!$D:$D,D611,факт_операции!$I:$I,операции!$F$8)-SUMIFS(факт_операции!$L:$L,факт_операции!$D:$D,D611,факт_операции!$I:$I,операции!$F$9)+SUMIFS(факт_операции!$L:$L,факт_операции!$D:$D,D611,факт_операции!$I:$I,операции!$F$10)-SUMIFS(факт_операции!$L:$L,факт_операции!$D:$D,D611,факт_операции!$I:$I,операции!$F$11))</f>
        <v>0</v>
      </c>
      <c r="J611" s="48">
        <f>ROUND(IF(D611="",0,IF(SUM(р_дни!$J:$J)=0,0,(SUMIFS(БЮДЖЕТ!$V:$V,БЮДЖЕТ!$P:$P,$D611)*IF(G611=ФИО!$Q$8,0,SUM(р_дни!$J:$J))+SUMIFS(факт_операции!$Q:$Q,факт_операции!$D:$D,$D611)*1000)/SUM(р_дни!$J:$J)))/100,0)*100</f>
        <v>0</v>
      </c>
      <c r="K611" s="48">
        <f>IF(D611="",0,SUMIFS(факт_операции!$O:$O,факт_операции!$D:$D,D611)-IF(SUMIFS(факт_операции!$Q:$Q,факт_операции!$D:$D,D611)&lt;&gt;0,SUMIFS(факт_операции!$O:$O,факт_операции!$D:$D,D611,факт_операции!$N:$N,операции!$H$11),0))</f>
        <v>0</v>
      </c>
      <c r="L611" s="48">
        <f>IF(D611="",0,SUMIFS(факт_операции!$T:$T,факт_операции!$D:$D,D611))</f>
        <v>0</v>
      </c>
      <c r="M611" s="86">
        <f t="shared" si="19"/>
        <v>0</v>
      </c>
      <c r="N611" s="36"/>
      <c r="O611" s="92"/>
      <c r="P611" s="96"/>
    </row>
    <row r="612" spans="1:16" x14ac:dyDescent="0.25">
      <c r="A612" s="1"/>
      <c r="B612" s="1"/>
      <c r="C612" s="5">
        <f t="shared" si="20"/>
        <v>602</v>
      </c>
      <c r="D612" s="19" t="str">
        <f>IF(C612&gt;MAX(БЮДЖЕТ!$C:$C),"",INDEX(БЮДЖЕТ!$P$11:$P$9415,C612))</f>
        <v/>
      </c>
      <c r="E612" s="22">
        <f>IF(D612="",0,IF(COUNTIF(БЮДЖЕТ!$P:$P,D612)=1,0,1))</f>
        <v>0</v>
      </c>
      <c r="F612" s="19" t="str">
        <f>IF($D612="","",INDEX(БЮДЖЕТ!$N:$N,SUMIFS(БЮДЖЕТ!$B:$B,БЮДЖЕТ!$P:$P,$D612)))</f>
        <v/>
      </c>
      <c r="G612" s="19" t="str">
        <f>IF($D612="","",INDEX(БЮДЖЕТ!$X:$X,SUMIFS(БЮДЖЕТ!$B:$B,БЮДЖЕТ!$P:$P,$D612)))</f>
        <v/>
      </c>
      <c r="H612" s="36"/>
      <c r="I612" s="30">
        <f>IF(D612="",0,IF(G612=ФИО!$Q$8,0,SUM(р_дни!$J:$J))+SUMIFS(факт_операции!$L:$L,факт_операции!$D:$D,D612,факт_операции!$I:$I,операции!$F$8)-SUMIFS(факт_операции!$L:$L,факт_операции!$D:$D,D612,факт_операции!$I:$I,операции!$F$9)+SUMIFS(факт_операции!$L:$L,факт_операции!$D:$D,D612,факт_операции!$I:$I,операции!$F$10)-SUMIFS(факт_операции!$L:$L,факт_операции!$D:$D,D612,факт_операции!$I:$I,операции!$F$11))</f>
        <v>0</v>
      </c>
      <c r="J612" s="48">
        <f>ROUND(IF(D612="",0,IF(SUM(р_дни!$J:$J)=0,0,(SUMIFS(БЮДЖЕТ!$V:$V,БЮДЖЕТ!$P:$P,$D612)*IF(G612=ФИО!$Q$8,0,SUM(р_дни!$J:$J))+SUMIFS(факт_операции!$Q:$Q,факт_операции!$D:$D,$D612)*1000)/SUM(р_дни!$J:$J)))/100,0)*100</f>
        <v>0</v>
      </c>
      <c r="K612" s="48">
        <f>IF(D612="",0,SUMIFS(факт_операции!$O:$O,факт_операции!$D:$D,D612)-IF(SUMIFS(факт_операции!$Q:$Q,факт_операции!$D:$D,D612)&lt;&gt;0,SUMIFS(факт_операции!$O:$O,факт_операции!$D:$D,D612,факт_операции!$N:$N,операции!$H$11),0))</f>
        <v>0</v>
      </c>
      <c r="L612" s="48">
        <f>IF(D612="",0,SUMIFS(факт_операции!$T:$T,факт_операции!$D:$D,D612))</f>
        <v>0</v>
      </c>
      <c r="M612" s="86">
        <f t="shared" si="19"/>
        <v>0</v>
      </c>
      <c r="N612" s="36"/>
      <c r="O612" s="92"/>
      <c r="P612" s="96"/>
    </row>
    <row r="613" spans="1:16" x14ac:dyDescent="0.25">
      <c r="A613" s="1"/>
      <c r="B613" s="1"/>
      <c r="C613" s="5">
        <f t="shared" si="20"/>
        <v>603</v>
      </c>
      <c r="D613" s="19" t="str">
        <f>IF(C613&gt;MAX(БЮДЖЕТ!$C:$C),"",INDEX(БЮДЖЕТ!$P$11:$P$9415,C613))</f>
        <v/>
      </c>
      <c r="E613" s="22">
        <f>IF(D613="",0,IF(COUNTIF(БЮДЖЕТ!$P:$P,D613)=1,0,1))</f>
        <v>0</v>
      </c>
      <c r="F613" s="19" t="str">
        <f>IF($D613="","",INDEX(БЮДЖЕТ!$N:$N,SUMIFS(БЮДЖЕТ!$B:$B,БЮДЖЕТ!$P:$P,$D613)))</f>
        <v/>
      </c>
      <c r="G613" s="19" t="str">
        <f>IF($D613="","",INDEX(БЮДЖЕТ!$X:$X,SUMIFS(БЮДЖЕТ!$B:$B,БЮДЖЕТ!$P:$P,$D613)))</f>
        <v/>
      </c>
      <c r="H613" s="36"/>
      <c r="I613" s="30">
        <f>IF(D613="",0,IF(G613=ФИО!$Q$8,0,SUM(р_дни!$J:$J))+SUMIFS(факт_операции!$L:$L,факт_операции!$D:$D,D613,факт_операции!$I:$I,операции!$F$8)-SUMIFS(факт_операции!$L:$L,факт_операции!$D:$D,D613,факт_операции!$I:$I,операции!$F$9)+SUMIFS(факт_операции!$L:$L,факт_операции!$D:$D,D613,факт_операции!$I:$I,операции!$F$10)-SUMIFS(факт_операции!$L:$L,факт_операции!$D:$D,D613,факт_операции!$I:$I,операции!$F$11))</f>
        <v>0</v>
      </c>
      <c r="J613" s="48">
        <f>ROUND(IF(D613="",0,IF(SUM(р_дни!$J:$J)=0,0,(SUMIFS(БЮДЖЕТ!$V:$V,БЮДЖЕТ!$P:$P,$D613)*IF(G613=ФИО!$Q$8,0,SUM(р_дни!$J:$J))+SUMIFS(факт_операции!$Q:$Q,факт_операции!$D:$D,$D613)*1000)/SUM(р_дни!$J:$J)))/100,0)*100</f>
        <v>0</v>
      </c>
      <c r="K613" s="48">
        <f>IF(D613="",0,SUMIFS(факт_операции!$O:$O,факт_операции!$D:$D,D613)-IF(SUMIFS(факт_операции!$Q:$Q,факт_операции!$D:$D,D613)&lt;&gt;0,SUMIFS(факт_операции!$O:$O,факт_операции!$D:$D,D613,факт_операции!$N:$N,операции!$H$11),0))</f>
        <v>0</v>
      </c>
      <c r="L613" s="48">
        <f>IF(D613="",0,SUMIFS(факт_операции!$T:$T,факт_операции!$D:$D,D613))</f>
        <v>0</v>
      </c>
      <c r="M613" s="86">
        <f t="shared" si="19"/>
        <v>0</v>
      </c>
      <c r="N613" s="36"/>
      <c r="O613" s="92"/>
      <c r="P613" s="96"/>
    </row>
    <row r="614" spans="1:16" x14ac:dyDescent="0.25">
      <c r="A614" s="1"/>
      <c r="B614" s="1"/>
      <c r="C614" s="5">
        <f t="shared" si="20"/>
        <v>604</v>
      </c>
      <c r="D614" s="19" t="str">
        <f>IF(C614&gt;MAX(БЮДЖЕТ!$C:$C),"",INDEX(БЮДЖЕТ!$P$11:$P$9415,C614))</f>
        <v/>
      </c>
      <c r="E614" s="22">
        <f>IF(D614="",0,IF(COUNTIF(БЮДЖЕТ!$P:$P,D614)=1,0,1))</f>
        <v>0</v>
      </c>
      <c r="F614" s="19" t="str">
        <f>IF($D614="","",INDEX(БЮДЖЕТ!$N:$N,SUMIFS(БЮДЖЕТ!$B:$B,БЮДЖЕТ!$P:$P,$D614)))</f>
        <v/>
      </c>
      <c r="G614" s="19" t="str">
        <f>IF($D614="","",INDEX(БЮДЖЕТ!$X:$X,SUMIFS(БЮДЖЕТ!$B:$B,БЮДЖЕТ!$P:$P,$D614)))</f>
        <v/>
      </c>
      <c r="H614" s="36"/>
      <c r="I614" s="30">
        <f>IF(D614="",0,IF(G614=ФИО!$Q$8,0,SUM(р_дни!$J:$J))+SUMIFS(факт_операции!$L:$L,факт_операции!$D:$D,D614,факт_операции!$I:$I,операции!$F$8)-SUMIFS(факт_операции!$L:$L,факт_операции!$D:$D,D614,факт_операции!$I:$I,операции!$F$9)+SUMIFS(факт_операции!$L:$L,факт_операции!$D:$D,D614,факт_операции!$I:$I,операции!$F$10)-SUMIFS(факт_операции!$L:$L,факт_операции!$D:$D,D614,факт_операции!$I:$I,операции!$F$11))</f>
        <v>0</v>
      </c>
      <c r="J614" s="48">
        <f>ROUND(IF(D614="",0,IF(SUM(р_дни!$J:$J)=0,0,(SUMIFS(БЮДЖЕТ!$V:$V,БЮДЖЕТ!$P:$P,$D614)*IF(G614=ФИО!$Q$8,0,SUM(р_дни!$J:$J))+SUMIFS(факт_операции!$Q:$Q,факт_операции!$D:$D,$D614)*1000)/SUM(р_дни!$J:$J)))/100,0)*100</f>
        <v>0</v>
      </c>
      <c r="K614" s="48">
        <f>IF(D614="",0,SUMIFS(факт_операции!$O:$O,факт_операции!$D:$D,D614)-IF(SUMIFS(факт_операции!$Q:$Q,факт_операции!$D:$D,D614)&lt;&gt;0,SUMIFS(факт_операции!$O:$O,факт_операции!$D:$D,D614,факт_операции!$N:$N,операции!$H$11),0))</f>
        <v>0</v>
      </c>
      <c r="L614" s="48">
        <f>IF(D614="",0,SUMIFS(факт_операции!$T:$T,факт_операции!$D:$D,D614))</f>
        <v>0</v>
      </c>
      <c r="M614" s="86">
        <f t="shared" si="19"/>
        <v>0</v>
      </c>
      <c r="N614" s="36"/>
      <c r="O614" s="92"/>
      <c r="P614" s="96"/>
    </row>
    <row r="615" spans="1:16" x14ac:dyDescent="0.25">
      <c r="A615" s="1"/>
      <c r="B615" s="1"/>
      <c r="C615" s="5">
        <f t="shared" si="20"/>
        <v>605</v>
      </c>
      <c r="D615" s="19" t="str">
        <f>IF(C615&gt;MAX(БЮДЖЕТ!$C:$C),"",INDEX(БЮДЖЕТ!$P$11:$P$9415,C615))</f>
        <v/>
      </c>
      <c r="E615" s="22">
        <f>IF(D615="",0,IF(COUNTIF(БЮДЖЕТ!$P:$P,D615)=1,0,1))</f>
        <v>0</v>
      </c>
      <c r="F615" s="19" t="str">
        <f>IF($D615="","",INDEX(БЮДЖЕТ!$N:$N,SUMIFS(БЮДЖЕТ!$B:$B,БЮДЖЕТ!$P:$P,$D615)))</f>
        <v/>
      </c>
      <c r="G615" s="19" t="str">
        <f>IF($D615="","",INDEX(БЮДЖЕТ!$X:$X,SUMIFS(БЮДЖЕТ!$B:$B,БЮДЖЕТ!$P:$P,$D615)))</f>
        <v/>
      </c>
      <c r="H615" s="36"/>
      <c r="I615" s="30">
        <f>IF(D615="",0,IF(G615=ФИО!$Q$8,0,SUM(р_дни!$J:$J))+SUMIFS(факт_операции!$L:$L,факт_операции!$D:$D,D615,факт_операции!$I:$I,операции!$F$8)-SUMIFS(факт_операции!$L:$L,факт_операции!$D:$D,D615,факт_операции!$I:$I,операции!$F$9)+SUMIFS(факт_операции!$L:$L,факт_операции!$D:$D,D615,факт_операции!$I:$I,операции!$F$10)-SUMIFS(факт_операции!$L:$L,факт_операции!$D:$D,D615,факт_операции!$I:$I,операции!$F$11))</f>
        <v>0</v>
      </c>
      <c r="J615" s="48">
        <f>ROUND(IF(D615="",0,IF(SUM(р_дни!$J:$J)=0,0,(SUMIFS(БЮДЖЕТ!$V:$V,БЮДЖЕТ!$P:$P,$D615)*IF(G615=ФИО!$Q$8,0,SUM(р_дни!$J:$J))+SUMIFS(факт_операции!$Q:$Q,факт_операции!$D:$D,$D615)*1000)/SUM(р_дни!$J:$J)))/100,0)*100</f>
        <v>0</v>
      </c>
      <c r="K615" s="48">
        <f>IF(D615="",0,SUMIFS(факт_операции!$O:$O,факт_операции!$D:$D,D615)-IF(SUMIFS(факт_операции!$Q:$Q,факт_операции!$D:$D,D615)&lt;&gt;0,SUMIFS(факт_операции!$O:$O,факт_операции!$D:$D,D615,факт_операции!$N:$N,операции!$H$11),0))</f>
        <v>0</v>
      </c>
      <c r="L615" s="48">
        <f>IF(D615="",0,SUMIFS(факт_операции!$T:$T,факт_операции!$D:$D,D615))</f>
        <v>0</v>
      </c>
      <c r="M615" s="86">
        <f t="shared" si="19"/>
        <v>0</v>
      </c>
      <c r="N615" s="36"/>
      <c r="O615" s="92"/>
      <c r="P615" s="96"/>
    </row>
    <row r="616" spans="1:16" x14ac:dyDescent="0.25">
      <c r="A616" s="1"/>
      <c r="B616" s="1"/>
      <c r="C616" s="5">
        <f t="shared" si="20"/>
        <v>606</v>
      </c>
      <c r="D616" s="19" t="str">
        <f>IF(C616&gt;MAX(БЮДЖЕТ!$C:$C),"",INDEX(БЮДЖЕТ!$P$11:$P$9415,C616))</f>
        <v/>
      </c>
      <c r="E616" s="22">
        <f>IF(D616="",0,IF(COUNTIF(БЮДЖЕТ!$P:$P,D616)=1,0,1))</f>
        <v>0</v>
      </c>
      <c r="F616" s="19" t="str">
        <f>IF($D616="","",INDEX(БЮДЖЕТ!$N:$N,SUMIFS(БЮДЖЕТ!$B:$B,БЮДЖЕТ!$P:$P,$D616)))</f>
        <v/>
      </c>
      <c r="G616" s="19" t="str">
        <f>IF($D616="","",INDEX(БЮДЖЕТ!$X:$X,SUMIFS(БЮДЖЕТ!$B:$B,БЮДЖЕТ!$P:$P,$D616)))</f>
        <v/>
      </c>
      <c r="H616" s="36"/>
      <c r="I616" s="30">
        <f>IF(D616="",0,IF(G616=ФИО!$Q$8,0,SUM(р_дни!$J:$J))+SUMIFS(факт_операции!$L:$L,факт_операции!$D:$D,D616,факт_операции!$I:$I,операции!$F$8)-SUMIFS(факт_операции!$L:$L,факт_операции!$D:$D,D616,факт_операции!$I:$I,операции!$F$9)+SUMIFS(факт_операции!$L:$L,факт_операции!$D:$D,D616,факт_операции!$I:$I,операции!$F$10)-SUMIFS(факт_операции!$L:$L,факт_операции!$D:$D,D616,факт_операции!$I:$I,операции!$F$11))</f>
        <v>0</v>
      </c>
      <c r="J616" s="48">
        <f>ROUND(IF(D616="",0,IF(SUM(р_дни!$J:$J)=0,0,(SUMIFS(БЮДЖЕТ!$V:$V,БЮДЖЕТ!$P:$P,$D616)*IF(G616=ФИО!$Q$8,0,SUM(р_дни!$J:$J))+SUMIFS(факт_операции!$Q:$Q,факт_операции!$D:$D,$D616)*1000)/SUM(р_дни!$J:$J)))/100,0)*100</f>
        <v>0</v>
      </c>
      <c r="K616" s="48">
        <f>IF(D616="",0,SUMIFS(факт_операции!$O:$O,факт_операции!$D:$D,D616)-IF(SUMIFS(факт_операции!$Q:$Q,факт_операции!$D:$D,D616)&lt;&gt;0,SUMIFS(факт_операции!$O:$O,факт_операции!$D:$D,D616,факт_операции!$N:$N,операции!$H$11),0))</f>
        <v>0</v>
      </c>
      <c r="L616" s="48">
        <f>IF(D616="",0,SUMIFS(факт_операции!$T:$T,факт_операции!$D:$D,D616))</f>
        <v>0</v>
      </c>
      <c r="M616" s="86">
        <f t="shared" si="19"/>
        <v>0</v>
      </c>
      <c r="N616" s="36"/>
      <c r="O616" s="92"/>
      <c r="P616" s="96"/>
    </row>
    <row r="617" spans="1:16" x14ac:dyDescent="0.25">
      <c r="A617" s="1"/>
      <c r="B617" s="1"/>
      <c r="C617" s="5">
        <f t="shared" si="20"/>
        <v>607</v>
      </c>
      <c r="D617" s="19" t="str">
        <f>IF(C617&gt;MAX(БЮДЖЕТ!$C:$C),"",INDEX(БЮДЖЕТ!$P$11:$P$9415,C617))</f>
        <v/>
      </c>
      <c r="E617" s="22">
        <f>IF(D617="",0,IF(COUNTIF(БЮДЖЕТ!$P:$P,D617)=1,0,1))</f>
        <v>0</v>
      </c>
      <c r="F617" s="19" t="str">
        <f>IF($D617="","",INDEX(БЮДЖЕТ!$N:$N,SUMIFS(БЮДЖЕТ!$B:$B,БЮДЖЕТ!$P:$P,$D617)))</f>
        <v/>
      </c>
      <c r="G617" s="19" t="str">
        <f>IF($D617="","",INDEX(БЮДЖЕТ!$X:$X,SUMIFS(БЮДЖЕТ!$B:$B,БЮДЖЕТ!$P:$P,$D617)))</f>
        <v/>
      </c>
      <c r="H617" s="36"/>
      <c r="I617" s="30">
        <f>IF(D617="",0,IF(G617=ФИО!$Q$8,0,SUM(р_дни!$J:$J))+SUMIFS(факт_операции!$L:$L,факт_операции!$D:$D,D617,факт_операции!$I:$I,операции!$F$8)-SUMIFS(факт_операции!$L:$L,факт_операции!$D:$D,D617,факт_операции!$I:$I,операции!$F$9)+SUMIFS(факт_операции!$L:$L,факт_операции!$D:$D,D617,факт_операции!$I:$I,операции!$F$10)-SUMIFS(факт_операции!$L:$L,факт_операции!$D:$D,D617,факт_операции!$I:$I,операции!$F$11))</f>
        <v>0</v>
      </c>
      <c r="J617" s="48">
        <f>ROUND(IF(D617="",0,IF(SUM(р_дни!$J:$J)=0,0,(SUMIFS(БЮДЖЕТ!$V:$V,БЮДЖЕТ!$P:$P,$D617)*IF(G617=ФИО!$Q$8,0,SUM(р_дни!$J:$J))+SUMIFS(факт_операции!$Q:$Q,факт_операции!$D:$D,$D617)*1000)/SUM(р_дни!$J:$J)))/100,0)*100</f>
        <v>0</v>
      </c>
      <c r="K617" s="48">
        <f>IF(D617="",0,SUMIFS(факт_операции!$O:$O,факт_операции!$D:$D,D617)-IF(SUMIFS(факт_операции!$Q:$Q,факт_операции!$D:$D,D617)&lt;&gt;0,SUMIFS(факт_операции!$O:$O,факт_операции!$D:$D,D617,факт_операции!$N:$N,операции!$H$11),0))</f>
        <v>0</v>
      </c>
      <c r="L617" s="48">
        <f>IF(D617="",0,SUMIFS(факт_операции!$T:$T,факт_операции!$D:$D,D617))</f>
        <v>0</v>
      </c>
      <c r="M617" s="86">
        <f t="shared" si="19"/>
        <v>0</v>
      </c>
      <c r="N617" s="36"/>
      <c r="O617" s="92"/>
      <c r="P617" s="96"/>
    </row>
    <row r="618" spans="1:16" x14ac:dyDescent="0.25">
      <c r="A618" s="1"/>
      <c r="B618" s="1"/>
      <c r="C618" s="5">
        <f t="shared" si="20"/>
        <v>608</v>
      </c>
      <c r="D618" s="19" t="str">
        <f>IF(C618&gt;MAX(БЮДЖЕТ!$C:$C),"",INDEX(БЮДЖЕТ!$P$11:$P$9415,C618))</f>
        <v/>
      </c>
      <c r="E618" s="22">
        <f>IF(D618="",0,IF(COUNTIF(БЮДЖЕТ!$P:$P,D618)=1,0,1))</f>
        <v>0</v>
      </c>
      <c r="F618" s="19" t="str">
        <f>IF($D618="","",INDEX(БЮДЖЕТ!$N:$N,SUMIFS(БЮДЖЕТ!$B:$B,БЮДЖЕТ!$P:$P,$D618)))</f>
        <v/>
      </c>
      <c r="G618" s="19" t="str">
        <f>IF($D618="","",INDEX(БЮДЖЕТ!$X:$X,SUMIFS(БЮДЖЕТ!$B:$B,БЮДЖЕТ!$P:$P,$D618)))</f>
        <v/>
      </c>
      <c r="H618" s="36"/>
      <c r="I618" s="30">
        <f>IF(D618="",0,IF(G618=ФИО!$Q$8,0,SUM(р_дни!$J:$J))+SUMIFS(факт_операции!$L:$L,факт_операции!$D:$D,D618,факт_операции!$I:$I,операции!$F$8)-SUMIFS(факт_операции!$L:$L,факт_операции!$D:$D,D618,факт_операции!$I:$I,операции!$F$9)+SUMIFS(факт_операции!$L:$L,факт_операции!$D:$D,D618,факт_операции!$I:$I,операции!$F$10)-SUMIFS(факт_операции!$L:$L,факт_операции!$D:$D,D618,факт_операции!$I:$I,операции!$F$11))</f>
        <v>0</v>
      </c>
      <c r="J618" s="48">
        <f>ROUND(IF(D618="",0,IF(SUM(р_дни!$J:$J)=0,0,(SUMIFS(БЮДЖЕТ!$V:$V,БЮДЖЕТ!$P:$P,$D618)*IF(G618=ФИО!$Q$8,0,SUM(р_дни!$J:$J))+SUMIFS(факт_операции!$Q:$Q,факт_операции!$D:$D,$D618)*1000)/SUM(р_дни!$J:$J)))/100,0)*100</f>
        <v>0</v>
      </c>
      <c r="K618" s="48">
        <f>IF(D618="",0,SUMIFS(факт_операции!$O:$O,факт_операции!$D:$D,D618)-IF(SUMIFS(факт_операции!$Q:$Q,факт_операции!$D:$D,D618)&lt;&gt;0,SUMIFS(факт_операции!$O:$O,факт_операции!$D:$D,D618,факт_операции!$N:$N,операции!$H$11),0))</f>
        <v>0</v>
      </c>
      <c r="L618" s="48">
        <f>IF(D618="",0,SUMIFS(факт_операции!$T:$T,факт_операции!$D:$D,D618))</f>
        <v>0</v>
      </c>
      <c r="M618" s="86">
        <f t="shared" si="19"/>
        <v>0</v>
      </c>
      <c r="N618" s="36"/>
      <c r="O618" s="92"/>
      <c r="P618" s="96"/>
    </row>
    <row r="619" spans="1:16" x14ac:dyDescent="0.25">
      <c r="A619" s="1"/>
      <c r="B619" s="1"/>
      <c r="C619" s="5">
        <f t="shared" si="20"/>
        <v>609</v>
      </c>
      <c r="D619" s="19" t="str">
        <f>IF(C619&gt;MAX(БЮДЖЕТ!$C:$C),"",INDEX(БЮДЖЕТ!$P$11:$P$9415,C619))</f>
        <v/>
      </c>
      <c r="E619" s="22">
        <f>IF(D619="",0,IF(COUNTIF(БЮДЖЕТ!$P:$P,D619)=1,0,1))</f>
        <v>0</v>
      </c>
      <c r="F619" s="19" t="str">
        <f>IF($D619="","",INDEX(БЮДЖЕТ!$N:$N,SUMIFS(БЮДЖЕТ!$B:$B,БЮДЖЕТ!$P:$P,$D619)))</f>
        <v/>
      </c>
      <c r="G619" s="19" t="str">
        <f>IF($D619="","",INDEX(БЮДЖЕТ!$X:$X,SUMIFS(БЮДЖЕТ!$B:$B,БЮДЖЕТ!$P:$P,$D619)))</f>
        <v/>
      </c>
      <c r="H619" s="36"/>
      <c r="I619" s="30">
        <f>IF(D619="",0,IF(G619=ФИО!$Q$8,0,SUM(р_дни!$J:$J))+SUMIFS(факт_операции!$L:$L,факт_операции!$D:$D,D619,факт_операции!$I:$I,операции!$F$8)-SUMIFS(факт_операции!$L:$L,факт_операции!$D:$D,D619,факт_операции!$I:$I,операции!$F$9)+SUMIFS(факт_операции!$L:$L,факт_операции!$D:$D,D619,факт_операции!$I:$I,операции!$F$10)-SUMIFS(факт_операции!$L:$L,факт_операции!$D:$D,D619,факт_операции!$I:$I,операции!$F$11))</f>
        <v>0</v>
      </c>
      <c r="J619" s="48">
        <f>ROUND(IF(D619="",0,IF(SUM(р_дни!$J:$J)=0,0,(SUMIFS(БЮДЖЕТ!$V:$V,БЮДЖЕТ!$P:$P,$D619)*IF(G619=ФИО!$Q$8,0,SUM(р_дни!$J:$J))+SUMIFS(факт_операции!$Q:$Q,факт_операции!$D:$D,$D619)*1000)/SUM(р_дни!$J:$J)))/100,0)*100</f>
        <v>0</v>
      </c>
      <c r="K619" s="48">
        <f>IF(D619="",0,SUMIFS(факт_операции!$O:$O,факт_операции!$D:$D,D619)-IF(SUMIFS(факт_операции!$Q:$Q,факт_операции!$D:$D,D619)&lt;&gt;0,SUMIFS(факт_операции!$O:$O,факт_операции!$D:$D,D619,факт_операции!$N:$N,операции!$H$11),0))</f>
        <v>0</v>
      </c>
      <c r="L619" s="48">
        <f>IF(D619="",0,SUMIFS(факт_операции!$T:$T,факт_операции!$D:$D,D619))</f>
        <v>0</v>
      </c>
      <c r="M619" s="86">
        <f t="shared" si="19"/>
        <v>0</v>
      </c>
      <c r="N619" s="36"/>
      <c r="O619" s="92"/>
      <c r="P619" s="96"/>
    </row>
    <row r="620" spans="1:16" x14ac:dyDescent="0.25">
      <c r="A620" s="1"/>
      <c r="B620" s="1"/>
      <c r="C620" s="5">
        <f t="shared" si="20"/>
        <v>610</v>
      </c>
      <c r="D620" s="19" t="str">
        <f>IF(C620&gt;MAX(БЮДЖЕТ!$C:$C),"",INDEX(БЮДЖЕТ!$P$11:$P$9415,C620))</f>
        <v/>
      </c>
      <c r="E620" s="22">
        <f>IF(D620="",0,IF(COUNTIF(БЮДЖЕТ!$P:$P,D620)=1,0,1))</f>
        <v>0</v>
      </c>
      <c r="F620" s="19" t="str">
        <f>IF($D620="","",INDEX(БЮДЖЕТ!$N:$N,SUMIFS(БЮДЖЕТ!$B:$B,БЮДЖЕТ!$P:$P,$D620)))</f>
        <v/>
      </c>
      <c r="G620" s="19" t="str">
        <f>IF($D620="","",INDEX(БЮДЖЕТ!$X:$X,SUMIFS(БЮДЖЕТ!$B:$B,БЮДЖЕТ!$P:$P,$D620)))</f>
        <v/>
      </c>
      <c r="H620" s="36"/>
      <c r="I620" s="30">
        <f>IF(D620="",0,IF(G620=ФИО!$Q$8,0,SUM(р_дни!$J:$J))+SUMIFS(факт_операции!$L:$L,факт_операции!$D:$D,D620,факт_операции!$I:$I,операции!$F$8)-SUMIFS(факт_операции!$L:$L,факт_операции!$D:$D,D620,факт_операции!$I:$I,операции!$F$9)+SUMIFS(факт_операции!$L:$L,факт_операции!$D:$D,D620,факт_операции!$I:$I,операции!$F$10)-SUMIFS(факт_операции!$L:$L,факт_операции!$D:$D,D620,факт_операции!$I:$I,операции!$F$11))</f>
        <v>0</v>
      </c>
      <c r="J620" s="48">
        <f>ROUND(IF(D620="",0,IF(SUM(р_дни!$J:$J)=0,0,(SUMIFS(БЮДЖЕТ!$V:$V,БЮДЖЕТ!$P:$P,$D620)*IF(G620=ФИО!$Q$8,0,SUM(р_дни!$J:$J))+SUMIFS(факт_операции!$Q:$Q,факт_операции!$D:$D,$D620)*1000)/SUM(р_дни!$J:$J)))/100,0)*100</f>
        <v>0</v>
      </c>
      <c r="K620" s="48">
        <f>IF(D620="",0,SUMIFS(факт_операции!$O:$O,факт_операции!$D:$D,D620)-IF(SUMIFS(факт_операции!$Q:$Q,факт_операции!$D:$D,D620)&lt;&gt;0,SUMIFS(факт_операции!$O:$O,факт_операции!$D:$D,D620,факт_операции!$N:$N,операции!$H$11),0))</f>
        <v>0</v>
      </c>
      <c r="L620" s="48">
        <f>IF(D620="",0,SUMIFS(факт_операции!$T:$T,факт_операции!$D:$D,D620))</f>
        <v>0</v>
      </c>
      <c r="M620" s="86">
        <f t="shared" si="19"/>
        <v>0</v>
      </c>
      <c r="N620" s="36"/>
      <c r="O620" s="92"/>
      <c r="P620" s="96"/>
    </row>
    <row r="621" spans="1:16" x14ac:dyDescent="0.25">
      <c r="A621" s="1"/>
      <c r="B621" s="1"/>
      <c r="C621" s="5">
        <f t="shared" si="20"/>
        <v>611</v>
      </c>
      <c r="D621" s="19" t="str">
        <f>IF(C621&gt;MAX(БЮДЖЕТ!$C:$C),"",INDEX(БЮДЖЕТ!$P$11:$P$9415,C621))</f>
        <v/>
      </c>
      <c r="E621" s="22">
        <f>IF(D621="",0,IF(COUNTIF(БЮДЖЕТ!$P:$P,D621)=1,0,1))</f>
        <v>0</v>
      </c>
      <c r="F621" s="19" t="str">
        <f>IF($D621="","",INDEX(БЮДЖЕТ!$N:$N,SUMIFS(БЮДЖЕТ!$B:$B,БЮДЖЕТ!$P:$P,$D621)))</f>
        <v/>
      </c>
      <c r="G621" s="19" t="str">
        <f>IF($D621="","",INDEX(БЮДЖЕТ!$X:$X,SUMIFS(БЮДЖЕТ!$B:$B,БЮДЖЕТ!$P:$P,$D621)))</f>
        <v/>
      </c>
      <c r="H621" s="36"/>
      <c r="I621" s="30">
        <f>IF(D621="",0,IF(G621=ФИО!$Q$8,0,SUM(р_дни!$J:$J))+SUMIFS(факт_операции!$L:$L,факт_операции!$D:$D,D621,факт_операции!$I:$I,операции!$F$8)-SUMIFS(факт_операции!$L:$L,факт_операции!$D:$D,D621,факт_операции!$I:$I,операции!$F$9)+SUMIFS(факт_операции!$L:$L,факт_операции!$D:$D,D621,факт_операции!$I:$I,операции!$F$10)-SUMIFS(факт_операции!$L:$L,факт_операции!$D:$D,D621,факт_операции!$I:$I,операции!$F$11))</f>
        <v>0</v>
      </c>
      <c r="J621" s="48">
        <f>ROUND(IF(D621="",0,IF(SUM(р_дни!$J:$J)=0,0,(SUMIFS(БЮДЖЕТ!$V:$V,БЮДЖЕТ!$P:$P,$D621)*IF(G621=ФИО!$Q$8,0,SUM(р_дни!$J:$J))+SUMIFS(факт_операции!$Q:$Q,факт_операции!$D:$D,$D621)*1000)/SUM(р_дни!$J:$J)))/100,0)*100</f>
        <v>0</v>
      </c>
      <c r="K621" s="48">
        <f>IF(D621="",0,SUMIFS(факт_операции!$O:$O,факт_операции!$D:$D,D621)-IF(SUMIFS(факт_операции!$Q:$Q,факт_операции!$D:$D,D621)&lt;&gt;0,SUMIFS(факт_операции!$O:$O,факт_операции!$D:$D,D621,факт_операции!$N:$N,операции!$H$11),0))</f>
        <v>0</v>
      </c>
      <c r="L621" s="48">
        <f>IF(D621="",0,SUMIFS(факт_операции!$T:$T,факт_операции!$D:$D,D621))</f>
        <v>0</v>
      </c>
      <c r="M621" s="86">
        <f t="shared" si="19"/>
        <v>0</v>
      </c>
      <c r="N621" s="36"/>
      <c r="O621" s="92"/>
      <c r="P621" s="96"/>
    </row>
    <row r="622" spans="1:16" x14ac:dyDescent="0.25">
      <c r="A622" s="1"/>
      <c r="B622" s="1"/>
      <c r="C622" s="5">
        <f t="shared" si="20"/>
        <v>612</v>
      </c>
      <c r="D622" s="19" t="str">
        <f>IF(C622&gt;MAX(БЮДЖЕТ!$C:$C),"",INDEX(БЮДЖЕТ!$P$11:$P$9415,C622))</f>
        <v/>
      </c>
      <c r="E622" s="22">
        <f>IF(D622="",0,IF(COUNTIF(БЮДЖЕТ!$P:$P,D622)=1,0,1))</f>
        <v>0</v>
      </c>
      <c r="F622" s="19" t="str">
        <f>IF($D622="","",INDEX(БЮДЖЕТ!$N:$N,SUMIFS(БЮДЖЕТ!$B:$B,БЮДЖЕТ!$P:$P,$D622)))</f>
        <v/>
      </c>
      <c r="G622" s="19" t="str">
        <f>IF($D622="","",INDEX(БЮДЖЕТ!$X:$X,SUMIFS(БЮДЖЕТ!$B:$B,БЮДЖЕТ!$P:$P,$D622)))</f>
        <v/>
      </c>
      <c r="H622" s="36"/>
      <c r="I622" s="30">
        <f>IF(D622="",0,IF(G622=ФИО!$Q$8,0,SUM(р_дни!$J:$J))+SUMIFS(факт_операции!$L:$L,факт_операции!$D:$D,D622,факт_операции!$I:$I,операции!$F$8)-SUMIFS(факт_операции!$L:$L,факт_операции!$D:$D,D622,факт_операции!$I:$I,операции!$F$9)+SUMIFS(факт_операции!$L:$L,факт_операции!$D:$D,D622,факт_операции!$I:$I,операции!$F$10)-SUMIFS(факт_операции!$L:$L,факт_операции!$D:$D,D622,факт_операции!$I:$I,операции!$F$11))</f>
        <v>0</v>
      </c>
      <c r="J622" s="48">
        <f>ROUND(IF(D622="",0,IF(SUM(р_дни!$J:$J)=0,0,(SUMIFS(БЮДЖЕТ!$V:$V,БЮДЖЕТ!$P:$P,$D622)*IF(G622=ФИО!$Q$8,0,SUM(р_дни!$J:$J))+SUMIFS(факт_операции!$Q:$Q,факт_операции!$D:$D,$D622)*1000)/SUM(р_дни!$J:$J)))/100,0)*100</f>
        <v>0</v>
      </c>
      <c r="K622" s="48">
        <f>IF(D622="",0,SUMIFS(факт_операции!$O:$O,факт_операции!$D:$D,D622)-IF(SUMIFS(факт_операции!$Q:$Q,факт_операции!$D:$D,D622)&lt;&gt;0,SUMIFS(факт_операции!$O:$O,факт_операции!$D:$D,D622,факт_операции!$N:$N,операции!$H$11),0))</f>
        <v>0</v>
      </c>
      <c r="L622" s="48">
        <f>IF(D622="",0,SUMIFS(факт_операции!$T:$T,факт_операции!$D:$D,D622))</f>
        <v>0</v>
      </c>
      <c r="M622" s="86">
        <f t="shared" si="19"/>
        <v>0</v>
      </c>
      <c r="N622" s="36"/>
      <c r="O622" s="92"/>
      <c r="P622" s="96"/>
    </row>
    <row r="623" spans="1:16" x14ac:dyDescent="0.25">
      <c r="A623" s="1"/>
      <c r="B623" s="1"/>
      <c r="C623" s="5">
        <f t="shared" si="20"/>
        <v>613</v>
      </c>
      <c r="D623" s="19" t="str">
        <f>IF(C623&gt;MAX(БЮДЖЕТ!$C:$C),"",INDEX(БЮДЖЕТ!$P$11:$P$9415,C623))</f>
        <v/>
      </c>
      <c r="E623" s="22">
        <f>IF(D623="",0,IF(COUNTIF(БЮДЖЕТ!$P:$P,D623)=1,0,1))</f>
        <v>0</v>
      </c>
      <c r="F623" s="19" t="str">
        <f>IF($D623="","",INDEX(БЮДЖЕТ!$N:$N,SUMIFS(БЮДЖЕТ!$B:$B,БЮДЖЕТ!$P:$P,$D623)))</f>
        <v/>
      </c>
      <c r="G623" s="19" t="str">
        <f>IF($D623="","",INDEX(БЮДЖЕТ!$X:$X,SUMIFS(БЮДЖЕТ!$B:$B,БЮДЖЕТ!$P:$P,$D623)))</f>
        <v/>
      </c>
      <c r="H623" s="36"/>
      <c r="I623" s="30">
        <f>IF(D623="",0,IF(G623=ФИО!$Q$8,0,SUM(р_дни!$J:$J))+SUMIFS(факт_операции!$L:$L,факт_операции!$D:$D,D623,факт_операции!$I:$I,операции!$F$8)-SUMIFS(факт_операции!$L:$L,факт_операции!$D:$D,D623,факт_операции!$I:$I,операции!$F$9)+SUMIFS(факт_операции!$L:$L,факт_операции!$D:$D,D623,факт_операции!$I:$I,операции!$F$10)-SUMIFS(факт_операции!$L:$L,факт_операции!$D:$D,D623,факт_операции!$I:$I,операции!$F$11))</f>
        <v>0</v>
      </c>
      <c r="J623" s="48">
        <f>ROUND(IF(D623="",0,IF(SUM(р_дни!$J:$J)=0,0,(SUMIFS(БЮДЖЕТ!$V:$V,БЮДЖЕТ!$P:$P,$D623)*IF(G623=ФИО!$Q$8,0,SUM(р_дни!$J:$J))+SUMIFS(факт_операции!$Q:$Q,факт_операции!$D:$D,$D623)*1000)/SUM(р_дни!$J:$J)))/100,0)*100</f>
        <v>0</v>
      </c>
      <c r="K623" s="48">
        <f>IF(D623="",0,SUMIFS(факт_операции!$O:$O,факт_операции!$D:$D,D623)-IF(SUMIFS(факт_операции!$Q:$Q,факт_операции!$D:$D,D623)&lt;&gt;0,SUMIFS(факт_операции!$O:$O,факт_операции!$D:$D,D623,факт_операции!$N:$N,операции!$H$11),0))</f>
        <v>0</v>
      </c>
      <c r="L623" s="48">
        <f>IF(D623="",0,SUMIFS(факт_операции!$T:$T,факт_операции!$D:$D,D623))</f>
        <v>0</v>
      </c>
      <c r="M623" s="86">
        <f t="shared" si="19"/>
        <v>0</v>
      </c>
      <c r="N623" s="36"/>
      <c r="O623" s="92"/>
      <c r="P623" s="96"/>
    </row>
    <row r="624" spans="1:16" x14ac:dyDescent="0.25">
      <c r="A624" s="1"/>
      <c r="B624" s="1"/>
      <c r="C624" s="5">
        <f t="shared" si="20"/>
        <v>614</v>
      </c>
      <c r="D624" s="19" t="str">
        <f>IF(C624&gt;MAX(БЮДЖЕТ!$C:$C),"",INDEX(БЮДЖЕТ!$P$11:$P$9415,C624))</f>
        <v/>
      </c>
      <c r="E624" s="22">
        <f>IF(D624="",0,IF(COUNTIF(БЮДЖЕТ!$P:$P,D624)=1,0,1))</f>
        <v>0</v>
      </c>
      <c r="F624" s="19" t="str">
        <f>IF($D624="","",INDEX(БЮДЖЕТ!$N:$N,SUMIFS(БЮДЖЕТ!$B:$B,БЮДЖЕТ!$P:$P,$D624)))</f>
        <v/>
      </c>
      <c r="G624" s="19" t="str">
        <f>IF($D624="","",INDEX(БЮДЖЕТ!$X:$X,SUMIFS(БЮДЖЕТ!$B:$B,БЮДЖЕТ!$P:$P,$D624)))</f>
        <v/>
      </c>
      <c r="H624" s="36"/>
      <c r="I624" s="30">
        <f>IF(D624="",0,IF(G624=ФИО!$Q$8,0,SUM(р_дни!$J:$J))+SUMIFS(факт_операции!$L:$L,факт_операции!$D:$D,D624,факт_операции!$I:$I,операции!$F$8)-SUMIFS(факт_операции!$L:$L,факт_операции!$D:$D,D624,факт_операции!$I:$I,операции!$F$9)+SUMIFS(факт_операции!$L:$L,факт_операции!$D:$D,D624,факт_операции!$I:$I,операции!$F$10)-SUMIFS(факт_операции!$L:$L,факт_операции!$D:$D,D624,факт_операции!$I:$I,операции!$F$11))</f>
        <v>0</v>
      </c>
      <c r="J624" s="48">
        <f>ROUND(IF(D624="",0,IF(SUM(р_дни!$J:$J)=0,0,(SUMIFS(БЮДЖЕТ!$V:$V,БЮДЖЕТ!$P:$P,$D624)*IF(G624=ФИО!$Q$8,0,SUM(р_дни!$J:$J))+SUMIFS(факт_операции!$Q:$Q,факт_операции!$D:$D,$D624)*1000)/SUM(р_дни!$J:$J)))/100,0)*100</f>
        <v>0</v>
      </c>
      <c r="K624" s="48">
        <f>IF(D624="",0,SUMIFS(факт_операции!$O:$O,факт_операции!$D:$D,D624)-IF(SUMIFS(факт_операции!$Q:$Q,факт_операции!$D:$D,D624)&lt;&gt;0,SUMIFS(факт_операции!$O:$O,факт_операции!$D:$D,D624,факт_операции!$N:$N,операции!$H$11),0))</f>
        <v>0</v>
      </c>
      <c r="L624" s="48">
        <f>IF(D624="",0,SUMIFS(факт_операции!$T:$T,факт_операции!$D:$D,D624))</f>
        <v>0</v>
      </c>
      <c r="M624" s="86">
        <f t="shared" si="19"/>
        <v>0</v>
      </c>
      <c r="N624" s="36"/>
      <c r="O624" s="92"/>
      <c r="P624" s="96"/>
    </row>
    <row r="625" spans="1:16" x14ac:dyDescent="0.25">
      <c r="A625" s="1"/>
      <c r="B625" s="1"/>
      <c r="C625" s="5">
        <f t="shared" si="20"/>
        <v>615</v>
      </c>
      <c r="D625" s="19" t="str">
        <f>IF(C625&gt;MAX(БЮДЖЕТ!$C:$C),"",INDEX(БЮДЖЕТ!$P$11:$P$9415,C625))</f>
        <v/>
      </c>
      <c r="E625" s="22">
        <f>IF(D625="",0,IF(COUNTIF(БЮДЖЕТ!$P:$P,D625)=1,0,1))</f>
        <v>0</v>
      </c>
      <c r="F625" s="19" t="str">
        <f>IF($D625="","",INDEX(БЮДЖЕТ!$N:$N,SUMIFS(БЮДЖЕТ!$B:$B,БЮДЖЕТ!$P:$P,$D625)))</f>
        <v/>
      </c>
      <c r="G625" s="19" t="str">
        <f>IF($D625="","",INDEX(БЮДЖЕТ!$X:$X,SUMIFS(БЮДЖЕТ!$B:$B,БЮДЖЕТ!$P:$P,$D625)))</f>
        <v/>
      </c>
      <c r="H625" s="36"/>
      <c r="I625" s="30">
        <f>IF(D625="",0,IF(G625=ФИО!$Q$8,0,SUM(р_дни!$J:$J))+SUMIFS(факт_операции!$L:$L,факт_операции!$D:$D,D625,факт_операции!$I:$I,операции!$F$8)-SUMIFS(факт_операции!$L:$L,факт_операции!$D:$D,D625,факт_операции!$I:$I,операции!$F$9)+SUMIFS(факт_операции!$L:$L,факт_операции!$D:$D,D625,факт_операции!$I:$I,операции!$F$10)-SUMIFS(факт_операции!$L:$L,факт_операции!$D:$D,D625,факт_операции!$I:$I,операции!$F$11))</f>
        <v>0</v>
      </c>
      <c r="J625" s="48">
        <f>ROUND(IF(D625="",0,IF(SUM(р_дни!$J:$J)=0,0,(SUMIFS(БЮДЖЕТ!$V:$V,БЮДЖЕТ!$P:$P,$D625)*IF(G625=ФИО!$Q$8,0,SUM(р_дни!$J:$J))+SUMIFS(факт_операции!$Q:$Q,факт_операции!$D:$D,$D625)*1000)/SUM(р_дни!$J:$J)))/100,0)*100</f>
        <v>0</v>
      </c>
      <c r="K625" s="48">
        <f>IF(D625="",0,SUMIFS(факт_операции!$O:$O,факт_операции!$D:$D,D625)-IF(SUMIFS(факт_операции!$Q:$Q,факт_операции!$D:$D,D625)&lt;&gt;0,SUMIFS(факт_операции!$O:$O,факт_операции!$D:$D,D625,факт_операции!$N:$N,операции!$H$11),0))</f>
        <v>0</v>
      </c>
      <c r="L625" s="48">
        <f>IF(D625="",0,SUMIFS(факт_операции!$T:$T,факт_операции!$D:$D,D625))</f>
        <v>0</v>
      </c>
      <c r="M625" s="86">
        <f t="shared" si="19"/>
        <v>0</v>
      </c>
      <c r="N625" s="36"/>
      <c r="O625" s="92"/>
      <c r="P625" s="96"/>
    </row>
    <row r="626" spans="1:16" x14ac:dyDescent="0.25">
      <c r="A626" s="1"/>
      <c r="B626" s="1"/>
      <c r="C626" s="5">
        <f t="shared" si="20"/>
        <v>616</v>
      </c>
      <c r="D626" s="19" t="str">
        <f>IF(C626&gt;MAX(БЮДЖЕТ!$C:$C),"",INDEX(БЮДЖЕТ!$P$11:$P$9415,C626))</f>
        <v/>
      </c>
      <c r="E626" s="22">
        <f>IF(D626="",0,IF(COUNTIF(БЮДЖЕТ!$P:$P,D626)=1,0,1))</f>
        <v>0</v>
      </c>
      <c r="F626" s="19" t="str">
        <f>IF($D626="","",INDEX(БЮДЖЕТ!$N:$N,SUMIFS(БЮДЖЕТ!$B:$B,БЮДЖЕТ!$P:$P,$D626)))</f>
        <v/>
      </c>
      <c r="G626" s="19" t="str">
        <f>IF($D626="","",INDEX(БЮДЖЕТ!$X:$X,SUMIFS(БЮДЖЕТ!$B:$B,БЮДЖЕТ!$P:$P,$D626)))</f>
        <v/>
      </c>
      <c r="H626" s="36"/>
      <c r="I626" s="30">
        <f>IF(D626="",0,IF(G626=ФИО!$Q$8,0,SUM(р_дни!$J:$J))+SUMIFS(факт_операции!$L:$L,факт_операции!$D:$D,D626,факт_операции!$I:$I,операции!$F$8)-SUMIFS(факт_операции!$L:$L,факт_операции!$D:$D,D626,факт_операции!$I:$I,операции!$F$9)+SUMIFS(факт_операции!$L:$L,факт_операции!$D:$D,D626,факт_операции!$I:$I,операции!$F$10)-SUMIFS(факт_операции!$L:$L,факт_операции!$D:$D,D626,факт_операции!$I:$I,операции!$F$11))</f>
        <v>0</v>
      </c>
      <c r="J626" s="48">
        <f>ROUND(IF(D626="",0,IF(SUM(р_дни!$J:$J)=0,0,(SUMIFS(БЮДЖЕТ!$V:$V,БЮДЖЕТ!$P:$P,$D626)*IF(G626=ФИО!$Q$8,0,SUM(р_дни!$J:$J))+SUMIFS(факт_операции!$Q:$Q,факт_операции!$D:$D,$D626)*1000)/SUM(р_дни!$J:$J)))/100,0)*100</f>
        <v>0</v>
      </c>
      <c r="K626" s="48">
        <f>IF(D626="",0,SUMIFS(факт_операции!$O:$O,факт_операции!$D:$D,D626)-IF(SUMIFS(факт_операции!$Q:$Q,факт_операции!$D:$D,D626)&lt;&gt;0,SUMIFS(факт_операции!$O:$O,факт_операции!$D:$D,D626,факт_операции!$N:$N,операции!$H$11),0))</f>
        <v>0</v>
      </c>
      <c r="L626" s="48">
        <f>IF(D626="",0,SUMIFS(факт_операции!$T:$T,факт_операции!$D:$D,D626))</f>
        <v>0</v>
      </c>
      <c r="M626" s="86">
        <f t="shared" si="19"/>
        <v>0</v>
      </c>
      <c r="N626" s="36"/>
      <c r="O626" s="92"/>
      <c r="P626" s="96"/>
    </row>
    <row r="627" spans="1:16" x14ac:dyDescent="0.25">
      <c r="A627" s="1"/>
      <c r="B627" s="1"/>
      <c r="C627" s="5">
        <f t="shared" si="20"/>
        <v>617</v>
      </c>
      <c r="D627" s="19" t="str">
        <f>IF(C627&gt;MAX(БЮДЖЕТ!$C:$C),"",INDEX(БЮДЖЕТ!$P$11:$P$9415,C627))</f>
        <v/>
      </c>
      <c r="E627" s="22">
        <f>IF(D627="",0,IF(COUNTIF(БЮДЖЕТ!$P:$P,D627)=1,0,1))</f>
        <v>0</v>
      </c>
      <c r="F627" s="19" t="str">
        <f>IF($D627="","",INDEX(БЮДЖЕТ!$N:$N,SUMIFS(БЮДЖЕТ!$B:$B,БЮДЖЕТ!$P:$P,$D627)))</f>
        <v/>
      </c>
      <c r="G627" s="19" t="str">
        <f>IF($D627="","",INDEX(БЮДЖЕТ!$X:$X,SUMIFS(БЮДЖЕТ!$B:$B,БЮДЖЕТ!$P:$P,$D627)))</f>
        <v/>
      </c>
      <c r="H627" s="36"/>
      <c r="I627" s="30">
        <f>IF(D627="",0,IF(G627=ФИО!$Q$8,0,SUM(р_дни!$J:$J))+SUMIFS(факт_операции!$L:$L,факт_операции!$D:$D,D627,факт_операции!$I:$I,операции!$F$8)-SUMIFS(факт_операции!$L:$L,факт_операции!$D:$D,D627,факт_операции!$I:$I,операции!$F$9)+SUMIFS(факт_операции!$L:$L,факт_операции!$D:$D,D627,факт_операции!$I:$I,операции!$F$10)-SUMIFS(факт_операции!$L:$L,факт_операции!$D:$D,D627,факт_операции!$I:$I,операции!$F$11))</f>
        <v>0</v>
      </c>
      <c r="J627" s="48">
        <f>ROUND(IF(D627="",0,IF(SUM(р_дни!$J:$J)=0,0,(SUMIFS(БЮДЖЕТ!$V:$V,БЮДЖЕТ!$P:$P,$D627)*IF(G627=ФИО!$Q$8,0,SUM(р_дни!$J:$J))+SUMIFS(факт_операции!$Q:$Q,факт_операции!$D:$D,$D627)*1000)/SUM(р_дни!$J:$J)))/100,0)*100</f>
        <v>0</v>
      </c>
      <c r="K627" s="48">
        <f>IF(D627="",0,SUMIFS(факт_операции!$O:$O,факт_операции!$D:$D,D627)-IF(SUMIFS(факт_операции!$Q:$Q,факт_операции!$D:$D,D627)&lt;&gt;0,SUMIFS(факт_операции!$O:$O,факт_операции!$D:$D,D627,факт_операции!$N:$N,операции!$H$11),0))</f>
        <v>0</v>
      </c>
      <c r="L627" s="48">
        <f>IF(D627="",0,SUMIFS(факт_операции!$T:$T,факт_операции!$D:$D,D627))</f>
        <v>0</v>
      </c>
      <c r="M627" s="86">
        <f t="shared" si="19"/>
        <v>0</v>
      </c>
      <c r="N627" s="36"/>
      <c r="O627" s="92"/>
      <c r="P627" s="96"/>
    </row>
    <row r="628" spans="1:16" x14ac:dyDescent="0.25">
      <c r="A628" s="1"/>
      <c r="B628" s="1"/>
      <c r="C628" s="5">
        <f t="shared" si="20"/>
        <v>618</v>
      </c>
      <c r="D628" s="19" t="str">
        <f>IF(C628&gt;MAX(БЮДЖЕТ!$C:$C),"",INDEX(БЮДЖЕТ!$P$11:$P$9415,C628))</f>
        <v/>
      </c>
      <c r="E628" s="22">
        <f>IF(D628="",0,IF(COUNTIF(БЮДЖЕТ!$P:$P,D628)=1,0,1))</f>
        <v>0</v>
      </c>
      <c r="F628" s="19" t="str">
        <f>IF($D628="","",INDEX(БЮДЖЕТ!$N:$N,SUMIFS(БЮДЖЕТ!$B:$B,БЮДЖЕТ!$P:$P,$D628)))</f>
        <v/>
      </c>
      <c r="G628" s="19" t="str">
        <f>IF($D628="","",INDEX(БЮДЖЕТ!$X:$X,SUMIFS(БЮДЖЕТ!$B:$B,БЮДЖЕТ!$P:$P,$D628)))</f>
        <v/>
      </c>
      <c r="H628" s="36"/>
      <c r="I628" s="30">
        <f>IF(D628="",0,IF(G628=ФИО!$Q$8,0,SUM(р_дни!$J:$J))+SUMIFS(факт_операции!$L:$L,факт_операции!$D:$D,D628,факт_операции!$I:$I,операции!$F$8)-SUMIFS(факт_операции!$L:$L,факт_операции!$D:$D,D628,факт_операции!$I:$I,операции!$F$9)+SUMIFS(факт_операции!$L:$L,факт_операции!$D:$D,D628,факт_операции!$I:$I,операции!$F$10)-SUMIFS(факт_операции!$L:$L,факт_операции!$D:$D,D628,факт_операции!$I:$I,операции!$F$11))</f>
        <v>0</v>
      </c>
      <c r="J628" s="48">
        <f>ROUND(IF(D628="",0,IF(SUM(р_дни!$J:$J)=0,0,(SUMIFS(БЮДЖЕТ!$V:$V,БЮДЖЕТ!$P:$P,$D628)*IF(G628=ФИО!$Q$8,0,SUM(р_дни!$J:$J))+SUMIFS(факт_операции!$Q:$Q,факт_операции!$D:$D,$D628)*1000)/SUM(р_дни!$J:$J)))/100,0)*100</f>
        <v>0</v>
      </c>
      <c r="K628" s="48">
        <f>IF(D628="",0,SUMIFS(факт_операции!$O:$O,факт_операции!$D:$D,D628)-IF(SUMIFS(факт_операции!$Q:$Q,факт_операции!$D:$D,D628)&lt;&gt;0,SUMIFS(факт_операции!$O:$O,факт_операции!$D:$D,D628,факт_операции!$N:$N,операции!$H$11),0))</f>
        <v>0</v>
      </c>
      <c r="L628" s="48">
        <f>IF(D628="",0,SUMIFS(факт_операции!$T:$T,факт_операции!$D:$D,D628))</f>
        <v>0</v>
      </c>
      <c r="M628" s="86">
        <f t="shared" si="19"/>
        <v>0</v>
      </c>
      <c r="N628" s="36"/>
      <c r="O628" s="92"/>
      <c r="P628" s="96"/>
    </row>
    <row r="629" spans="1:16" x14ac:dyDescent="0.25">
      <c r="A629" s="1"/>
      <c r="B629" s="1"/>
      <c r="C629" s="5">
        <f t="shared" si="20"/>
        <v>619</v>
      </c>
      <c r="D629" s="19" t="str">
        <f>IF(C629&gt;MAX(БЮДЖЕТ!$C:$C),"",INDEX(БЮДЖЕТ!$P$11:$P$9415,C629))</f>
        <v/>
      </c>
      <c r="E629" s="22">
        <f>IF(D629="",0,IF(COUNTIF(БЮДЖЕТ!$P:$P,D629)=1,0,1))</f>
        <v>0</v>
      </c>
      <c r="F629" s="19" t="str">
        <f>IF($D629="","",INDEX(БЮДЖЕТ!$N:$N,SUMIFS(БЮДЖЕТ!$B:$B,БЮДЖЕТ!$P:$P,$D629)))</f>
        <v/>
      </c>
      <c r="G629" s="19" t="str">
        <f>IF($D629="","",INDEX(БЮДЖЕТ!$X:$X,SUMIFS(БЮДЖЕТ!$B:$B,БЮДЖЕТ!$P:$P,$D629)))</f>
        <v/>
      </c>
      <c r="H629" s="36"/>
      <c r="I629" s="30">
        <f>IF(D629="",0,IF(G629=ФИО!$Q$8,0,SUM(р_дни!$J:$J))+SUMIFS(факт_операции!$L:$L,факт_операции!$D:$D,D629,факт_операции!$I:$I,операции!$F$8)-SUMIFS(факт_операции!$L:$L,факт_операции!$D:$D,D629,факт_операции!$I:$I,операции!$F$9)+SUMIFS(факт_операции!$L:$L,факт_операции!$D:$D,D629,факт_операции!$I:$I,операции!$F$10)-SUMIFS(факт_операции!$L:$L,факт_операции!$D:$D,D629,факт_операции!$I:$I,операции!$F$11))</f>
        <v>0</v>
      </c>
      <c r="J629" s="48">
        <f>ROUND(IF(D629="",0,IF(SUM(р_дни!$J:$J)=0,0,(SUMIFS(БЮДЖЕТ!$V:$V,БЮДЖЕТ!$P:$P,$D629)*IF(G629=ФИО!$Q$8,0,SUM(р_дни!$J:$J))+SUMIFS(факт_операции!$Q:$Q,факт_операции!$D:$D,$D629)*1000)/SUM(р_дни!$J:$J)))/100,0)*100</f>
        <v>0</v>
      </c>
      <c r="K629" s="48">
        <f>IF(D629="",0,SUMIFS(факт_операции!$O:$O,факт_операции!$D:$D,D629)-IF(SUMIFS(факт_операции!$Q:$Q,факт_операции!$D:$D,D629)&lt;&gt;0,SUMIFS(факт_операции!$O:$O,факт_операции!$D:$D,D629,факт_операции!$N:$N,операции!$H$11),0))</f>
        <v>0</v>
      </c>
      <c r="L629" s="48">
        <f>IF(D629="",0,SUMIFS(факт_операции!$T:$T,факт_операции!$D:$D,D629))</f>
        <v>0</v>
      </c>
      <c r="M629" s="86">
        <f t="shared" si="19"/>
        <v>0</v>
      </c>
      <c r="N629" s="36"/>
      <c r="O629" s="92"/>
      <c r="P629" s="96"/>
    </row>
    <row r="630" spans="1:16" x14ac:dyDescent="0.25">
      <c r="A630" s="1"/>
      <c r="B630" s="1"/>
      <c r="C630" s="5">
        <f t="shared" si="20"/>
        <v>620</v>
      </c>
      <c r="D630" s="19" t="str">
        <f>IF(C630&gt;MAX(БЮДЖЕТ!$C:$C),"",INDEX(БЮДЖЕТ!$P$11:$P$9415,C630))</f>
        <v/>
      </c>
      <c r="E630" s="22">
        <f>IF(D630="",0,IF(COUNTIF(БЮДЖЕТ!$P:$P,D630)=1,0,1))</f>
        <v>0</v>
      </c>
      <c r="F630" s="19" t="str">
        <f>IF($D630="","",INDEX(БЮДЖЕТ!$N:$N,SUMIFS(БЮДЖЕТ!$B:$B,БЮДЖЕТ!$P:$P,$D630)))</f>
        <v/>
      </c>
      <c r="G630" s="19" t="str">
        <f>IF($D630="","",INDEX(БЮДЖЕТ!$X:$X,SUMIFS(БЮДЖЕТ!$B:$B,БЮДЖЕТ!$P:$P,$D630)))</f>
        <v/>
      </c>
      <c r="H630" s="36"/>
      <c r="I630" s="30">
        <f>IF(D630="",0,IF(G630=ФИО!$Q$8,0,SUM(р_дни!$J:$J))+SUMIFS(факт_операции!$L:$L,факт_операции!$D:$D,D630,факт_операции!$I:$I,операции!$F$8)-SUMIFS(факт_операции!$L:$L,факт_операции!$D:$D,D630,факт_операции!$I:$I,операции!$F$9)+SUMIFS(факт_операции!$L:$L,факт_операции!$D:$D,D630,факт_операции!$I:$I,операции!$F$10)-SUMIFS(факт_операции!$L:$L,факт_операции!$D:$D,D630,факт_операции!$I:$I,операции!$F$11))</f>
        <v>0</v>
      </c>
      <c r="J630" s="48">
        <f>ROUND(IF(D630="",0,IF(SUM(р_дни!$J:$J)=0,0,(SUMIFS(БЮДЖЕТ!$V:$V,БЮДЖЕТ!$P:$P,$D630)*IF(G630=ФИО!$Q$8,0,SUM(р_дни!$J:$J))+SUMIFS(факт_операции!$Q:$Q,факт_операции!$D:$D,$D630)*1000)/SUM(р_дни!$J:$J)))/100,0)*100</f>
        <v>0</v>
      </c>
      <c r="K630" s="48">
        <f>IF(D630="",0,SUMIFS(факт_операции!$O:$O,факт_операции!$D:$D,D630)-IF(SUMIFS(факт_операции!$Q:$Q,факт_операции!$D:$D,D630)&lt;&gt;0,SUMIFS(факт_операции!$O:$O,факт_операции!$D:$D,D630,факт_операции!$N:$N,операции!$H$11),0))</f>
        <v>0</v>
      </c>
      <c r="L630" s="48">
        <f>IF(D630="",0,SUMIFS(факт_операции!$T:$T,факт_операции!$D:$D,D630))</f>
        <v>0</v>
      </c>
      <c r="M630" s="86">
        <f t="shared" si="19"/>
        <v>0</v>
      </c>
      <c r="N630" s="36"/>
      <c r="O630" s="92"/>
      <c r="P630" s="96"/>
    </row>
    <row r="631" spans="1:16" x14ac:dyDescent="0.25">
      <c r="A631" s="1"/>
      <c r="B631" s="1"/>
      <c r="C631" s="5">
        <f t="shared" si="20"/>
        <v>621</v>
      </c>
      <c r="D631" s="19" t="str">
        <f>IF(C631&gt;MAX(БЮДЖЕТ!$C:$C),"",INDEX(БЮДЖЕТ!$P$11:$P$9415,C631))</f>
        <v/>
      </c>
      <c r="E631" s="22">
        <f>IF(D631="",0,IF(COUNTIF(БЮДЖЕТ!$P:$P,D631)=1,0,1))</f>
        <v>0</v>
      </c>
      <c r="F631" s="19" t="str">
        <f>IF($D631="","",INDEX(БЮДЖЕТ!$N:$N,SUMIFS(БЮДЖЕТ!$B:$B,БЮДЖЕТ!$P:$P,$D631)))</f>
        <v/>
      </c>
      <c r="G631" s="19" t="str">
        <f>IF($D631="","",INDEX(БЮДЖЕТ!$X:$X,SUMIFS(БЮДЖЕТ!$B:$B,БЮДЖЕТ!$P:$P,$D631)))</f>
        <v/>
      </c>
      <c r="H631" s="36"/>
      <c r="I631" s="30">
        <f>IF(D631="",0,IF(G631=ФИО!$Q$8,0,SUM(р_дни!$J:$J))+SUMIFS(факт_операции!$L:$L,факт_операции!$D:$D,D631,факт_операции!$I:$I,операции!$F$8)-SUMIFS(факт_операции!$L:$L,факт_операции!$D:$D,D631,факт_операции!$I:$I,операции!$F$9)+SUMIFS(факт_операции!$L:$L,факт_операции!$D:$D,D631,факт_операции!$I:$I,операции!$F$10)-SUMIFS(факт_операции!$L:$L,факт_операции!$D:$D,D631,факт_операции!$I:$I,операции!$F$11))</f>
        <v>0</v>
      </c>
      <c r="J631" s="48">
        <f>ROUND(IF(D631="",0,IF(SUM(р_дни!$J:$J)=0,0,(SUMIFS(БЮДЖЕТ!$V:$V,БЮДЖЕТ!$P:$P,$D631)*IF(G631=ФИО!$Q$8,0,SUM(р_дни!$J:$J))+SUMIFS(факт_операции!$Q:$Q,факт_операции!$D:$D,$D631)*1000)/SUM(р_дни!$J:$J)))/100,0)*100</f>
        <v>0</v>
      </c>
      <c r="K631" s="48">
        <f>IF(D631="",0,SUMIFS(факт_операции!$O:$O,факт_операции!$D:$D,D631)-IF(SUMIFS(факт_операции!$Q:$Q,факт_операции!$D:$D,D631)&lt;&gt;0,SUMIFS(факт_операции!$O:$O,факт_операции!$D:$D,D631,факт_операции!$N:$N,операции!$H$11),0))</f>
        <v>0</v>
      </c>
      <c r="L631" s="48">
        <f>IF(D631="",0,SUMIFS(факт_операции!$T:$T,факт_операции!$D:$D,D631))</f>
        <v>0</v>
      </c>
      <c r="M631" s="86">
        <f t="shared" si="19"/>
        <v>0</v>
      </c>
      <c r="N631" s="36"/>
      <c r="O631" s="92"/>
      <c r="P631" s="96"/>
    </row>
    <row r="632" spans="1:16" x14ac:dyDescent="0.25">
      <c r="A632" s="1"/>
      <c r="B632" s="1"/>
      <c r="C632" s="5">
        <f t="shared" si="20"/>
        <v>622</v>
      </c>
      <c r="D632" s="19" t="str">
        <f>IF(C632&gt;MAX(БЮДЖЕТ!$C:$C),"",INDEX(БЮДЖЕТ!$P$11:$P$9415,C632))</f>
        <v/>
      </c>
      <c r="E632" s="22">
        <f>IF(D632="",0,IF(COUNTIF(БЮДЖЕТ!$P:$P,D632)=1,0,1))</f>
        <v>0</v>
      </c>
      <c r="F632" s="19" t="str">
        <f>IF($D632="","",INDEX(БЮДЖЕТ!$N:$N,SUMIFS(БЮДЖЕТ!$B:$B,БЮДЖЕТ!$P:$P,$D632)))</f>
        <v/>
      </c>
      <c r="G632" s="19" t="str">
        <f>IF($D632="","",INDEX(БЮДЖЕТ!$X:$X,SUMIFS(БЮДЖЕТ!$B:$B,БЮДЖЕТ!$P:$P,$D632)))</f>
        <v/>
      </c>
      <c r="H632" s="36"/>
      <c r="I632" s="30">
        <f>IF(D632="",0,IF(G632=ФИО!$Q$8,0,SUM(р_дни!$J:$J))+SUMIFS(факт_операции!$L:$L,факт_операции!$D:$D,D632,факт_операции!$I:$I,операции!$F$8)-SUMIFS(факт_операции!$L:$L,факт_операции!$D:$D,D632,факт_операции!$I:$I,операции!$F$9)+SUMIFS(факт_операции!$L:$L,факт_операции!$D:$D,D632,факт_операции!$I:$I,операции!$F$10)-SUMIFS(факт_операции!$L:$L,факт_операции!$D:$D,D632,факт_операции!$I:$I,операции!$F$11))</f>
        <v>0</v>
      </c>
      <c r="J632" s="48">
        <f>ROUND(IF(D632="",0,IF(SUM(р_дни!$J:$J)=0,0,(SUMIFS(БЮДЖЕТ!$V:$V,БЮДЖЕТ!$P:$P,$D632)*IF(G632=ФИО!$Q$8,0,SUM(р_дни!$J:$J))+SUMIFS(факт_операции!$Q:$Q,факт_операции!$D:$D,$D632)*1000)/SUM(р_дни!$J:$J)))/100,0)*100</f>
        <v>0</v>
      </c>
      <c r="K632" s="48">
        <f>IF(D632="",0,SUMIFS(факт_операции!$O:$O,факт_операции!$D:$D,D632)-IF(SUMIFS(факт_операции!$Q:$Q,факт_операции!$D:$D,D632)&lt;&gt;0,SUMIFS(факт_операции!$O:$O,факт_операции!$D:$D,D632,факт_операции!$N:$N,операции!$H$11),0))</f>
        <v>0</v>
      </c>
      <c r="L632" s="48">
        <f>IF(D632="",0,SUMIFS(факт_операции!$T:$T,факт_операции!$D:$D,D632))</f>
        <v>0</v>
      </c>
      <c r="M632" s="86">
        <f t="shared" si="19"/>
        <v>0</v>
      </c>
      <c r="N632" s="36"/>
      <c r="O632" s="92"/>
      <c r="P632" s="96"/>
    </row>
    <row r="633" spans="1:16" x14ac:dyDescent="0.25">
      <c r="A633" s="1"/>
      <c r="B633" s="1"/>
      <c r="C633" s="5">
        <f t="shared" si="20"/>
        <v>623</v>
      </c>
      <c r="D633" s="19" t="str">
        <f>IF(C633&gt;MAX(БЮДЖЕТ!$C:$C),"",INDEX(БЮДЖЕТ!$P$11:$P$9415,C633))</f>
        <v/>
      </c>
      <c r="E633" s="22">
        <f>IF(D633="",0,IF(COUNTIF(БЮДЖЕТ!$P:$P,D633)=1,0,1))</f>
        <v>0</v>
      </c>
      <c r="F633" s="19" t="str">
        <f>IF($D633="","",INDEX(БЮДЖЕТ!$N:$N,SUMIFS(БЮДЖЕТ!$B:$B,БЮДЖЕТ!$P:$P,$D633)))</f>
        <v/>
      </c>
      <c r="G633" s="19" t="str">
        <f>IF($D633="","",INDEX(БЮДЖЕТ!$X:$X,SUMIFS(БЮДЖЕТ!$B:$B,БЮДЖЕТ!$P:$P,$D633)))</f>
        <v/>
      </c>
      <c r="H633" s="36"/>
      <c r="I633" s="30">
        <f>IF(D633="",0,IF(G633=ФИО!$Q$8,0,SUM(р_дни!$J:$J))+SUMIFS(факт_операции!$L:$L,факт_операции!$D:$D,D633,факт_операции!$I:$I,операции!$F$8)-SUMIFS(факт_операции!$L:$L,факт_операции!$D:$D,D633,факт_операции!$I:$I,операции!$F$9)+SUMIFS(факт_операции!$L:$L,факт_операции!$D:$D,D633,факт_операции!$I:$I,операции!$F$10)-SUMIFS(факт_операции!$L:$L,факт_операции!$D:$D,D633,факт_операции!$I:$I,операции!$F$11))</f>
        <v>0</v>
      </c>
      <c r="J633" s="48">
        <f>ROUND(IF(D633="",0,IF(SUM(р_дни!$J:$J)=0,0,(SUMIFS(БЮДЖЕТ!$V:$V,БЮДЖЕТ!$P:$P,$D633)*IF(G633=ФИО!$Q$8,0,SUM(р_дни!$J:$J))+SUMIFS(факт_операции!$Q:$Q,факт_операции!$D:$D,$D633)*1000)/SUM(р_дни!$J:$J)))/100,0)*100</f>
        <v>0</v>
      </c>
      <c r="K633" s="48">
        <f>IF(D633="",0,SUMIFS(факт_операции!$O:$O,факт_операции!$D:$D,D633)-IF(SUMIFS(факт_операции!$Q:$Q,факт_операции!$D:$D,D633)&lt;&gt;0,SUMIFS(факт_операции!$O:$O,факт_операции!$D:$D,D633,факт_операции!$N:$N,операции!$H$11),0))</f>
        <v>0</v>
      </c>
      <c r="L633" s="48">
        <f>IF(D633="",0,SUMIFS(факт_операции!$T:$T,факт_операции!$D:$D,D633))</f>
        <v>0</v>
      </c>
      <c r="M633" s="86">
        <f t="shared" si="19"/>
        <v>0</v>
      </c>
      <c r="N633" s="36"/>
      <c r="O633" s="92"/>
      <c r="P633" s="96"/>
    </row>
    <row r="634" spans="1:16" x14ac:dyDescent="0.25">
      <c r="A634" s="1"/>
      <c r="B634" s="1"/>
      <c r="C634" s="5">
        <f t="shared" si="20"/>
        <v>624</v>
      </c>
      <c r="D634" s="19" t="str">
        <f>IF(C634&gt;MAX(БЮДЖЕТ!$C:$C),"",INDEX(БЮДЖЕТ!$P$11:$P$9415,C634))</f>
        <v/>
      </c>
      <c r="E634" s="22">
        <f>IF(D634="",0,IF(COUNTIF(БЮДЖЕТ!$P:$P,D634)=1,0,1))</f>
        <v>0</v>
      </c>
      <c r="F634" s="19" t="str">
        <f>IF($D634="","",INDEX(БЮДЖЕТ!$N:$N,SUMIFS(БЮДЖЕТ!$B:$B,БЮДЖЕТ!$P:$P,$D634)))</f>
        <v/>
      </c>
      <c r="G634" s="19" t="str">
        <f>IF($D634="","",INDEX(БЮДЖЕТ!$X:$X,SUMIFS(БЮДЖЕТ!$B:$B,БЮДЖЕТ!$P:$P,$D634)))</f>
        <v/>
      </c>
      <c r="H634" s="36"/>
      <c r="I634" s="30">
        <f>IF(D634="",0,IF(G634=ФИО!$Q$8,0,SUM(р_дни!$J:$J))+SUMIFS(факт_операции!$L:$L,факт_операции!$D:$D,D634,факт_операции!$I:$I,операции!$F$8)-SUMIFS(факт_операции!$L:$L,факт_операции!$D:$D,D634,факт_операции!$I:$I,операции!$F$9)+SUMIFS(факт_операции!$L:$L,факт_операции!$D:$D,D634,факт_операции!$I:$I,операции!$F$10)-SUMIFS(факт_операции!$L:$L,факт_операции!$D:$D,D634,факт_операции!$I:$I,операции!$F$11))</f>
        <v>0</v>
      </c>
      <c r="J634" s="48">
        <f>ROUND(IF(D634="",0,IF(SUM(р_дни!$J:$J)=0,0,(SUMIFS(БЮДЖЕТ!$V:$V,БЮДЖЕТ!$P:$P,$D634)*IF(G634=ФИО!$Q$8,0,SUM(р_дни!$J:$J))+SUMIFS(факт_операции!$Q:$Q,факт_операции!$D:$D,$D634)*1000)/SUM(р_дни!$J:$J)))/100,0)*100</f>
        <v>0</v>
      </c>
      <c r="K634" s="48">
        <f>IF(D634="",0,SUMIFS(факт_операции!$O:$O,факт_операции!$D:$D,D634)-IF(SUMIFS(факт_операции!$Q:$Q,факт_операции!$D:$D,D634)&lt;&gt;0,SUMIFS(факт_операции!$O:$O,факт_операции!$D:$D,D634,факт_операции!$N:$N,операции!$H$11),0))</f>
        <v>0</v>
      </c>
      <c r="L634" s="48">
        <f>IF(D634="",0,SUMIFS(факт_операции!$T:$T,факт_операции!$D:$D,D634))</f>
        <v>0</v>
      </c>
      <c r="M634" s="86">
        <f t="shared" si="19"/>
        <v>0</v>
      </c>
      <c r="N634" s="36"/>
      <c r="O634" s="92"/>
      <c r="P634" s="96"/>
    </row>
    <row r="635" spans="1:16" x14ac:dyDescent="0.25">
      <c r="A635" s="1"/>
      <c r="B635" s="1"/>
      <c r="C635" s="5">
        <f t="shared" si="20"/>
        <v>625</v>
      </c>
      <c r="D635" s="19" t="str">
        <f>IF(C635&gt;MAX(БЮДЖЕТ!$C:$C),"",INDEX(БЮДЖЕТ!$P$11:$P$9415,C635))</f>
        <v/>
      </c>
      <c r="E635" s="22">
        <f>IF(D635="",0,IF(COUNTIF(БЮДЖЕТ!$P:$P,D635)=1,0,1))</f>
        <v>0</v>
      </c>
      <c r="F635" s="19" t="str">
        <f>IF($D635="","",INDEX(БЮДЖЕТ!$N:$N,SUMIFS(БЮДЖЕТ!$B:$B,БЮДЖЕТ!$P:$P,$D635)))</f>
        <v/>
      </c>
      <c r="G635" s="19" t="str">
        <f>IF($D635="","",INDEX(БЮДЖЕТ!$X:$X,SUMIFS(БЮДЖЕТ!$B:$B,БЮДЖЕТ!$P:$P,$D635)))</f>
        <v/>
      </c>
      <c r="H635" s="36"/>
      <c r="I635" s="30">
        <f>IF(D635="",0,IF(G635=ФИО!$Q$8,0,SUM(р_дни!$J:$J))+SUMIFS(факт_операции!$L:$L,факт_операции!$D:$D,D635,факт_операции!$I:$I,операции!$F$8)-SUMIFS(факт_операции!$L:$L,факт_операции!$D:$D,D635,факт_операции!$I:$I,операции!$F$9)+SUMIFS(факт_операции!$L:$L,факт_операции!$D:$D,D635,факт_операции!$I:$I,операции!$F$10)-SUMIFS(факт_операции!$L:$L,факт_операции!$D:$D,D635,факт_операции!$I:$I,операции!$F$11))</f>
        <v>0</v>
      </c>
      <c r="J635" s="48">
        <f>ROUND(IF(D635="",0,IF(SUM(р_дни!$J:$J)=0,0,(SUMIFS(БЮДЖЕТ!$V:$V,БЮДЖЕТ!$P:$P,$D635)*IF(G635=ФИО!$Q$8,0,SUM(р_дни!$J:$J))+SUMIFS(факт_операции!$Q:$Q,факт_операции!$D:$D,$D635)*1000)/SUM(р_дни!$J:$J)))/100,0)*100</f>
        <v>0</v>
      </c>
      <c r="K635" s="48">
        <f>IF(D635="",0,SUMIFS(факт_операции!$O:$O,факт_операции!$D:$D,D635)-IF(SUMIFS(факт_операции!$Q:$Q,факт_операции!$D:$D,D635)&lt;&gt;0,SUMIFS(факт_операции!$O:$O,факт_операции!$D:$D,D635,факт_операции!$N:$N,операции!$H$11),0))</f>
        <v>0</v>
      </c>
      <c r="L635" s="48">
        <f>IF(D635="",0,SUMIFS(факт_операции!$T:$T,факт_операции!$D:$D,D635))</f>
        <v>0</v>
      </c>
      <c r="M635" s="86">
        <f t="shared" si="19"/>
        <v>0</v>
      </c>
      <c r="N635" s="36"/>
      <c r="O635" s="92"/>
      <c r="P635" s="96"/>
    </row>
    <row r="636" spans="1:16" x14ac:dyDescent="0.25">
      <c r="A636" s="1"/>
      <c r="B636" s="1"/>
      <c r="C636" s="5">
        <f t="shared" si="20"/>
        <v>626</v>
      </c>
      <c r="D636" s="19" t="str">
        <f>IF(C636&gt;MAX(БЮДЖЕТ!$C:$C),"",INDEX(БЮДЖЕТ!$P$11:$P$9415,C636))</f>
        <v/>
      </c>
      <c r="E636" s="22">
        <f>IF(D636="",0,IF(COUNTIF(БЮДЖЕТ!$P:$P,D636)=1,0,1))</f>
        <v>0</v>
      </c>
      <c r="F636" s="19" t="str">
        <f>IF($D636="","",INDEX(БЮДЖЕТ!$N:$N,SUMIFS(БЮДЖЕТ!$B:$B,БЮДЖЕТ!$P:$P,$D636)))</f>
        <v/>
      </c>
      <c r="G636" s="19" t="str">
        <f>IF($D636="","",INDEX(БЮДЖЕТ!$X:$X,SUMIFS(БЮДЖЕТ!$B:$B,БЮДЖЕТ!$P:$P,$D636)))</f>
        <v/>
      </c>
      <c r="H636" s="36"/>
      <c r="I636" s="30">
        <f>IF(D636="",0,IF(G636=ФИО!$Q$8,0,SUM(р_дни!$J:$J))+SUMIFS(факт_операции!$L:$L,факт_операции!$D:$D,D636,факт_операции!$I:$I,операции!$F$8)-SUMIFS(факт_операции!$L:$L,факт_операции!$D:$D,D636,факт_операции!$I:$I,операции!$F$9)+SUMIFS(факт_операции!$L:$L,факт_операции!$D:$D,D636,факт_операции!$I:$I,операции!$F$10)-SUMIFS(факт_операции!$L:$L,факт_операции!$D:$D,D636,факт_операции!$I:$I,операции!$F$11))</f>
        <v>0</v>
      </c>
      <c r="J636" s="48">
        <f>ROUND(IF(D636="",0,IF(SUM(р_дни!$J:$J)=0,0,(SUMIFS(БЮДЖЕТ!$V:$V,БЮДЖЕТ!$P:$P,$D636)*IF(G636=ФИО!$Q$8,0,SUM(р_дни!$J:$J))+SUMIFS(факт_операции!$Q:$Q,факт_операции!$D:$D,$D636)*1000)/SUM(р_дни!$J:$J)))/100,0)*100</f>
        <v>0</v>
      </c>
      <c r="K636" s="48">
        <f>IF(D636="",0,SUMIFS(факт_операции!$O:$O,факт_операции!$D:$D,D636)-IF(SUMIFS(факт_операции!$Q:$Q,факт_операции!$D:$D,D636)&lt;&gt;0,SUMIFS(факт_операции!$O:$O,факт_операции!$D:$D,D636,факт_операции!$N:$N,операции!$H$11),0))</f>
        <v>0</v>
      </c>
      <c r="L636" s="48">
        <f>IF(D636="",0,SUMIFS(факт_операции!$T:$T,факт_операции!$D:$D,D636))</f>
        <v>0</v>
      </c>
      <c r="M636" s="86">
        <f t="shared" si="19"/>
        <v>0</v>
      </c>
      <c r="N636" s="36"/>
      <c r="O636" s="92"/>
      <c r="P636" s="96"/>
    </row>
    <row r="637" spans="1:16" x14ac:dyDescent="0.25">
      <c r="A637" s="1"/>
      <c r="B637" s="1"/>
      <c r="C637" s="5">
        <f t="shared" si="20"/>
        <v>627</v>
      </c>
      <c r="D637" s="19" t="str">
        <f>IF(C637&gt;MAX(БЮДЖЕТ!$C:$C),"",INDEX(БЮДЖЕТ!$P$11:$P$9415,C637))</f>
        <v/>
      </c>
      <c r="E637" s="22">
        <f>IF(D637="",0,IF(COUNTIF(БЮДЖЕТ!$P:$P,D637)=1,0,1))</f>
        <v>0</v>
      </c>
      <c r="F637" s="19" t="str">
        <f>IF($D637="","",INDEX(БЮДЖЕТ!$N:$N,SUMIFS(БЮДЖЕТ!$B:$B,БЮДЖЕТ!$P:$P,$D637)))</f>
        <v/>
      </c>
      <c r="G637" s="19" t="str">
        <f>IF($D637="","",INDEX(БЮДЖЕТ!$X:$X,SUMIFS(БЮДЖЕТ!$B:$B,БЮДЖЕТ!$P:$P,$D637)))</f>
        <v/>
      </c>
      <c r="H637" s="36"/>
      <c r="I637" s="30">
        <f>IF(D637="",0,IF(G637=ФИО!$Q$8,0,SUM(р_дни!$J:$J))+SUMIFS(факт_операции!$L:$L,факт_операции!$D:$D,D637,факт_операции!$I:$I,операции!$F$8)-SUMIFS(факт_операции!$L:$L,факт_операции!$D:$D,D637,факт_операции!$I:$I,операции!$F$9)+SUMIFS(факт_операции!$L:$L,факт_операции!$D:$D,D637,факт_операции!$I:$I,операции!$F$10)-SUMIFS(факт_операции!$L:$L,факт_операции!$D:$D,D637,факт_операции!$I:$I,операции!$F$11))</f>
        <v>0</v>
      </c>
      <c r="J637" s="48">
        <f>ROUND(IF(D637="",0,IF(SUM(р_дни!$J:$J)=0,0,(SUMIFS(БЮДЖЕТ!$V:$V,БЮДЖЕТ!$P:$P,$D637)*IF(G637=ФИО!$Q$8,0,SUM(р_дни!$J:$J))+SUMIFS(факт_операции!$Q:$Q,факт_операции!$D:$D,$D637)*1000)/SUM(р_дни!$J:$J)))/100,0)*100</f>
        <v>0</v>
      </c>
      <c r="K637" s="48">
        <f>IF(D637="",0,SUMIFS(факт_операции!$O:$O,факт_операции!$D:$D,D637)-IF(SUMIFS(факт_операции!$Q:$Q,факт_операции!$D:$D,D637)&lt;&gt;0,SUMIFS(факт_операции!$O:$O,факт_операции!$D:$D,D637,факт_операции!$N:$N,операции!$H$11),0))</f>
        <v>0</v>
      </c>
      <c r="L637" s="48">
        <f>IF(D637="",0,SUMIFS(факт_операции!$T:$T,факт_операции!$D:$D,D637))</f>
        <v>0</v>
      </c>
      <c r="M637" s="86">
        <f t="shared" si="19"/>
        <v>0</v>
      </c>
      <c r="N637" s="36"/>
      <c r="O637" s="92"/>
      <c r="P637" s="96"/>
    </row>
    <row r="638" spans="1:16" x14ac:dyDescent="0.25">
      <c r="A638" s="1"/>
      <c r="B638" s="1"/>
      <c r="C638" s="5">
        <f t="shared" si="20"/>
        <v>628</v>
      </c>
      <c r="D638" s="19" t="str">
        <f>IF(C638&gt;MAX(БЮДЖЕТ!$C:$C),"",INDEX(БЮДЖЕТ!$P$11:$P$9415,C638))</f>
        <v/>
      </c>
      <c r="E638" s="22">
        <f>IF(D638="",0,IF(COUNTIF(БЮДЖЕТ!$P:$P,D638)=1,0,1))</f>
        <v>0</v>
      </c>
      <c r="F638" s="19" t="str">
        <f>IF($D638="","",INDEX(БЮДЖЕТ!$N:$N,SUMIFS(БЮДЖЕТ!$B:$B,БЮДЖЕТ!$P:$P,$D638)))</f>
        <v/>
      </c>
      <c r="G638" s="19" t="str">
        <f>IF($D638="","",INDEX(БЮДЖЕТ!$X:$X,SUMIFS(БЮДЖЕТ!$B:$B,БЮДЖЕТ!$P:$P,$D638)))</f>
        <v/>
      </c>
      <c r="H638" s="36"/>
      <c r="I638" s="30">
        <f>IF(D638="",0,IF(G638=ФИО!$Q$8,0,SUM(р_дни!$J:$J))+SUMIFS(факт_операции!$L:$L,факт_операции!$D:$D,D638,факт_операции!$I:$I,операции!$F$8)-SUMIFS(факт_операции!$L:$L,факт_операции!$D:$D,D638,факт_операции!$I:$I,операции!$F$9)+SUMIFS(факт_операции!$L:$L,факт_операции!$D:$D,D638,факт_операции!$I:$I,операции!$F$10)-SUMIFS(факт_операции!$L:$L,факт_операции!$D:$D,D638,факт_операции!$I:$I,операции!$F$11))</f>
        <v>0</v>
      </c>
      <c r="J638" s="48">
        <f>ROUND(IF(D638="",0,IF(SUM(р_дни!$J:$J)=0,0,(SUMIFS(БЮДЖЕТ!$V:$V,БЮДЖЕТ!$P:$P,$D638)*IF(G638=ФИО!$Q$8,0,SUM(р_дни!$J:$J))+SUMIFS(факт_операции!$Q:$Q,факт_операции!$D:$D,$D638)*1000)/SUM(р_дни!$J:$J)))/100,0)*100</f>
        <v>0</v>
      </c>
      <c r="K638" s="48">
        <f>IF(D638="",0,SUMIFS(факт_операции!$O:$O,факт_операции!$D:$D,D638)-IF(SUMIFS(факт_операции!$Q:$Q,факт_операции!$D:$D,D638)&lt;&gt;0,SUMIFS(факт_операции!$O:$O,факт_операции!$D:$D,D638,факт_операции!$N:$N,операции!$H$11),0))</f>
        <v>0</v>
      </c>
      <c r="L638" s="48">
        <f>IF(D638="",0,SUMIFS(факт_операции!$T:$T,факт_операции!$D:$D,D638))</f>
        <v>0</v>
      </c>
      <c r="M638" s="86">
        <f t="shared" si="19"/>
        <v>0</v>
      </c>
      <c r="N638" s="36"/>
      <c r="O638" s="92"/>
      <c r="P638" s="96"/>
    </row>
    <row r="639" spans="1:16" x14ac:dyDescent="0.25">
      <c r="A639" s="1"/>
      <c r="B639" s="1"/>
      <c r="C639" s="5">
        <f t="shared" si="20"/>
        <v>629</v>
      </c>
      <c r="D639" s="19" t="str">
        <f>IF(C639&gt;MAX(БЮДЖЕТ!$C:$C),"",INDEX(БЮДЖЕТ!$P$11:$P$9415,C639))</f>
        <v/>
      </c>
      <c r="E639" s="22">
        <f>IF(D639="",0,IF(COUNTIF(БЮДЖЕТ!$P:$P,D639)=1,0,1))</f>
        <v>0</v>
      </c>
      <c r="F639" s="19" t="str">
        <f>IF($D639="","",INDEX(БЮДЖЕТ!$N:$N,SUMIFS(БЮДЖЕТ!$B:$B,БЮДЖЕТ!$P:$P,$D639)))</f>
        <v/>
      </c>
      <c r="G639" s="19" t="str">
        <f>IF($D639="","",INDEX(БЮДЖЕТ!$X:$X,SUMIFS(БЮДЖЕТ!$B:$B,БЮДЖЕТ!$P:$P,$D639)))</f>
        <v/>
      </c>
      <c r="H639" s="36"/>
      <c r="I639" s="30">
        <f>IF(D639="",0,IF(G639=ФИО!$Q$8,0,SUM(р_дни!$J:$J))+SUMIFS(факт_операции!$L:$L,факт_операции!$D:$D,D639,факт_операции!$I:$I,операции!$F$8)-SUMIFS(факт_операции!$L:$L,факт_операции!$D:$D,D639,факт_операции!$I:$I,операции!$F$9)+SUMIFS(факт_операции!$L:$L,факт_операции!$D:$D,D639,факт_операции!$I:$I,операции!$F$10)-SUMIFS(факт_операции!$L:$L,факт_операции!$D:$D,D639,факт_операции!$I:$I,операции!$F$11))</f>
        <v>0</v>
      </c>
      <c r="J639" s="48">
        <f>ROUND(IF(D639="",0,IF(SUM(р_дни!$J:$J)=0,0,(SUMIFS(БЮДЖЕТ!$V:$V,БЮДЖЕТ!$P:$P,$D639)*IF(G639=ФИО!$Q$8,0,SUM(р_дни!$J:$J))+SUMIFS(факт_операции!$Q:$Q,факт_операции!$D:$D,$D639)*1000)/SUM(р_дни!$J:$J)))/100,0)*100</f>
        <v>0</v>
      </c>
      <c r="K639" s="48">
        <f>IF(D639="",0,SUMIFS(факт_операции!$O:$O,факт_операции!$D:$D,D639)-IF(SUMIFS(факт_операции!$Q:$Q,факт_операции!$D:$D,D639)&lt;&gt;0,SUMIFS(факт_операции!$O:$O,факт_операции!$D:$D,D639,факт_операции!$N:$N,операции!$H$11),0))</f>
        <v>0</v>
      </c>
      <c r="L639" s="48">
        <f>IF(D639="",0,SUMIFS(факт_операции!$T:$T,факт_операции!$D:$D,D639))</f>
        <v>0</v>
      </c>
      <c r="M639" s="86">
        <f t="shared" si="19"/>
        <v>0</v>
      </c>
      <c r="N639" s="36"/>
      <c r="O639" s="92"/>
      <c r="P639" s="96"/>
    </row>
    <row r="640" spans="1:16" x14ac:dyDescent="0.25">
      <c r="A640" s="1"/>
      <c r="B640" s="1"/>
      <c r="C640" s="5">
        <f t="shared" si="20"/>
        <v>630</v>
      </c>
      <c r="D640" s="19" t="str">
        <f>IF(C640&gt;MAX(БЮДЖЕТ!$C:$C),"",INDEX(БЮДЖЕТ!$P$11:$P$9415,C640))</f>
        <v/>
      </c>
      <c r="E640" s="22">
        <f>IF(D640="",0,IF(COUNTIF(БЮДЖЕТ!$P:$P,D640)=1,0,1))</f>
        <v>0</v>
      </c>
      <c r="F640" s="19" t="str">
        <f>IF($D640="","",INDEX(БЮДЖЕТ!$N:$N,SUMIFS(БЮДЖЕТ!$B:$B,БЮДЖЕТ!$P:$P,$D640)))</f>
        <v/>
      </c>
      <c r="G640" s="19" t="str">
        <f>IF($D640="","",INDEX(БЮДЖЕТ!$X:$X,SUMIFS(БЮДЖЕТ!$B:$B,БЮДЖЕТ!$P:$P,$D640)))</f>
        <v/>
      </c>
      <c r="H640" s="36"/>
      <c r="I640" s="30">
        <f>IF(D640="",0,IF(G640=ФИО!$Q$8,0,SUM(р_дни!$J:$J))+SUMIFS(факт_операции!$L:$L,факт_операции!$D:$D,D640,факт_операции!$I:$I,операции!$F$8)-SUMIFS(факт_операции!$L:$L,факт_операции!$D:$D,D640,факт_операции!$I:$I,операции!$F$9)+SUMIFS(факт_операции!$L:$L,факт_операции!$D:$D,D640,факт_операции!$I:$I,операции!$F$10)-SUMIFS(факт_операции!$L:$L,факт_операции!$D:$D,D640,факт_операции!$I:$I,операции!$F$11))</f>
        <v>0</v>
      </c>
      <c r="J640" s="48">
        <f>ROUND(IF(D640="",0,IF(SUM(р_дни!$J:$J)=0,0,(SUMIFS(БЮДЖЕТ!$V:$V,БЮДЖЕТ!$P:$P,$D640)*IF(G640=ФИО!$Q$8,0,SUM(р_дни!$J:$J))+SUMIFS(факт_операции!$Q:$Q,факт_операции!$D:$D,$D640)*1000)/SUM(р_дни!$J:$J)))/100,0)*100</f>
        <v>0</v>
      </c>
      <c r="K640" s="48">
        <f>IF(D640="",0,SUMIFS(факт_операции!$O:$O,факт_операции!$D:$D,D640)-IF(SUMIFS(факт_операции!$Q:$Q,факт_операции!$D:$D,D640)&lt;&gt;0,SUMIFS(факт_операции!$O:$O,факт_операции!$D:$D,D640,факт_операции!$N:$N,операции!$H$11),0))</f>
        <v>0</v>
      </c>
      <c r="L640" s="48">
        <f>IF(D640="",0,SUMIFS(факт_операции!$T:$T,факт_операции!$D:$D,D640))</f>
        <v>0</v>
      </c>
      <c r="M640" s="86">
        <f t="shared" si="19"/>
        <v>0</v>
      </c>
      <c r="N640" s="36"/>
      <c r="O640" s="92"/>
      <c r="P640" s="96"/>
    </row>
    <row r="641" spans="1:16" x14ac:dyDescent="0.25">
      <c r="A641" s="1"/>
      <c r="B641" s="1"/>
      <c r="C641" s="5">
        <f t="shared" si="20"/>
        <v>631</v>
      </c>
      <c r="D641" s="19" t="str">
        <f>IF(C641&gt;MAX(БЮДЖЕТ!$C:$C),"",INDEX(БЮДЖЕТ!$P$11:$P$9415,C641))</f>
        <v/>
      </c>
      <c r="E641" s="22">
        <f>IF(D641="",0,IF(COUNTIF(БЮДЖЕТ!$P:$P,D641)=1,0,1))</f>
        <v>0</v>
      </c>
      <c r="F641" s="19" t="str">
        <f>IF($D641="","",INDEX(БЮДЖЕТ!$N:$N,SUMIFS(БЮДЖЕТ!$B:$B,БЮДЖЕТ!$P:$P,$D641)))</f>
        <v/>
      </c>
      <c r="G641" s="19" t="str">
        <f>IF($D641="","",INDEX(БЮДЖЕТ!$X:$X,SUMIFS(БЮДЖЕТ!$B:$B,БЮДЖЕТ!$P:$P,$D641)))</f>
        <v/>
      </c>
      <c r="H641" s="36"/>
      <c r="I641" s="30">
        <f>IF(D641="",0,IF(G641=ФИО!$Q$8,0,SUM(р_дни!$J:$J))+SUMIFS(факт_операции!$L:$L,факт_операции!$D:$D,D641,факт_операции!$I:$I,операции!$F$8)-SUMIFS(факт_операции!$L:$L,факт_операции!$D:$D,D641,факт_операции!$I:$I,операции!$F$9)+SUMIFS(факт_операции!$L:$L,факт_операции!$D:$D,D641,факт_операции!$I:$I,операции!$F$10)-SUMIFS(факт_операции!$L:$L,факт_операции!$D:$D,D641,факт_операции!$I:$I,операции!$F$11))</f>
        <v>0</v>
      </c>
      <c r="J641" s="48">
        <f>ROUND(IF(D641="",0,IF(SUM(р_дни!$J:$J)=0,0,(SUMIFS(БЮДЖЕТ!$V:$V,БЮДЖЕТ!$P:$P,$D641)*IF(G641=ФИО!$Q$8,0,SUM(р_дни!$J:$J))+SUMIFS(факт_операции!$Q:$Q,факт_операции!$D:$D,$D641)*1000)/SUM(р_дни!$J:$J)))/100,0)*100</f>
        <v>0</v>
      </c>
      <c r="K641" s="48">
        <f>IF(D641="",0,SUMIFS(факт_операции!$O:$O,факт_операции!$D:$D,D641)-IF(SUMIFS(факт_операции!$Q:$Q,факт_операции!$D:$D,D641)&lt;&gt;0,SUMIFS(факт_операции!$O:$O,факт_операции!$D:$D,D641,факт_операции!$N:$N,операции!$H$11),0))</f>
        <v>0</v>
      </c>
      <c r="L641" s="48">
        <f>IF(D641="",0,SUMIFS(факт_операции!$T:$T,факт_операции!$D:$D,D641))</f>
        <v>0</v>
      </c>
      <c r="M641" s="86">
        <f t="shared" si="19"/>
        <v>0</v>
      </c>
      <c r="N641" s="36"/>
      <c r="O641" s="92"/>
      <c r="P641" s="96"/>
    </row>
    <row r="642" spans="1:16" x14ac:dyDescent="0.25">
      <c r="A642" s="1"/>
      <c r="B642" s="1"/>
      <c r="C642" s="5">
        <f t="shared" si="20"/>
        <v>632</v>
      </c>
      <c r="D642" s="19" t="str">
        <f>IF(C642&gt;MAX(БЮДЖЕТ!$C:$C),"",INDEX(БЮДЖЕТ!$P$11:$P$9415,C642))</f>
        <v/>
      </c>
      <c r="E642" s="22">
        <f>IF(D642="",0,IF(COUNTIF(БЮДЖЕТ!$P:$P,D642)=1,0,1))</f>
        <v>0</v>
      </c>
      <c r="F642" s="19" t="str">
        <f>IF($D642="","",INDEX(БЮДЖЕТ!$N:$N,SUMIFS(БЮДЖЕТ!$B:$B,БЮДЖЕТ!$P:$P,$D642)))</f>
        <v/>
      </c>
      <c r="G642" s="19" t="str">
        <f>IF($D642="","",INDEX(БЮДЖЕТ!$X:$X,SUMIFS(БЮДЖЕТ!$B:$B,БЮДЖЕТ!$P:$P,$D642)))</f>
        <v/>
      </c>
      <c r="H642" s="36"/>
      <c r="I642" s="30">
        <f>IF(D642="",0,IF(G642=ФИО!$Q$8,0,SUM(р_дни!$J:$J))+SUMIFS(факт_операции!$L:$L,факт_операции!$D:$D,D642,факт_операции!$I:$I,операции!$F$8)-SUMIFS(факт_операции!$L:$L,факт_операции!$D:$D,D642,факт_операции!$I:$I,операции!$F$9)+SUMIFS(факт_операции!$L:$L,факт_операции!$D:$D,D642,факт_операции!$I:$I,операции!$F$10)-SUMIFS(факт_операции!$L:$L,факт_операции!$D:$D,D642,факт_операции!$I:$I,операции!$F$11))</f>
        <v>0</v>
      </c>
      <c r="J642" s="48">
        <f>ROUND(IF(D642="",0,IF(SUM(р_дни!$J:$J)=0,0,(SUMIFS(БЮДЖЕТ!$V:$V,БЮДЖЕТ!$P:$P,$D642)*IF(G642=ФИО!$Q$8,0,SUM(р_дни!$J:$J))+SUMIFS(факт_операции!$Q:$Q,факт_операции!$D:$D,$D642)*1000)/SUM(р_дни!$J:$J)))/100,0)*100</f>
        <v>0</v>
      </c>
      <c r="K642" s="48">
        <f>IF(D642="",0,SUMIFS(факт_операции!$O:$O,факт_операции!$D:$D,D642)-IF(SUMIFS(факт_операции!$Q:$Q,факт_операции!$D:$D,D642)&lt;&gt;0,SUMIFS(факт_операции!$O:$O,факт_операции!$D:$D,D642,факт_операции!$N:$N,операции!$H$11),0))</f>
        <v>0</v>
      </c>
      <c r="L642" s="48">
        <f>IF(D642="",0,SUMIFS(факт_операции!$T:$T,факт_операции!$D:$D,D642))</f>
        <v>0</v>
      </c>
      <c r="M642" s="86">
        <f t="shared" si="19"/>
        <v>0</v>
      </c>
      <c r="N642" s="36"/>
      <c r="O642" s="92"/>
      <c r="P642" s="96"/>
    </row>
    <row r="643" spans="1:16" x14ac:dyDescent="0.25">
      <c r="A643" s="1"/>
      <c r="B643" s="1"/>
      <c r="C643" s="5">
        <f t="shared" si="20"/>
        <v>633</v>
      </c>
      <c r="D643" s="19" t="str">
        <f>IF(C643&gt;MAX(БЮДЖЕТ!$C:$C),"",INDEX(БЮДЖЕТ!$P$11:$P$9415,C643))</f>
        <v/>
      </c>
      <c r="E643" s="22">
        <f>IF(D643="",0,IF(COUNTIF(БЮДЖЕТ!$P:$P,D643)=1,0,1))</f>
        <v>0</v>
      </c>
      <c r="F643" s="19" t="str">
        <f>IF($D643="","",INDEX(БЮДЖЕТ!$N:$N,SUMIFS(БЮДЖЕТ!$B:$B,БЮДЖЕТ!$P:$P,$D643)))</f>
        <v/>
      </c>
      <c r="G643" s="19" t="str">
        <f>IF($D643="","",INDEX(БЮДЖЕТ!$X:$X,SUMIFS(БЮДЖЕТ!$B:$B,БЮДЖЕТ!$P:$P,$D643)))</f>
        <v/>
      </c>
      <c r="H643" s="36"/>
      <c r="I643" s="30">
        <f>IF(D643="",0,IF(G643=ФИО!$Q$8,0,SUM(р_дни!$J:$J))+SUMIFS(факт_операции!$L:$L,факт_операции!$D:$D,D643,факт_операции!$I:$I,операции!$F$8)-SUMIFS(факт_операции!$L:$L,факт_операции!$D:$D,D643,факт_операции!$I:$I,операции!$F$9)+SUMIFS(факт_операции!$L:$L,факт_операции!$D:$D,D643,факт_операции!$I:$I,операции!$F$10)-SUMIFS(факт_операции!$L:$L,факт_операции!$D:$D,D643,факт_операции!$I:$I,операции!$F$11))</f>
        <v>0</v>
      </c>
      <c r="J643" s="48">
        <f>ROUND(IF(D643="",0,IF(SUM(р_дни!$J:$J)=0,0,(SUMIFS(БЮДЖЕТ!$V:$V,БЮДЖЕТ!$P:$P,$D643)*IF(G643=ФИО!$Q$8,0,SUM(р_дни!$J:$J))+SUMIFS(факт_операции!$Q:$Q,факт_операции!$D:$D,$D643)*1000)/SUM(р_дни!$J:$J)))/100,0)*100</f>
        <v>0</v>
      </c>
      <c r="K643" s="48">
        <f>IF(D643="",0,SUMIFS(факт_операции!$O:$O,факт_операции!$D:$D,D643)-IF(SUMIFS(факт_операции!$Q:$Q,факт_операции!$D:$D,D643)&lt;&gt;0,SUMIFS(факт_операции!$O:$O,факт_операции!$D:$D,D643,факт_операции!$N:$N,операции!$H$11),0))</f>
        <v>0</v>
      </c>
      <c r="L643" s="48">
        <f>IF(D643="",0,SUMIFS(факт_операции!$T:$T,факт_операции!$D:$D,D643))</f>
        <v>0</v>
      </c>
      <c r="M643" s="86">
        <f t="shared" si="19"/>
        <v>0</v>
      </c>
      <c r="N643" s="36"/>
      <c r="O643" s="92"/>
      <c r="P643" s="96"/>
    </row>
    <row r="644" spans="1:16" x14ac:dyDescent="0.25">
      <c r="A644" s="1"/>
      <c r="B644" s="1"/>
      <c r="C644" s="5">
        <f t="shared" si="20"/>
        <v>634</v>
      </c>
      <c r="D644" s="19" t="str">
        <f>IF(C644&gt;MAX(БЮДЖЕТ!$C:$C),"",INDEX(БЮДЖЕТ!$P$11:$P$9415,C644))</f>
        <v/>
      </c>
      <c r="E644" s="22">
        <f>IF(D644="",0,IF(COUNTIF(БЮДЖЕТ!$P:$P,D644)=1,0,1))</f>
        <v>0</v>
      </c>
      <c r="F644" s="19" t="str">
        <f>IF($D644="","",INDEX(БЮДЖЕТ!$N:$N,SUMIFS(БЮДЖЕТ!$B:$B,БЮДЖЕТ!$P:$P,$D644)))</f>
        <v/>
      </c>
      <c r="G644" s="19" t="str">
        <f>IF($D644="","",INDEX(БЮДЖЕТ!$X:$X,SUMIFS(БЮДЖЕТ!$B:$B,БЮДЖЕТ!$P:$P,$D644)))</f>
        <v/>
      </c>
      <c r="H644" s="36"/>
      <c r="I644" s="30">
        <f>IF(D644="",0,IF(G644=ФИО!$Q$8,0,SUM(р_дни!$J:$J))+SUMIFS(факт_операции!$L:$L,факт_операции!$D:$D,D644,факт_операции!$I:$I,операции!$F$8)-SUMIFS(факт_операции!$L:$L,факт_операции!$D:$D,D644,факт_операции!$I:$I,операции!$F$9)+SUMIFS(факт_операции!$L:$L,факт_операции!$D:$D,D644,факт_операции!$I:$I,операции!$F$10)-SUMIFS(факт_операции!$L:$L,факт_операции!$D:$D,D644,факт_операции!$I:$I,операции!$F$11))</f>
        <v>0</v>
      </c>
      <c r="J644" s="48">
        <f>ROUND(IF(D644="",0,IF(SUM(р_дни!$J:$J)=0,0,(SUMIFS(БЮДЖЕТ!$V:$V,БЮДЖЕТ!$P:$P,$D644)*IF(G644=ФИО!$Q$8,0,SUM(р_дни!$J:$J))+SUMIFS(факт_операции!$Q:$Q,факт_операции!$D:$D,$D644)*1000)/SUM(р_дни!$J:$J)))/100,0)*100</f>
        <v>0</v>
      </c>
      <c r="K644" s="48">
        <f>IF(D644="",0,SUMIFS(факт_операции!$O:$O,факт_операции!$D:$D,D644)-IF(SUMIFS(факт_операции!$Q:$Q,факт_операции!$D:$D,D644)&lt;&gt;0,SUMIFS(факт_операции!$O:$O,факт_операции!$D:$D,D644,факт_операции!$N:$N,операции!$H$11),0))</f>
        <v>0</v>
      </c>
      <c r="L644" s="48">
        <f>IF(D644="",0,SUMIFS(факт_операции!$T:$T,факт_операции!$D:$D,D644))</f>
        <v>0</v>
      </c>
      <c r="M644" s="86">
        <f t="shared" si="19"/>
        <v>0</v>
      </c>
      <c r="N644" s="36"/>
      <c r="O644" s="92"/>
      <c r="P644" s="96"/>
    </row>
    <row r="645" spans="1:16" x14ac:dyDescent="0.25">
      <c r="A645" s="1"/>
      <c r="B645" s="1"/>
      <c r="C645" s="5">
        <f t="shared" si="20"/>
        <v>635</v>
      </c>
      <c r="D645" s="19" t="str">
        <f>IF(C645&gt;MAX(БЮДЖЕТ!$C:$C),"",INDEX(БЮДЖЕТ!$P$11:$P$9415,C645))</f>
        <v/>
      </c>
      <c r="E645" s="22">
        <f>IF(D645="",0,IF(COUNTIF(БЮДЖЕТ!$P:$P,D645)=1,0,1))</f>
        <v>0</v>
      </c>
      <c r="F645" s="19" t="str">
        <f>IF($D645="","",INDEX(БЮДЖЕТ!$N:$N,SUMIFS(БЮДЖЕТ!$B:$B,БЮДЖЕТ!$P:$P,$D645)))</f>
        <v/>
      </c>
      <c r="G645" s="19" t="str">
        <f>IF($D645="","",INDEX(БЮДЖЕТ!$X:$X,SUMIFS(БЮДЖЕТ!$B:$B,БЮДЖЕТ!$P:$P,$D645)))</f>
        <v/>
      </c>
      <c r="H645" s="36"/>
      <c r="I645" s="30">
        <f>IF(D645="",0,IF(G645=ФИО!$Q$8,0,SUM(р_дни!$J:$J))+SUMIFS(факт_операции!$L:$L,факт_операции!$D:$D,D645,факт_операции!$I:$I,операции!$F$8)-SUMIFS(факт_операции!$L:$L,факт_операции!$D:$D,D645,факт_операции!$I:$I,операции!$F$9)+SUMIFS(факт_операции!$L:$L,факт_операции!$D:$D,D645,факт_операции!$I:$I,операции!$F$10)-SUMIFS(факт_операции!$L:$L,факт_операции!$D:$D,D645,факт_операции!$I:$I,операции!$F$11))</f>
        <v>0</v>
      </c>
      <c r="J645" s="48">
        <f>ROUND(IF(D645="",0,IF(SUM(р_дни!$J:$J)=0,0,(SUMIFS(БЮДЖЕТ!$V:$V,БЮДЖЕТ!$P:$P,$D645)*IF(G645=ФИО!$Q$8,0,SUM(р_дни!$J:$J))+SUMIFS(факт_операции!$Q:$Q,факт_операции!$D:$D,$D645)*1000)/SUM(р_дни!$J:$J)))/100,0)*100</f>
        <v>0</v>
      </c>
      <c r="K645" s="48">
        <f>IF(D645="",0,SUMIFS(факт_операции!$O:$O,факт_операции!$D:$D,D645)-IF(SUMIFS(факт_операции!$Q:$Q,факт_операции!$D:$D,D645)&lt;&gt;0,SUMIFS(факт_операции!$O:$O,факт_операции!$D:$D,D645,факт_операции!$N:$N,операции!$H$11),0))</f>
        <v>0</v>
      </c>
      <c r="L645" s="48">
        <f>IF(D645="",0,SUMIFS(факт_операции!$T:$T,факт_операции!$D:$D,D645))</f>
        <v>0</v>
      </c>
      <c r="M645" s="86">
        <f t="shared" si="19"/>
        <v>0</v>
      </c>
      <c r="N645" s="36"/>
      <c r="O645" s="92"/>
      <c r="P645" s="96"/>
    </row>
    <row r="646" spans="1:16" x14ac:dyDescent="0.25">
      <c r="A646" s="1"/>
      <c r="B646" s="1"/>
      <c r="C646" s="5">
        <f t="shared" si="20"/>
        <v>636</v>
      </c>
      <c r="D646" s="19" t="str">
        <f>IF(C646&gt;MAX(БЮДЖЕТ!$C:$C),"",INDEX(БЮДЖЕТ!$P$11:$P$9415,C646))</f>
        <v/>
      </c>
      <c r="E646" s="22">
        <f>IF(D646="",0,IF(COUNTIF(БЮДЖЕТ!$P:$P,D646)=1,0,1))</f>
        <v>0</v>
      </c>
      <c r="F646" s="19" t="str">
        <f>IF($D646="","",INDEX(БЮДЖЕТ!$N:$N,SUMIFS(БЮДЖЕТ!$B:$B,БЮДЖЕТ!$P:$P,$D646)))</f>
        <v/>
      </c>
      <c r="G646" s="19" t="str">
        <f>IF($D646="","",INDEX(БЮДЖЕТ!$X:$X,SUMIFS(БЮДЖЕТ!$B:$B,БЮДЖЕТ!$P:$P,$D646)))</f>
        <v/>
      </c>
      <c r="H646" s="36"/>
      <c r="I646" s="30">
        <f>IF(D646="",0,IF(G646=ФИО!$Q$8,0,SUM(р_дни!$J:$J))+SUMIFS(факт_операции!$L:$L,факт_операции!$D:$D,D646,факт_операции!$I:$I,операции!$F$8)-SUMIFS(факт_операции!$L:$L,факт_операции!$D:$D,D646,факт_операции!$I:$I,операции!$F$9)+SUMIFS(факт_операции!$L:$L,факт_операции!$D:$D,D646,факт_операции!$I:$I,операции!$F$10)-SUMIFS(факт_операции!$L:$L,факт_операции!$D:$D,D646,факт_операции!$I:$I,операции!$F$11))</f>
        <v>0</v>
      </c>
      <c r="J646" s="48">
        <f>ROUND(IF(D646="",0,IF(SUM(р_дни!$J:$J)=0,0,(SUMIFS(БЮДЖЕТ!$V:$V,БЮДЖЕТ!$P:$P,$D646)*IF(G646=ФИО!$Q$8,0,SUM(р_дни!$J:$J))+SUMIFS(факт_операции!$Q:$Q,факт_операции!$D:$D,$D646)*1000)/SUM(р_дни!$J:$J)))/100,0)*100</f>
        <v>0</v>
      </c>
      <c r="K646" s="48">
        <f>IF(D646="",0,SUMIFS(факт_операции!$O:$O,факт_операции!$D:$D,D646)-IF(SUMIFS(факт_операции!$Q:$Q,факт_операции!$D:$D,D646)&lt;&gt;0,SUMIFS(факт_операции!$O:$O,факт_операции!$D:$D,D646,факт_операции!$N:$N,операции!$H$11),0))</f>
        <v>0</v>
      </c>
      <c r="L646" s="48">
        <f>IF(D646="",0,SUMIFS(факт_операции!$T:$T,факт_операции!$D:$D,D646))</f>
        <v>0</v>
      </c>
      <c r="M646" s="86">
        <f t="shared" si="19"/>
        <v>0</v>
      </c>
      <c r="N646" s="36"/>
      <c r="O646" s="92"/>
      <c r="P646" s="96"/>
    </row>
    <row r="647" spans="1:16" x14ac:dyDescent="0.25">
      <c r="A647" s="1"/>
      <c r="B647" s="1"/>
      <c r="C647" s="5">
        <f t="shared" si="20"/>
        <v>637</v>
      </c>
      <c r="D647" s="19" t="str">
        <f>IF(C647&gt;MAX(БЮДЖЕТ!$C:$C),"",INDEX(БЮДЖЕТ!$P$11:$P$9415,C647))</f>
        <v/>
      </c>
      <c r="E647" s="22">
        <f>IF(D647="",0,IF(COUNTIF(БЮДЖЕТ!$P:$P,D647)=1,0,1))</f>
        <v>0</v>
      </c>
      <c r="F647" s="19" t="str">
        <f>IF($D647="","",INDEX(БЮДЖЕТ!$N:$N,SUMIFS(БЮДЖЕТ!$B:$B,БЮДЖЕТ!$P:$P,$D647)))</f>
        <v/>
      </c>
      <c r="G647" s="19" t="str">
        <f>IF($D647="","",INDEX(БЮДЖЕТ!$X:$X,SUMIFS(БЮДЖЕТ!$B:$B,БЮДЖЕТ!$P:$P,$D647)))</f>
        <v/>
      </c>
      <c r="H647" s="36"/>
      <c r="I647" s="30">
        <f>IF(D647="",0,IF(G647=ФИО!$Q$8,0,SUM(р_дни!$J:$J))+SUMIFS(факт_операции!$L:$L,факт_операции!$D:$D,D647,факт_операции!$I:$I,операции!$F$8)-SUMIFS(факт_операции!$L:$L,факт_операции!$D:$D,D647,факт_операции!$I:$I,операции!$F$9)+SUMIFS(факт_операции!$L:$L,факт_операции!$D:$D,D647,факт_операции!$I:$I,операции!$F$10)-SUMIFS(факт_операции!$L:$L,факт_операции!$D:$D,D647,факт_операции!$I:$I,операции!$F$11))</f>
        <v>0</v>
      </c>
      <c r="J647" s="48">
        <f>ROUND(IF(D647="",0,IF(SUM(р_дни!$J:$J)=0,0,(SUMIFS(БЮДЖЕТ!$V:$V,БЮДЖЕТ!$P:$P,$D647)*IF(G647=ФИО!$Q$8,0,SUM(р_дни!$J:$J))+SUMIFS(факт_операции!$Q:$Q,факт_операции!$D:$D,$D647)*1000)/SUM(р_дни!$J:$J)))/100,0)*100</f>
        <v>0</v>
      </c>
      <c r="K647" s="48">
        <f>IF(D647="",0,SUMIFS(факт_операции!$O:$O,факт_операции!$D:$D,D647)-IF(SUMIFS(факт_операции!$Q:$Q,факт_операции!$D:$D,D647)&lt;&gt;0,SUMIFS(факт_операции!$O:$O,факт_операции!$D:$D,D647,факт_операции!$N:$N,операции!$H$11),0))</f>
        <v>0</v>
      </c>
      <c r="L647" s="48">
        <f>IF(D647="",0,SUMIFS(факт_операции!$T:$T,факт_операции!$D:$D,D647))</f>
        <v>0</v>
      </c>
      <c r="M647" s="86">
        <f t="shared" si="19"/>
        <v>0</v>
      </c>
      <c r="N647" s="36"/>
      <c r="O647" s="92"/>
      <c r="P647" s="96"/>
    </row>
    <row r="648" spans="1:16" x14ac:dyDescent="0.25">
      <c r="A648" s="1"/>
      <c r="B648" s="1"/>
      <c r="C648" s="5">
        <f t="shared" si="20"/>
        <v>638</v>
      </c>
      <c r="D648" s="19" t="str">
        <f>IF(C648&gt;MAX(БЮДЖЕТ!$C:$C),"",INDEX(БЮДЖЕТ!$P$11:$P$9415,C648))</f>
        <v/>
      </c>
      <c r="E648" s="22">
        <f>IF(D648="",0,IF(COUNTIF(БЮДЖЕТ!$P:$P,D648)=1,0,1))</f>
        <v>0</v>
      </c>
      <c r="F648" s="19" t="str">
        <f>IF($D648="","",INDEX(БЮДЖЕТ!$N:$N,SUMIFS(БЮДЖЕТ!$B:$B,БЮДЖЕТ!$P:$P,$D648)))</f>
        <v/>
      </c>
      <c r="G648" s="19" t="str">
        <f>IF($D648="","",INDEX(БЮДЖЕТ!$X:$X,SUMIFS(БЮДЖЕТ!$B:$B,БЮДЖЕТ!$P:$P,$D648)))</f>
        <v/>
      </c>
      <c r="H648" s="36"/>
      <c r="I648" s="30">
        <f>IF(D648="",0,IF(G648=ФИО!$Q$8,0,SUM(р_дни!$J:$J))+SUMIFS(факт_операции!$L:$L,факт_операции!$D:$D,D648,факт_операции!$I:$I,операции!$F$8)-SUMIFS(факт_операции!$L:$L,факт_операции!$D:$D,D648,факт_операции!$I:$I,операции!$F$9)+SUMIFS(факт_операции!$L:$L,факт_операции!$D:$D,D648,факт_операции!$I:$I,операции!$F$10)-SUMIFS(факт_операции!$L:$L,факт_операции!$D:$D,D648,факт_операции!$I:$I,операции!$F$11))</f>
        <v>0</v>
      </c>
      <c r="J648" s="48">
        <f>ROUND(IF(D648="",0,IF(SUM(р_дни!$J:$J)=0,0,(SUMIFS(БЮДЖЕТ!$V:$V,БЮДЖЕТ!$P:$P,$D648)*IF(G648=ФИО!$Q$8,0,SUM(р_дни!$J:$J))+SUMIFS(факт_операции!$Q:$Q,факт_операции!$D:$D,$D648)*1000)/SUM(р_дни!$J:$J)))/100,0)*100</f>
        <v>0</v>
      </c>
      <c r="K648" s="48">
        <f>IF(D648="",0,SUMIFS(факт_операции!$O:$O,факт_операции!$D:$D,D648)-IF(SUMIFS(факт_операции!$Q:$Q,факт_операции!$D:$D,D648)&lt;&gt;0,SUMIFS(факт_операции!$O:$O,факт_операции!$D:$D,D648,факт_операции!$N:$N,операции!$H$11),0))</f>
        <v>0</v>
      </c>
      <c r="L648" s="48">
        <f>IF(D648="",0,SUMIFS(факт_операции!$T:$T,факт_операции!$D:$D,D648))</f>
        <v>0</v>
      </c>
      <c r="M648" s="86">
        <f t="shared" si="19"/>
        <v>0</v>
      </c>
      <c r="N648" s="36"/>
      <c r="O648" s="92"/>
      <c r="P648" s="96"/>
    </row>
    <row r="649" spans="1:16" x14ac:dyDescent="0.25">
      <c r="A649" s="1"/>
      <c r="B649" s="1"/>
      <c r="C649" s="5">
        <f t="shared" si="20"/>
        <v>639</v>
      </c>
      <c r="D649" s="19" t="str">
        <f>IF(C649&gt;MAX(БЮДЖЕТ!$C:$C),"",INDEX(БЮДЖЕТ!$P$11:$P$9415,C649))</f>
        <v/>
      </c>
      <c r="E649" s="22">
        <f>IF(D649="",0,IF(COUNTIF(БЮДЖЕТ!$P:$P,D649)=1,0,1))</f>
        <v>0</v>
      </c>
      <c r="F649" s="19" t="str">
        <f>IF($D649="","",INDEX(БЮДЖЕТ!$N:$N,SUMIFS(БЮДЖЕТ!$B:$B,БЮДЖЕТ!$P:$P,$D649)))</f>
        <v/>
      </c>
      <c r="G649" s="19" t="str">
        <f>IF($D649="","",INDEX(БЮДЖЕТ!$X:$X,SUMIFS(БЮДЖЕТ!$B:$B,БЮДЖЕТ!$P:$P,$D649)))</f>
        <v/>
      </c>
      <c r="H649" s="36"/>
      <c r="I649" s="30">
        <f>IF(D649="",0,IF(G649=ФИО!$Q$8,0,SUM(р_дни!$J:$J))+SUMIFS(факт_операции!$L:$L,факт_операции!$D:$D,D649,факт_операции!$I:$I,операции!$F$8)-SUMIFS(факт_операции!$L:$L,факт_операции!$D:$D,D649,факт_операции!$I:$I,операции!$F$9)+SUMIFS(факт_операции!$L:$L,факт_операции!$D:$D,D649,факт_операции!$I:$I,операции!$F$10)-SUMIFS(факт_операции!$L:$L,факт_операции!$D:$D,D649,факт_операции!$I:$I,операции!$F$11))</f>
        <v>0</v>
      </c>
      <c r="J649" s="48">
        <f>ROUND(IF(D649="",0,IF(SUM(р_дни!$J:$J)=0,0,(SUMIFS(БЮДЖЕТ!$V:$V,БЮДЖЕТ!$P:$P,$D649)*IF(G649=ФИО!$Q$8,0,SUM(р_дни!$J:$J))+SUMIFS(факт_операции!$Q:$Q,факт_операции!$D:$D,$D649)*1000)/SUM(р_дни!$J:$J)))/100,0)*100</f>
        <v>0</v>
      </c>
      <c r="K649" s="48">
        <f>IF(D649="",0,SUMIFS(факт_операции!$O:$O,факт_операции!$D:$D,D649)-IF(SUMIFS(факт_операции!$Q:$Q,факт_операции!$D:$D,D649)&lt;&gt;0,SUMIFS(факт_операции!$O:$O,факт_операции!$D:$D,D649,факт_операции!$N:$N,операции!$H$11),0))</f>
        <v>0</v>
      </c>
      <c r="L649" s="48">
        <f>IF(D649="",0,SUMIFS(факт_операции!$T:$T,факт_операции!$D:$D,D649))</f>
        <v>0</v>
      </c>
      <c r="M649" s="86">
        <f t="shared" si="19"/>
        <v>0</v>
      </c>
      <c r="N649" s="36"/>
      <c r="O649" s="92"/>
      <c r="P649" s="96"/>
    </row>
    <row r="650" spans="1:16" x14ac:dyDescent="0.25">
      <c r="A650" s="1"/>
      <c r="B650" s="1"/>
      <c r="C650" s="5">
        <f t="shared" si="20"/>
        <v>640</v>
      </c>
      <c r="D650" s="19" t="str">
        <f>IF(C650&gt;MAX(БЮДЖЕТ!$C:$C),"",INDEX(БЮДЖЕТ!$P$11:$P$9415,C650))</f>
        <v/>
      </c>
      <c r="E650" s="22">
        <f>IF(D650="",0,IF(COUNTIF(БЮДЖЕТ!$P:$P,D650)=1,0,1))</f>
        <v>0</v>
      </c>
      <c r="F650" s="19" t="str">
        <f>IF($D650="","",INDEX(БЮДЖЕТ!$N:$N,SUMIFS(БЮДЖЕТ!$B:$B,БЮДЖЕТ!$P:$P,$D650)))</f>
        <v/>
      </c>
      <c r="G650" s="19" t="str">
        <f>IF($D650="","",INDEX(БЮДЖЕТ!$X:$X,SUMIFS(БЮДЖЕТ!$B:$B,БЮДЖЕТ!$P:$P,$D650)))</f>
        <v/>
      </c>
      <c r="H650" s="36"/>
      <c r="I650" s="30">
        <f>IF(D650="",0,IF(G650=ФИО!$Q$8,0,SUM(р_дни!$J:$J))+SUMIFS(факт_операции!$L:$L,факт_операции!$D:$D,D650,факт_операции!$I:$I,операции!$F$8)-SUMIFS(факт_операции!$L:$L,факт_операции!$D:$D,D650,факт_операции!$I:$I,операции!$F$9)+SUMIFS(факт_операции!$L:$L,факт_операции!$D:$D,D650,факт_операции!$I:$I,операции!$F$10)-SUMIFS(факт_операции!$L:$L,факт_операции!$D:$D,D650,факт_операции!$I:$I,операции!$F$11))</f>
        <v>0</v>
      </c>
      <c r="J650" s="48">
        <f>ROUND(IF(D650="",0,IF(SUM(р_дни!$J:$J)=0,0,(SUMIFS(БЮДЖЕТ!$V:$V,БЮДЖЕТ!$P:$P,$D650)*IF(G650=ФИО!$Q$8,0,SUM(р_дни!$J:$J))+SUMIFS(факт_операции!$Q:$Q,факт_операции!$D:$D,$D650)*1000)/SUM(р_дни!$J:$J)))/100,0)*100</f>
        <v>0</v>
      </c>
      <c r="K650" s="48">
        <f>IF(D650="",0,SUMIFS(факт_операции!$O:$O,факт_операции!$D:$D,D650)-IF(SUMIFS(факт_операции!$Q:$Q,факт_операции!$D:$D,D650)&lt;&gt;0,SUMIFS(факт_операции!$O:$O,факт_операции!$D:$D,D650,факт_операции!$N:$N,операции!$H$11),0))</f>
        <v>0</v>
      </c>
      <c r="L650" s="48">
        <f>IF(D650="",0,SUMIFS(факт_операции!$T:$T,факт_операции!$D:$D,D650))</f>
        <v>0</v>
      </c>
      <c r="M650" s="86">
        <f t="shared" si="19"/>
        <v>0</v>
      </c>
      <c r="N650" s="36"/>
      <c r="O650" s="92"/>
      <c r="P650" s="96"/>
    </row>
    <row r="651" spans="1:16" x14ac:dyDescent="0.25">
      <c r="A651" s="1"/>
      <c r="B651" s="1"/>
      <c r="C651" s="5">
        <f t="shared" si="20"/>
        <v>641</v>
      </c>
      <c r="D651" s="19" t="str">
        <f>IF(C651&gt;MAX(БЮДЖЕТ!$C:$C),"",INDEX(БЮДЖЕТ!$P$11:$P$9415,C651))</f>
        <v/>
      </c>
      <c r="E651" s="22">
        <f>IF(D651="",0,IF(COUNTIF(БЮДЖЕТ!$P:$P,D651)=1,0,1))</f>
        <v>0</v>
      </c>
      <c r="F651" s="19" t="str">
        <f>IF($D651="","",INDEX(БЮДЖЕТ!$N:$N,SUMIFS(БЮДЖЕТ!$B:$B,БЮДЖЕТ!$P:$P,$D651)))</f>
        <v/>
      </c>
      <c r="G651" s="19" t="str">
        <f>IF($D651="","",INDEX(БЮДЖЕТ!$X:$X,SUMIFS(БЮДЖЕТ!$B:$B,БЮДЖЕТ!$P:$P,$D651)))</f>
        <v/>
      </c>
      <c r="H651" s="36"/>
      <c r="I651" s="30">
        <f>IF(D651="",0,IF(G651=ФИО!$Q$8,0,SUM(р_дни!$J:$J))+SUMIFS(факт_операции!$L:$L,факт_операции!$D:$D,D651,факт_операции!$I:$I,операции!$F$8)-SUMIFS(факт_операции!$L:$L,факт_операции!$D:$D,D651,факт_операции!$I:$I,операции!$F$9)+SUMIFS(факт_операции!$L:$L,факт_операции!$D:$D,D651,факт_операции!$I:$I,операции!$F$10)-SUMIFS(факт_операции!$L:$L,факт_операции!$D:$D,D651,факт_операции!$I:$I,операции!$F$11))</f>
        <v>0</v>
      </c>
      <c r="J651" s="48">
        <f>ROUND(IF(D651="",0,IF(SUM(р_дни!$J:$J)=0,0,(SUMIFS(БЮДЖЕТ!$V:$V,БЮДЖЕТ!$P:$P,$D651)*IF(G651=ФИО!$Q$8,0,SUM(р_дни!$J:$J))+SUMIFS(факт_операции!$Q:$Q,факт_операции!$D:$D,$D651)*1000)/SUM(р_дни!$J:$J)))/100,0)*100</f>
        <v>0</v>
      </c>
      <c r="K651" s="48">
        <f>IF(D651="",0,SUMIFS(факт_операции!$O:$O,факт_операции!$D:$D,D651)-IF(SUMIFS(факт_операции!$Q:$Q,факт_операции!$D:$D,D651)&lt;&gt;0,SUMIFS(факт_операции!$O:$O,факт_операции!$D:$D,D651,факт_операции!$N:$N,операции!$H$11),0))</f>
        <v>0</v>
      </c>
      <c r="L651" s="48">
        <f>IF(D651="",0,SUMIFS(факт_операции!$T:$T,факт_операции!$D:$D,D651))</f>
        <v>0</v>
      </c>
      <c r="M651" s="86">
        <f t="shared" si="19"/>
        <v>0</v>
      </c>
      <c r="N651" s="36"/>
      <c r="O651" s="92"/>
      <c r="P651" s="96"/>
    </row>
    <row r="652" spans="1:16" x14ac:dyDescent="0.25">
      <c r="A652" s="1"/>
      <c r="B652" s="1"/>
      <c r="C652" s="5">
        <f t="shared" si="20"/>
        <v>642</v>
      </c>
      <c r="D652" s="19" t="str">
        <f>IF(C652&gt;MAX(БЮДЖЕТ!$C:$C),"",INDEX(БЮДЖЕТ!$P$11:$P$9415,C652))</f>
        <v/>
      </c>
      <c r="E652" s="22">
        <f>IF(D652="",0,IF(COUNTIF(БЮДЖЕТ!$P:$P,D652)=1,0,1))</f>
        <v>0</v>
      </c>
      <c r="F652" s="19" t="str">
        <f>IF($D652="","",INDEX(БЮДЖЕТ!$N:$N,SUMIFS(БЮДЖЕТ!$B:$B,БЮДЖЕТ!$P:$P,$D652)))</f>
        <v/>
      </c>
      <c r="G652" s="19" t="str">
        <f>IF($D652="","",INDEX(БЮДЖЕТ!$X:$X,SUMIFS(БЮДЖЕТ!$B:$B,БЮДЖЕТ!$P:$P,$D652)))</f>
        <v/>
      </c>
      <c r="H652" s="36"/>
      <c r="I652" s="30">
        <f>IF(D652="",0,IF(G652=ФИО!$Q$8,0,SUM(р_дни!$J:$J))+SUMIFS(факт_операции!$L:$L,факт_операции!$D:$D,D652,факт_операции!$I:$I,операции!$F$8)-SUMIFS(факт_операции!$L:$L,факт_операции!$D:$D,D652,факт_операции!$I:$I,операции!$F$9)+SUMIFS(факт_операции!$L:$L,факт_операции!$D:$D,D652,факт_операции!$I:$I,операции!$F$10)-SUMIFS(факт_операции!$L:$L,факт_операции!$D:$D,D652,факт_операции!$I:$I,операции!$F$11))</f>
        <v>0</v>
      </c>
      <c r="J652" s="48">
        <f>ROUND(IF(D652="",0,IF(SUM(р_дни!$J:$J)=0,0,(SUMIFS(БЮДЖЕТ!$V:$V,БЮДЖЕТ!$P:$P,$D652)*IF(G652=ФИО!$Q$8,0,SUM(р_дни!$J:$J))+SUMIFS(факт_операции!$Q:$Q,факт_операции!$D:$D,$D652)*1000)/SUM(р_дни!$J:$J)))/100,0)*100</f>
        <v>0</v>
      </c>
      <c r="K652" s="48">
        <f>IF(D652="",0,SUMIFS(факт_операции!$O:$O,факт_операции!$D:$D,D652)-IF(SUMIFS(факт_операции!$Q:$Q,факт_операции!$D:$D,D652)&lt;&gt;0,SUMIFS(факт_операции!$O:$O,факт_операции!$D:$D,D652,факт_операции!$N:$N,операции!$H$11),0))</f>
        <v>0</v>
      </c>
      <c r="L652" s="48">
        <f>IF(D652="",0,SUMIFS(факт_операции!$T:$T,факт_операции!$D:$D,D652))</f>
        <v>0</v>
      </c>
      <c r="M652" s="86">
        <f t="shared" ref="M652:M715" si="21">IF(D652="",0,J652-K652-L652)</f>
        <v>0</v>
      </c>
      <c r="N652" s="36"/>
      <c r="O652" s="92"/>
      <c r="P652" s="96"/>
    </row>
    <row r="653" spans="1:16" x14ac:dyDescent="0.25">
      <c r="A653" s="1"/>
      <c r="B653" s="1"/>
      <c r="C653" s="5">
        <f t="shared" ref="C653:C716" si="22">C652+1</f>
        <v>643</v>
      </c>
      <c r="D653" s="19" t="str">
        <f>IF(C653&gt;MAX(БЮДЖЕТ!$C:$C),"",INDEX(БЮДЖЕТ!$P$11:$P$9415,C653))</f>
        <v/>
      </c>
      <c r="E653" s="22">
        <f>IF(D653="",0,IF(COUNTIF(БЮДЖЕТ!$P:$P,D653)=1,0,1))</f>
        <v>0</v>
      </c>
      <c r="F653" s="19" t="str">
        <f>IF($D653="","",INDEX(БЮДЖЕТ!$N:$N,SUMIFS(БЮДЖЕТ!$B:$B,БЮДЖЕТ!$P:$P,$D653)))</f>
        <v/>
      </c>
      <c r="G653" s="19" t="str">
        <f>IF($D653="","",INDEX(БЮДЖЕТ!$X:$X,SUMIFS(БЮДЖЕТ!$B:$B,БЮДЖЕТ!$P:$P,$D653)))</f>
        <v/>
      </c>
      <c r="H653" s="36"/>
      <c r="I653" s="30">
        <f>IF(D653="",0,IF(G653=ФИО!$Q$8,0,SUM(р_дни!$J:$J))+SUMIFS(факт_операции!$L:$L,факт_операции!$D:$D,D653,факт_операции!$I:$I,операции!$F$8)-SUMIFS(факт_операции!$L:$L,факт_операции!$D:$D,D653,факт_операции!$I:$I,операции!$F$9)+SUMIFS(факт_операции!$L:$L,факт_операции!$D:$D,D653,факт_операции!$I:$I,операции!$F$10)-SUMIFS(факт_операции!$L:$L,факт_операции!$D:$D,D653,факт_операции!$I:$I,операции!$F$11))</f>
        <v>0</v>
      </c>
      <c r="J653" s="48">
        <f>ROUND(IF(D653="",0,IF(SUM(р_дни!$J:$J)=0,0,(SUMIFS(БЮДЖЕТ!$V:$V,БЮДЖЕТ!$P:$P,$D653)*IF(G653=ФИО!$Q$8,0,SUM(р_дни!$J:$J))+SUMIFS(факт_операции!$Q:$Q,факт_операции!$D:$D,$D653)*1000)/SUM(р_дни!$J:$J)))/100,0)*100</f>
        <v>0</v>
      </c>
      <c r="K653" s="48">
        <f>IF(D653="",0,SUMIFS(факт_операции!$O:$O,факт_операции!$D:$D,D653)-IF(SUMIFS(факт_операции!$Q:$Q,факт_операции!$D:$D,D653)&lt;&gt;0,SUMIFS(факт_операции!$O:$O,факт_операции!$D:$D,D653,факт_операции!$N:$N,операции!$H$11),0))</f>
        <v>0</v>
      </c>
      <c r="L653" s="48">
        <f>IF(D653="",0,SUMIFS(факт_операции!$T:$T,факт_операции!$D:$D,D653))</f>
        <v>0</v>
      </c>
      <c r="M653" s="86">
        <f t="shared" si="21"/>
        <v>0</v>
      </c>
      <c r="N653" s="36"/>
      <c r="O653" s="92"/>
      <c r="P653" s="96"/>
    </row>
    <row r="654" spans="1:16" x14ac:dyDescent="0.25">
      <c r="A654" s="1"/>
      <c r="B654" s="1"/>
      <c r="C654" s="5">
        <f t="shared" si="22"/>
        <v>644</v>
      </c>
      <c r="D654" s="19" t="str">
        <f>IF(C654&gt;MAX(БЮДЖЕТ!$C:$C),"",INDEX(БЮДЖЕТ!$P$11:$P$9415,C654))</f>
        <v/>
      </c>
      <c r="E654" s="22">
        <f>IF(D654="",0,IF(COUNTIF(БЮДЖЕТ!$P:$P,D654)=1,0,1))</f>
        <v>0</v>
      </c>
      <c r="F654" s="19" t="str">
        <f>IF($D654="","",INDEX(БЮДЖЕТ!$N:$N,SUMIFS(БЮДЖЕТ!$B:$B,БЮДЖЕТ!$P:$P,$D654)))</f>
        <v/>
      </c>
      <c r="G654" s="19" t="str">
        <f>IF($D654="","",INDEX(БЮДЖЕТ!$X:$X,SUMIFS(БЮДЖЕТ!$B:$B,БЮДЖЕТ!$P:$P,$D654)))</f>
        <v/>
      </c>
      <c r="H654" s="36"/>
      <c r="I654" s="30">
        <f>IF(D654="",0,IF(G654=ФИО!$Q$8,0,SUM(р_дни!$J:$J))+SUMIFS(факт_операции!$L:$L,факт_операции!$D:$D,D654,факт_операции!$I:$I,операции!$F$8)-SUMIFS(факт_операции!$L:$L,факт_операции!$D:$D,D654,факт_операции!$I:$I,операции!$F$9)+SUMIFS(факт_операции!$L:$L,факт_операции!$D:$D,D654,факт_операции!$I:$I,операции!$F$10)-SUMIFS(факт_операции!$L:$L,факт_операции!$D:$D,D654,факт_операции!$I:$I,операции!$F$11))</f>
        <v>0</v>
      </c>
      <c r="J654" s="48">
        <f>ROUND(IF(D654="",0,IF(SUM(р_дни!$J:$J)=0,0,(SUMIFS(БЮДЖЕТ!$V:$V,БЮДЖЕТ!$P:$P,$D654)*IF(G654=ФИО!$Q$8,0,SUM(р_дни!$J:$J))+SUMIFS(факт_операции!$Q:$Q,факт_операции!$D:$D,$D654)*1000)/SUM(р_дни!$J:$J)))/100,0)*100</f>
        <v>0</v>
      </c>
      <c r="K654" s="48">
        <f>IF(D654="",0,SUMIFS(факт_операции!$O:$O,факт_операции!$D:$D,D654)-IF(SUMIFS(факт_операции!$Q:$Q,факт_операции!$D:$D,D654)&lt;&gt;0,SUMIFS(факт_операции!$O:$O,факт_операции!$D:$D,D654,факт_операции!$N:$N,операции!$H$11),0))</f>
        <v>0</v>
      </c>
      <c r="L654" s="48">
        <f>IF(D654="",0,SUMIFS(факт_операции!$T:$T,факт_операции!$D:$D,D654))</f>
        <v>0</v>
      </c>
      <c r="M654" s="86">
        <f t="shared" si="21"/>
        <v>0</v>
      </c>
      <c r="N654" s="36"/>
      <c r="O654" s="92"/>
      <c r="P654" s="96"/>
    </row>
    <row r="655" spans="1:16" x14ac:dyDescent="0.25">
      <c r="A655" s="1"/>
      <c r="B655" s="1"/>
      <c r="C655" s="5">
        <f t="shared" si="22"/>
        <v>645</v>
      </c>
      <c r="D655" s="19" t="str">
        <f>IF(C655&gt;MAX(БЮДЖЕТ!$C:$C),"",INDEX(БЮДЖЕТ!$P$11:$P$9415,C655))</f>
        <v/>
      </c>
      <c r="E655" s="22">
        <f>IF(D655="",0,IF(COUNTIF(БЮДЖЕТ!$P:$P,D655)=1,0,1))</f>
        <v>0</v>
      </c>
      <c r="F655" s="19" t="str">
        <f>IF($D655="","",INDEX(БЮДЖЕТ!$N:$N,SUMIFS(БЮДЖЕТ!$B:$B,БЮДЖЕТ!$P:$P,$D655)))</f>
        <v/>
      </c>
      <c r="G655" s="19" t="str">
        <f>IF($D655="","",INDEX(БЮДЖЕТ!$X:$X,SUMIFS(БЮДЖЕТ!$B:$B,БЮДЖЕТ!$P:$P,$D655)))</f>
        <v/>
      </c>
      <c r="H655" s="36"/>
      <c r="I655" s="30">
        <f>IF(D655="",0,IF(G655=ФИО!$Q$8,0,SUM(р_дни!$J:$J))+SUMIFS(факт_операции!$L:$L,факт_операции!$D:$D,D655,факт_операции!$I:$I,операции!$F$8)-SUMIFS(факт_операции!$L:$L,факт_операции!$D:$D,D655,факт_операции!$I:$I,операции!$F$9)+SUMIFS(факт_операции!$L:$L,факт_операции!$D:$D,D655,факт_операции!$I:$I,операции!$F$10)-SUMIFS(факт_операции!$L:$L,факт_операции!$D:$D,D655,факт_операции!$I:$I,операции!$F$11))</f>
        <v>0</v>
      </c>
      <c r="J655" s="48">
        <f>ROUND(IF(D655="",0,IF(SUM(р_дни!$J:$J)=0,0,(SUMIFS(БЮДЖЕТ!$V:$V,БЮДЖЕТ!$P:$P,$D655)*IF(G655=ФИО!$Q$8,0,SUM(р_дни!$J:$J))+SUMIFS(факт_операции!$Q:$Q,факт_операции!$D:$D,$D655)*1000)/SUM(р_дни!$J:$J)))/100,0)*100</f>
        <v>0</v>
      </c>
      <c r="K655" s="48">
        <f>IF(D655="",0,SUMIFS(факт_операции!$O:$O,факт_операции!$D:$D,D655)-IF(SUMIFS(факт_операции!$Q:$Q,факт_операции!$D:$D,D655)&lt;&gt;0,SUMIFS(факт_операции!$O:$O,факт_операции!$D:$D,D655,факт_операции!$N:$N,операции!$H$11),0))</f>
        <v>0</v>
      </c>
      <c r="L655" s="48">
        <f>IF(D655="",0,SUMIFS(факт_операции!$T:$T,факт_операции!$D:$D,D655))</f>
        <v>0</v>
      </c>
      <c r="M655" s="86">
        <f t="shared" si="21"/>
        <v>0</v>
      </c>
      <c r="N655" s="36"/>
      <c r="O655" s="92"/>
      <c r="P655" s="96"/>
    </row>
    <row r="656" spans="1:16" x14ac:dyDescent="0.25">
      <c r="A656" s="1"/>
      <c r="B656" s="1"/>
      <c r="C656" s="5">
        <f t="shared" si="22"/>
        <v>646</v>
      </c>
      <c r="D656" s="19" t="str">
        <f>IF(C656&gt;MAX(БЮДЖЕТ!$C:$C),"",INDEX(БЮДЖЕТ!$P$11:$P$9415,C656))</f>
        <v/>
      </c>
      <c r="E656" s="22">
        <f>IF(D656="",0,IF(COUNTIF(БЮДЖЕТ!$P:$P,D656)=1,0,1))</f>
        <v>0</v>
      </c>
      <c r="F656" s="19" t="str">
        <f>IF($D656="","",INDEX(БЮДЖЕТ!$N:$N,SUMIFS(БЮДЖЕТ!$B:$B,БЮДЖЕТ!$P:$P,$D656)))</f>
        <v/>
      </c>
      <c r="G656" s="19" t="str">
        <f>IF($D656="","",INDEX(БЮДЖЕТ!$X:$X,SUMIFS(БЮДЖЕТ!$B:$B,БЮДЖЕТ!$P:$P,$D656)))</f>
        <v/>
      </c>
      <c r="H656" s="36"/>
      <c r="I656" s="30">
        <f>IF(D656="",0,IF(G656=ФИО!$Q$8,0,SUM(р_дни!$J:$J))+SUMIFS(факт_операции!$L:$L,факт_операции!$D:$D,D656,факт_операции!$I:$I,операции!$F$8)-SUMIFS(факт_операции!$L:$L,факт_операции!$D:$D,D656,факт_операции!$I:$I,операции!$F$9)+SUMIFS(факт_операции!$L:$L,факт_операции!$D:$D,D656,факт_операции!$I:$I,операции!$F$10)-SUMIFS(факт_операции!$L:$L,факт_операции!$D:$D,D656,факт_операции!$I:$I,операции!$F$11))</f>
        <v>0</v>
      </c>
      <c r="J656" s="48">
        <f>ROUND(IF(D656="",0,IF(SUM(р_дни!$J:$J)=0,0,(SUMIFS(БЮДЖЕТ!$V:$V,БЮДЖЕТ!$P:$P,$D656)*IF(G656=ФИО!$Q$8,0,SUM(р_дни!$J:$J))+SUMIFS(факт_операции!$Q:$Q,факт_операции!$D:$D,$D656)*1000)/SUM(р_дни!$J:$J)))/100,0)*100</f>
        <v>0</v>
      </c>
      <c r="K656" s="48">
        <f>IF(D656="",0,SUMIFS(факт_операции!$O:$O,факт_операции!$D:$D,D656)-IF(SUMIFS(факт_операции!$Q:$Q,факт_операции!$D:$D,D656)&lt;&gt;0,SUMIFS(факт_операции!$O:$O,факт_операции!$D:$D,D656,факт_операции!$N:$N,операции!$H$11),0))</f>
        <v>0</v>
      </c>
      <c r="L656" s="48">
        <f>IF(D656="",0,SUMIFS(факт_операции!$T:$T,факт_операции!$D:$D,D656))</f>
        <v>0</v>
      </c>
      <c r="M656" s="86">
        <f t="shared" si="21"/>
        <v>0</v>
      </c>
      <c r="N656" s="36"/>
      <c r="O656" s="92"/>
      <c r="P656" s="96"/>
    </row>
    <row r="657" spans="1:16" x14ac:dyDescent="0.25">
      <c r="A657" s="1"/>
      <c r="B657" s="1"/>
      <c r="C657" s="5">
        <f t="shared" si="22"/>
        <v>647</v>
      </c>
      <c r="D657" s="19" t="str">
        <f>IF(C657&gt;MAX(БЮДЖЕТ!$C:$C),"",INDEX(БЮДЖЕТ!$P$11:$P$9415,C657))</f>
        <v/>
      </c>
      <c r="E657" s="22">
        <f>IF(D657="",0,IF(COUNTIF(БЮДЖЕТ!$P:$P,D657)=1,0,1))</f>
        <v>0</v>
      </c>
      <c r="F657" s="19" t="str">
        <f>IF($D657="","",INDEX(БЮДЖЕТ!$N:$N,SUMIFS(БЮДЖЕТ!$B:$B,БЮДЖЕТ!$P:$P,$D657)))</f>
        <v/>
      </c>
      <c r="G657" s="19" t="str">
        <f>IF($D657="","",INDEX(БЮДЖЕТ!$X:$X,SUMIFS(БЮДЖЕТ!$B:$B,БЮДЖЕТ!$P:$P,$D657)))</f>
        <v/>
      </c>
      <c r="H657" s="36"/>
      <c r="I657" s="30">
        <f>IF(D657="",0,IF(G657=ФИО!$Q$8,0,SUM(р_дни!$J:$J))+SUMIFS(факт_операции!$L:$L,факт_операции!$D:$D,D657,факт_операции!$I:$I,операции!$F$8)-SUMIFS(факт_операции!$L:$L,факт_операции!$D:$D,D657,факт_операции!$I:$I,операции!$F$9)+SUMIFS(факт_операции!$L:$L,факт_операции!$D:$D,D657,факт_операции!$I:$I,операции!$F$10)-SUMIFS(факт_операции!$L:$L,факт_операции!$D:$D,D657,факт_операции!$I:$I,операции!$F$11))</f>
        <v>0</v>
      </c>
      <c r="J657" s="48">
        <f>ROUND(IF(D657="",0,IF(SUM(р_дни!$J:$J)=0,0,(SUMIFS(БЮДЖЕТ!$V:$V,БЮДЖЕТ!$P:$P,$D657)*IF(G657=ФИО!$Q$8,0,SUM(р_дни!$J:$J))+SUMIFS(факт_операции!$Q:$Q,факт_операции!$D:$D,$D657)*1000)/SUM(р_дни!$J:$J)))/100,0)*100</f>
        <v>0</v>
      </c>
      <c r="K657" s="48">
        <f>IF(D657="",0,SUMIFS(факт_операции!$O:$O,факт_операции!$D:$D,D657)-IF(SUMIFS(факт_операции!$Q:$Q,факт_операции!$D:$D,D657)&lt;&gt;0,SUMIFS(факт_операции!$O:$O,факт_операции!$D:$D,D657,факт_операции!$N:$N,операции!$H$11),0))</f>
        <v>0</v>
      </c>
      <c r="L657" s="48">
        <f>IF(D657="",0,SUMIFS(факт_операции!$T:$T,факт_операции!$D:$D,D657))</f>
        <v>0</v>
      </c>
      <c r="M657" s="86">
        <f t="shared" si="21"/>
        <v>0</v>
      </c>
      <c r="N657" s="36"/>
      <c r="O657" s="92"/>
      <c r="P657" s="96"/>
    </row>
    <row r="658" spans="1:16" x14ac:dyDescent="0.25">
      <c r="A658" s="1"/>
      <c r="B658" s="1"/>
      <c r="C658" s="5">
        <f t="shared" si="22"/>
        <v>648</v>
      </c>
      <c r="D658" s="19" t="str">
        <f>IF(C658&gt;MAX(БЮДЖЕТ!$C:$C),"",INDEX(БЮДЖЕТ!$P$11:$P$9415,C658))</f>
        <v/>
      </c>
      <c r="E658" s="22">
        <f>IF(D658="",0,IF(COUNTIF(БЮДЖЕТ!$P:$P,D658)=1,0,1))</f>
        <v>0</v>
      </c>
      <c r="F658" s="19" t="str">
        <f>IF($D658="","",INDEX(БЮДЖЕТ!$N:$N,SUMIFS(БЮДЖЕТ!$B:$B,БЮДЖЕТ!$P:$P,$D658)))</f>
        <v/>
      </c>
      <c r="G658" s="19" t="str">
        <f>IF($D658="","",INDEX(БЮДЖЕТ!$X:$X,SUMIFS(БЮДЖЕТ!$B:$B,БЮДЖЕТ!$P:$P,$D658)))</f>
        <v/>
      </c>
      <c r="H658" s="36"/>
      <c r="I658" s="30">
        <f>IF(D658="",0,IF(G658=ФИО!$Q$8,0,SUM(р_дни!$J:$J))+SUMIFS(факт_операции!$L:$L,факт_операции!$D:$D,D658,факт_операции!$I:$I,операции!$F$8)-SUMIFS(факт_операции!$L:$L,факт_операции!$D:$D,D658,факт_операции!$I:$I,операции!$F$9)+SUMIFS(факт_операции!$L:$L,факт_операции!$D:$D,D658,факт_операции!$I:$I,операции!$F$10)-SUMIFS(факт_операции!$L:$L,факт_операции!$D:$D,D658,факт_операции!$I:$I,операции!$F$11))</f>
        <v>0</v>
      </c>
      <c r="J658" s="48">
        <f>ROUND(IF(D658="",0,IF(SUM(р_дни!$J:$J)=0,0,(SUMIFS(БЮДЖЕТ!$V:$V,БЮДЖЕТ!$P:$P,$D658)*IF(G658=ФИО!$Q$8,0,SUM(р_дни!$J:$J))+SUMIFS(факт_операции!$Q:$Q,факт_операции!$D:$D,$D658)*1000)/SUM(р_дни!$J:$J)))/100,0)*100</f>
        <v>0</v>
      </c>
      <c r="K658" s="48">
        <f>IF(D658="",0,SUMIFS(факт_операции!$O:$O,факт_операции!$D:$D,D658)-IF(SUMIFS(факт_операции!$Q:$Q,факт_операции!$D:$D,D658)&lt;&gt;0,SUMIFS(факт_операции!$O:$O,факт_операции!$D:$D,D658,факт_операции!$N:$N,операции!$H$11),0))</f>
        <v>0</v>
      </c>
      <c r="L658" s="48">
        <f>IF(D658="",0,SUMIFS(факт_операции!$T:$T,факт_операции!$D:$D,D658))</f>
        <v>0</v>
      </c>
      <c r="M658" s="86">
        <f t="shared" si="21"/>
        <v>0</v>
      </c>
      <c r="N658" s="36"/>
      <c r="O658" s="92"/>
      <c r="P658" s="96"/>
    </row>
    <row r="659" spans="1:16" x14ac:dyDescent="0.25">
      <c r="A659" s="1"/>
      <c r="B659" s="1"/>
      <c r="C659" s="5">
        <f t="shared" si="22"/>
        <v>649</v>
      </c>
      <c r="D659" s="19" t="str">
        <f>IF(C659&gt;MAX(БЮДЖЕТ!$C:$C),"",INDEX(БЮДЖЕТ!$P$11:$P$9415,C659))</f>
        <v/>
      </c>
      <c r="E659" s="22">
        <f>IF(D659="",0,IF(COUNTIF(БЮДЖЕТ!$P:$P,D659)=1,0,1))</f>
        <v>0</v>
      </c>
      <c r="F659" s="19" t="str">
        <f>IF($D659="","",INDEX(БЮДЖЕТ!$N:$N,SUMIFS(БЮДЖЕТ!$B:$B,БЮДЖЕТ!$P:$P,$D659)))</f>
        <v/>
      </c>
      <c r="G659" s="19" t="str">
        <f>IF($D659="","",INDEX(БЮДЖЕТ!$X:$X,SUMIFS(БЮДЖЕТ!$B:$B,БЮДЖЕТ!$P:$P,$D659)))</f>
        <v/>
      </c>
      <c r="H659" s="36"/>
      <c r="I659" s="30">
        <f>IF(D659="",0,IF(G659=ФИО!$Q$8,0,SUM(р_дни!$J:$J))+SUMIFS(факт_операции!$L:$L,факт_операции!$D:$D,D659,факт_операции!$I:$I,операции!$F$8)-SUMIFS(факт_операции!$L:$L,факт_операции!$D:$D,D659,факт_операции!$I:$I,операции!$F$9)+SUMIFS(факт_операции!$L:$L,факт_операции!$D:$D,D659,факт_операции!$I:$I,операции!$F$10)-SUMIFS(факт_операции!$L:$L,факт_операции!$D:$D,D659,факт_операции!$I:$I,операции!$F$11))</f>
        <v>0</v>
      </c>
      <c r="J659" s="48">
        <f>ROUND(IF(D659="",0,IF(SUM(р_дни!$J:$J)=0,0,(SUMIFS(БЮДЖЕТ!$V:$V,БЮДЖЕТ!$P:$P,$D659)*IF(G659=ФИО!$Q$8,0,SUM(р_дни!$J:$J))+SUMIFS(факт_операции!$Q:$Q,факт_операции!$D:$D,$D659)*1000)/SUM(р_дни!$J:$J)))/100,0)*100</f>
        <v>0</v>
      </c>
      <c r="K659" s="48">
        <f>IF(D659="",0,SUMIFS(факт_операции!$O:$O,факт_операции!$D:$D,D659)-IF(SUMIFS(факт_операции!$Q:$Q,факт_операции!$D:$D,D659)&lt;&gt;0,SUMIFS(факт_операции!$O:$O,факт_операции!$D:$D,D659,факт_операции!$N:$N,операции!$H$11),0))</f>
        <v>0</v>
      </c>
      <c r="L659" s="48">
        <f>IF(D659="",0,SUMIFS(факт_операции!$T:$T,факт_операции!$D:$D,D659))</f>
        <v>0</v>
      </c>
      <c r="M659" s="86">
        <f t="shared" si="21"/>
        <v>0</v>
      </c>
      <c r="N659" s="36"/>
      <c r="O659" s="92"/>
      <c r="P659" s="96"/>
    </row>
    <row r="660" spans="1:16" x14ac:dyDescent="0.25">
      <c r="A660" s="1"/>
      <c r="B660" s="1"/>
      <c r="C660" s="5">
        <f t="shared" si="22"/>
        <v>650</v>
      </c>
      <c r="D660" s="19" t="str">
        <f>IF(C660&gt;MAX(БЮДЖЕТ!$C:$C),"",INDEX(БЮДЖЕТ!$P$11:$P$9415,C660))</f>
        <v/>
      </c>
      <c r="E660" s="22">
        <f>IF(D660="",0,IF(COUNTIF(БЮДЖЕТ!$P:$P,D660)=1,0,1))</f>
        <v>0</v>
      </c>
      <c r="F660" s="19" t="str">
        <f>IF($D660="","",INDEX(БЮДЖЕТ!$N:$N,SUMIFS(БЮДЖЕТ!$B:$B,БЮДЖЕТ!$P:$P,$D660)))</f>
        <v/>
      </c>
      <c r="G660" s="19" t="str">
        <f>IF($D660="","",INDEX(БЮДЖЕТ!$X:$X,SUMIFS(БЮДЖЕТ!$B:$B,БЮДЖЕТ!$P:$P,$D660)))</f>
        <v/>
      </c>
      <c r="H660" s="36"/>
      <c r="I660" s="30">
        <f>IF(D660="",0,IF(G660=ФИО!$Q$8,0,SUM(р_дни!$J:$J))+SUMIFS(факт_операции!$L:$L,факт_операции!$D:$D,D660,факт_операции!$I:$I,операции!$F$8)-SUMIFS(факт_операции!$L:$L,факт_операции!$D:$D,D660,факт_операции!$I:$I,операции!$F$9)+SUMIFS(факт_операции!$L:$L,факт_операции!$D:$D,D660,факт_операции!$I:$I,операции!$F$10)-SUMIFS(факт_операции!$L:$L,факт_операции!$D:$D,D660,факт_операции!$I:$I,операции!$F$11))</f>
        <v>0</v>
      </c>
      <c r="J660" s="48">
        <f>ROUND(IF(D660="",0,IF(SUM(р_дни!$J:$J)=0,0,(SUMIFS(БЮДЖЕТ!$V:$V,БЮДЖЕТ!$P:$P,$D660)*IF(G660=ФИО!$Q$8,0,SUM(р_дни!$J:$J))+SUMIFS(факт_операции!$Q:$Q,факт_операции!$D:$D,$D660)*1000)/SUM(р_дни!$J:$J)))/100,0)*100</f>
        <v>0</v>
      </c>
      <c r="K660" s="48">
        <f>IF(D660="",0,SUMIFS(факт_операции!$O:$O,факт_операции!$D:$D,D660)-IF(SUMIFS(факт_операции!$Q:$Q,факт_операции!$D:$D,D660)&lt;&gt;0,SUMIFS(факт_операции!$O:$O,факт_операции!$D:$D,D660,факт_операции!$N:$N,операции!$H$11),0))</f>
        <v>0</v>
      </c>
      <c r="L660" s="48">
        <f>IF(D660="",0,SUMIFS(факт_операции!$T:$T,факт_операции!$D:$D,D660))</f>
        <v>0</v>
      </c>
      <c r="M660" s="86">
        <f t="shared" si="21"/>
        <v>0</v>
      </c>
      <c r="N660" s="36"/>
      <c r="O660" s="92"/>
      <c r="P660" s="96"/>
    </row>
    <row r="661" spans="1:16" x14ac:dyDescent="0.25">
      <c r="A661" s="1"/>
      <c r="B661" s="1"/>
      <c r="C661" s="5">
        <f t="shared" si="22"/>
        <v>651</v>
      </c>
      <c r="D661" s="19" t="str">
        <f>IF(C661&gt;MAX(БЮДЖЕТ!$C:$C),"",INDEX(БЮДЖЕТ!$P$11:$P$9415,C661))</f>
        <v/>
      </c>
      <c r="E661" s="22">
        <f>IF(D661="",0,IF(COUNTIF(БЮДЖЕТ!$P:$P,D661)=1,0,1))</f>
        <v>0</v>
      </c>
      <c r="F661" s="19" t="str">
        <f>IF($D661="","",INDEX(БЮДЖЕТ!$N:$N,SUMIFS(БЮДЖЕТ!$B:$B,БЮДЖЕТ!$P:$P,$D661)))</f>
        <v/>
      </c>
      <c r="G661" s="19" t="str">
        <f>IF($D661="","",INDEX(БЮДЖЕТ!$X:$X,SUMIFS(БЮДЖЕТ!$B:$B,БЮДЖЕТ!$P:$P,$D661)))</f>
        <v/>
      </c>
      <c r="H661" s="36"/>
      <c r="I661" s="30">
        <f>IF(D661="",0,IF(G661=ФИО!$Q$8,0,SUM(р_дни!$J:$J))+SUMIFS(факт_операции!$L:$L,факт_операции!$D:$D,D661,факт_операции!$I:$I,операции!$F$8)-SUMIFS(факт_операции!$L:$L,факт_операции!$D:$D,D661,факт_операции!$I:$I,операции!$F$9)+SUMIFS(факт_операции!$L:$L,факт_операции!$D:$D,D661,факт_операции!$I:$I,операции!$F$10)-SUMIFS(факт_операции!$L:$L,факт_операции!$D:$D,D661,факт_операции!$I:$I,операции!$F$11))</f>
        <v>0</v>
      </c>
      <c r="J661" s="48">
        <f>ROUND(IF(D661="",0,IF(SUM(р_дни!$J:$J)=0,0,(SUMIFS(БЮДЖЕТ!$V:$V,БЮДЖЕТ!$P:$P,$D661)*IF(G661=ФИО!$Q$8,0,SUM(р_дни!$J:$J))+SUMIFS(факт_операции!$Q:$Q,факт_операции!$D:$D,$D661)*1000)/SUM(р_дни!$J:$J)))/100,0)*100</f>
        <v>0</v>
      </c>
      <c r="K661" s="48">
        <f>IF(D661="",0,SUMIFS(факт_операции!$O:$O,факт_операции!$D:$D,D661)-IF(SUMIFS(факт_операции!$Q:$Q,факт_операции!$D:$D,D661)&lt;&gt;0,SUMIFS(факт_операции!$O:$O,факт_операции!$D:$D,D661,факт_операции!$N:$N,операции!$H$11),0))</f>
        <v>0</v>
      </c>
      <c r="L661" s="48">
        <f>IF(D661="",0,SUMIFS(факт_операции!$T:$T,факт_операции!$D:$D,D661))</f>
        <v>0</v>
      </c>
      <c r="M661" s="86">
        <f t="shared" si="21"/>
        <v>0</v>
      </c>
      <c r="N661" s="36"/>
      <c r="O661" s="92"/>
      <c r="P661" s="96"/>
    </row>
    <row r="662" spans="1:16" x14ac:dyDescent="0.25">
      <c r="A662" s="1"/>
      <c r="B662" s="1"/>
      <c r="C662" s="5">
        <f t="shared" si="22"/>
        <v>652</v>
      </c>
      <c r="D662" s="19" t="str">
        <f>IF(C662&gt;MAX(БЮДЖЕТ!$C:$C),"",INDEX(БЮДЖЕТ!$P$11:$P$9415,C662))</f>
        <v/>
      </c>
      <c r="E662" s="22">
        <f>IF(D662="",0,IF(COUNTIF(БЮДЖЕТ!$P:$P,D662)=1,0,1))</f>
        <v>0</v>
      </c>
      <c r="F662" s="19" t="str">
        <f>IF($D662="","",INDEX(БЮДЖЕТ!$N:$N,SUMIFS(БЮДЖЕТ!$B:$B,БЮДЖЕТ!$P:$P,$D662)))</f>
        <v/>
      </c>
      <c r="G662" s="19" t="str">
        <f>IF($D662="","",INDEX(БЮДЖЕТ!$X:$X,SUMIFS(БЮДЖЕТ!$B:$B,БЮДЖЕТ!$P:$P,$D662)))</f>
        <v/>
      </c>
      <c r="H662" s="36"/>
      <c r="I662" s="30">
        <f>IF(D662="",0,IF(G662=ФИО!$Q$8,0,SUM(р_дни!$J:$J))+SUMIFS(факт_операции!$L:$L,факт_операции!$D:$D,D662,факт_операции!$I:$I,операции!$F$8)-SUMIFS(факт_операции!$L:$L,факт_операции!$D:$D,D662,факт_операции!$I:$I,операции!$F$9)+SUMIFS(факт_операции!$L:$L,факт_операции!$D:$D,D662,факт_операции!$I:$I,операции!$F$10)-SUMIFS(факт_операции!$L:$L,факт_операции!$D:$D,D662,факт_операции!$I:$I,операции!$F$11))</f>
        <v>0</v>
      </c>
      <c r="J662" s="48">
        <f>ROUND(IF(D662="",0,IF(SUM(р_дни!$J:$J)=0,0,(SUMIFS(БЮДЖЕТ!$V:$V,БЮДЖЕТ!$P:$P,$D662)*IF(G662=ФИО!$Q$8,0,SUM(р_дни!$J:$J))+SUMIFS(факт_операции!$Q:$Q,факт_операции!$D:$D,$D662)*1000)/SUM(р_дни!$J:$J)))/100,0)*100</f>
        <v>0</v>
      </c>
      <c r="K662" s="48">
        <f>IF(D662="",0,SUMIFS(факт_операции!$O:$O,факт_операции!$D:$D,D662)-IF(SUMIFS(факт_операции!$Q:$Q,факт_операции!$D:$D,D662)&lt;&gt;0,SUMIFS(факт_операции!$O:$O,факт_операции!$D:$D,D662,факт_операции!$N:$N,операции!$H$11),0))</f>
        <v>0</v>
      </c>
      <c r="L662" s="48">
        <f>IF(D662="",0,SUMIFS(факт_операции!$T:$T,факт_операции!$D:$D,D662))</f>
        <v>0</v>
      </c>
      <c r="M662" s="86">
        <f t="shared" si="21"/>
        <v>0</v>
      </c>
      <c r="N662" s="36"/>
      <c r="O662" s="92"/>
      <c r="P662" s="96"/>
    </row>
    <row r="663" spans="1:16" x14ac:dyDescent="0.25">
      <c r="A663" s="1"/>
      <c r="B663" s="1"/>
      <c r="C663" s="5">
        <f t="shared" si="22"/>
        <v>653</v>
      </c>
      <c r="D663" s="19" t="str">
        <f>IF(C663&gt;MAX(БЮДЖЕТ!$C:$C),"",INDEX(БЮДЖЕТ!$P$11:$P$9415,C663))</f>
        <v/>
      </c>
      <c r="E663" s="22">
        <f>IF(D663="",0,IF(COUNTIF(БЮДЖЕТ!$P:$P,D663)=1,0,1))</f>
        <v>0</v>
      </c>
      <c r="F663" s="19" t="str">
        <f>IF($D663="","",INDEX(БЮДЖЕТ!$N:$N,SUMIFS(БЮДЖЕТ!$B:$B,БЮДЖЕТ!$P:$P,$D663)))</f>
        <v/>
      </c>
      <c r="G663" s="19" t="str">
        <f>IF($D663="","",INDEX(БЮДЖЕТ!$X:$X,SUMIFS(БЮДЖЕТ!$B:$B,БЮДЖЕТ!$P:$P,$D663)))</f>
        <v/>
      </c>
      <c r="H663" s="36"/>
      <c r="I663" s="30">
        <f>IF(D663="",0,IF(G663=ФИО!$Q$8,0,SUM(р_дни!$J:$J))+SUMIFS(факт_операции!$L:$L,факт_операции!$D:$D,D663,факт_операции!$I:$I,операции!$F$8)-SUMIFS(факт_операции!$L:$L,факт_операции!$D:$D,D663,факт_операции!$I:$I,операции!$F$9)+SUMIFS(факт_операции!$L:$L,факт_операции!$D:$D,D663,факт_операции!$I:$I,операции!$F$10)-SUMIFS(факт_операции!$L:$L,факт_операции!$D:$D,D663,факт_операции!$I:$I,операции!$F$11))</f>
        <v>0</v>
      </c>
      <c r="J663" s="48">
        <f>ROUND(IF(D663="",0,IF(SUM(р_дни!$J:$J)=0,0,(SUMIFS(БЮДЖЕТ!$V:$V,БЮДЖЕТ!$P:$P,$D663)*IF(G663=ФИО!$Q$8,0,SUM(р_дни!$J:$J))+SUMIFS(факт_операции!$Q:$Q,факт_операции!$D:$D,$D663)*1000)/SUM(р_дни!$J:$J)))/100,0)*100</f>
        <v>0</v>
      </c>
      <c r="K663" s="48">
        <f>IF(D663="",0,SUMIFS(факт_операции!$O:$O,факт_операции!$D:$D,D663)-IF(SUMIFS(факт_операции!$Q:$Q,факт_операции!$D:$D,D663)&lt;&gt;0,SUMIFS(факт_операции!$O:$O,факт_операции!$D:$D,D663,факт_операции!$N:$N,операции!$H$11),0))</f>
        <v>0</v>
      </c>
      <c r="L663" s="48">
        <f>IF(D663="",0,SUMIFS(факт_операции!$T:$T,факт_операции!$D:$D,D663))</f>
        <v>0</v>
      </c>
      <c r="M663" s="86">
        <f t="shared" si="21"/>
        <v>0</v>
      </c>
      <c r="N663" s="36"/>
      <c r="O663" s="92"/>
      <c r="P663" s="96"/>
    </row>
    <row r="664" spans="1:16" x14ac:dyDescent="0.25">
      <c r="A664" s="1"/>
      <c r="B664" s="1"/>
      <c r="C664" s="5">
        <f t="shared" si="22"/>
        <v>654</v>
      </c>
      <c r="D664" s="19" t="str">
        <f>IF(C664&gt;MAX(БЮДЖЕТ!$C:$C),"",INDEX(БЮДЖЕТ!$P$11:$P$9415,C664))</f>
        <v/>
      </c>
      <c r="E664" s="22">
        <f>IF(D664="",0,IF(COUNTIF(БЮДЖЕТ!$P:$P,D664)=1,0,1))</f>
        <v>0</v>
      </c>
      <c r="F664" s="19" t="str">
        <f>IF($D664="","",INDEX(БЮДЖЕТ!$N:$N,SUMIFS(БЮДЖЕТ!$B:$B,БЮДЖЕТ!$P:$P,$D664)))</f>
        <v/>
      </c>
      <c r="G664" s="19" t="str">
        <f>IF($D664="","",INDEX(БЮДЖЕТ!$X:$X,SUMIFS(БЮДЖЕТ!$B:$B,БЮДЖЕТ!$P:$P,$D664)))</f>
        <v/>
      </c>
      <c r="H664" s="36"/>
      <c r="I664" s="30">
        <f>IF(D664="",0,IF(G664=ФИО!$Q$8,0,SUM(р_дни!$J:$J))+SUMIFS(факт_операции!$L:$L,факт_операции!$D:$D,D664,факт_операции!$I:$I,операции!$F$8)-SUMIFS(факт_операции!$L:$L,факт_операции!$D:$D,D664,факт_операции!$I:$I,операции!$F$9)+SUMIFS(факт_операции!$L:$L,факт_операции!$D:$D,D664,факт_операции!$I:$I,операции!$F$10)-SUMIFS(факт_операции!$L:$L,факт_операции!$D:$D,D664,факт_операции!$I:$I,операции!$F$11))</f>
        <v>0</v>
      </c>
      <c r="J664" s="48">
        <f>ROUND(IF(D664="",0,IF(SUM(р_дни!$J:$J)=0,0,(SUMIFS(БЮДЖЕТ!$V:$V,БЮДЖЕТ!$P:$P,$D664)*IF(G664=ФИО!$Q$8,0,SUM(р_дни!$J:$J))+SUMIFS(факт_операции!$Q:$Q,факт_операции!$D:$D,$D664)*1000)/SUM(р_дни!$J:$J)))/100,0)*100</f>
        <v>0</v>
      </c>
      <c r="K664" s="48">
        <f>IF(D664="",0,SUMIFS(факт_операции!$O:$O,факт_операции!$D:$D,D664)-IF(SUMIFS(факт_операции!$Q:$Q,факт_операции!$D:$D,D664)&lt;&gt;0,SUMIFS(факт_операции!$O:$O,факт_операции!$D:$D,D664,факт_операции!$N:$N,операции!$H$11),0))</f>
        <v>0</v>
      </c>
      <c r="L664" s="48">
        <f>IF(D664="",0,SUMIFS(факт_операции!$T:$T,факт_операции!$D:$D,D664))</f>
        <v>0</v>
      </c>
      <c r="M664" s="86">
        <f t="shared" si="21"/>
        <v>0</v>
      </c>
      <c r="N664" s="36"/>
      <c r="O664" s="92"/>
      <c r="P664" s="96"/>
    </row>
    <row r="665" spans="1:16" x14ac:dyDescent="0.25">
      <c r="A665" s="1"/>
      <c r="B665" s="1"/>
      <c r="C665" s="5">
        <f t="shared" si="22"/>
        <v>655</v>
      </c>
      <c r="D665" s="19" t="str">
        <f>IF(C665&gt;MAX(БЮДЖЕТ!$C:$C),"",INDEX(БЮДЖЕТ!$P$11:$P$9415,C665))</f>
        <v/>
      </c>
      <c r="E665" s="22">
        <f>IF(D665="",0,IF(COUNTIF(БЮДЖЕТ!$P:$P,D665)=1,0,1))</f>
        <v>0</v>
      </c>
      <c r="F665" s="19" t="str">
        <f>IF($D665="","",INDEX(БЮДЖЕТ!$N:$N,SUMIFS(БЮДЖЕТ!$B:$B,БЮДЖЕТ!$P:$P,$D665)))</f>
        <v/>
      </c>
      <c r="G665" s="19" t="str">
        <f>IF($D665="","",INDEX(БЮДЖЕТ!$X:$X,SUMIFS(БЮДЖЕТ!$B:$B,БЮДЖЕТ!$P:$P,$D665)))</f>
        <v/>
      </c>
      <c r="H665" s="36"/>
      <c r="I665" s="30">
        <f>IF(D665="",0,IF(G665=ФИО!$Q$8,0,SUM(р_дни!$J:$J))+SUMIFS(факт_операции!$L:$L,факт_операции!$D:$D,D665,факт_операции!$I:$I,операции!$F$8)-SUMIFS(факт_операции!$L:$L,факт_операции!$D:$D,D665,факт_операции!$I:$I,операции!$F$9)+SUMIFS(факт_операции!$L:$L,факт_операции!$D:$D,D665,факт_операции!$I:$I,операции!$F$10)-SUMIFS(факт_операции!$L:$L,факт_операции!$D:$D,D665,факт_операции!$I:$I,операции!$F$11))</f>
        <v>0</v>
      </c>
      <c r="J665" s="48">
        <f>ROUND(IF(D665="",0,IF(SUM(р_дни!$J:$J)=0,0,(SUMIFS(БЮДЖЕТ!$V:$V,БЮДЖЕТ!$P:$P,$D665)*IF(G665=ФИО!$Q$8,0,SUM(р_дни!$J:$J))+SUMIFS(факт_операции!$Q:$Q,факт_операции!$D:$D,$D665)*1000)/SUM(р_дни!$J:$J)))/100,0)*100</f>
        <v>0</v>
      </c>
      <c r="K665" s="48">
        <f>IF(D665="",0,SUMIFS(факт_операции!$O:$O,факт_операции!$D:$D,D665)-IF(SUMIFS(факт_операции!$Q:$Q,факт_операции!$D:$D,D665)&lt;&gt;0,SUMIFS(факт_операции!$O:$O,факт_операции!$D:$D,D665,факт_операции!$N:$N,операции!$H$11),0))</f>
        <v>0</v>
      </c>
      <c r="L665" s="48">
        <f>IF(D665="",0,SUMIFS(факт_операции!$T:$T,факт_операции!$D:$D,D665))</f>
        <v>0</v>
      </c>
      <c r="M665" s="86">
        <f t="shared" si="21"/>
        <v>0</v>
      </c>
      <c r="N665" s="36"/>
      <c r="O665" s="92"/>
      <c r="P665" s="96"/>
    </row>
    <row r="666" spans="1:16" x14ac:dyDescent="0.25">
      <c r="A666" s="1"/>
      <c r="B666" s="1"/>
      <c r="C666" s="5">
        <f t="shared" si="22"/>
        <v>656</v>
      </c>
      <c r="D666" s="19" t="str">
        <f>IF(C666&gt;MAX(БЮДЖЕТ!$C:$C),"",INDEX(БЮДЖЕТ!$P$11:$P$9415,C666))</f>
        <v/>
      </c>
      <c r="E666" s="22">
        <f>IF(D666="",0,IF(COUNTIF(БЮДЖЕТ!$P:$P,D666)=1,0,1))</f>
        <v>0</v>
      </c>
      <c r="F666" s="19" t="str">
        <f>IF($D666="","",INDEX(БЮДЖЕТ!$N:$N,SUMIFS(БЮДЖЕТ!$B:$B,БЮДЖЕТ!$P:$P,$D666)))</f>
        <v/>
      </c>
      <c r="G666" s="19" t="str">
        <f>IF($D666="","",INDEX(БЮДЖЕТ!$X:$X,SUMIFS(БЮДЖЕТ!$B:$B,БЮДЖЕТ!$P:$P,$D666)))</f>
        <v/>
      </c>
      <c r="H666" s="36"/>
      <c r="I666" s="30">
        <f>IF(D666="",0,IF(G666=ФИО!$Q$8,0,SUM(р_дни!$J:$J))+SUMIFS(факт_операции!$L:$L,факт_операции!$D:$D,D666,факт_операции!$I:$I,операции!$F$8)-SUMIFS(факт_операции!$L:$L,факт_операции!$D:$D,D666,факт_операции!$I:$I,операции!$F$9)+SUMIFS(факт_операции!$L:$L,факт_операции!$D:$D,D666,факт_операции!$I:$I,операции!$F$10)-SUMIFS(факт_операции!$L:$L,факт_операции!$D:$D,D666,факт_операции!$I:$I,операции!$F$11))</f>
        <v>0</v>
      </c>
      <c r="J666" s="48">
        <f>ROUND(IF(D666="",0,IF(SUM(р_дни!$J:$J)=0,0,(SUMIFS(БЮДЖЕТ!$V:$V,БЮДЖЕТ!$P:$P,$D666)*IF(G666=ФИО!$Q$8,0,SUM(р_дни!$J:$J))+SUMIFS(факт_операции!$Q:$Q,факт_операции!$D:$D,$D666)*1000)/SUM(р_дни!$J:$J)))/100,0)*100</f>
        <v>0</v>
      </c>
      <c r="K666" s="48">
        <f>IF(D666="",0,SUMIFS(факт_операции!$O:$O,факт_операции!$D:$D,D666)-IF(SUMIFS(факт_операции!$Q:$Q,факт_операции!$D:$D,D666)&lt;&gt;0,SUMIFS(факт_операции!$O:$O,факт_операции!$D:$D,D666,факт_операции!$N:$N,операции!$H$11),0))</f>
        <v>0</v>
      </c>
      <c r="L666" s="48">
        <f>IF(D666="",0,SUMIFS(факт_операции!$T:$T,факт_операции!$D:$D,D666))</f>
        <v>0</v>
      </c>
      <c r="M666" s="86">
        <f t="shared" si="21"/>
        <v>0</v>
      </c>
      <c r="N666" s="36"/>
      <c r="O666" s="92"/>
      <c r="P666" s="96"/>
    </row>
    <row r="667" spans="1:16" x14ac:dyDescent="0.25">
      <c r="A667" s="1"/>
      <c r="B667" s="1"/>
      <c r="C667" s="5">
        <f t="shared" si="22"/>
        <v>657</v>
      </c>
      <c r="D667" s="19" t="str">
        <f>IF(C667&gt;MAX(БЮДЖЕТ!$C:$C),"",INDEX(БЮДЖЕТ!$P$11:$P$9415,C667))</f>
        <v/>
      </c>
      <c r="E667" s="22">
        <f>IF(D667="",0,IF(COUNTIF(БЮДЖЕТ!$P:$P,D667)=1,0,1))</f>
        <v>0</v>
      </c>
      <c r="F667" s="19" t="str">
        <f>IF($D667="","",INDEX(БЮДЖЕТ!$N:$N,SUMIFS(БЮДЖЕТ!$B:$B,БЮДЖЕТ!$P:$P,$D667)))</f>
        <v/>
      </c>
      <c r="G667" s="19" t="str">
        <f>IF($D667="","",INDEX(БЮДЖЕТ!$X:$X,SUMIFS(БЮДЖЕТ!$B:$B,БЮДЖЕТ!$P:$P,$D667)))</f>
        <v/>
      </c>
      <c r="H667" s="36"/>
      <c r="I667" s="30">
        <f>IF(D667="",0,IF(G667=ФИО!$Q$8,0,SUM(р_дни!$J:$J))+SUMIFS(факт_операции!$L:$L,факт_операции!$D:$D,D667,факт_операции!$I:$I,операции!$F$8)-SUMIFS(факт_операции!$L:$L,факт_операции!$D:$D,D667,факт_операции!$I:$I,операции!$F$9)+SUMIFS(факт_операции!$L:$L,факт_операции!$D:$D,D667,факт_операции!$I:$I,операции!$F$10)-SUMIFS(факт_операции!$L:$L,факт_операции!$D:$D,D667,факт_операции!$I:$I,операции!$F$11))</f>
        <v>0</v>
      </c>
      <c r="J667" s="48">
        <f>ROUND(IF(D667="",0,IF(SUM(р_дни!$J:$J)=0,0,(SUMIFS(БЮДЖЕТ!$V:$V,БЮДЖЕТ!$P:$P,$D667)*IF(G667=ФИО!$Q$8,0,SUM(р_дни!$J:$J))+SUMIFS(факт_операции!$Q:$Q,факт_операции!$D:$D,$D667)*1000)/SUM(р_дни!$J:$J)))/100,0)*100</f>
        <v>0</v>
      </c>
      <c r="K667" s="48">
        <f>IF(D667="",0,SUMIFS(факт_операции!$O:$O,факт_операции!$D:$D,D667)-IF(SUMIFS(факт_операции!$Q:$Q,факт_операции!$D:$D,D667)&lt;&gt;0,SUMIFS(факт_операции!$O:$O,факт_операции!$D:$D,D667,факт_операции!$N:$N,операции!$H$11),0))</f>
        <v>0</v>
      </c>
      <c r="L667" s="48">
        <f>IF(D667="",0,SUMIFS(факт_операции!$T:$T,факт_операции!$D:$D,D667))</f>
        <v>0</v>
      </c>
      <c r="M667" s="86">
        <f t="shared" si="21"/>
        <v>0</v>
      </c>
      <c r="N667" s="36"/>
      <c r="O667" s="92"/>
      <c r="P667" s="96"/>
    </row>
    <row r="668" spans="1:16" x14ac:dyDescent="0.25">
      <c r="A668" s="1"/>
      <c r="B668" s="1"/>
      <c r="C668" s="5">
        <f t="shared" si="22"/>
        <v>658</v>
      </c>
      <c r="D668" s="19" t="str">
        <f>IF(C668&gt;MAX(БЮДЖЕТ!$C:$C),"",INDEX(БЮДЖЕТ!$P$11:$P$9415,C668))</f>
        <v/>
      </c>
      <c r="E668" s="22">
        <f>IF(D668="",0,IF(COUNTIF(БЮДЖЕТ!$P:$P,D668)=1,0,1))</f>
        <v>0</v>
      </c>
      <c r="F668" s="19" t="str">
        <f>IF($D668="","",INDEX(БЮДЖЕТ!$N:$N,SUMIFS(БЮДЖЕТ!$B:$B,БЮДЖЕТ!$P:$P,$D668)))</f>
        <v/>
      </c>
      <c r="G668" s="19" t="str">
        <f>IF($D668="","",INDEX(БЮДЖЕТ!$X:$X,SUMIFS(БЮДЖЕТ!$B:$B,БЮДЖЕТ!$P:$P,$D668)))</f>
        <v/>
      </c>
      <c r="H668" s="36"/>
      <c r="I668" s="30">
        <f>IF(D668="",0,IF(G668=ФИО!$Q$8,0,SUM(р_дни!$J:$J))+SUMIFS(факт_операции!$L:$L,факт_операции!$D:$D,D668,факт_операции!$I:$I,операции!$F$8)-SUMIFS(факт_операции!$L:$L,факт_операции!$D:$D,D668,факт_операции!$I:$I,операции!$F$9)+SUMIFS(факт_операции!$L:$L,факт_операции!$D:$D,D668,факт_операции!$I:$I,операции!$F$10)-SUMIFS(факт_операции!$L:$L,факт_операции!$D:$D,D668,факт_операции!$I:$I,операции!$F$11))</f>
        <v>0</v>
      </c>
      <c r="J668" s="48">
        <f>ROUND(IF(D668="",0,IF(SUM(р_дни!$J:$J)=0,0,(SUMIFS(БЮДЖЕТ!$V:$V,БЮДЖЕТ!$P:$P,$D668)*IF(G668=ФИО!$Q$8,0,SUM(р_дни!$J:$J))+SUMIFS(факт_операции!$Q:$Q,факт_операции!$D:$D,$D668)*1000)/SUM(р_дни!$J:$J)))/100,0)*100</f>
        <v>0</v>
      </c>
      <c r="K668" s="48">
        <f>IF(D668="",0,SUMIFS(факт_операции!$O:$O,факт_операции!$D:$D,D668)-IF(SUMIFS(факт_операции!$Q:$Q,факт_операции!$D:$D,D668)&lt;&gt;0,SUMIFS(факт_операции!$O:$O,факт_операции!$D:$D,D668,факт_операции!$N:$N,операции!$H$11),0))</f>
        <v>0</v>
      </c>
      <c r="L668" s="48">
        <f>IF(D668="",0,SUMIFS(факт_операции!$T:$T,факт_операции!$D:$D,D668))</f>
        <v>0</v>
      </c>
      <c r="M668" s="86">
        <f t="shared" si="21"/>
        <v>0</v>
      </c>
      <c r="N668" s="36"/>
      <c r="O668" s="92"/>
      <c r="P668" s="96"/>
    </row>
    <row r="669" spans="1:16" x14ac:dyDescent="0.25">
      <c r="A669" s="1"/>
      <c r="B669" s="1"/>
      <c r="C669" s="5">
        <f t="shared" si="22"/>
        <v>659</v>
      </c>
      <c r="D669" s="19" t="str">
        <f>IF(C669&gt;MAX(БЮДЖЕТ!$C:$C),"",INDEX(БЮДЖЕТ!$P$11:$P$9415,C669))</f>
        <v/>
      </c>
      <c r="E669" s="22">
        <f>IF(D669="",0,IF(COUNTIF(БЮДЖЕТ!$P:$P,D669)=1,0,1))</f>
        <v>0</v>
      </c>
      <c r="F669" s="19" t="str">
        <f>IF($D669="","",INDEX(БЮДЖЕТ!$N:$N,SUMIFS(БЮДЖЕТ!$B:$B,БЮДЖЕТ!$P:$P,$D669)))</f>
        <v/>
      </c>
      <c r="G669" s="19" t="str">
        <f>IF($D669="","",INDEX(БЮДЖЕТ!$X:$X,SUMIFS(БЮДЖЕТ!$B:$B,БЮДЖЕТ!$P:$P,$D669)))</f>
        <v/>
      </c>
      <c r="H669" s="36"/>
      <c r="I669" s="30">
        <f>IF(D669="",0,IF(G669=ФИО!$Q$8,0,SUM(р_дни!$J:$J))+SUMIFS(факт_операции!$L:$L,факт_операции!$D:$D,D669,факт_операции!$I:$I,операции!$F$8)-SUMIFS(факт_операции!$L:$L,факт_операции!$D:$D,D669,факт_операции!$I:$I,операции!$F$9)+SUMIFS(факт_операции!$L:$L,факт_операции!$D:$D,D669,факт_операции!$I:$I,операции!$F$10)-SUMIFS(факт_операции!$L:$L,факт_операции!$D:$D,D669,факт_операции!$I:$I,операции!$F$11))</f>
        <v>0</v>
      </c>
      <c r="J669" s="48">
        <f>ROUND(IF(D669="",0,IF(SUM(р_дни!$J:$J)=0,0,(SUMIFS(БЮДЖЕТ!$V:$V,БЮДЖЕТ!$P:$P,$D669)*IF(G669=ФИО!$Q$8,0,SUM(р_дни!$J:$J))+SUMIFS(факт_операции!$Q:$Q,факт_операции!$D:$D,$D669)*1000)/SUM(р_дни!$J:$J)))/100,0)*100</f>
        <v>0</v>
      </c>
      <c r="K669" s="48">
        <f>IF(D669="",0,SUMIFS(факт_операции!$O:$O,факт_операции!$D:$D,D669)-IF(SUMIFS(факт_операции!$Q:$Q,факт_операции!$D:$D,D669)&lt;&gt;0,SUMIFS(факт_операции!$O:$O,факт_операции!$D:$D,D669,факт_операции!$N:$N,операции!$H$11),0))</f>
        <v>0</v>
      </c>
      <c r="L669" s="48">
        <f>IF(D669="",0,SUMIFS(факт_операции!$T:$T,факт_операции!$D:$D,D669))</f>
        <v>0</v>
      </c>
      <c r="M669" s="86">
        <f t="shared" si="21"/>
        <v>0</v>
      </c>
      <c r="N669" s="36"/>
      <c r="O669" s="92"/>
      <c r="P669" s="96"/>
    </row>
    <row r="670" spans="1:16" x14ac:dyDescent="0.25">
      <c r="A670" s="1"/>
      <c r="B670" s="1"/>
      <c r="C670" s="5">
        <f t="shared" si="22"/>
        <v>660</v>
      </c>
      <c r="D670" s="19" t="str">
        <f>IF(C670&gt;MAX(БЮДЖЕТ!$C:$C),"",INDEX(БЮДЖЕТ!$P$11:$P$9415,C670))</f>
        <v/>
      </c>
      <c r="E670" s="22">
        <f>IF(D670="",0,IF(COUNTIF(БЮДЖЕТ!$P:$P,D670)=1,0,1))</f>
        <v>0</v>
      </c>
      <c r="F670" s="19" t="str">
        <f>IF($D670="","",INDEX(БЮДЖЕТ!$N:$N,SUMIFS(БЮДЖЕТ!$B:$B,БЮДЖЕТ!$P:$P,$D670)))</f>
        <v/>
      </c>
      <c r="G670" s="19" t="str">
        <f>IF($D670="","",INDEX(БЮДЖЕТ!$X:$X,SUMIFS(БЮДЖЕТ!$B:$B,БЮДЖЕТ!$P:$P,$D670)))</f>
        <v/>
      </c>
      <c r="H670" s="36"/>
      <c r="I670" s="30">
        <f>IF(D670="",0,IF(G670=ФИО!$Q$8,0,SUM(р_дни!$J:$J))+SUMIFS(факт_операции!$L:$L,факт_операции!$D:$D,D670,факт_операции!$I:$I,операции!$F$8)-SUMIFS(факт_операции!$L:$L,факт_операции!$D:$D,D670,факт_операции!$I:$I,операции!$F$9)+SUMIFS(факт_операции!$L:$L,факт_операции!$D:$D,D670,факт_операции!$I:$I,операции!$F$10)-SUMIFS(факт_операции!$L:$L,факт_операции!$D:$D,D670,факт_операции!$I:$I,операции!$F$11))</f>
        <v>0</v>
      </c>
      <c r="J670" s="48">
        <f>ROUND(IF(D670="",0,IF(SUM(р_дни!$J:$J)=0,0,(SUMIFS(БЮДЖЕТ!$V:$V,БЮДЖЕТ!$P:$P,$D670)*IF(G670=ФИО!$Q$8,0,SUM(р_дни!$J:$J))+SUMIFS(факт_операции!$Q:$Q,факт_операции!$D:$D,$D670)*1000)/SUM(р_дни!$J:$J)))/100,0)*100</f>
        <v>0</v>
      </c>
      <c r="K670" s="48">
        <f>IF(D670="",0,SUMIFS(факт_операции!$O:$O,факт_операции!$D:$D,D670)-IF(SUMIFS(факт_операции!$Q:$Q,факт_операции!$D:$D,D670)&lt;&gt;0,SUMIFS(факт_операции!$O:$O,факт_операции!$D:$D,D670,факт_операции!$N:$N,операции!$H$11),0))</f>
        <v>0</v>
      </c>
      <c r="L670" s="48">
        <f>IF(D670="",0,SUMIFS(факт_операции!$T:$T,факт_операции!$D:$D,D670))</f>
        <v>0</v>
      </c>
      <c r="M670" s="86">
        <f t="shared" si="21"/>
        <v>0</v>
      </c>
      <c r="N670" s="36"/>
      <c r="O670" s="92"/>
      <c r="P670" s="96"/>
    </row>
    <row r="671" spans="1:16" x14ac:dyDescent="0.25">
      <c r="A671" s="1"/>
      <c r="B671" s="1"/>
      <c r="C671" s="5">
        <f t="shared" si="22"/>
        <v>661</v>
      </c>
      <c r="D671" s="19" t="str">
        <f>IF(C671&gt;MAX(БЮДЖЕТ!$C:$C),"",INDEX(БЮДЖЕТ!$P$11:$P$9415,C671))</f>
        <v/>
      </c>
      <c r="E671" s="22">
        <f>IF(D671="",0,IF(COUNTIF(БЮДЖЕТ!$P:$P,D671)=1,0,1))</f>
        <v>0</v>
      </c>
      <c r="F671" s="19" t="str">
        <f>IF($D671="","",INDEX(БЮДЖЕТ!$N:$N,SUMIFS(БЮДЖЕТ!$B:$B,БЮДЖЕТ!$P:$P,$D671)))</f>
        <v/>
      </c>
      <c r="G671" s="19" t="str">
        <f>IF($D671="","",INDEX(БЮДЖЕТ!$X:$X,SUMIFS(БЮДЖЕТ!$B:$B,БЮДЖЕТ!$P:$P,$D671)))</f>
        <v/>
      </c>
      <c r="H671" s="36"/>
      <c r="I671" s="30">
        <f>IF(D671="",0,IF(G671=ФИО!$Q$8,0,SUM(р_дни!$J:$J))+SUMIFS(факт_операции!$L:$L,факт_операции!$D:$D,D671,факт_операции!$I:$I,операции!$F$8)-SUMIFS(факт_операции!$L:$L,факт_операции!$D:$D,D671,факт_операции!$I:$I,операции!$F$9)+SUMIFS(факт_операции!$L:$L,факт_операции!$D:$D,D671,факт_операции!$I:$I,операции!$F$10)-SUMIFS(факт_операции!$L:$L,факт_операции!$D:$D,D671,факт_операции!$I:$I,операции!$F$11))</f>
        <v>0</v>
      </c>
      <c r="J671" s="48">
        <f>ROUND(IF(D671="",0,IF(SUM(р_дни!$J:$J)=0,0,(SUMIFS(БЮДЖЕТ!$V:$V,БЮДЖЕТ!$P:$P,$D671)*IF(G671=ФИО!$Q$8,0,SUM(р_дни!$J:$J))+SUMIFS(факт_операции!$Q:$Q,факт_операции!$D:$D,$D671)*1000)/SUM(р_дни!$J:$J)))/100,0)*100</f>
        <v>0</v>
      </c>
      <c r="K671" s="48">
        <f>IF(D671="",0,SUMIFS(факт_операции!$O:$O,факт_операции!$D:$D,D671)-IF(SUMIFS(факт_операции!$Q:$Q,факт_операции!$D:$D,D671)&lt;&gt;0,SUMIFS(факт_операции!$O:$O,факт_операции!$D:$D,D671,факт_операции!$N:$N,операции!$H$11),0))</f>
        <v>0</v>
      </c>
      <c r="L671" s="48">
        <f>IF(D671="",0,SUMIFS(факт_операции!$T:$T,факт_операции!$D:$D,D671))</f>
        <v>0</v>
      </c>
      <c r="M671" s="86">
        <f t="shared" si="21"/>
        <v>0</v>
      </c>
      <c r="N671" s="36"/>
      <c r="O671" s="92"/>
      <c r="P671" s="96"/>
    </row>
    <row r="672" spans="1:16" x14ac:dyDescent="0.25">
      <c r="A672" s="1"/>
      <c r="B672" s="1"/>
      <c r="C672" s="5">
        <f t="shared" si="22"/>
        <v>662</v>
      </c>
      <c r="D672" s="19" t="str">
        <f>IF(C672&gt;MAX(БЮДЖЕТ!$C:$C),"",INDEX(БЮДЖЕТ!$P$11:$P$9415,C672))</f>
        <v/>
      </c>
      <c r="E672" s="22">
        <f>IF(D672="",0,IF(COUNTIF(БЮДЖЕТ!$P:$P,D672)=1,0,1))</f>
        <v>0</v>
      </c>
      <c r="F672" s="19" t="str">
        <f>IF($D672="","",INDEX(БЮДЖЕТ!$N:$N,SUMIFS(БЮДЖЕТ!$B:$B,БЮДЖЕТ!$P:$P,$D672)))</f>
        <v/>
      </c>
      <c r="G672" s="19" t="str">
        <f>IF($D672="","",INDEX(БЮДЖЕТ!$X:$X,SUMIFS(БЮДЖЕТ!$B:$B,БЮДЖЕТ!$P:$P,$D672)))</f>
        <v/>
      </c>
      <c r="H672" s="36"/>
      <c r="I672" s="30">
        <f>IF(D672="",0,IF(G672=ФИО!$Q$8,0,SUM(р_дни!$J:$J))+SUMIFS(факт_операции!$L:$L,факт_операции!$D:$D,D672,факт_операции!$I:$I,операции!$F$8)-SUMIFS(факт_операции!$L:$L,факт_операции!$D:$D,D672,факт_операции!$I:$I,операции!$F$9)+SUMIFS(факт_операции!$L:$L,факт_операции!$D:$D,D672,факт_операции!$I:$I,операции!$F$10)-SUMIFS(факт_операции!$L:$L,факт_операции!$D:$D,D672,факт_операции!$I:$I,операции!$F$11))</f>
        <v>0</v>
      </c>
      <c r="J672" s="48">
        <f>ROUND(IF(D672="",0,IF(SUM(р_дни!$J:$J)=0,0,(SUMIFS(БЮДЖЕТ!$V:$V,БЮДЖЕТ!$P:$P,$D672)*IF(G672=ФИО!$Q$8,0,SUM(р_дни!$J:$J))+SUMIFS(факт_операции!$Q:$Q,факт_операции!$D:$D,$D672)*1000)/SUM(р_дни!$J:$J)))/100,0)*100</f>
        <v>0</v>
      </c>
      <c r="K672" s="48">
        <f>IF(D672="",0,SUMIFS(факт_операции!$O:$O,факт_операции!$D:$D,D672)-IF(SUMIFS(факт_операции!$Q:$Q,факт_операции!$D:$D,D672)&lt;&gt;0,SUMIFS(факт_операции!$O:$O,факт_операции!$D:$D,D672,факт_операции!$N:$N,операции!$H$11),0))</f>
        <v>0</v>
      </c>
      <c r="L672" s="48">
        <f>IF(D672="",0,SUMIFS(факт_операции!$T:$T,факт_операции!$D:$D,D672))</f>
        <v>0</v>
      </c>
      <c r="M672" s="86">
        <f t="shared" si="21"/>
        <v>0</v>
      </c>
      <c r="N672" s="36"/>
      <c r="O672" s="92"/>
      <c r="P672" s="96"/>
    </row>
    <row r="673" spans="1:16" x14ac:dyDescent="0.25">
      <c r="A673" s="1"/>
      <c r="B673" s="1"/>
      <c r="C673" s="5">
        <f t="shared" si="22"/>
        <v>663</v>
      </c>
      <c r="D673" s="19" t="str">
        <f>IF(C673&gt;MAX(БЮДЖЕТ!$C:$C),"",INDEX(БЮДЖЕТ!$P$11:$P$9415,C673))</f>
        <v/>
      </c>
      <c r="E673" s="22">
        <f>IF(D673="",0,IF(COUNTIF(БЮДЖЕТ!$P:$P,D673)=1,0,1))</f>
        <v>0</v>
      </c>
      <c r="F673" s="19" t="str">
        <f>IF($D673="","",INDEX(БЮДЖЕТ!$N:$N,SUMIFS(БЮДЖЕТ!$B:$B,БЮДЖЕТ!$P:$P,$D673)))</f>
        <v/>
      </c>
      <c r="G673" s="19" t="str">
        <f>IF($D673="","",INDEX(БЮДЖЕТ!$X:$X,SUMIFS(БЮДЖЕТ!$B:$B,БЮДЖЕТ!$P:$P,$D673)))</f>
        <v/>
      </c>
      <c r="H673" s="36"/>
      <c r="I673" s="30">
        <f>IF(D673="",0,IF(G673=ФИО!$Q$8,0,SUM(р_дни!$J:$J))+SUMIFS(факт_операции!$L:$L,факт_операции!$D:$D,D673,факт_операции!$I:$I,операции!$F$8)-SUMIFS(факт_операции!$L:$L,факт_операции!$D:$D,D673,факт_операции!$I:$I,операции!$F$9)+SUMIFS(факт_операции!$L:$L,факт_операции!$D:$D,D673,факт_операции!$I:$I,операции!$F$10)-SUMIFS(факт_операции!$L:$L,факт_операции!$D:$D,D673,факт_операции!$I:$I,операции!$F$11))</f>
        <v>0</v>
      </c>
      <c r="J673" s="48">
        <f>ROUND(IF(D673="",0,IF(SUM(р_дни!$J:$J)=0,0,(SUMIFS(БЮДЖЕТ!$V:$V,БЮДЖЕТ!$P:$P,$D673)*IF(G673=ФИО!$Q$8,0,SUM(р_дни!$J:$J))+SUMIFS(факт_операции!$Q:$Q,факт_операции!$D:$D,$D673)*1000)/SUM(р_дни!$J:$J)))/100,0)*100</f>
        <v>0</v>
      </c>
      <c r="K673" s="48">
        <f>IF(D673="",0,SUMIFS(факт_операции!$O:$O,факт_операции!$D:$D,D673)-IF(SUMIFS(факт_операции!$Q:$Q,факт_операции!$D:$D,D673)&lt;&gt;0,SUMIFS(факт_операции!$O:$O,факт_операции!$D:$D,D673,факт_операции!$N:$N,операции!$H$11),0))</f>
        <v>0</v>
      </c>
      <c r="L673" s="48">
        <f>IF(D673="",0,SUMIFS(факт_операции!$T:$T,факт_операции!$D:$D,D673))</f>
        <v>0</v>
      </c>
      <c r="M673" s="86">
        <f t="shared" si="21"/>
        <v>0</v>
      </c>
      <c r="N673" s="36"/>
      <c r="O673" s="92"/>
      <c r="P673" s="96"/>
    </row>
    <row r="674" spans="1:16" x14ac:dyDescent="0.25">
      <c r="A674" s="1"/>
      <c r="B674" s="1"/>
      <c r="C674" s="5">
        <f t="shared" si="22"/>
        <v>664</v>
      </c>
      <c r="D674" s="19" t="str">
        <f>IF(C674&gt;MAX(БЮДЖЕТ!$C:$C),"",INDEX(БЮДЖЕТ!$P$11:$P$9415,C674))</f>
        <v/>
      </c>
      <c r="E674" s="22">
        <f>IF(D674="",0,IF(COUNTIF(БЮДЖЕТ!$P:$P,D674)=1,0,1))</f>
        <v>0</v>
      </c>
      <c r="F674" s="19" t="str">
        <f>IF($D674="","",INDEX(БЮДЖЕТ!$N:$N,SUMIFS(БЮДЖЕТ!$B:$B,БЮДЖЕТ!$P:$P,$D674)))</f>
        <v/>
      </c>
      <c r="G674" s="19" t="str">
        <f>IF($D674="","",INDEX(БЮДЖЕТ!$X:$X,SUMIFS(БЮДЖЕТ!$B:$B,БЮДЖЕТ!$P:$P,$D674)))</f>
        <v/>
      </c>
      <c r="H674" s="36"/>
      <c r="I674" s="30">
        <f>IF(D674="",0,IF(G674=ФИО!$Q$8,0,SUM(р_дни!$J:$J))+SUMIFS(факт_операции!$L:$L,факт_операции!$D:$D,D674,факт_операции!$I:$I,операции!$F$8)-SUMIFS(факт_операции!$L:$L,факт_операции!$D:$D,D674,факт_операции!$I:$I,операции!$F$9)+SUMIFS(факт_операции!$L:$L,факт_операции!$D:$D,D674,факт_операции!$I:$I,операции!$F$10)-SUMIFS(факт_операции!$L:$L,факт_операции!$D:$D,D674,факт_операции!$I:$I,операции!$F$11))</f>
        <v>0</v>
      </c>
      <c r="J674" s="48">
        <f>ROUND(IF(D674="",0,IF(SUM(р_дни!$J:$J)=0,0,(SUMIFS(БЮДЖЕТ!$V:$V,БЮДЖЕТ!$P:$P,$D674)*IF(G674=ФИО!$Q$8,0,SUM(р_дни!$J:$J))+SUMIFS(факт_операции!$Q:$Q,факт_операции!$D:$D,$D674)*1000)/SUM(р_дни!$J:$J)))/100,0)*100</f>
        <v>0</v>
      </c>
      <c r="K674" s="48">
        <f>IF(D674="",0,SUMIFS(факт_операции!$O:$O,факт_операции!$D:$D,D674)-IF(SUMIFS(факт_операции!$Q:$Q,факт_операции!$D:$D,D674)&lt;&gt;0,SUMIFS(факт_операции!$O:$O,факт_операции!$D:$D,D674,факт_операции!$N:$N,операции!$H$11),0))</f>
        <v>0</v>
      </c>
      <c r="L674" s="48">
        <f>IF(D674="",0,SUMIFS(факт_операции!$T:$T,факт_операции!$D:$D,D674))</f>
        <v>0</v>
      </c>
      <c r="M674" s="86">
        <f t="shared" si="21"/>
        <v>0</v>
      </c>
      <c r="N674" s="36"/>
      <c r="O674" s="92"/>
      <c r="P674" s="96"/>
    </row>
    <row r="675" spans="1:16" x14ac:dyDescent="0.25">
      <c r="A675" s="1"/>
      <c r="B675" s="1"/>
      <c r="C675" s="5">
        <f t="shared" si="22"/>
        <v>665</v>
      </c>
      <c r="D675" s="19" t="str">
        <f>IF(C675&gt;MAX(БЮДЖЕТ!$C:$C),"",INDEX(БЮДЖЕТ!$P$11:$P$9415,C675))</f>
        <v/>
      </c>
      <c r="E675" s="22">
        <f>IF(D675="",0,IF(COUNTIF(БЮДЖЕТ!$P:$P,D675)=1,0,1))</f>
        <v>0</v>
      </c>
      <c r="F675" s="19" t="str">
        <f>IF($D675="","",INDEX(БЮДЖЕТ!$N:$N,SUMIFS(БЮДЖЕТ!$B:$B,БЮДЖЕТ!$P:$P,$D675)))</f>
        <v/>
      </c>
      <c r="G675" s="19" t="str">
        <f>IF($D675="","",INDEX(БЮДЖЕТ!$X:$X,SUMIFS(БЮДЖЕТ!$B:$B,БЮДЖЕТ!$P:$P,$D675)))</f>
        <v/>
      </c>
      <c r="H675" s="36"/>
      <c r="I675" s="30">
        <f>IF(D675="",0,IF(G675=ФИО!$Q$8,0,SUM(р_дни!$J:$J))+SUMIFS(факт_операции!$L:$L,факт_операции!$D:$D,D675,факт_операции!$I:$I,операции!$F$8)-SUMIFS(факт_операции!$L:$L,факт_операции!$D:$D,D675,факт_операции!$I:$I,операции!$F$9)+SUMIFS(факт_операции!$L:$L,факт_операции!$D:$D,D675,факт_операции!$I:$I,операции!$F$10)-SUMIFS(факт_операции!$L:$L,факт_операции!$D:$D,D675,факт_операции!$I:$I,операции!$F$11))</f>
        <v>0</v>
      </c>
      <c r="J675" s="48">
        <f>ROUND(IF(D675="",0,IF(SUM(р_дни!$J:$J)=0,0,(SUMIFS(БЮДЖЕТ!$V:$V,БЮДЖЕТ!$P:$P,$D675)*IF(G675=ФИО!$Q$8,0,SUM(р_дни!$J:$J))+SUMIFS(факт_операции!$Q:$Q,факт_операции!$D:$D,$D675)*1000)/SUM(р_дни!$J:$J)))/100,0)*100</f>
        <v>0</v>
      </c>
      <c r="K675" s="48">
        <f>IF(D675="",0,SUMIFS(факт_операции!$O:$O,факт_операции!$D:$D,D675)-IF(SUMIFS(факт_операции!$Q:$Q,факт_операции!$D:$D,D675)&lt;&gt;0,SUMIFS(факт_операции!$O:$O,факт_операции!$D:$D,D675,факт_операции!$N:$N,операции!$H$11),0))</f>
        <v>0</v>
      </c>
      <c r="L675" s="48">
        <f>IF(D675="",0,SUMIFS(факт_операции!$T:$T,факт_операции!$D:$D,D675))</f>
        <v>0</v>
      </c>
      <c r="M675" s="86">
        <f t="shared" si="21"/>
        <v>0</v>
      </c>
      <c r="N675" s="36"/>
      <c r="O675" s="92"/>
      <c r="P675" s="96"/>
    </row>
    <row r="676" spans="1:16" x14ac:dyDescent="0.25">
      <c r="A676" s="1"/>
      <c r="B676" s="1"/>
      <c r="C676" s="5">
        <f t="shared" si="22"/>
        <v>666</v>
      </c>
      <c r="D676" s="19" t="str">
        <f>IF(C676&gt;MAX(БЮДЖЕТ!$C:$C),"",INDEX(БЮДЖЕТ!$P$11:$P$9415,C676))</f>
        <v/>
      </c>
      <c r="E676" s="22">
        <f>IF(D676="",0,IF(COUNTIF(БЮДЖЕТ!$P:$P,D676)=1,0,1))</f>
        <v>0</v>
      </c>
      <c r="F676" s="19" t="str">
        <f>IF($D676="","",INDEX(БЮДЖЕТ!$N:$N,SUMIFS(БЮДЖЕТ!$B:$B,БЮДЖЕТ!$P:$P,$D676)))</f>
        <v/>
      </c>
      <c r="G676" s="19" t="str">
        <f>IF($D676="","",INDEX(БЮДЖЕТ!$X:$X,SUMIFS(БЮДЖЕТ!$B:$B,БЮДЖЕТ!$P:$P,$D676)))</f>
        <v/>
      </c>
      <c r="H676" s="36"/>
      <c r="I676" s="30">
        <f>IF(D676="",0,IF(G676=ФИО!$Q$8,0,SUM(р_дни!$J:$J))+SUMIFS(факт_операции!$L:$L,факт_операции!$D:$D,D676,факт_операции!$I:$I,операции!$F$8)-SUMIFS(факт_операции!$L:$L,факт_операции!$D:$D,D676,факт_операции!$I:$I,операции!$F$9)+SUMIFS(факт_операции!$L:$L,факт_операции!$D:$D,D676,факт_операции!$I:$I,операции!$F$10)-SUMIFS(факт_операции!$L:$L,факт_операции!$D:$D,D676,факт_операции!$I:$I,операции!$F$11))</f>
        <v>0</v>
      </c>
      <c r="J676" s="48">
        <f>ROUND(IF(D676="",0,IF(SUM(р_дни!$J:$J)=0,0,(SUMIFS(БЮДЖЕТ!$V:$V,БЮДЖЕТ!$P:$P,$D676)*IF(G676=ФИО!$Q$8,0,SUM(р_дни!$J:$J))+SUMIFS(факт_операции!$Q:$Q,факт_операции!$D:$D,$D676)*1000)/SUM(р_дни!$J:$J)))/100,0)*100</f>
        <v>0</v>
      </c>
      <c r="K676" s="48">
        <f>IF(D676="",0,SUMIFS(факт_операции!$O:$O,факт_операции!$D:$D,D676)-IF(SUMIFS(факт_операции!$Q:$Q,факт_операции!$D:$D,D676)&lt;&gt;0,SUMIFS(факт_операции!$O:$O,факт_операции!$D:$D,D676,факт_операции!$N:$N,операции!$H$11),0))</f>
        <v>0</v>
      </c>
      <c r="L676" s="48">
        <f>IF(D676="",0,SUMIFS(факт_операции!$T:$T,факт_операции!$D:$D,D676))</f>
        <v>0</v>
      </c>
      <c r="M676" s="86">
        <f t="shared" si="21"/>
        <v>0</v>
      </c>
      <c r="N676" s="36"/>
      <c r="O676" s="92"/>
      <c r="P676" s="96"/>
    </row>
    <row r="677" spans="1:16" x14ac:dyDescent="0.25">
      <c r="A677" s="1"/>
      <c r="B677" s="1"/>
      <c r="C677" s="5">
        <f t="shared" si="22"/>
        <v>667</v>
      </c>
      <c r="D677" s="19" t="str">
        <f>IF(C677&gt;MAX(БЮДЖЕТ!$C:$C),"",INDEX(БЮДЖЕТ!$P$11:$P$9415,C677))</f>
        <v/>
      </c>
      <c r="E677" s="22">
        <f>IF(D677="",0,IF(COUNTIF(БЮДЖЕТ!$P:$P,D677)=1,0,1))</f>
        <v>0</v>
      </c>
      <c r="F677" s="19" t="str">
        <f>IF($D677="","",INDEX(БЮДЖЕТ!$N:$N,SUMIFS(БЮДЖЕТ!$B:$B,БЮДЖЕТ!$P:$P,$D677)))</f>
        <v/>
      </c>
      <c r="G677" s="19" t="str">
        <f>IF($D677="","",INDEX(БЮДЖЕТ!$X:$X,SUMIFS(БЮДЖЕТ!$B:$B,БЮДЖЕТ!$P:$P,$D677)))</f>
        <v/>
      </c>
      <c r="H677" s="36"/>
      <c r="I677" s="30">
        <f>IF(D677="",0,IF(G677=ФИО!$Q$8,0,SUM(р_дни!$J:$J))+SUMIFS(факт_операции!$L:$L,факт_операции!$D:$D,D677,факт_операции!$I:$I,операции!$F$8)-SUMIFS(факт_операции!$L:$L,факт_операции!$D:$D,D677,факт_операции!$I:$I,операции!$F$9)+SUMIFS(факт_операции!$L:$L,факт_операции!$D:$D,D677,факт_операции!$I:$I,операции!$F$10)-SUMIFS(факт_операции!$L:$L,факт_операции!$D:$D,D677,факт_операции!$I:$I,операции!$F$11))</f>
        <v>0</v>
      </c>
      <c r="J677" s="48">
        <f>ROUND(IF(D677="",0,IF(SUM(р_дни!$J:$J)=0,0,(SUMIFS(БЮДЖЕТ!$V:$V,БЮДЖЕТ!$P:$P,$D677)*IF(G677=ФИО!$Q$8,0,SUM(р_дни!$J:$J))+SUMIFS(факт_операции!$Q:$Q,факт_операции!$D:$D,$D677)*1000)/SUM(р_дни!$J:$J)))/100,0)*100</f>
        <v>0</v>
      </c>
      <c r="K677" s="48">
        <f>IF(D677="",0,SUMIFS(факт_операции!$O:$O,факт_операции!$D:$D,D677)-IF(SUMIFS(факт_операции!$Q:$Q,факт_операции!$D:$D,D677)&lt;&gt;0,SUMIFS(факт_операции!$O:$O,факт_операции!$D:$D,D677,факт_операции!$N:$N,операции!$H$11),0))</f>
        <v>0</v>
      </c>
      <c r="L677" s="48">
        <f>IF(D677="",0,SUMIFS(факт_операции!$T:$T,факт_операции!$D:$D,D677))</f>
        <v>0</v>
      </c>
      <c r="M677" s="86">
        <f t="shared" si="21"/>
        <v>0</v>
      </c>
      <c r="N677" s="36"/>
      <c r="O677" s="92"/>
      <c r="P677" s="96"/>
    </row>
    <row r="678" spans="1:16" x14ac:dyDescent="0.25">
      <c r="A678" s="1"/>
      <c r="B678" s="1"/>
      <c r="C678" s="5">
        <f t="shared" si="22"/>
        <v>668</v>
      </c>
      <c r="D678" s="19" t="str">
        <f>IF(C678&gt;MAX(БЮДЖЕТ!$C:$C),"",INDEX(БЮДЖЕТ!$P$11:$P$9415,C678))</f>
        <v/>
      </c>
      <c r="E678" s="22">
        <f>IF(D678="",0,IF(COUNTIF(БЮДЖЕТ!$P:$P,D678)=1,0,1))</f>
        <v>0</v>
      </c>
      <c r="F678" s="19" t="str">
        <f>IF($D678="","",INDEX(БЮДЖЕТ!$N:$N,SUMIFS(БЮДЖЕТ!$B:$B,БЮДЖЕТ!$P:$P,$D678)))</f>
        <v/>
      </c>
      <c r="G678" s="19" t="str">
        <f>IF($D678="","",INDEX(БЮДЖЕТ!$X:$X,SUMIFS(БЮДЖЕТ!$B:$B,БЮДЖЕТ!$P:$P,$D678)))</f>
        <v/>
      </c>
      <c r="H678" s="36"/>
      <c r="I678" s="30">
        <f>IF(D678="",0,IF(G678=ФИО!$Q$8,0,SUM(р_дни!$J:$J))+SUMIFS(факт_операции!$L:$L,факт_операции!$D:$D,D678,факт_операции!$I:$I,операции!$F$8)-SUMIFS(факт_операции!$L:$L,факт_операции!$D:$D,D678,факт_операции!$I:$I,операции!$F$9)+SUMIFS(факт_операции!$L:$L,факт_операции!$D:$D,D678,факт_операции!$I:$I,операции!$F$10)-SUMIFS(факт_операции!$L:$L,факт_операции!$D:$D,D678,факт_операции!$I:$I,операции!$F$11))</f>
        <v>0</v>
      </c>
      <c r="J678" s="48">
        <f>ROUND(IF(D678="",0,IF(SUM(р_дни!$J:$J)=0,0,(SUMIFS(БЮДЖЕТ!$V:$V,БЮДЖЕТ!$P:$P,$D678)*IF(G678=ФИО!$Q$8,0,SUM(р_дни!$J:$J))+SUMIFS(факт_операции!$Q:$Q,факт_операции!$D:$D,$D678)*1000)/SUM(р_дни!$J:$J)))/100,0)*100</f>
        <v>0</v>
      </c>
      <c r="K678" s="48">
        <f>IF(D678="",0,SUMIFS(факт_операции!$O:$O,факт_операции!$D:$D,D678)-IF(SUMIFS(факт_операции!$Q:$Q,факт_операции!$D:$D,D678)&lt;&gt;0,SUMIFS(факт_операции!$O:$O,факт_операции!$D:$D,D678,факт_операции!$N:$N,операции!$H$11),0))</f>
        <v>0</v>
      </c>
      <c r="L678" s="48">
        <f>IF(D678="",0,SUMIFS(факт_операции!$T:$T,факт_операции!$D:$D,D678))</f>
        <v>0</v>
      </c>
      <c r="M678" s="86">
        <f t="shared" si="21"/>
        <v>0</v>
      </c>
      <c r="N678" s="36"/>
      <c r="O678" s="92"/>
      <c r="P678" s="96"/>
    </row>
    <row r="679" spans="1:16" x14ac:dyDescent="0.25">
      <c r="A679" s="1"/>
      <c r="B679" s="1"/>
      <c r="C679" s="5">
        <f t="shared" si="22"/>
        <v>669</v>
      </c>
      <c r="D679" s="19" t="str">
        <f>IF(C679&gt;MAX(БЮДЖЕТ!$C:$C),"",INDEX(БЮДЖЕТ!$P$11:$P$9415,C679))</f>
        <v/>
      </c>
      <c r="E679" s="22">
        <f>IF(D679="",0,IF(COUNTIF(БЮДЖЕТ!$P:$P,D679)=1,0,1))</f>
        <v>0</v>
      </c>
      <c r="F679" s="19" t="str">
        <f>IF($D679="","",INDEX(БЮДЖЕТ!$N:$N,SUMIFS(БЮДЖЕТ!$B:$B,БЮДЖЕТ!$P:$P,$D679)))</f>
        <v/>
      </c>
      <c r="G679" s="19" t="str">
        <f>IF($D679="","",INDEX(БЮДЖЕТ!$X:$X,SUMIFS(БЮДЖЕТ!$B:$B,БЮДЖЕТ!$P:$P,$D679)))</f>
        <v/>
      </c>
      <c r="H679" s="36"/>
      <c r="I679" s="30">
        <f>IF(D679="",0,IF(G679=ФИО!$Q$8,0,SUM(р_дни!$J:$J))+SUMIFS(факт_операции!$L:$L,факт_операции!$D:$D,D679,факт_операции!$I:$I,операции!$F$8)-SUMIFS(факт_операции!$L:$L,факт_операции!$D:$D,D679,факт_операции!$I:$I,операции!$F$9)+SUMIFS(факт_операции!$L:$L,факт_операции!$D:$D,D679,факт_операции!$I:$I,операции!$F$10)-SUMIFS(факт_операции!$L:$L,факт_операции!$D:$D,D679,факт_операции!$I:$I,операции!$F$11))</f>
        <v>0</v>
      </c>
      <c r="J679" s="48">
        <f>ROUND(IF(D679="",0,IF(SUM(р_дни!$J:$J)=0,0,(SUMIFS(БЮДЖЕТ!$V:$V,БЮДЖЕТ!$P:$P,$D679)*IF(G679=ФИО!$Q$8,0,SUM(р_дни!$J:$J))+SUMIFS(факт_операции!$Q:$Q,факт_операции!$D:$D,$D679)*1000)/SUM(р_дни!$J:$J)))/100,0)*100</f>
        <v>0</v>
      </c>
      <c r="K679" s="48">
        <f>IF(D679="",0,SUMIFS(факт_операции!$O:$O,факт_операции!$D:$D,D679)-IF(SUMIFS(факт_операции!$Q:$Q,факт_операции!$D:$D,D679)&lt;&gt;0,SUMIFS(факт_операции!$O:$O,факт_операции!$D:$D,D679,факт_операции!$N:$N,операции!$H$11),0))</f>
        <v>0</v>
      </c>
      <c r="L679" s="48">
        <f>IF(D679="",0,SUMIFS(факт_операции!$T:$T,факт_операции!$D:$D,D679))</f>
        <v>0</v>
      </c>
      <c r="M679" s="86">
        <f t="shared" si="21"/>
        <v>0</v>
      </c>
      <c r="N679" s="36"/>
      <c r="O679" s="92"/>
      <c r="P679" s="96"/>
    </row>
    <row r="680" spans="1:16" x14ac:dyDescent="0.25">
      <c r="A680" s="1"/>
      <c r="B680" s="1"/>
      <c r="C680" s="5">
        <f t="shared" si="22"/>
        <v>670</v>
      </c>
      <c r="D680" s="19" t="str">
        <f>IF(C680&gt;MAX(БЮДЖЕТ!$C:$C),"",INDEX(БЮДЖЕТ!$P$11:$P$9415,C680))</f>
        <v/>
      </c>
      <c r="E680" s="22">
        <f>IF(D680="",0,IF(COUNTIF(БЮДЖЕТ!$P:$P,D680)=1,0,1))</f>
        <v>0</v>
      </c>
      <c r="F680" s="19" t="str">
        <f>IF($D680="","",INDEX(БЮДЖЕТ!$N:$N,SUMIFS(БЮДЖЕТ!$B:$B,БЮДЖЕТ!$P:$P,$D680)))</f>
        <v/>
      </c>
      <c r="G680" s="19" t="str">
        <f>IF($D680="","",INDEX(БЮДЖЕТ!$X:$X,SUMIFS(БЮДЖЕТ!$B:$B,БЮДЖЕТ!$P:$P,$D680)))</f>
        <v/>
      </c>
      <c r="H680" s="36"/>
      <c r="I680" s="30">
        <f>IF(D680="",0,IF(G680=ФИО!$Q$8,0,SUM(р_дни!$J:$J))+SUMIFS(факт_операции!$L:$L,факт_операции!$D:$D,D680,факт_операции!$I:$I,операции!$F$8)-SUMIFS(факт_операции!$L:$L,факт_операции!$D:$D,D680,факт_операции!$I:$I,операции!$F$9)+SUMIFS(факт_операции!$L:$L,факт_операции!$D:$D,D680,факт_операции!$I:$I,операции!$F$10)-SUMIFS(факт_операции!$L:$L,факт_операции!$D:$D,D680,факт_операции!$I:$I,операции!$F$11))</f>
        <v>0</v>
      </c>
      <c r="J680" s="48">
        <f>ROUND(IF(D680="",0,IF(SUM(р_дни!$J:$J)=0,0,(SUMIFS(БЮДЖЕТ!$V:$V,БЮДЖЕТ!$P:$P,$D680)*IF(G680=ФИО!$Q$8,0,SUM(р_дни!$J:$J))+SUMIFS(факт_операции!$Q:$Q,факт_операции!$D:$D,$D680)*1000)/SUM(р_дни!$J:$J)))/100,0)*100</f>
        <v>0</v>
      </c>
      <c r="K680" s="48">
        <f>IF(D680="",0,SUMIFS(факт_операции!$O:$O,факт_операции!$D:$D,D680)-IF(SUMIFS(факт_операции!$Q:$Q,факт_операции!$D:$D,D680)&lt;&gt;0,SUMIFS(факт_операции!$O:$O,факт_операции!$D:$D,D680,факт_операции!$N:$N,операции!$H$11),0))</f>
        <v>0</v>
      </c>
      <c r="L680" s="48">
        <f>IF(D680="",0,SUMIFS(факт_операции!$T:$T,факт_операции!$D:$D,D680))</f>
        <v>0</v>
      </c>
      <c r="M680" s="86">
        <f t="shared" si="21"/>
        <v>0</v>
      </c>
      <c r="N680" s="36"/>
      <c r="O680" s="92"/>
      <c r="P680" s="96"/>
    </row>
    <row r="681" spans="1:16" x14ac:dyDescent="0.25">
      <c r="A681" s="1"/>
      <c r="B681" s="1"/>
      <c r="C681" s="5">
        <f t="shared" si="22"/>
        <v>671</v>
      </c>
      <c r="D681" s="19" t="str">
        <f>IF(C681&gt;MAX(БЮДЖЕТ!$C:$C),"",INDEX(БЮДЖЕТ!$P$11:$P$9415,C681))</f>
        <v/>
      </c>
      <c r="E681" s="22">
        <f>IF(D681="",0,IF(COUNTIF(БЮДЖЕТ!$P:$P,D681)=1,0,1))</f>
        <v>0</v>
      </c>
      <c r="F681" s="19" t="str">
        <f>IF($D681="","",INDEX(БЮДЖЕТ!$N:$N,SUMIFS(БЮДЖЕТ!$B:$B,БЮДЖЕТ!$P:$P,$D681)))</f>
        <v/>
      </c>
      <c r="G681" s="19" t="str">
        <f>IF($D681="","",INDEX(БЮДЖЕТ!$X:$X,SUMIFS(БЮДЖЕТ!$B:$B,БЮДЖЕТ!$P:$P,$D681)))</f>
        <v/>
      </c>
      <c r="H681" s="36"/>
      <c r="I681" s="30">
        <f>IF(D681="",0,IF(G681=ФИО!$Q$8,0,SUM(р_дни!$J:$J))+SUMIFS(факт_операции!$L:$L,факт_операции!$D:$D,D681,факт_операции!$I:$I,операции!$F$8)-SUMIFS(факт_операции!$L:$L,факт_операции!$D:$D,D681,факт_операции!$I:$I,операции!$F$9)+SUMIFS(факт_операции!$L:$L,факт_операции!$D:$D,D681,факт_операции!$I:$I,операции!$F$10)-SUMIFS(факт_операции!$L:$L,факт_операции!$D:$D,D681,факт_операции!$I:$I,операции!$F$11))</f>
        <v>0</v>
      </c>
      <c r="J681" s="48">
        <f>ROUND(IF(D681="",0,IF(SUM(р_дни!$J:$J)=0,0,(SUMIFS(БЮДЖЕТ!$V:$V,БЮДЖЕТ!$P:$P,$D681)*IF(G681=ФИО!$Q$8,0,SUM(р_дни!$J:$J))+SUMIFS(факт_операции!$Q:$Q,факт_операции!$D:$D,$D681)*1000)/SUM(р_дни!$J:$J)))/100,0)*100</f>
        <v>0</v>
      </c>
      <c r="K681" s="48">
        <f>IF(D681="",0,SUMIFS(факт_операции!$O:$O,факт_операции!$D:$D,D681)-IF(SUMIFS(факт_операции!$Q:$Q,факт_операции!$D:$D,D681)&lt;&gt;0,SUMIFS(факт_операции!$O:$O,факт_операции!$D:$D,D681,факт_операции!$N:$N,операции!$H$11),0))</f>
        <v>0</v>
      </c>
      <c r="L681" s="48">
        <f>IF(D681="",0,SUMIFS(факт_операции!$T:$T,факт_операции!$D:$D,D681))</f>
        <v>0</v>
      </c>
      <c r="M681" s="86">
        <f t="shared" si="21"/>
        <v>0</v>
      </c>
      <c r="N681" s="36"/>
      <c r="O681" s="92"/>
      <c r="P681" s="96"/>
    </row>
    <row r="682" spans="1:16" x14ac:dyDescent="0.25">
      <c r="A682" s="1"/>
      <c r="B682" s="1"/>
      <c r="C682" s="5">
        <f t="shared" si="22"/>
        <v>672</v>
      </c>
      <c r="D682" s="19" t="str">
        <f>IF(C682&gt;MAX(БЮДЖЕТ!$C:$C),"",INDEX(БЮДЖЕТ!$P$11:$P$9415,C682))</f>
        <v/>
      </c>
      <c r="E682" s="22">
        <f>IF(D682="",0,IF(COUNTIF(БЮДЖЕТ!$P:$P,D682)=1,0,1))</f>
        <v>0</v>
      </c>
      <c r="F682" s="19" t="str">
        <f>IF($D682="","",INDEX(БЮДЖЕТ!$N:$N,SUMIFS(БЮДЖЕТ!$B:$B,БЮДЖЕТ!$P:$P,$D682)))</f>
        <v/>
      </c>
      <c r="G682" s="19" t="str">
        <f>IF($D682="","",INDEX(БЮДЖЕТ!$X:$X,SUMIFS(БЮДЖЕТ!$B:$B,БЮДЖЕТ!$P:$P,$D682)))</f>
        <v/>
      </c>
      <c r="H682" s="36"/>
      <c r="I682" s="30">
        <f>IF(D682="",0,IF(G682=ФИО!$Q$8,0,SUM(р_дни!$J:$J))+SUMIFS(факт_операции!$L:$L,факт_операции!$D:$D,D682,факт_операции!$I:$I,операции!$F$8)-SUMIFS(факт_операции!$L:$L,факт_операции!$D:$D,D682,факт_операции!$I:$I,операции!$F$9)+SUMIFS(факт_операции!$L:$L,факт_операции!$D:$D,D682,факт_операции!$I:$I,операции!$F$10)-SUMIFS(факт_операции!$L:$L,факт_операции!$D:$D,D682,факт_операции!$I:$I,операции!$F$11))</f>
        <v>0</v>
      </c>
      <c r="J682" s="48">
        <f>ROUND(IF(D682="",0,IF(SUM(р_дни!$J:$J)=0,0,(SUMIFS(БЮДЖЕТ!$V:$V,БЮДЖЕТ!$P:$P,$D682)*IF(G682=ФИО!$Q$8,0,SUM(р_дни!$J:$J))+SUMIFS(факт_операции!$Q:$Q,факт_операции!$D:$D,$D682)*1000)/SUM(р_дни!$J:$J)))/100,0)*100</f>
        <v>0</v>
      </c>
      <c r="K682" s="48">
        <f>IF(D682="",0,SUMIFS(факт_операции!$O:$O,факт_операции!$D:$D,D682)-IF(SUMIFS(факт_операции!$Q:$Q,факт_операции!$D:$D,D682)&lt;&gt;0,SUMIFS(факт_операции!$O:$O,факт_операции!$D:$D,D682,факт_операции!$N:$N,операции!$H$11),0))</f>
        <v>0</v>
      </c>
      <c r="L682" s="48">
        <f>IF(D682="",0,SUMIFS(факт_операции!$T:$T,факт_операции!$D:$D,D682))</f>
        <v>0</v>
      </c>
      <c r="M682" s="86">
        <f t="shared" si="21"/>
        <v>0</v>
      </c>
      <c r="N682" s="36"/>
      <c r="O682" s="92"/>
      <c r="P682" s="96"/>
    </row>
    <row r="683" spans="1:16" x14ac:dyDescent="0.25">
      <c r="A683" s="1"/>
      <c r="B683" s="1"/>
      <c r="C683" s="5">
        <f t="shared" si="22"/>
        <v>673</v>
      </c>
      <c r="D683" s="19" t="str">
        <f>IF(C683&gt;MAX(БЮДЖЕТ!$C:$C),"",INDEX(БЮДЖЕТ!$P$11:$P$9415,C683))</f>
        <v/>
      </c>
      <c r="E683" s="22">
        <f>IF(D683="",0,IF(COUNTIF(БЮДЖЕТ!$P:$P,D683)=1,0,1))</f>
        <v>0</v>
      </c>
      <c r="F683" s="19" t="str">
        <f>IF($D683="","",INDEX(БЮДЖЕТ!$N:$N,SUMIFS(БЮДЖЕТ!$B:$B,БЮДЖЕТ!$P:$P,$D683)))</f>
        <v/>
      </c>
      <c r="G683" s="19" t="str">
        <f>IF($D683="","",INDEX(БЮДЖЕТ!$X:$X,SUMIFS(БЮДЖЕТ!$B:$B,БЮДЖЕТ!$P:$P,$D683)))</f>
        <v/>
      </c>
      <c r="H683" s="36"/>
      <c r="I683" s="30">
        <f>IF(D683="",0,IF(G683=ФИО!$Q$8,0,SUM(р_дни!$J:$J))+SUMIFS(факт_операции!$L:$L,факт_операции!$D:$D,D683,факт_операции!$I:$I,операции!$F$8)-SUMIFS(факт_операции!$L:$L,факт_операции!$D:$D,D683,факт_операции!$I:$I,операции!$F$9)+SUMIFS(факт_операции!$L:$L,факт_операции!$D:$D,D683,факт_операции!$I:$I,операции!$F$10)-SUMIFS(факт_операции!$L:$L,факт_операции!$D:$D,D683,факт_операции!$I:$I,операции!$F$11))</f>
        <v>0</v>
      </c>
      <c r="J683" s="48">
        <f>ROUND(IF(D683="",0,IF(SUM(р_дни!$J:$J)=0,0,(SUMIFS(БЮДЖЕТ!$V:$V,БЮДЖЕТ!$P:$P,$D683)*IF(G683=ФИО!$Q$8,0,SUM(р_дни!$J:$J))+SUMIFS(факт_операции!$Q:$Q,факт_операции!$D:$D,$D683)*1000)/SUM(р_дни!$J:$J)))/100,0)*100</f>
        <v>0</v>
      </c>
      <c r="K683" s="48">
        <f>IF(D683="",0,SUMIFS(факт_операции!$O:$O,факт_операции!$D:$D,D683)-IF(SUMIFS(факт_операции!$Q:$Q,факт_операции!$D:$D,D683)&lt;&gt;0,SUMIFS(факт_операции!$O:$O,факт_операции!$D:$D,D683,факт_операции!$N:$N,операции!$H$11),0))</f>
        <v>0</v>
      </c>
      <c r="L683" s="48">
        <f>IF(D683="",0,SUMIFS(факт_операции!$T:$T,факт_операции!$D:$D,D683))</f>
        <v>0</v>
      </c>
      <c r="M683" s="86">
        <f t="shared" si="21"/>
        <v>0</v>
      </c>
      <c r="N683" s="36"/>
      <c r="O683" s="92"/>
      <c r="P683" s="96"/>
    </row>
    <row r="684" spans="1:16" x14ac:dyDescent="0.25">
      <c r="A684" s="1"/>
      <c r="B684" s="1"/>
      <c r="C684" s="5">
        <f t="shared" si="22"/>
        <v>674</v>
      </c>
      <c r="D684" s="19" t="str">
        <f>IF(C684&gt;MAX(БЮДЖЕТ!$C:$C),"",INDEX(БЮДЖЕТ!$P$11:$P$9415,C684))</f>
        <v/>
      </c>
      <c r="E684" s="22">
        <f>IF(D684="",0,IF(COUNTIF(БЮДЖЕТ!$P:$P,D684)=1,0,1))</f>
        <v>0</v>
      </c>
      <c r="F684" s="19" t="str">
        <f>IF($D684="","",INDEX(БЮДЖЕТ!$N:$N,SUMIFS(БЮДЖЕТ!$B:$B,БЮДЖЕТ!$P:$P,$D684)))</f>
        <v/>
      </c>
      <c r="G684" s="19" t="str">
        <f>IF($D684="","",INDEX(БЮДЖЕТ!$X:$X,SUMIFS(БЮДЖЕТ!$B:$B,БЮДЖЕТ!$P:$P,$D684)))</f>
        <v/>
      </c>
      <c r="H684" s="36"/>
      <c r="I684" s="30">
        <f>IF(D684="",0,IF(G684=ФИО!$Q$8,0,SUM(р_дни!$J:$J))+SUMIFS(факт_операции!$L:$L,факт_операции!$D:$D,D684,факт_операции!$I:$I,операции!$F$8)-SUMIFS(факт_операции!$L:$L,факт_операции!$D:$D,D684,факт_операции!$I:$I,операции!$F$9)+SUMIFS(факт_операции!$L:$L,факт_операции!$D:$D,D684,факт_операции!$I:$I,операции!$F$10)-SUMIFS(факт_операции!$L:$L,факт_операции!$D:$D,D684,факт_операции!$I:$I,операции!$F$11))</f>
        <v>0</v>
      </c>
      <c r="J684" s="48">
        <f>ROUND(IF(D684="",0,IF(SUM(р_дни!$J:$J)=0,0,(SUMIFS(БЮДЖЕТ!$V:$V,БЮДЖЕТ!$P:$P,$D684)*IF(G684=ФИО!$Q$8,0,SUM(р_дни!$J:$J))+SUMIFS(факт_операции!$Q:$Q,факт_операции!$D:$D,$D684)*1000)/SUM(р_дни!$J:$J)))/100,0)*100</f>
        <v>0</v>
      </c>
      <c r="K684" s="48">
        <f>IF(D684="",0,SUMIFS(факт_операции!$O:$O,факт_операции!$D:$D,D684)-IF(SUMIFS(факт_операции!$Q:$Q,факт_операции!$D:$D,D684)&lt;&gt;0,SUMIFS(факт_операции!$O:$O,факт_операции!$D:$D,D684,факт_операции!$N:$N,операции!$H$11),0))</f>
        <v>0</v>
      </c>
      <c r="L684" s="48">
        <f>IF(D684="",0,SUMIFS(факт_операции!$T:$T,факт_операции!$D:$D,D684))</f>
        <v>0</v>
      </c>
      <c r="M684" s="86">
        <f t="shared" si="21"/>
        <v>0</v>
      </c>
      <c r="N684" s="36"/>
      <c r="O684" s="92"/>
      <c r="P684" s="96"/>
    </row>
    <row r="685" spans="1:16" x14ac:dyDescent="0.25">
      <c r="A685" s="1"/>
      <c r="B685" s="1"/>
      <c r="C685" s="5">
        <f t="shared" si="22"/>
        <v>675</v>
      </c>
      <c r="D685" s="19" t="str">
        <f>IF(C685&gt;MAX(БЮДЖЕТ!$C:$C),"",INDEX(БЮДЖЕТ!$P$11:$P$9415,C685))</f>
        <v/>
      </c>
      <c r="E685" s="22">
        <f>IF(D685="",0,IF(COUNTIF(БЮДЖЕТ!$P:$P,D685)=1,0,1))</f>
        <v>0</v>
      </c>
      <c r="F685" s="19" t="str">
        <f>IF($D685="","",INDEX(БЮДЖЕТ!$N:$N,SUMIFS(БЮДЖЕТ!$B:$B,БЮДЖЕТ!$P:$P,$D685)))</f>
        <v/>
      </c>
      <c r="G685" s="19" t="str">
        <f>IF($D685="","",INDEX(БЮДЖЕТ!$X:$X,SUMIFS(БЮДЖЕТ!$B:$B,БЮДЖЕТ!$P:$P,$D685)))</f>
        <v/>
      </c>
      <c r="H685" s="36"/>
      <c r="I685" s="30">
        <f>IF(D685="",0,IF(G685=ФИО!$Q$8,0,SUM(р_дни!$J:$J))+SUMIFS(факт_операции!$L:$L,факт_операции!$D:$D,D685,факт_операции!$I:$I,операции!$F$8)-SUMIFS(факт_операции!$L:$L,факт_операции!$D:$D,D685,факт_операции!$I:$I,операции!$F$9)+SUMIFS(факт_операции!$L:$L,факт_операции!$D:$D,D685,факт_операции!$I:$I,операции!$F$10)-SUMIFS(факт_операции!$L:$L,факт_операции!$D:$D,D685,факт_операции!$I:$I,операции!$F$11))</f>
        <v>0</v>
      </c>
      <c r="J685" s="48">
        <f>ROUND(IF(D685="",0,IF(SUM(р_дни!$J:$J)=0,0,(SUMIFS(БЮДЖЕТ!$V:$V,БЮДЖЕТ!$P:$P,$D685)*IF(G685=ФИО!$Q$8,0,SUM(р_дни!$J:$J))+SUMIFS(факт_операции!$Q:$Q,факт_операции!$D:$D,$D685)*1000)/SUM(р_дни!$J:$J)))/100,0)*100</f>
        <v>0</v>
      </c>
      <c r="K685" s="48">
        <f>IF(D685="",0,SUMIFS(факт_операции!$O:$O,факт_операции!$D:$D,D685)-IF(SUMIFS(факт_операции!$Q:$Q,факт_операции!$D:$D,D685)&lt;&gt;0,SUMIFS(факт_операции!$O:$O,факт_операции!$D:$D,D685,факт_операции!$N:$N,операции!$H$11),0))</f>
        <v>0</v>
      </c>
      <c r="L685" s="48">
        <f>IF(D685="",0,SUMIFS(факт_операции!$T:$T,факт_операции!$D:$D,D685))</f>
        <v>0</v>
      </c>
      <c r="M685" s="86">
        <f t="shared" si="21"/>
        <v>0</v>
      </c>
      <c r="N685" s="36"/>
      <c r="O685" s="92"/>
      <c r="P685" s="96"/>
    </row>
    <row r="686" spans="1:16" x14ac:dyDescent="0.25">
      <c r="A686" s="1"/>
      <c r="B686" s="1"/>
      <c r="C686" s="5">
        <f t="shared" si="22"/>
        <v>676</v>
      </c>
      <c r="D686" s="19" t="str">
        <f>IF(C686&gt;MAX(БЮДЖЕТ!$C:$C),"",INDEX(БЮДЖЕТ!$P$11:$P$9415,C686))</f>
        <v/>
      </c>
      <c r="E686" s="22">
        <f>IF(D686="",0,IF(COUNTIF(БЮДЖЕТ!$P:$P,D686)=1,0,1))</f>
        <v>0</v>
      </c>
      <c r="F686" s="19" t="str">
        <f>IF($D686="","",INDEX(БЮДЖЕТ!$N:$N,SUMIFS(БЮДЖЕТ!$B:$B,БЮДЖЕТ!$P:$P,$D686)))</f>
        <v/>
      </c>
      <c r="G686" s="19" t="str">
        <f>IF($D686="","",INDEX(БЮДЖЕТ!$X:$X,SUMIFS(БЮДЖЕТ!$B:$B,БЮДЖЕТ!$P:$P,$D686)))</f>
        <v/>
      </c>
      <c r="H686" s="36"/>
      <c r="I686" s="30">
        <f>IF(D686="",0,IF(G686=ФИО!$Q$8,0,SUM(р_дни!$J:$J))+SUMIFS(факт_операции!$L:$L,факт_операции!$D:$D,D686,факт_операции!$I:$I,операции!$F$8)-SUMIFS(факт_операции!$L:$L,факт_операции!$D:$D,D686,факт_операции!$I:$I,операции!$F$9)+SUMIFS(факт_операции!$L:$L,факт_операции!$D:$D,D686,факт_операции!$I:$I,операции!$F$10)-SUMIFS(факт_операции!$L:$L,факт_операции!$D:$D,D686,факт_операции!$I:$I,операции!$F$11))</f>
        <v>0</v>
      </c>
      <c r="J686" s="48">
        <f>ROUND(IF(D686="",0,IF(SUM(р_дни!$J:$J)=0,0,(SUMIFS(БЮДЖЕТ!$V:$V,БЮДЖЕТ!$P:$P,$D686)*IF(G686=ФИО!$Q$8,0,SUM(р_дни!$J:$J))+SUMIFS(факт_операции!$Q:$Q,факт_операции!$D:$D,$D686)*1000)/SUM(р_дни!$J:$J)))/100,0)*100</f>
        <v>0</v>
      </c>
      <c r="K686" s="48">
        <f>IF(D686="",0,SUMIFS(факт_операции!$O:$O,факт_операции!$D:$D,D686)-IF(SUMIFS(факт_операции!$Q:$Q,факт_операции!$D:$D,D686)&lt;&gt;0,SUMIFS(факт_операции!$O:$O,факт_операции!$D:$D,D686,факт_операции!$N:$N,операции!$H$11),0))</f>
        <v>0</v>
      </c>
      <c r="L686" s="48">
        <f>IF(D686="",0,SUMIFS(факт_операции!$T:$T,факт_операции!$D:$D,D686))</f>
        <v>0</v>
      </c>
      <c r="M686" s="86">
        <f t="shared" si="21"/>
        <v>0</v>
      </c>
      <c r="N686" s="36"/>
      <c r="O686" s="92"/>
      <c r="P686" s="96"/>
    </row>
    <row r="687" spans="1:16" x14ac:dyDescent="0.25">
      <c r="A687" s="1"/>
      <c r="B687" s="1"/>
      <c r="C687" s="5">
        <f t="shared" si="22"/>
        <v>677</v>
      </c>
      <c r="D687" s="19" t="str">
        <f>IF(C687&gt;MAX(БЮДЖЕТ!$C:$C),"",INDEX(БЮДЖЕТ!$P$11:$P$9415,C687))</f>
        <v/>
      </c>
      <c r="E687" s="22">
        <f>IF(D687="",0,IF(COUNTIF(БЮДЖЕТ!$P:$P,D687)=1,0,1))</f>
        <v>0</v>
      </c>
      <c r="F687" s="19" t="str">
        <f>IF($D687="","",INDEX(БЮДЖЕТ!$N:$N,SUMIFS(БЮДЖЕТ!$B:$B,БЮДЖЕТ!$P:$P,$D687)))</f>
        <v/>
      </c>
      <c r="G687" s="19" t="str">
        <f>IF($D687="","",INDEX(БЮДЖЕТ!$X:$X,SUMIFS(БЮДЖЕТ!$B:$B,БЮДЖЕТ!$P:$P,$D687)))</f>
        <v/>
      </c>
      <c r="H687" s="36"/>
      <c r="I687" s="30">
        <f>IF(D687="",0,IF(G687=ФИО!$Q$8,0,SUM(р_дни!$J:$J))+SUMIFS(факт_операции!$L:$L,факт_операции!$D:$D,D687,факт_операции!$I:$I,операции!$F$8)-SUMIFS(факт_операции!$L:$L,факт_операции!$D:$D,D687,факт_операции!$I:$I,операции!$F$9)+SUMIFS(факт_операции!$L:$L,факт_операции!$D:$D,D687,факт_операции!$I:$I,операции!$F$10)-SUMIFS(факт_операции!$L:$L,факт_операции!$D:$D,D687,факт_операции!$I:$I,операции!$F$11))</f>
        <v>0</v>
      </c>
      <c r="J687" s="48">
        <f>ROUND(IF(D687="",0,IF(SUM(р_дни!$J:$J)=0,0,(SUMIFS(БЮДЖЕТ!$V:$V,БЮДЖЕТ!$P:$P,$D687)*IF(G687=ФИО!$Q$8,0,SUM(р_дни!$J:$J))+SUMIFS(факт_операции!$Q:$Q,факт_операции!$D:$D,$D687)*1000)/SUM(р_дни!$J:$J)))/100,0)*100</f>
        <v>0</v>
      </c>
      <c r="K687" s="48">
        <f>IF(D687="",0,SUMIFS(факт_операции!$O:$O,факт_операции!$D:$D,D687)-IF(SUMIFS(факт_операции!$Q:$Q,факт_операции!$D:$D,D687)&lt;&gt;0,SUMIFS(факт_операции!$O:$O,факт_операции!$D:$D,D687,факт_операции!$N:$N,операции!$H$11),0))</f>
        <v>0</v>
      </c>
      <c r="L687" s="48">
        <f>IF(D687="",0,SUMIFS(факт_операции!$T:$T,факт_операции!$D:$D,D687))</f>
        <v>0</v>
      </c>
      <c r="M687" s="86">
        <f t="shared" si="21"/>
        <v>0</v>
      </c>
      <c r="N687" s="36"/>
      <c r="O687" s="92"/>
      <c r="P687" s="96"/>
    </row>
    <row r="688" spans="1:16" x14ac:dyDescent="0.25">
      <c r="A688" s="1"/>
      <c r="B688" s="1"/>
      <c r="C688" s="5">
        <f t="shared" si="22"/>
        <v>678</v>
      </c>
      <c r="D688" s="19" t="str">
        <f>IF(C688&gt;MAX(БЮДЖЕТ!$C:$C),"",INDEX(БЮДЖЕТ!$P$11:$P$9415,C688))</f>
        <v/>
      </c>
      <c r="E688" s="22">
        <f>IF(D688="",0,IF(COUNTIF(БЮДЖЕТ!$P:$P,D688)=1,0,1))</f>
        <v>0</v>
      </c>
      <c r="F688" s="19" t="str">
        <f>IF($D688="","",INDEX(БЮДЖЕТ!$N:$N,SUMIFS(БЮДЖЕТ!$B:$B,БЮДЖЕТ!$P:$P,$D688)))</f>
        <v/>
      </c>
      <c r="G688" s="19" t="str">
        <f>IF($D688="","",INDEX(БЮДЖЕТ!$X:$X,SUMIFS(БЮДЖЕТ!$B:$B,БЮДЖЕТ!$P:$P,$D688)))</f>
        <v/>
      </c>
      <c r="H688" s="36"/>
      <c r="I688" s="30">
        <f>IF(D688="",0,IF(G688=ФИО!$Q$8,0,SUM(р_дни!$J:$J))+SUMIFS(факт_операции!$L:$L,факт_операции!$D:$D,D688,факт_операции!$I:$I,операции!$F$8)-SUMIFS(факт_операции!$L:$L,факт_операции!$D:$D,D688,факт_операции!$I:$I,операции!$F$9)+SUMIFS(факт_операции!$L:$L,факт_операции!$D:$D,D688,факт_операции!$I:$I,операции!$F$10)-SUMIFS(факт_операции!$L:$L,факт_операции!$D:$D,D688,факт_операции!$I:$I,операции!$F$11))</f>
        <v>0</v>
      </c>
      <c r="J688" s="48">
        <f>ROUND(IF(D688="",0,IF(SUM(р_дни!$J:$J)=0,0,(SUMIFS(БЮДЖЕТ!$V:$V,БЮДЖЕТ!$P:$P,$D688)*IF(G688=ФИО!$Q$8,0,SUM(р_дни!$J:$J))+SUMIFS(факт_операции!$Q:$Q,факт_операции!$D:$D,$D688)*1000)/SUM(р_дни!$J:$J)))/100,0)*100</f>
        <v>0</v>
      </c>
      <c r="K688" s="48">
        <f>IF(D688="",0,SUMIFS(факт_операции!$O:$O,факт_операции!$D:$D,D688)-IF(SUMIFS(факт_операции!$Q:$Q,факт_операции!$D:$D,D688)&lt;&gt;0,SUMIFS(факт_операции!$O:$O,факт_операции!$D:$D,D688,факт_операции!$N:$N,операции!$H$11),0))</f>
        <v>0</v>
      </c>
      <c r="L688" s="48">
        <f>IF(D688="",0,SUMIFS(факт_операции!$T:$T,факт_операции!$D:$D,D688))</f>
        <v>0</v>
      </c>
      <c r="M688" s="86">
        <f t="shared" si="21"/>
        <v>0</v>
      </c>
      <c r="N688" s="36"/>
      <c r="O688" s="92"/>
      <c r="P688" s="96"/>
    </row>
    <row r="689" spans="1:16" x14ac:dyDescent="0.25">
      <c r="A689" s="1"/>
      <c r="B689" s="1"/>
      <c r="C689" s="5">
        <f t="shared" si="22"/>
        <v>679</v>
      </c>
      <c r="D689" s="19" t="str">
        <f>IF(C689&gt;MAX(БЮДЖЕТ!$C:$C),"",INDEX(БЮДЖЕТ!$P$11:$P$9415,C689))</f>
        <v/>
      </c>
      <c r="E689" s="22">
        <f>IF(D689="",0,IF(COUNTIF(БЮДЖЕТ!$P:$P,D689)=1,0,1))</f>
        <v>0</v>
      </c>
      <c r="F689" s="19" t="str">
        <f>IF($D689="","",INDEX(БЮДЖЕТ!$N:$N,SUMIFS(БЮДЖЕТ!$B:$B,БЮДЖЕТ!$P:$P,$D689)))</f>
        <v/>
      </c>
      <c r="G689" s="19" t="str">
        <f>IF($D689="","",INDEX(БЮДЖЕТ!$X:$X,SUMIFS(БЮДЖЕТ!$B:$B,БЮДЖЕТ!$P:$P,$D689)))</f>
        <v/>
      </c>
      <c r="H689" s="36"/>
      <c r="I689" s="30">
        <f>IF(D689="",0,IF(G689=ФИО!$Q$8,0,SUM(р_дни!$J:$J))+SUMIFS(факт_операции!$L:$L,факт_операции!$D:$D,D689,факт_операции!$I:$I,операции!$F$8)-SUMIFS(факт_операции!$L:$L,факт_операции!$D:$D,D689,факт_операции!$I:$I,операции!$F$9)+SUMIFS(факт_операции!$L:$L,факт_операции!$D:$D,D689,факт_операции!$I:$I,операции!$F$10)-SUMIFS(факт_операции!$L:$L,факт_операции!$D:$D,D689,факт_операции!$I:$I,операции!$F$11))</f>
        <v>0</v>
      </c>
      <c r="J689" s="48">
        <f>ROUND(IF(D689="",0,IF(SUM(р_дни!$J:$J)=0,0,(SUMIFS(БЮДЖЕТ!$V:$V,БЮДЖЕТ!$P:$P,$D689)*IF(G689=ФИО!$Q$8,0,SUM(р_дни!$J:$J))+SUMIFS(факт_операции!$Q:$Q,факт_операции!$D:$D,$D689)*1000)/SUM(р_дни!$J:$J)))/100,0)*100</f>
        <v>0</v>
      </c>
      <c r="K689" s="48">
        <f>IF(D689="",0,SUMIFS(факт_операции!$O:$O,факт_операции!$D:$D,D689)-IF(SUMIFS(факт_операции!$Q:$Q,факт_операции!$D:$D,D689)&lt;&gt;0,SUMIFS(факт_операции!$O:$O,факт_операции!$D:$D,D689,факт_операции!$N:$N,операции!$H$11),0))</f>
        <v>0</v>
      </c>
      <c r="L689" s="48">
        <f>IF(D689="",0,SUMIFS(факт_операции!$T:$T,факт_операции!$D:$D,D689))</f>
        <v>0</v>
      </c>
      <c r="M689" s="86">
        <f t="shared" si="21"/>
        <v>0</v>
      </c>
      <c r="N689" s="36"/>
      <c r="O689" s="92"/>
      <c r="P689" s="96"/>
    </row>
    <row r="690" spans="1:16" x14ac:dyDescent="0.25">
      <c r="A690" s="1"/>
      <c r="B690" s="1"/>
      <c r="C690" s="5">
        <f t="shared" si="22"/>
        <v>680</v>
      </c>
      <c r="D690" s="19" t="str">
        <f>IF(C690&gt;MAX(БЮДЖЕТ!$C:$C),"",INDEX(БЮДЖЕТ!$P$11:$P$9415,C690))</f>
        <v/>
      </c>
      <c r="E690" s="22">
        <f>IF(D690="",0,IF(COUNTIF(БЮДЖЕТ!$P:$P,D690)=1,0,1))</f>
        <v>0</v>
      </c>
      <c r="F690" s="19" t="str">
        <f>IF($D690="","",INDEX(БЮДЖЕТ!$N:$N,SUMIFS(БЮДЖЕТ!$B:$B,БЮДЖЕТ!$P:$P,$D690)))</f>
        <v/>
      </c>
      <c r="G690" s="19" t="str">
        <f>IF($D690="","",INDEX(БЮДЖЕТ!$X:$X,SUMIFS(БЮДЖЕТ!$B:$B,БЮДЖЕТ!$P:$P,$D690)))</f>
        <v/>
      </c>
      <c r="H690" s="36"/>
      <c r="I690" s="30">
        <f>IF(D690="",0,IF(G690=ФИО!$Q$8,0,SUM(р_дни!$J:$J))+SUMIFS(факт_операции!$L:$L,факт_операции!$D:$D,D690,факт_операции!$I:$I,операции!$F$8)-SUMIFS(факт_операции!$L:$L,факт_операции!$D:$D,D690,факт_операции!$I:$I,операции!$F$9)+SUMIFS(факт_операции!$L:$L,факт_операции!$D:$D,D690,факт_операции!$I:$I,операции!$F$10)-SUMIFS(факт_операции!$L:$L,факт_операции!$D:$D,D690,факт_операции!$I:$I,операции!$F$11))</f>
        <v>0</v>
      </c>
      <c r="J690" s="48">
        <f>ROUND(IF(D690="",0,IF(SUM(р_дни!$J:$J)=0,0,(SUMIFS(БЮДЖЕТ!$V:$V,БЮДЖЕТ!$P:$P,$D690)*IF(G690=ФИО!$Q$8,0,SUM(р_дни!$J:$J))+SUMIFS(факт_операции!$Q:$Q,факт_операции!$D:$D,$D690)*1000)/SUM(р_дни!$J:$J)))/100,0)*100</f>
        <v>0</v>
      </c>
      <c r="K690" s="48">
        <f>IF(D690="",0,SUMIFS(факт_операции!$O:$O,факт_операции!$D:$D,D690)-IF(SUMIFS(факт_операции!$Q:$Q,факт_операции!$D:$D,D690)&lt;&gt;0,SUMIFS(факт_операции!$O:$O,факт_операции!$D:$D,D690,факт_операции!$N:$N,операции!$H$11),0))</f>
        <v>0</v>
      </c>
      <c r="L690" s="48">
        <f>IF(D690="",0,SUMIFS(факт_операции!$T:$T,факт_операции!$D:$D,D690))</f>
        <v>0</v>
      </c>
      <c r="M690" s="86">
        <f t="shared" si="21"/>
        <v>0</v>
      </c>
      <c r="N690" s="36"/>
      <c r="O690" s="92"/>
      <c r="P690" s="96"/>
    </row>
    <row r="691" spans="1:16" x14ac:dyDescent="0.25">
      <c r="A691" s="1"/>
      <c r="B691" s="1"/>
      <c r="C691" s="5">
        <f t="shared" si="22"/>
        <v>681</v>
      </c>
      <c r="D691" s="19" t="str">
        <f>IF(C691&gt;MAX(БЮДЖЕТ!$C:$C),"",INDEX(БЮДЖЕТ!$P$11:$P$9415,C691))</f>
        <v/>
      </c>
      <c r="E691" s="22">
        <f>IF(D691="",0,IF(COUNTIF(БЮДЖЕТ!$P:$P,D691)=1,0,1))</f>
        <v>0</v>
      </c>
      <c r="F691" s="19" t="str">
        <f>IF($D691="","",INDEX(БЮДЖЕТ!$N:$N,SUMIFS(БЮДЖЕТ!$B:$B,БЮДЖЕТ!$P:$P,$D691)))</f>
        <v/>
      </c>
      <c r="G691" s="19" t="str">
        <f>IF($D691="","",INDEX(БЮДЖЕТ!$X:$X,SUMIFS(БЮДЖЕТ!$B:$B,БЮДЖЕТ!$P:$P,$D691)))</f>
        <v/>
      </c>
      <c r="H691" s="36"/>
      <c r="I691" s="30">
        <f>IF(D691="",0,IF(G691=ФИО!$Q$8,0,SUM(р_дни!$J:$J))+SUMIFS(факт_операции!$L:$L,факт_операции!$D:$D,D691,факт_операции!$I:$I,операции!$F$8)-SUMIFS(факт_операции!$L:$L,факт_операции!$D:$D,D691,факт_операции!$I:$I,операции!$F$9)+SUMIFS(факт_операции!$L:$L,факт_операции!$D:$D,D691,факт_операции!$I:$I,операции!$F$10)-SUMIFS(факт_операции!$L:$L,факт_операции!$D:$D,D691,факт_операции!$I:$I,операции!$F$11))</f>
        <v>0</v>
      </c>
      <c r="J691" s="48">
        <f>ROUND(IF(D691="",0,IF(SUM(р_дни!$J:$J)=0,0,(SUMIFS(БЮДЖЕТ!$V:$V,БЮДЖЕТ!$P:$P,$D691)*IF(G691=ФИО!$Q$8,0,SUM(р_дни!$J:$J))+SUMIFS(факт_операции!$Q:$Q,факт_операции!$D:$D,$D691)*1000)/SUM(р_дни!$J:$J)))/100,0)*100</f>
        <v>0</v>
      </c>
      <c r="K691" s="48">
        <f>IF(D691="",0,SUMIFS(факт_операции!$O:$O,факт_операции!$D:$D,D691)-IF(SUMIFS(факт_операции!$Q:$Q,факт_операции!$D:$D,D691)&lt;&gt;0,SUMIFS(факт_операции!$O:$O,факт_операции!$D:$D,D691,факт_операции!$N:$N,операции!$H$11),0))</f>
        <v>0</v>
      </c>
      <c r="L691" s="48">
        <f>IF(D691="",0,SUMIFS(факт_операции!$T:$T,факт_операции!$D:$D,D691))</f>
        <v>0</v>
      </c>
      <c r="M691" s="86">
        <f t="shared" si="21"/>
        <v>0</v>
      </c>
      <c r="N691" s="36"/>
      <c r="O691" s="92"/>
      <c r="P691" s="96"/>
    </row>
    <row r="692" spans="1:16" x14ac:dyDescent="0.25">
      <c r="A692" s="1"/>
      <c r="B692" s="1"/>
      <c r="C692" s="5">
        <f t="shared" si="22"/>
        <v>682</v>
      </c>
      <c r="D692" s="19" t="str">
        <f>IF(C692&gt;MAX(БЮДЖЕТ!$C:$C),"",INDEX(БЮДЖЕТ!$P$11:$P$9415,C692))</f>
        <v/>
      </c>
      <c r="E692" s="22">
        <f>IF(D692="",0,IF(COUNTIF(БЮДЖЕТ!$P:$P,D692)=1,0,1))</f>
        <v>0</v>
      </c>
      <c r="F692" s="19" t="str">
        <f>IF($D692="","",INDEX(БЮДЖЕТ!$N:$N,SUMIFS(БЮДЖЕТ!$B:$B,БЮДЖЕТ!$P:$P,$D692)))</f>
        <v/>
      </c>
      <c r="G692" s="19" t="str">
        <f>IF($D692="","",INDEX(БЮДЖЕТ!$X:$X,SUMIFS(БЮДЖЕТ!$B:$B,БЮДЖЕТ!$P:$P,$D692)))</f>
        <v/>
      </c>
      <c r="H692" s="36"/>
      <c r="I692" s="30">
        <f>IF(D692="",0,IF(G692=ФИО!$Q$8,0,SUM(р_дни!$J:$J))+SUMIFS(факт_операции!$L:$L,факт_операции!$D:$D,D692,факт_операции!$I:$I,операции!$F$8)-SUMIFS(факт_операции!$L:$L,факт_операции!$D:$D,D692,факт_операции!$I:$I,операции!$F$9)+SUMIFS(факт_операции!$L:$L,факт_операции!$D:$D,D692,факт_операции!$I:$I,операции!$F$10)-SUMIFS(факт_операции!$L:$L,факт_операции!$D:$D,D692,факт_операции!$I:$I,операции!$F$11))</f>
        <v>0</v>
      </c>
      <c r="J692" s="48">
        <f>ROUND(IF(D692="",0,IF(SUM(р_дни!$J:$J)=0,0,(SUMIFS(БЮДЖЕТ!$V:$V,БЮДЖЕТ!$P:$P,$D692)*IF(G692=ФИО!$Q$8,0,SUM(р_дни!$J:$J))+SUMIFS(факт_операции!$Q:$Q,факт_операции!$D:$D,$D692)*1000)/SUM(р_дни!$J:$J)))/100,0)*100</f>
        <v>0</v>
      </c>
      <c r="K692" s="48">
        <f>IF(D692="",0,SUMIFS(факт_операции!$O:$O,факт_операции!$D:$D,D692)-IF(SUMIFS(факт_операции!$Q:$Q,факт_операции!$D:$D,D692)&lt;&gt;0,SUMIFS(факт_операции!$O:$O,факт_операции!$D:$D,D692,факт_операции!$N:$N,операции!$H$11),0))</f>
        <v>0</v>
      </c>
      <c r="L692" s="48">
        <f>IF(D692="",0,SUMIFS(факт_операции!$T:$T,факт_операции!$D:$D,D692))</f>
        <v>0</v>
      </c>
      <c r="M692" s="86">
        <f t="shared" si="21"/>
        <v>0</v>
      </c>
      <c r="N692" s="36"/>
      <c r="O692" s="92"/>
      <c r="P692" s="96"/>
    </row>
    <row r="693" spans="1:16" x14ac:dyDescent="0.25">
      <c r="A693" s="1"/>
      <c r="B693" s="1"/>
      <c r="C693" s="5">
        <f t="shared" si="22"/>
        <v>683</v>
      </c>
      <c r="D693" s="19" t="str">
        <f>IF(C693&gt;MAX(БЮДЖЕТ!$C:$C),"",INDEX(БЮДЖЕТ!$P$11:$P$9415,C693))</f>
        <v/>
      </c>
      <c r="E693" s="22">
        <f>IF(D693="",0,IF(COUNTIF(БЮДЖЕТ!$P:$P,D693)=1,0,1))</f>
        <v>0</v>
      </c>
      <c r="F693" s="19" t="str">
        <f>IF($D693="","",INDEX(БЮДЖЕТ!$N:$N,SUMIFS(БЮДЖЕТ!$B:$B,БЮДЖЕТ!$P:$P,$D693)))</f>
        <v/>
      </c>
      <c r="G693" s="19" t="str">
        <f>IF($D693="","",INDEX(БЮДЖЕТ!$X:$X,SUMIFS(БЮДЖЕТ!$B:$B,БЮДЖЕТ!$P:$P,$D693)))</f>
        <v/>
      </c>
      <c r="H693" s="36"/>
      <c r="I693" s="30">
        <f>IF(D693="",0,IF(G693=ФИО!$Q$8,0,SUM(р_дни!$J:$J))+SUMIFS(факт_операции!$L:$L,факт_операции!$D:$D,D693,факт_операции!$I:$I,операции!$F$8)-SUMIFS(факт_операции!$L:$L,факт_операции!$D:$D,D693,факт_операции!$I:$I,операции!$F$9)+SUMIFS(факт_операции!$L:$L,факт_операции!$D:$D,D693,факт_операции!$I:$I,операции!$F$10)-SUMIFS(факт_операции!$L:$L,факт_операции!$D:$D,D693,факт_операции!$I:$I,операции!$F$11))</f>
        <v>0</v>
      </c>
      <c r="J693" s="48">
        <f>ROUND(IF(D693="",0,IF(SUM(р_дни!$J:$J)=0,0,(SUMIFS(БЮДЖЕТ!$V:$V,БЮДЖЕТ!$P:$P,$D693)*IF(G693=ФИО!$Q$8,0,SUM(р_дни!$J:$J))+SUMIFS(факт_операции!$Q:$Q,факт_операции!$D:$D,$D693)*1000)/SUM(р_дни!$J:$J)))/100,0)*100</f>
        <v>0</v>
      </c>
      <c r="K693" s="48">
        <f>IF(D693="",0,SUMIFS(факт_операции!$O:$O,факт_операции!$D:$D,D693)-IF(SUMIFS(факт_операции!$Q:$Q,факт_операции!$D:$D,D693)&lt;&gt;0,SUMIFS(факт_операции!$O:$O,факт_операции!$D:$D,D693,факт_операции!$N:$N,операции!$H$11),0))</f>
        <v>0</v>
      </c>
      <c r="L693" s="48">
        <f>IF(D693="",0,SUMIFS(факт_операции!$T:$T,факт_операции!$D:$D,D693))</f>
        <v>0</v>
      </c>
      <c r="M693" s="86">
        <f t="shared" si="21"/>
        <v>0</v>
      </c>
      <c r="N693" s="36"/>
      <c r="O693" s="92"/>
      <c r="P693" s="96"/>
    </row>
    <row r="694" spans="1:16" x14ac:dyDescent="0.25">
      <c r="A694" s="1"/>
      <c r="B694" s="1"/>
      <c r="C694" s="5">
        <f t="shared" si="22"/>
        <v>684</v>
      </c>
      <c r="D694" s="19" t="str">
        <f>IF(C694&gt;MAX(БЮДЖЕТ!$C:$C),"",INDEX(БЮДЖЕТ!$P$11:$P$9415,C694))</f>
        <v/>
      </c>
      <c r="E694" s="22">
        <f>IF(D694="",0,IF(COUNTIF(БЮДЖЕТ!$P:$P,D694)=1,0,1))</f>
        <v>0</v>
      </c>
      <c r="F694" s="19" t="str">
        <f>IF($D694="","",INDEX(БЮДЖЕТ!$N:$N,SUMIFS(БЮДЖЕТ!$B:$B,БЮДЖЕТ!$P:$P,$D694)))</f>
        <v/>
      </c>
      <c r="G694" s="19" t="str">
        <f>IF($D694="","",INDEX(БЮДЖЕТ!$X:$X,SUMIFS(БЮДЖЕТ!$B:$B,БЮДЖЕТ!$P:$P,$D694)))</f>
        <v/>
      </c>
      <c r="H694" s="36"/>
      <c r="I694" s="30">
        <f>IF(D694="",0,IF(G694=ФИО!$Q$8,0,SUM(р_дни!$J:$J))+SUMIFS(факт_операции!$L:$L,факт_операции!$D:$D,D694,факт_операции!$I:$I,операции!$F$8)-SUMIFS(факт_операции!$L:$L,факт_операции!$D:$D,D694,факт_операции!$I:$I,операции!$F$9)+SUMIFS(факт_операции!$L:$L,факт_операции!$D:$D,D694,факт_операции!$I:$I,операции!$F$10)-SUMIFS(факт_операции!$L:$L,факт_операции!$D:$D,D694,факт_операции!$I:$I,операции!$F$11))</f>
        <v>0</v>
      </c>
      <c r="J694" s="48">
        <f>ROUND(IF(D694="",0,IF(SUM(р_дни!$J:$J)=0,0,(SUMIFS(БЮДЖЕТ!$V:$V,БЮДЖЕТ!$P:$P,$D694)*IF(G694=ФИО!$Q$8,0,SUM(р_дни!$J:$J))+SUMIFS(факт_операции!$Q:$Q,факт_операции!$D:$D,$D694)*1000)/SUM(р_дни!$J:$J)))/100,0)*100</f>
        <v>0</v>
      </c>
      <c r="K694" s="48">
        <f>IF(D694="",0,SUMIFS(факт_операции!$O:$O,факт_операции!$D:$D,D694)-IF(SUMIFS(факт_операции!$Q:$Q,факт_операции!$D:$D,D694)&lt;&gt;0,SUMIFS(факт_операции!$O:$O,факт_операции!$D:$D,D694,факт_операции!$N:$N,операции!$H$11),0))</f>
        <v>0</v>
      </c>
      <c r="L694" s="48">
        <f>IF(D694="",0,SUMIFS(факт_операции!$T:$T,факт_операции!$D:$D,D694))</f>
        <v>0</v>
      </c>
      <c r="M694" s="86">
        <f t="shared" si="21"/>
        <v>0</v>
      </c>
      <c r="N694" s="36"/>
      <c r="O694" s="92"/>
      <c r="P694" s="96"/>
    </row>
    <row r="695" spans="1:16" x14ac:dyDescent="0.25">
      <c r="A695" s="1"/>
      <c r="B695" s="1"/>
      <c r="C695" s="5">
        <f t="shared" si="22"/>
        <v>685</v>
      </c>
      <c r="D695" s="19" t="str">
        <f>IF(C695&gt;MAX(БЮДЖЕТ!$C:$C),"",INDEX(БЮДЖЕТ!$P$11:$P$9415,C695))</f>
        <v/>
      </c>
      <c r="E695" s="22">
        <f>IF(D695="",0,IF(COUNTIF(БЮДЖЕТ!$P:$P,D695)=1,0,1))</f>
        <v>0</v>
      </c>
      <c r="F695" s="19" t="str">
        <f>IF($D695="","",INDEX(БЮДЖЕТ!$N:$N,SUMIFS(БЮДЖЕТ!$B:$B,БЮДЖЕТ!$P:$P,$D695)))</f>
        <v/>
      </c>
      <c r="G695" s="19" t="str">
        <f>IF($D695="","",INDEX(БЮДЖЕТ!$X:$X,SUMIFS(БЮДЖЕТ!$B:$B,БЮДЖЕТ!$P:$P,$D695)))</f>
        <v/>
      </c>
      <c r="H695" s="36"/>
      <c r="I695" s="30">
        <f>IF(D695="",0,IF(G695=ФИО!$Q$8,0,SUM(р_дни!$J:$J))+SUMIFS(факт_операции!$L:$L,факт_операции!$D:$D,D695,факт_операции!$I:$I,операции!$F$8)-SUMIFS(факт_операции!$L:$L,факт_операции!$D:$D,D695,факт_операции!$I:$I,операции!$F$9)+SUMIFS(факт_операции!$L:$L,факт_операции!$D:$D,D695,факт_операции!$I:$I,операции!$F$10)-SUMIFS(факт_операции!$L:$L,факт_операции!$D:$D,D695,факт_операции!$I:$I,операции!$F$11))</f>
        <v>0</v>
      </c>
      <c r="J695" s="48">
        <f>ROUND(IF(D695="",0,IF(SUM(р_дни!$J:$J)=0,0,(SUMIFS(БЮДЖЕТ!$V:$V,БЮДЖЕТ!$P:$P,$D695)*IF(G695=ФИО!$Q$8,0,SUM(р_дни!$J:$J))+SUMIFS(факт_операции!$Q:$Q,факт_операции!$D:$D,$D695)*1000)/SUM(р_дни!$J:$J)))/100,0)*100</f>
        <v>0</v>
      </c>
      <c r="K695" s="48">
        <f>IF(D695="",0,SUMIFS(факт_операции!$O:$O,факт_операции!$D:$D,D695)-IF(SUMIFS(факт_операции!$Q:$Q,факт_операции!$D:$D,D695)&lt;&gt;0,SUMIFS(факт_операции!$O:$O,факт_операции!$D:$D,D695,факт_операции!$N:$N,операции!$H$11),0))</f>
        <v>0</v>
      </c>
      <c r="L695" s="48">
        <f>IF(D695="",0,SUMIFS(факт_операции!$T:$T,факт_операции!$D:$D,D695))</f>
        <v>0</v>
      </c>
      <c r="M695" s="86">
        <f t="shared" si="21"/>
        <v>0</v>
      </c>
      <c r="N695" s="36"/>
      <c r="O695" s="92"/>
      <c r="P695" s="96"/>
    </row>
    <row r="696" spans="1:16" x14ac:dyDescent="0.25">
      <c r="A696" s="1"/>
      <c r="B696" s="1"/>
      <c r="C696" s="5">
        <f t="shared" si="22"/>
        <v>686</v>
      </c>
      <c r="D696" s="19" t="str">
        <f>IF(C696&gt;MAX(БЮДЖЕТ!$C:$C),"",INDEX(БЮДЖЕТ!$P$11:$P$9415,C696))</f>
        <v/>
      </c>
      <c r="E696" s="22">
        <f>IF(D696="",0,IF(COUNTIF(БЮДЖЕТ!$P:$P,D696)=1,0,1))</f>
        <v>0</v>
      </c>
      <c r="F696" s="19" t="str">
        <f>IF($D696="","",INDEX(БЮДЖЕТ!$N:$N,SUMIFS(БЮДЖЕТ!$B:$B,БЮДЖЕТ!$P:$P,$D696)))</f>
        <v/>
      </c>
      <c r="G696" s="19" t="str">
        <f>IF($D696="","",INDEX(БЮДЖЕТ!$X:$X,SUMIFS(БЮДЖЕТ!$B:$B,БЮДЖЕТ!$P:$P,$D696)))</f>
        <v/>
      </c>
      <c r="H696" s="36"/>
      <c r="I696" s="30">
        <f>IF(D696="",0,IF(G696=ФИО!$Q$8,0,SUM(р_дни!$J:$J))+SUMIFS(факт_операции!$L:$L,факт_операции!$D:$D,D696,факт_операции!$I:$I,операции!$F$8)-SUMIFS(факт_операции!$L:$L,факт_операции!$D:$D,D696,факт_операции!$I:$I,операции!$F$9)+SUMIFS(факт_операции!$L:$L,факт_операции!$D:$D,D696,факт_операции!$I:$I,операции!$F$10)-SUMIFS(факт_операции!$L:$L,факт_операции!$D:$D,D696,факт_операции!$I:$I,операции!$F$11))</f>
        <v>0</v>
      </c>
      <c r="J696" s="48">
        <f>ROUND(IF(D696="",0,IF(SUM(р_дни!$J:$J)=0,0,(SUMIFS(БЮДЖЕТ!$V:$V,БЮДЖЕТ!$P:$P,$D696)*IF(G696=ФИО!$Q$8,0,SUM(р_дни!$J:$J))+SUMIFS(факт_операции!$Q:$Q,факт_операции!$D:$D,$D696)*1000)/SUM(р_дни!$J:$J)))/100,0)*100</f>
        <v>0</v>
      </c>
      <c r="K696" s="48">
        <f>IF(D696="",0,SUMIFS(факт_операции!$O:$O,факт_операции!$D:$D,D696)-IF(SUMIFS(факт_операции!$Q:$Q,факт_операции!$D:$D,D696)&lt;&gt;0,SUMIFS(факт_операции!$O:$O,факт_операции!$D:$D,D696,факт_операции!$N:$N,операции!$H$11),0))</f>
        <v>0</v>
      </c>
      <c r="L696" s="48">
        <f>IF(D696="",0,SUMIFS(факт_операции!$T:$T,факт_операции!$D:$D,D696))</f>
        <v>0</v>
      </c>
      <c r="M696" s="86">
        <f t="shared" si="21"/>
        <v>0</v>
      </c>
      <c r="N696" s="36"/>
      <c r="O696" s="92"/>
      <c r="P696" s="96"/>
    </row>
    <row r="697" spans="1:16" x14ac:dyDescent="0.25">
      <c r="A697" s="1"/>
      <c r="B697" s="1"/>
      <c r="C697" s="5">
        <f t="shared" si="22"/>
        <v>687</v>
      </c>
      <c r="D697" s="19" t="str">
        <f>IF(C697&gt;MAX(БЮДЖЕТ!$C:$C),"",INDEX(БЮДЖЕТ!$P$11:$P$9415,C697))</f>
        <v/>
      </c>
      <c r="E697" s="22">
        <f>IF(D697="",0,IF(COUNTIF(БЮДЖЕТ!$P:$P,D697)=1,0,1))</f>
        <v>0</v>
      </c>
      <c r="F697" s="19" t="str">
        <f>IF($D697="","",INDEX(БЮДЖЕТ!$N:$N,SUMIFS(БЮДЖЕТ!$B:$B,БЮДЖЕТ!$P:$P,$D697)))</f>
        <v/>
      </c>
      <c r="G697" s="19" t="str">
        <f>IF($D697="","",INDEX(БЮДЖЕТ!$X:$X,SUMIFS(БЮДЖЕТ!$B:$B,БЮДЖЕТ!$P:$P,$D697)))</f>
        <v/>
      </c>
      <c r="H697" s="36"/>
      <c r="I697" s="30">
        <f>IF(D697="",0,IF(G697=ФИО!$Q$8,0,SUM(р_дни!$J:$J))+SUMIFS(факт_операции!$L:$L,факт_операции!$D:$D,D697,факт_операции!$I:$I,операции!$F$8)-SUMIFS(факт_операции!$L:$L,факт_операции!$D:$D,D697,факт_операции!$I:$I,операции!$F$9)+SUMIFS(факт_операции!$L:$L,факт_операции!$D:$D,D697,факт_операции!$I:$I,операции!$F$10)-SUMIFS(факт_операции!$L:$L,факт_операции!$D:$D,D697,факт_операции!$I:$I,операции!$F$11))</f>
        <v>0</v>
      </c>
      <c r="J697" s="48">
        <f>ROUND(IF(D697="",0,IF(SUM(р_дни!$J:$J)=0,0,(SUMIFS(БЮДЖЕТ!$V:$V,БЮДЖЕТ!$P:$P,$D697)*IF(G697=ФИО!$Q$8,0,SUM(р_дни!$J:$J))+SUMIFS(факт_операции!$Q:$Q,факт_операции!$D:$D,$D697)*1000)/SUM(р_дни!$J:$J)))/100,0)*100</f>
        <v>0</v>
      </c>
      <c r="K697" s="48">
        <f>IF(D697="",0,SUMIFS(факт_операции!$O:$O,факт_операции!$D:$D,D697)-IF(SUMIFS(факт_операции!$Q:$Q,факт_операции!$D:$D,D697)&lt;&gt;0,SUMIFS(факт_операции!$O:$O,факт_операции!$D:$D,D697,факт_операции!$N:$N,операции!$H$11),0))</f>
        <v>0</v>
      </c>
      <c r="L697" s="48">
        <f>IF(D697="",0,SUMIFS(факт_операции!$T:$T,факт_операции!$D:$D,D697))</f>
        <v>0</v>
      </c>
      <c r="M697" s="86">
        <f t="shared" si="21"/>
        <v>0</v>
      </c>
      <c r="N697" s="36"/>
      <c r="O697" s="92"/>
      <c r="P697" s="96"/>
    </row>
    <row r="698" spans="1:16" x14ac:dyDescent="0.25">
      <c r="A698" s="1"/>
      <c r="B698" s="1"/>
      <c r="C698" s="5">
        <f t="shared" si="22"/>
        <v>688</v>
      </c>
      <c r="D698" s="19" t="str">
        <f>IF(C698&gt;MAX(БЮДЖЕТ!$C:$C),"",INDEX(БЮДЖЕТ!$P$11:$P$9415,C698))</f>
        <v/>
      </c>
      <c r="E698" s="22">
        <f>IF(D698="",0,IF(COUNTIF(БЮДЖЕТ!$P:$P,D698)=1,0,1))</f>
        <v>0</v>
      </c>
      <c r="F698" s="19" t="str">
        <f>IF($D698="","",INDEX(БЮДЖЕТ!$N:$N,SUMIFS(БЮДЖЕТ!$B:$B,БЮДЖЕТ!$P:$P,$D698)))</f>
        <v/>
      </c>
      <c r="G698" s="19" t="str">
        <f>IF($D698="","",INDEX(БЮДЖЕТ!$X:$X,SUMIFS(БЮДЖЕТ!$B:$B,БЮДЖЕТ!$P:$P,$D698)))</f>
        <v/>
      </c>
      <c r="H698" s="36"/>
      <c r="I698" s="30">
        <f>IF(D698="",0,IF(G698=ФИО!$Q$8,0,SUM(р_дни!$J:$J))+SUMIFS(факт_операции!$L:$L,факт_операции!$D:$D,D698,факт_операции!$I:$I,операции!$F$8)-SUMIFS(факт_операции!$L:$L,факт_операции!$D:$D,D698,факт_операции!$I:$I,операции!$F$9)+SUMIFS(факт_операции!$L:$L,факт_операции!$D:$D,D698,факт_операции!$I:$I,операции!$F$10)-SUMIFS(факт_операции!$L:$L,факт_операции!$D:$D,D698,факт_операции!$I:$I,операции!$F$11))</f>
        <v>0</v>
      </c>
      <c r="J698" s="48">
        <f>ROUND(IF(D698="",0,IF(SUM(р_дни!$J:$J)=0,0,(SUMIFS(БЮДЖЕТ!$V:$V,БЮДЖЕТ!$P:$P,$D698)*IF(G698=ФИО!$Q$8,0,SUM(р_дни!$J:$J))+SUMIFS(факт_операции!$Q:$Q,факт_операции!$D:$D,$D698)*1000)/SUM(р_дни!$J:$J)))/100,0)*100</f>
        <v>0</v>
      </c>
      <c r="K698" s="48">
        <f>IF(D698="",0,SUMIFS(факт_операции!$O:$O,факт_операции!$D:$D,D698)-IF(SUMIFS(факт_операции!$Q:$Q,факт_операции!$D:$D,D698)&lt;&gt;0,SUMIFS(факт_операции!$O:$O,факт_операции!$D:$D,D698,факт_операции!$N:$N,операции!$H$11),0))</f>
        <v>0</v>
      </c>
      <c r="L698" s="48">
        <f>IF(D698="",0,SUMIFS(факт_операции!$T:$T,факт_операции!$D:$D,D698))</f>
        <v>0</v>
      </c>
      <c r="M698" s="86">
        <f t="shared" si="21"/>
        <v>0</v>
      </c>
      <c r="N698" s="36"/>
      <c r="O698" s="92"/>
      <c r="P698" s="96"/>
    </row>
    <row r="699" spans="1:16" x14ac:dyDescent="0.25">
      <c r="A699" s="1"/>
      <c r="B699" s="1"/>
      <c r="C699" s="5">
        <f t="shared" si="22"/>
        <v>689</v>
      </c>
      <c r="D699" s="19" t="str">
        <f>IF(C699&gt;MAX(БЮДЖЕТ!$C:$C),"",INDEX(БЮДЖЕТ!$P$11:$P$9415,C699))</f>
        <v/>
      </c>
      <c r="E699" s="22">
        <f>IF(D699="",0,IF(COUNTIF(БЮДЖЕТ!$P:$P,D699)=1,0,1))</f>
        <v>0</v>
      </c>
      <c r="F699" s="19" t="str">
        <f>IF($D699="","",INDEX(БЮДЖЕТ!$N:$N,SUMIFS(БЮДЖЕТ!$B:$B,БЮДЖЕТ!$P:$P,$D699)))</f>
        <v/>
      </c>
      <c r="G699" s="19" t="str">
        <f>IF($D699="","",INDEX(БЮДЖЕТ!$X:$X,SUMIFS(БЮДЖЕТ!$B:$B,БЮДЖЕТ!$P:$P,$D699)))</f>
        <v/>
      </c>
      <c r="H699" s="36"/>
      <c r="I699" s="30">
        <f>IF(D699="",0,IF(G699=ФИО!$Q$8,0,SUM(р_дни!$J:$J))+SUMIFS(факт_операции!$L:$L,факт_операции!$D:$D,D699,факт_операции!$I:$I,операции!$F$8)-SUMIFS(факт_операции!$L:$L,факт_операции!$D:$D,D699,факт_операции!$I:$I,операции!$F$9)+SUMIFS(факт_операции!$L:$L,факт_операции!$D:$D,D699,факт_операции!$I:$I,операции!$F$10)-SUMIFS(факт_операции!$L:$L,факт_операции!$D:$D,D699,факт_операции!$I:$I,операции!$F$11))</f>
        <v>0</v>
      </c>
      <c r="J699" s="48">
        <f>ROUND(IF(D699="",0,IF(SUM(р_дни!$J:$J)=0,0,(SUMIFS(БЮДЖЕТ!$V:$V,БЮДЖЕТ!$P:$P,$D699)*IF(G699=ФИО!$Q$8,0,SUM(р_дни!$J:$J))+SUMIFS(факт_операции!$Q:$Q,факт_операции!$D:$D,$D699)*1000)/SUM(р_дни!$J:$J)))/100,0)*100</f>
        <v>0</v>
      </c>
      <c r="K699" s="48">
        <f>IF(D699="",0,SUMIFS(факт_операции!$O:$O,факт_операции!$D:$D,D699)-IF(SUMIFS(факт_операции!$Q:$Q,факт_операции!$D:$D,D699)&lt;&gt;0,SUMIFS(факт_операции!$O:$O,факт_операции!$D:$D,D699,факт_операции!$N:$N,операции!$H$11),0))</f>
        <v>0</v>
      </c>
      <c r="L699" s="48">
        <f>IF(D699="",0,SUMIFS(факт_операции!$T:$T,факт_операции!$D:$D,D699))</f>
        <v>0</v>
      </c>
      <c r="M699" s="86">
        <f t="shared" si="21"/>
        <v>0</v>
      </c>
      <c r="N699" s="36"/>
      <c r="O699" s="92"/>
      <c r="P699" s="96"/>
    </row>
    <row r="700" spans="1:16" x14ac:dyDescent="0.25">
      <c r="A700" s="1"/>
      <c r="B700" s="1"/>
      <c r="C700" s="5">
        <f t="shared" si="22"/>
        <v>690</v>
      </c>
      <c r="D700" s="19" t="str">
        <f>IF(C700&gt;MAX(БЮДЖЕТ!$C:$C),"",INDEX(БЮДЖЕТ!$P$11:$P$9415,C700))</f>
        <v/>
      </c>
      <c r="E700" s="22">
        <f>IF(D700="",0,IF(COUNTIF(БЮДЖЕТ!$P:$P,D700)=1,0,1))</f>
        <v>0</v>
      </c>
      <c r="F700" s="19" t="str">
        <f>IF($D700="","",INDEX(БЮДЖЕТ!$N:$N,SUMIFS(БЮДЖЕТ!$B:$B,БЮДЖЕТ!$P:$P,$D700)))</f>
        <v/>
      </c>
      <c r="G700" s="19" t="str">
        <f>IF($D700="","",INDEX(БЮДЖЕТ!$X:$X,SUMIFS(БЮДЖЕТ!$B:$B,БЮДЖЕТ!$P:$P,$D700)))</f>
        <v/>
      </c>
      <c r="H700" s="36"/>
      <c r="I700" s="30">
        <f>IF(D700="",0,IF(G700=ФИО!$Q$8,0,SUM(р_дни!$J:$J))+SUMIFS(факт_операции!$L:$L,факт_операции!$D:$D,D700,факт_операции!$I:$I,операции!$F$8)-SUMIFS(факт_операции!$L:$L,факт_операции!$D:$D,D700,факт_операции!$I:$I,операции!$F$9)+SUMIFS(факт_операции!$L:$L,факт_операции!$D:$D,D700,факт_операции!$I:$I,операции!$F$10)-SUMIFS(факт_операции!$L:$L,факт_операции!$D:$D,D700,факт_операции!$I:$I,операции!$F$11))</f>
        <v>0</v>
      </c>
      <c r="J700" s="48">
        <f>ROUND(IF(D700="",0,IF(SUM(р_дни!$J:$J)=0,0,(SUMIFS(БЮДЖЕТ!$V:$V,БЮДЖЕТ!$P:$P,$D700)*IF(G700=ФИО!$Q$8,0,SUM(р_дни!$J:$J))+SUMIFS(факт_операции!$Q:$Q,факт_операции!$D:$D,$D700)*1000)/SUM(р_дни!$J:$J)))/100,0)*100</f>
        <v>0</v>
      </c>
      <c r="K700" s="48">
        <f>IF(D700="",0,SUMIFS(факт_операции!$O:$O,факт_операции!$D:$D,D700)-IF(SUMIFS(факт_операции!$Q:$Q,факт_операции!$D:$D,D700)&lt;&gt;0,SUMIFS(факт_операции!$O:$O,факт_операции!$D:$D,D700,факт_операции!$N:$N,операции!$H$11),0))</f>
        <v>0</v>
      </c>
      <c r="L700" s="48">
        <f>IF(D700="",0,SUMIFS(факт_операции!$T:$T,факт_операции!$D:$D,D700))</f>
        <v>0</v>
      </c>
      <c r="M700" s="86">
        <f t="shared" si="21"/>
        <v>0</v>
      </c>
      <c r="N700" s="36"/>
      <c r="O700" s="92"/>
      <c r="P700" s="96"/>
    </row>
    <row r="701" spans="1:16" x14ac:dyDescent="0.25">
      <c r="A701" s="1"/>
      <c r="B701" s="1"/>
      <c r="C701" s="5">
        <f t="shared" si="22"/>
        <v>691</v>
      </c>
      <c r="D701" s="19" t="str">
        <f>IF(C701&gt;MAX(БЮДЖЕТ!$C:$C),"",INDEX(БЮДЖЕТ!$P$11:$P$9415,C701))</f>
        <v/>
      </c>
      <c r="E701" s="22">
        <f>IF(D701="",0,IF(COUNTIF(БЮДЖЕТ!$P:$P,D701)=1,0,1))</f>
        <v>0</v>
      </c>
      <c r="F701" s="19" t="str">
        <f>IF($D701="","",INDEX(БЮДЖЕТ!$N:$N,SUMIFS(БЮДЖЕТ!$B:$B,БЮДЖЕТ!$P:$P,$D701)))</f>
        <v/>
      </c>
      <c r="G701" s="19" t="str">
        <f>IF($D701="","",INDEX(БЮДЖЕТ!$X:$X,SUMIFS(БЮДЖЕТ!$B:$B,БЮДЖЕТ!$P:$P,$D701)))</f>
        <v/>
      </c>
      <c r="H701" s="36"/>
      <c r="I701" s="30">
        <f>IF(D701="",0,IF(G701=ФИО!$Q$8,0,SUM(р_дни!$J:$J))+SUMIFS(факт_операции!$L:$L,факт_операции!$D:$D,D701,факт_операции!$I:$I,операции!$F$8)-SUMIFS(факт_операции!$L:$L,факт_операции!$D:$D,D701,факт_операции!$I:$I,операции!$F$9)+SUMIFS(факт_операции!$L:$L,факт_операции!$D:$D,D701,факт_операции!$I:$I,операции!$F$10)-SUMIFS(факт_операции!$L:$L,факт_операции!$D:$D,D701,факт_операции!$I:$I,операции!$F$11))</f>
        <v>0</v>
      </c>
      <c r="J701" s="48">
        <f>ROUND(IF(D701="",0,IF(SUM(р_дни!$J:$J)=0,0,(SUMIFS(БЮДЖЕТ!$V:$V,БЮДЖЕТ!$P:$P,$D701)*IF(G701=ФИО!$Q$8,0,SUM(р_дни!$J:$J))+SUMIFS(факт_операции!$Q:$Q,факт_операции!$D:$D,$D701)*1000)/SUM(р_дни!$J:$J)))/100,0)*100</f>
        <v>0</v>
      </c>
      <c r="K701" s="48">
        <f>IF(D701="",0,SUMIFS(факт_операции!$O:$O,факт_операции!$D:$D,D701)-IF(SUMIFS(факт_операции!$Q:$Q,факт_операции!$D:$D,D701)&lt;&gt;0,SUMIFS(факт_операции!$O:$O,факт_операции!$D:$D,D701,факт_операции!$N:$N,операции!$H$11),0))</f>
        <v>0</v>
      </c>
      <c r="L701" s="48">
        <f>IF(D701="",0,SUMIFS(факт_операции!$T:$T,факт_операции!$D:$D,D701))</f>
        <v>0</v>
      </c>
      <c r="M701" s="86">
        <f t="shared" si="21"/>
        <v>0</v>
      </c>
      <c r="N701" s="36"/>
      <c r="O701" s="92"/>
      <c r="P701" s="96"/>
    </row>
    <row r="702" spans="1:16" x14ac:dyDescent="0.25">
      <c r="A702" s="1"/>
      <c r="B702" s="1"/>
      <c r="C702" s="5">
        <f t="shared" si="22"/>
        <v>692</v>
      </c>
      <c r="D702" s="19" t="str">
        <f>IF(C702&gt;MAX(БЮДЖЕТ!$C:$C),"",INDEX(БЮДЖЕТ!$P$11:$P$9415,C702))</f>
        <v/>
      </c>
      <c r="E702" s="22">
        <f>IF(D702="",0,IF(COUNTIF(БЮДЖЕТ!$P:$P,D702)=1,0,1))</f>
        <v>0</v>
      </c>
      <c r="F702" s="19" t="str">
        <f>IF($D702="","",INDEX(БЮДЖЕТ!$N:$N,SUMIFS(БЮДЖЕТ!$B:$B,БЮДЖЕТ!$P:$P,$D702)))</f>
        <v/>
      </c>
      <c r="G702" s="19" t="str">
        <f>IF($D702="","",INDEX(БЮДЖЕТ!$X:$X,SUMIFS(БЮДЖЕТ!$B:$B,БЮДЖЕТ!$P:$P,$D702)))</f>
        <v/>
      </c>
      <c r="H702" s="36"/>
      <c r="I702" s="30">
        <f>IF(D702="",0,IF(G702=ФИО!$Q$8,0,SUM(р_дни!$J:$J))+SUMIFS(факт_операции!$L:$L,факт_операции!$D:$D,D702,факт_операции!$I:$I,операции!$F$8)-SUMIFS(факт_операции!$L:$L,факт_операции!$D:$D,D702,факт_операции!$I:$I,операции!$F$9)+SUMIFS(факт_операции!$L:$L,факт_операции!$D:$D,D702,факт_операции!$I:$I,операции!$F$10)-SUMIFS(факт_операции!$L:$L,факт_операции!$D:$D,D702,факт_операции!$I:$I,операции!$F$11))</f>
        <v>0</v>
      </c>
      <c r="J702" s="48">
        <f>ROUND(IF(D702="",0,IF(SUM(р_дни!$J:$J)=0,0,(SUMIFS(БЮДЖЕТ!$V:$V,БЮДЖЕТ!$P:$P,$D702)*IF(G702=ФИО!$Q$8,0,SUM(р_дни!$J:$J))+SUMIFS(факт_операции!$Q:$Q,факт_операции!$D:$D,$D702)*1000)/SUM(р_дни!$J:$J)))/100,0)*100</f>
        <v>0</v>
      </c>
      <c r="K702" s="48">
        <f>IF(D702="",0,SUMIFS(факт_операции!$O:$O,факт_операции!$D:$D,D702)-IF(SUMIFS(факт_операции!$Q:$Q,факт_операции!$D:$D,D702)&lt;&gt;0,SUMIFS(факт_операции!$O:$O,факт_операции!$D:$D,D702,факт_операции!$N:$N,операции!$H$11),0))</f>
        <v>0</v>
      </c>
      <c r="L702" s="48">
        <f>IF(D702="",0,SUMIFS(факт_операции!$T:$T,факт_операции!$D:$D,D702))</f>
        <v>0</v>
      </c>
      <c r="M702" s="86">
        <f t="shared" si="21"/>
        <v>0</v>
      </c>
      <c r="N702" s="36"/>
      <c r="O702" s="92"/>
      <c r="P702" s="96"/>
    </row>
    <row r="703" spans="1:16" x14ac:dyDescent="0.25">
      <c r="A703" s="1"/>
      <c r="B703" s="1"/>
      <c r="C703" s="5">
        <f t="shared" si="22"/>
        <v>693</v>
      </c>
      <c r="D703" s="19" t="str">
        <f>IF(C703&gt;MAX(БЮДЖЕТ!$C:$C),"",INDEX(БЮДЖЕТ!$P$11:$P$9415,C703))</f>
        <v/>
      </c>
      <c r="E703" s="22">
        <f>IF(D703="",0,IF(COUNTIF(БЮДЖЕТ!$P:$P,D703)=1,0,1))</f>
        <v>0</v>
      </c>
      <c r="F703" s="19" t="str">
        <f>IF($D703="","",INDEX(БЮДЖЕТ!$N:$N,SUMIFS(БЮДЖЕТ!$B:$B,БЮДЖЕТ!$P:$P,$D703)))</f>
        <v/>
      </c>
      <c r="G703" s="19" t="str">
        <f>IF($D703="","",INDEX(БЮДЖЕТ!$X:$X,SUMIFS(БЮДЖЕТ!$B:$B,БЮДЖЕТ!$P:$P,$D703)))</f>
        <v/>
      </c>
      <c r="H703" s="36"/>
      <c r="I703" s="30">
        <f>IF(D703="",0,IF(G703=ФИО!$Q$8,0,SUM(р_дни!$J:$J))+SUMIFS(факт_операции!$L:$L,факт_операции!$D:$D,D703,факт_операции!$I:$I,операции!$F$8)-SUMIFS(факт_операции!$L:$L,факт_операции!$D:$D,D703,факт_операции!$I:$I,операции!$F$9)+SUMIFS(факт_операции!$L:$L,факт_операции!$D:$D,D703,факт_операции!$I:$I,операции!$F$10)-SUMIFS(факт_операции!$L:$L,факт_операции!$D:$D,D703,факт_операции!$I:$I,операции!$F$11))</f>
        <v>0</v>
      </c>
      <c r="J703" s="48">
        <f>ROUND(IF(D703="",0,IF(SUM(р_дни!$J:$J)=0,0,(SUMIFS(БЮДЖЕТ!$V:$V,БЮДЖЕТ!$P:$P,$D703)*IF(G703=ФИО!$Q$8,0,SUM(р_дни!$J:$J))+SUMIFS(факт_операции!$Q:$Q,факт_операции!$D:$D,$D703)*1000)/SUM(р_дни!$J:$J)))/100,0)*100</f>
        <v>0</v>
      </c>
      <c r="K703" s="48">
        <f>IF(D703="",0,SUMIFS(факт_операции!$O:$O,факт_операции!$D:$D,D703)-IF(SUMIFS(факт_операции!$Q:$Q,факт_операции!$D:$D,D703)&lt;&gt;0,SUMIFS(факт_операции!$O:$O,факт_операции!$D:$D,D703,факт_операции!$N:$N,операции!$H$11),0))</f>
        <v>0</v>
      </c>
      <c r="L703" s="48">
        <f>IF(D703="",0,SUMIFS(факт_операции!$T:$T,факт_операции!$D:$D,D703))</f>
        <v>0</v>
      </c>
      <c r="M703" s="86">
        <f t="shared" si="21"/>
        <v>0</v>
      </c>
      <c r="N703" s="36"/>
      <c r="O703" s="92"/>
      <c r="P703" s="96"/>
    </row>
    <row r="704" spans="1:16" x14ac:dyDescent="0.25">
      <c r="A704" s="1"/>
      <c r="B704" s="1"/>
      <c r="C704" s="5">
        <f t="shared" si="22"/>
        <v>694</v>
      </c>
      <c r="D704" s="19" t="str">
        <f>IF(C704&gt;MAX(БЮДЖЕТ!$C:$C),"",INDEX(БЮДЖЕТ!$P$11:$P$9415,C704))</f>
        <v/>
      </c>
      <c r="E704" s="22">
        <f>IF(D704="",0,IF(COUNTIF(БЮДЖЕТ!$P:$P,D704)=1,0,1))</f>
        <v>0</v>
      </c>
      <c r="F704" s="19" t="str">
        <f>IF($D704="","",INDEX(БЮДЖЕТ!$N:$N,SUMIFS(БЮДЖЕТ!$B:$B,БЮДЖЕТ!$P:$P,$D704)))</f>
        <v/>
      </c>
      <c r="G704" s="19" t="str">
        <f>IF($D704="","",INDEX(БЮДЖЕТ!$X:$X,SUMIFS(БЮДЖЕТ!$B:$B,БЮДЖЕТ!$P:$P,$D704)))</f>
        <v/>
      </c>
      <c r="H704" s="36"/>
      <c r="I704" s="30">
        <f>IF(D704="",0,IF(G704=ФИО!$Q$8,0,SUM(р_дни!$J:$J))+SUMIFS(факт_операции!$L:$L,факт_операции!$D:$D,D704,факт_операции!$I:$I,операции!$F$8)-SUMIFS(факт_операции!$L:$L,факт_операции!$D:$D,D704,факт_операции!$I:$I,операции!$F$9)+SUMIFS(факт_операции!$L:$L,факт_операции!$D:$D,D704,факт_операции!$I:$I,операции!$F$10)-SUMIFS(факт_операции!$L:$L,факт_операции!$D:$D,D704,факт_операции!$I:$I,операции!$F$11))</f>
        <v>0</v>
      </c>
      <c r="J704" s="48">
        <f>ROUND(IF(D704="",0,IF(SUM(р_дни!$J:$J)=0,0,(SUMIFS(БЮДЖЕТ!$V:$V,БЮДЖЕТ!$P:$P,$D704)*IF(G704=ФИО!$Q$8,0,SUM(р_дни!$J:$J))+SUMIFS(факт_операции!$Q:$Q,факт_операции!$D:$D,$D704)*1000)/SUM(р_дни!$J:$J)))/100,0)*100</f>
        <v>0</v>
      </c>
      <c r="K704" s="48">
        <f>IF(D704="",0,SUMIFS(факт_операции!$O:$O,факт_операции!$D:$D,D704)-IF(SUMIFS(факт_операции!$Q:$Q,факт_операции!$D:$D,D704)&lt;&gt;0,SUMIFS(факт_операции!$O:$O,факт_операции!$D:$D,D704,факт_операции!$N:$N,операции!$H$11),0))</f>
        <v>0</v>
      </c>
      <c r="L704" s="48">
        <f>IF(D704="",0,SUMIFS(факт_операции!$T:$T,факт_операции!$D:$D,D704))</f>
        <v>0</v>
      </c>
      <c r="M704" s="86">
        <f t="shared" si="21"/>
        <v>0</v>
      </c>
      <c r="N704" s="36"/>
      <c r="O704" s="92"/>
      <c r="P704" s="96"/>
    </row>
    <row r="705" spans="1:16" x14ac:dyDescent="0.25">
      <c r="A705" s="1"/>
      <c r="B705" s="1"/>
      <c r="C705" s="5">
        <f t="shared" si="22"/>
        <v>695</v>
      </c>
      <c r="D705" s="19" t="str">
        <f>IF(C705&gt;MAX(БЮДЖЕТ!$C:$C),"",INDEX(БЮДЖЕТ!$P$11:$P$9415,C705))</f>
        <v/>
      </c>
      <c r="E705" s="22">
        <f>IF(D705="",0,IF(COUNTIF(БЮДЖЕТ!$P:$P,D705)=1,0,1))</f>
        <v>0</v>
      </c>
      <c r="F705" s="19" t="str">
        <f>IF($D705="","",INDEX(БЮДЖЕТ!$N:$N,SUMIFS(БЮДЖЕТ!$B:$B,БЮДЖЕТ!$P:$P,$D705)))</f>
        <v/>
      </c>
      <c r="G705" s="19" t="str">
        <f>IF($D705="","",INDEX(БЮДЖЕТ!$X:$X,SUMIFS(БЮДЖЕТ!$B:$B,БЮДЖЕТ!$P:$P,$D705)))</f>
        <v/>
      </c>
      <c r="H705" s="36"/>
      <c r="I705" s="30">
        <f>IF(D705="",0,IF(G705=ФИО!$Q$8,0,SUM(р_дни!$J:$J))+SUMIFS(факт_операции!$L:$L,факт_операции!$D:$D,D705,факт_операции!$I:$I,операции!$F$8)-SUMIFS(факт_операции!$L:$L,факт_операции!$D:$D,D705,факт_операции!$I:$I,операции!$F$9)+SUMIFS(факт_операции!$L:$L,факт_операции!$D:$D,D705,факт_операции!$I:$I,операции!$F$10)-SUMIFS(факт_операции!$L:$L,факт_операции!$D:$D,D705,факт_операции!$I:$I,операции!$F$11))</f>
        <v>0</v>
      </c>
      <c r="J705" s="48">
        <f>ROUND(IF(D705="",0,IF(SUM(р_дни!$J:$J)=0,0,(SUMIFS(БЮДЖЕТ!$V:$V,БЮДЖЕТ!$P:$P,$D705)*IF(G705=ФИО!$Q$8,0,SUM(р_дни!$J:$J))+SUMIFS(факт_операции!$Q:$Q,факт_операции!$D:$D,$D705)*1000)/SUM(р_дни!$J:$J)))/100,0)*100</f>
        <v>0</v>
      </c>
      <c r="K705" s="48">
        <f>IF(D705="",0,SUMIFS(факт_операции!$O:$O,факт_операции!$D:$D,D705)-IF(SUMIFS(факт_операции!$Q:$Q,факт_операции!$D:$D,D705)&lt;&gt;0,SUMIFS(факт_операции!$O:$O,факт_операции!$D:$D,D705,факт_операции!$N:$N,операции!$H$11),0))</f>
        <v>0</v>
      </c>
      <c r="L705" s="48">
        <f>IF(D705="",0,SUMIFS(факт_операции!$T:$T,факт_операции!$D:$D,D705))</f>
        <v>0</v>
      </c>
      <c r="M705" s="86">
        <f t="shared" si="21"/>
        <v>0</v>
      </c>
      <c r="N705" s="36"/>
      <c r="O705" s="92"/>
      <c r="P705" s="96"/>
    </row>
    <row r="706" spans="1:16" x14ac:dyDescent="0.25">
      <c r="A706" s="1"/>
      <c r="B706" s="1"/>
      <c r="C706" s="5">
        <f t="shared" si="22"/>
        <v>696</v>
      </c>
      <c r="D706" s="19" t="str">
        <f>IF(C706&gt;MAX(БЮДЖЕТ!$C:$C),"",INDEX(БЮДЖЕТ!$P$11:$P$9415,C706))</f>
        <v/>
      </c>
      <c r="E706" s="22">
        <f>IF(D706="",0,IF(COUNTIF(БЮДЖЕТ!$P:$P,D706)=1,0,1))</f>
        <v>0</v>
      </c>
      <c r="F706" s="19" t="str">
        <f>IF($D706="","",INDEX(БЮДЖЕТ!$N:$N,SUMIFS(БЮДЖЕТ!$B:$B,БЮДЖЕТ!$P:$P,$D706)))</f>
        <v/>
      </c>
      <c r="G706" s="19" t="str">
        <f>IF($D706="","",INDEX(БЮДЖЕТ!$X:$X,SUMIFS(БЮДЖЕТ!$B:$B,БЮДЖЕТ!$P:$P,$D706)))</f>
        <v/>
      </c>
      <c r="H706" s="36"/>
      <c r="I706" s="30">
        <f>IF(D706="",0,IF(G706=ФИО!$Q$8,0,SUM(р_дни!$J:$J))+SUMIFS(факт_операции!$L:$L,факт_операции!$D:$D,D706,факт_операции!$I:$I,операции!$F$8)-SUMIFS(факт_операции!$L:$L,факт_операции!$D:$D,D706,факт_операции!$I:$I,операции!$F$9)+SUMIFS(факт_операции!$L:$L,факт_операции!$D:$D,D706,факт_операции!$I:$I,операции!$F$10)-SUMIFS(факт_операции!$L:$L,факт_операции!$D:$D,D706,факт_операции!$I:$I,операции!$F$11))</f>
        <v>0</v>
      </c>
      <c r="J706" s="48">
        <f>ROUND(IF(D706="",0,IF(SUM(р_дни!$J:$J)=0,0,(SUMIFS(БЮДЖЕТ!$V:$V,БЮДЖЕТ!$P:$P,$D706)*IF(G706=ФИО!$Q$8,0,SUM(р_дни!$J:$J))+SUMIFS(факт_операции!$Q:$Q,факт_операции!$D:$D,$D706)*1000)/SUM(р_дни!$J:$J)))/100,0)*100</f>
        <v>0</v>
      </c>
      <c r="K706" s="48">
        <f>IF(D706="",0,SUMIFS(факт_операции!$O:$O,факт_операции!$D:$D,D706)-IF(SUMIFS(факт_операции!$Q:$Q,факт_операции!$D:$D,D706)&lt;&gt;0,SUMIFS(факт_операции!$O:$O,факт_операции!$D:$D,D706,факт_операции!$N:$N,операции!$H$11),0))</f>
        <v>0</v>
      </c>
      <c r="L706" s="48">
        <f>IF(D706="",0,SUMIFS(факт_операции!$T:$T,факт_операции!$D:$D,D706))</f>
        <v>0</v>
      </c>
      <c r="M706" s="86">
        <f t="shared" si="21"/>
        <v>0</v>
      </c>
      <c r="N706" s="36"/>
      <c r="O706" s="92"/>
      <c r="P706" s="96"/>
    </row>
    <row r="707" spans="1:16" x14ac:dyDescent="0.25">
      <c r="A707" s="1"/>
      <c r="B707" s="1"/>
      <c r="C707" s="5">
        <f t="shared" si="22"/>
        <v>697</v>
      </c>
      <c r="D707" s="19" t="str">
        <f>IF(C707&gt;MAX(БЮДЖЕТ!$C:$C),"",INDEX(БЮДЖЕТ!$P$11:$P$9415,C707))</f>
        <v/>
      </c>
      <c r="E707" s="22">
        <f>IF(D707="",0,IF(COUNTIF(БЮДЖЕТ!$P:$P,D707)=1,0,1))</f>
        <v>0</v>
      </c>
      <c r="F707" s="19" t="str">
        <f>IF($D707="","",INDEX(БЮДЖЕТ!$N:$N,SUMIFS(БЮДЖЕТ!$B:$B,БЮДЖЕТ!$P:$P,$D707)))</f>
        <v/>
      </c>
      <c r="G707" s="19" t="str">
        <f>IF($D707="","",INDEX(БЮДЖЕТ!$X:$X,SUMIFS(БЮДЖЕТ!$B:$B,БЮДЖЕТ!$P:$P,$D707)))</f>
        <v/>
      </c>
      <c r="H707" s="36"/>
      <c r="I707" s="30">
        <f>IF(D707="",0,IF(G707=ФИО!$Q$8,0,SUM(р_дни!$J:$J))+SUMIFS(факт_операции!$L:$L,факт_операции!$D:$D,D707,факт_операции!$I:$I,операции!$F$8)-SUMIFS(факт_операции!$L:$L,факт_операции!$D:$D,D707,факт_операции!$I:$I,операции!$F$9)+SUMIFS(факт_операции!$L:$L,факт_операции!$D:$D,D707,факт_операции!$I:$I,операции!$F$10)-SUMIFS(факт_операции!$L:$L,факт_операции!$D:$D,D707,факт_операции!$I:$I,операции!$F$11))</f>
        <v>0</v>
      </c>
      <c r="J707" s="48">
        <f>ROUND(IF(D707="",0,IF(SUM(р_дни!$J:$J)=0,0,(SUMIFS(БЮДЖЕТ!$V:$V,БЮДЖЕТ!$P:$P,$D707)*IF(G707=ФИО!$Q$8,0,SUM(р_дни!$J:$J))+SUMIFS(факт_операции!$Q:$Q,факт_операции!$D:$D,$D707)*1000)/SUM(р_дни!$J:$J)))/100,0)*100</f>
        <v>0</v>
      </c>
      <c r="K707" s="48">
        <f>IF(D707="",0,SUMIFS(факт_операции!$O:$O,факт_операции!$D:$D,D707)-IF(SUMIFS(факт_операции!$Q:$Q,факт_операции!$D:$D,D707)&lt;&gt;0,SUMIFS(факт_операции!$O:$O,факт_операции!$D:$D,D707,факт_операции!$N:$N,операции!$H$11),0))</f>
        <v>0</v>
      </c>
      <c r="L707" s="48">
        <f>IF(D707="",0,SUMIFS(факт_операции!$T:$T,факт_операции!$D:$D,D707))</f>
        <v>0</v>
      </c>
      <c r="M707" s="86">
        <f t="shared" si="21"/>
        <v>0</v>
      </c>
      <c r="N707" s="36"/>
      <c r="O707" s="92"/>
      <c r="P707" s="96"/>
    </row>
    <row r="708" spans="1:16" x14ac:dyDescent="0.25">
      <c r="A708" s="1"/>
      <c r="B708" s="1"/>
      <c r="C708" s="5">
        <f t="shared" si="22"/>
        <v>698</v>
      </c>
      <c r="D708" s="19" t="str">
        <f>IF(C708&gt;MAX(БЮДЖЕТ!$C:$C),"",INDEX(БЮДЖЕТ!$P$11:$P$9415,C708))</f>
        <v/>
      </c>
      <c r="E708" s="22">
        <f>IF(D708="",0,IF(COUNTIF(БЮДЖЕТ!$P:$P,D708)=1,0,1))</f>
        <v>0</v>
      </c>
      <c r="F708" s="19" t="str">
        <f>IF($D708="","",INDEX(БЮДЖЕТ!$N:$N,SUMIFS(БЮДЖЕТ!$B:$B,БЮДЖЕТ!$P:$P,$D708)))</f>
        <v/>
      </c>
      <c r="G708" s="19" t="str">
        <f>IF($D708="","",INDEX(БЮДЖЕТ!$X:$X,SUMIFS(БЮДЖЕТ!$B:$B,БЮДЖЕТ!$P:$P,$D708)))</f>
        <v/>
      </c>
      <c r="H708" s="36"/>
      <c r="I708" s="30">
        <f>IF(D708="",0,IF(G708=ФИО!$Q$8,0,SUM(р_дни!$J:$J))+SUMIFS(факт_операции!$L:$L,факт_операции!$D:$D,D708,факт_операции!$I:$I,операции!$F$8)-SUMIFS(факт_операции!$L:$L,факт_операции!$D:$D,D708,факт_операции!$I:$I,операции!$F$9)+SUMIFS(факт_операции!$L:$L,факт_операции!$D:$D,D708,факт_операции!$I:$I,операции!$F$10)-SUMIFS(факт_операции!$L:$L,факт_операции!$D:$D,D708,факт_операции!$I:$I,операции!$F$11))</f>
        <v>0</v>
      </c>
      <c r="J708" s="48">
        <f>ROUND(IF(D708="",0,IF(SUM(р_дни!$J:$J)=0,0,(SUMIFS(БЮДЖЕТ!$V:$V,БЮДЖЕТ!$P:$P,$D708)*IF(G708=ФИО!$Q$8,0,SUM(р_дни!$J:$J))+SUMIFS(факт_операции!$Q:$Q,факт_операции!$D:$D,$D708)*1000)/SUM(р_дни!$J:$J)))/100,0)*100</f>
        <v>0</v>
      </c>
      <c r="K708" s="48">
        <f>IF(D708="",0,SUMIFS(факт_операции!$O:$O,факт_операции!$D:$D,D708)-IF(SUMIFS(факт_операции!$Q:$Q,факт_операции!$D:$D,D708)&lt;&gt;0,SUMIFS(факт_операции!$O:$O,факт_операции!$D:$D,D708,факт_операции!$N:$N,операции!$H$11),0))</f>
        <v>0</v>
      </c>
      <c r="L708" s="48">
        <f>IF(D708="",0,SUMIFS(факт_операции!$T:$T,факт_операции!$D:$D,D708))</f>
        <v>0</v>
      </c>
      <c r="M708" s="86">
        <f t="shared" si="21"/>
        <v>0</v>
      </c>
      <c r="N708" s="36"/>
      <c r="O708" s="92"/>
      <c r="P708" s="96"/>
    </row>
    <row r="709" spans="1:16" x14ac:dyDescent="0.25">
      <c r="A709" s="1"/>
      <c r="B709" s="1"/>
      <c r="C709" s="5">
        <f t="shared" si="22"/>
        <v>699</v>
      </c>
      <c r="D709" s="19" t="str">
        <f>IF(C709&gt;MAX(БЮДЖЕТ!$C:$C),"",INDEX(БЮДЖЕТ!$P$11:$P$9415,C709))</f>
        <v/>
      </c>
      <c r="E709" s="22">
        <f>IF(D709="",0,IF(COUNTIF(БЮДЖЕТ!$P:$P,D709)=1,0,1))</f>
        <v>0</v>
      </c>
      <c r="F709" s="19" t="str">
        <f>IF($D709="","",INDEX(БЮДЖЕТ!$N:$N,SUMIFS(БЮДЖЕТ!$B:$B,БЮДЖЕТ!$P:$P,$D709)))</f>
        <v/>
      </c>
      <c r="G709" s="19" t="str">
        <f>IF($D709="","",INDEX(БЮДЖЕТ!$X:$X,SUMIFS(БЮДЖЕТ!$B:$B,БЮДЖЕТ!$P:$P,$D709)))</f>
        <v/>
      </c>
      <c r="H709" s="36"/>
      <c r="I709" s="30">
        <f>IF(D709="",0,IF(G709=ФИО!$Q$8,0,SUM(р_дни!$J:$J))+SUMIFS(факт_операции!$L:$L,факт_операции!$D:$D,D709,факт_операции!$I:$I,операции!$F$8)-SUMIFS(факт_операции!$L:$L,факт_операции!$D:$D,D709,факт_операции!$I:$I,операции!$F$9)+SUMIFS(факт_операции!$L:$L,факт_операции!$D:$D,D709,факт_операции!$I:$I,операции!$F$10)-SUMIFS(факт_операции!$L:$L,факт_операции!$D:$D,D709,факт_операции!$I:$I,операции!$F$11))</f>
        <v>0</v>
      </c>
      <c r="J709" s="48">
        <f>ROUND(IF(D709="",0,IF(SUM(р_дни!$J:$J)=0,0,(SUMIFS(БЮДЖЕТ!$V:$V,БЮДЖЕТ!$P:$P,$D709)*IF(G709=ФИО!$Q$8,0,SUM(р_дни!$J:$J))+SUMIFS(факт_операции!$Q:$Q,факт_операции!$D:$D,$D709)*1000)/SUM(р_дни!$J:$J)))/100,0)*100</f>
        <v>0</v>
      </c>
      <c r="K709" s="48">
        <f>IF(D709="",0,SUMIFS(факт_операции!$O:$O,факт_операции!$D:$D,D709)-IF(SUMIFS(факт_операции!$Q:$Q,факт_операции!$D:$D,D709)&lt;&gt;0,SUMIFS(факт_операции!$O:$O,факт_операции!$D:$D,D709,факт_операции!$N:$N,операции!$H$11),0))</f>
        <v>0</v>
      </c>
      <c r="L709" s="48">
        <f>IF(D709="",0,SUMIFS(факт_операции!$T:$T,факт_операции!$D:$D,D709))</f>
        <v>0</v>
      </c>
      <c r="M709" s="86">
        <f t="shared" si="21"/>
        <v>0</v>
      </c>
      <c r="N709" s="36"/>
      <c r="O709" s="92"/>
      <c r="P709" s="96"/>
    </row>
    <row r="710" spans="1:16" x14ac:dyDescent="0.25">
      <c r="A710" s="1"/>
      <c r="B710" s="1"/>
      <c r="C710" s="5">
        <f t="shared" si="22"/>
        <v>700</v>
      </c>
      <c r="D710" s="19" t="str">
        <f>IF(C710&gt;MAX(БЮДЖЕТ!$C:$C),"",INDEX(БЮДЖЕТ!$P$11:$P$9415,C710))</f>
        <v/>
      </c>
      <c r="E710" s="22">
        <f>IF(D710="",0,IF(COUNTIF(БЮДЖЕТ!$P:$P,D710)=1,0,1))</f>
        <v>0</v>
      </c>
      <c r="F710" s="19" t="str">
        <f>IF($D710="","",INDEX(БЮДЖЕТ!$N:$N,SUMIFS(БЮДЖЕТ!$B:$B,БЮДЖЕТ!$P:$P,$D710)))</f>
        <v/>
      </c>
      <c r="G710" s="19" t="str">
        <f>IF($D710="","",INDEX(БЮДЖЕТ!$X:$X,SUMIFS(БЮДЖЕТ!$B:$B,БЮДЖЕТ!$P:$P,$D710)))</f>
        <v/>
      </c>
      <c r="H710" s="36"/>
      <c r="I710" s="30">
        <f>IF(D710="",0,IF(G710=ФИО!$Q$8,0,SUM(р_дни!$J:$J))+SUMIFS(факт_операции!$L:$L,факт_операции!$D:$D,D710,факт_операции!$I:$I,операции!$F$8)-SUMIFS(факт_операции!$L:$L,факт_операции!$D:$D,D710,факт_операции!$I:$I,операции!$F$9)+SUMIFS(факт_операции!$L:$L,факт_операции!$D:$D,D710,факт_операции!$I:$I,операции!$F$10)-SUMIFS(факт_операции!$L:$L,факт_операции!$D:$D,D710,факт_операции!$I:$I,операции!$F$11))</f>
        <v>0</v>
      </c>
      <c r="J710" s="48">
        <f>ROUND(IF(D710="",0,IF(SUM(р_дни!$J:$J)=0,0,(SUMIFS(БЮДЖЕТ!$V:$V,БЮДЖЕТ!$P:$P,$D710)*IF(G710=ФИО!$Q$8,0,SUM(р_дни!$J:$J))+SUMIFS(факт_операции!$Q:$Q,факт_операции!$D:$D,$D710)*1000)/SUM(р_дни!$J:$J)))/100,0)*100</f>
        <v>0</v>
      </c>
      <c r="K710" s="48">
        <f>IF(D710="",0,SUMIFS(факт_операции!$O:$O,факт_операции!$D:$D,D710)-IF(SUMIFS(факт_операции!$Q:$Q,факт_операции!$D:$D,D710)&lt;&gt;0,SUMIFS(факт_операции!$O:$O,факт_операции!$D:$D,D710,факт_операции!$N:$N,операции!$H$11),0))</f>
        <v>0</v>
      </c>
      <c r="L710" s="48">
        <f>IF(D710="",0,SUMIFS(факт_операции!$T:$T,факт_операции!$D:$D,D710))</f>
        <v>0</v>
      </c>
      <c r="M710" s="86">
        <f t="shared" si="21"/>
        <v>0</v>
      </c>
      <c r="N710" s="36"/>
      <c r="O710" s="92"/>
      <c r="P710" s="96"/>
    </row>
    <row r="711" spans="1:16" x14ac:dyDescent="0.25">
      <c r="A711" s="1"/>
      <c r="B711" s="1"/>
      <c r="C711" s="5">
        <f t="shared" si="22"/>
        <v>701</v>
      </c>
      <c r="D711" s="19" t="str">
        <f>IF(C711&gt;MAX(БЮДЖЕТ!$C:$C),"",INDEX(БЮДЖЕТ!$P$11:$P$9415,C711))</f>
        <v/>
      </c>
      <c r="E711" s="22">
        <f>IF(D711="",0,IF(COUNTIF(БЮДЖЕТ!$P:$P,D711)=1,0,1))</f>
        <v>0</v>
      </c>
      <c r="F711" s="19" t="str">
        <f>IF($D711="","",INDEX(БЮДЖЕТ!$N:$N,SUMIFS(БЮДЖЕТ!$B:$B,БЮДЖЕТ!$P:$P,$D711)))</f>
        <v/>
      </c>
      <c r="G711" s="19" t="str">
        <f>IF($D711="","",INDEX(БЮДЖЕТ!$X:$X,SUMIFS(БЮДЖЕТ!$B:$B,БЮДЖЕТ!$P:$P,$D711)))</f>
        <v/>
      </c>
      <c r="H711" s="36"/>
      <c r="I711" s="30">
        <f>IF(D711="",0,IF(G711=ФИО!$Q$8,0,SUM(р_дни!$J:$J))+SUMIFS(факт_операции!$L:$L,факт_операции!$D:$D,D711,факт_операции!$I:$I,операции!$F$8)-SUMIFS(факт_операции!$L:$L,факт_операции!$D:$D,D711,факт_операции!$I:$I,операции!$F$9)+SUMIFS(факт_операции!$L:$L,факт_операции!$D:$D,D711,факт_операции!$I:$I,операции!$F$10)-SUMIFS(факт_операции!$L:$L,факт_операции!$D:$D,D711,факт_операции!$I:$I,операции!$F$11))</f>
        <v>0</v>
      </c>
      <c r="J711" s="48">
        <f>ROUND(IF(D711="",0,IF(SUM(р_дни!$J:$J)=0,0,(SUMIFS(БЮДЖЕТ!$V:$V,БЮДЖЕТ!$P:$P,$D711)*IF(G711=ФИО!$Q$8,0,SUM(р_дни!$J:$J))+SUMIFS(факт_операции!$Q:$Q,факт_операции!$D:$D,$D711)*1000)/SUM(р_дни!$J:$J)))/100,0)*100</f>
        <v>0</v>
      </c>
      <c r="K711" s="48">
        <f>IF(D711="",0,SUMIFS(факт_операции!$O:$O,факт_операции!$D:$D,D711)-IF(SUMIFS(факт_операции!$Q:$Q,факт_операции!$D:$D,D711)&lt;&gt;0,SUMIFS(факт_операции!$O:$O,факт_операции!$D:$D,D711,факт_операции!$N:$N,операции!$H$11),0))</f>
        <v>0</v>
      </c>
      <c r="L711" s="48">
        <f>IF(D711="",0,SUMIFS(факт_операции!$T:$T,факт_операции!$D:$D,D711))</f>
        <v>0</v>
      </c>
      <c r="M711" s="86">
        <f t="shared" si="21"/>
        <v>0</v>
      </c>
      <c r="N711" s="36"/>
      <c r="O711" s="92"/>
      <c r="P711" s="96"/>
    </row>
    <row r="712" spans="1:16" x14ac:dyDescent="0.25">
      <c r="A712" s="1"/>
      <c r="B712" s="1"/>
      <c r="C712" s="5">
        <f t="shared" si="22"/>
        <v>702</v>
      </c>
      <c r="D712" s="19" t="str">
        <f>IF(C712&gt;MAX(БЮДЖЕТ!$C:$C),"",INDEX(БЮДЖЕТ!$P$11:$P$9415,C712))</f>
        <v/>
      </c>
      <c r="E712" s="22">
        <f>IF(D712="",0,IF(COUNTIF(БЮДЖЕТ!$P:$P,D712)=1,0,1))</f>
        <v>0</v>
      </c>
      <c r="F712" s="19" t="str">
        <f>IF($D712="","",INDEX(БЮДЖЕТ!$N:$N,SUMIFS(БЮДЖЕТ!$B:$B,БЮДЖЕТ!$P:$P,$D712)))</f>
        <v/>
      </c>
      <c r="G712" s="19" t="str">
        <f>IF($D712="","",INDEX(БЮДЖЕТ!$X:$X,SUMIFS(БЮДЖЕТ!$B:$B,БЮДЖЕТ!$P:$P,$D712)))</f>
        <v/>
      </c>
      <c r="H712" s="36"/>
      <c r="I712" s="30">
        <f>IF(D712="",0,IF(G712=ФИО!$Q$8,0,SUM(р_дни!$J:$J))+SUMIFS(факт_операции!$L:$L,факт_операции!$D:$D,D712,факт_операции!$I:$I,операции!$F$8)-SUMIFS(факт_операции!$L:$L,факт_операции!$D:$D,D712,факт_операции!$I:$I,операции!$F$9)+SUMIFS(факт_операции!$L:$L,факт_операции!$D:$D,D712,факт_операции!$I:$I,операции!$F$10)-SUMIFS(факт_операции!$L:$L,факт_операции!$D:$D,D712,факт_операции!$I:$I,операции!$F$11))</f>
        <v>0</v>
      </c>
      <c r="J712" s="48">
        <f>ROUND(IF(D712="",0,IF(SUM(р_дни!$J:$J)=0,0,(SUMIFS(БЮДЖЕТ!$V:$V,БЮДЖЕТ!$P:$P,$D712)*IF(G712=ФИО!$Q$8,0,SUM(р_дни!$J:$J))+SUMIFS(факт_операции!$Q:$Q,факт_операции!$D:$D,$D712)*1000)/SUM(р_дни!$J:$J)))/100,0)*100</f>
        <v>0</v>
      </c>
      <c r="K712" s="48">
        <f>IF(D712="",0,SUMIFS(факт_операции!$O:$O,факт_операции!$D:$D,D712)-IF(SUMIFS(факт_операции!$Q:$Q,факт_операции!$D:$D,D712)&lt;&gt;0,SUMIFS(факт_операции!$O:$O,факт_операции!$D:$D,D712,факт_операции!$N:$N,операции!$H$11),0))</f>
        <v>0</v>
      </c>
      <c r="L712" s="48">
        <f>IF(D712="",0,SUMIFS(факт_операции!$T:$T,факт_операции!$D:$D,D712))</f>
        <v>0</v>
      </c>
      <c r="M712" s="86">
        <f t="shared" si="21"/>
        <v>0</v>
      </c>
      <c r="N712" s="36"/>
      <c r="O712" s="92"/>
      <c r="P712" s="96"/>
    </row>
    <row r="713" spans="1:16" x14ac:dyDescent="0.25">
      <c r="A713" s="1"/>
      <c r="B713" s="1"/>
      <c r="C713" s="5">
        <f t="shared" si="22"/>
        <v>703</v>
      </c>
      <c r="D713" s="19" t="str">
        <f>IF(C713&gt;MAX(БЮДЖЕТ!$C:$C),"",INDEX(БЮДЖЕТ!$P$11:$P$9415,C713))</f>
        <v/>
      </c>
      <c r="E713" s="22">
        <f>IF(D713="",0,IF(COUNTIF(БЮДЖЕТ!$P:$P,D713)=1,0,1))</f>
        <v>0</v>
      </c>
      <c r="F713" s="19" t="str">
        <f>IF($D713="","",INDEX(БЮДЖЕТ!$N:$N,SUMIFS(БЮДЖЕТ!$B:$B,БЮДЖЕТ!$P:$P,$D713)))</f>
        <v/>
      </c>
      <c r="G713" s="19" t="str">
        <f>IF($D713="","",INDEX(БЮДЖЕТ!$X:$X,SUMIFS(БЮДЖЕТ!$B:$B,БЮДЖЕТ!$P:$P,$D713)))</f>
        <v/>
      </c>
      <c r="H713" s="36"/>
      <c r="I713" s="30">
        <f>IF(D713="",0,IF(G713=ФИО!$Q$8,0,SUM(р_дни!$J:$J))+SUMIFS(факт_операции!$L:$L,факт_операции!$D:$D,D713,факт_операции!$I:$I,операции!$F$8)-SUMIFS(факт_операции!$L:$L,факт_операции!$D:$D,D713,факт_операции!$I:$I,операции!$F$9)+SUMIFS(факт_операции!$L:$L,факт_операции!$D:$D,D713,факт_операции!$I:$I,операции!$F$10)-SUMIFS(факт_операции!$L:$L,факт_операции!$D:$D,D713,факт_операции!$I:$I,операции!$F$11))</f>
        <v>0</v>
      </c>
      <c r="J713" s="48">
        <f>ROUND(IF(D713="",0,IF(SUM(р_дни!$J:$J)=0,0,(SUMIFS(БЮДЖЕТ!$V:$V,БЮДЖЕТ!$P:$P,$D713)*IF(G713=ФИО!$Q$8,0,SUM(р_дни!$J:$J))+SUMIFS(факт_операции!$Q:$Q,факт_операции!$D:$D,$D713)*1000)/SUM(р_дни!$J:$J)))/100,0)*100</f>
        <v>0</v>
      </c>
      <c r="K713" s="48">
        <f>IF(D713="",0,SUMIFS(факт_операции!$O:$O,факт_операции!$D:$D,D713)-IF(SUMIFS(факт_операции!$Q:$Q,факт_операции!$D:$D,D713)&lt;&gt;0,SUMIFS(факт_операции!$O:$O,факт_операции!$D:$D,D713,факт_операции!$N:$N,операции!$H$11),0))</f>
        <v>0</v>
      </c>
      <c r="L713" s="48">
        <f>IF(D713="",0,SUMIFS(факт_операции!$T:$T,факт_операции!$D:$D,D713))</f>
        <v>0</v>
      </c>
      <c r="M713" s="86">
        <f t="shared" si="21"/>
        <v>0</v>
      </c>
      <c r="N713" s="36"/>
      <c r="O713" s="92"/>
      <c r="P713" s="96"/>
    </row>
    <row r="714" spans="1:16" x14ac:dyDescent="0.25">
      <c r="A714" s="1"/>
      <c r="B714" s="1"/>
      <c r="C714" s="5">
        <f t="shared" si="22"/>
        <v>704</v>
      </c>
      <c r="D714" s="19" t="str">
        <f>IF(C714&gt;MAX(БЮДЖЕТ!$C:$C),"",INDEX(БЮДЖЕТ!$P$11:$P$9415,C714))</f>
        <v/>
      </c>
      <c r="E714" s="22">
        <f>IF(D714="",0,IF(COUNTIF(БЮДЖЕТ!$P:$P,D714)=1,0,1))</f>
        <v>0</v>
      </c>
      <c r="F714" s="19" t="str">
        <f>IF($D714="","",INDEX(БЮДЖЕТ!$N:$N,SUMIFS(БЮДЖЕТ!$B:$B,БЮДЖЕТ!$P:$P,$D714)))</f>
        <v/>
      </c>
      <c r="G714" s="19" t="str">
        <f>IF($D714="","",INDEX(БЮДЖЕТ!$X:$X,SUMIFS(БЮДЖЕТ!$B:$B,БЮДЖЕТ!$P:$P,$D714)))</f>
        <v/>
      </c>
      <c r="H714" s="36"/>
      <c r="I714" s="30">
        <f>IF(D714="",0,IF(G714=ФИО!$Q$8,0,SUM(р_дни!$J:$J))+SUMIFS(факт_операции!$L:$L,факт_операции!$D:$D,D714,факт_операции!$I:$I,операции!$F$8)-SUMIFS(факт_операции!$L:$L,факт_операции!$D:$D,D714,факт_операции!$I:$I,операции!$F$9)+SUMIFS(факт_операции!$L:$L,факт_операции!$D:$D,D714,факт_операции!$I:$I,операции!$F$10)-SUMIFS(факт_операции!$L:$L,факт_операции!$D:$D,D714,факт_операции!$I:$I,операции!$F$11))</f>
        <v>0</v>
      </c>
      <c r="J714" s="48">
        <f>ROUND(IF(D714="",0,IF(SUM(р_дни!$J:$J)=0,0,(SUMIFS(БЮДЖЕТ!$V:$V,БЮДЖЕТ!$P:$P,$D714)*IF(G714=ФИО!$Q$8,0,SUM(р_дни!$J:$J))+SUMIFS(факт_операции!$Q:$Q,факт_операции!$D:$D,$D714)*1000)/SUM(р_дни!$J:$J)))/100,0)*100</f>
        <v>0</v>
      </c>
      <c r="K714" s="48">
        <f>IF(D714="",0,SUMIFS(факт_операции!$O:$O,факт_операции!$D:$D,D714)-IF(SUMIFS(факт_операции!$Q:$Q,факт_операции!$D:$D,D714)&lt;&gt;0,SUMIFS(факт_операции!$O:$O,факт_операции!$D:$D,D714,факт_операции!$N:$N,операции!$H$11),0))</f>
        <v>0</v>
      </c>
      <c r="L714" s="48">
        <f>IF(D714="",0,SUMIFS(факт_операции!$T:$T,факт_операции!$D:$D,D714))</f>
        <v>0</v>
      </c>
      <c r="M714" s="86">
        <f t="shared" si="21"/>
        <v>0</v>
      </c>
      <c r="N714" s="36"/>
      <c r="O714" s="92"/>
      <c r="P714" s="96"/>
    </row>
    <row r="715" spans="1:16" x14ac:dyDescent="0.25">
      <c r="A715" s="1"/>
      <c r="B715" s="1"/>
      <c r="C715" s="5">
        <f t="shared" si="22"/>
        <v>705</v>
      </c>
      <c r="D715" s="19" t="str">
        <f>IF(C715&gt;MAX(БЮДЖЕТ!$C:$C),"",INDEX(БЮДЖЕТ!$P$11:$P$9415,C715))</f>
        <v/>
      </c>
      <c r="E715" s="22">
        <f>IF(D715="",0,IF(COUNTIF(БЮДЖЕТ!$P:$P,D715)=1,0,1))</f>
        <v>0</v>
      </c>
      <c r="F715" s="19" t="str">
        <f>IF($D715="","",INDEX(БЮДЖЕТ!$N:$N,SUMIFS(БЮДЖЕТ!$B:$B,БЮДЖЕТ!$P:$P,$D715)))</f>
        <v/>
      </c>
      <c r="G715" s="19" t="str">
        <f>IF($D715="","",INDEX(БЮДЖЕТ!$X:$X,SUMIFS(БЮДЖЕТ!$B:$B,БЮДЖЕТ!$P:$P,$D715)))</f>
        <v/>
      </c>
      <c r="H715" s="36"/>
      <c r="I715" s="30">
        <f>IF(D715="",0,IF(G715=ФИО!$Q$8,0,SUM(р_дни!$J:$J))+SUMIFS(факт_операции!$L:$L,факт_операции!$D:$D,D715,факт_операции!$I:$I,операции!$F$8)-SUMIFS(факт_операции!$L:$L,факт_операции!$D:$D,D715,факт_операции!$I:$I,операции!$F$9)+SUMIFS(факт_операции!$L:$L,факт_операции!$D:$D,D715,факт_операции!$I:$I,операции!$F$10)-SUMIFS(факт_операции!$L:$L,факт_операции!$D:$D,D715,факт_операции!$I:$I,операции!$F$11))</f>
        <v>0</v>
      </c>
      <c r="J715" s="48">
        <f>ROUND(IF(D715="",0,IF(SUM(р_дни!$J:$J)=0,0,(SUMIFS(БЮДЖЕТ!$V:$V,БЮДЖЕТ!$P:$P,$D715)*IF(G715=ФИО!$Q$8,0,SUM(р_дни!$J:$J))+SUMIFS(факт_операции!$Q:$Q,факт_операции!$D:$D,$D715)*1000)/SUM(р_дни!$J:$J)))/100,0)*100</f>
        <v>0</v>
      </c>
      <c r="K715" s="48">
        <f>IF(D715="",0,SUMIFS(факт_операции!$O:$O,факт_операции!$D:$D,D715)-IF(SUMIFS(факт_операции!$Q:$Q,факт_операции!$D:$D,D715)&lt;&gt;0,SUMIFS(факт_операции!$O:$O,факт_операции!$D:$D,D715,факт_операции!$N:$N,операции!$H$11),0))</f>
        <v>0</v>
      </c>
      <c r="L715" s="48">
        <f>IF(D715="",0,SUMIFS(факт_операции!$T:$T,факт_операции!$D:$D,D715))</f>
        <v>0</v>
      </c>
      <c r="M715" s="86">
        <f t="shared" si="21"/>
        <v>0</v>
      </c>
      <c r="N715" s="36"/>
      <c r="O715" s="92"/>
      <c r="P715" s="96"/>
    </row>
    <row r="716" spans="1:16" x14ac:dyDescent="0.25">
      <c r="A716" s="1"/>
      <c r="B716" s="1"/>
      <c r="C716" s="5">
        <f t="shared" si="22"/>
        <v>706</v>
      </c>
      <c r="D716" s="19" t="str">
        <f>IF(C716&gt;MAX(БЮДЖЕТ!$C:$C),"",INDEX(БЮДЖЕТ!$P$11:$P$9415,C716))</f>
        <v/>
      </c>
      <c r="E716" s="22">
        <f>IF(D716="",0,IF(COUNTIF(БЮДЖЕТ!$P:$P,D716)=1,0,1))</f>
        <v>0</v>
      </c>
      <c r="F716" s="19" t="str">
        <f>IF($D716="","",INDEX(БЮДЖЕТ!$N:$N,SUMIFS(БЮДЖЕТ!$B:$B,БЮДЖЕТ!$P:$P,$D716)))</f>
        <v/>
      </c>
      <c r="G716" s="19" t="str">
        <f>IF($D716="","",INDEX(БЮДЖЕТ!$X:$X,SUMIFS(БЮДЖЕТ!$B:$B,БЮДЖЕТ!$P:$P,$D716)))</f>
        <v/>
      </c>
      <c r="H716" s="36"/>
      <c r="I716" s="30">
        <f>IF(D716="",0,IF(G716=ФИО!$Q$8,0,SUM(р_дни!$J:$J))+SUMIFS(факт_операции!$L:$L,факт_операции!$D:$D,D716,факт_операции!$I:$I,операции!$F$8)-SUMIFS(факт_операции!$L:$L,факт_операции!$D:$D,D716,факт_операции!$I:$I,операции!$F$9)+SUMIFS(факт_операции!$L:$L,факт_операции!$D:$D,D716,факт_операции!$I:$I,операции!$F$10)-SUMIFS(факт_операции!$L:$L,факт_операции!$D:$D,D716,факт_операции!$I:$I,операции!$F$11))</f>
        <v>0</v>
      </c>
      <c r="J716" s="48">
        <f>ROUND(IF(D716="",0,IF(SUM(р_дни!$J:$J)=0,0,(SUMIFS(БЮДЖЕТ!$V:$V,БЮДЖЕТ!$P:$P,$D716)*IF(G716=ФИО!$Q$8,0,SUM(р_дни!$J:$J))+SUMIFS(факт_операции!$Q:$Q,факт_операции!$D:$D,$D716)*1000)/SUM(р_дни!$J:$J)))/100,0)*100</f>
        <v>0</v>
      </c>
      <c r="K716" s="48">
        <f>IF(D716="",0,SUMIFS(факт_операции!$O:$O,факт_операции!$D:$D,D716)-IF(SUMIFS(факт_операции!$Q:$Q,факт_операции!$D:$D,D716)&lt;&gt;0,SUMIFS(факт_операции!$O:$O,факт_операции!$D:$D,D716,факт_операции!$N:$N,операции!$H$11),0))</f>
        <v>0</v>
      </c>
      <c r="L716" s="48">
        <f>IF(D716="",0,SUMIFS(факт_операции!$T:$T,факт_операции!$D:$D,D716))</f>
        <v>0</v>
      </c>
      <c r="M716" s="86">
        <f t="shared" ref="M716:M779" si="23">IF(D716="",0,J716-K716-L716)</f>
        <v>0</v>
      </c>
      <c r="N716" s="36"/>
      <c r="O716" s="92"/>
      <c r="P716" s="96"/>
    </row>
    <row r="717" spans="1:16" x14ac:dyDescent="0.25">
      <c r="A717" s="1"/>
      <c r="B717" s="1"/>
      <c r="C717" s="5">
        <f t="shared" ref="C717:C780" si="24">C716+1</f>
        <v>707</v>
      </c>
      <c r="D717" s="19" t="str">
        <f>IF(C717&gt;MAX(БЮДЖЕТ!$C:$C),"",INDEX(БЮДЖЕТ!$P$11:$P$9415,C717))</f>
        <v/>
      </c>
      <c r="E717" s="22">
        <f>IF(D717="",0,IF(COUNTIF(БЮДЖЕТ!$P:$P,D717)=1,0,1))</f>
        <v>0</v>
      </c>
      <c r="F717" s="19" t="str">
        <f>IF($D717="","",INDEX(БЮДЖЕТ!$N:$N,SUMIFS(БЮДЖЕТ!$B:$B,БЮДЖЕТ!$P:$P,$D717)))</f>
        <v/>
      </c>
      <c r="G717" s="19" t="str">
        <f>IF($D717="","",INDEX(БЮДЖЕТ!$X:$X,SUMIFS(БЮДЖЕТ!$B:$B,БЮДЖЕТ!$P:$P,$D717)))</f>
        <v/>
      </c>
      <c r="H717" s="36"/>
      <c r="I717" s="30">
        <f>IF(D717="",0,IF(G717=ФИО!$Q$8,0,SUM(р_дни!$J:$J))+SUMIFS(факт_операции!$L:$L,факт_операции!$D:$D,D717,факт_операции!$I:$I,операции!$F$8)-SUMIFS(факт_операции!$L:$L,факт_операции!$D:$D,D717,факт_операции!$I:$I,операции!$F$9)+SUMIFS(факт_операции!$L:$L,факт_операции!$D:$D,D717,факт_операции!$I:$I,операции!$F$10)-SUMIFS(факт_операции!$L:$L,факт_операции!$D:$D,D717,факт_операции!$I:$I,операции!$F$11))</f>
        <v>0</v>
      </c>
      <c r="J717" s="48">
        <f>ROUND(IF(D717="",0,IF(SUM(р_дни!$J:$J)=0,0,(SUMIFS(БЮДЖЕТ!$V:$V,БЮДЖЕТ!$P:$P,$D717)*IF(G717=ФИО!$Q$8,0,SUM(р_дни!$J:$J))+SUMIFS(факт_операции!$Q:$Q,факт_операции!$D:$D,$D717)*1000)/SUM(р_дни!$J:$J)))/100,0)*100</f>
        <v>0</v>
      </c>
      <c r="K717" s="48">
        <f>IF(D717="",0,SUMIFS(факт_операции!$O:$O,факт_операции!$D:$D,D717)-IF(SUMIFS(факт_операции!$Q:$Q,факт_операции!$D:$D,D717)&lt;&gt;0,SUMIFS(факт_операции!$O:$O,факт_операции!$D:$D,D717,факт_операции!$N:$N,операции!$H$11),0))</f>
        <v>0</v>
      </c>
      <c r="L717" s="48">
        <f>IF(D717="",0,SUMIFS(факт_операции!$T:$T,факт_операции!$D:$D,D717))</f>
        <v>0</v>
      </c>
      <c r="M717" s="86">
        <f t="shared" si="23"/>
        <v>0</v>
      </c>
      <c r="N717" s="36"/>
      <c r="O717" s="92"/>
      <c r="P717" s="96"/>
    </row>
    <row r="718" spans="1:16" x14ac:dyDescent="0.25">
      <c r="A718" s="1"/>
      <c r="B718" s="1"/>
      <c r="C718" s="5">
        <f t="shared" si="24"/>
        <v>708</v>
      </c>
      <c r="D718" s="19" t="str">
        <f>IF(C718&gt;MAX(БЮДЖЕТ!$C:$C),"",INDEX(БЮДЖЕТ!$P$11:$P$9415,C718))</f>
        <v/>
      </c>
      <c r="E718" s="22">
        <f>IF(D718="",0,IF(COUNTIF(БЮДЖЕТ!$P:$P,D718)=1,0,1))</f>
        <v>0</v>
      </c>
      <c r="F718" s="19" t="str">
        <f>IF($D718="","",INDEX(БЮДЖЕТ!$N:$N,SUMIFS(БЮДЖЕТ!$B:$B,БЮДЖЕТ!$P:$P,$D718)))</f>
        <v/>
      </c>
      <c r="G718" s="19" t="str">
        <f>IF($D718="","",INDEX(БЮДЖЕТ!$X:$X,SUMIFS(БЮДЖЕТ!$B:$B,БЮДЖЕТ!$P:$P,$D718)))</f>
        <v/>
      </c>
      <c r="H718" s="36"/>
      <c r="I718" s="30">
        <f>IF(D718="",0,IF(G718=ФИО!$Q$8,0,SUM(р_дни!$J:$J))+SUMIFS(факт_операции!$L:$L,факт_операции!$D:$D,D718,факт_операции!$I:$I,операции!$F$8)-SUMIFS(факт_операции!$L:$L,факт_операции!$D:$D,D718,факт_операции!$I:$I,операции!$F$9)+SUMIFS(факт_операции!$L:$L,факт_операции!$D:$D,D718,факт_операции!$I:$I,операции!$F$10)-SUMIFS(факт_операции!$L:$L,факт_операции!$D:$D,D718,факт_операции!$I:$I,операции!$F$11))</f>
        <v>0</v>
      </c>
      <c r="J718" s="48">
        <f>ROUND(IF(D718="",0,IF(SUM(р_дни!$J:$J)=0,0,(SUMIFS(БЮДЖЕТ!$V:$V,БЮДЖЕТ!$P:$P,$D718)*IF(G718=ФИО!$Q$8,0,SUM(р_дни!$J:$J))+SUMIFS(факт_операции!$Q:$Q,факт_операции!$D:$D,$D718)*1000)/SUM(р_дни!$J:$J)))/100,0)*100</f>
        <v>0</v>
      </c>
      <c r="K718" s="48">
        <f>IF(D718="",0,SUMIFS(факт_операции!$O:$O,факт_операции!$D:$D,D718)-IF(SUMIFS(факт_операции!$Q:$Q,факт_операции!$D:$D,D718)&lt;&gt;0,SUMIFS(факт_операции!$O:$O,факт_операции!$D:$D,D718,факт_операции!$N:$N,операции!$H$11),0))</f>
        <v>0</v>
      </c>
      <c r="L718" s="48">
        <f>IF(D718="",0,SUMIFS(факт_операции!$T:$T,факт_операции!$D:$D,D718))</f>
        <v>0</v>
      </c>
      <c r="M718" s="86">
        <f t="shared" si="23"/>
        <v>0</v>
      </c>
      <c r="N718" s="36"/>
      <c r="O718" s="92"/>
      <c r="P718" s="96"/>
    </row>
    <row r="719" spans="1:16" x14ac:dyDescent="0.25">
      <c r="A719" s="1"/>
      <c r="B719" s="1"/>
      <c r="C719" s="5">
        <f t="shared" si="24"/>
        <v>709</v>
      </c>
      <c r="D719" s="19" t="str">
        <f>IF(C719&gt;MAX(БЮДЖЕТ!$C:$C),"",INDEX(БЮДЖЕТ!$P$11:$P$9415,C719))</f>
        <v/>
      </c>
      <c r="E719" s="22">
        <f>IF(D719="",0,IF(COUNTIF(БЮДЖЕТ!$P:$P,D719)=1,0,1))</f>
        <v>0</v>
      </c>
      <c r="F719" s="19" t="str">
        <f>IF($D719="","",INDEX(БЮДЖЕТ!$N:$N,SUMIFS(БЮДЖЕТ!$B:$B,БЮДЖЕТ!$P:$P,$D719)))</f>
        <v/>
      </c>
      <c r="G719" s="19" t="str">
        <f>IF($D719="","",INDEX(БЮДЖЕТ!$X:$X,SUMIFS(БЮДЖЕТ!$B:$B,БЮДЖЕТ!$P:$P,$D719)))</f>
        <v/>
      </c>
      <c r="H719" s="36"/>
      <c r="I719" s="30">
        <f>IF(D719="",0,IF(G719=ФИО!$Q$8,0,SUM(р_дни!$J:$J))+SUMIFS(факт_операции!$L:$L,факт_операции!$D:$D,D719,факт_операции!$I:$I,операции!$F$8)-SUMIFS(факт_операции!$L:$L,факт_операции!$D:$D,D719,факт_операции!$I:$I,операции!$F$9)+SUMIFS(факт_операции!$L:$L,факт_операции!$D:$D,D719,факт_операции!$I:$I,операции!$F$10)-SUMIFS(факт_операции!$L:$L,факт_операции!$D:$D,D719,факт_операции!$I:$I,операции!$F$11))</f>
        <v>0</v>
      </c>
      <c r="J719" s="48">
        <f>ROUND(IF(D719="",0,IF(SUM(р_дни!$J:$J)=0,0,(SUMIFS(БЮДЖЕТ!$V:$V,БЮДЖЕТ!$P:$P,$D719)*IF(G719=ФИО!$Q$8,0,SUM(р_дни!$J:$J))+SUMIFS(факт_операции!$Q:$Q,факт_операции!$D:$D,$D719)*1000)/SUM(р_дни!$J:$J)))/100,0)*100</f>
        <v>0</v>
      </c>
      <c r="K719" s="48">
        <f>IF(D719="",0,SUMIFS(факт_операции!$O:$O,факт_операции!$D:$D,D719)-IF(SUMIFS(факт_операции!$Q:$Q,факт_операции!$D:$D,D719)&lt;&gt;0,SUMIFS(факт_операции!$O:$O,факт_операции!$D:$D,D719,факт_операции!$N:$N,операции!$H$11),0))</f>
        <v>0</v>
      </c>
      <c r="L719" s="48">
        <f>IF(D719="",0,SUMIFS(факт_операции!$T:$T,факт_операции!$D:$D,D719))</f>
        <v>0</v>
      </c>
      <c r="M719" s="86">
        <f t="shared" si="23"/>
        <v>0</v>
      </c>
      <c r="N719" s="36"/>
      <c r="O719" s="92"/>
      <c r="P719" s="96"/>
    </row>
    <row r="720" spans="1:16" x14ac:dyDescent="0.25">
      <c r="A720" s="1"/>
      <c r="B720" s="1"/>
      <c r="C720" s="5">
        <f t="shared" si="24"/>
        <v>710</v>
      </c>
      <c r="D720" s="19" t="str">
        <f>IF(C720&gt;MAX(БЮДЖЕТ!$C:$C),"",INDEX(БЮДЖЕТ!$P$11:$P$9415,C720))</f>
        <v/>
      </c>
      <c r="E720" s="22">
        <f>IF(D720="",0,IF(COUNTIF(БЮДЖЕТ!$P:$P,D720)=1,0,1))</f>
        <v>0</v>
      </c>
      <c r="F720" s="19" t="str">
        <f>IF($D720="","",INDEX(БЮДЖЕТ!$N:$N,SUMIFS(БЮДЖЕТ!$B:$B,БЮДЖЕТ!$P:$P,$D720)))</f>
        <v/>
      </c>
      <c r="G720" s="19" t="str">
        <f>IF($D720="","",INDEX(БЮДЖЕТ!$X:$X,SUMIFS(БЮДЖЕТ!$B:$B,БЮДЖЕТ!$P:$P,$D720)))</f>
        <v/>
      </c>
      <c r="H720" s="36"/>
      <c r="I720" s="30">
        <f>IF(D720="",0,IF(G720=ФИО!$Q$8,0,SUM(р_дни!$J:$J))+SUMIFS(факт_операции!$L:$L,факт_операции!$D:$D,D720,факт_операции!$I:$I,операции!$F$8)-SUMIFS(факт_операции!$L:$L,факт_операции!$D:$D,D720,факт_операции!$I:$I,операции!$F$9)+SUMIFS(факт_операции!$L:$L,факт_операции!$D:$D,D720,факт_операции!$I:$I,операции!$F$10)-SUMIFS(факт_операции!$L:$L,факт_операции!$D:$D,D720,факт_операции!$I:$I,операции!$F$11))</f>
        <v>0</v>
      </c>
      <c r="J720" s="48">
        <f>ROUND(IF(D720="",0,IF(SUM(р_дни!$J:$J)=0,0,(SUMIFS(БЮДЖЕТ!$V:$V,БЮДЖЕТ!$P:$P,$D720)*IF(G720=ФИО!$Q$8,0,SUM(р_дни!$J:$J))+SUMIFS(факт_операции!$Q:$Q,факт_операции!$D:$D,$D720)*1000)/SUM(р_дни!$J:$J)))/100,0)*100</f>
        <v>0</v>
      </c>
      <c r="K720" s="48">
        <f>IF(D720="",0,SUMIFS(факт_операции!$O:$O,факт_операции!$D:$D,D720)-IF(SUMIFS(факт_операции!$Q:$Q,факт_операции!$D:$D,D720)&lt;&gt;0,SUMIFS(факт_операции!$O:$O,факт_операции!$D:$D,D720,факт_операции!$N:$N,операции!$H$11),0))</f>
        <v>0</v>
      </c>
      <c r="L720" s="48">
        <f>IF(D720="",0,SUMIFS(факт_операции!$T:$T,факт_операции!$D:$D,D720))</f>
        <v>0</v>
      </c>
      <c r="M720" s="86">
        <f t="shared" si="23"/>
        <v>0</v>
      </c>
      <c r="N720" s="36"/>
      <c r="O720" s="92"/>
      <c r="P720" s="96"/>
    </row>
    <row r="721" spans="1:16" x14ac:dyDescent="0.25">
      <c r="A721" s="1"/>
      <c r="B721" s="1"/>
      <c r="C721" s="5">
        <f t="shared" si="24"/>
        <v>711</v>
      </c>
      <c r="D721" s="19" t="str">
        <f>IF(C721&gt;MAX(БЮДЖЕТ!$C:$C),"",INDEX(БЮДЖЕТ!$P$11:$P$9415,C721))</f>
        <v/>
      </c>
      <c r="E721" s="22">
        <f>IF(D721="",0,IF(COUNTIF(БЮДЖЕТ!$P:$P,D721)=1,0,1))</f>
        <v>0</v>
      </c>
      <c r="F721" s="19" t="str">
        <f>IF($D721="","",INDEX(БЮДЖЕТ!$N:$N,SUMIFS(БЮДЖЕТ!$B:$B,БЮДЖЕТ!$P:$P,$D721)))</f>
        <v/>
      </c>
      <c r="G721" s="19" t="str">
        <f>IF($D721="","",INDEX(БЮДЖЕТ!$X:$X,SUMIFS(БЮДЖЕТ!$B:$B,БЮДЖЕТ!$P:$P,$D721)))</f>
        <v/>
      </c>
      <c r="H721" s="36"/>
      <c r="I721" s="30">
        <f>IF(D721="",0,IF(G721=ФИО!$Q$8,0,SUM(р_дни!$J:$J))+SUMIFS(факт_операции!$L:$L,факт_операции!$D:$D,D721,факт_операции!$I:$I,операции!$F$8)-SUMIFS(факт_операции!$L:$L,факт_операции!$D:$D,D721,факт_операции!$I:$I,операции!$F$9)+SUMIFS(факт_операции!$L:$L,факт_операции!$D:$D,D721,факт_операции!$I:$I,операции!$F$10)-SUMIFS(факт_операции!$L:$L,факт_операции!$D:$D,D721,факт_операции!$I:$I,операции!$F$11))</f>
        <v>0</v>
      </c>
      <c r="J721" s="48">
        <f>ROUND(IF(D721="",0,IF(SUM(р_дни!$J:$J)=0,0,(SUMIFS(БЮДЖЕТ!$V:$V,БЮДЖЕТ!$P:$P,$D721)*IF(G721=ФИО!$Q$8,0,SUM(р_дни!$J:$J))+SUMIFS(факт_операции!$Q:$Q,факт_операции!$D:$D,$D721)*1000)/SUM(р_дни!$J:$J)))/100,0)*100</f>
        <v>0</v>
      </c>
      <c r="K721" s="48">
        <f>IF(D721="",0,SUMIFS(факт_операции!$O:$O,факт_операции!$D:$D,D721)-IF(SUMIFS(факт_операции!$Q:$Q,факт_операции!$D:$D,D721)&lt;&gt;0,SUMIFS(факт_операции!$O:$O,факт_операции!$D:$D,D721,факт_операции!$N:$N,операции!$H$11),0))</f>
        <v>0</v>
      </c>
      <c r="L721" s="48">
        <f>IF(D721="",0,SUMIFS(факт_операции!$T:$T,факт_операции!$D:$D,D721))</f>
        <v>0</v>
      </c>
      <c r="M721" s="86">
        <f t="shared" si="23"/>
        <v>0</v>
      </c>
      <c r="N721" s="36"/>
      <c r="O721" s="92"/>
      <c r="P721" s="96"/>
    </row>
    <row r="722" spans="1:16" x14ac:dyDescent="0.25">
      <c r="A722" s="1"/>
      <c r="B722" s="1"/>
      <c r="C722" s="5">
        <f t="shared" si="24"/>
        <v>712</v>
      </c>
      <c r="D722" s="19" t="str">
        <f>IF(C722&gt;MAX(БЮДЖЕТ!$C:$C),"",INDEX(БЮДЖЕТ!$P$11:$P$9415,C722))</f>
        <v/>
      </c>
      <c r="E722" s="22">
        <f>IF(D722="",0,IF(COUNTIF(БЮДЖЕТ!$P:$P,D722)=1,0,1))</f>
        <v>0</v>
      </c>
      <c r="F722" s="19" t="str">
        <f>IF($D722="","",INDEX(БЮДЖЕТ!$N:$N,SUMIFS(БЮДЖЕТ!$B:$B,БЮДЖЕТ!$P:$P,$D722)))</f>
        <v/>
      </c>
      <c r="G722" s="19" t="str">
        <f>IF($D722="","",INDEX(БЮДЖЕТ!$X:$X,SUMIFS(БЮДЖЕТ!$B:$B,БЮДЖЕТ!$P:$P,$D722)))</f>
        <v/>
      </c>
      <c r="H722" s="36"/>
      <c r="I722" s="30">
        <f>IF(D722="",0,IF(G722=ФИО!$Q$8,0,SUM(р_дни!$J:$J))+SUMIFS(факт_операции!$L:$L,факт_операции!$D:$D,D722,факт_операции!$I:$I,операции!$F$8)-SUMIFS(факт_операции!$L:$L,факт_операции!$D:$D,D722,факт_операции!$I:$I,операции!$F$9)+SUMIFS(факт_операции!$L:$L,факт_операции!$D:$D,D722,факт_операции!$I:$I,операции!$F$10)-SUMIFS(факт_операции!$L:$L,факт_операции!$D:$D,D722,факт_операции!$I:$I,операции!$F$11))</f>
        <v>0</v>
      </c>
      <c r="J722" s="48">
        <f>ROUND(IF(D722="",0,IF(SUM(р_дни!$J:$J)=0,0,(SUMIFS(БЮДЖЕТ!$V:$V,БЮДЖЕТ!$P:$P,$D722)*IF(G722=ФИО!$Q$8,0,SUM(р_дни!$J:$J))+SUMIFS(факт_операции!$Q:$Q,факт_операции!$D:$D,$D722)*1000)/SUM(р_дни!$J:$J)))/100,0)*100</f>
        <v>0</v>
      </c>
      <c r="K722" s="48">
        <f>IF(D722="",0,SUMIFS(факт_операции!$O:$O,факт_операции!$D:$D,D722)-IF(SUMIFS(факт_операции!$Q:$Q,факт_операции!$D:$D,D722)&lt;&gt;0,SUMIFS(факт_операции!$O:$O,факт_операции!$D:$D,D722,факт_операции!$N:$N,операции!$H$11),0))</f>
        <v>0</v>
      </c>
      <c r="L722" s="48">
        <f>IF(D722="",0,SUMIFS(факт_операции!$T:$T,факт_операции!$D:$D,D722))</f>
        <v>0</v>
      </c>
      <c r="M722" s="86">
        <f t="shared" si="23"/>
        <v>0</v>
      </c>
      <c r="N722" s="36"/>
      <c r="O722" s="92"/>
      <c r="P722" s="96"/>
    </row>
    <row r="723" spans="1:16" x14ac:dyDescent="0.25">
      <c r="A723" s="1"/>
      <c r="B723" s="1"/>
      <c r="C723" s="5">
        <f t="shared" si="24"/>
        <v>713</v>
      </c>
      <c r="D723" s="19" t="str">
        <f>IF(C723&gt;MAX(БЮДЖЕТ!$C:$C),"",INDEX(БЮДЖЕТ!$P$11:$P$9415,C723))</f>
        <v/>
      </c>
      <c r="E723" s="22">
        <f>IF(D723="",0,IF(COUNTIF(БЮДЖЕТ!$P:$P,D723)=1,0,1))</f>
        <v>0</v>
      </c>
      <c r="F723" s="19" t="str">
        <f>IF($D723="","",INDEX(БЮДЖЕТ!$N:$N,SUMIFS(БЮДЖЕТ!$B:$B,БЮДЖЕТ!$P:$P,$D723)))</f>
        <v/>
      </c>
      <c r="G723" s="19" t="str">
        <f>IF($D723="","",INDEX(БЮДЖЕТ!$X:$X,SUMIFS(БЮДЖЕТ!$B:$B,БЮДЖЕТ!$P:$P,$D723)))</f>
        <v/>
      </c>
      <c r="H723" s="36"/>
      <c r="I723" s="30">
        <f>IF(D723="",0,IF(G723=ФИО!$Q$8,0,SUM(р_дни!$J:$J))+SUMIFS(факт_операции!$L:$L,факт_операции!$D:$D,D723,факт_операции!$I:$I,операции!$F$8)-SUMIFS(факт_операции!$L:$L,факт_операции!$D:$D,D723,факт_операции!$I:$I,операции!$F$9)+SUMIFS(факт_операции!$L:$L,факт_операции!$D:$D,D723,факт_операции!$I:$I,операции!$F$10)-SUMIFS(факт_операции!$L:$L,факт_операции!$D:$D,D723,факт_операции!$I:$I,операции!$F$11))</f>
        <v>0</v>
      </c>
      <c r="J723" s="48">
        <f>ROUND(IF(D723="",0,IF(SUM(р_дни!$J:$J)=0,0,(SUMIFS(БЮДЖЕТ!$V:$V,БЮДЖЕТ!$P:$P,$D723)*IF(G723=ФИО!$Q$8,0,SUM(р_дни!$J:$J))+SUMIFS(факт_операции!$Q:$Q,факт_операции!$D:$D,$D723)*1000)/SUM(р_дни!$J:$J)))/100,0)*100</f>
        <v>0</v>
      </c>
      <c r="K723" s="48">
        <f>IF(D723="",0,SUMIFS(факт_операции!$O:$O,факт_операции!$D:$D,D723)-IF(SUMIFS(факт_операции!$Q:$Q,факт_операции!$D:$D,D723)&lt;&gt;0,SUMIFS(факт_операции!$O:$O,факт_операции!$D:$D,D723,факт_операции!$N:$N,операции!$H$11),0))</f>
        <v>0</v>
      </c>
      <c r="L723" s="48">
        <f>IF(D723="",0,SUMIFS(факт_операции!$T:$T,факт_операции!$D:$D,D723))</f>
        <v>0</v>
      </c>
      <c r="M723" s="86">
        <f t="shared" si="23"/>
        <v>0</v>
      </c>
      <c r="N723" s="36"/>
      <c r="O723" s="92"/>
      <c r="P723" s="96"/>
    </row>
    <row r="724" spans="1:16" x14ac:dyDescent="0.25">
      <c r="A724" s="1"/>
      <c r="B724" s="1"/>
      <c r="C724" s="5">
        <f t="shared" si="24"/>
        <v>714</v>
      </c>
      <c r="D724" s="19" t="str">
        <f>IF(C724&gt;MAX(БЮДЖЕТ!$C:$C),"",INDEX(БЮДЖЕТ!$P$11:$P$9415,C724))</f>
        <v/>
      </c>
      <c r="E724" s="22">
        <f>IF(D724="",0,IF(COUNTIF(БЮДЖЕТ!$P:$P,D724)=1,0,1))</f>
        <v>0</v>
      </c>
      <c r="F724" s="19" t="str">
        <f>IF($D724="","",INDEX(БЮДЖЕТ!$N:$N,SUMIFS(БЮДЖЕТ!$B:$B,БЮДЖЕТ!$P:$P,$D724)))</f>
        <v/>
      </c>
      <c r="G724" s="19" t="str">
        <f>IF($D724="","",INDEX(БЮДЖЕТ!$X:$X,SUMIFS(БЮДЖЕТ!$B:$B,БЮДЖЕТ!$P:$P,$D724)))</f>
        <v/>
      </c>
      <c r="H724" s="36"/>
      <c r="I724" s="30">
        <f>IF(D724="",0,IF(G724=ФИО!$Q$8,0,SUM(р_дни!$J:$J))+SUMIFS(факт_операции!$L:$L,факт_операции!$D:$D,D724,факт_операции!$I:$I,операции!$F$8)-SUMIFS(факт_операции!$L:$L,факт_операции!$D:$D,D724,факт_операции!$I:$I,операции!$F$9)+SUMIFS(факт_операции!$L:$L,факт_операции!$D:$D,D724,факт_операции!$I:$I,операции!$F$10)-SUMIFS(факт_операции!$L:$L,факт_операции!$D:$D,D724,факт_операции!$I:$I,операции!$F$11))</f>
        <v>0</v>
      </c>
      <c r="J724" s="48">
        <f>ROUND(IF(D724="",0,IF(SUM(р_дни!$J:$J)=0,0,(SUMIFS(БЮДЖЕТ!$V:$V,БЮДЖЕТ!$P:$P,$D724)*IF(G724=ФИО!$Q$8,0,SUM(р_дни!$J:$J))+SUMIFS(факт_операции!$Q:$Q,факт_операции!$D:$D,$D724)*1000)/SUM(р_дни!$J:$J)))/100,0)*100</f>
        <v>0</v>
      </c>
      <c r="K724" s="48">
        <f>IF(D724="",0,SUMIFS(факт_операции!$O:$O,факт_операции!$D:$D,D724)-IF(SUMIFS(факт_операции!$Q:$Q,факт_операции!$D:$D,D724)&lt;&gt;0,SUMIFS(факт_операции!$O:$O,факт_операции!$D:$D,D724,факт_операции!$N:$N,операции!$H$11),0))</f>
        <v>0</v>
      </c>
      <c r="L724" s="48">
        <f>IF(D724="",0,SUMIFS(факт_операции!$T:$T,факт_операции!$D:$D,D724))</f>
        <v>0</v>
      </c>
      <c r="M724" s="86">
        <f t="shared" si="23"/>
        <v>0</v>
      </c>
      <c r="N724" s="36"/>
      <c r="O724" s="92"/>
      <c r="P724" s="96"/>
    </row>
    <row r="725" spans="1:16" x14ac:dyDescent="0.25">
      <c r="A725" s="1"/>
      <c r="B725" s="1"/>
      <c r="C725" s="5">
        <f t="shared" si="24"/>
        <v>715</v>
      </c>
      <c r="D725" s="19" t="str">
        <f>IF(C725&gt;MAX(БЮДЖЕТ!$C:$C),"",INDEX(БЮДЖЕТ!$P$11:$P$9415,C725))</f>
        <v/>
      </c>
      <c r="E725" s="22">
        <f>IF(D725="",0,IF(COUNTIF(БЮДЖЕТ!$P:$P,D725)=1,0,1))</f>
        <v>0</v>
      </c>
      <c r="F725" s="19" t="str">
        <f>IF($D725="","",INDEX(БЮДЖЕТ!$N:$N,SUMIFS(БЮДЖЕТ!$B:$B,БЮДЖЕТ!$P:$P,$D725)))</f>
        <v/>
      </c>
      <c r="G725" s="19" t="str">
        <f>IF($D725="","",INDEX(БЮДЖЕТ!$X:$X,SUMIFS(БЮДЖЕТ!$B:$B,БЮДЖЕТ!$P:$P,$D725)))</f>
        <v/>
      </c>
      <c r="H725" s="36"/>
      <c r="I725" s="30">
        <f>IF(D725="",0,IF(G725=ФИО!$Q$8,0,SUM(р_дни!$J:$J))+SUMIFS(факт_операции!$L:$L,факт_операции!$D:$D,D725,факт_операции!$I:$I,операции!$F$8)-SUMIFS(факт_операции!$L:$L,факт_операции!$D:$D,D725,факт_операции!$I:$I,операции!$F$9)+SUMIFS(факт_операции!$L:$L,факт_операции!$D:$D,D725,факт_операции!$I:$I,операции!$F$10)-SUMIFS(факт_операции!$L:$L,факт_операции!$D:$D,D725,факт_операции!$I:$I,операции!$F$11))</f>
        <v>0</v>
      </c>
      <c r="J725" s="48">
        <f>ROUND(IF(D725="",0,IF(SUM(р_дни!$J:$J)=0,0,(SUMIFS(БЮДЖЕТ!$V:$V,БЮДЖЕТ!$P:$P,$D725)*IF(G725=ФИО!$Q$8,0,SUM(р_дни!$J:$J))+SUMIFS(факт_операции!$Q:$Q,факт_операции!$D:$D,$D725)*1000)/SUM(р_дни!$J:$J)))/100,0)*100</f>
        <v>0</v>
      </c>
      <c r="K725" s="48">
        <f>IF(D725="",0,SUMIFS(факт_операции!$O:$O,факт_операции!$D:$D,D725)-IF(SUMIFS(факт_операции!$Q:$Q,факт_операции!$D:$D,D725)&lt;&gt;0,SUMIFS(факт_операции!$O:$O,факт_операции!$D:$D,D725,факт_операции!$N:$N,операции!$H$11),0))</f>
        <v>0</v>
      </c>
      <c r="L725" s="48">
        <f>IF(D725="",0,SUMIFS(факт_операции!$T:$T,факт_операции!$D:$D,D725))</f>
        <v>0</v>
      </c>
      <c r="M725" s="86">
        <f t="shared" si="23"/>
        <v>0</v>
      </c>
      <c r="N725" s="36"/>
      <c r="O725" s="92"/>
      <c r="P725" s="96"/>
    </row>
    <row r="726" spans="1:16" x14ac:dyDescent="0.25">
      <c r="A726" s="1"/>
      <c r="B726" s="1"/>
      <c r="C726" s="5">
        <f t="shared" si="24"/>
        <v>716</v>
      </c>
      <c r="D726" s="19" t="str">
        <f>IF(C726&gt;MAX(БЮДЖЕТ!$C:$C),"",INDEX(БЮДЖЕТ!$P$11:$P$9415,C726))</f>
        <v/>
      </c>
      <c r="E726" s="22">
        <f>IF(D726="",0,IF(COUNTIF(БЮДЖЕТ!$P:$P,D726)=1,0,1))</f>
        <v>0</v>
      </c>
      <c r="F726" s="19" t="str">
        <f>IF($D726="","",INDEX(БЮДЖЕТ!$N:$N,SUMIFS(БЮДЖЕТ!$B:$B,БЮДЖЕТ!$P:$P,$D726)))</f>
        <v/>
      </c>
      <c r="G726" s="19" t="str">
        <f>IF($D726="","",INDEX(БЮДЖЕТ!$X:$X,SUMIFS(БЮДЖЕТ!$B:$B,БЮДЖЕТ!$P:$P,$D726)))</f>
        <v/>
      </c>
      <c r="H726" s="36"/>
      <c r="I726" s="30">
        <f>IF(D726="",0,IF(G726=ФИО!$Q$8,0,SUM(р_дни!$J:$J))+SUMIFS(факт_операции!$L:$L,факт_операции!$D:$D,D726,факт_операции!$I:$I,операции!$F$8)-SUMIFS(факт_операции!$L:$L,факт_операции!$D:$D,D726,факт_операции!$I:$I,операции!$F$9)+SUMIFS(факт_операции!$L:$L,факт_операции!$D:$D,D726,факт_операции!$I:$I,операции!$F$10)-SUMIFS(факт_операции!$L:$L,факт_операции!$D:$D,D726,факт_операции!$I:$I,операции!$F$11))</f>
        <v>0</v>
      </c>
      <c r="J726" s="48">
        <f>ROUND(IF(D726="",0,IF(SUM(р_дни!$J:$J)=0,0,(SUMIFS(БЮДЖЕТ!$V:$V,БЮДЖЕТ!$P:$P,$D726)*IF(G726=ФИО!$Q$8,0,SUM(р_дни!$J:$J))+SUMIFS(факт_операции!$Q:$Q,факт_операции!$D:$D,$D726)*1000)/SUM(р_дни!$J:$J)))/100,0)*100</f>
        <v>0</v>
      </c>
      <c r="K726" s="48">
        <f>IF(D726="",0,SUMIFS(факт_операции!$O:$O,факт_операции!$D:$D,D726)-IF(SUMIFS(факт_операции!$Q:$Q,факт_операции!$D:$D,D726)&lt;&gt;0,SUMIFS(факт_операции!$O:$O,факт_операции!$D:$D,D726,факт_операции!$N:$N,операции!$H$11),0))</f>
        <v>0</v>
      </c>
      <c r="L726" s="48">
        <f>IF(D726="",0,SUMIFS(факт_операции!$T:$T,факт_операции!$D:$D,D726))</f>
        <v>0</v>
      </c>
      <c r="M726" s="86">
        <f t="shared" si="23"/>
        <v>0</v>
      </c>
      <c r="N726" s="36"/>
      <c r="O726" s="92"/>
      <c r="P726" s="96"/>
    </row>
    <row r="727" spans="1:16" x14ac:dyDescent="0.25">
      <c r="A727" s="1"/>
      <c r="B727" s="1"/>
      <c r="C727" s="5">
        <f t="shared" si="24"/>
        <v>717</v>
      </c>
      <c r="D727" s="19" t="str">
        <f>IF(C727&gt;MAX(БЮДЖЕТ!$C:$C),"",INDEX(БЮДЖЕТ!$P$11:$P$9415,C727))</f>
        <v/>
      </c>
      <c r="E727" s="22">
        <f>IF(D727="",0,IF(COUNTIF(БЮДЖЕТ!$P:$P,D727)=1,0,1))</f>
        <v>0</v>
      </c>
      <c r="F727" s="19" t="str">
        <f>IF($D727="","",INDEX(БЮДЖЕТ!$N:$N,SUMIFS(БЮДЖЕТ!$B:$B,БЮДЖЕТ!$P:$P,$D727)))</f>
        <v/>
      </c>
      <c r="G727" s="19" t="str">
        <f>IF($D727="","",INDEX(БЮДЖЕТ!$X:$X,SUMIFS(БЮДЖЕТ!$B:$B,БЮДЖЕТ!$P:$P,$D727)))</f>
        <v/>
      </c>
      <c r="H727" s="36"/>
      <c r="I727" s="30">
        <f>IF(D727="",0,IF(G727=ФИО!$Q$8,0,SUM(р_дни!$J:$J))+SUMIFS(факт_операции!$L:$L,факт_операции!$D:$D,D727,факт_операции!$I:$I,операции!$F$8)-SUMIFS(факт_операции!$L:$L,факт_операции!$D:$D,D727,факт_операции!$I:$I,операции!$F$9)+SUMIFS(факт_операции!$L:$L,факт_операции!$D:$D,D727,факт_операции!$I:$I,операции!$F$10)-SUMIFS(факт_операции!$L:$L,факт_операции!$D:$D,D727,факт_операции!$I:$I,операции!$F$11))</f>
        <v>0</v>
      </c>
      <c r="J727" s="48">
        <f>ROUND(IF(D727="",0,IF(SUM(р_дни!$J:$J)=0,0,(SUMIFS(БЮДЖЕТ!$V:$V,БЮДЖЕТ!$P:$P,$D727)*IF(G727=ФИО!$Q$8,0,SUM(р_дни!$J:$J))+SUMIFS(факт_операции!$Q:$Q,факт_операции!$D:$D,$D727)*1000)/SUM(р_дни!$J:$J)))/100,0)*100</f>
        <v>0</v>
      </c>
      <c r="K727" s="48">
        <f>IF(D727="",0,SUMIFS(факт_операции!$O:$O,факт_операции!$D:$D,D727)-IF(SUMIFS(факт_операции!$Q:$Q,факт_операции!$D:$D,D727)&lt;&gt;0,SUMIFS(факт_операции!$O:$O,факт_операции!$D:$D,D727,факт_операции!$N:$N,операции!$H$11),0))</f>
        <v>0</v>
      </c>
      <c r="L727" s="48">
        <f>IF(D727="",0,SUMIFS(факт_операции!$T:$T,факт_операции!$D:$D,D727))</f>
        <v>0</v>
      </c>
      <c r="M727" s="86">
        <f t="shared" si="23"/>
        <v>0</v>
      </c>
      <c r="N727" s="36"/>
      <c r="O727" s="92"/>
      <c r="P727" s="96"/>
    </row>
    <row r="728" spans="1:16" x14ac:dyDescent="0.25">
      <c r="A728" s="1"/>
      <c r="B728" s="1"/>
      <c r="C728" s="5">
        <f t="shared" si="24"/>
        <v>718</v>
      </c>
      <c r="D728" s="19" t="str">
        <f>IF(C728&gt;MAX(БЮДЖЕТ!$C:$C),"",INDEX(БЮДЖЕТ!$P$11:$P$9415,C728))</f>
        <v/>
      </c>
      <c r="E728" s="22">
        <f>IF(D728="",0,IF(COUNTIF(БЮДЖЕТ!$P:$P,D728)=1,0,1))</f>
        <v>0</v>
      </c>
      <c r="F728" s="19" t="str">
        <f>IF($D728="","",INDEX(БЮДЖЕТ!$N:$N,SUMIFS(БЮДЖЕТ!$B:$B,БЮДЖЕТ!$P:$P,$D728)))</f>
        <v/>
      </c>
      <c r="G728" s="19" t="str">
        <f>IF($D728="","",INDEX(БЮДЖЕТ!$X:$X,SUMIFS(БЮДЖЕТ!$B:$B,БЮДЖЕТ!$P:$P,$D728)))</f>
        <v/>
      </c>
      <c r="H728" s="36"/>
      <c r="I728" s="30">
        <f>IF(D728="",0,IF(G728=ФИО!$Q$8,0,SUM(р_дни!$J:$J))+SUMIFS(факт_операции!$L:$L,факт_операции!$D:$D,D728,факт_операции!$I:$I,операции!$F$8)-SUMIFS(факт_операции!$L:$L,факт_операции!$D:$D,D728,факт_операции!$I:$I,операции!$F$9)+SUMIFS(факт_операции!$L:$L,факт_операции!$D:$D,D728,факт_операции!$I:$I,операции!$F$10)-SUMIFS(факт_операции!$L:$L,факт_операции!$D:$D,D728,факт_операции!$I:$I,операции!$F$11))</f>
        <v>0</v>
      </c>
      <c r="J728" s="48">
        <f>ROUND(IF(D728="",0,IF(SUM(р_дни!$J:$J)=0,0,(SUMIFS(БЮДЖЕТ!$V:$V,БЮДЖЕТ!$P:$P,$D728)*IF(G728=ФИО!$Q$8,0,SUM(р_дни!$J:$J))+SUMIFS(факт_операции!$Q:$Q,факт_операции!$D:$D,$D728)*1000)/SUM(р_дни!$J:$J)))/100,0)*100</f>
        <v>0</v>
      </c>
      <c r="K728" s="48">
        <f>IF(D728="",0,SUMIFS(факт_операции!$O:$O,факт_операции!$D:$D,D728)-IF(SUMIFS(факт_операции!$Q:$Q,факт_операции!$D:$D,D728)&lt;&gt;0,SUMIFS(факт_операции!$O:$O,факт_операции!$D:$D,D728,факт_операции!$N:$N,операции!$H$11),0))</f>
        <v>0</v>
      </c>
      <c r="L728" s="48">
        <f>IF(D728="",0,SUMIFS(факт_операции!$T:$T,факт_операции!$D:$D,D728))</f>
        <v>0</v>
      </c>
      <c r="M728" s="86">
        <f t="shared" si="23"/>
        <v>0</v>
      </c>
      <c r="N728" s="36"/>
      <c r="O728" s="92"/>
      <c r="P728" s="96"/>
    </row>
    <row r="729" spans="1:16" x14ac:dyDescent="0.25">
      <c r="A729" s="1"/>
      <c r="B729" s="1"/>
      <c r="C729" s="5">
        <f t="shared" si="24"/>
        <v>719</v>
      </c>
      <c r="D729" s="19" t="str">
        <f>IF(C729&gt;MAX(БЮДЖЕТ!$C:$C),"",INDEX(БЮДЖЕТ!$P$11:$P$9415,C729))</f>
        <v/>
      </c>
      <c r="E729" s="22">
        <f>IF(D729="",0,IF(COUNTIF(БЮДЖЕТ!$P:$P,D729)=1,0,1))</f>
        <v>0</v>
      </c>
      <c r="F729" s="19" t="str">
        <f>IF($D729="","",INDEX(БЮДЖЕТ!$N:$N,SUMIFS(БЮДЖЕТ!$B:$B,БЮДЖЕТ!$P:$P,$D729)))</f>
        <v/>
      </c>
      <c r="G729" s="19" t="str">
        <f>IF($D729="","",INDEX(БЮДЖЕТ!$X:$X,SUMIFS(БЮДЖЕТ!$B:$B,БЮДЖЕТ!$P:$P,$D729)))</f>
        <v/>
      </c>
      <c r="H729" s="36"/>
      <c r="I729" s="30">
        <f>IF(D729="",0,IF(G729=ФИО!$Q$8,0,SUM(р_дни!$J:$J))+SUMIFS(факт_операции!$L:$L,факт_операции!$D:$D,D729,факт_операции!$I:$I,операции!$F$8)-SUMIFS(факт_операции!$L:$L,факт_операции!$D:$D,D729,факт_операции!$I:$I,операции!$F$9)+SUMIFS(факт_операции!$L:$L,факт_операции!$D:$D,D729,факт_операции!$I:$I,операции!$F$10)-SUMIFS(факт_операции!$L:$L,факт_операции!$D:$D,D729,факт_операции!$I:$I,операции!$F$11))</f>
        <v>0</v>
      </c>
      <c r="J729" s="48">
        <f>ROUND(IF(D729="",0,IF(SUM(р_дни!$J:$J)=0,0,(SUMIFS(БЮДЖЕТ!$V:$V,БЮДЖЕТ!$P:$P,$D729)*IF(G729=ФИО!$Q$8,0,SUM(р_дни!$J:$J))+SUMIFS(факт_операции!$Q:$Q,факт_операции!$D:$D,$D729)*1000)/SUM(р_дни!$J:$J)))/100,0)*100</f>
        <v>0</v>
      </c>
      <c r="K729" s="48">
        <f>IF(D729="",0,SUMIFS(факт_операции!$O:$O,факт_операции!$D:$D,D729)-IF(SUMIFS(факт_операции!$Q:$Q,факт_операции!$D:$D,D729)&lt;&gt;0,SUMIFS(факт_операции!$O:$O,факт_операции!$D:$D,D729,факт_операции!$N:$N,операции!$H$11),0))</f>
        <v>0</v>
      </c>
      <c r="L729" s="48">
        <f>IF(D729="",0,SUMIFS(факт_операции!$T:$T,факт_операции!$D:$D,D729))</f>
        <v>0</v>
      </c>
      <c r="M729" s="86">
        <f t="shared" si="23"/>
        <v>0</v>
      </c>
      <c r="N729" s="36"/>
      <c r="O729" s="92"/>
      <c r="P729" s="96"/>
    </row>
    <row r="730" spans="1:16" x14ac:dyDescent="0.25">
      <c r="A730" s="1"/>
      <c r="B730" s="1"/>
      <c r="C730" s="5">
        <f t="shared" si="24"/>
        <v>720</v>
      </c>
      <c r="D730" s="19" t="str">
        <f>IF(C730&gt;MAX(БЮДЖЕТ!$C:$C),"",INDEX(БЮДЖЕТ!$P$11:$P$9415,C730))</f>
        <v/>
      </c>
      <c r="E730" s="22">
        <f>IF(D730="",0,IF(COUNTIF(БЮДЖЕТ!$P:$P,D730)=1,0,1))</f>
        <v>0</v>
      </c>
      <c r="F730" s="19" t="str">
        <f>IF($D730="","",INDEX(БЮДЖЕТ!$N:$N,SUMIFS(БЮДЖЕТ!$B:$B,БЮДЖЕТ!$P:$P,$D730)))</f>
        <v/>
      </c>
      <c r="G730" s="19" t="str">
        <f>IF($D730="","",INDEX(БЮДЖЕТ!$X:$X,SUMIFS(БЮДЖЕТ!$B:$B,БЮДЖЕТ!$P:$P,$D730)))</f>
        <v/>
      </c>
      <c r="H730" s="36"/>
      <c r="I730" s="30">
        <f>IF(D730="",0,IF(G730=ФИО!$Q$8,0,SUM(р_дни!$J:$J))+SUMIFS(факт_операции!$L:$L,факт_операции!$D:$D,D730,факт_операции!$I:$I,операции!$F$8)-SUMIFS(факт_операции!$L:$L,факт_операции!$D:$D,D730,факт_операции!$I:$I,операции!$F$9)+SUMIFS(факт_операции!$L:$L,факт_операции!$D:$D,D730,факт_операции!$I:$I,операции!$F$10)-SUMIFS(факт_операции!$L:$L,факт_операции!$D:$D,D730,факт_операции!$I:$I,операции!$F$11))</f>
        <v>0</v>
      </c>
      <c r="J730" s="48">
        <f>ROUND(IF(D730="",0,IF(SUM(р_дни!$J:$J)=0,0,(SUMIFS(БЮДЖЕТ!$V:$V,БЮДЖЕТ!$P:$P,$D730)*IF(G730=ФИО!$Q$8,0,SUM(р_дни!$J:$J))+SUMIFS(факт_операции!$Q:$Q,факт_операции!$D:$D,$D730)*1000)/SUM(р_дни!$J:$J)))/100,0)*100</f>
        <v>0</v>
      </c>
      <c r="K730" s="48">
        <f>IF(D730="",0,SUMIFS(факт_операции!$O:$O,факт_операции!$D:$D,D730)-IF(SUMIFS(факт_операции!$Q:$Q,факт_операции!$D:$D,D730)&lt;&gt;0,SUMIFS(факт_операции!$O:$O,факт_операции!$D:$D,D730,факт_операции!$N:$N,операции!$H$11),0))</f>
        <v>0</v>
      </c>
      <c r="L730" s="48">
        <f>IF(D730="",0,SUMIFS(факт_операции!$T:$T,факт_операции!$D:$D,D730))</f>
        <v>0</v>
      </c>
      <c r="M730" s="86">
        <f t="shared" si="23"/>
        <v>0</v>
      </c>
      <c r="N730" s="36"/>
      <c r="O730" s="92"/>
      <c r="P730" s="96"/>
    </row>
    <row r="731" spans="1:16" x14ac:dyDescent="0.25">
      <c r="A731" s="1"/>
      <c r="B731" s="1"/>
      <c r="C731" s="5">
        <f t="shared" si="24"/>
        <v>721</v>
      </c>
      <c r="D731" s="19" t="str">
        <f>IF(C731&gt;MAX(БЮДЖЕТ!$C:$C),"",INDEX(БЮДЖЕТ!$P$11:$P$9415,C731))</f>
        <v/>
      </c>
      <c r="E731" s="22">
        <f>IF(D731="",0,IF(COUNTIF(БЮДЖЕТ!$P:$P,D731)=1,0,1))</f>
        <v>0</v>
      </c>
      <c r="F731" s="19" t="str">
        <f>IF($D731="","",INDEX(БЮДЖЕТ!$N:$N,SUMIFS(БЮДЖЕТ!$B:$B,БЮДЖЕТ!$P:$P,$D731)))</f>
        <v/>
      </c>
      <c r="G731" s="19" t="str">
        <f>IF($D731="","",INDEX(БЮДЖЕТ!$X:$X,SUMIFS(БЮДЖЕТ!$B:$B,БЮДЖЕТ!$P:$P,$D731)))</f>
        <v/>
      </c>
      <c r="H731" s="36"/>
      <c r="I731" s="30">
        <f>IF(D731="",0,IF(G731=ФИО!$Q$8,0,SUM(р_дни!$J:$J))+SUMIFS(факт_операции!$L:$L,факт_операции!$D:$D,D731,факт_операции!$I:$I,операции!$F$8)-SUMIFS(факт_операции!$L:$L,факт_операции!$D:$D,D731,факт_операции!$I:$I,операции!$F$9)+SUMIFS(факт_операции!$L:$L,факт_операции!$D:$D,D731,факт_операции!$I:$I,операции!$F$10)-SUMIFS(факт_операции!$L:$L,факт_операции!$D:$D,D731,факт_операции!$I:$I,операции!$F$11))</f>
        <v>0</v>
      </c>
      <c r="J731" s="48">
        <f>ROUND(IF(D731="",0,IF(SUM(р_дни!$J:$J)=0,0,(SUMIFS(БЮДЖЕТ!$V:$V,БЮДЖЕТ!$P:$P,$D731)*IF(G731=ФИО!$Q$8,0,SUM(р_дни!$J:$J))+SUMIFS(факт_операции!$Q:$Q,факт_операции!$D:$D,$D731)*1000)/SUM(р_дни!$J:$J)))/100,0)*100</f>
        <v>0</v>
      </c>
      <c r="K731" s="48">
        <f>IF(D731="",0,SUMIFS(факт_операции!$O:$O,факт_операции!$D:$D,D731)-IF(SUMIFS(факт_операции!$Q:$Q,факт_операции!$D:$D,D731)&lt;&gt;0,SUMIFS(факт_операции!$O:$O,факт_операции!$D:$D,D731,факт_операции!$N:$N,операции!$H$11),0))</f>
        <v>0</v>
      </c>
      <c r="L731" s="48">
        <f>IF(D731="",0,SUMIFS(факт_операции!$T:$T,факт_операции!$D:$D,D731))</f>
        <v>0</v>
      </c>
      <c r="M731" s="86">
        <f t="shared" si="23"/>
        <v>0</v>
      </c>
      <c r="N731" s="36"/>
      <c r="O731" s="92"/>
      <c r="P731" s="96"/>
    </row>
    <row r="732" spans="1:16" x14ac:dyDescent="0.25">
      <c r="A732" s="1"/>
      <c r="B732" s="1"/>
      <c r="C732" s="5">
        <f t="shared" si="24"/>
        <v>722</v>
      </c>
      <c r="D732" s="19" t="str">
        <f>IF(C732&gt;MAX(БЮДЖЕТ!$C:$C),"",INDEX(БЮДЖЕТ!$P$11:$P$9415,C732))</f>
        <v/>
      </c>
      <c r="E732" s="22">
        <f>IF(D732="",0,IF(COUNTIF(БЮДЖЕТ!$P:$P,D732)=1,0,1))</f>
        <v>0</v>
      </c>
      <c r="F732" s="19" t="str">
        <f>IF($D732="","",INDEX(БЮДЖЕТ!$N:$N,SUMIFS(БЮДЖЕТ!$B:$B,БЮДЖЕТ!$P:$P,$D732)))</f>
        <v/>
      </c>
      <c r="G732" s="19" t="str">
        <f>IF($D732="","",INDEX(БЮДЖЕТ!$X:$X,SUMIFS(БЮДЖЕТ!$B:$B,БЮДЖЕТ!$P:$P,$D732)))</f>
        <v/>
      </c>
      <c r="H732" s="36"/>
      <c r="I732" s="30">
        <f>IF(D732="",0,IF(G732=ФИО!$Q$8,0,SUM(р_дни!$J:$J))+SUMIFS(факт_операции!$L:$L,факт_операции!$D:$D,D732,факт_операции!$I:$I,операции!$F$8)-SUMIFS(факт_операции!$L:$L,факт_операции!$D:$D,D732,факт_операции!$I:$I,операции!$F$9)+SUMIFS(факт_операции!$L:$L,факт_операции!$D:$D,D732,факт_операции!$I:$I,операции!$F$10)-SUMIFS(факт_операции!$L:$L,факт_операции!$D:$D,D732,факт_операции!$I:$I,операции!$F$11))</f>
        <v>0</v>
      </c>
      <c r="J732" s="48">
        <f>ROUND(IF(D732="",0,IF(SUM(р_дни!$J:$J)=0,0,(SUMIFS(БЮДЖЕТ!$V:$V,БЮДЖЕТ!$P:$P,$D732)*IF(G732=ФИО!$Q$8,0,SUM(р_дни!$J:$J))+SUMIFS(факт_операции!$Q:$Q,факт_операции!$D:$D,$D732)*1000)/SUM(р_дни!$J:$J)))/100,0)*100</f>
        <v>0</v>
      </c>
      <c r="K732" s="48">
        <f>IF(D732="",0,SUMIFS(факт_операции!$O:$O,факт_операции!$D:$D,D732)-IF(SUMIFS(факт_операции!$Q:$Q,факт_операции!$D:$D,D732)&lt;&gt;0,SUMIFS(факт_операции!$O:$O,факт_операции!$D:$D,D732,факт_операции!$N:$N,операции!$H$11),0))</f>
        <v>0</v>
      </c>
      <c r="L732" s="48">
        <f>IF(D732="",0,SUMIFS(факт_операции!$T:$T,факт_операции!$D:$D,D732))</f>
        <v>0</v>
      </c>
      <c r="M732" s="86">
        <f t="shared" si="23"/>
        <v>0</v>
      </c>
      <c r="N732" s="36"/>
      <c r="O732" s="92"/>
      <c r="P732" s="96"/>
    </row>
    <row r="733" spans="1:16" x14ac:dyDescent="0.25">
      <c r="A733" s="1"/>
      <c r="B733" s="1"/>
      <c r="C733" s="5">
        <f t="shared" si="24"/>
        <v>723</v>
      </c>
      <c r="D733" s="19" t="str">
        <f>IF(C733&gt;MAX(БЮДЖЕТ!$C:$C),"",INDEX(БЮДЖЕТ!$P$11:$P$9415,C733))</f>
        <v/>
      </c>
      <c r="E733" s="22">
        <f>IF(D733="",0,IF(COUNTIF(БЮДЖЕТ!$P:$P,D733)=1,0,1))</f>
        <v>0</v>
      </c>
      <c r="F733" s="19" t="str">
        <f>IF($D733="","",INDEX(БЮДЖЕТ!$N:$N,SUMIFS(БЮДЖЕТ!$B:$B,БЮДЖЕТ!$P:$P,$D733)))</f>
        <v/>
      </c>
      <c r="G733" s="19" t="str">
        <f>IF($D733="","",INDEX(БЮДЖЕТ!$X:$X,SUMIFS(БЮДЖЕТ!$B:$B,БЮДЖЕТ!$P:$P,$D733)))</f>
        <v/>
      </c>
      <c r="H733" s="36"/>
      <c r="I733" s="30">
        <f>IF(D733="",0,IF(G733=ФИО!$Q$8,0,SUM(р_дни!$J:$J))+SUMIFS(факт_операции!$L:$L,факт_операции!$D:$D,D733,факт_операции!$I:$I,операции!$F$8)-SUMIFS(факт_операции!$L:$L,факт_операции!$D:$D,D733,факт_операции!$I:$I,операции!$F$9)+SUMIFS(факт_операции!$L:$L,факт_операции!$D:$D,D733,факт_операции!$I:$I,операции!$F$10)-SUMIFS(факт_операции!$L:$L,факт_операции!$D:$D,D733,факт_операции!$I:$I,операции!$F$11))</f>
        <v>0</v>
      </c>
      <c r="J733" s="48">
        <f>ROUND(IF(D733="",0,IF(SUM(р_дни!$J:$J)=0,0,(SUMIFS(БЮДЖЕТ!$V:$V,БЮДЖЕТ!$P:$P,$D733)*IF(G733=ФИО!$Q$8,0,SUM(р_дни!$J:$J))+SUMIFS(факт_операции!$Q:$Q,факт_операции!$D:$D,$D733)*1000)/SUM(р_дни!$J:$J)))/100,0)*100</f>
        <v>0</v>
      </c>
      <c r="K733" s="48">
        <f>IF(D733="",0,SUMIFS(факт_операции!$O:$O,факт_операции!$D:$D,D733)-IF(SUMIFS(факт_операции!$Q:$Q,факт_операции!$D:$D,D733)&lt;&gt;0,SUMIFS(факт_операции!$O:$O,факт_операции!$D:$D,D733,факт_операции!$N:$N,операции!$H$11),0))</f>
        <v>0</v>
      </c>
      <c r="L733" s="48">
        <f>IF(D733="",0,SUMIFS(факт_операции!$T:$T,факт_операции!$D:$D,D733))</f>
        <v>0</v>
      </c>
      <c r="M733" s="86">
        <f t="shared" si="23"/>
        <v>0</v>
      </c>
      <c r="N733" s="36"/>
      <c r="O733" s="92"/>
      <c r="P733" s="96"/>
    </row>
    <row r="734" spans="1:16" x14ac:dyDescent="0.25">
      <c r="A734" s="1"/>
      <c r="B734" s="1"/>
      <c r="C734" s="5">
        <f t="shared" si="24"/>
        <v>724</v>
      </c>
      <c r="D734" s="19" t="str">
        <f>IF(C734&gt;MAX(БЮДЖЕТ!$C:$C),"",INDEX(БЮДЖЕТ!$P$11:$P$9415,C734))</f>
        <v/>
      </c>
      <c r="E734" s="22">
        <f>IF(D734="",0,IF(COUNTIF(БЮДЖЕТ!$P:$P,D734)=1,0,1))</f>
        <v>0</v>
      </c>
      <c r="F734" s="19" t="str">
        <f>IF($D734="","",INDEX(БЮДЖЕТ!$N:$N,SUMIFS(БЮДЖЕТ!$B:$B,БЮДЖЕТ!$P:$P,$D734)))</f>
        <v/>
      </c>
      <c r="G734" s="19" t="str">
        <f>IF($D734="","",INDEX(БЮДЖЕТ!$X:$X,SUMIFS(БЮДЖЕТ!$B:$B,БЮДЖЕТ!$P:$P,$D734)))</f>
        <v/>
      </c>
      <c r="H734" s="36"/>
      <c r="I734" s="30">
        <f>IF(D734="",0,IF(G734=ФИО!$Q$8,0,SUM(р_дни!$J:$J))+SUMIFS(факт_операции!$L:$L,факт_операции!$D:$D,D734,факт_операции!$I:$I,операции!$F$8)-SUMIFS(факт_операции!$L:$L,факт_операции!$D:$D,D734,факт_операции!$I:$I,операции!$F$9)+SUMIFS(факт_операции!$L:$L,факт_операции!$D:$D,D734,факт_операции!$I:$I,операции!$F$10)-SUMIFS(факт_операции!$L:$L,факт_операции!$D:$D,D734,факт_операции!$I:$I,операции!$F$11))</f>
        <v>0</v>
      </c>
      <c r="J734" s="48">
        <f>ROUND(IF(D734="",0,IF(SUM(р_дни!$J:$J)=0,0,(SUMIFS(БЮДЖЕТ!$V:$V,БЮДЖЕТ!$P:$P,$D734)*IF(G734=ФИО!$Q$8,0,SUM(р_дни!$J:$J))+SUMIFS(факт_операции!$Q:$Q,факт_операции!$D:$D,$D734)*1000)/SUM(р_дни!$J:$J)))/100,0)*100</f>
        <v>0</v>
      </c>
      <c r="K734" s="48">
        <f>IF(D734="",0,SUMIFS(факт_операции!$O:$O,факт_операции!$D:$D,D734)-IF(SUMIFS(факт_операции!$Q:$Q,факт_операции!$D:$D,D734)&lt;&gt;0,SUMIFS(факт_операции!$O:$O,факт_операции!$D:$D,D734,факт_операции!$N:$N,операции!$H$11),0))</f>
        <v>0</v>
      </c>
      <c r="L734" s="48">
        <f>IF(D734="",0,SUMIFS(факт_операции!$T:$T,факт_операции!$D:$D,D734))</f>
        <v>0</v>
      </c>
      <c r="M734" s="86">
        <f t="shared" si="23"/>
        <v>0</v>
      </c>
      <c r="N734" s="36"/>
      <c r="O734" s="92"/>
      <c r="P734" s="96"/>
    </row>
    <row r="735" spans="1:16" x14ac:dyDescent="0.25">
      <c r="A735" s="1"/>
      <c r="B735" s="1"/>
      <c r="C735" s="5">
        <f t="shared" si="24"/>
        <v>725</v>
      </c>
      <c r="D735" s="19" t="str">
        <f>IF(C735&gt;MAX(БЮДЖЕТ!$C:$C),"",INDEX(БЮДЖЕТ!$P$11:$P$9415,C735))</f>
        <v/>
      </c>
      <c r="E735" s="22">
        <f>IF(D735="",0,IF(COUNTIF(БЮДЖЕТ!$P:$P,D735)=1,0,1))</f>
        <v>0</v>
      </c>
      <c r="F735" s="19" t="str">
        <f>IF($D735="","",INDEX(БЮДЖЕТ!$N:$N,SUMIFS(БЮДЖЕТ!$B:$B,БЮДЖЕТ!$P:$P,$D735)))</f>
        <v/>
      </c>
      <c r="G735" s="19" t="str">
        <f>IF($D735="","",INDEX(БЮДЖЕТ!$X:$X,SUMIFS(БЮДЖЕТ!$B:$B,БЮДЖЕТ!$P:$P,$D735)))</f>
        <v/>
      </c>
      <c r="H735" s="36"/>
      <c r="I735" s="30">
        <f>IF(D735="",0,IF(G735=ФИО!$Q$8,0,SUM(р_дни!$J:$J))+SUMIFS(факт_операции!$L:$L,факт_операции!$D:$D,D735,факт_операции!$I:$I,операции!$F$8)-SUMIFS(факт_операции!$L:$L,факт_операции!$D:$D,D735,факт_операции!$I:$I,операции!$F$9)+SUMIFS(факт_операции!$L:$L,факт_операции!$D:$D,D735,факт_операции!$I:$I,операции!$F$10)-SUMIFS(факт_операции!$L:$L,факт_операции!$D:$D,D735,факт_операции!$I:$I,операции!$F$11))</f>
        <v>0</v>
      </c>
      <c r="J735" s="48">
        <f>ROUND(IF(D735="",0,IF(SUM(р_дни!$J:$J)=0,0,(SUMIFS(БЮДЖЕТ!$V:$V,БЮДЖЕТ!$P:$P,$D735)*IF(G735=ФИО!$Q$8,0,SUM(р_дни!$J:$J))+SUMIFS(факт_операции!$Q:$Q,факт_операции!$D:$D,$D735)*1000)/SUM(р_дни!$J:$J)))/100,0)*100</f>
        <v>0</v>
      </c>
      <c r="K735" s="48">
        <f>IF(D735="",0,SUMIFS(факт_операции!$O:$O,факт_операции!$D:$D,D735)-IF(SUMIFS(факт_операции!$Q:$Q,факт_операции!$D:$D,D735)&lt;&gt;0,SUMIFS(факт_операции!$O:$O,факт_операции!$D:$D,D735,факт_операции!$N:$N,операции!$H$11),0))</f>
        <v>0</v>
      </c>
      <c r="L735" s="48">
        <f>IF(D735="",0,SUMIFS(факт_операции!$T:$T,факт_операции!$D:$D,D735))</f>
        <v>0</v>
      </c>
      <c r="M735" s="86">
        <f t="shared" si="23"/>
        <v>0</v>
      </c>
      <c r="N735" s="36"/>
      <c r="O735" s="92"/>
      <c r="P735" s="96"/>
    </row>
    <row r="736" spans="1:16" x14ac:dyDescent="0.25">
      <c r="A736" s="1"/>
      <c r="B736" s="1"/>
      <c r="C736" s="5">
        <f t="shared" si="24"/>
        <v>726</v>
      </c>
      <c r="D736" s="19" t="str">
        <f>IF(C736&gt;MAX(БЮДЖЕТ!$C:$C),"",INDEX(БЮДЖЕТ!$P$11:$P$9415,C736))</f>
        <v/>
      </c>
      <c r="E736" s="22">
        <f>IF(D736="",0,IF(COUNTIF(БЮДЖЕТ!$P:$P,D736)=1,0,1))</f>
        <v>0</v>
      </c>
      <c r="F736" s="19" t="str">
        <f>IF($D736="","",INDEX(БЮДЖЕТ!$N:$N,SUMIFS(БЮДЖЕТ!$B:$B,БЮДЖЕТ!$P:$P,$D736)))</f>
        <v/>
      </c>
      <c r="G736" s="19" t="str">
        <f>IF($D736="","",INDEX(БЮДЖЕТ!$X:$X,SUMIFS(БЮДЖЕТ!$B:$B,БЮДЖЕТ!$P:$P,$D736)))</f>
        <v/>
      </c>
      <c r="H736" s="36"/>
      <c r="I736" s="30">
        <f>IF(D736="",0,IF(G736=ФИО!$Q$8,0,SUM(р_дни!$J:$J))+SUMIFS(факт_операции!$L:$L,факт_операции!$D:$D,D736,факт_операции!$I:$I,операции!$F$8)-SUMIFS(факт_операции!$L:$L,факт_операции!$D:$D,D736,факт_операции!$I:$I,операции!$F$9)+SUMIFS(факт_операции!$L:$L,факт_операции!$D:$D,D736,факт_операции!$I:$I,операции!$F$10)-SUMIFS(факт_операции!$L:$L,факт_операции!$D:$D,D736,факт_операции!$I:$I,операции!$F$11))</f>
        <v>0</v>
      </c>
      <c r="J736" s="48">
        <f>ROUND(IF(D736="",0,IF(SUM(р_дни!$J:$J)=0,0,(SUMIFS(БЮДЖЕТ!$V:$V,БЮДЖЕТ!$P:$P,$D736)*IF(G736=ФИО!$Q$8,0,SUM(р_дни!$J:$J))+SUMIFS(факт_операции!$Q:$Q,факт_операции!$D:$D,$D736)*1000)/SUM(р_дни!$J:$J)))/100,0)*100</f>
        <v>0</v>
      </c>
      <c r="K736" s="48">
        <f>IF(D736="",0,SUMIFS(факт_операции!$O:$O,факт_операции!$D:$D,D736)-IF(SUMIFS(факт_операции!$Q:$Q,факт_операции!$D:$D,D736)&lt;&gt;0,SUMIFS(факт_операции!$O:$O,факт_операции!$D:$D,D736,факт_операции!$N:$N,операции!$H$11),0))</f>
        <v>0</v>
      </c>
      <c r="L736" s="48">
        <f>IF(D736="",0,SUMIFS(факт_операции!$T:$T,факт_операции!$D:$D,D736))</f>
        <v>0</v>
      </c>
      <c r="M736" s="86">
        <f t="shared" si="23"/>
        <v>0</v>
      </c>
      <c r="N736" s="36"/>
      <c r="O736" s="92"/>
      <c r="P736" s="96"/>
    </row>
    <row r="737" spans="1:16" x14ac:dyDescent="0.25">
      <c r="A737" s="1"/>
      <c r="B737" s="1"/>
      <c r="C737" s="5">
        <f t="shared" si="24"/>
        <v>727</v>
      </c>
      <c r="D737" s="19" t="str">
        <f>IF(C737&gt;MAX(БЮДЖЕТ!$C:$C),"",INDEX(БЮДЖЕТ!$P$11:$P$9415,C737))</f>
        <v/>
      </c>
      <c r="E737" s="22">
        <f>IF(D737="",0,IF(COUNTIF(БЮДЖЕТ!$P:$P,D737)=1,0,1))</f>
        <v>0</v>
      </c>
      <c r="F737" s="19" t="str">
        <f>IF($D737="","",INDEX(БЮДЖЕТ!$N:$N,SUMIFS(БЮДЖЕТ!$B:$B,БЮДЖЕТ!$P:$P,$D737)))</f>
        <v/>
      </c>
      <c r="G737" s="19" t="str">
        <f>IF($D737="","",INDEX(БЮДЖЕТ!$X:$X,SUMIFS(БЮДЖЕТ!$B:$B,БЮДЖЕТ!$P:$P,$D737)))</f>
        <v/>
      </c>
      <c r="H737" s="36"/>
      <c r="I737" s="30">
        <f>IF(D737="",0,IF(G737=ФИО!$Q$8,0,SUM(р_дни!$J:$J))+SUMIFS(факт_операции!$L:$L,факт_операции!$D:$D,D737,факт_операции!$I:$I,операции!$F$8)-SUMIFS(факт_операции!$L:$L,факт_операции!$D:$D,D737,факт_операции!$I:$I,операции!$F$9)+SUMIFS(факт_операции!$L:$L,факт_операции!$D:$D,D737,факт_операции!$I:$I,операции!$F$10)-SUMIFS(факт_операции!$L:$L,факт_операции!$D:$D,D737,факт_операции!$I:$I,операции!$F$11))</f>
        <v>0</v>
      </c>
      <c r="J737" s="48">
        <f>ROUND(IF(D737="",0,IF(SUM(р_дни!$J:$J)=0,0,(SUMIFS(БЮДЖЕТ!$V:$V,БЮДЖЕТ!$P:$P,$D737)*IF(G737=ФИО!$Q$8,0,SUM(р_дни!$J:$J))+SUMIFS(факт_операции!$Q:$Q,факт_операции!$D:$D,$D737)*1000)/SUM(р_дни!$J:$J)))/100,0)*100</f>
        <v>0</v>
      </c>
      <c r="K737" s="48">
        <f>IF(D737="",0,SUMIFS(факт_операции!$O:$O,факт_операции!$D:$D,D737)-IF(SUMIFS(факт_операции!$Q:$Q,факт_операции!$D:$D,D737)&lt;&gt;0,SUMIFS(факт_операции!$O:$O,факт_операции!$D:$D,D737,факт_операции!$N:$N,операции!$H$11),0))</f>
        <v>0</v>
      </c>
      <c r="L737" s="48">
        <f>IF(D737="",0,SUMIFS(факт_операции!$T:$T,факт_операции!$D:$D,D737))</f>
        <v>0</v>
      </c>
      <c r="M737" s="86">
        <f t="shared" si="23"/>
        <v>0</v>
      </c>
      <c r="N737" s="36"/>
      <c r="O737" s="92"/>
      <c r="P737" s="96"/>
    </row>
    <row r="738" spans="1:16" x14ac:dyDescent="0.25">
      <c r="A738" s="1"/>
      <c r="B738" s="1"/>
      <c r="C738" s="5">
        <f t="shared" si="24"/>
        <v>728</v>
      </c>
      <c r="D738" s="19" t="str">
        <f>IF(C738&gt;MAX(БЮДЖЕТ!$C:$C),"",INDEX(БЮДЖЕТ!$P$11:$P$9415,C738))</f>
        <v/>
      </c>
      <c r="E738" s="22">
        <f>IF(D738="",0,IF(COUNTIF(БЮДЖЕТ!$P:$P,D738)=1,0,1))</f>
        <v>0</v>
      </c>
      <c r="F738" s="19" t="str">
        <f>IF($D738="","",INDEX(БЮДЖЕТ!$N:$N,SUMIFS(БЮДЖЕТ!$B:$B,БЮДЖЕТ!$P:$P,$D738)))</f>
        <v/>
      </c>
      <c r="G738" s="19" t="str">
        <f>IF($D738="","",INDEX(БЮДЖЕТ!$X:$X,SUMIFS(БЮДЖЕТ!$B:$B,БЮДЖЕТ!$P:$P,$D738)))</f>
        <v/>
      </c>
      <c r="H738" s="36"/>
      <c r="I738" s="30">
        <f>IF(D738="",0,IF(G738=ФИО!$Q$8,0,SUM(р_дни!$J:$J))+SUMIFS(факт_операции!$L:$L,факт_операции!$D:$D,D738,факт_операции!$I:$I,операции!$F$8)-SUMIFS(факт_операции!$L:$L,факт_операции!$D:$D,D738,факт_операции!$I:$I,операции!$F$9)+SUMIFS(факт_операции!$L:$L,факт_операции!$D:$D,D738,факт_операции!$I:$I,операции!$F$10)-SUMIFS(факт_операции!$L:$L,факт_операции!$D:$D,D738,факт_операции!$I:$I,операции!$F$11))</f>
        <v>0</v>
      </c>
      <c r="J738" s="48">
        <f>ROUND(IF(D738="",0,IF(SUM(р_дни!$J:$J)=0,0,(SUMIFS(БЮДЖЕТ!$V:$V,БЮДЖЕТ!$P:$P,$D738)*IF(G738=ФИО!$Q$8,0,SUM(р_дни!$J:$J))+SUMIFS(факт_операции!$Q:$Q,факт_операции!$D:$D,$D738)*1000)/SUM(р_дни!$J:$J)))/100,0)*100</f>
        <v>0</v>
      </c>
      <c r="K738" s="48">
        <f>IF(D738="",0,SUMIFS(факт_операции!$O:$O,факт_операции!$D:$D,D738)-IF(SUMIFS(факт_операции!$Q:$Q,факт_операции!$D:$D,D738)&lt;&gt;0,SUMIFS(факт_операции!$O:$O,факт_операции!$D:$D,D738,факт_операции!$N:$N,операции!$H$11),0))</f>
        <v>0</v>
      </c>
      <c r="L738" s="48">
        <f>IF(D738="",0,SUMIFS(факт_операции!$T:$T,факт_операции!$D:$D,D738))</f>
        <v>0</v>
      </c>
      <c r="M738" s="86">
        <f t="shared" si="23"/>
        <v>0</v>
      </c>
      <c r="N738" s="36"/>
      <c r="O738" s="92"/>
      <c r="P738" s="96"/>
    </row>
    <row r="739" spans="1:16" x14ac:dyDescent="0.25">
      <c r="A739" s="1"/>
      <c r="B739" s="1"/>
      <c r="C739" s="5">
        <f t="shared" si="24"/>
        <v>729</v>
      </c>
      <c r="D739" s="19" t="str">
        <f>IF(C739&gt;MAX(БЮДЖЕТ!$C:$C),"",INDEX(БЮДЖЕТ!$P$11:$P$9415,C739))</f>
        <v/>
      </c>
      <c r="E739" s="22">
        <f>IF(D739="",0,IF(COUNTIF(БЮДЖЕТ!$P:$P,D739)=1,0,1))</f>
        <v>0</v>
      </c>
      <c r="F739" s="19" t="str">
        <f>IF($D739="","",INDEX(БЮДЖЕТ!$N:$N,SUMIFS(БЮДЖЕТ!$B:$B,БЮДЖЕТ!$P:$P,$D739)))</f>
        <v/>
      </c>
      <c r="G739" s="19" t="str">
        <f>IF($D739="","",INDEX(БЮДЖЕТ!$X:$X,SUMIFS(БЮДЖЕТ!$B:$B,БЮДЖЕТ!$P:$P,$D739)))</f>
        <v/>
      </c>
      <c r="H739" s="36"/>
      <c r="I739" s="30">
        <f>IF(D739="",0,IF(G739=ФИО!$Q$8,0,SUM(р_дни!$J:$J))+SUMIFS(факт_операции!$L:$L,факт_операции!$D:$D,D739,факт_операции!$I:$I,операции!$F$8)-SUMIFS(факт_операции!$L:$L,факт_операции!$D:$D,D739,факт_операции!$I:$I,операции!$F$9)+SUMIFS(факт_операции!$L:$L,факт_операции!$D:$D,D739,факт_операции!$I:$I,операции!$F$10)-SUMIFS(факт_операции!$L:$L,факт_операции!$D:$D,D739,факт_операции!$I:$I,операции!$F$11))</f>
        <v>0</v>
      </c>
      <c r="J739" s="48">
        <f>ROUND(IF(D739="",0,IF(SUM(р_дни!$J:$J)=0,0,(SUMIFS(БЮДЖЕТ!$V:$V,БЮДЖЕТ!$P:$P,$D739)*IF(G739=ФИО!$Q$8,0,SUM(р_дни!$J:$J))+SUMIFS(факт_операции!$Q:$Q,факт_операции!$D:$D,$D739)*1000)/SUM(р_дни!$J:$J)))/100,0)*100</f>
        <v>0</v>
      </c>
      <c r="K739" s="48">
        <f>IF(D739="",0,SUMIFS(факт_операции!$O:$O,факт_операции!$D:$D,D739)-IF(SUMIFS(факт_операции!$Q:$Q,факт_операции!$D:$D,D739)&lt;&gt;0,SUMIFS(факт_операции!$O:$O,факт_операции!$D:$D,D739,факт_операции!$N:$N,операции!$H$11),0))</f>
        <v>0</v>
      </c>
      <c r="L739" s="48">
        <f>IF(D739="",0,SUMIFS(факт_операции!$T:$T,факт_операции!$D:$D,D739))</f>
        <v>0</v>
      </c>
      <c r="M739" s="86">
        <f t="shared" si="23"/>
        <v>0</v>
      </c>
      <c r="N739" s="36"/>
      <c r="O739" s="92"/>
      <c r="P739" s="96"/>
    </row>
    <row r="740" spans="1:16" x14ac:dyDescent="0.25">
      <c r="A740" s="1"/>
      <c r="B740" s="1"/>
      <c r="C740" s="5">
        <f t="shared" si="24"/>
        <v>730</v>
      </c>
      <c r="D740" s="19" t="str">
        <f>IF(C740&gt;MAX(БЮДЖЕТ!$C:$C),"",INDEX(БЮДЖЕТ!$P$11:$P$9415,C740))</f>
        <v/>
      </c>
      <c r="E740" s="22">
        <f>IF(D740="",0,IF(COUNTIF(БЮДЖЕТ!$P:$P,D740)=1,0,1))</f>
        <v>0</v>
      </c>
      <c r="F740" s="19" t="str">
        <f>IF($D740="","",INDEX(БЮДЖЕТ!$N:$N,SUMIFS(БЮДЖЕТ!$B:$B,БЮДЖЕТ!$P:$P,$D740)))</f>
        <v/>
      </c>
      <c r="G740" s="19" t="str">
        <f>IF($D740="","",INDEX(БЮДЖЕТ!$X:$X,SUMIFS(БЮДЖЕТ!$B:$B,БЮДЖЕТ!$P:$P,$D740)))</f>
        <v/>
      </c>
      <c r="H740" s="36"/>
      <c r="I740" s="30">
        <f>IF(D740="",0,IF(G740=ФИО!$Q$8,0,SUM(р_дни!$J:$J))+SUMIFS(факт_операции!$L:$L,факт_операции!$D:$D,D740,факт_операции!$I:$I,операции!$F$8)-SUMIFS(факт_операции!$L:$L,факт_операции!$D:$D,D740,факт_операции!$I:$I,операции!$F$9)+SUMIFS(факт_операции!$L:$L,факт_операции!$D:$D,D740,факт_операции!$I:$I,операции!$F$10)-SUMIFS(факт_операции!$L:$L,факт_операции!$D:$D,D740,факт_операции!$I:$I,операции!$F$11))</f>
        <v>0</v>
      </c>
      <c r="J740" s="48">
        <f>ROUND(IF(D740="",0,IF(SUM(р_дни!$J:$J)=0,0,(SUMIFS(БЮДЖЕТ!$V:$V,БЮДЖЕТ!$P:$P,$D740)*IF(G740=ФИО!$Q$8,0,SUM(р_дни!$J:$J))+SUMIFS(факт_операции!$Q:$Q,факт_операции!$D:$D,$D740)*1000)/SUM(р_дни!$J:$J)))/100,0)*100</f>
        <v>0</v>
      </c>
      <c r="K740" s="48">
        <f>IF(D740="",0,SUMIFS(факт_операции!$O:$O,факт_операции!$D:$D,D740)-IF(SUMIFS(факт_операции!$Q:$Q,факт_операции!$D:$D,D740)&lt;&gt;0,SUMIFS(факт_операции!$O:$O,факт_операции!$D:$D,D740,факт_операции!$N:$N,операции!$H$11),0))</f>
        <v>0</v>
      </c>
      <c r="L740" s="48">
        <f>IF(D740="",0,SUMIFS(факт_операции!$T:$T,факт_операции!$D:$D,D740))</f>
        <v>0</v>
      </c>
      <c r="M740" s="86">
        <f t="shared" si="23"/>
        <v>0</v>
      </c>
      <c r="N740" s="36"/>
      <c r="O740" s="92"/>
      <c r="P740" s="96"/>
    </row>
    <row r="741" spans="1:16" x14ac:dyDescent="0.25">
      <c r="A741" s="1"/>
      <c r="B741" s="1"/>
      <c r="C741" s="5">
        <f t="shared" si="24"/>
        <v>731</v>
      </c>
      <c r="D741" s="19" t="str">
        <f>IF(C741&gt;MAX(БЮДЖЕТ!$C:$C),"",INDEX(БЮДЖЕТ!$P$11:$P$9415,C741))</f>
        <v/>
      </c>
      <c r="E741" s="22">
        <f>IF(D741="",0,IF(COUNTIF(БЮДЖЕТ!$P:$P,D741)=1,0,1))</f>
        <v>0</v>
      </c>
      <c r="F741" s="19" t="str">
        <f>IF($D741="","",INDEX(БЮДЖЕТ!$N:$N,SUMIFS(БЮДЖЕТ!$B:$B,БЮДЖЕТ!$P:$P,$D741)))</f>
        <v/>
      </c>
      <c r="G741" s="19" t="str">
        <f>IF($D741="","",INDEX(БЮДЖЕТ!$X:$X,SUMIFS(БЮДЖЕТ!$B:$B,БЮДЖЕТ!$P:$P,$D741)))</f>
        <v/>
      </c>
      <c r="H741" s="36"/>
      <c r="I741" s="30">
        <f>IF(D741="",0,IF(G741=ФИО!$Q$8,0,SUM(р_дни!$J:$J))+SUMIFS(факт_операции!$L:$L,факт_операции!$D:$D,D741,факт_операции!$I:$I,операции!$F$8)-SUMIFS(факт_операции!$L:$L,факт_операции!$D:$D,D741,факт_операции!$I:$I,операции!$F$9)+SUMIFS(факт_операции!$L:$L,факт_операции!$D:$D,D741,факт_операции!$I:$I,операции!$F$10)-SUMIFS(факт_операции!$L:$L,факт_операции!$D:$D,D741,факт_операции!$I:$I,операции!$F$11))</f>
        <v>0</v>
      </c>
      <c r="J741" s="48">
        <f>ROUND(IF(D741="",0,IF(SUM(р_дни!$J:$J)=0,0,(SUMIFS(БЮДЖЕТ!$V:$V,БЮДЖЕТ!$P:$P,$D741)*IF(G741=ФИО!$Q$8,0,SUM(р_дни!$J:$J))+SUMIFS(факт_операции!$Q:$Q,факт_операции!$D:$D,$D741)*1000)/SUM(р_дни!$J:$J)))/100,0)*100</f>
        <v>0</v>
      </c>
      <c r="K741" s="48">
        <f>IF(D741="",0,SUMIFS(факт_операции!$O:$O,факт_операции!$D:$D,D741)-IF(SUMIFS(факт_операции!$Q:$Q,факт_операции!$D:$D,D741)&lt;&gt;0,SUMIFS(факт_операции!$O:$O,факт_операции!$D:$D,D741,факт_операции!$N:$N,операции!$H$11),0))</f>
        <v>0</v>
      </c>
      <c r="L741" s="48">
        <f>IF(D741="",0,SUMIFS(факт_операции!$T:$T,факт_операции!$D:$D,D741))</f>
        <v>0</v>
      </c>
      <c r="M741" s="86">
        <f t="shared" si="23"/>
        <v>0</v>
      </c>
      <c r="N741" s="36"/>
      <c r="O741" s="92"/>
      <c r="P741" s="96"/>
    </row>
    <row r="742" spans="1:16" x14ac:dyDescent="0.25">
      <c r="A742" s="1"/>
      <c r="B742" s="1"/>
      <c r="C742" s="5">
        <f t="shared" si="24"/>
        <v>732</v>
      </c>
      <c r="D742" s="19" t="str">
        <f>IF(C742&gt;MAX(БЮДЖЕТ!$C:$C),"",INDEX(БЮДЖЕТ!$P$11:$P$9415,C742))</f>
        <v/>
      </c>
      <c r="E742" s="22">
        <f>IF(D742="",0,IF(COUNTIF(БЮДЖЕТ!$P:$P,D742)=1,0,1))</f>
        <v>0</v>
      </c>
      <c r="F742" s="19" t="str">
        <f>IF($D742="","",INDEX(БЮДЖЕТ!$N:$N,SUMIFS(БЮДЖЕТ!$B:$B,БЮДЖЕТ!$P:$P,$D742)))</f>
        <v/>
      </c>
      <c r="G742" s="19" t="str">
        <f>IF($D742="","",INDEX(БЮДЖЕТ!$X:$X,SUMIFS(БЮДЖЕТ!$B:$B,БЮДЖЕТ!$P:$P,$D742)))</f>
        <v/>
      </c>
      <c r="H742" s="36"/>
      <c r="I742" s="30">
        <f>IF(D742="",0,IF(G742=ФИО!$Q$8,0,SUM(р_дни!$J:$J))+SUMIFS(факт_операции!$L:$L,факт_операции!$D:$D,D742,факт_операции!$I:$I,операции!$F$8)-SUMIFS(факт_операции!$L:$L,факт_операции!$D:$D,D742,факт_операции!$I:$I,операции!$F$9)+SUMIFS(факт_операции!$L:$L,факт_операции!$D:$D,D742,факт_операции!$I:$I,операции!$F$10)-SUMIFS(факт_операции!$L:$L,факт_операции!$D:$D,D742,факт_операции!$I:$I,операции!$F$11))</f>
        <v>0</v>
      </c>
      <c r="J742" s="48">
        <f>ROUND(IF(D742="",0,IF(SUM(р_дни!$J:$J)=0,0,(SUMIFS(БЮДЖЕТ!$V:$V,БЮДЖЕТ!$P:$P,$D742)*IF(G742=ФИО!$Q$8,0,SUM(р_дни!$J:$J))+SUMIFS(факт_операции!$Q:$Q,факт_операции!$D:$D,$D742)*1000)/SUM(р_дни!$J:$J)))/100,0)*100</f>
        <v>0</v>
      </c>
      <c r="K742" s="48">
        <f>IF(D742="",0,SUMIFS(факт_операции!$O:$O,факт_операции!$D:$D,D742)-IF(SUMIFS(факт_операции!$Q:$Q,факт_операции!$D:$D,D742)&lt;&gt;0,SUMIFS(факт_операции!$O:$O,факт_операции!$D:$D,D742,факт_операции!$N:$N,операции!$H$11),0))</f>
        <v>0</v>
      </c>
      <c r="L742" s="48">
        <f>IF(D742="",0,SUMIFS(факт_операции!$T:$T,факт_операции!$D:$D,D742))</f>
        <v>0</v>
      </c>
      <c r="M742" s="86">
        <f t="shared" si="23"/>
        <v>0</v>
      </c>
      <c r="N742" s="36"/>
      <c r="O742" s="92"/>
      <c r="P742" s="96"/>
    </row>
    <row r="743" spans="1:16" x14ac:dyDescent="0.25">
      <c r="A743" s="1"/>
      <c r="B743" s="1"/>
      <c r="C743" s="5">
        <f t="shared" si="24"/>
        <v>733</v>
      </c>
      <c r="D743" s="19" t="str">
        <f>IF(C743&gt;MAX(БЮДЖЕТ!$C:$C),"",INDEX(БЮДЖЕТ!$P$11:$P$9415,C743))</f>
        <v/>
      </c>
      <c r="E743" s="22">
        <f>IF(D743="",0,IF(COUNTIF(БЮДЖЕТ!$P:$P,D743)=1,0,1))</f>
        <v>0</v>
      </c>
      <c r="F743" s="19" t="str">
        <f>IF($D743="","",INDEX(БЮДЖЕТ!$N:$N,SUMIFS(БЮДЖЕТ!$B:$B,БЮДЖЕТ!$P:$P,$D743)))</f>
        <v/>
      </c>
      <c r="G743" s="19" t="str">
        <f>IF($D743="","",INDEX(БЮДЖЕТ!$X:$X,SUMIFS(БЮДЖЕТ!$B:$B,БЮДЖЕТ!$P:$P,$D743)))</f>
        <v/>
      </c>
      <c r="H743" s="36"/>
      <c r="I743" s="30">
        <f>IF(D743="",0,IF(G743=ФИО!$Q$8,0,SUM(р_дни!$J:$J))+SUMIFS(факт_операции!$L:$L,факт_операции!$D:$D,D743,факт_операции!$I:$I,операции!$F$8)-SUMIFS(факт_операции!$L:$L,факт_операции!$D:$D,D743,факт_операции!$I:$I,операции!$F$9)+SUMIFS(факт_операции!$L:$L,факт_операции!$D:$D,D743,факт_операции!$I:$I,операции!$F$10)-SUMIFS(факт_операции!$L:$L,факт_операции!$D:$D,D743,факт_операции!$I:$I,операции!$F$11))</f>
        <v>0</v>
      </c>
      <c r="J743" s="48">
        <f>ROUND(IF(D743="",0,IF(SUM(р_дни!$J:$J)=0,0,(SUMIFS(БЮДЖЕТ!$V:$V,БЮДЖЕТ!$P:$P,$D743)*IF(G743=ФИО!$Q$8,0,SUM(р_дни!$J:$J))+SUMIFS(факт_операции!$Q:$Q,факт_операции!$D:$D,$D743)*1000)/SUM(р_дни!$J:$J)))/100,0)*100</f>
        <v>0</v>
      </c>
      <c r="K743" s="48">
        <f>IF(D743="",0,SUMIFS(факт_операции!$O:$O,факт_операции!$D:$D,D743)-IF(SUMIFS(факт_операции!$Q:$Q,факт_операции!$D:$D,D743)&lt;&gt;0,SUMIFS(факт_операции!$O:$O,факт_операции!$D:$D,D743,факт_операции!$N:$N,операции!$H$11),0))</f>
        <v>0</v>
      </c>
      <c r="L743" s="48">
        <f>IF(D743="",0,SUMIFS(факт_операции!$T:$T,факт_операции!$D:$D,D743))</f>
        <v>0</v>
      </c>
      <c r="M743" s="86">
        <f t="shared" si="23"/>
        <v>0</v>
      </c>
      <c r="N743" s="36"/>
      <c r="O743" s="92"/>
      <c r="P743" s="96"/>
    </row>
    <row r="744" spans="1:16" x14ac:dyDescent="0.25">
      <c r="A744" s="1"/>
      <c r="B744" s="1"/>
      <c r="C744" s="5">
        <f t="shared" si="24"/>
        <v>734</v>
      </c>
      <c r="D744" s="19" t="str">
        <f>IF(C744&gt;MAX(БЮДЖЕТ!$C:$C),"",INDEX(БЮДЖЕТ!$P$11:$P$9415,C744))</f>
        <v/>
      </c>
      <c r="E744" s="22">
        <f>IF(D744="",0,IF(COUNTIF(БЮДЖЕТ!$P:$P,D744)=1,0,1))</f>
        <v>0</v>
      </c>
      <c r="F744" s="19" t="str">
        <f>IF($D744="","",INDEX(БЮДЖЕТ!$N:$N,SUMIFS(БЮДЖЕТ!$B:$B,БЮДЖЕТ!$P:$P,$D744)))</f>
        <v/>
      </c>
      <c r="G744" s="19" t="str">
        <f>IF($D744="","",INDEX(БЮДЖЕТ!$X:$X,SUMIFS(БЮДЖЕТ!$B:$B,БЮДЖЕТ!$P:$P,$D744)))</f>
        <v/>
      </c>
      <c r="H744" s="36"/>
      <c r="I744" s="30">
        <f>IF(D744="",0,IF(G744=ФИО!$Q$8,0,SUM(р_дни!$J:$J))+SUMIFS(факт_операции!$L:$L,факт_операции!$D:$D,D744,факт_операции!$I:$I,операции!$F$8)-SUMIFS(факт_операции!$L:$L,факт_операции!$D:$D,D744,факт_операции!$I:$I,операции!$F$9)+SUMIFS(факт_операции!$L:$L,факт_операции!$D:$D,D744,факт_операции!$I:$I,операции!$F$10)-SUMIFS(факт_операции!$L:$L,факт_операции!$D:$D,D744,факт_операции!$I:$I,операции!$F$11))</f>
        <v>0</v>
      </c>
      <c r="J744" s="48">
        <f>ROUND(IF(D744="",0,IF(SUM(р_дни!$J:$J)=0,0,(SUMIFS(БЮДЖЕТ!$V:$V,БЮДЖЕТ!$P:$P,$D744)*IF(G744=ФИО!$Q$8,0,SUM(р_дни!$J:$J))+SUMIFS(факт_операции!$Q:$Q,факт_операции!$D:$D,$D744)*1000)/SUM(р_дни!$J:$J)))/100,0)*100</f>
        <v>0</v>
      </c>
      <c r="K744" s="48">
        <f>IF(D744="",0,SUMIFS(факт_операции!$O:$O,факт_операции!$D:$D,D744)-IF(SUMIFS(факт_операции!$Q:$Q,факт_операции!$D:$D,D744)&lt;&gt;0,SUMIFS(факт_операции!$O:$O,факт_операции!$D:$D,D744,факт_операции!$N:$N,операции!$H$11),0))</f>
        <v>0</v>
      </c>
      <c r="L744" s="48">
        <f>IF(D744="",0,SUMIFS(факт_операции!$T:$T,факт_операции!$D:$D,D744))</f>
        <v>0</v>
      </c>
      <c r="M744" s="86">
        <f t="shared" si="23"/>
        <v>0</v>
      </c>
      <c r="N744" s="36"/>
      <c r="O744" s="92"/>
      <c r="P744" s="96"/>
    </row>
    <row r="745" spans="1:16" x14ac:dyDescent="0.25">
      <c r="A745" s="1"/>
      <c r="B745" s="1"/>
      <c r="C745" s="5">
        <f t="shared" si="24"/>
        <v>735</v>
      </c>
      <c r="D745" s="19" t="str">
        <f>IF(C745&gt;MAX(БЮДЖЕТ!$C:$C),"",INDEX(БЮДЖЕТ!$P$11:$P$9415,C745))</f>
        <v/>
      </c>
      <c r="E745" s="22">
        <f>IF(D745="",0,IF(COUNTIF(БЮДЖЕТ!$P:$P,D745)=1,0,1))</f>
        <v>0</v>
      </c>
      <c r="F745" s="19" t="str">
        <f>IF($D745="","",INDEX(БЮДЖЕТ!$N:$N,SUMIFS(БЮДЖЕТ!$B:$B,БЮДЖЕТ!$P:$P,$D745)))</f>
        <v/>
      </c>
      <c r="G745" s="19" t="str">
        <f>IF($D745="","",INDEX(БЮДЖЕТ!$X:$X,SUMIFS(БЮДЖЕТ!$B:$B,БЮДЖЕТ!$P:$P,$D745)))</f>
        <v/>
      </c>
      <c r="H745" s="36"/>
      <c r="I745" s="30">
        <f>IF(D745="",0,IF(G745=ФИО!$Q$8,0,SUM(р_дни!$J:$J))+SUMIFS(факт_операции!$L:$L,факт_операции!$D:$D,D745,факт_операции!$I:$I,операции!$F$8)-SUMIFS(факт_операции!$L:$L,факт_операции!$D:$D,D745,факт_операции!$I:$I,операции!$F$9)+SUMIFS(факт_операции!$L:$L,факт_операции!$D:$D,D745,факт_операции!$I:$I,операции!$F$10)-SUMIFS(факт_операции!$L:$L,факт_операции!$D:$D,D745,факт_операции!$I:$I,операции!$F$11))</f>
        <v>0</v>
      </c>
      <c r="J745" s="48">
        <f>ROUND(IF(D745="",0,IF(SUM(р_дни!$J:$J)=0,0,(SUMIFS(БЮДЖЕТ!$V:$V,БЮДЖЕТ!$P:$P,$D745)*IF(G745=ФИО!$Q$8,0,SUM(р_дни!$J:$J))+SUMIFS(факт_операции!$Q:$Q,факт_операции!$D:$D,$D745)*1000)/SUM(р_дни!$J:$J)))/100,0)*100</f>
        <v>0</v>
      </c>
      <c r="K745" s="48">
        <f>IF(D745="",0,SUMIFS(факт_операции!$O:$O,факт_операции!$D:$D,D745)-IF(SUMIFS(факт_операции!$Q:$Q,факт_операции!$D:$D,D745)&lt;&gt;0,SUMIFS(факт_операции!$O:$O,факт_операции!$D:$D,D745,факт_операции!$N:$N,операции!$H$11),0))</f>
        <v>0</v>
      </c>
      <c r="L745" s="48">
        <f>IF(D745="",0,SUMIFS(факт_операции!$T:$T,факт_операции!$D:$D,D745))</f>
        <v>0</v>
      </c>
      <c r="M745" s="86">
        <f t="shared" si="23"/>
        <v>0</v>
      </c>
      <c r="N745" s="36"/>
      <c r="O745" s="92"/>
      <c r="P745" s="96"/>
    </row>
    <row r="746" spans="1:16" x14ac:dyDescent="0.25">
      <c r="A746" s="1"/>
      <c r="B746" s="1"/>
      <c r="C746" s="5">
        <f t="shared" si="24"/>
        <v>736</v>
      </c>
      <c r="D746" s="19" t="str">
        <f>IF(C746&gt;MAX(БЮДЖЕТ!$C:$C),"",INDEX(БЮДЖЕТ!$P$11:$P$9415,C746))</f>
        <v/>
      </c>
      <c r="E746" s="22">
        <f>IF(D746="",0,IF(COUNTIF(БЮДЖЕТ!$P:$P,D746)=1,0,1))</f>
        <v>0</v>
      </c>
      <c r="F746" s="19" t="str">
        <f>IF($D746="","",INDEX(БЮДЖЕТ!$N:$N,SUMIFS(БЮДЖЕТ!$B:$B,БЮДЖЕТ!$P:$P,$D746)))</f>
        <v/>
      </c>
      <c r="G746" s="19" t="str">
        <f>IF($D746="","",INDEX(БЮДЖЕТ!$X:$X,SUMIFS(БЮДЖЕТ!$B:$B,БЮДЖЕТ!$P:$P,$D746)))</f>
        <v/>
      </c>
      <c r="H746" s="36"/>
      <c r="I746" s="30">
        <f>IF(D746="",0,IF(G746=ФИО!$Q$8,0,SUM(р_дни!$J:$J))+SUMIFS(факт_операции!$L:$L,факт_операции!$D:$D,D746,факт_операции!$I:$I,операции!$F$8)-SUMIFS(факт_операции!$L:$L,факт_операции!$D:$D,D746,факт_операции!$I:$I,операции!$F$9)+SUMIFS(факт_операции!$L:$L,факт_операции!$D:$D,D746,факт_операции!$I:$I,операции!$F$10)-SUMIFS(факт_операции!$L:$L,факт_операции!$D:$D,D746,факт_операции!$I:$I,операции!$F$11))</f>
        <v>0</v>
      </c>
      <c r="J746" s="48">
        <f>ROUND(IF(D746="",0,IF(SUM(р_дни!$J:$J)=0,0,(SUMIFS(БЮДЖЕТ!$V:$V,БЮДЖЕТ!$P:$P,$D746)*IF(G746=ФИО!$Q$8,0,SUM(р_дни!$J:$J))+SUMIFS(факт_операции!$Q:$Q,факт_операции!$D:$D,$D746)*1000)/SUM(р_дни!$J:$J)))/100,0)*100</f>
        <v>0</v>
      </c>
      <c r="K746" s="48">
        <f>IF(D746="",0,SUMIFS(факт_операции!$O:$O,факт_операции!$D:$D,D746)-IF(SUMIFS(факт_операции!$Q:$Q,факт_операции!$D:$D,D746)&lt;&gt;0,SUMIFS(факт_операции!$O:$O,факт_операции!$D:$D,D746,факт_операции!$N:$N,операции!$H$11),0))</f>
        <v>0</v>
      </c>
      <c r="L746" s="48">
        <f>IF(D746="",0,SUMIFS(факт_операции!$T:$T,факт_операции!$D:$D,D746))</f>
        <v>0</v>
      </c>
      <c r="M746" s="86">
        <f t="shared" si="23"/>
        <v>0</v>
      </c>
      <c r="N746" s="36"/>
      <c r="O746" s="92"/>
      <c r="P746" s="96"/>
    </row>
    <row r="747" spans="1:16" x14ac:dyDescent="0.25">
      <c r="A747" s="1"/>
      <c r="B747" s="1"/>
      <c r="C747" s="5">
        <f t="shared" si="24"/>
        <v>737</v>
      </c>
      <c r="D747" s="19" t="str">
        <f>IF(C747&gt;MAX(БЮДЖЕТ!$C:$C),"",INDEX(БЮДЖЕТ!$P$11:$P$9415,C747))</f>
        <v/>
      </c>
      <c r="E747" s="22">
        <f>IF(D747="",0,IF(COUNTIF(БЮДЖЕТ!$P:$P,D747)=1,0,1))</f>
        <v>0</v>
      </c>
      <c r="F747" s="19" t="str">
        <f>IF($D747="","",INDEX(БЮДЖЕТ!$N:$N,SUMIFS(БЮДЖЕТ!$B:$B,БЮДЖЕТ!$P:$P,$D747)))</f>
        <v/>
      </c>
      <c r="G747" s="19" t="str">
        <f>IF($D747="","",INDEX(БЮДЖЕТ!$X:$X,SUMIFS(БЮДЖЕТ!$B:$B,БЮДЖЕТ!$P:$P,$D747)))</f>
        <v/>
      </c>
      <c r="H747" s="36"/>
      <c r="I747" s="30">
        <f>IF(D747="",0,IF(G747=ФИО!$Q$8,0,SUM(р_дни!$J:$J))+SUMIFS(факт_операции!$L:$L,факт_операции!$D:$D,D747,факт_операции!$I:$I,операции!$F$8)-SUMIFS(факт_операции!$L:$L,факт_операции!$D:$D,D747,факт_операции!$I:$I,операции!$F$9)+SUMIFS(факт_операции!$L:$L,факт_операции!$D:$D,D747,факт_операции!$I:$I,операции!$F$10)-SUMIFS(факт_операции!$L:$L,факт_операции!$D:$D,D747,факт_операции!$I:$I,операции!$F$11))</f>
        <v>0</v>
      </c>
      <c r="J747" s="48">
        <f>ROUND(IF(D747="",0,IF(SUM(р_дни!$J:$J)=0,0,(SUMIFS(БЮДЖЕТ!$V:$V,БЮДЖЕТ!$P:$P,$D747)*IF(G747=ФИО!$Q$8,0,SUM(р_дни!$J:$J))+SUMIFS(факт_операции!$Q:$Q,факт_операции!$D:$D,$D747)*1000)/SUM(р_дни!$J:$J)))/100,0)*100</f>
        <v>0</v>
      </c>
      <c r="K747" s="48">
        <f>IF(D747="",0,SUMIFS(факт_операции!$O:$O,факт_операции!$D:$D,D747)-IF(SUMIFS(факт_операции!$Q:$Q,факт_операции!$D:$D,D747)&lt;&gt;0,SUMIFS(факт_операции!$O:$O,факт_операции!$D:$D,D747,факт_операции!$N:$N,операции!$H$11),0))</f>
        <v>0</v>
      </c>
      <c r="L747" s="48">
        <f>IF(D747="",0,SUMIFS(факт_операции!$T:$T,факт_операции!$D:$D,D747))</f>
        <v>0</v>
      </c>
      <c r="M747" s="86">
        <f t="shared" si="23"/>
        <v>0</v>
      </c>
      <c r="N747" s="36"/>
      <c r="O747" s="92"/>
      <c r="P747" s="96"/>
    </row>
    <row r="748" spans="1:16" x14ac:dyDescent="0.25">
      <c r="A748" s="1"/>
      <c r="B748" s="1"/>
      <c r="C748" s="5">
        <f t="shared" si="24"/>
        <v>738</v>
      </c>
      <c r="D748" s="19" t="str">
        <f>IF(C748&gt;MAX(БЮДЖЕТ!$C:$C),"",INDEX(БЮДЖЕТ!$P$11:$P$9415,C748))</f>
        <v/>
      </c>
      <c r="E748" s="22">
        <f>IF(D748="",0,IF(COUNTIF(БЮДЖЕТ!$P:$P,D748)=1,0,1))</f>
        <v>0</v>
      </c>
      <c r="F748" s="19" t="str">
        <f>IF($D748="","",INDEX(БЮДЖЕТ!$N:$N,SUMIFS(БЮДЖЕТ!$B:$B,БЮДЖЕТ!$P:$P,$D748)))</f>
        <v/>
      </c>
      <c r="G748" s="19" t="str">
        <f>IF($D748="","",INDEX(БЮДЖЕТ!$X:$X,SUMIFS(БЮДЖЕТ!$B:$B,БЮДЖЕТ!$P:$P,$D748)))</f>
        <v/>
      </c>
      <c r="H748" s="36"/>
      <c r="I748" s="30">
        <f>IF(D748="",0,IF(G748=ФИО!$Q$8,0,SUM(р_дни!$J:$J))+SUMIFS(факт_операции!$L:$L,факт_операции!$D:$D,D748,факт_операции!$I:$I,операции!$F$8)-SUMIFS(факт_операции!$L:$L,факт_операции!$D:$D,D748,факт_операции!$I:$I,операции!$F$9)+SUMIFS(факт_операции!$L:$L,факт_операции!$D:$D,D748,факт_операции!$I:$I,операции!$F$10)-SUMIFS(факт_операции!$L:$L,факт_операции!$D:$D,D748,факт_операции!$I:$I,операции!$F$11))</f>
        <v>0</v>
      </c>
      <c r="J748" s="48">
        <f>ROUND(IF(D748="",0,IF(SUM(р_дни!$J:$J)=0,0,(SUMIFS(БЮДЖЕТ!$V:$V,БЮДЖЕТ!$P:$P,$D748)*IF(G748=ФИО!$Q$8,0,SUM(р_дни!$J:$J))+SUMIFS(факт_операции!$Q:$Q,факт_операции!$D:$D,$D748)*1000)/SUM(р_дни!$J:$J)))/100,0)*100</f>
        <v>0</v>
      </c>
      <c r="K748" s="48">
        <f>IF(D748="",0,SUMIFS(факт_операции!$O:$O,факт_операции!$D:$D,D748)-IF(SUMIFS(факт_операции!$Q:$Q,факт_операции!$D:$D,D748)&lt;&gt;0,SUMIFS(факт_операции!$O:$O,факт_операции!$D:$D,D748,факт_операции!$N:$N,операции!$H$11),0))</f>
        <v>0</v>
      </c>
      <c r="L748" s="48">
        <f>IF(D748="",0,SUMIFS(факт_операции!$T:$T,факт_операции!$D:$D,D748))</f>
        <v>0</v>
      </c>
      <c r="M748" s="86">
        <f t="shared" si="23"/>
        <v>0</v>
      </c>
      <c r="N748" s="36"/>
      <c r="O748" s="92"/>
      <c r="P748" s="96"/>
    </row>
    <row r="749" spans="1:16" x14ac:dyDescent="0.25">
      <c r="A749" s="1"/>
      <c r="B749" s="1"/>
      <c r="C749" s="5">
        <f t="shared" si="24"/>
        <v>739</v>
      </c>
      <c r="D749" s="19" t="str">
        <f>IF(C749&gt;MAX(БЮДЖЕТ!$C:$C),"",INDEX(БЮДЖЕТ!$P$11:$P$9415,C749))</f>
        <v/>
      </c>
      <c r="E749" s="22">
        <f>IF(D749="",0,IF(COUNTIF(БЮДЖЕТ!$P:$P,D749)=1,0,1))</f>
        <v>0</v>
      </c>
      <c r="F749" s="19" t="str">
        <f>IF($D749="","",INDEX(БЮДЖЕТ!$N:$N,SUMIFS(БЮДЖЕТ!$B:$B,БЮДЖЕТ!$P:$P,$D749)))</f>
        <v/>
      </c>
      <c r="G749" s="19" t="str">
        <f>IF($D749="","",INDEX(БЮДЖЕТ!$X:$X,SUMIFS(БЮДЖЕТ!$B:$B,БЮДЖЕТ!$P:$P,$D749)))</f>
        <v/>
      </c>
      <c r="H749" s="36"/>
      <c r="I749" s="30">
        <f>IF(D749="",0,IF(G749=ФИО!$Q$8,0,SUM(р_дни!$J:$J))+SUMIFS(факт_операции!$L:$L,факт_операции!$D:$D,D749,факт_операции!$I:$I,операции!$F$8)-SUMIFS(факт_операции!$L:$L,факт_операции!$D:$D,D749,факт_операции!$I:$I,операции!$F$9)+SUMIFS(факт_операции!$L:$L,факт_операции!$D:$D,D749,факт_операции!$I:$I,операции!$F$10)-SUMIFS(факт_операции!$L:$L,факт_операции!$D:$D,D749,факт_операции!$I:$I,операции!$F$11))</f>
        <v>0</v>
      </c>
      <c r="J749" s="48">
        <f>ROUND(IF(D749="",0,IF(SUM(р_дни!$J:$J)=0,0,(SUMIFS(БЮДЖЕТ!$V:$V,БЮДЖЕТ!$P:$P,$D749)*IF(G749=ФИО!$Q$8,0,SUM(р_дни!$J:$J))+SUMIFS(факт_операции!$Q:$Q,факт_операции!$D:$D,$D749)*1000)/SUM(р_дни!$J:$J)))/100,0)*100</f>
        <v>0</v>
      </c>
      <c r="K749" s="48">
        <f>IF(D749="",0,SUMIFS(факт_операции!$O:$O,факт_операции!$D:$D,D749)-IF(SUMIFS(факт_операции!$Q:$Q,факт_операции!$D:$D,D749)&lt;&gt;0,SUMIFS(факт_операции!$O:$O,факт_операции!$D:$D,D749,факт_операции!$N:$N,операции!$H$11),0))</f>
        <v>0</v>
      </c>
      <c r="L749" s="48">
        <f>IF(D749="",0,SUMIFS(факт_операции!$T:$T,факт_операции!$D:$D,D749))</f>
        <v>0</v>
      </c>
      <c r="M749" s="86">
        <f t="shared" si="23"/>
        <v>0</v>
      </c>
      <c r="N749" s="36"/>
      <c r="O749" s="92"/>
      <c r="P749" s="96"/>
    </row>
    <row r="750" spans="1:16" x14ac:dyDescent="0.25">
      <c r="A750" s="1"/>
      <c r="B750" s="1"/>
      <c r="C750" s="5">
        <f t="shared" si="24"/>
        <v>740</v>
      </c>
      <c r="D750" s="19" t="str">
        <f>IF(C750&gt;MAX(БЮДЖЕТ!$C:$C),"",INDEX(БЮДЖЕТ!$P$11:$P$9415,C750))</f>
        <v/>
      </c>
      <c r="E750" s="22">
        <f>IF(D750="",0,IF(COUNTIF(БЮДЖЕТ!$P:$P,D750)=1,0,1))</f>
        <v>0</v>
      </c>
      <c r="F750" s="19" t="str">
        <f>IF($D750="","",INDEX(БЮДЖЕТ!$N:$N,SUMIFS(БЮДЖЕТ!$B:$B,БЮДЖЕТ!$P:$P,$D750)))</f>
        <v/>
      </c>
      <c r="G750" s="19" t="str">
        <f>IF($D750="","",INDEX(БЮДЖЕТ!$X:$X,SUMIFS(БЮДЖЕТ!$B:$B,БЮДЖЕТ!$P:$P,$D750)))</f>
        <v/>
      </c>
      <c r="H750" s="36"/>
      <c r="I750" s="30">
        <f>IF(D750="",0,IF(G750=ФИО!$Q$8,0,SUM(р_дни!$J:$J))+SUMIFS(факт_операции!$L:$L,факт_операции!$D:$D,D750,факт_операции!$I:$I,операции!$F$8)-SUMIFS(факт_операции!$L:$L,факт_операции!$D:$D,D750,факт_операции!$I:$I,операции!$F$9)+SUMIFS(факт_операции!$L:$L,факт_операции!$D:$D,D750,факт_операции!$I:$I,операции!$F$10)-SUMIFS(факт_операции!$L:$L,факт_операции!$D:$D,D750,факт_операции!$I:$I,операции!$F$11))</f>
        <v>0</v>
      </c>
      <c r="J750" s="48">
        <f>ROUND(IF(D750="",0,IF(SUM(р_дни!$J:$J)=0,0,(SUMIFS(БЮДЖЕТ!$V:$V,БЮДЖЕТ!$P:$P,$D750)*IF(G750=ФИО!$Q$8,0,SUM(р_дни!$J:$J))+SUMIFS(факт_операции!$Q:$Q,факт_операции!$D:$D,$D750)*1000)/SUM(р_дни!$J:$J)))/100,0)*100</f>
        <v>0</v>
      </c>
      <c r="K750" s="48">
        <f>IF(D750="",0,SUMIFS(факт_операции!$O:$O,факт_операции!$D:$D,D750)-IF(SUMIFS(факт_операции!$Q:$Q,факт_операции!$D:$D,D750)&lt;&gt;0,SUMIFS(факт_операции!$O:$O,факт_операции!$D:$D,D750,факт_операции!$N:$N,операции!$H$11),0))</f>
        <v>0</v>
      </c>
      <c r="L750" s="48">
        <f>IF(D750="",0,SUMIFS(факт_операции!$T:$T,факт_операции!$D:$D,D750))</f>
        <v>0</v>
      </c>
      <c r="M750" s="86">
        <f t="shared" si="23"/>
        <v>0</v>
      </c>
      <c r="N750" s="36"/>
      <c r="O750" s="92"/>
      <c r="P750" s="96"/>
    </row>
    <row r="751" spans="1:16" x14ac:dyDescent="0.25">
      <c r="A751" s="1"/>
      <c r="B751" s="1"/>
      <c r="C751" s="5">
        <f t="shared" si="24"/>
        <v>741</v>
      </c>
      <c r="D751" s="19" t="str">
        <f>IF(C751&gt;MAX(БЮДЖЕТ!$C:$C),"",INDEX(БЮДЖЕТ!$P$11:$P$9415,C751))</f>
        <v/>
      </c>
      <c r="E751" s="22">
        <f>IF(D751="",0,IF(COUNTIF(БЮДЖЕТ!$P:$P,D751)=1,0,1))</f>
        <v>0</v>
      </c>
      <c r="F751" s="19" t="str">
        <f>IF($D751="","",INDEX(БЮДЖЕТ!$N:$N,SUMIFS(БЮДЖЕТ!$B:$B,БЮДЖЕТ!$P:$P,$D751)))</f>
        <v/>
      </c>
      <c r="G751" s="19" t="str">
        <f>IF($D751="","",INDEX(БЮДЖЕТ!$X:$X,SUMIFS(БЮДЖЕТ!$B:$B,БЮДЖЕТ!$P:$P,$D751)))</f>
        <v/>
      </c>
      <c r="H751" s="36"/>
      <c r="I751" s="30">
        <f>IF(D751="",0,IF(G751=ФИО!$Q$8,0,SUM(р_дни!$J:$J))+SUMIFS(факт_операции!$L:$L,факт_операции!$D:$D,D751,факт_операции!$I:$I,операции!$F$8)-SUMIFS(факт_операции!$L:$L,факт_операции!$D:$D,D751,факт_операции!$I:$I,операции!$F$9)+SUMIFS(факт_операции!$L:$L,факт_операции!$D:$D,D751,факт_операции!$I:$I,операции!$F$10)-SUMIFS(факт_операции!$L:$L,факт_операции!$D:$D,D751,факт_операции!$I:$I,операции!$F$11))</f>
        <v>0</v>
      </c>
      <c r="J751" s="48">
        <f>ROUND(IF(D751="",0,IF(SUM(р_дни!$J:$J)=0,0,(SUMIFS(БЮДЖЕТ!$V:$V,БЮДЖЕТ!$P:$P,$D751)*IF(G751=ФИО!$Q$8,0,SUM(р_дни!$J:$J))+SUMIFS(факт_операции!$Q:$Q,факт_операции!$D:$D,$D751)*1000)/SUM(р_дни!$J:$J)))/100,0)*100</f>
        <v>0</v>
      </c>
      <c r="K751" s="48">
        <f>IF(D751="",0,SUMIFS(факт_операции!$O:$O,факт_операции!$D:$D,D751)-IF(SUMIFS(факт_операции!$Q:$Q,факт_операции!$D:$D,D751)&lt;&gt;0,SUMIFS(факт_операции!$O:$O,факт_операции!$D:$D,D751,факт_операции!$N:$N,операции!$H$11),0))</f>
        <v>0</v>
      </c>
      <c r="L751" s="48">
        <f>IF(D751="",0,SUMIFS(факт_операции!$T:$T,факт_операции!$D:$D,D751))</f>
        <v>0</v>
      </c>
      <c r="M751" s="86">
        <f t="shared" si="23"/>
        <v>0</v>
      </c>
      <c r="N751" s="36"/>
      <c r="O751" s="92"/>
      <c r="P751" s="96"/>
    </row>
    <row r="752" spans="1:16" x14ac:dyDescent="0.25">
      <c r="A752" s="1"/>
      <c r="B752" s="1"/>
      <c r="C752" s="5">
        <f t="shared" si="24"/>
        <v>742</v>
      </c>
      <c r="D752" s="19" t="str">
        <f>IF(C752&gt;MAX(БЮДЖЕТ!$C:$C),"",INDEX(БЮДЖЕТ!$P$11:$P$9415,C752))</f>
        <v/>
      </c>
      <c r="E752" s="22">
        <f>IF(D752="",0,IF(COUNTIF(БЮДЖЕТ!$P:$P,D752)=1,0,1))</f>
        <v>0</v>
      </c>
      <c r="F752" s="19" t="str">
        <f>IF($D752="","",INDEX(БЮДЖЕТ!$N:$N,SUMIFS(БЮДЖЕТ!$B:$B,БЮДЖЕТ!$P:$P,$D752)))</f>
        <v/>
      </c>
      <c r="G752" s="19" t="str">
        <f>IF($D752="","",INDEX(БЮДЖЕТ!$X:$X,SUMIFS(БЮДЖЕТ!$B:$B,БЮДЖЕТ!$P:$P,$D752)))</f>
        <v/>
      </c>
      <c r="H752" s="36"/>
      <c r="I752" s="30">
        <f>IF(D752="",0,IF(G752=ФИО!$Q$8,0,SUM(р_дни!$J:$J))+SUMIFS(факт_операции!$L:$L,факт_операции!$D:$D,D752,факт_операции!$I:$I,операции!$F$8)-SUMIFS(факт_операции!$L:$L,факт_операции!$D:$D,D752,факт_операции!$I:$I,операции!$F$9)+SUMIFS(факт_операции!$L:$L,факт_операции!$D:$D,D752,факт_операции!$I:$I,операции!$F$10)-SUMIFS(факт_операции!$L:$L,факт_операции!$D:$D,D752,факт_операции!$I:$I,операции!$F$11))</f>
        <v>0</v>
      </c>
      <c r="J752" s="48">
        <f>ROUND(IF(D752="",0,IF(SUM(р_дни!$J:$J)=0,0,(SUMIFS(БЮДЖЕТ!$V:$V,БЮДЖЕТ!$P:$P,$D752)*IF(G752=ФИО!$Q$8,0,SUM(р_дни!$J:$J))+SUMIFS(факт_операции!$Q:$Q,факт_операции!$D:$D,$D752)*1000)/SUM(р_дни!$J:$J)))/100,0)*100</f>
        <v>0</v>
      </c>
      <c r="K752" s="48">
        <f>IF(D752="",0,SUMIFS(факт_операции!$O:$O,факт_операции!$D:$D,D752)-IF(SUMIFS(факт_операции!$Q:$Q,факт_операции!$D:$D,D752)&lt;&gt;0,SUMIFS(факт_операции!$O:$O,факт_операции!$D:$D,D752,факт_операции!$N:$N,операции!$H$11),0))</f>
        <v>0</v>
      </c>
      <c r="L752" s="48">
        <f>IF(D752="",0,SUMIFS(факт_операции!$T:$T,факт_операции!$D:$D,D752))</f>
        <v>0</v>
      </c>
      <c r="M752" s="86">
        <f t="shared" si="23"/>
        <v>0</v>
      </c>
      <c r="N752" s="36"/>
      <c r="O752" s="92"/>
      <c r="P752" s="96"/>
    </row>
    <row r="753" spans="1:16" x14ac:dyDescent="0.25">
      <c r="A753" s="1"/>
      <c r="B753" s="1"/>
      <c r="C753" s="5">
        <f t="shared" si="24"/>
        <v>743</v>
      </c>
      <c r="D753" s="19" t="str">
        <f>IF(C753&gt;MAX(БЮДЖЕТ!$C:$C),"",INDEX(БЮДЖЕТ!$P$11:$P$9415,C753))</f>
        <v/>
      </c>
      <c r="E753" s="22">
        <f>IF(D753="",0,IF(COUNTIF(БЮДЖЕТ!$P:$P,D753)=1,0,1))</f>
        <v>0</v>
      </c>
      <c r="F753" s="19" t="str">
        <f>IF($D753="","",INDEX(БЮДЖЕТ!$N:$N,SUMIFS(БЮДЖЕТ!$B:$B,БЮДЖЕТ!$P:$P,$D753)))</f>
        <v/>
      </c>
      <c r="G753" s="19" t="str">
        <f>IF($D753="","",INDEX(БЮДЖЕТ!$X:$X,SUMIFS(БЮДЖЕТ!$B:$B,БЮДЖЕТ!$P:$P,$D753)))</f>
        <v/>
      </c>
      <c r="H753" s="36"/>
      <c r="I753" s="30">
        <f>IF(D753="",0,IF(G753=ФИО!$Q$8,0,SUM(р_дни!$J:$J))+SUMIFS(факт_операции!$L:$L,факт_операции!$D:$D,D753,факт_операции!$I:$I,операции!$F$8)-SUMIFS(факт_операции!$L:$L,факт_операции!$D:$D,D753,факт_операции!$I:$I,операции!$F$9)+SUMIFS(факт_операции!$L:$L,факт_операции!$D:$D,D753,факт_операции!$I:$I,операции!$F$10)-SUMIFS(факт_операции!$L:$L,факт_операции!$D:$D,D753,факт_операции!$I:$I,операции!$F$11))</f>
        <v>0</v>
      </c>
      <c r="J753" s="48">
        <f>ROUND(IF(D753="",0,IF(SUM(р_дни!$J:$J)=0,0,(SUMIFS(БЮДЖЕТ!$V:$V,БЮДЖЕТ!$P:$P,$D753)*IF(G753=ФИО!$Q$8,0,SUM(р_дни!$J:$J))+SUMIFS(факт_операции!$Q:$Q,факт_операции!$D:$D,$D753)*1000)/SUM(р_дни!$J:$J)))/100,0)*100</f>
        <v>0</v>
      </c>
      <c r="K753" s="48">
        <f>IF(D753="",0,SUMIFS(факт_операции!$O:$O,факт_операции!$D:$D,D753)-IF(SUMIFS(факт_операции!$Q:$Q,факт_операции!$D:$D,D753)&lt;&gt;0,SUMIFS(факт_операции!$O:$O,факт_операции!$D:$D,D753,факт_операции!$N:$N,операции!$H$11),0))</f>
        <v>0</v>
      </c>
      <c r="L753" s="48">
        <f>IF(D753="",0,SUMIFS(факт_операции!$T:$T,факт_операции!$D:$D,D753))</f>
        <v>0</v>
      </c>
      <c r="M753" s="86">
        <f t="shared" si="23"/>
        <v>0</v>
      </c>
      <c r="N753" s="36"/>
      <c r="O753" s="92"/>
      <c r="P753" s="96"/>
    </row>
    <row r="754" spans="1:16" x14ac:dyDescent="0.25">
      <c r="A754" s="1"/>
      <c r="B754" s="1"/>
      <c r="C754" s="5">
        <f t="shared" si="24"/>
        <v>744</v>
      </c>
      <c r="D754" s="19" t="str">
        <f>IF(C754&gt;MAX(БЮДЖЕТ!$C:$C),"",INDEX(БЮДЖЕТ!$P$11:$P$9415,C754))</f>
        <v/>
      </c>
      <c r="E754" s="22">
        <f>IF(D754="",0,IF(COUNTIF(БЮДЖЕТ!$P:$P,D754)=1,0,1))</f>
        <v>0</v>
      </c>
      <c r="F754" s="19" t="str">
        <f>IF($D754="","",INDEX(БЮДЖЕТ!$N:$N,SUMIFS(БЮДЖЕТ!$B:$B,БЮДЖЕТ!$P:$P,$D754)))</f>
        <v/>
      </c>
      <c r="G754" s="19" t="str">
        <f>IF($D754="","",INDEX(БЮДЖЕТ!$X:$X,SUMIFS(БЮДЖЕТ!$B:$B,БЮДЖЕТ!$P:$P,$D754)))</f>
        <v/>
      </c>
      <c r="H754" s="36"/>
      <c r="I754" s="30">
        <f>IF(D754="",0,IF(G754=ФИО!$Q$8,0,SUM(р_дни!$J:$J))+SUMIFS(факт_операции!$L:$L,факт_операции!$D:$D,D754,факт_операции!$I:$I,операции!$F$8)-SUMIFS(факт_операции!$L:$L,факт_операции!$D:$D,D754,факт_операции!$I:$I,операции!$F$9)+SUMIFS(факт_операции!$L:$L,факт_операции!$D:$D,D754,факт_операции!$I:$I,операции!$F$10)-SUMIFS(факт_операции!$L:$L,факт_операции!$D:$D,D754,факт_операции!$I:$I,операции!$F$11))</f>
        <v>0</v>
      </c>
      <c r="J754" s="48">
        <f>ROUND(IF(D754="",0,IF(SUM(р_дни!$J:$J)=0,0,(SUMIFS(БЮДЖЕТ!$V:$V,БЮДЖЕТ!$P:$P,$D754)*IF(G754=ФИО!$Q$8,0,SUM(р_дни!$J:$J))+SUMIFS(факт_операции!$Q:$Q,факт_операции!$D:$D,$D754)*1000)/SUM(р_дни!$J:$J)))/100,0)*100</f>
        <v>0</v>
      </c>
      <c r="K754" s="48">
        <f>IF(D754="",0,SUMIFS(факт_операции!$O:$O,факт_операции!$D:$D,D754)-IF(SUMIFS(факт_операции!$Q:$Q,факт_операции!$D:$D,D754)&lt;&gt;0,SUMIFS(факт_операции!$O:$O,факт_операции!$D:$D,D754,факт_операции!$N:$N,операции!$H$11),0))</f>
        <v>0</v>
      </c>
      <c r="L754" s="48">
        <f>IF(D754="",0,SUMIFS(факт_операции!$T:$T,факт_операции!$D:$D,D754))</f>
        <v>0</v>
      </c>
      <c r="M754" s="86">
        <f t="shared" si="23"/>
        <v>0</v>
      </c>
      <c r="N754" s="36"/>
      <c r="O754" s="92"/>
      <c r="P754" s="96"/>
    </row>
    <row r="755" spans="1:16" x14ac:dyDescent="0.25">
      <c r="A755" s="1"/>
      <c r="B755" s="1"/>
      <c r="C755" s="5">
        <f t="shared" si="24"/>
        <v>745</v>
      </c>
      <c r="D755" s="19" t="str">
        <f>IF(C755&gt;MAX(БЮДЖЕТ!$C:$C),"",INDEX(БЮДЖЕТ!$P$11:$P$9415,C755))</f>
        <v/>
      </c>
      <c r="E755" s="22">
        <f>IF(D755="",0,IF(COUNTIF(БЮДЖЕТ!$P:$P,D755)=1,0,1))</f>
        <v>0</v>
      </c>
      <c r="F755" s="19" t="str">
        <f>IF($D755="","",INDEX(БЮДЖЕТ!$N:$N,SUMIFS(БЮДЖЕТ!$B:$B,БЮДЖЕТ!$P:$P,$D755)))</f>
        <v/>
      </c>
      <c r="G755" s="19" t="str">
        <f>IF($D755="","",INDEX(БЮДЖЕТ!$X:$X,SUMIFS(БЮДЖЕТ!$B:$B,БЮДЖЕТ!$P:$P,$D755)))</f>
        <v/>
      </c>
      <c r="H755" s="36"/>
      <c r="I755" s="30">
        <f>IF(D755="",0,IF(G755=ФИО!$Q$8,0,SUM(р_дни!$J:$J))+SUMIFS(факт_операции!$L:$L,факт_операции!$D:$D,D755,факт_операции!$I:$I,операции!$F$8)-SUMIFS(факт_операции!$L:$L,факт_операции!$D:$D,D755,факт_операции!$I:$I,операции!$F$9)+SUMIFS(факт_операции!$L:$L,факт_операции!$D:$D,D755,факт_операции!$I:$I,операции!$F$10)-SUMIFS(факт_операции!$L:$L,факт_операции!$D:$D,D755,факт_операции!$I:$I,операции!$F$11))</f>
        <v>0</v>
      </c>
      <c r="J755" s="48">
        <f>ROUND(IF(D755="",0,IF(SUM(р_дни!$J:$J)=0,0,(SUMIFS(БЮДЖЕТ!$V:$V,БЮДЖЕТ!$P:$P,$D755)*IF(G755=ФИО!$Q$8,0,SUM(р_дни!$J:$J))+SUMIFS(факт_операции!$Q:$Q,факт_операции!$D:$D,$D755)*1000)/SUM(р_дни!$J:$J)))/100,0)*100</f>
        <v>0</v>
      </c>
      <c r="K755" s="48">
        <f>IF(D755="",0,SUMIFS(факт_операции!$O:$O,факт_операции!$D:$D,D755)-IF(SUMIFS(факт_операции!$Q:$Q,факт_операции!$D:$D,D755)&lt;&gt;0,SUMIFS(факт_операции!$O:$O,факт_операции!$D:$D,D755,факт_операции!$N:$N,операции!$H$11),0))</f>
        <v>0</v>
      </c>
      <c r="L755" s="48">
        <f>IF(D755="",0,SUMIFS(факт_операции!$T:$T,факт_операции!$D:$D,D755))</f>
        <v>0</v>
      </c>
      <c r="M755" s="86">
        <f t="shared" si="23"/>
        <v>0</v>
      </c>
      <c r="N755" s="36"/>
      <c r="O755" s="92"/>
      <c r="P755" s="96"/>
    </row>
    <row r="756" spans="1:16" x14ac:dyDescent="0.25">
      <c r="A756" s="1"/>
      <c r="B756" s="1"/>
      <c r="C756" s="5">
        <f t="shared" si="24"/>
        <v>746</v>
      </c>
      <c r="D756" s="19" t="str">
        <f>IF(C756&gt;MAX(БЮДЖЕТ!$C:$C),"",INDEX(БЮДЖЕТ!$P$11:$P$9415,C756))</f>
        <v/>
      </c>
      <c r="E756" s="22">
        <f>IF(D756="",0,IF(COUNTIF(БЮДЖЕТ!$P:$P,D756)=1,0,1))</f>
        <v>0</v>
      </c>
      <c r="F756" s="19" t="str">
        <f>IF($D756="","",INDEX(БЮДЖЕТ!$N:$N,SUMIFS(БЮДЖЕТ!$B:$B,БЮДЖЕТ!$P:$P,$D756)))</f>
        <v/>
      </c>
      <c r="G756" s="19" t="str">
        <f>IF($D756="","",INDEX(БЮДЖЕТ!$X:$X,SUMIFS(БЮДЖЕТ!$B:$B,БЮДЖЕТ!$P:$P,$D756)))</f>
        <v/>
      </c>
      <c r="H756" s="36"/>
      <c r="I756" s="30">
        <f>IF(D756="",0,IF(G756=ФИО!$Q$8,0,SUM(р_дни!$J:$J))+SUMIFS(факт_операции!$L:$L,факт_операции!$D:$D,D756,факт_операции!$I:$I,операции!$F$8)-SUMIFS(факт_операции!$L:$L,факт_операции!$D:$D,D756,факт_операции!$I:$I,операции!$F$9)+SUMIFS(факт_операции!$L:$L,факт_операции!$D:$D,D756,факт_операции!$I:$I,операции!$F$10)-SUMIFS(факт_операции!$L:$L,факт_операции!$D:$D,D756,факт_операции!$I:$I,операции!$F$11))</f>
        <v>0</v>
      </c>
      <c r="J756" s="48">
        <f>ROUND(IF(D756="",0,IF(SUM(р_дни!$J:$J)=0,0,(SUMIFS(БЮДЖЕТ!$V:$V,БЮДЖЕТ!$P:$P,$D756)*IF(G756=ФИО!$Q$8,0,SUM(р_дни!$J:$J))+SUMIFS(факт_операции!$Q:$Q,факт_операции!$D:$D,$D756)*1000)/SUM(р_дни!$J:$J)))/100,0)*100</f>
        <v>0</v>
      </c>
      <c r="K756" s="48">
        <f>IF(D756="",0,SUMIFS(факт_операции!$O:$O,факт_операции!$D:$D,D756)-IF(SUMIFS(факт_операции!$Q:$Q,факт_операции!$D:$D,D756)&lt;&gt;0,SUMIFS(факт_операции!$O:$O,факт_операции!$D:$D,D756,факт_операции!$N:$N,операции!$H$11),0))</f>
        <v>0</v>
      </c>
      <c r="L756" s="48">
        <f>IF(D756="",0,SUMIFS(факт_операции!$T:$T,факт_операции!$D:$D,D756))</f>
        <v>0</v>
      </c>
      <c r="M756" s="86">
        <f t="shared" si="23"/>
        <v>0</v>
      </c>
      <c r="N756" s="36"/>
      <c r="O756" s="92"/>
      <c r="P756" s="96"/>
    </row>
    <row r="757" spans="1:16" x14ac:dyDescent="0.25">
      <c r="A757" s="1"/>
      <c r="B757" s="1"/>
      <c r="C757" s="5">
        <f t="shared" si="24"/>
        <v>747</v>
      </c>
      <c r="D757" s="19" t="str">
        <f>IF(C757&gt;MAX(БЮДЖЕТ!$C:$C),"",INDEX(БЮДЖЕТ!$P$11:$P$9415,C757))</f>
        <v/>
      </c>
      <c r="E757" s="22">
        <f>IF(D757="",0,IF(COUNTIF(БЮДЖЕТ!$P:$P,D757)=1,0,1))</f>
        <v>0</v>
      </c>
      <c r="F757" s="19" t="str">
        <f>IF($D757="","",INDEX(БЮДЖЕТ!$N:$N,SUMIFS(БЮДЖЕТ!$B:$B,БЮДЖЕТ!$P:$P,$D757)))</f>
        <v/>
      </c>
      <c r="G757" s="19" t="str">
        <f>IF($D757="","",INDEX(БЮДЖЕТ!$X:$X,SUMIFS(БЮДЖЕТ!$B:$B,БЮДЖЕТ!$P:$P,$D757)))</f>
        <v/>
      </c>
      <c r="H757" s="36"/>
      <c r="I757" s="30">
        <f>IF(D757="",0,IF(G757=ФИО!$Q$8,0,SUM(р_дни!$J:$J))+SUMIFS(факт_операции!$L:$L,факт_операции!$D:$D,D757,факт_операции!$I:$I,операции!$F$8)-SUMIFS(факт_операции!$L:$L,факт_операции!$D:$D,D757,факт_операции!$I:$I,операции!$F$9)+SUMIFS(факт_операции!$L:$L,факт_операции!$D:$D,D757,факт_операции!$I:$I,операции!$F$10)-SUMIFS(факт_операции!$L:$L,факт_операции!$D:$D,D757,факт_операции!$I:$I,операции!$F$11))</f>
        <v>0</v>
      </c>
      <c r="J757" s="48">
        <f>ROUND(IF(D757="",0,IF(SUM(р_дни!$J:$J)=0,0,(SUMIFS(БЮДЖЕТ!$V:$V,БЮДЖЕТ!$P:$P,$D757)*IF(G757=ФИО!$Q$8,0,SUM(р_дни!$J:$J))+SUMIFS(факт_операции!$Q:$Q,факт_операции!$D:$D,$D757)*1000)/SUM(р_дни!$J:$J)))/100,0)*100</f>
        <v>0</v>
      </c>
      <c r="K757" s="48">
        <f>IF(D757="",0,SUMIFS(факт_операции!$O:$O,факт_операции!$D:$D,D757)-IF(SUMIFS(факт_операции!$Q:$Q,факт_операции!$D:$D,D757)&lt;&gt;0,SUMIFS(факт_операции!$O:$O,факт_операции!$D:$D,D757,факт_операции!$N:$N,операции!$H$11),0))</f>
        <v>0</v>
      </c>
      <c r="L757" s="48">
        <f>IF(D757="",0,SUMIFS(факт_операции!$T:$T,факт_операции!$D:$D,D757))</f>
        <v>0</v>
      </c>
      <c r="M757" s="86">
        <f t="shared" si="23"/>
        <v>0</v>
      </c>
      <c r="N757" s="36"/>
      <c r="O757" s="92"/>
      <c r="P757" s="96"/>
    </row>
    <row r="758" spans="1:16" x14ac:dyDescent="0.25">
      <c r="A758" s="1"/>
      <c r="B758" s="1"/>
      <c r="C758" s="5">
        <f t="shared" si="24"/>
        <v>748</v>
      </c>
      <c r="D758" s="19" t="str">
        <f>IF(C758&gt;MAX(БЮДЖЕТ!$C:$C),"",INDEX(БЮДЖЕТ!$P$11:$P$9415,C758))</f>
        <v/>
      </c>
      <c r="E758" s="22">
        <f>IF(D758="",0,IF(COUNTIF(БЮДЖЕТ!$P:$P,D758)=1,0,1))</f>
        <v>0</v>
      </c>
      <c r="F758" s="19" t="str">
        <f>IF($D758="","",INDEX(БЮДЖЕТ!$N:$N,SUMIFS(БЮДЖЕТ!$B:$B,БЮДЖЕТ!$P:$P,$D758)))</f>
        <v/>
      </c>
      <c r="G758" s="19" t="str">
        <f>IF($D758="","",INDEX(БЮДЖЕТ!$X:$X,SUMIFS(БЮДЖЕТ!$B:$B,БЮДЖЕТ!$P:$P,$D758)))</f>
        <v/>
      </c>
      <c r="H758" s="36"/>
      <c r="I758" s="30">
        <f>IF(D758="",0,IF(G758=ФИО!$Q$8,0,SUM(р_дни!$J:$J))+SUMIFS(факт_операции!$L:$L,факт_операции!$D:$D,D758,факт_операции!$I:$I,операции!$F$8)-SUMIFS(факт_операции!$L:$L,факт_операции!$D:$D,D758,факт_операции!$I:$I,операции!$F$9)+SUMIFS(факт_операции!$L:$L,факт_операции!$D:$D,D758,факт_операции!$I:$I,операции!$F$10)-SUMIFS(факт_операции!$L:$L,факт_операции!$D:$D,D758,факт_операции!$I:$I,операции!$F$11))</f>
        <v>0</v>
      </c>
      <c r="J758" s="48">
        <f>ROUND(IF(D758="",0,IF(SUM(р_дни!$J:$J)=0,0,(SUMIFS(БЮДЖЕТ!$V:$V,БЮДЖЕТ!$P:$P,$D758)*IF(G758=ФИО!$Q$8,0,SUM(р_дни!$J:$J))+SUMIFS(факт_операции!$Q:$Q,факт_операции!$D:$D,$D758)*1000)/SUM(р_дни!$J:$J)))/100,0)*100</f>
        <v>0</v>
      </c>
      <c r="K758" s="48">
        <f>IF(D758="",0,SUMIFS(факт_операции!$O:$O,факт_операции!$D:$D,D758)-IF(SUMIFS(факт_операции!$Q:$Q,факт_операции!$D:$D,D758)&lt;&gt;0,SUMIFS(факт_операции!$O:$O,факт_операции!$D:$D,D758,факт_операции!$N:$N,операции!$H$11),0))</f>
        <v>0</v>
      </c>
      <c r="L758" s="48">
        <f>IF(D758="",0,SUMIFS(факт_операции!$T:$T,факт_операции!$D:$D,D758))</f>
        <v>0</v>
      </c>
      <c r="M758" s="86">
        <f t="shared" si="23"/>
        <v>0</v>
      </c>
      <c r="N758" s="36"/>
      <c r="O758" s="92"/>
      <c r="P758" s="96"/>
    </row>
    <row r="759" spans="1:16" x14ac:dyDescent="0.25">
      <c r="A759" s="1"/>
      <c r="B759" s="1"/>
      <c r="C759" s="5">
        <f t="shared" si="24"/>
        <v>749</v>
      </c>
      <c r="D759" s="19" t="str">
        <f>IF(C759&gt;MAX(БЮДЖЕТ!$C:$C),"",INDEX(БЮДЖЕТ!$P$11:$P$9415,C759))</f>
        <v/>
      </c>
      <c r="E759" s="22">
        <f>IF(D759="",0,IF(COUNTIF(БЮДЖЕТ!$P:$P,D759)=1,0,1))</f>
        <v>0</v>
      </c>
      <c r="F759" s="19" t="str">
        <f>IF($D759="","",INDEX(БЮДЖЕТ!$N:$N,SUMIFS(БЮДЖЕТ!$B:$B,БЮДЖЕТ!$P:$P,$D759)))</f>
        <v/>
      </c>
      <c r="G759" s="19" t="str">
        <f>IF($D759="","",INDEX(БЮДЖЕТ!$X:$X,SUMIFS(БЮДЖЕТ!$B:$B,БЮДЖЕТ!$P:$P,$D759)))</f>
        <v/>
      </c>
      <c r="H759" s="36"/>
      <c r="I759" s="30">
        <f>IF(D759="",0,IF(G759=ФИО!$Q$8,0,SUM(р_дни!$J:$J))+SUMIFS(факт_операции!$L:$L,факт_операции!$D:$D,D759,факт_операции!$I:$I,операции!$F$8)-SUMIFS(факт_операции!$L:$L,факт_операции!$D:$D,D759,факт_операции!$I:$I,операции!$F$9)+SUMIFS(факт_операции!$L:$L,факт_операции!$D:$D,D759,факт_операции!$I:$I,операции!$F$10)-SUMIFS(факт_операции!$L:$L,факт_операции!$D:$D,D759,факт_операции!$I:$I,операции!$F$11))</f>
        <v>0</v>
      </c>
      <c r="J759" s="48">
        <f>ROUND(IF(D759="",0,IF(SUM(р_дни!$J:$J)=0,0,(SUMIFS(БЮДЖЕТ!$V:$V,БЮДЖЕТ!$P:$P,$D759)*IF(G759=ФИО!$Q$8,0,SUM(р_дни!$J:$J))+SUMIFS(факт_операции!$Q:$Q,факт_операции!$D:$D,$D759)*1000)/SUM(р_дни!$J:$J)))/100,0)*100</f>
        <v>0</v>
      </c>
      <c r="K759" s="48">
        <f>IF(D759="",0,SUMIFS(факт_операции!$O:$O,факт_операции!$D:$D,D759)-IF(SUMIFS(факт_операции!$Q:$Q,факт_операции!$D:$D,D759)&lt;&gt;0,SUMIFS(факт_операции!$O:$O,факт_операции!$D:$D,D759,факт_операции!$N:$N,операции!$H$11),0))</f>
        <v>0</v>
      </c>
      <c r="L759" s="48">
        <f>IF(D759="",0,SUMIFS(факт_операции!$T:$T,факт_операции!$D:$D,D759))</f>
        <v>0</v>
      </c>
      <c r="M759" s="86">
        <f t="shared" si="23"/>
        <v>0</v>
      </c>
      <c r="N759" s="36"/>
      <c r="O759" s="92"/>
      <c r="P759" s="96"/>
    </row>
    <row r="760" spans="1:16" x14ac:dyDescent="0.25">
      <c r="A760" s="1"/>
      <c r="B760" s="1"/>
      <c r="C760" s="5">
        <f t="shared" si="24"/>
        <v>750</v>
      </c>
      <c r="D760" s="19" t="str">
        <f>IF(C760&gt;MAX(БЮДЖЕТ!$C:$C),"",INDEX(БЮДЖЕТ!$P$11:$P$9415,C760))</f>
        <v/>
      </c>
      <c r="E760" s="22">
        <f>IF(D760="",0,IF(COUNTIF(БЮДЖЕТ!$P:$P,D760)=1,0,1))</f>
        <v>0</v>
      </c>
      <c r="F760" s="19" t="str">
        <f>IF($D760="","",INDEX(БЮДЖЕТ!$N:$N,SUMIFS(БЮДЖЕТ!$B:$B,БЮДЖЕТ!$P:$P,$D760)))</f>
        <v/>
      </c>
      <c r="G760" s="19" t="str">
        <f>IF($D760="","",INDEX(БЮДЖЕТ!$X:$X,SUMIFS(БЮДЖЕТ!$B:$B,БЮДЖЕТ!$P:$P,$D760)))</f>
        <v/>
      </c>
      <c r="H760" s="36"/>
      <c r="I760" s="30">
        <f>IF(D760="",0,IF(G760=ФИО!$Q$8,0,SUM(р_дни!$J:$J))+SUMIFS(факт_операции!$L:$L,факт_операции!$D:$D,D760,факт_операции!$I:$I,операции!$F$8)-SUMIFS(факт_операции!$L:$L,факт_операции!$D:$D,D760,факт_операции!$I:$I,операции!$F$9)+SUMIFS(факт_операции!$L:$L,факт_операции!$D:$D,D760,факт_операции!$I:$I,операции!$F$10)-SUMIFS(факт_операции!$L:$L,факт_операции!$D:$D,D760,факт_операции!$I:$I,операции!$F$11))</f>
        <v>0</v>
      </c>
      <c r="J760" s="48">
        <f>ROUND(IF(D760="",0,IF(SUM(р_дни!$J:$J)=0,0,(SUMIFS(БЮДЖЕТ!$V:$V,БЮДЖЕТ!$P:$P,$D760)*IF(G760=ФИО!$Q$8,0,SUM(р_дни!$J:$J))+SUMIFS(факт_операции!$Q:$Q,факт_операции!$D:$D,$D760)*1000)/SUM(р_дни!$J:$J)))/100,0)*100</f>
        <v>0</v>
      </c>
      <c r="K760" s="48">
        <f>IF(D760="",0,SUMIFS(факт_операции!$O:$O,факт_операции!$D:$D,D760)-IF(SUMIFS(факт_операции!$Q:$Q,факт_операции!$D:$D,D760)&lt;&gt;0,SUMIFS(факт_операции!$O:$O,факт_операции!$D:$D,D760,факт_операции!$N:$N,операции!$H$11),0))</f>
        <v>0</v>
      </c>
      <c r="L760" s="48">
        <f>IF(D760="",0,SUMIFS(факт_операции!$T:$T,факт_операции!$D:$D,D760))</f>
        <v>0</v>
      </c>
      <c r="M760" s="86">
        <f t="shared" si="23"/>
        <v>0</v>
      </c>
      <c r="N760" s="36"/>
      <c r="O760" s="92"/>
      <c r="P760" s="96"/>
    </row>
    <row r="761" spans="1:16" x14ac:dyDescent="0.25">
      <c r="A761" s="1"/>
      <c r="B761" s="1"/>
      <c r="C761" s="5">
        <f t="shared" si="24"/>
        <v>751</v>
      </c>
      <c r="D761" s="19" t="str">
        <f>IF(C761&gt;MAX(БЮДЖЕТ!$C:$C),"",INDEX(БЮДЖЕТ!$P$11:$P$9415,C761))</f>
        <v/>
      </c>
      <c r="E761" s="22">
        <f>IF(D761="",0,IF(COUNTIF(БЮДЖЕТ!$P:$P,D761)=1,0,1))</f>
        <v>0</v>
      </c>
      <c r="F761" s="19" t="str">
        <f>IF($D761="","",INDEX(БЮДЖЕТ!$N:$N,SUMIFS(БЮДЖЕТ!$B:$B,БЮДЖЕТ!$P:$P,$D761)))</f>
        <v/>
      </c>
      <c r="G761" s="19" t="str">
        <f>IF($D761="","",INDEX(БЮДЖЕТ!$X:$X,SUMIFS(БЮДЖЕТ!$B:$B,БЮДЖЕТ!$P:$P,$D761)))</f>
        <v/>
      </c>
      <c r="H761" s="36"/>
      <c r="I761" s="30">
        <f>IF(D761="",0,IF(G761=ФИО!$Q$8,0,SUM(р_дни!$J:$J))+SUMIFS(факт_операции!$L:$L,факт_операции!$D:$D,D761,факт_операции!$I:$I,операции!$F$8)-SUMIFS(факт_операции!$L:$L,факт_операции!$D:$D,D761,факт_операции!$I:$I,операции!$F$9)+SUMIFS(факт_операции!$L:$L,факт_операции!$D:$D,D761,факт_операции!$I:$I,операции!$F$10)-SUMIFS(факт_операции!$L:$L,факт_операции!$D:$D,D761,факт_операции!$I:$I,операции!$F$11))</f>
        <v>0</v>
      </c>
      <c r="J761" s="48">
        <f>ROUND(IF(D761="",0,IF(SUM(р_дни!$J:$J)=0,0,(SUMIFS(БЮДЖЕТ!$V:$V,БЮДЖЕТ!$P:$P,$D761)*IF(G761=ФИО!$Q$8,0,SUM(р_дни!$J:$J))+SUMIFS(факт_операции!$Q:$Q,факт_операции!$D:$D,$D761)*1000)/SUM(р_дни!$J:$J)))/100,0)*100</f>
        <v>0</v>
      </c>
      <c r="K761" s="48">
        <f>IF(D761="",0,SUMIFS(факт_операции!$O:$O,факт_операции!$D:$D,D761)-IF(SUMIFS(факт_операции!$Q:$Q,факт_операции!$D:$D,D761)&lt;&gt;0,SUMIFS(факт_операции!$O:$O,факт_операции!$D:$D,D761,факт_операции!$N:$N,операции!$H$11),0))</f>
        <v>0</v>
      </c>
      <c r="L761" s="48">
        <f>IF(D761="",0,SUMIFS(факт_операции!$T:$T,факт_операции!$D:$D,D761))</f>
        <v>0</v>
      </c>
      <c r="M761" s="86">
        <f t="shared" si="23"/>
        <v>0</v>
      </c>
      <c r="N761" s="36"/>
      <c r="O761" s="92"/>
      <c r="P761" s="96"/>
    </row>
    <row r="762" spans="1:16" x14ac:dyDescent="0.25">
      <c r="A762" s="1"/>
      <c r="B762" s="1"/>
      <c r="C762" s="5">
        <f t="shared" si="24"/>
        <v>752</v>
      </c>
      <c r="D762" s="19" t="str">
        <f>IF(C762&gt;MAX(БЮДЖЕТ!$C:$C),"",INDEX(БЮДЖЕТ!$P$11:$P$9415,C762))</f>
        <v/>
      </c>
      <c r="E762" s="22">
        <f>IF(D762="",0,IF(COUNTIF(БЮДЖЕТ!$P:$P,D762)=1,0,1))</f>
        <v>0</v>
      </c>
      <c r="F762" s="19" t="str">
        <f>IF($D762="","",INDEX(БЮДЖЕТ!$N:$N,SUMIFS(БЮДЖЕТ!$B:$B,БЮДЖЕТ!$P:$P,$D762)))</f>
        <v/>
      </c>
      <c r="G762" s="19" t="str">
        <f>IF($D762="","",INDEX(БЮДЖЕТ!$X:$X,SUMIFS(БЮДЖЕТ!$B:$B,БЮДЖЕТ!$P:$P,$D762)))</f>
        <v/>
      </c>
      <c r="H762" s="36"/>
      <c r="I762" s="30">
        <f>IF(D762="",0,IF(G762=ФИО!$Q$8,0,SUM(р_дни!$J:$J))+SUMIFS(факт_операции!$L:$L,факт_операции!$D:$D,D762,факт_операции!$I:$I,операции!$F$8)-SUMIFS(факт_операции!$L:$L,факт_операции!$D:$D,D762,факт_операции!$I:$I,операции!$F$9)+SUMIFS(факт_операции!$L:$L,факт_операции!$D:$D,D762,факт_операции!$I:$I,операции!$F$10)-SUMIFS(факт_операции!$L:$L,факт_операции!$D:$D,D762,факт_операции!$I:$I,операции!$F$11))</f>
        <v>0</v>
      </c>
      <c r="J762" s="48">
        <f>ROUND(IF(D762="",0,IF(SUM(р_дни!$J:$J)=0,0,(SUMIFS(БЮДЖЕТ!$V:$V,БЮДЖЕТ!$P:$P,$D762)*IF(G762=ФИО!$Q$8,0,SUM(р_дни!$J:$J))+SUMIFS(факт_операции!$Q:$Q,факт_операции!$D:$D,$D762)*1000)/SUM(р_дни!$J:$J)))/100,0)*100</f>
        <v>0</v>
      </c>
      <c r="K762" s="48">
        <f>IF(D762="",0,SUMIFS(факт_операции!$O:$O,факт_операции!$D:$D,D762)-IF(SUMIFS(факт_операции!$Q:$Q,факт_операции!$D:$D,D762)&lt;&gt;0,SUMIFS(факт_операции!$O:$O,факт_операции!$D:$D,D762,факт_операции!$N:$N,операции!$H$11),0))</f>
        <v>0</v>
      </c>
      <c r="L762" s="48">
        <f>IF(D762="",0,SUMIFS(факт_операции!$T:$T,факт_операции!$D:$D,D762))</f>
        <v>0</v>
      </c>
      <c r="M762" s="86">
        <f t="shared" si="23"/>
        <v>0</v>
      </c>
      <c r="N762" s="36"/>
      <c r="O762" s="92"/>
      <c r="P762" s="96"/>
    </row>
    <row r="763" spans="1:16" x14ac:dyDescent="0.25">
      <c r="A763" s="1"/>
      <c r="B763" s="1"/>
      <c r="C763" s="5">
        <f t="shared" si="24"/>
        <v>753</v>
      </c>
      <c r="D763" s="19" t="str">
        <f>IF(C763&gt;MAX(БЮДЖЕТ!$C:$C),"",INDEX(БЮДЖЕТ!$P$11:$P$9415,C763))</f>
        <v/>
      </c>
      <c r="E763" s="22">
        <f>IF(D763="",0,IF(COUNTIF(БЮДЖЕТ!$P:$P,D763)=1,0,1))</f>
        <v>0</v>
      </c>
      <c r="F763" s="19" t="str">
        <f>IF($D763="","",INDEX(БЮДЖЕТ!$N:$N,SUMIFS(БЮДЖЕТ!$B:$B,БЮДЖЕТ!$P:$P,$D763)))</f>
        <v/>
      </c>
      <c r="G763" s="19" t="str">
        <f>IF($D763="","",INDEX(БЮДЖЕТ!$X:$X,SUMIFS(БЮДЖЕТ!$B:$B,БЮДЖЕТ!$P:$P,$D763)))</f>
        <v/>
      </c>
      <c r="H763" s="36"/>
      <c r="I763" s="30">
        <f>IF(D763="",0,IF(G763=ФИО!$Q$8,0,SUM(р_дни!$J:$J))+SUMIFS(факт_операции!$L:$L,факт_операции!$D:$D,D763,факт_операции!$I:$I,операции!$F$8)-SUMIFS(факт_операции!$L:$L,факт_операции!$D:$D,D763,факт_операции!$I:$I,операции!$F$9)+SUMIFS(факт_операции!$L:$L,факт_операции!$D:$D,D763,факт_операции!$I:$I,операции!$F$10)-SUMIFS(факт_операции!$L:$L,факт_операции!$D:$D,D763,факт_операции!$I:$I,операции!$F$11))</f>
        <v>0</v>
      </c>
      <c r="J763" s="48">
        <f>ROUND(IF(D763="",0,IF(SUM(р_дни!$J:$J)=0,0,(SUMIFS(БЮДЖЕТ!$V:$V,БЮДЖЕТ!$P:$P,$D763)*IF(G763=ФИО!$Q$8,0,SUM(р_дни!$J:$J))+SUMIFS(факт_операции!$Q:$Q,факт_операции!$D:$D,$D763)*1000)/SUM(р_дни!$J:$J)))/100,0)*100</f>
        <v>0</v>
      </c>
      <c r="K763" s="48">
        <f>IF(D763="",0,SUMIFS(факт_операции!$O:$O,факт_операции!$D:$D,D763)-IF(SUMIFS(факт_операции!$Q:$Q,факт_операции!$D:$D,D763)&lt;&gt;0,SUMIFS(факт_операции!$O:$O,факт_операции!$D:$D,D763,факт_операции!$N:$N,операции!$H$11),0))</f>
        <v>0</v>
      </c>
      <c r="L763" s="48">
        <f>IF(D763="",0,SUMIFS(факт_операции!$T:$T,факт_операции!$D:$D,D763))</f>
        <v>0</v>
      </c>
      <c r="M763" s="86">
        <f t="shared" si="23"/>
        <v>0</v>
      </c>
      <c r="N763" s="36"/>
      <c r="O763" s="92"/>
      <c r="P763" s="96"/>
    </row>
    <row r="764" spans="1:16" x14ac:dyDescent="0.25">
      <c r="A764" s="1"/>
      <c r="B764" s="1"/>
      <c r="C764" s="5">
        <f t="shared" si="24"/>
        <v>754</v>
      </c>
      <c r="D764" s="19" t="str">
        <f>IF(C764&gt;MAX(БЮДЖЕТ!$C:$C),"",INDEX(БЮДЖЕТ!$P$11:$P$9415,C764))</f>
        <v/>
      </c>
      <c r="E764" s="22">
        <f>IF(D764="",0,IF(COUNTIF(БЮДЖЕТ!$P:$P,D764)=1,0,1))</f>
        <v>0</v>
      </c>
      <c r="F764" s="19" t="str">
        <f>IF($D764="","",INDEX(БЮДЖЕТ!$N:$N,SUMIFS(БЮДЖЕТ!$B:$B,БЮДЖЕТ!$P:$P,$D764)))</f>
        <v/>
      </c>
      <c r="G764" s="19" t="str">
        <f>IF($D764="","",INDEX(БЮДЖЕТ!$X:$X,SUMIFS(БЮДЖЕТ!$B:$B,БЮДЖЕТ!$P:$P,$D764)))</f>
        <v/>
      </c>
      <c r="H764" s="36"/>
      <c r="I764" s="30">
        <f>IF(D764="",0,IF(G764=ФИО!$Q$8,0,SUM(р_дни!$J:$J))+SUMIFS(факт_операции!$L:$L,факт_операции!$D:$D,D764,факт_операции!$I:$I,операции!$F$8)-SUMIFS(факт_операции!$L:$L,факт_операции!$D:$D,D764,факт_операции!$I:$I,операции!$F$9)+SUMIFS(факт_операции!$L:$L,факт_операции!$D:$D,D764,факт_операции!$I:$I,операции!$F$10)-SUMIFS(факт_операции!$L:$L,факт_операции!$D:$D,D764,факт_операции!$I:$I,операции!$F$11))</f>
        <v>0</v>
      </c>
      <c r="J764" s="48">
        <f>ROUND(IF(D764="",0,IF(SUM(р_дни!$J:$J)=0,0,(SUMIFS(БЮДЖЕТ!$V:$V,БЮДЖЕТ!$P:$P,$D764)*IF(G764=ФИО!$Q$8,0,SUM(р_дни!$J:$J))+SUMIFS(факт_операции!$Q:$Q,факт_операции!$D:$D,$D764)*1000)/SUM(р_дни!$J:$J)))/100,0)*100</f>
        <v>0</v>
      </c>
      <c r="K764" s="48">
        <f>IF(D764="",0,SUMIFS(факт_операции!$O:$O,факт_операции!$D:$D,D764)-IF(SUMIFS(факт_операции!$Q:$Q,факт_операции!$D:$D,D764)&lt;&gt;0,SUMIFS(факт_операции!$O:$O,факт_операции!$D:$D,D764,факт_операции!$N:$N,операции!$H$11),0))</f>
        <v>0</v>
      </c>
      <c r="L764" s="48">
        <f>IF(D764="",0,SUMIFS(факт_операции!$T:$T,факт_операции!$D:$D,D764))</f>
        <v>0</v>
      </c>
      <c r="M764" s="86">
        <f t="shared" si="23"/>
        <v>0</v>
      </c>
      <c r="N764" s="36"/>
      <c r="O764" s="92"/>
      <c r="P764" s="96"/>
    </row>
    <row r="765" spans="1:16" x14ac:dyDescent="0.25">
      <c r="A765" s="1"/>
      <c r="B765" s="1"/>
      <c r="C765" s="5">
        <f t="shared" si="24"/>
        <v>755</v>
      </c>
      <c r="D765" s="19" t="str">
        <f>IF(C765&gt;MAX(БЮДЖЕТ!$C:$C),"",INDEX(БЮДЖЕТ!$P$11:$P$9415,C765))</f>
        <v/>
      </c>
      <c r="E765" s="22">
        <f>IF(D765="",0,IF(COUNTIF(БЮДЖЕТ!$P:$P,D765)=1,0,1))</f>
        <v>0</v>
      </c>
      <c r="F765" s="19" t="str">
        <f>IF($D765="","",INDEX(БЮДЖЕТ!$N:$N,SUMIFS(БЮДЖЕТ!$B:$B,БЮДЖЕТ!$P:$P,$D765)))</f>
        <v/>
      </c>
      <c r="G765" s="19" t="str">
        <f>IF($D765="","",INDEX(БЮДЖЕТ!$X:$X,SUMIFS(БЮДЖЕТ!$B:$B,БЮДЖЕТ!$P:$P,$D765)))</f>
        <v/>
      </c>
      <c r="H765" s="36"/>
      <c r="I765" s="30">
        <f>IF(D765="",0,IF(G765=ФИО!$Q$8,0,SUM(р_дни!$J:$J))+SUMIFS(факт_операции!$L:$L,факт_операции!$D:$D,D765,факт_операции!$I:$I,операции!$F$8)-SUMIFS(факт_операции!$L:$L,факт_операции!$D:$D,D765,факт_операции!$I:$I,операции!$F$9)+SUMIFS(факт_операции!$L:$L,факт_операции!$D:$D,D765,факт_операции!$I:$I,операции!$F$10)-SUMIFS(факт_операции!$L:$L,факт_операции!$D:$D,D765,факт_операции!$I:$I,операции!$F$11))</f>
        <v>0</v>
      </c>
      <c r="J765" s="48">
        <f>ROUND(IF(D765="",0,IF(SUM(р_дни!$J:$J)=0,0,(SUMIFS(БЮДЖЕТ!$V:$V,БЮДЖЕТ!$P:$P,$D765)*IF(G765=ФИО!$Q$8,0,SUM(р_дни!$J:$J))+SUMIFS(факт_операции!$Q:$Q,факт_операции!$D:$D,$D765)*1000)/SUM(р_дни!$J:$J)))/100,0)*100</f>
        <v>0</v>
      </c>
      <c r="K765" s="48">
        <f>IF(D765="",0,SUMIFS(факт_операции!$O:$O,факт_операции!$D:$D,D765)-IF(SUMIFS(факт_операции!$Q:$Q,факт_операции!$D:$D,D765)&lt;&gt;0,SUMIFS(факт_операции!$O:$O,факт_операции!$D:$D,D765,факт_операции!$N:$N,операции!$H$11),0))</f>
        <v>0</v>
      </c>
      <c r="L765" s="48">
        <f>IF(D765="",0,SUMIFS(факт_операции!$T:$T,факт_операции!$D:$D,D765))</f>
        <v>0</v>
      </c>
      <c r="M765" s="86">
        <f t="shared" si="23"/>
        <v>0</v>
      </c>
      <c r="N765" s="36"/>
      <c r="O765" s="92"/>
      <c r="P765" s="96"/>
    </row>
    <row r="766" spans="1:16" x14ac:dyDescent="0.25">
      <c r="A766" s="1"/>
      <c r="B766" s="1"/>
      <c r="C766" s="5">
        <f t="shared" si="24"/>
        <v>756</v>
      </c>
      <c r="D766" s="19" t="str">
        <f>IF(C766&gt;MAX(БЮДЖЕТ!$C:$C),"",INDEX(БЮДЖЕТ!$P$11:$P$9415,C766))</f>
        <v/>
      </c>
      <c r="E766" s="22">
        <f>IF(D766="",0,IF(COUNTIF(БЮДЖЕТ!$P:$P,D766)=1,0,1))</f>
        <v>0</v>
      </c>
      <c r="F766" s="19" t="str">
        <f>IF($D766="","",INDEX(БЮДЖЕТ!$N:$N,SUMIFS(БЮДЖЕТ!$B:$B,БЮДЖЕТ!$P:$P,$D766)))</f>
        <v/>
      </c>
      <c r="G766" s="19" t="str">
        <f>IF($D766="","",INDEX(БЮДЖЕТ!$X:$X,SUMIFS(БЮДЖЕТ!$B:$B,БЮДЖЕТ!$P:$P,$D766)))</f>
        <v/>
      </c>
      <c r="H766" s="36"/>
      <c r="I766" s="30">
        <f>IF(D766="",0,IF(G766=ФИО!$Q$8,0,SUM(р_дни!$J:$J))+SUMIFS(факт_операции!$L:$L,факт_операции!$D:$D,D766,факт_операции!$I:$I,операции!$F$8)-SUMIFS(факт_операции!$L:$L,факт_операции!$D:$D,D766,факт_операции!$I:$I,операции!$F$9)+SUMIFS(факт_операции!$L:$L,факт_операции!$D:$D,D766,факт_операции!$I:$I,операции!$F$10)-SUMIFS(факт_операции!$L:$L,факт_операции!$D:$D,D766,факт_операции!$I:$I,операции!$F$11))</f>
        <v>0</v>
      </c>
      <c r="J766" s="48">
        <f>ROUND(IF(D766="",0,IF(SUM(р_дни!$J:$J)=0,0,(SUMIFS(БЮДЖЕТ!$V:$V,БЮДЖЕТ!$P:$P,$D766)*IF(G766=ФИО!$Q$8,0,SUM(р_дни!$J:$J))+SUMIFS(факт_операции!$Q:$Q,факт_операции!$D:$D,$D766)*1000)/SUM(р_дни!$J:$J)))/100,0)*100</f>
        <v>0</v>
      </c>
      <c r="K766" s="48">
        <f>IF(D766="",0,SUMIFS(факт_операции!$O:$O,факт_операции!$D:$D,D766)-IF(SUMIFS(факт_операции!$Q:$Q,факт_операции!$D:$D,D766)&lt;&gt;0,SUMIFS(факт_операции!$O:$O,факт_операции!$D:$D,D766,факт_операции!$N:$N,операции!$H$11),0))</f>
        <v>0</v>
      </c>
      <c r="L766" s="48">
        <f>IF(D766="",0,SUMIFS(факт_операции!$T:$T,факт_операции!$D:$D,D766))</f>
        <v>0</v>
      </c>
      <c r="M766" s="86">
        <f t="shared" si="23"/>
        <v>0</v>
      </c>
      <c r="N766" s="36"/>
      <c r="O766" s="92"/>
      <c r="P766" s="96"/>
    </row>
    <row r="767" spans="1:16" x14ac:dyDescent="0.25">
      <c r="A767" s="1"/>
      <c r="B767" s="1"/>
      <c r="C767" s="5">
        <f t="shared" si="24"/>
        <v>757</v>
      </c>
      <c r="D767" s="19" t="str">
        <f>IF(C767&gt;MAX(БЮДЖЕТ!$C:$C),"",INDEX(БЮДЖЕТ!$P$11:$P$9415,C767))</f>
        <v/>
      </c>
      <c r="E767" s="22">
        <f>IF(D767="",0,IF(COUNTIF(БЮДЖЕТ!$P:$P,D767)=1,0,1))</f>
        <v>0</v>
      </c>
      <c r="F767" s="19" t="str">
        <f>IF($D767="","",INDEX(БЮДЖЕТ!$N:$N,SUMIFS(БЮДЖЕТ!$B:$B,БЮДЖЕТ!$P:$P,$D767)))</f>
        <v/>
      </c>
      <c r="G767" s="19" t="str">
        <f>IF($D767="","",INDEX(БЮДЖЕТ!$X:$X,SUMIFS(БЮДЖЕТ!$B:$B,БЮДЖЕТ!$P:$P,$D767)))</f>
        <v/>
      </c>
      <c r="H767" s="36"/>
      <c r="I767" s="30">
        <f>IF(D767="",0,IF(G767=ФИО!$Q$8,0,SUM(р_дни!$J:$J))+SUMIFS(факт_операции!$L:$L,факт_операции!$D:$D,D767,факт_операции!$I:$I,операции!$F$8)-SUMIFS(факт_операции!$L:$L,факт_операции!$D:$D,D767,факт_операции!$I:$I,операции!$F$9)+SUMIFS(факт_операции!$L:$L,факт_операции!$D:$D,D767,факт_операции!$I:$I,операции!$F$10)-SUMIFS(факт_операции!$L:$L,факт_операции!$D:$D,D767,факт_операции!$I:$I,операции!$F$11))</f>
        <v>0</v>
      </c>
      <c r="J767" s="48">
        <f>ROUND(IF(D767="",0,IF(SUM(р_дни!$J:$J)=0,0,(SUMIFS(БЮДЖЕТ!$V:$V,БЮДЖЕТ!$P:$P,$D767)*IF(G767=ФИО!$Q$8,0,SUM(р_дни!$J:$J))+SUMIFS(факт_операции!$Q:$Q,факт_операции!$D:$D,$D767)*1000)/SUM(р_дни!$J:$J)))/100,0)*100</f>
        <v>0</v>
      </c>
      <c r="K767" s="48">
        <f>IF(D767="",0,SUMIFS(факт_операции!$O:$O,факт_операции!$D:$D,D767)-IF(SUMIFS(факт_операции!$Q:$Q,факт_операции!$D:$D,D767)&lt;&gt;0,SUMIFS(факт_операции!$O:$O,факт_операции!$D:$D,D767,факт_операции!$N:$N,операции!$H$11),0))</f>
        <v>0</v>
      </c>
      <c r="L767" s="48">
        <f>IF(D767="",0,SUMIFS(факт_операции!$T:$T,факт_операции!$D:$D,D767))</f>
        <v>0</v>
      </c>
      <c r="M767" s="86">
        <f t="shared" si="23"/>
        <v>0</v>
      </c>
      <c r="N767" s="36"/>
      <c r="O767" s="92"/>
      <c r="P767" s="96"/>
    </row>
    <row r="768" spans="1:16" x14ac:dyDescent="0.25">
      <c r="A768" s="1"/>
      <c r="B768" s="1"/>
      <c r="C768" s="5">
        <f t="shared" si="24"/>
        <v>758</v>
      </c>
      <c r="D768" s="19" t="str">
        <f>IF(C768&gt;MAX(БЮДЖЕТ!$C:$C),"",INDEX(БЮДЖЕТ!$P$11:$P$9415,C768))</f>
        <v/>
      </c>
      <c r="E768" s="22">
        <f>IF(D768="",0,IF(COUNTIF(БЮДЖЕТ!$P:$P,D768)=1,0,1))</f>
        <v>0</v>
      </c>
      <c r="F768" s="19" t="str">
        <f>IF($D768="","",INDEX(БЮДЖЕТ!$N:$N,SUMIFS(БЮДЖЕТ!$B:$B,БЮДЖЕТ!$P:$P,$D768)))</f>
        <v/>
      </c>
      <c r="G768" s="19" t="str">
        <f>IF($D768="","",INDEX(БЮДЖЕТ!$X:$X,SUMIFS(БЮДЖЕТ!$B:$B,БЮДЖЕТ!$P:$P,$D768)))</f>
        <v/>
      </c>
      <c r="H768" s="36"/>
      <c r="I768" s="30">
        <f>IF(D768="",0,IF(G768=ФИО!$Q$8,0,SUM(р_дни!$J:$J))+SUMIFS(факт_операции!$L:$L,факт_операции!$D:$D,D768,факт_операции!$I:$I,операции!$F$8)-SUMIFS(факт_операции!$L:$L,факт_операции!$D:$D,D768,факт_операции!$I:$I,операции!$F$9)+SUMIFS(факт_операции!$L:$L,факт_операции!$D:$D,D768,факт_операции!$I:$I,операции!$F$10)-SUMIFS(факт_операции!$L:$L,факт_операции!$D:$D,D768,факт_операции!$I:$I,операции!$F$11))</f>
        <v>0</v>
      </c>
      <c r="J768" s="48">
        <f>ROUND(IF(D768="",0,IF(SUM(р_дни!$J:$J)=0,0,(SUMIFS(БЮДЖЕТ!$V:$V,БЮДЖЕТ!$P:$P,$D768)*IF(G768=ФИО!$Q$8,0,SUM(р_дни!$J:$J))+SUMIFS(факт_операции!$Q:$Q,факт_операции!$D:$D,$D768)*1000)/SUM(р_дни!$J:$J)))/100,0)*100</f>
        <v>0</v>
      </c>
      <c r="K768" s="48">
        <f>IF(D768="",0,SUMIFS(факт_операции!$O:$O,факт_операции!$D:$D,D768)-IF(SUMIFS(факт_операции!$Q:$Q,факт_операции!$D:$D,D768)&lt;&gt;0,SUMIFS(факт_операции!$O:$O,факт_операции!$D:$D,D768,факт_операции!$N:$N,операции!$H$11),0))</f>
        <v>0</v>
      </c>
      <c r="L768" s="48">
        <f>IF(D768="",0,SUMIFS(факт_операции!$T:$T,факт_операции!$D:$D,D768))</f>
        <v>0</v>
      </c>
      <c r="M768" s="86">
        <f t="shared" si="23"/>
        <v>0</v>
      </c>
      <c r="N768" s="36"/>
      <c r="O768" s="92"/>
      <c r="P768" s="96"/>
    </row>
    <row r="769" spans="1:16" x14ac:dyDescent="0.25">
      <c r="A769" s="1"/>
      <c r="B769" s="1"/>
      <c r="C769" s="5">
        <f t="shared" si="24"/>
        <v>759</v>
      </c>
      <c r="D769" s="19" t="str">
        <f>IF(C769&gt;MAX(БЮДЖЕТ!$C:$C),"",INDEX(БЮДЖЕТ!$P$11:$P$9415,C769))</f>
        <v/>
      </c>
      <c r="E769" s="22">
        <f>IF(D769="",0,IF(COUNTIF(БЮДЖЕТ!$P:$P,D769)=1,0,1))</f>
        <v>0</v>
      </c>
      <c r="F769" s="19" t="str">
        <f>IF($D769="","",INDEX(БЮДЖЕТ!$N:$N,SUMIFS(БЮДЖЕТ!$B:$B,БЮДЖЕТ!$P:$P,$D769)))</f>
        <v/>
      </c>
      <c r="G769" s="19" t="str">
        <f>IF($D769="","",INDEX(БЮДЖЕТ!$X:$X,SUMIFS(БЮДЖЕТ!$B:$B,БЮДЖЕТ!$P:$P,$D769)))</f>
        <v/>
      </c>
      <c r="H769" s="36"/>
      <c r="I769" s="30">
        <f>IF(D769="",0,IF(G769=ФИО!$Q$8,0,SUM(р_дни!$J:$J))+SUMIFS(факт_операции!$L:$L,факт_операции!$D:$D,D769,факт_операции!$I:$I,операции!$F$8)-SUMIFS(факт_операции!$L:$L,факт_операции!$D:$D,D769,факт_операции!$I:$I,операции!$F$9)+SUMIFS(факт_операции!$L:$L,факт_операции!$D:$D,D769,факт_операции!$I:$I,операции!$F$10)-SUMIFS(факт_операции!$L:$L,факт_операции!$D:$D,D769,факт_операции!$I:$I,операции!$F$11))</f>
        <v>0</v>
      </c>
      <c r="J769" s="48">
        <f>ROUND(IF(D769="",0,IF(SUM(р_дни!$J:$J)=0,0,(SUMIFS(БЮДЖЕТ!$V:$V,БЮДЖЕТ!$P:$P,$D769)*IF(G769=ФИО!$Q$8,0,SUM(р_дни!$J:$J))+SUMIFS(факт_операции!$Q:$Q,факт_операции!$D:$D,$D769)*1000)/SUM(р_дни!$J:$J)))/100,0)*100</f>
        <v>0</v>
      </c>
      <c r="K769" s="48">
        <f>IF(D769="",0,SUMIFS(факт_операции!$O:$O,факт_операции!$D:$D,D769)-IF(SUMIFS(факт_операции!$Q:$Q,факт_операции!$D:$D,D769)&lt;&gt;0,SUMIFS(факт_операции!$O:$O,факт_операции!$D:$D,D769,факт_операции!$N:$N,операции!$H$11),0))</f>
        <v>0</v>
      </c>
      <c r="L769" s="48">
        <f>IF(D769="",0,SUMIFS(факт_операции!$T:$T,факт_операции!$D:$D,D769))</f>
        <v>0</v>
      </c>
      <c r="M769" s="86">
        <f t="shared" si="23"/>
        <v>0</v>
      </c>
      <c r="N769" s="36"/>
      <c r="O769" s="92"/>
      <c r="P769" s="96"/>
    </row>
    <row r="770" spans="1:16" x14ac:dyDescent="0.25">
      <c r="A770" s="1"/>
      <c r="B770" s="1"/>
      <c r="C770" s="5">
        <f t="shared" si="24"/>
        <v>760</v>
      </c>
      <c r="D770" s="19" t="str">
        <f>IF(C770&gt;MAX(БЮДЖЕТ!$C:$C),"",INDEX(БЮДЖЕТ!$P$11:$P$9415,C770))</f>
        <v/>
      </c>
      <c r="E770" s="22">
        <f>IF(D770="",0,IF(COUNTIF(БЮДЖЕТ!$P:$P,D770)=1,0,1))</f>
        <v>0</v>
      </c>
      <c r="F770" s="19" t="str">
        <f>IF($D770="","",INDEX(БЮДЖЕТ!$N:$N,SUMIFS(БЮДЖЕТ!$B:$B,БЮДЖЕТ!$P:$P,$D770)))</f>
        <v/>
      </c>
      <c r="G770" s="19" t="str">
        <f>IF($D770="","",INDEX(БЮДЖЕТ!$X:$X,SUMIFS(БЮДЖЕТ!$B:$B,БЮДЖЕТ!$P:$P,$D770)))</f>
        <v/>
      </c>
      <c r="H770" s="36"/>
      <c r="I770" s="30">
        <f>IF(D770="",0,IF(G770=ФИО!$Q$8,0,SUM(р_дни!$J:$J))+SUMIFS(факт_операции!$L:$L,факт_операции!$D:$D,D770,факт_операции!$I:$I,операции!$F$8)-SUMIFS(факт_операции!$L:$L,факт_операции!$D:$D,D770,факт_операции!$I:$I,операции!$F$9)+SUMIFS(факт_операции!$L:$L,факт_операции!$D:$D,D770,факт_операции!$I:$I,операции!$F$10)-SUMIFS(факт_операции!$L:$L,факт_операции!$D:$D,D770,факт_операции!$I:$I,операции!$F$11))</f>
        <v>0</v>
      </c>
      <c r="J770" s="48">
        <f>ROUND(IF(D770="",0,IF(SUM(р_дни!$J:$J)=0,0,(SUMIFS(БЮДЖЕТ!$V:$V,БЮДЖЕТ!$P:$P,$D770)*IF(G770=ФИО!$Q$8,0,SUM(р_дни!$J:$J))+SUMIFS(факт_операции!$Q:$Q,факт_операции!$D:$D,$D770)*1000)/SUM(р_дни!$J:$J)))/100,0)*100</f>
        <v>0</v>
      </c>
      <c r="K770" s="48">
        <f>IF(D770="",0,SUMIFS(факт_операции!$O:$O,факт_операции!$D:$D,D770)-IF(SUMIFS(факт_операции!$Q:$Q,факт_операции!$D:$D,D770)&lt;&gt;0,SUMIFS(факт_операции!$O:$O,факт_операции!$D:$D,D770,факт_операции!$N:$N,операции!$H$11),0))</f>
        <v>0</v>
      </c>
      <c r="L770" s="48">
        <f>IF(D770="",0,SUMIFS(факт_операции!$T:$T,факт_операции!$D:$D,D770))</f>
        <v>0</v>
      </c>
      <c r="M770" s="86">
        <f t="shared" si="23"/>
        <v>0</v>
      </c>
      <c r="N770" s="36"/>
      <c r="O770" s="92"/>
      <c r="P770" s="96"/>
    </row>
    <row r="771" spans="1:16" x14ac:dyDescent="0.25">
      <c r="A771" s="1"/>
      <c r="B771" s="1"/>
      <c r="C771" s="5">
        <f t="shared" si="24"/>
        <v>761</v>
      </c>
      <c r="D771" s="19" t="str">
        <f>IF(C771&gt;MAX(БЮДЖЕТ!$C:$C),"",INDEX(БЮДЖЕТ!$P$11:$P$9415,C771))</f>
        <v/>
      </c>
      <c r="E771" s="22">
        <f>IF(D771="",0,IF(COUNTIF(БЮДЖЕТ!$P:$P,D771)=1,0,1))</f>
        <v>0</v>
      </c>
      <c r="F771" s="19" t="str">
        <f>IF($D771="","",INDEX(БЮДЖЕТ!$N:$N,SUMIFS(БЮДЖЕТ!$B:$B,БЮДЖЕТ!$P:$P,$D771)))</f>
        <v/>
      </c>
      <c r="G771" s="19" t="str">
        <f>IF($D771="","",INDEX(БЮДЖЕТ!$X:$X,SUMIFS(БЮДЖЕТ!$B:$B,БЮДЖЕТ!$P:$P,$D771)))</f>
        <v/>
      </c>
      <c r="H771" s="36"/>
      <c r="I771" s="30">
        <f>IF(D771="",0,IF(G771=ФИО!$Q$8,0,SUM(р_дни!$J:$J))+SUMIFS(факт_операции!$L:$L,факт_операции!$D:$D,D771,факт_операции!$I:$I,операции!$F$8)-SUMIFS(факт_операции!$L:$L,факт_операции!$D:$D,D771,факт_операции!$I:$I,операции!$F$9)+SUMIFS(факт_операции!$L:$L,факт_операции!$D:$D,D771,факт_операции!$I:$I,операции!$F$10)-SUMIFS(факт_операции!$L:$L,факт_операции!$D:$D,D771,факт_операции!$I:$I,операции!$F$11))</f>
        <v>0</v>
      </c>
      <c r="J771" s="48">
        <f>ROUND(IF(D771="",0,IF(SUM(р_дни!$J:$J)=0,0,(SUMIFS(БЮДЖЕТ!$V:$V,БЮДЖЕТ!$P:$P,$D771)*IF(G771=ФИО!$Q$8,0,SUM(р_дни!$J:$J))+SUMIFS(факт_операции!$Q:$Q,факт_операции!$D:$D,$D771)*1000)/SUM(р_дни!$J:$J)))/100,0)*100</f>
        <v>0</v>
      </c>
      <c r="K771" s="48">
        <f>IF(D771="",0,SUMIFS(факт_операции!$O:$O,факт_операции!$D:$D,D771)-IF(SUMIFS(факт_операции!$Q:$Q,факт_операции!$D:$D,D771)&lt;&gt;0,SUMIFS(факт_операции!$O:$O,факт_операции!$D:$D,D771,факт_операции!$N:$N,операции!$H$11),0))</f>
        <v>0</v>
      </c>
      <c r="L771" s="48">
        <f>IF(D771="",0,SUMIFS(факт_операции!$T:$T,факт_операции!$D:$D,D771))</f>
        <v>0</v>
      </c>
      <c r="M771" s="86">
        <f t="shared" si="23"/>
        <v>0</v>
      </c>
      <c r="N771" s="36"/>
      <c r="O771" s="92"/>
      <c r="P771" s="96"/>
    </row>
    <row r="772" spans="1:16" x14ac:dyDescent="0.25">
      <c r="A772" s="1"/>
      <c r="B772" s="1"/>
      <c r="C772" s="5">
        <f t="shared" si="24"/>
        <v>762</v>
      </c>
      <c r="D772" s="19" t="str">
        <f>IF(C772&gt;MAX(БЮДЖЕТ!$C:$C),"",INDEX(БЮДЖЕТ!$P$11:$P$9415,C772))</f>
        <v/>
      </c>
      <c r="E772" s="22">
        <f>IF(D772="",0,IF(COUNTIF(БЮДЖЕТ!$P:$P,D772)=1,0,1))</f>
        <v>0</v>
      </c>
      <c r="F772" s="19" t="str">
        <f>IF($D772="","",INDEX(БЮДЖЕТ!$N:$N,SUMIFS(БЮДЖЕТ!$B:$B,БЮДЖЕТ!$P:$P,$D772)))</f>
        <v/>
      </c>
      <c r="G772" s="19" t="str">
        <f>IF($D772="","",INDEX(БЮДЖЕТ!$X:$X,SUMIFS(БЮДЖЕТ!$B:$B,БЮДЖЕТ!$P:$P,$D772)))</f>
        <v/>
      </c>
      <c r="H772" s="36"/>
      <c r="I772" s="30">
        <f>IF(D772="",0,IF(G772=ФИО!$Q$8,0,SUM(р_дни!$J:$J))+SUMIFS(факт_операции!$L:$L,факт_операции!$D:$D,D772,факт_операции!$I:$I,операции!$F$8)-SUMIFS(факт_операции!$L:$L,факт_операции!$D:$D,D772,факт_операции!$I:$I,операции!$F$9)+SUMIFS(факт_операции!$L:$L,факт_операции!$D:$D,D772,факт_операции!$I:$I,операции!$F$10)-SUMIFS(факт_операции!$L:$L,факт_операции!$D:$D,D772,факт_операции!$I:$I,операции!$F$11))</f>
        <v>0</v>
      </c>
      <c r="J772" s="48">
        <f>ROUND(IF(D772="",0,IF(SUM(р_дни!$J:$J)=0,0,(SUMIFS(БЮДЖЕТ!$V:$V,БЮДЖЕТ!$P:$P,$D772)*IF(G772=ФИО!$Q$8,0,SUM(р_дни!$J:$J))+SUMIFS(факт_операции!$Q:$Q,факт_операции!$D:$D,$D772)*1000)/SUM(р_дни!$J:$J)))/100,0)*100</f>
        <v>0</v>
      </c>
      <c r="K772" s="48">
        <f>IF(D772="",0,SUMIFS(факт_операции!$O:$O,факт_операции!$D:$D,D772)-IF(SUMIFS(факт_операции!$Q:$Q,факт_операции!$D:$D,D772)&lt;&gt;0,SUMIFS(факт_операции!$O:$O,факт_операции!$D:$D,D772,факт_операции!$N:$N,операции!$H$11),0))</f>
        <v>0</v>
      </c>
      <c r="L772" s="48">
        <f>IF(D772="",0,SUMIFS(факт_операции!$T:$T,факт_операции!$D:$D,D772))</f>
        <v>0</v>
      </c>
      <c r="M772" s="86">
        <f t="shared" si="23"/>
        <v>0</v>
      </c>
      <c r="N772" s="36"/>
      <c r="O772" s="92"/>
      <c r="P772" s="96"/>
    </row>
    <row r="773" spans="1:16" x14ac:dyDescent="0.25">
      <c r="A773" s="1"/>
      <c r="B773" s="1"/>
      <c r="C773" s="5">
        <f t="shared" si="24"/>
        <v>763</v>
      </c>
      <c r="D773" s="19" t="str">
        <f>IF(C773&gt;MAX(БЮДЖЕТ!$C:$C),"",INDEX(БЮДЖЕТ!$P$11:$P$9415,C773))</f>
        <v/>
      </c>
      <c r="E773" s="22">
        <f>IF(D773="",0,IF(COUNTIF(БЮДЖЕТ!$P:$P,D773)=1,0,1))</f>
        <v>0</v>
      </c>
      <c r="F773" s="19" t="str">
        <f>IF($D773="","",INDEX(БЮДЖЕТ!$N:$N,SUMIFS(БЮДЖЕТ!$B:$B,БЮДЖЕТ!$P:$P,$D773)))</f>
        <v/>
      </c>
      <c r="G773" s="19" t="str">
        <f>IF($D773="","",INDEX(БЮДЖЕТ!$X:$X,SUMIFS(БЮДЖЕТ!$B:$B,БЮДЖЕТ!$P:$P,$D773)))</f>
        <v/>
      </c>
      <c r="H773" s="36"/>
      <c r="I773" s="30">
        <f>IF(D773="",0,IF(G773=ФИО!$Q$8,0,SUM(р_дни!$J:$J))+SUMIFS(факт_операции!$L:$L,факт_операции!$D:$D,D773,факт_операции!$I:$I,операции!$F$8)-SUMIFS(факт_операции!$L:$L,факт_операции!$D:$D,D773,факт_операции!$I:$I,операции!$F$9)+SUMIFS(факт_операции!$L:$L,факт_операции!$D:$D,D773,факт_операции!$I:$I,операции!$F$10)-SUMIFS(факт_операции!$L:$L,факт_операции!$D:$D,D773,факт_операции!$I:$I,операции!$F$11))</f>
        <v>0</v>
      </c>
      <c r="J773" s="48">
        <f>ROUND(IF(D773="",0,IF(SUM(р_дни!$J:$J)=0,0,(SUMIFS(БЮДЖЕТ!$V:$V,БЮДЖЕТ!$P:$P,$D773)*IF(G773=ФИО!$Q$8,0,SUM(р_дни!$J:$J))+SUMIFS(факт_операции!$Q:$Q,факт_операции!$D:$D,$D773)*1000)/SUM(р_дни!$J:$J)))/100,0)*100</f>
        <v>0</v>
      </c>
      <c r="K773" s="48">
        <f>IF(D773="",0,SUMIFS(факт_операции!$O:$O,факт_операции!$D:$D,D773)-IF(SUMIFS(факт_операции!$Q:$Q,факт_операции!$D:$D,D773)&lt;&gt;0,SUMIFS(факт_операции!$O:$O,факт_операции!$D:$D,D773,факт_операции!$N:$N,операции!$H$11),0))</f>
        <v>0</v>
      </c>
      <c r="L773" s="48">
        <f>IF(D773="",0,SUMIFS(факт_операции!$T:$T,факт_операции!$D:$D,D773))</f>
        <v>0</v>
      </c>
      <c r="M773" s="86">
        <f t="shared" si="23"/>
        <v>0</v>
      </c>
      <c r="N773" s="36"/>
      <c r="O773" s="92"/>
      <c r="P773" s="96"/>
    </row>
    <row r="774" spans="1:16" x14ac:dyDescent="0.25">
      <c r="A774" s="1"/>
      <c r="B774" s="1"/>
      <c r="C774" s="5">
        <f t="shared" si="24"/>
        <v>764</v>
      </c>
      <c r="D774" s="19" t="str">
        <f>IF(C774&gt;MAX(БЮДЖЕТ!$C:$C),"",INDEX(БЮДЖЕТ!$P$11:$P$9415,C774))</f>
        <v/>
      </c>
      <c r="E774" s="22">
        <f>IF(D774="",0,IF(COUNTIF(БЮДЖЕТ!$P:$P,D774)=1,0,1))</f>
        <v>0</v>
      </c>
      <c r="F774" s="19" t="str">
        <f>IF($D774="","",INDEX(БЮДЖЕТ!$N:$N,SUMIFS(БЮДЖЕТ!$B:$B,БЮДЖЕТ!$P:$P,$D774)))</f>
        <v/>
      </c>
      <c r="G774" s="19" t="str">
        <f>IF($D774="","",INDEX(БЮДЖЕТ!$X:$X,SUMIFS(БЮДЖЕТ!$B:$B,БЮДЖЕТ!$P:$P,$D774)))</f>
        <v/>
      </c>
      <c r="H774" s="36"/>
      <c r="I774" s="30">
        <f>IF(D774="",0,IF(G774=ФИО!$Q$8,0,SUM(р_дни!$J:$J))+SUMIFS(факт_операции!$L:$L,факт_операции!$D:$D,D774,факт_операции!$I:$I,операции!$F$8)-SUMIFS(факт_операции!$L:$L,факт_операции!$D:$D,D774,факт_операции!$I:$I,операции!$F$9)+SUMIFS(факт_операции!$L:$L,факт_операции!$D:$D,D774,факт_операции!$I:$I,операции!$F$10)-SUMIFS(факт_операции!$L:$L,факт_операции!$D:$D,D774,факт_операции!$I:$I,операции!$F$11))</f>
        <v>0</v>
      </c>
      <c r="J774" s="48">
        <f>ROUND(IF(D774="",0,IF(SUM(р_дни!$J:$J)=0,0,(SUMIFS(БЮДЖЕТ!$V:$V,БЮДЖЕТ!$P:$P,$D774)*IF(G774=ФИО!$Q$8,0,SUM(р_дни!$J:$J))+SUMIFS(факт_операции!$Q:$Q,факт_операции!$D:$D,$D774)*1000)/SUM(р_дни!$J:$J)))/100,0)*100</f>
        <v>0</v>
      </c>
      <c r="K774" s="48">
        <f>IF(D774="",0,SUMIFS(факт_операции!$O:$O,факт_операции!$D:$D,D774)-IF(SUMIFS(факт_операции!$Q:$Q,факт_операции!$D:$D,D774)&lt;&gt;0,SUMIFS(факт_операции!$O:$O,факт_операции!$D:$D,D774,факт_операции!$N:$N,операции!$H$11),0))</f>
        <v>0</v>
      </c>
      <c r="L774" s="48">
        <f>IF(D774="",0,SUMIFS(факт_операции!$T:$T,факт_операции!$D:$D,D774))</f>
        <v>0</v>
      </c>
      <c r="M774" s="86">
        <f t="shared" si="23"/>
        <v>0</v>
      </c>
      <c r="N774" s="36"/>
      <c r="O774" s="92"/>
      <c r="P774" s="96"/>
    </row>
    <row r="775" spans="1:16" x14ac:dyDescent="0.25">
      <c r="A775" s="1"/>
      <c r="B775" s="1"/>
      <c r="C775" s="5">
        <f t="shared" si="24"/>
        <v>765</v>
      </c>
      <c r="D775" s="19" t="str">
        <f>IF(C775&gt;MAX(БЮДЖЕТ!$C:$C),"",INDEX(БЮДЖЕТ!$P$11:$P$9415,C775))</f>
        <v/>
      </c>
      <c r="E775" s="22">
        <f>IF(D775="",0,IF(COUNTIF(БЮДЖЕТ!$P:$P,D775)=1,0,1))</f>
        <v>0</v>
      </c>
      <c r="F775" s="19" t="str">
        <f>IF($D775="","",INDEX(БЮДЖЕТ!$N:$N,SUMIFS(БЮДЖЕТ!$B:$B,БЮДЖЕТ!$P:$P,$D775)))</f>
        <v/>
      </c>
      <c r="G775" s="19" t="str">
        <f>IF($D775="","",INDEX(БЮДЖЕТ!$X:$X,SUMIFS(БЮДЖЕТ!$B:$B,БЮДЖЕТ!$P:$P,$D775)))</f>
        <v/>
      </c>
      <c r="H775" s="36"/>
      <c r="I775" s="30">
        <f>IF(D775="",0,IF(G775=ФИО!$Q$8,0,SUM(р_дни!$J:$J))+SUMIFS(факт_операции!$L:$L,факт_операции!$D:$D,D775,факт_операции!$I:$I,операции!$F$8)-SUMIFS(факт_операции!$L:$L,факт_операции!$D:$D,D775,факт_операции!$I:$I,операции!$F$9)+SUMIFS(факт_операции!$L:$L,факт_операции!$D:$D,D775,факт_операции!$I:$I,операции!$F$10)-SUMIFS(факт_операции!$L:$L,факт_операции!$D:$D,D775,факт_операции!$I:$I,операции!$F$11))</f>
        <v>0</v>
      </c>
      <c r="J775" s="48">
        <f>ROUND(IF(D775="",0,IF(SUM(р_дни!$J:$J)=0,0,(SUMIFS(БЮДЖЕТ!$V:$V,БЮДЖЕТ!$P:$P,$D775)*IF(G775=ФИО!$Q$8,0,SUM(р_дни!$J:$J))+SUMIFS(факт_операции!$Q:$Q,факт_операции!$D:$D,$D775)*1000)/SUM(р_дни!$J:$J)))/100,0)*100</f>
        <v>0</v>
      </c>
      <c r="K775" s="48">
        <f>IF(D775="",0,SUMIFS(факт_операции!$O:$O,факт_операции!$D:$D,D775)-IF(SUMIFS(факт_операции!$Q:$Q,факт_операции!$D:$D,D775)&lt;&gt;0,SUMIFS(факт_операции!$O:$O,факт_операции!$D:$D,D775,факт_операции!$N:$N,операции!$H$11),0))</f>
        <v>0</v>
      </c>
      <c r="L775" s="48">
        <f>IF(D775="",0,SUMIFS(факт_операции!$T:$T,факт_операции!$D:$D,D775))</f>
        <v>0</v>
      </c>
      <c r="M775" s="86">
        <f t="shared" si="23"/>
        <v>0</v>
      </c>
      <c r="N775" s="36"/>
      <c r="O775" s="92"/>
      <c r="P775" s="96"/>
    </row>
    <row r="776" spans="1:16" x14ac:dyDescent="0.25">
      <c r="A776" s="1"/>
      <c r="B776" s="1"/>
      <c r="C776" s="5">
        <f t="shared" si="24"/>
        <v>766</v>
      </c>
      <c r="D776" s="19" t="str">
        <f>IF(C776&gt;MAX(БЮДЖЕТ!$C:$C),"",INDEX(БЮДЖЕТ!$P$11:$P$9415,C776))</f>
        <v/>
      </c>
      <c r="E776" s="22">
        <f>IF(D776="",0,IF(COUNTIF(БЮДЖЕТ!$P:$P,D776)=1,0,1))</f>
        <v>0</v>
      </c>
      <c r="F776" s="19" t="str">
        <f>IF($D776="","",INDEX(БЮДЖЕТ!$N:$N,SUMIFS(БЮДЖЕТ!$B:$B,БЮДЖЕТ!$P:$P,$D776)))</f>
        <v/>
      </c>
      <c r="G776" s="19" t="str">
        <f>IF($D776="","",INDEX(БЮДЖЕТ!$X:$X,SUMIFS(БЮДЖЕТ!$B:$B,БЮДЖЕТ!$P:$P,$D776)))</f>
        <v/>
      </c>
      <c r="H776" s="36"/>
      <c r="I776" s="30">
        <f>IF(D776="",0,IF(G776=ФИО!$Q$8,0,SUM(р_дни!$J:$J))+SUMIFS(факт_операции!$L:$L,факт_операции!$D:$D,D776,факт_операции!$I:$I,операции!$F$8)-SUMIFS(факт_операции!$L:$L,факт_операции!$D:$D,D776,факт_операции!$I:$I,операции!$F$9)+SUMIFS(факт_операции!$L:$L,факт_операции!$D:$D,D776,факт_операции!$I:$I,операции!$F$10)-SUMIFS(факт_операции!$L:$L,факт_операции!$D:$D,D776,факт_операции!$I:$I,операции!$F$11))</f>
        <v>0</v>
      </c>
      <c r="J776" s="48">
        <f>ROUND(IF(D776="",0,IF(SUM(р_дни!$J:$J)=0,0,(SUMIFS(БЮДЖЕТ!$V:$V,БЮДЖЕТ!$P:$P,$D776)*IF(G776=ФИО!$Q$8,0,SUM(р_дни!$J:$J))+SUMIFS(факт_операции!$Q:$Q,факт_операции!$D:$D,$D776)*1000)/SUM(р_дни!$J:$J)))/100,0)*100</f>
        <v>0</v>
      </c>
      <c r="K776" s="48">
        <f>IF(D776="",0,SUMIFS(факт_операции!$O:$O,факт_операции!$D:$D,D776)-IF(SUMIFS(факт_операции!$Q:$Q,факт_операции!$D:$D,D776)&lt;&gt;0,SUMIFS(факт_операции!$O:$O,факт_операции!$D:$D,D776,факт_операции!$N:$N,операции!$H$11),0))</f>
        <v>0</v>
      </c>
      <c r="L776" s="48">
        <f>IF(D776="",0,SUMIFS(факт_операции!$T:$T,факт_операции!$D:$D,D776))</f>
        <v>0</v>
      </c>
      <c r="M776" s="86">
        <f t="shared" si="23"/>
        <v>0</v>
      </c>
      <c r="N776" s="36"/>
      <c r="O776" s="92"/>
      <c r="P776" s="96"/>
    </row>
    <row r="777" spans="1:16" x14ac:dyDescent="0.25">
      <c r="A777" s="1"/>
      <c r="B777" s="1"/>
      <c r="C777" s="5">
        <f t="shared" si="24"/>
        <v>767</v>
      </c>
      <c r="D777" s="19" t="str">
        <f>IF(C777&gt;MAX(БЮДЖЕТ!$C:$C),"",INDEX(БЮДЖЕТ!$P$11:$P$9415,C777))</f>
        <v/>
      </c>
      <c r="E777" s="22">
        <f>IF(D777="",0,IF(COUNTIF(БЮДЖЕТ!$P:$P,D777)=1,0,1))</f>
        <v>0</v>
      </c>
      <c r="F777" s="19" t="str">
        <f>IF($D777="","",INDEX(БЮДЖЕТ!$N:$N,SUMIFS(БЮДЖЕТ!$B:$B,БЮДЖЕТ!$P:$P,$D777)))</f>
        <v/>
      </c>
      <c r="G777" s="19" t="str">
        <f>IF($D777="","",INDEX(БЮДЖЕТ!$X:$X,SUMIFS(БЮДЖЕТ!$B:$B,БЮДЖЕТ!$P:$P,$D777)))</f>
        <v/>
      </c>
      <c r="H777" s="36"/>
      <c r="I777" s="30">
        <f>IF(D777="",0,IF(G777=ФИО!$Q$8,0,SUM(р_дни!$J:$J))+SUMIFS(факт_операции!$L:$L,факт_операции!$D:$D,D777,факт_операции!$I:$I,операции!$F$8)-SUMIFS(факт_операции!$L:$L,факт_операции!$D:$D,D777,факт_операции!$I:$I,операции!$F$9)+SUMIFS(факт_операции!$L:$L,факт_операции!$D:$D,D777,факт_операции!$I:$I,операции!$F$10)-SUMIFS(факт_операции!$L:$L,факт_операции!$D:$D,D777,факт_операции!$I:$I,операции!$F$11))</f>
        <v>0</v>
      </c>
      <c r="J777" s="48">
        <f>ROUND(IF(D777="",0,IF(SUM(р_дни!$J:$J)=0,0,(SUMIFS(БЮДЖЕТ!$V:$V,БЮДЖЕТ!$P:$P,$D777)*IF(G777=ФИО!$Q$8,0,SUM(р_дни!$J:$J))+SUMIFS(факт_операции!$Q:$Q,факт_операции!$D:$D,$D777)*1000)/SUM(р_дни!$J:$J)))/100,0)*100</f>
        <v>0</v>
      </c>
      <c r="K777" s="48">
        <f>IF(D777="",0,SUMIFS(факт_операции!$O:$O,факт_операции!$D:$D,D777)-IF(SUMIFS(факт_операции!$Q:$Q,факт_операции!$D:$D,D777)&lt;&gt;0,SUMIFS(факт_операции!$O:$O,факт_операции!$D:$D,D777,факт_операции!$N:$N,операции!$H$11),0))</f>
        <v>0</v>
      </c>
      <c r="L777" s="48">
        <f>IF(D777="",0,SUMIFS(факт_операции!$T:$T,факт_операции!$D:$D,D777))</f>
        <v>0</v>
      </c>
      <c r="M777" s="86">
        <f t="shared" si="23"/>
        <v>0</v>
      </c>
      <c r="N777" s="36"/>
      <c r="O777" s="92"/>
      <c r="P777" s="96"/>
    </row>
    <row r="778" spans="1:16" x14ac:dyDescent="0.25">
      <c r="A778" s="1"/>
      <c r="B778" s="1"/>
      <c r="C778" s="5">
        <f t="shared" si="24"/>
        <v>768</v>
      </c>
      <c r="D778" s="19" t="str">
        <f>IF(C778&gt;MAX(БЮДЖЕТ!$C:$C),"",INDEX(БЮДЖЕТ!$P$11:$P$9415,C778))</f>
        <v/>
      </c>
      <c r="E778" s="22">
        <f>IF(D778="",0,IF(COUNTIF(БЮДЖЕТ!$P:$P,D778)=1,0,1))</f>
        <v>0</v>
      </c>
      <c r="F778" s="19" t="str">
        <f>IF($D778="","",INDEX(БЮДЖЕТ!$N:$N,SUMIFS(БЮДЖЕТ!$B:$B,БЮДЖЕТ!$P:$P,$D778)))</f>
        <v/>
      </c>
      <c r="G778" s="19" t="str">
        <f>IF($D778="","",INDEX(БЮДЖЕТ!$X:$X,SUMIFS(БЮДЖЕТ!$B:$B,БЮДЖЕТ!$P:$P,$D778)))</f>
        <v/>
      </c>
      <c r="H778" s="36"/>
      <c r="I778" s="30">
        <f>IF(D778="",0,IF(G778=ФИО!$Q$8,0,SUM(р_дни!$J:$J))+SUMIFS(факт_операции!$L:$L,факт_операции!$D:$D,D778,факт_операции!$I:$I,операции!$F$8)-SUMIFS(факт_операции!$L:$L,факт_операции!$D:$D,D778,факт_операции!$I:$I,операции!$F$9)+SUMIFS(факт_операции!$L:$L,факт_операции!$D:$D,D778,факт_операции!$I:$I,операции!$F$10)-SUMIFS(факт_операции!$L:$L,факт_операции!$D:$D,D778,факт_операции!$I:$I,операции!$F$11))</f>
        <v>0</v>
      </c>
      <c r="J778" s="48">
        <f>ROUND(IF(D778="",0,IF(SUM(р_дни!$J:$J)=0,0,(SUMIFS(БЮДЖЕТ!$V:$V,БЮДЖЕТ!$P:$P,$D778)*IF(G778=ФИО!$Q$8,0,SUM(р_дни!$J:$J))+SUMIFS(факт_операции!$Q:$Q,факт_операции!$D:$D,$D778)*1000)/SUM(р_дни!$J:$J)))/100,0)*100</f>
        <v>0</v>
      </c>
      <c r="K778" s="48">
        <f>IF(D778="",0,SUMIFS(факт_операции!$O:$O,факт_операции!$D:$D,D778)-IF(SUMIFS(факт_операции!$Q:$Q,факт_операции!$D:$D,D778)&lt;&gt;0,SUMIFS(факт_операции!$O:$O,факт_операции!$D:$D,D778,факт_операции!$N:$N,операции!$H$11),0))</f>
        <v>0</v>
      </c>
      <c r="L778" s="48">
        <f>IF(D778="",0,SUMIFS(факт_операции!$T:$T,факт_операции!$D:$D,D778))</f>
        <v>0</v>
      </c>
      <c r="M778" s="86">
        <f t="shared" si="23"/>
        <v>0</v>
      </c>
      <c r="N778" s="36"/>
      <c r="O778" s="92"/>
      <c r="P778" s="96"/>
    </row>
    <row r="779" spans="1:16" x14ac:dyDescent="0.25">
      <c r="A779" s="1"/>
      <c r="B779" s="1"/>
      <c r="C779" s="5">
        <f t="shared" si="24"/>
        <v>769</v>
      </c>
      <c r="D779" s="19" t="str">
        <f>IF(C779&gt;MAX(БЮДЖЕТ!$C:$C),"",INDEX(БЮДЖЕТ!$P$11:$P$9415,C779))</f>
        <v/>
      </c>
      <c r="E779" s="22">
        <f>IF(D779="",0,IF(COUNTIF(БЮДЖЕТ!$P:$P,D779)=1,0,1))</f>
        <v>0</v>
      </c>
      <c r="F779" s="19" t="str">
        <f>IF($D779="","",INDEX(БЮДЖЕТ!$N:$N,SUMIFS(БЮДЖЕТ!$B:$B,БЮДЖЕТ!$P:$P,$D779)))</f>
        <v/>
      </c>
      <c r="G779" s="19" t="str">
        <f>IF($D779="","",INDEX(БЮДЖЕТ!$X:$X,SUMIFS(БЮДЖЕТ!$B:$B,БЮДЖЕТ!$P:$P,$D779)))</f>
        <v/>
      </c>
      <c r="H779" s="36"/>
      <c r="I779" s="30">
        <f>IF(D779="",0,IF(G779=ФИО!$Q$8,0,SUM(р_дни!$J:$J))+SUMIFS(факт_операции!$L:$L,факт_операции!$D:$D,D779,факт_операции!$I:$I,операции!$F$8)-SUMIFS(факт_операции!$L:$L,факт_операции!$D:$D,D779,факт_операции!$I:$I,операции!$F$9)+SUMIFS(факт_операции!$L:$L,факт_операции!$D:$D,D779,факт_операции!$I:$I,операции!$F$10)-SUMIFS(факт_операции!$L:$L,факт_операции!$D:$D,D779,факт_операции!$I:$I,операции!$F$11))</f>
        <v>0</v>
      </c>
      <c r="J779" s="48">
        <f>ROUND(IF(D779="",0,IF(SUM(р_дни!$J:$J)=0,0,(SUMIFS(БЮДЖЕТ!$V:$V,БЮДЖЕТ!$P:$P,$D779)*IF(G779=ФИО!$Q$8,0,SUM(р_дни!$J:$J))+SUMIFS(факт_операции!$Q:$Q,факт_операции!$D:$D,$D779)*1000)/SUM(р_дни!$J:$J)))/100,0)*100</f>
        <v>0</v>
      </c>
      <c r="K779" s="48">
        <f>IF(D779="",0,SUMIFS(факт_операции!$O:$O,факт_операции!$D:$D,D779)-IF(SUMIFS(факт_операции!$Q:$Q,факт_операции!$D:$D,D779)&lt;&gt;0,SUMIFS(факт_операции!$O:$O,факт_операции!$D:$D,D779,факт_операции!$N:$N,операции!$H$11),0))</f>
        <v>0</v>
      </c>
      <c r="L779" s="48">
        <f>IF(D779="",0,SUMIFS(факт_операции!$T:$T,факт_операции!$D:$D,D779))</f>
        <v>0</v>
      </c>
      <c r="M779" s="86">
        <f t="shared" si="23"/>
        <v>0</v>
      </c>
      <c r="N779" s="36"/>
      <c r="O779" s="92"/>
      <c r="P779" s="96"/>
    </row>
    <row r="780" spans="1:16" x14ac:dyDescent="0.25">
      <c r="A780" s="1"/>
      <c r="B780" s="1"/>
      <c r="C780" s="5">
        <f t="shared" si="24"/>
        <v>770</v>
      </c>
      <c r="D780" s="19" t="str">
        <f>IF(C780&gt;MAX(БЮДЖЕТ!$C:$C),"",INDEX(БЮДЖЕТ!$P$11:$P$9415,C780))</f>
        <v/>
      </c>
      <c r="E780" s="22">
        <f>IF(D780="",0,IF(COUNTIF(БЮДЖЕТ!$P:$P,D780)=1,0,1))</f>
        <v>0</v>
      </c>
      <c r="F780" s="19" t="str">
        <f>IF($D780="","",INDEX(БЮДЖЕТ!$N:$N,SUMIFS(БЮДЖЕТ!$B:$B,БЮДЖЕТ!$P:$P,$D780)))</f>
        <v/>
      </c>
      <c r="G780" s="19" t="str">
        <f>IF($D780="","",INDEX(БЮДЖЕТ!$X:$X,SUMIFS(БЮДЖЕТ!$B:$B,БЮДЖЕТ!$P:$P,$D780)))</f>
        <v/>
      </c>
      <c r="H780" s="36"/>
      <c r="I780" s="30">
        <f>IF(D780="",0,IF(G780=ФИО!$Q$8,0,SUM(р_дни!$J:$J))+SUMIFS(факт_операции!$L:$L,факт_операции!$D:$D,D780,факт_операции!$I:$I,операции!$F$8)-SUMIFS(факт_операции!$L:$L,факт_операции!$D:$D,D780,факт_операции!$I:$I,операции!$F$9)+SUMIFS(факт_операции!$L:$L,факт_операции!$D:$D,D780,факт_операции!$I:$I,операции!$F$10)-SUMIFS(факт_операции!$L:$L,факт_операции!$D:$D,D780,факт_операции!$I:$I,операции!$F$11))</f>
        <v>0</v>
      </c>
      <c r="J780" s="48">
        <f>ROUND(IF(D780="",0,IF(SUM(р_дни!$J:$J)=0,0,(SUMIFS(БЮДЖЕТ!$V:$V,БЮДЖЕТ!$P:$P,$D780)*IF(G780=ФИО!$Q$8,0,SUM(р_дни!$J:$J))+SUMIFS(факт_операции!$Q:$Q,факт_операции!$D:$D,$D780)*1000)/SUM(р_дни!$J:$J)))/100,0)*100</f>
        <v>0</v>
      </c>
      <c r="K780" s="48">
        <f>IF(D780="",0,SUMIFS(факт_операции!$O:$O,факт_операции!$D:$D,D780)-IF(SUMIFS(факт_операции!$Q:$Q,факт_операции!$D:$D,D780)&lt;&gt;0,SUMIFS(факт_операции!$O:$O,факт_операции!$D:$D,D780,факт_операции!$N:$N,операции!$H$11),0))</f>
        <v>0</v>
      </c>
      <c r="L780" s="48">
        <f>IF(D780="",0,SUMIFS(факт_операции!$T:$T,факт_операции!$D:$D,D780))</f>
        <v>0</v>
      </c>
      <c r="M780" s="86">
        <f t="shared" ref="M780:M843" si="25">IF(D780="",0,J780-K780-L780)</f>
        <v>0</v>
      </c>
      <c r="N780" s="36"/>
      <c r="O780" s="92"/>
      <c r="P780" s="96"/>
    </row>
    <row r="781" spans="1:16" x14ac:dyDescent="0.25">
      <c r="A781" s="1"/>
      <c r="B781" s="1"/>
      <c r="C781" s="5">
        <f t="shared" ref="C781:C844" si="26">C780+1</f>
        <v>771</v>
      </c>
      <c r="D781" s="19" t="str">
        <f>IF(C781&gt;MAX(БЮДЖЕТ!$C:$C),"",INDEX(БЮДЖЕТ!$P$11:$P$9415,C781))</f>
        <v/>
      </c>
      <c r="E781" s="22">
        <f>IF(D781="",0,IF(COUNTIF(БЮДЖЕТ!$P:$P,D781)=1,0,1))</f>
        <v>0</v>
      </c>
      <c r="F781" s="19" t="str">
        <f>IF($D781="","",INDEX(БЮДЖЕТ!$N:$N,SUMIFS(БЮДЖЕТ!$B:$B,БЮДЖЕТ!$P:$P,$D781)))</f>
        <v/>
      </c>
      <c r="G781" s="19" t="str">
        <f>IF($D781="","",INDEX(БЮДЖЕТ!$X:$X,SUMIFS(БЮДЖЕТ!$B:$B,БЮДЖЕТ!$P:$P,$D781)))</f>
        <v/>
      </c>
      <c r="H781" s="36"/>
      <c r="I781" s="30">
        <f>IF(D781="",0,IF(G781=ФИО!$Q$8,0,SUM(р_дни!$J:$J))+SUMIFS(факт_операции!$L:$L,факт_операции!$D:$D,D781,факт_операции!$I:$I,операции!$F$8)-SUMIFS(факт_операции!$L:$L,факт_операции!$D:$D,D781,факт_операции!$I:$I,операции!$F$9)+SUMIFS(факт_операции!$L:$L,факт_операции!$D:$D,D781,факт_операции!$I:$I,операции!$F$10)-SUMIFS(факт_операции!$L:$L,факт_операции!$D:$D,D781,факт_операции!$I:$I,операции!$F$11))</f>
        <v>0</v>
      </c>
      <c r="J781" s="48">
        <f>ROUND(IF(D781="",0,IF(SUM(р_дни!$J:$J)=0,0,(SUMIFS(БЮДЖЕТ!$V:$V,БЮДЖЕТ!$P:$P,$D781)*IF(G781=ФИО!$Q$8,0,SUM(р_дни!$J:$J))+SUMIFS(факт_операции!$Q:$Q,факт_операции!$D:$D,$D781)*1000)/SUM(р_дни!$J:$J)))/100,0)*100</f>
        <v>0</v>
      </c>
      <c r="K781" s="48">
        <f>IF(D781="",0,SUMIFS(факт_операции!$O:$O,факт_операции!$D:$D,D781)-IF(SUMIFS(факт_операции!$Q:$Q,факт_операции!$D:$D,D781)&lt;&gt;0,SUMIFS(факт_операции!$O:$O,факт_операции!$D:$D,D781,факт_операции!$N:$N,операции!$H$11),0))</f>
        <v>0</v>
      </c>
      <c r="L781" s="48">
        <f>IF(D781="",0,SUMIFS(факт_операции!$T:$T,факт_операции!$D:$D,D781))</f>
        <v>0</v>
      </c>
      <c r="M781" s="86">
        <f t="shared" si="25"/>
        <v>0</v>
      </c>
      <c r="N781" s="36"/>
      <c r="O781" s="92"/>
      <c r="P781" s="96"/>
    </row>
    <row r="782" spans="1:16" x14ac:dyDescent="0.25">
      <c r="A782" s="1"/>
      <c r="B782" s="1"/>
      <c r="C782" s="5">
        <f t="shared" si="26"/>
        <v>772</v>
      </c>
      <c r="D782" s="19" t="str">
        <f>IF(C782&gt;MAX(БЮДЖЕТ!$C:$C),"",INDEX(БЮДЖЕТ!$P$11:$P$9415,C782))</f>
        <v/>
      </c>
      <c r="E782" s="22">
        <f>IF(D782="",0,IF(COUNTIF(БЮДЖЕТ!$P:$P,D782)=1,0,1))</f>
        <v>0</v>
      </c>
      <c r="F782" s="19" t="str">
        <f>IF($D782="","",INDEX(БЮДЖЕТ!$N:$N,SUMIFS(БЮДЖЕТ!$B:$B,БЮДЖЕТ!$P:$P,$D782)))</f>
        <v/>
      </c>
      <c r="G782" s="19" t="str">
        <f>IF($D782="","",INDEX(БЮДЖЕТ!$X:$X,SUMIFS(БЮДЖЕТ!$B:$B,БЮДЖЕТ!$P:$P,$D782)))</f>
        <v/>
      </c>
      <c r="H782" s="36"/>
      <c r="I782" s="30">
        <f>IF(D782="",0,IF(G782=ФИО!$Q$8,0,SUM(р_дни!$J:$J))+SUMIFS(факт_операции!$L:$L,факт_операции!$D:$D,D782,факт_операции!$I:$I,операции!$F$8)-SUMIFS(факт_операции!$L:$L,факт_операции!$D:$D,D782,факт_операции!$I:$I,операции!$F$9)+SUMIFS(факт_операции!$L:$L,факт_операции!$D:$D,D782,факт_операции!$I:$I,операции!$F$10)-SUMIFS(факт_операции!$L:$L,факт_операции!$D:$D,D782,факт_операции!$I:$I,операции!$F$11))</f>
        <v>0</v>
      </c>
      <c r="J782" s="48">
        <f>ROUND(IF(D782="",0,IF(SUM(р_дни!$J:$J)=0,0,(SUMIFS(БЮДЖЕТ!$V:$V,БЮДЖЕТ!$P:$P,$D782)*IF(G782=ФИО!$Q$8,0,SUM(р_дни!$J:$J))+SUMIFS(факт_операции!$Q:$Q,факт_операции!$D:$D,$D782)*1000)/SUM(р_дни!$J:$J)))/100,0)*100</f>
        <v>0</v>
      </c>
      <c r="K782" s="48">
        <f>IF(D782="",0,SUMIFS(факт_операции!$O:$O,факт_операции!$D:$D,D782)-IF(SUMIFS(факт_операции!$Q:$Q,факт_операции!$D:$D,D782)&lt;&gt;0,SUMIFS(факт_операции!$O:$O,факт_операции!$D:$D,D782,факт_операции!$N:$N,операции!$H$11),0))</f>
        <v>0</v>
      </c>
      <c r="L782" s="48">
        <f>IF(D782="",0,SUMIFS(факт_операции!$T:$T,факт_операции!$D:$D,D782))</f>
        <v>0</v>
      </c>
      <c r="M782" s="86">
        <f t="shared" si="25"/>
        <v>0</v>
      </c>
      <c r="N782" s="36"/>
      <c r="O782" s="92"/>
      <c r="P782" s="96"/>
    </row>
    <row r="783" spans="1:16" x14ac:dyDescent="0.25">
      <c r="A783" s="1"/>
      <c r="B783" s="1"/>
      <c r="C783" s="5">
        <f t="shared" si="26"/>
        <v>773</v>
      </c>
      <c r="D783" s="19" t="str">
        <f>IF(C783&gt;MAX(БЮДЖЕТ!$C:$C),"",INDEX(БЮДЖЕТ!$P$11:$P$9415,C783))</f>
        <v/>
      </c>
      <c r="E783" s="22">
        <f>IF(D783="",0,IF(COUNTIF(БЮДЖЕТ!$P:$P,D783)=1,0,1))</f>
        <v>0</v>
      </c>
      <c r="F783" s="19" t="str">
        <f>IF($D783="","",INDEX(БЮДЖЕТ!$N:$N,SUMIFS(БЮДЖЕТ!$B:$B,БЮДЖЕТ!$P:$P,$D783)))</f>
        <v/>
      </c>
      <c r="G783" s="19" t="str">
        <f>IF($D783="","",INDEX(БЮДЖЕТ!$X:$X,SUMIFS(БЮДЖЕТ!$B:$B,БЮДЖЕТ!$P:$P,$D783)))</f>
        <v/>
      </c>
      <c r="H783" s="36"/>
      <c r="I783" s="30">
        <f>IF(D783="",0,IF(G783=ФИО!$Q$8,0,SUM(р_дни!$J:$J))+SUMIFS(факт_операции!$L:$L,факт_операции!$D:$D,D783,факт_операции!$I:$I,операции!$F$8)-SUMIFS(факт_операции!$L:$L,факт_операции!$D:$D,D783,факт_операции!$I:$I,операции!$F$9)+SUMIFS(факт_операции!$L:$L,факт_операции!$D:$D,D783,факт_операции!$I:$I,операции!$F$10)-SUMIFS(факт_операции!$L:$L,факт_операции!$D:$D,D783,факт_операции!$I:$I,операции!$F$11))</f>
        <v>0</v>
      </c>
      <c r="J783" s="48">
        <f>ROUND(IF(D783="",0,IF(SUM(р_дни!$J:$J)=0,0,(SUMIFS(БЮДЖЕТ!$V:$V,БЮДЖЕТ!$P:$P,$D783)*IF(G783=ФИО!$Q$8,0,SUM(р_дни!$J:$J))+SUMIFS(факт_операции!$Q:$Q,факт_операции!$D:$D,$D783)*1000)/SUM(р_дни!$J:$J)))/100,0)*100</f>
        <v>0</v>
      </c>
      <c r="K783" s="48">
        <f>IF(D783="",0,SUMIFS(факт_операции!$O:$O,факт_операции!$D:$D,D783)-IF(SUMIFS(факт_операции!$Q:$Q,факт_операции!$D:$D,D783)&lt;&gt;0,SUMIFS(факт_операции!$O:$O,факт_операции!$D:$D,D783,факт_операции!$N:$N,операции!$H$11),0))</f>
        <v>0</v>
      </c>
      <c r="L783" s="48">
        <f>IF(D783="",0,SUMIFS(факт_операции!$T:$T,факт_операции!$D:$D,D783))</f>
        <v>0</v>
      </c>
      <c r="M783" s="86">
        <f t="shared" si="25"/>
        <v>0</v>
      </c>
      <c r="N783" s="36"/>
      <c r="O783" s="92"/>
      <c r="P783" s="96"/>
    </row>
    <row r="784" spans="1:16" x14ac:dyDescent="0.25">
      <c r="A784" s="1"/>
      <c r="B784" s="1"/>
      <c r="C784" s="5">
        <f t="shared" si="26"/>
        <v>774</v>
      </c>
      <c r="D784" s="19" t="str">
        <f>IF(C784&gt;MAX(БЮДЖЕТ!$C:$C),"",INDEX(БЮДЖЕТ!$P$11:$P$9415,C784))</f>
        <v/>
      </c>
      <c r="E784" s="22">
        <f>IF(D784="",0,IF(COUNTIF(БЮДЖЕТ!$P:$P,D784)=1,0,1))</f>
        <v>0</v>
      </c>
      <c r="F784" s="19" t="str">
        <f>IF($D784="","",INDEX(БЮДЖЕТ!$N:$N,SUMIFS(БЮДЖЕТ!$B:$B,БЮДЖЕТ!$P:$P,$D784)))</f>
        <v/>
      </c>
      <c r="G784" s="19" t="str">
        <f>IF($D784="","",INDEX(БЮДЖЕТ!$X:$X,SUMIFS(БЮДЖЕТ!$B:$B,БЮДЖЕТ!$P:$P,$D784)))</f>
        <v/>
      </c>
      <c r="H784" s="36"/>
      <c r="I784" s="30">
        <f>IF(D784="",0,IF(G784=ФИО!$Q$8,0,SUM(р_дни!$J:$J))+SUMIFS(факт_операции!$L:$L,факт_операции!$D:$D,D784,факт_операции!$I:$I,операции!$F$8)-SUMIFS(факт_операции!$L:$L,факт_операции!$D:$D,D784,факт_операции!$I:$I,операции!$F$9)+SUMIFS(факт_операции!$L:$L,факт_операции!$D:$D,D784,факт_операции!$I:$I,операции!$F$10)-SUMIFS(факт_операции!$L:$L,факт_операции!$D:$D,D784,факт_операции!$I:$I,операции!$F$11))</f>
        <v>0</v>
      </c>
      <c r="J784" s="48">
        <f>ROUND(IF(D784="",0,IF(SUM(р_дни!$J:$J)=0,0,(SUMIFS(БЮДЖЕТ!$V:$V,БЮДЖЕТ!$P:$P,$D784)*IF(G784=ФИО!$Q$8,0,SUM(р_дни!$J:$J))+SUMIFS(факт_операции!$Q:$Q,факт_операции!$D:$D,$D784)*1000)/SUM(р_дни!$J:$J)))/100,0)*100</f>
        <v>0</v>
      </c>
      <c r="K784" s="48">
        <f>IF(D784="",0,SUMIFS(факт_операции!$O:$O,факт_операции!$D:$D,D784)-IF(SUMIFS(факт_операции!$Q:$Q,факт_операции!$D:$D,D784)&lt;&gt;0,SUMIFS(факт_операции!$O:$O,факт_операции!$D:$D,D784,факт_операции!$N:$N,операции!$H$11),0))</f>
        <v>0</v>
      </c>
      <c r="L784" s="48">
        <f>IF(D784="",0,SUMIFS(факт_операции!$T:$T,факт_операции!$D:$D,D784))</f>
        <v>0</v>
      </c>
      <c r="M784" s="86">
        <f t="shared" si="25"/>
        <v>0</v>
      </c>
      <c r="N784" s="36"/>
      <c r="O784" s="92"/>
      <c r="P784" s="96"/>
    </row>
    <row r="785" spans="1:16" x14ac:dyDescent="0.25">
      <c r="A785" s="1"/>
      <c r="B785" s="1"/>
      <c r="C785" s="5">
        <f t="shared" si="26"/>
        <v>775</v>
      </c>
      <c r="D785" s="19" t="str">
        <f>IF(C785&gt;MAX(БЮДЖЕТ!$C:$C),"",INDEX(БЮДЖЕТ!$P$11:$P$9415,C785))</f>
        <v/>
      </c>
      <c r="E785" s="22">
        <f>IF(D785="",0,IF(COUNTIF(БЮДЖЕТ!$P:$P,D785)=1,0,1))</f>
        <v>0</v>
      </c>
      <c r="F785" s="19" t="str">
        <f>IF($D785="","",INDEX(БЮДЖЕТ!$N:$N,SUMIFS(БЮДЖЕТ!$B:$B,БЮДЖЕТ!$P:$P,$D785)))</f>
        <v/>
      </c>
      <c r="G785" s="19" t="str">
        <f>IF($D785="","",INDEX(БЮДЖЕТ!$X:$X,SUMIFS(БЮДЖЕТ!$B:$B,БЮДЖЕТ!$P:$P,$D785)))</f>
        <v/>
      </c>
      <c r="H785" s="36"/>
      <c r="I785" s="30">
        <f>IF(D785="",0,IF(G785=ФИО!$Q$8,0,SUM(р_дни!$J:$J))+SUMIFS(факт_операции!$L:$L,факт_операции!$D:$D,D785,факт_операции!$I:$I,операции!$F$8)-SUMIFS(факт_операции!$L:$L,факт_операции!$D:$D,D785,факт_операции!$I:$I,операции!$F$9)+SUMIFS(факт_операции!$L:$L,факт_операции!$D:$D,D785,факт_операции!$I:$I,операции!$F$10)-SUMIFS(факт_операции!$L:$L,факт_операции!$D:$D,D785,факт_операции!$I:$I,операции!$F$11))</f>
        <v>0</v>
      </c>
      <c r="J785" s="48">
        <f>ROUND(IF(D785="",0,IF(SUM(р_дни!$J:$J)=0,0,(SUMIFS(БЮДЖЕТ!$V:$V,БЮДЖЕТ!$P:$P,$D785)*IF(G785=ФИО!$Q$8,0,SUM(р_дни!$J:$J))+SUMIFS(факт_операции!$Q:$Q,факт_операции!$D:$D,$D785)*1000)/SUM(р_дни!$J:$J)))/100,0)*100</f>
        <v>0</v>
      </c>
      <c r="K785" s="48">
        <f>IF(D785="",0,SUMIFS(факт_операции!$O:$O,факт_операции!$D:$D,D785)-IF(SUMIFS(факт_операции!$Q:$Q,факт_операции!$D:$D,D785)&lt;&gt;0,SUMIFS(факт_операции!$O:$O,факт_операции!$D:$D,D785,факт_операции!$N:$N,операции!$H$11),0))</f>
        <v>0</v>
      </c>
      <c r="L785" s="48">
        <f>IF(D785="",0,SUMIFS(факт_операции!$T:$T,факт_операции!$D:$D,D785))</f>
        <v>0</v>
      </c>
      <c r="M785" s="86">
        <f t="shared" si="25"/>
        <v>0</v>
      </c>
      <c r="N785" s="36"/>
      <c r="O785" s="92"/>
      <c r="P785" s="96"/>
    </row>
    <row r="786" spans="1:16" x14ac:dyDescent="0.25">
      <c r="A786" s="1"/>
      <c r="B786" s="1"/>
      <c r="C786" s="5">
        <f t="shared" si="26"/>
        <v>776</v>
      </c>
      <c r="D786" s="19" t="str">
        <f>IF(C786&gt;MAX(БЮДЖЕТ!$C:$C),"",INDEX(БЮДЖЕТ!$P$11:$P$9415,C786))</f>
        <v/>
      </c>
      <c r="E786" s="22">
        <f>IF(D786="",0,IF(COUNTIF(БЮДЖЕТ!$P:$P,D786)=1,0,1))</f>
        <v>0</v>
      </c>
      <c r="F786" s="19" t="str">
        <f>IF($D786="","",INDEX(БЮДЖЕТ!$N:$N,SUMIFS(БЮДЖЕТ!$B:$B,БЮДЖЕТ!$P:$P,$D786)))</f>
        <v/>
      </c>
      <c r="G786" s="19" t="str">
        <f>IF($D786="","",INDEX(БЮДЖЕТ!$X:$X,SUMIFS(БЮДЖЕТ!$B:$B,БЮДЖЕТ!$P:$P,$D786)))</f>
        <v/>
      </c>
      <c r="H786" s="36"/>
      <c r="I786" s="30">
        <f>IF(D786="",0,IF(G786=ФИО!$Q$8,0,SUM(р_дни!$J:$J))+SUMIFS(факт_операции!$L:$L,факт_операции!$D:$D,D786,факт_операции!$I:$I,операции!$F$8)-SUMIFS(факт_операции!$L:$L,факт_операции!$D:$D,D786,факт_операции!$I:$I,операции!$F$9)+SUMIFS(факт_операции!$L:$L,факт_операции!$D:$D,D786,факт_операции!$I:$I,операции!$F$10)-SUMIFS(факт_операции!$L:$L,факт_операции!$D:$D,D786,факт_операции!$I:$I,операции!$F$11))</f>
        <v>0</v>
      </c>
      <c r="J786" s="48">
        <f>ROUND(IF(D786="",0,IF(SUM(р_дни!$J:$J)=0,0,(SUMIFS(БЮДЖЕТ!$V:$V,БЮДЖЕТ!$P:$P,$D786)*IF(G786=ФИО!$Q$8,0,SUM(р_дни!$J:$J))+SUMIFS(факт_операции!$Q:$Q,факт_операции!$D:$D,$D786)*1000)/SUM(р_дни!$J:$J)))/100,0)*100</f>
        <v>0</v>
      </c>
      <c r="K786" s="48">
        <f>IF(D786="",0,SUMIFS(факт_операции!$O:$O,факт_операции!$D:$D,D786)-IF(SUMIFS(факт_операции!$Q:$Q,факт_операции!$D:$D,D786)&lt;&gt;0,SUMIFS(факт_операции!$O:$O,факт_операции!$D:$D,D786,факт_операции!$N:$N,операции!$H$11),0))</f>
        <v>0</v>
      </c>
      <c r="L786" s="48">
        <f>IF(D786="",0,SUMIFS(факт_операции!$T:$T,факт_операции!$D:$D,D786))</f>
        <v>0</v>
      </c>
      <c r="M786" s="86">
        <f t="shared" si="25"/>
        <v>0</v>
      </c>
      <c r="N786" s="36"/>
      <c r="O786" s="92"/>
      <c r="P786" s="96"/>
    </row>
    <row r="787" spans="1:16" x14ac:dyDescent="0.25">
      <c r="A787" s="1"/>
      <c r="B787" s="1"/>
      <c r="C787" s="5">
        <f t="shared" si="26"/>
        <v>777</v>
      </c>
      <c r="D787" s="19" t="str">
        <f>IF(C787&gt;MAX(БЮДЖЕТ!$C:$C),"",INDEX(БЮДЖЕТ!$P$11:$P$9415,C787))</f>
        <v/>
      </c>
      <c r="E787" s="22">
        <f>IF(D787="",0,IF(COUNTIF(БЮДЖЕТ!$P:$P,D787)=1,0,1))</f>
        <v>0</v>
      </c>
      <c r="F787" s="19" t="str">
        <f>IF($D787="","",INDEX(БЮДЖЕТ!$N:$N,SUMIFS(БЮДЖЕТ!$B:$B,БЮДЖЕТ!$P:$P,$D787)))</f>
        <v/>
      </c>
      <c r="G787" s="19" t="str">
        <f>IF($D787="","",INDEX(БЮДЖЕТ!$X:$X,SUMIFS(БЮДЖЕТ!$B:$B,БЮДЖЕТ!$P:$P,$D787)))</f>
        <v/>
      </c>
      <c r="H787" s="36"/>
      <c r="I787" s="30">
        <f>IF(D787="",0,IF(G787=ФИО!$Q$8,0,SUM(р_дни!$J:$J))+SUMIFS(факт_операции!$L:$L,факт_операции!$D:$D,D787,факт_операции!$I:$I,операции!$F$8)-SUMIFS(факт_операции!$L:$L,факт_операции!$D:$D,D787,факт_операции!$I:$I,операции!$F$9)+SUMIFS(факт_операции!$L:$L,факт_операции!$D:$D,D787,факт_операции!$I:$I,операции!$F$10)-SUMIFS(факт_операции!$L:$L,факт_операции!$D:$D,D787,факт_операции!$I:$I,операции!$F$11))</f>
        <v>0</v>
      </c>
      <c r="J787" s="48">
        <f>ROUND(IF(D787="",0,IF(SUM(р_дни!$J:$J)=0,0,(SUMIFS(БЮДЖЕТ!$V:$V,БЮДЖЕТ!$P:$P,$D787)*IF(G787=ФИО!$Q$8,0,SUM(р_дни!$J:$J))+SUMIFS(факт_операции!$Q:$Q,факт_операции!$D:$D,$D787)*1000)/SUM(р_дни!$J:$J)))/100,0)*100</f>
        <v>0</v>
      </c>
      <c r="K787" s="48">
        <f>IF(D787="",0,SUMIFS(факт_операции!$O:$O,факт_операции!$D:$D,D787)-IF(SUMIFS(факт_операции!$Q:$Q,факт_операции!$D:$D,D787)&lt;&gt;0,SUMIFS(факт_операции!$O:$O,факт_операции!$D:$D,D787,факт_операции!$N:$N,операции!$H$11),0))</f>
        <v>0</v>
      </c>
      <c r="L787" s="48">
        <f>IF(D787="",0,SUMIFS(факт_операции!$T:$T,факт_операции!$D:$D,D787))</f>
        <v>0</v>
      </c>
      <c r="M787" s="86">
        <f t="shared" si="25"/>
        <v>0</v>
      </c>
      <c r="N787" s="36"/>
      <c r="O787" s="92"/>
      <c r="P787" s="96"/>
    </row>
    <row r="788" spans="1:16" x14ac:dyDescent="0.25">
      <c r="A788" s="1"/>
      <c r="B788" s="1"/>
      <c r="C788" s="5">
        <f t="shared" si="26"/>
        <v>778</v>
      </c>
      <c r="D788" s="19" t="str">
        <f>IF(C788&gt;MAX(БЮДЖЕТ!$C:$C),"",INDEX(БЮДЖЕТ!$P$11:$P$9415,C788))</f>
        <v/>
      </c>
      <c r="E788" s="22">
        <f>IF(D788="",0,IF(COUNTIF(БЮДЖЕТ!$P:$P,D788)=1,0,1))</f>
        <v>0</v>
      </c>
      <c r="F788" s="19" t="str">
        <f>IF($D788="","",INDEX(БЮДЖЕТ!$N:$N,SUMIFS(БЮДЖЕТ!$B:$B,БЮДЖЕТ!$P:$P,$D788)))</f>
        <v/>
      </c>
      <c r="G788" s="19" t="str">
        <f>IF($D788="","",INDEX(БЮДЖЕТ!$X:$X,SUMIFS(БЮДЖЕТ!$B:$B,БЮДЖЕТ!$P:$P,$D788)))</f>
        <v/>
      </c>
      <c r="H788" s="36"/>
      <c r="I788" s="30">
        <f>IF(D788="",0,IF(G788=ФИО!$Q$8,0,SUM(р_дни!$J:$J))+SUMIFS(факт_операции!$L:$L,факт_операции!$D:$D,D788,факт_операции!$I:$I,операции!$F$8)-SUMIFS(факт_операции!$L:$L,факт_операции!$D:$D,D788,факт_операции!$I:$I,операции!$F$9)+SUMIFS(факт_операции!$L:$L,факт_операции!$D:$D,D788,факт_операции!$I:$I,операции!$F$10)-SUMIFS(факт_операции!$L:$L,факт_операции!$D:$D,D788,факт_операции!$I:$I,операции!$F$11))</f>
        <v>0</v>
      </c>
      <c r="J788" s="48">
        <f>ROUND(IF(D788="",0,IF(SUM(р_дни!$J:$J)=0,0,(SUMIFS(БЮДЖЕТ!$V:$V,БЮДЖЕТ!$P:$P,$D788)*IF(G788=ФИО!$Q$8,0,SUM(р_дни!$J:$J))+SUMIFS(факт_операции!$Q:$Q,факт_операции!$D:$D,$D788)*1000)/SUM(р_дни!$J:$J)))/100,0)*100</f>
        <v>0</v>
      </c>
      <c r="K788" s="48">
        <f>IF(D788="",0,SUMIFS(факт_операции!$O:$O,факт_операции!$D:$D,D788)-IF(SUMIFS(факт_операции!$Q:$Q,факт_операции!$D:$D,D788)&lt;&gt;0,SUMIFS(факт_операции!$O:$O,факт_операции!$D:$D,D788,факт_операции!$N:$N,операции!$H$11),0))</f>
        <v>0</v>
      </c>
      <c r="L788" s="48">
        <f>IF(D788="",0,SUMIFS(факт_операции!$T:$T,факт_операции!$D:$D,D788))</f>
        <v>0</v>
      </c>
      <c r="M788" s="86">
        <f t="shared" si="25"/>
        <v>0</v>
      </c>
      <c r="N788" s="36"/>
      <c r="O788" s="92"/>
      <c r="P788" s="96"/>
    </row>
    <row r="789" spans="1:16" x14ac:dyDescent="0.25">
      <c r="A789" s="1"/>
      <c r="B789" s="1"/>
      <c r="C789" s="5">
        <f t="shared" si="26"/>
        <v>779</v>
      </c>
      <c r="D789" s="19" t="str">
        <f>IF(C789&gt;MAX(БЮДЖЕТ!$C:$C),"",INDEX(БЮДЖЕТ!$P$11:$P$9415,C789))</f>
        <v/>
      </c>
      <c r="E789" s="22">
        <f>IF(D789="",0,IF(COUNTIF(БЮДЖЕТ!$P:$P,D789)=1,0,1))</f>
        <v>0</v>
      </c>
      <c r="F789" s="19" t="str">
        <f>IF($D789="","",INDEX(БЮДЖЕТ!$N:$N,SUMIFS(БЮДЖЕТ!$B:$B,БЮДЖЕТ!$P:$P,$D789)))</f>
        <v/>
      </c>
      <c r="G789" s="19" t="str">
        <f>IF($D789="","",INDEX(БЮДЖЕТ!$X:$X,SUMIFS(БЮДЖЕТ!$B:$B,БЮДЖЕТ!$P:$P,$D789)))</f>
        <v/>
      </c>
      <c r="H789" s="36"/>
      <c r="I789" s="30">
        <f>IF(D789="",0,IF(G789=ФИО!$Q$8,0,SUM(р_дни!$J:$J))+SUMIFS(факт_операции!$L:$L,факт_операции!$D:$D,D789,факт_операции!$I:$I,операции!$F$8)-SUMIFS(факт_операции!$L:$L,факт_операции!$D:$D,D789,факт_операции!$I:$I,операции!$F$9)+SUMIFS(факт_операции!$L:$L,факт_операции!$D:$D,D789,факт_операции!$I:$I,операции!$F$10)-SUMIFS(факт_операции!$L:$L,факт_операции!$D:$D,D789,факт_операции!$I:$I,операции!$F$11))</f>
        <v>0</v>
      </c>
      <c r="J789" s="48">
        <f>ROUND(IF(D789="",0,IF(SUM(р_дни!$J:$J)=0,0,(SUMIFS(БЮДЖЕТ!$V:$V,БЮДЖЕТ!$P:$P,$D789)*IF(G789=ФИО!$Q$8,0,SUM(р_дни!$J:$J))+SUMIFS(факт_операции!$Q:$Q,факт_операции!$D:$D,$D789)*1000)/SUM(р_дни!$J:$J)))/100,0)*100</f>
        <v>0</v>
      </c>
      <c r="K789" s="48">
        <f>IF(D789="",0,SUMIFS(факт_операции!$O:$O,факт_операции!$D:$D,D789)-IF(SUMIFS(факт_операции!$Q:$Q,факт_операции!$D:$D,D789)&lt;&gt;0,SUMIFS(факт_операции!$O:$O,факт_операции!$D:$D,D789,факт_операции!$N:$N,операции!$H$11),0))</f>
        <v>0</v>
      </c>
      <c r="L789" s="48">
        <f>IF(D789="",0,SUMIFS(факт_операции!$T:$T,факт_операции!$D:$D,D789))</f>
        <v>0</v>
      </c>
      <c r="M789" s="86">
        <f t="shared" si="25"/>
        <v>0</v>
      </c>
      <c r="N789" s="36"/>
      <c r="O789" s="92"/>
      <c r="P789" s="96"/>
    </row>
    <row r="790" spans="1:16" x14ac:dyDescent="0.25">
      <c r="A790" s="1"/>
      <c r="B790" s="1"/>
      <c r="C790" s="5">
        <f t="shared" si="26"/>
        <v>780</v>
      </c>
      <c r="D790" s="19" t="str">
        <f>IF(C790&gt;MAX(БЮДЖЕТ!$C:$C),"",INDEX(БЮДЖЕТ!$P$11:$P$9415,C790))</f>
        <v/>
      </c>
      <c r="E790" s="22">
        <f>IF(D790="",0,IF(COUNTIF(БЮДЖЕТ!$P:$P,D790)=1,0,1))</f>
        <v>0</v>
      </c>
      <c r="F790" s="19" t="str">
        <f>IF($D790="","",INDEX(БЮДЖЕТ!$N:$N,SUMIFS(БЮДЖЕТ!$B:$B,БЮДЖЕТ!$P:$P,$D790)))</f>
        <v/>
      </c>
      <c r="G790" s="19" t="str">
        <f>IF($D790="","",INDEX(БЮДЖЕТ!$X:$X,SUMIFS(БЮДЖЕТ!$B:$B,БЮДЖЕТ!$P:$P,$D790)))</f>
        <v/>
      </c>
      <c r="H790" s="36"/>
      <c r="I790" s="30">
        <f>IF(D790="",0,IF(G790=ФИО!$Q$8,0,SUM(р_дни!$J:$J))+SUMIFS(факт_операции!$L:$L,факт_операции!$D:$D,D790,факт_операции!$I:$I,операции!$F$8)-SUMIFS(факт_операции!$L:$L,факт_операции!$D:$D,D790,факт_операции!$I:$I,операции!$F$9)+SUMIFS(факт_операции!$L:$L,факт_операции!$D:$D,D790,факт_операции!$I:$I,операции!$F$10)-SUMIFS(факт_операции!$L:$L,факт_операции!$D:$D,D790,факт_операции!$I:$I,операции!$F$11))</f>
        <v>0</v>
      </c>
      <c r="J790" s="48">
        <f>ROUND(IF(D790="",0,IF(SUM(р_дни!$J:$J)=0,0,(SUMIFS(БЮДЖЕТ!$V:$V,БЮДЖЕТ!$P:$P,$D790)*IF(G790=ФИО!$Q$8,0,SUM(р_дни!$J:$J))+SUMIFS(факт_операции!$Q:$Q,факт_операции!$D:$D,$D790)*1000)/SUM(р_дни!$J:$J)))/100,0)*100</f>
        <v>0</v>
      </c>
      <c r="K790" s="48">
        <f>IF(D790="",0,SUMIFS(факт_операции!$O:$O,факт_операции!$D:$D,D790)-IF(SUMIFS(факт_операции!$Q:$Q,факт_операции!$D:$D,D790)&lt;&gt;0,SUMIFS(факт_операции!$O:$O,факт_операции!$D:$D,D790,факт_операции!$N:$N,операции!$H$11),0))</f>
        <v>0</v>
      </c>
      <c r="L790" s="48">
        <f>IF(D790="",0,SUMIFS(факт_операции!$T:$T,факт_операции!$D:$D,D790))</f>
        <v>0</v>
      </c>
      <c r="M790" s="86">
        <f t="shared" si="25"/>
        <v>0</v>
      </c>
      <c r="N790" s="36"/>
      <c r="O790" s="92"/>
      <c r="P790" s="96"/>
    </row>
    <row r="791" spans="1:16" x14ac:dyDescent="0.25">
      <c r="A791" s="1"/>
      <c r="B791" s="1"/>
      <c r="C791" s="5">
        <f t="shared" si="26"/>
        <v>781</v>
      </c>
      <c r="D791" s="19" t="str">
        <f>IF(C791&gt;MAX(БЮДЖЕТ!$C:$C),"",INDEX(БЮДЖЕТ!$P$11:$P$9415,C791))</f>
        <v/>
      </c>
      <c r="E791" s="22">
        <f>IF(D791="",0,IF(COUNTIF(БЮДЖЕТ!$P:$P,D791)=1,0,1))</f>
        <v>0</v>
      </c>
      <c r="F791" s="19" t="str">
        <f>IF($D791="","",INDEX(БЮДЖЕТ!$N:$N,SUMIFS(БЮДЖЕТ!$B:$B,БЮДЖЕТ!$P:$P,$D791)))</f>
        <v/>
      </c>
      <c r="G791" s="19" t="str">
        <f>IF($D791="","",INDEX(БЮДЖЕТ!$X:$X,SUMIFS(БЮДЖЕТ!$B:$B,БЮДЖЕТ!$P:$P,$D791)))</f>
        <v/>
      </c>
      <c r="H791" s="36"/>
      <c r="I791" s="30">
        <f>IF(D791="",0,IF(G791=ФИО!$Q$8,0,SUM(р_дни!$J:$J))+SUMIFS(факт_операции!$L:$L,факт_операции!$D:$D,D791,факт_операции!$I:$I,операции!$F$8)-SUMIFS(факт_операции!$L:$L,факт_операции!$D:$D,D791,факт_операции!$I:$I,операции!$F$9)+SUMIFS(факт_операции!$L:$L,факт_операции!$D:$D,D791,факт_операции!$I:$I,операции!$F$10)-SUMIFS(факт_операции!$L:$L,факт_операции!$D:$D,D791,факт_операции!$I:$I,операции!$F$11))</f>
        <v>0</v>
      </c>
      <c r="J791" s="48">
        <f>ROUND(IF(D791="",0,IF(SUM(р_дни!$J:$J)=0,0,(SUMIFS(БЮДЖЕТ!$V:$V,БЮДЖЕТ!$P:$P,$D791)*IF(G791=ФИО!$Q$8,0,SUM(р_дни!$J:$J))+SUMIFS(факт_операции!$Q:$Q,факт_операции!$D:$D,$D791)*1000)/SUM(р_дни!$J:$J)))/100,0)*100</f>
        <v>0</v>
      </c>
      <c r="K791" s="48">
        <f>IF(D791="",0,SUMIFS(факт_операции!$O:$O,факт_операции!$D:$D,D791)-IF(SUMIFS(факт_операции!$Q:$Q,факт_операции!$D:$D,D791)&lt;&gt;0,SUMIFS(факт_операции!$O:$O,факт_операции!$D:$D,D791,факт_операции!$N:$N,операции!$H$11),0))</f>
        <v>0</v>
      </c>
      <c r="L791" s="48">
        <f>IF(D791="",0,SUMIFS(факт_операции!$T:$T,факт_операции!$D:$D,D791))</f>
        <v>0</v>
      </c>
      <c r="M791" s="86">
        <f t="shared" si="25"/>
        <v>0</v>
      </c>
      <c r="N791" s="36"/>
      <c r="O791" s="92"/>
      <c r="P791" s="96"/>
    </row>
    <row r="792" spans="1:16" x14ac:dyDescent="0.25">
      <c r="A792" s="1"/>
      <c r="B792" s="1"/>
      <c r="C792" s="5">
        <f t="shared" si="26"/>
        <v>782</v>
      </c>
      <c r="D792" s="19" t="str">
        <f>IF(C792&gt;MAX(БЮДЖЕТ!$C:$C),"",INDEX(БЮДЖЕТ!$P$11:$P$9415,C792))</f>
        <v/>
      </c>
      <c r="E792" s="22">
        <f>IF(D792="",0,IF(COUNTIF(БЮДЖЕТ!$P:$P,D792)=1,0,1))</f>
        <v>0</v>
      </c>
      <c r="F792" s="19" t="str">
        <f>IF($D792="","",INDEX(БЮДЖЕТ!$N:$N,SUMIFS(БЮДЖЕТ!$B:$B,БЮДЖЕТ!$P:$P,$D792)))</f>
        <v/>
      </c>
      <c r="G792" s="19" t="str">
        <f>IF($D792="","",INDEX(БЮДЖЕТ!$X:$X,SUMIFS(БЮДЖЕТ!$B:$B,БЮДЖЕТ!$P:$P,$D792)))</f>
        <v/>
      </c>
      <c r="H792" s="36"/>
      <c r="I792" s="30">
        <f>IF(D792="",0,IF(G792=ФИО!$Q$8,0,SUM(р_дни!$J:$J))+SUMIFS(факт_операции!$L:$L,факт_операции!$D:$D,D792,факт_операции!$I:$I,операции!$F$8)-SUMIFS(факт_операции!$L:$L,факт_операции!$D:$D,D792,факт_операции!$I:$I,операции!$F$9)+SUMIFS(факт_операции!$L:$L,факт_операции!$D:$D,D792,факт_операции!$I:$I,операции!$F$10)-SUMIFS(факт_операции!$L:$L,факт_операции!$D:$D,D792,факт_операции!$I:$I,операции!$F$11))</f>
        <v>0</v>
      </c>
      <c r="J792" s="48">
        <f>ROUND(IF(D792="",0,IF(SUM(р_дни!$J:$J)=0,0,(SUMIFS(БЮДЖЕТ!$V:$V,БЮДЖЕТ!$P:$P,$D792)*IF(G792=ФИО!$Q$8,0,SUM(р_дни!$J:$J))+SUMIFS(факт_операции!$Q:$Q,факт_операции!$D:$D,$D792)*1000)/SUM(р_дни!$J:$J)))/100,0)*100</f>
        <v>0</v>
      </c>
      <c r="K792" s="48">
        <f>IF(D792="",0,SUMIFS(факт_операции!$O:$O,факт_операции!$D:$D,D792)-IF(SUMIFS(факт_операции!$Q:$Q,факт_операции!$D:$D,D792)&lt;&gt;0,SUMIFS(факт_операции!$O:$O,факт_операции!$D:$D,D792,факт_операции!$N:$N,операции!$H$11),0))</f>
        <v>0</v>
      </c>
      <c r="L792" s="48">
        <f>IF(D792="",0,SUMIFS(факт_операции!$T:$T,факт_операции!$D:$D,D792))</f>
        <v>0</v>
      </c>
      <c r="M792" s="86">
        <f t="shared" si="25"/>
        <v>0</v>
      </c>
      <c r="N792" s="36"/>
      <c r="O792" s="92"/>
      <c r="P792" s="96"/>
    </row>
    <row r="793" spans="1:16" x14ac:dyDescent="0.25">
      <c r="A793" s="1"/>
      <c r="B793" s="1"/>
      <c r="C793" s="5">
        <f t="shared" si="26"/>
        <v>783</v>
      </c>
      <c r="D793" s="19" t="str">
        <f>IF(C793&gt;MAX(БЮДЖЕТ!$C:$C),"",INDEX(БЮДЖЕТ!$P$11:$P$9415,C793))</f>
        <v/>
      </c>
      <c r="E793" s="22">
        <f>IF(D793="",0,IF(COUNTIF(БЮДЖЕТ!$P:$P,D793)=1,0,1))</f>
        <v>0</v>
      </c>
      <c r="F793" s="19" t="str">
        <f>IF($D793="","",INDEX(БЮДЖЕТ!$N:$N,SUMIFS(БЮДЖЕТ!$B:$B,БЮДЖЕТ!$P:$P,$D793)))</f>
        <v/>
      </c>
      <c r="G793" s="19" t="str">
        <f>IF($D793="","",INDEX(БЮДЖЕТ!$X:$X,SUMIFS(БЮДЖЕТ!$B:$B,БЮДЖЕТ!$P:$P,$D793)))</f>
        <v/>
      </c>
      <c r="H793" s="36"/>
      <c r="I793" s="30">
        <f>IF(D793="",0,IF(G793=ФИО!$Q$8,0,SUM(р_дни!$J:$J))+SUMIFS(факт_операции!$L:$L,факт_операции!$D:$D,D793,факт_операции!$I:$I,операции!$F$8)-SUMIFS(факт_операции!$L:$L,факт_операции!$D:$D,D793,факт_операции!$I:$I,операции!$F$9)+SUMIFS(факт_операции!$L:$L,факт_операции!$D:$D,D793,факт_операции!$I:$I,операции!$F$10)-SUMIFS(факт_операции!$L:$L,факт_операции!$D:$D,D793,факт_операции!$I:$I,операции!$F$11))</f>
        <v>0</v>
      </c>
      <c r="J793" s="48">
        <f>ROUND(IF(D793="",0,IF(SUM(р_дни!$J:$J)=0,0,(SUMIFS(БЮДЖЕТ!$V:$V,БЮДЖЕТ!$P:$P,$D793)*IF(G793=ФИО!$Q$8,0,SUM(р_дни!$J:$J))+SUMIFS(факт_операции!$Q:$Q,факт_операции!$D:$D,$D793)*1000)/SUM(р_дни!$J:$J)))/100,0)*100</f>
        <v>0</v>
      </c>
      <c r="K793" s="48">
        <f>IF(D793="",0,SUMIFS(факт_операции!$O:$O,факт_операции!$D:$D,D793)-IF(SUMIFS(факт_операции!$Q:$Q,факт_операции!$D:$D,D793)&lt;&gt;0,SUMIFS(факт_операции!$O:$O,факт_операции!$D:$D,D793,факт_операции!$N:$N,операции!$H$11),0))</f>
        <v>0</v>
      </c>
      <c r="L793" s="48">
        <f>IF(D793="",0,SUMIFS(факт_операции!$T:$T,факт_операции!$D:$D,D793))</f>
        <v>0</v>
      </c>
      <c r="M793" s="86">
        <f t="shared" si="25"/>
        <v>0</v>
      </c>
      <c r="N793" s="36"/>
      <c r="O793" s="92"/>
      <c r="P793" s="96"/>
    </row>
    <row r="794" spans="1:16" x14ac:dyDescent="0.25">
      <c r="A794" s="1"/>
      <c r="B794" s="1"/>
      <c r="C794" s="5">
        <f t="shared" si="26"/>
        <v>784</v>
      </c>
      <c r="D794" s="19" t="str">
        <f>IF(C794&gt;MAX(БЮДЖЕТ!$C:$C),"",INDEX(БЮДЖЕТ!$P$11:$P$9415,C794))</f>
        <v/>
      </c>
      <c r="E794" s="22">
        <f>IF(D794="",0,IF(COUNTIF(БЮДЖЕТ!$P:$P,D794)=1,0,1))</f>
        <v>0</v>
      </c>
      <c r="F794" s="19" t="str">
        <f>IF($D794="","",INDEX(БЮДЖЕТ!$N:$N,SUMIFS(БЮДЖЕТ!$B:$B,БЮДЖЕТ!$P:$P,$D794)))</f>
        <v/>
      </c>
      <c r="G794" s="19" t="str">
        <f>IF($D794="","",INDEX(БЮДЖЕТ!$X:$X,SUMIFS(БЮДЖЕТ!$B:$B,БЮДЖЕТ!$P:$P,$D794)))</f>
        <v/>
      </c>
      <c r="H794" s="36"/>
      <c r="I794" s="30">
        <f>IF(D794="",0,IF(G794=ФИО!$Q$8,0,SUM(р_дни!$J:$J))+SUMIFS(факт_операции!$L:$L,факт_операции!$D:$D,D794,факт_операции!$I:$I,операции!$F$8)-SUMIFS(факт_операции!$L:$L,факт_операции!$D:$D,D794,факт_операции!$I:$I,операции!$F$9)+SUMIFS(факт_операции!$L:$L,факт_операции!$D:$D,D794,факт_операции!$I:$I,операции!$F$10)-SUMIFS(факт_операции!$L:$L,факт_операции!$D:$D,D794,факт_операции!$I:$I,операции!$F$11))</f>
        <v>0</v>
      </c>
      <c r="J794" s="48">
        <f>ROUND(IF(D794="",0,IF(SUM(р_дни!$J:$J)=0,0,(SUMIFS(БЮДЖЕТ!$V:$V,БЮДЖЕТ!$P:$P,$D794)*IF(G794=ФИО!$Q$8,0,SUM(р_дни!$J:$J))+SUMIFS(факт_операции!$Q:$Q,факт_операции!$D:$D,$D794)*1000)/SUM(р_дни!$J:$J)))/100,0)*100</f>
        <v>0</v>
      </c>
      <c r="K794" s="48">
        <f>IF(D794="",0,SUMIFS(факт_операции!$O:$O,факт_операции!$D:$D,D794)-IF(SUMIFS(факт_операции!$Q:$Q,факт_операции!$D:$D,D794)&lt;&gt;0,SUMIFS(факт_операции!$O:$O,факт_операции!$D:$D,D794,факт_операции!$N:$N,операции!$H$11),0))</f>
        <v>0</v>
      </c>
      <c r="L794" s="48">
        <f>IF(D794="",0,SUMIFS(факт_операции!$T:$T,факт_операции!$D:$D,D794))</f>
        <v>0</v>
      </c>
      <c r="M794" s="86">
        <f t="shared" si="25"/>
        <v>0</v>
      </c>
      <c r="N794" s="36"/>
      <c r="O794" s="92"/>
      <c r="P794" s="96"/>
    </row>
    <row r="795" spans="1:16" x14ac:dyDescent="0.25">
      <c r="A795" s="1"/>
      <c r="B795" s="1"/>
      <c r="C795" s="5">
        <f t="shared" si="26"/>
        <v>785</v>
      </c>
      <c r="D795" s="19" t="str">
        <f>IF(C795&gt;MAX(БЮДЖЕТ!$C:$C),"",INDEX(БЮДЖЕТ!$P$11:$P$9415,C795))</f>
        <v/>
      </c>
      <c r="E795" s="22">
        <f>IF(D795="",0,IF(COUNTIF(БЮДЖЕТ!$P:$P,D795)=1,0,1))</f>
        <v>0</v>
      </c>
      <c r="F795" s="19" t="str">
        <f>IF($D795="","",INDEX(БЮДЖЕТ!$N:$N,SUMIFS(БЮДЖЕТ!$B:$B,БЮДЖЕТ!$P:$P,$D795)))</f>
        <v/>
      </c>
      <c r="G795" s="19" t="str">
        <f>IF($D795="","",INDEX(БЮДЖЕТ!$X:$X,SUMIFS(БЮДЖЕТ!$B:$B,БЮДЖЕТ!$P:$P,$D795)))</f>
        <v/>
      </c>
      <c r="H795" s="36"/>
      <c r="I795" s="30">
        <f>IF(D795="",0,IF(G795=ФИО!$Q$8,0,SUM(р_дни!$J:$J))+SUMIFS(факт_операции!$L:$L,факт_операции!$D:$D,D795,факт_операции!$I:$I,операции!$F$8)-SUMIFS(факт_операции!$L:$L,факт_операции!$D:$D,D795,факт_операции!$I:$I,операции!$F$9)+SUMIFS(факт_операции!$L:$L,факт_операции!$D:$D,D795,факт_операции!$I:$I,операции!$F$10)-SUMIFS(факт_операции!$L:$L,факт_операции!$D:$D,D795,факт_операции!$I:$I,операции!$F$11))</f>
        <v>0</v>
      </c>
      <c r="J795" s="48">
        <f>ROUND(IF(D795="",0,IF(SUM(р_дни!$J:$J)=0,0,(SUMIFS(БЮДЖЕТ!$V:$V,БЮДЖЕТ!$P:$P,$D795)*IF(G795=ФИО!$Q$8,0,SUM(р_дни!$J:$J))+SUMIFS(факт_операции!$Q:$Q,факт_операции!$D:$D,$D795)*1000)/SUM(р_дни!$J:$J)))/100,0)*100</f>
        <v>0</v>
      </c>
      <c r="K795" s="48">
        <f>IF(D795="",0,SUMIFS(факт_операции!$O:$O,факт_операции!$D:$D,D795)-IF(SUMIFS(факт_операции!$Q:$Q,факт_операции!$D:$D,D795)&lt;&gt;0,SUMIFS(факт_операции!$O:$O,факт_операции!$D:$D,D795,факт_операции!$N:$N,операции!$H$11),0))</f>
        <v>0</v>
      </c>
      <c r="L795" s="48">
        <f>IF(D795="",0,SUMIFS(факт_операции!$T:$T,факт_операции!$D:$D,D795))</f>
        <v>0</v>
      </c>
      <c r="M795" s="86">
        <f t="shared" si="25"/>
        <v>0</v>
      </c>
      <c r="N795" s="36"/>
      <c r="O795" s="92"/>
      <c r="P795" s="96"/>
    </row>
    <row r="796" spans="1:16" x14ac:dyDescent="0.25">
      <c r="A796" s="1"/>
      <c r="B796" s="1"/>
      <c r="C796" s="5">
        <f t="shared" si="26"/>
        <v>786</v>
      </c>
      <c r="D796" s="19" t="str">
        <f>IF(C796&gt;MAX(БЮДЖЕТ!$C:$C),"",INDEX(БЮДЖЕТ!$P$11:$P$9415,C796))</f>
        <v/>
      </c>
      <c r="E796" s="22">
        <f>IF(D796="",0,IF(COUNTIF(БЮДЖЕТ!$P:$P,D796)=1,0,1))</f>
        <v>0</v>
      </c>
      <c r="F796" s="19" t="str">
        <f>IF($D796="","",INDEX(БЮДЖЕТ!$N:$N,SUMIFS(БЮДЖЕТ!$B:$B,БЮДЖЕТ!$P:$P,$D796)))</f>
        <v/>
      </c>
      <c r="G796" s="19" t="str">
        <f>IF($D796="","",INDEX(БЮДЖЕТ!$X:$X,SUMIFS(БЮДЖЕТ!$B:$B,БЮДЖЕТ!$P:$P,$D796)))</f>
        <v/>
      </c>
      <c r="H796" s="36"/>
      <c r="I796" s="30">
        <f>IF(D796="",0,IF(G796=ФИО!$Q$8,0,SUM(р_дни!$J:$J))+SUMIFS(факт_операции!$L:$L,факт_операции!$D:$D,D796,факт_операции!$I:$I,операции!$F$8)-SUMIFS(факт_операции!$L:$L,факт_операции!$D:$D,D796,факт_операции!$I:$I,операции!$F$9)+SUMIFS(факт_операции!$L:$L,факт_операции!$D:$D,D796,факт_операции!$I:$I,операции!$F$10)-SUMIFS(факт_операции!$L:$L,факт_операции!$D:$D,D796,факт_операции!$I:$I,операции!$F$11))</f>
        <v>0</v>
      </c>
      <c r="J796" s="48">
        <f>ROUND(IF(D796="",0,IF(SUM(р_дни!$J:$J)=0,0,(SUMIFS(БЮДЖЕТ!$V:$V,БЮДЖЕТ!$P:$P,$D796)*IF(G796=ФИО!$Q$8,0,SUM(р_дни!$J:$J))+SUMIFS(факт_операции!$Q:$Q,факт_операции!$D:$D,$D796)*1000)/SUM(р_дни!$J:$J)))/100,0)*100</f>
        <v>0</v>
      </c>
      <c r="K796" s="48">
        <f>IF(D796="",0,SUMIFS(факт_операции!$O:$O,факт_операции!$D:$D,D796)-IF(SUMIFS(факт_операции!$Q:$Q,факт_операции!$D:$D,D796)&lt;&gt;0,SUMIFS(факт_операции!$O:$O,факт_операции!$D:$D,D796,факт_операции!$N:$N,операции!$H$11),0))</f>
        <v>0</v>
      </c>
      <c r="L796" s="48">
        <f>IF(D796="",0,SUMIFS(факт_операции!$T:$T,факт_операции!$D:$D,D796))</f>
        <v>0</v>
      </c>
      <c r="M796" s="86">
        <f t="shared" si="25"/>
        <v>0</v>
      </c>
      <c r="N796" s="36"/>
      <c r="O796" s="92"/>
      <c r="P796" s="96"/>
    </row>
    <row r="797" spans="1:16" x14ac:dyDescent="0.25">
      <c r="A797" s="1"/>
      <c r="B797" s="1"/>
      <c r="C797" s="5">
        <f t="shared" si="26"/>
        <v>787</v>
      </c>
      <c r="D797" s="19" t="str">
        <f>IF(C797&gt;MAX(БЮДЖЕТ!$C:$C),"",INDEX(БЮДЖЕТ!$P$11:$P$9415,C797))</f>
        <v/>
      </c>
      <c r="E797" s="22">
        <f>IF(D797="",0,IF(COUNTIF(БЮДЖЕТ!$P:$P,D797)=1,0,1))</f>
        <v>0</v>
      </c>
      <c r="F797" s="19" t="str">
        <f>IF($D797="","",INDEX(БЮДЖЕТ!$N:$N,SUMIFS(БЮДЖЕТ!$B:$B,БЮДЖЕТ!$P:$P,$D797)))</f>
        <v/>
      </c>
      <c r="G797" s="19" t="str">
        <f>IF($D797="","",INDEX(БЮДЖЕТ!$X:$X,SUMIFS(БЮДЖЕТ!$B:$B,БЮДЖЕТ!$P:$P,$D797)))</f>
        <v/>
      </c>
      <c r="H797" s="36"/>
      <c r="I797" s="30">
        <f>IF(D797="",0,IF(G797=ФИО!$Q$8,0,SUM(р_дни!$J:$J))+SUMIFS(факт_операции!$L:$L,факт_операции!$D:$D,D797,факт_операции!$I:$I,операции!$F$8)-SUMIFS(факт_операции!$L:$L,факт_операции!$D:$D,D797,факт_операции!$I:$I,операции!$F$9)+SUMIFS(факт_операции!$L:$L,факт_операции!$D:$D,D797,факт_операции!$I:$I,операции!$F$10)-SUMIFS(факт_операции!$L:$L,факт_операции!$D:$D,D797,факт_операции!$I:$I,операции!$F$11))</f>
        <v>0</v>
      </c>
      <c r="J797" s="48">
        <f>ROUND(IF(D797="",0,IF(SUM(р_дни!$J:$J)=0,0,(SUMIFS(БЮДЖЕТ!$V:$V,БЮДЖЕТ!$P:$P,$D797)*IF(G797=ФИО!$Q$8,0,SUM(р_дни!$J:$J))+SUMIFS(факт_операции!$Q:$Q,факт_операции!$D:$D,$D797)*1000)/SUM(р_дни!$J:$J)))/100,0)*100</f>
        <v>0</v>
      </c>
      <c r="K797" s="48">
        <f>IF(D797="",0,SUMIFS(факт_операции!$O:$O,факт_операции!$D:$D,D797)-IF(SUMIFS(факт_операции!$Q:$Q,факт_операции!$D:$D,D797)&lt;&gt;0,SUMIFS(факт_операции!$O:$O,факт_операции!$D:$D,D797,факт_операции!$N:$N,операции!$H$11),0))</f>
        <v>0</v>
      </c>
      <c r="L797" s="48">
        <f>IF(D797="",0,SUMIFS(факт_операции!$T:$T,факт_операции!$D:$D,D797))</f>
        <v>0</v>
      </c>
      <c r="M797" s="86">
        <f t="shared" si="25"/>
        <v>0</v>
      </c>
      <c r="N797" s="36"/>
      <c r="O797" s="92"/>
      <c r="P797" s="96"/>
    </row>
    <row r="798" spans="1:16" x14ac:dyDescent="0.25">
      <c r="A798" s="1"/>
      <c r="B798" s="1"/>
      <c r="C798" s="5">
        <f t="shared" si="26"/>
        <v>788</v>
      </c>
      <c r="D798" s="19" t="str">
        <f>IF(C798&gt;MAX(БЮДЖЕТ!$C:$C),"",INDEX(БЮДЖЕТ!$P$11:$P$9415,C798))</f>
        <v/>
      </c>
      <c r="E798" s="22">
        <f>IF(D798="",0,IF(COUNTIF(БЮДЖЕТ!$P:$P,D798)=1,0,1))</f>
        <v>0</v>
      </c>
      <c r="F798" s="19" t="str">
        <f>IF($D798="","",INDEX(БЮДЖЕТ!$N:$N,SUMIFS(БЮДЖЕТ!$B:$B,БЮДЖЕТ!$P:$P,$D798)))</f>
        <v/>
      </c>
      <c r="G798" s="19" t="str">
        <f>IF($D798="","",INDEX(БЮДЖЕТ!$X:$X,SUMIFS(БЮДЖЕТ!$B:$B,БЮДЖЕТ!$P:$P,$D798)))</f>
        <v/>
      </c>
      <c r="H798" s="36"/>
      <c r="I798" s="30">
        <f>IF(D798="",0,IF(G798=ФИО!$Q$8,0,SUM(р_дни!$J:$J))+SUMIFS(факт_операции!$L:$L,факт_операции!$D:$D,D798,факт_операции!$I:$I,операции!$F$8)-SUMIFS(факт_операции!$L:$L,факт_операции!$D:$D,D798,факт_операции!$I:$I,операции!$F$9)+SUMIFS(факт_операции!$L:$L,факт_операции!$D:$D,D798,факт_операции!$I:$I,операции!$F$10)-SUMIFS(факт_операции!$L:$L,факт_операции!$D:$D,D798,факт_операции!$I:$I,операции!$F$11))</f>
        <v>0</v>
      </c>
      <c r="J798" s="48">
        <f>ROUND(IF(D798="",0,IF(SUM(р_дни!$J:$J)=0,0,(SUMIFS(БЮДЖЕТ!$V:$V,БЮДЖЕТ!$P:$P,$D798)*IF(G798=ФИО!$Q$8,0,SUM(р_дни!$J:$J))+SUMIFS(факт_операции!$Q:$Q,факт_операции!$D:$D,$D798)*1000)/SUM(р_дни!$J:$J)))/100,0)*100</f>
        <v>0</v>
      </c>
      <c r="K798" s="48">
        <f>IF(D798="",0,SUMIFS(факт_операции!$O:$O,факт_операции!$D:$D,D798)-IF(SUMIFS(факт_операции!$Q:$Q,факт_операции!$D:$D,D798)&lt;&gt;0,SUMIFS(факт_операции!$O:$O,факт_операции!$D:$D,D798,факт_операции!$N:$N,операции!$H$11),0))</f>
        <v>0</v>
      </c>
      <c r="L798" s="48">
        <f>IF(D798="",0,SUMIFS(факт_операции!$T:$T,факт_операции!$D:$D,D798))</f>
        <v>0</v>
      </c>
      <c r="M798" s="86">
        <f t="shared" si="25"/>
        <v>0</v>
      </c>
      <c r="N798" s="36"/>
      <c r="O798" s="92"/>
      <c r="P798" s="96"/>
    </row>
    <row r="799" spans="1:16" x14ac:dyDescent="0.25">
      <c r="A799" s="1"/>
      <c r="B799" s="1"/>
      <c r="C799" s="5">
        <f t="shared" si="26"/>
        <v>789</v>
      </c>
      <c r="D799" s="19" t="str">
        <f>IF(C799&gt;MAX(БЮДЖЕТ!$C:$C),"",INDEX(БЮДЖЕТ!$P$11:$P$9415,C799))</f>
        <v/>
      </c>
      <c r="E799" s="22">
        <f>IF(D799="",0,IF(COUNTIF(БЮДЖЕТ!$P:$P,D799)=1,0,1))</f>
        <v>0</v>
      </c>
      <c r="F799" s="19" t="str">
        <f>IF($D799="","",INDEX(БЮДЖЕТ!$N:$N,SUMIFS(БЮДЖЕТ!$B:$B,БЮДЖЕТ!$P:$P,$D799)))</f>
        <v/>
      </c>
      <c r="G799" s="19" t="str">
        <f>IF($D799="","",INDEX(БЮДЖЕТ!$X:$X,SUMIFS(БЮДЖЕТ!$B:$B,БЮДЖЕТ!$P:$P,$D799)))</f>
        <v/>
      </c>
      <c r="H799" s="36"/>
      <c r="I799" s="30">
        <f>IF(D799="",0,IF(G799=ФИО!$Q$8,0,SUM(р_дни!$J:$J))+SUMIFS(факт_операции!$L:$L,факт_операции!$D:$D,D799,факт_операции!$I:$I,операции!$F$8)-SUMIFS(факт_операции!$L:$L,факт_операции!$D:$D,D799,факт_операции!$I:$I,операции!$F$9)+SUMIFS(факт_операции!$L:$L,факт_операции!$D:$D,D799,факт_операции!$I:$I,операции!$F$10)-SUMIFS(факт_операции!$L:$L,факт_операции!$D:$D,D799,факт_операции!$I:$I,операции!$F$11))</f>
        <v>0</v>
      </c>
      <c r="J799" s="48">
        <f>ROUND(IF(D799="",0,IF(SUM(р_дни!$J:$J)=0,0,(SUMIFS(БЮДЖЕТ!$V:$V,БЮДЖЕТ!$P:$P,$D799)*IF(G799=ФИО!$Q$8,0,SUM(р_дни!$J:$J))+SUMIFS(факт_операции!$Q:$Q,факт_операции!$D:$D,$D799)*1000)/SUM(р_дни!$J:$J)))/100,0)*100</f>
        <v>0</v>
      </c>
      <c r="K799" s="48">
        <f>IF(D799="",0,SUMIFS(факт_операции!$O:$O,факт_операции!$D:$D,D799)-IF(SUMIFS(факт_операции!$Q:$Q,факт_операции!$D:$D,D799)&lt;&gt;0,SUMIFS(факт_операции!$O:$O,факт_операции!$D:$D,D799,факт_операции!$N:$N,операции!$H$11),0))</f>
        <v>0</v>
      </c>
      <c r="L799" s="48">
        <f>IF(D799="",0,SUMIFS(факт_операции!$T:$T,факт_операции!$D:$D,D799))</f>
        <v>0</v>
      </c>
      <c r="M799" s="86">
        <f t="shared" si="25"/>
        <v>0</v>
      </c>
      <c r="N799" s="36"/>
      <c r="O799" s="92"/>
      <c r="P799" s="96"/>
    </row>
    <row r="800" spans="1:16" x14ac:dyDescent="0.25">
      <c r="A800" s="1"/>
      <c r="B800" s="1"/>
      <c r="C800" s="5">
        <f t="shared" si="26"/>
        <v>790</v>
      </c>
      <c r="D800" s="19" t="str">
        <f>IF(C800&gt;MAX(БЮДЖЕТ!$C:$C),"",INDEX(БЮДЖЕТ!$P$11:$P$9415,C800))</f>
        <v/>
      </c>
      <c r="E800" s="22">
        <f>IF(D800="",0,IF(COUNTIF(БЮДЖЕТ!$P:$P,D800)=1,0,1))</f>
        <v>0</v>
      </c>
      <c r="F800" s="19" t="str">
        <f>IF($D800="","",INDEX(БЮДЖЕТ!$N:$N,SUMIFS(БЮДЖЕТ!$B:$B,БЮДЖЕТ!$P:$P,$D800)))</f>
        <v/>
      </c>
      <c r="G800" s="19" t="str">
        <f>IF($D800="","",INDEX(БЮДЖЕТ!$X:$X,SUMIFS(БЮДЖЕТ!$B:$B,БЮДЖЕТ!$P:$P,$D800)))</f>
        <v/>
      </c>
      <c r="H800" s="36"/>
      <c r="I800" s="30">
        <f>IF(D800="",0,IF(G800=ФИО!$Q$8,0,SUM(р_дни!$J:$J))+SUMIFS(факт_операции!$L:$L,факт_операции!$D:$D,D800,факт_операции!$I:$I,операции!$F$8)-SUMIFS(факт_операции!$L:$L,факт_операции!$D:$D,D800,факт_операции!$I:$I,операции!$F$9)+SUMIFS(факт_операции!$L:$L,факт_операции!$D:$D,D800,факт_операции!$I:$I,операции!$F$10)-SUMIFS(факт_операции!$L:$L,факт_операции!$D:$D,D800,факт_операции!$I:$I,операции!$F$11))</f>
        <v>0</v>
      </c>
      <c r="J800" s="48">
        <f>ROUND(IF(D800="",0,IF(SUM(р_дни!$J:$J)=0,0,(SUMIFS(БЮДЖЕТ!$V:$V,БЮДЖЕТ!$P:$P,$D800)*IF(G800=ФИО!$Q$8,0,SUM(р_дни!$J:$J))+SUMIFS(факт_операции!$Q:$Q,факт_операции!$D:$D,$D800)*1000)/SUM(р_дни!$J:$J)))/100,0)*100</f>
        <v>0</v>
      </c>
      <c r="K800" s="48">
        <f>IF(D800="",0,SUMIFS(факт_операции!$O:$O,факт_операции!$D:$D,D800)-IF(SUMIFS(факт_операции!$Q:$Q,факт_операции!$D:$D,D800)&lt;&gt;0,SUMIFS(факт_операции!$O:$O,факт_операции!$D:$D,D800,факт_операции!$N:$N,операции!$H$11),0))</f>
        <v>0</v>
      </c>
      <c r="L800" s="48">
        <f>IF(D800="",0,SUMIFS(факт_операции!$T:$T,факт_операции!$D:$D,D800))</f>
        <v>0</v>
      </c>
      <c r="M800" s="86">
        <f t="shared" si="25"/>
        <v>0</v>
      </c>
      <c r="N800" s="36"/>
      <c r="O800" s="92"/>
      <c r="P800" s="96"/>
    </row>
    <row r="801" spans="1:16" x14ac:dyDescent="0.25">
      <c r="A801" s="1"/>
      <c r="B801" s="1"/>
      <c r="C801" s="5">
        <f t="shared" si="26"/>
        <v>791</v>
      </c>
      <c r="D801" s="19" t="str">
        <f>IF(C801&gt;MAX(БЮДЖЕТ!$C:$C),"",INDEX(БЮДЖЕТ!$P$11:$P$9415,C801))</f>
        <v/>
      </c>
      <c r="E801" s="22">
        <f>IF(D801="",0,IF(COUNTIF(БЮДЖЕТ!$P:$P,D801)=1,0,1))</f>
        <v>0</v>
      </c>
      <c r="F801" s="19" t="str">
        <f>IF($D801="","",INDEX(БЮДЖЕТ!$N:$N,SUMIFS(БЮДЖЕТ!$B:$B,БЮДЖЕТ!$P:$P,$D801)))</f>
        <v/>
      </c>
      <c r="G801" s="19" t="str">
        <f>IF($D801="","",INDEX(БЮДЖЕТ!$X:$X,SUMIFS(БЮДЖЕТ!$B:$B,БЮДЖЕТ!$P:$P,$D801)))</f>
        <v/>
      </c>
      <c r="H801" s="36"/>
      <c r="I801" s="30">
        <f>IF(D801="",0,IF(G801=ФИО!$Q$8,0,SUM(р_дни!$J:$J))+SUMIFS(факт_операции!$L:$L,факт_операции!$D:$D,D801,факт_операции!$I:$I,операции!$F$8)-SUMIFS(факт_операции!$L:$L,факт_операции!$D:$D,D801,факт_операции!$I:$I,операции!$F$9)+SUMIFS(факт_операции!$L:$L,факт_операции!$D:$D,D801,факт_операции!$I:$I,операции!$F$10)-SUMIFS(факт_операции!$L:$L,факт_операции!$D:$D,D801,факт_операции!$I:$I,операции!$F$11))</f>
        <v>0</v>
      </c>
      <c r="J801" s="48">
        <f>ROUND(IF(D801="",0,IF(SUM(р_дни!$J:$J)=0,0,(SUMIFS(БЮДЖЕТ!$V:$V,БЮДЖЕТ!$P:$P,$D801)*IF(G801=ФИО!$Q$8,0,SUM(р_дни!$J:$J))+SUMIFS(факт_операции!$Q:$Q,факт_операции!$D:$D,$D801)*1000)/SUM(р_дни!$J:$J)))/100,0)*100</f>
        <v>0</v>
      </c>
      <c r="K801" s="48">
        <f>IF(D801="",0,SUMIFS(факт_операции!$O:$O,факт_операции!$D:$D,D801)-IF(SUMIFS(факт_операции!$Q:$Q,факт_операции!$D:$D,D801)&lt;&gt;0,SUMIFS(факт_операции!$O:$O,факт_операции!$D:$D,D801,факт_операции!$N:$N,операции!$H$11),0))</f>
        <v>0</v>
      </c>
      <c r="L801" s="48">
        <f>IF(D801="",0,SUMIFS(факт_операции!$T:$T,факт_операции!$D:$D,D801))</f>
        <v>0</v>
      </c>
      <c r="M801" s="86">
        <f t="shared" si="25"/>
        <v>0</v>
      </c>
      <c r="N801" s="36"/>
      <c r="O801" s="92"/>
      <c r="P801" s="96"/>
    </row>
    <row r="802" spans="1:16" x14ac:dyDescent="0.25">
      <c r="A802" s="1"/>
      <c r="B802" s="1"/>
      <c r="C802" s="5">
        <f t="shared" si="26"/>
        <v>792</v>
      </c>
      <c r="D802" s="19" t="str">
        <f>IF(C802&gt;MAX(БЮДЖЕТ!$C:$C),"",INDEX(БЮДЖЕТ!$P$11:$P$9415,C802))</f>
        <v/>
      </c>
      <c r="E802" s="22">
        <f>IF(D802="",0,IF(COUNTIF(БЮДЖЕТ!$P:$P,D802)=1,0,1))</f>
        <v>0</v>
      </c>
      <c r="F802" s="19" t="str">
        <f>IF($D802="","",INDEX(БЮДЖЕТ!$N:$N,SUMIFS(БЮДЖЕТ!$B:$B,БЮДЖЕТ!$P:$P,$D802)))</f>
        <v/>
      </c>
      <c r="G802" s="19" t="str">
        <f>IF($D802="","",INDEX(БЮДЖЕТ!$X:$X,SUMIFS(БЮДЖЕТ!$B:$B,БЮДЖЕТ!$P:$P,$D802)))</f>
        <v/>
      </c>
      <c r="H802" s="36"/>
      <c r="I802" s="30">
        <f>IF(D802="",0,IF(G802=ФИО!$Q$8,0,SUM(р_дни!$J:$J))+SUMIFS(факт_операции!$L:$L,факт_операции!$D:$D,D802,факт_операции!$I:$I,операции!$F$8)-SUMIFS(факт_операции!$L:$L,факт_операции!$D:$D,D802,факт_операции!$I:$I,операции!$F$9)+SUMIFS(факт_операции!$L:$L,факт_операции!$D:$D,D802,факт_операции!$I:$I,операции!$F$10)-SUMIFS(факт_операции!$L:$L,факт_операции!$D:$D,D802,факт_операции!$I:$I,операции!$F$11))</f>
        <v>0</v>
      </c>
      <c r="J802" s="48">
        <f>ROUND(IF(D802="",0,IF(SUM(р_дни!$J:$J)=0,0,(SUMIFS(БЮДЖЕТ!$V:$V,БЮДЖЕТ!$P:$P,$D802)*IF(G802=ФИО!$Q$8,0,SUM(р_дни!$J:$J))+SUMIFS(факт_операции!$Q:$Q,факт_операции!$D:$D,$D802)*1000)/SUM(р_дни!$J:$J)))/100,0)*100</f>
        <v>0</v>
      </c>
      <c r="K802" s="48">
        <f>IF(D802="",0,SUMIFS(факт_операции!$O:$O,факт_операции!$D:$D,D802)-IF(SUMIFS(факт_операции!$Q:$Q,факт_операции!$D:$D,D802)&lt;&gt;0,SUMIFS(факт_операции!$O:$O,факт_операции!$D:$D,D802,факт_операции!$N:$N,операции!$H$11),0))</f>
        <v>0</v>
      </c>
      <c r="L802" s="48">
        <f>IF(D802="",0,SUMIFS(факт_операции!$T:$T,факт_операции!$D:$D,D802))</f>
        <v>0</v>
      </c>
      <c r="M802" s="86">
        <f t="shared" si="25"/>
        <v>0</v>
      </c>
      <c r="N802" s="36"/>
      <c r="O802" s="92"/>
      <c r="P802" s="96"/>
    </row>
    <row r="803" spans="1:16" x14ac:dyDescent="0.25">
      <c r="A803" s="1"/>
      <c r="B803" s="1"/>
      <c r="C803" s="5">
        <f t="shared" si="26"/>
        <v>793</v>
      </c>
      <c r="D803" s="19" t="str">
        <f>IF(C803&gt;MAX(БЮДЖЕТ!$C:$C),"",INDEX(БЮДЖЕТ!$P$11:$P$9415,C803))</f>
        <v/>
      </c>
      <c r="E803" s="22">
        <f>IF(D803="",0,IF(COUNTIF(БЮДЖЕТ!$P:$P,D803)=1,0,1))</f>
        <v>0</v>
      </c>
      <c r="F803" s="19" t="str">
        <f>IF($D803="","",INDEX(БЮДЖЕТ!$N:$N,SUMIFS(БЮДЖЕТ!$B:$B,БЮДЖЕТ!$P:$P,$D803)))</f>
        <v/>
      </c>
      <c r="G803" s="19" t="str">
        <f>IF($D803="","",INDEX(БЮДЖЕТ!$X:$X,SUMIFS(БЮДЖЕТ!$B:$B,БЮДЖЕТ!$P:$P,$D803)))</f>
        <v/>
      </c>
      <c r="H803" s="36"/>
      <c r="I803" s="30">
        <f>IF(D803="",0,IF(G803=ФИО!$Q$8,0,SUM(р_дни!$J:$J))+SUMIFS(факт_операции!$L:$L,факт_операции!$D:$D,D803,факт_операции!$I:$I,операции!$F$8)-SUMIFS(факт_операции!$L:$L,факт_операции!$D:$D,D803,факт_операции!$I:$I,операции!$F$9)+SUMIFS(факт_операции!$L:$L,факт_операции!$D:$D,D803,факт_операции!$I:$I,операции!$F$10)-SUMIFS(факт_операции!$L:$L,факт_операции!$D:$D,D803,факт_операции!$I:$I,операции!$F$11))</f>
        <v>0</v>
      </c>
      <c r="J803" s="48">
        <f>ROUND(IF(D803="",0,IF(SUM(р_дни!$J:$J)=0,0,(SUMIFS(БЮДЖЕТ!$V:$V,БЮДЖЕТ!$P:$P,$D803)*IF(G803=ФИО!$Q$8,0,SUM(р_дни!$J:$J))+SUMIFS(факт_операции!$Q:$Q,факт_операции!$D:$D,$D803)*1000)/SUM(р_дни!$J:$J)))/100,0)*100</f>
        <v>0</v>
      </c>
      <c r="K803" s="48">
        <f>IF(D803="",0,SUMIFS(факт_операции!$O:$O,факт_операции!$D:$D,D803)-IF(SUMIFS(факт_операции!$Q:$Q,факт_операции!$D:$D,D803)&lt;&gt;0,SUMIFS(факт_операции!$O:$O,факт_операции!$D:$D,D803,факт_операции!$N:$N,операции!$H$11),0))</f>
        <v>0</v>
      </c>
      <c r="L803" s="48">
        <f>IF(D803="",0,SUMIFS(факт_операции!$T:$T,факт_операции!$D:$D,D803))</f>
        <v>0</v>
      </c>
      <c r="M803" s="86">
        <f t="shared" si="25"/>
        <v>0</v>
      </c>
      <c r="N803" s="36"/>
      <c r="O803" s="92"/>
      <c r="P803" s="96"/>
    </row>
    <row r="804" spans="1:16" x14ac:dyDescent="0.25">
      <c r="A804" s="1"/>
      <c r="B804" s="1"/>
      <c r="C804" s="5">
        <f t="shared" si="26"/>
        <v>794</v>
      </c>
      <c r="D804" s="19" t="str">
        <f>IF(C804&gt;MAX(БЮДЖЕТ!$C:$C),"",INDEX(БЮДЖЕТ!$P$11:$P$9415,C804))</f>
        <v/>
      </c>
      <c r="E804" s="22">
        <f>IF(D804="",0,IF(COUNTIF(БЮДЖЕТ!$P:$P,D804)=1,0,1))</f>
        <v>0</v>
      </c>
      <c r="F804" s="19" t="str">
        <f>IF($D804="","",INDEX(БЮДЖЕТ!$N:$N,SUMIFS(БЮДЖЕТ!$B:$B,БЮДЖЕТ!$P:$P,$D804)))</f>
        <v/>
      </c>
      <c r="G804" s="19" t="str">
        <f>IF($D804="","",INDEX(БЮДЖЕТ!$X:$X,SUMIFS(БЮДЖЕТ!$B:$B,БЮДЖЕТ!$P:$P,$D804)))</f>
        <v/>
      </c>
      <c r="H804" s="36"/>
      <c r="I804" s="30">
        <f>IF(D804="",0,IF(G804=ФИО!$Q$8,0,SUM(р_дни!$J:$J))+SUMIFS(факт_операции!$L:$L,факт_операции!$D:$D,D804,факт_операции!$I:$I,операции!$F$8)-SUMIFS(факт_операции!$L:$L,факт_операции!$D:$D,D804,факт_операции!$I:$I,операции!$F$9)+SUMIFS(факт_операции!$L:$L,факт_операции!$D:$D,D804,факт_операции!$I:$I,операции!$F$10)-SUMIFS(факт_операции!$L:$L,факт_операции!$D:$D,D804,факт_операции!$I:$I,операции!$F$11))</f>
        <v>0</v>
      </c>
      <c r="J804" s="48">
        <f>ROUND(IF(D804="",0,IF(SUM(р_дни!$J:$J)=0,0,(SUMIFS(БЮДЖЕТ!$V:$V,БЮДЖЕТ!$P:$P,$D804)*IF(G804=ФИО!$Q$8,0,SUM(р_дни!$J:$J))+SUMIFS(факт_операции!$Q:$Q,факт_операции!$D:$D,$D804)*1000)/SUM(р_дни!$J:$J)))/100,0)*100</f>
        <v>0</v>
      </c>
      <c r="K804" s="48">
        <f>IF(D804="",0,SUMIFS(факт_операции!$O:$O,факт_операции!$D:$D,D804)-IF(SUMIFS(факт_операции!$Q:$Q,факт_операции!$D:$D,D804)&lt;&gt;0,SUMIFS(факт_операции!$O:$O,факт_операции!$D:$D,D804,факт_операции!$N:$N,операции!$H$11),0))</f>
        <v>0</v>
      </c>
      <c r="L804" s="48">
        <f>IF(D804="",0,SUMIFS(факт_операции!$T:$T,факт_операции!$D:$D,D804))</f>
        <v>0</v>
      </c>
      <c r="M804" s="86">
        <f t="shared" si="25"/>
        <v>0</v>
      </c>
      <c r="N804" s="36"/>
      <c r="O804" s="92"/>
      <c r="P804" s="96"/>
    </row>
    <row r="805" spans="1:16" x14ac:dyDescent="0.25">
      <c r="A805" s="1"/>
      <c r="B805" s="1"/>
      <c r="C805" s="5">
        <f t="shared" si="26"/>
        <v>795</v>
      </c>
      <c r="D805" s="19" t="str">
        <f>IF(C805&gt;MAX(БЮДЖЕТ!$C:$C),"",INDEX(БЮДЖЕТ!$P$11:$P$9415,C805))</f>
        <v/>
      </c>
      <c r="E805" s="22">
        <f>IF(D805="",0,IF(COUNTIF(БЮДЖЕТ!$P:$P,D805)=1,0,1))</f>
        <v>0</v>
      </c>
      <c r="F805" s="19" t="str">
        <f>IF($D805="","",INDEX(БЮДЖЕТ!$N:$N,SUMIFS(БЮДЖЕТ!$B:$B,БЮДЖЕТ!$P:$P,$D805)))</f>
        <v/>
      </c>
      <c r="G805" s="19" t="str">
        <f>IF($D805="","",INDEX(БЮДЖЕТ!$X:$X,SUMIFS(БЮДЖЕТ!$B:$B,БЮДЖЕТ!$P:$P,$D805)))</f>
        <v/>
      </c>
      <c r="H805" s="36"/>
      <c r="I805" s="30">
        <f>IF(D805="",0,IF(G805=ФИО!$Q$8,0,SUM(р_дни!$J:$J))+SUMIFS(факт_операции!$L:$L,факт_операции!$D:$D,D805,факт_операции!$I:$I,операции!$F$8)-SUMIFS(факт_операции!$L:$L,факт_операции!$D:$D,D805,факт_операции!$I:$I,операции!$F$9)+SUMIFS(факт_операции!$L:$L,факт_операции!$D:$D,D805,факт_операции!$I:$I,операции!$F$10)-SUMIFS(факт_операции!$L:$L,факт_операции!$D:$D,D805,факт_операции!$I:$I,операции!$F$11))</f>
        <v>0</v>
      </c>
      <c r="J805" s="48">
        <f>ROUND(IF(D805="",0,IF(SUM(р_дни!$J:$J)=0,0,(SUMIFS(БЮДЖЕТ!$V:$V,БЮДЖЕТ!$P:$P,$D805)*IF(G805=ФИО!$Q$8,0,SUM(р_дни!$J:$J))+SUMIFS(факт_операции!$Q:$Q,факт_операции!$D:$D,$D805)*1000)/SUM(р_дни!$J:$J)))/100,0)*100</f>
        <v>0</v>
      </c>
      <c r="K805" s="48">
        <f>IF(D805="",0,SUMIFS(факт_операции!$O:$O,факт_операции!$D:$D,D805)-IF(SUMIFS(факт_операции!$Q:$Q,факт_операции!$D:$D,D805)&lt;&gt;0,SUMIFS(факт_операции!$O:$O,факт_операции!$D:$D,D805,факт_операции!$N:$N,операции!$H$11),0))</f>
        <v>0</v>
      </c>
      <c r="L805" s="48">
        <f>IF(D805="",0,SUMIFS(факт_операции!$T:$T,факт_операции!$D:$D,D805))</f>
        <v>0</v>
      </c>
      <c r="M805" s="86">
        <f t="shared" si="25"/>
        <v>0</v>
      </c>
      <c r="N805" s="36"/>
      <c r="O805" s="92"/>
      <c r="P805" s="96"/>
    </row>
    <row r="806" spans="1:16" x14ac:dyDescent="0.25">
      <c r="A806" s="1"/>
      <c r="B806" s="1"/>
      <c r="C806" s="5">
        <f t="shared" si="26"/>
        <v>796</v>
      </c>
      <c r="D806" s="19" t="str">
        <f>IF(C806&gt;MAX(БЮДЖЕТ!$C:$C),"",INDEX(БЮДЖЕТ!$P$11:$P$9415,C806))</f>
        <v/>
      </c>
      <c r="E806" s="22">
        <f>IF(D806="",0,IF(COUNTIF(БЮДЖЕТ!$P:$P,D806)=1,0,1))</f>
        <v>0</v>
      </c>
      <c r="F806" s="19" t="str">
        <f>IF($D806="","",INDEX(БЮДЖЕТ!$N:$N,SUMIFS(БЮДЖЕТ!$B:$B,БЮДЖЕТ!$P:$P,$D806)))</f>
        <v/>
      </c>
      <c r="G806" s="19" t="str">
        <f>IF($D806="","",INDEX(БЮДЖЕТ!$X:$X,SUMIFS(БЮДЖЕТ!$B:$B,БЮДЖЕТ!$P:$P,$D806)))</f>
        <v/>
      </c>
      <c r="H806" s="36"/>
      <c r="I806" s="30">
        <f>IF(D806="",0,IF(G806=ФИО!$Q$8,0,SUM(р_дни!$J:$J))+SUMIFS(факт_операции!$L:$L,факт_операции!$D:$D,D806,факт_операции!$I:$I,операции!$F$8)-SUMIFS(факт_операции!$L:$L,факт_операции!$D:$D,D806,факт_операции!$I:$I,операции!$F$9)+SUMIFS(факт_операции!$L:$L,факт_операции!$D:$D,D806,факт_операции!$I:$I,операции!$F$10)-SUMIFS(факт_операции!$L:$L,факт_операции!$D:$D,D806,факт_операции!$I:$I,операции!$F$11))</f>
        <v>0</v>
      </c>
      <c r="J806" s="48">
        <f>ROUND(IF(D806="",0,IF(SUM(р_дни!$J:$J)=0,0,(SUMIFS(БЮДЖЕТ!$V:$V,БЮДЖЕТ!$P:$P,$D806)*IF(G806=ФИО!$Q$8,0,SUM(р_дни!$J:$J))+SUMIFS(факт_операции!$Q:$Q,факт_операции!$D:$D,$D806)*1000)/SUM(р_дни!$J:$J)))/100,0)*100</f>
        <v>0</v>
      </c>
      <c r="K806" s="48">
        <f>IF(D806="",0,SUMIFS(факт_операции!$O:$O,факт_операции!$D:$D,D806)-IF(SUMIFS(факт_операции!$Q:$Q,факт_операции!$D:$D,D806)&lt;&gt;0,SUMIFS(факт_операции!$O:$O,факт_операции!$D:$D,D806,факт_операции!$N:$N,операции!$H$11),0))</f>
        <v>0</v>
      </c>
      <c r="L806" s="48">
        <f>IF(D806="",0,SUMIFS(факт_операции!$T:$T,факт_операции!$D:$D,D806))</f>
        <v>0</v>
      </c>
      <c r="M806" s="86">
        <f t="shared" si="25"/>
        <v>0</v>
      </c>
      <c r="N806" s="36"/>
      <c r="O806" s="92"/>
      <c r="P806" s="96"/>
    </row>
    <row r="807" spans="1:16" x14ac:dyDescent="0.25">
      <c r="A807" s="1"/>
      <c r="B807" s="1"/>
      <c r="C807" s="5">
        <f t="shared" si="26"/>
        <v>797</v>
      </c>
      <c r="D807" s="19" t="str">
        <f>IF(C807&gt;MAX(БЮДЖЕТ!$C:$C),"",INDEX(БЮДЖЕТ!$P$11:$P$9415,C807))</f>
        <v/>
      </c>
      <c r="E807" s="22">
        <f>IF(D807="",0,IF(COUNTIF(БЮДЖЕТ!$P:$P,D807)=1,0,1))</f>
        <v>0</v>
      </c>
      <c r="F807" s="19" t="str">
        <f>IF($D807="","",INDEX(БЮДЖЕТ!$N:$N,SUMIFS(БЮДЖЕТ!$B:$B,БЮДЖЕТ!$P:$P,$D807)))</f>
        <v/>
      </c>
      <c r="G807" s="19" t="str">
        <f>IF($D807="","",INDEX(БЮДЖЕТ!$X:$X,SUMIFS(БЮДЖЕТ!$B:$B,БЮДЖЕТ!$P:$P,$D807)))</f>
        <v/>
      </c>
      <c r="H807" s="36"/>
      <c r="I807" s="30">
        <f>IF(D807="",0,IF(G807=ФИО!$Q$8,0,SUM(р_дни!$J:$J))+SUMIFS(факт_операции!$L:$L,факт_операции!$D:$D,D807,факт_операции!$I:$I,операции!$F$8)-SUMIFS(факт_операции!$L:$L,факт_операции!$D:$D,D807,факт_операции!$I:$I,операции!$F$9)+SUMIFS(факт_операции!$L:$L,факт_операции!$D:$D,D807,факт_операции!$I:$I,операции!$F$10)-SUMIFS(факт_операции!$L:$L,факт_операции!$D:$D,D807,факт_операции!$I:$I,операции!$F$11))</f>
        <v>0</v>
      </c>
      <c r="J807" s="48">
        <f>ROUND(IF(D807="",0,IF(SUM(р_дни!$J:$J)=0,0,(SUMIFS(БЮДЖЕТ!$V:$V,БЮДЖЕТ!$P:$P,$D807)*IF(G807=ФИО!$Q$8,0,SUM(р_дни!$J:$J))+SUMIFS(факт_операции!$Q:$Q,факт_операции!$D:$D,$D807)*1000)/SUM(р_дни!$J:$J)))/100,0)*100</f>
        <v>0</v>
      </c>
      <c r="K807" s="48">
        <f>IF(D807="",0,SUMIFS(факт_операции!$O:$O,факт_операции!$D:$D,D807)-IF(SUMIFS(факт_операции!$Q:$Q,факт_операции!$D:$D,D807)&lt;&gt;0,SUMIFS(факт_операции!$O:$O,факт_операции!$D:$D,D807,факт_операции!$N:$N,операции!$H$11),0))</f>
        <v>0</v>
      </c>
      <c r="L807" s="48">
        <f>IF(D807="",0,SUMIFS(факт_операции!$T:$T,факт_операции!$D:$D,D807))</f>
        <v>0</v>
      </c>
      <c r="M807" s="86">
        <f t="shared" si="25"/>
        <v>0</v>
      </c>
      <c r="N807" s="36"/>
      <c r="O807" s="92"/>
      <c r="P807" s="96"/>
    </row>
    <row r="808" spans="1:16" x14ac:dyDescent="0.25">
      <c r="A808" s="1"/>
      <c r="B808" s="1"/>
      <c r="C808" s="5">
        <f t="shared" si="26"/>
        <v>798</v>
      </c>
      <c r="D808" s="19" t="str">
        <f>IF(C808&gt;MAX(БЮДЖЕТ!$C:$C),"",INDEX(БЮДЖЕТ!$P$11:$P$9415,C808))</f>
        <v/>
      </c>
      <c r="E808" s="22">
        <f>IF(D808="",0,IF(COUNTIF(БЮДЖЕТ!$P:$P,D808)=1,0,1))</f>
        <v>0</v>
      </c>
      <c r="F808" s="19" t="str">
        <f>IF($D808="","",INDEX(БЮДЖЕТ!$N:$N,SUMIFS(БЮДЖЕТ!$B:$B,БЮДЖЕТ!$P:$P,$D808)))</f>
        <v/>
      </c>
      <c r="G808" s="19" t="str">
        <f>IF($D808="","",INDEX(БЮДЖЕТ!$X:$X,SUMIFS(БЮДЖЕТ!$B:$B,БЮДЖЕТ!$P:$P,$D808)))</f>
        <v/>
      </c>
      <c r="H808" s="36"/>
      <c r="I808" s="30">
        <f>IF(D808="",0,IF(G808=ФИО!$Q$8,0,SUM(р_дни!$J:$J))+SUMIFS(факт_операции!$L:$L,факт_операции!$D:$D,D808,факт_операции!$I:$I,операции!$F$8)-SUMIFS(факт_операции!$L:$L,факт_операции!$D:$D,D808,факт_операции!$I:$I,операции!$F$9)+SUMIFS(факт_операции!$L:$L,факт_операции!$D:$D,D808,факт_операции!$I:$I,операции!$F$10)-SUMIFS(факт_операции!$L:$L,факт_операции!$D:$D,D808,факт_операции!$I:$I,операции!$F$11))</f>
        <v>0</v>
      </c>
      <c r="J808" s="48">
        <f>ROUND(IF(D808="",0,IF(SUM(р_дни!$J:$J)=0,0,(SUMIFS(БЮДЖЕТ!$V:$V,БЮДЖЕТ!$P:$P,$D808)*IF(G808=ФИО!$Q$8,0,SUM(р_дни!$J:$J))+SUMIFS(факт_операции!$Q:$Q,факт_операции!$D:$D,$D808)*1000)/SUM(р_дни!$J:$J)))/100,0)*100</f>
        <v>0</v>
      </c>
      <c r="K808" s="48">
        <f>IF(D808="",0,SUMIFS(факт_операции!$O:$O,факт_операции!$D:$D,D808)-IF(SUMIFS(факт_операции!$Q:$Q,факт_операции!$D:$D,D808)&lt;&gt;0,SUMIFS(факт_операции!$O:$O,факт_операции!$D:$D,D808,факт_операции!$N:$N,операции!$H$11),0))</f>
        <v>0</v>
      </c>
      <c r="L808" s="48">
        <f>IF(D808="",0,SUMIFS(факт_операции!$T:$T,факт_операции!$D:$D,D808))</f>
        <v>0</v>
      </c>
      <c r="M808" s="86">
        <f t="shared" si="25"/>
        <v>0</v>
      </c>
      <c r="N808" s="36"/>
      <c r="O808" s="92"/>
      <c r="P808" s="96"/>
    </row>
    <row r="809" spans="1:16" x14ac:dyDescent="0.25">
      <c r="A809" s="1"/>
      <c r="B809" s="1"/>
      <c r="C809" s="5">
        <f t="shared" si="26"/>
        <v>799</v>
      </c>
      <c r="D809" s="19" t="str">
        <f>IF(C809&gt;MAX(БЮДЖЕТ!$C:$C),"",INDEX(БЮДЖЕТ!$P$11:$P$9415,C809))</f>
        <v/>
      </c>
      <c r="E809" s="22">
        <f>IF(D809="",0,IF(COUNTIF(БЮДЖЕТ!$P:$P,D809)=1,0,1))</f>
        <v>0</v>
      </c>
      <c r="F809" s="19" t="str">
        <f>IF($D809="","",INDEX(БЮДЖЕТ!$N:$N,SUMIFS(БЮДЖЕТ!$B:$B,БЮДЖЕТ!$P:$P,$D809)))</f>
        <v/>
      </c>
      <c r="G809" s="19" t="str">
        <f>IF($D809="","",INDEX(БЮДЖЕТ!$X:$X,SUMIFS(БЮДЖЕТ!$B:$B,БЮДЖЕТ!$P:$P,$D809)))</f>
        <v/>
      </c>
      <c r="H809" s="36"/>
      <c r="I809" s="30">
        <f>IF(D809="",0,IF(G809=ФИО!$Q$8,0,SUM(р_дни!$J:$J))+SUMIFS(факт_операции!$L:$L,факт_операции!$D:$D,D809,факт_операции!$I:$I,операции!$F$8)-SUMIFS(факт_операции!$L:$L,факт_операции!$D:$D,D809,факт_операции!$I:$I,операции!$F$9)+SUMIFS(факт_операции!$L:$L,факт_операции!$D:$D,D809,факт_операции!$I:$I,операции!$F$10)-SUMIFS(факт_операции!$L:$L,факт_операции!$D:$D,D809,факт_операции!$I:$I,операции!$F$11))</f>
        <v>0</v>
      </c>
      <c r="J809" s="48">
        <f>ROUND(IF(D809="",0,IF(SUM(р_дни!$J:$J)=0,0,(SUMIFS(БЮДЖЕТ!$V:$V,БЮДЖЕТ!$P:$P,$D809)*IF(G809=ФИО!$Q$8,0,SUM(р_дни!$J:$J))+SUMIFS(факт_операции!$Q:$Q,факт_операции!$D:$D,$D809)*1000)/SUM(р_дни!$J:$J)))/100,0)*100</f>
        <v>0</v>
      </c>
      <c r="K809" s="48">
        <f>IF(D809="",0,SUMIFS(факт_операции!$O:$O,факт_операции!$D:$D,D809)-IF(SUMIFS(факт_операции!$Q:$Q,факт_операции!$D:$D,D809)&lt;&gt;0,SUMIFS(факт_операции!$O:$O,факт_операции!$D:$D,D809,факт_операции!$N:$N,операции!$H$11),0))</f>
        <v>0</v>
      </c>
      <c r="L809" s="48">
        <f>IF(D809="",0,SUMIFS(факт_операции!$T:$T,факт_операции!$D:$D,D809))</f>
        <v>0</v>
      </c>
      <c r="M809" s="86">
        <f t="shared" si="25"/>
        <v>0</v>
      </c>
      <c r="N809" s="36"/>
      <c r="O809" s="92"/>
      <c r="P809" s="96"/>
    </row>
    <row r="810" spans="1:16" x14ac:dyDescent="0.25">
      <c r="A810" s="1"/>
      <c r="B810" s="1"/>
      <c r="C810" s="5">
        <f t="shared" si="26"/>
        <v>800</v>
      </c>
      <c r="D810" s="19" t="str">
        <f>IF(C810&gt;MAX(БЮДЖЕТ!$C:$C),"",INDEX(БЮДЖЕТ!$P$11:$P$9415,C810))</f>
        <v/>
      </c>
      <c r="E810" s="22">
        <f>IF(D810="",0,IF(COUNTIF(БЮДЖЕТ!$P:$P,D810)=1,0,1))</f>
        <v>0</v>
      </c>
      <c r="F810" s="19" t="str">
        <f>IF($D810="","",INDEX(БЮДЖЕТ!$N:$N,SUMIFS(БЮДЖЕТ!$B:$B,БЮДЖЕТ!$P:$P,$D810)))</f>
        <v/>
      </c>
      <c r="G810" s="19" t="str">
        <f>IF($D810="","",INDEX(БЮДЖЕТ!$X:$X,SUMIFS(БЮДЖЕТ!$B:$B,БЮДЖЕТ!$P:$P,$D810)))</f>
        <v/>
      </c>
      <c r="H810" s="36"/>
      <c r="I810" s="30">
        <f>IF(D810="",0,IF(G810=ФИО!$Q$8,0,SUM(р_дни!$J:$J))+SUMIFS(факт_операции!$L:$L,факт_операции!$D:$D,D810,факт_операции!$I:$I,операции!$F$8)-SUMIFS(факт_операции!$L:$L,факт_операции!$D:$D,D810,факт_операции!$I:$I,операции!$F$9)+SUMIFS(факт_операции!$L:$L,факт_операции!$D:$D,D810,факт_операции!$I:$I,операции!$F$10)-SUMIFS(факт_операции!$L:$L,факт_операции!$D:$D,D810,факт_операции!$I:$I,операции!$F$11))</f>
        <v>0</v>
      </c>
      <c r="J810" s="48">
        <f>ROUND(IF(D810="",0,IF(SUM(р_дни!$J:$J)=0,0,(SUMIFS(БЮДЖЕТ!$V:$V,БЮДЖЕТ!$P:$P,$D810)*IF(G810=ФИО!$Q$8,0,SUM(р_дни!$J:$J))+SUMIFS(факт_операции!$Q:$Q,факт_операции!$D:$D,$D810)*1000)/SUM(р_дни!$J:$J)))/100,0)*100</f>
        <v>0</v>
      </c>
      <c r="K810" s="48">
        <f>IF(D810="",0,SUMIFS(факт_операции!$O:$O,факт_операции!$D:$D,D810)-IF(SUMIFS(факт_операции!$Q:$Q,факт_операции!$D:$D,D810)&lt;&gt;0,SUMIFS(факт_операции!$O:$O,факт_операции!$D:$D,D810,факт_операции!$N:$N,операции!$H$11),0))</f>
        <v>0</v>
      </c>
      <c r="L810" s="48">
        <f>IF(D810="",0,SUMIFS(факт_операции!$T:$T,факт_операции!$D:$D,D810))</f>
        <v>0</v>
      </c>
      <c r="M810" s="86">
        <f t="shared" si="25"/>
        <v>0</v>
      </c>
      <c r="N810" s="36"/>
      <c r="O810" s="92"/>
      <c r="P810" s="96"/>
    </row>
    <row r="811" spans="1:16" x14ac:dyDescent="0.25">
      <c r="A811" s="1"/>
      <c r="B811" s="1"/>
      <c r="C811" s="5">
        <f t="shared" si="26"/>
        <v>801</v>
      </c>
      <c r="D811" s="19" t="str">
        <f>IF(C811&gt;MAX(БЮДЖЕТ!$C:$C),"",INDEX(БЮДЖЕТ!$P$11:$P$9415,C811))</f>
        <v/>
      </c>
      <c r="E811" s="22">
        <f>IF(D811="",0,IF(COUNTIF(БЮДЖЕТ!$P:$P,D811)=1,0,1))</f>
        <v>0</v>
      </c>
      <c r="F811" s="19" t="str">
        <f>IF($D811="","",INDEX(БЮДЖЕТ!$N:$N,SUMIFS(БЮДЖЕТ!$B:$B,БЮДЖЕТ!$P:$P,$D811)))</f>
        <v/>
      </c>
      <c r="G811" s="19" t="str">
        <f>IF($D811="","",INDEX(БЮДЖЕТ!$X:$X,SUMIFS(БЮДЖЕТ!$B:$B,БЮДЖЕТ!$P:$P,$D811)))</f>
        <v/>
      </c>
      <c r="H811" s="36"/>
      <c r="I811" s="30">
        <f>IF(D811="",0,IF(G811=ФИО!$Q$8,0,SUM(р_дни!$J:$J))+SUMIFS(факт_операции!$L:$L,факт_операции!$D:$D,D811,факт_операции!$I:$I,операции!$F$8)-SUMIFS(факт_операции!$L:$L,факт_операции!$D:$D,D811,факт_операции!$I:$I,операции!$F$9)+SUMIFS(факт_операции!$L:$L,факт_операции!$D:$D,D811,факт_операции!$I:$I,операции!$F$10)-SUMIFS(факт_операции!$L:$L,факт_операции!$D:$D,D811,факт_операции!$I:$I,операции!$F$11))</f>
        <v>0</v>
      </c>
      <c r="J811" s="48">
        <f>ROUND(IF(D811="",0,IF(SUM(р_дни!$J:$J)=0,0,(SUMIFS(БЮДЖЕТ!$V:$V,БЮДЖЕТ!$P:$P,$D811)*IF(G811=ФИО!$Q$8,0,SUM(р_дни!$J:$J))+SUMIFS(факт_операции!$Q:$Q,факт_операции!$D:$D,$D811)*1000)/SUM(р_дни!$J:$J)))/100,0)*100</f>
        <v>0</v>
      </c>
      <c r="K811" s="48">
        <f>IF(D811="",0,SUMIFS(факт_операции!$O:$O,факт_операции!$D:$D,D811)-IF(SUMIFS(факт_операции!$Q:$Q,факт_операции!$D:$D,D811)&lt;&gt;0,SUMIFS(факт_операции!$O:$O,факт_операции!$D:$D,D811,факт_операции!$N:$N,операции!$H$11),0))</f>
        <v>0</v>
      </c>
      <c r="L811" s="48">
        <f>IF(D811="",0,SUMIFS(факт_операции!$T:$T,факт_операции!$D:$D,D811))</f>
        <v>0</v>
      </c>
      <c r="M811" s="86">
        <f t="shared" si="25"/>
        <v>0</v>
      </c>
      <c r="N811" s="36"/>
      <c r="O811" s="92"/>
      <c r="P811" s="96"/>
    </row>
    <row r="812" spans="1:16" x14ac:dyDescent="0.25">
      <c r="A812" s="1"/>
      <c r="B812" s="1"/>
      <c r="C812" s="5">
        <f t="shared" si="26"/>
        <v>802</v>
      </c>
      <c r="D812" s="19" t="str">
        <f>IF(C812&gt;MAX(БЮДЖЕТ!$C:$C),"",INDEX(БЮДЖЕТ!$P$11:$P$9415,C812))</f>
        <v/>
      </c>
      <c r="E812" s="22">
        <f>IF(D812="",0,IF(COUNTIF(БЮДЖЕТ!$P:$P,D812)=1,0,1))</f>
        <v>0</v>
      </c>
      <c r="F812" s="19" t="str">
        <f>IF($D812="","",INDEX(БЮДЖЕТ!$N:$N,SUMIFS(БЮДЖЕТ!$B:$B,БЮДЖЕТ!$P:$P,$D812)))</f>
        <v/>
      </c>
      <c r="G812" s="19" t="str">
        <f>IF($D812="","",INDEX(БЮДЖЕТ!$X:$X,SUMIFS(БЮДЖЕТ!$B:$B,БЮДЖЕТ!$P:$P,$D812)))</f>
        <v/>
      </c>
      <c r="H812" s="36"/>
      <c r="I812" s="30">
        <f>IF(D812="",0,IF(G812=ФИО!$Q$8,0,SUM(р_дни!$J:$J))+SUMIFS(факт_операции!$L:$L,факт_операции!$D:$D,D812,факт_операции!$I:$I,операции!$F$8)-SUMIFS(факт_операции!$L:$L,факт_операции!$D:$D,D812,факт_операции!$I:$I,операции!$F$9)+SUMIFS(факт_операции!$L:$L,факт_операции!$D:$D,D812,факт_операции!$I:$I,операции!$F$10)-SUMIFS(факт_операции!$L:$L,факт_операции!$D:$D,D812,факт_операции!$I:$I,операции!$F$11))</f>
        <v>0</v>
      </c>
      <c r="J812" s="48">
        <f>ROUND(IF(D812="",0,IF(SUM(р_дни!$J:$J)=0,0,(SUMIFS(БЮДЖЕТ!$V:$V,БЮДЖЕТ!$P:$P,$D812)*IF(G812=ФИО!$Q$8,0,SUM(р_дни!$J:$J))+SUMIFS(факт_операции!$Q:$Q,факт_операции!$D:$D,$D812)*1000)/SUM(р_дни!$J:$J)))/100,0)*100</f>
        <v>0</v>
      </c>
      <c r="K812" s="48">
        <f>IF(D812="",0,SUMIFS(факт_операции!$O:$O,факт_операции!$D:$D,D812)-IF(SUMIFS(факт_операции!$Q:$Q,факт_операции!$D:$D,D812)&lt;&gt;0,SUMIFS(факт_операции!$O:$O,факт_операции!$D:$D,D812,факт_операции!$N:$N,операции!$H$11),0))</f>
        <v>0</v>
      </c>
      <c r="L812" s="48">
        <f>IF(D812="",0,SUMIFS(факт_операции!$T:$T,факт_операции!$D:$D,D812))</f>
        <v>0</v>
      </c>
      <c r="M812" s="86">
        <f t="shared" si="25"/>
        <v>0</v>
      </c>
      <c r="N812" s="36"/>
      <c r="O812" s="92"/>
      <c r="P812" s="96"/>
    </row>
    <row r="813" spans="1:16" x14ac:dyDescent="0.25">
      <c r="A813" s="1"/>
      <c r="B813" s="1"/>
      <c r="C813" s="5">
        <f t="shared" si="26"/>
        <v>803</v>
      </c>
      <c r="D813" s="19" t="str">
        <f>IF(C813&gt;MAX(БЮДЖЕТ!$C:$C),"",INDEX(БЮДЖЕТ!$P$11:$P$9415,C813))</f>
        <v/>
      </c>
      <c r="E813" s="22">
        <f>IF(D813="",0,IF(COUNTIF(БЮДЖЕТ!$P:$P,D813)=1,0,1))</f>
        <v>0</v>
      </c>
      <c r="F813" s="19" t="str">
        <f>IF($D813="","",INDEX(БЮДЖЕТ!$N:$N,SUMIFS(БЮДЖЕТ!$B:$B,БЮДЖЕТ!$P:$P,$D813)))</f>
        <v/>
      </c>
      <c r="G813" s="19" t="str">
        <f>IF($D813="","",INDEX(БЮДЖЕТ!$X:$X,SUMIFS(БЮДЖЕТ!$B:$B,БЮДЖЕТ!$P:$P,$D813)))</f>
        <v/>
      </c>
      <c r="H813" s="36"/>
      <c r="I813" s="30">
        <f>IF(D813="",0,IF(G813=ФИО!$Q$8,0,SUM(р_дни!$J:$J))+SUMIFS(факт_операции!$L:$L,факт_операции!$D:$D,D813,факт_операции!$I:$I,операции!$F$8)-SUMIFS(факт_операции!$L:$L,факт_операции!$D:$D,D813,факт_операции!$I:$I,операции!$F$9)+SUMIFS(факт_операции!$L:$L,факт_операции!$D:$D,D813,факт_операции!$I:$I,операции!$F$10)-SUMIFS(факт_операции!$L:$L,факт_операции!$D:$D,D813,факт_операции!$I:$I,операции!$F$11))</f>
        <v>0</v>
      </c>
      <c r="J813" s="48">
        <f>ROUND(IF(D813="",0,IF(SUM(р_дни!$J:$J)=0,0,(SUMIFS(БЮДЖЕТ!$V:$V,БЮДЖЕТ!$P:$P,$D813)*IF(G813=ФИО!$Q$8,0,SUM(р_дни!$J:$J))+SUMIFS(факт_операции!$Q:$Q,факт_операции!$D:$D,$D813)*1000)/SUM(р_дни!$J:$J)))/100,0)*100</f>
        <v>0</v>
      </c>
      <c r="K813" s="48">
        <f>IF(D813="",0,SUMIFS(факт_операции!$O:$O,факт_операции!$D:$D,D813)-IF(SUMIFS(факт_операции!$Q:$Q,факт_операции!$D:$D,D813)&lt;&gt;0,SUMIFS(факт_операции!$O:$O,факт_операции!$D:$D,D813,факт_операции!$N:$N,операции!$H$11),0))</f>
        <v>0</v>
      </c>
      <c r="L813" s="48">
        <f>IF(D813="",0,SUMIFS(факт_операции!$T:$T,факт_операции!$D:$D,D813))</f>
        <v>0</v>
      </c>
      <c r="M813" s="86">
        <f t="shared" si="25"/>
        <v>0</v>
      </c>
      <c r="N813" s="36"/>
      <c r="O813" s="92"/>
      <c r="P813" s="96"/>
    </row>
    <row r="814" spans="1:16" x14ac:dyDescent="0.25">
      <c r="A814" s="1"/>
      <c r="B814" s="1"/>
      <c r="C814" s="5">
        <f t="shared" si="26"/>
        <v>804</v>
      </c>
      <c r="D814" s="19" t="str">
        <f>IF(C814&gt;MAX(БЮДЖЕТ!$C:$C),"",INDEX(БЮДЖЕТ!$P$11:$P$9415,C814))</f>
        <v/>
      </c>
      <c r="E814" s="22">
        <f>IF(D814="",0,IF(COUNTIF(БЮДЖЕТ!$P:$P,D814)=1,0,1))</f>
        <v>0</v>
      </c>
      <c r="F814" s="19" t="str">
        <f>IF($D814="","",INDEX(БЮДЖЕТ!$N:$N,SUMIFS(БЮДЖЕТ!$B:$B,БЮДЖЕТ!$P:$P,$D814)))</f>
        <v/>
      </c>
      <c r="G814" s="19" t="str">
        <f>IF($D814="","",INDEX(БЮДЖЕТ!$X:$X,SUMIFS(БЮДЖЕТ!$B:$B,БЮДЖЕТ!$P:$P,$D814)))</f>
        <v/>
      </c>
      <c r="H814" s="36"/>
      <c r="I814" s="30">
        <f>IF(D814="",0,IF(G814=ФИО!$Q$8,0,SUM(р_дни!$J:$J))+SUMIFS(факт_операции!$L:$L,факт_операции!$D:$D,D814,факт_операции!$I:$I,операции!$F$8)-SUMIFS(факт_операции!$L:$L,факт_операции!$D:$D,D814,факт_операции!$I:$I,операции!$F$9)+SUMIFS(факт_операции!$L:$L,факт_операции!$D:$D,D814,факт_операции!$I:$I,операции!$F$10)-SUMIFS(факт_операции!$L:$L,факт_операции!$D:$D,D814,факт_операции!$I:$I,операции!$F$11))</f>
        <v>0</v>
      </c>
      <c r="J814" s="48">
        <f>ROUND(IF(D814="",0,IF(SUM(р_дни!$J:$J)=0,0,(SUMIFS(БЮДЖЕТ!$V:$V,БЮДЖЕТ!$P:$P,$D814)*IF(G814=ФИО!$Q$8,0,SUM(р_дни!$J:$J))+SUMIFS(факт_операции!$Q:$Q,факт_операции!$D:$D,$D814)*1000)/SUM(р_дни!$J:$J)))/100,0)*100</f>
        <v>0</v>
      </c>
      <c r="K814" s="48">
        <f>IF(D814="",0,SUMIFS(факт_операции!$O:$O,факт_операции!$D:$D,D814)-IF(SUMIFS(факт_операции!$Q:$Q,факт_операции!$D:$D,D814)&lt;&gt;0,SUMIFS(факт_операции!$O:$O,факт_операции!$D:$D,D814,факт_операции!$N:$N,операции!$H$11),0))</f>
        <v>0</v>
      </c>
      <c r="L814" s="48">
        <f>IF(D814="",0,SUMIFS(факт_операции!$T:$T,факт_операции!$D:$D,D814))</f>
        <v>0</v>
      </c>
      <c r="M814" s="86">
        <f t="shared" si="25"/>
        <v>0</v>
      </c>
      <c r="N814" s="36"/>
      <c r="O814" s="92"/>
      <c r="P814" s="96"/>
    </row>
    <row r="815" spans="1:16" x14ac:dyDescent="0.25">
      <c r="A815" s="1"/>
      <c r="B815" s="1"/>
      <c r="C815" s="5">
        <f t="shared" si="26"/>
        <v>805</v>
      </c>
      <c r="D815" s="19" t="str">
        <f>IF(C815&gt;MAX(БЮДЖЕТ!$C:$C),"",INDEX(БЮДЖЕТ!$P$11:$P$9415,C815))</f>
        <v/>
      </c>
      <c r="E815" s="22">
        <f>IF(D815="",0,IF(COUNTIF(БЮДЖЕТ!$P:$P,D815)=1,0,1))</f>
        <v>0</v>
      </c>
      <c r="F815" s="19" t="str">
        <f>IF($D815="","",INDEX(БЮДЖЕТ!$N:$N,SUMIFS(БЮДЖЕТ!$B:$B,БЮДЖЕТ!$P:$P,$D815)))</f>
        <v/>
      </c>
      <c r="G815" s="19" t="str">
        <f>IF($D815="","",INDEX(БЮДЖЕТ!$X:$X,SUMIFS(БЮДЖЕТ!$B:$B,БЮДЖЕТ!$P:$P,$D815)))</f>
        <v/>
      </c>
      <c r="H815" s="36"/>
      <c r="I815" s="30">
        <f>IF(D815="",0,IF(G815=ФИО!$Q$8,0,SUM(р_дни!$J:$J))+SUMIFS(факт_операции!$L:$L,факт_операции!$D:$D,D815,факт_операции!$I:$I,операции!$F$8)-SUMIFS(факт_операции!$L:$L,факт_операции!$D:$D,D815,факт_операции!$I:$I,операции!$F$9)+SUMIFS(факт_операции!$L:$L,факт_операции!$D:$D,D815,факт_операции!$I:$I,операции!$F$10)-SUMIFS(факт_операции!$L:$L,факт_операции!$D:$D,D815,факт_операции!$I:$I,операции!$F$11))</f>
        <v>0</v>
      </c>
      <c r="J815" s="48">
        <f>ROUND(IF(D815="",0,IF(SUM(р_дни!$J:$J)=0,0,(SUMIFS(БЮДЖЕТ!$V:$V,БЮДЖЕТ!$P:$P,$D815)*IF(G815=ФИО!$Q$8,0,SUM(р_дни!$J:$J))+SUMIFS(факт_операции!$Q:$Q,факт_операции!$D:$D,$D815)*1000)/SUM(р_дни!$J:$J)))/100,0)*100</f>
        <v>0</v>
      </c>
      <c r="K815" s="48">
        <f>IF(D815="",0,SUMIFS(факт_операции!$O:$O,факт_операции!$D:$D,D815)-IF(SUMIFS(факт_операции!$Q:$Q,факт_операции!$D:$D,D815)&lt;&gt;0,SUMIFS(факт_операции!$O:$O,факт_операции!$D:$D,D815,факт_операции!$N:$N,операции!$H$11),0))</f>
        <v>0</v>
      </c>
      <c r="L815" s="48">
        <f>IF(D815="",0,SUMIFS(факт_операции!$T:$T,факт_операции!$D:$D,D815))</f>
        <v>0</v>
      </c>
      <c r="M815" s="86">
        <f t="shared" si="25"/>
        <v>0</v>
      </c>
      <c r="N815" s="36"/>
      <c r="O815" s="92"/>
      <c r="P815" s="96"/>
    </row>
    <row r="816" spans="1:16" x14ac:dyDescent="0.25">
      <c r="A816" s="1"/>
      <c r="B816" s="1"/>
      <c r="C816" s="5">
        <f t="shared" si="26"/>
        <v>806</v>
      </c>
      <c r="D816" s="19" t="str">
        <f>IF(C816&gt;MAX(БЮДЖЕТ!$C:$C),"",INDEX(БЮДЖЕТ!$P$11:$P$9415,C816))</f>
        <v/>
      </c>
      <c r="E816" s="22">
        <f>IF(D816="",0,IF(COUNTIF(БЮДЖЕТ!$P:$P,D816)=1,0,1))</f>
        <v>0</v>
      </c>
      <c r="F816" s="19" t="str">
        <f>IF($D816="","",INDEX(БЮДЖЕТ!$N:$N,SUMIFS(БЮДЖЕТ!$B:$B,БЮДЖЕТ!$P:$P,$D816)))</f>
        <v/>
      </c>
      <c r="G816" s="19" t="str">
        <f>IF($D816="","",INDEX(БЮДЖЕТ!$X:$X,SUMIFS(БЮДЖЕТ!$B:$B,БЮДЖЕТ!$P:$P,$D816)))</f>
        <v/>
      </c>
      <c r="H816" s="36"/>
      <c r="I816" s="30">
        <f>IF(D816="",0,IF(G816=ФИО!$Q$8,0,SUM(р_дни!$J:$J))+SUMIFS(факт_операции!$L:$L,факт_операции!$D:$D,D816,факт_операции!$I:$I,операции!$F$8)-SUMIFS(факт_операции!$L:$L,факт_операции!$D:$D,D816,факт_операции!$I:$I,операции!$F$9)+SUMIFS(факт_операции!$L:$L,факт_операции!$D:$D,D816,факт_операции!$I:$I,операции!$F$10)-SUMIFS(факт_операции!$L:$L,факт_операции!$D:$D,D816,факт_операции!$I:$I,операции!$F$11))</f>
        <v>0</v>
      </c>
      <c r="J816" s="48">
        <f>ROUND(IF(D816="",0,IF(SUM(р_дни!$J:$J)=0,0,(SUMIFS(БЮДЖЕТ!$V:$V,БЮДЖЕТ!$P:$P,$D816)*IF(G816=ФИО!$Q$8,0,SUM(р_дни!$J:$J))+SUMIFS(факт_операции!$Q:$Q,факт_операции!$D:$D,$D816)*1000)/SUM(р_дни!$J:$J)))/100,0)*100</f>
        <v>0</v>
      </c>
      <c r="K816" s="48">
        <f>IF(D816="",0,SUMIFS(факт_операции!$O:$O,факт_операции!$D:$D,D816)-IF(SUMIFS(факт_операции!$Q:$Q,факт_операции!$D:$D,D816)&lt;&gt;0,SUMIFS(факт_операции!$O:$O,факт_операции!$D:$D,D816,факт_операции!$N:$N,операции!$H$11),0))</f>
        <v>0</v>
      </c>
      <c r="L816" s="48">
        <f>IF(D816="",0,SUMIFS(факт_операции!$T:$T,факт_операции!$D:$D,D816))</f>
        <v>0</v>
      </c>
      <c r="M816" s="86">
        <f t="shared" si="25"/>
        <v>0</v>
      </c>
      <c r="N816" s="36"/>
      <c r="O816" s="92"/>
      <c r="P816" s="96"/>
    </row>
    <row r="817" spans="1:16" x14ac:dyDescent="0.25">
      <c r="A817" s="1"/>
      <c r="B817" s="1"/>
      <c r="C817" s="5">
        <f t="shared" si="26"/>
        <v>807</v>
      </c>
      <c r="D817" s="19" t="str">
        <f>IF(C817&gt;MAX(БЮДЖЕТ!$C:$C),"",INDEX(БЮДЖЕТ!$P$11:$P$9415,C817))</f>
        <v/>
      </c>
      <c r="E817" s="22">
        <f>IF(D817="",0,IF(COUNTIF(БЮДЖЕТ!$P:$P,D817)=1,0,1))</f>
        <v>0</v>
      </c>
      <c r="F817" s="19" t="str">
        <f>IF($D817="","",INDEX(БЮДЖЕТ!$N:$N,SUMIFS(БЮДЖЕТ!$B:$B,БЮДЖЕТ!$P:$P,$D817)))</f>
        <v/>
      </c>
      <c r="G817" s="19" t="str">
        <f>IF($D817="","",INDEX(БЮДЖЕТ!$X:$X,SUMIFS(БЮДЖЕТ!$B:$B,БЮДЖЕТ!$P:$P,$D817)))</f>
        <v/>
      </c>
      <c r="H817" s="36"/>
      <c r="I817" s="30">
        <f>IF(D817="",0,IF(G817=ФИО!$Q$8,0,SUM(р_дни!$J:$J))+SUMIFS(факт_операции!$L:$L,факт_операции!$D:$D,D817,факт_операции!$I:$I,операции!$F$8)-SUMIFS(факт_операции!$L:$L,факт_операции!$D:$D,D817,факт_операции!$I:$I,операции!$F$9)+SUMIFS(факт_операции!$L:$L,факт_операции!$D:$D,D817,факт_операции!$I:$I,операции!$F$10)-SUMIFS(факт_операции!$L:$L,факт_операции!$D:$D,D817,факт_операции!$I:$I,операции!$F$11))</f>
        <v>0</v>
      </c>
      <c r="J817" s="48">
        <f>ROUND(IF(D817="",0,IF(SUM(р_дни!$J:$J)=0,0,(SUMIFS(БЮДЖЕТ!$V:$V,БЮДЖЕТ!$P:$P,$D817)*IF(G817=ФИО!$Q$8,0,SUM(р_дни!$J:$J))+SUMIFS(факт_операции!$Q:$Q,факт_операции!$D:$D,$D817)*1000)/SUM(р_дни!$J:$J)))/100,0)*100</f>
        <v>0</v>
      </c>
      <c r="K817" s="48">
        <f>IF(D817="",0,SUMIFS(факт_операции!$O:$O,факт_операции!$D:$D,D817)-IF(SUMIFS(факт_операции!$Q:$Q,факт_операции!$D:$D,D817)&lt;&gt;0,SUMIFS(факт_операции!$O:$O,факт_операции!$D:$D,D817,факт_операции!$N:$N,операции!$H$11),0))</f>
        <v>0</v>
      </c>
      <c r="L817" s="48">
        <f>IF(D817="",0,SUMIFS(факт_операции!$T:$T,факт_операции!$D:$D,D817))</f>
        <v>0</v>
      </c>
      <c r="M817" s="86">
        <f t="shared" si="25"/>
        <v>0</v>
      </c>
      <c r="N817" s="36"/>
      <c r="O817" s="92"/>
      <c r="P817" s="96"/>
    </row>
    <row r="818" spans="1:16" x14ac:dyDescent="0.25">
      <c r="A818" s="1"/>
      <c r="B818" s="1"/>
      <c r="C818" s="5">
        <f t="shared" si="26"/>
        <v>808</v>
      </c>
      <c r="D818" s="19" t="str">
        <f>IF(C818&gt;MAX(БЮДЖЕТ!$C:$C),"",INDEX(БЮДЖЕТ!$P$11:$P$9415,C818))</f>
        <v/>
      </c>
      <c r="E818" s="22">
        <f>IF(D818="",0,IF(COUNTIF(БЮДЖЕТ!$P:$P,D818)=1,0,1))</f>
        <v>0</v>
      </c>
      <c r="F818" s="19" t="str">
        <f>IF($D818="","",INDEX(БЮДЖЕТ!$N:$N,SUMIFS(БЮДЖЕТ!$B:$B,БЮДЖЕТ!$P:$P,$D818)))</f>
        <v/>
      </c>
      <c r="G818" s="19" t="str">
        <f>IF($D818="","",INDEX(БЮДЖЕТ!$X:$X,SUMIFS(БЮДЖЕТ!$B:$B,БЮДЖЕТ!$P:$P,$D818)))</f>
        <v/>
      </c>
      <c r="H818" s="36"/>
      <c r="I818" s="30">
        <f>IF(D818="",0,IF(G818=ФИО!$Q$8,0,SUM(р_дни!$J:$J))+SUMIFS(факт_операции!$L:$L,факт_операции!$D:$D,D818,факт_операции!$I:$I,операции!$F$8)-SUMIFS(факт_операции!$L:$L,факт_операции!$D:$D,D818,факт_операции!$I:$I,операции!$F$9)+SUMIFS(факт_операции!$L:$L,факт_операции!$D:$D,D818,факт_операции!$I:$I,операции!$F$10)-SUMIFS(факт_операции!$L:$L,факт_операции!$D:$D,D818,факт_операции!$I:$I,операции!$F$11))</f>
        <v>0</v>
      </c>
      <c r="J818" s="48">
        <f>ROUND(IF(D818="",0,IF(SUM(р_дни!$J:$J)=0,0,(SUMIFS(БЮДЖЕТ!$V:$V,БЮДЖЕТ!$P:$P,$D818)*IF(G818=ФИО!$Q$8,0,SUM(р_дни!$J:$J))+SUMIFS(факт_операции!$Q:$Q,факт_операции!$D:$D,$D818)*1000)/SUM(р_дни!$J:$J)))/100,0)*100</f>
        <v>0</v>
      </c>
      <c r="K818" s="48">
        <f>IF(D818="",0,SUMIFS(факт_операции!$O:$O,факт_операции!$D:$D,D818)-IF(SUMIFS(факт_операции!$Q:$Q,факт_операции!$D:$D,D818)&lt;&gt;0,SUMIFS(факт_операции!$O:$O,факт_операции!$D:$D,D818,факт_операции!$N:$N,операции!$H$11),0))</f>
        <v>0</v>
      </c>
      <c r="L818" s="48">
        <f>IF(D818="",0,SUMIFS(факт_операции!$T:$T,факт_операции!$D:$D,D818))</f>
        <v>0</v>
      </c>
      <c r="M818" s="86">
        <f t="shared" si="25"/>
        <v>0</v>
      </c>
      <c r="N818" s="36"/>
      <c r="O818" s="92"/>
      <c r="P818" s="96"/>
    </row>
    <row r="819" spans="1:16" x14ac:dyDescent="0.25">
      <c r="A819" s="1"/>
      <c r="B819" s="1"/>
      <c r="C819" s="5">
        <f t="shared" si="26"/>
        <v>809</v>
      </c>
      <c r="D819" s="19" t="str">
        <f>IF(C819&gt;MAX(БЮДЖЕТ!$C:$C),"",INDEX(БЮДЖЕТ!$P$11:$P$9415,C819))</f>
        <v/>
      </c>
      <c r="E819" s="22">
        <f>IF(D819="",0,IF(COUNTIF(БЮДЖЕТ!$P:$P,D819)=1,0,1))</f>
        <v>0</v>
      </c>
      <c r="F819" s="19" t="str">
        <f>IF($D819="","",INDEX(БЮДЖЕТ!$N:$N,SUMIFS(БЮДЖЕТ!$B:$B,БЮДЖЕТ!$P:$P,$D819)))</f>
        <v/>
      </c>
      <c r="G819" s="19" t="str">
        <f>IF($D819="","",INDEX(БЮДЖЕТ!$X:$X,SUMIFS(БЮДЖЕТ!$B:$B,БЮДЖЕТ!$P:$P,$D819)))</f>
        <v/>
      </c>
      <c r="H819" s="36"/>
      <c r="I819" s="30">
        <f>IF(D819="",0,IF(G819=ФИО!$Q$8,0,SUM(р_дни!$J:$J))+SUMIFS(факт_операции!$L:$L,факт_операции!$D:$D,D819,факт_операции!$I:$I,операции!$F$8)-SUMIFS(факт_операции!$L:$L,факт_операции!$D:$D,D819,факт_операции!$I:$I,операции!$F$9)+SUMIFS(факт_операции!$L:$L,факт_операции!$D:$D,D819,факт_операции!$I:$I,операции!$F$10)-SUMIFS(факт_операции!$L:$L,факт_операции!$D:$D,D819,факт_операции!$I:$I,операции!$F$11))</f>
        <v>0</v>
      </c>
      <c r="J819" s="48">
        <f>ROUND(IF(D819="",0,IF(SUM(р_дни!$J:$J)=0,0,(SUMIFS(БЮДЖЕТ!$V:$V,БЮДЖЕТ!$P:$P,$D819)*IF(G819=ФИО!$Q$8,0,SUM(р_дни!$J:$J))+SUMIFS(факт_операции!$Q:$Q,факт_операции!$D:$D,$D819)*1000)/SUM(р_дни!$J:$J)))/100,0)*100</f>
        <v>0</v>
      </c>
      <c r="K819" s="48">
        <f>IF(D819="",0,SUMIFS(факт_операции!$O:$O,факт_операции!$D:$D,D819)-IF(SUMIFS(факт_операции!$Q:$Q,факт_операции!$D:$D,D819)&lt;&gt;0,SUMIFS(факт_операции!$O:$O,факт_операции!$D:$D,D819,факт_операции!$N:$N,операции!$H$11),0))</f>
        <v>0</v>
      </c>
      <c r="L819" s="48">
        <f>IF(D819="",0,SUMIFS(факт_операции!$T:$T,факт_операции!$D:$D,D819))</f>
        <v>0</v>
      </c>
      <c r="M819" s="86">
        <f t="shared" si="25"/>
        <v>0</v>
      </c>
      <c r="N819" s="36"/>
      <c r="O819" s="92"/>
      <c r="P819" s="96"/>
    </row>
    <row r="820" spans="1:16" x14ac:dyDescent="0.25">
      <c r="A820" s="1"/>
      <c r="B820" s="1"/>
      <c r="C820" s="5">
        <f t="shared" si="26"/>
        <v>810</v>
      </c>
      <c r="D820" s="19" t="str">
        <f>IF(C820&gt;MAX(БЮДЖЕТ!$C:$C),"",INDEX(БЮДЖЕТ!$P$11:$P$9415,C820))</f>
        <v/>
      </c>
      <c r="E820" s="22">
        <f>IF(D820="",0,IF(COUNTIF(БЮДЖЕТ!$P:$P,D820)=1,0,1))</f>
        <v>0</v>
      </c>
      <c r="F820" s="19" t="str">
        <f>IF($D820="","",INDEX(БЮДЖЕТ!$N:$N,SUMIFS(БЮДЖЕТ!$B:$B,БЮДЖЕТ!$P:$P,$D820)))</f>
        <v/>
      </c>
      <c r="G820" s="19" t="str">
        <f>IF($D820="","",INDEX(БЮДЖЕТ!$X:$X,SUMIFS(БЮДЖЕТ!$B:$B,БЮДЖЕТ!$P:$P,$D820)))</f>
        <v/>
      </c>
      <c r="H820" s="36"/>
      <c r="I820" s="30">
        <f>IF(D820="",0,IF(G820=ФИО!$Q$8,0,SUM(р_дни!$J:$J))+SUMIFS(факт_операции!$L:$L,факт_операции!$D:$D,D820,факт_операции!$I:$I,операции!$F$8)-SUMIFS(факт_операции!$L:$L,факт_операции!$D:$D,D820,факт_операции!$I:$I,операции!$F$9)+SUMIFS(факт_операции!$L:$L,факт_операции!$D:$D,D820,факт_операции!$I:$I,операции!$F$10)-SUMIFS(факт_операции!$L:$L,факт_операции!$D:$D,D820,факт_операции!$I:$I,операции!$F$11))</f>
        <v>0</v>
      </c>
      <c r="J820" s="48">
        <f>ROUND(IF(D820="",0,IF(SUM(р_дни!$J:$J)=0,0,(SUMIFS(БЮДЖЕТ!$V:$V,БЮДЖЕТ!$P:$P,$D820)*IF(G820=ФИО!$Q$8,0,SUM(р_дни!$J:$J))+SUMIFS(факт_операции!$Q:$Q,факт_операции!$D:$D,$D820)*1000)/SUM(р_дни!$J:$J)))/100,0)*100</f>
        <v>0</v>
      </c>
      <c r="K820" s="48">
        <f>IF(D820="",0,SUMIFS(факт_операции!$O:$O,факт_операции!$D:$D,D820)-IF(SUMIFS(факт_операции!$Q:$Q,факт_операции!$D:$D,D820)&lt;&gt;0,SUMIFS(факт_операции!$O:$O,факт_операции!$D:$D,D820,факт_операции!$N:$N,операции!$H$11),0))</f>
        <v>0</v>
      </c>
      <c r="L820" s="48">
        <f>IF(D820="",0,SUMIFS(факт_операции!$T:$T,факт_операции!$D:$D,D820))</f>
        <v>0</v>
      </c>
      <c r="M820" s="86">
        <f t="shared" si="25"/>
        <v>0</v>
      </c>
      <c r="N820" s="36"/>
      <c r="O820" s="92"/>
      <c r="P820" s="96"/>
    </row>
    <row r="821" spans="1:16" x14ac:dyDescent="0.25">
      <c r="A821" s="1"/>
      <c r="B821" s="1"/>
      <c r="C821" s="5">
        <f t="shared" si="26"/>
        <v>811</v>
      </c>
      <c r="D821" s="19" t="str">
        <f>IF(C821&gt;MAX(БЮДЖЕТ!$C:$C),"",INDEX(БЮДЖЕТ!$P$11:$P$9415,C821))</f>
        <v/>
      </c>
      <c r="E821" s="22">
        <f>IF(D821="",0,IF(COUNTIF(БЮДЖЕТ!$P:$P,D821)=1,0,1))</f>
        <v>0</v>
      </c>
      <c r="F821" s="19" t="str">
        <f>IF($D821="","",INDEX(БЮДЖЕТ!$N:$N,SUMIFS(БЮДЖЕТ!$B:$B,БЮДЖЕТ!$P:$P,$D821)))</f>
        <v/>
      </c>
      <c r="G821" s="19" t="str">
        <f>IF($D821="","",INDEX(БЮДЖЕТ!$X:$X,SUMIFS(БЮДЖЕТ!$B:$B,БЮДЖЕТ!$P:$P,$D821)))</f>
        <v/>
      </c>
      <c r="H821" s="36"/>
      <c r="I821" s="30">
        <f>IF(D821="",0,IF(G821=ФИО!$Q$8,0,SUM(р_дни!$J:$J))+SUMIFS(факт_операции!$L:$L,факт_операции!$D:$D,D821,факт_операции!$I:$I,операции!$F$8)-SUMIFS(факт_операции!$L:$L,факт_операции!$D:$D,D821,факт_операции!$I:$I,операции!$F$9)+SUMIFS(факт_операции!$L:$L,факт_операции!$D:$D,D821,факт_операции!$I:$I,операции!$F$10)-SUMIFS(факт_операции!$L:$L,факт_операции!$D:$D,D821,факт_операции!$I:$I,операции!$F$11))</f>
        <v>0</v>
      </c>
      <c r="J821" s="48">
        <f>ROUND(IF(D821="",0,IF(SUM(р_дни!$J:$J)=0,0,(SUMIFS(БЮДЖЕТ!$V:$V,БЮДЖЕТ!$P:$P,$D821)*IF(G821=ФИО!$Q$8,0,SUM(р_дни!$J:$J))+SUMIFS(факт_операции!$Q:$Q,факт_операции!$D:$D,$D821)*1000)/SUM(р_дни!$J:$J)))/100,0)*100</f>
        <v>0</v>
      </c>
      <c r="K821" s="48">
        <f>IF(D821="",0,SUMIFS(факт_операции!$O:$O,факт_операции!$D:$D,D821)-IF(SUMIFS(факт_операции!$Q:$Q,факт_операции!$D:$D,D821)&lt;&gt;0,SUMIFS(факт_операции!$O:$O,факт_операции!$D:$D,D821,факт_операции!$N:$N,операции!$H$11),0))</f>
        <v>0</v>
      </c>
      <c r="L821" s="48">
        <f>IF(D821="",0,SUMIFS(факт_операции!$T:$T,факт_операции!$D:$D,D821))</f>
        <v>0</v>
      </c>
      <c r="M821" s="86">
        <f t="shared" si="25"/>
        <v>0</v>
      </c>
      <c r="N821" s="36"/>
      <c r="O821" s="92"/>
      <c r="P821" s="96"/>
    </row>
    <row r="822" spans="1:16" x14ac:dyDescent="0.25">
      <c r="A822" s="1"/>
      <c r="B822" s="1"/>
      <c r="C822" s="5">
        <f t="shared" si="26"/>
        <v>812</v>
      </c>
      <c r="D822" s="19" t="str">
        <f>IF(C822&gt;MAX(БЮДЖЕТ!$C:$C),"",INDEX(БЮДЖЕТ!$P$11:$P$9415,C822))</f>
        <v/>
      </c>
      <c r="E822" s="22">
        <f>IF(D822="",0,IF(COUNTIF(БЮДЖЕТ!$P:$P,D822)=1,0,1))</f>
        <v>0</v>
      </c>
      <c r="F822" s="19" t="str">
        <f>IF($D822="","",INDEX(БЮДЖЕТ!$N:$N,SUMIFS(БЮДЖЕТ!$B:$B,БЮДЖЕТ!$P:$P,$D822)))</f>
        <v/>
      </c>
      <c r="G822" s="19" t="str">
        <f>IF($D822="","",INDEX(БЮДЖЕТ!$X:$X,SUMIFS(БЮДЖЕТ!$B:$B,БЮДЖЕТ!$P:$P,$D822)))</f>
        <v/>
      </c>
      <c r="H822" s="36"/>
      <c r="I822" s="30">
        <f>IF(D822="",0,IF(G822=ФИО!$Q$8,0,SUM(р_дни!$J:$J))+SUMIFS(факт_операции!$L:$L,факт_операции!$D:$D,D822,факт_операции!$I:$I,операции!$F$8)-SUMIFS(факт_операции!$L:$L,факт_операции!$D:$D,D822,факт_операции!$I:$I,операции!$F$9)+SUMIFS(факт_операции!$L:$L,факт_операции!$D:$D,D822,факт_операции!$I:$I,операции!$F$10)-SUMIFS(факт_операции!$L:$L,факт_операции!$D:$D,D822,факт_операции!$I:$I,операции!$F$11))</f>
        <v>0</v>
      </c>
      <c r="J822" s="48">
        <f>ROUND(IF(D822="",0,IF(SUM(р_дни!$J:$J)=0,0,(SUMIFS(БЮДЖЕТ!$V:$V,БЮДЖЕТ!$P:$P,$D822)*IF(G822=ФИО!$Q$8,0,SUM(р_дни!$J:$J))+SUMIFS(факт_операции!$Q:$Q,факт_операции!$D:$D,$D822)*1000)/SUM(р_дни!$J:$J)))/100,0)*100</f>
        <v>0</v>
      </c>
      <c r="K822" s="48">
        <f>IF(D822="",0,SUMIFS(факт_операции!$O:$O,факт_операции!$D:$D,D822)-IF(SUMIFS(факт_операции!$Q:$Q,факт_операции!$D:$D,D822)&lt;&gt;0,SUMIFS(факт_операции!$O:$O,факт_операции!$D:$D,D822,факт_операции!$N:$N,операции!$H$11),0))</f>
        <v>0</v>
      </c>
      <c r="L822" s="48">
        <f>IF(D822="",0,SUMIFS(факт_операции!$T:$T,факт_операции!$D:$D,D822))</f>
        <v>0</v>
      </c>
      <c r="M822" s="86">
        <f t="shared" si="25"/>
        <v>0</v>
      </c>
      <c r="N822" s="36"/>
      <c r="O822" s="92"/>
      <c r="P822" s="96"/>
    </row>
    <row r="823" spans="1:16" x14ac:dyDescent="0.25">
      <c r="A823" s="1"/>
      <c r="B823" s="1"/>
      <c r="C823" s="5">
        <f t="shared" si="26"/>
        <v>813</v>
      </c>
      <c r="D823" s="19" t="str">
        <f>IF(C823&gt;MAX(БЮДЖЕТ!$C:$C),"",INDEX(БЮДЖЕТ!$P$11:$P$9415,C823))</f>
        <v/>
      </c>
      <c r="E823" s="22">
        <f>IF(D823="",0,IF(COUNTIF(БЮДЖЕТ!$P:$P,D823)=1,0,1))</f>
        <v>0</v>
      </c>
      <c r="F823" s="19" t="str">
        <f>IF($D823="","",INDEX(БЮДЖЕТ!$N:$N,SUMIFS(БЮДЖЕТ!$B:$B,БЮДЖЕТ!$P:$P,$D823)))</f>
        <v/>
      </c>
      <c r="G823" s="19" t="str">
        <f>IF($D823="","",INDEX(БЮДЖЕТ!$X:$X,SUMIFS(БЮДЖЕТ!$B:$B,БЮДЖЕТ!$P:$P,$D823)))</f>
        <v/>
      </c>
      <c r="H823" s="36"/>
      <c r="I823" s="30">
        <f>IF(D823="",0,IF(G823=ФИО!$Q$8,0,SUM(р_дни!$J:$J))+SUMIFS(факт_операции!$L:$L,факт_операции!$D:$D,D823,факт_операции!$I:$I,операции!$F$8)-SUMIFS(факт_операции!$L:$L,факт_операции!$D:$D,D823,факт_операции!$I:$I,операции!$F$9)+SUMIFS(факт_операции!$L:$L,факт_операции!$D:$D,D823,факт_операции!$I:$I,операции!$F$10)-SUMIFS(факт_операции!$L:$L,факт_операции!$D:$D,D823,факт_операции!$I:$I,операции!$F$11))</f>
        <v>0</v>
      </c>
      <c r="J823" s="48">
        <f>ROUND(IF(D823="",0,IF(SUM(р_дни!$J:$J)=0,0,(SUMIFS(БЮДЖЕТ!$V:$V,БЮДЖЕТ!$P:$P,$D823)*IF(G823=ФИО!$Q$8,0,SUM(р_дни!$J:$J))+SUMIFS(факт_операции!$Q:$Q,факт_операции!$D:$D,$D823)*1000)/SUM(р_дни!$J:$J)))/100,0)*100</f>
        <v>0</v>
      </c>
      <c r="K823" s="48">
        <f>IF(D823="",0,SUMIFS(факт_операции!$O:$O,факт_операции!$D:$D,D823)-IF(SUMIFS(факт_операции!$Q:$Q,факт_операции!$D:$D,D823)&lt;&gt;0,SUMIFS(факт_операции!$O:$O,факт_операции!$D:$D,D823,факт_операции!$N:$N,операции!$H$11),0))</f>
        <v>0</v>
      </c>
      <c r="L823" s="48">
        <f>IF(D823="",0,SUMIFS(факт_операции!$T:$T,факт_операции!$D:$D,D823))</f>
        <v>0</v>
      </c>
      <c r="M823" s="86">
        <f t="shared" si="25"/>
        <v>0</v>
      </c>
      <c r="N823" s="36"/>
      <c r="O823" s="92"/>
      <c r="P823" s="96"/>
    </row>
    <row r="824" spans="1:16" x14ac:dyDescent="0.25">
      <c r="A824" s="1"/>
      <c r="B824" s="1"/>
      <c r="C824" s="5">
        <f t="shared" si="26"/>
        <v>814</v>
      </c>
      <c r="D824" s="19" t="str">
        <f>IF(C824&gt;MAX(БЮДЖЕТ!$C:$C),"",INDEX(БЮДЖЕТ!$P$11:$P$9415,C824))</f>
        <v/>
      </c>
      <c r="E824" s="22">
        <f>IF(D824="",0,IF(COUNTIF(БЮДЖЕТ!$P:$P,D824)=1,0,1))</f>
        <v>0</v>
      </c>
      <c r="F824" s="19" t="str">
        <f>IF($D824="","",INDEX(БЮДЖЕТ!$N:$N,SUMIFS(БЮДЖЕТ!$B:$B,БЮДЖЕТ!$P:$P,$D824)))</f>
        <v/>
      </c>
      <c r="G824" s="19" t="str">
        <f>IF($D824="","",INDEX(БЮДЖЕТ!$X:$X,SUMIFS(БЮДЖЕТ!$B:$B,БЮДЖЕТ!$P:$P,$D824)))</f>
        <v/>
      </c>
      <c r="H824" s="36"/>
      <c r="I824" s="30">
        <f>IF(D824="",0,IF(G824=ФИО!$Q$8,0,SUM(р_дни!$J:$J))+SUMIFS(факт_операции!$L:$L,факт_операции!$D:$D,D824,факт_операции!$I:$I,операции!$F$8)-SUMIFS(факт_операции!$L:$L,факт_операции!$D:$D,D824,факт_операции!$I:$I,операции!$F$9)+SUMIFS(факт_операции!$L:$L,факт_операции!$D:$D,D824,факт_операции!$I:$I,операции!$F$10)-SUMIFS(факт_операции!$L:$L,факт_операции!$D:$D,D824,факт_операции!$I:$I,операции!$F$11))</f>
        <v>0</v>
      </c>
      <c r="J824" s="48">
        <f>ROUND(IF(D824="",0,IF(SUM(р_дни!$J:$J)=0,0,(SUMIFS(БЮДЖЕТ!$V:$V,БЮДЖЕТ!$P:$P,$D824)*IF(G824=ФИО!$Q$8,0,SUM(р_дни!$J:$J))+SUMIFS(факт_операции!$Q:$Q,факт_операции!$D:$D,$D824)*1000)/SUM(р_дни!$J:$J)))/100,0)*100</f>
        <v>0</v>
      </c>
      <c r="K824" s="48">
        <f>IF(D824="",0,SUMIFS(факт_операции!$O:$O,факт_операции!$D:$D,D824)-IF(SUMIFS(факт_операции!$Q:$Q,факт_операции!$D:$D,D824)&lt;&gt;0,SUMIFS(факт_операции!$O:$O,факт_операции!$D:$D,D824,факт_операции!$N:$N,операции!$H$11),0))</f>
        <v>0</v>
      </c>
      <c r="L824" s="48">
        <f>IF(D824="",0,SUMIFS(факт_операции!$T:$T,факт_операции!$D:$D,D824))</f>
        <v>0</v>
      </c>
      <c r="M824" s="86">
        <f t="shared" si="25"/>
        <v>0</v>
      </c>
      <c r="N824" s="36"/>
      <c r="O824" s="92"/>
      <c r="P824" s="96"/>
    </row>
    <row r="825" spans="1:16" x14ac:dyDescent="0.25">
      <c r="A825" s="1"/>
      <c r="B825" s="1"/>
      <c r="C825" s="5">
        <f t="shared" si="26"/>
        <v>815</v>
      </c>
      <c r="D825" s="19" t="str">
        <f>IF(C825&gt;MAX(БЮДЖЕТ!$C:$C),"",INDEX(БЮДЖЕТ!$P$11:$P$9415,C825))</f>
        <v/>
      </c>
      <c r="E825" s="22">
        <f>IF(D825="",0,IF(COUNTIF(БЮДЖЕТ!$P:$P,D825)=1,0,1))</f>
        <v>0</v>
      </c>
      <c r="F825" s="19" t="str">
        <f>IF($D825="","",INDEX(БЮДЖЕТ!$N:$N,SUMIFS(БЮДЖЕТ!$B:$B,БЮДЖЕТ!$P:$P,$D825)))</f>
        <v/>
      </c>
      <c r="G825" s="19" t="str">
        <f>IF($D825="","",INDEX(БЮДЖЕТ!$X:$X,SUMIFS(БЮДЖЕТ!$B:$B,БЮДЖЕТ!$P:$P,$D825)))</f>
        <v/>
      </c>
      <c r="H825" s="36"/>
      <c r="I825" s="30">
        <f>IF(D825="",0,IF(G825=ФИО!$Q$8,0,SUM(р_дни!$J:$J))+SUMIFS(факт_операции!$L:$L,факт_операции!$D:$D,D825,факт_операции!$I:$I,операции!$F$8)-SUMIFS(факт_операции!$L:$L,факт_операции!$D:$D,D825,факт_операции!$I:$I,операции!$F$9)+SUMIFS(факт_операции!$L:$L,факт_операции!$D:$D,D825,факт_операции!$I:$I,операции!$F$10)-SUMIFS(факт_операции!$L:$L,факт_операции!$D:$D,D825,факт_операции!$I:$I,операции!$F$11))</f>
        <v>0</v>
      </c>
      <c r="J825" s="48">
        <f>ROUND(IF(D825="",0,IF(SUM(р_дни!$J:$J)=0,0,(SUMIFS(БЮДЖЕТ!$V:$V,БЮДЖЕТ!$P:$P,$D825)*IF(G825=ФИО!$Q$8,0,SUM(р_дни!$J:$J))+SUMIFS(факт_операции!$Q:$Q,факт_операции!$D:$D,$D825)*1000)/SUM(р_дни!$J:$J)))/100,0)*100</f>
        <v>0</v>
      </c>
      <c r="K825" s="48">
        <f>IF(D825="",0,SUMIFS(факт_операции!$O:$O,факт_операции!$D:$D,D825)-IF(SUMIFS(факт_операции!$Q:$Q,факт_операции!$D:$D,D825)&lt;&gt;0,SUMIFS(факт_операции!$O:$O,факт_операции!$D:$D,D825,факт_операции!$N:$N,операции!$H$11),0))</f>
        <v>0</v>
      </c>
      <c r="L825" s="48">
        <f>IF(D825="",0,SUMIFS(факт_операции!$T:$T,факт_операции!$D:$D,D825))</f>
        <v>0</v>
      </c>
      <c r="M825" s="86">
        <f t="shared" si="25"/>
        <v>0</v>
      </c>
      <c r="N825" s="36"/>
      <c r="O825" s="92"/>
      <c r="P825" s="96"/>
    </row>
    <row r="826" spans="1:16" x14ac:dyDescent="0.25">
      <c r="A826" s="1"/>
      <c r="B826" s="1"/>
      <c r="C826" s="5">
        <f t="shared" si="26"/>
        <v>816</v>
      </c>
      <c r="D826" s="19" t="str">
        <f>IF(C826&gt;MAX(БЮДЖЕТ!$C:$C),"",INDEX(БЮДЖЕТ!$P$11:$P$9415,C826))</f>
        <v/>
      </c>
      <c r="E826" s="22">
        <f>IF(D826="",0,IF(COUNTIF(БЮДЖЕТ!$P:$P,D826)=1,0,1))</f>
        <v>0</v>
      </c>
      <c r="F826" s="19" t="str">
        <f>IF($D826="","",INDEX(БЮДЖЕТ!$N:$N,SUMIFS(БЮДЖЕТ!$B:$B,БЮДЖЕТ!$P:$P,$D826)))</f>
        <v/>
      </c>
      <c r="G826" s="19" t="str">
        <f>IF($D826="","",INDEX(БЮДЖЕТ!$X:$X,SUMIFS(БЮДЖЕТ!$B:$B,БЮДЖЕТ!$P:$P,$D826)))</f>
        <v/>
      </c>
      <c r="H826" s="36"/>
      <c r="I826" s="30">
        <f>IF(D826="",0,IF(G826=ФИО!$Q$8,0,SUM(р_дни!$J:$J))+SUMIFS(факт_операции!$L:$L,факт_операции!$D:$D,D826,факт_операции!$I:$I,операции!$F$8)-SUMIFS(факт_операции!$L:$L,факт_операции!$D:$D,D826,факт_операции!$I:$I,операции!$F$9)+SUMIFS(факт_операции!$L:$L,факт_операции!$D:$D,D826,факт_операции!$I:$I,операции!$F$10)-SUMIFS(факт_операции!$L:$L,факт_операции!$D:$D,D826,факт_операции!$I:$I,операции!$F$11))</f>
        <v>0</v>
      </c>
      <c r="J826" s="48">
        <f>ROUND(IF(D826="",0,IF(SUM(р_дни!$J:$J)=0,0,(SUMIFS(БЮДЖЕТ!$V:$V,БЮДЖЕТ!$P:$P,$D826)*IF(G826=ФИО!$Q$8,0,SUM(р_дни!$J:$J))+SUMIFS(факт_операции!$Q:$Q,факт_операции!$D:$D,$D826)*1000)/SUM(р_дни!$J:$J)))/100,0)*100</f>
        <v>0</v>
      </c>
      <c r="K826" s="48">
        <f>IF(D826="",0,SUMIFS(факт_операции!$O:$O,факт_операции!$D:$D,D826)-IF(SUMIFS(факт_операции!$Q:$Q,факт_операции!$D:$D,D826)&lt;&gt;0,SUMIFS(факт_операции!$O:$O,факт_операции!$D:$D,D826,факт_операции!$N:$N,операции!$H$11),0))</f>
        <v>0</v>
      </c>
      <c r="L826" s="48">
        <f>IF(D826="",0,SUMIFS(факт_операции!$T:$T,факт_операции!$D:$D,D826))</f>
        <v>0</v>
      </c>
      <c r="M826" s="86">
        <f t="shared" si="25"/>
        <v>0</v>
      </c>
      <c r="N826" s="36"/>
      <c r="O826" s="92"/>
      <c r="P826" s="96"/>
    </row>
    <row r="827" spans="1:16" x14ac:dyDescent="0.25">
      <c r="A827" s="1"/>
      <c r="B827" s="1"/>
      <c r="C827" s="5">
        <f t="shared" si="26"/>
        <v>817</v>
      </c>
      <c r="D827" s="19" t="str">
        <f>IF(C827&gt;MAX(БЮДЖЕТ!$C:$C),"",INDEX(БЮДЖЕТ!$P$11:$P$9415,C827))</f>
        <v/>
      </c>
      <c r="E827" s="22">
        <f>IF(D827="",0,IF(COUNTIF(БЮДЖЕТ!$P:$P,D827)=1,0,1))</f>
        <v>0</v>
      </c>
      <c r="F827" s="19" t="str">
        <f>IF($D827="","",INDEX(БЮДЖЕТ!$N:$N,SUMIFS(БЮДЖЕТ!$B:$B,БЮДЖЕТ!$P:$P,$D827)))</f>
        <v/>
      </c>
      <c r="G827" s="19" t="str">
        <f>IF($D827="","",INDEX(БЮДЖЕТ!$X:$X,SUMIFS(БЮДЖЕТ!$B:$B,БЮДЖЕТ!$P:$P,$D827)))</f>
        <v/>
      </c>
      <c r="H827" s="36"/>
      <c r="I827" s="30">
        <f>IF(D827="",0,IF(G827=ФИО!$Q$8,0,SUM(р_дни!$J:$J))+SUMIFS(факт_операции!$L:$L,факт_операции!$D:$D,D827,факт_операции!$I:$I,операции!$F$8)-SUMIFS(факт_операции!$L:$L,факт_операции!$D:$D,D827,факт_операции!$I:$I,операции!$F$9)+SUMIFS(факт_операции!$L:$L,факт_операции!$D:$D,D827,факт_операции!$I:$I,операции!$F$10)-SUMIFS(факт_операции!$L:$L,факт_операции!$D:$D,D827,факт_операции!$I:$I,операции!$F$11))</f>
        <v>0</v>
      </c>
      <c r="J827" s="48">
        <f>ROUND(IF(D827="",0,IF(SUM(р_дни!$J:$J)=0,0,(SUMIFS(БЮДЖЕТ!$V:$V,БЮДЖЕТ!$P:$P,$D827)*IF(G827=ФИО!$Q$8,0,SUM(р_дни!$J:$J))+SUMIFS(факт_операции!$Q:$Q,факт_операции!$D:$D,$D827)*1000)/SUM(р_дни!$J:$J)))/100,0)*100</f>
        <v>0</v>
      </c>
      <c r="K827" s="48">
        <f>IF(D827="",0,SUMIFS(факт_операции!$O:$O,факт_операции!$D:$D,D827)-IF(SUMIFS(факт_операции!$Q:$Q,факт_операции!$D:$D,D827)&lt;&gt;0,SUMIFS(факт_операции!$O:$O,факт_операции!$D:$D,D827,факт_операции!$N:$N,операции!$H$11),0))</f>
        <v>0</v>
      </c>
      <c r="L827" s="48">
        <f>IF(D827="",0,SUMIFS(факт_операции!$T:$T,факт_операции!$D:$D,D827))</f>
        <v>0</v>
      </c>
      <c r="M827" s="86">
        <f t="shared" si="25"/>
        <v>0</v>
      </c>
      <c r="N827" s="36"/>
      <c r="O827" s="92"/>
      <c r="P827" s="96"/>
    </row>
    <row r="828" spans="1:16" x14ac:dyDescent="0.25">
      <c r="A828" s="1"/>
      <c r="B828" s="1"/>
      <c r="C828" s="5">
        <f t="shared" si="26"/>
        <v>818</v>
      </c>
      <c r="D828" s="19" t="str">
        <f>IF(C828&gt;MAX(БЮДЖЕТ!$C:$C),"",INDEX(БЮДЖЕТ!$P$11:$P$9415,C828))</f>
        <v/>
      </c>
      <c r="E828" s="22">
        <f>IF(D828="",0,IF(COUNTIF(БЮДЖЕТ!$P:$P,D828)=1,0,1))</f>
        <v>0</v>
      </c>
      <c r="F828" s="19" t="str">
        <f>IF($D828="","",INDEX(БЮДЖЕТ!$N:$N,SUMIFS(БЮДЖЕТ!$B:$B,БЮДЖЕТ!$P:$P,$D828)))</f>
        <v/>
      </c>
      <c r="G828" s="19" t="str">
        <f>IF($D828="","",INDEX(БЮДЖЕТ!$X:$X,SUMIFS(БЮДЖЕТ!$B:$B,БЮДЖЕТ!$P:$P,$D828)))</f>
        <v/>
      </c>
      <c r="H828" s="36"/>
      <c r="I828" s="30">
        <f>IF(D828="",0,IF(G828=ФИО!$Q$8,0,SUM(р_дни!$J:$J))+SUMIFS(факт_операции!$L:$L,факт_операции!$D:$D,D828,факт_операции!$I:$I,операции!$F$8)-SUMIFS(факт_операции!$L:$L,факт_операции!$D:$D,D828,факт_операции!$I:$I,операции!$F$9)+SUMIFS(факт_операции!$L:$L,факт_операции!$D:$D,D828,факт_операции!$I:$I,операции!$F$10)-SUMIFS(факт_операции!$L:$L,факт_операции!$D:$D,D828,факт_операции!$I:$I,операции!$F$11))</f>
        <v>0</v>
      </c>
      <c r="J828" s="48">
        <f>ROUND(IF(D828="",0,IF(SUM(р_дни!$J:$J)=0,0,(SUMIFS(БЮДЖЕТ!$V:$V,БЮДЖЕТ!$P:$P,$D828)*IF(G828=ФИО!$Q$8,0,SUM(р_дни!$J:$J))+SUMIFS(факт_операции!$Q:$Q,факт_операции!$D:$D,$D828)*1000)/SUM(р_дни!$J:$J)))/100,0)*100</f>
        <v>0</v>
      </c>
      <c r="K828" s="48">
        <f>IF(D828="",0,SUMIFS(факт_операции!$O:$O,факт_операции!$D:$D,D828)-IF(SUMIFS(факт_операции!$Q:$Q,факт_операции!$D:$D,D828)&lt;&gt;0,SUMIFS(факт_операции!$O:$O,факт_операции!$D:$D,D828,факт_операции!$N:$N,операции!$H$11),0))</f>
        <v>0</v>
      </c>
      <c r="L828" s="48">
        <f>IF(D828="",0,SUMIFS(факт_операции!$T:$T,факт_операции!$D:$D,D828))</f>
        <v>0</v>
      </c>
      <c r="M828" s="86">
        <f t="shared" si="25"/>
        <v>0</v>
      </c>
      <c r="N828" s="36"/>
      <c r="O828" s="92"/>
      <c r="P828" s="96"/>
    </row>
    <row r="829" spans="1:16" x14ac:dyDescent="0.25">
      <c r="A829" s="1"/>
      <c r="B829" s="1"/>
      <c r="C829" s="5">
        <f t="shared" si="26"/>
        <v>819</v>
      </c>
      <c r="D829" s="19" t="str">
        <f>IF(C829&gt;MAX(БЮДЖЕТ!$C:$C),"",INDEX(БЮДЖЕТ!$P$11:$P$9415,C829))</f>
        <v/>
      </c>
      <c r="E829" s="22">
        <f>IF(D829="",0,IF(COUNTIF(БЮДЖЕТ!$P:$P,D829)=1,0,1))</f>
        <v>0</v>
      </c>
      <c r="F829" s="19" t="str">
        <f>IF($D829="","",INDEX(БЮДЖЕТ!$N:$N,SUMIFS(БЮДЖЕТ!$B:$B,БЮДЖЕТ!$P:$P,$D829)))</f>
        <v/>
      </c>
      <c r="G829" s="19" t="str">
        <f>IF($D829="","",INDEX(БЮДЖЕТ!$X:$X,SUMIFS(БЮДЖЕТ!$B:$B,БЮДЖЕТ!$P:$P,$D829)))</f>
        <v/>
      </c>
      <c r="H829" s="36"/>
      <c r="I829" s="30">
        <f>IF(D829="",0,IF(G829=ФИО!$Q$8,0,SUM(р_дни!$J:$J))+SUMIFS(факт_операции!$L:$L,факт_операции!$D:$D,D829,факт_операции!$I:$I,операции!$F$8)-SUMIFS(факт_операции!$L:$L,факт_операции!$D:$D,D829,факт_операции!$I:$I,операции!$F$9)+SUMIFS(факт_операции!$L:$L,факт_операции!$D:$D,D829,факт_операции!$I:$I,операции!$F$10)-SUMIFS(факт_операции!$L:$L,факт_операции!$D:$D,D829,факт_операции!$I:$I,операции!$F$11))</f>
        <v>0</v>
      </c>
      <c r="J829" s="48">
        <f>ROUND(IF(D829="",0,IF(SUM(р_дни!$J:$J)=0,0,(SUMIFS(БЮДЖЕТ!$V:$V,БЮДЖЕТ!$P:$P,$D829)*IF(G829=ФИО!$Q$8,0,SUM(р_дни!$J:$J))+SUMIFS(факт_операции!$Q:$Q,факт_операции!$D:$D,$D829)*1000)/SUM(р_дни!$J:$J)))/100,0)*100</f>
        <v>0</v>
      </c>
      <c r="K829" s="48">
        <f>IF(D829="",0,SUMIFS(факт_операции!$O:$O,факт_операции!$D:$D,D829)-IF(SUMIFS(факт_операции!$Q:$Q,факт_операции!$D:$D,D829)&lt;&gt;0,SUMIFS(факт_операции!$O:$O,факт_операции!$D:$D,D829,факт_операции!$N:$N,операции!$H$11),0))</f>
        <v>0</v>
      </c>
      <c r="L829" s="48">
        <f>IF(D829="",0,SUMIFS(факт_операции!$T:$T,факт_операции!$D:$D,D829))</f>
        <v>0</v>
      </c>
      <c r="M829" s="86">
        <f t="shared" si="25"/>
        <v>0</v>
      </c>
      <c r="N829" s="36"/>
      <c r="O829" s="92"/>
      <c r="P829" s="96"/>
    </row>
    <row r="830" spans="1:16" x14ac:dyDescent="0.25">
      <c r="A830" s="1"/>
      <c r="B830" s="1"/>
      <c r="C830" s="5">
        <f t="shared" si="26"/>
        <v>820</v>
      </c>
      <c r="D830" s="19" t="str">
        <f>IF(C830&gt;MAX(БЮДЖЕТ!$C:$C),"",INDEX(БЮДЖЕТ!$P$11:$P$9415,C830))</f>
        <v/>
      </c>
      <c r="E830" s="22">
        <f>IF(D830="",0,IF(COUNTIF(БЮДЖЕТ!$P:$P,D830)=1,0,1))</f>
        <v>0</v>
      </c>
      <c r="F830" s="19" t="str">
        <f>IF($D830="","",INDEX(БЮДЖЕТ!$N:$N,SUMIFS(БЮДЖЕТ!$B:$B,БЮДЖЕТ!$P:$P,$D830)))</f>
        <v/>
      </c>
      <c r="G830" s="19" t="str">
        <f>IF($D830="","",INDEX(БЮДЖЕТ!$X:$X,SUMIFS(БЮДЖЕТ!$B:$B,БЮДЖЕТ!$P:$P,$D830)))</f>
        <v/>
      </c>
      <c r="H830" s="36"/>
      <c r="I830" s="30">
        <f>IF(D830="",0,IF(G830=ФИО!$Q$8,0,SUM(р_дни!$J:$J))+SUMIFS(факт_операции!$L:$L,факт_операции!$D:$D,D830,факт_операции!$I:$I,операции!$F$8)-SUMIFS(факт_операции!$L:$L,факт_операции!$D:$D,D830,факт_операции!$I:$I,операции!$F$9)+SUMIFS(факт_операции!$L:$L,факт_операции!$D:$D,D830,факт_операции!$I:$I,операции!$F$10)-SUMIFS(факт_операции!$L:$L,факт_операции!$D:$D,D830,факт_операции!$I:$I,операции!$F$11))</f>
        <v>0</v>
      </c>
      <c r="J830" s="48">
        <f>ROUND(IF(D830="",0,IF(SUM(р_дни!$J:$J)=0,0,(SUMIFS(БЮДЖЕТ!$V:$V,БЮДЖЕТ!$P:$P,$D830)*IF(G830=ФИО!$Q$8,0,SUM(р_дни!$J:$J))+SUMIFS(факт_операции!$Q:$Q,факт_операции!$D:$D,$D830)*1000)/SUM(р_дни!$J:$J)))/100,0)*100</f>
        <v>0</v>
      </c>
      <c r="K830" s="48">
        <f>IF(D830="",0,SUMIFS(факт_операции!$O:$O,факт_операции!$D:$D,D830)-IF(SUMIFS(факт_операции!$Q:$Q,факт_операции!$D:$D,D830)&lt;&gt;0,SUMIFS(факт_операции!$O:$O,факт_операции!$D:$D,D830,факт_операции!$N:$N,операции!$H$11),0))</f>
        <v>0</v>
      </c>
      <c r="L830" s="48">
        <f>IF(D830="",0,SUMIFS(факт_операции!$T:$T,факт_операции!$D:$D,D830))</f>
        <v>0</v>
      </c>
      <c r="M830" s="86">
        <f t="shared" si="25"/>
        <v>0</v>
      </c>
      <c r="N830" s="36"/>
      <c r="O830" s="92"/>
      <c r="P830" s="96"/>
    </row>
    <row r="831" spans="1:16" x14ac:dyDescent="0.25">
      <c r="A831" s="1"/>
      <c r="B831" s="1"/>
      <c r="C831" s="5">
        <f t="shared" si="26"/>
        <v>821</v>
      </c>
      <c r="D831" s="19" t="str">
        <f>IF(C831&gt;MAX(БЮДЖЕТ!$C:$C),"",INDEX(БЮДЖЕТ!$P$11:$P$9415,C831))</f>
        <v/>
      </c>
      <c r="E831" s="22">
        <f>IF(D831="",0,IF(COUNTIF(БЮДЖЕТ!$P:$P,D831)=1,0,1))</f>
        <v>0</v>
      </c>
      <c r="F831" s="19" t="str">
        <f>IF($D831="","",INDEX(БЮДЖЕТ!$N:$N,SUMIFS(БЮДЖЕТ!$B:$B,БЮДЖЕТ!$P:$P,$D831)))</f>
        <v/>
      </c>
      <c r="G831" s="19" t="str">
        <f>IF($D831="","",INDEX(БЮДЖЕТ!$X:$X,SUMIFS(БЮДЖЕТ!$B:$B,БЮДЖЕТ!$P:$P,$D831)))</f>
        <v/>
      </c>
      <c r="H831" s="36"/>
      <c r="I831" s="30">
        <f>IF(D831="",0,IF(G831=ФИО!$Q$8,0,SUM(р_дни!$J:$J))+SUMIFS(факт_операции!$L:$L,факт_операции!$D:$D,D831,факт_операции!$I:$I,операции!$F$8)-SUMIFS(факт_операции!$L:$L,факт_операции!$D:$D,D831,факт_операции!$I:$I,операции!$F$9)+SUMIFS(факт_операции!$L:$L,факт_операции!$D:$D,D831,факт_операции!$I:$I,операции!$F$10)-SUMIFS(факт_операции!$L:$L,факт_операции!$D:$D,D831,факт_операции!$I:$I,операции!$F$11))</f>
        <v>0</v>
      </c>
      <c r="J831" s="48">
        <f>ROUND(IF(D831="",0,IF(SUM(р_дни!$J:$J)=0,0,(SUMIFS(БЮДЖЕТ!$V:$V,БЮДЖЕТ!$P:$P,$D831)*IF(G831=ФИО!$Q$8,0,SUM(р_дни!$J:$J))+SUMIFS(факт_операции!$Q:$Q,факт_операции!$D:$D,$D831)*1000)/SUM(р_дни!$J:$J)))/100,0)*100</f>
        <v>0</v>
      </c>
      <c r="K831" s="48">
        <f>IF(D831="",0,SUMIFS(факт_операции!$O:$O,факт_операции!$D:$D,D831)-IF(SUMIFS(факт_операции!$Q:$Q,факт_операции!$D:$D,D831)&lt;&gt;0,SUMIFS(факт_операции!$O:$O,факт_операции!$D:$D,D831,факт_операции!$N:$N,операции!$H$11),0))</f>
        <v>0</v>
      </c>
      <c r="L831" s="48">
        <f>IF(D831="",0,SUMIFS(факт_операции!$T:$T,факт_операции!$D:$D,D831))</f>
        <v>0</v>
      </c>
      <c r="M831" s="86">
        <f t="shared" si="25"/>
        <v>0</v>
      </c>
      <c r="N831" s="36"/>
      <c r="O831" s="92"/>
      <c r="P831" s="96"/>
    </row>
    <row r="832" spans="1:16" x14ac:dyDescent="0.25">
      <c r="A832" s="1"/>
      <c r="B832" s="1"/>
      <c r="C832" s="5">
        <f t="shared" si="26"/>
        <v>822</v>
      </c>
      <c r="D832" s="19" t="str">
        <f>IF(C832&gt;MAX(БЮДЖЕТ!$C:$C),"",INDEX(БЮДЖЕТ!$P$11:$P$9415,C832))</f>
        <v/>
      </c>
      <c r="E832" s="22">
        <f>IF(D832="",0,IF(COUNTIF(БЮДЖЕТ!$P:$P,D832)=1,0,1))</f>
        <v>0</v>
      </c>
      <c r="F832" s="19" t="str">
        <f>IF($D832="","",INDEX(БЮДЖЕТ!$N:$N,SUMIFS(БЮДЖЕТ!$B:$B,БЮДЖЕТ!$P:$P,$D832)))</f>
        <v/>
      </c>
      <c r="G832" s="19" t="str">
        <f>IF($D832="","",INDEX(БЮДЖЕТ!$X:$X,SUMIFS(БЮДЖЕТ!$B:$B,БЮДЖЕТ!$P:$P,$D832)))</f>
        <v/>
      </c>
      <c r="H832" s="36"/>
      <c r="I832" s="30">
        <f>IF(D832="",0,IF(G832=ФИО!$Q$8,0,SUM(р_дни!$J:$J))+SUMIFS(факт_операции!$L:$L,факт_операции!$D:$D,D832,факт_операции!$I:$I,операции!$F$8)-SUMIFS(факт_операции!$L:$L,факт_операции!$D:$D,D832,факт_операции!$I:$I,операции!$F$9)+SUMIFS(факт_операции!$L:$L,факт_операции!$D:$D,D832,факт_операции!$I:$I,операции!$F$10)-SUMIFS(факт_операции!$L:$L,факт_операции!$D:$D,D832,факт_операции!$I:$I,операции!$F$11))</f>
        <v>0</v>
      </c>
      <c r="J832" s="48">
        <f>ROUND(IF(D832="",0,IF(SUM(р_дни!$J:$J)=0,0,(SUMIFS(БЮДЖЕТ!$V:$V,БЮДЖЕТ!$P:$P,$D832)*IF(G832=ФИО!$Q$8,0,SUM(р_дни!$J:$J))+SUMIFS(факт_операции!$Q:$Q,факт_операции!$D:$D,$D832)*1000)/SUM(р_дни!$J:$J)))/100,0)*100</f>
        <v>0</v>
      </c>
      <c r="K832" s="48">
        <f>IF(D832="",0,SUMIFS(факт_операции!$O:$O,факт_операции!$D:$D,D832)-IF(SUMIFS(факт_операции!$Q:$Q,факт_операции!$D:$D,D832)&lt;&gt;0,SUMIFS(факт_операции!$O:$O,факт_операции!$D:$D,D832,факт_операции!$N:$N,операции!$H$11),0))</f>
        <v>0</v>
      </c>
      <c r="L832" s="48">
        <f>IF(D832="",0,SUMIFS(факт_операции!$T:$T,факт_операции!$D:$D,D832))</f>
        <v>0</v>
      </c>
      <c r="M832" s="86">
        <f t="shared" si="25"/>
        <v>0</v>
      </c>
      <c r="N832" s="36"/>
      <c r="O832" s="92"/>
      <c r="P832" s="96"/>
    </row>
    <row r="833" spans="1:16" x14ac:dyDescent="0.25">
      <c r="A833" s="1"/>
      <c r="B833" s="1"/>
      <c r="C833" s="5">
        <f t="shared" si="26"/>
        <v>823</v>
      </c>
      <c r="D833" s="19" t="str">
        <f>IF(C833&gt;MAX(БЮДЖЕТ!$C:$C),"",INDEX(БЮДЖЕТ!$P$11:$P$9415,C833))</f>
        <v/>
      </c>
      <c r="E833" s="22">
        <f>IF(D833="",0,IF(COUNTIF(БЮДЖЕТ!$P:$P,D833)=1,0,1))</f>
        <v>0</v>
      </c>
      <c r="F833" s="19" t="str">
        <f>IF($D833="","",INDEX(БЮДЖЕТ!$N:$N,SUMIFS(БЮДЖЕТ!$B:$B,БЮДЖЕТ!$P:$P,$D833)))</f>
        <v/>
      </c>
      <c r="G833" s="19" t="str">
        <f>IF($D833="","",INDEX(БЮДЖЕТ!$X:$X,SUMIFS(БЮДЖЕТ!$B:$B,БЮДЖЕТ!$P:$P,$D833)))</f>
        <v/>
      </c>
      <c r="H833" s="36"/>
      <c r="I833" s="30">
        <f>IF(D833="",0,IF(G833=ФИО!$Q$8,0,SUM(р_дни!$J:$J))+SUMIFS(факт_операции!$L:$L,факт_операции!$D:$D,D833,факт_операции!$I:$I,операции!$F$8)-SUMIFS(факт_операции!$L:$L,факт_операции!$D:$D,D833,факт_операции!$I:$I,операции!$F$9)+SUMIFS(факт_операции!$L:$L,факт_операции!$D:$D,D833,факт_операции!$I:$I,операции!$F$10)-SUMIFS(факт_операции!$L:$L,факт_операции!$D:$D,D833,факт_операции!$I:$I,операции!$F$11))</f>
        <v>0</v>
      </c>
      <c r="J833" s="48">
        <f>ROUND(IF(D833="",0,IF(SUM(р_дни!$J:$J)=0,0,(SUMIFS(БЮДЖЕТ!$V:$V,БЮДЖЕТ!$P:$P,$D833)*IF(G833=ФИО!$Q$8,0,SUM(р_дни!$J:$J))+SUMIFS(факт_операции!$Q:$Q,факт_операции!$D:$D,$D833)*1000)/SUM(р_дни!$J:$J)))/100,0)*100</f>
        <v>0</v>
      </c>
      <c r="K833" s="48">
        <f>IF(D833="",0,SUMIFS(факт_операции!$O:$O,факт_операции!$D:$D,D833)-IF(SUMIFS(факт_операции!$Q:$Q,факт_операции!$D:$D,D833)&lt;&gt;0,SUMIFS(факт_операции!$O:$O,факт_операции!$D:$D,D833,факт_операции!$N:$N,операции!$H$11),0))</f>
        <v>0</v>
      </c>
      <c r="L833" s="48">
        <f>IF(D833="",0,SUMIFS(факт_операции!$T:$T,факт_операции!$D:$D,D833))</f>
        <v>0</v>
      </c>
      <c r="M833" s="86">
        <f t="shared" si="25"/>
        <v>0</v>
      </c>
      <c r="N833" s="36"/>
      <c r="O833" s="92"/>
      <c r="P833" s="96"/>
    </row>
    <row r="834" spans="1:16" x14ac:dyDescent="0.25">
      <c r="A834" s="1"/>
      <c r="B834" s="1"/>
      <c r="C834" s="5">
        <f t="shared" si="26"/>
        <v>824</v>
      </c>
      <c r="D834" s="19" t="str">
        <f>IF(C834&gt;MAX(БЮДЖЕТ!$C:$C),"",INDEX(БЮДЖЕТ!$P$11:$P$9415,C834))</f>
        <v/>
      </c>
      <c r="E834" s="22">
        <f>IF(D834="",0,IF(COUNTIF(БЮДЖЕТ!$P:$P,D834)=1,0,1))</f>
        <v>0</v>
      </c>
      <c r="F834" s="19" t="str">
        <f>IF($D834="","",INDEX(БЮДЖЕТ!$N:$N,SUMIFS(БЮДЖЕТ!$B:$B,БЮДЖЕТ!$P:$P,$D834)))</f>
        <v/>
      </c>
      <c r="G834" s="19" t="str">
        <f>IF($D834="","",INDEX(БЮДЖЕТ!$X:$X,SUMIFS(БЮДЖЕТ!$B:$B,БЮДЖЕТ!$P:$P,$D834)))</f>
        <v/>
      </c>
      <c r="H834" s="36"/>
      <c r="I834" s="30">
        <f>IF(D834="",0,IF(G834=ФИО!$Q$8,0,SUM(р_дни!$J:$J))+SUMIFS(факт_операции!$L:$L,факт_операции!$D:$D,D834,факт_операции!$I:$I,операции!$F$8)-SUMIFS(факт_операции!$L:$L,факт_операции!$D:$D,D834,факт_операции!$I:$I,операции!$F$9)+SUMIFS(факт_операции!$L:$L,факт_операции!$D:$D,D834,факт_операции!$I:$I,операции!$F$10)-SUMIFS(факт_операции!$L:$L,факт_операции!$D:$D,D834,факт_операции!$I:$I,операции!$F$11))</f>
        <v>0</v>
      </c>
      <c r="J834" s="48">
        <f>ROUND(IF(D834="",0,IF(SUM(р_дни!$J:$J)=0,0,(SUMIFS(БЮДЖЕТ!$V:$V,БЮДЖЕТ!$P:$P,$D834)*IF(G834=ФИО!$Q$8,0,SUM(р_дни!$J:$J))+SUMIFS(факт_операции!$Q:$Q,факт_операции!$D:$D,$D834)*1000)/SUM(р_дни!$J:$J)))/100,0)*100</f>
        <v>0</v>
      </c>
      <c r="K834" s="48">
        <f>IF(D834="",0,SUMIFS(факт_операции!$O:$O,факт_операции!$D:$D,D834)-IF(SUMIFS(факт_операции!$Q:$Q,факт_операции!$D:$D,D834)&lt;&gt;0,SUMIFS(факт_операции!$O:$O,факт_операции!$D:$D,D834,факт_операции!$N:$N,операции!$H$11),0))</f>
        <v>0</v>
      </c>
      <c r="L834" s="48">
        <f>IF(D834="",0,SUMIFS(факт_операции!$T:$T,факт_операции!$D:$D,D834))</f>
        <v>0</v>
      </c>
      <c r="M834" s="86">
        <f t="shared" si="25"/>
        <v>0</v>
      </c>
      <c r="N834" s="36"/>
      <c r="O834" s="92"/>
      <c r="P834" s="96"/>
    </row>
    <row r="835" spans="1:16" x14ac:dyDescent="0.25">
      <c r="A835" s="1"/>
      <c r="B835" s="1"/>
      <c r="C835" s="5">
        <f t="shared" si="26"/>
        <v>825</v>
      </c>
      <c r="D835" s="19" t="str">
        <f>IF(C835&gt;MAX(БЮДЖЕТ!$C:$C),"",INDEX(БЮДЖЕТ!$P$11:$P$9415,C835))</f>
        <v/>
      </c>
      <c r="E835" s="22">
        <f>IF(D835="",0,IF(COUNTIF(БЮДЖЕТ!$P:$P,D835)=1,0,1))</f>
        <v>0</v>
      </c>
      <c r="F835" s="19" t="str">
        <f>IF($D835="","",INDEX(БЮДЖЕТ!$N:$N,SUMIFS(БЮДЖЕТ!$B:$B,БЮДЖЕТ!$P:$P,$D835)))</f>
        <v/>
      </c>
      <c r="G835" s="19" t="str">
        <f>IF($D835="","",INDEX(БЮДЖЕТ!$X:$X,SUMIFS(БЮДЖЕТ!$B:$B,БЮДЖЕТ!$P:$P,$D835)))</f>
        <v/>
      </c>
      <c r="H835" s="36"/>
      <c r="I835" s="30">
        <f>IF(D835="",0,IF(G835=ФИО!$Q$8,0,SUM(р_дни!$J:$J))+SUMIFS(факт_операции!$L:$L,факт_операции!$D:$D,D835,факт_операции!$I:$I,операции!$F$8)-SUMIFS(факт_операции!$L:$L,факт_операции!$D:$D,D835,факт_операции!$I:$I,операции!$F$9)+SUMIFS(факт_операции!$L:$L,факт_операции!$D:$D,D835,факт_операции!$I:$I,операции!$F$10)-SUMIFS(факт_операции!$L:$L,факт_операции!$D:$D,D835,факт_операции!$I:$I,операции!$F$11))</f>
        <v>0</v>
      </c>
      <c r="J835" s="48">
        <f>ROUND(IF(D835="",0,IF(SUM(р_дни!$J:$J)=0,0,(SUMIFS(БЮДЖЕТ!$V:$V,БЮДЖЕТ!$P:$P,$D835)*IF(G835=ФИО!$Q$8,0,SUM(р_дни!$J:$J))+SUMIFS(факт_операции!$Q:$Q,факт_операции!$D:$D,$D835)*1000)/SUM(р_дни!$J:$J)))/100,0)*100</f>
        <v>0</v>
      </c>
      <c r="K835" s="48">
        <f>IF(D835="",0,SUMIFS(факт_операции!$O:$O,факт_операции!$D:$D,D835)-IF(SUMIFS(факт_операции!$Q:$Q,факт_операции!$D:$D,D835)&lt;&gt;0,SUMIFS(факт_операции!$O:$O,факт_операции!$D:$D,D835,факт_операции!$N:$N,операции!$H$11),0))</f>
        <v>0</v>
      </c>
      <c r="L835" s="48">
        <f>IF(D835="",0,SUMIFS(факт_операции!$T:$T,факт_операции!$D:$D,D835))</f>
        <v>0</v>
      </c>
      <c r="M835" s="86">
        <f t="shared" si="25"/>
        <v>0</v>
      </c>
      <c r="N835" s="36"/>
      <c r="O835" s="92"/>
      <c r="P835" s="96"/>
    </row>
    <row r="836" spans="1:16" x14ac:dyDescent="0.25">
      <c r="A836" s="1"/>
      <c r="B836" s="1"/>
      <c r="C836" s="5">
        <f t="shared" si="26"/>
        <v>826</v>
      </c>
      <c r="D836" s="19" t="str">
        <f>IF(C836&gt;MAX(БЮДЖЕТ!$C:$C),"",INDEX(БЮДЖЕТ!$P$11:$P$9415,C836))</f>
        <v/>
      </c>
      <c r="E836" s="22">
        <f>IF(D836="",0,IF(COUNTIF(БЮДЖЕТ!$P:$P,D836)=1,0,1))</f>
        <v>0</v>
      </c>
      <c r="F836" s="19" t="str">
        <f>IF($D836="","",INDEX(БЮДЖЕТ!$N:$N,SUMIFS(БЮДЖЕТ!$B:$B,БЮДЖЕТ!$P:$P,$D836)))</f>
        <v/>
      </c>
      <c r="G836" s="19" t="str">
        <f>IF($D836="","",INDEX(БЮДЖЕТ!$X:$X,SUMIFS(БЮДЖЕТ!$B:$B,БЮДЖЕТ!$P:$P,$D836)))</f>
        <v/>
      </c>
      <c r="H836" s="36"/>
      <c r="I836" s="30">
        <f>IF(D836="",0,IF(G836=ФИО!$Q$8,0,SUM(р_дни!$J:$J))+SUMIFS(факт_операции!$L:$L,факт_операции!$D:$D,D836,факт_операции!$I:$I,операции!$F$8)-SUMIFS(факт_операции!$L:$L,факт_операции!$D:$D,D836,факт_операции!$I:$I,операции!$F$9)+SUMIFS(факт_операции!$L:$L,факт_операции!$D:$D,D836,факт_операции!$I:$I,операции!$F$10)-SUMIFS(факт_операции!$L:$L,факт_операции!$D:$D,D836,факт_операции!$I:$I,операции!$F$11))</f>
        <v>0</v>
      </c>
      <c r="J836" s="48">
        <f>ROUND(IF(D836="",0,IF(SUM(р_дни!$J:$J)=0,0,(SUMIFS(БЮДЖЕТ!$V:$V,БЮДЖЕТ!$P:$P,$D836)*IF(G836=ФИО!$Q$8,0,SUM(р_дни!$J:$J))+SUMIFS(факт_операции!$Q:$Q,факт_операции!$D:$D,$D836)*1000)/SUM(р_дни!$J:$J)))/100,0)*100</f>
        <v>0</v>
      </c>
      <c r="K836" s="48">
        <f>IF(D836="",0,SUMIFS(факт_операции!$O:$O,факт_операции!$D:$D,D836)-IF(SUMIFS(факт_операции!$Q:$Q,факт_операции!$D:$D,D836)&lt;&gt;0,SUMIFS(факт_операции!$O:$O,факт_операции!$D:$D,D836,факт_операции!$N:$N,операции!$H$11),0))</f>
        <v>0</v>
      </c>
      <c r="L836" s="48">
        <f>IF(D836="",0,SUMIFS(факт_операции!$T:$T,факт_операции!$D:$D,D836))</f>
        <v>0</v>
      </c>
      <c r="M836" s="86">
        <f t="shared" si="25"/>
        <v>0</v>
      </c>
      <c r="N836" s="36"/>
      <c r="O836" s="92"/>
      <c r="P836" s="96"/>
    </row>
    <row r="837" spans="1:16" x14ac:dyDescent="0.25">
      <c r="A837" s="1"/>
      <c r="B837" s="1"/>
      <c r="C837" s="5">
        <f t="shared" si="26"/>
        <v>827</v>
      </c>
      <c r="D837" s="19" t="str">
        <f>IF(C837&gt;MAX(БЮДЖЕТ!$C:$C),"",INDEX(БЮДЖЕТ!$P$11:$P$9415,C837))</f>
        <v/>
      </c>
      <c r="E837" s="22">
        <f>IF(D837="",0,IF(COUNTIF(БЮДЖЕТ!$P:$P,D837)=1,0,1))</f>
        <v>0</v>
      </c>
      <c r="F837" s="19" t="str">
        <f>IF($D837="","",INDEX(БЮДЖЕТ!$N:$N,SUMIFS(БЮДЖЕТ!$B:$B,БЮДЖЕТ!$P:$P,$D837)))</f>
        <v/>
      </c>
      <c r="G837" s="19" t="str">
        <f>IF($D837="","",INDEX(БЮДЖЕТ!$X:$X,SUMIFS(БЮДЖЕТ!$B:$B,БЮДЖЕТ!$P:$P,$D837)))</f>
        <v/>
      </c>
      <c r="H837" s="36"/>
      <c r="I837" s="30">
        <f>IF(D837="",0,IF(G837=ФИО!$Q$8,0,SUM(р_дни!$J:$J))+SUMIFS(факт_операции!$L:$L,факт_операции!$D:$D,D837,факт_операции!$I:$I,операции!$F$8)-SUMIFS(факт_операции!$L:$L,факт_операции!$D:$D,D837,факт_операции!$I:$I,операции!$F$9)+SUMIFS(факт_операции!$L:$L,факт_операции!$D:$D,D837,факт_операции!$I:$I,операции!$F$10)-SUMIFS(факт_операции!$L:$L,факт_операции!$D:$D,D837,факт_операции!$I:$I,операции!$F$11))</f>
        <v>0</v>
      </c>
      <c r="J837" s="48">
        <f>ROUND(IF(D837="",0,IF(SUM(р_дни!$J:$J)=0,0,(SUMIFS(БЮДЖЕТ!$V:$V,БЮДЖЕТ!$P:$P,$D837)*IF(G837=ФИО!$Q$8,0,SUM(р_дни!$J:$J))+SUMIFS(факт_операции!$Q:$Q,факт_операции!$D:$D,$D837)*1000)/SUM(р_дни!$J:$J)))/100,0)*100</f>
        <v>0</v>
      </c>
      <c r="K837" s="48">
        <f>IF(D837="",0,SUMIFS(факт_операции!$O:$O,факт_операции!$D:$D,D837)-IF(SUMIFS(факт_операции!$Q:$Q,факт_операции!$D:$D,D837)&lt;&gt;0,SUMIFS(факт_операции!$O:$O,факт_операции!$D:$D,D837,факт_операции!$N:$N,операции!$H$11),0))</f>
        <v>0</v>
      </c>
      <c r="L837" s="48">
        <f>IF(D837="",0,SUMIFS(факт_операции!$T:$T,факт_операции!$D:$D,D837))</f>
        <v>0</v>
      </c>
      <c r="M837" s="86">
        <f t="shared" si="25"/>
        <v>0</v>
      </c>
      <c r="N837" s="36"/>
      <c r="O837" s="92"/>
      <c r="P837" s="96"/>
    </row>
    <row r="838" spans="1:16" x14ac:dyDescent="0.25">
      <c r="A838" s="1"/>
      <c r="B838" s="1"/>
      <c r="C838" s="5">
        <f t="shared" si="26"/>
        <v>828</v>
      </c>
      <c r="D838" s="19" t="str">
        <f>IF(C838&gt;MAX(БЮДЖЕТ!$C:$C),"",INDEX(БЮДЖЕТ!$P$11:$P$9415,C838))</f>
        <v/>
      </c>
      <c r="E838" s="22">
        <f>IF(D838="",0,IF(COUNTIF(БЮДЖЕТ!$P:$P,D838)=1,0,1))</f>
        <v>0</v>
      </c>
      <c r="F838" s="19" t="str">
        <f>IF($D838="","",INDEX(БЮДЖЕТ!$N:$N,SUMIFS(БЮДЖЕТ!$B:$B,БЮДЖЕТ!$P:$P,$D838)))</f>
        <v/>
      </c>
      <c r="G838" s="19" t="str">
        <f>IF($D838="","",INDEX(БЮДЖЕТ!$X:$X,SUMIFS(БЮДЖЕТ!$B:$B,БЮДЖЕТ!$P:$P,$D838)))</f>
        <v/>
      </c>
      <c r="H838" s="36"/>
      <c r="I838" s="30">
        <f>IF(D838="",0,IF(G838=ФИО!$Q$8,0,SUM(р_дни!$J:$J))+SUMIFS(факт_операции!$L:$L,факт_операции!$D:$D,D838,факт_операции!$I:$I,операции!$F$8)-SUMIFS(факт_операции!$L:$L,факт_операции!$D:$D,D838,факт_операции!$I:$I,операции!$F$9)+SUMIFS(факт_операции!$L:$L,факт_операции!$D:$D,D838,факт_операции!$I:$I,операции!$F$10)-SUMIFS(факт_операции!$L:$L,факт_операции!$D:$D,D838,факт_операции!$I:$I,операции!$F$11))</f>
        <v>0</v>
      </c>
      <c r="J838" s="48">
        <f>ROUND(IF(D838="",0,IF(SUM(р_дни!$J:$J)=0,0,(SUMIFS(БЮДЖЕТ!$V:$V,БЮДЖЕТ!$P:$P,$D838)*IF(G838=ФИО!$Q$8,0,SUM(р_дни!$J:$J))+SUMIFS(факт_операции!$Q:$Q,факт_операции!$D:$D,$D838)*1000)/SUM(р_дни!$J:$J)))/100,0)*100</f>
        <v>0</v>
      </c>
      <c r="K838" s="48">
        <f>IF(D838="",0,SUMIFS(факт_операции!$O:$O,факт_операции!$D:$D,D838)-IF(SUMIFS(факт_операции!$Q:$Q,факт_операции!$D:$D,D838)&lt;&gt;0,SUMIFS(факт_операции!$O:$O,факт_операции!$D:$D,D838,факт_операции!$N:$N,операции!$H$11),0))</f>
        <v>0</v>
      </c>
      <c r="L838" s="48">
        <f>IF(D838="",0,SUMIFS(факт_операции!$T:$T,факт_операции!$D:$D,D838))</f>
        <v>0</v>
      </c>
      <c r="M838" s="86">
        <f t="shared" si="25"/>
        <v>0</v>
      </c>
      <c r="N838" s="36"/>
      <c r="O838" s="92"/>
      <c r="P838" s="96"/>
    </row>
    <row r="839" spans="1:16" x14ac:dyDescent="0.25">
      <c r="A839" s="1"/>
      <c r="B839" s="1"/>
      <c r="C839" s="5">
        <f t="shared" si="26"/>
        <v>829</v>
      </c>
      <c r="D839" s="19" t="str">
        <f>IF(C839&gt;MAX(БЮДЖЕТ!$C:$C),"",INDEX(БЮДЖЕТ!$P$11:$P$9415,C839))</f>
        <v/>
      </c>
      <c r="E839" s="22">
        <f>IF(D839="",0,IF(COUNTIF(БЮДЖЕТ!$P:$P,D839)=1,0,1))</f>
        <v>0</v>
      </c>
      <c r="F839" s="19" t="str">
        <f>IF($D839="","",INDEX(БЮДЖЕТ!$N:$N,SUMIFS(БЮДЖЕТ!$B:$B,БЮДЖЕТ!$P:$P,$D839)))</f>
        <v/>
      </c>
      <c r="G839" s="19" t="str">
        <f>IF($D839="","",INDEX(БЮДЖЕТ!$X:$X,SUMIFS(БЮДЖЕТ!$B:$B,БЮДЖЕТ!$P:$P,$D839)))</f>
        <v/>
      </c>
      <c r="H839" s="36"/>
      <c r="I839" s="30">
        <f>IF(D839="",0,IF(G839=ФИО!$Q$8,0,SUM(р_дни!$J:$J))+SUMIFS(факт_операции!$L:$L,факт_операции!$D:$D,D839,факт_операции!$I:$I,операции!$F$8)-SUMIFS(факт_операции!$L:$L,факт_операции!$D:$D,D839,факт_операции!$I:$I,операции!$F$9)+SUMIFS(факт_операции!$L:$L,факт_операции!$D:$D,D839,факт_операции!$I:$I,операции!$F$10)-SUMIFS(факт_операции!$L:$L,факт_операции!$D:$D,D839,факт_операции!$I:$I,операции!$F$11))</f>
        <v>0</v>
      </c>
      <c r="J839" s="48">
        <f>ROUND(IF(D839="",0,IF(SUM(р_дни!$J:$J)=0,0,(SUMIFS(БЮДЖЕТ!$V:$V,БЮДЖЕТ!$P:$P,$D839)*IF(G839=ФИО!$Q$8,0,SUM(р_дни!$J:$J))+SUMIFS(факт_операции!$Q:$Q,факт_операции!$D:$D,$D839)*1000)/SUM(р_дни!$J:$J)))/100,0)*100</f>
        <v>0</v>
      </c>
      <c r="K839" s="48">
        <f>IF(D839="",0,SUMIFS(факт_операции!$O:$O,факт_операции!$D:$D,D839)-IF(SUMIFS(факт_операции!$Q:$Q,факт_операции!$D:$D,D839)&lt;&gt;0,SUMIFS(факт_операции!$O:$O,факт_операции!$D:$D,D839,факт_операции!$N:$N,операции!$H$11),0))</f>
        <v>0</v>
      </c>
      <c r="L839" s="48">
        <f>IF(D839="",0,SUMIFS(факт_операции!$T:$T,факт_операции!$D:$D,D839))</f>
        <v>0</v>
      </c>
      <c r="M839" s="86">
        <f t="shared" si="25"/>
        <v>0</v>
      </c>
      <c r="N839" s="36"/>
      <c r="O839" s="92"/>
      <c r="P839" s="96"/>
    </row>
    <row r="840" spans="1:16" x14ac:dyDescent="0.25">
      <c r="A840" s="1"/>
      <c r="B840" s="1"/>
      <c r="C840" s="5">
        <f t="shared" si="26"/>
        <v>830</v>
      </c>
      <c r="D840" s="19" t="str">
        <f>IF(C840&gt;MAX(БЮДЖЕТ!$C:$C),"",INDEX(БЮДЖЕТ!$P$11:$P$9415,C840))</f>
        <v/>
      </c>
      <c r="E840" s="22">
        <f>IF(D840="",0,IF(COUNTIF(БЮДЖЕТ!$P:$P,D840)=1,0,1))</f>
        <v>0</v>
      </c>
      <c r="F840" s="19" t="str">
        <f>IF($D840="","",INDEX(БЮДЖЕТ!$N:$N,SUMIFS(БЮДЖЕТ!$B:$B,БЮДЖЕТ!$P:$P,$D840)))</f>
        <v/>
      </c>
      <c r="G840" s="19" t="str">
        <f>IF($D840="","",INDEX(БЮДЖЕТ!$X:$X,SUMIFS(БЮДЖЕТ!$B:$B,БЮДЖЕТ!$P:$P,$D840)))</f>
        <v/>
      </c>
      <c r="H840" s="36"/>
      <c r="I840" s="30">
        <f>IF(D840="",0,IF(G840=ФИО!$Q$8,0,SUM(р_дни!$J:$J))+SUMIFS(факт_операции!$L:$L,факт_операции!$D:$D,D840,факт_операции!$I:$I,операции!$F$8)-SUMIFS(факт_операции!$L:$L,факт_операции!$D:$D,D840,факт_операции!$I:$I,операции!$F$9)+SUMIFS(факт_операции!$L:$L,факт_операции!$D:$D,D840,факт_операции!$I:$I,операции!$F$10)-SUMIFS(факт_операции!$L:$L,факт_операции!$D:$D,D840,факт_операции!$I:$I,операции!$F$11))</f>
        <v>0</v>
      </c>
      <c r="J840" s="48">
        <f>ROUND(IF(D840="",0,IF(SUM(р_дни!$J:$J)=0,0,(SUMIFS(БЮДЖЕТ!$V:$V,БЮДЖЕТ!$P:$P,$D840)*IF(G840=ФИО!$Q$8,0,SUM(р_дни!$J:$J))+SUMIFS(факт_операции!$Q:$Q,факт_операции!$D:$D,$D840)*1000)/SUM(р_дни!$J:$J)))/100,0)*100</f>
        <v>0</v>
      </c>
      <c r="K840" s="48">
        <f>IF(D840="",0,SUMIFS(факт_операции!$O:$O,факт_операции!$D:$D,D840)-IF(SUMIFS(факт_операции!$Q:$Q,факт_операции!$D:$D,D840)&lt;&gt;0,SUMIFS(факт_операции!$O:$O,факт_операции!$D:$D,D840,факт_операции!$N:$N,операции!$H$11),0))</f>
        <v>0</v>
      </c>
      <c r="L840" s="48">
        <f>IF(D840="",0,SUMIFS(факт_операции!$T:$T,факт_операции!$D:$D,D840))</f>
        <v>0</v>
      </c>
      <c r="M840" s="86">
        <f t="shared" si="25"/>
        <v>0</v>
      </c>
      <c r="N840" s="36"/>
      <c r="O840" s="92"/>
      <c r="P840" s="96"/>
    </row>
    <row r="841" spans="1:16" x14ac:dyDescent="0.25">
      <c r="A841" s="1"/>
      <c r="B841" s="1"/>
      <c r="C841" s="5">
        <f t="shared" si="26"/>
        <v>831</v>
      </c>
      <c r="D841" s="19" t="str">
        <f>IF(C841&gt;MAX(БЮДЖЕТ!$C:$C),"",INDEX(БЮДЖЕТ!$P$11:$P$9415,C841))</f>
        <v/>
      </c>
      <c r="E841" s="22">
        <f>IF(D841="",0,IF(COUNTIF(БЮДЖЕТ!$P:$P,D841)=1,0,1))</f>
        <v>0</v>
      </c>
      <c r="F841" s="19" t="str">
        <f>IF($D841="","",INDEX(БЮДЖЕТ!$N:$N,SUMIFS(БЮДЖЕТ!$B:$B,БЮДЖЕТ!$P:$P,$D841)))</f>
        <v/>
      </c>
      <c r="G841" s="19" t="str">
        <f>IF($D841="","",INDEX(БЮДЖЕТ!$X:$X,SUMIFS(БЮДЖЕТ!$B:$B,БЮДЖЕТ!$P:$P,$D841)))</f>
        <v/>
      </c>
      <c r="H841" s="36"/>
      <c r="I841" s="30">
        <f>IF(D841="",0,IF(G841=ФИО!$Q$8,0,SUM(р_дни!$J:$J))+SUMIFS(факт_операции!$L:$L,факт_операции!$D:$D,D841,факт_операции!$I:$I,операции!$F$8)-SUMIFS(факт_операции!$L:$L,факт_операции!$D:$D,D841,факт_операции!$I:$I,операции!$F$9)+SUMIFS(факт_операции!$L:$L,факт_операции!$D:$D,D841,факт_операции!$I:$I,операции!$F$10)-SUMIFS(факт_операции!$L:$L,факт_операции!$D:$D,D841,факт_операции!$I:$I,операции!$F$11))</f>
        <v>0</v>
      </c>
      <c r="J841" s="48">
        <f>ROUND(IF(D841="",0,IF(SUM(р_дни!$J:$J)=0,0,(SUMIFS(БЮДЖЕТ!$V:$V,БЮДЖЕТ!$P:$P,$D841)*IF(G841=ФИО!$Q$8,0,SUM(р_дни!$J:$J))+SUMIFS(факт_операции!$Q:$Q,факт_операции!$D:$D,$D841)*1000)/SUM(р_дни!$J:$J)))/100,0)*100</f>
        <v>0</v>
      </c>
      <c r="K841" s="48">
        <f>IF(D841="",0,SUMIFS(факт_операции!$O:$O,факт_операции!$D:$D,D841)-IF(SUMIFS(факт_операции!$Q:$Q,факт_операции!$D:$D,D841)&lt;&gt;0,SUMIFS(факт_операции!$O:$O,факт_операции!$D:$D,D841,факт_операции!$N:$N,операции!$H$11),0))</f>
        <v>0</v>
      </c>
      <c r="L841" s="48">
        <f>IF(D841="",0,SUMIFS(факт_операции!$T:$T,факт_операции!$D:$D,D841))</f>
        <v>0</v>
      </c>
      <c r="M841" s="86">
        <f t="shared" si="25"/>
        <v>0</v>
      </c>
      <c r="N841" s="36"/>
      <c r="O841" s="92"/>
      <c r="P841" s="96"/>
    </row>
    <row r="842" spans="1:16" x14ac:dyDescent="0.25">
      <c r="A842" s="1"/>
      <c r="B842" s="1"/>
      <c r="C842" s="5">
        <f t="shared" si="26"/>
        <v>832</v>
      </c>
      <c r="D842" s="19" t="str">
        <f>IF(C842&gt;MAX(БЮДЖЕТ!$C:$C),"",INDEX(БЮДЖЕТ!$P$11:$P$9415,C842))</f>
        <v/>
      </c>
      <c r="E842" s="22">
        <f>IF(D842="",0,IF(COUNTIF(БЮДЖЕТ!$P:$P,D842)=1,0,1))</f>
        <v>0</v>
      </c>
      <c r="F842" s="19" t="str">
        <f>IF($D842="","",INDEX(БЮДЖЕТ!$N:$N,SUMIFS(БЮДЖЕТ!$B:$B,БЮДЖЕТ!$P:$P,$D842)))</f>
        <v/>
      </c>
      <c r="G842" s="19" t="str">
        <f>IF($D842="","",INDEX(БЮДЖЕТ!$X:$X,SUMIFS(БЮДЖЕТ!$B:$B,БЮДЖЕТ!$P:$P,$D842)))</f>
        <v/>
      </c>
      <c r="H842" s="36"/>
      <c r="I842" s="30">
        <f>IF(D842="",0,IF(G842=ФИО!$Q$8,0,SUM(р_дни!$J:$J))+SUMIFS(факт_операции!$L:$L,факт_операции!$D:$D,D842,факт_операции!$I:$I,операции!$F$8)-SUMIFS(факт_операции!$L:$L,факт_операции!$D:$D,D842,факт_операции!$I:$I,операции!$F$9)+SUMIFS(факт_операции!$L:$L,факт_операции!$D:$D,D842,факт_операции!$I:$I,операции!$F$10)-SUMIFS(факт_операции!$L:$L,факт_операции!$D:$D,D842,факт_операции!$I:$I,операции!$F$11))</f>
        <v>0</v>
      </c>
      <c r="J842" s="48">
        <f>ROUND(IF(D842="",0,IF(SUM(р_дни!$J:$J)=0,0,(SUMIFS(БЮДЖЕТ!$V:$V,БЮДЖЕТ!$P:$P,$D842)*IF(G842=ФИО!$Q$8,0,SUM(р_дни!$J:$J))+SUMIFS(факт_операции!$Q:$Q,факт_операции!$D:$D,$D842)*1000)/SUM(р_дни!$J:$J)))/100,0)*100</f>
        <v>0</v>
      </c>
      <c r="K842" s="48">
        <f>IF(D842="",0,SUMIFS(факт_операции!$O:$O,факт_операции!$D:$D,D842)-IF(SUMIFS(факт_операции!$Q:$Q,факт_операции!$D:$D,D842)&lt;&gt;0,SUMIFS(факт_операции!$O:$O,факт_операции!$D:$D,D842,факт_операции!$N:$N,операции!$H$11),0))</f>
        <v>0</v>
      </c>
      <c r="L842" s="48">
        <f>IF(D842="",0,SUMIFS(факт_операции!$T:$T,факт_операции!$D:$D,D842))</f>
        <v>0</v>
      </c>
      <c r="M842" s="86">
        <f t="shared" si="25"/>
        <v>0</v>
      </c>
      <c r="N842" s="36"/>
      <c r="O842" s="92"/>
      <c r="P842" s="96"/>
    </row>
    <row r="843" spans="1:16" x14ac:dyDescent="0.25">
      <c r="A843" s="1"/>
      <c r="B843" s="1"/>
      <c r="C843" s="5">
        <f t="shared" si="26"/>
        <v>833</v>
      </c>
      <c r="D843" s="19" t="str">
        <f>IF(C843&gt;MAX(БЮДЖЕТ!$C:$C),"",INDEX(БЮДЖЕТ!$P$11:$P$9415,C843))</f>
        <v/>
      </c>
      <c r="E843" s="22">
        <f>IF(D843="",0,IF(COUNTIF(БЮДЖЕТ!$P:$P,D843)=1,0,1))</f>
        <v>0</v>
      </c>
      <c r="F843" s="19" t="str">
        <f>IF($D843="","",INDEX(БЮДЖЕТ!$N:$N,SUMIFS(БЮДЖЕТ!$B:$B,БЮДЖЕТ!$P:$P,$D843)))</f>
        <v/>
      </c>
      <c r="G843" s="19" t="str">
        <f>IF($D843="","",INDEX(БЮДЖЕТ!$X:$X,SUMIFS(БЮДЖЕТ!$B:$B,БЮДЖЕТ!$P:$P,$D843)))</f>
        <v/>
      </c>
      <c r="H843" s="36"/>
      <c r="I843" s="30">
        <f>IF(D843="",0,IF(G843=ФИО!$Q$8,0,SUM(р_дни!$J:$J))+SUMIFS(факт_операции!$L:$L,факт_операции!$D:$D,D843,факт_операции!$I:$I,операции!$F$8)-SUMIFS(факт_операции!$L:$L,факт_операции!$D:$D,D843,факт_операции!$I:$I,операции!$F$9)+SUMIFS(факт_операции!$L:$L,факт_операции!$D:$D,D843,факт_операции!$I:$I,операции!$F$10)-SUMIFS(факт_операции!$L:$L,факт_операции!$D:$D,D843,факт_операции!$I:$I,операции!$F$11))</f>
        <v>0</v>
      </c>
      <c r="J843" s="48">
        <f>ROUND(IF(D843="",0,IF(SUM(р_дни!$J:$J)=0,0,(SUMIFS(БЮДЖЕТ!$V:$V,БЮДЖЕТ!$P:$P,$D843)*IF(G843=ФИО!$Q$8,0,SUM(р_дни!$J:$J))+SUMIFS(факт_операции!$Q:$Q,факт_операции!$D:$D,$D843)*1000)/SUM(р_дни!$J:$J)))/100,0)*100</f>
        <v>0</v>
      </c>
      <c r="K843" s="48">
        <f>IF(D843="",0,SUMIFS(факт_операции!$O:$O,факт_операции!$D:$D,D843)-IF(SUMIFS(факт_операции!$Q:$Q,факт_операции!$D:$D,D843)&lt;&gt;0,SUMIFS(факт_операции!$O:$O,факт_операции!$D:$D,D843,факт_операции!$N:$N,операции!$H$11),0))</f>
        <v>0</v>
      </c>
      <c r="L843" s="48">
        <f>IF(D843="",0,SUMIFS(факт_операции!$T:$T,факт_операции!$D:$D,D843))</f>
        <v>0</v>
      </c>
      <c r="M843" s="86">
        <f t="shared" si="25"/>
        <v>0</v>
      </c>
      <c r="N843" s="36"/>
      <c r="O843" s="92"/>
      <c r="P843" s="96"/>
    </row>
    <row r="844" spans="1:16" x14ac:dyDescent="0.25">
      <c r="A844" s="1"/>
      <c r="B844" s="1"/>
      <c r="C844" s="5">
        <f t="shared" si="26"/>
        <v>834</v>
      </c>
      <c r="D844" s="19" t="str">
        <f>IF(C844&gt;MAX(БЮДЖЕТ!$C:$C),"",INDEX(БЮДЖЕТ!$P$11:$P$9415,C844))</f>
        <v/>
      </c>
      <c r="E844" s="22">
        <f>IF(D844="",0,IF(COUNTIF(БЮДЖЕТ!$P:$P,D844)=1,0,1))</f>
        <v>0</v>
      </c>
      <c r="F844" s="19" t="str">
        <f>IF($D844="","",INDEX(БЮДЖЕТ!$N:$N,SUMIFS(БЮДЖЕТ!$B:$B,БЮДЖЕТ!$P:$P,$D844)))</f>
        <v/>
      </c>
      <c r="G844" s="19" t="str">
        <f>IF($D844="","",INDEX(БЮДЖЕТ!$X:$X,SUMIFS(БЮДЖЕТ!$B:$B,БЮДЖЕТ!$P:$P,$D844)))</f>
        <v/>
      </c>
      <c r="H844" s="36"/>
      <c r="I844" s="30">
        <f>IF(D844="",0,IF(G844=ФИО!$Q$8,0,SUM(р_дни!$J:$J))+SUMIFS(факт_операции!$L:$L,факт_операции!$D:$D,D844,факт_операции!$I:$I,операции!$F$8)-SUMIFS(факт_операции!$L:$L,факт_операции!$D:$D,D844,факт_операции!$I:$I,операции!$F$9)+SUMIFS(факт_операции!$L:$L,факт_операции!$D:$D,D844,факт_операции!$I:$I,операции!$F$10)-SUMIFS(факт_операции!$L:$L,факт_операции!$D:$D,D844,факт_операции!$I:$I,операции!$F$11))</f>
        <v>0</v>
      </c>
      <c r="J844" s="48">
        <f>ROUND(IF(D844="",0,IF(SUM(р_дни!$J:$J)=0,0,(SUMIFS(БЮДЖЕТ!$V:$V,БЮДЖЕТ!$P:$P,$D844)*IF(G844=ФИО!$Q$8,0,SUM(р_дни!$J:$J))+SUMIFS(факт_операции!$Q:$Q,факт_операции!$D:$D,$D844)*1000)/SUM(р_дни!$J:$J)))/100,0)*100</f>
        <v>0</v>
      </c>
      <c r="K844" s="48">
        <f>IF(D844="",0,SUMIFS(факт_операции!$O:$O,факт_операции!$D:$D,D844)-IF(SUMIFS(факт_операции!$Q:$Q,факт_операции!$D:$D,D844)&lt;&gt;0,SUMIFS(факт_операции!$O:$O,факт_операции!$D:$D,D844,факт_операции!$N:$N,операции!$H$11),0))</f>
        <v>0</v>
      </c>
      <c r="L844" s="48">
        <f>IF(D844="",0,SUMIFS(факт_операции!$T:$T,факт_операции!$D:$D,D844))</f>
        <v>0</v>
      </c>
      <c r="M844" s="86">
        <f t="shared" ref="M844:M907" si="27">IF(D844="",0,J844-K844-L844)</f>
        <v>0</v>
      </c>
      <c r="N844" s="36"/>
      <c r="O844" s="92"/>
      <c r="P844" s="96"/>
    </row>
    <row r="845" spans="1:16" x14ac:dyDescent="0.25">
      <c r="A845" s="1"/>
      <c r="B845" s="1"/>
      <c r="C845" s="5">
        <f t="shared" ref="C845:C908" si="28">C844+1</f>
        <v>835</v>
      </c>
      <c r="D845" s="19" t="str">
        <f>IF(C845&gt;MAX(БЮДЖЕТ!$C:$C),"",INDEX(БЮДЖЕТ!$P$11:$P$9415,C845))</f>
        <v/>
      </c>
      <c r="E845" s="22">
        <f>IF(D845="",0,IF(COUNTIF(БЮДЖЕТ!$P:$P,D845)=1,0,1))</f>
        <v>0</v>
      </c>
      <c r="F845" s="19" t="str">
        <f>IF($D845="","",INDEX(БЮДЖЕТ!$N:$N,SUMIFS(БЮДЖЕТ!$B:$B,БЮДЖЕТ!$P:$P,$D845)))</f>
        <v/>
      </c>
      <c r="G845" s="19" t="str">
        <f>IF($D845="","",INDEX(БЮДЖЕТ!$X:$X,SUMIFS(БЮДЖЕТ!$B:$B,БЮДЖЕТ!$P:$P,$D845)))</f>
        <v/>
      </c>
      <c r="H845" s="36"/>
      <c r="I845" s="30">
        <f>IF(D845="",0,IF(G845=ФИО!$Q$8,0,SUM(р_дни!$J:$J))+SUMIFS(факт_операции!$L:$L,факт_операции!$D:$D,D845,факт_операции!$I:$I,операции!$F$8)-SUMIFS(факт_операции!$L:$L,факт_операции!$D:$D,D845,факт_операции!$I:$I,операции!$F$9)+SUMIFS(факт_операции!$L:$L,факт_операции!$D:$D,D845,факт_операции!$I:$I,операции!$F$10)-SUMIFS(факт_операции!$L:$L,факт_операции!$D:$D,D845,факт_операции!$I:$I,операции!$F$11))</f>
        <v>0</v>
      </c>
      <c r="J845" s="48">
        <f>ROUND(IF(D845="",0,IF(SUM(р_дни!$J:$J)=0,0,(SUMIFS(БЮДЖЕТ!$V:$V,БЮДЖЕТ!$P:$P,$D845)*IF(G845=ФИО!$Q$8,0,SUM(р_дни!$J:$J))+SUMIFS(факт_операции!$Q:$Q,факт_операции!$D:$D,$D845)*1000)/SUM(р_дни!$J:$J)))/100,0)*100</f>
        <v>0</v>
      </c>
      <c r="K845" s="48">
        <f>IF(D845="",0,SUMIFS(факт_операции!$O:$O,факт_операции!$D:$D,D845)-IF(SUMIFS(факт_операции!$Q:$Q,факт_операции!$D:$D,D845)&lt;&gt;0,SUMIFS(факт_операции!$O:$O,факт_операции!$D:$D,D845,факт_операции!$N:$N,операции!$H$11),0))</f>
        <v>0</v>
      </c>
      <c r="L845" s="48">
        <f>IF(D845="",0,SUMIFS(факт_операции!$T:$T,факт_операции!$D:$D,D845))</f>
        <v>0</v>
      </c>
      <c r="M845" s="86">
        <f t="shared" si="27"/>
        <v>0</v>
      </c>
      <c r="N845" s="36"/>
      <c r="O845" s="92"/>
      <c r="P845" s="96"/>
    </row>
    <row r="846" spans="1:16" x14ac:dyDescent="0.25">
      <c r="A846" s="1"/>
      <c r="B846" s="1"/>
      <c r="C846" s="5">
        <f t="shared" si="28"/>
        <v>836</v>
      </c>
      <c r="D846" s="19" t="str">
        <f>IF(C846&gt;MAX(БЮДЖЕТ!$C:$C),"",INDEX(БЮДЖЕТ!$P$11:$P$9415,C846))</f>
        <v/>
      </c>
      <c r="E846" s="22">
        <f>IF(D846="",0,IF(COUNTIF(БЮДЖЕТ!$P:$P,D846)=1,0,1))</f>
        <v>0</v>
      </c>
      <c r="F846" s="19" t="str">
        <f>IF($D846="","",INDEX(БЮДЖЕТ!$N:$N,SUMIFS(БЮДЖЕТ!$B:$B,БЮДЖЕТ!$P:$P,$D846)))</f>
        <v/>
      </c>
      <c r="G846" s="19" t="str">
        <f>IF($D846="","",INDEX(БЮДЖЕТ!$X:$X,SUMIFS(БЮДЖЕТ!$B:$B,БЮДЖЕТ!$P:$P,$D846)))</f>
        <v/>
      </c>
      <c r="H846" s="36"/>
      <c r="I846" s="30">
        <f>IF(D846="",0,IF(G846=ФИО!$Q$8,0,SUM(р_дни!$J:$J))+SUMIFS(факт_операции!$L:$L,факт_операции!$D:$D,D846,факт_операции!$I:$I,операции!$F$8)-SUMIFS(факт_операции!$L:$L,факт_операции!$D:$D,D846,факт_операции!$I:$I,операции!$F$9)+SUMIFS(факт_операции!$L:$L,факт_операции!$D:$D,D846,факт_операции!$I:$I,операции!$F$10)-SUMIFS(факт_операции!$L:$L,факт_операции!$D:$D,D846,факт_операции!$I:$I,операции!$F$11))</f>
        <v>0</v>
      </c>
      <c r="J846" s="48">
        <f>ROUND(IF(D846="",0,IF(SUM(р_дни!$J:$J)=0,0,(SUMIFS(БЮДЖЕТ!$V:$V,БЮДЖЕТ!$P:$P,$D846)*IF(G846=ФИО!$Q$8,0,SUM(р_дни!$J:$J))+SUMIFS(факт_операции!$Q:$Q,факт_операции!$D:$D,$D846)*1000)/SUM(р_дни!$J:$J)))/100,0)*100</f>
        <v>0</v>
      </c>
      <c r="K846" s="48">
        <f>IF(D846="",0,SUMIFS(факт_операции!$O:$O,факт_операции!$D:$D,D846)-IF(SUMIFS(факт_операции!$Q:$Q,факт_операции!$D:$D,D846)&lt;&gt;0,SUMIFS(факт_операции!$O:$O,факт_операции!$D:$D,D846,факт_операции!$N:$N,операции!$H$11),0))</f>
        <v>0</v>
      </c>
      <c r="L846" s="48">
        <f>IF(D846="",0,SUMIFS(факт_операции!$T:$T,факт_операции!$D:$D,D846))</f>
        <v>0</v>
      </c>
      <c r="M846" s="86">
        <f t="shared" si="27"/>
        <v>0</v>
      </c>
      <c r="N846" s="36"/>
      <c r="O846" s="92"/>
      <c r="P846" s="96"/>
    </row>
    <row r="847" spans="1:16" x14ac:dyDescent="0.25">
      <c r="A847" s="1"/>
      <c r="B847" s="1"/>
      <c r="C847" s="5">
        <f t="shared" si="28"/>
        <v>837</v>
      </c>
      <c r="D847" s="19" t="str">
        <f>IF(C847&gt;MAX(БЮДЖЕТ!$C:$C),"",INDEX(БЮДЖЕТ!$P$11:$P$9415,C847))</f>
        <v/>
      </c>
      <c r="E847" s="22">
        <f>IF(D847="",0,IF(COUNTIF(БЮДЖЕТ!$P:$P,D847)=1,0,1))</f>
        <v>0</v>
      </c>
      <c r="F847" s="19" t="str">
        <f>IF($D847="","",INDEX(БЮДЖЕТ!$N:$N,SUMIFS(БЮДЖЕТ!$B:$B,БЮДЖЕТ!$P:$P,$D847)))</f>
        <v/>
      </c>
      <c r="G847" s="19" t="str">
        <f>IF($D847="","",INDEX(БЮДЖЕТ!$X:$X,SUMIFS(БЮДЖЕТ!$B:$B,БЮДЖЕТ!$P:$P,$D847)))</f>
        <v/>
      </c>
      <c r="H847" s="36"/>
      <c r="I847" s="30">
        <f>IF(D847="",0,IF(G847=ФИО!$Q$8,0,SUM(р_дни!$J:$J))+SUMIFS(факт_операции!$L:$L,факт_операции!$D:$D,D847,факт_операции!$I:$I,операции!$F$8)-SUMIFS(факт_операции!$L:$L,факт_операции!$D:$D,D847,факт_операции!$I:$I,операции!$F$9)+SUMIFS(факт_операции!$L:$L,факт_операции!$D:$D,D847,факт_операции!$I:$I,операции!$F$10)-SUMIFS(факт_операции!$L:$L,факт_операции!$D:$D,D847,факт_операции!$I:$I,операции!$F$11))</f>
        <v>0</v>
      </c>
      <c r="J847" s="48">
        <f>ROUND(IF(D847="",0,IF(SUM(р_дни!$J:$J)=0,0,(SUMIFS(БЮДЖЕТ!$V:$V,БЮДЖЕТ!$P:$P,$D847)*IF(G847=ФИО!$Q$8,0,SUM(р_дни!$J:$J))+SUMIFS(факт_операции!$Q:$Q,факт_операции!$D:$D,$D847)*1000)/SUM(р_дни!$J:$J)))/100,0)*100</f>
        <v>0</v>
      </c>
      <c r="K847" s="48">
        <f>IF(D847="",0,SUMIFS(факт_операции!$O:$O,факт_операции!$D:$D,D847)-IF(SUMIFS(факт_операции!$Q:$Q,факт_операции!$D:$D,D847)&lt;&gt;0,SUMIFS(факт_операции!$O:$O,факт_операции!$D:$D,D847,факт_операции!$N:$N,операции!$H$11),0))</f>
        <v>0</v>
      </c>
      <c r="L847" s="48">
        <f>IF(D847="",0,SUMIFS(факт_операции!$T:$T,факт_операции!$D:$D,D847))</f>
        <v>0</v>
      </c>
      <c r="M847" s="86">
        <f t="shared" si="27"/>
        <v>0</v>
      </c>
      <c r="N847" s="36"/>
      <c r="O847" s="92"/>
      <c r="P847" s="96"/>
    </row>
    <row r="848" spans="1:16" x14ac:dyDescent="0.25">
      <c r="A848" s="1"/>
      <c r="B848" s="1"/>
      <c r="C848" s="5">
        <f t="shared" si="28"/>
        <v>838</v>
      </c>
      <c r="D848" s="19" t="str">
        <f>IF(C848&gt;MAX(БЮДЖЕТ!$C:$C),"",INDEX(БЮДЖЕТ!$P$11:$P$9415,C848))</f>
        <v/>
      </c>
      <c r="E848" s="22">
        <f>IF(D848="",0,IF(COUNTIF(БЮДЖЕТ!$P:$P,D848)=1,0,1))</f>
        <v>0</v>
      </c>
      <c r="F848" s="19" t="str">
        <f>IF($D848="","",INDEX(БЮДЖЕТ!$N:$N,SUMIFS(БЮДЖЕТ!$B:$B,БЮДЖЕТ!$P:$P,$D848)))</f>
        <v/>
      </c>
      <c r="G848" s="19" t="str">
        <f>IF($D848="","",INDEX(БЮДЖЕТ!$X:$X,SUMIFS(БЮДЖЕТ!$B:$B,БЮДЖЕТ!$P:$P,$D848)))</f>
        <v/>
      </c>
      <c r="H848" s="36"/>
      <c r="I848" s="30">
        <f>IF(D848="",0,IF(G848=ФИО!$Q$8,0,SUM(р_дни!$J:$J))+SUMIFS(факт_операции!$L:$L,факт_операции!$D:$D,D848,факт_операции!$I:$I,операции!$F$8)-SUMIFS(факт_операции!$L:$L,факт_операции!$D:$D,D848,факт_операции!$I:$I,операции!$F$9)+SUMIFS(факт_операции!$L:$L,факт_операции!$D:$D,D848,факт_операции!$I:$I,операции!$F$10)-SUMIFS(факт_операции!$L:$L,факт_операции!$D:$D,D848,факт_операции!$I:$I,операции!$F$11))</f>
        <v>0</v>
      </c>
      <c r="J848" s="48">
        <f>ROUND(IF(D848="",0,IF(SUM(р_дни!$J:$J)=0,0,(SUMIFS(БЮДЖЕТ!$V:$V,БЮДЖЕТ!$P:$P,$D848)*IF(G848=ФИО!$Q$8,0,SUM(р_дни!$J:$J))+SUMIFS(факт_операции!$Q:$Q,факт_операции!$D:$D,$D848)*1000)/SUM(р_дни!$J:$J)))/100,0)*100</f>
        <v>0</v>
      </c>
      <c r="K848" s="48">
        <f>IF(D848="",0,SUMIFS(факт_операции!$O:$O,факт_операции!$D:$D,D848)-IF(SUMIFS(факт_операции!$Q:$Q,факт_операции!$D:$D,D848)&lt;&gt;0,SUMIFS(факт_операции!$O:$O,факт_операции!$D:$D,D848,факт_операции!$N:$N,операции!$H$11),0))</f>
        <v>0</v>
      </c>
      <c r="L848" s="48">
        <f>IF(D848="",0,SUMIFS(факт_операции!$T:$T,факт_операции!$D:$D,D848))</f>
        <v>0</v>
      </c>
      <c r="M848" s="86">
        <f t="shared" si="27"/>
        <v>0</v>
      </c>
      <c r="N848" s="36"/>
      <c r="O848" s="92"/>
      <c r="P848" s="96"/>
    </row>
    <row r="849" spans="1:16" x14ac:dyDescent="0.25">
      <c r="A849" s="1"/>
      <c r="B849" s="1"/>
      <c r="C849" s="5">
        <f t="shared" si="28"/>
        <v>839</v>
      </c>
      <c r="D849" s="19" t="str">
        <f>IF(C849&gt;MAX(БЮДЖЕТ!$C:$C),"",INDEX(БЮДЖЕТ!$P$11:$P$9415,C849))</f>
        <v/>
      </c>
      <c r="E849" s="22">
        <f>IF(D849="",0,IF(COUNTIF(БЮДЖЕТ!$P:$P,D849)=1,0,1))</f>
        <v>0</v>
      </c>
      <c r="F849" s="19" t="str">
        <f>IF($D849="","",INDEX(БЮДЖЕТ!$N:$N,SUMIFS(БЮДЖЕТ!$B:$B,БЮДЖЕТ!$P:$P,$D849)))</f>
        <v/>
      </c>
      <c r="G849" s="19" t="str">
        <f>IF($D849="","",INDEX(БЮДЖЕТ!$X:$X,SUMIFS(БЮДЖЕТ!$B:$B,БЮДЖЕТ!$P:$P,$D849)))</f>
        <v/>
      </c>
      <c r="H849" s="36"/>
      <c r="I849" s="30">
        <f>IF(D849="",0,IF(G849=ФИО!$Q$8,0,SUM(р_дни!$J:$J))+SUMIFS(факт_операции!$L:$L,факт_операции!$D:$D,D849,факт_операции!$I:$I,операции!$F$8)-SUMIFS(факт_операции!$L:$L,факт_операции!$D:$D,D849,факт_операции!$I:$I,операции!$F$9)+SUMIFS(факт_операции!$L:$L,факт_операции!$D:$D,D849,факт_операции!$I:$I,операции!$F$10)-SUMIFS(факт_операции!$L:$L,факт_операции!$D:$D,D849,факт_операции!$I:$I,операции!$F$11))</f>
        <v>0</v>
      </c>
      <c r="J849" s="48">
        <f>ROUND(IF(D849="",0,IF(SUM(р_дни!$J:$J)=0,0,(SUMIFS(БЮДЖЕТ!$V:$V,БЮДЖЕТ!$P:$P,$D849)*IF(G849=ФИО!$Q$8,0,SUM(р_дни!$J:$J))+SUMIFS(факт_операции!$Q:$Q,факт_операции!$D:$D,$D849)*1000)/SUM(р_дни!$J:$J)))/100,0)*100</f>
        <v>0</v>
      </c>
      <c r="K849" s="48">
        <f>IF(D849="",0,SUMIFS(факт_операции!$O:$O,факт_операции!$D:$D,D849)-IF(SUMIFS(факт_операции!$Q:$Q,факт_операции!$D:$D,D849)&lt;&gt;0,SUMIFS(факт_операции!$O:$O,факт_операции!$D:$D,D849,факт_операции!$N:$N,операции!$H$11),0))</f>
        <v>0</v>
      </c>
      <c r="L849" s="48">
        <f>IF(D849="",0,SUMIFS(факт_операции!$T:$T,факт_операции!$D:$D,D849))</f>
        <v>0</v>
      </c>
      <c r="M849" s="86">
        <f t="shared" si="27"/>
        <v>0</v>
      </c>
      <c r="N849" s="36"/>
      <c r="O849" s="92"/>
      <c r="P849" s="96"/>
    </row>
    <row r="850" spans="1:16" x14ac:dyDescent="0.25">
      <c r="A850" s="1"/>
      <c r="B850" s="1"/>
      <c r="C850" s="5">
        <f t="shared" si="28"/>
        <v>840</v>
      </c>
      <c r="D850" s="19" t="str">
        <f>IF(C850&gt;MAX(БЮДЖЕТ!$C:$C),"",INDEX(БЮДЖЕТ!$P$11:$P$9415,C850))</f>
        <v/>
      </c>
      <c r="E850" s="22">
        <f>IF(D850="",0,IF(COUNTIF(БЮДЖЕТ!$P:$P,D850)=1,0,1))</f>
        <v>0</v>
      </c>
      <c r="F850" s="19" t="str">
        <f>IF($D850="","",INDEX(БЮДЖЕТ!$N:$N,SUMIFS(БЮДЖЕТ!$B:$B,БЮДЖЕТ!$P:$P,$D850)))</f>
        <v/>
      </c>
      <c r="G850" s="19" t="str">
        <f>IF($D850="","",INDEX(БЮДЖЕТ!$X:$X,SUMIFS(БЮДЖЕТ!$B:$B,БЮДЖЕТ!$P:$P,$D850)))</f>
        <v/>
      </c>
      <c r="H850" s="36"/>
      <c r="I850" s="30">
        <f>IF(D850="",0,IF(G850=ФИО!$Q$8,0,SUM(р_дни!$J:$J))+SUMIFS(факт_операции!$L:$L,факт_операции!$D:$D,D850,факт_операции!$I:$I,операции!$F$8)-SUMIFS(факт_операции!$L:$L,факт_операции!$D:$D,D850,факт_операции!$I:$I,операции!$F$9)+SUMIFS(факт_операции!$L:$L,факт_операции!$D:$D,D850,факт_операции!$I:$I,операции!$F$10)-SUMIFS(факт_операции!$L:$L,факт_операции!$D:$D,D850,факт_операции!$I:$I,операции!$F$11))</f>
        <v>0</v>
      </c>
      <c r="J850" s="48">
        <f>ROUND(IF(D850="",0,IF(SUM(р_дни!$J:$J)=0,0,(SUMIFS(БЮДЖЕТ!$V:$V,БЮДЖЕТ!$P:$P,$D850)*IF(G850=ФИО!$Q$8,0,SUM(р_дни!$J:$J))+SUMIFS(факт_операции!$Q:$Q,факт_операции!$D:$D,$D850)*1000)/SUM(р_дни!$J:$J)))/100,0)*100</f>
        <v>0</v>
      </c>
      <c r="K850" s="48">
        <f>IF(D850="",0,SUMIFS(факт_операции!$O:$O,факт_операции!$D:$D,D850)-IF(SUMIFS(факт_операции!$Q:$Q,факт_операции!$D:$D,D850)&lt;&gt;0,SUMIFS(факт_операции!$O:$O,факт_операции!$D:$D,D850,факт_операции!$N:$N,операции!$H$11),0))</f>
        <v>0</v>
      </c>
      <c r="L850" s="48">
        <f>IF(D850="",0,SUMIFS(факт_операции!$T:$T,факт_операции!$D:$D,D850))</f>
        <v>0</v>
      </c>
      <c r="M850" s="86">
        <f t="shared" si="27"/>
        <v>0</v>
      </c>
      <c r="N850" s="36"/>
      <c r="O850" s="92"/>
      <c r="P850" s="96"/>
    </row>
    <row r="851" spans="1:16" x14ac:dyDescent="0.25">
      <c r="A851" s="1"/>
      <c r="B851" s="1"/>
      <c r="C851" s="5">
        <f t="shared" si="28"/>
        <v>841</v>
      </c>
      <c r="D851" s="19" t="str">
        <f>IF(C851&gt;MAX(БЮДЖЕТ!$C:$C),"",INDEX(БЮДЖЕТ!$P$11:$P$9415,C851))</f>
        <v/>
      </c>
      <c r="E851" s="22">
        <f>IF(D851="",0,IF(COUNTIF(БЮДЖЕТ!$P:$P,D851)=1,0,1))</f>
        <v>0</v>
      </c>
      <c r="F851" s="19" t="str">
        <f>IF($D851="","",INDEX(БЮДЖЕТ!$N:$N,SUMIFS(БЮДЖЕТ!$B:$B,БЮДЖЕТ!$P:$P,$D851)))</f>
        <v/>
      </c>
      <c r="G851" s="19" t="str">
        <f>IF($D851="","",INDEX(БЮДЖЕТ!$X:$X,SUMIFS(БЮДЖЕТ!$B:$B,БЮДЖЕТ!$P:$P,$D851)))</f>
        <v/>
      </c>
      <c r="H851" s="36"/>
      <c r="I851" s="30">
        <f>IF(D851="",0,IF(G851=ФИО!$Q$8,0,SUM(р_дни!$J:$J))+SUMIFS(факт_операции!$L:$L,факт_операции!$D:$D,D851,факт_операции!$I:$I,операции!$F$8)-SUMIFS(факт_операции!$L:$L,факт_операции!$D:$D,D851,факт_операции!$I:$I,операции!$F$9)+SUMIFS(факт_операции!$L:$L,факт_операции!$D:$D,D851,факт_операции!$I:$I,операции!$F$10)-SUMIFS(факт_операции!$L:$L,факт_операции!$D:$D,D851,факт_операции!$I:$I,операции!$F$11))</f>
        <v>0</v>
      </c>
      <c r="J851" s="48">
        <f>ROUND(IF(D851="",0,IF(SUM(р_дни!$J:$J)=0,0,(SUMIFS(БЮДЖЕТ!$V:$V,БЮДЖЕТ!$P:$P,$D851)*IF(G851=ФИО!$Q$8,0,SUM(р_дни!$J:$J))+SUMIFS(факт_операции!$Q:$Q,факт_операции!$D:$D,$D851)*1000)/SUM(р_дни!$J:$J)))/100,0)*100</f>
        <v>0</v>
      </c>
      <c r="K851" s="48">
        <f>IF(D851="",0,SUMIFS(факт_операции!$O:$O,факт_операции!$D:$D,D851)-IF(SUMIFS(факт_операции!$Q:$Q,факт_операции!$D:$D,D851)&lt;&gt;0,SUMIFS(факт_операции!$O:$O,факт_операции!$D:$D,D851,факт_операции!$N:$N,операции!$H$11),0))</f>
        <v>0</v>
      </c>
      <c r="L851" s="48">
        <f>IF(D851="",0,SUMIFS(факт_операции!$T:$T,факт_операции!$D:$D,D851))</f>
        <v>0</v>
      </c>
      <c r="M851" s="86">
        <f t="shared" si="27"/>
        <v>0</v>
      </c>
      <c r="N851" s="36"/>
      <c r="O851" s="92"/>
      <c r="P851" s="96"/>
    </row>
    <row r="852" spans="1:16" x14ac:dyDescent="0.25">
      <c r="A852" s="1"/>
      <c r="B852" s="1"/>
      <c r="C852" s="5">
        <f t="shared" si="28"/>
        <v>842</v>
      </c>
      <c r="D852" s="19" t="str">
        <f>IF(C852&gt;MAX(БЮДЖЕТ!$C:$C),"",INDEX(БЮДЖЕТ!$P$11:$P$9415,C852))</f>
        <v/>
      </c>
      <c r="E852" s="22">
        <f>IF(D852="",0,IF(COUNTIF(БЮДЖЕТ!$P:$P,D852)=1,0,1))</f>
        <v>0</v>
      </c>
      <c r="F852" s="19" t="str">
        <f>IF($D852="","",INDEX(БЮДЖЕТ!$N:$N,SUMIFS(БЮДЖЕТ!$B:$B,БЮДЖЕТ!$P:$P,$D852)))</f>
        <v/>
      </c>
      <c r="G852" s="19" t="str">
        <f>IF($D852="","",INDEX(БЮДЖЕТ!$X:$X,SUMIFS(БЮДЖЕТ!$B:$B,БЮДЖЕТ!$P:$P,$D852)))</f>
        <v/>
      </c>
      <c r="H852" s="36"/>
      <c r="I852" s="30">
        <f>IF(D852="",0,IF(G852=ФИО!$Q$8,0,SUM(р_дни!$J:$J))+SUMIFS(факт_операции!$L:$L,факт_операции!$D:$D,D852,факт_операции!$I:$I,операции!$F$8)-SUMIFS(факт_операции!$L:$L,факт_операции!$D:$D,D852,факт_операции!$I:$I,операции!$F$9)+SUMIFS(факт_операции!$L:$L,факт_операции!$D:$D,D852,факт_операции!$I:$I,операции!$F$10)-SUMIFS(факт_операции!$L:$L,факт_операции!$D:$D,D852,факт_операции!$I:$I,операции!$F$11))</f>
        <v>0</v>
      </c>
      <c r="J852" s="48">
        <f>ROUND(IF(D852="",0,IF(SUM(р_дни!$J:$J)=0,0,(SUMIFS(БЮДЖЕТ!$V:$V,БЮДЖЕТ!$P:$P,$D852)*IF(G852=ФИО!$Q$8,0,SUM(р_дни!$J:$J))+SUMIFS(факт_операции!$Q:$Q,факт_операции!$D:$D,$D852)*1000)/SUM(р_дни!$J:$J)))/100,0)*100</f>
        <v>0</v>
      </c>
      <c r="K852" s="48">
        <f>IF(D852="",0,SUMIFS(факт_операции!$O:$O,факт_операции!$D:$D,D852)-IF(SUMIFS(факт_операции!$Q:$Q,факт_операции!$D:$D,D852)&lt;&gt;0,SUMIFS(факт_операции!$O:$O,факт_операции!$D:$D,D852,факт_операции!$N:$N,операции!$H$11),0))</f>
        <v>0</v>
      </c>
      <c r="L852" s="48">
        <f>IF(D852="",0,SUMIFS(факт_операции!$T:$T,факт_операции!$D:$D,D852))</f>
        <v>0</v>
      </c>
      <c r="M852" s="86">
        <f t="shared" si="27"/>
        <v>0</v>
      </c>
      <c r="N852" s="36"/>
      <c r="O852" s="92"/>
      <c r="P852" s="96"/>
    </row>
    <row r="853" spans="1:16" x14ac:dyDescent="0.25">
      <c r="A853" s="1"/>
      <c r="B853" s="1"/>
      <c r="C853" s="5">
        <f t="shared" si="28"/>
        <v>843</v>
      </c>
      <c r="D853" s="19" t="str">
        <f>IF(C853&gt;MAX(БЮДЖЕТ!$C:$C),"",INDEX(БЮДЖЕТ!$P$11:$P$9415,C853))</f>
        <v/>
      </c>
      <c r="E853" s="22">
        <f>IF(D853="",0,IF(COUNTIF(БЮДЖЕТ!$P:$P,D853)=1,0,1))</f>
        <v>0</v>
      </c>
      <c r="F853" s="19" t="str">
        <f>IF($D853="","",INDEX(БЮДЖЕТ!$N:$N,SUMIFS(БЮДЖЕТ!$B:$B,БЮДЖЕТ!$P:$P,$D853)))</f>
        <v/>
      </c>
      <c r="G853" s="19" t="str">
        <f>IF($D853="","",INDEX(БЮДЖЕТ!$X:$X,SUMIFS(БЮДЖЕТ!$B:$B,БЮДЖЕТ!$P:$P,$D853)))</f>
        <v/>
      </c>
      <c r="H853" s="36"/>
      <c r="I853" s="30">
        <f>IF(D853="",0,IF(G853=ФИО!$Q$8,0,SUM(р_дни!$J:$J))+SUMIFS(факт_операции!$L:$L,факт_операции!$D:$D,D853,факт_операции!$I:$I,операции!$F$8)-SUMIFS(факт_операции!$L:$L,факт_операции!$D:$D,D853,факт_операции!$I:$I,операции!$F$9)+SUMIFS(факт_операции!$L:$L,факт_операции!$D:$D,D853,факт_операции!$I:$I,операции!$F$10)-SUMIFS(факт_операции!$L:$L,факт_операции!$D:$D,D853,факт_операции!$I:$I,операции!$F$11))</f>
        <v>0</v>
      </c>
      <c r="J853" s="48">
        <f>ROUND(IF(D853="",0,IF(SUM(р_дни!$J:$J)=0,0,(SUMIFS(БЮДЖЕТ!$V:$V,БЮДЖЕТ!$P:$P,$D853)*IF(G853=ФИО!$Q$8,0,SUM(р_дни!$J:$J))+SUMIFS(факт_операции!$Q:$Q,факт_операции!$D:$D,$D853)*1000)/SUM(р_дни!$J:$J)))/100,0)*100</f>
        <v>0</v>
      </c>
      <c r="K853" s="48">
        <f>IF(D853="",0,SUMIFS(факт_операции!$O:$O,факт_операции!$D:$D,D853)-IF(SUMIFS(факт_операции!$Q:$Q,факт_операции!$D:$D,D853)&lt;&gt;0,SUMIFS(факт_операции!$O:$O,факт_операции!$D:$D,D853,факт_операции!$N:$N,операции!$H$11),0))</f>
        <v>0</v>
      </c>
      <c r="L853" s="48">
        <f>IF(D853="",0,SUMIFS(факт_операции!$T:$T,факт_операции!$D:$D,D853))</f>
        <v>0</v>
      </c>
      <c r="M853" s="86">
        <f t="shared" si="27"/>
        <v>0</v>
      </c>
      <c r="N853" s="36"/>
      <c r="O853" s="92"/>
      <c r="P853" s="96"/>
    </row>
    <row r="854" spans="1:16" x14ac:dyDescent="0.25">
      <c r="A854" s="1"/>
      <c r="B854" s="1"/>
      <c r="C854" s="5">
        <f t="shared" si="28"/>
        <v>844</v>
      </c>
      <c r="D854" s="19" t="str">
        <f>IF(C854&gt;MAX(БЮДЖЕТ!$C:$C),"",INDEX(БЮДЖЕТ!$P$11:$P$9415,C854))</f>
        <v/>
      </c>
      <c r="E854" s="22">
        <f>IF(D854="",0,IF(COUNTIF(БЮДЖЕТ!$P:$P,D854)=1,0,1))</f>
        <v>0</v>
      </c>
      <c r="F854" s="19" t="str">
        <f>IF($D854="","",INDEX(БЮДЖЕТ!$N:$N,SUMIFS(БЮДЖЕТ!$B:$B,БЮДЖЕТ!$P:$P,$D854)))</f>
        <v/>
      </c>
      <c r="G854" s="19" t="str">
        <f>IF($D854="","",INDEX(БЮДЖЕТ!$X:$X,SUMIFS(БЮДЖЕТ!$B:$B,БЮДЖЕТ!$P:$P,$D854)))</f>
        <v/>
      </c>
      <c r="H854" s="36"/>
      <c r="I854" s="30">
        <f>IF(D854="",0,IF(G854=ФИО!$Q$8,0,SUM(р_дни!$J:$J))+SUMIFS(факт_операции!$L:$L,факт_операции!$D:$D,D854,факт_операции!$I:$I,операции!$F$8)-SUMIFS(факт_операции!$L:$L,факт_операции!$D:$D,D854,факт_операции!$I:$I,операции!$F$9)+SUMIFS(факт_операции!$L:$L,факт_операции!$D:$D,D854,факт_операции!$I:$I,операции!$F$10)-SUMIFS(факт_операции!$L:$L,факт_операции!$D:$D,D854,факт_операции!$I:$I,операции!$F$11))</f>
        <v>0</v>
      </c>
      <c r="J854" s="48">
        <f>ROUND(IF(D854="",0,IF(SUM(р_дни!$J:$J)=0,0,(SUMIFS(БЮДЖЕТ!$V:$V,БЮДЖЕТ!$P:$P,$D854)*IF(G854=ФИО!$Q$8,0,SUM(р_дни!$J:$J))+SUMIFS(факт_операции!$Q:$Q,факт_операции!$D:$D,$D854)*1000)/SUM(р_дни!$J:$J)))/100,0)*100</f>
        <v>0</v>
      </c>
      <c r="K854" s="48">
        <f>IF(D854="",0,SUMIFS(факт_операции!$O:$O,факт_операции!$D:$D,D854)-IF(SUMIFS(факт_операции!$Q:$Q,факт_операции!$D:$D,D854)&lt;&gt;0,SUMIFS(факт_операции!$O:$O,факт_операции!$D:$D,D854,факт_операции!$N:$N,операции!$H$11),0))</f>
        <v>0</v>
      </c>
      <c r="L854" s="48">
        <f>IF(D854="",0,SUMIFS(факт_операции!$T:$T,факт_операции!$D:$D,D854))</f>
        <v>0</v>
      </c>
      <c r="M854" s="86">
        <f t="shared" si="27"/>
        <v>0</v>
      </c>
      <c r="N854" s="36"/>
      <c r="O854" s="92"/>
      <c r="P854" s="96"/>
    </row>
    <row r="855" spans="1:16" x14ac:dyDescent="0.25">
      <c r="A855" s="1"/>
      <c r="B855" s="1"/>
      <c r="C855" s="5">
        <f t="shared" si="28"/>
        <v>845</v>
      </c>
      <c r="D855" s="19" t="str">
        <f>IF(C855&gt;MAX(БЮДЖЕТ!$C:$C),"",INDEX(БЮДЖЕТ!$P$11:$P$9415,C855))</f>
        <v/>
      </c>
      <c r="E855" s="22">
        <f>IF(D855="",0,IF(COUNTIF(БЮДЖЕТ!$P:$P,D855)=1,0,1))</f>
        <v>0</v>
      </c>
      <c r="F855" s="19" t="str">
        <f>IF($D855="","",INDEX(БЮДЖЕТ!$N:$N,SUMIFS(БЮДЖЕТ!$B:$B,БЮДЖЕТ!$P:$P,$D855)))</f>
        <v/>
      </c>
      <c r="G855" s="19" t="str">
        <f>IF($D855="","",INDEX(БЮДЖЕТ!$X:$X,SUMIFS(БЮДЖЕТ!$B:$B,БЮДЖЕТ!$P:$P,$D855)))</f>
        <v/>
      </c>
      <c r="H855" s="36"/>
      <c r="I855" s="30">
        <f>IF(D855="",0,IF(G855=ФИО!$Q$8,0,SUM(р_дни!$J:$J))+SUMIFS(факт_операции!$L:$L,факт_операции!$D:$D,D855,факт_операции!$I:$I,операции!$F$8)-SUMIFS(факт_операции!$L:$L,факт_операции!$D:$D,D855,факт_операции!$I:$I,операции!$F$9)+SUMIFS(факт_операции!$L:$L,факт_операции!$D:$D,D855,факт_операции!$I:$I,операции!$F$10)-SUMIFS(факт_операции!$L:$L,факт_операции!$D:$D,D855,факт_операции!$I:$I,операции!$F$11))</f>
        <v>0</v>
      </c>
      <c r="J855" s="48">
        <f>ROUND(IF(D855="",0,IF(SUM(р_дни!$J:$J)=0,0,(SUMIFS(БЮДЖЕТ!$V:$V,БЮДЖЕТ!$P:$P,$D855)*IF(G855=ФИО!$Q$8,0,SUM(р_дни!$J:$J))+SUMIFS(факт_операции!$Q:$Q,факт_операции!$D:$D,$D855)*1000)/SUM(р_дни!$J:$J)))/100,0)*100</f>
        <v>0</v>
      </c>
      <c r="K855" s="48">
        <f>IF(D855="",0,SUMIFS(факт_операции!$O:$O,факт_операции!$D:$D,D855)-IF(SUMIFS(факт_операции!$Q:$Q,факт_операции!$D:$D,D855)&lt;&gt;0,SUMIFS(факт_операции!$O:$O,факт_операции!$D:$D,D855,факт_операции!$N:$N,операции!$H$11),0))</f>
        <v>0</v>
      </c>
      <c r="L855" s="48">
        <f>IF(D855="",0,SUMIFS(факт_операции!$T:$T,факт_операции!$D:$D,D855))</f>
        <v>0</v>
      </c>
      <c r="M855" s="86">
        <f t="shared" si="27"/>
        <v>0</v>
      </c>
      <c r="N855" s="36"/>
      <c r="O855" s="92"/>
      <c r="P855" s="96"/>
    </row>
    <row r="856" spans="1:16" x14ac:dyDescent="0.25">
      <c r="A856" s="1"/>
      <c r="B856" s="1"/>
      <c r="C856" s="5">
        <f t="shared" si="28"/>
        <v>846</v>
      </c>
      <c r="D856" s="19" t="str">
        <f>IF(C856&gt;MAX(БЮДЖЕТ!$C:$C),"",INDEX(БЮДЖЕТ!$P$11:$P$9415,C856))</f>
        <v/>
      </c>
      <c r="E856" s="22">
        <f>IF(D856="",0,IF(COUNTIF(БЮДЖЕТ!$P:$P,D856)=1,0,1))</f>
        <v>0</v>
      </c>
      <c r="F856" s="19" t="str">
        <f>IF($D856="","",INDEX(БЮДЖЕТ!$N:$N,SUMIFS(БЮДЖЕТ!$B:$B,БЮДЖЕТ!$P:$P,$D856)))</f>
        <v/>
      </c>
      <c r="G856" s="19" t="str">
        <f>IF($D856="","",INDEX(БЮДЖЕТ!$X:$X,SUMIFS(БЮДЖЕТ!$B:$B,БЮДЖЕТ!$P:$P,$D856)))</f>
        <v/>
      </c>
      <c r="H856" s="36"/>
      <c r="I856" s="30">
        <f>IF(D856="",0,IF(G856=ФИО!$Q$8,0,SUM(р_дни!$J:$J))+SUMIFS(факт_операции!$L:$L,факт_операции!$D:$D,D856,факт_операции!$I:$I,операции!$F$8)-SUMIFS(факт_операции!$L:$L,факт_операции!$D:$D,D856,факт_операции!$I:$I,операции!$F$9)+SUMIFS(факт_операции!$L:$L,факт_операции!$D:$D,D856,факт_операции!$I:$I,операции!$F$10)-SUMIFS(факт_операции!$L:$L,факт_операции!$D:$D,D856,факт_операции!$I:$I,операции!$F$11))</f>
        <v>0</v>
      </c>
      <c r="J856" s="48">
        <f>ROUND(IF(D856="",0,IF(SUM(р_дни!$J:$J)=0,0,(SUMIFS(БЮДЖЕТ!$V:$V,БЮДЖЕТ!$P:$P,$D856)*IF(G856=ФИО!$Q$8,0,SUM(р_дни!$J:$J))+SUMIFS(факт_операции!$Q:$Q,факт_операции!$D:$D,$D856)*1000)/SUM(р_дни!$J:$J)))/100,0)*100</f>
        <v>0</v>
      </c>
      <c r="K856" s="48">
        <f>IF(D856="",0,SUMIFS(факт_операции!$O:$O,факт_операции!$D:$D,D856)-IF(SUMIFS(факт_операции!$Q:$Q,факт_операции!$D:$D,D856)&lt;&gt;0,SUMIFS(факт_операции!$O:$O,факт_операции!$D:$D,D856,факт_операции!$N:$N,операции!$H$11),0))</f>
        <v>0</v>
      </c>
      <c r="L856" s="48">
        <f>IF(D856="",0,SUMIFS(факт_операции!$T:$T,факт_операции!$D:$D,D856))</f>
        <v>0</v>
      </c>
      <c r="M856" s="86">
        <f t="shared" si="27"/>
        <v>0</v>
      </c>
      <c r="N856" s="36"/>
      <c r="O856" s="92"/>
      <c r="P856" s="96"/>
    </row>
    <row r="857" spans="1:16" x14ac:dyDescent="0.25">
      <c r="A857" s="1"/>
      <c r="B857" s="1"/>
      <c r="C857" s="5">
        <f t="shared" si="28"/>
        <v>847</v>
      </c>
      <c r="D857" s="19" t="str">
        <f>IF(C857&gt;MAX(БЮДЖЕТ!$C:$C),"",INDEX(БЮДЖЕТ!$P$11:$P$9415,C857))</f>
        <v/>
      </c>
      <c r="E857" s="22">
        <f>IF(D857="",0,IF(COUNTIF(БЮДЖЕТ!$P:$P,D857)=1,0,1))</f>
        <v>0</v>
      </c>
      <c r="F857" s="19" t="str">
        <f>IF($D857="","",INDEX(БЮДЖЕТ!$N:$N,SUMIFS(БЮДЖЕТ!$B:$B,БЮДЖЕТ!$P:$P,$D857)))</f>
        <v/>
      </c>
      <c r="G857" s="19" t="str">
        <f>IF($D857="","",INDEX(БЮДЖЕТ!$X:$X,SUMIFS(БЮДЖЕТ!$B:$B,БЮДЖЕТ!$P:$P,$D857)))</f>
        <v/>
      </c>
      <c r="H857" s="36"/>
      <c r="I857" s="30">
        <f>IF(D857="",0,IF(G857=ФИО!$Q$8,0,SUM(р_дни!$J:$J))+SUMIFS(факт_операции!$L:$L,факт_операции!$D:$D,D857,факт_операции!$I:$I,операции!$F$8)-SUMIFS(факт_операции!$L:$L,факт_операции!$D:$D,D857,факт_операции!$I:$I,операции!$F$9)+SUMIFS(факт_операции!$L:$L,факт_операции!$D:$D,D857,факт_операции!$I:$I,операции!$F$10)-SUMIFS(факт_операции!$L:$L,факт_операции!$D:$D,D857,факт_операции!$I:$I,операции!$F$11))</f>
        <v>0</v>
      </c>
      <c r="J857" s="48">
        <f>ROUND(IF(D857="",0,IF(SUM(р_дни!$J:$J)=0,0,(SUMIFS(БЮДЖЕТ!$V:$V,БЮДЖЕТ!$P:$P,$D857)*IF(G857=ФИО!$Q$8,0,SUM(р_дни!$J:$J))+SUMIFS(факт_операции!$Q:$Q,факт_операции!$D:$D,$D857)*1000)/SUM(р_дни!$J:$J)))/100,0)*100</f>
        <v>0</v>
      </c>
      <c r="K857" s="48">
        <f>IF(D857="",0,SUMIFS(факт_операции!$O:$O,факт_операции!$D:$D,D857)-IF(SUMIFS(факт_операции!$Q:$Q,факт_операции!$D:$D,D857)&lt;&gt;0,SUMIFS(факт_операции!$O:$O,факт_операции!$D:$D,D857,факт_операции!$N:$N,операции!$H$11),0))</f>
        <v>0</v>
      </c>
      <c r="L857" s="48">
        <f>IF(D857="",0,SUMIFS(факт_операции!$T:$T,факт_операции!$D:$D,D857))</f>
        <v>0</v>
      </c>
      <c r="M857" s="86">
        <f t="shared" si="27"/>
        <v>0</v>
      </c>
      <c r="N857" s="36"/>
      <c r="O857" s="92"/>
      <c r="P857" s="96"/>
    </row>
    <row r="858" spans="1:16" x14ac:dyDescent="0.25">
      <c r="A858" s="1"/>
      <c r="B858" s="1"/>
      <c r="C858" s="5">
        <f t="shared" si="28"/>
        <v>848</v>
      </c>
      <c r="D858" s="19" t="str">
        <f>IF(C858&gt;MAX(БЮДЖЕТ!$C:$C),"",INDEX(БЮДЖЕТ!$P$11:$P$9415,C858))</f>
        <v/>
      </c>
      <c r="E858" s="22">
        <f>IF(D858="",0,IF(COUNTIF(БЮДЖЕТ!$P:$P,D858)=1,0,1))</f>
        <v>0</v>
      </c>
      <c r="F858" s="19" t="str">
        <f>IF($D858="","",INDEX(БЮДЖЕТ!$N:$N,SUMIFS(БЮДЖЕТ!$B:$B,БЮДЖЕТ!$P:$P,$D858)))</f>
        <v/>
      </c>
      <c r="G858" s="19" t="str">
        <f>IF($D858="","",INDEX(БЮДЖЕТ!$X:$X,SUMIFS(БЮДЖЕТ!$B:$B,БЮДЖЕТ!$P:$P,$D858)))</f>
        <v/>
      </c>
      <c r="H858" s="36"/>
      <c r="I858" s="30">
        <f>IF(D858="",0,IF(G858=ФИО!$Q$8,0,SUM(р_дни!$J:$J))+SUMIFS(факт_операции!$L:$L,факт_операции!$D:$D,D858,факт_операции!$I:$I,операции!$F$8)-SUMIFS(факт_операции!$L:$L,факт_операции!$D:$D,D858,факт_операции!$I:$I,операции!$F$9)+SUMIFS(факт_операции!$L:$L,факт_операции!$D:$D,D858,факт_операции!$I:$I,операции!$F$10)-SUMIFS(факт_операции!$L:$L,факт_операции!$D:$D,D858,факт_операции!$I:$I,операции!$F$11))</f>
        <v>0</v>
      </c>
      <c r="J858" s="48">
        <f>ROUND(IF(D858="",0,IF(SUM(р_дни!$J:$J)=0,0,(SUMIFS(БЮДЖЕТ!$V:$V,БЮДЖЕТ!$P:$P,$D858)*IF(G858=ФИО!$Q$8,0,SUM(р_дни!$J:$J))+SUMIFS(факт_операции!$Q:$Q,факт_операции!$D:$D,$D858)*1000)/SUM(р_дни!$J:$J)))/100,0)*100</f>
        <v>0</v>
      </c>
      <c r="K858" s="48">
        <f>IF(D858="",0,SUMIFS(факт_операции!$O:$O,факт_операции!$D:$D,D858)-IF(SUMIFS(факт_операции!$Q:$Q,факт_операции!$D:$D,D858)&lt;&gt;0,SUMIFS(факт_операции!$O:$O,факт_операции!$D:$D,D858,факт_операции!$N:$N,операции!$H$11),0))</f>
        <v>0</v>
      </c>
      <c r="L858" s="48">
        <f>IF(D858="",0,SUMIFS(факт_операции!$T:$T,факт_операции!$D:$D,D858))</f>
        <v>0</v>
      </c>
      <c r="M858" s="86">
        <f t="shared" si="27"/>
        <v>0</v>
      </c>
      <c r="N858" s="36"/>
      <c r="O858" s="92"/>
      <c r="P858" s="96"/>
    </row>
    <row r="859" spans="1:16" x14ac:dyDescent="0.25">
      <c r="A859" s="1"/>
      <c r="B859" s="1"/>
      <c r="C859" s="5">
        <f t="shared" si="28"/>
        <v>849</v>
      </c>
      <c r="D859" s="19" t="str">
        <f>IF(C859&gt;MAX(БЮДЖЕТ!$C:$C),"",INDEX(БЮДЖЕТ!$P$11:$P$9415,C859))</f>
        <v/>
      </c>
      <c r="E859" s="22">
        <f>IF(D859="",0,IF(COUNTIF(БЮДЖЕТ!$P:$P,D859)=1,0,1))</f>
        <v>0</v>
      </c>
      <c r="F859" s="19" t="str">
        <f>IF($D859="","",INDEX(БЮДЖЕТ!$N:$N,SUMIFS(БЮДЖЕТ!$B:$B,БЮДЖЕТ!$P:$P,$D859)))</f>
        <v/>
      </c>
      <c r="G859" s="19" t="str">
        <f>IF($D859="","",INDEX(БЮДЖЕТ!$X:$X,SUMIFS(БЮДЖЕТ!$B:$B,БЮДЖЕТ!$P:$P,$D859)))</f>
        <v/>
      </c>
      <c r="H859" s="36"/>
      <c r="I859" s="30">
        <f>IF(D859="",0,IF(G859=ФИО!$Q$8,0,SUM(р_дни!$J:$J))+SUMIFS(факт_операции!$L:$L,факт_операции!$D:$D,D859,факт_операции!$I:$I,операции!$F$8)-SUMIFS(факт_операции!$L:$L,факт_операции!$D:$D,D859,факт_операции!$I:$I,операции!$F$9)+SUMIFS(факт_операции!$L:$L,факт_операции!$D:$D,D859,факт_операции!$I:$I,операции!$F$10)-SUMIFS(факт_операции!$L:$L,факт_операции!$D:$D,D859,факт_операции!$I:$I,операции!$F$11))</f>
        <v>0</v>
      </c>
      <c r="J859" s="48">
        <f>ROUND(IF(D859="",0,IF(SUM(р_дни!$J:$J)=0,0,(SUMIFS(БЮДЖЕТ!$V:$V,БЮДЖЕТ!$P:$P,$D859)*IF(G859=ФИО!$Q$8,0,SUM(р_дни!$J:$J))+SUMIFS(факт_операции!$Q:$Q,факт_операции!$D:$D,$D859)*1000)/SUM(р_дни!$J:$J)))/100,0)*100</f>
        <v>0</v>
      </c>
      <c r="K859" s="48">
        <f>IF(D859="",0,SUMIFS(факт_операции!$O:$O,факт_операции!$D:$D,D859)-IF(SUMIFS(факт_операции!$Q:$Q,факт_операции!$D:$D,D859)&lt;&gt;0,SUMIFS(факт_операции!$O:$O,факт_операции!$D:$D,D859,факт_операции!$N:$N,операции!$H$11),0))</f>
        <v>0</v>
      </c>
      <c r="L859" s="48">
        <f>IF(D859="",0,SUMIFS(факт_операции!$T:$T,факт_операции!$D:$D,D859))</f>
        <v>0</v>
      </c>
      <c r="M859" s="86">
        <f t="shared" si="27"/>
        <v>0</v>
      </c>
      <c r="N859" s="36"/>
      <c r="O859" s="92"/>
      <c r="P859" s="96"/>
    </row>
    <row r="860" spans="1:16" x14ac:dyDescent="0.25">
      <c r="A860" s="1"/>
      <c r="B860" s="1"/>
      <c r="C860" s="5">
        <f t="shared" si="28"/>
        <v>850</v>
      </c>
      <c r="D860" s="19" t="str">
        <f>IF(C860&gt;MAX(БЮДЖЕТ!$C:$C),"",INDEX(БЮДЖЕТ!$P$11:$P$9415,C860))</f>
        <v/>
      </c>
      <c r="E860" s="22">
        <f>IF(D860="",0,IF(COUNTIF(БЮДЖЕТ!$P:$P,D860)=1,0,1))</f>
        <v>0</v>
      </c>
      <c r="F860" s="19" t="str">
        <f>IF($D860="","",INDEX(БЮДЖЕТ!$N:$N,SUMIFS(БЮДЖЕТ!$B:$B,БЮДЖЕТ!$P:$P,$D860)))</f>
        <v/>
      </c>
      <c r="G860" s="19" t="str">
        <f>IF($D860="","",INDEX(БЮДЖЕТ!$X:$X,SUMIFS(БЮДЖЕТ!$B:$B,БЮДЖЕТ!$P:$P,$D860)))</f>
        <v/>
      </c>
      <c r="H860" s="36"/>
      <c r="I860" s="30">
        <f>IF(D860="",0,IF(G860=ФИО!$Q$8,0,SUM(р_дни!$J:$J))+SUMIFS(факт_операции!$L:$L,факт_операции!$D:$D,D860,факт_операции!$I:$I,операции!$F$8)-SUMIFS(факт_операции!$L:$L,факт_операции!$D:$D,D860,факт_операции!$I:$I,операции!$F$9)+SUMIFS(факт_операции!$L:$L,факт_операции!$D:$D,D860,факт_операции!$I:$I,операции!$F$10)-SUMIFS(факт_операции!$L:$L,факт_операции!$D:$D,D860,факт_операции!$I:$I,операции!$F$11))</f>
        <v>0</v>
      </c>
      <c r="J860" s="48">
        <f>ROUND(IF(D860="",0,IF(SUM(р_дни!$J:$J)=0,0,(SUMIFS(БЮДЖЕТ!$V:$V,БЮДЖЕТ!$P:$P,$D860)*IF(G860=ФИО!$Q$8,0,SUM(р_дни!$J:$J))+SUMIFS(факт_операции!$Q:$Q,факт_операции!$D:$D,$D860)*1000)/SUM(р_дни!$J:$J)))/100,0)*100</f>
        <v>0</v>
      </c>
      <c r="K860" s="48">
        <f>IF(D860="",0,SUMIFS(факт_операции!$O:$O,факт_операции!$D:$D,D860)-IF(SUMIFS(факт_операции!$Q:$Q,факт_операции!$D:$D,D860)&lt;&gt;0,SUMIFS(факт_операции!$O:$O,факт_операции!$D:$D,D860,факт_операции!$N:$N,операции!$H$11),0))</f>
        <v>0</v>
      </c>
      <c r="L860" s="48">
        <f>IF(D860="",0,SUMIFS(факт_операции!$T:$T,факт_операции!$D:$D,D860))</f>
        <v>0</v>
      </c>
      <c r="M860" s="86">
        <f t="shared" si="27"/>
        <v>0</v>
      </c>
      <c r="N860" s="36"/>
      <c r="O860" s="92"/>
      <c r="P860" s="96"/>
    </row>
    <row r="861" spans="1:16" x14ac:dyDescent="0.25">
      <c r="A861" s="1"/>
      <c r="B861" s="1"/>
      <c r="C861" s="5">
        <f t="shared" si="28"/>
        <v>851</v>
      </c>
      <c r="D861" s="19" t="str">
        <f>IF(C861&gt;MAX(БЮДЖЕТ!$C:$C),"",INDEX(БЮДЖЕТ!$P$11:$P$9415,C861))</f>
        <v/>
      </c>
      <c r="E861" s="22">
        <f>IF(D861="",0,IF(COUNTIF(БЮДЖЕТ!$P:$P,D861)=1,0,1))</f>
        <v>0</v>
      </c>
      <c r="F861" s="19" t="str">
        <f>IF($D861="","",INDEX(БЮДЖЕТ!$N:$N,SUMIFS(БЮДЖЕТ!$B:$B,БЮДЖЕТ!$P:$P,$D861)))</f>
        <v/>
      </c>
      <c r="G861" s="19" t="str">
        <f>IF($D861="","",INDEX(БЮДЖЕТ!$X:$X,SUMIFS(БЮДЖЕТ!$B:$B,БЮДЖЕТ!$P:$P,$D861)))</f>
        <v/>
      </c>
      <c r="H861" s="36"/>
      <c r="I861" s="30">
        <f>IF(D861="",0,IF(G861=ФИО!$Q$8,0,SUM(р_дни!$J:$J))+SUMIFS(факт_операции!$L:$L,факт_операции!$D:$D,D861,факт_операции!$I:$I,операции!$F$8)-SUMIFS(факт_операции!$L:$L,факт_операции!$D:$D,D861,факт_операции!$I:$I,операции!$F$9)+SUMIFS(факт_операции!$L:$L,факт_операции!$D:$D,D861,факт_операции!$I:$I,операции!$F$10)-SUMIFS(факт_операции!$L:$L,факт_операции!$D:$D,D861,факт_операции!$I:$I,операции!$F$11))</f>
        <v>0</v>
      </c>
      <c r="J861" s="48">
        <f>ROUND(IF(D861="",0,IF(SUM(р_дни!$J:$J)=0,0,(SUMIFS(БЮДЖЕТ!$V:$V,БЮДЖЕТ!$P:$P,$D861)*IF(G861=ФИО!$Q$8,0,SUM(р_дни!$J:$J))+SUMIFS(факт_операции!$Q:$Q,факт_операции!$D:$D,$D861)*1000)/SUM(р_дни!$J:$J)))/100,0)*100</f>
        <v>0</v>
      </c>
      <c r="K861" s="48">
        <f>IF(D861="",0,SUMIFS(факт_операции!$O:$O,факт_операции!$D:$D,D861)-IF(SUMIFS(факт_операции!$Q:$Q,факт_операции!$D:$D,D861)&lt;&gt;0,SUMIFS(факт_операции!$O:$O,факт_операции!$D:$D,D861,факт_операции!$N:$N,операции!$H$11),0))</f>
        <v>0</v>
      </c>
      <c r="L861" s="48">
        <f>IF(D861="",0,SUMIFS(факт_операции!$T:$T,факт_операции!$D:$D,D861))</f>
        <v>0</v>
      </c>
      <c r="M861" s="86">
        <f t="shared" si="27"/>
        <v>0</v>
      </c>
      <c r="N861" s="36"/>
      <c r="O861" s="92"/>
      <c r="P861" s="96"/>
    </row>
    <row r="862" spans="1:16" x14ac:dyDescent="0.25">
      <c r="A862" s="1"/>
      <c r="B862" s="1"/>
      <c r="C862" s="5">
        <f t="shared" si="28"/>
        <v>852</v>
      </c>
      <c r="D862" s="19" t="str">
        <f>IF(C862&gt;MAX(БЮДЖЕТ!$C:$C),"",INDEX(БЮДЖЕТ!$P$11:$P$9415,C862))</f>
        <v/>
      </c>
      <c r="E862" s="22">
        <f>IF(D862="",0,IF(COUNTIF(БЮДЖЕТ!$P:$P,D862)=1,0,1))</f>
        <v>0</v>
      </c>
      <c r="F862" s="19" t="str">
        <f>IF($D862="","",INDEX(БЮДЖЕТ!$N:$N,SUMIFS(БЮДЖЕТ!$B:$B,БЮДЖЕТ!$P:$P,$D862)))</f>
        <v/>
      </c>
      <c r="G862" s="19" t="str">
        <f>IF($D862="","",INDEX(БЮДЖЕТ!$X:$X,SUMIFS(БЮДЖЕТ!$B:$B,БЮДЖЕТ!$P:$P,$D862)))</f>
        <v/>
      </c>
      <c r="H862" s="36"/>
      <c r="I862" s="30">
        <f>IF(D862="",0,IF(G862=ФИО!$Q$8,0,SUM(р_дни!$J:$J))+SUMIFS(факт_операции!$L:$L,факт_операции!$D:$D,D862,факт_операции!$I:$I,операции!$F$8)-SUMIFS(факт_операции!$L:$L,факт_операции!$D:$D,D862,факт_операции!$I:$I,операции!$F$9)+SUMIFS(факт_операции!$L:$L,факт_операции!$D:$D,D862,факт_операции!$I:$I,операции!$F$10)-SUMIFS(факт_операции!$L:$L,факт_операции!$D:$D,D862,факт_операции!$I:$I,операции!$F$11))</f>
        <v>0</v>
      </c>
      <c r="J862" s="48">
        <f>ROUND(IF(D862="",0,IF(SUM(р_дни!$J:$J)=0,0,(SUMIFS(БЮДЖЕТ!$V:$V,БЮДЖЕТ!$P:$P,$D862)*IF(G862=ФИО!$Q$8,0,SUM(р_дни!$J:$J))+SUMIFS(факт_операции!$Q:$Q,факт_операции!$D:$D,$D862)*1000)/SUM(р_дни!$J:$J)))/100,0)*100</f>
        <v>0</v>
      </c>
      <c r="K862" s="48">
        <f>IF(D862="",0,SUMIFS(факт_операции!$O:$O,факт_операции!$D:$D,D862)-IF(SUMIFS(факт_операции!$Q:$Q,факт_операции!$D:$D,D862)&lt;&gt;0,SUMIFS(факт_операции!$O:$O,факт_операции!$D:$D,D862,факт_операции!$N:$N,операции!$H$11),0))</f>
        <v>0</v>
      </c>
      <c r="L862" s="48">
        <f>IF(D862="",0,SUMIFS(факт_операции!$T:$T,факт_операции!$D:$D,D862))</f>
        <v>0</v>
      </c>
      <c r="M862" s="86">
        <f t="shared" si="27"/>
        <v>0</v>
      </c>
      <c r="N862" s="36"/>
      <c r="O862" s="92"/>
      <c r="P862" s="96"/>
    </row>
    <row r="863" spans="1:16" x14ac:dyDescent="0.25">
      <c r="A863" s="1"/>
      <c r="B863" s="1"/>
      <c r="C863" s="5">
        <f t="shared" si="28"/>
        <v>853</v>
      </c>
      <c r="D863" s="19" t="str">
        <f>IF(C863&gt;MAX(БЮДЖЕТ!$C:$C),"",INDEX(БЮДЖЕТ!$P$11:$P$9415,C863))</f>
        <v/>
      </c>
      <c r="E863" s="22">
        <f>IF(D863="",0,IF(COUNTIF(БЮДЖЕТ!$P:$P,D863)=1,0,1))</f>
        <v>0</v>
      </c>
      <c r="F863" s="19" t="str">
        <f>IF($D863="","",INDEX(БЮДЖЕТ!$N:$N,SUMIFS(БЮДЖЕТ!$B:$B,БЮДЖЕТ!$P:$P,$D863)))</f>
        <v/>
      </c>
      <c r="G863" s="19" t="str">
        <f>IF($D863="","",INDEX(БЮДЖЕТ!$X:$X,SUMIFS(БЮДЖЕТ!$B:$B,БЮДЖЕТ!$P:$P,$D863)))</f>
        <v/>
      </c>
      <c r="H863" s="36"/>
      <c r="I863" s="30">
        <f>IF(D863="",0,IF(G863=ФИО!$Q$8,0,SUM(р_дни!$J:$J))+SUMIFS(факт_операции!$L:$L,факт_операции!$D:$D,D863,факт_операции!$I:$I,операции!$F$8)-SUMIFS(факт_операции!$L:$L,факт_операции!$D:$D,D863,факт_операции!$I:$I,операции!$F$9)+SUMIFS(факт_операции!$L:$L,факт_операции!$D:$D,D863,факт_операции!$I:$I,операции!$F$10)-SUMIFS(факт_операции!$L:$L,факт_операции!$D:$D,D863,факт_операции!$I:$I,операции!$F$11))</f>
        <v>0</v>
      </c>
      <c r="J863" s="48">
        <f>ROUND(IF(D863="",0,IF(SUM(р_дни!$J:$J)=0,0,(SUMIFS(БЮДЖЕТ!$V:$V,БЮДЖЕТ!$P:$P,$D863)*IF(G863=ФИО!$Q$8,0,SUM(р_дни!$J:$J))+SUMIFS(факт_операции!$Q:$Q,факт_операции!$D:$D,$D863)*1000)/SUM(р_дни!$J:$J)))/100,0)*100</f>
        <v>0</v>
      </c>
      <c r="K863" s="48">
        <f>IF(D863="",0,SUMIFS(факт_операции!$O:$O,факт_операции!$D:$D,D863)-IF(SUMIFS(факт_операции!$Q:$Q,факт_операции!$D:$D,D863)&lt;&gt;0,SUMIFS(факт_операции!$O:$O,факт_операции!$D:$D,D863,факт_операции!$N:$N,операции!$H$11),0))</f>
        <v>0</v>
      </c>
      <c r="L863" s="48">
        <f>IF(D863="",0,SUMIFS(факт_операции!$T:$T,факт_операции!$D:$D,D863))</f>
        <v>0</v>
      </c>
      <c r="M863" s="86">
        <f t="shared" si="27"/>
        <v>0</v>
      </c>
      <c r="N863" s="36"/>
      <c r="O863" s="92"/>
      <c r="P863" s="96"/>
    </row>
    <row r="864" spans="1:16" x14ac:dyDescent="0.25">
      <c r="A864" s="1"/>
      <c r="B864" s="1"/>
      <c r="C864" s="5">
        <f t="shared" si="28"/>
        <v>854</v>
      </c>
      <c r="D864" s="19" t="str">
        <f>IF(C864&gt;MAX(БЮДЖЕТ!$C:$C),"",INDEX(БЮДЖЕТ!$P$11:$P$9415,C864))</f>
        <v/>
      </c>
      <c r="E864" s="22">
        <f>IF(D864="",0,IF(COUNTIF(БЮДЖЕТ!$P:$P,D864)=1,0,1))</f>
        <v>0</v>
      </c>
      <c r="F864" s="19" t="str">
        <f>IF($D864="","",INDEX(БЮДЖЕТ!$N:$N,SUMIFS(БЮДЖЕТ!$B:$B,БЮДЖЕТ!$P:$P,$D864)))</f>
        <v/>
      </c>
      <c r="G864" s="19" t="str">
        <f>IF($D864="","",INDEX(БЮДЖЕТ!$X:$X,SUMIFS(БЮДЖЕТ!$B:$B,БЮДЖЕТ!$P:$P,$D864)))</f>
        <v/>
      </c>
      <c r="H864" s="36"/>
      <c r="I864" s="30">
        <f>IF(D864="",0,IF(G864=ФИО!$Q$8,0,SUM(р_дни!$J:$J))+SUMIFS(факт_операции!$L:$L,факт_операции!$D:$D,D864,факт_операции!$I:$I,операции!$F$8)-SUMIFS(факт_операции!$L:$L,факт_операции!$D:$D,D864,факт_операции!$I:$I,операции!$F$9)+SUMIFS(факт_операции!$L:$L,факт_операции!$D:$D,D864,факт_операции!$I:$I,операции!$F$10)-SUMIFS(факт_операции!$L:$L,факт_операции!$D:$D,D864,факт_операции!$I:$I,операции!$F$11))</f>
        <v>0</v>
      </c>
      <c r="J864" s="48">
        <f>ROUND(IF(D864="",0,IF(SUM(р_дни!$J:$J)=0,0,(SUMIFS(БЮДЖЕТ!$V:$V,БЮДЖЕТ!$P:$P,$D864)*IF(G864=ФИО!$Q$8,0,SUM(р_дни!$J:$J))+SUMIFS(факт_операции!$Q:$Q,факт_операции!$D:$D,$D864)*1000)/SUM(р_дни!$J:$J)))/100,0)*100</f>
        <v>0</v>
      </c>
      <c r="K864" s="48">
        <f>IF(D864="",0,SUMIFS(факт_операции!$O:$O,факт_операции!$D:$D,D864)-IF(SUMIFS(факт_операции!$Q:$Q,факт_операции!$D:$D,D864)&lt;&gt;0,SUMIFS(факт_операции!$O:$O,факт_операции!$D:$D,D864,факт_операции!$N:$N,операции!$H$11),0))</f>
        <v>0</v>
      </c>
      <c r="L864" s="48">
        <f>IF(D864="",0,SUMIFS(факт_операции!$T:$T,факт_операции!$D:$D,D864))</f>
        <v>0</v>
      </c>
      <c r="M864" s="86">
        <f t="shared" si="27"/>
        <v>0</v>
      </c>
      <c r="N864" s="36"/>
      <c r="O864" s="92"/>
      <c r="P864" s="96"/>
    </row>
    <row r="865" spans="1:16" x14ac:dyDescent="0.25">
      <c r="A865" s="1"/>
      <c r="B865" s="1"/>
      <c r="C865" s="5">
        <f t="shared" si="28"/>
        <v>855</v>
      </c>
      <c r="D865" s="19" t="str">
        <f>IF(C865&gt;MAX(БЮДЖЕТ!$C:$C),"",INDEX(БЮДЖЕТ!$P$11:$P$9415,C865))</f>
        <v/>
      </c>
      <c r="E865" s="22">
        <f>IF(D865="",0,IF(COUNTIF(БЮДЖЕТ!$P:$P,D865)=1,0,1))</f>
        <v>0</v>
      </c>
      <c r="F865" s="19" t="str">
        <f>IF($D865="","",INDEX(БЮДЖЕТ!$N:$N,SUMIFS(БЮДЖЕТ!$B:$B,БЮДЖЕТ!$P:$P,$D865)))</f>
        <v/>
      </c>
      <c r="G865" s="19" t="str">
        <f>IF($D865="","",INDEX(БЮДЖЕТ!$X:$X,SUMIFS(БЮДЖЕТ!$B:$B,БЮДЖЕТ!$P:$P,$D865)))</f>
        <v/>
      </c>
      <c r="H865" s="36"/>
      <c r="I865" s="30">
        <f>IF(D865="",0,IF(G865=ФИО!$Q$8,0,SUM(р_дни!$J:$J))+SUMIFS(факт_операции!$L:$L,факт_операции!$D:$D,D865,факт_операции!$I:$I,операции!$F$8)-SUMIFS(факт_операции!$L:$L,факт_операции!$D:$D,D865,факт_операции!$I:$I,операции!$F$9)+SUMIFS(факт_операции!$L:$L,факт_операции!$D:$D,D865,факт_операции!$I:$I,операции!$F$10)-SUMIFS(факт_операции!$L:$L,факт_операции!$D:$D,D865,факт_операции!$I:$I,операции!$F$11))</f>
        <v>0</v>
      </c>
      <c r="J865" s="48">
        <f>ROUND(IF(D865="",0,IF(SUM(р_дни!$J:$J)=0,0,(SUMIFS(БЮДЖЕТ!$V:$V,БЮДЖЕТ!$P:$P,$D865)*IF(G865=ФИО!$Q$8,0,SUM(р_дни!$J:$J))+SUMIFS(факт_операции!$Q:$Q,факт_операции!$D:$D,$D865)*1000)/SUM(р_дни!$J:$J)))/100,0)*100</f>
        <v>0</v>
      </c>
      <c r="K865" s="48">
        <f>IF(D865="",0,SUMIFS(факт_операции!$O:$O,факт_операции!$D:$D,D865)-IF(SUMIFS(факт_операции!$Q:$Q,факт_операции!$D:$D,D865)&lt;&gt;0,SUMIFS(факт_операции!$O:$O,факт_операции!$D:$D,D865,факт_операции!$N:$N,операции!$H$11),0))</f>
        <v>0</v>
      </c>
      <c r="L865" s="48">
        <f>IF(D865="",0,SUMIFS(факт_операции!$T:$T,факт_операции!$D:$D,D865))</f>
        <v>0</v>
      </c>
      <c r="M865" s="86">
        <f t="shared" si="27"/>
        <v>0</v>
      </c>
      <c r="N865" s="36"/>
      <c r="O865" s="92"/>
      <c r="P865" s="96"/>
    </row>
    <row r="866" spans="1:16" x14ac:dyDescent="0.25">
      <c r="A866" s="1"/>
      <c r="B866" s="1"/>
      <c r="C866" s="5">
        <f t="shared" si="28"/>
        <v>856</v>
      </c>
      <c r="D866" s="19" t="str">
        <f>IF(C866&gt;MAX(БЮДЖЕТ!$C:$C),"",INDEX(БЮДЖЕТ!$P$11:$P$9415,C866))</f>
        <v/>
      </c>
      <c r="E866" s="22">
        <f>IF(D866="",0,IF(COUNTIF(БЮДЖЕТ!$P:$P,D866)=1,0,1))</f>
        <v>0</v>
      </c>
      <c r="F866" s="19" t="str">
        <f>IF($D866="","",INDEX(БЮДЖЕТ!$N:$N,SUMIFS(БЮДЖЕТ!$B:$B,БЮДЖЕТ!$P:$P,$D866)))</f>
        <v/>
      </c>
      <c r="G866" s="19" t="str">
        <f>IF($D866="","",INDEX(БЮДЖЕТ!$X:$X,SUMIFS(БЮДЖЕТ!$B:$B,БЮДЖЕТ!$P:$P,$D866)))</f>
        <v/>
      </c>
      <c r="H866" s="36"/>
      <c r="I866" s="30">
        <f>IF(D866="",0,IF(G866=ФИО!$Q$8,0,SUM(р_дни!$J:$J))+SUMIFS(факт_операции!$L:$L,факт_операции!$D:$D,D866,факт_операции!$I:$I,операции!$F$8)-SUMIFS(факт_операции!$L:$L,факт_операции!$D:$D,D866,факт_операции!$I:$I,операции!$F$9)+SUMIFS(факт_операции!$L:$L,факт_операции!$D:$D,D866,факт_операции!$I:$I,операции!$F$10)-SUMIFS(факт_операции!$L:$L,факт_операции!$D:$D,D866,факт_операции!$I:$I,операции!$F$11))</f>
        <v>0</v>
      </c>
      <c r="J866" s="48">
        <f>ROUND(IF(D866="",0,IF(SUM(р_дни!$J:$J)=0,0,(SUMIFS(БЮДЖЕТ!$V:$V,БЮДЖЕТ!$P:$P,$D866)*IF(G866=ФИО!$Q$8,0,SUM(р_дни!$J:$J))+SUMIFS(факт_операции!$Q:$Q,факт_операции!$D:$D,$D866)*1000)/SUM(р_дни!$J:$J)))/100,0)*100</f>
        <v>0</v>
      </c>
      <c r="K866" s="48">
        <f>IF(D866="",0,SUMIFS(факт_операции!$O:$O,факт_операции!$D:$D,D866)-IF(SUMIFS(факт_операции!$Q:$Q,факт_операции!$D:$D,D866)&lt;&gt;0,SUMIFS(факт_операции!$O:$O,факт_операции!$D:$D,D866,факт_операции!$N:$N,операции!$H$11),0))</f>
        <v>0</v>
      </c>
      <c r="L866" s="48">
        <f>IF(D866="",0,SUMIFS(факт_операции!$T:$T,факт_операции!$D:$D,D866))</f>
        <v>0</v>
      </c>
      <c r="M866" s="86">
        <f t="shared" si="27"/>
        <v>0</v>
      </c>
      <c r="N866" s="36"/>
      <c r="O866" s="92"/>
      <c r="P866" s="96"/>
    </row>
    <row r="867" spans="1:16" x14ac:dyDescent="0.25">
      <c r="A867" s="1"/>
      <c r="B867" s="1"/>
      <c r="C867" s="5">
        <f t="shared" si="28"/>
        <v>857</v>
      </c>
      <c r="D867" s="19" t="str">
        <f>IF(C867&gt;MAX(БЮДЖЕТ!$C:$C),"",INDEX(БЮДЖЕТ!$P$11:$P$9415,C867))</f>
        <v/>
      </c>
      <c r="E867" s="22">
        <f>IF(D867="",0,IF(COUNTIF(БЮДЖЕТ!$P:$P,D867)=1,0,1))</f>
        <v>0</v>
      </c>
      <c r="F867" s="19" t="str">
        <f>IF($D867="","",INDEX(БЮДЖЕТ!$N:$N,SUMIFS(БЮДЖЕТ!$B:$B,БЮДЖЕТ!$P:$P,$D867)))</f>
        <v/>
      </c>
      <c r="G867" s="19" t="str">
        <f>IF($D867="","",INDEX(БЮДЖЕТ!$X:$X,SUMIFS(БЮДЖЕТ!$B:$B,БЮДЖЕТ!$P:$P,$D867)))</f>
        <v/>
      </c>
      <c r="H867" s="36"/>
      <c r="I867" s="30">
        <f>IF(D867="",0,IF(G867=ФИО!$Q$8,0,SUM(р_дни!$J:$J))+SUMIFS(факт_операции!$L:$L,факт_операции!$D:$D,D867,факт_операции!$I:$I,операции!$F$8)-SUMIFS(факт_операции!$L:$L,факт_операции!$D:$D,D867,факт_операции!$I:$I,операции!$F$9)+SUMIFS(факт_операции!$L:$L,факт_операции!$D:$D,D867,факт_операции!$I:$I,операции!$F$10)-SUMIFS(факт_операции!$L:$L,факт_операции!$D:$D,D867,факт_операции!$I:$I,операции!$F$11))</f>
        <v>0</v>
      </c>
      <c r="J867" s="48">
        <f>ROUND(IF(D867="",0,IF(SUM(р_дни!$J:$J)=0,0,(SUMIFS(БЮДЖЕТ!$V:$V,БЮДЖЕТ!$P:$P,$D867)*IF(G867=ФИО!$Q$8,0,SUM(р_дни!$J:$J))+SUMIFS(факт_операции!$Q:$Q,факт_операции!$D:$D,$D867)*1000)/SUM(р_дни!$J:$J)))/100,0)*100</f>
        <v>0</v>
      </c>
      <c r="K867" s="48">
        <f>IF(D867="",0,SUMIFS(факт_операции!$O:$O,факт_операции!$D:$D,D867)-IF(SUMIFS(факт_операции!$Q:$Q,факт_операции!$D:$D,D867)&lt;&gt;0,SUMIFS(факт_операции!$O:$O,факт_операции!$D:$D,D867,факт_операции!$N:$N,операции!$H$11),0))</f>
        <v>0</v>
      </c>
      <c r="L867" s="48">
        <f>IF(D867="",0,SUMIFS(факт_операции!$T:$T,факт_операции!$D:$D,D867))</f>
        <v>0</v>
      </c>
      <c r="M867" s="86">
        <f t="shared" si="27"/>
        <v>0</v>
      </c>
      <c r="N867" s="36"/>
      <c r="O867" s="92"/>
      <c r="P867" s="96"/>
    </row>
    <row r="868" spans="1:16" x14ac:dyDescent="0.25">
      <c r="A868" s="1"/>
      <c r="B868" s="1"/>
      <c r="C868" s="5">
        <f t="shared" si="28"/>
        <v>858</v>
      </c>
      <c r="D868" s="19" t="str">
        <f>IF(C868&gt;MAX(БЮДЖЕТ!$C:$C),"",INDEX(БЮДЖЕТ!$P$11:$P$9415,C868))</f>
        <v/>
      </c>
      <c r="E868" s="22">
        <f>IF(D868="",0,IF(COUNTIF(БЮДЖЕТ!$P:$P,D868)=1,0,1))</f>
        <v>0</v>
      </c>
      <c r="F868" s="19" t="str">
        <f>IF($D868="","",INDEX(БЮДЖЕТ!$N:$N,SUMIFS(БЮДЖЕТ!$B:$B,БЮДЖЕТ!$P:$P,$D868)))</f>
        <v/>
      </c>
      <c r="G868" s="19" t="str">
        <f>IF($D868="","",INDEX(БЮДЖЕТ!$X:$X,SUMIFS(БЮДЖЕТ!$B:$B,БЮДЖЕТ!$P:$P,$D868)))</f>
        <v/>
      </c>
      <c r="H868" s="36"/>
      <c r="I868" s="30">
        <f>IF(D868="",0,IF(G868=ФИО!$Q$8,0,SUM(р_дни!$J:$J))+SUMIFS(факт_операции!$L:$L,факт_операции!$D:$D,D868,факт_операции!$I:$I,операции!$F$8)-SUMIFS(факт_операции!$L:$L,факт_операции!$D:$D,D868,факт_операции!$I:$I,операции!$F$9)+SUMIFS(факт_операции!$L:$L,факт_операции!$D:$D,D868,факт_операции!$I:$I,операции!$F$10)-SUMIFS(факт_операции!$L:$L,факт_операции!$D:$D,D868,факт_операции!$I:$I,операции!$F$11))</f>
        <v>0</v>
      </c>
      <c r="J868" s="48">
        <f>ROUND(IF(D868="",0,IF(SUM(р_дни!$J:$J)=0,0,(SUMIFS(БЮДЖЕТ!$V:$V,БЮДЖЕТ!$P:$P,$D868)*IF(G868=ФИО!$Q$8,0,SUM(р_дни!$J:$J))+SUMIFS(факт_операции!$Q:$Q,факт_операции!$D:$D,$D868)*1000)/SUM(р_дни!$J:$J)))/100,0)*100</f>
        <v>0</v>
      </c>
      <c r="K868" s="48">
        <f>IF(D868="",0,SUMIFS(факт_операции!$O:$O,факт_операции!$D:$D,D868)-IF(SUMIFS(факт_операции!$Q:$Q,факт_операции!$D:$D,D868)&lt;&gt;0,SUMIFS(факт_операции!$O:$O,факт_операции!$D:$D,D868,факт_операции!$N:$N,операции!$H$11),0))</f>
        <v>0</v>
      </c>
      <c r="L868" s="48">
        <f>IF(D868="",0,SUMIFS(факт_операции!$T:$T,факт_операции!$D:$D,D868))</f>
        <v>0</v>
      </c>
      <c r="M868" s="86">
        <f t="shared" si="27"/>
        <v>0</v>
      </c>
      <c r="N868" s="36"/>
      <c r="O868" s="92"/>
      <c r="P868" s="96"/>
    </row>
    <row r="869" spans="1:16" x14ac:dyDescent="0.25">
      <c r="A869" s="1"/>
      <c r="B869" s="1"/>
      <c r="C869" s="5">
        <f t="shared" si="28"/>
        <v>859</v>
      </c>
      <c r="D869" s="19" t="str">
        <f>IF(C869&gt;MAX(БЮДЖЕТ!$C:$C),"",INDEX(БЮДЖЕТ!$P$11:$P$9415,C869))</f>
        <v/>
      </c>
      <c r="E869" s="22">
        <f>IF(D869="",0,IF(COUNTIF(БЮДЖЕТ!$P:$P,D869)=1,0,1))</f>
        <v>0</v>
      </c>
      <c r="F869" s="19" t="str">
        <f>IF($D869="","",INDEX(БЮДЖЕТ!$N:$N,SUMIFS(БЮДЖЕТ!$B:$B,БЮДЖЕТ!$P:$P,$D869)))</f>
        <v/>
      </c>
      <c r="G869" s="19" t="str">
        <f>IF($D869="","",INDEX(БЮДЖЕТ!$X:$X,SUMIFS(БЮДЖЕТ!$B:$B,БЮДЖЕТ!$P:$P,$D869)))</f>
        <v/>
      </c>
      <c r="H869" s="36"/>
      <c r="I869" s="30">
        <f>IF(D869="",0,IF(G869=ФИО!$Q$8,0,SUM(р_дни!$J:$J))+SUMIFS(факт_операции!$L:$L,факт_операции!$D:$D,D869,факт_операции!$I:$I,операции!$F$8)-SUMIFS(факт_операции!$L:$L,факт_операции!$D:$D,D869,факт_операции!$I:$I,операции!$F$9)+SUMIFS(факт_операции!$L:$L,факт_операции!$D:$D,D869,факт_операции!$I:$I,операции!$F$10)-SUMIFS(факт_операции!$L:$L,факт_операции!$D:$D,D869,факт_операции!$I:$I,операции!$F$11))</f>
        <v>0</v>
      </c>
      <c r="J869" s="48">
        <f>ROUND(IF(D869="",0,IF(SUM(р_дни!$J:$J)=0,0,(SUMIFS(БЮДЖЕТ!$V:$V,БЮДЖЕТ!$P:$P,$D869)*IF(G869=ФИО!$Q$8,0,SUM(р_дни!$J:$J))+SUMIFS(факт_операции!$Q:$Q,факт_операции!$D:$D,$D869)*1000)/SUM(р_дни!$J:$J)))/100,0)*100</f>
        <v>0</v>
      </c>
      <c r="K869" s="48">
        <f>IF(D869="",0,SUMIFS(факт_операции!$O:$O,факт_операции!$D:$D,D869)-IF(SUMIFS(факт_операции!$Q:$Q,факт_операции!$D:$D,D869)&lt;&gt;0,SUMIFS(факт_операции!$O:$O,факт_операции!$D:$D,D869,факт_операции!$N:$N,операции!$H$11),0))</f>
        <v>0</v>
      </c>
      <c r="L869" s="48">
        <f>IF(D869="",0,SUMIFS(факт_операции!$T:$T,факт_операции!$D:$D,D869))</f>
        <v>0</v>
      </c>
      <c r="M869" s="86">
        <f t="shared" si="27"/>
        <v>0</v>
      </c>
      <c r="N869" s="36"/>
      <c r="O869" s="92"/>
      <c r="P869" s="96"/>
    </row>
    <row r="870" spans="1:16" x14ac:dyDescent="0.25">
      <c r="A870" s="1"/>
      <c r="B870" s="1"/>
      <c r="C870" s="5">
        <f t="shared" si="28"/>
        <v>860</v>
      </c>
      <c r="D870" s="19" t="str">
        <f>IF(C870&gt;MAX(БЮДЖЕТ!$C:$C),"",INDEX(БЮДЖЕТ!$P$11:$P$9415,C870))</f>
        <v/>
      </c>
      <c r="E870" s="22">
        <f>IF(D870="",0,IF(COUNTIF(БЮДЖЕТ!$P:$P,D870)=1,0,1))</f>
        <v>0</v>
      </c>
      <c r="F870" s="19" t="str">
        <f>IF($D870="","",INDEX(БЮДЖЕТ!$N:$N,SUMIFS(БЮДЖЕТ!$B:$B,БЮДЖЕТ!$P:$P,$D870)))</f>
        <v/>
      </c>
      <c r="G870" s="19" t="str">
        <f>IF($D870="","",INDEX(БЮДЖЕТ!$X:$X,SUMIFS(БЮДЖЕТ!$B:$B,БЮДЖЕТ!$P:$P,$D870)))</f>
        <v/>
      </c>
      <c r="H870" s="36"/>
      <c r="I870" s="30">
        <f>IF(D870="",0,IF(G870=ФИО!$Q$8,0,SUM(р_дни!$J:$J))+SUMIFS(факт_операции!$L:$L,факт_операции!$D:$D,D870,факт_операции!$I:$I,операции!$F$8)-SUMIFS(факт_операции!$L:$L,факт_операции!$D:$D,D870,факт_операции!$I:$I,операции!$F$9)+SUMIFS(факт_операции!$L:$L,факт_операции!$D:$D,D870,факт_операции!$I:$I,операции!$F$10)-SUMIFS(факт_операции!$L:$L,факт_операции!$D:$D,D870,факт_операции!$I:$I,операции!$F$11))</f>
        <v>0</v>
      </c>
      <c r="J870" s="48">
        <f>ROUND(IF(D870="",0,IF(SUM(р_дни!$J:$J)=0,0,(SUMIFS(БЮДЖЕТ!$V:$V,БЮДЖЕТ!$P:$P,$D870)*IF(G870=ФИО!$Q$8,0,SUM(р_дни!$J:$J))+SUMIFS(факт_операции!$Q:$Q,факт_операции!$D:$D,$D870)*1000)/SUM(р_дни!$J:$J)))/100,0)*100</f>
        <v>0</v>
      </c>
      <c r="K870" s="48">
        <f>IF(D870="",0,SUMIFS(факт_операции!$O:$O,факт_операции!$D:$D,D870)-IF(SUMIFS(факт_операции!$Q:$Q,факт_операции!$D:$D,D870)&lt;&gt;0,SUMIFS(факт_операции!$O:$O,факт_операции!$D:$D,D870,факт_операции!$N:$N,операции!$H$11),0))</f>
        <v>0</v>
      </c>
      <c r="L870" s="48">
        <f>IF(D870="",0,SUMIFS(факт_операции!$T:$T,факт_операции!$D:$D,D870))</f>
        <v>0</v>
      </c>
      <c r="M870" s="86">
        <f t="shared" si="27"/>
        <v>0</v>
      </c>
      <c r="N870" s="36"/>
      <c r="O870" s="92"/>
      <c r="P870" s="96"/>
    </row>
    <row r="871" spans="1:16" x14ac:dyDescent="0.25">
      <c r="A871" s="1"/>
      <c r="B871" s="1"/>
      <c r="C871" s="5">
        <f t="shared" si="28"/>
        <v>861</v>
      </c>
      <c r="D871" s="19" t="str">
        <f>IF(C871&gt;MAX(БЮДЖЕТ!$C:$C),"",INDEX(БЮДЖЕТ!$P$11:$P$9415,C871))</f>
        <v/>
      </c>
      <c r="E871" s="22">
        <f>IF(D871="",0,IF(COUNTIF(БЮДЖЕТ!$P:$P,D871)=1,0,1))</f>
        <v>0</v>
      </c>
      <c r="F871" s="19" t="str">
        <f>IF($D871="","",INDEX(БЮДЖЕТ!$N:$N,SUMIFS(БЮДЖЕТ!$B:$B,БЮДЖЕТ!$P:$P,$D871)))</f>
        <v/>
      </c>
      <c r="G871" s="19" t="str">
        <f>IF($D871="","",INDEX(БЮДЖЕТ!$X:$X,SUMIFS(БЮДЖЕТ!$B:$B,БЮДЖЕТ!$P:$P,$D871)))</f>
        <v/>
      </c>
      <c r="H871" s="36"/>
      <c r="I871" s="30">
        <f>IF(D871="",0,IF(G871=ФИО!$Q$8,0,SUM(р_дни!$J:$J))+SUMIFS(факт_операции!$L:$L,факт_операции!$D:$D,D871,факт_операции!$I:$I,операции!$F$8)-SUMIFS(факт_операции!$L:$L,факт_операции!$D:$D,D871,факт_операции!$I:$I,операции!$F$9)+SUMIFS(факт_операции!$L:$L,факт_операции!$D:$D,D871,факт_операции!$I:$I,операции!$F$10)-SUMIFS(факт_операции!$L:$L,факт_операции!$D:$D,D871,факт_операции!$I:$I,операции!$F$11))</f>
        <v>0</v>
      </c>
      <c r="J871" s="48">
        <f>ROUND(IF(D871="",0,IF(SUM(р_дни!$J:$J)=0,0,(SUMIFS(БЮДЖЕТ!$V:$V,БЮДЖЕТ!$P:$P,$D871)*IF(G871=ФИО!$Q$8,0,SUM(р_дни!$J:$J))+SUMIFS(факт_операции!$Q:$Q,факт_операции!$D:$D,$D871)*1000)/SUM(р_дни!$J:$J)))/100,0)*100</f>
        <v>0</v>
      </c>
      <c r="K871" s="48">
        <f>IF(D871="",0,SUMIFS(факт_операции!$O:$O,факт_операции!$D:$D,D871)-IF(SUMIFS(факт_операции!$Q:$Q,факт_операции!$D:$D,D871)&lt;&gt;0,SUMIFS(факт_операции!$O:$O,факт_операции!$D:$D,D871,факт_операции!$N:$N,операции!$H$11),0))</f>
        <v>0</v>
      </c>
      <c r="L871" s="48">
        <f>IF(D871="",0,SUMIFS(факт_операции!$T:$T,факт_операции!$D:$D,D871))</f>
        <v>0</v>
      </c>
      <c r="M871" s="86">
        <f t="shared" si="27"/>
        <v>0</v>
      </c>
      <c r="N871" s="36"/>
      <c r="O871" s="92"/>
      <c r="P871" s="96"/>
    </row>
    <row r="872" spans="1:16" x14ac:dyDescent="0.25">
      <c r="A872" s="1"/>
      <c r="B872" s="1"/>
      <c r="C872" s="5">
        <f t="shared" si="28"/>
        <v>862</v>
      </c>
      <c r="D872" s="19" t="str">
        <f>IF(C872&gt;MAX(БЮДЖЕТ!$C:$C),"",INDEX(БЮДЖЕТ!$P$11:$P$9415,C872))</f>
        <v/>
      </c>
      <c r="E872" s="22">
        <f>IF(D872="",0,IF(COUNTIF(БЮДЖЕТ!$P:$P,D872)=1,0,1))</f>
        <v>0</v>
      </c>
      <c r="F872" s="19" t="str">
        <f>IF($D872="","",INDEX(БЮДЖЕТ!$N:$N,SUMIFS(БЮДЖЕТ!$B:$B,БЮДЖЕТ!$P:$P,$D872)))</f>
        <v/>
      </c>
      <c r="G872" s="19" t="str">
        <f>IF($D872="","",INDEX(БЮДЖЕТ!$X:$X,SUMIFS(БЮДЖЕТ!$B:$B,БЮДЖЕТ!$P:$P,$D872)))</f>
        <v/>
      </c>
      <c r="H872" s="36"/>
      <c r="I872" s="30">
        <f>IF(D872="",0,IF(G872=ФИО!$Q$8,0,SUM(р_дни!$J:$J))+SUMIFS(факт_операции!$L:$L,факт_операции!$D:$D,D872,факт_операции!$I:$I,операции!$F$8)-SUMIFS(факт_операции!$L:$L,факт_операции!$D:$D,D872,факт_операции!$I:$I,операции!$F$9)+SUMIFS(факт_операции!$L:$L,факт_операции!$D:$D,D872,факт_операции!$I:$I,операции!$F$10)-SUMIFS(факт_операции!$L:$L,факт_операции!$D:$D,D872,факт_операции!$I:$I,операции!$F$11))</f>
        <v>0</v>
      </c>
      <c r="J872" s="48">
        <f>ROUND(IF(D872="",0,IF(SUM(р_дни!$J:$J)=0,0,(SUMIFS(БЮДЖЕТ!$V:$V,БЮДЖЕТ!$P:$P,$D872)*IF(G872=ФИО!$Q$8,0,SUM(р_дни!$J:$J))+SUMIFS(факт_операции!$Q:$Q,факт_операции!$D:$D,$D872)*1000)/SUM(р_дни!$J:$J)))/100,0)*100</f>
        <v>0</v>
      </c>
      <c r="K872" s="48">
        <f>IF(D872="",0,SUMIFS(факт_операции!$O:$O,факт_операции!$D:$D,D872)-IF(SUMIFS(факт_операции!$Q:$Q,факт_операции!$D:$D,D872)&lt;&gt;0,SUMIFS(факт_операции!$O:$O,факт_операции!$D:$D,D872,факт_операции!$N:$N,операции!$H$11),0))</f>
        <v>0</v>
      </c>
      <c r="L872" s="48">
        <f>IF(D872="",0,SUMIFS(факт_операции!$T:$T,факт_операции!$D:$D,D872))</f>
        <v>0</v>
      </c>
      <c r="M872" s="86">
        <f t="shared" si="27"/>
        <v>0</v>
      </c>
      <c r="N872" s="36"/>
      <c r="O872" s="92"/>
      <c r="P872" s="96"/>
    </row>
    <row r="873" spans="1:16" x14ac:dyDescent="0.25">
      <c r="A873" s="1"/>
      <c r="B873" s="1"/>
      <c r="C873" s="5">
        <f t="shared" si="28"/>
        <v>863</v>
      </c>
      <c r="D873" s="19" t="str">
        <f>IF(C873&gt;MAX(БЮДЖЕТ!$C:$C),"",INDEX(БЮДЖЕТ!$P$11:$P$9415,C873))</f>
        <v/>
      </c>
      <c r="E873" s="22">
        <f>IF(D873="",0,IF(COUNTIF(БЮДЖЕТ!$P:$P,D873)=1,0,1))</f>
        <v>0</v>
      </c>
      <c r="F873" s="19" t="str">
        <f>IF($D873="","",INDEX(БЮДЖЕТ!$N:$N,SUMIFS(БЮДЖЕТ!$B:$B,БЮДЖЕТ!$P:$P,$D873)))</f>
        <v/>
      </c>
      <c r="G873" s="19" t="str">
        <f>IF($D873="","",INDEX(БЮДЖЕТ!$X:$X,SUMIFS(БЮДЖЕТ!$B:$B,БЮДЖЕТ!$P:$P,$D873)))</f>
        <v/>
      </c>
      <c r="H873" s="36"/>
      <c r="I873" s="30">
        <f>IF(D873="",0,IF(G873=ФИО!$Q$8,0,SUM(р_дни!$J:$J))+SUMIFS(факт_операции!$L:$L,факт_операции!$D:$D,D873,факт_операции!$I:$I,операции!$F$8)-SUMIFS(факт_операции!$L:$L,факт_операции!$D:$D,D873,факт_операции!$I:$I,операции!$F$9)+SUMIFS(факт_операции!$L:$L,факт_операции!$D:$D,D873,факт_операции!$I:$I,операции!$F$10)-SUMIFS(факт_операции!$L:$L,факт_операции!$D:$D,D873,факт_операции!$I:$I,операции!$F$11))</f>
        <v>0</v>
      </c>
      <c r="J873" s="48">
        <f>ROUND(IF(D873="",0,IF(SUM(р_дни!$J:$J)=0,0,(SUMIFS(БЮДЖЕТ!$V:$V,БЮДЖЕТ!$P:$P,$D873)*IF(G873=ФИО!$Q$8,0,SUM(р_дни!$J:$J))+SUMIFS(факт_операции!$Q:$Q,факт_операции!$D:$D,$D873)*1000)/SUM(р_дни!$J:$J)))/100,0)*100</f>
        <v>0</v>
      </c>
      <c r="K873" s="48">
        <f>IF(D873="",0,SUMIFS(факт_операции!$O:$O,факт_операции!$D:$D,D873)-IF(SUMIFS(факт_операции!$Q:$Q,факт_операции!$D:$D,D873)&lt;&gt;0,SUMIFS(факт_операции!$O:$O,факт_операции!$D:$D,D873,факт_операции!$N:$N,операции!$H$11),0))</f>
        <v>0</v>
      </c>
      <c r="L873" s="48">
        <f>IF(D873="",0,SUMIFS(факт_операции!$T:$T,факт_операции!$D:$D,D873))</f>
        <v>0</v>
      </c>
      <c r="M873" s="86">
        <f t="shared" si="27"/>
        <v>0</v>
      </c>
      <c r="N873" s="36"/>
      <c r="O873" s="92"/>
      <c r="P873" s="96"/>
    </row>
    <row r="874" spans="1:16" x14ac:dyDescent="0.25">
      <c r="A874" s="1"/>
      <c r="B874" s="1"/>
      <c r="C874" s="5">
        <f t="shared" si="28"/>
        <v>864</v>
      </c>
      <c r="D874" s="19" t="str">
        <f>IF(C874&gt;MAX(БЮДЖЕТ!$C:$C),"",INDEX(БЮДЖЕТ!$P$11:$P$9415,C874))</f>
        <v/>
      </c>
      <c r="E874" s="22">
        <f>IF(D874="",0,IF(COUNTIF(БЮДЖЕТ!$P:$P,D874)=1,0,1))</f>
        <v>0</v>
      </c>
      <c r="F874" s="19" t="str">
        <f>IF($D874="","",INDEX(БЮДЖЕТ!$N:$N,SUMIFS(БЮДЖЕТ!$B:$B,БЮДЖЕТ!$P:$P,$D874)))</f>
        <v/>
      </c>
      <c r="G874" s="19" t="str">
        <f>IF($D874="","",INDEX(БЮДЖЕТ!$X:$X,SUMIFS(БЮДЖЕТ!$B:$B,БЮДЖЕТ!$P:$P,$D874)))</f>
        <v/>
      </c>
      <c r="H874" s="36"/>
      <c r="I874" s="30">
        <f>IF(D874="",0,IF(G874=ФИО!$Q$8,0,SUM(р_дни!$J:$J))+SUMIFS(факт_операции!$L:$L,факт_операции!$D:$D,D874,факт_операции!$I:$I,операции!$F$8)-SUMIFS(факт_операции!$L:$L,факт_операции!$D:$D,D874,факт_операции!$I:$I,операции!$F$9)+SUMIFS(факт_операции!$L:$L,факт_операции!$D:$D,D874,факт_операции!$I:$I,операции!$F$10)-SUMIFS(факт_операции!$L:$L,факт_операции!$D:$D,D874,факт_операции!$I:$I,операции!$F$11))</f>
        <v>0</v>
      </c>
      <c r="J874" s="48">
        <f>ROUND(IF(D874="",0,IF(SUM(р_дни!$J:$J)=0,0,(SUMIFS(БЮДЖЕТ!$V:$V,БЮДЖЕТ!$P:$P,$D874)*IF(G874=ФИО!$Q$8,0,SUM(р_дни!$J:$J))+SUMIFS(факт_операции!$Q:$Q,факт_операции!$D:$D,$D874)*1000)/SUM(р_дни!$J:$J)))/100,0)*100</f>
        <v>0</v>
      </c>
      <c r="K874" s="48">
        <f>IF(D874="",0,SUMIFS(факт_операции!$O:$O,факт_операции!$D:$D,D874)-IF(SUMIFS(факт_операции!$Q:$Q,факт_операции!$D:$D,D874)&lt;&gt;0,SUMIFS(факт_операции!$O:$O,факт_операции!$D:$D,D874,факт_операции!$N:$N,операции!$H$11),0))</f>
        <v>0</v>
      </c>
      <c r="L874" s="48">
        <f>IF(D874="",0,SUMIFS(факт_операции!$T:$T,факт_операции!$D:$D,D874))</f>
        <v>0</v>
      </c>
      <c r="M874" s="86">
        <f t="shared" si="27"/>
        <v>0</v>
      </c>
      <c r="N874" s="36"/>
      <c r="O874" s="92"/>
      <c r="P874" s="96"/>
    </row>
    <row r="875" spans="1:16" x14ac:dyDescent="0.25">
      <c r="A875" s="1"/>
      <c r="B875" s="1"/>
      <c r="C875" s="5">
        <f t="shared" si="28"/>
        <v>865</v>
      </c>
      <c r="D875" s="19" t="str">
        <f>IF(C875&gt;MAX(БЮДЖЕТ!$C:$C),"",INDEX(БЮДЖЕТ!$P$11:$P$9415,C875))</f>
        <v/>
      </c>
      <c r="E875" s="22">
        <f>IF(D875="",0,IF(COUNTIF(БЮДЖЕТ!$P:$P,D875)=1,0,1))</f>
        <v>0</v>
      </c>
      <c r="F875" s="19" t="str">
        <f>IF($D875="","",INDEX(БЮДЖЕТ!$N:$N,SUMIFS(БЮДЖЕТ!$B:$B,БЮДЖЕТ!$P:$P,$D875)))</f>
        <v/>
      </c>
      <c r="G875" s="19" t="str">
        <f>IF($D875="","",INDEX(БЮДЖЕТ!$X:$X,SUMIFS(БЮДЖЕТ!$B:$B,БЮДЖЕТ!$P:$P,$D875)))</f>
        <v/>
      </c>
      <c r="H875" s="36"/>
      <c r="I875" s="30">
        <f>IF(D875="",0,IF(G875=ФИО!$Q$8,0,SUM(р_дни!$J:$J))+SUMIFS(факт_операции!$L:$L,факт_операции!$D:$D,D875,факт_операции!$I:$I,операции!$F$8)-SUMIFS(факт_операции!$L:$L,факт_операции!$D:$D,D875,факт_операции!$I:$I,операции!$F$9)+SUMIFS(факт_операции!$L:$L,факт_операции!$D:$D,D875,факт_операции!$I:$I,операции!$F$10)-SUMIFS(факт_операции!$L:$L,факт_операции!$D:$D,D875,факт_операции!$I:$I,операции!$F$11))</f>
        <v>0</v>
      </c>
      <c r="J875" s="48">
        <f>ROUND(IF(D875="",0,IF(SUM(р_дни!$J:$J)=0,0,(SUMIFS(БЮДЖЕТ!$V:$V,БЮДЖЕТ!$P:$P,$D875)*IF(G875=ФИО!$Q$8,0,SUM(р_дни!$J:$J))+SUMIFS(факт_операции!$Q:$Q,факт_операции!$D:$D,$D875)*1000)/SUM(р_дни!$J:$J)))/100,0)*100</f>
        <v>0</v>
      </c>
      <c r="K875" s="48">
        <f>IF(D875="",0,SUMIFS(факт_операции!$O:$O,факт_операции!$D:$D,D875)-IF(SUMIFS(факт_операции!$Q:$Q,факт_операции!$D:$D,D875)&lt;&gt;0,SUMIFS(факт_операции!$O:$O,факт_операции!$D:$D,D875,факт_операции!$N:$N,операции!$H$11),0))</f>
        <v>0</v>
      </c>
      <c r="L875" s="48">
        <f>IF(D875="",0,SUMIFS(факт_операции!$T:$T,факт_операции!$D:$D,D875))</f>
        <v>0</v>
      </c>
      <c r="M875" s="86">
        <f t="shared" si="27"/>
        <v>0</v>
      </c>
      <c r="N875" s="36"/>
      <c r="O875" s="92"/>
      <c r="P875" s="96"/>
    </row>
    <row r="876" spans="1:16" x14ac:dyDescent="0.25">
      <c r="A876" s="1"/>
      <c r="B876" s="1"/>
      <c r="C876" s="5">
        <f t="shared" si="28"/>
        <v>866</v>
      </c>
      <c r="D876" s="19" t="str">
        <f>IF(C876&gt;MAX(БЮДЖЕТ!$C:$C),"",INDEX(БЮДЖЕТ!$P$11:$P$9415,C876))</f>
        <v/>
      </c>
      <c r="E876" s="22">
        <f>IF(D876="",0,IF(COUNTIF(БЮДЖЕТ!$P:$P,D876)=1,0,1))</f>
        <v>0</v>
      </c>
      <c r="F876" s="19" t="str">
        <f>IF($D876="","",INDEX(БЮДЖЕТ!$N:$N,SUMIFS(БЮДЖЕТ!$B:$B,БЮДЖЕТ!$P:$P,$D876)))</f>
        <v/>
      </c>
      <c r="G876" s="19" t="str">
        <f>IF($D876="","",INDEX(БЮДЖЕТ!$X:$X,SUMIFS(БЮДЖЕТ!$B:$B,БЮДЖЕТ!$P:$P,$D876)))</f>
        <v/>
      </c>
      <c r="H876" s="36"/>
      <c r="I876" s="30">
        <f>IF(D876="",0,IF(G876=ФИО!$Q$8,0,SUM(р_дни!$J:$J))+SUMIFS(факт_операции!$L:$L,факт_операции!$D:$D,D876,факт_операции!$I:$I,операции!$F$8)-SUMIFS(факт_операции!$L:$L,факт_операции!$D:$D,D876,факт_операции!$I:$I,операции!$F$9)+SUMIFS(факт_операции!$L:$L,факт_операции!$D:$D,D876,факт_операции!$I:$I,операции!$F$10)-SUMIFS(факт_операции!$L:$L,факт_операции!$D:$D,D876,факт_операции!$I:$I,операции!$F$11))</f>
        <v>0</v>
      </c>
      <c r="J876" s="48">
        <f>ROUND(IF(D876="",0,IF(SUM(р_дни!$J:$J)=0,0,(SUMIFS(БЮДЖЕТ!$V:$V,БЮДЖЕТ!$P:$P,$D876)*IF(G876=ФИО!$Q$8,0,SUM(р_дни!$J:$J))+SUMIFS(факт_операции!$Q:$Q,факт_операции!$D:$D,$D876)*1000)/SUM(р_дни!$J:$J)))/100,0)*100</f>
        <v>0</v>
      </c>
      <c r="K876" s="48">
        <f>IF(D876="",0,SUMIFS(факт_операции!$O:$O,факт_операции!$D:$D,D876)-IF(SUMIFS(факт_операции!$Q:$Q,факт_операции!$D:$D,D876)&lt;&gt;0,SUMIFS(факт_операции!$O:$O,факт_операции!$D:$D,D876,факт_операции!$N:$N,операции!$H$11),0))</f>
        <v>0</v>
      </c>
      <c r="L876" s="48">
        <f>IF(D876="",0,SUMIFS(факт_операции!$T:$T,факт_операции!$D:$D,D876))</f>
        <v>0</v>
      </c>
      <c r="M876" s="86">
        <f t="shared" si="27"/>
        <v>0</v>
      </c>
      <c r="N876" s="36"/>
      <c r="O876" s="92"/>
      <c r="P876" s="96"/>
    </row>
    <row r="877" spans="1:16" x14ac:dyDescent="0.25">
      <c r="A877" s="1"/>
      <c r="B877" s="1"/>
      <c r="C877" s="5">
        <f t="shared" si="28"/>
        <v>867</v>
      </c>
      <c r="D877" s="19" t="str">
        <f>IF(C877&gt;MAX(БЮДЖЕТ!$C:$C),"",INDEX(БЮДЖЕТ!$P$11:$P$9415,C877))</f>
        <v/>
      </c>
      <c r="E877" s="22">
        <f>IF(D877="",0,IF(COUNTIF(БЮДЖЕТ!$P:$P,D877)=1,0,1))</f>
        <v>0</v>
      </c>
      <c r="F877" s="19" t="str">
        <f>IF($D877="","",INDEX(БЮДЖЕТ!$N:$N,SUMIFS(БЮДЖЕТ!$B:$B,БЮДЖЕТ!$P:$P,$D877)))</f>
        <v/>
      </c>
      <c r="G877" s="19" t="str">
        <f>IF($D877="","",INDEX(БЮДЖЕТ!$X:$X,SUMIFS(БЮДЖЕТ!$B:$B,БЮДЖЕТ!$P:$P,$D877)))</f>
        <v/>
      </c>
      <c r="H877" s="36"/>
      <c r="I877" s="30">
        <f>IF(D877="",0,IF(G877=ФИО!$Q$8,0,SUM(р_дни!$J:$J))+SUMIFS(факт_операции!$L:$L,факт_операции!$D:$D,D877,факт_операции!$I:$I,операции!$F$8)-SUMIFS(факт_операции!$L:$L,факт_операции!$D:$D,D877,факт_операции!$I:$I,операции!$F$9)+SUMIFS(факт_операции!$L:$L,факт_операции!$D:$D,D877,факт_операции!$I:$I,операции!$F$10)-SUMIFS(факт_операции!$L:$L,факт_операции!$D:$D,D877,факт_операции!$I:$I,операции!$F$11))</f>
        <v>0</v>
      </c>
      <c r="J877" s="48">
        <f>ROUND(IF(D877="",0,IF(SUM(р_дни!$J:$J)=0,0,(SUMIFS(БЮДЖЕТ!$V:$V,БЮДЖЕТ!$P:$P,$D877)*IF(G877=ФИО!$Q$8,0,SUM(р_дни!$J:$J))+SUMIFS(факт_операции!$Q:$Q,факт_операции!$D:$D,$D877)*1000)/SUM(р_дни!$J:$J)))/100,0)*100</f>
        <v>0</v>
      </c>
      <c r="K877" s="48">
        <f>IF(D877="",0,SUMIFS(факт_операции!$O:$O,факт_операции!$D:$D,D877)-IF(SUMIFS(факт_операции!$Q:$Q,факт_операции!$D:$D,D877)&lt;&gt;0,SUMIFS(факт_операции!$O:$O,факт_операции!$D:$D,D877,факт_операции!$N:$N,операции!$H$11),0))</f>
        <v>0</v>
      </c>
      <c r="L877" s="48">
        <f>IF(D877="",0,SUMIFS(факт_операции!$T:$T,факт_операции!$D:$D,D877))</f>
        <v>0</v>
      </c>
      <c r="M877" s="86">
        <f t="shared" si="27"/>
        <v>0</v>
      </c>
      <c r="N877" s="36"/>
      <c r="O877" s="92"/>
      <c r="P877" s="96"/>
    </row>
    <row r="878" spans="1:16" x14ac:dyDescent="0.25">
      <c r="A878" s="1"/>
      <c r="B878" s="1"/>
      <c r="C878" s="5">
        <f t="shared" si="28"/>
        <v>868</v>
      </c>
      <c r="D878" s="19" t="str">
        <f>IF(C878&gt;MAX(БЮДЖЕТ!$C:$C),"",INDEX(БЮДЖЕТ!$P$11:$P$9415,C878))</f>
        <v/>
      </c>
      <c r="E878" s="22">
        <f>IF(D878="",0,IF(COUNTIF(БЮДЖЕТ!$P:$P,D878)=1,0,1))</f>
        <v>0</v>
      </c>
      <c r="F878" s="19" t="str">
        <f>IF($D878="","",INDEX(БЮДЖЕТ!$N:$N,SUMIFS(БЮДЖЕТ!$B:$B,БЮДЖЕТ!$P:$P,$D878)))</f>
        <v/>
      </c>
      <c r="G878" s="19" t="str">
        <f>IF($D878="","",INDEX(БЮДЖЕТ!$X:$X,SUMIFS(БЮДЖЕТ!$B:$B,БЮДЖЕТ!$P:$P,$D878)))</f>
        <v/>
      </c>
      <c r="H878" s="36"/>
      <c r="I878" s="30">
        <f>IF(D878="",0,IF(G878=ФИО!$Q$8,0,SUM(р_дни!$J:$J))+SUMIFS(факт_операции!$L:$L,факт_операции!$D:$D,D878,факт_операции!$I:$I,операции!$F$8)-SUMIFS(факт_операции!$L:$L,факт_операции!$D:$D,D878,факт_операции!$I:$I,операции!$F$9)+SUMIFS(факт_операции!$L:$L,факт_операции!$D:$D,D878,факт_операции!$I:$I,операции!$F$10)-SUMIFS(факт_операции!$L:$L,факт_операции!$D:$D,D878,факт_операции!$I:$I,операции!$F$11))</f>
        <v>0</v>
      </c>
      <c r="J878" s="48">
        <f>ROUND(IF(D878="",0,IF(SUM(р_дни!$J:$J)=0,0,(SUMIFS(БЮДЖЕТ!$V:$V,БЮДЖЕТ!$P:$P,$D878)*IF(G878=ФИО!$Q$8,0,SUM(р_дни!$J:$J))+SUMIFS(факт_операции!$Q:$Q,факт_операции!$D:$D,$D878)*1000)/SUM(р_дни!$J:$J)))/100,0)*100</f>
        <v>0</v>
      </c>
      <c r="K878" s="48">
        <f>IF(D878="",0,SUMIFS(факт_операции!$O:$O,факт_операции!$D:$D,D878)-IF(SUMIFS(факт_операции!$Q:$Q,факт_операции!$D:$D,D878)&lt;&gt;0,SUMIFS(факт_операции!$O:$O,факт_операции!$D:$D,D878,факт_операции!$N:$N,операции!$H$11),0))</f>
        <v>0</v>
      </c>
      <c r="L878" s="48">
        <f>IF(D878="",0,SUMIFS(факт_операции!$T:$T,факт_операции!$D:$D,D878))</f>
        <v>0</v>
      </c>
      <c r="M878" s="86">
        <f t="shared" si="27"/>
        <v>0</v>
      </c>
      <c r="N878" s="36"/>
      <c r="O878" s="92"/>
      <c r="P878" s="96"/>
    </row>
    <row r="879" spans="1:16" x14ac:dyDescent="0.25">
      <c r="A879" s="1"/>
      <c r="B879" s="1"/>
      <c r="C879" s="5">
        <f t="shared" si="28"/>
        <v>869</v>
      </c>
      <c r="D879" s="19" t="str">
        <f>IF(C879&gt;MAX(БЮДЖЕТ!$C:$C),"",INDEX(БЮДЖЕТ!$P$11:$P$9415,C879))</f>
        <v/>
      </c>
      <c r="E879" s="22">
        <f>IF(D879="",0,IF(COUNTIF(БЮДЖЕТ!$P:$P,D879)=1,0,1))</f>
        <v>0</v>
      </c>
      <c r="F879" s="19" t="str">
        <f>IF($D879="","",INDEX(БЮДЖЕТ!$N:$N,SUMIFS(БЮДЖЕТ!$B:$B,БЮДЖЕТ!$P:$P,$D879)))</f>
        <v/>
      </c>
      <c r="G879" s="19" t="str">
        <f>IF($D879="","",INDEX(БЮДЖЕТ!$X:$X,SUMIFS(БЮДЖЕТ!$B:$B,БЮДЖЕТ!$P:$P,$D879)))</f>
        <v/>
      </c>
      <c r="H879" s="36"/>
      <c r="I879" s="30">
        <f>IF(D879="",0,IF(G879=ФИО!$Q$8,0,SUM(р_дни!$J:$J))+SUMIFS(факт_операции!$L:$L,факт_операции!$D:$D,D879,факт_операции!$I:$I,операции!$F$8)-SUMIFS(факт_операции!$L:$L,факт_операции!$D:$D,D879,факт_операции!$I:$I,операции!$F$9)+SUMIFS(факт_операции!$L:$L,факт_операции!$D:$D,D879,факт_операции!$I:$I,операции!$F$10)-SUMIFS(факт_операции!$L:$L,факт_операции!$D:$D,D879,факт_операции!$I:$I,операции!$F$11))</f>
        <v>0</v>
      </c>
      <c r="J879" s="48">
        <f>ROUND(IF(D879="",0,IF(SUM(р_дни!$J:$J)=0,0,(SUMIFS(БЮДЖЕТ!$V:$V,БЮДЖЕТ!$P:$P,$D879)*IF(G879=ФИО!$Q$8,0,SUM(р_дни!$J:$J))+SUMIFS(факт_операции!$Q:$Q,факт_операции!$D:$D,$D879)*1000)/SUM(р_дни!$J:$J)))/100,0)*100</f>
        <v>0</v>
      </c>
      <c r="K879" s="48">
        <f>IF(D879="",0,SUMIFS(факт_операции!$O:$O,факт_операции!$D:$D,D879)-IF(SUMIFS(факт_операции!$Q:$Q,факт_операции!$D:$D,D879)&lt;&gt;0,SUMIFS(факт_операции!$O:$O,факт_операции!$D:$D,D879,факт_операции!$N:$N,операции!$H$11),0))</f>
        <v>0</v>
      </c>
      <c r="L879" s="48">
        <f>IF(D879="",0,SUMIFS(факт_операции!$T:$T,факт_операции!$D:$D,D879))</f>
        <v>0</v>
      </c>
      <c r="M879" s="86">
        <f t="shared" si="27"/>
        <v>0</v>
      </c>
      <c r="N879" s="36"/>
      <c r="O879" s="92"/>
      <c r="P879" s="96"/>
    </row>
    <row r="880" spans="1:16" x14ac:dyDescent="0.25">
      <c r="A880" s="1"/>
      <c r="B880" s="1"/>
      <c r="C880" s="5">
        <f t="shared" si="28"/>
        <v>870</v>
      </c>
      <c r="D880" s="19" t="str">
        <f>IF(C880&gt;MAX(БЮДЖЕТ!$C:$C),"",INDEX(БЮДЖЕТ!$P$11:$P$9415,C880))</f>
        <v/>
      </c>
      <c r="E880" s="22">
        <f>IF(D880="",0,IF(COUNTIF(БЮДЖЕТ!$P:$P,D880)=1,0,1))</f>
        <v>0</v>
      </c>
      <c r="F880" s="19" t="str">
        <f>IF($D880="","",INDEX(БЮДЖЕТ!$N:$N,SUMIFS(БЮДЖЕТ!$B:$B,БЮДЖЕТ!$P:$P,$D880)))</f>
        <v/>
      </c>
      <c r="G880" s="19" t="str">
        <f>IF($D880="","",INDEX(БЮДЖЕТ!$X:$X,SUMIFS(БЮДЖЕТ!$B:$B,БЮДЖЕТ!$P:$P,$D880)))</f>
        <v/>
      </c>
      <c r="H880" s="36"/>
      <c r="I880" s="30">
        <f>IF(D880="",0,IF(G880=ФИО!$Q$8,0,SUM(р_дни!$J:$J))+SUMIFS(факт_операции!$L:$L,факт_операции!$D:$D,D880,факт_операции!$I:$I,операции!$F$8)-SUMIFS(факт_операции!$L:$L,факт_операции!$D:$D,D880,факт_операции!$I:$I,операции!$F$9)+SUMIFS(факт_операции!$L:$L,факт_операции!$D:$D,D880,факт_операции!$I:$I,операции!$F$10)-SUMIFS(факт_операции!$L:$L,факт_операции!$D:$D,D880,факт_операции!$I:$I,операции!$F$11))</f>
        <v>0</v>
      </c>
      <c r="J880" s="48">
        <f>ROUND(IF(D880="",0,IF(SUM(р_дни!$J:$J)=0,0,(SUMIFS(БЮДЖЕТ!$V:$V,БЮДЖЕТ!$P:$P,$D880)*IF(G880=ФИО!$Q$8,0,SUM(р_дни!$J:$J))+SUMIFS(факт_операции!$Q:$Q,факт_операции!$D:$D,$D880)*1000)/SUM(р_дни!$J:$J)))/100,0)*100</f>
        <v>0</v>
      </c>
      <c r="K880" s="48">
        <f>IF(D880="",0,SUMIFS(факт_операции!$O:$O,факт_операции!$D:$D,D880)-IF(SUMIFS(факт_операции!$Q:$Q,факт_операции!$D:$D,D880)&lt;&gt;0,SUMIFS(факт_операции!$O:$O,факт_операции!$D:$D,D880,факт_операции!$N:$N,операции!$H$11),0))</f>
        <v>0</v>
      </c>
      <c r="L880" s="48">
        <f>IF(D880="",0,SUMIFS(факт_операции!$T:$T,факт_операции!$D:$D,D880))</f>
        <v>0</v>
      </c>
      <c r="M880" s="86">
        <f t="shared" si="27"/>
        <v>0</v>
      </c>
      <c r="N880" s="36"/>
      <c r="O880" s="92"/>
      <c r="P880" s="96"/>
    </row>
    <row r="881" spans="1:16" x14ac:dyDescent="0.25">
      <c r="A881" s="1"/>
      <c r="B881" s="1"/>
      <c r="C881" s="5">
        <f t="shared" si="28"/>
        <v>871</v>
      </c>
      <c r="D881" s="19" t="str">
        <f>IF(C881&gt;MAX(БЮДЖЕТ!$C:$C),"",INDEX(БЮДЖЕТ!$P$11:$P$9415,C881))</f>
        <v/>
      </c>
      <c r="E881" s="22">
        <f>IF(D881="",0,IF(COUNTIF(БЮДЖЕТ!$P:$P,D881)=1,0,1))</f>
        <v>0</v>
      </c>
      <c r="F881" s="19" t="str">
        <f>IF($D881="","",INDEX(БЮДЖЕТ!$N:$N,SUMIFS(БЮДЖЕТ!$B:$B,БЮДЖЕТ!$P:$P,$D881)))</f>
        <v/>
      </c>
      <c r="G881" s="19" t="str">
        <f>IF($D881="","",INDEX(БЮДЖЕТ!$X:$X,SUMIFS(БЮДЖЕТ!$B:$B,БЮДЖЕТ!$P:$P,$D881)))</f>
        <v/>
      </c>
      <c r="H881" s="36"/>
      <c r="I881" s="30">
        <f>IF(D881="",0,IF(G881=ФИО!$Q$8,0,SUM(р_дни!$J:$J))+SUMIFS(факт_операции!$L:$L,факт_операции!$D:$D,D881,факт_операции!$I:$I,операции!$F$8)-SUMIFS(факт_операции!$L:$L,факт_операции!$D:$D,D881,факт_операции!$I:$I,операции!$F$9)+SUMIFS(факт_операции!$L:$L,факт_операции!$D:$D,D881,факт_операции!$I:$I,операции!$F$10)-SUMIFS(факт_операции!$L:$L,факт_операции!$D:$D,D881,факт_операции!$I:$I,операции!$F$11))</f>
        <v>0</v>
      </c>
      <c r="J881" s="48">
        <f>ROUND(IF(D881="",0,IF(SUM(р_дни!$J:$J)=0,0,(SUMIFS(БЮДЖЕТ!$V:$V,БЮДЖЕТ!$P:$P,$D881)*IF(G881=ФИО!$Q$8,0,SUM(р_дни!$J:$J))+SUMIFS(факт_операции!$Q:$Q,факт_операции!$D:$D,$D881)*1000)/SUM(р_дни!$J:$J)))/100,0)*100</f>
        <v>0</v>
      </c>
      <c r="K881" s="48">
        <f>IF(D881="",0,SUMIFS(факт_операции!$O:$O,факт_операции!$D:$D,D881)-IF(SUMIFS(факт_операции!$Q:$Q,факт_операции!$D:$D,D881)&lt;&gt;0,SUMIFS(факт_операции!$O:$O,факт_операции!$D:$D,D881,факт_операции!$N:$N,операции!$H$11),0))</f>
        <v>0</v>
      </c>
      <c r="L881" s="48">
        <f>IF(D881="",0,SUMIFS(факт_операции!$T:$T,факт_операции!$D:$D,D881))</f>
        <v>0</v>
      </c>
      <c r="M881" s="86">
        <f t="shared" si="27"/>
        <v>0</v>
      </c>
      <c r="N881" s="36"/>
      <c r="O881" s="92"/>
      <c r="P881" s="96"/>
    </row>
    <row r="882" spans="1:16" x14ac:dyDescent="0.25">
      <c r="A882" s="1"/>
      <c r="B882" s="1"/>
      <c r="C882" s="5">
        <f t="shared" si="28"/>
        <v>872</v>
      </c>
      <c r="D882" s="19" t="str">
        <f>IF(C882&gt;MAX(БЮДЖЕТ!$C:$C),"",INDEX(БЮДЖЕТ!$P$11:$P$9415,C882))</f>
        <v/>
      </c>
      <c r="E882" s="22">
        <f>IF(D882="",0,IF(COUNTIF(БЮДЖЕТ!$P:$P,D882)=1,0,1))</f>
        <v>0</v>
      </c>
      <c r="F882" s="19" t="str">
        <f>IF($D882="","",INDEX(БЮДЖЕТ!$N:$N,SUMIFS(БЮДЖЕТ!$B:$B,БЮДЖЕТ!$P:$P,$D882)))</f>
        <v/>
      </c>
      <c r="G882" s="19" t="str">
        <f>IF($D882="","",INDEX(БЮДЖЕТ!$X:$X,SUMIFS(БЮДЖЕТ!$B:$B,БЮДЖЕТ!$P:$P,$D882)))</f>
        <v/>
      </c>
      <c r="H882" s="36"/>
      <c r="I882" s="30">
        <f>IF(D882="",0,IF(G882=ФИО!$Q$8,0,SUM(р_дни!$J:$J))+SUMIFS(факт_операции!$L:$L,факт_операции!$D:$D,D882,факт_операции!$I:$I,операции!$F$8)-SUMIFS(факт_операции!$L:$L,факт_операции!$D:$D,D882,факт_операции!$I:$I,операции!$F$9)+SUMIFS(факт_операции!$L:$L,факт_операции!$D:$D,D882,факт_операции!$I:$I,операции!$F$10)-SUMIFS(факт_операции!$L:$L,факт_операции!$D:$D,D882,факт_операции!$I:$I,операции!$F$11))</f>
        <v>0</v>
      </c>
      <c r="J882" s="48">
        <f>ROUND(IF(D882="",0,IF(SUM(р_дни!$J:$J)=0,0,(SUMIFS(БЮДЖЕТ!$V:$V,БЮДЖЕТ!$P:$P,$D882)*IF(G882=ФИО!$Q$8,0,SUM(р_дни!$J:$J))+SUMIFS(факт_операции!$Q:$Q,факт_операции!$D:$D,$D882)*1000)/SUM(р_дни!$J:$J)))/100,0)*100</f>
        <v>0</v>
      </c>
      <c r="K882" s="48">
        <f>IF(D882="",0,SUMIFS(факт_операции!$O:$O,факт_операции!$D:$D,D882)-IF(SUMIFS(факт_операции!$Q:$Q,факт_операции!$D:$D,D882)&lt;&gt;0,SUMIFS(факт_операции!$O:$O,факт_операции!$D:$D,D882,факт_операции!$N:$N,операции!$H$11),0))</f>
        <v>0</v>
      </c>
      <c r="L882" s="48">
        <f>IF(D882="",0,SUMIFS(факт_операции!$T:$T,факт_операции!$D:$D,D882))</f>
        <v>0</v>
      </c>
      <c r="M882" s="86">
        <f t="shared" si="27"/>
        <v>0</v>
      </c>
      <c r="N882" s="36"/>
      <c r="O882" s="92"/>
      <c r="P882" s="96"/>
    </row>
    <row r="883" spans="1:16" x14ac:dyDescent="0.25">
      <c r="A883" s="1"/>
      <c r="B883" s="1"/>
      <c r="C883" s="5">
        <f t="shared" si="28"/>
        <v>873</v>
      </c>
      <c r="D883" s="19" t="str">
        <f>IF(C883&gt;MAX(БЮДЖЕТ!$C:$C),"",INDEX(БЮДЖЕТ!$P$11:$P$9415,C883))</f>
        <v/>
      </c>
      <c r="E883" s="22">
        <f>IF(D883="",0,IF(COUNTIF(БЮДЖЕТ!$P:$P,D883)=1,0,1))</f>
        <v>0</v>
      </c>
      <c r="F883" s="19" t="str">
        <f>IF($D883="","",INDEX(БЮДЖЕТ!$N:$N,SUMIFS(БЮДЖЕТ!$B:$B,БЮДЖЕТ!$P:$P,$D883)))</f>
        <v/>
      </c>
      <c r="G883" s="19" t="str">
        <f>IF($D883="","",INDEX(БЮДЖЕТ!$X:$X,SUMIFS(БЮДЖЕТ!$B:$B,БЮДЖЕТ!$P:$P,$D883)))</f>
        <v/>
      </c>
      <c r="H883" s="36"/>
      <c r="I883" s="30">
        <f>IF(D883="",0,IF(G883=ФИО!$Q$8,0,SUM(р_дни!$J:$J))+SUMIFS(факт_операции!$L:$L,факт_операции!$D:$D,D883,факт_операции!$I:$I,операции!$F$8)-SUMIFS(факт_операции!$L:$L,факт_операции!$D:$D,D883,факт_операции!$I:$I,операции!$F$9)+SUMIFS(факт_операции!$L:$L,факт_операции!$D:$D,D883,факт_операции!$I:$I,операции!$F$10)-SUMIFS(факт_операции!$L:$L,факт_операции!$D:$D,D883,факт_операции!$I:$I,операции!$F$11))</f>
        <v>0</v>
      </c>
      <c r="J883" s="48">
        <f>ROUND(IF(D883="",0,IF(SUM(р_дни!$J:$J)=0,0,(SUMIFS(БЮДЖЕТ!$V:$V,БЮДЖЕТ!$P:$P,$D883)*IF(G883=ФИО!$Q$8,0,SUM(р_дни!$J:$J))+SUMIFS(факт_операции!$Q:$Q,факт_операции!$D:$D,$D883)*1000)/SUM(р_дни!$J:$J)))/100,0)*100</f>
        <v>0</v>
      </c>
      <c r="K883" s="48">
        <f>IF(D883="",0,SUMIFS(факт_операции!$O:$O,факт_операции!$D:$D,D883)-IF(SUMIFS(факт_операции!$Q:$Q,факт_операции!$D:$D,D883)&lt;&gt;0,SUMIFS(факт_операции!$O:$O,факт_операции!$D:$D,D883,факт_операции!$N:$N,операции!$H$11),0))</f>
        <v>0</v>
      </c>
      <c r="L883" s="48">
        <f>IF(D883="",0,SUMIFS(факт_операции!$T:$T,факт_операции!$D:$D,D883))</f>
        <v>0</v>
      </c>
      <c r="M883" s="86">
        <f t="shared" si="27"/>
        <v>0</v>
      </c>
      <c r="N883" s="36"/>
      <c r="O883" s="92"/>
      <c r="P883" s="96"/>
    </row>
    <row r="884" spans="1:16" x14ac:dyDescent="0.25">
      <c r="A884" s="1"/>
      <c r="B884" s="1"/>
      <c r="C884" s="5">
        <f t="shared" si="28"/>
        <v>874</v>
      </c>
      <c r="D884" s="19" t="str">
        <f>IF(C884&gt;MAX(БЮДЖЕТ!$C:$C),"",INDEX(БЮДЖЕТ!$P$11:$P$9415,C884))</f>
        <v/>
      </c>
      <c r="E884" s="22">
        <f>IF(D884="",0,IF(COUNTIF(БЮДЖЕТ!$P:$P,D884)=1,0,1))</f>
        <v>0</v>
      </c>
      <c r="F884" s="19" t="str">
        <f>IF($D884="","",INDEX(БЮДЖЕТ!$N:$N,SUMIFS(БЮДЖЕТ!$B:$B,БЮДЖЕТ!$P:$P,$D884)))</f>
        <v/>
      </c>
      <c r="G884" s="19" t="str">
        <f>IF($D884="","",INDEX(БЮДЖЕТ!$X:$X,SUMIFS(БЮДЖЕТ!$B:$B,БЮДЖЕТ!$P:$P,$D884)))</f>
        <v/>
      </c>
      <c r="H884" s="36"/>
      <c r="I884" s="30">
        <f>IF(D884="",0,IF(G884=ФИО!$Q$8,0,SUM(р_дни!$J:$J))+SUMIFS(факт_операции!$L:$L,факт_операции!$D:$D,D884,факт_операции!$I:$I,операции!$F$8)-SUMIFS(факт_операции!$L:$L,факт_операции!$D:$D,D884,факт_операции!$I:$I,операции!$F$9)+SUMIFS(факт_операции!$L:$L,факт_операции!$D:$D,D884,факт_операции!$I:$I,операции!$F$10)-SUMIFS(факт_операции!$L:$L,факт_операции!$D:$D,D884,факт_операции!$I:$I,операции!$F$11))</f>
        <v>0</v>
      </c>
      <c r="J884" s="48">
        <f>ROUND(IF(D884="",0,IF(SUM(р_дни!$J:$J)=0,0,(SUMIFS(БЮДЖЕТ!$V:$V,БЮДЖЕТ!$P:$P,$D884)*IF(G884=ФИО!$Q$8,0,SUM(р_дни!$J:$J))+SUMIFS(факт_операции!$Q:$Q,факт_операции!$D:$D,$D884)*1000)/SUM(р_дни!$J:$J)))/100,0)*100</f>
        <v>0</v>
      </c>
      <c r="K884" s="48">
        <f>IF(D884="",0,SUMIFS(факт_операции!$O:$O,факт_операции!$D:$D,D884)-IF(SUMIFS(факт_операции!$Q:$Q,факт_операции!$D:$D,D884)&lt;&gt;0,SUMIFS(факт_операции!$O:$O,факт_операции!$D:$D,D884,факт_операции!$N:$N,операции!$H$11),0))</f>
        <v>0</v>
      </c>
      <c r="L884" s="48">
        <f>IF(D884="",0,SUMIFS(факт_операции!$T:$T,факт_операции!$D:$D,D884))</f>
        <v>0</v>
      </c>
      <c r="M884" s="86">
        <f t="shared" si="27"/>
        <v>0</v>
      </c>
      <c r="N884" s="36"/>
      <c r="O884" s="92"/>
      <c r="P884" s="96"/>
    </row>
    <row r="885" spans="1:16" x14ac:dyDescent="0.25">
      <c r="A885" s="1"/>
      <c r="B885" s="1"/>
      <c r="C885" s="5">
        <f t="shared" si="28"/>
        <v>875</v>
      </c>
      <c r="D885" s="19" t="str">
        <f>IF(C885&gt;MAX(БЮДЖЕТ!$C:$C),"",INDEX(БЮДЖЕТ!$P$11:$P$9415,C885))</f>
        <v/>
      </c>
      <c r="E885" s="22">
        <f>IF(D885="",0,IF(COUNTIF(БЮДЖЕТ!$P:$P,D885)=1,0,1))</f>
        <v>0</v>
      </c>
      <c r="F885" s="19" t="str">
        <f>IF($D885="","",INDEX(БЮДЖЕТ!$N:$N,SUMIFS(БЮДЖЕТ!$B:$B,БЮДЖЕТ!$P:$P,$D885)))</f>
        <v/>
      </c>
      <c r="G885" s="19" t="str">
        <f>IF($D885="","",INDEX(БЮДЖЕТ!$X:$X,SUMIFS(БЮДЖЕТ!$B:$B,БЮДЖЕТ!$P:$P,$D885)))</f>
        <v/>
      </c>
      <c r="H885" s="36"/>
      <c r="I885" s="30">
        <f>IF(D885="",0,IF(G885=ФИО!$Q$8,0,SUM(р_дни!$J:$J))+SUMIFS(факт_операции!$L:$L,факт_операции!$D:$D,D885,факт_операции!$I:$I,операции!$F$8)-SUMIFS(факт_операции!$L:$L,факт_операции!$D:$D,D885,факт_операции!$I:$I,операции!$F$9)+SUMIFS(факт_операции!$L:$L,факт_операции!$D:$D,D885,факт_операции!$I:$I,операции!$F$10)-SUMIFS(факт_операции!$L:$L,факт_операции!$D:$D,D885,факт_операции!$I:$I,операции!$F$11))</f>
        <v>0</v>
      </c>
      <c r="J885" s="48">
        <f>ROUND(IF(D885="",0,IF(SUM(р_дни!$J:$J)=0,0,(SUMIFS(БЮДЖЕТ!$V:$V,БЮДЖЕТ!$P:$P,$D885)*IF(G885=ФИО!$Q$8,0,SUM(р_дни!$J:$J))+SUMIFS(факт_операции!$Q:$Q,факт_операции!$D:$D,$D885)*1000)/SUM(р_дни!$J:$J)))/100,0)*100</f>
        <v>0</v>
      </c>
      <c r="K885" s="48">
        <f>IF(D885="",0,SUMIFS(факт_операции!$O:$O,факт_операции!$D:$D,D885)-IF(SUMIFS(факт_операции!$Q:$Q,факт_операции!$D:$D,D885)&lt;&gt;0,SUMIFS(факт_операции!$O:$O,факт_операции!$D:$D,D885,факт_операции!$N:$N,операции!$H$11),0))</f>
        <v>0</v>
      </c>
      <c r="L885" s="48">
        <f>IF(D885="",0,SUMIFS(факт_операции!$T:$T,факт_операции!$D:$D,D885))</f>
        <v>0</v>
      </c>
      <c r="M885" s="86">
        <f t="shared" si="27"/>
        <v>0</v>
      </c>
      <c r="N885" s="36"/>
      <c r="O885" s="92"/>
      <c r="P885" s="96"/>
    </row>
    <row r="886" spans="1:16" x14ac:dyDescent="0.25">
      <c r="A886" s="1"/>
      <c r="B886" s="1"/>
      <c r="C886" s="5">
        <f t="shared" si="28"/>
        <v>876</v>
      </c>
      <c r="D886" s="19" t="str">
        <f>IF(C886&gt;MAX(БЮДЖЕТ!$C:$C),"",INDEX(БЮДЖЕТ!$P$11:$P$9415,C886))</f>
        <v/>
      </c>
      <c r="E886" s="22">
        <f>IF(D886="",0,IF(COUNTIF(БЮДЖЕТ!$P:$P,D886)=1,0,1))</f>
        <v>0</v>
      </c>
      <c r="F886" s="19" t="str">
        <f>IF($D886="","",INDEX(БЮДЖЕТ!$N:$N,SUMIFS(БЮДЖЕТ!$B:$B,БЮДЖЕТ!$P:$P,$D886)))</f>
        <v/>
      </c>
      <c r="G886" s="19" t="str">
        <f>IF($D886="","",INDEX(БЮДЖЕТ!$X:$X,SUMIFS(БЮДЖЕТ!$B:$B,БЮДЖЕТ!$P:$P,$D886)))</f>
        <v/>
      </c>
      <c r="H886" s="36"/>
      <c r="I886" s="30">
        <f>IF(D886="",0,IF(G886=ФИО!$Q$8,0,SUM(р_дни!$J:$J))+SUMIFS(факт_операции!$L:$L,факт_операции!$D:$D,D886,факт_операции!$I:$I,операции!$F$8)-SUMIFS(факт_операции!$L:$L,факт_операции!$D:$D,D886,факт_операции!$I:$I,операции!$F$9)+SUMIFS(факт_операции!$L:$L,факт_операции!$D:$D,D886,факт_операции!$I:$I,операции!$F$10)-SUMIFS(факт_операции!$L:$L,факт_операции!$D:$D,D886,факт_операции!$I:$I,операции!$F$11))</f>
        <v>0</v>
      </c>
      <c r="J886" s="48">
        <f>ROUND(IF(D886="",0,IF(SUM(р_дни!$J:$J)=0,0,(SUMIFS(БЮДЖЕТ!$V:$V,БЮДЖЕТ!$P:$P,$D886)*IF(G886=ФИО!$Q$8,0,SUM(р_дни!$J:$J))+SUMIFS(факт_операции!$Q:$Q,факт_операции!$D:$D,$D886)*1000)/SUM(р_дни!$J:$J)))/100,0)*100</f>
        <v>0</v>
      </c>
      <c r="K886" s="48">
        <f>IF(D886="",0,SUMIFS(факт_операции!$O:$O,факт_операции!$D:$D,D886)-IF(SUMIFS(факт_операции!$Q:$Q,факт_операции!$D:$D,D886)&lt;&gt;0,SUMIFS(факт_операции!$O:$O,факт_операции!$D:$D,D886,факт_операции!$N:$N,операции!$H$11),0))</f>
        <v>0</v>
      </c>
      <c r="L886" s="48">
        <f>IF(D886="",0,SUMIFS(факт_операции!$T:$T,факт_операции!$D:$D,D886))</f>
        <v>0</v>
      </c>
      <c r="M886" s="86">
        <f t="shared" si="27"/>
        <v>0</v>
      </c>
      <c r="N886" s="36"/>
      <c r="O886" s="92"/>
      <c r="P886" s="96"/>
    </row>
    <row r="887" spans="1:16" x14ac:dyDescent="0.25">
      <c r="A887" s="1"/>
      <c r="B887" s="1"/>
      <c r="C887" s="5">
        <f t="shared" si="28"/>
        <v>877</v>
      </c>
      <c r="D887" s="19" t="str">
        <f>IF(C887&gt;MAX(БЮДЖЕТ!$C:$C),"",INDEX(БЮДЖЕТ!$P$11:$P$9415,C887))</f>
        <v/>
      </c>
      <c r="E887" s="22">
        <f>IF(D887="",0,IF(COUNTIF(БЮДЖЕТ!$P:$P,D887)=1,0,1))</f>
        <v>0</v>
      </c>
      <c r="F887" s="19" t="str">
        <f>IF($D887="","",INDEX(БЮДЖЕТ!$N:$N,SUMIFS(БЮДЖЕТ!$B:$B,БЮДЖЕТ!$P:$P,$D887)))</f>
        <v/>
      </c>
      <c r="G887" s="19" t="str">
        <f>IF($D887="","",INDEX(БЮДЖЕТ!$X:$X,SUMIFS(БЮДЖЕТ!$B:$B,БЮДЖЕТ!$P:$P,$D887)))</f>
        <v/>
      </c>
      <c r="H887" s="36"/>
      <c r="I887" s="30">
        <f>IF(D887="",0,IF(G887=ФИО!$Q$8,0,SUM(р_дни!$J:$J))+SUMIFS(факт_операции!$L:$L,факт_операции!$D:$D,D887,факт_операции!$I:$I,операции!$F$8)-SUMIFS(факт_операции!$L:$L,факт_операции!$D:$D,D887,факт_операции!$I:$I,операции!$F$9)+SUMIFS(факт_операции!$L:$L,факт_операции!$D:$D,D887,факт_операции!$I:$I,операции!$F$10)-SUMIFS(факт_операции!$L:$L,факт_операции!$D:$D,D887,факт_операции!$I:$I,операции!$F$11))</f>
        <v>0</v>
      </c>
      <c r="J887" s="48">
        <f>ROUND(IF(D887="",0,IF(SUM(р_дни!$J:$J)=0,0,(SUMIFS(БЮДЖЕТ!$V:$V,БЮДЖЕТ!$P:$P,$D887)*IF(G887=ФИО!$Q$8,0,SUM(р_дни!$J:$J))+SUMIFS(факт_операции!$Q:$Q,факт_операции!$D:$D,$D887)*1000)/SUM(р_дни!$J:$J)))/100,0)*100</f>
        <v>0</v>
      </c>
      <c r="K887" s="48">
        <f>IF(D887="",0,SUMIFS(факт_операции!$O:$O,факт_операции!$D:$D,D887)-IF(SUMIFS(факт_операции!$Q:$Q,факт_операции!$D:$D,D887)&lt;&gt;0,SUMIFS(факт_операции!$O:$O,факт_операции!$D:$D,D887,факт_операции!$N:$N,операции!$H$11),0))</f>
        <v>0</v>
      </c>
      <c r="L887" s="48">
        <f>IF(D887="",0,SUMIFS(факт_операции!$T:$T,факт_операции!$D:$D,D887))</f>
        <v>0</v>
      </c>
      <c r="M887" s="86">
        <f t="shared" si="27"/>
        <v>0</v>
      </c>
      <c r="N887" s="36"/>
      <c r="O887" s="92"/>
      <c r="P887" s="96"/>
    </row>
    <row r="888" spans="1:16" x14ac:dyDescent="0.25">
      <c r="A888" s="1"/>
      <c r="B888" s="1"/>
      <c r="C888" s="5">
        <f t="shared" si="28"/>
        <v>878</v>
      </c>
      <c r="D888" s="19" t="str">
        <f>IF(C888&gt;MAX(БЮДЖЕТ!$C:$C),"",INDEX(БЮДЖЕТ!$P$11:$P$9415,C888))</f>
        <v/>
      </c>
      <c r="E888" s="22">
        <f>IF(D888="",0,IF(COUNTIF(БЮДЖЕТ!$P:$P,D888)=1,0,1))</f>
        <v>0</v>
      </c>
      <c r="F888" s="19" t="str">
        <f>IF($D888="","",INDEX(БЮДЖЕТ!$N:$N,SUMIFS(БЮДЖЕТ!$B:$B,БЮДЖЕТ!$P:$P,$D888)))</f>
        <v/>
      </c>
      <c r="G888" s="19" t="str">
        <f>IF($D888="","",INDEX(БЮДЖЕТ!$X:$X,SUMIFS(БЮДЖЕТ!$B:$B,БЮДЖЕТ!$P:$P,$D888)))</f>
        <v/>
      </c>
      <c r="H888" s="36"/>
      <c r="I888" s="30">
        <f>IF(D888="",0,IF(G888=ФИО!$Q$8,0,SUM(р_дни!$J:$J))+SUMIFS(факт_операции!$L:$L,факт_операции!$D:$D,D888,факт_операции!$I:$I,операции!$F$8)-SUMIFS(факт_операции!$L:$L,факт_операции!$D:$D,D888,факт_операции!$I:$I,операции!$F$9)+SUMIFS(факт_операции!$L:$L,факт_операции!$D:$D,D888,факт_операции!$I:$I,операции!$F$10)-SUMIFS(факт_операции!$L:$L,факт_операции!$D:$D,D888,факт_операции!$I:$I,операции!$F$11))</f>
        <v>0</v>
      </c>
      <c r="J888" s="48">
        <f>ROUND(IF(D888="",0,IF(SUM(р_дни!$J:$J)=0,0,(SUMIFS(БЮДЖЕТ!$V:$V,БЮДЖЕТ!$P:$P,$D888)*IF(G888=ФИО!$Q$8,0,SUM(р_дни!$J:$J))+SUMIFS(факт_операции!$Q:$Q,факт_операции!$D:$D,$D888)*1000)/SUM(р_дни!$J:$J)))/100,0)*100</f>
        <v>0</v>
      </c>
      <c r="K888" s="48">
        <f>IF(D888="",0,SUMIFS(факт_операции!$O:$O,факт_операции!$D:$D,D888)-IF(SUMIFS(факт_операции!$Q:$Q,факт_операции!$D:$D,D888)&lt;&gt;0,SUMIFS(факт_операции!$O:$O,факт_операции!$D:$D,D888,факт_операции!$N:$N,операции!$H$11),0))</f>
        <v>0</v>
      </c>
      <c r="L888" s="48">
        <f>IF(D888="",0,SUMIFS(факт_операции!$T:$T,факт_операции!$D:$D,D888))</f>
        <v>0</v>
      </c>
      <c r="M888" s="86">
        <f t="shared" si="27"/>
        <v>0</v>
      </c>
      <c r="N888" s="36"/>
      <c r="O888" s="92"/>
      <c r="P888" s="96"/>
    </row>
    <row r="889" spans="1:16" x14ac:dyDescent="0.25">
      <c r="A889" s="1"/>
      <c r="B889" s="1"/>
      <c r="C889" s="5">
        <f t="shared" si="28"/>
        <v>879</v>
      </c>
      <c r="D889" s="19" t="str">
        <f>IF(C889&gt;MAX(БЮДЖЕТ!$C:$C),"",INDEX(БЮДЖЕТ!$P$11:$P$9415,C889))</f>
        <v/>
      </c>
      <c r="E889" s="22">
        <f>IF(D889="",0,IF(COUNTIF(БЮДЖЕТ!$P:$P,D889)=1,0,1))</f>
        <v>0</v>
      </c>
      <c r="F889" s="19" t="str">
        <f>IF($D889="","",INDEX(БЮДЖЕТ!$N:$N,SUMIFS(БЮДЖЕТ!$B:$B,БЮДЖЕТ!$P:$P,$D889)))</f>
        <v/>
      </c>
      <c r="G889" s="19" t="str">
        <f>IF($D889="","",INDEX(БЮДЖЕТ!$X:$X,SUMIFS(БЮДЖЕТ!$B:$B,БЮДЖЕТ!$P:$P,$D889)))</f>
        <v/>
      </c>
      <c r="H889" s="36"/>
      <c r="I889" s="30">
        <f>IF(D889="",0,IF(G889=ФИО!$Q$8,0,SUM(р_дни!$J:$J))+SUMIFS(факт_операции!$L:$L,факт_операции!$D:$D,D889,факт_операции!$I:$I,операции!$F$8)-SUMIFS(факт_операции!$L:$L,факт_операции!$D:$D,D889,факт_операции!$I:$I,операции!$F$9)+SUMIFS(факт_операции!$L:$L,факт_операции!$D:$D,D889,факт_операции!$I:$I,операции!$F$10)-SUMIFS(факт_операции!$L:$L,факт_операции!$D:$D,D889,факт_операции!$I:$I,операции!$F$11))</f>
        <v>0</v>
      </c>
      <c r="J889" s="48">
        <f>ROUND(IF(D889="",0,IF(SUM(р_дни!$J:$J)=0,0,(SUMIFS(БЮДЖЕТ!$V:$V,БЮДЖЕТ!$P:$P,$D889)*IF(G889=ФИО!$Q$8,0,SUM(р_дни!$J:$J))+SUMIFS(факт_операции!$Q:$Q,факт_операции!$D:$D,$D889)*1000)/SUM(р_дни!$J:$J)))/100,0)*100</f>
        <v>0</v>
      </c>
      <c r="K889" s="48">
        <f>IF(D889="",0,SUMIFS(факт_операции!$O:$O,факт_операции!$D:$D,D889)-IF(SUMIFS(факт_операции!$Q:$Q,факт_операции!$D:$D,D889)&lt;&gt;0,SUMIFS(факт_операции!$O:$O,факт_операции!$D:$D,D889,факт_операции!$N:$N,операции!$H$11),0))</f>
        <v>0</v>
      </c>
      <c r="L889" s="48">
        <f>IF(D889="",0,SUMIFS(факт_операции!$T:$T,факт_операции!$D:$D,D889))</f>
        <v>0</v>
      </c>
      <c r="M889" s="86">
        <f t="shared" si="27"/>
        <v>0</v>
      </c>
      <c r="N889" s="36"/>
      <c r="O889" s="92"/>
      <c r="P889" s="96"/>
    </row>
    <row r="890" spans="1:16" x14ac:dyDescent="0.25">
      <c r="A890" s="1"/>
      <c r="B890" s="1"/>
      <c r="C890" s="5">
        <f t="shared" si="28"/>
        <v>880</v>
      </c>
      <c r="D890" s="19" t="str">
        <f>IF(C890&gt;MAX(БЮДЖЕТ!$C:$C),"",INDEX(БЮДЖЕТ!$P$11:$P$9415,C890))</f>
        <v/>
      </c>
      <c r="E890" s="22">
        <f>IF(D890="",0,IF(COUNTIF(БЮДЖЕТ!$P:$P,D890)=1,0,1))</f>
        <v>0</v>
      </c>
      <c r="F890" s="19" t="str">
        <f>IF($D890="","",INDEX(БЮДЖЕТ!$N:$N,SUMIFS(БЮДЖЕТ!$B:$B,БЮДЖЕТ!$P:$P,$D890)))</f>
        <v/>
      </c>
      <c r="G890" s="19" t="str">
        <f>IF($D890="","",INDEX(БЮДЖЕТ!$X:$X,SUMIFS(БЮДЖЕТ!$B:$B,БЮДЖЕТ!$P:$P,$D890)))</f>
        <v/>
      </c>
      <c r="H890" s="36"/>
      <c r="I890" s="30">
        <f>IF(D890="",0,IF(G890=ФИО!$Q$8,0,SUM(р_дни!$J:$J))+SUMIFS(факт_операции!$L:$L,факт_операции!$D:$D,D890,факт_операции!$I:$I,операции!$F$8)-SUMIFS(факт_операции!$L:$L,факт_операции!$D:$D,D890,факт_операции!$I:$I,операции!$F$9)+SUMIFS(факт_операции!$L:$L,факт_операции!$D:$D,D890,факт_операции!$I:$I,операции!$F$10)-SUMIFS(факт_операции!$L:$L,факт_операции!$D:$D,D890,факт_операции!$I:$I,операции!$F$11))</f>
        <v>0</v>
      </c>
      <c r="J890" s="48">
        <f>ROUND(IF(D890="",0,IF(SUM(р_дни!$J:$J)=0,0,(SUMIFS(БЮДЖЕТ!$V:$V,БЮДЖЕТ!$P:$P,$D890)*IF(G890=ФИО!$Q$8,0,SUM(р_дни!$J:$J))+SUMIFS(факт_операции!$Q:$Q,факт_операции!$D:$D,$D890)*1000)/SUM(р_дни!$J:$J)))/100,0)*100</f>
        <v>0</v>
      </c>
      <c r="K890" s="48">
        <f>IF(D890="",0,SUMIFS(факт_операции!$O:$O,факт_операции!$D:$D,D890)-IF(SUMIFS(факт_операции!$Q:$Q,факт_операции!$D:$D,D890)&lt;&gt;0,SUMIFS(факт_операции!$O:$O,факт_операции!$D:$D,D890,факт_операции!$N:$N,операции!$H$11),0))</f>
        <v>0</v>
      </c>
      <c r="L890" s="48">
        <f>IF(D890="",0,SUMIFS(факт_операции!$T:$T,факт_операции!$D:$D,D890))</f>
        <v>0</v>
      </c>
      <c r="M890" s="86">
        <f t="shared" si="27"/>
        <v>0</v>
      </c>
      <c r="N890" s="36"/>
      <c r="O890" s="92"/>
      <c r="P890" s="96"/>
    </row>
    <row r="891" spans="1:16" x14ac:dyDescent="0.25">
      <c r="A891" s="1"/>
      <c r="B891" s="1"/>
      <c r="C891" s="5">
        <f t="shared" si="28"/>
        <v>881</v>
      </c>
      <c r="D891" s="19" t="str">
        <f>IF(C891&gt;MAX(БЮДЖЕТ!$C:$C),"",INDEX(БЮДЖЕТ!$P$11:$P$9415,C891))</f>
        <v/>
      </c>
      <c r="E891" s="22">
        <f>IF(D891="",0,IF(COUNTIF(БЮДЖЕТ!$P:$P,D891)=1,0,1))</f>
        <v>0</v>
      </c>
      <c r="F891" s="19" t="str">
        <f>IF($D891="","",INDEX(БЮДЖЕТ!$N:$N,SUMIFS(БЮДЖЕТ!$B:$B,БЮДЖЕТ!$P:$P,$D891)))</f>
        <v/>
      </c>
      <c r="G891" s="19" t="str">
        <f>IF($D891="","",INDEX(БЮДЖЕТ!$X:$X,SUMIFS(БЮДЖЕТ!$B:$B,БЮДЖЕТ!$P:$P,$D891)))</f>
        <v/>
      </c>
      <c r="H891" s="36"/>
      <c r="I891" s="30">
        <f>IF(D891="",0,IF(G891=ФИО!$Q$8,0,SUM(р_дни!$J:$J))+SUMIFS(факт_операции!$L:$L,факт_операции!$D:$D,D891,факт_операции!$I:$I,операции!$F$8)-SUMIFS(факт_операции!$L:$L,факт_операции!$D:$D,D891,факт_операции!$I:$I,операции!$F$9)+SUMIFS(факт_операции!$L:$L,факт_операции!$D:$D,D891,факт_операции!$I:$I,операции!$F$10)-SUMIFS(факт_операции!$L:$L,факт_операции!$D:$D,D891,факт_операции!$I:$I,операции!$F$11))</f>
        <v>0</v>
      </c>
      <c r="J891" s="48">
        <f>ROUND(IF(D891="",0,IF(SUM(р_дни!$J:$J)=0,0,(SUMIFS(БЮДЖЕТ!$V:$V,БЮДЖЕТ!$P:$P,$D891)*IF(G891=ФИО!$Q$8,0,SUM(р_дни!$J:$J))+SUMIFS(факт_операции!$Q:$Q,факт_операции!$D:$D,$D891)*1000)/SUM(р_дни!$J:$J)))/100,0)*100</f>
        <v>0</v>
      </c>
      <c r="K891" s="48">
        <f>IF(D891="",0,SUMIFS(факт_операции!$O:$O,факт_операции!$D:$D,D891)-IF(SUMIFS(факт_операции!$Q:$Q,факт_операции!$D:$D,D891)&lt;&gt;0,SUMIFS(факт_операции!$O:$O,факт_операции!$D:$D,D891,факт_операции!$N:$N,операции!$H$11),0))</f>
        <v>0</v>
      </c>
      <c r="L891" s="48">
        <f>IF(D891="",0,SUMIFS(факт_операции!$T:$T,факт_операции!$D:$D,D891))</f>
        <v>0</v>
      </c>
      <c r="M891" s="86">
        <f t="shared" si="27"/>
        <v>0</v>
      </c>
      <c r="N891" s="36"/>
      <c r="O891" s="92"/>
      <c r="P891" s="96"/>
    </row>
    <row r="892" spans="1:16" x14ac:dyDescent="0.25">
      <c r="A892" s="1"/>
      <c r="B892" s="1"/>
      <c r="C892" s="5">
        <f t="shared" si="28"/>
        <v>882</v>
      </c>
      <c r="D892" s="19" t="str">
        <f>IF(C892&gt;MAX(БЮДЖЕТ!$C:$C),"",INDEX(БЮДЖЕТ!$P$11:$P$9415,C892))</f>
        <v/>
      </c>
      <c r="E892" s="22">
        <f>IF(D892="",0,IF(COUNTIF(БЮДЖЕТ!$P:$P,D892)=1,0,1))</f>
        <v>0</v>
      </c>
      <c r="F892" s="19" t="str">
        <f>IF($D892="","",INDEX(БЮДЖЕТ!$N:$N,SUMIFS(БЮДЖЕТ!$B:$B,БЮДЖЕТ!$P:$P,$D892)))</f>
        <v/>
      </c>
      <c r="G892" s="19" t="str">
        <f>IF($D892="","",INDEX(БЮДЖЕТ!$X:$X,SUMIFS(БЮДЖЕТ!$B:$B,БЮДЖЕТ!$P:$P,$D892)))</f>
        <v/>
      </c>
      <c r="H892" s="36"/>
      <c r="I892" s="30">
        <f>IF(D892="",0,IF(G892=ФИО!$Q$8,0,SUM(р_дни!$J:$J))+SUMIFS(факт_операции!$L:$L,факт_операции!$D:$D,D892,факт_операции!$I:$I,операции!$F$8)-SUMIFS(факт_операции!$L:$L,факт_операции!$D:$D,D892,факт_операции!$I:$I,операции!$F$9)+SUMIFS(факт_операции!$L:$L,факт_операции!$D:$D,D892,факт_операции!$I:$I,операции!$F$10)-SUMIFS(факт_операции!$L:$L,факт_операции!$D:$D,D892,факт_операции!$I:$I,операции!$F$11))</f>
        <v>0</v>
      </c>
      <c r="J892" s="48">
        <f>ROUND(IF(D892="",0,IF(SUM(р_дни!$J:$J)=0,0,(SUMIFS(БЮДЖЕТ!$V:$V,БЮДЖЕТ!$P:$P,$D892)*IF(G892=ФИО!$Q$8,0,SUM(р_дни!$J:$J))+SUMIFS(факт_операции!$Q:$Q,факт_операции!$D:$D,$D892)*1000)/SUM(р_дни!$J:$J)))/100,0)*100</f>
        <v>0</v>
      </c>
      <c r="K892" s="48">
        <f>IF(D892="",0,SUMIFS(факт_операции!$O:$O,факт_операции!$D:$D,D892)-IF(SUMIFS(факт_операции!$Q:$Q,факт_операции!$D:$D,D892)&lt;&gt;0,SUMIFS(факт_операции!$O:$O,факт_операции!$D:$D,D892,факт_операции!$N:$N,операции!$H$11),0))</f>
        <v>0</v>
      </c>
      <c r="L892" s="48">
        <f>IF(D892="",0,SUMIFS(факт_операции!$T:$T,факт_операции!$D:$D,D892))</f>
        <v>0</v>
      </c>
      <c r="M892" s="86">
        <f t="shared" si="27"/>
        <v>0</v>
      </c>
      <c r="N892" s="36"/>
      <c r="O892" s="92"/>
      <c r="P892" s="96"/>
    </row>
    <row r="893" spans="1:16" x14ac:dyDescent="0.25">
      <c r="A893" s="1"/>
      <c r="B893" s="1"/>
      <c r="C893" s="5">
        <f t="shared" si="28"/>
        <v>883</v>
      </c>
      <c r="D893" s="19" t="str">
        <f>IF(C893&gt;MAX(БЮДЖЕТ!$C:$C),"",INDEX(БЮДЖЕТ!$P$11:$P$9415,C893))</f>
        <v/>
      </c>
      <c r="E893" s="22">
        <f>IF(D893="",0,IF(COUNTIF(БЮДЖЕТ!$P:$P,D893)=1,0,1))</f>
        <v>0</v>
      </c>
      <c r="F893" s="19" t="str">
        <f>IF($D893="","",INDEX(БЮДЖЕТ!$N:$N,SUMIFS(БЮДЖЕТ!$B:$B,БЮДЖЕТ!$P:$P,$D893)))</f>
        <v/>
      </c>
      <c r="G893" s="19" t="str">
        <f>IF($D893="","",INDEX(БЮДЖЕТ!$X:$X,SUMIFS(БЮДЖЕТ!$B:$B,БЮДЖЕТ!$P:$P,$D893)))</f>
        <v/>
      </c>
      <c r="H893" s="36"/>
      <c r="I893" s="30">
        <f>IF(D893="",0,IF(G893=ФИО!$Q$8,0,SUM(р_дни!$J:$J))+SUMIFS(факт_операции!$L:$L,факт_операции!$D:$D,D893,факт_операции!$I:$I,операции!$F$8)-SUMIFS(факт_операции!$L:$L,факт_операции!$D:$D,D893,факт_операции!$I:$I,операции!$F$9)+SUMIFS(факт_операции!$L:$L,факт_операции!$D:$D,D893,факт_операции!$I:$I,операции!$F$10)-SUMIFS(факт_операции!$L:$L,факт_операции!$D:$D,D893,факт_операции!$I:$I,операции!$F$11))</f>
        <v>0</v>
      </c>
      <c r="J893" s="48">
        <f>ROUND(IF(D893="",0,IF(SUM(р_дни!$J:$J)=0,0,(SUMIFS(БЮДЖЕТ!$V:$V,БЮДЖЕТ!$P:$P,$D893)*IF(G893=ФИО!$Q$8,0,SUM(р_дни!$J:$J))+SUMIFS(факт_операции!$Q:$Q,факт_операции!$D:$D,$D893)*1000)/SUM(р_дни!$J:$J)))/100,0)*100</f>
        <v>0</v>
      </c>
      <c r="K893" s="48">
        <f>IF(D893="",0,SUMIFS(факт_операции!$O:$O,факт_операции!$D:$D,D893)-IF(SUMIFS(факт_операции!$Q:$Q,факт_операции!$D:$D,D893)&lt;&gt;0,SUMIFS(факт_операции!$O:$O,факт_операции!$D:$D,D893,факт_операции!$N:$N,операции!$H$11),0))</f>
        <v>0</v>
      </c>
      <c r="L893" s="48">
        <f>IF(D893="",0,SUMIFS(факт_операции!$T:$T,факт_операции!$D:$D,D893))</f>
        <v>0</v>
      </c>
      <c r="M893" s="86">
        <f t="shared" si="27"/>
        <v>0</v>
      </c>
      <c r="N893" s="36"/>
      <c r="O893" s="92"/>
      <c r="P893" s="96"/>
    </row>
    <row r="894" spans="1:16" x14ac:dyDescent="0.25">
      <c r="A894" s="1"/>
      <c r="B894" s="1"/>
      <c r="C894" s="5">
        <f t="shared" si="28"/>
        <v>884</v>
      </c>
      <c r="D894" s="19" t="str">
        <f>IF(C894&gt;MAX(БЮДЖЕТ!$C:$C),"",INDEX(БЮДЖЕТ!$P$11:$P$9415,C894))</f>
        <v/>
      </c>
      <c r="E894" s="22">
        <f>IF(D894="",0,IF(COUNTIF(БЮДЖЕТ!$P:$P,D894)=1,0,1))</f>
        <v>0</v>
      </c>
      <c r="F894" s="19" t="str">
        <f>IF($D894="","",INDEX(БЮДЖЕТ!$N:$N,SUMIFS(БЮДЖЕТ!$B:$B,БЮДЖЕТ!$P:$P,$D894)))</f>
        <v/>
      </c>
      <c r="G894" s="19" t="str">
        <f>IF($D894="","",INDEX(БЮДЖЕТ!$X:$X,SUMIFS(БЮДЖЕТ!$B:$B,БЮДЖЕТ!$P:$P,$D894)))</f>
        <v/>
      </c>
      <c r="H894" s="36"/>
      <c r="I894" s="30">
        <f>IF(D894="",0,IF(G894=ФИО!$Q$8,0,SUM(р_дни!$J:$J))+SUMIFS(факт_операции!$L:$L,факт_операции!$D:$D,D894,факт_операции!$I:$I,операции!$F$8)-SUMIFS(факт_операции!$L:$L,факт_операции!$D:$D,D894,факт_операции!$I:$I,операции!$F$9)+SUMIFS(факт_операции!$L:$L,факт_операции!$D:$D,D894,факт_операции!$I:$I,операции!$F$10)-SUMIFS(факт_операции!$L:$L,факт_операции!$D:$D,D894,факт_операции!$I:$I,операции!$F$11))</f>
        <v>0</v>
      </c>
      <c r="J894" s="48">
        <f>ROUND(IF(D894="",0,IF(SUM(р_дни!$J:$J)=0,0,(SUMIFS(БЮДЖЕТ!$V:$V,БЮДЖЕТ!$P:$P,$D894)*IF(G894=ФИО!$Q$8,0,SUM(р_дни!$J:$J))+SUMIFS(факт_операции!$Q:$Q,факт_операции!$D:$D,$D894)*1000)/SUM(р_дни!$J:$J)))/100,0)*100</f>
        <v>0</v>
      </c>
      <c r="K894" s="48">
        <f>IF(D894="",0,SUMIFS(факт_операции!$O:$O,факт_операции!$D:$D,D894)-IF(SUMIFS(факт_операции!$Q:$Q,факт_операции!$D:$D,D894)&lt;&gt;0,SUMIFS(факт_операции!$O:$O,факт_операции!$D:$D,D894,факт_операции!$N:$N,операции!$H$11),0))</f>
        <v>0</v>
      </c>
      <c r="L894" s="48">
        <f>IF(D894="",0,SUMIFS(факт_операции!$T:$T,факт_операции!$D:$D,D894))</f>
        <v>0</v>
      </c>
      <c r="M894" s="86">
        <f t="shared" si="27"/>
        <v>0</v>
      </c>
      <c r="N894" s="36"/>
      <c r="O894" s="92"/>
      <c r="P894" s="96"/>
    </row>
    <row r="895" spans="1:16" x14ac:dyDescent="0.25">
      <c r="A895" s="1"/>
      <c r="B895" s="1"/>
      <c r="C895" s="5">
        <f t="shared" si="28"/>
        <v>885</v>
      </c>
      <c r="D895" s="19" t="str">
        <f>IF(C895&gt;MAX(БЮДЖЕТ!$C:$C),"",INDEX(БЮДЖЕТ!$P$11:$P$9415,C895))</f>
        <v/>
      </c>
      <c r="E895" s="22">
        <f>IF(D895="",0,IF(COUNTIF(БЮДЖЕТ!$P:$P,D895)=1,0,1))</f>
        <v>0</v>
      </c>
      <c r="F895" s="19" t="str">
        <f>IF($D895="","",INDEX(БЮДЖЕТ!$N:$N,SUMIFS(БЮДЖЕТ!$B:$B,БЮДЖЕТ!$P:$P,$D895)))</f>
        <v/>
      </c>
      <c r="G895" s="19" t="str">
        <f>IF($D895="","",INDEX(БЮДЖЕТ!$X:$X,SUMIFS(БЮДЖЕТ!$B:$B,БЮДЖЕТ!$P:$P,$D895)))</f>
        <v/>
      </c>
      <c r="H895" s="36"/>
      <c r="I895" s="30">
        <f>IF(D895="",0,IF(G895=ФИО!$Q$8,0,SUM(р_дни!$J:$J))+SUMIFS(факт_операции!$L:$L,факт_операции!$D:$D,D895,факт_операции!$I:$I,операции!$F$8)-SUMIFS(факт_операции!$L:$L,факт_операции!$D:$D,D895,факт_операции!$I:$I,операции!$F$9)+SUMIFS(факт_операции!$L:$L,факт_операции!$D:$D,D895,факт_операции!$I:$I,операции!$F$10)-SUMIFS(факт_операции!$L:$L,факт_операции!$D:$D,D895,факт_операции!$I:$I,операции!$F$11))</f>
        <v>0</v>
      </c>
      <c r="J895" s="48">
        <f>ROUND(IF(D895="",0,IF(SUM(р_дни!$J:$J)=0,0,(SUMIFS(БЮДЖЕТ!$V:$V,БЮДЖЕТ!$P:$P,$D895)*IF(G895=ФИО!$Q$8,0,SUM(р_дни!$J:$J))+SUMIFS(факт_операции!$Q:$Q,факт_операции!$D:$D,$D895)*1000)/SUM(р_дни!$J:$J)))/100,0)*100</f>
        <v>0</v>
      </c>
      <c r="K895" s="48">
        <f>IF(D895="",0,SUMIFS(факт_операции!$O:$O,факт_операции!$D:$D,D895)-IF(SUMIFS(факт_операции!$Q:$Q,факт_операции!$D:$D,D895)&lt;&gt;0,SUMIFS(факт_операции!$O:$O,факт_операции!$D:$D,D895,факт_операции!$N:$N,операции!$H$11),0))</f>
        <v>0</v>
      </c>
      <c r="L895" s="48">
        <f>IF(D895="",0,SUMIFS(факт_операции!$T:$T,факт_операции!$D:$D,D895))</f>
        <v>0</v>
      </c>
      <c r="M895" s="86">
        <f t="shared" si="27"/>
        <v>0</v>
      </c>
      <c r="N895" s="36"/>
      <c r="O895" s="92"/>
      <c r="P895" s="96"/>
    </row>
    <row r="896" spans="1:16" x14ac:dyDescent="0.25">
      <c r="A896" s="1"/>
      <c r="B896" s="1"/>
      <c r="C896" s="5">
        <f t="shared" si="28"/>
        <v>886</v>
      </c>
      <c r="D896" s="19" t="str">
        <f>IF(C896&gt;MAX(БЮДЖЕТ!$C:$C),"",INDEX(БЮДЖЕТ!$P$11:$P$9415,C896))</f>
        <v/>
      </c>
      <c r="E896" s="22">
        <f>IF(D896="",0,IF(COUNTIF(БЮДЖЕТ!$P:$P,D896)=1,0,1))</f>
        <v>0</v>
      </c>
      <c r="F896" s="19" t="str">
        <f>IF($D896="","",INDEX(БЮДЖЕТ!$N:$N,SUMIFS(БЮДЖЕТ!$B:$B,БЮДЖЕТ!$P:$P,$D896)))</f>
        <v/>
      </c>
      <c r="G896" s="19" t="str">
        <f>IF($D896="","",INDEX(БЮДЖЕТ!$X:$X,SUMIFS(БЮДЖЕТ!$B:$B,БЮДЖЕТ!$P:$P,$D896)))</f>
        <v/>
      </c>
      <c r="H896" s="36"/>
      <c r="I896" s="30">
        <f>IF(D896="",0,IF(G896=ФИО!$Q$8,0,SUM(р_дни!$J:$J))+SUMIFS(факт_операции!$L:$L,факт_операции!$D:$D,D896,факт_операции!$I:$I,операции!$F$8)-SUMIFS(факт_операции!$L:$L,факт_операции!$D:$D,D896,факт_операции!$I:$I,операции!$F$9)+SUMIFS(факт_операции!$L:$L,факт_операции!$D:$D,D896,факт_операции!$I:$I,операции!$F$10)-SUMIFS(факт_операции!$L:$L,факт_операции!$D:$D,D896,факт_операции!$I:$I,операции!$F$11))</f>
        <v>0</v>
      </c>
      <c r="J896" s="48">
        <f>ROUND(IF(D896="",0,IF(SUM(р_дни!$J:$J)=0,0,(SUMIFS(БЮДЖЕТ!$V:$V,БЮДЖЕТ!$P:$P,$D896)*IF(G896=ФИО!$Q$8,0,SUM(р_дни!$J:$J))+SUMIFS(факт_операции!$Q:$Q,факт_операции!$D:$D,$D896)*1000)/SUM(р_дни!$J:$J)))/100,0)*100</f>
        <v>0</v>
      </c>
      <c r="K896" s="48">
        <f>IF(D896="",0,SUMIFS(факт_операции!$O:$O,факт_операции!$D:$D,D896)-IF(SUMIFS(факт_операции!$Q:$Q,факт_операции!$D:$D,D896)&lt;&gt;0,SUMIFS(факт_операции!$O:$O,факт_операции!$D:$D,D896,факт_операции!$N:$N,операции!$H$11),0))</f>
        <v>0</v>
      </c>
      <c r="L896" s="48">
        <f>IF(D896="",0,SUMIFS(факт_операции!$T:$T,факт_операции!$D:$D,D896))</f>
        <v>0</v>
      </c>
      <c r="M896" s="86">
        <f t="shared" si="27"/>
        <v>0</v>
      </c>
      <c r="N896" s="36"/>
      <c r="O896" s="92"/>
      <c r="P896" s="96"/>
    </row>
    <row r="897" spans="1:16" x14ac:dyDescent="0.25">
      <c r="A897" s="1"/>
      <c r="B897" s="1"/>
      <c r="C897" s="5">
        <f t="shared" si="28"/>
        <v>887</v>
      </c>
      <c r="D897" s="19" t="str">
        <f>IF(C897&gt;MAX(БЮДЖЕТ!$C:$C),"",INDEX(БЮДЖЕТ!$P$11:$P$9415,C897))</f>
        <v/>
      </c>
      <c r="E897" s="22">
        <f>IF(D897="",0,IF(COUNTIF(БЮДЖЕТ!$P:$P,D897)=1,0,1))</f>
        <v>0</v>
      </c>
      <c r="F897" s="19" t="str">
        <f>IF($D897="","",INDEX(БЮДЖЕТ!$N:$N,SUMIFS(БЮДЖЕТ!$B:$B,БЮДЖЕТ!$P:$P,$D897)))</f>
        <v/>
      </c>
      <c r="G897" s="19" t="str">
        <f>IF($D897="","",INDEX(БЮДЖЕТ!$X:$X,SUMIFS(БЮДЖЕТ!$B:$B,БЮДЖЕТ!$P:$P,$D897)))</f>
        <v/>
      </c>
      <c r="H897" s="36"/>
      <c r="I897" s="30">
        <f>IF(D897="",0,IF(G897=ФИО!$Q$8,0,SUM(р_дни!$J:$J))+SUMIFS(факт_операции!$L:$L,факт_операции!$D:$D,D897,факт_операции!$I:$I,операции!$F$8)-SUMIFS(факт_операции!$L:$L,факт_операции!$D:$D,D897,факт_операции!$I:$I,операции!$F$9)+SUMIFS(факт_операции!$L:$L,факт_операции!$D:$D,D897,факт_операции!$I:$I,операции!$F$10)-SUMIFS(факт_операции!$L:$L,факт_операции!$D:$D,D897,факт_операции!$I:$I,операции!$F$11))</f>
        <v>0</v>
      </c>
      <c r="J897" s="48">
        <f>ROUND(IF(D897="",0,IF(SUM(р_дни!$J:$J)=0,0,(SUMIFS(БЮДЖЕТ!$V:$V,БЮДЖЕТ!$P:$P,$D897)*IF(G897=ФИО!$Q$8,0,SUM(р_дни!$J:$J))+SUMIFS(факт_операции!$Q:$Q,факт_операции!$D:$D,$D897)*1000)/SUM(р_дни!$J:$J)))/100,0)*100</f>
        <v>0</v>
      </c>
      <c r="K897" s="48">
        <f>IF(D897="",0,SUMIFS(факт_операции!$O:$O,факт_операции!$D:$D,D897)-IF(SUMIFS(факт_операции!$Q:$Q,факт_операции!$D:$D,D897)&lt;&gt;0,SUMIFS(факт_операции!$O:$O,факт_операции!$D:$D,D897,факт_операции!$N:$N,операции!$H$11),0))</f>
        <v>0</v>
      </c>
      <c r="L897" s="48">
        <f>IF(D897="",0,SUMIFS(факт_операции!$T:$T,факт_операции!$D:$D,D897))</f>
        <v>0</v>
      </c>
      <c r="M897" s="86">
        <f t="shared" si="27"/>
        <v>0</v>
      </c>
      <c r="N897" s="36"/>
      <c r="O897" s="92"/>
      <c r="P897" s="96"/>
    </row>
    <row r="898" spans="1:16" x14ac:dyDescent="0.25">
      <c r="A898" s="1"/>
      <c r="B898" s="1"/>
      <c r="C898" s="5">
        <f t="shared" si="28"/>
        <v>888</v>
      </c>
      <c r="D898" s="19" t="str">
        <f>IF(C898&gt;MAX(БЮДЖЕТ!$C:$C),"",INDEX(БЮДЖЕТ!$P$11:$P$9415,C898))</f>
        <v/>
      </c>
      <c r="E898" s="22">
        <f>IF(D898="",0,IF(COUNTIF(БЮДЖЕТ!$P:$P,D898)=1,0,1))</f>
        <v>0</v>
      </c>
      <c r="F898" s="19" t="str">
        <f>IF($D898="","",INDEX(БЮДЖЕТ!$N:$N,SUMIFS(БЮДЖЕТ!$B:$B,БЮДЖЕТ!$P:$P,$D898)))</f>
        <v/>
      </c>
      <c r="G898" s="19" t="str">
        <f>IF($D898="","",INDEX(БЮДЖЕТ!$X:$X,SUMIFS(БЮДЖЕТ!$B:$B,БЮДЖЕТ!$P:$P,$D898)))</f>
        <v/>
      </c>
      <c r="H898" s="36"/>
      <c r="I898" s="30">
        <f>IF(D898="",0,IF(G898=ФИО!$Q$8,0,SUM(р_дни!$J:$J))+SUMIFS(факт_операции!$L:$L,факт_операции!$D:$D,D898,факт_операции!$I:$I,операции!$F$8)-SUMIFS(факт_операции!$L:$L,факт_операции!$D:$D,D898,факт_операции!$I:$I,операции!$F$9)+SUMIFS(факт_операции!$L:$L,факт_операции!$D:$D,D898,факт_операции!$I:$I,операции!$F$10)-SUMIFS(факт_операции!$L:$L,факт_операции!$D:$D,D898,факт_операции!$I:$I,операции!$F$11))</f>
        <v>0</v>
      </c>
      <c r="J898" s="48">
        <f>ROUND(IF(D898="",0,IF(SUM(р_дни!$J:$J)=0,0,(SUMIFS(БЮДЖЕТ!$V:$V,БЮДЖЕТ!$P:$P,$D898)*IF(G898=ФИО!$Q$8,0,SUM(р_дни!$J:$J))+SUMIFS(факт_операции!$Q:$Q,факт_операции!$D:$D,$D898)*1000)/SUM(р_дни!$J:$J)))/100,0)*100</f>
        <v>0</v>
      </c>
      <c r="K898" s="48">
        <f>IF(D898="",0,SUMIFS(факт_операции!$O:$O,факт_операции!$D:$D,D898)-IF(SUMIFS(факт_операции!$Q:$Q,факт_операции!$D:$D,D898)&lt;&gt;0,SUMIFS(факт_операции!$O:$O,факт_операции!$D:$D,D898,факт_операции!$N:$N,операции!$H$11),0))</f>
        <v>0</v>
      </c>
      <c r="L898" s="48">
        <f>IF(D898="",0,SUMIFS(факт_операции!$T:$T,факт_операции!$D:$D,D898))</f>
        <v>0</v>
      </c>
      <c r="M898" s="86">
        <f t="shared" si="27"/>
        <v>0</v>
      </c>
      <c r="N898" s="36"/>
      <c r="O898" s="92"/>
      <c r="P898" s="96"/>
    </row>
    <row r="899" spans="1:16" x14ac:dyDescent="0.25">
      <c r="A899" s="1"/>
      <c r="B899" s="1"/>
      <c r="C899" s="5">
        <f t="shared" si="28"/>
        <v>889</v>
      </c>
      <c r="D899" s="19" t="str">
        <f>IF(C899&gt;MAX(БЮДЖЕТ!$C:$C),"",INDEX(БЮДЖЕТ!$P$11:$P$9415,C899))</f>
        <v/>
      </c>
      <c r="E899" s="22">
        <f>IF(D899="",0,IF(COUNTIF(БЮДЖЕТ!$P:$P,D899)=1,0,1))</f>
        <v>0</v>
      </c>
      <c r="F899" s="19" t="str">
        <f>IF($D899="","",INDEX(БЮДЖЕТ!$N:$N,SUMIFS(БЮДЖЕТ!$B:$B,БЮДЖЕТ!$P:$P,$D899)))</f>
        <v/>
      </c>
      <c r="G899" s="19" t="str">
        <f>IF($D899="","",INDEX(БЮДЖЕТ!$X:$X,SUMIFS(БЮДЖЕТ!$B:$B,БЮДЖЕТ!$P:$P,$D899)))</f>
        <v/>
      </c>
      <c r="H899" s="36"/>
      <c r="I899" s="30">
        <f>IF(D899="",0,IF(G899=ФИО!$Q$8,0,SUM(р_дни!$J:$J))+SUMIFS(факт_операции!$L:$L,факт_операции!$D:$D,D899,факт_операции!$I:$I,операции!$F$8)-SUMIFS(факт_операции!$L:$L,факт_операции!$D:$D,D899,факт_операции!$I:$I,операции!$F$9)+SUMIFS(факт_операции!$L:$L,факт_операции!$D:$D,D899,факт_операции!$I:$I,операции!$F$10)-SUMIFS(факт_операции!$L:$L,факт_операции!$D:$D,D899,факт_операции!$I:$I,операции!$F$11))</f>
        <v>0</v>
      </c>
      <c r="J899" s="48">
        <f>ROUND(IF(D899="",0,IF(SUM(р_дни!$J:$J)=0,0,(SUMIFS(БЮДЖЕТ!$V:$V,БЮДЖЕТ!$P:$P,$D899)*IF(G899=ФИО!$Q$8,0,SUM(р_дни!$J:$J))+SUMIFS(факт_операции!$Q:$Q,факт_операции!$D:$D,$D899)*1000)/SUM(р_дни!$J:$J)))/100,0)*100</f>
        <v>0</v>
      </c>
      <c r="K899" s="48">
        <f>IF(D899="",0,SUMIFS(факт_операции!$O:$O,факт_операции!$D:$D,D899)-IF(SUMIFS(факт_операции!$Q:$Q,факт_операции!$D:$D,D899)&lt;&gt;0,SUMIFS(факт_операции!$O:$O,факт_операции!$D:$D,D899,факт_операции!$N:$N,операции!$H$11),0))</f>
        <v>0</v>
      </c>
      <c r="L899" s="48">
        <f>IF(D899="",0,SUMIFS(факт_операции!$T:$T,факт_операции!$D:$D,D899))</f>
        <v>0</v>
      </c>
      <c r="M899" s="86">
        <f t="shared" si="27"/>
        <v>0</v>
      </c>
      <c r="N899" s="36"/>
      <c r="O899" s="92"/>
      <c r="P899" s="96"/>
    </row>
    <row r="900" spans="1:16" x14ac:dyDescent="0.25">
      <c r="A900" s="1"/>
      <c r="B900" s="1"/>
      <c r="C900" s="5">
        <f t="shared" si="28"/>
        <v>890</v>
      </c>
      <c r="D900" s="19" t="str">
        <f>IF(C900&gt;MAX(БЮДЖЕТ!$C:$C),"",INDEX(БЮДЖЕТ!$P$11:$P$9415,C900))</f>
        <v/>
      </c>
      <c r="E900" s="22">
        <f>IF(D900="",0,IF(COUNTIF(БЮДЖЕТ!$P:$P,D900)=1,0,1))</f>
        <v>0</v>
      </c>
      <c r="F900" s="19" t="str">
        <f>IF($D900="","",INDEX(БЮДЖЕТ!$N:$N,SUMIFS(БЮДЖЕТ!$B:$B,БЮДЖЕТ!$P:$P,$D900)))</f>
        <v/>
      </c>
      <c r="G900" s="19" t="str">
        <f>IF($D900="","",INDEX(БЮДЖЕТ!$X:$X,SUMIFS(БЮДЖЕТ!$B:$B,БЮДЖЕТ!$P:$P,$D900)))</f>
        <v/>
      </c>
      <c r="H900" s="36"/>
      <c r="I900" s="30">
        <f>IF(D900="",0,IF(G900=ФИО!$Q$8,0,SUM(р_дни!$J:$J))+SUMIFS(факт_операции!$L:$L,факт_операции!$D:$D,D900,факт_операции!$I:$I,операции!$F$8)-SUMIFS(факт_операции!$L:$L,факт_операции!$D:$D,D900,факт_операции!$I:$I,операции!$F$9)+SUMIFS(факт_операции!$L:$L,факт_операции!$D:$D,D900,факт_операции!$I:$I,операции!$F$10)-SUMIFS(факт_операции!$L:$L,факт_операции!$D:$D,D900,факт_операции!$I:$I,операции!$F$11))</f>
        <v>0</v>
      </c>
      <c r="J900" s="48">
        <f>ROUND(IF(D900="",0,IF(SUM(р_дни!$J:$J)=0,0,(SUMIFS(БЮДЖЕТ!$V:$V,БЮДЖЕТ!$P:$P,$D900)*IF(G900=ФИО!$Q$8,0,SUM(р_дни!$J:$J))+SUMIFS(факт_операции!$Q:$Q,факт_операции!$D:$D,$D900)*1000)/SUM(р_дни!$J:$J)))/100,0)*100</f>
        <v>0</v>
      </c>
      <c r="K900" s="48">
        <f>IF(D900="",0,SUMIFS(факт_операции!$O:$O,факт_операции!$D:$D,D900)-IF(SUMIFS(факт_операции!$Q:$Q,факт_операции!$D:$D,D900)&lt;&gt;0,SUMIFS(факт_операции!$O:$O,факт_операции!$D:$D,D900,факт_операции!$N:$N,операции!$H$11),0))</f>
        <v>0</v>
      </c>
      <c r="L900" s="48">
        <f>IF(D900="",0,SUMIFS(факт_операции!$T:$T,факт_операции!$D:$D,D900))</f>
        <v>0</v>
      </c>
      <c r="M900" s="86">
        <f t="shared" si="27"/>
        <v>0</v>
      </c>
      <c r="N900" s="36"/>
      <c r="O900" s="92"/>
      <c r="P900" s="96"/>
    </row>
    <row r="901" spans="1:16" x14ac:dyDescent="0.25">
      <c r="A901" s="1"/>
      <c r="B901" s="1"/>
      <c r="C901" s="5">
        <f t="shared" si="28"/>
        <v>891</v>
      </c>
      <c r="D901" s="19" t="str">
        <f>IF(C901&gt;MAX(БЮДЖЕТ!$C:$C),"",INDEX(БЮДЖЕТ!$P$11:$P$9415,C901))</f>
        <v/>
      </c>
      <c r="E901" s="22">
        <f>IF(D901="",0,IF(COUNTIF(БЮДЖЕТ!$P:$P,D901)=1,0,1))</f>
        <v>0</v>
      </c>
      <c r="F901" s="19" t="str">
        <f>IF($D901="","",INDEX(БЮДЖЕТ!$N:$N,SUMIFS(БЮДЖЕТ!$B:$B,БЮДЖЕТ!$P:$P,$D901)))</f>
        <v/>
      </c>
      <c r="G901" s="19" t="str">
        <f>IF($D901="","",INDEX(БЮДЖЕТ!$X:$X,SUMIFS(БЮДЖЕТ!$B:$B,БЮДЖЕТ!$P:$P,$D901)))</f>
        <v/>
      </c>
      <c r="H901" s="36"/>
      <c r="I901" s="30">
        <f>IF(D901="",0,IF(G901=ФИО!$Q$8,0,SUM(р_дни!$J:$J))+SUMIFS(факт_операции!$L:$L,факт_операции!$D:$D,D901,факт_операции!$I:$I,операции!$F$8)-SUMIFS(факт_операции!$L:$L,факт_операции!$D:$D,D901,факт_операции!$I:$I,операции!$F$9)+SUMIFS(факт_операции!$L:$L,факт_операции!$D:$D,D901,факт_операции!$I:$I,операции!$F$10)-SUMIFS(факт_операции!$L:$L,факт_операции!$D:$D,D901,факт_операции!$I:$I,операции!$F$11))</f>
        <v>0</v>
      </c>
      <c r="J901" s="48">
        <f>ROUND(IF(D901="",0,IF(SUM(р_дни!$J:$J)=0,0,(SUMIFS(БЮДЖЕТ!$V:$V,БЮДЖЕТ!$P:$P,$D901)*IF(G901=ФИО!$Q$8,0,SUM(р_дни!$J:$J))+SUMIFS(факт_операции!$Q:$Q,факт_операции!$D:$D,$D901)*1000)/SUM(р_дни!$J:$J)))/100,0)*100</f>
        <v>0</v>
      </c>
      <c r="K901" s="48">
        <f>IF(D901="",0,SUMIFS(факт_операции!$O:$O,факт_операции!$D:$D,D901)-IF(SUMIFS(факт_операции!$Q:$Q,факт_операции!$D:$D,D901)&lt;&gt;0,SUMIFS(факт_операции!$O:$O,факт_операции!$D:$D,D901,факт_операции!$N:$N,операции!$H$11),0))</f>
        <v>0</v>
      </c>
      <c r="L901" s="48">
        <f>IF(D901="",0,SUMIFS(факт_операции!$T:$T,факт_операции!$D:$D,D901))</f>
        <v>0</v>
      </c>
      <c r="M901" s="86">
        <f t="shared" si="27"/>
        <v>0</v>
      </c>
      <c r="N901" s="36"/>
      <c r="O901" s="92"/>
      <c r="P901" s="96"/>
    </row>
    <row r="902" spans="1:16" x14ac:dyDescent="0.25">
      <c r="A902" s="1"/>
      <c r="B902" s="1"/>
      <c r="C902" s="5">
        <f t="shared" si="28"/>
        <v>892</v>
      </c>
      <c r="D902" s="19" t="str">
        <f>IF(C902&gt;MAX(БЮДЖЕТ!$C:$C),"",INDEX(БЮДЖЕТ!$P$11:$P$9415,C902))</f>
        <v/>
      </c>
      <c r="E902" s="22">
        <f>IF(D902="",0,IF(COUNTIF(БЮДЖЕТ!$P:$P,D902)=1,0,1))</f>
        <v>0</v>
      </c>
      <c r="F902" s="19" t="str">
        <f>IF($D902="","",INDEX(БЮДЖЕТ!$N:$N,SUMIFS(БЮДЖЕТ!$B:$B,БЮДЖЕТ!$P:$P,$D902)))</f>
        <v/>
      </c>
      <c r="G902" s="19" t="str">
        <f>IF($D902="","",INDEX(БЮДЖЕТ!$X:$X,SUMIFS(БЮДЖЕТ!$B:$B,БЮДЖЕТ!$P:$P,$D902)))</f>
        <v/>
      </c>
      <c r="H902" s="36"/>
      <c r="I902" s="30">
        <f>IF(D902="",0,IF(G902=ФИО!$Q$8,0,SUM(р_дни!$J:$J))+SUMIFS(факт_операции!$L:$L,факт_операции!$D:$D,D902,факт_операции!$I:$I,операции!$F$8)-SUMIFS(факт_операции!$L:$L,факт_операции!$D:$D,D902,факт_операции!$I:$I,операции!$F$9)+SUMIFS(факт_операции!$L:$L,факт_операции!$D:$D,D902,факт_операции!$I:$I,операции!$F$10)-SUMIFS(факт_операции!$L:$L,факт_операции!$D:$D,D902,факт_операции!$I:$I,операции!$F$11))</f>
        <v>0</v>
      </c>
      <c r="J902" s="48">
        <f>ROUND(IF(D902="",0,IF(SUM(р_дни!$J:$J)=0,0,(SUMIFS(БЮДЖЕТ!$V:$V,БЮДЖЕТ!$P:$P,$D902)*IF(G902=ФИО!$Q$8,0,SUM(р_дни!$J:$J))+SUMIFS(факт_операции!$Q:$Q,факт_операции!$D:$D,$D902)*1000)/SUM(р_дни!$J:$J)))/100,0)*100</f>
        <v>0</v>
      </c>
      <c r="K902" s="48">
        <f>IF(D902="",0,SUMIFS(факт_операции!$O:$O,факт_операции!$D:$D,D902)-IF(SUMIFS(факт_операции!$Q:$Q,факт_операции!$D:$D,D902)&lt;&gt;0,SUMIFS(факт_операции!$O:$O,факт_операции!$D:$D,D902,факт_операции!$N:$N,операции!$H$11),0))</f>
        <v>0</v>
      </c>
      <c r="L902" s="48">
        <f>IF(D902="",0,SUMIFS(факт_операции!$T:$T,факт_операции!$D:$D,D902))</f>
        <v>0</v>
      </c>
      <c r="M902" s="86">
        <f t="shared" si="27"/>
        <v>0</v>
      </c>
      <c r="N902" s="36"/>
      <c r="O902" s="92"/>
      <c r="P902" s="96"/>
    </row>
    <row r="903" spans="1:16" x14ac:dyDescent="0.25">
      <c r="A903" s="1"/>
      <c r="B903" s="1"/>
      <c r="C903" s="5">
        <f t="shared" si="28"/>
        <v>893</v>
      </c>
      <c r="D903" s="19" t="str">
        <f>IF(C903&gt;MAX(БЮДЖЕТ!$C:$C),"",INDEX(БЮДЖЕТ!$P$11:$P$9415,C903))</f>
        <v/>
      </c>
      <c r="E903" s="22">
        <f>IF(D903="",0,IF(COUNTIF(БЮДЖЕТ!$P:$P,D903)=1,0,1))</f>
        <v>0</v>
      </c>
      <c r="F903" s="19" t="str">
        <f>IF($D903="","",INDEX(БЮДЖЕТ!$N:$N,SUMIFS(БЮДЖЕТ!$B:$B,БЮДЖЕТ!$P:$P,$D903)))</f>
        <v/>
      </c>
      <c r="G903" s="19" t="str">
        <f>IF($D903="","",INDEX(БЮДЖЕТ!$X:$X,SUMIFS(БЮДЖЕТ!$B:$B,БЮДЖЕТ!$P:$P,$D903)))</f>
        <v/>
      </c>
      <c r="H903" s="36"/>
      <c r="I903" s="30">
        <f>IF(D903="",0,IF(G903=ФИО!$Q$8,0,SUM(р_дни!$J:$J))+SUMIFS(факт_операции!$L:$L,факт_операции!$D:$D,D903,факт_операции!$I:$I,операции!$F$8)-SUMIFS(факт_операции!$L:$L,факт_операции!$D:$D,D903,факт_операции!$I:$I,операции!$F$9)+SUMIFS(факт_операции!$L:$L,факт_операции!$D:$D,D903,факт_операции!$I:$I,операции!$F$10)-SUMIFS(факт_операции!$L:$L,факт_операции!$D:$D,D903,факт_операции!$I:$I,операции!$F$11))</f>
        <v>0</v>
      </c>
      <c r="J903" s="48">
        <f>ROUND(IF(D903="",0,IF(SUM(р_дни!$J:$J)=0,0,(SUMIFS(БЮДЖЕТ!$V:$V,БЮДЖЕТ!$P:$P,$D903)*IF(G903=ФИО!$Q$8,0,SUM(р_дни!$J:$J))+SUMIFS(факт_операции!$Q:$Q,факт_операции!$D:$D,$D903)*1000)/SUM(р_дни!$J:$J)))/100,0)*100</f>
        <v>0</v>
      </c>
      <c r="K903" s="48">
        <f>IF(D903="",0,SUMIFS(факт_операции!$O:$O,факт_операции!$D:$D,D903)-IF(SUMIFS(факт_операции!$Q:$Q,факт_операции!$D:$D,D903)&lt;&gt;0,SUMIFS(факт_операции!$O:$O,факт_операции!$D:$D,D903,факт_операции!$N:$N,операции!$H$11),0))</f>
        <v>0</v>
      </c>
      <c r="L903" s="48">
        <f>IF(D903="",0,SUMIFS(факт_операции!$T:$T,факт_операции!$D:$D,D903))</f>
        <v>0</v>
      </c>
      <c r="M903" s="86">
        <f t="shared" si="27"/>
        <v>0</v>
      </c>
      <c r="N903" s="36"/>
      <c r="O903" s="92"/>
      <c r="P903" s="96"/>
    </row>
    <row r="904" spans="1:16" x14ac:dyDescent="0.25">
      <c r="A904" s="1"/>
      <c r="B904" s="1"/>
      <c r="C904" s="5">
        <f t="shared" si="28"/>
        <v>894</v>
      </c>
      <c r="D904" s="19" t="str">
        <f>IF(C904&gt;MAX(БЮДЖЕТ!$C:$C),"",INDEX(БЮДЖЕТ!$P$11:$P$9415,C904))</f>
        <v/>
      </c>
      <c r="E904" s="22">
        <f>IF(D904="",0,IF(COUNTIF(БЮДЖЕТ!$P:$P,D904)=1,0,1))</f>
        <v>0</v>
      </c>
      <c r="F904" s="19" t="str">
        <f>IF($D904="","",INDEX(БЮДЖЕТ!$N:$N,SUMIFS(БЮДЖЕТ!$B:$B,БЮДЖЕТ!$P:$P,$D904)))</f>
        <v/>
      </c>
      <c r="G904" s="19" t="str">
        <f>IF($D904="","",INDEX(БЮДЖЕТ!$X:$X,SUMIFS(БЮДЖЕТ!$B:$B,БЮДЖЕТ!$P:$P,$D904)))</f>
        <v/>
      </c>
      <c r="H904" s="36"/>
      <c r="I904" s="30">
        <f>IF(D904="",0,IF(G904=ФИО!$Q$8,0,SUM(р_дни!$J:$J))+SUMIFS(факт_операции!$L:$L,факт_операции!$D:$D,D904,факт_операции!$I:$I,операции!$F$8)-SUMIFS(факт_операции!$L:$L,факт_операции!$D:$D,D904,факт_операции!$I:$I,операции!$F$9)+SUMIFS(факт_операции!$L:$L,факт_операции!$D:$D,D904,факт_операции!$I:$I,операции!$F$10)-SUMIFS(факт_операции!$L:$L,факт_операции!$D:$D,D904,факт_операции!$I:$I,операции!$F$11))</f>
        <v>0</v>
      </c>
      <c r="J904" s="48">
        <f>ROUND(IF(D904="",0,IF(SUM(р_дни!$J:$J)=0,0,(SUMIFS(БЮДЖЕТ!$V:$V,БЮДЖЕТ!$P:$P,$D904)*IF(G904=ФИО!$Q$8,0,SUM(р_дни!$J:$J))+SUMIFS(факт_операции!$Q:$Q,факт_операции!$D:$D,$D904)*1000)/SUM(р_дни!$J:$J)))/100,0)*100</f>
        <v>0</v>
      </c>
      <c r="K904" s="48">
        <f>IF(D904="",0,SUMIFS(факт_операции!$O:$O,факт_операции!$D:$D,D904)-IF(SUMIFS(факт_операции!$Q:$Q,факт_операции!$D:$D,D904)&lt;&gt;0,SUMIFS(факт_операции!$O:$O,факт_операции!$D:$D,D904,факт_операции!$N:$N,операции!$H$11),0))</f>
        <v>0</v>
      </c>
      <c r="L904" s="48">
        <f>IF(D904="",0,SUMIFS(факт_операции!$T:$T,факт_операции!$D:$D,D904))</f>
        <v>0</v>
      </c>
      <c r="M904" s="86">
        <f t="shared" si="27"/>
        <v>0</v>
      </c>
      <c r="N904" s="36"/>
      <c r="O904" s="92"/>
      <c r="P904" s="96"/>
    </row>
    <row r="905" spans="1:16" x14ac:dyDescent="0.25">
      <c r="A905" s="1"/>
      <c r="B905" s="1"/>
      <c r="C905" s="5">
        <f t="shared" si="28"/>
        <v>895</v>
      </c>
      <c r="D905" s="19" t="str">
        <f>IF(C905&gt;MAX(БЮДЖЕТ!$C:$C),"",INDEX(БЮДЖЕТ!$P$11:$P$9415,C905))</f>
        <v/>
      </c>
      <c r="E905" s="22">
        <f>IF(D905="",0,IF(COUNTIF(БЮДЖЕТ!$P:$P,D905)=1,0,1))</f>
        <v>0</v>
      </c>
      <c r="F905" s="19" t="str">
        <f>IF($D905="","",INDEX(БЮДЖЕТ!$N:$N,SUMIFS(БЮДЖЕТ!$B:$B,БЮДЖЕТ!$P:$P,$D905)))</f>
        <v/>
      </c>
      <c r="G905" s="19" t="str">
        <f>IF($D905="","",INDEX(БЮДЖЕТ!$X:$X,SUMIFS(БЮДЖЕТ!$B:$B,БЮДЖЕТ!$P:$P,$D905)))</f>
        <v/>
      </c>
      <c r="H905" s="36"/>
      <c r="I905" s="30">
        <f>IF(D905="",0,IF(G905=ФИО!$Q$8,0,SUM(р_дни!$J:$J))+SUMIFS(факт_операции!$L:$L,факт_операции!$D:$D,D905,факт_операции!$I:$I,операции!$F$8)-SUMIFS(факт_операции!$L:$L,факт_операции!$D:$D,D905,факт_операции!$I:$I,операции!$F$9)+SUMIFS(факт_операции!$L:$L,факт_операции!$D:$D,D905,факт_операции!$I:$I,операции!$F$10)-SUMIFS(факт_операции!$L:$L,факт_операции!$D:$D,D905,факт_операции!$I:$I,операции!$F$11))</f>
        <v>0</v>
      </c>
      <c r="J905" s="48">
        <f>ROUND(IF(D905="",0,IF(SUM(р_дни!$J:$J)=0,0,(SUMIFS(БЮДЖЕТ!$V:$V,БЮДЖЕТ!$P:$P,$D905)*IF(G905=ФИО!$Q$8,0,SUM(р_дни!$J:$J))+SUMIFS(факт_операции!$Q:$Q,факт_операции!$D:$D,$D905)*1000)/SUM(р_дни!$J:$J)))/100,0)*100</f>
        <v>0</v>
      </c>
      <c r="K905" s="48">
        <f>IF(D905="",0,SUMIFS(факт_операции!$O:$O,факт_операции!$D:$D,D905)-IF(SUMIFS(факт_операции!$Q:$Q,факт_операции!$D:$D,D905)&lt;&gt;0,SUMIFS(факт_операции!$O:$O,факт_операции!$D:$D,D905,факт_операции!$N:$N,операции!$H$11),0))</f>
        <v>0</v>
      </c>
      <c r="L905" s="48">
        <f>IF(D905="",0,SUMIFS(факт_операции!$T:$T,факт_операции!$D:$D,D905))</f>
        <v>0</v>
      </c>
      <c r="M905" s="86">
        <f t="shared" si="27"/>
        <v>0</v>
      </c>
      <c r="N905" s="36"/>
      <c r="O905" s="92"/>
      <c r="P905" s="96"/>
    </row>
    <row r="906" spans="1:16" x14ac:dyDescent="0.25">
      <c r="A906" s="1"/>
      <c r="B906" s="1"/>
      <c r="C906" s="5">
        <f t="shared" si="28"/>
        <v>896</v>
      </c>
      <c r="D906" s="19" t="str">
        <f>IF(C906&gt;MAX(БЮДЖЕТ!$C:$C),"",INDEX(БЮДЖЕТ!$P$11:$P$9415,C906))</f>
        <v/>
      </c>
      <c r="E906" s="22">
        <f>IF(D906="",0,IF(COUNTIF(БЮДЖЕТ!$P:$P,D906)=1,0,1))</f>
        <v>0</v>
      </c>
      <c r="F906" s="19" t="str">
        <f>IF($D906="","",INDEX(БЮДЖЕТ!$N:$N,SUMIFS(БЮДЖЕТ!$B:$B,БЮДЖЕТ!$P:$P,$D906)))</f>
        <v/>
      </c>
      <c r="G906" s="19" t="str">
        <f>IF($D906="","",INDEX(БЮДЖЕТ!$X:$X,SUMIFS(БЮДЖЕТ!$B:$B,БЮДЖЕТ!$P:$P,$D906)))</f>
        <v/>
      </c>
      <c r="H906" s="36"/>
      <c r="I906" s="30">
        <f>IF(D906="",0,IF(G906=ФИО!$Q$8,0,SUM(р_дни!$J:$J))+SUMIFS(факт_операции!$L:$L,факт_операции!$D:$D,D906,факт_операции!$I:$I,операции!$F$8)-SUMIFS(факт_операции!$L:$L,факт_операции!$D:$D,D906,факт_операции!$I:$I,операции!$F$9)+SUMIFS(факт_операции!$L:$L,факт_операции!$D:$D,D906,факт_операции!$I:$I,операции!$F$10)-SUMIFS(факт_операции!$L:$L,факт_операции!$D:$D,D906,факт_операции!$I:$I,операции!$F$11))</f>
        <v>0</v>
      </c>
      <c r="J906" s="48">
        <f>ROUND(IF(D906="",0,IF(SUM(р_дни!$J:$J)=0,0,(SUMIFS(БЮДЖЕТ!$V:$V,БЮДЖЕТ!$P:$P,$D906)*IF(G906=ФИО!$Q$8,0,SUM(р_дни!$J:$J))+SUMIFS(факт_операции!$Q:$Q,факт_операции!$D:$D,$D906)*1000)/SUM(р_дни!$J:$J)))/100,0)*100</f>
        <v>0</v>
      </c>
      <c r="K906" s="48">
        <f>IF(D906="",0,SUMIFS(факт_операции!$O:$O,факт_операции!$D:$D,D906)-IF(SUMIFS(факт_операции!$Q:$Q,факт_операции!$D:$D,D906)&lt;&gt;0,SUMIFS(факт_операции!$O:$O,факт_операции!$D:$D,D906,факт_операции!$N:$N,операции!$H$11),0))</f>
        <v>0</v>
      </c>
      <c r="L906" s="48">
        <f>IF(D906="",0,SUMIFS(факт_операции!$T:$T,факт_операции!$D:$D,D906))</f>
        <v>0</v>
      </c>
      <c r="M906" s="86">
        <f t="shared" si="27"/>
        <v>0</v>
      </c>
      <c r="N906" s="36"/>
      <c r="O906" s="92"/>
      <c r="P906" s="96"/>
    </row>
    <row r="907" spans="1:16" x14ac:dyDescent="0.25">
      <c r="A907" s="1"/>
      <c r="B907" s="1"/>
      <c r="C907" s="5">
        <f t="shared" si="28"/>
        <v>897</v>
      </c>
      <c r="D907" s="19" t="str">
        <f>IF(C907&gt;MAX(БЮДЖЕТ!$C:$C),"",INDEX(БЮДЖЕТ!$P$11:$P$9415,C907))</f>
        <v/>
      </c>
      <c r="E907" s="22">
        <f>IF(D907="",0,IF(COUNTIF(БЮДЖЕТ!$P:$P,D907)=1,0,1))</f>
        <v>0</v>
      </c>
      <c r="F907" s="19" t="str">
        <f>IF($D907="","",INDEX(БЮДЖЕТ!$N:$N,SUMIFS(БЮДЖЕТ!$B:$B,БЮДЖЕТ!$P:$P,$D907)))</f>
        <v/>
      </c>
      <c r="G907" s="19" t="str">
        <f>IF($D907="","",INDEX(БЮДЖЕТ!$X:$X,SUMIFS(БЮДЖЕТ!$B:$B,БЮДЖЕТ!$P:$P,$D907)))</f>
        <v/>
      </c>
      <c r="H907" s="36"/>
      <c r="I907" s="30">
        <f>IF(D907="",0,IF(G907=ФИО!$Q$8,0,SUM(р_дни!$J:$J))+SUMIFS(факт_операции!$L:$L,факт_операции!$D:$D,D907,факт_операции!$I:$I,операции!$F$8)-SUMIFS(факт_операции!$L:$L,факт_операции!$D:$D,D907,факт_операции!$I:$I,операции!$F$9)+SUMIFS(факт_операции!$L:$L,факт_операции!$D:$D,D907,факт_операции!$I:$I,операции!$F$10)-SUMIFS(факт_операции!$L:$L,факт_операции!$D:$D,D907,факт_операции!$I:$I,операции!$F$11))</f>
        <v>0</v>
      </c>
      <c r="J907" s="48">
        <f>ROUND(IF(D907="",0,IF(SUM(р_дни!$J:$J)=0,0,(SUMIFS(БЮДЖЕТ!$V:$V,БЮДЖЕТ!$P:$P,$D907)*IF(G907=ФИО!$Q$8,0,SUM(р_дни!$J:$J))+SUMIFS(факт_операции!$Q:$Q,факт_операции!$D:$D,$D907)*1000)/SUM(р_дни!$J:$J)))/100,0)*100</f>
        <v>0</v>
      </c>
      <c r="K907" s="48">
        <f>IF(D907="",0,SUMIFS(факт_операции!$O:$O,факт_операции!$D:$D,D907)-IF(SUMIFS(факт_операции!$Q:$Q,факт_операции!$D:$D,D907)&lt;&gt;0,SUMIFS(факт_операции!$O:$O,факт_операции!$D:$D,D907,факт_операции!$N:$N,операции!$H$11),0))</f>
        <v>0</v>
      </c>
      <c r="L907" s="48">
        <f>IF(D907="",0,SUMIFS(факт_операции!$T:$T,факт_операции!$D:$D,D907))</f>
        <v>0</v>
      </c>
      <c r="M907" s="86">
        <f t="shared" si="27"/>
        <v>0</v>
      </c>
      <c r="N907" s="36"/>
      <c r="O907" s="92"/>
      <c r="P907" s="96"/>
    </row>
    <row r="908" spans="1:16" x14ac:dyDescent="0.25">
      <c r="A908" s="1"/>
      <c r="B908" s="1"/>
      <c r="C908" s="5">
        <f t="shared" si="28"/>
        <v>898</v>
      </c>
      <c r="D908" s="19" t="str">
        <f>IF(C908&gt;MAX(БЮДЖЕТ!$C:$C),"",INDEX(БЮДЖЕТ!$P$11:$P$9415,C908))</f>
        <v/>
      </c>
      <c r="E908" s="22">
        <f>IF(D908="",0,IF(COUNTIF(БЮДЖЕТ!$P:$P,D908)=1,0,1))</f>
        <v>0</v>
      </c>
      <c r="F908" s="19" t="str">
        <f>IF($D908="","",INDEX(БЮДЖЕТ!$N:$N,SUMIFS(БЮДЖЕТ!$B:$B,БЮДЖЕТ!$P:$P,$D908)))</f>
        <v/>
      </c>
      <c r="G908" s="19" t="str">
        <f>IF($D908="","",INDEX(БЮДЖЕТ!$X:$X,SUMIFS(БЮДЖЕТ!$B:$B,БЮДЖЕТ!$P:$P,$D908)))</f>
        <v/>
      </c>
      <c r="H908" s="36"/>
      <c r="I908" s="30">
        <f>IF(D908="",0,IF(G908=ФИО!$Q$8,0,SUM(р_дни!$J:$J))+SUMIFS(факт_операции!$L:$L,факт_операции!$D:$D,D908,факт_операции!$I:$I,операции!$F$8)-SUMIFS(факт_операции!$L:$L,факт_операции!$D:$D,D908,факт_операции!$I:$I,операции!$F$9)+SUMIFS(факт_операции!$L:$L,факт_операции!$D:$D,D908,факт_операции!$I:$I,операции!$F$10)-SUMIFS(факт_операции!$L:$L,факт_операции!$D:$D,D908,факт_операции!$I:$I,операции!$F$11))</f>
        <v>0</v>
      </c>
      <c r="J908" s="48">
        <f>ROUND(IF(D908="",0,IF(SUM(р_дни!$J:$J)=0,0,(SUMIFS(БЮДЖЕТ!$V:$V,БЮДЖЕТ!$P:$P,$D908)*IF(G908=ФИО!$Q$8,0,SUM(р_дни!$J:$J))+SUMIFS(факт_операции!$Q:$Q,факт_операции!$D:$D,$D908)*1000)/SUM(р_дни!$J:$J)))/100,0)*100</f>
        <v>0</v>
      </c>
      <c r="K908" s="48">
        <f>IF(D908="",0,SUMIFS(факт_операции!$O:$O,факт_операции!$D:$D,D908)-IF(SUMIFS(факт_операции!$Q:$Q,факт_операции!$D:$D,D908)&lt;&gt;0,SUMIFS(факт_операции!$O:$O,факт_операции!$D:$D,D908,факт_операции!$N:$N,операции!$H$11),0))</f>
        <v>0</v>
      </c>
      <c r="L908" s="48">
        <f>IF(D908="",0,SUMIFS(факт_операции!$T:$T,факт_операции!$D:$D,D908))</f>
        <v>0</v>
      </c>
      <c r="M908" s="86">
        <f t="shared" ref="M908:M971" si="29">IF(D908="",0,J908-K908-L908)</f>
        <v>0</v>
      </c>
      <c r="N908" s="36"/>
      <c r="O908" s="92"/>
      <c r="P908" s="96"/>
    </row>
    <row r="909" spans="1:16" x14ac:dyDescent="0.25">
      <c r="A909" s="1"/>
      <c r="B909" s="1"/>
      <c r="C909" s="5">
        <f t="shared" ref="C909:C972" si="30">C908+1</f>
        <v>899</v>
      </c>
      <c r="D909" s="19" t="str">
        <f>IF(C909&gt;MAX(БЮДЖЕТ!$C:$C),"",INDEX(БЮДЖЕТ!$P$11:$P$9415,C909))</f>
        <v/>
      </c>
      <c r="E909" s="22">
        <f>IF(D909="",0,IF(COUNTIF(БЮДЖЕТ!$P:$P,D909)=1,0,1))</f>
        <v>0</v>
      </c>
      <c r="F909" s="19" t="str">
        <f>IF($D909="","",INDEX(БЮДЖЕТ!$N:$N,SUMIFS(БЮДЖЕТ!$B:$B,БЮДЖЕТ!$P:$P,$D909)))</f>
        <v/>
      </c>
      <c r="G909" s="19" t="str">
        <f>IF($D909="","",INDEX(БЮДЖЕТ!$X:$X,SUMIFS(БЮДЖЕТ!$B:$B,БЮДЖЕТ!$P:$P,$D909)))</f>
        <v/>
      </c>
      <c r="H909" s="36"/>
      <c r="I909" s="30">
        <f>IF(D909="",0,IF(G909=ФИО!$Q$8,0,SUM(р_дни!$J:$J))+SUMIFS(факт_операции!$L:$L,факт_операции!$D:$D,D909,факт_операции!$I:$I,операции!$F$8)-SUMIFS(факт_операции!$L:$L,факт_операции!$D:$D,D909,факт_операции!$I:$I,операции!$F$9)+SUMIFS(факт_операции!$L:$L,факт_операции!$D:$D,D909,факт_операции!$I:$I,операции!$F$10)-SUMIFS(факт_операции!$L:$L,факт_операции!$D:$D,D909,факт_операции!$I:$I,операции!$F$11))</f>
        <v>0</v>
      </c>
      <c r="J909" s="48">
        <f>ROUND(IF(D909="",0,IF(SUM(р_дни!$J:$J)=0,0,(SUMIFS(БЮДЖЕТ!$V:$V,БЮДЖЕТ!$P:$P,$D909)*IF(G909=ФИО!$Q$8,0,SUM(р_дни!$J:$J))+SUMIFS(факт_операции!$Q:$Q,факт_операции!$D:$D,$D909)*1000)/SUM(р_дни!$J:$J)))/100,0)*100</f>
        <v>0</v>
      </c>
      <c r="K909" s="48">
        <f>IF(D909="",0,SUMIFS(факт_операции!$O:$O,факт_операции!$D:$D,D909)-IF(SUMIFS(факт_операции!$Q:$Q,факт_операции!$D:$D,D909)&lt;&gt;0,SUMIFS(факт_операции!$O:$O,факт_операции!$D:$D,D909,факт_операции!$N:$N,операции!$H$11),0))</f>
        <v>0</v>
      </c>
      <c r="L909" s="48">
        <f>IF(D909="",0,SUMIFS(факт_операции!$T:$T,факт_операции!$D:$D,D909))</f>
        <v>0</v>
      </c>
      <c r="M909" s="86">
        <f t="shared" si="29"/>
        <v>0</v>
      </c>
      <c r="N909" s="36"/>
      <c r="O909" s="92"/>
      <c r="P909" s="96"/>
    </row>
    <row r="910" spans="1:16" x14ac:dyDescent="0.25">
      <c r="A910" s="1"/>
      <c r="B910" s="1"/>
      <c r="C910" s="5">
        <f t="shared" si="30"/>
        <v>900</v>
      </c>
      <c r="D910" s="19" t="str">
        <f>IF(C910&gt;MAX(БЮДЖЕТ!$C:$C),"",INDEX(БЮДЖЕТ!$P$11:$P$9415,C910))</f>
        <v/>
      </c>
      <c r="E910" s="22">
        <f>IF(D910="",0,IF(COUNTIF(БЮДЖЕТ!$P:$P,D910)=1,0,1))</f>
        <v>0</v>
      </c>
      <c r="F910" s="19" t="str">
        <f>IF($D910="","",INDEX(БЮДЖЕТ!$N:$N,SUMIFS(БЮДЖЕТ!$B:$B,БЮДЖЕТ!$P:$P,$D910)))</f>
        <v/>
      </c>
      <c r="G910" s="19" t="str">
        <f>IF($D910="","",INDEX(БЮДЖЕТ!$X:$X,SUMIFS(БЮДЖЕТ!$B:$B,БЮДЖЕТ!$P:$P,$D910)))</f>
        <v/>
      </c>
      <c r="H910" s="36"/>
      <c r="I910" s="30">
        <f>IF(D910="",0,IF(G910=ФИО!$Q$8,0,SUM(р_дни!$J:$J))+SUMIFS(факт_операции!$L:$L,факт_операции!$D:$D,D910,факт_операции!$I:$I,операции!$F$8)-SUMIFS(факт_операции!$L:$L,факт_операции!$D:$D,D910,факт_операции!$I:$I,операции!$F$9)+SUMIFS(факт_операции!$L:$L,факт_операции!$D:$D,D910,факт_операции!$I:$I,операции!$F$10)-SUMIFS(факт_операции!$L:$L,факт_операции!$D:$D,D910,факт_операции!$I:$I,операции!$F$11))</f>
        <v>0</v>
      </c>
      <c r="J910" s="48">
        <f>ROUND(IF(D910="",0,IF(SUM(р_дни!$J:$J)=0,0,(SUMIFS(БЮДЖЕТ!$V:$V,БЮДЖЕТ!$P:$P,$D910)*IF(G910=ФИО!$Q$8,0,SUM(р_дни!$J:$J))+SUMIFS(факт_операции!$Q:$Q,факт_операции!$D:$D,$D910)*1000)/SUM(р_дни!$J:$J)))/100,0)*100</f>
        <v>0</v>
      </c>
      <c r="K910" s="48">
        <f>IF(D910="",0,SUMIFS(факт_операции!$O:$O,факт_операции!$D:$D,D910)-IF(SUMIFS(факт_операции!$Q:$Q,факт_операции!$D:$D,D910)&lt;&gt;0,SUMIFS(факт_операции!$O:$O,факт_операции!$D:$D,D910,факт_операции!$N:$N,операции!$H$11),0))</f>
        <v>0</v>
      </c>
      <c r="L910" s="48">
        <f>IF(D910="",0,SUMIFS(факт_операции!$T:$T,факт_операции!$D:$D,D910))</f>
        <v>0</v>
      </c>
      <c r="M910" s="86">
        <f t="shared" si="29"/>
        <v>0</v>
      </c>
      <c r="N910" s="36"/>
      <c r="O910" s="92"/>
      <c r="P910" s="96"/>
    </row>
    <row r="911" spans="1:16" x14ac:dyDescent="0.25">
      <c r="A911" s="1"/>
      <c r="B911" s="1"/>
      <c r="C911" s="5">
        <f t="shared" si="30"/>
        <v>901</v>
      </c>
      <c r="D911" s="19" t="str">
        <f>IF(C911&gt;MAX(БЮДЖЕТ!$C:$C),"",INDEX(БЮДЖЕТ!$P$11:$P$9415,C911))</f>
        <v/>
      </c>
      <c r="E911" s="22">
        <f>IF(D911="",0,IF(COUNTIF(БЮДЖЕТ!$P:$P,D911)=1,0,1))</f>
        <v>0</v>
      </c>
      <c r="F911" s="19" t="str">
        <f>IF($D911="","",INDEX(БЮДЖЕТ!$N:$N,SUMIFS(БЮДЖЕТ!$B:$B,БЮДЖЕТ!$P:$P,$D911)))</f>
        <v/>
      </c>
      <c r="G911" s="19" t="str">
        <f>IF($D911="","",INDEX(БЮДЖЕТ!$X:$X,SUMIFS(БЮДЖЕТ!$B:$B,БЮДЖЕТ!$P:$P,$D911)))</f>
        <v/>
      </c>
      <c r="H911" s="36"/>
      <c r="I911" s="30">
        <f>IF(D911="",0,IF(G911=ФИО!$Q$8,0,SUM(р_дни!$J:$J))+SUMIFS(факт_операции!$L:$L,факт_операции!$D:$D,D911,факт_операции!$I:$I,операции!$F$8)-SUMIFS(факт_операции!$L:$L,факт_операции!$D:$D,D911,факт_операции!$I:$I,операции!$F$9)+SUMIFS(факт_операции!$L:$L,факт_операции!$D:$D,D911,факт_операции!$I:$I,операции!$F$10)-SUMIFS(факт_операции!$L:$L,факт_операции!$D:$D,D911,факт_операции!$I:$I,операции!$F$11))</f>
        <v>0</v>
      </c>
      <c r="J911" s="48">
        <f>ROUND(IF(D911="",0,IF(SUM(р_дни!$J:$J)=0,0,(SUMIFS(БЮДЖЕТ!$V:$V,БЮДЖЕТ!$P:$P,$D911)*IF(G911=ФИО!$Q$8,0,SUM(р_дни!$J:$J))+SUMIFS(факт_операции!$Q:$Q,факт_операции!$D:$D,$D911)*1000)/SUM(р_дни!$J:$J)))/100,0)*100</f>
        <v>0</v>
      </c>
      <c r="K911" s="48">
        <f>IF(D911="",0,SUMIFS(факт_операции!$O:$O,факт_операции!$D:$D,D911)-IF(SUMIFS(факт_операции!$Q:$Q,факт_операции!$D:$D,D911)&lt;&gt;0,SUMIFS(факт_операции!$O:$O,факт_операции!$D:$D,D911,факт_операции!$N:$N,операции!$H$11),0))</f>
        <v>0</v>
      </c>
      <c r="L911" s="48">
        <f>IF(D911="",0,SUMIFS(факт_операции!$T:$T,факт_операции!$D:$D,D911))</f>
        <v>0</v>
      </c>
      <c r="M911" s="86">
        <f t="shared" si="29"/>
        <v>0</v>
      </c>
      <c r="N911" s="36"/>
      <c r="O911" s="92"/>
      <c r="P911" s="96"/>
    </row>
    <row r="912" spans="1:16" x14ac:dyDescent="0.25">
      <c r="A912" s="1"/>
      <c r="B912" s="1"/>
      <c r="C912" s="5">
        <f t="shared" si="30"/>
        <v>902</v>
      </c>
      <c r="D912" s="19" t="str">
        <f>IF(C912&gt;MAX(БЮДЖЕТ!$C:$C),"",INDEX(БЮДЖЕТ!$P$11:$P$9415,C912))</f>
        <v/>
      </c>
      <c r="E912" s="22">
        <f>IF(D912="",0,IF(COUNTIF(БЮДЖЕТ!$P:$P,D912)=1,0,1))</f>
        <v>0</v>
      </c>
      <c r="F912" s="19" t="str">
        <f>IF($D912="","",INDEX(БЮДЖЕТ!$N:$N,SUMIFS(БЮДЖЕТ!$B:$B,БЮДЖЕТ!$P:$P,$D912)))</f>
        <v/>
      </c>
      <c r="G912" s="19" t="str">
        <f>IF($D912="","",INDEX(БЮДЖЕТ!$X:$X,SUMIFS(БЮДЖЕТ!$B:$B,БЮДЖЕТ!$P:$P,$D912)))</f>
        <v/>
      </c>
      <c r="H912" s="36"/>
      <c r="I912" s="30">
        <f>IF(D912="",0,IF(G912=ФИО!$Q$8,0,SUM(р_дни!$J:$J))+SUMIFS(факт_операции!$L:$L,факт_операции!$D:$D,D912,факт_операции!$I:$I,операции!$F$8)-SUMIFS(факт_операции!$L:$L,факт_операции!$D:$D,D912,факт_операции!$I:$I,операции!$F$9)+SUMIFS(факт_операции!$L:$L,факт_операции!$D:$D,D912,факт_операции!$I:$I,операции!$F$10)-SUMIFS(факт_операции!$L:$L,факт_операции!$D:$D,D912,факт_операции!$I:$I,операции!$F$11))</f>
        <v>0</v>
      </c>
      <c r="J912" s="48">
        <f>ROUND(IF(D912="",0,IF(SUM(р_дни!$J:$J)=0,0,(SUMIFS(БЮДЖЕТ!$V:$V,БЮДЖЕТ!$P:$P,$D912)*IF(G912=ФИО!$Q$8,0,SUM(р_дни!$J:$J))+SUMIFS(факт_операции!$Q:$Q,факт_операции!$D:$D,$D912)*1000)/SUM(р_дни!$J:$J)))/100,0)*100</f>
        <v>0</v>
      </c>
      <c r="K912" s="48">
        <f>IF(D912="",0,SUMIFS(факт_операции!$O:$O,факт_операции!$D:$D,D912)-IF(SUMIFS(факт_операции!$Q:$Q,факт_операции!$D:$D,D912)&lt;&gt;0,SUMIFS(факт_операции!$O:$O,факт_операции!$D:$D,D912,факт_операции!$N:$N,операции!$H$11),0))</f>
        <v>0</v>
      </c>
      <c r="L912" s="48">
        <f>IF(D912="",0,SUMIFS(факт_операции!$T:$T,факт_операции!$D:$D,D912))</f>
        <v>0</v>
      </c>
      <c r="M912" s="86">
        <f t="shared" si="29"/>
        <v>0</v>
      </c>
      <c r="N912" s="36"/>
      <c r="O912" s="92"/>
      <c r="P912" s="96"/>
    </row>
    <row r="913" spans="1:16" x14ac:dyDescent="0.25">
      <c r="A913" s="1"/>
      <c r="B913" s="1"/>
      <c r="C913" s="5">
        <f t="shared" si="30"/>
        <v>903</v>
      </c>
      <c r="D913" s="19" t="str">
        <f>IF(C913&gt;MAX(БЮДЖЕТ!$C:$C),"",INDEX(БЮДЖЕТ!$P$11:$P$9415,C913))</f>
        <v/>
      </c>
      <c r="E913" s="22">
        <f>IF(D913="",0,IF(COUNTIF(БЮДЖЕТ!$P:$P,D913)=1,0,1))</f>
        <v>0</v>
      </c>
      <c r="F913" s="19" t="str">
        <f>IF($D913="","",INDEX(БЮДЖЕТ!$N:$N,SUMIFS(БЮДЖЕТ!$B:$B,БЮДЖЕТ!$P:$P,$D913)))</f>
        <v/>
      </c>
      <c r="G913" s="19" t="str">
        <f>IF($D913="","",INDEX(БЮДЖЕТ!$X:$X,SUMIFS(БЮДЖЕТ!$B:$B,БЮДЖЕТ!$P:$P,$D913)))</f>
        <v/>
      </c>
      <c r="H913" s="36"/>
      <c r="I913" s="30">
        <f>IF(D913="",0,IF(G913=ФИО!$Q$8,0,SUM(р_дни!$J:$J))+SUMIFS(факт_операции!$L:$L,факт_операции!$D:$D,D913,факт_операции!$I:$I,операции!$F$8)-SUMIFS(факт_операции!$L:$L,факт_операции!$D:$D,D913,факт_операции!$I:$I,операции!$F$9)+SUMIFS(факт_операции!$L:$L,факт_операции!$D:$D,D913,факт_операции!$I:$I,операции!$F$10)-SUMIFS(факт_операции!$L:$L,факт_операции!$D:$D,D913,факт_операции!$I:$I,операции!$F$11))</f>
        <v>0</v>
      </c>
      <c r="J913" s="48">
        <f>ROUND(IF(D913="",0,IF(SUM(р_дни!$J:$J)=0,0,(SUMIFS(БЮДЖЕТ!$V:$V,БЮДЖЕТ!$P:$P,$D913)*IF(G913=ФИО!$Q$8,0,SUM(р_дни!$J:$J))+SUMIFS(факт_операции!$Q:$Q,факт_операции!$D:$D,$D913)*1000)/SUM(р_дни!$J:$J)))/100,0)*100</f>
        <v>0</v>
      </c>
      <c r="K913" s="48">
        <f>IF(D913="",0,SUMIFS(факт_операции!$O:$O,факт_операции!$D:$D,D913)-IF(SUMIFS(факт_операции!$Q:$Q,факт_операции!$D:$D,D913)&lt;&gt;0,SUMIFS(факт_операции!$O:$O,факт_операции!$D:$D,D913,факт_операции!$N:$N,операции!$H$11),0))</f>
        <v>0</v>
      </c>
      <c r="L913" s="48">
        <f>IF(D913="",0,SUMIFS(факт_операции!$T:$T,факт_операции!$D:$D,D913))</f>
        <v>0</v>
      </c>
      <c r="M913" s="86">
        <f t="shared" si="29"/>
        <v>0</v>
      </c>
      <c r="N913" s="36"/>
      <c r="O913" s="92"/>
      <c r="P913" s="96"/>
    </row>
    <row r="914" spans="1:16" x14ac:dyDescent="0.25">
      <c r="A914" s="1"/>
      <c r="B914" s="1"/>
      <c r="C914" s="5">
        <f t="shared" si="30"/>
        <v>904</v>
      </c>
      <c r="D914" s="19" t="str">
        <f>IF(C914&gt;MAX(БЮДЖЕТ!$C:$C),"",INDEX(БЮДЖЕТ!$P$11:$P$9415,C914))</f>
        <v/>
      </c>
      <c r="E914" s="22">
        <f>IF(D914="",0,IF(COUNTIF(БЮДЖЕТ!$P:$P,D914)=1,0,1))</f>
        <v>0</v>
      </c>
      <c r="F914" s="19" t="str">
        <f>IF($D914="","",INDEX(БЮДЖЕТ!$N:$N,SUMIFS(БЮДЖЕТ!$B:$B,БЮДЖЕТ!$P:$P,$D914)))</f>
        <v/>
      </c>
      <c r="G914" s="19" t="str">
        <f>IF($D914="","",INDEX(БЮДЖЕТ!$X:$X,SUMIFS(БЮДЖЕТ!$B:$B,БЮДЖЕТ!$P:$P,$D914)))</f>
        <v/>
      </c>
      <c r="H914" s="36"/>
      <c r="I914" s="30">
        <f>IF(D914="",0,IF(G914=ФИО!$Q$8,0,SUM(р_дни!$J:$J))+SUMIFS(факт_операции!$L:$L,факт_операции!$D:$D,D914,факт_операции!$I:$I,операции!$F$8)-SUMIFS(факт_операции!$L:$L,факт_операции!$D:$D,D914,факт_операции!$I:$I,операции!$F$9)+SUMIFS(факт_операции!$L:$L,факт_операции!$D:$D,D914,факт_операции!$I:$I,операции!$F$10)-SUMIFS(факт_операции!$L:$L,факт_операции!$D:$D,D914,факт_операции!$I:$I,операции!$F$11))</f>
        <v>0</v>
      </c>
      <c r="J914" s="48">
        <f>ROUND(IF(D914="",0,IF(SUM(р_дни!$J:$J)=0,0,(SUMIFS(БЮДЖЕТ!$V:$V,БЮДЖЕТ!$P:$P,$D914)*IF(G914=ФИО!$Q$8,0,SUM(р_дни!$J:$J))+SUMIFS(факт_операции!$Q:$Q,факт_операции!$D:$D,$D914)*1000)/SUM(р_дни!$J:$J)))/100,0)*100</f>
        <v>0</v>
      </c>
      <c r="K914" s="48">
        <f>IF(D914="",0,SUMIFS(факт_операции!$O:$O,факт_операции!$D:$D,D914)-IF(SUMIFS(факт_операции!$Q:$Q,факт_операции!$D:$D,D914)&lt;&gt;0,SUMIFS(факт_операции!$O:$O,факт_операции!$D:$D,D914,факт_операции!$N:$N,операции!$H$11),0))</f>
        <v>0</v>
      </c>
      <c r="L914" s="48">
        <f>IF(D914="",0,SUMIFS(факт_операции!$T:$T,факт_операции!$D:$D,D914))</f>
        <v>0</v>
      </c>
      <c r="M914" s="86">
        <f t="shared" si="29"/>
        <v>0</v>
      </c>
      <c r="N914" s="36"/>
      <c r="O914" s="92"/>
      <c r="P914" s="96"/>
    </row>
    <row r="915" spans="1:16" x14ac:dyDescent="0.25">
      <c r="A915" s="1"/>
      <c r="B915" s="1"/>
      <c r="C915" s="5">
        <f t="shared" si="30"/>
        <v>905</v>
      </c>
      <c r="D915" s="19" t="str">
        <f>IF(C915&gt;MAX(БЮДЖЕТ!$C:$C),"",INDEX(БЮДЖЕТ!$P$11:$P$9415,C915))</f>
        <v/>
      </c>
      <c r="E915" s="22">
        <f>IF(D915="",0,IF(COUNTIF(БЮДЖЕТ!$P:$P,D915)=1,0,1))</f>
        <v>0</v>
      </c>
      <c r="F915" s="19" t="str">
        <f>IF($D915="","",INDEX(БЮДЖЕТ!$N:$N,SUMIFS(БЮДЖЕТ!$B:$B,БЮДЖЕТ!$P:$P,$D915)))</f>
        <v/>
      </c>
      <c r="G915" s="19" t="str">
        <f>IF($D915="","",INDEX(БЮДЖЕТ!$X:$X,SUMIFS(БЮДЖЕТ!$B:$B,БЮДЖЕТ!$P:$P,$D915)))</f>
        <v/>
      </c>
      <c r="H915" s="36"/>
      <c r="I915" s="30">
        <f>IF(D915="",0,IF(G915=ФИО!$Q$8,0,SUM(р_дни!$J:$J))+SUMIFS(факт_операции!$L:$L,факт_операции!$D:$D,D915,факт_операции!$I:$I,операции!$F$8)-SUMIFS(факт_операции!$L:$L,факт_операции!$D:$D,D915,факт_операции!$I:$I,операции!$F$9)+SUMIFS(факт_операции!$L:$L,факт_операции!$D:$D,D915,факт_операции!$I:$I,операции!$F$10)-SUMIFS(факт_операции!$L:$L,факт_операции!$D:$D,D915,факт_операции!$I:$I,операции!$F$11))</f>
        <v>0</v>
      </c>
      <c r="J915" s="48">
        <f>ROUND(IF(D915="",0,IF(SUM(р_дни!$J:$J)=0,0,(SUMIFS(БЮДЖЕТ!$V:$V,БЮДЖЕТ!$P:$P,$D915)*IF(G915=ФИО!$Q$8,0,SUM(р_дни!$J:$J))+SUMIFS(факт_операции!$Q:$Q,факт_операции!$D:$D,$D915)*1000)/SUM(р_дни!$J:$J)))/100,0)*100</f>
        <v>0</v>
      </c>
      <c r="K915" s="48">
        <f>IF(D915="",0,SUMIFS(факт_операции!$O:$O,факт_операции!$D:$D,D915)-IF(SUMIFS(факт_операции!$Q:$Q,факт_операции!$D:$D,D915)&lt;&gt;0,SUMIFS(факт_операции!$O:$O,факт_операции!$D:$D,D915,факт_операции!$N:$N,операции!$H$11),0))</f>
        <v>0</v>
      </c>
      <c r="L915" s="48">
        <f>IF(D915="",0,SUMIFS(факт_операции!$T:$T,факт_операции!$D:$D,D915))</f>
        <v>0</v>
      </c>
      <c r="M915" s="86">
        <f t="shared" si="29"/>
        <v>0</v>
      </c>
      <c r="N915" s="36"/>
      <c r="O915" s="92"/>
      <c r="P915" s="96"/>
    </row>
    <row r="916" spans="1:16" x14ac:dyDescent="0.25">
      <c r="A916" s="1"/>
      <c r="B916" s="1"/>
      <c r="C916" s="5">
        <f t="shared" si="30"/>
        <v>906</v>
      </c>
      <c r="D916" s="19" t="str">
        <f>IF(C916&gt;MAX(БЮДЖЕТ!$C:$C),"",INDEX(БЮДЖЕТ!$P$11:$P$9415,C916))</f>
        <v/>
      </c>
      <c r="E916" s="22">
        <f>IF(D916="",0,IF(COUNTIF(БЮДЖЕТ!$P:$P,D916)=1,0,1))</f>
        <v>0</v>
      </c>
      <c r="F916" s="19" t="str">
        <f>IF($D916="","",INDEX(БЮДЖЕТ!$N:$N,SUMIFS(БЮДЖЕТ!$B:$B,БЮДЖЕТ!$P:$P,$D916)))</f>
        <v/>
      </c>
      <c r="G916" s="19" t="str">
        <f>IF($D916="","",INDEX(БЮДЖЕТ!$X:$X,SUMIFS(БЮДЖЕТ!$B:$B,БЮДЖЕТ!$P:$P,$D916)))</f>
        <v/>
      </c>
      <c r="H916" s="36"/>
      <c r="I916" s="30">
        <f>IF(D916="",0,IF(G916=ФИО!$Q$8,0,SUM(р_дни!$J:$J))+SUMIFS(факт_операции!$L:$L,факт_операции!$D:$D,D916,факт_операции!$I:$I,операции!$F$8)-SUMIFS(факт_операции!$L:$L,факт_операции!$D:$D,D916,факт_операции!$I:$I,операции!$F$9)+SUMIFS(факт_операции!$L:$L,факт_операции!$D:$D,D916,факт_операции!$I:$I,операции!$F$10)-SUMIFS(факт_операции!$L:$L,факт_операции!$D:$D,D916,факт_операции!$I:$I,операции!$F$11))</f>
        <v>0</v>
      </c>
      <c r="J916" s="48">
        <f>ROUND(IF(D916="",0,IF(SUM(р_дни!$J:$J)=0,0,(SUMIFS(БЮДЖЕТ!$V:$V,БЮДЖЕТ!$P:$P,$D916)*IF(G916=ФИО!$Q$8,0,SUM(р_дни!$J:$J))+SUMIFS(факт_операции!$Q:$Q,факт_операции!$D:$D,$D916)*1000)/SUM(р_дни!$J:$J)))/100,0)*100</f>
        <v>0</v>
      </c>
      <c r="K916" s="48">
        <f>IF(D916="",0,SUMIFS(факт_операции!$O:$O,факт_операции!$D:$D,D916)-IF(SUMIFS(факт_операции!$Q:$Q,факт_операции!$D:$D,D916)&lt;&gt;0,SUMIFS(факт_операции!$O:$O,факт_операции!$D:$D,D916,факт_операции!$N:$N,операции!$H$11),0))</f>
        <v>0</v>
      </c>
      <c r="L916" s="48">
        <f>IF(D916="",0,SUMIFS(факт_операции!$T:$T,факт_операции!$D:$D,D916))</f>
        <v>0</v>
      </c>
      <c r="M916" s="86">
        <f t="shared" si="29"/>
        <v>0</v>
      </c>
      <c r="N916" s="36"/>
      <c r="O916" s="92"/>
      <c r="P916" s="96"/>
    </row>
    <row r="917" spans="1:16" x14ac:dyDescent="0.25">
      <c r="A917" s="1"/>
      <c r="B917" s="1"/>
      <c r="C917" s="5">
        <f t="shared" si="30"/>
        <v>907</v>
      </c>
      <c r="D917" s="19" t="str">
        <f>IF(C917&gt;MAX(БЮДЖЕТ!$C:$C),"",INDEX(БЮДЖЕТ!$P$11:$P$9415,C917))</f>
        <v/>
      </c>
      <c r="E917" s="22">
        <f>IF(D917="",0,IF(COUNTIF(БЮДЖЕТ!$P:$P,D917)=1,0,1))</f>
        <v>0</v>
      </c>
      <c r="F917" s="19" t="str">
        <f>IF($D917="","",INDEX(БЮДЖЕТ!$N:$N,SUMIFS(БЮДЖЕТ!$B:$B,БЮДЖЕТ!$P:$P,$D917)))</f>
        <v/>
      </c>
      <c r="G917" s="19" t="str">
        <f>IF($D917="","",INDEX(БЮДЖЕТ!$X:$X,SUMIFS(БЮДЖЕТ!$B:$B,БЮДЖЕТ!$P:$P,$D917)))</f>
        <v/>
      </c>
      <c r="H917" s="36"/>
      <c r="I917" s="30">
        <f>IF(D917="",0,IF(G917=ФИО!$Q$8,0,SUM(р_дни!$J:$J))+SUMIFS(факт_операции!$L:$L,факт_операции!$D:$D,D917,факт_операции!$I:$I,операции!$F$8)-SUMIFS(факт_операции!$L:$L,факт_операции!$D:$D,D917,факт_операции!$I:$I,операции!$F$9)+SUMIFS(факт_операции!$L:$L,факт_операции!$D:$D,D917,факт_операции!$I:$I,операции!$F$10)-SUMIFS(факт_операции!$L:$L,факт_операции!$D:$D,D917,факт_операции!$I:$I,операции!$F$11))</f>
        <v>0</v>
      </c>
      <c r="J917" s="48">
        <f>ROUND(IF(D917="",0,IF(SUM(р_дни!$J:$J)=0,0,(SUMIFS(БЮДЖЕТ!$V:$V,БЮДЖЕТ!$P:$P,$D917)*IF(G917=ФИО!$Q$8,0,SUM(р_дни!$J:$J))+SUMIFS(факт_операции!$Q:$Q,факт_операции!$D:$D,$D917)*1000)/SUM(р_дни!$J:$J)))/100,0)*100</f>
        <v>0</v>
      </c>
      <c r="K917" s="48">
        <f>IF(D917="",0,SUMIFS(факт_операции!$O:$O,факт_операции!$D:$D,D917)-IF(SUMIFS(факт_операции!$Q:$Q,факт_операции!$D:$D,D917)&lt;&gt;0,SUMIFS(факт_операции!$O:$O,факт_операции!$D:$D,D917,факт_операции!$N:$N,операции!$H$11),0))</f>
        <v>0</v>
      </c>
      <c r="L917" s="48">
        <f>IF(D917="",0,SUMIFS(факт_операции!$T:$T,факт_операции!$D:$D,D917))</f>
        <v>0</v>
      </c>
      <c r="M917" s="86">
        <f t="shared" si="29"/>
        <v>0</v>
      </c>
      <c r="N917" s="36"/>
      <c r="O917" s="92"/>
      <c r="P917" s="96"/>
    </row>
    <row r="918" spans="1:16" x14ac:dyDescent="0.25">
      <c r="A918" s="1"/>
      <c r="B918" s="1"/>
      <c r="C918" s="5">
        <f t="shared" si="30"/>
        <v>908</v>
      </c>
      <c r="D918" s="19" t="str">
        <f>IF(C918&gt;MAX(БЮДЖЕТ!$C:$C),"",INDEX(БЮДЖЕТ!$P$11:$P$9415,C918))</f>
        <v/>
      </c>
      <c r="E918" s="22">
        <f>IF(D918="",0,IF(COUNTIF(БЮДЖЕТ!$P:$P,D918)=1,0,1))</f>
        <v>0</v>
      </c>
      <c r="F918" s="19" t="str">
        <f>IF($D918="","",INDEX(БЮДЖЕТ!$N:$N,SUMIFS(БЮДЖЕТ!$B:$B,БЮДЖЕТ!$P:$P,$D918)))</f>
        <v/>
      </c>
      <c r="G918" s="19" t="str">
        <f>IF($D918="","",INDEX(БЮДЖЕТ!$X:$X,SUMIFS(БЮДЖЕТ!$B:$B,БЮДЖЕТ!$P:$P,$D918)))</f>
        <v/>
      </c>
      <c r="H918" s="36"/>
      <c r="I918" s="30">
        <f>IF(D918="",0,IF(G918=ФИО!$Q$8,0,SUM(р_дни!$J:$J))+SUMIFS(факт_операции!$L:$L,факт_операции!$D:$D,D918,факт_операции!$I:$I,операции!$F$8)-SUMIFS(факт_операции!$L:$L,факт_операции!$D:$D,D918,факт_операции!$I:$I,операции!$F$9)+SUMIFS(факт_операции!$L:$L,факт_операции!$D:$D,D918,факт_операции!$I:$I,операции!$F$10)-SUMIFS(факт_операции!$L:$L,факт_операции!$D:$D,D918,факт_операции!$I:$I,операции!$F$11))</f>
        <v>0</v>
      </c>
      <c r="J918" s="48">
        <f>ROUND(IF(D918="",0,IF(SUM(р_дни!$J:$J)=0,0,(SUMIFS(БЮДЖЕТ!$V:$V,БЮДЖЕТ!$P:$P,$D918)*IF(G918=ФИО!$Q$8,0,SUM(р_дни!$J:$J))+SUMIFS(факт_операции!$Q:$Q,факт_операции!$D:$D,$D918)*1000)/SUM(р_дни!$J:$J)))/100,0)*100</f>
        <v>0</v>
      </c>
      <c r="K918" s="48">
        <f>IF(D918="",0,SUMIFS(факт_операции!$O:$O,факт_операции!$D:$D,D918)-IF(SUMIFS(факт_операции!$Q:$Q,факт_операции!$D:$D,D918)&lt;&gt;0,SUMIFS(факт_операции!$O:$O,факт_операции!$D:$D,D918,факт_операции!$N:$N,операции!$H$11),0))</f>
        <v>0</v>
      </c>
      <c r="L918" s="48">
        <f>IF(D918="",0,SUMIFS(факт_операции!$T:$T,факт_операции!$D:$D,D918))</f>
        <v>0</v>
      </c>
      <c r="M918" s="86">
        <f t="shared" si="29"/>
        <v>0</v>
      </c>
      <c r="N918" s="36"/>
      <c r="O918" s="92"/>
      <c r="P918" s="96"/>
    </row>
    <row r="919" spans="1:16" x14ac:dyDescent="0.25">
      <c r="A919" s="1"/>
      <c r="B919" s="1"/>
      <c r="C919" s="5">
        <f t="shared" si="30"/>
        <v>909</v>
      </c>
      <c r="D919" s="19" t="str">
        <f>IF(C919&gt;MAX(БЮДЖЕТ!$C:$C),"",INDEX(БЮДЖЕТ!$P$11:$P$9415,C919))</f>
        <v/>
      </c>
      <c r="E919" s="22">
        <f>IF(D919="",0,IF(COUNTIF(БЮДЖЕТ!$P:$P,D919)=1,0,1))</f>
        <v>0</v>
      </c>
      <c r="F919" s="19" t="str">
        <f>IF($D919="","",INDEX(БЮДЖЕТ!$N:$N,SUMIFS(БЮДЖЕТ!$B:$B,БЮДЖЕТ!$P:$P,$D919)))</f>
        <v/>
      </c>
      <c r="G919" s="19" t="str">
        <f>IF($D919="","",INDEX(БЮДЖЕТ!$X:$X,SUMIFS(БЮДЖЕТ!$B:$B,БЮДЖЕТ!$P:$P,$D919)))</f>
        <v/>
      </c>
      <c r="H919" s="36"/>
      <c r="I919" s="30">
        <f>IF(D919="",0,IF(G919=ФИО!$Q$8,0,SUM(р_дни!$J:$J))+SUMIFS(факт_операции!$L:$L,факт_операции!$D:$D,D919,факт_операции!$I:$I,операции!$F$8)-SUMIFS(факт_операции!$L:$L,факт_операции!$D:$D,D919,факт_операции!$I:$I,операции!$F$9)+SUMIFS(факт_операции!$L:$L,факт_операции!$D:$D,D919,факт_операции!$I:$I,операции!$F$10)-SUMIFS(факт_операции!$L:$L,факт_операции!$D:$D,D919,факт_операции!$I:$I,операции!$F$11))</f>
        <v>0</v>
      </c>
      <c r="J919" s="48">
        <f>ROUND(IF(D919="",0,IF(SUM(р_дни!$J:$J)=0,0,(SUMIFS(БЮДЖЕТ!$V:$V,БЮДЖЕТ!$P:$P,$D919)*IF(G919=ФИО!$Q$8,0,SUM(р_дни!$J:$J))+SUMIFS(факт_операции!$Q:$Q,факт_операции!$D:$D,$D919)*1000)/SUM(р_дни!$J:$J)))/100,0)*100</f>
        <v>0</v>
      </c>
      <c r="K919" s="48">
        <f>IF(D919="",0,SUMIFS(факт_операции!$O:$O,факт_операции!$D:$D,D919)-IF(SUMIFS(факт_операции!$Q:$Q,факт_операции!$D:$D,D919)&lt;&gt;0,SUMIFS(факт_операции!$O:$O,факт_операции!$D:$D,D919,факт_операции!$N:$N,операции!$H$11),0))</f>
        <v>0</v>
      </c>
      <c r="L919" s="48">
        <f>IF(D919="",0,SUMIFS(факт_операции!$T:$T,факт_операции!$D:$D,D919))</f>
        <v>0</v>
      </c>
      <c r="M919" s="86">
        <f t="shared" si="29"/>
        <v>0</v>
      </c>
      <c r="N919" s="36"/>
      <c r="O919" s="92"/>
      <c r="P919" s="96"/>
    </row>
    <row r="920" spans="1:16" x14ac:dyDescent="0.25">
      <c r="A920" s="1"/>
      <c r="B920" s="1"/>
      <c r="C920" s="5">
        <f t="shared" si="30"/>
        <v>910</v>
      </c>
      <c r="D920" s="19" t="str">
        <f>IF(C920&gt;MAX(БЮДЖЕТ!$C:$C),"",INDEX(БЮДЖЕТ!$P$11:$P$9415,C920))</f>
        <v/>
      </c>
      <c r="E920" s="22">
        <f>IF(D920="",0,IF(COUNTIF(БЮДЖЕТ!$P:$P,D920)=1,0,1))</f>
        <v>0</v>
      </c>
      <c r="F920" s="19" t="str">
        <f>IF($D920="","",INDEX(БЮДЖЕТ!$N:$N,SUMIFS(БЮДЖЕТ!$B:$B,БЮДЖЕТ!$P:$P,$D920)))</f>
        <v/>
      </c>
      <c r="G920" s="19" t="str">
        <f>IF($D920="","",INDEX(БЮДЖЕТ!$X:$X,SUMIFS(БЮДЖЕТ!$B:$B,БЮДЖЕТ!$P:$P,$D920)))</f>
        <v/>
      </c>
      <c r="H920" s="36"/>
      <c r="I920" s="30">
        <f>IF(D920="",0,IF(G920=ФИО!$Q$8,0,SUM(р_дни!$J:$J))+SUMIFS(факт_операции!$L:$L,факт_операции!$D:$D,D920,факт_операции!$I:$I,операции!$F$8)-SUMIFS(факт_операции!$L:$L,факт_операции!$D:$D,D920,факт_операции!$I:$I,операции!$F$9)+SUMIFS(факт_операции!$L:$L,факт_операции!$D:$D,D920,факт_операции!$I:$I,операции!$F$10)-SUMIFS(факт_операции!$L:$L,факт_операции!$D:$D,D920,факт_операции!$I:$I,операции!$F$11))</f>
        <v>0</v>
      </c>
      <c r="J920" s="48">
        <f>ROUND(IF(D920="",0,IF(SUM(р_дни!$J:$J)=0,0,(SUMIFS(БЮДЖЕТ!$V:$V,БЮДЖЕТ!$P:$P,$D920)*IF(G920=ФИО!$Q$8,0,SUM(р_дни!$J:$J))+SUMIFS(факт_операции!$Q:$Q,факт_операции!$D:$D,$D920)*1000)/SUM(р_дни!$J:$J)))/100,0)*100</f>
        <v>0</v>
      </c>
      <c r="K920" s="48">
        <f>IF(D920="",0,SUMIFS(факт_операции!$O:$O,факт_операции!$D:$D,D920)-IF(SUMIFS(факт_операции!$Q:$Q,факт_операции!$D:$D,D920)&lt;&gt;0,SUMIFS(факт_операции!$O:$O,факт_операции!$D:$D,D920,факт_операции!$N:$N,операции!$H$11),0))</f>
        <v>0</v>
      </c>
      <c r="L920" s="48">
        <f>IF(D920="",0,SUMIFS(факт_операции!$T:$T,факт_операции!$D:$D,D920))</f>
        <v>0</v>
      </c>
      <c r="M920" s="86">
        <f t="shared" si="29"/>
        <v>0</v>
      </c>
      <c r="N920" s="36"/>
      <c r="O920" s="92"/>
      <c r="P920" s="96"/>
    </row>
    <row r="921" spans="1:16" x14ac:dyDescent="0.25">
      <c r="A921" s="1"/>
      <c r="B921" s="1"/>
      <c r="C921" s="5">
        <f t="shared" si="30"/>
        <v>911</v>
      </c>
      <c r="D921" s="19" t="str">
        <f>IF(C921&gt;MAX(БЮДЖЕТ!$C:$C),"",INDEX(БЮДЖЕТ!$P$11:$P$9415,C921))</f>
        <v/>
      </c>
      <c r="E921" s="22">
        <f>IF(D921="",0,IF(COUNTIF(БЮДЖЕТ!$P:$P,D921)=1,0,1))</f>
        <v>0</v>
      </c>
      <c r="F921" s="19" t="str">
        <f>IF($D921="","",INDEX(БЮДЖЕТ!$N:$N,SUMIFS(БЮДЖЕТ!$B:$B,БЮДЖЕТ!$P:$P,$D921)))</f>
        <v/>
      </c>
      <c r="G921" s="19" t="str">
        <f>IF($D921="","",INDEX(БЮДЖЕТ!$X:$X,SUMIFS(БЮДЖЕТ!$B:$B,БЮДЖЕТ!$P:$P,$D921)))</f>
        <v/>
      </c>
      <c r="H921" s="36"/>
      <c r="I921" s="30">
        <f>IF(D921="",0,IF(G921=ФИО!$Q$8,0,SUM(р_дни!$J:$J))+SUMIFS(факт_операции!$L:$L,факт_операции!$D:$D,D921,факт_операции!$I:$I,операции!$F$8)-SUMIFS(факт_операции!$L:$L,факт_операции!$D:$D,D921,факт_операции!$I:$I,операции!$F$9)+SUMIFS(факт_операции!$L:$L,факт_операции!$D:$D,D921,факт_операции!$I:$I,операции!$F$10)-SUMIFS(факт_операции!$L:$L,факт_операции!$D:$D,D921,факт_операции!$I:$I,операции!$F$11))</f>
        <v>0</v>
      </c>
      <c r="J921" s="48">
        <f>ROUND(IF(D921="",0,IF(SUM(р_дни!$J:$J)=0,0,(SUMIFS(БЮДЖЕТ!$V:$V,БЮДЖЕТ!$P:$P,$D921)*IF(G921=ФИО!$Q$8,0,SUM(р_дни!$J:$J))+SUMIFS(факт_операции!$Q:$Q,факт_операции!$D:$D,$D921)*1000)/SUM(р_дни!$J:$J)))/100,0)*100</f>
        <v>0</v>
      </c>
      <c r="K921" s="48">
        <f>IF(D921="",0,SUMIFS(факт_операции!$O:$O,факт_операции!$D:$D,D921)-IF(SUMIFS(факт_операции!$Q:$Q,факт_операции!$D:$D,D921)&lt;&gt;0,SUMIFS(факт_операции!$O:$O,факт_операции!$D:$D,D921,факт_операции!$N:$N,операции!$H$11),0))</f>
        <v>0</v>
      </c>
      <c r="L921" s="48">
        <f>IF(D921="",0,SUMIFS(факт_операции!$T:$T,факт_операции!$D:$D,D921))</f>
        <v>0</v>
      </c>
      <c r="M921" s="86">
        <f t="shared" si="29"/>
        <v>0</v>
      </c>
      <c r="N921" s="36"/>
      <c r="O921" s="92"/>
      <c r="P921" s="96"/>
    </row>
    <row r="922" spans="1:16" x14ac:dyDescent="0.25">
      <c r="A922" s="1"/>
      <c r="B922" s="1"/>
      <c r="C922" s="5">
        <f t="shared" si="30"/>
        <v>912</v>
      </c>
      <c r="D922" s="19" t="str">
        <f>IF(C922&gt;MAX(БЮДЖЕТ!$C:$C),"",INDEX(БЮДЖЕТ!$P$11:$P$9415,C922))</f>
        <v/>
      </c>
      <c r="E922" s="22">
        <f>IF(D922="",0,IF(COUNTIF(БЮДЖЕТ!$P:$P,D922)=1,0,1))</f>
        <v>0</v>
      </c>
      <c r="F922" s="19" t="str">
        <f>IF($D922="","",INDEX(БЮДЖЕТ!$N:$N,SUMIFS(БЮДЖЕТ!$B:$B,БЮДЖЕТ!$P:$P,$D922)))</f>
        <v/>
      </c>
      <c r="G922" s="19" t="str">
        <f>IF($D922="","",INDEX(БЮДЖЕТ!$X:$X,SUMIFS(БЮДЖЕТ!$B:$B,БЮДЖЕТ!$P:$P,$D922)))</f>
        <v/>
      </c>
      <c r="H922" s="36"/>
      <c r="I922" s="30">
        <f>IF(D922="",0,IF(G922=ФИО!$Q$8,0,SUM(р_дни!$J:$J))+SUMIFS(факт_операции!$L:$L,факт_операции!$D:$D,D922,факт_операции!$I:$I,операции!$F$8)-SUMIFS(факт_операции!$L:$L,факт_операции!$D:$D,D922,факт_операции!$I:$I,операции!$F$9)+SUMIFS(факт_операции!$L:$L,факт_операции!$D:$D,D922,факт_операции!$I:$I,операции!$F$10)-SUMIFS(факт_операции!$L:$L,факт_операции!$D:$D,D922,факт_операции!$I:$I,операции!$F$11))</f>
        <v>0</v>
      </c>
      <c r="J922" s="48">
        <f>ROUND(IF(D922="",0,IF(SUM(р_дни!$J:$J)=0,0,(SUMIFS(БЮДЖЕТ!$V:$V,БЮДЖЕТ!$P:$P,$D922)*IF(G922=ФИО!$Q$8,0,SUM(р_дни!$J:$J))+SUMIFS(факт_операции!$Q:$Q,факт_операции!$D:$D,$D922)*1000)/SUM(р_дни!$J:$J)))/100,0)*100</f>
        <v>0</v>
      </c>
      <c r="K922" s="48">
        <f>IF(D922="",0,SUMIFS(факт_операции!$O:$O,факт_операции!$D:$D,D922)-IF(SUMIFS(факт_операции!$Q:$Q,факт_операции!$D:$D,D922)&lt;&gt;0,SUMIFS(факт_операции!$O:$O,факт_операции!$D:$D,D922,факт_операции!$N:$N,операции!$H$11),0))</f>
        <v>0</v>
      </c>
      <c r="L922" s="48">
        <f>IF(D922="",0,SUMIFS(факт_операции!$T:$T,факт_операции!$D:$D,D922))</f>
        <v>0</v>
      </c>
      <c r="M922" s="86">
        <f t="shared" si="29"/>
        <v>0</v>
      </c>
      <c r="N922" s="36"/>
      <c r="O922" s="92"/>
      <c r="P922" s="96"/>
    </row>
    <row r="923" spans="1:16" x14ac:dyDescent="0.25">
      <c r="A923" s="1"/>
      <c r="B923" s="1"/>
      <c r="C923" s="5">
        <f t="shared" si="30"/>
        <v>913</v>
      </c>
      <c r="D923" s="19" t="str">
        <f>IF(C923&gt;MAX(БЮДЖЕТ!$C:$C),"",INDEX(БЮДЖЕТ!$P$11:$P$9415,C923))</f>
        <v/>
      </c>
      <c r="E923" s="22">
        <f>IF(D923="",0,IF(COUNTIF(БЮДЖЕТ!$P:$P,D923)=1,0,1))</f>
        <v>0</v>
      </c>
      <c r="F923" s="19" t="str">
        <f>IF($D923="","",INDEX(БЮДЖЕТ!$N:$N,SUMIFS(БЮДЖЕТ!$B:$B,БЮДЖЕТ!$P:$P,$D923)))</f>
        <v/>
      </c>
      <c r="G923" s="19" t="str">
        <f>IF($D923="","",INDEX(БЮДЖЕТ!$X:$X,SUMIFS(БЮДЖЕТ!$B:$B,БЮДЖЕТ!$P:$P,$D923)))</f>
        <v/>
      </c>
      <c r="H923" s="36"/>
      <c r="I923" s="30">
        <f>IF(D923="",0,IF(G923=ФИО!$Q$8,0,SUM(р_дни!$J:$J))+SUMIFS(факт_операции!$L:$L,факт_операции!$D:$D,D923,факт_операции!$I:$I,операции!$F$8)-SUMIFS(факт_операции!$L:$L,факт_операции!$D:$D,D923,факт_операции!$I:$I,операции!$F$9)+SUMIFS(факт_операции!$L:$L,факт_операции!$D:$D,D923,факт_операции!$I:$I,операции!$F$10)-SUMIFS(факт_операции!$L:$L,факт_операции!$D:$D,D923,факт_операции!$I:$I,операции!$F$11))</f>
        <v>0</v>
      </c>
      <c r="J923" s="48">
        <f>ROUND(IF(D923="",0,IF(SUM(р_дни!$J:$J)=0,0,(SUMIFS(БЮДЖЕТ!$V:$V,БЮДЖЕТ!$P:$P,$D923)*IF(G923=ФИО!$Q$8,0,SUM(р_дни!$J:$J))+SUMIFS(факт_операции!$Q:$Q,факт_операции!$D:$D,$D923)*1000)/SUM(р_дни!$J:$J)))/100,0)*100</f>
        <v>0</v>
      </c>
      <c r="K923" s="48">
        <f>IF(D923="",0,SUMIFS(факт_операции!$O:$O,факт_операции!$D:$D,D923)-IF(SUMIFS(факт_операции!$Q:$Q,факт_операции!$D:$D,D923)&lt;&gt;0,SUMIFS(факт_операции!$O:$O,факт_операции!$D:$D,D923,факт_операции!$N:$N,операции!$H$11),0))</f>
        <v>0</v>
      </c>
      <c r="L923" s="48">
        <f>IF(D923="",0,SUMIFS(факт_операции!$T:$T,факт_операции!$D:$D,D923))</f>
        <v>0</v>
      </c>
      <c r="M923" s="86">
        <f t="shared" si="29"/>
        <v>0</v>
      </c>
      <c r="N923" s="36"/>
      <c r="O923" s="92"/>
      <c r="P923" s="96"/>
    </row>
    <row r="924" spans="1:16" x14ac:dyDescent="0.25">
      <c r="A924" s="1"/>
      <c r="B924" s="1"/>
      <c r="C924" s="5">
        <f t="shared" si="30"/>
        <v>914</v>
      </c>
      <c r="D924" s="19" t="str">
        <f>IF(C924&gt;MAX(БЮДЖЕТ!$C:$C),"",INDEX(БЮДЖЕТ!$P$11:$P$9415,C924))</f>
        <v/>
      </c>
      <c r="E924" s="22">
        <f>IF(D924="",0,IF(COUNTIF(БЮДЖЕТ!$P:$P,D924)=1,0,1))</f>
        <v>0</v>
      </c>
      <c r="F924" s="19" t="str">
        <f>IF($D924="","",INDEX(БЮДЖЕТ!$N:$N,SUMIFS(БЮДЖЕТ!$B:$B,БЮДЖЕТ!$P:$P,$D924)))</f>
        <v/>
      </c>
      <c r="G924" s="19" t="str">
        <f>IF($D924="","",INDEX(БЮДЖЕТ!$X:$X,SUMIFS(БЮДЖЕТ!$B:$B,БЮДЖЕТ!$P:$P,$D924)))</f>
        <v/>
      </c>
      <c r="H924" s="36"/>
      <c r="I924" s="30">
        <f>IF(D924="",0,IF(G924=ФИО!$Q$8,0,SUM(р_дни!$J:$J))+SUMIFS(факт_операции!$L:$L,факт_операции!$D:$D,D924,факт_операции!$I:$I,операции!$F$8)-SUMIFS(факт_операции!$L:$L,факт_операции!$D:$D,D924,факт_операции!$I:$I,операции!$F$9)+SUMIFS(факт_операции!$L:$L,факт_операции!$D:$D,D924,факт_операции!$I:$I,операции!$F$10)-SUMIFS(факт_операции!$L:$L,факт_операции!$D:$D,D924,факт_операции!$I:$I,операции!$F$11))</f>
        <v>0</v>
      </c>
      <c r="J924" s="48">
        <f>ROUND(IF(D924="",0,IF(SUM(р_дни!$J:$J)=0,0,(SUMIFS(БЮДЖЕТ!$V:$V,БЮДЖЕТ!$P:$P,$D924)*IF(G924=ФИО!$Q$8,0,SUM(р_дни!$J:$J))+SUMIFS(факт_операции!$Q:$Q,факт_операции!$D:$D,$D924)*1000)/SUM(р_дни!$J:$J)))/100,0)*100</f>
        <v>0</v>
      </c>
      <c r="K924" s="48">
        <f>IF(D924="",0,SUMIFS(факт_операции!$O:$O,факт_операции!$D:$D,D924)-IF(SUMIFS(факт_операции!$Q:$Q,факт_операции!$D:$D,D924)&lt;&gt;0,SUMIFS(факт_операции!$O:$O,факт_операции!$D:$D,D924,факт_операции!$N:$N,операции!$H$11),0))</f>
        <v>0</v>
      </c>
      <c r="L924" s="48">
        <f>IF(D924="",0,SUMIFS(факт_операции!$T:$T,факт_операции!$D:$D,D924))</f>
        <v>0</v>
      </c>
      <c r="M924" s="86">
        <f t="shared" si="29"/>
        <v>0</v>
      </c>
      <c r="N924" s="36"/>
      <c r="O924" s="92"/>
      <c r="P924" s="96"/>
    </row>
    <row r="925" spans="1:16" x14ac:dyDescent="0.25">
      <c r="A925" s="1"/>
      <c r="B925" s="1"/>
      <c r="C925" s="5">
        <f t="shared" si="30"/>
        <v>915</v>
      </c>
      <c r="D925" s="19" t="str">
        <f>IF(C925&gt;MAX(БЮДЖЕТ!$C:$C),"",INDEX(БЮДЖЕТ!$P$11:$P$9415,C925))</f>
        <v/>
      </c>
      <c r="E925" s="22">
        <f>IF(D925="",0,IF(COUNTIF(БЮДЖЕТ!$P:$P,D925)=1,0,1))</f>
        <v>0</v>
      </c>
      <c r="F925" s="19" t="str">
        <f>IF($D925="","",INDEX(БЮДЖЕТ!$N:$N,SUMIFS(БЮДЖЕТ!$B:$B,БЮДЖЕТ!$P:$P,$D925)))</f>
        <v/>
      </c>
      <c r="G925" s="19" t="str">
        <f>IF($D925="","",INDEX(БЮДЖЕТ!$X:$X,SUMIFS(БЮДЖЕТ!$B:$B,БЮДЖЕТ!$P:$P,$D925)))</f>
        <v/>
      </c>
      <c r="H925" s="36"/>
      <c r="I925" s="30">
        <f>IF(D925="",0,IF(G925=ФИО!$Q$8,0,SUM(р_дни!$J:$J))+SUMIFS(факт_операции!$L:$L,факт_операции!$D:$D,D925,факт_операции!$I:$I,операции!$F$8)-SUMIFS(факт_операции!$L:$L,факт_операции!$D:$D,D925,факт_операции!$I:$I,операции!$F$9)+SUMIFS(факт_операции!$L:$L,факт_операции!$D:$D,D925,факт_операции!$I:$I,операции!$F$10)-SUMIFS(факт_операции!$L:$L,факт_операции!$D:$D,D925,факт_операции!$I:$I,операции!$F$11))</f>
        <v>0</v>
      </c>
      <c r="J925" s="48">
        <f>ROUND(IF(D925="",0,IF(SUM(р_дни!$J:$J)=0,0,(SUMIFS(БЮДЖЕТ!$V:$V,БЮДЖЕТ!$P:$P,$D925)*IF(G925=ФИО!$Q$8,0,SUM(р_дни!$J:$J))+SUMIFS(факт_операции!$Q:$Q,факт_операции!$D:$D,$D925)*1000)/SUM(р_дни!$J:$J)))/100,0)*100</f>
        <v>0</v>
      </c>
      <c r="K925" s="48">
        <f>IF(D925="",0,SUMIFS(факт_операции!$O:$O,факт_операции!$D:$D,D925)-IF(SUMIFS(факт_операции!$Q:$Q,факт_операции!$D:$D,D925)&lt;&gt;0,SUMIFS(факт_операции!$O:$O,факт_операции!$D:$D,D925,факт_операции!$N:$N,операции!$H$11),0))</f>
        <v>0</v>
      </c>
      <c r="L925" s="48">
        <f>IF(D925="",0,SUMIFS(факт_операции!$T:$T,факт_операции!$D:$D,D925))</f>
        <v>0</v>
      </c>
      <c r="M925" s="86">
        <f t="shared" si="29"/>
        <v>0</v>
      </c>
      <c r="N925" s="36"/>
      <c r="O925" s="92"/>
      <c r="P925" s="96"/>
    </row>
    <row r="926" spans="1:16" x14ac:dyDescent="0.25">
      <c r="A926" s="1"/>
      <c r="B926" s="1"/>
      <c r="C926" s="5">
        <f t="shared" si="30"/>
        <v>916</v>
      </c>
      <c r="D926" s="19" t="str">
        <f>IF(C926&gt;MAX(БЮДЖЕТ!$C:$C),"",INDEX(БЮДЖЕТ!$P$11:$P$9415,C926))</f>
        <v/>
      </c>
      <c r="E926" s="22">
        <f>IF(D926="",0,IF(COUNTIF(БЮДЖЕТ!$P:$P,D926)=1,0,1))</f>
        <v>0</v>
      </c>
      <c r="F926" s="19" t="str">
        <f>IF($D926="","",INDEX(БЮДЖЕТ!$N:$N,SUMIFS(БЮДЖЕТ!$B:$B,БЮДЖЕТ!$P:$P,$D926)))</f>
        <v/>
      </c>
      <c r="G926" s="19" t="str">
        <f>IF($D926="","",INDEX(БЮДЖЕТ!$X:$X,SUMIFS(БЮДЖЕТ!$B:$B,БЮДЖЕТ!$P:$P,$D926)))</f>
        <v/>
      </c>
      <c r="H926" s="36"/>
      <c r="I926" s="30">
        <f>IF(D926="",0,IF(G926=ФИО!$Q$8,0,SUM(р_дни!$J:$J))+SUMIFS(факт_операции!$L:$L,факт_операции!$D:$D,D926,факт_операции!$I:$I,операции!$F$8)-SUMIFS(факт_операции!$L:$L,факт_операции!$D:$D,D926,факт_операции!$I:$I,операции!$F$9)+SUMIFS(факт_операции!$L:$L,факт_операции!$D:$D,D926,факт_операции!$I:$I,операции!$F$10)-SUMIFS(факт_операции!$L:$L,факт_операции!$D:$D,D926,факт_операции!$I:$I,операции!$F$11))</f>
        <v>0</v>
      </c>
      <c r="J926" s="48">
        <f>ROUND(IF(D926="",0,IF(SUM(р_дни!$J:$J)=0,0,(SUMIFS(БЮДЖЕТ!$V:$V,БЮДЖЕТ!$P:$P,$D926)*IF(G926=ФИО!$Q$8,0,SUM(р_дни!$J:$J))+SUMIFS(факт_операции!$Q:$Q,факт_операции!$D:$D,$D926)*1000)/SUM(р_дни!$J:$J)))/100,0)*100</f>
        <v>0</v>
      </c>
      <c r="K926" s="48">
        <f>IF(D926="",0,SUMIFS(факт_операции!$O:$O,факт_операции!$D:$D,D926)-IF(SUMIFS(факт_операции!$Q:$Q,факт_операции!$D:$D,D926)&lt;&gt;0,SUMIFS(факт_операции!$O:$O,факт_операции!$D:$D,D926,факт_операции!$N:$N,операции!$H$11),0))</f>
        <v>0</v>
      </c>
      <c r="L926" s="48">
        <f>IF(D926="",0,SUMIFS(факт_операции!$T:$T,факт_операции!$D:$D,D926))</f>
        <v>0</v>
      </c>
      <c r="M926" s="86">
        <f t="shared" si="29"/>
        <v>0</v>
      </c>
      <c r="N926" s="36"/>
      <c r="O926" s="92"/>
      <c r="P926" s="96"/>
    </row>
    <row r="927" spans="1:16" x14ac:dyDescent="0.25">
      <c r="A927" s="1"/>
      <c r="B927" s="1"/>
      <c r="C927" s="5">
        <f t="shared" si="30"/>
        <v>917</v>
      </c>
      <c r="D927" s="19" t="str">
        <f>IF(C927&gt;MAX(БЮДЖЕТ!$C:$C),"",INDEX(БЮДЖЕТ!$P$11:$P$9415,C927))</f>
        <v/>
      </c>
      <c r="E927" s="22">
        <f>IF(D927="",0,IF(COUNTIF(БЮДЖЕТ!$P:$P,D927)=1,0,1))</f>
        <v>0</v>
      </c>
      <c r="F927" s="19" t="str">
        <f>IF($D927="","",INDEX(БЮДЖЕТ!$N:$N,SUMIFS(БЮДЖЕТ!$B:$B,БЮДЖЕТ!$P:$P,$D927)))</f>
        <v/>
      </c>
      <c r="G927" s="19" t="str">
        <f>IF($D927="","",INDEX(БЮДЖЕТ!$X:$X,SUMIFS(БЮДЖЕТ!$B:$B,БЮДЖЕТ!$P:$P,$D927)))</f>
        <v/>
      </c>
      <c r="H927" s="36"/>
      <c r="I927" s="30">
        <f>IF(D927="",0,IF(G927=ФИО!$Q$8,0,SUM(р_дни!$J:$J))+SUMIFS(факт_операции!$L:$L,факт_операции!$D:$D,D927,факт_операции!$I:$I,операции!$F$8)-SUMIFS(факт_операции!$L:$L,факт_операции!$D:$D,D927,факт_операции!$I:$I,операции!$F$9)+SUMIFS(факт_операции!$L:$L,факт_операции!$D:$D,D927,факт_операции!$I:$I,операции!$F$10)-SUMIFS(факт_операции!$L:$L,факт_операции!$D:$D,D927,факт_операции!$I:$I,операции!$F$11))</f>
        <v>0</v>
      </c>
      <c r="J927" s="48">
        <f>ROUND(IF(D927="",0,IF(SUM(р_дни!$J:$J)=0,0,(SUMIFS(БЮДЖЕТ!$V:$V,БЮДЖЕТ!$P:$P,$D927)*IF(G927=ФИО!$Q$8,0,SUM(р_дни!$J:$J))+SUMIFS(факт_операции!$Q:$Q,факт_операции!$D:$D,$D927)*1000)/SUM(р_дни!$J:$J)))/100,0)*100</f>
        <v>0</v>
      </c>
      <c r="K927" s="48">
        <f>IF(D927="",0,SUMIFS(факт_операции!$O:$O,факт_операции!$D:$D,D927)-IF(SUMIFS(факт_операции!$Q:$Q,факт_операции!$D:$D,D927)&lt;&gt;0,SUMIFS(факт_операции!$O:$O,факт_операции!$D:$D,D927,факт_операции!$N:$N,операции!$H$11),0))</f>
        <v>0</v>
      </c>
      <c r="L927" s="48">
        <f>IF(D927="",0,SUMIFS(факт_операции!$T:$T,факт_операции!$D:$D,D927))</f>
        <v>0</v>
      </c>
      <c r="M927" s="86">
        <f t="shared" si="29"/>
        <v>0</v>
      </c>
      <c r="N927" s="36"/>
      <c r="O927" s="92"/>
      <c r="P927" s="96"/>
    </row>
    <row r="928" spans="1:16" x14ac:dyDescent="0.25">
      <c r="A928" s="1"/>
      <c r="B928" s="1"/>
      <c r="C928" s="5">
        <f t="shared" si="30"/>
        <v>918</v>
      </c>
      <c r="D928" s="19" t="str">
        <f>IF(C928&gt;MAX(БЮДЖЕТ!$C:$C),"",INDEX(БЮДЖЕТ!$P$11:$P$9415,C928))</f>
        <v/>
      </c>
      <c r="E928" s="22">
        <f>IF(D928="",0,IF(COUNTIF(БЮДЖЕТ!$P:$P,D928)=1,0,1))</f>
        <v>0</v>
      </c>
      <c r="F928" s="19" t="str">
        <f>IF($D928="","",INDEX(БЮДЖЕТ!$N:$N,SUMIFS(БЮДЖЕТ!$B:$B,БЮДЖЕТ!$P:$P,$D928)))</f>
        <v/>
      </c>
      <c r="G928" s="19" t="str">
        <f>IF($D928="","",INDEX(БЮДЖЕТ!$X:$X,SUMIFS(БЮДЖЕТ!$B:$B,БЮДЖЕТ!$P:$P,$D928)))</f>
        <v/>
      </c>
      <c r="H928" s="36"/>
      <c r="I928" s="30">
        <f>IF(D928="",0,IF(G928=ФИО!$Q$8,0,SUM(р_дни!$J:$J))+SUMIFS(факт_операции!$L:$L,факт_операции!$D:$D,D928,факт_операции!$I:$I,операции!$F$8)-SUMIFS(факт_операции!$L:$L,факт_операции!$D:$D,D928,факт_операции!$I:$I,операции!$F$9)+SUMIFS(факт_операции!$L:$L,факт_операции!$D:$D,D928,факт_операции!$I:$I,операции!$F$10)-SUMIFS(факт_операции!$L:$L,факт_операции!$D:$D,D928,факт_операции!$I:$I,операции!$F$11))</f>
        <v>0</v>
      </c>
      <c r="J928" s="48">
        <f>ROUND(IF(D928="",0,IF(SUM(р_дни!$J:$J)=0,0,(SUMIFS(БЮДЖЕТ!$V:$V,БЮДЖЕТ!$P:$P,$D928)*IF(G928=ФИО!$Q$8,0,SUM(р_дни!$J:$J))+SUMIFS(факт_операции!$Q:$Q,факт_операции!$D:$D,$D928)*1000)/SUM(р_дни!$J:$J)))/100,0)*100</f>
        <v>0</v>
      </c>
      <c r="K928" s="48">
        <f>IF(D928="",0,SUMIFS(факт_операции!$O:$O,факт_операции!$D:$D,D928)-IF(SUMIFS(факт_операции!$Q:$Q,факт_операции!$D:$D,D928)&lt;&gt;0,SUMIFS(факт_операции!$O:$O,факт_операции!$D:$D,D928,факт_операции!$N:$N,операции!$H$11),0))</f>
        <v>0</v>
      </c>
      <c r="L928" s="48">
        <f>IF(D928="",0,SUMIFS(факт_операции!$T:$T,факт_операции!$D:$D,D928))</f>
        <v>0</v>
      </c>
      <c r="M928" s="86">
        <f t="shared" si="29"/>
        <v>0</v>
      </c>
      <c r="N928" s="36"/>
      <c r="O928" s="92"/>
      <c r="P928" s="96"/>
    </row>
    <row r="929" spans="1:16" x14ac:dyDescent="0.25">
      <c r="A929" s="1"/>
      <c r="B929" s="1"/>
      <c r="C929" s="5">
        <f t="shared" si="30"/>
        <v>919</v>
      </c>
      <c r="D929" s="19" t="str">
        <f>IF(C929&gt;MAX(БЮДЖЕТ!$C:$C),"",INDEX(БЮДЖЕТ!$P$11:$P$9415,C929))</f>
        <v/>
      </c>
      <c r="E929" s="22">
        <f>IF(D929="",0,IF(COUNTIF(БЮДЖЕТ!$P:$P,D929)=1,0,1))</f>
        <v>0</v>
      </c>
      <c r="F929" s="19" t="str">
        <f>IF($D929="","",INDEX(БЮДЖЕТ!$N:$N,SUMIFS(БЮДЖЕТ!$B:$B,БЮДЖЕТ!$P:$P,$D929)))</f>
        <v/>
      </c>
      <c r="G929" s="19" t="str">
        <f>IF($D929="","",INDEX(БЮДЖЕТ!$X:$X,SUMIFS(БЮДЖЕТ!$B:$B,БЮДЖЕТ!$P:$P,$D929)))</f>
        <v/>
      </c>
      <c r="H929" s="36"/>
      <c r="I929" s="30">
        <f>IF(D929="",0,IF(G929=ФИО!$Q$8,0,SUM(р_дни!$J:$J))+SUMIFS(факт_операции!$L:$L,факт_операции!$D:$D,D929,факт_операции!$I:$I,операции!$F$8)-SUMIFS(факт_операции!$L:$L,факт_операции!$D:$D,D929,факт_операции!$I:$I,операции!$F$9)+SUMIFS(факт_операции!$L:$L,факт_операции!$D:$D,D929,факт_операции!$I:$I,операции!$F$10)-SUMIFS(факт_операции!$L:$L,факт_операции!$D:$D,D929,факт_операции!$I:$I,операции!$F$11))</f>
        <v>0</v>
      </c>
      <c r="J929" s="48">
        <f>ROUND(IF(D929="",0,IF(SUM(р_дни!$J:$J)=0,0,(SUMIFS(БЮДЖЕТ!$V:$V,БЮДЖЕТ!$P:$P,$D929)*IF(G929=ФИО!$Q$8,0,SUM(р_дни!$J:$J))+SUMIFS(факт_операции!$Q:$Q,факт_операции!$D:$D,$D929)*1000)/SUM(р_дни!$J:$J)))/100,0)*100</f>
        <v>0</v>
      </c>
      <c r="K929" s="48">
        <f>IF(D929="",0,SUMIFS(факт_операции!$O:$O,факт_операции!$D:$D,D929)-IF(SUMIFS(факт_операции!$Q:$Q,факт_операции!$D:$D,D929)&lt;&gt;0,SUMIFS(факт_операции!$O:$O,факт_операции!$D:$D,D929,факт_операции!$N:$N,операции!$H$11),0))</f>
        <v>0</v>
      </c>
      <c r="L929" s="48">
        <f>IF(D929="",0,SUMIFS(факт_операции!$T:$T,факт_операции!$D:$D,D929))</f>
        <v>0</v>
      </c>
      <c r="M929" s="86">
        <f t="shared" si="29"/>
        <v>0</v>
      </c>
      <c r="N929" s="36"/>
      <c r="O929" s="92"/>
      <c r="P929" s="96"/>
    </row>
    <row r="930" spans="1:16" x14ac:dyDescent="0.25">
      <c r="A930" s="1"/>
      <c r="B930" s="1"/>
      <c r="C930" s="5">
        <f t="shared" si="30"/>
        <v>920</v>
      </c>
      <c r="D930" s="19" t="str">
        <f>IF(C930&gt;MAX(БЮДЖЕТ!$C:$C),"",INDEX(БЮДЖЕТ!$P$11:$P$9415,C930))</f>
        <v/>
      </c>
      <c r="E930" s="22">
        <f>IF(D930="",0,IF(COUNTIF(БЮДЖЕТ!$P:$P,D930)=1,0,1))</f>
        <v>0</v>
      </c>
      <c r="F930" s="19" t="str">
        <f>IF($D930="","",INDEX(БЮДЖЕТ!$N:$N,SUMIFS(БЮДЖЕТ!$B:$B,БЮДЖЕТ!$P:$P,$D930)))</f>
        <v/>
      </c>
      <c r="G930" s="19" t="str">
        <f>IF($D930="","",INDEX(БЮДЖЕТ!$X:$X,SUMIFS(БЮДЖЕТ!$B:$B,БЮДЖЕТ!$P:$P,$D930)))</f>
        <v/>
      </c>
      <c r="H930" s="36"/>
      <c r="I930" s="30">
        <f>IF(D930="",0,IF(G930=ФИО!$Q$8,0,SUM(р_дни!$J:$J))+SUMIFS(факт_операции!$L:$L,факт_операции!$D:$D,D930,факт_операции!$I:$I,операции!$F$8)-SUMIFS(факт_операции!$L:$L,факт_операции!$D:$D,D930,факт_операции!$I:$I,операции!$F$9)+SUMIFS(факт_операции!$L:$L,факт_операции!$D:$D,D930,факт_операции!$I:$I,операции!$F$10)-SUMIFS(факт_операции!$L:$L,факт_операции!$D:$D,D930,факт_операции!$I:$I,операции!$F$11))</f>
        <v>0</v>
      </c>
      <c r="J930" s="48">
        <f>ROUND(IF(D930="",0,IF(SUM(р_дни!$J:$J)=0,0,(SUMIFS(БЮДЖЕТ!$V:$V,БЮДЖЕТ!$P:$P,$D930)*IF(G930=ФИО!$Q$8,0,SUM(р_дни!$J:$J))+SUMIFS(факт_операции!$Q:$Q,факт_операции!$D:$D,$D930)*1000)/SUM(р_дни!$J:$J)))/100,0)*100</f>
        <v>0</v>
      </c>
      <c r="K930" s="48">
        <f>IF(D930="",0,SUMIFS(факт_операции!$O:$O,факт_операции!$D:$D,D930)-IF(SUMIFS(факт_операции!$Q:$Q,факт_операции!$D:$D,D930)&lt;&gt;0,SUMIFS(факт_операции!$O:$O,факт_операции!$D:$D,D930,факт_операции!$N:$N,операции!$H$11),0))</f>
        <v>0</v>
      </c>
      <c r="L930" s="48">
        <f>IF(D930="",0,SUMIFS(факт_операции!$T:$T,факт_операции!$D:$D,D930))</f>
        <v>0</v>
      </c>
      <c r="M930" s="86">
        <f t="shared" si="29"/>
        <v>0</v>
      </c>
      <c r="N930" s="36"/>
      <c r="O930" s="92"/>
      <c r="P930" s="96"/>
    </row>
    <row r="931" spans="1:16" x14ac:dyDescent="0.25">
      <c r="A931" s="1"/>
      <c r="B931" s="1"/>
      <c r="C931" s="5">
        <f t="shared" si="30"/>
        <v>921</v>
      </c>
      <c r="D931" s="19" t="str">
        <f>IF(C931&gt;MAX(БЮДЖЕТ!$C:$C),"",INDEX(БЮДЖЕТ!$P$11:$P$9415,C931))</f>
        <v/>
      </c>
      <c r="E931" s="22">
        <f>IF(D931="",0,IF(COUNTIF(БЮДЖЕТ!$P:$P,D931)=1,0,1))</f>
        <v>0</v>
      </c>
      <c r="F931" s="19" t="str">
        <f>IF($D931="","",INDEX(БЮДЖЕТ!$N:$N,SUMIFS(БЮДЖЕТ!$B:$B,БЮДЖЕТ!$P:$P,$D931)))</f>
        <v/>
      </c>
      <c r="G931" s="19" t="str">
        <f>IF($D931="","",INDEX(БЮДЖЕТ!$X:$X,SUMIFS(БЮДЖЕТ!$B:$B,БЮДЖЕТ!$P:$P,$D931)))</f>
        <v/>
      </c>
      <c r="H931" s="36"/>
      <c r="I931" s="30">
        <f>IF(D931="",0,IF(G931=ФИО!$Q$8,0,SUM(р_дни!$J:$J))+SUMIFS(факт_операции!$L:$L,факт_операции!$D:$D,D931,факт_операции!$I:$I,операции!$F$8)-SUMIFS(факт_операции!$L:$L,факт_операции!$D:$D,D931,факт_операции!$I:$I,операции!$F$9)+SUMIFS(факт_операции!$L:$L,факт_операции!$D:$D,D931,факт_операции!$I:$I,операции!$F$10)-SUMIFS(факт_операции!$L:$L,факт_операции!$D:$D,D931,факт_операции!$I:$I,операции!$F$11))</f>
        <v>0</v>
      </c>
      <c r="J931" s="48">
        <f>ROUND(IF(D931="",0,IF(SUM(р_дни!$J:$J)=0,0,(SUMIFS(БЮДЖЕТ!$V:$V,БЮДЖЕТ!$P:$P,$D931)*IF(G931=ФИО!$Q$8,0,SUM(р_дни!$J:$J))+SUMIFS(факт_операции!$Q:$Q,факт_операции!$D:$D,$D931)*1000)/SUM(р_дни!$J:$J)))/100,0)*100</f>
        <v>0</v>
      </c>
      <c r="K931" s="48">
        <f>IF(D931="",0,SUMIFS(факт_операции!$O:$O,факт_операции!$D:$D,D931)-IF(SUMIFS(факт_операции!$Q:$Q,факт_операции!$D:$D,D931)&lt;&gt;0,SUMIFS(факт_операции!$O:$O,факт_операции!$D:$D,D931,факт_операции!$N:$N,операции!$H$11),0))</f>
        <v>0</v>
      </c>
      <c r="L931" s="48">
        <f>IF(D931="",0,SUMIFS(факт_операции!$T:$T,факт_операции!$D:$D,D931))</f>
        <v>0</v>
      </c>
      <c r="M931" s="86">
        <f t="shared" si="29"/>
        <v>0</v>
      </c>
      <c r="N931" s="36"/>
      <c r="O931" s="92"/>
      <c r="P931" s="96"/>
    </row>
    <row r="932" spans="1:16" x14ac:dyDescent="0.25">
      <c r="A932" s="1"/>
      <c r="B932" s="1"/>
      <c r="C932" s="5">
        <f t="shared" si="30"/>
        <v>922</v>
      </c>
      <c r="D932" s="19" t="str">
        <f>IF(C932&gt;MAX(БЮДЖЕТ!$C:$C),"",INDEX(БЮДЖЕТ!$P$11:$P$9415,C932))</f>
        <v/>
      </c>
      <c r="E932" s="22">
        <f>IF(D932="",0,IF(COUNTIF(БЮДЖЕТ!$P:$P,D932)=1,0,1))</f>
        <v>0</v>
      </c>
      <c r="F932" s="19" t="str">
        <f>IF($D932="","",INDEX(БЮДЖЕТ!$N:$N,SUMIFS(БЮДЖЕТ!$B:$B,БЮДЖЕТ!$P:$P,$D932)))</f>
        <v/>
      </c>
      <c r="G932" s="19" t="str">
        <f>IF($D932="","",INDEX(БЮДЖЕТ!$X:$X,SUMIFS(БЮДЖЕТ!$B:$B,БЮДЖЕТ!$P:$P,$D932)))</f>
        <v/>
      </c>
      <c r="H932" s="36"/>
      <c r="I932" s="30">
        <f>IF(D932="",0,IF(G932=ФИО!$Q$8,0,SUM(р_дни!$J:$J))+SUMIFS(факт_операции!$L:$L,факт_операции!$D:$D,D932,факт_операции!$I:$I,операции!$F$8)-SUMIFS(факт_операции!$L:$L,факт_операции!$D:$D,D932,факт_операции!$I:$I,операции!$F$9)+SUMIFS(факт_операции!$L:$L,факт_операции!$D:$D,D932,факт_операции!$I:$I,операции!$F$10)-SUMIFS(факт_операции!$L:$L,факт_операции!$D:$D,D932,факт_операции!$I:$I,операции!$F$11))</f>
        <v>0</v>
      </c>
      <c r="J932" s="48">
        <f>ROUND(IF(D932="",0,IF(SUM(р_дни!$J:$J)=0,0,(SUMIFS(БЮДЖЕТ!$V:$V,БЮДЖЕТ!$P:$P,$D932)*IF(G932=ФИО!$Q$8,0,SUM(р_дни!$J:$J))+SUMIFS(факт_операции!$Q:$Q,факт_операции!$D:$D,$D932)*1000)/SUM(р_дни!$J:$J)))/100,0)*100</f>
        <v>0</v>
      </c>
      <c r="K932" s="48">
        <f>IF(D932="",0,SUMIFS(факт_операции!$O:$O,факт_операции!$D:$D,D932)-IF(SUMIFS(факт_операции!$Q:$Q,факт_операции!$D:$D,D932)&lt;&gt;0,SUMIFS(факт_операции!$O:$O,факт_операции!$D:$D,D932,факт_операции!$N:$N,операции!$H$11),0))</f>
        <v>0</v>
      </c>
      <c r="L932" s="48">
        <f>IF(D932="",0,SUMIFS(факт_операции!$T:$T,факт_операции!$D:$D,D932))</f>
        <v>0</v>
      </c>
      <c r="M932" s="86">
        <f t="shared" si="29"/>
        <v>0</v>
      </c>
      <c r="N932" s="36"/>
      <c r="O932" s="92"/>
      <c r="P932" s="96"/>
    </row>
    <row r="933" spans="1:16" x14ac:dyDescent="0.25">
      <c r="A933" s="1"/>
      <c r="B933" s="1"/>
      <c r="C933" s="5">
        <f t="shared" si="30"/>
        <v>923</v>
      </c>
      <c r="D933" s="19" t="str">
        <f>IF(C933&gt;MAX(БЮДЖЕТ!$C:$C),"",INDEX(БЮДЖЕТ!$P$11:$P$9415,C933))</f>
        <v/>
      </c>
      <c r="E933" s="22">
        <f>IF(D933="",0,IF(COUNTIF(БЮДЖЕТ!$P:$P,D933)=1,0,1))</f>
        <v>0</v>
      </c>
      <c r="F933" s="19" t="str">
        <f>IF($D933="","",INDEX(БЮДЖЕТ!$N:$N,SUMIFS(БЮДЖЕТ!$B:$B,БЮДЖЕТ!$P:$P,$D933)))</f>
        <v/>
      </c>
      <c r="G933" s="19" t="str">
        <f>IF($D933="","",INDEX(БЮДЖЕТ!$X:$X,SUMIFS(БЮДЖЕТ!$B:$B,БЮДЖЕТ!$P:$P,$D933)))</f>
        <v/>
      </c>
      <c r="H933" s="36"/>
      <c r="I933" s="30">
        <f>IF(D933="",0,IF(G933=ФИО!$Q$8,0,SUM(р_дни!$J:$J))+SUMIFS(факт_операции!$L:$L,факт_операции!$D:$D,D933,факт_операции!$I:$I,операции!$F$8)-SUMIFS(факт_операции!$L:$L,факт_операции!$D:$D,D933,факт_операции!$I:$I,операции!$F$9)+SUMIFS(факт_операции!$L:$L,факт_операции!$D:$D,D933,факт_операции!$I:$I,операции!$F$10)-SUMIFS(факт_операции!$L:$L,факт_операции!$D:$D,D933,факт_операции!$I:$I,операции!$F$11))</f>
        <v>0</v>
      </c>
      <c r="J933" s="48">
        <f>ROUND(IF(D933="",0,IF(SUM(р_дни!$J:$J)=0,0,(SUMIFS(БЮДЖЕТ!$V:$V,БЮДЖЕТ!$P:$P,$D933)*IF(G933=ФИО!$Q$8,0,SUM(р_дни!$J:$J))+SUMIFS(факт_операции!$Q:$Q,факт_операции!$D:$D,$D933)*1000)/SUM(р_дни!$J:$J)))/100,0)*100</f>
        <v>0</v>
      </c>
      <c r="K933" s="48">
        <f>IF(D933="",0,SUMIFS(факт_операции!$O:$O,факт_операции!$D:$D,D933)-IF(SUMIFS(факт_операции!$Q:$Q,факт_операции!$D:$D,D933)&lt;&gt;0,SUMIFS(факт_операции!$O:$O,факт_операции!$D:$D,D933,факт_операции!$N:$N,операции!$H$11),0))</f>
        <v>0</v>
      </c>
      <c r="L933" s="48">
        <f>IF(D933="",0,SUMIFS(факт_операции!$T:$T,факт_операции!$D:$D,D933))</f>
        <v>0</v>
      </c>
      <c r="M933" s="86">
        <f t="shared" si="29"/>
        <v>0</v>
      </c>
      <c r="N933" s="36"/>
      <c r="O933" s="92"/>
      <c r="P933" s="96"/>
    </row>
    <row r="934" spans="1:16" x14ac:dyDescent="0.25">
      <c r="A934" s="1"/>
      <c r="B934" s="1"/>
      <c r="C934" s="5">
        <f t="shared" si="30"/>
        <v>924</v>
      </c>
      <c r="D934" s="19" t="str">
        <f>IF(C934&gt;MAX(БЮДЖЕТ!$C:$C),"",INDEX(БЮДЖЕТ!$P$11:$P$9415,C934))</f>
        <v/>
      </c>
      <c r="E934" s="22">
        <f>IF(D934="",0,IF(COUNTIF(БЮДЖЕТ!$P:$P,D934)=1,0,1))</f>
        <v>0</v>
      </c>
      <c r="F934" s="19" t="str">
        <f>IF($D934="","",INDEX(БЮДЖЕТ!$N:$N,SUMIFS(БЮДЖЕТ!$B:$B,БЮДЖЕТ!$P:$P,$D934)))</f>
        <v/>
      </c>
      <c r="G934" s="19" t="str">
        <f>IF($D934="","",INDEX(БЮДЖЕТ!$X:$X,SUMIFS(БЮДЖЕТ!$B:$B,БЮДЖЕТ!$P:$P,$D934)))</f>
        <v/>
      </c>
      <c r="H934" s="36"/>
      <c r="I934" s="30">
        <f>IF(D934="",0,IF(G934=ФИО!$Q$8,0,SUM(р_дни!$J:$J))+SUMIFS(факт_операции!$L:$L,факт_операции!$D:$D,D934,факт_операции!$I:$I,операции!$F$8)-SUMIFS(факт_операции!$L:$L,факт_операции!$D:$D,D934,факт_операции!$I:$I,операции!$F$9)+SUMIFS(факт_операции!$L:$L,факт_операции!$D:$D,D934,факт_операции!$I:$I,операции!$F$10)-SUMIFS(факт_операции!$L:$L,факт_операции!$D:$D,D934,факт_операции!$I:$I,операции!$F$11))</f>
        <v>0</v>
      </c>
      <c r="J934" s="48">
        <f>ROUND(IF(D934="",0,IF(SUM(р_дни!$J:$J)=0,0,(SUMIFS(БЮДЖЕТ!$V:$V,БЮДЖЕТ!$P:$P,$D934)*IF(G934=ФИО!$Q$8,0,SUM(р_дни!$J:$J))+SUMIFS(факт_операции!$Q:$Q,факт_операции!$D:$D,$D934)*1000)/SUM(р_дни!$J:$J)))/100,0)*100</f>
        <v>0</v>
      </c>
      <c r="K934" s="48">
        <f>IF(D934="",0,SUMIFS(факт_операции!$O:$O,факт_операции!$D:$D,D934)-IF(SUMIFS(факт_операции!$Q:$Q,факт_операции!$D:$D,D934)&lt;&gt;0,SUMIFS(факт_операции!$O:$O,факт_операции!$D:$D,D934,факт_операции!$N:$N,операции!$H$11),0))</f>
        <v>0</v>
      </c>
      <c r="L934" s="48">
        <f>IF(D934="",0,SUMIFS(факт_операции!$T:$T,факт_операции!$D:$D,D934))</f>
        <v>0</v>
      </c>
      <c r="M934" s="86">
        <f t="shared" si="29"/>
        <v>0</v>
      </c>
      <c r="N934" s="36"/>
      <c r="O934" s="92"/>
      <c r="P934" s="96"/>
    </row>
    <row r="935" spans="1:16" x14ac:dyDescent="0.25">
      <c r="A935" s="1"/>
      <c r="B935" s="1"/>
      <c r="C935" s="5">
        <f t="shared" si="30"/>
        <v>925</v>
      </c>
      <c r="D935" s="19" t="str">
        <f>IF(C935&gt;MAX(БЮДЖЕТ!$C:$C),"",INDEX(БЮДЖЕТ!$P$11:$P$9415,C935))</f>
        <v/>
      </c>
      <c r="E935" s="22">
        <f>IF(D935="",0,IF(COUNTIF(БЮДЖЕТ!$P:$P,D935)=1,0,1))</f>
        <v>0</v>
      </c>
      <c r="F935" s="19" t="str">
        <f>IF($D935="","",INDEX(БЮДЖЕТ!$N:$N,SUMIFS(БЮДЖЕТ!$B:$B,БЮДЖЕТ!$P:$P,$D935)))</f>
        <v/>
      </c>
      <c r="G935" s="19" t="str">
        <f>IF($D935="","",INDEX(БЮДЖЕТ!$X:$X,SUMIFS(БЮДЖЕТ!$B:$B,БЮДЖЕТ!$P:$P,$D935)))</f>
        <v/>
      </c>
      <c r="H935" s="36"/>
      <c r="I935" s="30">
        <f>IF(D935="",0,IF(G935=ФИО!$Q$8,0,SUM(р_дни!$J:$J))+SUMIFS(факт_операции!$L:$L,факт_операции!$D:$D,D935,факт_операции!$I:$I,операции!$F$8)-SUMIFS(факт_операции!$L:$L,факт_операции!$D:$D,D935,факт_операции!$I:$I,операции!$F$9)+SUMIFS(факт_операции!$L:$L,факт_операции!$D:$D,D935,факт_операции!$I:$I,операции!$F$10)-SUMIFS(факт_операции!$L:$L,факт_операции!$D:$D,D935,факт_операции!$I:$I,операции!$F$11))</f>
        <v>0</v>
      </c>
      <c r="J935" s="48">
        <f>ROUND(IF(D935="",0,IF(SUM(р_дни!$J:$J)=0,0,(SUMIFS(БЮДЖЕТ!$V:$V,БЮДЖЕТ!$P:$P,$D935)*IF(G935=ФИО!$Q$8,0,SUM(р_дни!$J:$J))+SUMIFS(факт_операции!$Q:$Q,факт_операции!$D:$D,$D935)*1000)/SUM(р_дни!$J:$J)))/100,0)*100</f>
        <v>0</v>
      </c>
      <c r="K935" s="48">
        <f>IF(D935="",0,SUMIFS(факт_операции!$O:$O,факт_операции!$D:$D,D935)-IF(SUMIFS(факт_операции!$Q:$Q,факт_операции!$D:$D,D935)&lt;&gt;0,SUMIFS(факт_операции!$O:$O,факт_операции!$D:$D,D935,факт_операции!$N:$N,операции!$H$11),0))</f>
        <v>0</v>
      </c>
      <c r="L935" s="48">
        <f>IF(D935="",0,SUMIFS(факт_операции!$T:$T,факт_операции!$D:$D,D935))</f>
        <v>0</v>
      </c>
      <c r="M935" s="86">
        <f t="shared" si="29"/>
        <v>0</v>
      </c>
      <c r="N935" s="36"/>
      <c r="O935" s="92"/>
      <c r="P935" s="96"/>
    </row>
    <row r="936" spans="1:16" x14ac:dyDescent="0.25">
      <c r="A936" s="1"/>
      <c r="B936" s="1"/>
      <c r="C936" s="5">
        <f t="shared" si="30"/>
        <v>926</v>
      </c>
      <c r="D936" s="19" t="str">
        <f>IF(C936&gt;MAX(БЮДЖЕТ!$C:$C),"",INDEX(БЮДЖЕТ!$P$11:$P$9415,C936))</f>
        <v/>
      </c>
      <c r="E936" s="22">
        <f>IF(D936="",0,IF(COUNTIF(БЮДЖЕТ!$P:$P,D936)=1,0,1))</f>
        <v>0</v>
      </c>
      <c r="F936" s="19" t="str">
        <f>IF($D936="","",INDEX(БЮДЖЕТ!$N:$N,SUMIFS(БЮДЖЕТ!$B:$B,БЮДЖЕТ!$P:$P,$D936)))</f>
        <v/>
      </c>
      <c r="G936" s="19" t="str">
        <f>IF($D936="","",INDEX(БЮДЖЕТ!$X:$X,SUMIFS(БЮДЖЕТ!$B:$B,БЮДЖЕТ!$P:$P,$D936)))</f>
        <v/>
      </c>
      <c r="H936" s="36"/>
      <c r="I936" s="30">
        <f>IF(D936="",0,IF(G936=ФИО!$Q$8,0,SUM(р_дни!$J:$J))+SUMIFS(факт_операции!$L:$L,факт_операции!$D:$D,D936,факт_операции!$I:$I,операции!$F$8)-SUMIFS(факт_операции!$L:$L,факт_операции!$D:$D,D936,факт_операции!$I:$I,операции!$F$9)+SUMIFS(факт_операции!$L:$L,факт_операции!$D:$D,D936,факт_операции!$I:$I,операции!$F$10)-SUMIFS(факт_операции!$L:$L,факт_операции!$D:$D,D936,факт_операции!$I:$I,операции!$F$11))</f>
        <v>0</v>
      </c>
      <c r="J936" s="48">
        <f>ROUND(IF(D936="",0,IF(SUM(р_дни!$J:$J)=0,0,(SUMIFS(БЮДЖЕТ!$V:$V,БЮДЖЕТ!$P:$P,$D936)*IF(G936=ФИО!$Q$8,0,SUM(р_дни!$J:$J))+SUMIFS(факт_операции!$Q:$Q,факт_операции!$D:$D,$D936)*1000)/SUM(р_дни!$J:$J)))/100,0)*100</f>
        <v>0</v>
      </c>
      <c r="K936" s="48">
        <f>IF(D936="",0,SUMIFS(факт_операции!$O:$O,факт_операции!$D:$D,D936)-IF(SUMIFS(факт_операции!$Q:$Q,факт_операции!$D:$D,D936)&lt;&gt;0,SUMIFS(факт_операции!$O:$O,факт_операции!$D:$D,D936,факт_операции!$N:$N,операции!$H$11),0))</f>
        <v>0</v>
      </c>
      <c r="L936" s="48">
        <f>IF(D936="",0,SUMIFS(факт_операции!$T:$T,факт_операции!$D:$D,D936))</f>
        <v>0</v>
      </c>
      <c r="M936" s="86">
        <f t="shared" si="29"/>
        <v>0</v>
      </c>
      <c r="N936" s="36"/>
      <c r="O936" s="92"/>
      <c r="P936" s="96"/>
    </row>
    <row r="937" spans="1:16" x14ac:dyDescent="0.25">
      <c r="A937" s="1"/>
      <c r="B937" s="1"/>
      <c r="C937" s="5">
        <f t="shared" si="30"/>
        <v>927</v>
      </c>
      <c r="D937" s="19" t="str">
        <f>IF(C937&gt;MAX(БЮДЖЕТ!$C:$C),"",INDEX(БЮДЖЕТ!$P$11:$P$9415,C937))</f>
        <v/>
      </c>
      <c r="E937" s="22">
        <f>IF(D937="",0,IF(COUNTIF(БЮДЖЕТ!$P:$P,D937)=1,0,1))</f>
        <v>0</v>
      </c>
      <c r="F937" s="19" t="str">
        <f>IF($D937="","",INDEX(БЮДЖЕТ!$N:$N,SUMIFS(БЮДЖЕТ!$B:$B,БЮДЖЕТ!$P:$P,$D937)))</f>
        <v/>
      </c>
      <c r="G937" s="19" t="str">
        <f>IF($D937="","",INDEX(БЮДЖЕТ!$X:$X,SUMIFS(БЮДЖЕТ!$B:$B,БЮДЖЕТ!$P:$P,$D937)))</f>
        <v/>
      </c>
      <c r="H937" s="36"/>
      <c r="I937" s="30">
        <f>IF(D937="",0,IF(G937=ФИО!$Q$8,0,SUM(р_дни!$J:$J))+SUMIFS(факт_операции!$L:$L,факт_операции!$D:$D,D937,факт_операции!$I:$I,операции!$F$8)-SUMIFS(факт_операции!$L:$L,факт_операции!$D:$D,D937,факт_операции!$I:$I,операции!$F$9)+SUMIFS(факт_операции!$L:$L,факт_операции!$D:$D,D937,факт_операции!$I:$I,операции!$F$10)-SUMIFS(факт_операции!$L:$L,факт_операции!$D:$D,D937,факт_операции!$I:$I,операции!$F$11))</f>
        <v>0</v>
      </c>
      <c r="J937" s="48">
        <f>ROUND(IF(D937="",0,IF(SUM(р_дни!$J:$J)=0,0,(SUMIFS(БЮДЖЕТ!$V:$V,БЮДЖЕТ!$P:$P,$D937)*IF(G937=ФИО!$Q$8,0,SUM(р_дни!$J:$J))+SUMIFS(факт_операции!$Q:$Q,факт_операции!$D:$D,$D937)*1000)/SUM(р_дни!$J:$J)))/100,0)*100</f>
        <v>0</v>
      </c>
      <c r="K937" s="48">
        <f>IF(D937="",0,SUMIFS(факт_операции!$O:$O,факт_операции!$D:$D,D937)-IF(SUMIFS(факт_операции!$Q:$Q,факт_операции!$D:$D,D937)&lt;&gt;0,SUMIFS(факт_операции!$O:$O,факт_операции!$D:$D,D937,факт_операции!$N:$N,операции!$H$11),0))</f>
        <v>0</v>
      </c>
      <c r="L937" s="48">
        <f>IF(D937="",0,SUMIFS(факт_операции!$T:$T,факт_операции!$D:$D,D937))</f>
        <v>0</v>
      </c>
      <c r="M937" s="86">
        <f t="shared" si="29"/>
        <v>0</v>
      </c>
      <c r="N937" s="36"/>
      <c r="O937" s="92"/>
      <c r="P937" s="96"/>
    </row>
    <row r="938" spans="1:16" x14ac:dyDescent="0.25">
      <c r="A938" s="1"/>
      <c r="B938" s="1"/>
      <c r="C938" s="5">
        <f t="shared" si="30"/>
        <v>928</v>
      </c>
      <c r="D938" s="19" t="str">
        <f>IF(C938&gt;MAX(БЮДЖЕТ!$C:$C),"",INDEX(БЮДЖЕТ!$P$11:$P$9415,C938))</f>
        <v/>
      </c>
      <c r="E938" s="22">
        <f>IF(D938="",0,IF(COUNTIF(БЮДЖЕТ!$P:$P,D938)=1,0,1))</f>
        <v>0</v>
      </c>
      <c r="F938" s="19" t="str">
        <f>IF($D938="","",INDEX(БЮДЖЕТ!$N:$N,SUMIFS(БЮДЖЕТ!$B:$B,БЮДЖЕТ!$P:$P,$D938)))</f>
        <v/>
      </c>
      <c r="G938" s="19" t="str">
        <f>IF($D938="","",INDEX(БЮДЖЕТ!$X:$X,SUMIFS(БЮДЖЕТ!$B:$B,БЮДЖЕТ!$P:$P,$D938)))</f>
        <v/>
      </c>
      <c r="H938" s="36"/>
      <c r="I938" s="30">
        <f>IF(D938="",0,IF(G938=ФИО!$Q$8,0,SUM(р_дни!$J:$J))+SUMIFS(факт_операции!$L:$L,факт_операции!$D:$D,D938,факт_операции!$I:$I,операции!$F$8)-SUMIFS(факт_операции!$L:$L,факт_операции!$D:$D,D938,факт_операции!$I:$I,операции!$F$9)+SUMIFS(факт_операции!$L:$L,факт_операции!$D:$D,D938,факт_операции!$I:$I,операции!$F$10)-SUMIFS(факт_операции!$L:$L,факт_операции!$D:$D,D938,факт_операции!$I:$I,операции!$F$11))</f>
        <v>0</v>
      </c>
      <c r="J938" s="48">
        <f>ROUND(IF(D938="",0,IF(SUM(р_дни!$J:$J)=0,0,(SUMIFS(БЮДЖЕТ!$V:$V,БЮДЖЕТ!$P:$P,$D938)*IF(G938=ФИО!$Q$8,0,SUM(р_дни!$J:$J))+SUMIFS(факт_операции!$Q:$Q,факт_операции!$D:$D,$D938)*1000)/SUM(р_дни!$J:$J)))/100,0)*100</f>
        <v>0</v>
      </c>
      <c r="K938" s="48">
        <f>IF(D938="",0,SUMIFS(факт_операции!$O:$O,факт_операции!$D:$D,D938)-IF(SUMIFS(факт_операции!$Q:$Q,факт_операции!$D:$D,D938)&lt;&gt;0,SUMIFS(факт_операции!$O:$O,факт_операции!$D:$D,D938,факт_операции!$N:$N,операции!$H$11),0))</f>
        <v>0</v>
      </c>
      <c r="L938" s="48">
        <f>IF(D938="",0,SUMIFS(факт_операции!$T:$T,факт_операции!$D:$D,D938))</f>
        <v>0</v>
      </c>
      <c r="M938" s="86">
        <f t="shared" si="29"/>
        <v>0</v>
      </c>
      <c r="N938" s="36"/>
      <c r="O938" s="92"/>
      <c r="P938" s="96"/>
    </row>
    <row r="939" spans="1:16" x14ac:dyDescent="0.25">
      <c r="A939" s="1"/>
      <c r="B939" s="1"/>
      <c r="C939" s="5">
        <f t="shared" si="30"/>
        <v>929</v>
      </c>
      <c r="D939" s="19" t="str">
        <f>IF(C939&gt;MAX(БЮДЖЕТ!$C:$C),"",INDEX(БЮДЖЕТ!$P$11:$P$9415,C939))</f>
        <v/>
      </c>
      <c r="E939" s="22">
        <f>IF(D939="",0,IF(COUNTIF(БЮДЖЕТ!$P:$P,D939)=1,0,1))</f>
        <v>0</v>
      </c>
      <c r="F939" s="19" t="str">
        <f>IF($D939="","",INDEX(БЮДЖЕТ!$N:$N,SUMIFS(БЮДЖЕТ!$B:$B,БЮДЖЕТ!$P:$P,$D939)))</f>
        <v/>
      </c>
      <c r="G939" s="19" t="str">
        <f>IF($D939="","",INDEX(БЮДЖЕТ!$X:$X,SUMIFS(БЮДЖЕТ!$B:$B,БЮДЖЕТ!$P:$P,$D939)))</f>
        <v/>
      </c>
      <c r="H939" s="36"/>
      <c r="I939" s="30">
        <f>IF(D939="",0,IF(G939=ФИО!$Q$8,0,SUM(р_дни!$J:$J))+SUMIFS(факт_операции!$L:$L,факт_операции!$D:$D,D939,факт_операции!$I:$I,операции!$F$8)-SUMIFS(факт_операции!$L:$L,факт_операции!$D:$D,D939,факт_операции!$I:$I,операции!$F$9)+SUMIFS(факт_операции!$L:$L,факт_операции!$D:$D,D939,факт_операции!$I:$I,операции!$F$10)-SUMIFS(факт_операции!$L:$L,факт_операции!$D:$D,D939,факт_операции!$I:$I,операции!$F$11))</f>
        <v>0</v>
      </c>
      <c r="J939" s="48">
        <f>ROUND(IF(D939="",0,IF(SUM(р_дни!$J:$J)=0,0,(SUMIFS(БЮДЖЕТ!$V:$V,БЮДЖЕТ!$P:$P,$D939)*IF(G939=ФИО!$Q$8,0,SUM(р_дни!$J:$J))+SUMIFS(факт_операции!$Q:$Q,факт_операции!$D:$D,$D939)*1000)/SUM(р_дни!$J:$J)))/100,0)*100</f>
        <v>0</v>
      </c>
      <c r="K939" s="48">
        <f>IF(D939="",0,SUMIFS(факт_операции!$O:$O,факт_операции!$D:$D,D939)-IF(SUMIFS(факт_операции!$Q:$Q,факт_операции!$D:$D,D939)&lt;&gt;0,SUMIFS(факт_операции!$O:$O,факт_операции!$D:$D,D939,факт_операции!$N:$N,операции!$H$11),0))</f>
        <v>0</v>
      </c>
      <c r="L939" s="48">
        <f>IF(D939="",0,SUMIFS(факт_операции!$T:$T,факт_операции!$D:$D,D939))</f>
        <v>0</v>
      </c>
      <c r="M939" s="86">
        <f t="shared" si="29"/>
        <v>0</v>
      </c>
      <c r="N939" s="36"/>
      <c r="O939" s="92"/>
      <c r="P939" s="96"/>
    </row>
    <row r="940" spans="1:16" x14ac:dyDescent="0.25">
      <c r="A940" s="1"/>
      <c r="B940" s="1"/>
      <c r="C940" s="5">
        <f t="shared" si="30"/>
        <v>930</v>
      </c>
      <c r="D940" s="19" t="str">
        <f>IF(C940&gt;MAX(БЮДЖЕТ!$C:$C),"",INDEX(БЮДЖЕТ!$P$11:$P$9415,C940))</f>
        <v/>
      </c>
      <c r="E940" s="22">
        <f>IF(D940="",0,IF(COUNTIF(БЮДЖЕТ!$P:$P,D940)=1,0,1))</f>
        <v>0</v>
      </c>
      <c r="F940" s="19" t="str">
        <f>IF($D940="","",INDEX(БЮДЖЕТ!$N:$N,SUMIFS(БЮДЖЕТ!$B:$B,БЮДЖЕТ!$P:$P,$D940)))</f>
        <v/>
      </c>
      <c r="G940" s="19" t="str">
        <f>IF($D940="","",INDEX(БЮДЖЕТ!$X:$X,SUMIFS(БЮДЖЕТ!$B:$B,БЮДЖЕТ!$P:$P,$D940)))</f>
        <v/>
      </c>
      <c r="H940" s="36"/>
      <c r="I940" s="30">
        <f>IF(D940="",0,IF(G940=ФИО!$Q$8,0,SUM(р_дни!$J:$J))+SUMIFS(факт_операции!$L:$L,факт_операции!$D:$D,D940,факт_операции!$I:$I,операции!$F$8)-SUMIFS(факт_операции!$L:$L,факт_операции!$D:$D,D940,факт_операции!$I:$I,операции!$F$9)+SUMIFS(факт_операции!$L:$L,факт_операции!$D:$D,D940,факт_операции!$I:$I,операции!$F$10)-SUMIFS(факт_операции!$L:$L,факт_операции!$D:$D,D940,факт_операции!$I:$I,операции!$F$11))</f>
        <v>0</v>
      </c>
      <c r="J940" s="48">
        <f>ROUND(IF(D940="",0,IF(SUM(р_дни!$J:$J)=0,0,(SUMIFS(БЮДЖЕТ!$V:$V,БЮДЖЕТ!$P:$P,$D940)*IF(G940=ФИО!$Q$8,0,SUM(р_дни!$J:$J))+SUMIFS(факт_операции!$Q:$Q,факт_операции!$D:$D,$D940)*1000)/SUM(р_дни!$J:$J)))/100,0)*100</f>
        <v>0</v>
      </c>
      <c r="K940" s="48">
        <f>IF(D940="",0,SUMIFS(факт_операции!$O:$O,факт_операции!$D:$D,D940)-IF(SUMIFS(факт_операции!$Q:$Q,факт_операции!$D:$D,D940)&lt;&gt;0,SUMIFS(факт_операции!$O:$O,факт_операции!$D:$D,D940,факт_операции!$N:$N,операции!$H$11),0))</f>
        <v>0</v>
      </c>
      <c r="L940" s="48">
        <f>IF(D940="",0,SUMIFS(факт_операции!$T:$T,факт_операции!$D:$D,D940))</f>
        <v>0</v>
      </c>
      <c r="M940" s="86">
        <f t="shared" si="29"/>
        <v>0</v>
      </c>
      <c r="N940" s="36"/>
      <c r="O940" s="92"/>
      <c r="P940" s="96"/>
    </row>
    <row r="941" spans="1:16" x14ac:dyDescent="0.25">
      <c r="A941" s="1"/>
      <c r="B941" s="1"/>
      <c r="C941" s="5">
        <f t="shared" si="30"/>
        <v>931</v>
      </c>
      <c r="D941" s="19" t="str">
        <f>IF(C941&gt;MAX(БЮДЖЕТ!$C:$C),"",INDEX(БЮДЖЕТ!$P$11:$P$9415,C941))</f>
        <v/>
      </c>
      <c r="E941" s="22">
        <f>IF(D941="",0,IF(COUNTIF(БЮДЖЕТ!$P:$P,D941)=1,0,1))</f>
        <v>0</v>
      </c>
      <c r="F941" s="19" t="str">
        <f>IF($D941="","",INDEX(БЮДЖЕТ!$N:$N,SUMIFS(БЮДЖЕТ!$B:$B,БЮДЖЕТ!$P:$P,$D941)))</f>
        <v/>
      </c>
      <c r="G941" s="19" t="str">
        <f>IF($D941="","",INDEX(БЮДЖЕТ!$X:$X,SUMIFS(БЮДЖЕТ!$B:$B,БЮДЖЕТ!$P:$P,$D941)))</f>
        <v/>
      </c>
      <c r="H941" s="36"/>
      <c r="I941" s="30">
        <f>IF(D941="",0,IF(G941=ФИО!$Q$8,0,SUM(р_дни!$J:$J))+SUMIFS(факт_операции!$L:$L,факт_операции!$D:$D,D941,факт_операции!$I:$I,операции!$F$8)-SUMIFS(факт_операции!$L:$L,факт_операции!$D:$D,D941,факт_операции!$I:$I,операции!$F$9)+SUMIFS(факт_операции!$L:$L,факт_операции!$D:$D,D941,факт_операции!$I:$I,операции!$F$10)-SUMIFS(факт_операции!$L:$L,факт_операции!$D:$D,D941,факт_операции!$I:$I,операции!$F$11))</f>
        <v>0</v>
      </c>
      <c r="J941" s="48">
        <f>ROUND(IF(D941="",0,IF(SUM(р_дни!$J:$J)=0,0,(SUMIFS(БЮДЖЕТ!$V:$V,БЮДЖЕТ!$P:$P,$D941)*IF(G941=ФИО!$Q$8,0,SUM(р_дни!$J:$J))+SUMIFS(факт_операции!$Q:$Q,факт_операции!$D:$D,$D941)*1000)/SUM(р_дни!$J:$J)))/100,0)*100</f>
        <v>0</v>
      </c>
      <c r="K941" s="48">
        <f>IF(D941="",0,SUMIFS(факт_операции!$O:$O,факт_операции!$D:$D,D941)-IF(SUMIFS(факт_операции!$Q:$Q,факт_операции!$D:$D,D941)&lt;&gt;0,SUMIFS(факт_операции!$O:$O,факт_операции!$D:$D,D941,факт_операции!$N:$N,операции!$H$11),0))</f>
        <v>0</v>
      </c>
      <c r="L941" s="48">
        <f>IF(D941="",0,SUMIFS(факт_операции!$T:$T,факт_операции!$D:$D,D941))</f>
        <v>0</v>
      </c>
      <c r="M941" s="86">
        <f t="shared" si="29"/>
        <v>0</v>
      </c>
      <c r="N941" s="36"/>
      <c r="O941" s="92"/>
      <c r="P941" s="96"/>
    </row>
    <row r="942" spans="1:16" x14ac:dyDescent="0.25">
      <c r="A942" s="1"/>
      <c r="B942" s="1"/>
      <c r="C942" s="5">
        <f t="shared" si="30"/>
        <v>932</v>
      </c>
      <c r="D942" s="19" t="str">
        <f>IF(C942&gt;MAX(БЮДЖЕТ!$C:$C),"",INDEX(БЮДЖЕТ!$P$11:$P$9415,C942))</f>
        <v/>
      </c>
      <c r="E942" s="22">
        <f>IF(D942="",0,IF(COUNTIF(БЮДЖЕТ!$P:$P,D942)=1,0,1))</f>
        <v>0</v>
      </c>
      <c r="F942" s="19" t="str">
        <f>IF($D942="","",INDEX(БЮДЖЕТ!$N:$N,SUMIFS(БЮДЖЕТ!$B:$B,БЮДЖЕТ!$P:$P,$D942)))</f>
        <v/>
      </c>
      <c r="G942" s="19" t="str">
        <f>IF($D942="","",INDEX(БЮДЖЕТ!$X:$X,SUMIFS(БЮДЖЕТ!$B:$B,БЮДЖЕТ!$P:$P,$D942)))</f>
        <v/>
      </c>
      <c r="H942" s="36"/>
      <c r="I942" s="30">
        <f>IF(D942="",0,IF(G942=ФИО!$Q$8,0,SUM(р_дни!$J:$J))+SUMIFS(факт_операции!$L:$L,факт_операции!$D:$D,D942,факт_операции!$I:$I,операции!$F$8)-SUMIFS(факт_операции!$L:$L,факт_операции!$D:$D,D942,факт_операции!$I:$I,операции!$F$9)+SUMIFS(факт_операции!$L:$L,факт_операции!$D:$D,D942,факт_операции!$I:$I,операции!$F$10)-SUMIFS(факт_операции!$L:$L,факт_операции!$D:$D,D942,факт_операции!$I:$I,операции!$F$11))</f>
        <v>0</v>
      </c>
      <c r="J942" s="48">
        <f>ROUND(IF(D942="",0,IF(SUM(р_дни!$J:$J)=0,0,(SUMIFS(БЮДЖЕТ!$V:$V,БЮДЖЕТ!$P:$P,$D942)*IF(G942=ФИО!$Q$8,0,SUM(р_дни!$J:$J))+SUMIFS(факт_операции!$Q:$Q,факт_операции!$D:$D,$D942)*1000)/SUM(р_дни!$J:$J)))/100,0)*100</f>
        <v>0</v>
      </c>
      <c r="K942" s="48">
        <f>IF(D942="",0,SUMIFS(факт_операции!$O:$O,факт_операции!$D:$D,D942)-IF(SUMIFS(факт_операции!$Q:$Q,факт_операции!$D:$D,D942)&lt;&gt;0,SUMIFS(факт_операции!$O:$O,факт_операции!$D:$D,D942,факт_операции!$N:$N,операции!$H$11),0))</f>
        <v>0</v>
      </c>
      <c r="L942" s="48">
        <f>IF(D942="",0,SUMIFS(факт_операции!$T:$T,факт_операции!$D:$D,D942))</f>
        <v>0</v>
      </c>
      <c r="M942" s="86">
        <f t="shared" si="29"/>
        <v>0</v>
      </c>
      <c r="N942" s="36"/>
      <c r="O942" s="92"/>
      <c r="P942" s="96"/>
    </row>
    <row r="943" spans="1:16" x14ac:dyDescent="0.25">
      <c r="A943" s="1"/>
      <c r="B943" s="1"/>
      <c r="C943" s="5">
        <f t="shared" si="30"/>
        <v>933</v>
      </c>
      <c r="D943" s="19" t="str">
        <f>IF(C943&gt;MAX(БЮДЖЕТ!$C:$C),"",INDEX(БЮДЖЕТ!$P$11:$P$9415,C943))</f>
        <v/>
      </c>
      <c r="E943" s="22">
        <f>IF(D943="",0,IF(COUNTIF(БЮДЖЕТ!$P:$P,D943)=1,0,1))</f>
        <v>0</v>
      </c>
      <c r="F943" s="19" t="str">
        <f>IF($D943="","",INDEX(БЮДЖЕТ!$N:$N,SUMIFS(БЮДЖЕТ!$B:$B,БЮДЖЕТ!$P:$P,$D943)))</f>
        <v/>
      </c>
      <c r="G943" s="19" t="str">
        <f>IF($D943="","",INDEX(БЮДЖЕТ!$X:$X,SUMIFS(БЮДЖЕТ!$B:$B,БЮДЖЕТ!$P:$P,$D943)))</f>
        <v/>
      </c>
      <c r="H943" s="36"/>
      <c r="I943" s="30">
        <f>IF(D943="",0,IF(G943=ФИО!$Q$8,0,SUM(р_дни!$J:$J))+SUMIFS(факт_операции!$L:$L,факт_операции!$D:$D,D943,факт_операции!$I:$I,операции!$F$8)-SUMIFS(факт_операции!$L:$L,факт_операции!$D:$D,D943,факт_операции!$I:$I,операции!$F$9)+SUMIFS(факт_операции!$L:$L,факт_операции!$D:$D,D943,факт_операции!$I:$I,операции!$F$10)-SUMIFS(факт_операции!$L:$L,факт_операции!$D:$D,D943,факт_операции!$I:$I,операции!$F$11))</f>
        <v>0</v>
      </c>
      <c r="J943" s="48">
        <f>ROUND(IF(D943="",0,IF(SUM(р_дни!$J:$J)=0,0,(SUMIFS(БЮДЖЕТ!$V:$V,БЮДЖЕТ!$P:$P,$D943)*IF(G943=ФИО!$Q$8,0,SUM(р_дни!$J:$J))+SUMIFS(факт_операции!$Q:$Q,факт_операции!$D:$D,$D943)*1000)/SUM(р_дни!$J:$J)))/100,0)*100</f>
        <v>0</v>
      </c>
      <c r="K943" s="48">
        <f>IF(D943="",0,SUMIFS(факт_операции!$O:$O,факт_операции!$D:$D,D943)-IF(SUMIFS(факт_операции!$Q:$Q,факт_операции!$D:$D,D943)&lt;&gt;0,SUMIFS(факт_операции!$O:$O,факт_операции!$D:$D,D943,факт_операции!$N:$N,операции!$H$11),0))</f>
        <v>0</v>
      </c>
      <c r="L943" s="48">
        <f>IF(D943="",0,SUMIFS(факт_операции!$T:$T,факт_операции!$D:$D,D943))</f>
        <v>0</v>
      </c>
      <c r="M943" s="86">
        <f t="shared" si="29"/>
        <v>0</v>
      </c>
      <c r="N943" s="36"/>
      <c r="O943" s="92"/>
      <c r="P943" s="96"/>
    </row>
    <row r="944" spans="1:16" x14ac:dyDescent="0.25">
      <c r="A944" s="1"/>
      <c r="B944" s="1"/>
      <c r="C944" s="5">
        <f t="shared" si="30"/>
        <v>934</v>
      </c>
      <c r="D944" s="19" t="str">
        <f>IF(C944&gt;MAX(БЮДЖЕТ!$C:$C),"",INDEX(БЮДЖЕТ!$P$11:$P$9415,C944))</f>
        <v/>
      </c>
      <c r="E944" s="22">
        <f>IF(D944="",0,IF(COUNTIF(БЮДЖЕТ!$P:$P,D944)=1,0,1))</f>
        <v>0</v>
      </c>
      <c r="F944" s="19" t="str">
        <f>IF($D944="","",INDEX(БЮДЖЕТ!$N:$N,SUMIFS(БЮДЖЕТ!$B:$B,БЮДЖЕТ!$P:$P,$D944)))</f>
        <v/>
      </c>
      <c r="G944" s="19" t="str">
        <f>IF($D944="","",INDEX(БЮДЖЕТ!$X:$X,SUMIFS(БЮДЖЕТ!$B:$B,БЮДЖЕТ!$P:$P,$D944)))</f>
        <v/>
      </c>
      <c r="H944" s="36"/>
      <c r="I944" s="30">
        <f>IF(D944="",0,IF(G944=ФИО!$Q$8,0,SUM(р_дни!$J:$J))+SUMIFS(факт_операции!$L:$L,факт_операции!$D:$D,D944,факт_операции!$I:$I,операции!$F$8)-SUMIFS(факт_операции!$L:$L,факт_операции!$D:$D,D944,факт_операции!$I:$I,операции!$F$9)+SUMIFS(факт_операции!$L:$L,факт_операции!$D:$D,D944,факт_операции!$I:$I,операции!$F$10)-SUMIFS(факт_операции!$L:$L,факт_операции!$D:$D,D944,факт_операции!$I:$I,операции!$F$11))</f>
        <v>0</v>
      </c>
      <c r="J944" s="48">
        <f>ROUND(IF(D944="",0,IF(SUM(р_дни!$J:$J)=0,0,(SUMIFS(БЮДЖЕТ!$V:$V,БЮДЖЕТ!$P:$P,$D944)*IF(G944=ФИО!$Q$8,0,SUM(р_дни!$J:$J))+SUMIFS(факт_операции!$Q:$Q,факт_операции!$D:$D,$D944)*1000)/SUM(р_дни!$J:$J)))/100,0)*100</f>
        <v>0</v>
      </c>
      <c r="K944" s="48">
        <f>IF(D944="",0,SUMIFS(факт_операции!$O:$O,факт_операции!$D:$D,D944)-IF(SUMIFS(факт_операции!$Q:$Q,факт_операции!$D:$D,D944)&lt;&gt;0,SUMIFS(факт_операции!$O:$O,факт_операции!$D:$D,D944,факт_операции!$N:$N,операции!$H$11),0))</f>
        <v>0</v>
      </c>
      <c r="L944" s="48">
        <f>IF(D944="",0,SUMIFS(факт_операции!$T:$T,факт_операции!$D:$D,D944))</f>
        <v>0</v>
      </c>
      <c r="M944" s="86">
        <f t="shared" si="29"/>
        <v>0</v>
      </c>
      <c r="N944" s="36"/>
      <c r="O944" s="92"/>
      <c r="P944" s="96"/>
    </row>
    <row r="945" spans="1:16" x14ac:dyDescent="0.25">
      <c r="A945" s="1"/>
      <c r="B945" s="1"/>
      <c r="C945" s="5">
        <f t="shared" si="30"/>
        <v>935</v>
      </c>
      <c r="D945" s="19" t="str">
        <f>IF(C945&gt;MAX(БЮДЖЕТ!$C:$C),"",INDEX(БЮДЖЕТ!$P$11:$P$9415,C945))</f>
        <v/>
      </c>
      <c r="E945" s="22">
        <f>IF(D945="",0,IF(COUNTIF(БЮДЖЕТ!$P:$P,D945)=1,0,1))</f>
        <v>0</v>
      </c>
      <c r="F945" s="19" t="str">
        <f>IF($D945="","",INDEX(БЮДЖЕТ!$N:$N,SUMIFS(БЮДЖЕТ!$B:$B,БЮДЖЕТ!$P:$P,$D945)))</f>
        <v/>
      </c>
      <c r="G945" s="19" t="str">
        <f>IF($D945="","",INDEX(БЮДЖЕТ!$X:$X,SUMIFS(БЮДЖЕТ!$B:$B,БЮДЖЕТ!$P:$P,$D945)))</f>
        <v/>
      </c>
      <c r="H945" s="36"/>
      <c r="I945" s="30">
        <f>IF(D945="",0,IF(G945=ФИО!$Q$8,0,SUM(р_дни!$J:$J))+SUMIFS(факт_операции!$L:$L,факт_операции!$D:$D,D945,факт_операции!$I:$I,операции!$F$8)-SUMIFS(факт_операции!$L:$L,факт_операции!$D:$D,D945,факт_операции!$I:$I,операции!$F$9)+SUMIFS(факт_операции!$L:$L,факт_операции!$D:$D,D945,факт_операции!$I:$I,операции!$F$10)-SUMIFS(факт_операции!$L:$L,факт_операции!$D:$D,D945,факт_операции!$I:$I,операции!$F$11))</f>
        <v>0</v>
      </c>
      <c r="J945" s="48">
        <f>ROUND(IF(D945="",0,IF(SUM(р_дни!$J:$J)=0,0,(SUMIFS(БЮДЖЕТ!$V:$V,БЮДЖЕТ!$P:$P,$D945)*IF(G945=ФИО!$Q$8,0,SUM(р_дни!$J:$J))+SUMIFS(факт_операции!$Q:$Q,факт_операции!$D:$D,$D945)*1000)/SUM(р_дни!$J:$J)))/100,0)*100</f>
        <v>0</v>
      </c>
      <c r="K945" s="48">
        <f>IF(D945="",0,SUMIFS(факт_операции!$O:$O,факт_операции!$D:$D,D945)-IF(SUMIFS(факт_операции!$Q:$Q,факт_операции!$D:$D,D945)&lt;&gt;0,SUMIFS(факт_операции!$O:$O,факт_операции!$D:$D,D945,факт_операции!$N:$N,операции!$H$11),0))</f>
        <v>0</v>
      </c>
      <c r="L945" s="48">
        <f>IF(D945="",0,SUMIFS(факт_операции!$T:$T,факт_операции!$D:$D,D945))</f>
        <v>0</v>
      </c>
      <c r="M945" s="86">
        <f t="shared" si="29"/>
        <v>0</v>
      </c>
      <c r="N945" s="36"/>
      <c r="O945" s="92"/>
      <c r="P945" s="96"/>
    </row>
    <row r="946" spans="1:16" x14ac:dyDescent="0.25">
      <c r="A946" s="1"/>
      <c r="B946" s="1"/>
      <c r="C946" s="5">
        <f t="shared" si="30"/>
        <v>936</v>
      </c>
      <c r="D946" s="19" t="str">
        <f>IF(C946&gt;MAX(БЮДЖЕТ!$C:$C),"",INDEX(БЮДЖЕТ!$P$11:$P$9415,C946))</f>
        <v/>
      </c>
      <c r="E946" s="22">
        <f>IF(D946="",0,IF(COUNTIF(БЮДЖЕТ!$P:$P,D946)=1,0,1))</f>
        <v>0</v>
      </c>
      <c r="F946" s="19" t="str">
        <f>IF($D946="","",INDEX(БЮДЖЕТ!$N:$N,SUMIFS(БЮДЖЕТ!$B:$B,БЮДЖЕТ!$P:$P,$D946)))</f>
        <v/>
      </c>
      <c r="G946" s="19" t="str">
        <f>IF($D946="","",INDEX(БЮДЖЕТ!$X:$X,SUMIFS(БЮДЖЕТ!$B:$B,БЮДЖЕТ!$P:$P,$D946)))</f>
        <v/>
      </c>
      <c r="H946" s="36"/>
      <c r="I946" s="30">
        <f>IF(D946="",0,IF(G946=ФИО!$Q$8,0,SUM(р_дни!$J:$J))+SUMIFS(факт_операции!$L:$L,факт_операции!$D:$D,D946,факт_операции!$I:$I,операции!$F$8)-SUMIFS(факт_операции!$L:$L,факт_операции!$D:$D,D946,факт_операции!$I:$I,операции!$F$9)+SUMIFS(факт_операции!$L:$L,факт_операции!$D:$D,D946,факт_операции!$I:$I,операции!$F$10)-SUMIFS(факт_операции!$L:$L,факт_операции!$D:$D,D946,факт_операции!$I:$I,операции!$F$11))</f>
        <v>0</v>
      </c>
      <c r="J946" s="48">
        <f>ROUND(IF(D946="",0,IF(SUM(р_дни!$J:$J)=0,0,(SUMIFS(БЮДЖЕТ!$V:$V,БЮДЖЕТ!$P:$P,$D946)*IF(G946=ФИО!$Q$8,0,SUM(р_дни!$J:$J))+SUMIFS(факт_операции!$Q:$Q,факт_операции!$D:$D,$D946)*1000)/SUM(р_дни!$J:$J)))/100,0)*100</f>
        <v>0</v>
      </c>
      <c r="K946" s="48">
        <f>IF(D946="",0,SUMIFS(факт_операции!$O:$O,факт_операции!$D:$D,D946)-IF(SUMIFS(факт_операции!$Q:$Q,факт_операции!$D:$D,D946)&lt;&gt;0,SUMIFS(факт_операции!$O:$O,факт_операции!$D:$D,D946,факт_операции!$N:$N,операции!$H$11),0))</f>
        <v>0</v>
      </c>
      <c r="L946" s="48">
        <f>IF(D946="",0,SUMIFS(факт_операции!$T:$T,факт_операции!$D:$D,D946))</f>
        <v>0</v>
      </c>
      <c r="M946" s="86">
        <f t="shared" si="29"/>
        <v>0</v>
      </c>
      <c r="N946" s="36"/>
      <c r="O946" s="92"/>
      <c r="P946" s="96"/>
    </row>
    <row r="947" spans="1:16" x14ac:dyDescent="0.25">
      <c r="A947" s="1"/>
      <c r="B947" s="1"/>
      <c r="C947" s="5">
        <f t="shared" si="30"/>
        <v>937</v>
      </c>
      <c r="D947" s="19" t="str">
        <f>IF(C947&gt;MAX(БЮДЖЕТ!$C:$C),"",INDEX(БЮДЖЕТ!$P$11:$P$9415,C947))</f>
        <v/>
      </c>
      <c r="E947" s="22">
        <f>IF(D947="",0,IF(COUNTIF(БЮДЖЕТ!$P:$P,D947)=1,0,1))</f>
        <v>0</v>
      </c>
      <c r="F947" s="19" t="str">
        <f>IF($D947="","",INDEX(БЮДЖЕТ!$N:$N,SUMIFS(БЮДЖЕТ!$B:$B,БЮДЖЕТ!$P:$P,$D947)))</f>
        <v/>
      </c>
      <c r="G947" s="19" t="str">
        <f>IF($D947="","",INDEX(БЮДЖЕТ!$X:$X,SUMIFS(БЮДЖЕТ!$B:$B,БЮДЖЕТ!$P:$P,$D947)))</f>
        <v/>
      </c>
      <c r="H947" s="36"/>
      <c r="I947" s="30">
        <f>IF(D947="",0,IF(G947=ФИО!$Q$8,0,SUM(р_дни!$J:$J))+SUMIFS(факт_операции!$L:$L,факт_операции!$D:$D,D947,факт_операции!$I:$I,операции!$F$8)-SUMIFS(факт_операции!$L:$L,факт_операции!$D:$D,D947,факт_операции!$I:$I,операции!$F$9)+SUMIFS(факт_операции!$L:$L,факт_операции!$D:$D,D947,факт_операции!$I:$I,операции!$F$10)-SUMIFS(факт_операции!$L:$L,факт_операции!$D:$D,D947,факт_операции!$I:$I,операции!$F$11))</f>
        <v>0</v>
      </c>
      <c r="J947" s="48">
        <f>ROUND(IF(D947="",0,IF(SUM(р_дни!$J:$J)=0,0,(SUMIFS(БЮДЖЕТ!$V:$V,БЮДЖЕТ!$P:$P,$D947)*IF(G947=ФИО!$Q$8,0,SUM(р_дни!$J:$J))+SUMIFS(факт_операции!$Q:$Q,факт_операции!$D:$D,$D947)*1000)/SUM(р_дни!$J:$J)))/100,0)*100</f>
        <v>0</v>
      </c>
      <c r="K947" s="48">
        <f>IF(D947="",0,SUMIFS(факт_операции!$O:$O,факт_операции!$D:$D,D947)-IF(SUMIFS(факт_операции!$Q:$Q,факт_операции!$D:$D,D947)&lt;&gt;0,SUMIFS(факт_операции!$O:$O,факт_операции!$D:$D,D947,факт_операции!$N:$N,операции!$H$11),0))</f>
        <v>0</v>
      </c>
      <c r="L947" s="48">
        <f>IF(D947="",0,SUMIFS(факт_операции!$T:$T,факт_операции!$D:$D,D947))</f>
        <v>0</v>
      </c>
      <c r="M947" s="86">
        <f t="shared" si="29"/>
        <v>0</v>
      </c>
      <c r="N947" s="36"/>
      <c r="O947" s="92"/>
      <c r="P947" s="96"/>
    </row>
    <row r="948" spans="1:16" x14ac:dyDescent="0.25">
      <c r="A948" s="1"/>
      <c r="B948" s="1"/>
      <c r="C948" s="5">
        <f t="shared" si="30"/>
        <v>938</v>
      </c>
      <c r="D948" s="19" t="str">
        <f>IF(C948&gt;MAX(БЮДЖЕТ!$C:$C),"",INDEX(БЮДЖЕТ!$P$11:$P$9415,C948))</f>
        <v/>
      </c>
      <c r="E948" s="22">
        <f>IF(D948="",0,IF(COUNTIF(БЮДЖЕТ!$P:$P,D948)=1,0,1))</f>
        <v>0</v>
      </c>
      <c r="F948" s="19" t="str">
        <f>IF($D948="","",INDEX(БЮДЖЕТ!$N:$N,SUMIFS(БЮДЖЕТ!$B:$B,БЮДЖЕТ!$P:$P,$D948)))</f>
        <v/>
      </c>
      <c r="G948" s="19" t="str">
        <f>IF($D948="","",INDEX(БЮДЖЕТ!$X:$X,SUMIFS(БЮДЖЕТ!$B:$B,БЮДЖЕТ!$P:$P,$D948)))</f>
        <v/>
      </c>
      <c r="H948" s="36"/>
      <c r="I948" s="30">
        <f>IF(D948="",0,IF(G948=ФИО!$Q$8,0,SUM(р_дни!$J:$J))+SUMIFS(факт_операции!$L:$L,факт_операции!$D:$D,D948,факт_операции!$I:$I,операции!$F$8)-SUMIFS(факт_операции!$L:$L,факт_операции!$D:$D,D948,факт_операции!$I:$I,операции!$F$9)+SUMIFS(факт_операции!$L:$L,факт_операции!$D:$D,D948,факт_операции!$I:$I,операции!$F$10)-SUMIFS(факт_операции!$L:$L,факт_операции!$D:$D,D948,факт_операции!$I:$I,операции!$F$11))</f>
        <v>0</v>
      </c>
      <c r="J948" s="48">
        <f>ROUND(IF(D948="",0,IF(SUM(р_дни!$J:$J)=0,0,(SUMIFS(БЮДЖЕТ!$V:$V,БЮДЖЕТ!$P:$P,$D948)*IF(G948=ФИО!$Q$8,0,SUM(р_дни!$J:$J))+SUMIFS(факт_операции!$Q:$Q,факт_операции!$D:$D,$D948)*1000)/SUM(р_дни!$J:$J)))/100,0)*100</f>
        <v>0</v>
      </c>
      <c r="K948" s="48">
        <f>IF(D948="",0,SUMIFS(факт_операции!$O:$O,факт_операции!$D:$D,D948)-IF(SUMIFS(факт_операции!$Q:$Q,факт_операции!$D:$D,D948)&lt;&gt;0,SUMIFS(факт_операции!$O:$O,факт_операции!$D:$D,D948,факт_операции!$N:$N,операции!$H$11),0))</f>
        <v>0</v>
      </c>
      <c r="L948" s="48">
        <f>IF(D948="",0,SUMIFS(факт_операции!$T:$T,факт_операции!$D:$D,D948))</f>
        <v>0</v>
      </c>
      <c r="M948" s="86">
        <f t="shared" si="29"/>
        <v>0</v>
      </c>
      <c r="N948" s="36"/>
      <c r="O948" s="92"/>
      <c r="P948" s="96"/>
    </row>
    <row r="949" spans="1:16" x14ac:dyDescent="0.25">
      <c r="A949" s="1"/>
      <c r="B949" s="1"/>
      <c r="C949" s="5">
        <f t="shared" si="30"/>
        <v>939</v>
      </c>
      <c r="D949" s="19" t="str">
        <f>IF(C949&gt;MAX(БЮДЖЕТ!$C:$C),"",INDEX(БЮДЖЕТ!$P$11:$P$9415,C949))</f>
        <v/>
      </c>
      <c r="E949" s="22">
        <f>IF(D949="",0,IF(COUNTIF(БЮДЖЕТ!$P:$P,D949)=1,0,1))</f>
        <v>0</v>
      </c>
      <c r="F949" s="19" t="str">
        <f>IF($D949="","",INDEX(БЮДЖЕТ!$N:$N,SUMIFS(БЮДЖЕТ!$B:$B,БЮДЖЕТ!$P:$P,$D949)))</f>
        <v/>
      </c>
      <c r="G949" s="19" t="str">
        <f>IF($D949="","",INDEX(БЮДЖЕТ!$X:$X,SUMIFS(БЮДЖЕТ!$B:$B,БЮДЖЕТ!$P:$P,$D949)))</f>
        <v/>
      </c>
      <c r="H949" s="36"/>
      <c r="I949" s="30">
        <f>IF(D949="",0,IF(G949=ФИО!$Q$8,0,SUM(р_дни!$J:$J))+SUMIFS(факт_операции!$L:$L,факт_операции!$D:$D,D949,факт_операции!$I:$I,операции!$F$8)-SUMIFS(факт_операции!$L:$L,факт_операции!$D:$D,D949,факт_операции!$I:$I,операции!$F$9)+SUMIFS(факт_операции!$L:$L,факт_операции!$D:$D,D949,факт_операции!$I:$I,операции!$F$10)-SUMIFS(факт_операции!$L:$L,факт_операции!$D:$D,D949,факт_операции!$I:$I,операции!$F$11))</f>
        <v>0</v>
      </c>
      <c r="J949" s="48">
        <f>ROUND(IF(D949="",0,IF(SUM(р_дни!$J:$J)=0,0,(SUMIFS(БЮДЖЕТ!$V:$V,БЮДЖЕТ!$P:$P,$D949)*IF(G949=ФИО!$Q$8,0,SUM(р_дни!$J:$J))+SUMIFS(факт_операции!$Q:$Q,факт_операции!$D:$D,$D949)*1000)/SUM(р_дни!$J:$J)))/100,0)*100</f>
        <v>0</v>
      </c>
      <c r="K949" s="48">
        <f>IF(D949="",0,SUMIFS(факт_операции!$O:$O,факт_операции!$D:$D,D949)-IF(SUMIFS(факт_операции!$Q:$Q,факт_операции!$D:$D,D949)&lt;&gt;0,SUMIFS(факт_операции!$O:$O,факт_операции!$D:$D,D949,факт_операции!$N:$N,операции!$H$11),0))</f>
        <v>0</v>
      </c>
      <c r="L949" s="48">
        <f>IF(D949="",0,SUMIFS(факт_операции!$T:$T,факт_операции!$D:$D,D949))</f>
        <v>0</v>
      </c>
      <c r="M949" s="86">
        <f t="shared" si="29"/>
        <v>0</v>
      </c>
      <c r="N949" s="36"/>
      <c r="O949" s="92"/>
      <c r="P949" s="96"/>
    </row>
    <row r="950" spans="1:16" x14ac:dyDescent="0.25">
      <c r="A950" s="1"/>
      <c r="B950" s="1"/>
      <c r="C950" s="5">
        <f t="shared" si="30"/>
        <v>940</v>
      </c>
      <c r="D950" s="19" t="str">
        <f>IF(C950&gt;MAX(БЮДЖЕТ!$C:$C),"",INDEX(БЮДЖЕТ!$P$11:$P$9415,C950))</f>
        <v/>
      </c>
      <c r="E950" s="22">
        <f>IF(D950="",0,IF(COUNTIF(БЮДЖЕТ!$P:$P,D950)=1,0,1))</f>
        <v>0</v>
      </c>
      <c r="F950" s="19" t="str">
        <f>IF($D950="","",INDEX(БЮДЖЕТ!$N:$N,SUMIFS(БЮДЖЕТ!$B:$B,БЮДЖЕТ!$P:$P,$D950)))</f>
        <v/>
      </c>
      <c r="G950" s="19" t="str">
        <f>IF($D950="","",INDEX(БЮДЖЕТ!$X:$X,SUMIFS(БЮДЖЕТ!$B:$B,БЮДЖЕТ!$P:$P,$D950)))</f>
        <v/>
      </c>
      <c r="H950" s="36"/>
      <c r="I950" s="30">
        <f>IF(D950="",0,IF(G950=ФИО!$Q$8,0,SUM(р_дни!$J:$J))+SUMIFS(факт_операции!$L:$L,факт_операции!$D:$D,D950,факт_операции!$I:$I,операции!$F$8)-SUMIFS(факт_операции!$L:$L,факт_операции!$D:$D,D950,факт_операции!$I:$I,операции!$F$9)+SUMIFS(факт_операции!$L:$L,факт_операции!$D:$D,D950,факт_операции!$I:$I,операции!$F$10)-SUMIFS(факт_операции!$L:$L,факт_операции!$D:$D,D950,факт_операции!$I:$I,операции!$F$11))</f>
        <v>0</v>
      </c>
      <c r="J950" s="48">
        <f>ROUND(IF(D950="",0,IF(SUM(р_дни!$J:$J)=0,0,(SUMIFS(БЮДЖЕТ!$V:$V,БЮДЖЕТ!$P:$P,$D950)*IF(G950=ФИО!$Q$8,0,SUM(р_дни!$J:$J))+SUMIFS(факт_операции!$Q:$Q,факт_операции!$D:$D,$D950)*1000)/SUM(р_дни!$J:$J)))/100,0)*100</f>
        <v>0</v>
      </c>
      <c r="K950" s="48">
        <f>IF(D950="",0,SUMIFS(факт_операции!$O:$O,факт_операции!$D:$D,D950)-IF(SUMIFS(факт_операции!$Q:$Q,факт_операции!$D:$D,D950)&lt;&gt;0,SUMIFS(факт_операции!$O:$O,факт_операции!$D:$D,D950,факт_операции!$N:$N,операции!$H$11),0))</f>
        <v>0</v>
      </c>
      <c r="L950" s="48">
        <f>IF(D950="",0,SUMIFS(факт_операции!$T:$T,факт_операции!$D:$D,D950))</f>
        <v>0</v>
      </c>
      <c r="M950" s="86">
        <f t="shared" si="29"/>
        <v>0</v>
      </c>
      <c r="N950" s="36"/>
      <c r="O950" s="92"/>
      <c r="P950" s="96"/>
    </row>
    <row r="951" spans="1:16" x14ac:dyDescent="0.25">
      <c r="A951" s="1"/>
      <c r="B951" s="1"/>
      <c r="C951" s="5">
        <f t="shared" si="30"/>
        <v>941</v>
      </c>
      <c r="D951" s="19" t="str">
        <f>IF(C951&gt;MAX(БЮДЖЕТ!$C:$C),"",INDEX(БЮДЖЕТ!$P$11:$P$9415,C951))</f>
        <v/>
      </c>
      <c r="E951" s="22">
        <f>IF(D951="",0,IF(COUNTIF(БЮДЖЕТ!$P:$P,D951)=1,0,1))</f>
        <v>0</v>
      </c>
      <c r="F951" s="19" t="str">
        <f>IF($D951="","",INDEX(БЮДЖЕТ!$N:$N,SUMIFS(БЮДЖЕТ!$B:$B,БЮДЖЕТ!$P:$P,$D951)))</f>
        <v/>
      </c>
      <c r="G951" s="19" t="str">
        <f>IF($D951="","",INDEX(БЮДЖЕТ!$X:$X,SUMIFS(БЮДЖЕТ!$B:$B,БЮДЖЕТ!$P:$P,$D951)))</f>
        <v/>
      </c>
      <c r="H951" s="36"/>
      <c r="I951" s="30">
        <f>IF(D951="",0,IF(G951=ФИО!$Q$8,0,SUM(р_дни!$J:$J))+SUMIFS(факт_операции!$L:$L,факт_операции!$D:$D,D951,факт_операции!$I:$I,операции!$F$8)-SUMIFS(факт_операции!$L:$L,факт_операции!$D:$D,D951,факт_операции!$I:$I,операции!$F$9)+SUMIFS(факт_операции!$L:$L,факт_операции!$D:$D,D951,факт_операции!$I:$I,операции!$F$10)-SUMIFS(факт_операции!$L:$L,факт_операции!$D:$D,D951,факт_операции!$I:$I,операции!$F$11))</f>
        <v>0</v>
      </c>
      <c r="J951" s="48">
        <f>ROUND(IF(D951="",0,IF(SUM(р_дни!$J:$J)=0,0,(SUMIFS(БЮДЖЕТ!$V:$V,БЮДЖЕТ!$P:$P,$D951)*IF(G951=ФИО!$Q$8,0,SUM(р_дни!$J:$J))+SUMIFS(факт_операции!$Q:$Q,факт_операции!$D:$D,$D951)*1000)/SUM(р_дни!$J:$J)))/100,0)*100</f>
        <v>0</v>
      </c>
      <c r="K951" s="48">
        <f>IF(D951="",0,SUMIFS(факт_операции!$O:$O,факт_операции!$D:$D,D951)-IF(SUMIFS(факт_операции!$Q:$Q,факт_операции!$D:$D,D951)&lt;&gt;0,SUMIFS(факт_операции!$O:$O,факт_операции!$D:$D,D951,факт_операции!$N:$N,операции!$H$11),0))</f>
        <v>0</v>
      </c>
      <c r="L951" s="48">
        <f>IF(D951="",0,SUMIFS(факт_операции!$T:$T,факт_операции!$D:$D,D951))</f>
        <v>0</v>
      </c>
      <c r="M951" s="86">
        <f t="shared" si="29"/>
        <v>0</v>
      </c>
      <c r="N951" s="36"/>
      <c r="O951" s="92"/>
      <c r="P951" s="96"/>
    </row>
    <row r="952" spans="1:16" x14ac:dyDescent="0.25">
      <c r="A952" s="1"/>
      <c r="B952" s="1"/>
      <c r="C952" s="5">
        <f t="shared" si="30"/>
        <v>942</v>
      </c>
      <c r="D952" s="19" t="str">
        <f>IF(C952&gt;MAX(БЮДЖЕТ!$C:$C),"",INDEX(БЮДЖЕТ!$P$11:$P$9415,C952))</f>
        <v/>
      </c>
      <c r="E952" s="22">
        <f>IF(D952="",0,IF(COUNTIF(БЮДЖЕТ!$P:$P,D952)=1,0,1))</f>
        <v>0</v>
      </c>
      <c r="F952" s="19" t="str">
        <f>IF($D952="","",INDEX(БЮДЖЕТ!$N:$N,SUMIFS(БЮДЖЕТ!$B:$B,БЮДЖЕТ!$P:$P,$D952)))</f>
        <v/>
      </c>
      <c r="G952" s="19" t="str">
        <f>IF($D952="","",INDEX(БЮДЖЕТ!$X:$X,SUMIFS(БЮДЖЕТ!$B:$B,БЮДЖЕТ!$P:$P,$D952)))</f>
        <v/>
      </c>
      <c r="H952" s="36"/>
      <c r="I952" s="30">
        <f>IF(D952="",0,IF(G952=ФИО!$Q$8,0,SUM(р_дни!$J:$J))+SUMIFS(факт_операции!$L:$L,факт_операции!$D:$D,D952,факт_операции!$I:$I,операции!$F$8)-SUMIFS(факт_операции!$L:$L,факт_операции!$D:$D,D952,факт_операции!$I:$I,операции!$F$9)+SUMIFS(факт_операции!$L:$L,факт_операции!$D:$D,D952,факт_операции!$I:$I,операции!$F$10)-SUMIFS(факт_операции!$L:$L,факт_операции!$D:$D,D952,факт_операции!$I:$I,операции!$F$11))</f>
        <v>0</v>
      </c>
      <c r="J952" s="48">
        <f>ROUND(IF(D952="",0,IF(SUM(р_дни!$J:$J)=0,0,(SUMIFS(БЮДЖЕТ!$V:$V,БЮДЖЕТ!$P:$P,$D952)*IF(G952=ФИО!$Q$8,0,SUM(р_дни!$J:$J))+SUMIFS(факт_операции!$Q:$Q,факт_операции!$D:$D,$D952)*1000)/SUM(р_дни!$J:$J)))/100,0)*100</f>
        <v>0</v>
      </c>
      <c r="K952" s="48">
        <f>IF(D952="",0,SUMIFS(факт_операции!$O:$O,факт_операции!$D:$D,D952)-IF(SUMIFS(факт_операции!$Q:$Q,факт_операции!$D:$D,D952)&lt;&gt;0,SUMIFS(факт_операции!$O:$O,факт_операции!$D:$D,D952,факт_операции!$N:$N,операции!$H$11),0))</f>
        <v>0</v>
      </c>
      <c r="L952" s="48">
        <f>IF(D952="",0,SUMIFS(факт_операции!$T:$T,факт_операции!$D:$D,D952))</f>
        <v>0</v>
      </c>
      <c r="M952" s="86">
        <f t="shared" si="29"/>
        <v>0</v>
      </c>
      <c r="N952" s="36"/>
      <c r="O952" s="92"/>
      <c r="P952" s="96"/>
    </row>
    <row r="953" spans="1:16" x14ac:dyDescent="0.25">
      <c r="A953" s="1"/>
      <c r="B953" s="1"/>
      <c r="C953" s="5">
        <f t="shared" si="30"/>
        <v>943</v>
      </c>
      <c r="D953" s="19" t="str">
        <f>IF(C953&gt;MAX(БЮДЖЕТ!$C:$C),"",INDEX(БЮДЖЕТ!$P$11:$P$9415,C953))</f>
        <v/>
      </c>
      <c r="E953" s="22">
        <f>IF(D953="",0,IF(COUNTIF(БЮДЖЕТ!$P:$P,D953)=1,0,1))</f>
        <v>0</v>
      </c>
      <c r="F953" s="19" t="str">
        <f>IF($D953="","",INDEX(БЮДЖЕТ!$N:$N,SUMIFS(БЮДЖЕТ!$B:$B,БЮДЖЕТ!$P:$P,$D953)))</f>
        <v/>
      </c>
      <c r="G953" s="19" t="str">
        <f>IF($D953="","",INDEX(БЮДЖЕТ!$X:$X,SUMIFS(БЮДЖЕТ!$B:$B,БЮДЖЕТ!$P:$P,$D953)))</f>
        <v/>
      </c>
      <c r="H953" s="36"/>
      <c r="I953" s="30">
        <f>IF(D953="",0,IF(G953=ФИО!$Q$8,0,SUM(р_дни!$J:$J))+SUMIFS(факт_операции!$L:$L,факт_операции!$D:$D,D953,факт_операции!$I:$I,операции!$F$8)-SUMIFS(факт_операции!$L:$L,факт_операции!$D:$D,D953,факт_операции!$I:$I,операции!$F$9)+SUMIFS(факт_операции!$L:$L,факт_операции!$D:$D,D953,факт_операции!$I:$I,операции!$F$10)-SUMIFS(факт_операции!$L:$L,факт_операции!$D:$D,D953,факт_операции!$I:$I,операции!$F$11))</f>
        <v>0</v>
      </c>
      <c r="J953" s="48">
        <f>ROUND(IF(D953="",0,IF(SUM(р_дни!$J:$J)=0,0,(SUMIFS(БЮДЖЕТ!$V:$V,БЮДЖЕТ!$P:$P,$D953)*IF(G953=ФИО!$Q$8,0,SUM(р_дни!$J:$J))+SUMIFS(факт_операции!$Q:$Q,факт_операции!$D:$D,$D953)*1000)/SUM(р_дни!$J:$J)))/100,0)*100</f>
        <v>0</v>
      </c>
      <c r="K953" s="48">
        <f>IF(D953="",0,SUMIFS(факт_операции!$O:$O,факт_операции!$D:$D,D953)-IF(SUMIFS(факт_операции!$Q:$Q,факт_операции!$D:$D,D953)&lt;&gt;0,SUMIFS(факт_операции!$O:$O,факт_операции!$D:$D,D953,факт_операции!$N:$N,операции!$H$11),0))</f>
        <v>0</v>
      </c>
      <c r="L953" s="48">
        <f>IF(D953="",0,SUMIFS(факт_операции!$T:$T,факт_операции!$D:$D,D953))</f>
        <v>0</v>
      </c>
      <c r="M953" s="86">
        <f t="shared" si="29"/>
        <v>0</v>
      </c>
      <c r="N953" s="36"/>
      <c r="O953" s="92"/>
      <c r="P953" s="96"/>
    </row>
    <row r="954" spans="1:16" x14ac:dyDescent="0.25">
      <c r="A954" s="1"/>
      <c r="B954" s="1"/>
      <c r="C954" s="5">
        <f t="shared" si="30"/>
        <v>944</v>
      </c>
      <c r="D954" s="19" t="str">
        <f>IF(C954&gt;MAX(БЮДЖЕТ!$C:$C),"",INDEX(БЮДЖЕТ!$P$11:$P$9415,C954))</f>
        <v/>
      </c>
      <c r="E954" s="22">
        <f>IF(D954="",0,IF(COUNTIF(БЮДЖЕТ!$P:$P,D954)=1,0,1))</f>
        <v>0</v>
      </c>
      <c r="F954" s="19" t="str">
        <f>IF($D954="","",INDEX(БЮДЖЕТ!$N:$N,SUMIFS(БЮДЖЕТ!$B:$B,БЮДЖЕТ!$P:$P,$D954)))</f>
        <v/>
      </c>
      <c r="G954" s="19" t="str">
        <f>IF($D954="","",INDEX(БЮДЖЕТ!$X:$X,SUMIFS(БЮДЖЕТ!$B:$B,БЮДЖЕТ!$P:$P,$D954)))</f>
        <v/>
      </c>
      <c r="H954" s="36"/>
      <c r="I954" s="30">
        <f>IF(D954="",0,IF(G954=ФИО!$Q$8,0,SUM(р_дни!$J:$J))+SUMIFS(факт_операции!$L:$L,факт_операции!$D:$D,D954,факт_операции!$I:$I,операции!$F$8)-SUMIFS(факт_операции!$L:$L,факт_операции!$D:$D,D954,факт_операции!$I:$I,операции!$F$9)+SUMIFS(факт_операции!$L:$L,факт_операции!$D:$D,D954,факт_операции!$I:$I,операции!$F$10)-SUMIFS(факт_операции!$L:$L,факт_операции!$D:$D,D954,факт_операции!$I:$I,операции!$F$11))</f>
        <v>0</v>
      </c>
      <c r="J954" s="48">
        <f>ROUND(IF(D954="",0,IF(SUM(р_дни!$J:$J)=0,0,(SUMIFS(БЮДЖЕТ!$V:$V,БЮДЖЕТ!$P:$P,$D954)*IF(G954=ФИО!$Q$8,0,SUM(р_дни!$J:$J))+SUMIFS(факт_операции!$Q:$Q,факт_операции!$D:$D,$D954)*1000)/SUM(р_дни!$J:$J)))/100,0)*100</f>
        <v>0</v>
      </c>
      <c r="K954" s="48">
        <f>IF(D954="",0,SUMIFS(факт_операции!$O:$O,факт_операции!$D:$D,D954)-IF(SUMIFS(факт_операции!$Q:$Q,факт_операции!$D:$D,D954)&lt;&gt;0,SUMIFS(факт_операции!$O:$O,факт_операции!$D:$D,D954,факт_операции!$N:$N,операции!$H$11),0))</f>
        <v>0</v>
      </c>
      <c r="L954" s="48">
        <f>IF(D954="",0,SUMIFS(факт_операции!$T:$T,факт_операции!$D:$D,D954))</f>
        <v>0</v>
      </c>
      <c r="M954" s="86">
        <f t="shared" si="29"/>
        <v>0</v>
      </c>
      <c r="N954" s="36"/>
      <c r="O954" s="92"/>
      <c r="P954" s="96"/>
    </row>
    <row r="955" spans="1:16" x14ac:dyDescent="0.25">
      <c r="A955" s="1"/>
      <c r="B955" s="1"/>
      <c r="C955" s="5">
        <f t="shared" si="30"/>
        <v>945</v>
      </c>
      <c r="D955" s="19" t="str">
        <f>IF(C955&gt;MAX(БЮДЖЕТ!$C:$C),"",INDEX(БЮДЖЕТ!$P$11:$P$9415,C955))</f>
        <v/>
      </c>
      <c r="E955" s="22">
        <f>IF(D955="",0,IF(COUNTIF(БЮДЖЕТ!$P:$P,D955)=1,0,1))</f>
        <v>0</v>
      </c>
      <c r="F955" s="19" t="str">
        <f>IF($D955="","",INDEX(БЮДЖЕТ!$N:$N,SUMIFS(БЮДЖЕТ!$B:$B,БЮДЖЕТ!$P:$P,$D955)))</f>
        <v/>
      </c>
      <c r="G955" s="19" t="str">
        <f>IF($D955="","",INDEX(БЮДЖЕТ!$X:$X,SUMIFS(БЮДЖЕТ!$B:$B,БЮДЖЕТ!$P:$P,$D955)))</f>
        <v/>
      </c>
      <c r="H955" s="36"/>
      <c r="I955" s="30">
        <f>IF(D955="",0,IF(G955=ФИО!$Q$8,0,SUM(р_дни!$J:$J))+SUMIFS(факт_операции!$L:$L,факт_операции!$D:$D,D955,факт_операции!$I:$I,операции!$F$8)-SUMIFS(факт_операции!$L:$L,факт_операции!$D:$D,D955,факт_операции!$I:$I,операции!$F$9)+SUMIFS(факт_операции!$L:$L,факт_операции!$D:$D,D955,факт_операции!$I:$I,операции!$F$10)-SUMIFS(факт_операции!$L:$L,факт_операции!$D:$D,D955,факт_операции!$I:$I,операции!$F$11))</f>
        <v>0</v>
      </c>
      <c r="J955" s="48">
        <f>ROUND(IF(D955="",0,IF(SUM(р_дни!$J:$J)=0,0,(SUMIFS(БЮДЖЕТ!$V:$V,БЮДЖЕТ!$P:$P,$D955)*IF(G955=ФИО!$Q$8,0,SUM(р_дни!$J:$J))+SUMIFS(факт_операции!$Q:$Q,факт_операции!$D:$D,$D955)*1000)/SUM(р_дни!$J:$J)))/100,0)*100</f>
        <v>0</v>
      </c>
      <c r="K955" s="48">
        <f>IF(D955="",0,SUMIFS(факт_операции!$O:$O,факт_операции!$D:$D,D955)-IF(SUMIFS(факт_операции!$Q:$Q,факт_операции!$D:$D,D955)&lt;&gt;0,SUMIFS(факт_операции!$O:$O,факт_операции!$D:$D,D955,факт_операции!$N:$N,операции!$H$11),0))</f>
        <v>0</v>
      </c>
      <c r="L955" s="48">
        <f>IF(D955="",0,SUMIFS(факт_операции!$T:$T,факт_операции!$D:$D,D955))</f>
        <v>0</v>
      </c>
      <c r="M955" s="86">
        <f t="shared" si="29"/>
        <v>0</v>
      </c>
      <c r="N955" s="36"/>
      <c r="O955" s="92"/>
      <c r="P955" s="96"/>
    </row>
    <row r="956" spans="1:16" x14ac:dyDescent="0.25">
      <c r="A956" s="1"/>
      <c r="B956" s="1"/>
      <c r="C956" s="5">
        <f t="shared" si="30"/>
        <v>946</v>
      </c>
      <c r="D956" s="19" t="str">
        <f>IF(C956&gt;MAX(БЮДЖЕТ!$C:$C),"",INDEX(БЮДЖЕТ!$P$11:$P$9415,C956))</f>
        <v/>
      </c>
      <c r="E956" s="22">
        <f>IF(D956="",0,IF(COUNTIF(БЮДЖЕТ!$P:$P,D956)=1,0,1))</f>
        <v>0</v>
      </c>
      <c r="F956" s="19" t="str">
        <f>IF($D956="","",INDEX(БЮДЖЕТ!$N:$N,SUMIFS(БЮДЖЕТ!$B:$B,БЮДЖЕТ!$P:$P,$D956)))</f>
        <v/>
      </c>
      <c r="G956" s="19" t="str">
        <f>IF($D956="","",INDEX(БЮДЖЕТ!$X:$X,SUMIFS(БЮДЖЕТ!$B:$B,БЮДЖЕТ!$P:$P,$D956)))</f>
        <v/>
      </c>
      <c r="H956" s="36"/>
      <c r="I956" s="30">
        <f>IF(D956="",0,IF(G956=ФИО!$Q$8,0,SUM(р_дни!$J:$J))+SUMIFS(факт_операции!$L:$L,факт_операции!$D:$D,D956,факт_операции!$I:$I,операции!$F$8)-SUMIFS(факт_операции!$L:$L,факт_операции!$D:$D,D956,факт_операции!$I:$I,операции!$F$9)+SUMIFS(факт_операции!$L:$L,факт_операции!$D:$D,D956,факт_операции!$I:$I,операции!$F$10)-SUMIFS(факт_операции!$L:$L,факт_операции!$D:$D,D956,факт_операции!$I:$I,операции!$F$11))</f>
        <v>0</v>
      </c>
      <c r="J956" s="48">
        <f>ROUND(IF(D956="",0,IF(SUM(р_дни!$J:$J)=0,0,(SUMIFS(БЮДЖЕТ!$V:$V,БЮДЖЕТ!$P:$P,$D956)*IF(G956=ФИО!$Q$8,0,SUM(р_дни!$J:$J))+SUMIFS(факт_операции!$Q:$Q,факт_операции!$D:$D,$D956)*1000)/SUM(р_дни!$J:$J)))/100,0)*100</f>
        <v>0</v>
      </c>
      <c r="K956" s="48">
        <f>IF(D956="",0,SUMIFS(факт_операции!$O:$O,факт_операции!$D:$D,D956)-IF(SUMIFS(факт_операции!$Q:$Q,факт_операции!$D:$D,D956)&lt;&gt;0,SUMIFS(факт_операции!$O:$O,факт_операции!$D:$D,D956,факт_операции!$N:$N,операции!$H$11),0))</f>
        <v>0</v>
      </c>
      <c r="L956" s="48">
        <f>IF(D956="",0,SUMIFS(факт_операции!$T:$T,факт_операции!$D:$D,D956))</f>
        <v>0</v>
      </c>
      <c r="M956" s="86">
        <f t="shared" si="29"/>
        <v>0</v>
      </c>
      <c r="N956" s="36"/>
      <c r="O956" s="92"/>
      <c r="P956" s="96"/>
    </row>
    <row r="957" spans="1:16" x14ac:dyDescent="0.25">
      <c r="A957" s="1"/>
      <c r="B957" s="1"/>
      <c r="C957" s="5">
        <f t="shared" si="30"/>
        <v>947</v>
      </c>
      <c r="D957" s="19" t="str">
        <f>IF(C957&gt;MAX(БЮДЖЕТ!$C:$C),"",INDEX(БЮДЖЕТ!$P$11:$P$9415,C957))</f>
        <v/>
      </c>
      <c r="E957" s="22">
        <f>IF(D957="",0,IF(COUNTIF(БЮДЖЕТ!$P:$P,D957)=1,0,1))</f>
        <v>0</v>
      </c>
      <c r="F957" s="19" t="str">
        <f>IF($D957="","",INDEX(БЮДЖЕТ!$N:$N,SUMIFS(БЮДЖЕТ!$B:$B,БЮДЖЕТ!$P:$P,$D957)))</f>
        <v/>
      </c>
      <c r="G957" s="19" t="str">
        <f>IF($D957="","",INDEX(БЮДЖЕТ!$X:$X,SUMIFS(БЮДЖЕТ!$B:$B,БЮДЖЕТ!$P:$P,$D957)))</f>
        <v/>
      </c>
      <c r="H957" s="36"/>
      <c r="I957" s="30">
        <f>IF(D957="",0,IF(G957=ФИО!$Q$8,0,SUM(р_дни!$J:$J))+SUMIFS(факт_операции!$L:$L,факт_операции!$D:$D,D957,факт_операции!$I:$I,операции!$F$8)-SUMIFS(факт_операции!$L:$L,факт_операции!$D:$D,D957,факт_операции!$I:$I,операции!$F$9)+SUMIFS(факт_операции!$L:$L,факт_операции!$D:$D,D957,факт_операции!$I:$I,операции!$F$10)-SUMIFS(факт_операции!$L:$L,факт_операции!$D:$D,D957,факт_операции!$I:$I,операции!$F$11))</f>
        <v>0</v>
      </c>
      <c r="J957" s="48">
        <f>ROUND(IF(D957="",0,IF(SUM(р_дни!$J:$J)=0,0,(SUMIFS(БЮДЖЕТ!$V:$V,БЮДЖЕТ!$P:$P,$D957)*IF(G957=ФИО!$Q$8,0,SUM(р_дни!$J:$J))+SUMIFS(факт_операции!$Q:$Q,факт_операции!$D:$D,$D957)*1000)/SUM(р_дни!$J:$J)))/100,0)*100</f>
        <v>0</v>
      </c>
      <c r="K957" s="48">
        <f>IF(D957="",0,SUMIFS(факт_операции!$O:$O,факт_операции!$D:$D,D957)-IF(SUMIFS(факт_операции!$Q:$Q,факт_операции!$D:$D,D957)&lt;&gt;0,SUMIFS(факт_операции!$O:$O,факт_операции!$D:$D,D957,факт_операции!$N:$N,операции!$H$11),0))</f>
        <v>0</v>
      </c>
      <c r="L957" s="48">
        <f>IF(D957="",0,SUMIFS(факт_операции!$T:$T,факт_операции!$D:$D,D957))</f>
        <v>0</v>
      </c>
      <c r="M957" s="86">
        <f t="shared" si="29"/>
        <v>0</v>
      </c>
      <c r="N957" s="36"/>
      <c r="O957" s="92"/>
      <c r="P957" s="96"/>
    </row>
    <row r="958" spans="1:16" x14ac:dyDescent="0.25">
      <c r="A958" s="1"/>
      <c r="B958" s="1"/>
      <c r="C958" s="5">
        <f t="shared" si="30"/>
        <v>948</v>
      </c>
      <c r="D958" s="19" t="str">
        <f>IF(C958&gt;MAX(БЮДЖЕТ!$C:$C),"",INDEX(БЮДЖЕТ!$P$11:$P$9415,C958))</f>
        <v/>
      </c>
      <c r="E958" s="22">
        <f>IF(D958="",0,IF(COUNTIF(БЮДЖЕТ!$P:$P,D958)=1,0,1))</f>
        <v>0</v>
      </c>
      <c r="F958" s="19" t="str">
        <f>IF($D958="","",INDEX(БЮДЖЕТ!$N:$N,SUMIFS(БЮДЖЕТ!$B:$B,БЮДЖЕТ!$P:$P,$D958)))</f>
        <v/>
      </c>
      <c r="G958" s="19" t="str">
        <f>IF($D958="","",INDEX(БЮДЖЕТ!$X:$X,SUMIFS(БЮДЖЕТ!$B:$B,БЮДЖЕТ!$P:$P,$D958)))</f>
        <v/>
      </c>
      <c r="H958" s="36"/>
      <c r="I958" s="30">
        <f>IF(D958="",0,IF(G958=ФИО!$Q$8,0,SUM(р_дни!$J:$J))+SUMIFS(факт_операции!$L:$L,факт_операции!$D:$D,D958,факт_операции!$I:$I,операции!$F$8)-SUMIFS(факт_операции!$L:$L,факт_операции!$D:$D,D958,факт_операции!$I:$I,операции!$F$9)+SUMIFS(факт_операции!$L:$L,факт_операции!$D:$D,D958,факт_операции!$I:$I,операции!$F$10)-SUMIFS(факт_операции!$L:$L,факт_операции!$D:$D,D958,факт_операции!$I:$I,операции!$F$11))</f>
        <v>0</v>
      </c>
      <c r="J958" s="48">
        <f>ROUND(IF(D958="",0,IF(SUM(р_дни!$J:$J)=0,0,(SUMIFS(БЮДЖЕТ!$V:$V,БЮДЖЕТ!$P:$P,$D958)*IF(G958=ФИО!$Q$8,0,SUM(р_дни!$J:$J))+SUMIFS(факт_операции!$Q:$Q,факт_операции!$D:$D,$D958)*1000)/SUM(р_дни!$J:$J)))/100,0)*100</f>
        <v>0</v>
      </c>
      <c r="K958" s="48">
        <f>IF(D958="",0,SUMIFS(факт_операции!$O:$O,факт_операции!$D:$D,D958)-IF(SUMIFS(факт_операции!$Q:$Q,факт_операции!$D:$D,D958)&lt;&gt;0,SUMIFS(факт_операции!$O:$O,факт_операции!$D:$D,D958,факт_операции!$N:$N,операции!$H$11),0))</f>
        <v>0</v>
      </c>
      <c r="L958" s="48">
        <f>IF(D958="",0,SUMIFS(факт_операции!$T:$T,факт_операции!$D:$D,D958))</f>
        <v>0</v>
      </c>
      <c r="M958" s="86">
        <f t="shared" si="29"/>
        <v>0</v>
      </c>
      <c r="N958" s="36"/>
      <c r="O958" s="92"/>
      <c r="P958" s="96"/>
    </row>
    <row r="959" spans="1:16" x14ac:dyDescent="0.25">
      <c r="A959" s="1"/>
      <c r="B959" s="1"/>
      <c r="C959" s="5">
        <f t="shared" si="30"/>
        <v>949</v>
      </c>
      <c r="D959" s="19" t="str">
        <f>IF(C959&gt;MAX(БЮДЖЕТ!$C:$C),"",INDEX(БЮДЖЕТ!$P$11:$P$9415,C959))</f>
        <v/>
      </c>
      <c r="E959" s="22">
        <f>IF(D959="",0,IF(COUNTIF(БЮДЖЕТ!$P:$P,D959)=1,0,1))</f>
        <v>0</v>
      </c>
      <c r="F959" s="19" t="str">
        <f>IF($D959="","",INDEX(БЮДЖЕТ!$N:$N,SUMIFS(БЮДЖЕТ!$B:$B,БЮДЖЕТ!$P:$P,$D959)))</f>
        <v/>
      </c>
      <c r="G959" s="19" t="str">
        <f>IF($D959="","",INDEX(БЮДЖЕТ!$X:$X,SUMIFS(БЮДЖЕТ!$B:$B,БЮДЖЕТ!$P:$P,$D959)))</f>
        <v/>
      </c>
      <c r="H959" s="36"/>
      <c r="I959" s="30">
        <f>IF(D959="",0,IF(G959=ФИО!$Q$8,0,SUM(р_дни!$J:$J))+SUMIFS(факт_операции!$L:$L,факт_операции!$D:$D,D959,факт_операции!$I:$I,операции!$F$8)-SUMIFS(факт_операции!$L:$L,факт_операции!$D:$D,D959,факт_операции!$I:$I,операции!$F$9)+SUMIFS(факт_операции!$L:$L,факт_операции!$D:$D,D959,факт_операции!$I:$I,операции!$F$10)-SUMIFS(факт_операции!$L:$L,факт_операции!$D:$D,D959,факт_операции!$I:$I,операции!$F$11))</f>
        <v>0</v>
      </c>
      <c r="J959" s="48">
        <f>ROUND(IF(D959="",0,IF(SUM(р_дни!$J:$J)=0,0,(SUMIFS(БЮДЖЕТ!$V:$V,БЮДЖЕТ!$P:$P,$D959)*IF(G959=ФИО!$Q$8,0,SUM(р_дни!$J:$J))+SUMIFS(факт_операции!$Q:$Q,факт_операции!$D:$D,$D959)*1000)/SUM(р_дни!$J:$J)))/100,0)*100</f>
        <v>0</v>
      </c>
      <c r="K959" s="48">
        <f>IF(D959="",0,SUMIFS(факт_операции!$O:$O,факт_операции!$D:$D,D959)-IF(SUMIFS(факт_операции!$Q:$Q,факт_операции!$D:$D,D959)&lt;&gt;0,SUMIFS(факт_операции!$O:$O,факт_операции!$D:$D,D959,факт_операции!$N:$N,операции!$H$11),0))</f>
        <v>0</v>
      </c>
      <c r="L959" s="48">
        <f>IF(D959="",0,SUMIFS(факт_операции!$T:$T,факт_операции!$D:$D,D959))</f>
        <v>0</v>
      </c>
      <c r="M959" s="86">
        <f t="shared" si="29"/>
        <v>0</v>
      </c>
      <c r="N959" s="36"/>
      <c r="O959" s="92"/>
      <c r="P959" s="96"/>
    </row>
    <row r="960" spans="1:16" x14ac:dyDescent="0.25">
      <c r="A960" s="1"/>
      <c r="B960" s="1"/>
      <c r="C960" s="5">
        <f t="shared" si="30"/>
        <v>950</v>
      </c>
      <c r="D960" s="19" t="str">
        <f>IF(C960&gt;MAX(БЮДЖЕТ!$C:$C),"",INDEX(БЮДЖЕТ!$P$11:$P$9415,C960))</f>
        <v/>
      </c>
      <c r="E960" s="22">
        <f>IF(D960="",0,IF(COUNTIF(БЮДЖЕТ!$P:$P,D960)=1,0,1))</f>
        <v>0</v>
      </c>
      <c r="F960" s="19" t="str">
        <f>IF($D960="","",INDEX(БЮДЖЕТ!$N:$N,SUMIFS(БЮДЖЕТ!$B:$B,БЮДЖЕТ!$P:$P,$D960)))</f>
        <v/>
      </c>
      <c r="G960" s="19" t="str">
        <f>IF($D960="","",INDEX(БЮДЖЕТ!$X:$X,SUMIFS(БЮДЖЕТ!$B:$B,БЮДЖЕТ!$P:$P,$D960)))</f>
        <v/>
      </c>
      <c r="H960" s="36"/>
      <c r="I960" s="30">
        <f>IF(D960="",0,IF(G960=ФИО!$Q$8,0,SUM(р_дни!$J:$J))+SUMIFS(факт_операции!$L:$L,факт_операции!$D:$D,D960,факт_операции!$I:$I,операции!$F$8)-SUMIFS(факт_операции!$L:$L,факт_операции!$D:$D,D960,факт_операции!$I:$I,операции!$F$9)+SUMIFS(факт_операции!$L:$L,факт_операции!$D:$D,D960,факт_операции!$I:$I,операции!$F$10)-SUMIFS(факт_операции!$L:$L,факт_операции!$D:$D,D960,факт_операции!$I:$I,операции!$F$11))</f>
        <v>0</v>
      </c>
      <c r="J960" s="48">
        <f>ROUND(IF(D960="",0,IF(SUM(р_дни!$J:$J)=0,0,(SUMIFS(БЮДЖЕТ!$V:$V,БЮДЖЕТ!$P:$P,$D960)*IF(G960=ФИО!$Q$8,0,SUM(р_дни!$J:$J))+SUMIFS(факт_операции!$Q:$Q,факт_операции!$D:$D,$D960)*1000)/SUM(р_дни!$J:$J)))/100,0)*100</f>
        <v>0</v>
      </c>
      <c r="K960" s="48">
        <f>IF(D960="",0,SUMIFS(факт_операции!$O:$O,факт_операции!$D:$D,D960)-IF(SUMIFS(факт_операции!$Q:$Q,факт_операции!$D:$D,D960)&lt;&gt;0,SUMIFS(факт_операции!$O:$O,факт_операции!$D:$D,D960,факт_операции!$N:$N,операции!$H$11),0))</f>
        <v>0</v>
      </c>
      <c r="L960" s="48">
        <f>IF(D960="",0,SUMIFS(факт_операции!$T:$T,факт_операции!$D:$D,D960))</f>
        <v>0</v>
      </c>
      <c r="M960" s="86">
        <f t="shared" si="29"/>
        <v>0</v>
      </c>
      <c r="N960" s="36"/>
      <c r="O960" s="92"/>
      <c r="P960" s="96"/>
    </row>
    <row r="961" spans="1:16" x14ac:dyDescent="0.25">
      <c r="A961" s="1"/>
      <c r="B961" s="1"/>
      <c r="C961" s="5">
        <f t="shared" si="30"/>
        <v>951</v>
      </c>
      <c r="D961" s="19" t="str">
        <f>IF(C961&gt;MAX(БЮДЖЕТ!$C:$C),"",INDEX(БЮДЖЕТ!$P$11:$P$9415,C961))</f>
        <v/>
      </c>
      <c r="E961" s="22">
        <f>IF(D961="",0,IF(COUNTIF(БЮДЖЕТ!$P:$P,D961)=1,0,1))</f>
        <v>0</v>
      </c>
      <c r="F961" s="19" t="str">
        <f>IF($D961="","",INDEX(БЮДЖЕТ!$N:$N,SUMIFS(БЮДЖЕТ!$B:$B,БЮДЖЕТ!$P:$P,$D961)))</f>
        <v/>
      </c>
      <c r="G961" s="19" t="str">
        <f>IF($D961="","",INDEX(БЮДЖЕТ!$X:$X,SUMIFS(БЮДЖЕТ!$B:$B,БЮДЖЕТ!$P:$P,$D961)))</f>
        <v/>
      </c>
      <c r="H961" s="36"/>
      <c r="I961" s="30">
        <f>IF(D961="",0,IF(G961=ФИО!$Q$8,0,SUM(р_дни!$J:$J))+SUMIFS(факт_операции!$L:$L,факт_операции!$D:$D,D961,факт_операции!$I:$I,операции!$F$8)-SUMIFS(факт_операции!$L:$L,факт_операции!$D:$D,D961,факт_операции!$I:$I,операции!$F$9)+SUMIFS(факт_операции!$L:$L,факт_операции!$D:$D,D961,факт_операции!$I:$I,операции!$F$10)-SUMIFS(факт_операции!$L:$L,факт_операции!$D:$D,D961,факт_операции!$I:$I,операции!$F$11))</f>
        <v>0</v>
      </c>
      <c r="J961" s="48">
        <f>ROUND(IF(D961="",0,IF(SUM(р_дни!$J:$J)=0,0,(SUMIFS(БЮДЖЕТ!$V:$V,БЮДЖЕТ!$P:$P,$D961)*IF(G961=ФИО!$Q$8,0,SUM(р_дни!$J:$J))+SUMIFS(факт_операции!$Q:$Q,факт_операции!$D:$D,$D961)*1000)/SUM(р_дни!$J:$J)))/100,0)*100</f>
        <v>0</v>
      </c>
      <c r="K961" s="48">
        <f>IF(D961="",0,SUMIFS(факт_операции!$O:$O,факт_операции!$D:$D,D961)-IF(SUMIFS(факт_операции!$Q:$Q,факт_операции!$D:$D,D961)&lt;&gt;0,SUMIFS(факт_операции!$O:$O,факт_операции!$D:$D,D961,факт_операции!$N:$N,операции!$H$11),0))</f>
        <v>0</v>
      </c>
      <c r="L961" s="48">
        <f>IF(D961="",0,SUMIFS(факт_операции!$T:$T,факт_операции!$D:$D,D961))</f>
        <v>0</v>
      </c>
      <c r="M961" s="86">
        <f t="shared" si="29"/>
        <v>0</v>
      </c>
      <c r="N961" s="36"/>
      <c r="O961" s="92"/>
      <c r="P961" s="96"/>
    </row>
    <row r="962" spans="1:16" x14ac:dyDescent="0.25">
      <c r="A962" s="1"/>
      <c r="B962" s="1"/>
      <c r="C962" s="5">
        <f t="shared" si="30"/>
        <v>952</v>
      </c>
      <c r="D962" s="19" t="str">
        <f>IF(C962&gt;MAX(БЮДЖЕТ!$C:$C),"",INDEX(БЮДЖЕТ!$P$11:$P$9415,C962))</f>
        <v/>
      </c>
      <c r="E962" s="22">
        <f>IF(D962="",0,IF(COUNTIF(БЮДЖЕТ!$P:$P,D962)=1,0,1))</f>
        <v>0</v>
      </c>
      <c r="F962" s="19" t="str">
        <f>IF($D962="","",INDEX(БЮДЖЕТ!$N:$N,SUMIFS(БЮДЖЕТ!$B:$B,БЮДЖЕТ!$P:$P,$D962)))</f>
        <v/>
      </c>
      <c r="G962" s="19" t="str">
        <f>IF($D962="","",INDEX(БЮДЖЕТ!$X:$X,SUMIFS(БЮДЖЕТ!$B:$B,БЮДЖЕТ!$P:$P,$D962)))</f>
        <v/>
      </c>
      <c r="H962" s="36"/>
      <c r="I962" s="30">
        <f>IF(D962="",0,IF(G962=ФИО!$Q$8,0,SUM(р_дни!$J:$J))+SUMIFS(факт_операции!$L:$L,факт_операции!$D:$D,D962,факт_операции!$I:$I,операции!$F$8)-SUMIFS(факт_операции!$L:$L,факт_операции!$D:$D,D962,факт_операции!$I:$I,операции!$F$9)+SUMIFS(факт_операции!$L:$L,факт_операции!$D:$D,D962,факт_операции!$I:$I,операции!$F$10)-SUMIFS(факт_операции!$L:$L,факт_операции!$D:$D,D962,факт_операции!$I:$I,операции!$F$11))</f>
        <v>0</v>
      </c>
      <c r="J962" s="48">
        <f>ROUND(IF(D962="",0,IF(SUM(р_дни!$J:$J)=0,0,(SUMIFS(БЮДЖЕТ!$V:$V,БЮДЖЕТ!$P:$P,$D962)*IF(G962=ФИО!$Q$8,0,SUM(р_дни!$J:$J))+SUMIFS(факт_операции!$Q:$Q,факт_операции!$D:$D,$D962)*1000)/SUM(р_дни!$J:$J)))/100,0)*100</f>
        <v>0</v>
      </c>
      <c r="K962" s="48">
        <f>IF(D962="",0,SUMIFS(факт_операции!$O:$O,факт_операции!$D:$D,D962)-IF(SUMIFS(факт_операции!$Q:$Q,факт_операции!$D:$D,D962)&lt;&gt;0,SUMIFS(факт_операции!$O:$O,факт_операции!$D:$D,D962,факт_операции!$N:$N,операции!$H$11),0))</f>
        <v>0</v>
      </c>
      <c r="L962" s="48">
        <f>IF(D962="",0,SUMIFS(факт_операции!$T:$T,факт_операции!$D:$D,D962))</f>
        <v>0</v>
      </c>
      <c r="M962" s="86">
        <f t="shared" si="29"/>
        <v>0</v>
      </c>
      <c r="N962" s="36"/>
      <c r="O962" s="92"/>
      <c r="P962" s="96"/>
    </row>
    <row r="963" spans="1:16" x14ac:dyDescent="0.25">
      <c r="A963" s="1"/>
      <c r="B963" s="1"/>
      <c r="C963" s="5">
        <f t="shared" si="30"/>
        <v>953</v>
      </c>
      <c r="D963" s="19" t="str">
        <f>IF(C963&gt;MAX(БЮДЖЕТ!$C:$C),"",INDEX(БЮДЖЕТ!$P$11:$P$9415,C963))</f>
        <v/>
      </c>
      <c r="E963" s="22">
        <f>IF(D963="",0,IF(COUNTIF(БЮДЖЕТ!$P:$P,D963)=1,0,1))</f>
        <v>0</v>
      </c>
      <c r="F963" s="19" t="str">
        <f>IF($D963="","",INDEX(БЮДЖЕТ!$N:$N,SUMIFS(БЮДЖЕТ!$B:$B,БЮДЖЕТ!$P:$P,$D963)))</f>
        <v/>
      </c>
      <c r="G963" s="19" t="str">
        <f>IF($D963="","",INDEX(БЮДЖЕТ!$X:$X,SUMIFS(БЮДЖЕТ!$B:$B,БЮДЖЕТ!$P:$P,$D963)))</f>
        <v/>
      </c>
      <c r="H963" s="36"/>
      <c r="I963" s="30">
        <f>IF(D963="",0,IF(G963=ФИО!$Q$8,0,SUM(р_дни!$J:$J))+SUMIFS(факт_операции!$L:$L,факт_операции!$D:$D,D963,факт_операции!$I:$I,операции!$F$8)-SUMIFS(факт_операции!$L:$L,факт_операции!$D:$D,D963,факт_операции!$I:$I,операции!$F$9)+SUMIFS(факт_операции!$L:$L,факт_операции!$D:$D,D963,факт_операции!$I:$I,операции!$F$10)-SUMIFS(факт_операции!$L:$L,факт_операции!$D:$D,D963,факт_операции!$I:$I,операции!$F$11))</f>
        <v>0</v>
      </c>
      <c r="J963" s="48">
        <f>ROUND(IF(D963="",0,IF(SUM(р_дни!$J:$J)=0,0,(SUMIFS(БЮДЖЕТ!$V:$V,БЮДЖЕТ!$P:$P,$D963)*IF(G963=ФИО!$Q$8,0,SUM(р_дни!$J:$J))+SUMIFS(факт_операции!$Q:$Q,факт_операции!$D:$D,$D963)*1000)/SUM(р_дни!$J:$J)))/100,0)*100</f>
        <v>0</v>
      </c>
      <c r="K963" s="48">
        <f>IF(D963="",0,SUMIFS(факт_операции!$O:$O,факт_операции!$D:$D,D963)-IF(SUMIFS(факт_операции!$Q:$Q,факт_операции!$D:$D,D963)&lt;&gt;0,SUMIFS(факт_операции!$O:$O,факт_операции!$D:$D,D963,факт_операции!$N:$N,операции!$H$11),0))</f>
        <v>0</v>
      </c>
      <c r="L963" s="48">
        <f>IF(D963="",0,SUMIFS(факт_операции!$T:$T,факт_операции!$D:$D,D963))</f>
        <v>0</v>
      </c>
      <c r="M963" s="86">
        <f t="shared" si="29"/>
        <v>0</v>
      </c>
      <c r="N963" s="36"/>
      <c r="O963" s="92"/>
      <c r="P963" s="96"/>
    </row>
    <row r="964" spans="1:16" x14ac:dyDescent="0.25">
      <c r="A964" s="1"/>
      <c r="B964" s="1"/>
      <c r="C964" s="5">
        <f t="shared" si="30"/>
        <v>954</v>
      </c>
      <c r="D964" s="19" t="str">
        <f>IF(C964&gt;MAX(БЮДЖЕТ!$C:$C),"",INDEX(БЮДЖЕТ!$P$11:$P$9415,C964))</f>
        <v/>
      </c>
      <c r="E964" s="22">
        <f>IF(D964="",0,IF(COUNTIF(БЮДЖЕТ!$P:$P,D964)=1,0,1))</f>
        <v>0</v>
      </c>
      <c r="F964" s="19" t="str">
        <f>IF($D964="","",INDEX(БЮДЖЕТ!$N:$N,SUMIFS(БЮДЖЕТ!$B:$B,БЮДЖЕТ!$P:$P,$D964)))</f>
        <v/>
      </c>
      <c r="G964" s="19" t="str">
        <f>IF($D964="","",INDEX(БЮДЖЕТ!$X:$X,SUMIFS(БЮДЖЕТ!$B:$B,БЮДЖЕТ!$P:$P,$D964)))</f>
        <v/>
      </c>
      <c r="H964" s="36"/>
      <c r="I964" s="30">
        <f>IF(D964="",0,IF(G964=ФИО!$Q$8,0,SUM(р_дни!$J:$J))+SUMIFS(факт_операции!$L:$L,факт_операции!$D:$D,D964,факт_операции!$I:$I,операции!$F$8)-SUMIFS(факт_операции!$L:$L,факт_операции!$D:$D,D964,факт_операции!$I:$I,операции!$F$9)+SUMIFS(факт_операции!$L:$L,факт_операции!$D:$D,D964,факт_операции!$I:$I,операции!$F$10)-SUMIFS(факт_операции!$L:$L,факт_операции!$D:$D,D964,факт_операции!$I:$I,операции!$F$11))</f>
        <v>0</v>
      </c>
      <c r="J964" s="48">
        <f>ROUND(IF(D964="",0,IF(SUM(р_дни!$J:$J)=0,0,(SUMIFS(БЮДЖЕТ!$V:$V,БЮДЖЕТ!$P:$P,$D964)*IF(G964=ФИО!$Q$8,0,SUM(р_дни!$J:$J))+SUMIFS(факт_операции!$Q:$Q,факт_операции!$D:$D,$D964)*1000)/SUM(р_дни!$J:$J)))/100,0)*100</f>
        <v>0</v>
      </c>
      <c r="K964" s="48">
        <f>IF(D964="",0,SUMIFS(факт_операции!$O:$O,факт_операции!$D:$D,D964)-IF(SUMIFS(факт_операции!$Q:$Q,факт_операции!$D:$D,D964)&lt;&gt;0,SUMIFS(факт_операции!$O:$O,факт_операции!$D:$D,D964,факт_операции!$N:$N,операции!$H$11),0))</f>
        <v>0</v>
      </c>
      <c r="L964" s="48">
        <f>IF(D964="",0,SUMIFS(факт_операции!$T:$T,факт_операции!$D:$D,D964))</f>
        <v>0</v>
      </c>
      <c r="M964" s="86">
        <f t="shared" si="29"/>
        <v>0</v>
      </c>
      <c r="N964" s="36"/>
      <c r="O964" s="92"/>
      <c r="P964" s="96"/>
    </row>
    <row r="965" spans="1:16" x14ac:dyDescent="0.25">
      <c r="A965" s="1"/>
      <c r="B965" s="1"/>
      <c r="C965" s="5">
        <f t="shared" si="30"/>
        <v>955</v>
      </c>
      <c r="D965" s="19" t="str">
        <f>IF(C965&gt;MAX(БЮДЖЕТ!$C:$C),"",INDEX(БЮДЖЕТ!$P$11:$P$9415,C965))</f>
        <v/>
      </c>
      <c r="E965" s="22">
        <f>IF(D965="",0,IF(COUNTIF(БЮДЖЕТ!$P:$P,D965)=1,0,1))</f>
        <v>0</v>
      </c>
      <c r="F965" s="19" t="str">
        <f>IF($D965="","",INDEX(БЮДЖЕТ!$N:$N,SUMIFS(БЮДЖЕТ!$B:$B,БЮДЖЕТ!$P:$P,$D965)))</f>
        <v/>
      </c>
      <c r="G965" s="19" t="str">
        <f>IF($D965="","",INDEX(БЮДЖЕТ!$X:$X,SUMIFS(БЮДЖЕТ!$B:$B,БЮДЖЕТ!$P:$P,$D965)))</f>
        <v/>
      </c>
      <c r="H965" s="36"/>
      <c r="I965" s="30">
        <f>IF(D965="",0,IF(G965=ФИО!$Q$8,0,SUM(р_дни!$J:$J))+SUMIFS(факт_операции!$L:$L,факт_операции!$D:$D,D965,факт_операции!$I:$I,операции!$F$8)-SUMIFS(факт_операции!$L:$L,факт_операции!$D:$D,D965,факт_операции!$I:$I,операции!$F$9)+SUMIFS(факт_операции!$L:$L,факт_операции!$D:$D,D965,факт_операции!$I:$I,операции!$F$10)-SUMIFS(факт_операции!$L:$L,факт_операции!$D:$D,D965,факт_операции!$I:$I,операции!$F$11))</f>
        <v>0</v>
      </c>
      <c r="J965" s="48">
        <f>ROUND(IF(D965="",0,IF(SUM(р_дни!$J:$J)=0,0,(SUMIFS(БЮДЖЕТ!$V:$V,БЮДЖЕТ!$P:$P,$D965)*IF(G965=ФИО!$Q$8,0,SUM(р_дни!$J:$J))+SUMIFS(факт_операции!$Q:$Q,факт_операции!$D:$D,$D965)*1000)/SUM(р_дни!$J:$J)))/100,0)*100</f>
        <v>0</v>
      </c>
      <c r="K965" s="48">
        <f>IF(D965="",0,SUMIFS(факт_операции!$O:$O,факт_операции!$D:$D,D965)-IF(SUMIFS(факт_операции!$Q:$Q,факт_операции!$D:$D,D965)&lt;&gt;0,SUMIFS(факт_операции!$O:$O,факт_операции!$D:$D,D965,факт_операции!$N:$N,операции!$H$11),0))</f>
        <v>0</v>
      </c>
      <c r="L965" s="48">
        <f>IF(D965="",0,SUMIFS(факт_операции!$T:$T,факт_операции!$D:$D,D965))</f>
        <v>0</v>
      </c>
      <c r="M965" s="86">
        <f t="shared" si="29"/>
        <v>0</v>
      </c>
      <c r="N965" s="36"/>
      <c r="O965" s="92"/>
      <c r="P965" s="96"/>
    </row>
    <row r="966" spans="1:16" x14ac:dyDescent="0.25">
      <c r="A966" s="1"/>
      <c r="B966" s="1"/>
      <c r="C966" s="5">
        <f t="shared" si="30"/>
        <v>956</v>
      </c>
      <c r="D966" s="19" t="str">
        <f>IF(C966&gt;MAX(БЮДЖЕТ!$C:$C),"",INDEX(БЮДЖЕТ!$P$11:$P$9415,C966))</f>
        <v/>
      </c>
      <c r="E966" s="22">
        <f>IF(D966="",0,IF(COUNTIF(БЮДЖЕТ!$P:$P,D966)=1,0,1))</f>
        <v>0</v>
      </c>
      <c r="F966" s="19" t="str">
        <f>IF($D966="","",INDEX(БЮДЖЕТ!$N:$N,SUMIFS(БЮДЖЕТ!$B:$B,БЮДЖЕТ!$P:$P,$D966)))</f>
        <v/>
      </c>
      <c r="G966" s="19" t="str">
        <f>IF($D966="","",INDEX(БЮДЖЕТ!$X:$X,SUMIFS(БЮДЖЕТ!$B:$B,БЮДЖЕТ!$P:$P,$D966)))</f>
        <v/>
      </c>
      <c r="H966" s="36"/>
      <c r="I966" s="30">
        <f>IF(D966="",0,IF(G966=ФИО!$Q$8,0,SUM(р_дни!$J:$J))+SUMIFS(факт_операции!$L:$L,факт_операции!$D:$D,D966,факт_операции!$I:$I,операции!$F$8)-SUMIFS(факт_операции!$L:$L,факт_операции!$D:$D,D966,факт_операции!$I:$I,операции!$F$9)+SUMIFS(факт_операции!$L:$L,факт_операции!$D:$D,D966,факт_операции!$I:$I,операции!$F$10)-SUMIFS(факт_операции!$L:$L,факт_операции!$D:$D,D966,факт_операции!$I:$I,операции!$F$11))</f>
        <v>0</v>
      </c>
      <c r="J966" s="48">
        <f>ROUND(IF(D966="",0,IF(SUM(р_дни!$J:$J)=0,0,(SUMIFS(БЮДЖЕТ!$V:$V,БЮДЖЕТ!$P:$P,$D966)*IF(G966=ФИО!$Q$8,0,SUM(р_дни!$J:$J))+SUMIFS(факт_операции!$Q:$Q,факт_операции!$D:$D,$D966)*1000)/SUM(р_дни!$J:$J)))/100,0)*100</f>
        <v>0</v>
      </c>
      <c r="K966" s="48">
        <f>IF(D966="",0,SUMIFS(факт_операции!$O:$O,факт_операции!$D:$D,D966)-IF(SUMIFS(факт_операции!$Q:$Q,факт_операции!$D:$D,D966)&lt;&gt;0,SUMIFS(факт_операции!$O:$O,факт_операции!$D:$D,D966,факт_операции!$N:$N,операции!$H$11),0))</f>
        <v>0</v>
      </c>
      <c r="L966" s="48">
        <f>IF(D966="",0,SUMIFS(факт_операции!$T:$T,факт_операции!$D:$D,D966))</f>
        <v>0</v>
      </c>
      <c r="M966" s="86">
        <f t="shared" si="29"/>
        <v>0</v>
      </c>
      <c r="N966" s="36"/>
      <c r="O966" s="92"/>
      <c r="P966" s="96"/>
    </row>
    <row r="967" spans="1:16" x14ac:dyDescent="0.25">
      <c r="A967" s="1"/>
      <c r="B967" s="1"/>
      <c r="C967" s="5">
        <f t="shared" si="30"/>
        <v>957</v>
      </c>
      <c r="D967" s="19" t="str">
        <f>IF(C967&gt;MAX(БЮДЖЕТ!$C:$C),"",INDEX(БЮДЖЕТ!$P$11:$P$9415,C967))</f>
        <v/>
      </c>
      <c r="E967" s="22">
        <f>IF(D967="",0,IF(COUNTIF(БЮДЖЕТ!$P:$P,D967)=1,0,1))</f>
        <v>0</v>
      </c>
      <c r="F967" s="19" t="str">
        <f>IF($D967="","",INDEX(БЮДЖЕТ!$N:$N,SUMIFS(БЮДЖЕТ!$B:$B,БЮДЖЕТ!$P:$P,$D967)))</f>
        <v/>
      </c>
      <c r="G967" s="19" t="str">
        <f>IF($D967="","",INDEX(БЮДЖЕТ!$X:$X,SUMIFS(БЮДЖЕТ!$B:$B,БЮДЖЕТ!$P:$P,$D967)))</f>
        <v/>
      </c>
      <c r="H967" s="36"/>
      <c r="I967" s="30">
        <f>IF(D967="",0,IF(G967=ФИО!$Q$8,0,SUM(р_дни!$J:$J))+SUMIFS(факт_операции!$L:$L,факт_операции!$D:$D,D967,факт_операции!$I:$I,операции!$F$8)-SUMIFS(факт_операции!$L:$L,факт_операции!$D:$D,D967,факт_операции!$I:$I,операции!$F$9)+SUMIFS(факт_операции!$L:$L,факт_операции!$D:$D,D967,факт_операции!$I:$I,операции!$F$10)-SUMIFS(факт_операции!$L:$L,факт_операции!$D:$D,D967,факт_операции!$I:$I,операции!$F$11))</f>
        <v>0</v>
      </c>
      <c r="J967" s="48">
        <f>ROUND(IF(D967="",0,IF(SUM(р_дни!$J:$J)=0,0,(SUMIFS(БЮДЖЕТ!$V:$V,БЮДЖЕТ!$P:$P,$D967)*IF(G967=ФИО!$Q$8,0,SUM(р_дни!$J:$J))+SUMIFS(факт_операции!$Q:$Q,факт_операции!$D:$D,$D967)*1000)/SUM(р_дни!$J:$J)))/100,0)*100</f>
        <v>0</v>
      </c>
      <c r="K967" s="48">
        <f>IF(D967="",0,SUMIFS(факт_операции!$O:$O,факт_операции!$D:$D,D967)-IF(SUMIFS(факт_операции!$Q:$Q,факт_операции!$D:$D,D967)&lt;&gt;0,SUMIFS(факт_операции!$O:$O,факт_операции!$D:$D,D967,факт_операции!$N:$N,операции!$H$11),0))</f>
        <v>0</v>
      </c>
      <c r="L967" s="48">
        <f>IF(D967="",0,SUMIFS(факт_операции!$T:$T,факт_операции!$D:$D,D967))</f>
        <v>0</v>
      </c>
      <c r="M967" s="86">
        <f t="shared" si="29"/>
        <v>0</v>
      </c>
      <c r="N967" s="36"/>
      <c r="O967" s="92"/>
      <c r="P967" s="96"/>
    </row>
    <row r="968" spans="1:16" x14ac:dyDescent="0.25">
      <c r="A968" s="1"/>
      <c r="B968" s="1"/>
      <c r="C968" s="5">
        <f t="shared" si="30"/>
        <v>958</v>
      </c>
      <c r="D968" s="19" t="str">
        <f>IF(C968&gt;MAX(БЮДЖЕТ!$C:$C),"",INDEX(БЮДЖЕТ!$P$11:$P$9415,C968))</f>
        <v/>
      </c>
      <c r="E968" s="22">
        <f>IF(D968="",0,IF(COUNTIF(БЮДЖЕТ!$P:$P,D968)=1,0,1))</f>
        <v>0</v>
      </c>
      <c r="F968" s="19" t="str">
        <f>IF($D968="","",INDEX(БЮДЖЕТ!$N:$N,SUMIFS(БЮДЖЕТ!$B:$B,БЮДЖЕТ!$P:$P,$D968)))</f>
        <v/>
      </c>
      <c r="G968" s="19" t="str">
        <f>IF($D968="","",INDEX(БЮДЖЕТ!$X:$X,SUMIFS(БЮДЖЕТ!$B:$B,БЮДЖЕТ!$P:$P,$D968)))</f>
        <v/>
      </c>
      <c r="H968" s="36"/>
      <c r="I968" s="30">
        <f>IF(D968="",0,IF(G968=ФИО!$Q$8,0,SUM(р_дни!$J:$J))+SUMIFS(факт_операции!$L:$L,факт_операции!$D:$D,D968,факт_операции!$I:$I,операции!$F$8)-SUMIFS(факт_операции!$L:$L,факт_операции!$D:$D,D968,факт_операции!$I:$I,операции!$F$9)+SUMIFS(факт_операции!$L:$L,факт_операции!$D:$D,D968,факт_операции!$I:$I,операции!$F$10)-SUMIFS(факт_операции!$L:$L,факт_операции!$D:$D,D968,факт_операции!$I:$I,операции!$F$11))</f>
        <v>0</v>
      </c>
      <c r="J968" s="48">
        <f>ROUND(IF(D968="",0,IF(SUM(р_дни!$J:$J)=0,0,(SUMIFS(БЮДЖЕТ!$V:$V,БЮДЖЕТ!$P:$P,$D968)*IF(G968=ФИО!$Q$8,0,SUM(р_дни!$J:$J))+SUMIFS(факт_операции!$Q:$Q,факт_операции!$D:$D,$D968)*1000)/SUM(р_дни!$J:$J)))/100,0)*100</f>
        <v>0</v>
      </c>
      <c r="K968" s="48">
        <f>IF(D968="",0,SUMIFS(факт_операции!$O:$O,факт_операции!$D:$D,D968)-IF(SUMIFS(факт_операции!$Q:$Q,факт_операции!$D:$D,D968)&lt;&gt;0,SUMIFS(факт_операции!$O:$O,факт_операции!$D:$D,D968,факт_операции!$N:$N,операции!$H$11),0))</f>
        <v>0</v>
      </c>
      <c r="L968" s="48">
        <f>IF(D968="",0,SUMIFS(факт_операции!$T:$T,факт_операции!$D:$D,D968))</f>
        <v>0</v>
      </c>
      <c r="M968" s="86">
        <f t="shared" si="29"/>
        <v>0</v>
      </c>
      <c r="N968" s="36"/>
      <c r="O968" s="92"/>
      <c r="P968" s="96"/>
    </row>
    <row r="969" spans="1:16" x14ac:dyDescent="0.25">
      <c r="A969" s="1"/>
      <c r="B969" s="1"/>
      <c r="C969" s="5">
        <f t="shared" si="30"/>
        <v>959</v>
      </c>
      <c r="D969" s="19" t="str">
        <f>IF(C969&gt;MAX(БЮДЖЕТ!$C:$C),"",INDEX(БЮДЖЕТ!$P$11:$P$9415,C969))</f>
        <v/>
      </c>
      <c r="E969" s="22">
        <f>IF(D969="",0,IF(COUNTIF(БЮДЖЕТ!$P:$P,D969)=1,0,1))</f>
        <v>0</v>
      </c>
      <c r="F969" s="19" t="str">
        <f>IF($D969="","",INDEX(БЮДЖЕТ!$N:$N,SUMIFS(БЮДЖЕТ!$B:$B,БЮДЖЕТ!$P:$P,$D969)))</f>
        <v/>
      </c>
      <c r="G969" s="19" t="str">
        <f>IF($D969="","",INDEX(БЮДЖЕТ!$X:$X,SUMIFS(БЮДЖЕТ!$B:$B,БЮДЖЕТ!$P:$P,$D969)))</f>
        <v/>
      </c>
      <c r="H969" s="36"/>
      <c r="I969" s="30">
        <f>IF(D969="",0,IF(G969=ФИО!$Q$8,0,SUM(р_дни!$J:$J))+SUMIFS(факт_операции!$L:$L,факт_операции!$D:$D,D969,факт_операции!$I:$I,операции!$F$8)-SUMIFS(факт_операции!$L:$L,факт_операции!$D:$D,D969,факт_операции!$I:$I,операции!$F$9)+SUMIFS(факт_операции!$L:$L,факт_операции!$D:$D,D969,факт_операции!$I:$I,операции!$F$10)-SUMIFS(факт_операции!$L:$L,факт_операции!$D:$D,D969,факт_операции!$I:$I,операции!$F$11))</f>
        <v>0</v>
      </c>
      <c r="J969" s="48">
        <f>ROUND(IF(D969="",0,IF(SUM(р_дни!$J:$J)=0,0,(SUMIFS(БЮДЖЕТ!$V:$V,БЮДЖЕТ!$P:$P,$D969)*IF(G969=ФИО!$Q$8,0,SUM(р_дни!$J:$J))+SUMIFS(факт_операции!$Q:$Q,факт_операции!$D:$D,$D969)*1000)/SUM(р_дни!$J:$J)))/100,0)*100</f>
        <v>0</v>
      </c>
      <c r="K969" s="48">
        <f>IF(D969="",0,SUMIFS(факт_операции!$O:$O,факт_операции!$D:$D,D969)-IF(SUMIFS(факт_операции!$Q:$Q,факт_операции!$D:$D,D969)&lt;&gt;0,SUMIFS(факт_операции!$O:$O,факт_операции!$D:$D,D969,факт_операции!$N:$N,операции!$H$11),0))</f>
        <v>0</v>
      </c>
      <c r="L969" s="48">
        <f>IF(D969="",0,SUMIFS(факт_операции!$T:$T,факт_операции!$D:$D,D969))</f>
        <v>0</v>
      </c>
      <c r="M969" s="86">
        <f t="shared" si="29"/>
        <v>0</v>
      </c>
      <c r="N969" s="36"/>
      <c r="O969" s="92"/>
      <c r="P969" s="96"/>
    </row>
    <row r="970" spans="1:16" x14ac:dyDescent="0.25">
      <c r="A970" s="1"/>
      <c r="B970" s="1"/>
      <c r="C970" s="5">
        <f t="shared" si="30"/>
        <v>960</v>
      </c>
      <c r="D970" s="19" t="str">
        <f>IF(C970&gt;MAX(БЮДЖЕТ!$C:$C),"",INDEX(БЮДЖЕТ!$P$11:$P$9415,C970))</f>
        <v/>
      </c>
      <c r="E970" s="22">
        <f>IF(D970="",0,IF(COUNTIF(БЮДЖЕТ!$P:$P,D970)=1,0,1))</f>
        <v>0</v>
      </c>
      <c r="F970" s="19" t="str">
        <f>IF($D970="","",INDEX(БЮДЖЕТ!$N:$N,SUMIFS(БЮДЖЕТ!$B:$B,БЮДЖЕТ!$P:$P,$D970)))</f>
        <v/>
      </c>
      <c r="G970" s="19" t="str">
        <f>IF($D970="","",INDEX(БЮДЖЕТ!$X:$X,SUMIFS(БЮДЖЕТ!$B:$B,БЮДЖЕТ!$P:$P,$D970)))</f>
        <v/>
      </c>
      <c r="H970" s="36"/>
      <c r="I970" s="30">
        <f>IF(D970="",0,IF(G970=ФИО!$Q$8,0,SUM(р_дни!$J:$J))+SUMIFS(факт_операции!$L:$L,факт_операции!$D:$D,D970,факт_операции!$I:$I,операции!$F$8)-SUMIFS(факт_операции!$L:$L,факт_операции!$D:$D,D970,факт_операции!$I:$I,операции!$F$9)+SUMIFS(факт_операции!$L:$L,факт_операции!$D:$D,D970,факт_операции!$I:$I,операции!$F$10)-SUMIFS(факт_операции!$L:$L,факт_операции!$D:$D,D970,факт_операции!$I:$I,операции!$F$11))</f>
        <v>0</v>
      </c>
      <c r="J970" s="48">
        <f>ROUND(IF(D970="",0,IF(SUM(р_дни!$J:$J)=0,0,(SUMIFS(БЮДЖЕТ!$V:$V,БЮДЖЕТ!$P:$P,$D970)*IF(G970=ФИО!$Q$8,0,SUM(р_дни!$J:$J))+SUMIFS(факт_операции!$Q:$Q,факт_операции!$D:$D,$D970)*1000)/SUM(р_дни!$J:$J)))/100,0)*100</f>
        <v>0</v>
      </c>
      <c r="K970" s="48">
        <f>IF(D970="",0,SUMIFS(факт_операции!$O:$O,факт_операции!$D:$D,D970)-IF(SUMIFS(факт_операции!$Q:$Q,факт_операции!$D:$D,D970)&lt;&gt;0,SUMIFS(факт_операции!$O:$O,факт_операции!$D:$D,D970,факт_операции!$N:$N,операции!$H$11),0))</f>
        <v>0</v>
      </c>
      <c r="L970" s="48">
        <f>IF(D970="",0,SUMIFS(факт_операции!$T:$T,факт_операции!$D:$D,D970))</f>
        <v>0</v>
      </c>
      <c r="M970" s="86">
        <f t="shared" si="29"/>
        <v>0</v>
      </c>
      <c r="N970" s="36"/>
      <c r="O970" s="92"/>
      <c r="P970" s="96"/>
    </row>
    <row r="971" spans="1:16" x14ac:dyDescent="0.25">
      <c r="A971" s="1"/>
      <c r="B971" s="1"/>
      <c r="C971" s="5">
        <f t="shared" si="30"/>
        <v>961</v>
      </c>
      <c r="D971" s="19" t="str">
        <f>IF(C971&gt;MAX(БЮДЖЕТ!$C:$C),"",INDEX(БЮДЖЕТ!$P$11:$P$9415,C971))</f>
        <v/>
      </c>
      <c r="E971" s="22">
        <f>IF(D971="",0,IF(COUNTIF(БЮДЖЕТ!$P:$P,D971)=1,0,1))</f>
        <v>0</v>
      </c>
      <c r="F971" s="19" t="str">
        <f>IF($D971="","",INDEX(БЮДЖЕТ!$N:$N,SUMIFS(БЮДЖЕТ!$B:$B,БЮДЖЕТ!$P:$P,$D971)))</f>
        <v/>
      </c>
      <c r="G971" s="19" t="str">
        <f>IF($D971="","",INDEX(БЮДЖЕТ!$X:$X,SUMIFS(БЮДЖЕТ!$B:$B,БЮДЖЕТ!$P:$P,$D971)))</f>
        <v/>
      </c>
      <c r="H971" s="36"/>
      <c r="I971" s="30">
        <f>IF(D971="",0,IF(G971=ФИО!$Q$8,0,SUM(р_дни!$J:$J))+SUMIFS(факт_операции!$L:$L,факт_операции!$D:$D,D971,факт_операции!$I:$I,операции!$F$8)-SUMIFS(факт_операции!$L:$L,факт_операции!$D:$D,D971,факт_операции!$I:$I,операции!$F$9)+SUMIFS(факт_операции!$L:$L,факт_операции!$D:$D,D971,факт_операции!$I:$I,операции!$F$10)-SUMIFS(факт_операции!$L:$L,факт_операции!$D:$D,D971,факт_операции!$I:$I,операции!$F$11))</f>
        <v>0</v>
      </c>
      <c r="J971" s="48">
        <f>ROUND(IF(D971="",0,IF(SUM(р_дни!$J:$J)=0,0,(SUMIFS(БЮДЖЕТ!$V:$V,БЮДЖЕТ!$P:$P,$D971)*IF(G971=ФИО!$Q$8,0,SUM(р_дни!$J:$J))+SUMIFS(факт_операции!$Q:$Q,факт_операции!$D:$D,$D971)*1000)/SUM(р_дни!$J:$J)))/100,0)*100</f>
        <v>0</v>
      </c>
      <c r="K971" s="48">
        <f>IF(D971="",0,SUMIFS(факт_операции!$O:$O,факт_операции!$D:$D,D971)-IF(SUMIFS(факт_операции!$Q:$Q,факт_операции!$D:$D,D971)&lt;&gt;0,SUMIFS(факт_операции!$O:$O,факт_операции!$D:$D,D971,факт_операции!$N:$N,операции!$H$11),0))</f>
        <v>0</v>
      </c>
      <c r="L971" s="48">
        <f>IF(D971="",0,SUMIFS(факт_операции!$T:$T,факт_операции!$D:$D,D971))</f>
        <v>0</v>
      </c>
      <c r="M971" s="86">
        <f t="shared" si="29"/>
        <v>0</v>
      </c>
      <c r="N971" s="36"/>
      <c r="O971" s="92"/>
      <c r="P971" s="96"/>
    </row>
    <row r="972" spans="1:16" x14ac:dyDescent="0.25">
      <c r="A972" s="1"/>
      <c r="B972" s="1"/>
      <c r="C972" s="5">
        <f t="shared" si="30"/>
        <v>962</v>
      </c>
      <c r="D972" s="19" t="str">
        <f>IF(C972&gt;MAX(БЮДЖЕТ!$C:$C),"",INDEX(БЮДЖЕТ!$P$11:$P$9415,C972))</f>
        <v/>
      </c>
      <c r="E972" s="22">
        <f>IF(D972="",0,IF(COUNTIF(БЮДЖЕТ!$P:$P,D972)=1,0,1))</f>
        <v>0</v>
      </c>
      <c r="F972" s="19" t="str">
        <f>IF($D972="","",INDEX(БЮДЖЕТ!$N:$N,SUMIFS(БЮДЖЕТ!$B:$B,БЮДЖЕТ!$P:$P,$D972)))</f>
        <v/>
      </c>
      <c r="G972" s="19" t="str">
        <f>IF($D972="","",INDEX(БЮДЖЕТ!$X:$X,SUMIFS(БЮДЖЕТ!$B:$B,БЮДЖЕТ!$P:$P,$D972)))</f>
        <v/>
      </c>
      <c r="H972" s="36"/>
      <c r="I972" s="30">
        <f>IF(D972="",0,IF(G972=ФИО!$Q$8,0,SUM(р_дни!$J:$J))+SUMIFS(факт_операции!$L:$L,факт_операции!$D:$D,D972,факт_операции!$I:$I,операции!$F$8)-SUMIFS(факт_операции!$L:$L,факт_операции!$D:$D,D972,факт_операции!$I:$I,операции!$F$9)+SUMIFS(факт_операции!$L:$L,факт_операции!$D:$D,D972,факт_операции!$I:$I,операции!$F$10)-SUMIFS(факт_операции!$L:$L,факт_операции!$D:$D,D972,факт_операции!$I:$I,операции!$F$11))</f>
        <v>0</v>
      </c>
      <c r="J972" s="48">
        <f>ROUND(IF(D972="",0,IF(SUM(р_дни!$J:$J)=0,0,(SUMIFS(БЮДЖЕТ!$V:$V,БЮДЖЕТ!$P:$P,$D972)*IF(G972=ФИО!$Q$8,0,SUM(р_дни!$J:$J))+SUMIFS(факт_операции!$Q:$Q,факт_операции!$D:$D,$D972)*1000)/SUM(р_дни!$J:$J)))/100,0)*100</f>
        <v>0</v>
      </c>
      <c r="K972" s="48">
        <f>IF(D972="",0,SUMIFS(факт_операции!$O:$O,факт_операции!$D:$D,D972)-IF(SUMIFS(факт_операции!$Q:$Q,факт_операции!$D:$D,D972)&lt;&gt;0,SUMIFS(факт_операции!$O:$O,факт_операции!$D:$D,D972,факт_операции!$N:$N,операции!$H$11),0))</f>
        <v>0</v>
      </c>
      <c r="L972" s="48">
        <f>IF(D972="",0,SUMIFS(факт_операции!$T:$T,факт_операции!$D:$D,D972))</f>
        <v>0</v>
      </c>
      <c r="M972" s="86">
        <f t="shared" ref="M972:M1035" si="31">IF(D972="",0,J972-K972-L972)</f>
        <v>0</v>
      </c>
      <c r="N972" s="36"/>
      <c r="O972" s="92"/>
      <c r="P972" s="96"/>
    </row>
    <row r="973" spans="1:16" x14ac:dyDescent="0.25">
      <c r="A973" s="1"/>
      <c r="B973" s="1"/>
      <c r="C973" s="5">
        <f t="shared" ref="C973:C1036" si="32">C972+1</f>
        <v>963</v>
      </c>
      <c r="D973" s="19" t="str">
        <f>IF(C973&gt;MAX(БЮДЖЕТ!$C:$C),"",INDEX(БЮДЖЕТ!$P$11:$P$9415,C973))</f>
        <v/>
      </c>
      <c r="E973" s="22">
        <f>IF(D973="",0,IF(COUNTIF(БЮДЖЕТ!$P:$P,D973)=1,0,1))</f>
        <v>0</v>
      </c>
      <c r="F973" s="19" t="str">
        <f>IF($D973="","",INDEX(БЮДЖЕТ!$N:$N,SUMIFS(БЮДЖЕТ!$B:$B,БЮДЖЕТ!$P:$P,$D973)))</f>
        <v/>
      </c>
      <c r="G973" s="19" t="str">
        <f>IF($D973="","",INDEX(БЮДЖЕТ!$X:$X,SUMIFS(БЮДЖЕТ!$B:$B,БЮДЖЕТ!$P:$P,$D973)))</f>
        <v/>
      </c>
      <c r="H973" s="36"/>
      <c r="I973" s="30">
        <f>IF(D973="",0,IF(G973=ФИО!$Q$8,0,SUM(р_дни!$J:$J))+SUMIFS(факт_операции!$L:$L,факт_операции!$D:$D,D973,факт_операции!$I:$I,операции!$F$8)-SUMIFS(факт_операции!$L:$L,факт_операции!$D:$D,D973,факт_операции!$I:$I,операции!$F$9)+SUMIFS(факт_операции!$L:$L,факт_операции!$D:$D,D973,факт_операции!$I:$I,операции!$F$10)-SUMIFS(факт_операции!$L:$L,факт_операции!$D:$D,D973,факт_операции!$I:$I,операции!$F$11))</f>
        <v>0</v>
      </c>
      <c r="J973" s="48">
        <f>ROUND(IF(D973="",0,IF(SUM(р_дни!$J:$J)=0,0,(SUMIFS(БЮДЖЕТ!$V:$V,БЮДЖЕТ!$P:$P,$D973)*IF(G973=ФИО!$Q$8,0,SUM(р_дни!$J:$J))+SUMIFS(факт_операции!$Q:$Q,факт_операции!$D:$D,$D973)*1000)/SUM(р_дни!$J:$J)))/100,0)*100</f>
        <v>0</v>
      </c>
      <c r="K973" s="48">
        <f>IF(D973="",0,SUMIFS(факт_операции!$O:$O,факт_операции!$D:$D,D973)-IF(SUMIFS(факт_операции!$Q:$Q,факт_операции!$D:$D,D973)&lt;&gt;0,SUMIFS(факт_операции!$O:$O,факт_операции!$D:$D,D973,факт_операции!$N:$N,операции!$H$11),0))</f>
        <v>0</v>
      </c>
      <c r="L973" s="48">
        <f>IF(D973="",0,SUMIFS(факт_операции!$T:$T,факт_операции!$D:$D,D973))</f>
        <v>0</v>
      </c>
      <c r="M973" s="86">
        <f t="shared" si="31"/>
        <v>0</v>
      </c>
      <c r="N973" s="36"/>
      <c r="O973" s="92"/>
      <c r="P973" s="96"/>
    </row>
    <row r="974" spans="1:16" x14ac:dyDescent="0.25">
      <c r="A974" s="1"/>
      <c r="B974" s="1"/>
      <c r="C974" s="5">
        <f t="shared" si="32"/>
        <v>964</v>
      </c>
      <c r="D974" s="19" t="str">
        <f>IF(C974&gt;MAX(БЮДЖЕТ!$C:$C),"",INDEX(БЮДЖЕТ!$P$11:$P$9415,C974))</f>
        <v/>
      </c>
      <c r="E974" s="22">
        <f>IF(D974="",0,IF(COUNTIF(БЮДЖЕТ!$P:$P,D974)=1,0,1))</f>
        <v>0</v>
      </c>
      <c r="F974" s="19" t="str">
        <f>IF($D974="","",INDEX(БЮДЖЕТ!$N:$N,SUMIFS(БЮДЖЕТ!$B:$B,БЮДЖЕТ!$P:$P,$D974)))</f>
        <v/>
      </c>
      <c r="G974" s="19" t="str">
        <f>IF($D974="","",INDEX(БЮДЖЕТ!$X:$X,SUMIFS(БЮДЖЕТ!$B:$B,БЮДЖЕТ!$P:$P,$D974)))</f>
        <v/>
      </c>
      <c r="H974" s="36"/>
      <c r="I974" s="30">
        <f>IF(D974="",0,IF(G974=ФИО!$Q$8,0,SUM(р_дни!$J:$J))+SUMIFS(факт_операции!$L:$L,факт_операции!$D:$D,D974,факт_операции!$I:$I,операции!$F$8)-SUMIFS(факт_операции!$L:$L,факт_операции!$D:$D,D974,факт_операции!$I:$I,операции!$F$9)+SUMIFS(факт_операции!$L:$L,факт_операции!$D:$D,D974,факт_операции!$I:$I,операции!$F$10)-SUMIFS(факт_операции!$L:$L,факт_операции!$D:$D,D974,факт_операции!$I:$I,операции!$F$11))</f>
        <v>0</v>
      </c>
      <c r="J974" s="48">
        <f>ROUND(IF(D974="",0,IF(SUM(р_дни!$J:$J)=0,0,(SUMIFS(БЮДЖЕТ!$V:$V,БЮДЖЕТ!$P:$P,$D974)*IF(G974=ФИО!$Q$8,0,SUM(р_дни!$J:$J))+SUMIFS(факт_операции!$Q:$Q,факт_операции!$D:$D,$D974)*1000)/SUM(р_дни!$J:$J)))/100,0)*100</f>
        <v>0</v>
      </c>
      <c r="K974" s="48">
        <f>IF(D974="",0,SUMIFS(факт_операции!$O:$O,факт_операции!$D:$D,D974)-IF(SUMIFS(факт_операции!$Q:$Q,факт_операции!$D:$D,D974)&lt;&gt;0,SUMIFS(факт_операции!$O:$O,факт_операции!$D:$D,D974,факт_операции!$N:$N,операции!$H$11),0))</f>
        <v>0</v>
      </c>
      <c r="L974" s="48">
        <f>IF(D974="",0,SUMIFS(факт_операции!$T:$T,факт_операции!$D:$D,D974))</f>
        <v>0</v>
      </c>
      <c r="M974" s="86">
        <f t="shared" si="31"/>
        <v>0</v>
      </c>
      <c r="N974" s="36"/>
      <c r="O974" s="92"/>
      <c r="P974" s="96"/>
    </row>
    <row r="975" spans="1:16" x14ac:dyDescent="0.25">
      <c r="A975" s="1"/>
      <c r="B975" s="1"/>
      <c r="C975" s="5">
        <f t="shared" si="32"/>
        <v>965</v>
      </c>
      <c r="D975" s="19" t="str">
        <f>IF(C975&gt;MAX(БЮДЖЕТ!$C:$C),"",INDEX(БЮДЖЕТ!$P$11:$P$9415,C975))</f>
        <v/>
      </c>
      <c r="E975" s="22">
        <f>IF(D975="",0,IF(COUNTIF(БЮДЖЕТ!$P:$P,D975)=1,0,1))</f>
        <v>0</v>
      </c>
      <c r="F975" s="19" t="str">
        <f>IF($D975="","",INDEX(БЮДЖЕТ!$N:$N,SUMIFS(БЮДЖЕТ!$B:$B,БЮДЖЕТ!$P:$P,$D975)))</f>
        <v/>
      </c>
      <c r="G975" s="19" t="str">
        <f>IF($D975="","",INDEX(БЮДЖЕТ!$X:$X,SUMIFS(БЮДЖЕТ!$B:$B,БЮДЖЕТ!$P:$P,$D975)))</f>
        <v/>
      </c>
      <c r="H975" s="36"/>
      <c r="I975" s="30">
        <f>IF(D975="",0,IF(G975=ФИО!$Q$8,0,SUM(р_дни!$J:$J))+SUMIFS(факт_операции!$L:$L,факт_операции!$D:$D,D975,факт_операции!$I:$I,операции!$F$8)-SUMIFS(факт_операции!$L:$L,факт_операции!$D:$D,D975,факт_операции!$I:$I,операции!$F$9)+SUMIFS(факт_операции!$L:$L,факт_операции!$D:$D,D975,факт_операции!$I:$I,операции!$F$10)-SUMIFS(факт_операции!$L:$L,факт_операции!$D:$D,D975,факт_операции!$I:$I,операции!$F$11))</f>
        <v>0</v>
      </c>
      <c r="J975" s="48">
        <f>ROUND(IF(D975="",0,IF(SUM(р_дни!$J:$J)=0,0,(SUMIFS(БЮДЖЕТ!$V:$V,БЮДЖЕТ!$P:$P,$D975)*IF(G975=ФИО!$Q$8,0,SUM(р_дни!$J:$J))+SUMIFS(факт_операции!$Q:$Q,факт_операции!$D:$D,$D975)*1000)/SUM(р_дни!$J:$J)))/100,0)*100</f>
        <v>0</v>
      </c>
      <c r="K975" s="48">
        <f>IF(D975="",0,SUMIFS(факт_операции!$O:$O,факт_операции!$D:$D,D975)-IF(SUMIFS(факт_операции!$Q:$Q,факт_операции!$D:$D,D975)&lt;&gt;0,SUMIFS(факт_операции!$O:$O,факт_операции!$D:$D,D975,факт_операции!$N:$N,операции!$H$11),0))</f>
        <v>0</v>
      </c>
      <c r="L975" s="48">
        <f>IF(D975="",0,SUMIFS(факт_операции!$T:$T,факт_операции!$D:$D,D975))</f>
        <v>0</v>
      </c>
      <c r="M975" s="86">
        <f t="shared" si="31"/>
        <v>0</v>
      </c>
      <c r="N975" s="36"/>
      <c r="O975" s="92"/>
      <c r="P975" s="96"/>
    </row>
    <row r="976" spans="1:16" x14ac:dyDescent="0.25">
      <c r="A976" s="1"/>
      <c r="B976" s="1"/>
      <c r="C976" s="5">
        <f t="shared" si="32"/>
        <v>966</v>
      </c>
      <c r="D976" s="19" t="str">
        <f>IF(C976&gt;MAX(БЮДЖЕТ!$C:$C),"",INDEX(БЮДЖЕТ!$P$11:$P$9415,C976))</f>
        <v/>
      </c>
      <c r="E976" s="22">
        <f>IF(D976="",0,IF(COUNTIF(БЮДЖЕТ!$P:$P,D976)=1,0,1))</f>
        <v>0</v>
      </c>
      <c r="F976" s="19" t="str">
        <f>IF($D976="","",INDEX(БЮДЖЕТ!$N:$N,SUMIFS(БЮДЖЕТ!$B:$B,БЮДЖЕТ!$P:$P,$D976)))</f>
        <v/>
      </c>
      <c r="G976" s="19" t="str">
        <f>IF($D976="","",INDEX(БЮДЖЕТ!$X:$X,SUMIFS(БЮДЖЕТ!$B:$B,БЮДЖЕТ!$P:$P,$D976)))</f>
        <v/>
      </c>
      <c r="H976" s="36"/>
      <c r="I976" s="30">
        <f>IF(D976="",0,IF(G976=ФИО!$Q$8,0,SUM(р_дни!$J:$J))+SUMIFS(факт_операции!$L:$L,факт_операции!$D:$D,D976,факт_операции!$I:$I,операции!$F$8)-SUMIFS(факт_операции!$L:$L,факт_операции!$D:$D,D976,факт_операции!$I:$I,операции!$F$9)+SUMIFS(факт_операции!$L:$L,факт_операции!$D:$D,D976,факт_операции!$I:$I,операции!$F$10)-SUMIFS(факт_операции!$L:$L,факт_операции!$D:$D,D976,факт_операции!$I:$I,операции!$F$11))</f>
        <v>0</v>
      </c>
      <c r="J976" s="48">
        <f>ROUND(IF(D976="",0,IF(SUM(р_дни!$J:$J)=0,0,(SUMIFS(БЮДЖЕТ!$V:$V,БЮДЖЕТ!$P:$P,$D976)*IF(G976=ФИО!$Q$8,0,SUM(р_дни!$J:$J))+SUMIFS(факт_операции!$Q:$Q,факт_операции!$D:$D,$D976)*1000)/SUM(р_дни!$J:$J)))/100,0)*100</f>
        <v>0</v>
      </c>
      <c r="K976" s="48">
        <f>IF(D976="",0,SUMIFS(факт_операции!$O:$O,факт_операции!$D:$D,D976)-IF(SUMIFS(факт_операции!$Q:$Q,факт_операции!$D:$D,D976)&lt;&gt;0,SUMIFS(факт_операции!$O:$O,факт_операции!$D:$D,D976,факт_операции!$N:$N,операции!$H$11),0))</f>
        <v>0</v>
      </c>
      <c r="L976" s="48">
        <f>IF(D976="",0,SUMIFS(факт_операции!$T:$T,факт_операции!$D:$D,D976))</f>
        <v>0</v>
      </c>
      <c r="M976" s="86">
        <f t="shared" si="31"/>
        <v>0</v>
      </c>
      <c r="N976" s="36"/>
      <c r="O976" s="92"/>
      <c r="P976" s="96"/>
    </row>
    <row r="977" spans="1:16" x14ac:dyDescent="0.25">
      <c r="A977" s="1"/>
      <c r="B977" s="1"/>
      <c r="C977" s="5">
        <f t="shared" si="32"/>
        <v>967</v>
      </c>
      <c r="D977" s="19" t="str">
        <f>IF(C977&gt;MAX(БЮДЖЕТ!$C:$C),"",INDEX(БЮДЖЕТ!$P$11:$P$9415,C977))</f>
        <v/>
      </c>
      <c r="E977" s="22">
        <f>IF(D977="",0,IF(COUNTIF(БЮДЖЕТ!$P:$P,D977)=1,0,1))</f>
        <v>0</v>
      </c>
      <c r="F977" s="19" t="str">
        <f>IF($D977="","",INDEX(БЮДЖЕТ!$N:$N,SUMIFS(БЮДЖЕТ!$B:$B,БЮДЖЕТ!$P:$P,$D977)))</f>
        <v/>
      </c>
      <c r="G977" s="19" t="str">
        <f>IF($D977="","",INDEX(БЮДЖЕТ!$X:$X,SUMIFS(БЮДЖЕТ!$B:$B,БЮДЖЕТ!$P:$P,$D977)))</f>
        <v/>
      </c>
      <c r="H977" s="36"/>
      <c r="I977" s="30">
        <f>IF(D977="",0,IF(G977=ФИО!$Q$8,0,SUM(р_дни!$J:$J))+SUMIFS(факт_операции!$L:$L,факт_операции!$D:$D,D977,факт_операции!$I:$I,операции!$F$8)-SUMIFS(факт_операции!$L:$L,факт_операции!$D:$D,D977,факт_операции!$I:$I,операции!$F$9)+SUMIFS(факт_операции!$L:$L,факт_операции!$D:$D,D977,факт_операции!$I:$I,операции!$F$10)-SUMIFS(факт_операции!$L:$L,факт_операции!$D:$D,D977,факт_операции!$I:$I,операции!$F$11))</f>
        <v>0</v>
      </c>
      <c r="J977" s="48">
        <f>ROUND(IF(D977="",0,IF(SUM(р_дни!$J:$J)=0,0,(SUMIFS(БЮДЖЕТ!$V:$V,БЮДЖЕТ!$P:$P,$D977)*IF(G977=ФИО!$Q$8,0,SUM(р_дни!$J:$J))+SUMIFS(факт_операции!$Q:$Q,факт_операции!$D:$D,$D977)*1000)/SUM(р_дни!$J:$J)))/100,0)*100</f>
        <v>0</v>
      </c>
      <c r="K977" s="48">
        <f>IF(D977="",0,SUMIFS(факт_операции!$O:$O,факт_операции!$D:$D,D977)-IF(SUMIFS(факт_операции!$Q:$Q,факт_операции!$D:$D,D977)&lt;&gt;0,SUMIFS(факт_операции!$O:$O,факт_операции!$D:$D,D977,факт_операции!$N:$N,операции!$H$11),0))</f>
        <v>0</v>
      </c>
      <c r="L977" s="48">
        <f>IF(D977="",0,SUMIFS(факт_операции!$T:$T,факт_операции!$D:$D,D977))</f>
        <v>0</v>
      </c>
      <c r="M977" s="86">
        <f t="shared" si="31"/>
        <v>0</v>
      </c>
      <c r="N977" s="36"/>
      <c r="O977" s="92"/>
      <c r="P977" s="96"/>
    </row>
    <row r="978" spans="1:16" x14ac:dyDescent="0.25">
      <c r="A978" s="1"/>
      <c r="B978" s="1"/>
      <c r="C978" s="5">
        <f t="shared" si="32"/>
        <v>968</v>
      </c>
      <c r="D978" s="19" t="str">
        <f>IF(C978&gt;MAX(БЮДЖЕТ!$C:$C),"",INDEX(БЮДЖЕТ!$P$11:$P$9415,C978))</f>
        <v/>
      </c>
      <c r="E978" s="22">
        <f>IF(D978="",0,IF(COUNTIF(БЮДЖЕТ!$P:$P,D978)=1,0,1))</f>
        <v>0</v>
      </c>
      <c r="F978" s="19" t="str">
        <f>IF($D978="","",INDEX(БЮДЖЕТ!$N:$N,SUMIFS(БЮДЖЕТ!$B:$B,БЮДЖЕТ!$P:$P,$D978)))</f>
        <v/>
      </c>
      <c r="G978" s="19" t="str">
        <f>IF($D978="","",INDEX(БЮДЖЕТ!$X:$X,SUMIFS(БЮДЖЕТ!$B:$B,БЮДЖЕТ!$P:$P,$D978)))</f>
        <v/>
      </c>
      <c r="H978" s="36"/>
      <c r="I978" s="30">
        <f>IF(D978="",0,IF(G978=ФИО!$Q$8,0,SUM(р_дни!$J:$J))+SUMIFS(факт_операции!$L:$L,факт_операции!$D:$D,D978,факт_операции!$I:$I,операции!$F$8)-SUMIFS(факт_операции!$L:$L,факт_операции!$D:$D,D978,факт_операции!$I:$I,операции!$F$9)+SUMIFS(факт_операции!$L:$L,факт_операции!$D:$D,D978,факт_операции!$I:$I,операции!$F$10)-SUMIFS(факт_операции!$L:$L,факт_операции!$D:$D,D978,факт_операции!$I:$I,операции!$F$11))</f>
        <v>0</v>
      </c>
      <c r="J978" s="48">
        <f>ROUND(IF(D978="",0,IF(SUM(р_дни!$J:$J)=0,0,(SUMIFS(БЮДЖЕТ!$V:$V,БЮДЖЕТ!$P:$P,$D978)*IF(G978=ФИО!$Q$8,0,SUM(р_дни!$J:$J))+SUMIFS(факт_операции!$Q:$Q,факт_операции!$D:$D,$D978)*1000)/SUM(р_дни!$J:$J)))/100,0)*100</f>
        <v>0</v>
      </c>
      <c r="K978" s="48">
        <f>IF(D978="",0,SUMIFS(факт_операции!$O:$O,факт_операции!$D:$D,D978)-IF(SUMIFS(факт_операции!$Q:$Q,факт_операции!$D:$D,D978)&lt;&gt;0,SUMIFS(факт_операции!$O:$O,факт_операции!$D:$D,D978,факт_операции!$N:$N,операции!$H$11),0))</f>
        <v>0</v>
      </c>
      <c r="L978" s="48">
        <f>IF(D978="",0,SUMIFS(факт_операции!$T:$T,факт_операции!$D:$D,D978))</f>
        <v>0</v>
      </c>
      <c r="M978" s="86">
        <f t="shared" si="31"/>
        <v>0</v>
      </c>
      <c r="N978" s="36"/>
      <c r="O978" s="92"/>
      <c r="P978" s="96"/>
    </row>
    <row r="979" spans="1:16" x14ac:dyDescent="0.25">
      <c r="A979" s="1"/>
      <c r="B979" s="1"/>
      <c r="C979" s="5">
        <f t="shared" si="32"/>
        <v>969</v>
      </c>
      <c r="D979" s="19" t="str">
        <f>IF(C979&gt;MAX(БЮДЖЕТ!$C:$C),"",INDEX(БЮДЖЕТ!$P$11:$P$9415,C979))</f>
        <v/>
      </c>
      <c r="E979" s="22">
        <f>IF(D979="",0,IF(COUNTIF(БЮДЖЕТ!$P:$P,D979)=1,0,1))</f>
        <v>0</v>
      </c>
      <c r="F979" s="19" t="str">
        <f>IF($D979="","",INDEX(БЮДЖЕТ!$N:$N,SUMIFS(БЮДЖЕТ!$B:$B,БЮДЖЕТ!$P:$P,$D979)))</f>
        <v/>
      </c>
      <c r="G979" s="19" t="str">
        <f>IF($D979="","",INDEX(БЮДЖЕТ!$X:$X,SUMIFS(БЮДЖЕТ!$B:$B,БЮДЖЕТ!$P:$P,$D979)))</f>
        <v/>
      </c>
      <c r="H979" s="36"/>
      <c r="I979" s="30">
        <f>IF(D979="",0,IF(G979=ФИО!$Q$8,0,SUM(р_дни!$J:$J))+SUMIFS(факт_операции!$L:$L,факт_операции!$D:$D,D979,факт_операции!$I:$I,операции!$F$8)-SUMIFS(факт_операции!$L:$L,факт_операции!$D:$D,D979,факт_операции!$I:$I,операции!$F$9)+SUMIFS(факт_операции!$L:$L,факт_операции!$D:$D,D979,факт_операции!$I:$I,операции!$F$10)-SUMIFS(факт_операции!$L:$L,факт_операции!$D:$D,D979,факт_операции!$I:$I,операции!$F$11))</f>
        <v>0</v>
      </c>
      <c r="J979" s="48">
        <f>ROUND(IF(D979="",0,IF(SUM(р_дни!$J:$J)=0,0,(SUMIFS(БЮДЖЕТ!$V:$V,БЮДЖЕТ!$P:$P,$D979)*IF(G979=ФИО!$Q$8,0,SUM(р_дни!$J:$J))+SUMIFS(факт_операции!$Q:$Q,факт_операции!$D:$D,$D979)*1000)/SUM(р_дни!$J:$J)))/100,0)*100</f>
        <v>0</v>
      </c>
      <c r="K979" s="48">
        <f>IF(D979="",0,SUMIFS(факт_операции!$O:$O,факт_операции!$D:$D,D979)-IF(SUMIFS(факт_операции!$Q:$Q,факт_операции!$D:$D,D979)&lt;&gt;0,SUMIFS(факт_операции!$O:$O,факт_операции!$D:$D,D979,факт_операции!$N:$N,операции!$H$11),0))</f>
        <v>0</v>
      </c>
      <c r="L979" s="48">
        <f>IF(D979="",0,SUMIFS(факт_операции!$T:$T,факт_операции!$D:$D,D979))</f>
        <v>0</v>
      </c>
      <c r="M979" s="86">
        <f t="shared" si="31"/>
        <v>0</v>
      </c>
      <c r="N979" s="36"/>
      <c r="O979" s="92"/>
      <c r="P979" s="96"/>
    </row>
    <row r="980" spans="1:16" x14ac:dyDescent="0.25">
      <c r="A980" s="1"/>
      <c r="B980" s="1"/>
      <c r="C980" s="5">
        <f t="shared" si="32"/>
        <v>970</v>
      </c>
      <c r="D980" s="19" t="str">
        <f>IF(C980&gt;MAX(БЮДЖЕТ!$C:$C),"",INDEX(БЮДЖЕТ!$P$11:$P$9415,C980))</f>
        <v/>
      </c>
      <c r="E980" s="22">
        <f>IF(D980="",0,IF(COUNTIF(БЮДЖЕТ!$P:$P,D980)=1,0,1))</f>
        <v>0</v>
      </c>
      <c r="F980" s="19" t="str">
        <f>IF($D980="","",INDEX(БЮДЖЕТ!$N:$N,SUMIFS(БЮДЖЕТ!$B:$B,БЮДЖЕТ!$P:$P,$D980)))</f>
        <v/>
      </c>
      <c r="G980" s="19" t="str">
        <f>IF($D980="","",INDEX(БЮДЖЕТ!$X:$X,SUMIFS(БЮДЖЕТ!$B:$B,БЮДЖЕТ!$P:$P,$D980)))</f>
        <v/>
      </c>
      <c r="H980" s="36"/>
      <c r="I980" s="30">
        <f>IF(D980="",0,IF(G980=ФИО!$Q$8,0,SUM(р_дни!$J:$J))+SUMIFS(факт_операции!$L:$L,факт_операции!$D:$D,D980,факт_операции!$I:$I,операции!$F$8)-SUMIFS(факт_операции!$L:$L,факт_операции!$D:$D,D980,факт_операции!$I:$I,операции!$F$9)+SUMIFS(факт_операции!$L:$L,факт_операции!$D:$D,D980,факт_операции!$I:$I,операции!$F$10)-SUMIFS(факт_операции!$L:$L,факт_операции!$D:$D,D980,факт_операции!$I:$I,операции!$F$11))</f>
        <v>0</v>
      </c>
      <c r="J980" s="48">
        <f>ROUND(IF(D980="",0,IF(SUM(р_дни!$J:$J)=0,0,(SUMIFS(БЮДЖЕТ!$V:$V,БЮДЖЕТ!$P:$P,$D980)*IF(G980=ФИО!$Q$8,0,SUM(р_дни!$J:$J))+SUMIFS(факт_операции!$Q:$Q,факт_операции!$D:$D,$D980)*1000)/SUM(р_дни!$J:$J)))/100,0)*100</f>
        <v>0</v>
      </c>
      <c r="K980" s="48">
        <f>IF(D980="",0,SUMIFS(факт_операции!$O:$O,факт_операции!$D:$D,D980)-IF(SUMIFS(факт_операции!$Q:$Q,факт_операции!$D:$D,D980)&lt;&gt;0,SUMIFS(факт_операции!$O:$O,факт_операции!$D:$D,D980,факт_операции!$N:$N,операции!$H$11),0))</f>
        <v>0</v>
      </c>
      <c r="L980" s="48">
        <f>IF(D980="",0,SUMIFS(факт_операции!$T:$T,факт_операции!$D:$D,D980))</f>
        <v>0</v>
      </c>
      <c r="M980" s="86">
        <f t="shared" si="31"/>
        <v>0</v>
      </c>
      <c r="N980" s="36"/>
      <c r="O980" s="92"/>
      <c r="P980" s="96"/>
    </row>
    <row r="981" spans="1:16" x14ac:dyDescent="0.25">
      <c r="A981" s="1"/>
      <c r="B981" s="1"/>
      <c r="C981" s="5">
        <f t="shared" si="32"/>
        <v>971</v>
      </c>
      <c r="D981" s="19" t="str">
        <f>IF(C981&gt;MAX(БЮДЖЕТ!$C:$C),"",INDEX(БЮДЖЕТ!$P$11:$P$9415,C981))</f>
        <v/>
      </c>
      <c r="E981" s="22">
        <f>IF(D981="",0,IF(COUNTIF(БЮДЖЕТ!$P:$P,D981)=1,0,1))</f>
        <v>0</v>
      </c>
      <c r="F981" s="19" t="str">
        <f>IF($D981="","",INDEX(БЮДЖЕТ!$N:$N,SUMIFS(БЮДЖЕТ!$B:$B,БЮДЖЕТ!$P:$P,$D981)))</f>
        <v/>
      </c>
      <c r="G981" s="19" t="str">
        <f>IF($D981="","",INDEX(БЮДЖЕТ!$X:$X,SUMIFS(БЮДЖЕТ!$B:$B,БЮДЖЕТ!$P:$P,$D981)))</f>
        <v/>
      </c>
      <c r="H981" s="36"/>
      <c r="I981" s="30">
        <f>IF(D981="",0,IF(G981=ФИО!$Q$8,0,SUM(р_дни!$J:$J))+SUMIFS(факт_операции!$L:$L,факт_операции!$D:$D,D981,факт_операции!$I:$I,операции!$F$8)-SUMIFS(факт_операции!$L:$L,факт_операции!$D:$D,D981,факт_операции!$I:$I,операции!$F$9)+SUMIFS(факт_операции!$L:$L,факт_операции!$D:$D,D981,факт_операции!$I:$I,операции!$F$10)-SUMIFS(факт_операции!$L:$L,факт_операции!$D:$D,D981,факт_операции!$I:$I,операции!$F$11))</f>
        <v>0</v>
      </c>
      <c r="J981" s="48">
        <f>ROUND(IF(D981="",0,IF(SUM(р_дни!$J:$J)=0,0,(SUMIFS(БЮДЖЕТ!$V:$V,БЮДЖЕТ!$P:$P,$D981)*IF(G981=ФИО!$Q$8,0,SUM(р_дни!$J:$J))+SUMIFS(факт_операции!$Q:$Q,факт_операции!$D:$D,$D981)*1000)/SUM(р_дни!$J:$J)))/100,0)*100</f>
        <v>0</v>
      </c>
      <c r="K981" s="48">
        <f>IF(D981="",0,SUMIFS(факт_операции!$O:$O,факт_операции!$D:$D,D981)-IF(SUMIFS(факт_операции!$Q:$Q,факт_операции!$D:$D,D981)&lt;&gt;0,SUMIFS(факт_операции!$O:$O,факт_операции!$D:$D,D981,факт_операции!$N:$N,операции!$H$11),0))</f>
        <v>0</v>
      </c>
      <c r="L981" s="48">
        <f>IF(D981="",0,SUMIFS(факт_операции!$T:$T,факт_операции!$D:$D,D981))</f>
        <v>0</v>
      </c>
      <c r="M981" s="86">
        <f t="shared" si="31"/>
        <v>0</v>
      </c>
      <c r="N981" s="36"/>
      <c r="O981" s="92"/>
      <c r="P981" s="96"/>
    </row>
    <row r="982" spans="1:16" x14ac:dyDescent="0.25">
      <c r="A982" s="1"/>
      <c r="B982" s="1"/>
      <c r="C982" s="5">
        <f t="shared" si="32"/>
        <v>972</v>
      </c>
      <c r="D982" s="19" t="str">
        <f>IF(C982&gt;MAX(БЮДЖЕТ!$C:$C),"",INDEX(БЮДЖЕТ!$P$11:$P$9415,C982))</f>
        <v/>
      </c>
      <c r="E982" s="22">
        <f>IF(D982="",0,IF(COUNTIF(БЮДЖЕТ!$P:$P,D982)=1,0,1))</f>
        <v>0</v>
      </c>
      <c r="F982" s="19" t="str">
        <f>IF($D982="","",INDEX(БЮДЖЕТ!$N:$N,SUMIFS(БЮДЖЕТ!$B:$B,БЮДЖЕТ!$P:$P,$D982)))</f>
        <v/>
      </c>
      <c r="G982" s="19" t="str">
        <f>IF($D982="","",INDEX(БЮДЖЕТ!$X:$X,SUMIFS(БЮДЖЕТ!$B:$B,БЮДЖЕТ!$P:$P,$D982)))</f>
        <v/>
      </c>
      <c r="H982" s="36"/>
      <c r="I982" s="30">
        <f>IF(D982="",0,IF(G982=ФИО!$Q$8,0,SUM(р_дни!$J:$J))+SUMIFS(факт_операции!$L:$L,факт_операции!$D:$D,D982,факт_операции!$I:$I,операции!$F$8)-SUMIFS(факт_операции!$L:$L,факт_операции!$D:$D,D982,факт_операции!$I:$I,операции!$F$9)+SUMIFS(факт_операции!$L:$L,факт_операции!$D:$D,D982,факт_операции!$I:$I,операции!$F$10)-SUMIFS(факт_операции!$L:$L,факт_операции!$D:$D,D982,факт_операции!$I:$I,операции!$F$11))</f>
        <v>0</v>
      </c>
      <c r="J982" s="48">
        <f>ROUND(IF(D982="",0,IF(SUM(р_дни!$J:$J)=0,0,(SUMIFS(БЮДЖЕТ!$V:$V,БЮДЖЕТ!$P:$P,$D982)*IF(G982=ФИО!$Q$8,0,SUM(р_дни!$J:$J))+SUMIFS(факт_операции!$Q:$Q,факт_операции!$D:$D,$D982)*1000)/SUM(р_дни!$J:$J)))/100,0)*100</f>
        <v>0</v>
      </c>
      <c r="K982" s="48">
        <f>IF(D982="",0,SUMIFS(факт_операции!$O:$O,факт_операции!$D:$D,D982)-IF(SUMIFS(факт_операции!$Q:$Q,факт_операции!$D:$D,D982)&lt;&gt;0,SUMIFS(факт_операции!$O:$O,факт_операции!$D:$D,D982,факт_операции!$N:$N,операции!$H$11),0))</f>
        <v>0</v>
      </c>
      <c r="L982" s="48">
        <f>IF(D982="",0,SUMIFS(факт_операции!$T:$T,факт_операции!$D:$D,D982))</f>
        <v>0</v>
      </c>
      <c r="M982" s="86">
        <f t="shared" si="31"/>
        <v>0</v>
      </c>
      <c r="N982" s="36"/>
      <c r="O982" s="92"/>
      <c r="P982" s="96"/>
    </row>
    <row r="983" spans="1:16" x14ac:dyDescent="0.25">
      <c r="A983" s="1"/>
      <c r="B983" s="1"/>
      <c r="C983" s="5">
        <f t="shared" si="32"/>
        <v>973</v>
      </c>
      <c r="D983" s="19" t="str">
        <f>IF(C983&gt;MAX(БЮДЖЕТ!$C:$C),"",INDEX(БЮДЖЕТ!$P$11:$P$9415,C983))</f>
        <v/>
      </c>
      <c r="E983" s="22">
        <f>IF(D983="",0,IF(COUNTIF(БЮДЖЕТ!$P:$P,D983)=1,0,1))</f>
        <v>0</v>
      </c>
      <c r="F983" s="19" t="str">
        <f>IF($D983="","",INDEX(БЮДЖЕТ!$N:$N,SUMIFS(БЮДЖЕТ!$B:$B,БЮДЖЕТ!$P:$P,$D983)))</f>
        <v/>
      </c>
      <c r="G983" s="19" t="str">
        <f>IF($D983="","",INDEX(БЮДЖЕТ!$X:$X,SUMIFS(БЮДЖЕТ!$B:$B,БЮДЖЕТ!$P:$P,$D983)))</f>
        <v/>
      </c>
      <c r="H983" s="36"/>
      <c r="I983" s="30">
        <f>IF(D983="",0,IF(G983=ФИО!$Q$8,0,SUM(р_дни!$J:$J))+SUMIFS(факт_операции!$L:$L,факт_операции!$D:$D,D983,факт_операции!$I:$I,операции!$F$8)-SUMIFS(факт_операции!$L:$L,факт_операции!$D:$D,D983,факт_операции!$I:$I,операции!$F$9)+SUMIFS(факт_операции!$L:$L,факт_операции!$D:$D,D983,факт_операции!$I:$I,операции!$F$10)-SUMIFS(факт_операции!$L:$L,факт_операции!$D:$D,D983,факт_операции!$I:$I,операции!$F$11))</f>
        <v>0</v>
      </c>
      <c r="J983" s="48">
        <f>ROUND(IF(D983="",0,IF(SUM(р_дни!$J:$J)=0,0,(SUMIFS(БЮДЖЕТ!$V:$V,БЮДЖЕТ!$P:$P,$D983)*IF(G983=ФИО!$Q$8,0,SUM(р_дни!$J:$J))+SUMIFS(факт_операции!$Q:$Q,факт_операции!$D:$D,$D983)*1000)/SUM(р_дни!$J:$J)))/100,0)*100</f>
        <v>0</v>
      </c>
      <c r="K983" s="48">
        <f>IF(D983="",0,SUMIFS(факт_операции!$O:$O,факт_операции!$D:$D,D983)-IF(SUMIFS(факт_операции!$Q:$Q,факт_операции!$D:$D,D983)&lt;&gt;0,SUMIFS(факт_операции!$O:$O,факт_операции!$D:$D,D983,факт_операции!$N:$N,операции!$H$11),0))</f>
        <v>0</v>
      </c>
      <c r="L983" s="48">
        <f>IF(D983="",0,SUMIFS(факт_операции!$T:$T,факт_операции!$D:$D,D983))</f>
        <v>0</v>
      </c>
      <c r="M983" s="86">
        <f t="shared" si="31"/>
        <v>0</v>
      </c>
      <c r="N983" s="36"/>
      <c r="O983" s="92"/>
      <c r="P983" s="96"/>
    </row>
    <row r="984" spans="1:16" x14ac:dyDescent="0.25">
      <c r="A984" s="1"/>
      <c r="B984" s="1"/>
      <c r="C984" s="5">
        <f t="shared" si="32"/>
        <v>974</v>
      </c>
      <c r="D984" s="19" t="str">
        <f>IF(C984&gt;MAX(БЮДЖЕТ!$C:$C),"",INDEX(БЮДЖЕТ!$P$11:$P$9415,C984))</f>
        <v/>
      </c>
      <c r="E984" s="22">
        <f>IF(D984="",0,IF(COUNTIF(БЮДЖЕТ!$P:$P,D984)=1,0,1))</f>
        <v>0</v>
      </c>
      <c r="F984" s="19" t="str">
        <f>IF($D984="","",INDEX(БЮДЖЕТ!$N:$N,SUMIFS(БЮДЖЕТ!$B:$B,БЮДЖЕТ!$P:$P,$D984)))</f>
        <v/>
      </c>
      <c r="G984" s="19" t="str">
        <f>IF($D984="","",INDEX(БЮДЖЕТ!$X:$X,SUMIFS(БЮДЖЕТ!$B:$B,БЮДЖЕТ!$P:$P,$D984)))</f>
        <v/>
      </c>
      <c r="H984" s="36"/>
      <c r="I984" s="30">
        <f>IF(D984="",0,IF(G984=ФИО!$Q$8,0,SUM(р_дни!$J:$J))+SUMIFS(факт_операции!$L:$L,факт_операции!$D:$D,D984,факт_операции!$I:$I,операции!$F$8)-SUMIFS(факт_операции!$L:$L,факт_операции!$D:$D,D984,факт_операции!$I:$I,операции!$F$9)+SUMIFS(факт_операции!$L:$L,факт_операции!$D:$D,D984,факт_операции!$I:$I,операции!$F$10)-SUMIFS(факт_операции!$L:$L,факт_операции!$D:$D,D984,факт_операции!$I:$I,операции!$F$11))</f>
        <v>0</v>
      </c>
      <c r="J984" s="48">
        <f>ROUND(IF(D984="",0,IF(SUM(р_дни!$J:$J)=0,0,(SUMIFS(БЮДЖЕТ!$V:$V,БЮДЖЕТ!$P:$P,$D984)*IF(G984=ФИО!$Q$8,0,SUM(р_дни!$J:$J))+SUMIFS(факт_операции!$Q:$Q,факт_операции!$D:$D,$D984)*1000)/SUM(р_дни!$J:$J)))/100,0)*100</f>
        <v>0</v>
      </c>
      <c r="K984" s="48">
        <f>IF(D984="",0,SUMIFS(факт_операции!$O:$O,факт_операции!$D:$D,D984)-IF(SUMIFS(факт_операции!$Q:$Q,факт_операции!$D:$D,D984)&lt;&gt;0,SUMIFS(факт_операции!$O:$O,факт_операции!$D:$D,D984,факт_операции!$N:$N,операции!$H$11),0))</f>
        <v>0</v>
      </c>
      <c r="L984" s="48">
        <f>IF(D984="",0,SUMIFS(факт_операции!$T:$T,факт_операции!$D:$D,D984))</f>
        <v>0</v>
      </c>
      <c r="M984" s="86">
        <f t="shared" si="31"/>
        <v>0</v>
      </c>
      <c r="N984" s="36"/>
      <c r="O984" s="92"/>
      <c r="P984" s="96"/>
    </row>
    <row r="985" spans="1:16" x14ac:dyDescent="0.25">
      <c r="A985" s="1"/>
      <c r="B985" s="1"/>
      <c r="C985" s="5">
        <f t="shared" si="32"/>
        <v>975</v>
      </c>
      <c r="D985" s="19" t="str">
        <f>IF(C985&gt;MAX(БЮДЖЕТ!$C:$C),"",INDEX(БЮДЖЕТ!$P$11:$P$9415,C985))</f>
        <v/>
      </c>
      <c r="E985" s="22">
        <f>IF(D985="",0,IF(COUNTIF(БЮДЖЕТ!$P:$P,D985)=1,0,1))</f>
        <v>0</v>
      </c>
      <c r="F985" s="19" t="str">
        <f>IF($D985="","",INDEX(БЮДЖЕТ!$N:$N,SUMIFS(БЮДЖЕТ!$B:$B,БЮДЖЕТ!$P:$P,$D985)))</f>
        <v/>
      </c>
      <c r="G985" s="19" t="str">
        <f>IF($D985="","",INDEX(БЮДЖЕТ!$X:$X,SUMIFS(БЮДЖЕТ!$B:$B,БЮДЖЕТ!$P:$P,$D985)))</f>
        <v/>
      </c>
      <c r="H985" s="36"/>
      <c r="I985" s="30">
        <f>IF(D985="",0,IF(G985=ФИО!$Q$8,0,SUM(р_дни!$J:$J))+SUMIFS(факт_операции!$L:$L,факт_операции!$D:$D,D985,факт_операции!$I:$I,операции!$F$8)-SUMIFS(факт_операции!$L:$L,факт_операции!$D:$D,D985,факт_операции!$I:$I,операции!$F$9)+SUMIFS(факт_операции!$L:$L,факт_операции!$D:$D,D985,факт_операции!$I:$I,операции!$F$10)-SUMIFS(факт_операции!$L:$L,факт_операции!$D:$D,D985,факт_операции!$I:$I,операции!$F$11))</f>
        <v>0</v>
      </c>
      <c r="J985" s="48">
        <f>ROUND(IF(D985="",0,IF(SUM(р_дни!$J:$J)=0,0,(SUMIFS(БЮДЖЕТ!$V:$V,БЮДЖЕТ!$P:$P,$D985)*IF(G985=ФИО!$Q$8,0,SUM(р_дни!$J:$J))+SUMIFS(факт_операции!$Q:$Q,факт_операции!$D:$D,$D985)*1000)/SUM(р_дни!$J:$J)))/100,0)*100</f>
        <v>0</v>
      </c>
      <c r="K985" s="48">
        <f>IF(D985="",0,SUMIFS(факт_операции!$O:$O,факт_операции!$D:$D,D985)-IF(SUMIFS(факт_операции!$Q:$Q,факт_операции!$D:$D,D985)&lt;&gt;0,SUMIFS(факт_операции!$O:$O,факт_операции!$D:$D,D985,факт_операции!$N:$N,операции!$H$11),0))</f>
        <v>0</v>
      </c>
      <c r="L985" s="48">
        <f>IF(D985="",0,SUMIFS(факт_операции!$T:$T,факт_операции!$D:$D,D985))</f>
        <v>0</v>
      </c>
      <c r="M985" s="86">
        <f t="shared" si="31"/>
        <v>0</v>
      </c>
      <c r="N985" s="36"/>
      <c r="O985" s="92"/>
      <c r="P985" s="96"/>
    </row>
    <row r="986" spans="1:16" x14ac:dyDescent="0.25">
      <c r="A986" s="1"/>
      <c r="B986" s="1"/>
      <c r="C986" s="5">
        <f t="shared" si="32"/>
        <v>976</v>
      </c>
      <c r="D986" s="19" t="str">
        <f>IF(C986&gt;MAX(БЮДЖЕТ!$C:$C),"",INDEX(БЮДЖЕТ!$P$11:$P$9415,C986))</f>
        <v/>
      </c>
      <c r="E986" s="22">
        <f>IF(D986="",0,IF(COUNTIF(БЮДЖЕТ!$P:$P,D986)=1,0,1))</f>
        <v>0</v>
      </c>
      <c r="F986" s="19" t="str">
        <f>IF($D986="","",INDEX(БЮДЖЕТ!$N:$N,SUMIFS(БЮДЖЕТ!$B:$B,БЮДЖЕТ!$P:$P,$D986)))</f>
        <v/>
      </c>
      <c r="G986" s="19" t="str">
        <f>IF($D986="","",INDEX(БЮДЖЕТ!$X:$X,SUMIFS(БЮДЖЕТ!$B:$B,БЮДЖЕТ!$P:$P,$D986)))</f>
        <v/>
      </c>
      <c r="H986" s="36"/>
      <c r="I986" s="30">
        <f>IF(D986="",0,IF(G986=ФИО!$Q$8,0,SUM(р_дни!$J:$J))+SUMIFS(факт_операции!$L:$L,факт_операции!$D:$D,D986,факт_операции!$I:$I,операции!$F$8)-SUMIFS(факт_операции!$L:$L,факт_операции!$D:$D,D986,факт_операции!$I:$I,операции!$F$9)+SUMIFS(факт_операции!$L:$L,факт_операции!$D:$D,D986,факт_операции!$I:$I,операции!$F$10)-SUMIFS(факт_операции!$L:$L,факт_операции!$D:$D,D986,факт_операции!$I:$I,операции!$F$11))</f>
        <v>0</v>
      </c>
      <c r="J986" s="48">
        <f>ROUND(IF(D986="",0,IF(SUM(р_дни!$J:$J)=0,0,(SUMIFS(БЮДЖЕТ!$V:$V,БЮДЖЕТ!$P:$P,$D986)*IF(G986=ФИО!$Q$8,0,SUM(р_дни!$J:$J))+SUMIFS(факт_операции!$Q:$Q,факт_операции!$D:$D,$D986)*1000)/SUM(р_дни!$J:$J)))/100,0)*100</f>
        <v>0</v>
      </c>
      <c r="K986" s="48">
        <f>IF(D986="",0,SUMIFS(факт_операции!$O:$O,факт_операции!$D:$D,D986)-IF(SUMIFS(факт_операции!$Q:$Q,факт_операции!$D:$D,D986)&lt;&gt;0,SUMIFS(факт_операции!$O:$O,факт_операции!$D:$D,D986,факт_операции!$N:$N,операции!$H$11),0))</f>
        <v>0</v>
      </c>
      <c r="L986" s="48">
        <f>IF(D986="",0,SUMIFS(факт_операции!$T:$T,факт_операции!$D:$D,D986))</f>
        <v>0</v>
      </c>
      <c r="M986" s="86">
        <f t="shared" si="31"/>
        <v>0</v>
      </c>
      <c r="N986" s="36"/>
      <c r="O986" s="92"/>
      <c r="P986" s="96"/>
    </row>
    <row r="987" spans="1:16" x14ac:dyDescent="0.25">
      <c r="A987" s="1"/>
      <c r="B987" s="1"/>
      <c r="C987" s="5">
        <f t="shared" si="32"/>
        <v>977</v>
      </c>
      <c r="D987" s="19" t="str">
        <f>IF(C987&gt;MAX(БЮДЖЕТ!$C:$C),"",INDEX(БЮДЖЕТ!$P$11:$P$9415,C987))</f>
        <v/>
      </c>
      <c r="E987" s="22">
        <f>IF(D987="",0,IF(COUNTIF(БЮДЖЕТ!$P:$P,D987)=1,0,1))</f>
        <v>0</v>
      </c>
      <c r="F987" s="19" t="str">
        <f>IF($D987="","",INDEX(БЮДЖЕТ!$N:$N,SUMIFS(БЮДЖЕТ!$B:$B,БЮДЖЕТ!$P:$P,$D987)))</f>
        <v/>
      </c>
      <c r="G987" s="19" t="str">
        <f>IF($D987="","",INDEX(БЮДЖЕТ!$X:$X,SUMIFS(БЮДЖЕТ!$B:$B,БЮДЖЕТ!$P:$P,$D987)))</f>
        <v/>
      </c>
      <c r="H987" s="36"/>
      <c r="I987" s="30">
        <f>IF(D987="",0,IF(G987=ФИО!$Q$8,0,SUM(р_дни!$J:$J))+SUMIFS(факт_операции!$L:$L,факт_операции!$D:$D,D987,факт_операции!$I:$I,операции!$F$8)-SUMIFS(факт_операции!$L:$L,факт_операции!$D:$D,D987,факт_операции!$I:$I,операции!$F$9)+SUMIFS(факт_операции!$L:$L,факт_операции!$D:$D,D987,факт_операции!$I:$I,операции!$F$10)-SUMIFS(факт_операции!$L:$L,факт_операции!$D:$D,D987,факт_операции!$I:$I,операции!$F$11))</f>
        <v>0</v>
      </c>
      <c r="J987" s="48">
        <f>ROUND(IF(D987="",0,IF(SUM(р_дни!$J:$J)=0,0,(SUMIFS(БЮДЖЕТ!$V:$V,БЮДЖЕТ!$P:$P,$D987)*IF(G987=ФИО!$Q$8,0,SUM(р_дни!$J:$J))+SUMIFS(факт_операции!$Q:$Q,факт_операции!$D:$D,$D987)*1000)/SUM(р_дни!$J:$J)))/100,0)*100</f>
        <v>0</v>
      </c>
      <c r="K987" s="48">
        <f>IF(D987="",0,SUMIFS(факт_операции!$O:$O,факт_операции!$D:$D,D987)-IF(SUMIFS(факт_операции!$Q:$Q,факт_операции!$D:$D,D987)&lt;&gt;0,SUMIFS(факт_операции!$O:$O,факт_операции!$D:$D,D987,факт_операции!$N:$N,операции!$H$11),0))</f>
        <v>0</v>
      </c>
      <c r="L987" s="48">
        <f>IF(D987="",0,SUMIFS(факт_операции!$T:$T,факт_операции!$D:$D,D987))</f>
        <v>0</v>
      </c>
      <c r="M987" s="86">
        <f t="shared" si="31"/>
        <v>0</v>
      </c>
      <c r="N987" s="36"/>
      <c r="O987" s="92"/>
      <c r="P987" s="96"/>
    </row>
    <row r="988" spans="1:16" x14ac:dyDescent="0.25">
      <c r="A988" s="1"/>
      <c r="B988" s="1"/>
      <c r="C988" s="5">
        <f t="shared" si="32"/>
        <v>978</v>
      </c>
      <c r="D988" s="19" t="str">
        <f>IF(C988&gt;MAX(БЮДЖЕТ!$C:$C),"",INDEX(БЮДЖЕТ!$P$11:$P$9415,C988))</f>
        <v/>
      </c>
      <c r="E988" s="22">
        <f>IF(D988="",0,IF(COUNTIF(БЮДЖЕТ!$P:$P,D988)=1,0,1))</f>
        <v>0</v>
      </c>
      <c r="F988" s="19" t="str">
        <f>IF($D988="","",INDEX(БЮДЖЕТ!$N:$N,SUMIFS(БЮДЖЕТ!$B:$B,БЮДЖЕТ!$P:$P,$D988)))</f>
        <v/>
      </c>
      <c r="G988" s="19" t="str">
        <f>IF($D988="","",INDEX(БЮДЖЕТ!$X:$X,SUMIFS(БЮДЖЕТ!$B:$B,БЮДЖЕТ!$P:$P,$D988)))</f>
        <v/>
      </c>
      <c r="H988" s="36"/>
      <c r="I988" s="30">
        <f>IF(D988="",0,IF(G988=ФИО!$Q$8,0,SUM(р_дни!$J:$J))+SUMIFS(факт_операции!$L:$L,факт_операции!$D:$D,D988,факт_операции!$I:$I,операции!$F$8)-SUMIFS(факт_операции!$L:$L,факт_операции!$D:$D,D988,факт_операции!$I:$I,операции!$F$9)+SUMIFS(факт_операции!$L:$L,факт_операции!$D:$D,D988,факт_операции!$I:$I,операции!$F$10)-SUMIFS(факт_операции!$L:$L,факт_операции!$D:$D,D988,факт_операции!$I:$I,операции!$F$11))</f>
        <v>0</v>
      </c>
      <c r="J988" s="48">
        <f>ROUND(IF(D988="",0,IF(SUM(р_дни!$J:$J)=0,0,(SUMIFS(БЮДЖЕТ!$V:$V,БЮДЖЕТ!$P:$P,$D988)*IF(G988=ФИО!$Q$8,0,SUM(р_дни!$J:$J))+SUMIFS(факт_операции!$Q:$Q,факт_операции!$D:$D,$D988)*1000)/SUM(р_дни!$J:$J)))/100,0)*100</f>
        <v>0</v>
      </c>
      <c r="K988" s="48">
        <f>IF(D988="",0,SUMIFS(факт_операции!$O:$O,факт_операции!$D:$D,D988)-IF(SUMIFS(факт_операции!$Q:$Q,факт_операции!$D:$D,D988)&lt;&gt;0,SUMIFS(факт_операции!$O:$O,факт_операции!$D:$D,D988,факт_операции!$N:$N,операции!$H$11),0))</f>
        <v>0</v>
      </c>
      <c r="L988" s="48">
        <f>IF(D988="",0,SUMIFS(факт_операции!$T:$T,факт_операции!$D:$D,D988))</f>
        <v>0</v>
      </c>
      <c r="M988" s="86">
        <f t="shared" si="31"/>
        <v>0</v>
      </c>
      <c r="N988" s="36"/>
      <c r="O988" s="92"/>
      <c r="P988" s="96"/>
    </row>
    <row r="989" spans="1:16" x14ac:dyDescent="0.25">
      <c r="A989" s="1"/>
      <c r="B989" s="1"/>
      <c r="C989" s="5">
        <f t="shared" si="32"/>
        <v>979</v>
      </c>
      <c r="D989" s="19" t="str">
        <f>IF(C989&gt;MAX(БЮДЖЕТ!$C:$C),"",INDEX(БЮДЖЕТ!$P$11:$P$9415,C989))</f>
        <v/>
      </c>
      <c r="E989" s="22">
        <f>IF(D989="",0,IF(COUNTIF(БЮДЖЕТ!$P:$P,D989)=1,0,1))</f>
        <v>0</v>
      </c>
      <c r="F989" s="19" t="str">
        <f>IF($D989="","",INDEX(БЮДЖЕТ!$N:$N,SUMIFS(БЮДЖЕТ!$B:$B,БЮДЖЕТ!$P:$P,$D989)))</f>
        <v/>
      </c>
      <c r="G989" s="19" t="str">
        <f>IF($D989="","",INDEX(БЮДЖЕТ!$X:$X,SUMIFS(БЮДЖЕТ!$B:$B,БЮДЖЕТ!$P:$P,$D989)))</f>
        <v/>
      </c>
      <c r="H989" s="36"/>
      <c r="I989" s="30">
        <f>IF(D989="",0,IF(G989=ФИО!$Q$8,0,SUM(р_дни!$J:$J))+SUMIFS(факт_операции!$L:$L,факт_операции!$D:$D,D989,факт_операции!$I:$I,операции!$F$8)-SUMIFS(факт_операции!$L:$L,факт_операции!$D:$D,D989,факт_операции!$I:$I,операции!$F$9)+SUMIFS(факт_операции!$L:$L,факт_операции!$D:$D,D989,факт_операции!$I:$I,операции!$F$10)-SUMIFS(факт_операции!$L:$L,факт_операции!$D:$D,D989,факт_операции!$I:$I,операции!$F$11))</f>
        <v>0</v>
      </c>
      <c r="J989" s="48">
        <f>ROUND(IF(D989="",0,IF(SUM(р_дни!$J:$J)=0,0,(SUMIFS(БЮДЖЕТ!$V:$V,БЮДЖЕТ!$P:$P,$D989)*IF(G989=ФИО!$Q$8,0,SUM(р_дни!$J:$J))+SUMIFS(факт_операции!$Q:$Q,факт_операции!$D:$D,$D989)*1000)/SUM(р_дни!$J:$J)))/100,0)*100</f>
        <v>0</v>
      </c>
      <c r="K989" s="48">
        <f>IF(D989="",0,SUMIFS(факт_операции!$O:$O,факт_операции!$D:$D,D989)-IF(SUMIFS(факт_операции!$Q:$Q,факт_операции!$D:$D,D989)&lt;&gt;0,SUMIFS(факт_операции!$O:$O,факт_операции!$D:$D,D989,факт_операции!$N:$N,операции!$H$11),0))</f>
        <v>0</v>
      </c>
      <c r="L989" s="48">
        <f>IF(D989="",0,SUMIFS(факт_операции!$T:$T,факт_операции!$D:$D,D989))</f>
        <v>0</v>
      </c>
      <c r="M989" s="86">
        <f t="shared" si="31"/>
        <v>0</v>
      </c>
      <c r="N989" s="36"/>
      <c r="O989" s="92"/>
      <c r="P989" s="96"/>
    </row>
    <row r="990" spans="1:16" x14ac:dyDescent="0.25">
      <c r="A990" s="1"/>
      <c r="B990" s="1"/>
      <c r="C990" s="5">
        <f t="shared" si="32"/>
        <v>980</v>
      </c>
      <c r="D990" s="19" t="str">
        <f>IF(C990&gt;MAX(БЮДЖЕТ!$C:$C),"",INDEX(БЮДЖЕТ!$P$11:$P$9415,C990))</f>
        <v/>
      </c>
      <c r="E990" s="22">
        <f>IF(D990="",0,IF(COUNTIF(БЮДЖЕТ!$P:$P,D990)=1,0,1))</f>
        <v>0</v>
      </c>
      <c r="F990" s="19" t="str">
        <f>IF($D990="","",INDEX(БЮДЖЕТ!$N:$N,SUMIFS(БЮДЖЕТ!$B:$B,БЮДЖЕТ!$P:$P,$D990)))</f>
        <v/>
      </c>
      <c r="G990" s="19" t="str">
        <f>IF($D990="","",INDEX(БЮДЖЕТ!$X:$X,SUMIFS(БЮДЖЕТ!$B:$B,БЮДЖЕТ!$P:$P,$D990)))</f>
        <v/>
      </c>
      <c r="H990" s="36"/>
      <c r="I990" s="30">
        <f>IF(D990="",0,IF(G990=ФИО!$Q$8,0,SUM(р_дни!$J:$J))+SUMIFS(факт_операции!$L:$L,факт_операции!$D:$D,D990,факт_операции!$I:$I,операции!$F$8)-SUMIFS(факт_операции!$L:$L,факт_операции!$D:$D,D990,факт_операции!$I:$I,операции!$F$9)+SUMIFS(факт_операции!$L:$L,факт_операции!$D:$D,D990,факт_операции!$I:$I,операции!$F$10)-SUMIFS(факт_операции!$L:$L,факт_операции!$D:$D,D990,факт_операции!$I:$I,операции!$F$11))</f>
        <v>0</v>
      </c>
      <c r="J990" s="48">
        <f>ROUND(IF(D990="",0,IF(SUM(р_дни!$J:$J)=0,0,(SUMIFS(БЮДЖЕТ!$V:$V,БЮДЖЕТ!$P:$P,$D990)*IF(G990=ФИО!$Q$8,0,SUM(р_дни!$J:$J))+SUMIFS(факт_операции!$Q:$Q,факт_операции!$D:$D,$D990)*1000)/SUM(р_дни!$J:$J)))/100,0)*100</f>
        <v>0</v>
      </c>
      <c r="K990" s="48">
        <f>IF(D990="",0,SUMIFS(факт_операции!$O:$O,факт_операции!$D:$D,D990)-IF(SUMIFS(факт_операции!$Q:$Q,факт_операции!$D:$D,D990)&lt;&gt;0,SUMIFS(факт_операции!$O:$O,факт_операции!$D:$D,D990,факт_операции!$N:$N,операции!$H$11),0))</f>
        <v>0</v>
      </c>
      <c r="L990" s="48">
        <f>IF(D990="",0,SUMIFS(факт_операции!$T:$T,факт_операции!$D:$D,D990))</f>
        <v>0</v>
      </c>
      <c r="M990" s="86">
        <f t="shared" si="31"/>
        <v>0</v>
      </c>
      <c r="N990" s="36"/>
      <c r="O990" s="92"/>
      <c r="P990" s="96"/>
    </row>
    <row r="991" spans="1:16" x14ac:dyDescent="0.25">
      <c r="A991" s="1"/>
      <c r="B991" s="1"/>
      <c r="C991" s="5">
        <f t="shared" si="32"/>
        <v>981</v>
      </c>
      <c r="D991" s="19" t="str">
        <f>IF(C991&gt;MAX(БЮДЖЕТ!$C:$C),"",INDEX(БЮДЖЕТ!$P$11:$P$9415,C991))</f>
        <v/>
      </c>
      <c r="E991" s="22">
        <f>IF(D991="",0,IF(COUNTIF(БЮДЖЕТ!$P:$P,D991)=1,0,1))</f>
        <v>0</v>
      </c>
      <c r="F991" s="19" t="str">
        <f>IF($D991="","",INDEX(БЮДЖЕТ!$N:$N,SUMIFS(БЮДЖЕТ!$B:$B,БЮДЖЕТ!$P:$P,$D991)))</f>
        <v/>
      </c>
      <c r="G991" s="19" t="str">
        <f>IF($D991="","",INDEX(БЮДЖЕТ!$X:$X,SUMIFS(БЮДЖЕТ!$B:$B,БЮДЖЕТ!$P:$P,$D991)))</f>
        <v/>
      </c>
      <c r="H991" s="36"/>
      <c r="I991" s="30">
        <f>IF(D991="",0,IF(G991=ФИО!$Q$8,0,SUM(р_дни!$J:$J))+SUMIFS(факт_операции!$L:$L,факт_операции!$D:$D,D991,факт_операции!$I:$I,операции!$F$8)-SUMIFS(факт_операции!$L:$L,факт_операции!$D:$D,D991,факт_операции!$I:$I,операции!$F$9)+SUMIFS(факт_операции!$L:$L,факт_операции!$D:$D,D991,факт_операции!$I:$I,операции!$F$10)-SUMIFS(факт_операции!$L:$L,факт_операции!$D:$D,D991,факт_операции!$I:$I,операции!$F$11))</f>
        <v>0</v>
      </c>
      <c r="J991" s="48">
        <f>ROUND(IF(D991="",0,IF(SUM(р_дни!$J:$J)=0,0,(SUMIFS(БЮДЖЕТ!$V:$V,БЮДЖЕТ!$P:$P,$D991)*IF(G991=ФИО!$Q$8,0,SUM(р_дни!$J:$J))+SUMIFS(факт_операции!$Q:$Q,факт_операции!$D:$D,$D991)*1000)/SUM(р_дни!$J:$J)))/100,0)*100</f>
        <v>0</v>
      </c>
      <c r="K991" s="48">
        <f>IF(D991="",0,SUMIFS(факт_операции!$O:$O,факт_операции!$D:$D,D991)-IF(SUMIFS(факт_операции!$Q:$Q,факт_операции!$D:$D,D991)&lt;&gt;0,SUMIFS(факт_операции!$O:$O,факт_операции!$D:$D,D991,факт_операции!$N:$N,операции!$H$11),0))</f>
        <v>0</v>
      </c>
      <c r="L991" s="48">
        <f>IF(D991="",0,SUMIFS(факт_операции!$T:$T,факт_операции!$D:$D,D991))</f>
        <v>0</v>
      </c>
      <c r="M991" s="86">
        <f t="shared" si="31"/>
        <v>0</v>
      </c>
      <c r="N991" s="36"/>
      <c r="O991" s="92"/>
      <c r="P991" s="96"/>
    </row>
    <row r="992" spans="1:16" x14ac:dyDescent="0.25">
      <c r="A992" s="1"/>
      <c r="B992" s="1"/>
      <c r="C992" s="5">
        <f t="shared" si="32"/>
        <v>982</v>
      </c>
      <c r="D992" s="19" t="str">
        <f>IF(C992&gt;MAX(БЮДЖЕТ!$C:$C),"",INDEX(БЮДЖЕТ!$P$11:$P$9415,C992))</f>
        <v/>
      </c>
      <c r="E992" s="22">
        <f>IF(D992="",0,IF(COUNTIF(БЮДЖЕТ!$P:$P,D992)=1,0,1))</f>
        <v>0</v>
      </c>
      <c r="F992" s="19" t="str">
        <f>IF($D992="","",INDEX(БЮДЖЕТ!$N:$N,SUMIFS(БЮДЖЕТ!$B:$B,БЮДЖЕТ!$P:$P,$D992)))</f>
        <v/>
      </c>
      <c r="G992" s="19" t="str">
        <f>IF($D992="","",INDEX(БЮДЖЕТ!$X:$X,SUMIFS(БЮДЖЕТ!$B:$B,БЮДЖЕТ!$P:$P,$D992)))</f>
        <v/>
      </c>
      <c r="H992" s="36"/>
      <c r="I992" s="30">
        <f>IF(D992="",0,IF(G992=ФИО!$Q$8,0,SUM(р_дни!$J:$J))+SUMIFS(факт_операции!$L:$L,факт_операции!$D:$D,D992,факт_операции!$I:$I,операции!$F$8)-SUMIFS(факт_операции!$L:$L,факт_операции!$D:$D,D992,факт_операции!$I:$I,операции!$F$9)+SUMIFS(факт_операции!$L:$L,факт_операции!$D:$D,D992,факт_операции!$I:$I,операции!$F$10)-SUMIFS(факт_операции!$L:$L,факт_операции!$D:$D,D992,факт_операции!$I:$I,операции!$F$11))</f>
        <v>0</v>
      </c>
      <c r="J992" s="48">
        <f>ROUND(IF(D992="",0,IF(SUM(р_дни!$J:$J)=0,0,(SUMIFS(БЮДЖЕТ!$V:$V,БЮДЖЕТ!$P:$P,$D992)*IF(G992=ФИО!$Q$8,0,SUM(р_дни!$J:$J))+SUMIFS(факт_операции!$Q:$Q,факт_операции!$D:$D,$D992)*1000)/SUM(р_дни!$J:$J)))/100,0)*100</f>
        <v>0</v>
      </c>
      <c r="K992" s="48">
        <f>IF(D992="",0,SUMIFS(факт_операции!$O:$O,факт_операции!$D:$D,D992)-IF(SUMIFS(факт_операции!$Q:$Q,факт_операции!$D:$D,D992)&lt;&gt;0,SUMIFS(факт_операции!$O:$O,факт_операции!$D:$D,D992,факт_операции!$N:$N,операции!$H$11),0))</f>
        <v>0</v>
      </c>
      <c r="L992" s="48">
        <f>IF(D992="",0,SUMIFS(факт_операции!$T:$T,факт_операции!$D:$D,D992))</f>
        <v>0</v>
      </c>
      <c r="M992" s="86">
        <f t="shared" si="31"/>
        <v>0</v>
      </c>
      <c r="N992" s="36"/>
      <c r="O992" s="92"/>
      <c r="P992" s="96"/>
    </row>
    <row r="993" spans="1:16" x14ac:dyDescent="0.25">
      <c r="A993" s="1"/>
      <c r="B993" s="1"/>
      <c r="C993" s="5">
        <f t="shared" si="32"/>
        <v>983</v>
      </c>
      <c r="D993" s="19" t="str">
        <f>IF(C993&gt;MAX(БЮДЖЕТ!$C:$C),"",INDEX(БЮДЖЕТ!$P$11:$P$9415,C993))</f>
        <v/>
      </c>
      <c r="E993" s="22">
        <f>IF(D993="",0,IF(COUNTIF(БЮДЖЕТ!$P:$P,D993)=1,0,1))</f>
        <v>0</v>
      </c>
      <c r="F993" s="19" t="str">
        <f>IF($D993="","",INDEX(БЮДЖЕТ!$N:$N,SUMIFS(БЮДЖЕТ!$B:$B,БЮДЖЕТ!$P:$P,$D993)))</f>
        <v/>
      </c>
      <c r="G993" s="19" t="str">
        <f>IF($D993="","",INDEX(БЮДЖЕТ!$X:$X,SUMIFS(БЮДЖЕТ!$B:$B,БЮДЖЕТ!$P:$P,$D993)))</f>
        <v/>
      </c>
      <c r="H993" s="36"/>
      <c r="I993" s="30">
        <f>IF(D993="",0,IF(G993=ФИО!$Q$8,0,SUM(р_дни!$J:$J))+SUMIFS(факт_операции!$L:$L,факт_операции!$D:$D,D993,факт_операции!$I:$I,операции!$F$8)-SUMIFS(факт_операции!$L:$L,факт_операции!$D:$D,D993,факт_операции!$I:$I,операции!$F$9)+SUMIFS(факт_операции!$L:$L,факт_операции!$D:$D,D993,факт_операции!$I:$I,операции!$F$10)-SUMIFS(факт_операции!$L:$L,факт_операции!$D:$D,D993,факт_операции!$I:$I,операции!$F$11))</f>
        <v>0</v>
      </c>
      <c r="J993" s="48">
        <f>ROUND(IF(D993="",0,IF(SUM(р_дни!$J:$J)=0,0,(SUMIFS(БЮДЖЕТ!$V:$V,БЮДЖЕТ!$P:$P,$D993)*IF(G993=ФИО!$Q$8,0,SUM(р_дни!$J:$J))+SUMIFS(факт_операции!$Q:$Q,факт_операции!$D:$D,$D993)*1000)/SUM(р_дни!$J:$J)))/100,0)*100</f>
        <v>0</v>
      </c>
      <c r="K993" s="48">
        <f>IF(D993="",0,SUMIFS(факт_операции!$O:$O,факт_операции!$D:$D,D993)-IF(SUMIFS(факт_операции!$Q:$Q,факт_операции!$D:$D,D993)&lt;&gt;0,SUMIFS(факт_операции!$O:$O,факт_операции!$D:$D,D993,факт_операции!$N:$N,операции!$H$11),0))</f>
        <v>0</v>
      </c>
      <c r="L993" s="48">
        <f>IF(D993="",0,SUMIFS(факт_операции!$T:$T,факт_операции!$D:$D,D993))</f>
        <v>0</v>
      </c>
      <c r="M993" s="86">
        <f t="shared" si="31"/>
        <v>0</v>
      </c>
      <c r="N993" s="36"/>
      <c r="O993" s="92"/>
      <c r="P993" s="96"/>
    </row>
    <row r="994" spans="1:16" x14ac:dyDescent="0.25">
      <c r="A994" s="1"/>
      <c r="B994" s="1"/>
      <c r="C994" s="5">
        <f t="shared" si="32"/>
        <v>984</v>
      </c>
      <c r="D994" s="19" t="str">
        <f>IF(C994&gt;MAX(БЮДЖЕТ!$C:$C),"",INDEX(БЮДЖЕТ!$P$11:$P$9415,C994))</f>
        <v/>
      </c>
      <c r="E994" s="22">
        <f>IF(D994="",0,IF(COUNTIF(БЮДЖЕТ!$P:$P,D994)=1,0,1))</f>
        <v>0</v>
      </c>
      <c r="F994" s="19" t="str">
        <f>IF($D994="","",INDEX(БЮДЖЕТ!$N:$N,SUMIFS(БЮДЖЕТ!$B:$B,БЮДЖЕТ!$P:$P,$D994)))</f>
        <v/>
      </c>
      <c r="G994" s="19" t="str">
        <f>IF($D994="","",INDEX(БЮДЖЕТ!$X:$X,SUMIFS(БЮДЖЕТ!$B:$B,БЮДЖЕТ!$P:$P,$D994)))</f>
        <v/>
      </c>
      <c r="H994" s="36"/>
      <c r="I994" s="30">
        <f>IF(D994="",0,IF(G994=ФИО!$Q$8,0,SUM(р_дни!$J:$J))+SUMIFS(факт_операции!$L:$L,факт_операции!$D:$D,D994,факт_операции!$I:$I,операции!$F$8)-SUMIFS(факт_операции!$L:$L,факт_операции!$D:$D,D994,факт_операции!$I:$I,операции!$F$9)+SUMIFS(факт_операции!$L:$L,факт_операции!$D:$D,D994,факт_операции!$I:$I,операции!$F$10)-SUMIFS(факт_операции!$L:$L,факт_операции!$D:$D,D994,факт_операции!$I:$I,операции!$F$11))</f>
        <v>0</v>
      </c>
      <c r="J994" s="48">
        <f>ROUND(IF(D994="",0,IF(SUM(р_дни!$J:$J)=0,0,(SUMIFS(БЮДЖЕТ!$V:$V,БЮДЖЕТ!$P:$P,$D994)*IF(G994=ФИО!$Q$8,0,SUM(р_дни!$J:$J))+SUMIFS(факт_операции!$Q:$Q,факт_операции!$D:$D,$D994)*1000)/SUM(р_дни!$J:$J)))/100,0)*100</f>
        <v>0</v>
      </c>
      <c r="K994" s="48">
        <f>IF(D994="",0,SUMIFS(факт_операции!$O:$O,факт_операции!$D:$D,D994)-IF(SUMIFS(факт_операции!$Q:$Q,факт_операции!$D:$D,D994)&lt;&gt;0,SUMIFS(факт_операции!$O:$O,факт_операции!$D:$D,D994,факт_операции!$N:$N,операции!$H$11),0))</f>
        <v>0</v>
      </c>
      <c r="L994" s="48">
        <f>IF(D994="",0,SUMIFS(факт_операции!$T:$T,факт_операции!$D:$D,D994))</f>
        <v>0</v>
      </c>
      <c r="M994" s="86">
        <f t="shared" si="31"/>
        <v>0</v>
      </c>
      <c r="N994" s="36"/>
      <c r="O994" s="92"/>
      <c r="P994" s="96"/>
    </row>
    <row r="995" spans="1:16" x14ac:dyDescent="0.25">
      <c r="A995" s="1"/>
      <c r="B995" s="1"/>
      <c r="C995" s="5">
        <f t="shared" si="32"/>
        <v>985</v>
      </c>
      <c r="D995" s="19" t="str">
        <f>IF(C995&gt;MAX(БЮДЖЕТ!$C:$C),"",INDEX(БЮДЖЕТ!$P$11:$P$9415,C995))</f>
        <v/>
      </c>
      <c r="E995" s="22">
        <f>IF(D995="",0,IF(COUNTIF(БЮДЖЕТ!$P:$P,D995)=1,0,1))</f>
        <v>0</v>
      </c>
      <c r="F995" s="19" t="str">
        <f>IF($D995="","",INDEX(БЮДЖЕТ!$N:$N,SUMIFS(БЮДЖЕТ!$B:$B,БЮДЖЕТ!$P:$P,$D995)))</f>
        <v/>
      </c>
      <c r="G995" s="19" t="str">
        <f>IF($D995="","",INDEX(БЮДЖЕТ!$X:$X,SUMIFS(БЮДЖЕТ!$B:$B,БЮДЖЕТ!$P:$P,$D995)))</f>
        <v/>
      </c>
      <c r="H995" s="36"/>
      <c r="I995" s="30">
        <f>IF(D995="",0,IF(G995=ФИО!$Q$8,0,SUM(р_дни!$J:$J))+SUMIFS(факт_операции!$L:$L,факт_операции!$D:$D,D995,факт_операции!$I:$I,операции!$F$8)-SUMIFS(факт_операции!$L:$L,факт_операции!$D:$D,D995,факт_операции!$I:$I,операции!$F$9)+SUMIFS(факт_операции!$L:$L,факт_операции!$D:$D,D995,факт_операции!$I:$I,операции!$F$10)-SUMIFS(факт_операции!$L:$L,факт_операции!$D:$D,D995,факт_операции!$I:$I,операции!$F$11))</f>
        <v>0</v>
      </c>
      <c r="J995" s="48">
        <f>ROUND(IF(D995="",0,IF(SUM(р_дни!$J:$J)=0,0,(SUMIFS(БЮДЖЕТ!$V:$V,БЮДЖЕТ!$P:$P,$D995)*IF(G995=ФИО!$Q$8,0,SUM(р_дни!$J:$J))+SUMIFS(факт_операции!$Q:$Q,факт_операции!$D:$D,$D995)*1000)/SUM(р_дни!$J:$J)))/100,0)*100</f>
        <v>0</v>
      </c>
      <c r="K995" s="48">
        <f>IF(D995="",0,SUMIFS(факт_операции!$O:$O,факт_операции!$D:$D,D995)-IF(SUMIFS(факт_операции!$Q:$Q,факт_операции!$D:$D,D995)&lt;&gt;0,SUMIFS(факт_операции!$O:$O,факт_операции!$D:$D,D995,факт_операции!$N:$N,операции!$H$11),0))</f>
        <v>0</v>
      </c>
      <c r="L995" s="48">
        <f>IF(D995="",0,SUMIFS(факт_операции!$T:$T,факт_операции!$D:$D,D995))</f>
        <v>0</v>
      </c>
      <c r="M995" s="86">
        <f t="shared" si="31"/>
        <v>0</v>
      </c>
      <c r="N995" s="36"/>
      <c r="O995" s="92"/>
      <c r="P995" s="96"/>
    </row>
    <row r="996" spans="1:16" x14ac:dyDescent="0.25">
      <c r="A996" s="1"/>
      <c r="B996" s="1"/>
      <c r="C996" s="5">
        <f t="shared" si="32"/>
        <v>986</v>
      </c>
      <c r="D996" s="19" t="str">
        <f>IF(C996&gt;MAX(БЮДЖЕТ!$C:$C),"",INDEX(БЮДЖЕТ!$P$11:$P$9415,C996))</f>
        <v/>
      </c>
      <c r="E996" s="22">
        <f>IF(D996="",0,IF(COUNTIF(БЮДЖЕТ!$P:$P,D996)=1,0,1))</f>
        <v>0</v>
      </c>
      <c r="F996" s="19" t="str">
        <f>IF($D996="","",INDEX(БЮДЖЕТ!$N:$N,SUMIFS(БЮДЖЕТ!$B:$B,БЮДЖЕТ!$P:$P,$D996)))</f>
        <v/>
      </c>
      <c r="G996" s="19" t="str">
        <f>IF($D996="","",INDEX(БЮДЖЕТ!$X:$X,SUMIFS(БЮДЖЕТ!$B:$B,БЮДЖЕТ!$P:$P,$D996)))</f>
        <v/>
      </c>
      <c r="H996" s="36"/>
      <c r="I996" s="30">
        <f>IF(D996="",0,IF(G996=ФИО!$Q$8,0,SUM(р_дни!$J:$J))+SUMIFS(факт_операции!$L:$L,факт_операции!$D:$D,D996,факт_операции!$I:$I,операции!$F$8)-SUMIFS(факт_операции!$L:$L,факт_операции!$D:$D,D996,факт_операции!$I:$I,операции!$F$9)+SUMIFS(факт_операции!$L:$L,факт_операции!$D:$D,D996,факт_операции!$I:$I,операции!$F$10)-SUMIFS(факт_операции!$L:$L,факт_операции!$D:$D,D996,факт_операции!$I:$I,операции!$F$11))</f>
        <v>0</v>
      </c>
      <c r="J996" s="48">
        <f>ROUND(IF(D996="",0,IF(SUM(р_дни!$J:$J)=0,0,(SUMIFS(БЮДЖЕТ!$V:$V,БЮДЖЕТ!$P:$P,$D996)*IF(G996=ФИО!$Q$8,0,SUM(р_дни!$J:$J))+SUMIFS(факт_операции!$Q:$Q,факт_операции!$D:$D,$D996)*1000)/SUM(р_дни!$J:$J)))/100,0)*100</f>
        <v>0</v>
      </c>
      <c r="K996" s="48">
        <f>IF(D996="",0,SUMIFS(факт_операции!$O:$O,факт_операции!$D:$D,D996)-IF(SUMIFS(факт_операции!$Q:$Q,факт_операции!$D:$D,D996)&lt;&gt;0,SUMIFS(факт_операции!$O:$O,факт_операции!$D:$D,D996,факт_операции!$N:$N,операции!$H$11),0))</f>
        <v>0</v>
      </c>
      <c r="L996" s="48">
        <f>IF(D996="",0,SUMIFS(факт_операции!$T:$T,факт_операции!$D:$D,D996))</f>
        <v>0</v>
      </c>
      <c r="M996" s="86">
        <f t="shared" si="31"/>
        <v>0</v>
      </c>
      <c r="N996" s="36"/>
      <c r="O996" s="92"/>
      <c r="P996" s="96"/>
    </row>
    <row r="997" spans="1:16" x14ac:dyDescent="0.25">
      <c r="A997" s="1"/>
      <c r="B997" s="1"/>
      <c r="C997" s="5">
        <f t="shared" si="32"/>
        <v>987</v>
      </c>
      <c r="D997" s="19" t="str">
        <f>IF(C997&gt;MAX(БЮДЖЕТ!$C:$C),"",INDEX(БЮДЖЕТ!$P$11:$P$9415,C997))</f>
        <v/>
      </c>
      <c r="E997" s="22">
        <f>IF(D997="",0,IF(COUNTIF(БЮДЖЕТ!$P:$P,D997)=1,0,1))</f>
        <v>0</v>
      </c>
      <c r="F997" s="19" t="str">
        <f>IF($D997="","",INDEX(БЮДЖЕТ!$N:$N,SUMIFS(БЮДЖЕТ!$B:$B,БЮДЖЕТ!$P:$P,$D997)))</f>
        <v/>
      </c>
      <c r="G997" s="19" t="str">
        <f>IF($D997="","",INDEX(БЮДЖЕТ!$X:$X,SUMIFS(БЮДЖЕТ!$B:$B,БЮДЖЕТ!$P:$P,$D997)))</f>
        <v/>
      </c>
      <c r="H997" s="36"/>
      <c r="I997" s="30">
        <f>IF(D997="",0,IF(G997=ФИО!$Q$8,0,SUM(р_дни!$J:$J))+SUMIFS(факт_операции!$L:$L,факт_операции!$D:$D,D997,факт_операции!$I:$I,операции!$F$8)-SUMIFS(факт_операции!$L:$L,факт_операции!$D:$D,D997,факт_операции!$I:$I,операции!$F$9)+SUMIFS(факт_операции!$L:$L,факт_операции!$D:$D,D997,факт_операции!$I:$I,операции!$F$10)-SUMIFS(факт_операции!$L:$L,факт_операции!$D:$D,D997,факт_операции!$I:$I,операции!$F$11))</f>
        <v>0</v>
      </c>
      <c r="J997" s="48">
        <f>ROUND(IF(D997="",0,IF(SUM(р_дни!$J:$J)=0,0,(SUMIFS(БЮДЖЕТ!$V:$V,БЮДЖЕТ!$P:$P,$D997)*IF(G997=ФИО!$Q$8,0,SUM(р_дни!$J:$J))+SUMIFS(факт_операции!$Q:$Q,факт_операции!$D:$D,$D997)*1000)/SUM(р_дни!$J:$J)))/100,0)*100</f>
        <v>0</v>
      </c>
      <c r="K997" s="48">
        <f>IF(D997="",0,SUMIFS(факт_операции!$O:$O,факт_операции!$D:$D,D997)-IF(SUMIFS(факт_операции!$Q:$Q,факт_операции!$D:$D,D997)&lt;&gt;0,SUMIFS(факт_операции!$O:$O,факт_операции!$D:$D,D997,факт_операции!$N:$N,операции!$H$11),0))</f>
        <v>0</v>
      </c>
      <c r="L997" s="48">
        <f>IF(D997="",0,SUMIFS(факт_операции!$T:$T,факт_операции!$D:$D,D997))</f>
        <v>0</v>
      </c>
      <c r="M997" s="86">
        <f t="shared" si="31"/>
        <v>0</v>
      </c>
      <c r="N997" s="36"/>
      <c r="O997" s="92"/>
      <c r="P997" s="96"/>
    </row>
    <row r="998" spans="1:16" x14ac:dyDescent="0.25">
      <c r="A998" s="1"/>
      <c r="B998" s="1"/>
      <c r="C998" s="5">
        <f t="shared" si="32"/>
        <v>988</v>
      </c>
      <c r="D998" s="19" t="str">
        <f>IF(C998&gt;MAX(БЮДЖЕТ!$C:$C),"",INDEX(БЮДЖЕТ!$P$11:$P$9415,C998))</f>
        <v/>
      </c>
      <c r="E998" s="22">
        <f>IF(D998="",0,IF(COUNTIF(БЮДЖЕТ!$P:$P,D998)=1,0,1))</f>
        <v>0</v>
      </c>
      <c r="F998" s="19" t="str">
        <f>IF($D998="","",INDEX(БЮДЖЕТ!$N:$N,SUMIFS(БЮДЖЕТ!$B:$B,БЮДЖЕТ!$P:$P,$D998)))</f>
        <v/>
      </c>
      <c r="G998" s="19" t="str">
        <f>IF($D998="","",INDEX(БЮДЖЕТ!$X:$X,SUMIFS(БЮДЖЕТ!$B:$B,БЮДЖЕТ!$P:$P,$D998)))</f>
        <v/>
      </c>
      <c r="H998" s="36"/>
      <c r="I998" s="30">
        <f>IF(D998="",0,IF(G998=ФИО!$Q$8,0,SUM(р_дни!$J:$J))+SUMIFS(факт_операции!$L:$L,факт_операции!$D:$D,D998,факт_операции!$I:$I,операции!$F$8)-SUMIFS(факт_операции!$L:$L,факт_операции!$D:$D,D998,факт_операции!$I:$I,операции!$F$9)+SUMIFS(факт_операции!$L:$L,факт_операции!$D:$D,D998,факт_операции!$I:$I,операции!$F$10)-SUMIFS(факт_операции!$L:$L,факт_операции!$D:$D,D998,факт_операции!$I:$I,операции!$F$11))</f>
        <v>0</v>
      </c>
      <c r="J998" s="48">
        <f>ROUND(IF(D998="",0,IF(SUM(р_дни!$J:$J)=0,0,(SUMIFS(БЮДЖЕТ!$V:$V,БЮДЖЕТ!$P:$P,$D998)*IF(G998=ФИО!$Q$8,0,SUM(р_дни!$J:$J))+SUMIFS(факт_операции!$Q:$Q,факт_операции!$D:$D,$D998)*1000)/SUM(р_дни!$J:$J)))/100,0)*100</f>
        <v>0</v>
      </c>
      <c r="K998" s="48">
        <f>IF(D998="",0,SUMIFS(факт_операции!$O:$O,факт_операции!$D:$D,D998)-IF(SUMIFS(факт_операции!$Q:$Q,факт_операции!$D:$D,D998)&lt;&gt;0,SUMIFS(факт_операции!$O:$O,факт_операции!$D:$D,D998,факт_операции!$N:$N,операции!$H$11),0))</f>
        <v>0</v>
      </c>
      <c r="L998" s="48">
        <f>IF(D998="",0,SUMIFS(факт_операции!$T:$T,факт_операции!$D:$D,D998))</f>
        <v>0</v>
      </c>
      <c r="M998" s="86">
        <f t="shared" si="31"/>
        <v>0</v>
      </c>
      <c r="N998" s="36"/>
      <c r="O998" s="92"/>
      <c r="P998" s="96"/>
    </row>
    <row r="999" spans="1:16" x14ac:dyDescent="0.25">
      <c r="A999" s="1"/>
      <c r="B999" s="1"/>
      <c r="C999" s="5">
        <f t="shared" si="32"/>
        <v>989</v>
      </c>
      <c r="D999" s="19" t="str">
        <f>IF(C999&gt;MAX(БЮДЖЕТ!$C:$C),"",INDEX(БЮДЖЕТ!$P$11:$P$9415,C999))</f>
        <v/>
      </c>
      <c r="E999" s="22">
        <f>IF(D999="",0,IF(COUNTIF(БЮДЖЕТ!$P:$P,D999)=1,0,1))</f>
        <v>0</v>
      </c>
      <c r="F999" s="19" t="str">
        <f>IF($D999="","",INDEX(БЮДЖЕТ!$N:$N,SUMIFS(БЮДЖЕТ!$B:$B,БЮДЖЕТ!$P:$P,$D999)))</f>
        <v/>
      </c>
      <c r="G999" s="19" t="str">
        <f>IF($D999="","",INDEX(БЮДЖЕТ!$X:$X,SUMIFS(БЮДЖЕТ!$B:$B,БЮДЖЕТ!$P:$P,$D999)))</f>
        <v/>
      </c>
      <c r="H999" s="36"/>
      <c r="I999" s="30">
        <f>IF(D999="",0,IF(G999=ФИО!$Q$8,0,SUM(р_дни!$J:$J))+SUMIFS(факт_операции!$L:$L,факт_операции!$D:$D,D999,факт_операции!$I:$I,операции!$F$8)-SUMIFS(факт_операции!$L:$L,факт_операции!$D:$D,D999,факт_операции!$I:$I,операции!$F$9)+SUMIFS(факт_операции!$L:$L,факт_операции!$D:$D,D999,факт_операции!$I:$I,операции!$F$10)-SUMIFS(факт_операции!$L:$L,факт_операции!$D:$D,D999,факт_операции!$I:$I,операции!$F$11))</f>
        <v>0</v>
      </c>
      <c r="J999" s="48">
        <f>ROUND(IF(D999="",0,IF(SUM(р_дни!$J:$J)=0,0,(SUMIFS(БЮДЖЕТ!$V:$V,БЮДЖЕТ!$P:$P,$D999)*IF(G999=ФИО!$Q$8,0,SUM(р_дни!$J:$J))+SUMIFS(факт_операции!$Q:$Q,факт_операции!$D:$D,$D999)*1000)/SUM(р_дни!$J:$J)))/100,0)*100</f>
        <v>0</v>
      </c>
      <c r="K999" s="48">
        <f>IF(D999="",0,SUMIFS(факт_операции!$O:$O,факт_операции!$D:$D,D999)-IF(SUMIFS(факт_операции!$Q:$Q,факт_операции!$D:$D,D999)&lt;&gt;0,SUMIFS(факт_операции!$O:$O,факт_операции!$D:$D,D999,факт_операции!$N:$N,операции!$H$11),0))</f>
        <v>0</v>
      </c>
      <c r="L999" s="48">
        <f>IF(D999="",0,SUMIFS(факт_операции!$T:$T,факт_операции!$D:$D,D999))</f>
        <v>0</v>
      </c>
      <c r="M999" s="86">
        <f t="shared" si="31"/>
        <v>0</v>
      </c>
      <c r="N999" s="36"/>
      <c r="O999" s="92"/>
      <c r="P999" s="96"/>
    </row>
    <row r="1000" spans="1:16" x14ac:dyDescent="0.25">
      <c r="A1000" s="1"/>
      <c r="B1000" s="1"/>
      <c r="C1000" s="5">
        <f t="shared" si="32"/>
        <v>990</v>
      </c>
      <c r="D1000" s="19" t="str">
        <f>IF(C1000&gt;MAX(БЮДЖЕТ!$C:$C),"",INDEX(БЮДЖЕТ!$P$11:$P$9415,C1000))</f>
        <v/>
      </c>
      <c r="E1000" s="22">
        <f>IF(D1000="",0,IF(COUNTIF(БЮДЖЕТ!$P:$P,D1000)=1,0,1))</f>
        <v>0</v>
      </c>
      <c r="F1000" s="19" t="str">
        <f>IF($D1000="","",INDEX(БЮДЖЕТ!$N:$N,SUMIFS(БЮДЖЕТ!$B:$B,БЮДЖЕТ!$P:$P,$D1000)))</f>
        <v/>
      </c>
      <c r="G1000" s="19" t="str">
        <f>IF($D1000="","",INDEX(БЮДЖЕТ!$X:$X,SUMIFS(БЮДЖЕТ!$B:$B,БЮДЖЕТ!$P:$P,$D1000)))</f>
        <v/>
      </c>
      <c r="H1000" s="36"/>
      <c r="I1000" s="30">
        <f>IF(D1000="",0,IF(G1000=ФИО!$Q$8,0,SUM(р_дни!$J:$J))+SUMIFS(факт_операции!$L:$L,факт_операции!$D:$D,D1000,факт_операции!$I:$I,операции!$F$8)-SUMIFS(факт_операции!$L:$L,факт_операции!$D:$D,D1000,факт_операции!$I:$I,операции!$F$9)+SUMIFS(факт_операции!$L:$L,факт_операции!$D:$D,D1000,факт_операции!$I:$I,операции!$F$10)-SUMIFS(факт_операции!$L:$L,факт_операции!$D:$D,D1000,факт_операции!$I:$I,операции!$F$11))</f>
        <v>0</v>
      </c>
      <c r="J1000" s="48">
        <f>ROUND(IF(D1000="",0,IF(SUM(р_дни!$J:$J)=0,0,(SUMIFS(БЮДЖЕТ!$V:$V,БЮДЖЕТ!$P:$P,$D1000)*IF(G1000=ФИО!$Q$8,0,SUM(р_дни!$J:$J))+SUMIFS(факт_операции!$Q:$Q,факт_операции!$D:$D,$D1000)*1000)/SUM(р_дни!$J:$J)))/100,0)*100</f>
        <v>0</v>
      </c>
      <c r="K1000" s="48">
        <f>IF(D1000="",0,SUMIFS(факт_операции!$O:$O,факт_операции!$D:$D,D1000)-IF(SUMIFS(факт_операции!$Q:$Q,факт_операции!$D:$D,D1000)&lt;&gt;0,SUMIFS(факт_операции!$O:$O,факт_операции!$D:$D,D1000,факт_операции!$N:$N,операции!$H$11),0))</f>
        <v>0</v>
      </c>
      <c r="L1000" s="48">
        <f>IF(D1000="",0,SUMIFS(факт_операции!$T:$T,факт_операции!$D:$D,D1000))</f>
        <v>0</v>
      </c>
      <c r="M1000" s="86">
        <f t="shared" si="31"/>
        <v>0</v>
      </c>
      <c r="N1000" s="36"/>
      <c r="O1000" s="92"/>
      <c r="P1000" s="96"/>
    </row>
    <row r="1001" spans="1:16" x14ac:dyDescent="0.25">
      <c r="A1001" s="1"/>
      <c r="B1001" s="1"/>
      <c r="C1001" s="5">
        <f t="shared" si="32"/>
        <v>991</v>
      </c>
      <c r="D1001" s="19" t="str">
        <f>IF(C1001&gt;MAX(БЮДЖЕТ!$C:$C),"",INDEX(БЮДЖЕТ!$P$11:$P$9415,C1001))</f>
        <v/>
      </c>
      <c r="E1001" s="22">
        <f>IF(D1001="",0,IF(COUNTIF(БЮДЖЕТ!$P:$P,D1001)=1,0,1))</f>
        <v>0</v>
      </c>
      <c r="F1001" s="19" t="str">
        <f>IF($D1001="","",INDEX(БЮДЖЕТ!$N:$N,SUMIFS(БЮДЖЕТ!$B:$B,БЮДЖЕТ!$P:$P,$D1001)))</f>
        <v/>
      </c>
      <c r="G1001" s="19" t="str">
        <f>IF($D1001="","",INDEX(БЮДЖЕТ!$X:$X,SUMIFS(БЮДЖЕТ!$B:$B,БЮДЖЕТ!$P:$P,$D1001)))</f>
        <v/>
      </c>
      <c r="H1001" s="36"/>
      <c r="I1001" s="30">
        <f>IF(D1001="",0,IF(G1001=ФИО!$Q$8,0,SUM(р_дни!$J:$J))+SUMIFS(факт_операции!$L:$L,факт_операции!$D:$D,D1001,факт_операции!$I:$I,операции!$F$8)-SUMIFS(факт_операции!$L:$L,факт_операции!$D:$D,D1001,факт_операции!$I:$I,операции!$F$9)+SUMIFS(факт_операции!$L:$L,факт_операции!$D:$D,D1001,факт_операции!$I:$I,операции!$F$10)-SUMIFS(факт_операции!$L:$L,факт_операции!$D:$D,D1001,факт_операции!$I:$I,операции!$F$11))</f>
        <v>0</v>
      </c>
      <c r="J1001" s="48">
        <f>ROUND(IF(D1001="",0,IF(SUM(р_дни!$J:$J)=0,0,(SUMIFS(БЮДЖЕТ!$V:$V,БЮДЖЕТ!$P:$P,$D1001)*IF(G1001=ФИО!$Q$8,0,SUM(р_дни!$J:$J))+SUMIFS(факт_операции!$Q:$Q,факт_операции!$D:$D,$D1001)*1000)/SUM(р_дни!$J:$J)))/100,0)*100</f>
        <v>0</v>
      </c>
      <c r="K1001" s="48">
        <f>IF(D1001="",0,SUMIFS(факт_операции!$O:$O,факт_операции!$D:$D,D1001)-IF(SUMIFS(факт_операции!$Q:$Q,факт_операции!$D:$D,D1001)&lt;&gt;0,SUMIFS(факт_операции!$O:$O,факт_операции!$D:$D,D1001,факт_операции!$N:$N,операции!$H$11),0))</f>
        <v>0</v>
      </c>
      <c r="L1001" s="48">
        <f>IF(D1001="",0,SUMIFS(факт_операции!$T:$T,факт_операции!$D:$D,D1001))</f>
        <v>0</v>
      </c>
      <c r="M1001" s="86">
        <f t="shared" si="31"/>
        <v>0</v>
      </c>
      <c r="N1001" s="36"/>
      <c r="O1001" s="92"/>
      <c r="P1001" s="96"/>
    </row>
    <row r="1002" spans="1:16" x14ac:dyDescent="0.25">
      <c r="A1002" s="1"/>
      <c r="B1002" s="1"/>
      <c r="C1002" s="5">
        <f t="shared" si="32"/>
        <v>992</v>
      </c>
      <c r="D1002" s="19" t="str">
        <f>IF(C1002&gt;MAX(БЮДЖЕТ!$C:$C),"",INDEX(БЮДЖЕТ!$P$11:$P$9415,C1002))</f>
        <v/>
      </c>
      <c r="E1002" s="22">
        <f>IF(D1002="",0,IF(COUNTIF(БЮДЖЕТ!$P:$P,D1002)=1,0,1))</f>
        <v>0</v>
      </c>
      <c r="F1002" s="19" t="str">
        <f>IF($D1002="","",INDEX(БЮДЖЕТ!$N:$N,SUMIFS(БЮДЖЕТ!$B:$B,БЮДЖЕТ!$P:$P,$D1002)))</f>
        <v/>
      </c>
      <c r="G1002" s="19" t="str">
        <f>IF($D1002="","",INDEX(БЮДЖЕТ!$X:$X,SUMIFS(БЮДЖЕТ!$B:$B,БЮДЖЕТ!$P:$P,$D1002)))</f>
        <v/>
      </c>
      <c r="H1002" s="36"/>
      <c r="I1002" s="30">
        <f>IF(D1002="",0,IF(G1002=ФИО!$Q$8,0,SUM(р_дни!$J:$J))+SUMIFS(факт_операции!$L:$L,факт_операции!$D:$D,D1002,факт_операции!$I:$I,операции!$F$8)-SUMIFS(факт_операции!$L:$L,факт_операции!$D:$D,D1002,факт_операции!$I:$I,операции!$F$9)+SUMIFS(факт_операции!$L:$L,факт_операции!$D:$D,D1002,факт_операции!$I:$I,операции!$F$10)-SUMIFS(факт_операции!$L:$L,факт_операции!$D:$D,D1002,факт_операции!$I:$I,операции!$F$11))</f>
        <v>0</v>
      </c>
      <c r="J1002" s="48">
        <f>ROUND(IF(D1002="",0,IF(SUM(р_дни!$J:$J)=0,0,(SUMIFS(БЮДЖЕТ!$V:$V,БЮДЖЕТ!$P:$P,$D1002)*IF(G1002=ФИО!$Q$8,0,SUM(р_дни!$J:$J))+SUMIFS(факт_операции!$Q:$Q,факт_операции!$D:$D,$D1002)*1000)/SUM(р_дни!$J:$J)))/100,0)*100</f>
        <v>0</v>
      </c>
      <c r="K1002" s="48">
        <f>IF(D1002="",0,SUMIFS(факт_операции!$O:$O,факт_операции!$D:$D,D1002)-IF(SUMIFS(факт_операции!$Q:$Q,факт_операции!$D:$D,D1002)&lt;&gt;0,SUMIFS(факт_операции!$O:$O,факт_операции!$D:$D,D1002,факт_операции!$N:$N,операции!$H$11),0))</f>
        <v>0</v>
      </c>
      <c r="L1002" s="48">
        <f>IF(D1002="",0,SUMIFS(факт_операции!$T:$T,факт_операции!$D:$D,D1002))</f>
        <v>0</v>
      </c>
      <c r="M1002" s="86">
        <f t="shared" si="31"/>
        <v>0</v>
      </c>
      <c r="N1002" s="36"/>
      <c r="O1002" s="92"/>
      <c r="P1002" s="96"/>
    </row>
    <row r="1003" spans="1:16" x14ac:dyDescent="0.25">
      <c r="A1003" s="1"/>
      <c r="B1003" s="1"/>
      <c r="C1003" s="5">
        <f t="shared" si="32"/>
        <v>993</v>
      </c>
      <c r="D1003" s="19" t="str">
        <f>IF(C1003&gt;MAX(БЮДЖЕТ!$C:$C),"",INDEX(БЮДЖЕТ!$P$11:$P$9415,C1003))</f>
        <v/>
      </c>
      <c r="E1003" s="22">
        <f>IF(D1003="",0,IF(COUNTIF(БЮДЖЕТ!$P:$P,D1003)=1,0,1))</f>
        <v>0</v>
      </c>
      <c r="F1003" s="19" t="str">
        <f>IF($D1003="","",INDEX(БЮДЖЕТ!$N:$N,SUMIFS(БЮДЖЕТ!$B:$B,БЮДЖЕТ!$P:$P,$D1003)))</f>
        <v/>
      </c>
      <c r="G1003" s="19" t="str">
        <f>IF($D1003="","",INDEX(БЮДЖЕТ!$X:$X,SUMIFS(БЮДЖЕТ!$B:$B,БЮДЖЕТ!$P:$P,$D1003)))</f>
        <v/>
      </c>
      <c r="H1003" s="36"/>
      <c r="I1003" s="30">
        <f>IF(D1003="",0,IF(G1003=ФИО!$Q$8,0,SUM(р_дни!$J:$J))+SUMIFS(факт_операции!$L:$L,факт_операции!$D:$D,D1003,факт_операции!$I:$I,операции!$F$8)-SUMIFS(факт_операции!$L:$L,факт_операции!$D:$D,D1003,факт_операции!$I:$I,операции!$F$9)+SUMIFS(факт_операции!$L:$L,факт_операции!$D:$D,D1003,факт_операции!$I:$I,операции!$F$10)-SUMIFS(факт_операции!$L:$L,факт_операции!$D:$D,D1003,факт_операции!$I:$I,операции!$F$11))</f>
        <v>0</v>
      </c>
      <c r="J1003" s="48">
        <f>ROUND(IF(D1003="",0,IF(SUM(р_дни!$J:$J)=0,0,(SUMIFS(БЮДЖЕТ!$V:$V,БЮДЖЕТ!$P:$P,$D1003)*IF(G1003=ФИО!$Q$8,0,SUM(р_дни!$J:$J))+SUMIFS(факт_операции!$Q:$Q,факт_операции!$D:$D,$D1003)*1000)/SUM(р_дни!$J:$J)))/100,0)*100</f>
        <v>0</v>
      </c>
      <c r="K1003" s="48">
        <f>IF(D1003="",0,SUMIFS(факт_операции!$O:$O,факт_операции!$D:$D,D1003)-IF(SUMIFS(факт_операции!$Q:$Q,факт_операции!$D:$D,D1003)&lt;&gt;0,SUMIFS(факт_операции!$O:$O,факт_операции!$D:$D,D1003,факт_операции!$N:$N,операции!$H$11),0))</f>
        <v>0</v>
      </c>
      <c r="L1003" s="48">
        <f>IF(D1003="",0,SUMIFS(факт_операции!$T:$T,факт_операции!$D:$D,D1003))</f>
        <v>0</v>
      </c>
      <c r="M1003" s="86">
        <f t="shared" si="31"/>
        <v>0</v>
      </c>
      <c r="N1003" s="36"/>
      <c r="O1003" s="92"/>
      <c r="P1003" s="96"/>
    </row>
    <row r="1004" spans="1:16" x14ac:dyDescent="0.25">
      <c r="A1004" s="1"/>
      <c r="B1004" s="1"/>
      <c r="C1004" s="5">
        <f t="shared" si="32"/>
        <v>994</v>
      </c>
      <c r="D1004" s="19" t="str">
        <f>IF(C1004&gt;MAX(БЮДЖЕТ!$C:$C),"",INDEX(БЮДЖЕТ!$P$11:$P$9415,C1004))</f>
        <v/>
      </c>
      <c r="E1004" s="22">
        <f>IF(D1004="",0,IF(COUNTIF(БЮДЖЕТ!$P:$P,D1004)=1,0,1))</f>
        <v>0</v>
      </c>
      <c r="F1004" s="19" t="str">
        <f>IF($D1004="","",INDEX(БЮДЖЕТ!$N:$N,SUMIFS(БЮДЖЕТ!$B:$B,БЮДЖЕТ!$P:$P,$D1004)))</f>
        <v/>
      </c>
      <c r="G1004" s="19" t="str">
        <f>IF($D1004="","",INDEX(БЮДЖЕТ!$X:$X,SUMIFS(БЮДЖЕТ!$B:$B,БЮДЖЕТ!$P:$P,$D1004)))</f>
        <v/>
      </c>
      <c r="H1004" s="36"/>
      <c r="I1004" s="30">
        <f>IF(D1004="",0,IF(G1004=ФИО!$Q$8,0,SUM(р_дни!$J:$J))+SUMIFS(факт_операции!$L:$L,факт_операции!$D:$D,D1004,факт_операции!$I:$I,операции!$F$8)-SUMIFS(факт_операции!$L:$L,факт_операции!$D:$D,D1004,факт_операции!$I:$I,операции!$F$9)+SUMIFS(факт_операции!$L:$L,факт_операции!$D:$D,D1004,факт_операции!$I:$I,операции!$F$10)-SUMIFS(факт_операции!$L:$L,факт_операции!$D:$D,D1004,факт_операции!$I:$I,операции!$F$11))</f>
        <v>0</v>
      </c>
      <c r="J1004" s="48">
        <f>ROUND(IF(D1004="",0,IF(SUM(р_дни!$J:$J)=0,0,(SUMIFS(БЮДЖЕТ!$V:$V,БЮДЖЕТ!$P:$P,$D1004)*IF(G1004=ФИО!$Q$8,0,SUM(р_дни!$J:$J))+SUMIFS(факт_операции!$Q:$Q,факт_операции!$D:$D,$D1004)*1000)/SUM(р_дни!$J:$J)))/100,0)*100</f>
        <v>0</v>
      </c>
      <c r="K1004" s="48">
        <f>IF(D1004="",0,SUMIFS(факт_операции!$O:$O,факт_операции!$D:$D,D1004)-IF(SUMIFS(факт_операции!$Q:$Q,факт_операции!$D:$D,D1004)&lt;&gt;0,SUMIFS(факт_операции!$O:$O,факт_операции!$D:$D,D1004,факт_операции!$N:$N,операции!$H$11),0))</f>
        <v>0</v>
      </c>
      <c r="L1004" s="48">
        <f>IF(D1004="",0,SUMIFS(факт_операции!$T:$T,факт_операции!$D:$D,D1004))</f>
        <v>0</v>
      </c>
      <c r="M1004" s="86">
        <f t="shared" si="31"/>
        <v>0</v>
      </c>
      <c r="N1004" s="36"/>
      <c r="O1004" s="92"/>
      <c r="P1004" s="96"/>
    </row>
    <row r="1005" spans="1:16" x14ac:dyDescent="0.25">
      <c r="A1005" s="1"/>
      <c r="B1005" s="1"/>
      <c r="C1005" s="5">
        <f t="shared" si="32"/>
        <v>995</v>
      </c>
      <c r="D1005" s="19" t="str">
        <f>IF(C1005&gt;MAX(БЮДЖЕТ!$C:$C),"",INDEX(БЮДЖЕТ!$P$11:$P$9415,C1005))</f>
        <v/>
      </c>
      <c r="E1005" s="22">
        <f>IF(D1005="",0,IF(COUNTIF(БЮДЖЕТ!$P:$P,D1005)=1,0,1))</f>
        <v>0</v>
      </c>
      <c r="F1005" s="19" t="str">
        <f>IF($D1005="","",INDEX(БЮДЖЕТ!$N:$N,SUMIFS(БЮДЖЕТ!$B:$B,БЮДЖЕТ!$P:$P,$D1005)))</f>
        <v/>
      </c>
      <c r="G1005" s="19" t="str">
        <f>IF($D1005="","",INDEX(БЮДЖЕТ!$X:$X,SUMIFS(БЮДЖЕТ!$B:$B,БЮДЖЕТ!$P:$P,$D1005)))</f>
        <v/>
      </c>
      <c r="H1005" s="36"/>
      <c r="I1005" s="30">
        <f>IF(D1005="",0,IF(G1005=ФИО!$Q$8,0,SUM(р_дни!$J:$J))+SUMIFS(факт_операции!$L:$L,факт_операции!$D:$D,D1005,факт_операции!$I:$I,операции!$F$8)-SUMIFS(факт_операции!$L:$L,факт_операции!$D:$D,D1005,факт_операции!$I:$I,операции!$F$9)+SUMIFS(факт_операции!$L:$L,факт_операции!$D:$D,D1005,факт_операции!$I:$I,операции!$F$10)-SUMIFS(факт_операции!$L:$L,факт_операции!$D:$D,D1005,факт_операции!$I:$I,операции!$F$11))</f>
        <v>0</v>
      </c>
      <c r="J1005" s="48">
        <f>ROUND(IF(D1005="",0,IF(SUM(р_дни!$J:$J)=0,0,(SUMIFS(БЮДЖЕТ!$V:$V,БЮДЖЕТ!$P:$P,$D1005)*IF(G1005=ФИО!$Q$8,0,SUM(р_дни!$J:$J))+SUMIFS(факт_операции!$Q:$Q,факт_операции!$D:$D,$D1005)*1000)/SUM(р_дни!$J:$J)))/100,0)*100</f>
        <v>0</v>
      </c>
      <c r="K1005" s="48">
        <f>IF(D1005="",0,SUMIFS(факт_операции!$O:$O,факт_операции!$D:$D,D1005)-IF(SUMIFS(факт_операции!$Q:$Q,факт_операции!$D:$D,D1005)&lt;&gt;0,SUMIFS(факт_операции!$O:$O,факт_операции!$D:$D,D1005,факт_операции!$N:$N,операции!$H$11),0))</f>
        <v>0</v>
      </c>
      <c r="L1005" s="48">
        <f>IF(D1005="",0,SUMIFS(факт_операции!$T:$T,факт_операции!$D:$D,D1005))</f>
        <v>0</v>
      </c>
      <c r="M1005" s="86">
        <f t="shared" si="31"/>
        <v>0</v>
      </c>
      <c r="N1005" s="36"/>
      <c r="O1005" s="92"/>
      <c r="P1005" s="96"/>
    </row>
    <row r="1006" spans="1:16" x14ac:dyDescent="0.25">
      <c r="A1006" s="1"/>
      <c r="B1006" s="1"/>
      <c r="C1006" s="5">
        <f t="shared" si="32"/>
        <v>996</v>
      </c>
      <c r="D1006" s="19" t="str">
        <f>IF(C1006&gt;MAX(БЮДЖЕТ!$C:$C),"",INDEX(БЮДЖЕТ!$P$11:$P$9415,C1006))</f>
        <v/>
      </c>
      <c r="E1006" s="22">
        <f>IF(D1006="",0,IF(COUNTIF(БЮДЖЕТ!$P:$P,D1006)=1,0,1))</f>
        <v>0</v>
      </c>
      <c r="F1006" s="19" t="str">
        <f>IF($D1006="","",INDEX(БЮДЖЕТ!$N:$N,SUMIFS(БЮДЖЕТ!$B:$B,БЮДЖЕТ!$P:$P,$D1006)))</f>
        <v/>
      </c>
      <c r="G1006" s="19" t="str">
        <f>IF($D1006="","",INDEX(БЮДЖЕТ!$X:$X,SUMIFS(БЮДЖЕТ!$B:$B,БЮДЖЕТ!$P:$P,$D1006)))</f>
        <v/>
      </c>
      <c r="H1006" s="36"/>
      <c r="I1006" s="30">
        <f>IF(D1006="",0,IF(G1006=ФИО!$Q$8,0,SUM(р_дни!$J:$J))+SUMIFS(факт_операции!$L:$L,факт_операции!$D:$D,D1006,факт_операции!$I:$I,операции!$F$8)-SUMIFS(факт_операции!$L:$L,факт_операции!$D:$D,D1006,факт_операции!$I:$I,операции!$F$9)+SUMIFS(факт_операции!$L:$L,факт_операции!$D:$D,D1006,факт_операции!$I:$I,операции!$F$10)-SUMIFS(факт_операции!$L:$L,факт_операции!$D:$D,D1006,факт_операции!$I:$I,операции!$F$11))</f>
        <v>0</v>
      </c>
      <c r="J1006" s="48">
        <f>ROUND(IF(D1006="",0,IF(SUM(р_дни!$J:$J)=0,0,(SUMIFS(БЮДЖЕТ!$V:$V,БЮДЖЕТ!$P:$P,$D1006)*IF(G1006=ФИО!$Q$8,0,SUM(р_дни!$J:$J))+SUMIFS(факт_операции!$Q:$Q,факт_операции!$D:$D,$D1006)*1000)/SUM(р_дни!$J:$J)))/100,0)*100</f>
        <v>0</v>
      </c>
      <c r="K1006" s="48">
        <f>IF(D1006="",0,SUMIFS(факт_операции!$O:$O,факт_операции!$D:$D,D1006)-IF(SUMIFS(факт_операции!$Q:$Q,факт_операции!$D:$D,D1006)&lt;&gt;0,SUMIFS(факт_операции!$O:$O,факт_операции!$D:$D,D1006,факт_операции!$N:$N,операции!$H$11),0))</f>
        <v>0</v>
      </c>
      <c r="L1006" s="48">
        <f>IF(D1006="",0,SUMIFS(факт_операции!$T:$T,факт_операции!$D:$D,D1006))</f>
        <v>0</v>
      </c>
      <c r="M1006" s="86">
        <f t="shared" si="31"/>
        <v>0</v>
      </c>
      <c r="N1006" s="36"/>
      <c r="O1006" s="92"/>
      <c r="P1006" s="96"/>
    </row>
    <row r="1007" spans="1:16" x14ac:dyDescent="0.25">
      <c r="A1007" s="1"/>
      <c r="B1007" s="1"/>
      <c r="C1007" s="5">
        <f t="shared" si="32"/>
        <v>997</v>
      </c>
      <c r="D1007" s="19" t="str">
        <f>IF(C1007&gt;MAX(БЮДЖЕТ!$C:$C),"",INDEX(БЮДЖЕТ!$P$11:$P$9415,C1007))</f>
        <v/>
      </c>
      <c r="E1007" s="22">
        <f>IF(D1007="",0,IF(COUNTIF(БЮДЖЕТ!$P:$P,D1007)=1,0,1))</f>
        <v>0</v>
      </c>
      <c r="F1007" s="19" t="str">
        <f>IF($D1007="","",INDEX(БЮДЖЕТ!$N:$N,SUMIFS(БЮДЖЕТ!$B:$B,БЮДЖЕТ!$P:$P,$D1007)))</f>
        <v/>
      </c>
      <c r="G1007" s="19" t="str">
        <f>IF($D1007="","",INDEX(БЮДЖЕТ!$X:$X,SUMIFS(БЮДЖЕТ!$B:$B,БЮДЖЕТ!$P:$P,$D1007)))</f>
        <v/>
      </c>
      <c r="H1007" s="36"/>
      <c r="I1007" s="30">
        <f>IF(D1007="",0,IF(G1007=ФИО!$Q$8,0,SUM(р_дни!$J:$J))+SUMIFS(факт_операции!$L:$L,факт_операции!$D:$D,D1007,факт_операции!$I:$I,операции!$F$8)-SUMIFS(факт_операции!$L:$L,факт_операции!$D:$D,D1007,факт_операции!$I:$I,операции!$F$9)+SUMIFS(факт_операции!$L:$L,факт_операции!$D:$D,D1007,факт_операции!$I:$I,операции!$F$10)-SUMIFS(факт_операции!$L:$L,факт_операции!$D:$D,D1007,факт_операции!$I:$I,операции!$F$11))</f>
        <v>0</v>
      </c>
      <c r="J1007" s="48">
        <f>ROUND(IF(D1007="",0,IF(SUM(р_дни!$J:$J)=0,0,(SUMIFS(БЮДЖЕТ!$V:$V,БЮДЖЕТ!$P:$P,$D1007)*IF(G1007=ФИО!$Q$8,0,SUM(р_дни!$J:$J))+SUMIFS(факт_операции!$Q:$Q,факт_операции!$D:$D,$D1007)*1000)/SUM(р_дни!$J:$J)))/100,0)*100</f>
        <v>0</v>
      </c>
      <c r="K1007" s="48">
        <f>IF(D1007="",0,SUMIFS(факт_операции!$O:$O,факт_операции!$D:$D,D1007)-IF(SUMIFS(факт_операции!$Q:$Q,факт_операции!$D:$D,D1007)&lt;&gt;0,SUMIFS(факт_операции!$O:$O,факт_операции!$D:$D,D1007,факт_операции!$N:$N,операции!$H$11),0))</f>
        <v>0</v>
      </c>
      <c r="L1007" s="48">
        <f>IF(D1007="",0,SUMIFS(факт_операции!$T:$T,факт_операции!$D:$D,D1007))</f>
        <v>0</v>
      </c>
      <c r="M1007" s="86">
        <f t="shared" si="31"/>
        <v>0</v>
      </c>
      <c r="N1007" s="36"/>
      <c r="O1007" s="92"/>
      <c r="P1007" s="96"/>
    </row>
    <row r="1008" spans="1:16" x14ac:dyDescent="0.25">
      <c r="A1008" s="1"/>
      <c r="B1008" s="1"/>
      <c r="C1008" s="5">
        <f t="shared" si="32"/>
        <v>998</v>
      </c>
      <c r="D1008" s="19" t="str">
        <f>IF(C1008&gt;MAX(БЮДЖЕТ!$C:$C),"",INDEX(БЮДЖЕТ!$P$11:$P$9415,C1008))</f>
        <v/>
      </c>
      <c r="E1008" s="22">
        <f>IF(D1008="",0,IF(COUNTIF(БЮДЖЕТ!$P:$P,D1008)=1,0,1))</f>
        <v>0</v>
      </c>
      <c r="F1008" s="19" t="str">
        <f>IF($D1008="","",INDEX(БЮДЖЕТ!$N:$N,SUMIFS(БЮДЖЕТ!$B:$B,БЮДЖЕТ!$P:$P,$D1008)))</f>
        <v/>
      </c>
      <c r="G1008" s="19" t="str">
        <f>IF($D1008="","",INDEX(БЮДЖЕТ!$X:$X,SUMIFS(БЮДЖЕТ!$B:$B,БЮДЖЕТ!$P:$P,$D1008)))</f>
        <v/>
      </c>
      <c r="H1008" s="36"/>
      <c r="I1008" s="30">
        <f>IF(D1008="",0,IF(G1008=ФИО!$Q$8,0,SUM(р_дни!$J:$J))+SUMIFS(факт_операции!$L:$L,факт_операции!$D:$D,D1008,факт_операции!$I:$I,операции!$F$8)-SUMIFS(факт_операции!$L:$L,факт_операции!$D:$D,D1008,факт_операции!$I:$I,операции!$F$9)+SUMIFS(факт_операции!$L:$L,факт_операции!$D:$D,D1008,факт_операции!$I:$I,операции!$F$10)-SUMIFS(факт_операции!$L:$L,факт_операции!$D:$D,D1008,факт_операции!$I:$I,операции!$F$11))</f>
        <v>0</v>
      </c>
      <c r="J1008" s="48">
        <f>ROUND(IF(D1008="",0,IF(SUM(р_дни!$J:$J)=0,0,(SUMIFS(БЮДЖЕТ!$V:$V,БЮДЖЕТ!$P:$P,$D1008)*IF(G1008=ФИО!$Q$8,0,SUM(р_дни!$J:$J))+SUMIFS(факт_операции!$Q:$Q,факт_операции!$D:$D,$D1008)*1000)/SUM(р_дни!$J:$J)))/100,0)*100</f>
        <v>0</v>
      </c>
      <c r="K1008" s="48">
        <f>IF(D1008="",0,SUMIFS(факт_операции!$O:$O,факт_операции!$D:$D,D1008)-IF(SUMIFS(факт_операции!$Q:$Q,факт_операции!$D:$D,D1008)&lt;&gt;0,SUMIFS(факт_операции!$O:$O,факт_операции!$D:$D,D1008,факт_операции!$N:$N,операции!$H$11),0))</f>
        <v>0</v>
      </c>
      <c r="L1008" s="48">
        <f>IF(D1008="",0,SUMIFS(факт_операции!$T:$T,факт_операции!$D:$D,D1008))</f>
        <v>0</v>
      </c>
      <c r="M1008" s="86">
        <f t="shared" si="31"/>
        <v>0</v>
      </c>
      <c r="N1008" s="36"/>
      <c r="O1008" s="92"/>
      <c r="P1008" s="96"/>
    </row>
    <row r="1009" spans="1:16" x14ac:dyDescent="0.25">
      <c r="A1009" s="1"/>
      <c r="B1009" s="1"/>
      <c r="C1009" s="5">
        <f t="shared" si="32"/>
        <v>999</v>
      </c>
      <c r="D1009" s="19" t="str">
        <f>IF(C1009&gt;MAX(БЮДЖЕТ!$C:$C),"",INDEX(БЮДЖЕТ!$P$11:$P$9415,C1009))</f>
        <v/>
      </c>
      <c r="E1009" s="22">
        <f>IF(D1009="",0,IF(COUNTIF(БЮДЖЕТ!$P:$P,D1009)=1,0,1))</f>
        <v>0</v>
      </c>
      <c r="F1009" s="19" t="str">
        <f>IF($D1009="","",INDEX(БЮДЖЕТ!$N:$N,SUMIFS(БЮДЖЕТ!$B:$B,БЮДЖЕТ!$P:$P,$D1009)))</f>
        <v/>
      </c>
      <c r="G1009" s="19" t="str">
        <f>IF($D1009="","",INDEX(БЮДЖЕТ!$X:$X,SUMIFS(БЮДЖЕТ!$B:$B,БЮДЖЕТ!$P:$P,$D1009)))</f>
        <v/>
      </c>
      <c r="H1009" s="36"/>
      <c r="I1009" s="30">
        <f>IF(D1009="",0,IF(G1009=ФИО!$Q$8,0,SUM(р_дни!$J:$J))+SUMIFS(факт_операции!$L:$L,факт_операции!$D:$D,D1009,факт_операции!$I:$I,операции!$F$8)-SUMIFS(факт_операции!$L:$L,факт_операции!$D:$D,D1009,факт_операции!$I:$I,операции!$F$9)+SUMIFS(факт_операции!$L:$L,факт_операции!$D:$D,D1009,факт_операции!$I:$I,операции!$F$10)-SUMIFS(факт_операции!$L:$L,факт_операции!$D:$D,D1009,факт_операции!$I:$I,операции!$F$11))</f>
        <v>0</v>
      </c>
      <c r="J1009" s="48">
        <f>ROUND(IF(D1009="",0,IF(SUM(р_дни!$J:$J)=0,0,(SUMIFS(БЮДЖЕТ!$V:$V,БЮДЖЕТ!$P:$P,$D1009)*IF(G1009=ФИО!$Q$8,0,SUM(р_дни!$J:$J))+SUMIFS(факт_операции!$Q:$Q,факт_операции!$D:$D,$D1009)*1000)/SUM(р_дни!$J:$J)))/100,0)*100</f>
        <v>0</v>
      </c>
      <c r="K1009" s="48">
        <f>IF(D1009="",0,SUMIFS(факт_операции!$O:$O,факт_операции!$D:$D,D1009)-IF(SUMIFS(факт_операции!$Q:$Q,факт_операции!$D:$D,D1009)&lt;&gt;0,SUMIFS(факт_операции!$O:$O,факт_операции!$D:$D,D1009,факт_операции!$N:$N,операции!$H$11),0))</f>
        <v>0</v>
      </c>
      <c r="L1009" s="48">
        <f>IF(D1009="",0,SUMIFS(факт_операции!$T:$T,факт_операции!$D:$D,D1009))</f>
        <v>0</v>
      </c>
      <c r="M1009" s="86">
        <f t="shared" si="31"/>
        <v>0</v>
      </c>
      <c r="N1009" s="36"/>
      <c r="O1009" s="92"/>
      <c r="P1009" s="96"/>
    </row>
    <row r="1010" spans="1:16" x14ac:dyDescent="0.25">
      <c r="A1010" s="1"/>
      <c r="B1010" s="1"/>
      <c r="C1010" s="5">
        <f t="shared" si="32"/>
        <v>1000</v>
      </c>
      <c r="D1010" s="19" t="str">
        <f>IF(C1010&gt;MAX(БЮДЖЕТ!$C:$C),"",INDEX(БЮДЖЕТ!$P$11:$P$9415,C1010))</f>
        <v/>
      </c>
      <c r="E1010" s="22">
        <f>IF(D1010="",0,IF(COUNTIF(БЮДЖЕТ!$P:$P,D1010)=1,0,1))</f>
        <v>0</v>
      </c>
      <c r="F1010" s="19" t="str">
        <f>IF($D1010="","",INDEX(БЮДЖЕТ!$N:$N,SUMIFS(БЮДЖЕТ!$B:$B,БЮДЖЕТ!$P:$P,$D1010)))</f>
        <v/>
      </c>
      <c r="G1010" s="19" t="str">
        <f>IF($D1010="","",INDEX(БЮДЖЕТ!$X:$X,SUMIFS(БЮДЖЕТ!$B:$B,БЮДЖЕТ!$P:$P,$D1010)))</f>
        <v/>
      </c>
      <c r="H1010" s="36"/>
      <c r="I1010" s="30">
        <f>IF(D1010="",0,IF(G1010=ФИО!$Q$8,0,SUM(р_дни!$J:$J))+SUMIFS(факт_операции!$L:$L,факт_операции!$D:$D,D1010,факт_операции!$I:$I,операции!$F$8)-SUMIFS(факт_операции!$L:$L,факт_операции!$D:$D,D1010,факт_операции!$I:$I,операции!$F$9)+SUMIFS(факт_операции!$L:$L,факт_операции!$D:$D,D1010,факт_операции!$I:$I,операции!$F$10)-SUMIFS(факт_операции!$L:$L,факт_операции!$D:$D,D1010,факт_операции!$I:$I,операции!$F$11))</f>
        <v>0</v>
      </c>
      <c r="J1010" s="48">
        <f>ROUND(IF(D1010="",0,IF(SUM(р_дни!$J:$J)=0,0,(SUMIFS(БЮДЖЕТ!$V:$V,БЮДЖЕТ!$P:$P,$D1010)*IF(G1010=ФИО!$Q$8,0,SUM(р_дни!$J:$J))+SUMIFS(факт_операции!$Q:$Q,факт_операции!$D:$D,$D1010)*1000)/SUM(р_дни!$J:$J)))/100,0)*100</f>
        <v>0</v>
      </c>
      <c r="K1010" s="48">
        <f>IF(D1010="",0,SUMIFS(факт_операции!$O:$O,факт_операции!$D:$D,D1010)-IF(SUMIFS(факт_операции!$Q:$Q,факт_операции!$D:$D,D1010)&lt;&gt;0,SUMIFS(факт_операции!$O:$O,факт_операции!$D:$D,D1010,факт_операции!$N:$N,операции!$H$11),0))</f>
        <v>0</v>
      </c>
      <c r="L1010" s="48">
        <f>IF(D1010="",0,SUMIFS(факт_операции!$T:$T,факт_операции!$D:$D,D1010))</f>
        <v>0</v>
      </c>
      <c r="M1010" s="86">
        <f t="shared" si="31"/>
        <v>0</v>
      </c>
      <c r="N1010" s="36"/>
      <c r="O1010" s="92"/>
      <c r="P1010" s="96"/>
    </row>
    <row r="1011" spans="1:16" x14ac:dyDescent="0.25">
      <c r="A1011" s="1"/>
      <c r="B1011" s="1"/>
      <c r="C1011" s="5">
        <f t="shared" si="32"/>
        <v>1001</v>
      </c>
      <c r="D1011" s="19" t="str">
        <f>IF(C1011&gt;MAX(БЮДЖЕТ!$C:$C),"",INDEX(БЮДЖЕТ!$P$11:$P$9415,C1011))</f>
        <v/>
      </c>
      <c r="E1011" s="22">
        <f>IF(D1011="",0,IF(COUNTIF(БЮДЖЕТ!$P:$P,D1011)=1,0,1))</f>
        <v>0</v>
      </c>
      <c r="F1011" s="19" t="str">
        <f>IF($D1011="","",INDEX(БЮДЖЕТ!$N:$N,SUMIFS(БЮДЖЕТ!$B:$B,БЮДЖЕТ!$P:$P,$D1011)))</f>
        <v/>
      </c>
      <c r="G1011" s="19" t="str">
        <f>IF($D1011="","",INDEX(БЮДЖЕТ!$X:$X,SUMIFS(БЮДЖЕТ!$B:$B,БЮДЖЕТ!$P:$P,$D1011)))</f>
        <v/>
      </c>
      <c r="H1011" s="36"/>
      <c r="I1011" s="30">
        <f>IF(D1011="",0,IF(G1011=ФИО!$Q$8,0,SUM(р_дни!$J:$J))+SUMIFS(факт_операции!$L:$L,факт_операции!$D:$D,D1011,факт_операции!$I:$I,операции!$F$8)-SUMIFS(факт_операции!$L:$L,факт_операции!$D:$D,D1011,факт_операции!$I:$I,операции!$F$9)+SUMIFS(факт_операции!$L:$L,факт_операции!$D:$D,D1011,факт_операции!$I:$I,операции!$F$10)-SUMIFS(факт_операции!$L:$L,факт_операции!$D:$D,D1011,факт_операции!$I:$I,операции!$F$11))</f>
        <v>0</v>
      </c>
      <c r="J1011" s="48">
        <f>ROUND(IF(D1011="",0,IF(SUM(р_дни!$J:$J)=0,0,(SUMIFS(БЮДЖЕТ!$V:$V,БЮДЖЕТ!$P:$P,$D1011)*IF(G1011=ФИО!$Q$8,0,SUM(р_дни!$J:$J))+SUMIFS(факт_операции!$Q:$Q,факт_операции!$D:$D,$D1011)*1000)/SUM(р_дни!$J:$J)))/100,0)*100</f>
        <v>0</v>
      </c>
      <c r="K1011" s="48">
        <f>IF(D1011="",0,SUMIFS(факт_операции!$O:$O,факт_операции!$D:$D,D1011)-IF(SUMIFS(факт_операции!$Q:$Q,факт_операции!$D:$D,D1011)&lt;&gt;0,SUMIFS(факт_операции!$O:$O,факт_операции!$D:$D,D1011,факт_операции!$N:$N,операции!$H$11),0))</f>
        <v>0</v>
      </c>
      <c r="L1011" s="48">
        <f>IF(D1011="",0,SUMIFS(факт_операции!$T:$T,факт_операции!$D:$D,D1011))</f>
        <v>0</v>
      </c>
      <c r="M1011" s="86">
        <f t="shared" si="31"/>
        <v>0</v>
      </c>
      <c r="N1011" s="36"/>
      <c r="O1011" s="92"/>
      <c r="P1011" s="96"/>
    </row>
    <row r="1012" spans="1:16" x14ac:dyDescent="0.25">
      <c r="A1012" s="1"/>
      <c r="B1012" s="1"/>
      <c r="C1012" s="5">
        <f t="shared" si="32"/>
        <v>1002</v>
      </c>
      <c r="D1012" s="19" t="str">
        <f>IF(C1012&gt;MAX(БЮДЖЕТ!$C:$C),"",INDEX(БЮДЖЕТ!$P$11:$P$9415,C1012))</f>
        <v/>
      </c>
      <c r="E1012" s="22">
        <f>IF(D1012="",0,IF(COUNTIF(БЮДЖЕТ!$P:$P,D1012)=1,0,1))</f>
        <v>0</v>
      </c>
      <c r="F1012" s="19" t="str">
        <f>IF($D1012="","",INDEX(БЮДЖЕТ!$N:$N,SUMIFS(БЮДЖЕТ!$B:$B,БЮДЖЕТ!$P:$P,$D1012)))</f>
        <v/>
      </c>
      <c r="G1012" s="19" t="str">
        <f>IF($D1012="","",INDEX(БЮДЖЕТ!$X:$X,SUMIFS(БЮДЖЕТ!$B:$B,БЮДЖЕТ!$P:$P,$D1012)))</f>
        <v/>
      </c>
      <c r="H1012" s="36"/>
      <c r="I1012" s="30">
        <f>IF(D1012="",0,IF(G1012=ФИО!$Q$8,0,SUM(р_дни!$J:$J))+SUMIFS(факт_операции!$L:$L,факт_операции!$D:$D,D1012,факт_операции!$I:$I,операции!$F$8)-SUMIFS(факт_операции!$L:$L,факт_операции!$D:$D,D1012,факт_операции!$I:$I,операции!$F$9)+SUMIFS(факт_операции!$L:$L,факт_операции!$D:$D,D1012,факт_операции!$I:$I,операции!$F$10)-SUMIFS(факт_операции!$L:$L,факт_операции!$D:$D,D1012,факт_операции!$I:$I,операции!$F$11))</f>
        <v>0</v>
      </c>
      <c r="J1012" s="48">
        <f>ROUND(IF(D1012="",0,IF(SUM(р_дни!$J:$J)=0,0,(SUMIFS(БЮДЖЕТ!$V:$V,БЮДЖЕТ!$P:$P,$D1012)*IF(G1012=ФИО!$Q$8,0,SUM(р_дни!$J:$J))+SUMIFS(факт_операции!$Q:$Q,факт_операции!$D:$D,$D1012)*1000)/SUM(р_дни!$J:$J)))/100,0)*100</f>
        <v>0</v>
      </c>
      <c r="K1012" s="48">
        <f>IF(D1012="",0,SUMIFS(факт_операции!$O:$O,факт_операции!$D:$D,D1012)-IF(SUMIFS(факт_операции!$Q:$Q,факт_операции!$D:$D,D1012)&lt;&gt;0,SUMIFS(факт_операции!$O:$O,факт_операции!$D:$D,D1012,факт_операции!$N:$N,операции!$H$11),0))</f>
        <v>0</v>
      </c>
      <c r="L1012" s="48">
        <f>IF(D1012="",0,SUMIFS(факт_операции!$T:$T,факт_операции!$D:$D,D1012))</f>
        <v>0</v>
      </c>
      <c r="M1012" s="86">
        <f t="shared" si="31"/>
        <v>0</v>
      </c>
      <c r="N1012" s="36"/>
      <c r="O1012" s="92"/>
      <c r="P1012" s="96"/>
    </row>
    <row r="1013" spans="1:16" x14ac:dyDescent="0.25">
      <c r="A1013" s="1"/>
      <c r="B1013" s="1"/>
      <c r="C1013" s="5">
        <f t="shared" si="32"/>
        <v>1003</v>
      </c>
      <c r="D1013" s="19" t="str">
        <f>IF(C1013&gt;MAX(БЮДЖЕТ!$C:$C),"",INDEX(БЮДЖЕТ!$P$11:$P$9415,C1013))</f>
        <v/>
      </c>
      <c r="E1013" s="22">
        <f>IF(D1013="",0,IF(COUNTIF(БЮДЖЕТ!$P:$P,D1013)=1,0,1))</f>
        <v>0</v>
      </c>
      <c r="F1013" s="19" t="str">
        <f>IF($D1013="","",INDEX(БЮДЖЕТ!$N:$N,SUMIFS(БЮДЖЕТ!$B:$B,БЮДЖЕТ!$P:$P,$D1013)))</f>
        <v/>
      </c>
      <c r="G1013" s="19" t="str">
        <f>IF($D1013="","",INDEX(БЮДЖЕТ!$X:$X,SUMIFS(БЮДЖЕТ!$B:$B,БЮДЖЕТ!$P:$P,$D1013)))</f>
        <v/>
      </c>
      <c r="H1013" s="36"/>
      <c r="I1013" s="30">
        <f>IF(D1013="",0,IF(G1013=ФИО!$Q$8,0,SUM(р_дни!$J:$J))+SUMIFS(факт_операции!$L:$L,факт_операции!$D:$D,D1013,факт_операции!$I:$I,операции!$F$8)-SUMIFS(факт_операции!$L:$L,факт_операции!$D:$D,D1013,факт_операции!$I:$I,операции!$F$9)+SUMIFS(факт_операции!$L:$L,факт_операции!$D:$D,D1013,факт_операции!$I:$I,операции!$F$10)-SUMIFS(факт_операции!$L:$L,факт_операции!$D:$D,D1013,факт_операции!$I:$I,операции!$F$11))</f>
        <v>0</v>
      </c>
      <c r="J1013" s="48">
        <f>ROUND(IF(D1013="",0,IF(SUM(р_дни!$J:$J)=0,0,(SUMIFS(БЮДЖЕТ!$V:$V,БЮДЖЕТ!$P:$P,$D1013)*IF(G1013=ФИО!$Q$8,0,SUM(р_дни!$J:$J))+SUMIFS(факт_операции!$Q:$Q,факт_операции!$D:$D,$D1013)*1000)/SUM(р_дни!$J:$J)))/100,0)*100</f>
        <v>0</v>
      </c>
      <c r="K1013" s="48">
        <f>IF(D1013="",0,SUMIFS(факт_операции!$O:$O,факт_операции!$D:$D,D1013)-IF(SUMIFS(факт_операции!$Q:$Q,факт_операции!$D:$D,D1013)&lt;&gt;0,SUMIFS(факт_операции!$O:$O,факт_операции!$D:$D,D1013,факт_операции!$N:$N,операции!$H$11),0))</f>
        <v>0</v>
      </c>
      <c r="L1013" s="48">
        <f>IF(D1013="",0,SUMIFS(факт_операции!$T:$T,факт_операции!$D:$D,D1013))</f>
        <v>0</v>
      </c>
      <c r="M1013" s="86">
        <f t="shared" si="31"/>
        <v>0</v>
      </c>
      <c r="N1013" s="36"/>
      <c r="O1013" s="92"/>
      <c r="P1013" s="96"/>
    </row>
    <row r="1014" spans="1:16" x14ac:dyDescent="0.25">
      <c r="A1014" s="1"/>
      <c r="B1014" s="1"/>
      <c r="C1014" s="5">
        <f t="shared" si="32"/>
        <v>1004</v>
      </c>
      <c r="D1014" s="19" t="str">
        <f>IF(C1014&gt;MAX(БЮДЖЕТ!$C:$C),"",INDEX(БЮДЖЕТ!$P$11:$P$9415,C1014))</f>
        <v/>
      </c>
      <c r="E1014" s="22">
        <f>IF(D1014="",0,IF(COUNTIF(БЮДЖЕТ!$P:$P,D1014)=1,0,1))</f>
        <v>0</v>
      </c>
      <c r="F1014" s="19" t="str">
        <f>IF($D1014="","",INDEX(БЮДЖЕТ!$N:$N,SUMIFS(БЮДЖЕТ!$B:$B,БЮДЖЕТ!$P:$P,$D1014)))</f>
        <v/>
      </c>
      <c r="G1014" s="19" t="str">
        <f>IF($D1014="","",INDEX(БЮДЖЕТ!$X:$X,SUMIFS(БЮДЖЕТ!$B:$B,БЮДЖЕТ!$P:$P,$D1014)))</f>
        <v/>
      </c>
      <c r="H1014" s="36"/>
      <c r="I1014" s="30">
        <f>IF(D1014="",0,IF(G1014=ФИО!$Q$8,0,SUM(р_дни!$J:$J))+SUMIFS(факт_операции!$L:$L,факт_операции!$D:$D,D1014,факт_операции!$I:$I,операции!$F$8)-SUMIFS(факт_операции!$L:$L,факт_операции!$D:$D,D1014,факт_операции!$I:$I,операции!$F$9)+SUMIFS(факт_операции!$L:$L,факт_операции!$D:$D,D1014,факт_операции!$I:$I,операции!$F$10)-SUMIFS(факт_операции!$L:$L,факт_операции!$D:$D,D1014,факт_операции!$I:$I,операции!$F$11))</f>
        <v>0</v>
      </c>
      <c r="J1014" s="48">
        <f>ROUND(IF(D1014="",0,IF(SUM(р_дни!$J:$J)=0,0,(SUMIFS(БЮДЖЕТ!$V:$V,БЮДЖЕТ!$P:$P,$D1014)*IF(G1014=ФИО!$Q$8,0,SUM(р_дни!$J:$J))+SUMIFS(факт_операции!$Q:$Q,факт_операции!$D:$D,$D1014)*1000)/SUM(р_дни!$J:$J)))/100,0)*100</f>
        <v>0</v>
      </c>
      <c r="K1014" s="48">
        <f>IF(D1014="",0,SUMIFS(факт_операции!$O:$O,факт_операции!$D:$D,D1014)-IF(SUMIFS(факт_операции!$Q:$Q,факт_операции!$D:$D,D1014)&lt;&gt;0,SUMIFS(факт_операции!$O:$O,факт_операции!$D:$D,D1014,факт_операции!$N:$N,операции!$H$11),0))</f>
        <v>0</v>
      </c>
      <c r="L1014" s="48">
        <f>IF(D1014="",0,SUMIFS(факт_операции!$T:$T,факт_операции!$D:$D,D1014))</f>
        <v>0</v>
      </c>
      <c r="M1014" s="86">
        <f t="shared" si="31"/>
        <v>0</v>
      </c>
      <c r="N1014" s="36"/>
      <c r="O1014" s="92"/>
      <c r="P1014" s="96"/>
    </row>
    <row r="1015" spans="1:16" x14ac:dyDescent="0.25">
      <c r="A1015" s="1"/>
      <c r="B1015" s="1"/>
      <c r="C1015" s="5">
        <f t="shared" si="32"/>
        <v>1005</v>
      </c>
      <c r="D1015" s="19" t="str">
        <f>IF(C1015&gt;MAX(БЮДЖЕТ!$C:$C),"",INDEX(БЮДЖЕТ!$P$11:$P$9415,C1015))</f>
        <v/>
      </c>
      <c r="E1015" s="22">
        <f>IF(D1015="",0,IF(COUNTIF(БЮДЖЕТ!$P:$P,D1015)=1,0,1))</f>
        <v>0</v>
      </c>
      <c r="F1015" s="19" t="str">
        <f>IF($D1015="","",INDEX(БЮДЖЕТ!$N:$N,SUMIFS(БЮДЖЕТ!$B:$B,БЮДЖЕТ!$P:$P,$D1015)))</f>
        <v/>
      </c>
      <c r="G1015" s="19" t="str">
        <f>IF($D1015="","",INDEX(БЮДЖЕТ!$X:$X,SUMIFS(БЮДЖЕТ!$B:$B,БЮДЖЕТ!$P:$P,$D1015)))</f>
        <v/>
      </c>
      <c r="H1015" s="36"/>
      <c r="I1015" s="30">
        <f>IF(D1015="",0,IF(G1015=ФИО!$Q$8,0,SUM(р_дни!$J:$J))+SUMIFS(факт_операции!$L:$L,факт_операции!$D:$D,D1015,факт_операции!$I:$I,операции!$F$8)-SUMIFS(факт_операции!$L:$L,факт_операции!$D:$D,D1015,факт_операции!$I:$I,операции!$F$9)+SUMIFS(факт_операции!$L:$L,факт_операции!$D:$D,D1015,факт_операции!$I:$I,операции!$F$10)-SUMIFS(факт_операции!$L:$L,факт_операции!$D:$D,D1015,факт_операции!$I:$I,операции!$F$11))</f>
        <v>0</v>
      </c>
      <c r="J1015" s="48">
        <f>ROUND(IF(D1015="",0,IF(SUM(р_дни!$J:$J)=0,0,(SUMIFS(БЮДЖЕТ!$V:$V,БЮДЖЕТ!$P:$P,$D1015)*IF(G1015=ФИО!$Q$8,0,SUM(р_дни!$J:$J))+SUMIFS(факт_операции!$Q:$Q,факт_операции!$D:$D,$D1015)*1000)/SUM(р_дни!$J:$J)))/100,0)*100</f>
        <v>0</v>
      </c>
      <c r="K1015" s="48">
        <f>IF(D1015="",0,SUMIFS(факт_операции!$O:$O,факт_операции!$D:$D,D1015)-IF(SUMIFS(факт_операции!$Q:$Q,факт_операции!$D:$D,D1015)&lt;&gt;0,SUMIFS(факт_операции!$O:$O,факт_операции!$D:$D,D1015,факт_операции!$N:$N,операции!$H$11),0))</f>
        <v>0</v>
      </c>
      <c r="L1015" s="48">
        <f>IF(D1015="",0,SUMIFS(факт_операции!$T:$T,факт_операции!$D:$D,D1015))</f>
        <v>0</v>
      </c>
      <c r="M1015" s="86">
        <f t="shared" si="31"/>
        <v>0</v>
      </c>
      <c r="N1015" s="36"/>
      <c r="O1015" s="92"/>
      <c r="P1015" s="96"/>
    </row>
    <row r="1016" spans="1:16" x14ac:dyDescent="0.25">
      <c r="A1016" s="1"/>
      <c r="B1016" s="1"/>
      <c r="C1016" s="5">
        <f t="shared" si="32"/>
        <v>1006</v>
      </c>
      <c r="D1016" s="19" t="str">
        <f>IF(C1016&gt;MAX(БЮДЖЕТ!$C:$C),"",INDEX(БЮДЖЕТ!$P$11:$P$9415,C1016))</f>
        <v/>
      </c>
      <c r="E1016" s="22">
        <f>IF(D1016="",0,IF(COUNTIF(БЮДЖЕТ!$P:$P,D1016)=1,0,1))</f>
        <v>0</v>
      </c>
      <c r="F1016" s="19" t="str">
        <f>IF($D1016="","",INDEX(БЮДЖЕТ!$N:$N,SUMIFS(БЮДЖЕТ!$B:$B,БЮДЖЕТ!$P:$P,$D1016)))</f>
        <v/>
      </c>
      <c r="G1016" s="19" t="str">
        <f>IF($D1016="","",INDEX(БЮДЖЕТ!$X:$X,SUMIFS(БЮДЖЕТ!$B:$B,БЮДЖЕТ!$P:$P,$D1016)))</f>
        <v/>
      </c>
      <c r="H1016" s="36"/>
      <c r="I1016" s="30">
        <f>IF(D1016="",0,IF(G1016=ФИО!$Q$8,0,SUM(р_дни!$J:$J))+SUMIFS(факт_операции!$L:$L,факт_операции!$D:$D,D1016,факт_операции!$I:$I,операции!$F$8)-SUMIFS(факт_операции!$L:$L,факт_операции!$D:$D,D1016,факт_операции!$I:$I,операции!$F$9)+SUMIFS(факт_операции!$L:$L,факт_операции!$D:$D,D1016,факт_операции!$I:$I,операции!$F$10)-SUMIFS(факт_операции!$L:$L,факт_операции!$D:$D,D1016,факт_операции!$I:$I,операции!$F$11))</f>
        <v>0</v>
      </c>
      <c r="J1016" s="48">
        <f>ROUND(IF(D1016="",0,IF(SUM(р_дни!$J:$J)=0,0,(SUMIFS(БЮДЖЕТ!$V:$V,БЮДЖЕТ!$P:$P,$D1016)*IF(G1016=ФИО!$Q$8,0,SUM(р_дни!$J:$J))+SUMIFS(факт_операции!$Q:$Q,факт_операции!$D:$D,$D1016)*1000)/SUM(р_дни!$J:$J)))/100,0)*100</f>
        <v>0</v>
      </c>
      <c r="K1016" s="48">
        <f>IF(D1016="",0,SUMIFS(факт_операции!$O:$O,факт_операции!$D:$D,D1016)-IF(SUMIFS(факт_операции!$Q:$Q,факт_операции!$D:$D,D1016)&lt;&gt;0,SUMIFS(факт_операции!$O:$O,факт_операции!$D:$D,D1016,факт_операции!$N:$N,операции!$H$11),0))</f>
        <v>0</v>
      </c>
      <c r="L1016" s="48">
        <f>IF(D1016="",0,SUMIFS(факт_операции!$T:$T,факт_операции!$D:$D,D1016))</f>
        <v>0</v>
      </c>
      <c r="M1016" s="86">
        <f t="shared" si="31"/>
        <v>0</v>
      </c>
      <c r="N1016" s="36"/>
      <c r="O1016" s="92"/>
      <c r="P1016" s="96"/>
    </row>
    <row r="1017" spans="1:16" x14ac:dyDescent="0.25">
      <c r="A1017" s="1"/>
      <c r="B1017" s="1"/>
      <c r="C1017" s="5">
        <f t="shared" si="32"/>
        <v>1007</v>
      </c>
      <c r="D1017" s="19" t="str">
        <f>IF(C1017&gt;MAX(БЮДЖЕТ!$C:$C),"",INDEX(БЮДЖЕТ!$P$11:$P$9415,C1017))</f>
        <v/>
      </c>
      <c r="E1017" s="22">
        <f>IF(D1017="",0,IF(COUNTIF(БЮДЖЕТ!$P:$P,D1017)=1,0,1))</f>
        <v>0</v>
      </c>
      <c r="F1017" s="19" t="str">
        <f>IF($D1017="","",INDEX(БЮДЖЕТ!$N:$N,SUMIFS(БЮДЖЕТ!$B:$B,БЮДЖЕТ!$P:$P,$D1017)))</f>
        <v/>
      </c>
      <c r="G1017" s="19" t="str">
        <f>IF($D1017="","",INDEX(БЮДЖЕТ!$X:$X,SUMIFS(БЮДЖЕТ!$B:$B,БЮДЖЕТ!$P:$P,$D1017)))</f>
        <v/>
      </c>
      <c r="H1017" s="36"/>
      <c r="I1017" s="30">
        <f>IF(D1017="",0,IF(G1017=ФИО!$Q$8,0,SUM(р_дни!$J:$J))+SUMIFS(факт_операции!$L:$L,факт_операции!$D:$D,D1017,факт_операции!$I:$I,операции!$F$8)-SUMIFS(факт_операции!$L:$L,факт_операции!$D:$D,D1017,факт_операции!$I:$I,операции!$F$9)+SUMIFS(факт_операции!$L:$L,факт_операции!$D:$D,D1017,факт_операции!$I:$I,операции!$F$10)-SUMIFS(факт_операции!$L:$L,факт_операции!$D:$D,D1017,факт_операции!$I:$I,операции!$F$11))</f>
        <v>0</v>
      </c>
      <c r="J1017" s="48">
        <f>ROUND(IF(D1017="",0,IF(SUM(р_дни!$J:$J)=0,0,(SUMIFS(БЮДЖЕТ!$V:$V,БЮДЖЕТ!$P:$P,$D1017)*IF(G1017=ФИО!$Q$8,0,SUM(р_дни!$J:$J))+SUMIFS(факт_операции!$Q:$Q,факт_операции!$D:$D,$D1017)*1000)/SUM(р_дни!$J:$J)))/100,0)*100</f>
        <v>0</v>
      </c>
      <c r="K1017" s="48">
        <f>IF(D1017="",0,SUMIFS(факт_операции!$O:$O,факт_операции!$D:$D,D1017)-IF(SUMIFS(факт_операции!$Q:$Q,факт_операции!$D:$D,D1017)&lt;&gt;0,SUMIFS(факт_операции!$O:$O,факт_операции!$D:$D,D1017,факт_операции!$N:$N,операции!$H$11),0))</f>
        <v>0</v>
      </c>
      <c r="L1017" s="48">
        <f>IF(D1017="",0,SUMIFS(факт_операции!$T:$T,факт_операции!$D:$D,D1017))</f>
        <v>0</v>
      </c>
      <c r="M1017" s="86">
        <f t="shared" si="31"/>
        <v>0</v>
      </c>
      <c r="N1017" s="36"/>
      <c r="O1017" s="92"/>
      <c r="P1017" s="96"/>
    </row>
    <row r="1018" spans="1:16" x14ac:dyDescent="0.25">
      <c r="A1018" s="1"/>
      <c r="B1018" s="1"/>
      <c r="C1018" s="5">
        <f t="shared" si="32"/>
        <v>1008</v>
      </c>
      <c r="D1018" s="19" t="str">
        <f>IF(C1018&gt;MAX(БЮДЖЕТ!$C:$C),"",INDEX(БЮДЖЕТ!$P$11:$P$9415,C1018))</f>
        <v/>
      </c>
      <c r="E1018" s="22">
        <f>IF(D1018="",0,IF(COUNTIF(БЮДЖЕТ!$P:$P,D1018)=1,0,1))</f>
        <v>0</v>
      </c>
      <c r="F1018" s="19" t="str">
        <f>IF($D1018="","",INDEX(БЮДЖЕТ!$N:$N,SUMIFS(БЮДЖЕТ!$B:$B,БЮДЖЕТ!$P:$P,$D1018)))</f>
        <v/>
      </c>
      <c r="G1018" s="19" t="str">
        <f>IF($D1018="","",INDEX(БЮДЖЕТ!$X:$X,SUMIFS(БЮДЖЕТ!$B:$B,БЮДЖЕТ!$P:$P,$D1018)))</f>
        <v/>
      </c>
      <c r="H1018" s="36"/>
      <c r="I1018" s="30">
        <f>IF(D1018="",0,IF(G1018=ФИО!$Q$8,0,SUM(р_дни!$J:$J))+SUMIFS(факт_операции!$L:$L,факт_операции!$D:$D,D1018,факт_операции!$I:$I,операции!$F$8)-SUMIFS(факт_операции!$L:$L,факт_операции!$D:$D,D1018,факт_операции!$I:$I,операции!$F$9)+SUMIFS(факт_операции!$L:$L,факт_операции!$D:$D,D1018,факт_операции!$I:$I,операции!$F$10)-SUMIFS(факт_операции!$L:$L,факт_операции!$D:$D,D1018,факт_операции!$I:$I,операции!$F$11))</f>
        <v>0</v>
      </c>
      <c r="J1018" s="48">
        <f>ROUND(IF(D1018="",0,IF(SUM(р_дни!$J:$J)=0,0,(SUMIFS(БЮДЖЕТ!$V:$V,БЮДЖЕТ!$P:$P,$D1018)*IF(G1018=ФИО!$Q$8,0,SUM(р_дни!$J:$J))+SUMIFS(факт_операции!$Q:$Q,факт_операции!$D:$D,$D1018)*1000)/SUM(р_дни!$J:$J)))/100,0)*100</f>
        <v>0</v>
      </c>
      <c r="K1018" s="48">
        <f>IF(D1018="",0,SUMIFS(факт_операции!$O:$O,факт_операции!$D:$D,D1018)-IF(SUMIFS(факт_операции!$Q:$Q,факт_операции!$D:$D,D1018)&lt;&gt;0,SUMIFS(факт_операции!$O:$O,факт_операции!$D:$D,D1018,факт_операции!$N:$N,операции!$H$11),0))</f>
        <v>0</v>
      </c>
      <c r="L1018" s="48">
        <f>IF(D1018="",0,SUMIFS(факт_операции!$T:$T,факт_операции!$D:$D,D1018))</f>
        <v>0</v>
      </c>
      <c r="M1018" s="86">
        <f t="shared" si="31"/>
        <v>0</v>
      </c>
      <c r="N1018" s="36"/>
      <c r="O1018" s="92"/>
      <c r="P1018" s="96"/>
    </row>
    <row r="1019" spans="1:16" x14ac:dyDescent="0.25">
      <c r="A1019" s="1"/>
      <c r="B1019" s="1"/>
      <c r="C1019" s="5">
        <f t="shared" si="32"/>
        <v>1009</v>
      </c>
      <c r="D1019" s="19" t="str">
        <f>IF(C1019&gt;MAX(БЮДЖЕТ!$C:$C),"",INDEX(БЮДЖЕТ!$P$11:$P$9415,C1019))</f>
        <v/>
      </c>
      <c r="E1019" s="22">
        <f>IF(D1019="",0,IF(COUNTIF(БЮДЖЕТ!$P:$P,D1019)=1,0,1))</f>
        <v>0</v>
      </c>
      <c r="F1019" s="19" t="str">
        <f>IF($D1019="","",INDEX(БЮДЖЕТ!$N:$N,SUMIFS(БЮДЖЕТ!$B:$B,БЮДЖЕТ!$P:$P,$D1019)))</f>
        <v/>
      </c>
      <c r="G1019" s="19" t="str">
        <f>IF($D1019="","",INDEX(БЮДЖЕТ!$X:$X,SUMIFS(БЮДЖЕТ!$B:$B,БЮДЖЕТ!$P:$P,$D1019)))</f>
        <v/>
      </c>
      <c r="H1019" s="36"/>
      <c r="I1019" s="30">
        <f>IF(D1019="",0,IF(G1019=ФИО!$Q$8,0,SUM(р_дни!$J:$J))+SUMIFS(факт_операции!$L:$L,факт_операции!$D:$D,D1019,факт_операции!$I:$I,операции!$F$8)-SUMIFS(факт_операции!$L:$L,факт_операции!$D:$D,D1019,факт_операции!$I:$I,операции!$F$9)+SUMIFS(факт_операции!$L:$L,факт_операции!$D:$D,D1019,факт_операции!$I:$I,операции!$F$10)-SUMIFS(факт_операции!$L:$L,факт_операции!$D:$D,D1019,факт_операции!$I:$I,операции!$F$11))</f>
        <v>0</v>
      </c>
      <c r="J1019" s="48">
        <f>ROUND(IF(D1019="",0,IF(SUM(р_дни!$J:$J)=0,0,(SUMIFS(БЮДЖЕТ!$V:$V,БЮДЖЕТ!$P:$P,$D1019)*IF(G1019=ФИО!$Q$8,0,SUM(р_дни!$J:$J))+SUMIFS(факт_операции!$Q:$Q,факт_операции!$D:$D,$D1019)*1000)/SUM(р_дни!$J:$J)))/100,0)*100</f>
        <v>0</v>
      </c>
      <c r="K1019" s="48">
        <f>IF(D1019="",0,SUMIFS(факт_операции!$O:$O,факт_операции!$D:$D,D1019)-IF(SUMIFS(факт_операции!$Q:$Q,факт_операции!$D:$D,D1019)&lt;&gt;0,SUMIFS(факт_операции!$O:$O,факт_операции!$D:$D,D1019,факт_операции!$N:$N,операции!$H$11),0))</f>
        <v>0</v>
      </c>
      <c r="L1019" s="48">
        <f>IF(D1019="",0,SUMIFS(факт_операции!$T:$T,факт_операции!$D:$D,D1019))</f>
        <v>0</v>
      </c>
      <c r="M1019" s="86">
        <f t="shared" si="31"/>
        <v>0</v>
      </c>
      <c r="N1019" s="36"/>
      <c r="O1019" s="92"/>
      <c r="P1019" s="96"/>
    </row>
    <row r="1020" spans="1:16" x14ac:dyDescent="0.25">
      <c r="A1020" s="1"/>
      <c r="B1020" s="1"/>
      <c r="C1020" s="5">
        <f t="shared" si="32"/>
        <v>1010</v>
      </c>
      <c r="D1020" s="19" t="str">
        <f>IF(C1020&gt;MAX(БЮДЖЕТ!$C:$C),"",INDEX(БЮДЖЕТ!$P$11:$P$9415,C1020))</f>
        <v/>
      </c>
      <c r="E1020" s="22">
        <f>IF(D1020="",0,IF(COUNTIF(БЮДЖЕТ!$P:$P,D1020)=1,0,1))</f>
        <v>0</v>
      </c>
      <c r="F1020" s="19" t="str">
        <f>IF($D1020="","",INDEX(БЮДЖЕТ!$N:$N,SUMIFS(БЮДЖЕТ!$B:$B,БЮДЖЕТ!$P:$P,$D1020)))</f>
        <v/>
      </c>
      <c r="G1020" s="19" t="str">
        <f>IF($D1020="","",INDEX(БЮДЖЕТ!$X:$X,SUMIFS(БЮДЖЕТ!$B:$B,БЮДЖЕТ!$P:$P,$D1020)))</f>
        <v/>
      </c>
      <c r="H1020" s="36"/>
      <c r="I1020" s="30">
        <f>IF(D1020="",0,IF(G1020=ФИО!$Q$8,0,SUM(р_дни!$J:$J))+SUMIFS(факт_операции!$L:$L,факт_операции!$D:$D,D1020,факт_операции!$I:$I,операции!$F$8)-SUMIFS(факт_операции!$L:$L,факт_операции!$D:$D,D1020,факт_операции!$I:$I,операции!$F$9)+SUMIFS(факт_операции!$L:$L,факт_операции!$D:$D,D1020,факт_операции!$I:$I,операции!$F$10)-SUMIFS(факт_операции!$L:$L,факт_операции!$D:$D,D1020,факт_операции!$I:$I,операции!$F$11))</f>
        <v>0</v>
      </c>
      <c r="J1020" s="48">
        <f>ROUND(IF(D1020="",0,IF(SUM(р_дни!$J:$J)=0,0,(SUMIFS(БЮДЖЕТ!$V:$V,БЮДЖЕТ!$P:$P,$D1020)*IF(G1020=ФИО!$Q$8,0,SUM(р_дни!$J:$J))+SUMIFS(факт_операции!$Q:$Q,факт_операции!$D:$D,$D1020)*1000)/SUM(р_дни!$J:$J)))/100,0)*100</f>
        <v>0</v>
      </c>
      <c r="K1020" s="48">
        <f>IF(D1020="",0,SUMIFS(факт_операции!$O:$O,факт_операции!$D:$D,D1020)-IF(SUMIFS(факт_операции!$Q:$Q,факт_операции!$D:$D,D1020)&lt;&gt;0,SUMIFS(факт_операции!$O:$O,факт_операции!$D:$D,D1020,факт_операции!$N:$N,операции!$H$11),0))</f>
        <v>0</v>
      </c>
      <c r="L1020" s="48">
        <f>IF(D1020="",0,SUMIFS(факт_операции!$T:$T,факт_операции!$D:$D,D1020))</f>
        <v>0</v>
      </c>
      <c r="M1020" s="86">
        <f t="shared" si="31"/>
        <v>0</v>
      </c>
      <c r="N1020" s="36"/>
      <c r="O1020" s="92"/>
      <c r="P1020" s="96"/>
    </row>
    <row r="1021" spans="1:16" x14ac:dyDescent="0.25">
      <c r="A1021" s="1"/>
      <c r="B1021" s="1"/>
      <c r="C1021" s="5">
        <f t="shared" si="32"/>
        <v>1011</v>
      </c>
      <c r="D1021" s="19" t="str">
        <f>IF(C1021&gt;MAX(БЮДЖЕТ!$C:$C),"",INDEX(БЮДЖЕТ!$P$11:$P$9415,C1021))</f>
        <v/>
      </c>
      <c r="E1021" s="22">
        <f>IF(D1021="",0,IF(COUNTIF(БЮДЖЕТ!$P:$P,D1021)=1,0,1))</f>
        <v>0</v>
      </c>
      <c r="F1021" s="19" t="str">
        <f>IF($D1021="","",INDEX(БЮДЖЕТ!$N:$N,SUMIFS(БЮДЖЕТ!$B:$B,БЮДЖЕТ!$P:$P,$D1021)))</f>
        <v/>
      </c>
      <c r="G1021" s="19" t="str">
        <f>IF($D1021="","",INDEX(БЮДЖЕТ!$X:$X,SUMIFS(БЮДЖЕТ!$B:$B,БЮДЖЕТ!$P:$P,$D1021)))</f>
        <v/>
      </c>
      <c r="H1021" s="36"/>
      <c r="I1021" s="30">
        <f>IF(D1021="",0,IF(G1021=ФИО!$Q$8,0,SUM(р_дни!$J:$J))+SUMIFS(факт_операции!$L:$L,факт_операции!$D:$D,D1021,факт_операции!$I:$I,операции!$F$8)-SUMIFS(факт_операции!$L:$L,факт_операции!$D:$D,D1021,факт_операции!$I:$I,операции!$F$9)+SUMIFS(факт_операции!$L:$L,факт_операции!$D:$D,D1021,факт_операции!$I:$I,операции!$F$10)-SUMIFS(факт_операции!$L:$L,факт_операции!$D:$D,D1021,факт_операции!$I:$I,операции!$F$11))</f>
        <v>0</v>
      </c>
      <c r="J1021" s="48">
        <f>ROUND(IF(D1021="",0,IF(SUM(р_дни!$J:$J)=0,0,(SUMIFS(БЮДЖЕТ!$V:$V,БЮДЖЕТ!$P:$P,$D1021)*IF(G1021=ФИО!$Q$8,0,SUM(р_дни!$J:$J))+SUMIFS(факт_операции!$Q:$Q,факт_операции!$D:$D,$D1021)*1000)/SUM(р_дни!$J:$J)))/100,0)*100</f>
        <v>0</v>
      </c>
      <c r="K1021" s="48">
        <f>IF(D1021="",0,SUMIFS(факт_операции!$O:$O,факт_операции!$D:$D,D1021)-IF(SUMIFS(факт_операции!$Q:$Q,факт_операции!$D:$D,D1021)&lt;&gt;0,SUMIFS(факт_операции!$O:$O,факт_операции!$D:$D,D1021,факт_операции!$N:$N,операции!$H$11),0))</f>
        <v>0</v>
      </c>
      <c r="L1021" s="48">
        <f>IF(D1021="",0,SUMIFS(факт_операции!$T:$T,факт_операции!$D:$D,D1021))</f>
        <v>0</v>
      </c>
      <c r="M1021" s="86">
        <f t="shared" si="31"/>
        <v>0</v>
      </c>
      <c r="N1021" s="36"/>
      <c r="O1021" s="92"/>
      <c r="P1021" s="96"/>
    </row>
    <row r="1022" spans="1:16" x14ac:dyDescent="0.25">
      <c r="A1022" s="1"/>
      <c r="B1022" s="1"/>
      <c r="C1022" s="5">
        <f t="shared" si="32"/>
        <v>1012</v>
      </c>
      <c r="D1022" s="19" t="str">
        <f>IF(C1022&gt;MAX(БЮДЖЕТ!$C:$C),"",INDEX(БЮДЖЕТ!$P$11:$P$9415,C1022))</f>
        <v/>
      </c>
      <c r="E1022" s="22">
        <f>IF(D1022="",0,IF(COUNTIF(БЮДЖЕТ!$P:$P,D1022)=1,0,1))</f>
        <v>0</v>
      </c>
      <c r="F1022" s="19" t="str">
        <f>IF($D1022="","",INDEX(БЮДЖЕТ!$N:$N,SUMIFS(БЮДЖЕТ!$B:$B,БЮДЖЕТ!$P:$P,$D1022)))</f>
        <v/>
      </c>
      <c r="G1022" s="19" t="str">
        <f>IF($D1022="","",INDEX(БЮДЖЕТ!$X:$X,SUMIFS(БЮДЖЕТ!$B:$B,БЮДЖЕТ!$P:$P,$D1022)))</f>
        <v/>
      </c>
      <c r="H1022" s="36"/>
      <c r="I1022" s="30">
        <f>IF(D1022="",0,IF(G1022=ФИО!$Q$8,0,SUM(р_дни!$J:$J))+SUMIFS(факт_операции!$L:$L,факт_операции!$D:$D,D1022,факт_операции!$I:$I,операции!$F$8)-SUMIFS(факт_операции!$L:$L,факт_операции!$D:$D,D1022,факт_операции!$I:$I,операции!$F$9)+SUMIFS(факт_операции!$L:$L,факт_операции!$D:$D,D1022,факт_операции!$I:$I,операции!$F$10)-SUMIFS(факт_операции!$L:$L,факт_операции!$D:$D,D1022,факт_операции!$I:$I,операции!$F$11))</f>
        <v>0</v>
      </c>
      <c r="J1022" s="48">
        <f>ROUND(IF(D1022="",0,IF(SUM(р_дни!$J:$J)=0,0,(SUMIFS(БЮДЖЕТ!$V:$V,БЮДЖЕТ!$P:$P,$D1022)*IF(G1022=ФИО!$Q$8,0,SUM(р_дни!$J:$J))+SUMIFS(факт_операции!$Q:$Q,факт_операции!$D:$D,$D1022)*1000)/SUM(р_дни!$J:$J)))/100,0)*100</f>
        <v>0</v>
      </c>
      <c r="K1022" s="48">
        <f>IF(D1022="",0,SUMIFS(факт_операции!$O:$O,факт_операции!$D:$D,D1022)-IF(SUMIFS(факт_операции!$Q:$Q,факт_операции!$D:$D,D1022)&lt;&gt;0,SUMIFS(факт_операции!$O:$O,факт_операции!$D:$D,D1022,факт_операции!$N:$N,операции!$H$11),0))</f>
        <v>0</v>
      </c>
      <c r="L1022" s="48">
        <f>IF(D1022="",0,SUMIFS(факт_операции!$T:$T,факт_операции!$D:$D,D1022))</f>
        <v>0</v>
      </c>
      <c r="M1022" s="86">
        <f t="shared" si="31"/>
        <v>0</v>
      </c>
      <c r="N1022" s="36"/>
      <c r="O1022" s="92"/>
      <c r="P1022" s="96"/>
    </row>
    <row r="1023" spans="1:16" x14ac:dyDescent="0.25">
      <c r="A1023" s="1"/>
      <c r="B1023" s="1"/>
      <c r="C1023" s="5">
        <f t="shared" si="32"/>
        <v>1013</v>
      </c>
      <c r="D1023" s="19" t="str">
        <f>IF(C1023&gt;MAX(БЮДЖЕТ!$C:$C),"",INDEX(БЮДЖЕТ!$P$11:$P$9415,C1023))</f>
        <v/>
      </c>
      <c r="E1023" s="22">
        <f>IF(D1023="",0,IF(COUNTIF(БЮДЖЕТ!$P:$P,D1023)=1,0,1))</f>
        <v>0</v>
      </c>
      <c r="F1023" s="19" t="str">
        <f>IF($D1023="","",INDEX(БЮДЖЕТ!$N:$N,SUMIFS(БЮДЖЕТ!$B:$B,БЮДЖЕТ!$P:$P,$D1023)))</f>
        <v/>
      </c>
      <c r="G1023" s="19" t="str">
        <f>IF($D1023="","",INDEX(БЮДЖЕТ!$X:$X,SUMIFS(БЮДЖЕТ!$B:$B,БЮДЖЕТ!$P:$P,$D1023)))</f>
        <v/>
      </c>
      <c r="H1023" s="36"/>
      <c r="I1023" s="30">
        <f>IF(D1023="",0,IF(G1023=ФИО!$Q$8,0,SUM(р_дни!$J:$J))+SUMIFS(факт_операции!$L:$L,факт_операции!$D:$D,D1023,факт_операции!$I:$I,операции!$F$8)-SUMIFS(факт_операции!$L:$L,факт_операции!$D:$D,D1023,факт_операции!$I:$I,операции!$F$9)+SUMIFS(факт_операции!$L:$L,факт_операции!$D:$D,D1023,факт_операции!$I:$I,операции!$F$10)-SUMIFS(факт_операции!$L:$L,факт_операции!$D:$D,D1023,факт_операции!$I:$I,операции!$F$11))</f>
        <v>0</v>
      </c>
      <c r="J1023" s="48">
        <f>ROUND(IF(D1023="",0,IF(SUM(р_дни!$J:$J)=0,0,(SUMIFS(БЮДЖЕТ!$V:$V,БЮДЖЕТ!$P:$P,$D1023)*IF(G1023=ФИО!$Q$8,0,SUM(р_дни!$J:$J))+SUMIFS(факт_операции!$Q:$Q,факт_операции!$D:$D,$D1023)*1000)/SUM(р_дни!$J:$J)))/100,0)*100</f>
        <v>0</v>
      </c>
      <c r="K1023" s="48">
        <f>IF(D1023="",0,SUMIFS(факт_операции!$O:$O,факт_операции!$D:$D,D1023)-IF(SUMIFS(факт_операции!$Q:$Q,факт_операции!$D:$D,D1023)&lt;&gt;0,SUMIFS(факт_операции!$O:$O,факт_операции!$D:$D,D1023,факт_операции!$N:$N,операции!$H$11),0))</f>
        <v>0</v>
      </c>
      <c r="L1023" s="48">
        <f>IF(D1023="",0,SUMIFS(факт_операции!$T:$T,факт_операции!$D:$D,D1023))</f>
        <v>0</v>
      </c>
      <c r="M1023" s="86">
        <f t="shared" si="31"/>
        <v>0</v>
      </c>
      <c r="N1023" s="36"/>
      <c r="O1023" s="92"/>
      <c r="P1023" s="96"/>
    </row>
    <row r="1024" spans="1:16" x14ac:dyDescent="0.25">
      <c r="A1024" s="1"/>
      <c r="B1024" s="1"/>
      <c r="C1024" s="5">
        <f t="shared" si="32"/>
        <v>1014</v>
      </c>
      <c r="D1024" s="19" t="str">
        <f>IF(C1024&gt;MAX(БЮДЖЕТ!$C:$C),"",INDEX(БЮДЖЕТ!$P$11:$P$9415,C1024))</f>
        <v/>
      </c>
      <c r="E1024" s="22">
        <f>IF(D1024="",0,IF(COUNTIF(БЮДЖЕТ!$P:$P,D1024)=1,0,1))</f>
        <v>0</v>
      </c>
      <c r="F1024" s="19" t="str">
        <f>IF($D1024="","",INDEX(БЮДЖЕТ!$N:$N,SUMIFS(БЮДЖЕТ!$B:$B,БЮДЖЕТ!$P:$P,$D1024)))</f>
        <v/>
      </c>
      <c r="G1024" s="19" t="str">
        <f>IF($D1024="","",INDEX(БЮДЖЕТ!$X:$X,SUMIFS(БЮДЖЕТ!$B:$B,БЮДЖЕТ!$P:$P,$D1024)))</f>
        <v/>
      </c>
      <c r="H1024" s="36"/>
      <c r="I1024" s="30">
        <f>IF(D1024="",0,IF(G1024=ФИО!$Q$8,0,SUM(р_дни!$J:$J))+SUMIFS(факт_операции!$L:$L,факт_операции!$D:$D,D1024,факт_операции!$I:$I,операции!$F$8)-SUMIFS(факт_операции!$L:$L,факт_операции!$D:$D,D1024,факт_операции!$I:$I,операции!$F$9)+SUMIFS(факт_операции!$L:$L,факт_операции!$D:$D,D1024,факт_операции!$I:$I,операции!$F$10)-SUMIFS(факт_операции!$L:$L,факт_операции!$D:$D,D1024,факт_операции!$I:$I,операции!$F$11))</f>
        <v>0</v>
      </c>
      <c r="J1024" s="48">
        <f>ROUND(IF(D1024="",0,IF(SUM(р_дни!$J:$J)=0,0,(SUMIFS(БЮДЖЕТ!$V:$V,БЮДЖЕТ!$P:$P,$D1024)*IF(G1024=ФИО!$Q$8,0,SUM(р_дни!$J:$J))+SUMIFS(факт_операции!$Q:$Q,факт_операции!$D:$D,$D1024)*1000)/SUM(р_дни!$J:$J)))/100,0)*100</f>
        <v>0</v>
      </c>
      <c r="K1024" s="48">
        <f>IF(D1024="",0,SUMIFS(факт_операции!$O:$O,факт_операции!$D:$D,D1024)-IF(SUMIFS(факт_операции!$Q:$Q,факт_операции!$D:$D,D1024)&lt;&gt;0,SUMIFS(факт_операции!$O:$O,факт_операции!$D:$D,D1024,факт_операции!$N:$N,операции!$H$11),0))</f>
        <v>0</v>
      </c>
      <c r="L1024" s="48">
        <f>IF(D1024="",0,SUMIFS(факт_операции!$T:$T,факт_операции!$D:$D,D1024))</f>
        <v>0</v>
      </c>
      <c r="M1024" s="86">
        <f t="shared" si="31"/>
        <v>0</v>
      </c>
      <c r="N1024" s="36"/>
      <c r="O1024" s="92"/>
      <c r="P1024" s="96"/>
    </row>
    <row r="1025" spans="1:16" x14ac:dyDescent="0.25">
      <c r="A1025" s="1"/>
      <c r="B1025" s="1"/>
      <c r="C1025" s="5">
        <f t="shared" si="32"/>
        <v>1015</v>
      </c>
      <c r="D1025" s="19" t="str">
        <f>IF(C1025&gt;MAX(БЮДЖЕТ!$C:$C),"",INDEX(БЮДЖЕТ!$P$11:$P$9415,C1025))</f>
        <v/>
      </c>
      <c r="E1025" s="22">
        <f>IF(D1025="",0,IF(COUNTIF(БЮДЖЕТ!$P:$P,D1025)=1,0,1))</f>
        <v>0</v>
      </c>
      <c r="F1025" s="19" t="str">
        <f>IF($D1025="","",INDEX(БЮДЖЕТ!$N:$N,SUMIFS(БЮДЖЕТ!$B:$B,БЮДЖЕТ!$P:$P,$D1025)))</f>
        <v/>
      </c>
      <c r="G1025" s="19" t="str">
        <f>IF($D1025="","",INDEX(БЮДЖЕТ!$X:$X,SUMIFS(БЮДЖЕТ!$B:$B,БЮДЖЕТ!$P:$P,$D1025)))</f>
        <v/>
      </c>
      <c r="H1025" s="36"/>
      <c r="I1025" s="30">
        <f>IF(D1025="",0,IF(G1025=ФИО!$Q$8,0,SUM(р_дни!$J:$J))+SUMIFS(факт_операции!$L:$L,факт_операции!$D:$D,D1025,факт_операции!$I:$I,операции!$F$8)-SUMIFS(факт_операции!$L:$L,факт_операции!$D:$D,D1025,факт_операции!$I:$I,операции!$F$9)+SUMIFS(факт_операции!$L:$L,факт_операции!$D:$D,D1025,факт_операции!$I:$I,операции!$F$10)-SUMIFS(факт_операции!$L:$L,факт_операции!$D:$D,D1025,факт_операции!$I:$I,операции!$F$11))</f>
        <v>0</v>
      </c>
      <c r="J1025" s="48">
        <f>ROUND(IF(D1025="",0,IF(SUM(р_дни!$J:$J)=0,0,(SUMIFS(БЮДЖЕТ!$V:$V,БЮДЖЕТ!$P:$P,$D1025)*IF(G1025=ФИО!$Q$8,0,SUM(р_дни!$J:$J))+SUMIFS(факт_операции!$Q:$Q,факт_операции!$D:$D,$D1025)*1000)/SUM(р_дни!$J:$J)))/100,0)*100</f>
        <v>0</v>
      </c>
      <c r="K1025" s="48">
        <f>IF(D1025="",0,SUMIFS(факт_операции!$O:$O,факт_операции!$D:$D,D1025)-IF(SUMIFS(факт_операции!$Q:$Q,факт_операции!$D:$D,D1025)&lt;&gt;0,SUMIFS(факт_операции!$O:$O,факт_операции!$D:$D,D1025,факт_операции!$N:$N,операции!$H$11),0))</f>
        <v>0</v>
      </c>
      <c r="L1025" s="48">
        <f>IF(D1025="",0,SUMIFS(факт_операции!$T:$T,факт_операции!$D:$D,D1025))</f>
        <v>0</v>
      </c>
      <c r="M1025" s="86">
        <f t="shared" si="31"/>
        <v>0</v>
      </c>
      <c r="N1025" s="36"/>
      <c r="O1025" s="92"/>
      <c r="P1025" s="96"/>
    </row>
    <row r="1026" spans="1:16" x14ac:dyDescent="0.25">
      <c r="A1026" s="1"/>
      <c r="B1026" s="1"/>
      <c r="C1026" s="5">
        <f t="shared" si="32"/>
        <v>1016</v>
      </c>
      <c r="D1026" s="19" t="str">
        <f>IF(C1026&gt;MAX(БЮДЖЕТ!$C:$C),"",INDEX(БЮДЖЕТ!$P$11:$P$9415,C1026))</f>
        <v/>
      </c>
      <c r="E1026" s="22">
        <f>IF(D1026="",0,IF(COUNTIF(БЮДЖЕТ!$P:$P,D1026)=1,0,1))</f>
        <v>0</v>
      </c>
      <c r="F1026" s="19" t="str">
        <f>IF($D1026="","",INDEX(БЮДЖЕТ!$N:$N,SUMIFS(БЮДЖЕТ!$B:$B,БЮДЖЕТ!$P:$P,$D1026)))</f>
        <v/>
      </c>
      <c r="G1026" s="19" t="str">
        <f>IF($D1026="","",INDEX(БЮДЖЕТ!$X:$X,SUMIFS(БЮДЖЕТ!$B:$B,БЮДЖЕТ!$P:$P,$D1026)))</f>
        <v/>
      </c>
      <c r="H1026" s="36"/>
      <c r="I1026" s="30">
        <f>IF(D1026="",0,IF(G1026=ФИО!$Q$8,0,SUM(р_дни!$J:$J))+SUMIFS(факт_операции!$L:$L,факт_операции!$D:$D,D1026,факт_операции!$I:$I,операции!$F$8)-SUMIFS(факт_операции!$L:$L,факт_операции!$D:$D,D1026,факт_операции!$I:$I,операции!$F$9)+SUMIFS(факт_операции!$L:$L,факт_операции!$D:$D,D1026,факт_операции!$I:$I,операции!$F$10)-SUMIFS(факт_операции!$L:$L,факт_операции!$D:$D,D1026,факт_операции!$I:$I,операции!$F$11))</f>
        <v>0</v>
      </c>
      <c r="J1026" s="48">
        <f>ROUND(IF(D1026="",0,IF(SUM(р_дни!$J:$J)=0,0,(SUMIFS(БЮДЖЕТ!$V:$V,БЮДЖЕТ!$P:$P,$D1026)*IF(G1026=ФИО!$Q$8,0,SUM(р_дни!$J:$J))+SUMIFS(факт_операции!$Q:$Q,факт_операции!$D:$D,$D1026)*1000)/SUM(р_дни!$J:$J)))/100,0)*100</f>
        <v>0</v>
      </c>
      <c r="K1026" s="48">
        <f>IF(D1026="",0,SUMIFS(факт_операции!$O:$O,факт_операции!$D:$D,D1026)-IF(SUMIFS(факт_операции!$Q:$Q,факт_операции!$D:$D,D1026)&lt;&gt;0,SUMIFS(факт_операции!$O:$O,факт_операции!$D:$D,D1026,факт_операции!$N:$N,операции!$H$11),0))</f>
        <v>0</v>
      </c>
      <c r="L1026" s="48">
        <f>IF(D1026="",0,SUMIFS(факт_операции!$T:$T,факт_операции!$D:$D,D1026))</f>
        <v>0</v>
      </c>
      <c r="M1026" s="86">
        <f t="shared" si="31"/>
        <v>0</v>
      </c>
      <c r="N1026" s="36"/>
      <c r="O1026" s="92"/>
      <c r="P1026" s="96"/>
    </row>
    <row r="1027" spans="1:16" x14ac:dyDescent="0.25">
      <c r="A1027" s="1"/>
      <c r="B1027" s="1"/>
      <c r="C1027" s="5">
        <f t="shared" si="32"/>
        <v>1017</v>
      </c>
      <c r="D1027" s="19" t="str">
        <f>IF(C1027&gt;MAX(БЮДЖЕТ!$C:$C),"",INDEX(БЮДЖЕТ!$P$11:$P$9415,C1027))</f>
        <v/>
      </c>
      <c r="E1027" s="22">
        <f>IF(D1027="",0,IF(COUNTIF(БЮДЖЕТ!$P:$P,D1027)=1,0,1))</f>
        <v>0</v>
      </c>
      <c r="F1027" s="19" t="str">
        <f>IF($D1027="","",INDEX(БЮДЖЕТ!$N:$N,SUMIFS(БЮДЖЕТ!$B:$B,БЮДЖЕТ!$P:$P,$D1027)))</f>
        <v/>
      </c>
      <c r="G1027" s="19" t="str">
        <f>IF($D1027="","",INDEX(БЮДЖЕТ!$X:$X,SUMIFS(БЮДЖЕТ!$B:$B,БЮДЖЕТ!$P:$P,$D1027)))</f>
        <v/>
      </c>
      <c r="H1027" s="36"/>
      <c r="I1027" s="30">
        <f>IF(D1027="",0,IF(G1027=ФИО!$Q$8,0,SUM(р_дни!$J:$J))+SUMIFS(факт_операции!$L:$L,факт_операции!$D:$D,D1027,факт_операции!$I:$I,операции!$F$8)-SUMIFS(факт_операции!$L:$L,факт_операции!$D:$D,D1027,факт_операции!$I:$I,операции!$F$9)+SUMIFS(факт_операции!$L:$L,факт_операции!$D:$D,D1027,факт_операции!$I:$I,операции!$F$10)-SUMIFS(факт_операции!$L:$L,факт_операции!$D:$D,D1027,факт_операции!$I:$I,операции!$F$11))</f>
        <v>0</v>
      </c>
      <c r="J1027" s="48">
        <f>ROUND(IF(D1027="",0,IF(SUM(р_дни!$J:$J)=0,0,(SUMIFS(БЮДЖЕТ!$V:$V,БЮДЖЕТ!$P:$P,$D1027)*IF(G1027=ФИО!$Q$8,0,SUM(р_дни!$J:$J))+SUMIFS(факт_операции!$Q:$Q,факт_операции!$D:$D,$D1027)*1000)/SUM(р_дни!$J:$J)))/100,0)*100</f>
        <v>0</v>
      </c>
      <c r="K1027" s="48">
        <f>IF(D1027="",0,SUMIFS(факт_операции!$O:$O,факт_операции!$D:$D,D1027)-IF(SUMIFS(факт_операции!$Q:$Q,факт_операции!$D:$D,D1027)&lt;&gt;0,SUMIFS(факт_операции!$O:$O,факт_операции!$D:$D,D1027,факт_операции!$N:$N,операции!$H$11),0))</f>
        <v>0</v>
      </c>
      <c r="L1027" s="48">
        <f>IF(D1027="",0,SUMIFS(факт_операции!$T:$T,факт_операции!$D:$D,D1027))</f>
        <v>0</v>
      </c>
      <c r="M1027" s="86">
        <f t="shared" si="31"/>
        <v>0</v>
      </c>
      <c r="N1027" s="36"/>
      <c r="O1027" s="92"/>
      <c r="P1027" s="96"/>
    </row>
    <row r="1028" spans="1:16" x14ac:dyDescent="0.25">
      <c r="A1028" s="1"/>
      <c r="B1028" s="1"/>
      <c r="C1028" s="5">
        <f t="shared" si="32"/>
        <v>1018</v>
      </c>
      <c r="D1028" s="19" t="str">
        <f>IF(C1028&gt;MAX(БЮДЖЕТ!$C:$C),"",INDEX(БЮДЖЕТ!$P$11:$P$9415,C1028))</f>
        <v/>
      </c>
      <c r="E1028" s="22">
        <f>IF(D1028="",0,IF(COUNTIF(БЮДЖЕТ!$P:$P,D1028)=1,0,1))</f>
        <v>0</v>
      </c>
      <c r="F1028" s="19" t="str">
        <f>IF($D1028="","",INDEX(БЮДЖЕТ!$N:$N,SUMIFS(БЮДЖЕТ!$B:$B,БЮДЖЕТ!$P:$P,$D1028)))</f>
        <v/>
      </c>
      <c r="G1028" s="19" t="str">
        <f>IF($D1028="","",INDEX(БЮДЖЕТ!$X:$X,SUMIFS(БЮДЖЕТ!$B:$B,БЮДЖЕТ!$P:$P,$D1028)))</f>
        <v/>
      </c>
      <c r="H1028" s="36"/>
      <c r="I1028" s="30">
        <f>IF(D1028="",0,IF(G1028=ФИО!$Q$8,0,SUM(р_дни!$J:$J))+SUMIFS(факт_операции!$L:$L,факт_операции!$D:$D,D1028,факт_операции!$I:$I,операции!$F$8)-SUMIFS(факт_операции!$L:$L,факт_операции!$D:$D,D1028,факт_операции!$I:$I,операции!$F$9)+SUMIFS(факт_операции!$L:$L,факт_операции!$D:$D,D1028,факт_операции!$I:$I,операции!$F$10)-SUMIFS(факт_операции!$L:$L,факт_операции!$D:$D,D1028,факт_операции!$I:$I,операции!$F$11))</f>
        <v>0</v>
      </c>
      <c r="J1028" s="48">
        <f>ROUND(IF(D1028="",0,IF(SUM(р_дни!$J:$J)=0,0,(SUMIFS(БЮДЖЕТ!$V:$V,БЮДЖЕТ!$P:$P,$D1028)*IF(G1028=ФИО!$Q$8,0,SUM(р_дни!$J:$J))+SUMIFS(факт_операции!$Q:$Q,факт_операции!$D:$D,$D1028)*1000)/SUM(р_дни!$J:$J)))/100,0)*100</f>
        <v>0</v>
      </c>
      <c r="K1028" s="48">
        <f>IF(D1028="",0,SUMIFS(факт_операции!$O:$O,факт_операции!$D:$D,D1028)-IF(SUMIFS(факт_операции!$Q:$Q,факт_операции!$D:$D,D1028)&lt;&gt;0,SUMIFS(факт_операции!$O:$O,факт_операции!$D:$D,D1028,факт_операции!$N:$N,операции!$H$11),0))</f>
        <v>0</v>
      </c>
      <c r="L1028" s="48">
        <f>IF(D1028="",0,SUMIFS(факт_операции!$T:$T,факт_операции!$D:$D,D1028))</f>
        <v>0</v>
      </c>
      <c r="M1028" s="86">
        <f t="shared" si="31"/>
        <v>0</v>
      </c>
      <c r="N1028" s="36"/>
      <c r="O1028" s="92"/>
      <c r="P1028" s="96"/>
    </row>
    <row r="1029" spans="1:16" x14ac:dyDescent="0.25">
      <c r="A1029" s="1"/>
      <c r="B1029" s="1"/>
      <c r="C1029" s="5">
        <f t="shared" si="32"/>
        <v>1019</v>
      </c>
      <c r="D1029" s="19" t="str">
        <f>IF(C1029&gt;MAX(БЮДЖЕТ!$C:$C),"",INDEX(БЮДЖЕТ!$P$11:$P$9415,C1029))</f>
        <v/>
      </c>
      <c r="E1029" s="22">
        <f>IF(D1029="",0,IF(COUNTIF(БЮДЖЕТ!$P:$P,D1029)=1,0,1))</f>
        <v>0</v>
      </c>
      <c r="F1029" s="19" t="str">
        <f>IF($D1029="","",INDEX(БЮДЖЕТ!$N:$N,SUMIFS(БЮДЖЕТ!$B:$B,БЮДЖЕТ!$P:$P,$D1029)))</f>
        <v/>
      </c>
      <c r="G1029" s="19" t="str">
        <f>IF($D1029="","",INDEX(БЮДЖЕТ!$X:$X,SUMIFS(БЮДЖЕТ!$B:$B,БЮДЖЕТ!$P:$P,$D1029)))</f>
        <v/>
      </c>
      <c r="H1029" s="36"/>
      <c r="I1029" s="30">
        <f>IF(D1029="",0,IF(G1029=ФИО!$Q$8,0,SUM(р_дни!$J:$J))+SUMIFS(факт_операции!$L:$L,факт_операции!$D:$D,D1029,факт_операции!$I:$I,операции!$F$8)-SUMIFS(факт_операции!$L:$L,факт_операции!$D:$D,D1029,факт_операции!$I:$I,операции!$F$9)+SUMIFS(факт_операции!$L:$L,факт_операции!$D:$D,D1029,факт_операции!$I:$I,операции!$F$10)-SUMIFS(факт_операции!$L:$L,факт_операции!$D:$D,D1029,факт_операции!$I:$I,операции!$F$11))</f>
        <v>0</v>
      </c>
      <c r="J1029" s="48">
        <f>ROUND(IF(D1029="",0,IF(SUM(р_дни!$J:$J)=0,0,(SUMIFS(БЮДЖЕТ!$V:$V,БЮДЖЕТ!$P:$P,$D1029)*IF(G1029=ФИО!$Q$8,0,SUM(р_дни!$J:$J))+SUMIFS(факт_операции!$Q:$Q,факт_операции!$D:$D,$D1029)*1000)/SUM(р_дни!$J:$J)))/100,0)*100</f>
        <v>0</v>
      </c>
      <c r="K1029" s="48">
        <f>IF(D1029="",0,SUMIFS(факт_операции!$O:$O,факт_операции!$D:$D,D1029)-IF(SUMIFS(факт_операции!$Q:$Q,факт_операции!$D:$D,D1029)&lt;&gt;0,SUMIFS(факт_операции!$O:$O,факт_операции!$D:$D,D1029,факт_операции!$N:$N,операции!$H$11),0))</f>
        <v>0</v>
      </c>
      <c r="L1029" s="48">
        <f>IF(D1029="",0,SUMIFS(факт_операции!$T:$T,факт_операции!$D:$D,D1029))</f>
        <v>0</v>
      </c>
      <c r="M1029" s="86">
        <f t="shared" si="31"/>
        <v>0</v>
      </c>
      <c r="N1029" s="36"/>
      <c r="O1029" s="92"/>
      <c r="P1029" s="96"/>
    </row>
    <row r="1030" spans="1:16" x14ac:dyDescent="0.25">
      <c r="A1030" s="1"/>
      <c r="B1030" s="1"/>
      <c r="C1030" s="5">
        <f t="shared" si="32"/>
        <v>1020</v>
      </c>
      <c r="D1030" s="19" t="str">
        <f>IF(C1030&gt;MAX(БЮДЖЕТ!$C:$C),"",INDEX(БЮДЖЕТ!$P$11:$P$9415,C1030))</f>
        <v/>
      </c>
      <c r="E1030" s="22">
        <f>IF(D1030="",0,IF(COUNTIF(БЮДЖЕТ!$P:$P,D1030)=1,0,1))</f>
        <v>0</v>
      </c>
      <c r="F1030" s="19" t="str">
        <f>IF($D1030="","",INDEX(БЮДЖЕТ!$N:$N,SUMIFS(БЮДЖЕТ!$B:$B,БЮДЖЕТ!$P:$P,$D1030)))</f>
        <v/>
      </c>
      <c r="G1030" s="19" t="str">
        <f>IF($D1030="","",INDEX(БЮДЖЕТ!$X:$X,SUMIFS(БЮДЖЕТ!$B:$B,БЮДЖЕТ!$P:$P,$D1030)))</f>
        <v/>
      </c>
      <c r="H1030" s="36"/>
      <c r="I1030" s="30">
        <f>IF(D1030="",0,IF(G1030=ФИО!$Q$8,0,SUM(р_дни!$J:$J))+SUMIFS(факт_операции!$L:$L,факт_операции!$D:$D,D1030,факт_операции!$I:$I,операции!$F$8)-SUMIFS(факт_операции!$L:$L,факт_операции!$D:$D,D1030,факт_операции!$I:$I,операции!$F$9)+SUMIFS(факт_операции!$L:$L,факт_операции!$D:$D,D1030,факт_операции!$I:$I,операции!$F$10)-SUMIFS(факт_операции!$L:$L,факт_операции!$D:$D,D1030,факт_операции!$I:$I,операции!$F$11))</f>
        <v>0</v>
      </c>
      <c r="J1030" s="48">
        <f>ROUND(IF(D1030="",0,IF(SUM(р_дни!$J:$J)=0,0,(SUMIFS(БЮДЖЕТ!$V:$V,БЮДЖЕТ!$P:$P,$D1030)*IF(G1030=ФИО!$Q$8,0,SUM(р_дни!$J:$J))+SUMIFS(факт_операции!$Q:$Q,факт_операции!$D:$D,$D1030)*1000)/SUM(р_дни!$J:$J)))/100,0)*100</f>
        <v>0</v>
      </c>
      <c r="K1030" s="48">
        <f>IF(D1030="",0,SUMIFS(факт_операции!$O:$O,факт_операции!$D:$D,D1030)-IF(SUMIFS(факт_операции!$Q:$Q,факт_операции!$D:$D,D1030)&lt;&gt;0,SUMIFS(факт_операции!$O:$O,факт_операции!$D:$D,D1030,факт_операции!$N:$N,операции!$H$11),0))</f>
        <v>0</v>
      </c>
      <c r="L1030" s="48">
        <f>IF(D1030="",0,SUMIFS(факт_операции!$T:$T,факт_операции!$D:$D,D1030))</f>
        <v>0</v>
      </c>
      <c r="M1030" s="86">
        <f t="shared" si="31"/>
        <v>0</v>
      </c>
      <c r="N1030" s="36"/>
      <c r="O1030" s="92"/>
      <c r="P1030" s="96"/>
    </row>
    <row r="1031" spans="1:16" x14ac:dyDescent="0.25">
      <c r="A1031" s="1"/>
      <c r="B1031" s="1"/>
      <c r="C1031" s="5">
        <f t="shared" si="32"/>
        <v>1021</v>
      </c>
      <c r="D1031" s="19" t="str">
        <f>IF(C1031&gt;MAX(БЮДЖЕТ!$C:$C),"",INDEX(БЮДЖЕТ!$P$11:$P$9415,C1031))</f>
        <v/>
      </c>
      <c r="E1031" s="22">
        <f>IF(D1031="",0,IF(COUNTIF(БЮДЖЕТ!$P:$P,D1031)=1,0,1))</f>
        <v>0</v>
      </c>
      <c r="F1031" s="19" t="str">
        <f>IF($D1031="","",INDEX(БЮДЖЕТ!$N:$N,SUMIFS(БЮДЖЕТ!$B:$B,БЮДЖЕТ!$P:$P,$D1031)))</f>
        <v/>
      </c>
      <c r="G1031" s="19" t="str">
        <f>IF($D1031="","",INDEX(БЮДЖЕТ!$X:$X,SUMIFS(БЮДЖЕТ!$B:$B,БЮДЖЕТ!$P:$P,$D1031)))</f>
        <v/>
      </c>
      <c r="H1031" s="36"/>
      <c r="I1031" s="30">
        <f>IF(D1031="",0,IF(G1031=ФИО!$Q$8,0,SUM(р_дни!$J:$J))+SUMIFS(факт_операции!$L:$L,факт_операции!$D:$D,D1031,факт_операции!$I:$I,операции!$F$8)-SUMIFS(факт_операции!$L:$L,факт_операции!$D:$D,D1031,факт_операции!$I:$I,операции!$F$9)+SUMIFS(факт_операции!$L:$L,факт_операции!$D:$D,D1031,факт_операции!$I:$I,операции!$F$10)-SUMIFS(факт_операции!$L:$L,факт_операции!$D:$D,D1031,факт_операции!$I:$I,операции!$F$11))</f>
        <v>0</v>
      </c>
      <c r="J1031" s="48">
        <f>ROUND(IF(D1031="",0,IF(SUM(р_дни!$J:$J)=0,0,(SUMIFS(БЮДЖЕТ!$V:$V,БЮДЖЕТ!$P:$P,$D1031)*IF(G1031=ФИО!$Q$8,0,SUM(р_дни!$J:$J))+SUMIFS(факт_операции!$Q:$Q,факт_операции!$D:$D,$D1031)*1000)/SUM(р_дни!$J:$J)))/100,0)*100</f>
        <v>0</v>
      </c>
      <c r="K1031" s="48">
        <f>IF(D1031="",0,SUMIFS(факт_операции!$O:$O,факт_операции!$D:$D,D1031)-IF(SUMIFS(факт_операции!$Q:$Q,факт_операции!$D:$D,D1031)&lt;&gt;0,SUMIFS(факт_операции!$O:$O,факт_операции!$D:$D,D1031,факт_операции!$N:$N,операции!$H$11),0))</f>
        <v>0</v>
      </c>
      <c r="L1031" s="48">
        <f>IF(D1031="",0,SUMIFS(факт_операции!$T:$T,факт_операции!$D:$D,D1031))</f>
        <v>0</v>
      </c>
      <c r="M1031" s="86">
        <f t="shared" si="31"/>
        <v>0</v>
      </c>
      <c r="N1031" s="36"/>
      <c r="O1031" s="92"/>
      <c r="P1031" s="96"/>
    </row>
    <row r="1032" spans="1:16" x14ac:dyDescent="0.25">
      <c r="A1032" s="1"/>
      <c r="B1032" s="1"/>
      <c r="C1032" s="5">
        <f t="shared" si="32"/>
        <v>1022</v>
      </c>
      <c r="D1032" s="19" t="str">
        <f>IF(C1032&gt;MAX(БЮДЖЕТ!$C:$C),"",INDEX(БЮДЖЕТ!$P$11:$P$9415,C1032))</f>
        <v/>
      </c>
      <c r="E1032" s="22">
        <f>IF(D1032="",0,IF(COUNTIF(БЮДЖЕТ!$P:$P,D1032)=1,0,1))</f>
        <v>0</v>
      </c>
      <c r="F1032" s="19" t="str">
        <f>IF($D1032="","",INDEX(БЮДЖЕТ!$N:$N,SUMIFS(БЮДЖЕТ!$B:$B,БЮДЖЕТ!$P:$P,$D1032)))</f>
        <v/>
      </c>
      <c r="G1032" s="19" t="str">
        <f>IF($D1032="","",INDEX(БЮДЖЕТ!$X:$X,SUMIFS(БЮДЖЕТ!$B:$B,БЮДЖЕТ!$P:$P,$D1032)))</f>
        <v/>
      </c>
      <c r="H1032" s="36"/>
      <c r="I1032" s="30">
        <f>IF(D1032="",0,IF(G1032=ФИО!$Q$8,0,SUM(р_дни!$J:$J))+SUMIFS(факт_операции!$L:$L,факт_операции!$D:$D,D1032,факт_операции!$I:$I,операции!$F$8)-SUMIFS(факт_операции!$L:$L,факт_операции!$D:$D,D1032,факт_операции!$I:$I,операции!$F$9)+SUMIFS(факт_операции!$L:$L,факт_операции!$D:$D,D1032,факт_операции!$I:$I,операции!$F$10)-SUMIFS(факт_операции!$L:$L,факт_операции!$D:$D,D1032,факт_операции!$I:$I,операции!$F$11))</f>
        <v>0</v>
      </c>
      <c r="J1032" s="48">
        <f>ROUND(IF(D1032="",0,IF(SUM(р_дни!$J:$J)=0,0,(SUMIFS(БЮДЖЕТ!$V:$V,БЮДЖЕТ!$P:$P,$D1032)*IF(G1032=ФИО!$Q$8,0,SUM(р_дни!$J:$J))+SUMIFS(факт_операции!$Q:$Q,факт_операции!$D:$D,$D1032)*1000)/SUM(р_дни!$J:$J)))/100,0)*100</f>
        <v>0</v>
      </c>
      <c r="K1032" s="48">
        <f>IF(D1032="",0,SUMIFS(факт_операции!$O:$O,факт_операции!$D:$D,D1032)-IF(SUMIFS(факт_операции!$Q:$Q,факт_операции!$D:$D,D1032)&lt;&gt;0,SUMIFS(факт_операции!$O:$O,факт_операции!$D:$D,D1032,факт_операции!$N:$N,операции!$H$11),0))</f>
        <v>0</v>
      </c>
      <c r="L1032" s="48">
        <f>IF(D1032="",0,SUMIFS(факт_операции!$T:$T,факт_операции!$D:$D,D1032))</f>
        <v>0</v>
      </c>
      <c r="M1032" s="86">
        <f t="shared" si="31"/>
        <v>0</v>
      </c>
      <c r="N1032" s="36"/>
      <c r="O1032" s="92"/>
      <c r="P1032" s="96"/>
    </row>
    <row r="1033" spans="1:16" x14ac:dyDescent="0.25">
      <c r="A1033" s="1"/>
      <c r="B1033" s="1"/>
      <c r="C1033" s="5">
        <f t="shared" si="32"/>
        <v>1023</v>
      </c>
      <c r="D1033" s="19" t="str">
        <f>IF(C1033&gt;MAX(БЮДЖЕТ!$C:$C),"",INDEX(БЮДЖЕТ!$P$11:$P$9415,C1033))</f>
        <v/>
      </c>
      <c r="E1033" s="22">
        <f>IF(D1033="",0,IF(COUNTIF(БЮДЖЕТ!$P:$P,D1033)=1,0,1))</f>
        <v>0</v>
      </c>
      <c r="F1033" s="19" t="str">
        <f>IF($D1033="","",INDEX(БЮДЖЕТ!$N:$N,SUMIFS(БЮДЖЕТ!$B:$B,БЮДЖЕТ!$P:$P,$D1033)))</f>
        <v/>
      </c>
      <c r="G1033" s="19" t="str">
        <f>IF($D1033="","",INDEX(БЮДЖЕТ!$X:$X,SUMIFS(БЮДЖЕТ!$B:$B,БЮДЖЕТ!$P:$P,$D1033)))</f>
        <v/>
      </c>
      <c r="H1033" s="36"/>
      <c r="I1033" s="30">
        <f>IF(D1033="",0,IF(G1033=ФИО!$Q$8,0,SUM(р_дни!$J:$J))+SUMIFS(факт_операции!$L:$L,факт_операции!$D:$D,D1033,факт_операции!$I:$I,операции!$F$8)-SUMIFS(факт_операции!$L:$L,факт_операции!$D:$D,D1033,факт_операции!$I:$I,операции!$F$9)+SUMIFS(факт_операции!$L:$L,факт_операции!$D:$D,D1033,факт_операции!$I:$I,операции!$F$10)-SUMIFS(факт_операции!$L:$L,факт_операции!$D:$D,D1033,факт_операции!$I:$I,операции!$F$11))</f>
        <v>0</v>
      </c>
      <c r="J1033" s="48">
        <f>ROUND(IF(D1033="",0,IF(SUM(р_дни!$J:$J)=0,0,(SUMIFS(БЮДЖЕТ!$V:$V,БЮДЖЕТ!$P:$P,$D1033)*IF(G1033=ФИО!$Q$8,0,SUM(р_дни!$J:$J))+SUMIFS(факт_операции!$Q:$Q,факт_операции!$D:$D,$D1033)*1000)/SUM(р_дни!$J:$J)))/100,0)*100</f>
        <v>0</v>
      </c>
      <c r="K1033" s="48">
        <f>IF(D1033="",0,SUMIFS(факт_операции!$O:$O,факт_операции!$D:$D,D1033)-IF(SUMIFS(факт_операции!$Q:$Q,факт_операции!$D:$D,D1033)&lt;&gt;0,SUMIFS(факт_операции!$O:$O,факт_операции!$D:$D,D1033,факт_операции!$N:$N,операции!$H$11),0))</f>
        <v>0</v>
      </c>
      <c r="L1033" s="48">
        <f>IF(D1033="",0,SUMIFS(факт_операции!$T:$T,факт_операции!$D:$D,D1033))</f>
        <v>0</v>
      </c>
      <c r="M1033" s="86">
        <f t="shared" si="31"/>
        <v>0</v>
      </c>
      <c r="N1033" s="36"/>
      <c r="O1033" s="92"/>
      <c r="P1033" s="96"/>
    </row>
    <row r="1034" spans="1:16" x14ac:dyDescent="0.25">
      <c r="A1034" s="1"/>
      <c r="B1034" s="1"/>
      <c r="C1034" s="5">
        <f t="shared" si="32"/>
        <v>1024</v>
      </c>
      <c r="D1034" s="19" t="str">
        <f>IF(C1034&gt;MAX(БЮДЖЕТ!$C:$C),"",INDEX(БЮДЖЕТ!$P$11:$P$9415,C1034))</f>
        <v/>
      </c>
      <c r="E1034" s="22">
        <f>IF(D1034="",0,IF(COUNTIF(БЮДЖЕТ!$P:$P,D1034)=1,0,1))</f>
        <v>0</v>
      </c>
      <c r="F1034" s="19" t="str">
        <f>IF($D1034="","",INDEX(БЮДЖЕТ!$N:$N,SUMIFS(БЮДЖЕТ!$B:$B,БЮДЖЕТ!$P:$P,$D1034)))</f>
        <v/>
      </c>
      <c r="G1034" s="19" t="str">
        <f>IF($D1034="","",INDEX(БЮДЖЕТ!$X:$X,SUMIFS(БЮДЖЕТ!$B:$B,БЮДЖЕТ!$P:$P,$D1034)))</f>
        <v/>
      </c>
      <c r="H1034" s="36"/>
      <c r="I1034" s="30">
        <f>IF(D1034="",0,IF(G1034=ФИО!$Q$8,0,SUM(р_дни!$J:$J))+SUMIFS(факт_операции!$L:$L,факт_операции!$D:$D,D1034,факт_операции!$I:$I,операции!$F$8)-SUMIFS(факт_операции!$L:$L,факт_операции!$D:$D,D1034,факт_операции!$I:$I,операции!$F$9)+SUMIFS(факт_операции!$L:$L,факт_операции!$D:$D,D1034,факт_операции!$I:$I,операции!$F$10)-SUMIFS(факт_операции!$L:$L,факт_операции!$D:$D,D1034,факт_операции!$I:$I,операции!$F$11))</f>
        <v>0</v>
      </c>
      <c r="J1034" s="48">
        <f>ROUND(IF(D1034="",0,IF(SUM(р_дни!$J:$J)=0,0,(SUMIFS(БЮДЖЕТ!$V:$V,БЮДЖЕТ!$P:$P,$D1034)*IF(G1034=ФИО!$Q$8,0,SUM(р_дни!$J:$J))+SUMIFS(факт_операции!$Q:$Q,факт_операции!$D:$D,$D1034)*1000)/SUM(р_дни!$J:$J)))/100,0)*100</f>
        <v>0</v>
      </c>
      <c r="K1034" s="48">
        <f>IF(D1034="",0,SUMIFS(факт_операции!$O:$O,факт_операции!$D:$D,D1034)-IF(SUMIFS(факт_операции!$Q:$Q,факт_операции!$D:$D,D1034)&lt;&gt;0,SUMIFS(факт_операции!$O:$O,факт_операции!$D:$D,D1034,факт_операции!$N:$N,операции!$H$11),0))</f>
        <v>0</v>
      </c>
      <c r="L1034" s="48">
        <f>IF(D1034="",0,SUMIFS(факт_операции!$T:$T,факт_операции!$D:$D,D1034))</f>
        <v>0</v>
      </c>
      <c r="M1034" s="86">
        <f t="shared" si="31"/>
        <v>0</v>
      </c>
      <c r="N1034" s="36"/>
      <c r="O1034" s="92"/>
      <c r="P1034" s="96"/>
    </row>
    <row r="1035" spans="1:16" x14ac:dyDescent="0.25">
      <c r="A1035" s="1"/>
      <c r="B1035" s="1"/>
      <c r="C1035" s="5">
        <f t="shared" si="32"/>
        <v>1025</v>
      </c>
      <c r="D1035" s="19" t="str">
        <f>IF(C1035&gt;MAX(БЮДЖЕТ!$C:$C),"",INDEX(БЮДЖЕТ!$P$11:$P$9415,C1035))</f>
        <v/>
      </c>
      <c r="E1035" s="22">
        <f>IF(D1035="",0,IF(COUNTIF(БЮДЖЕТ!$P:$P,D1035)=1,0,1))</f>
        <v>0</v>
      </c>
      <c r="F1035" s="19" t="str">
        <f>IF($D1035="","",INDEX(БЮДЖЕТ!$N:$N,SUMIFS(БЮДЖЕТ!$B:$B,БЮДЖЕТ!$P:$P,$D1035)))</f>
        <v/>
      </c>
      <c r="G1035" s="19" t="str">
        <f>IF($D1035="","",INDEX(БЮДЖЕТ!$X:$X,SUMIFS(БЮДЖЕТ!$B:$B,БЮДЖЕТ!$P:$P,$D1035)))</f>
        <v/>
      </c>
      <c r="H1035" s="36"/>
      <c r="I1035" s="30">
        <f>IF(D1035="",0,IF(G1035=ФИО!$Q$8,0,SUM(р_дни!$J:$J))+SUMIFS(факт_операции!$L:$L,факт_операции!$D:$D,D1035,факт_операции!$I:$I,операции!$F$8)-SUMIFS(факт_операции!$L:$L,факт_операции!$D:$D,D1035,факт_операции!$I:$I,операции!$F$9)+SUMIFS(факт_операции!$L:$L,факт_операции!$D:$D,D1035,факт_операции!$I:$I,операции!$F$10)-SUMIFS(факт_операции!$L:$L,факт_операции!$D:$D,D1035,факт_операции!$I:$I,операции!$F$11))</f>
        <v>0</v>
      </c>
      <c r="J1035" s="48">
        <f>ROUND(IF(D1035="",0,IF(SUM(р_дни!$J:$J)=0,0,(SUMIFS(БЮДЖЕТ!$V:$V,БЮДЖЕТ!$P:$P,$D1035)*IF(G1035=ФИО!$Q$8,0,SUM(р_дни!$J:$J))+SUMIFS(факт_операции!$Q:$Q,факт_операции!$D:$D,$D1035)*1000)/SUM(р_дни!$J:$J)))/100,0)*100</f>
        <v>0</v>
      </c>
      <c r="K1035" s="48">
        <f>IF(D1035="",0,SUMIFS(факт_операции!$O:$O,факт_операции!$D:$D,D1035)-IF(SUMIFS(факт_операции!$Q:$Q,факт_операции!$D:$D,D1035)&lt;&gt;0,SUMIFS(факт_операции!$O:$O,факт_операции!$D:$D,D1035,факт_операции!$N:$N,операции!$H$11),0))</f>
        <v>0</v>
      </c>
      <c r="L1035" s="48">
        <f>IF(D1035="",0,SUMIFS(факт_операции!$T:$T,факт_операции!$D:$D,D1035))</f>
        <v>0</v>
      </c>
      <c r="M1035" s="86">
        <f t="shared" si="31"/>
        <v>0</v>
      </c>
      <c r="N1035" s="36"/>
      <c r="O1035" s="92"/>
      <c r="P1035" s="96"/>
    </row>
    <row r="1036" spans="1:16" x14ac:dyDescent="0.25">
      <c r="A1036" s="1"/>
      <c r="B1036" s="1"/>
      <c r="C1036" s="5">
        <f t="shared" si="32"/>
        <v>1026</v>
      </c>
      <c r="D1036" s="19" t="str">
        <f>IF(C1036&gt;MAX(БЮДЖЕТ!$C:$C),"",INDEX(БЮДЖЕТ!$P$11:$P$9415,C1036))</f>
        <v/>
      </c>
      <c r="E1036" s="22">
        <f>IF(D1036="",0,IF(COUNTIF(БЮДЖЕТ!$P:$P,D1036)=1,0,1))</f>
        <v>0</v>
      </c>
      <c r="F1036" s="19" t="str">
        <f>IF($D1036="","",INDEX(БЮДЖЕТ!$N:$N,SUMIFS(БЮДЖЕТ!$B:$B,БЮДЖЕТ!$P:$P,$D1036)))</f>
        <v/>
      </c>
      <c r="G1036" s="19" t="str">
        <f>IF($D1036="","",INDEX(БЮДЖЕТ!$X:$X,SUMIFS(БЮДЖЕТ!$B:$B,БЮДЖЕТ!$P:$P,$D1036)))</f>
        <v/>
      </c>
      <c r="H1036" s="36"/>
      <c r="I1036" s="30">
        <f>IF(D1036="",0,IF(G1036=ФИО!$Q$8,0,SUM(р_дни!$J:$J))+SUMIFS(факт_операции!$L:$L,факт_операции!$D:$D,D1036,факт_операции!$I:$I,операции!$F$8)-SUMIFS(факт_операции!$L:$L,факт_операции!$D:$D,D1036,факт_операции!$I:$I,операции!$F$9)+SUMIFS(факт_операции!$L:$L,факт_операции!$D:$D,D1036,факт_операции!$I:$I,операции!$F$10)-SUMIFS(факт_операции!$L:$L,факт_операции!$D:$D,D1036,факт_операции!$I:$I,операции!$F$11))</f>
        <v>0</v>
      </c>
      <c r="J1036" s="48">
        <f>ROUND(IF(D1036="",0,IF(SUM(р_дни!$J:$J)=0,0,(SUMIFS(БЮДЖЕТ!$V:$V,БЮДЖЕТ!$P:$P,$D1036)*IF(G1036=ФИО!$Q$8,0,SUM(р_дни!$J:$J))+SUMIFS(факт_операции!$Q:$Q,факт_операции!$D:$D,$D1036)*1000)/SUM(р_дни!$J:$J)))/100,0)*100</f>
        <v>0</v>
      </c>
      <c r="K1036" s="48">
        <f>IF(D1036="",0,SUMIFS(факт_операции!$O:$O,факт_операции!$D:$D,D1036)-IF(SUMIFS(факт_операции!$Q:$Q,факт_операции!$D:$D,D1036)&lt;&gt;0,SUMIFS(факт_операции!$O:$O,факт_операции!$D:$D,D1036,факт_операции!$N:$N,операции!$H$11),0))</f>
        <v>0</v>
      </c>
      <c r="L1036" s="48">
        <f>IF(D1036="",0,SUMIFS(факт_операции!$T:$T,факт_операции!$D:$D,D1036))</f>
        <v>0</v>
      </c>
      <c r="M1036" s="86">
        <f t="shared" ref="M1036:M1099" si="33">IF(D1036="",0,J1036-K1036-L1036)</f>
        <v>0</v>
      </c>
      <c r="N1036" s="36"/>
      <c r="O1036" s="92"/>
      <c r="P1036" s="96"/>
    </row>
    <row r="1037" spans="1:16" x14ac:dyDescent="0.25">
      <c r="A1037" s="1"/>
      <c r="B1037" s="1"/>
      <c r="C1037" s="5">
        <f t="shared" ref="C1037:C1100" si="34">C1036+1</f>
        <v>1027</v>
      </c>
      <c r="D1037" s="19" t="str">
        <f>IF(C1037&gt;MAX(БЮДЖЕТ!$C:$C),"",INDEX(БЮДЖЕТ!$P$11:$P$9415,C1037))</f>
        <v/>
      </c>
      <c r="E1037" s="22">
        <f>IF(D1037="",0,IF(COUNTIF(БЮДЖЕТ!$P:$P,D1037)=1,0,1))</f>
        <v>0</v>
      </c>
      <c r="F1037" s="19" t="str">
        <f>IF($D1037="","",INDEX(БЮДЖЕТ!$N:$N,SUMIFS(БЮДЖЕТ!$B:$B,БЮДЖЕТ!$P:$P,$D1037)))</f>
        <v/>
      </c>
      <c r="G1037" s="19" t="str">
        <f>IF($D1037="","",INDEX(БЮДЖЕТ!$X:$X,SUMIFS(БЮДЖЕТ!$B:$B,БЮДЖЕТ!$P:$P,$D1037)))</f>
        <v/>
      </c>
      <c r="H1037" s="36"/>
      <c r="I1037" s="30">
        <f>IF(D1037="",0,IF(G1037=ФИО!$Q$8,0,SUM(р_дни!$J:$J))+SUMIFS(факт_операции!$L:$L,факт_операции!$D:$D,D1037,факт_операции!$I:$I,операции!$F$8)-SUMIFS(факт_операции!$L:$L,факт_операции!$D:$D,D1037,факт_операции!$I:$I,операции!$F$9)+SUMIFS(факт_операции!$L:$L,факт_операции!$D:$D,D1037,факт_операции!$I:$I,операции!$F$10)-SUMIFS(факт_операции!$L:$L,факт_операции!$D:$D,D1037,факт_операции!$I:$I,операции!$F$11))</f>
        <v>0</v>
      </c>
      <c r="J1037" s="48">
        <f>ROUND(IF(D1037="",0,IF(SUM(р_дни!$J:$J)=0,0,(SUMIFS(БЮДЖЕТ!$V:$V,БЮДЖЕТ!$P:$P,$D1037)*IF(G1037=ФИО!$Q$8,0,SUM(р_дни!$J:$J))+SUMIFS(факт_операции!$Q:$Q,факт_операции!$D:$D,$D1037)*1000)/SUM(р_дни!$J:$J)))/100,0)*100</f>
        <v>0</v>
      </c>
      <c r="K1037" s="48">
        <f>IF(D1037="",0,SUMIFS(факт_операции!$O:$O,факт_операции!$D:$D,D1037)-IF(SUMIFS(факт_операции!$Q:$Q,факт_операции!$D:$D,D1037)&lt;&gt;0,SUMIFS(факт_операции!$O:$O,факт_операции!$D:$D,D1037,факт_операции!$N:$N,операции!$H$11),0))</f>
        <v>0</v>
      </c>
      <c r="L1037" s="48">
        <f>IF(D1037="",0,SUMIFS(факт_операции!$T:$T,факт_операции!$D:$D,D1037))</f>
        <v>0</v>
      </c>
      <c r="M1037" s="86">
        <f t="shared" si="33"/>
        <v>0</v>
      </c>
      <c r="N1037" s="36"/>
      <c r="O1037" s="92"/>
      <c r="P1037" s="96"/>
    </row>
    <row r="1038" spans="1:16" x14ac:dyDescent="0.25">
      <c r="A1038" s="1"/>
      <c r="B1038" s="1"/>
      <c r="C1038" s="5">
        <f t="shared" si="34"/>
        <v>1028</v>
      </c>
      <c r="D1038" s="19" t="str">
        <f>IF(C1038&gt;MAX(БЮДЖЕТ!$C:$C),"",INDEX(БЮДЖЕТ!$P$11:$P$9415,C1038))</f>
        <v/>
      </c>
      <c r="E1038" s="22">
        <f>IF(D1038="",0,IF(COUNTIF(БЮДЖЕТ!$P:$P,D1038)=1,0,1))</f>
        <v>0</v>
      </c>
      <c r="F1038" s="19" t="str">
        <f>IF($D1038="","",INDEX(БЮДЖЕТ!$N:$N,SUMIFS(БЮДЖЕТ!$B:$B,БЮДЖЕТ!$P:$P,$D1038)))</f>
        <v/>
      </c>
      <c r="G1038" s="19" t="str">
        <f>IF($D1038="","",INDEX(БЮДЖЕТ!$X:$X,SUMIFS(БЮДЖЕТ!$B:$B,БЮДЖЕТ!$P:$P,$D1038)))</f>
        <v/>
      </c>
      <c r="H1038" s="36"/>
      <c r="I1038" s="30">
        <f>IF(D1038="",0,IF(G1038=ФИО!$Q$8,0,SUM(р_дни!$J:$J))+SUMIFS(факт_операции!$L:$L,факт_операции!$D:$D,D1038,факт_операции!$I:$I,операции!$F$8)-SUMIFS(факт_операции!$L:$L,факт_операции!$D:$D,D1038,факт_операции!$I:$I,операции!$F$9)+SUMIFS(факт_операции!$L:$L,факт_операции!$D:$D,D1038,факт_операции!$I:$I,операции!$F$10)-SUMIFS(факт_операции!$L:$L,факт_операции!$D:$D,D1038,факт_операции!$I:$I,операции!$F$11))</f>
        <v>0</v>
      </c>
      <c r="J1038" s="48">
        <f>ROUND(IF(D1038="",0,IF(SUM(р_дни!$J:$J)=0,0,(SUMIFS(БЮДЖЕТ!$V:$V,БЮДЖЕТ!$P:$P,$D1038)*IF(G1038=ФИО!$Q$8,0,SUM(р_дни!$J:$J))+SUMIFS(факт_операции!$Q:$Q,факт_операции!$D:$D,$D1038)*1000)/SUM(р_дни!$J:$J)))/100,0)*100</f>
        <v>0</v>
      </c>
      <c r="K1038" s="48">
        <f>IF(D1038="",0,SUMIFS(факт_операции!$O:$O,факт_операции!$D:$D,D1038)-IF(SUMIFS(факт_операции!$Q:$Q,факт_операции!$D:$D,D1038)&lt;&gt;0,SUMIFS(факт_операции!$O:$O,факт_операции!$D:$D,D1038,факт_операции!$N:$N,операции!$H$11),0))</f>
        <v>0</v>
      </c>
      <c r="L1038" s="48">
        <f>IF(D1038="",0,SUMIFS(факт_операции!$T:$T,факт_операции!$D:$D,D1038))</f>
        <v>0</v>
      </c>
      <c r="M1038" s="86">
        <f t="shared" si="33"/>
        <v>0</v>
      </c>
      <c r="N1038" s="36"/>
      <c r="O1038" s="92"/>
      <c r="P1038" s="96"/>
    </row>
    <row r="1039" spans="1:16" x14ac:dyDescent="0.25">
      <c r="A1039" s="1"/>
      <c r="B1039" s="1"/>
      <c r="C1039" s="5">
        <f t="shared" si="34"/>
        <v>1029</v>
      </c>
      <c r="D1039" s="19" t="str">
        <f>IF(C1039&gt;MAX(БЮДЖЕТ!$C:$C),"",INDEX(БЮДЖЕТ!$P$11:$P$9415,C1039))</f>
        <v/>
      </c>
      <c r="E1039" s="22">
        <f>IF(D1039="",0,IF(COUNTIF(БЮДЖЕТ!$P:$P,D1039)=1,0,1))</f>
        <v>0</v>
      </c>
      <c r="F1039" s="19" t="str">
        <f>IF($D1039="","",INDEX(БЮДЖЕТ!$N:$N,SUMIFS(БЮДЖЕТ!$B:$B,БЮДЖЕТ!$P:$P,$D1039)))</f>
        <v/>
      </c>
      <c r="G1039" s="19" t="str">
        <f>IF($D1039="","",INDEX(БЮДЖЕТ!$X:$X,SUMIFS(БЮДЖЕТ!$B:$B,БЮДЖЕТ!$P:$P,$D1039)))</f>
        <v/>
      </c>
      <c r="H1039" s="36"/>
      <c r="I1039" s="30">
        <f>IF(D1039="",0,IF(G1039=ФИО!$Q$8,0,SUM(р_дни!$J:$J))+SUMIFS(факт_операции!$L:$L,факт_операции!$D:$D,D1039,факт_операции!$I:$I,операции!$F$8)-SUMIFS(факт_операции!$L:$L,факт_операции!$D:$D,D1039,факт_операции!$I:$I,операции!$F$9)+SUMIFS(факт_операции!$L:$L,факт_операции!$D:$D,D1039,факт_операции!$I:$I,операции!$F$10)-SUMIFS(факт_операции!$L:$L,факт_операции!$D:$D,D1039,факт_операции!$I:$I,операции!$F$11))</f>
        <v>0</v>
      </c>
      <c r="J1039" s="48">
        <f>ROUND(IF(D1039="",0,IF(SUM(р_дни!$J:$J)=0,0,(SUMIFS(БЮДЖЕТ!$V:$V,БЮДЖЕТ!$P:$P,$D1039)*IF(G1039=ФИО!$Q$8,0,SUM(р_дни!$J:$J))+SUMIFS(факт_операции!$Q:$Q,факт_операции!$D:$D,$D1039)*1000)/SUM(р_дни!$J:$J)))/100,0)*100</f>
        <v>0</v>
      </c>
      <c r="K1039" s="48">
        <f>IF(D1039="",0,SUMIFS(факт_операции!$O:$O,факт_операции!$D:$D,D1039)-IF(SUMIFS(факт_операции!$Q:$Q,факт_операции!$D:$D,D1039)&lt;&gt;0,SUMIFS(факт_операции!$O:$O,факт_операции!$D:$D,D1039,факт_операции!$N:$N,операции!$H$11),0))</f>
        <v>0</v>
      </c>
      <c r="L1039" s="48">
        <f>IF(D1039="",0,SUMIFS(факт_операции!$T:$T,факт_операции!$D:$D,D1039))</f>
        <v>0</v>
      </c>
      <c r="M1039" s="86">
        <f t="shared" si="33"/>
        <v>0</v>
      </c>
      <c r="N1039" s="36"/>
      <c r="O1039" s="92"/>
      <c r="P1039" s="96"/>
    </row>
    <row r="1040" spans="1:16" x14ac:dyDescent="0.25">
      <c r="A1040" s="1"/>
      <c r="B1040" s="1"/>
      <c r="C1040" s="5">
        <f t="shared" si="34"/>
        <v>1030</v>
      </c>
      <c r="D1040" s="19" t="str">
        <f>IF(C1040&gt;MAX(БЮДЖЕТ!$C:$C),"",INDEX(БЮДЖЕТ!$P$11:$P$9415,C1040))</f>
        <v/>
      </c>
      <c r="E1040" s="22">
        <f>IF(D1040="",0,IF(COUNTIF(БЮДЖЕТ!$P:$P,D1040)=1,0,1))</f>
        <v>0</v>
      </c>
      <c r="F1040" s="19" t="str">
        <f>IF($D1040="","",INDEX(БЮДЖЕТ!$N:$N,SUMIFS(БЮДЖЕТ!$B:$B,БЮДЖЕТ!$P:$P,$D1040)))</f>
        <v/>
      </c>
      <c r="G1040" s="19" t="str">
        <f>IF($D1040="","",INDEX(БЮДЖЕТ!$X:$X,SUMIFS(БЮДЖЕТ!$B:$B,БЮДЖЕТ!$P:$P,$D1040)))</f>
        <v/>
      </c>
      <c r="H1040" s="36"/>
      <c r="I1040" s="30">
        <f>IF(D1040="",0,IF(G1040=ФИО!$Q$8,0,SUM(р_дни!$J:$J))+SUMIFS(факт_операции!$L:$L,факт_операции!$D:$D,D1040,факт_операции!$I:$I,операции!$F$8)-SUMIFS(факт_операции!$L:$L,факт_операции!$D:$D,D1040,факт_операции!$I:$I,операции!$F$9)+SUMIFS(факт_операции!$L:$L,факт_операции!$D:$D,D1040,факт_операции!$I:$I,операции!$F$10)-SUMIFS(факт_операции!$L:$L,факт_операции!$D:$D,D1040,факт_операции!$I:$I,операции!$F$11))</f>
        <v>0</v>
      </c>
      <c r="J1040" s="48">
        <f>ROUND(IF(D1040="",0,IF(SUM(р_дни!$J:$J)=0,0,(SUMIFS(БЮДЖЕТ!$V:$V,БЮДЖЕТ!$P:$P,$D1040)*IF(G1040=ФИО!$Q$8,0,SUM(р_дни!$J:$J))+SUMIFS(факт_операции!$Q:$Q,факт_операции!$D:$D,$D1040)*1000)/SUM(р_дни!$J:$J)))/100,0)*100</f>
        <v>0</v>
      </c>
      <c r="K1040" s="48">
        <f>IF(D1040="",0,SUMIFS(факт_операции!$O:$O,факт_операции!$D:$D,D1040)-IF(SUMIFS(факт_операции!$Q:$Q,факт_операции!$D:$D,D1040)&lt;&gt;0,SUMIFS(факт_операции!$O:$O,факт_операции!$D:$D,D1040,факт_операции!$N:$N,операции!$H$11),0))</f>
        <v>0</v>
      </c>
      <c r="L1040" s="48">
        <f>IF(D1040="",0,SUMIFS(факт_операции!$T:$T,факт_операции!$D:$D,D1040))</f>
        <v>0</v>
      </c>
      <c r="M1040" s="86">
        <f t="shared" si="33"/>
        <v>0</v>
      </c>
      <c r="N1040" s="36"/>
      <c r="O1040" s="92"/>
      <c r="P1040" s="96"/>
    </row>
    <row r="1041" spans="1:16" x14ac:dyDescent="0.25">
      <c r="A1041" s="1"/>
      <c r="B1041" s="1"/>
      <c r="C1041" s="5">
        <f t="shared" si="34"/>
        <v>1031</v>
      </c>
      <c r="D1041" s="19" t="str">
        <f>IF(C1041&gt;MAX(БЮДЖЕТ!$C:$C),"",INDEX(БЮДЖЕТ!$P$11:$P$9415,C1041))</f>
        <v/>
      </c>
      <c r="E1041" s="22">
        <f>IF(D1041="",0,IF(COUNTIF(БЮДЖЕТ!$P:$P,D1041)=1,0,1))</f>
        <v>0</v>
      </c>
      <c r="F1041" s="19" t="str">
        <f>IF($D1041="","",INDEX(БЮДЖЕТ!$N:$N,SUMIFS(БЮДЖЕТ!$B:$B,БЮДЖЕТ!$P:$P,$D1041)))</f>
        <v/>
      </c>
      <c r="G1041" s="19" t="str">
        <f>IF($D1041="","",INDEX(БЮДЖЕТ!$X:$X,SUMIFS(БЮДЖЕТ!$B:$B,БЮДЖЕТ!$P:$P,$D1041)))</f>
        <v/>
      </c>
      <c r="H1041" s="36"/>
      <c r="I1041" s="30">
        <f>IF(D1041="",0,IF(G1041=ФИО!$Q$8,0,SUM(р_дни!$J:$J))+SUMIFS(факт_операции!$L:$L,факт_операции!$D:$D,D1041,факт_операции!$I:$I,операции!$F$8)-SUMIFS(факт_операции!$L:$L,факт_операции!$D:$D,D1041,факт_операции!$I:$I,операции!$F$9)+SUMIFS(факт_операции!$L:$L,факт_операции!$D:$D,D1041,факт_операции!$I:$I,операции!$F$10)-SUMIFS(факт_операции!$L:$L,факт_операции!$D:$D,D1041,факт_операции!$I:$I,операции!$F$11))</f>
        <v>0</v>
      </c>
      <c r="J1041" s="48">
        <f>ROUND(IF(D1041="",0,IF(SUM(р_дни!$J:$J)=0,0,(SUMIFS(БЮДЖЕТ!$V:$V,БЮДЖЕТ!$P:$P,$D1041)*IF(G1041=ФИО!$Q$8,0,SUM(р_дни!$J:$J))+SUMIFS(факт_операции!$Q:$Q,факт_операции!$D:$D,$D1041)*1000)/SUM(р_дни!$J:$J)))/100,0)*100</f>
        <v>0</v>
      </c>
      <c r="K1041" s="48">
        <f>IF(D1041="",0,SUMIFS(факт_операции!$O:$O,факт_операции!$D:$D,D1041)-IF(SUMIFS(факт_операции!$Q:$Q,факт_операции!$D:$D,D1041)&lt;&gt;0,SUMIFS(факт_операции!$O:$O,факт_операции!$D:$D,D1041,факт_операции!$N:$N,операции!$H$11),0))</f>
        <v>0</v>
      </c>
      <c r="L1041" s="48">
        <f>IF(D1041="",0,SUMIFS(факт_операции!$T:$T,факт_операции!$D:$D,D1041))</f>
        <v>0</v>
      </c>
      <c r="M1041" s="86">
        <f t="shared" si="33"/>
        <v>0</v>
      </c>
      <c r="N1041" s="36"/>
      <c r="O1041" s="92"/>
      <c r="P1041" s="96"/>
    </row>
    <row r="1042" spans="1:16" x14ac:dyDescent="0.25">
      <c r="A1042" s="1"/>
      <c r="B1042" s="1"/>
      <c r="C1042" s="5">
        <f t="shared" si="34"/>
        <v>1032</v>
      </c>
      <c r="D1042" s="19" t="str">
        <f>IF(C1042&gt;MAX(БЮДЖЕТ!$C:$C),"",INDEX(БЮДЖЕТ!$P$11:$P$9415,C1042))</f>
        <v/>
      </c>
      <c r="E1042" s="22">
        <f>IF(D1042="",0,IF(COUNTIF(БЮДЖЕТ!$P:$P,D1042)=1,0,1))</f>
        <v>0</v>
      </c>
      <c r="F1042" s="19" t="str">
        <f>IF($D1042="","",INDEX(БЮДЖЕТ!$N:$N,SUMIFS(БЮДЖЕТ!$B:$B,БЮДЖЕТ!$P:$P,$D1042)))</f>
        <v/>
      </c>
      <c r="G1042" s="19" t="str">
        <f>IF($D1042="","",INDEX(БЮДЖЕТ!$X:$X,SUMIFS(БЮДЖЕТ!$B:$B,БЮДЖЕТ!$P:$P,$D1042)))</f>
        <v/>
      </c>
      <c r="H1042" s="36"/>
      <c r="I1042" s="30">
        <f>IF(D1042="",0,IF(G1042=ФИО!$Q$8,0,SUM(р_дни!$J:$J))+SUMIFS(факт_операции!$L:$L,факт_операции!$D:$D,D1042,факт_операции!$I:$I,операции!$F$8)-SUMIFS(факт_операции!$L:$L,факт_операции!$D:$D,D1042,факт_операции!$I:$I,операции!$F$9)+SUMIFS(факт_операции!$L:$L,факт_операции!$D:$D,D1042,факт_операции!$I:$I,операции!$F$10)-SUMIFS(факт_операции!$L:$L,факт_операции!$D:$D,D1042,факт_операции!$I:$I,операции!$F$11))</f>
        <v>0</v>
      </c>
      <c r="J1042" s="48">
        <f>ROUND(IF(D1042="",0,IF(SUM(р_дни!$J:$J)=0,0,(SUMIFS(БЮДЖЕТ!$V:$V,БЮДЖЕТ!$P:$P,$D1042)*IF(G1042=ФИО!$Q$8,0,SUM(р_дни!$J:$J))+SUMIFS(факт_операции!$Q:$Q,факт_операции!$D:$D,$D1042)*1000)/SUM(р_дни!$J:$J)))/100,0)*100</f>
        <v>0</v>
      </c>
      <c r="K1042" s="48">
        <f>IF(D1042="",0,SUMIFS(факт_операции!$O:$O,факт_операции!$D:$D,D1042)-IF(SUMIFS(факт_операции!$Q:$Q,факт_операции!$D:$D,D1042)&lt;&gt;0,SUMIFS(факт_операции!$O:$O,факт_операции!$D:$D,D1042,факт_операции!$N:$N,операции!$H$11),0))</f>
        <v>0</v>
      </c>
      <c r="L1042" s="48">
        <f>IF(D1042="",0,SUMIFS(факт_операции!$T:$T,факт_операции!$D:$D,D1042))</f>
        <v>0</v>
      </c>
      <c r="M1042" s="86">
        <f t="shared" si="33"/>
        <v>0</v>
      </c>
      <c r="N1042" s="36"/>
      <c r="O1042" s="92"/>
      <c r="P1042" s="96"/>
    </row>
    <row r="1043" spans="1:16" x14ac:dyDescent="0.25">
      <c r="A1043" s="1"/>
      <c r="B1043" s="1"/>
      <c r="C1043" s="5">
        <f t="shared" si="34"/>
        <v>1033</v>
      </c>
      <c r="D1043" s="19" t="str">
        <f>IF(C1043&gt;MAX(БЮДЖЕТ!$C:$C),"",INDEX(БЮДЖЕТ!$P$11:$P$9415,C1043))</f>
        <v/>
      </c>
      <c r="E1043" s="22">
        <f>IF(D1043="",0,IF(COUNTIF(БЮДЖЕТ!$P:$P,D1043)=1,0,1))</f>
        <v>0</v>
      </c>
      <c r="F1043" s="19" t="str">
        <f>IF($D1043="","",INDEX(БЮДЖЕТ!$N:$N,SUMIFS(БЮДЖЕТ!$B:$B,БЮДЖЕТ!$P:$P,$D1043)))</f>
        <v/>
      </c>
      <c r="G1043" s="19" t="str">
        <f>IF($D1043="","",INDEX(БЮДЖЕТ!$X:$X,SUMIFS(БЮДЖЕТ!$B:$B,БЮДЖЕТ!$P:$P,$D1043)))</f>
        <v/>
      </c>
      <c r="H1043" s="36"/>
      <c r="I1043" s="30">
        <f>IF(D1043="",0,IF(G1043=ФИО!$Q$8,0,SUM(р_дни!$J:$J))+SUMIFS(факт_операции!$L:$L,факт_операции!$D:$D,D1043,факт_операции!$I:$I,операции!$F$8)-SUMIFS(факт_операции!$L:$L,факт_операции!$D:$D,D1043,факт_операции!$I:$I,операции!$F$9)+SUMIFS(факт_операции!$L:$L,факт_операции!$D:$D,D1043,факт_операции!$I:$I,операции!$F$10)-SUMIFS(факт_операции!$L:$L,факт_операции!$D:$D,D1043,факт_операции!$I:$I,операции!$F$11))</f>
        <v>0</v>
      </c>
      <c r="J1043" s="48">
        <f>ROUND(IF(D1043="",0,IF(SUM(р_дни!$J:$J)=0,0,(SUMIFS(БЮДЖЕТ!$V:$V,БЮДЖЕТ!$P:$P,$D1043)*IF(G1043=ФИО!$Q$8,0,SUM(р_дни!$J:$J))+SUMIFS(факт_операции!$Q:$Q,факт_операции!$D:$D,$D1043)*1000)/SUM(р_дни!$J:$J)))/100,0)*100</f>
        <v>0</v>
      </c>
      <c r="K1043" s="48">
        <f>IF(D1043="",0,SUMIFS(факт_операции!$O:$O,факт_операции!$D:$D,D1043)-IF(SUMIFS(факт_операции!$Q:$Q,факт_операции!$D:$D,D1043)&lt;&gt;0,SUMIFS(факт_операции!$O:$O,факт_операции!$D:$D,D1043,факт_операции!$N:$N,операции!$H$11),0))</f>
        <v>0</v>
      </c>
      <c r="L1043" s="48">
        <f>IF(D1043="",0,SUMIFS(факт_операции!$T:$T,факт_операции!$D:$D,D1043))</f>
        <v>0</v>
      </c>
      <c r="M1043" s="86">
        <f t="shared" si="33"/>
        <v>0</v>
      </c>
      <c r="N1043" s="36"/>
      <c r="O1043" s="92"/>
      <c r="P1043" s="96"/>
    </row>
    <row r="1044" spans="1:16" x14ac:dyDescent="0.25">
      <c r="A1044" s="1"/>
      <c r="B1044" s="1"/>
      <c r="C1044" s="5">
        <f t="shared" si="34"/>
        <v>1034</v>
      </c>
      <c r="D1044" s="19" t="str">
        <f>IF(C1044&gt;MAX(БЮДЖЕТ!$C:$C),"",INDEX(БЮДЖЕТ!$P$11:$P$9415,C1044))</f>
        <v/>
      </c>
      <c r="E1044" s="22">
        <f>IF(D1044="",0,IF(COUNTIF(БЮДЖЕТ!$P:$P,D1044)=1,0,1))</f>
        <v>0</v>
      </c>
      <c r="F1044" s="19" t="str">
        <f>IF($D1044="","",INDEX(БЮДЖЕТ!$N:$N,SUMIFS(БЮДЖЕТ!$B:$B,БЮДЖЕТ!$P:$P,$D1044)))</f>
        <v/>
      </c>
      <c r="G1044" s="19" t="str">
        <f>IF($D1044="","",INDEX(БЮДЖЕТ!$X:$X,SUMIFS(БЮДЖЕТ!$B:$B,БЮДЖЕТ!$P:$P,$D1044)))</f>
        <v/>
      </c>
      <c r="H1044" s="36"/>
      <c r="I1044" s="30">
        <f>IF(D1044="",0,IF(G1044=ФИО!$Q$8,0,SUM(р_дни!$J:$J))+SUMIFS(факт_операции!$L:$L,факт_операции!$D:$D,D1044,факт_операции!$I:$I,операции!$F$8)-SUMIFS(факт_операции!$L:$L,факт_операции!$D:$D,D1044,факт_операции!$I:$I,операции!$F$9)+SUMIFS(факт_операции!$L:$L,факт_операции!$D:$D,D1044,факт_операции!$I:$I,операции!$F$10)-SUMIFS(факт_операции!$L:$L,факт_операции!$D:$D,D1044,факт_операции!$I:$I,операции!$F$11))</f>
        <v>0</v>
      </c>
      <c r="J1044" s="48">
        <f>ROUND(IF(D1044="",0,IF(SUM(р_дни!$J:$J)=0,0,(SUMIFS(БЮДЖЕТ!$V:$V,БЮДЖЕТ!$P:$P,$D1044)*IF(G1044=ФИО!$Q$8,0,SUM(р_дни!$J:$J))+SUMIFS(факт_операции!$Q:$Q,факт_операции!$D:$D,$D1044)*1000)/SUM(р_дни!$J:$J)))/100,0)*100</f>
        <v>0</v>
      </c>
      <c r="K1044" s="48">
        <f>IF(D1044="",0,SUMIFS(факт_операции!$O:$O,факт_операции!$D:$D,D1044)-IF(SUMIFS(факт_операции!$Q:$Q,факт_операции!$D:$D,D1044)&lt;&gt;0,SUMIFS(факт_операции!$O:$O,факт_операции!$D:$D,D1044,факт_операции!$N:$N,операции!$H$11),0))</f>
        <v>0</v>
      </c>
      <c r="L1044" s="48">
        <f>IF(D1044="",0,SUMIFS(факт_операции!$T:$T,факт_операции!$D:$D,D1044))</f>
        <v>0</v>
      </c>
      <c r="M1044" s="86">
        <f t="shared" si="33"/>
        <v>0</v>
      </c>
      <c r="N1044" s="36"/>
      <c r="O1044" s="92"/>
      <c r="P1044" s="96"/>
    </row>
    <row r="1045" spans="1:16" x14ac:dyDescent="0.25">
      <c r="A1045" s="1"/>
      <c r="B1045" s="1"/>
      <c r="C1045" s="5">
        <f t="shared" si="34"/>
        <v>1035</v>
      </c>
      <c r="D1045" s="19" t="str">
        <f>IF(C1045&gt;MAX(БЮДЖЕТ!$C:$C),"",INDEX(БЮДЖЕТ!$P$11:$P$9415,C1045))</f>
        <v/>
      </c>
      <c r="E1045" s="22">
        <f>IF(D1045="",0,IF(COUNTIF(БЮДЖЕТ!$P:$P,D1045)=1,0,1))</f>
        <v>0</v>
      </c>
      <c r="F1045" s="19" t="str">
        <f>IF($D1045="","",INDEX(БЮДЖЕТ!$N:$N,SUMIFS(БЮДЖЕТ!$B:$B,БЮДЖЕТ!$P:$P,$D1045)))</f>
        <v/>
      </c>
      <c r="G1045" s="19" t="str">
        <f>IF($D1045="","",INDEX(БЮДЖЕТ!$X:$X,SUMIFS(БЮДЖЕТ!$B:$B,БЮДЖЕТ!$P:$P,$D1045)))</f>
        <v/>
      </c>
      <c r="H1045" s="36"/>
      <c r="I1045" s="30">
        <f>IF(D1045="",0,IF(G1045=ФИО!$Q$8,0,SUM(р_дни!$J:$J))+SUMIFS(факт_операции!$L:$L,факт_операции!$D:$D,D1045,факт_операции!$I:$I,операции!$F$8)-SUMIFS(факт_операции!$L:$L,факт_операции!$D:$D,D1045,факт_операции!$I:$I,операции!$F$9)+SUMIFS(факт_операции!$L:$L,факт_операции!$D:$D,D1045,факт_операции!$I:$I,операции!$F$10)-SUMIFS(факт_операции!$L:$L,факт_операции!$D:$D,D1045,факт_операции!$I:$I,операции!$F$11))</f>
        <v>0</v>
      </c>
      <c r="J1045" s="48">
        <f>ROUND(IF(D1045="",0,IF(SUM(р_дни!$J:$J)=0,0,(SUMIFS(БЮДЖЕТ!$V:$V,БЮДЖЕТ!$P:$P,$D1045)*IF(G1045=ФИО!$Q$8,0,SUM(р_дни!$J:$J))+SUMIFS(факт_операции!$Q:$Q,факт_операции!$D:$D,$D1045)*1000)/SUM(р_дни!$J:$J)))/100,0)*100</f>
        <v>0</v>
      </c>
      <c r="K1045" s="48">
        <f>IF(D1045="",0,SUMIFS(факт_операции!$O:$O,факт_операции!$D:$D,D1045)-IF(SUMIFS(факт_операции!$Q:$Q,факт_операции!$D:$D,D1045)&lt;&gt;0,SUMIFS(факт_операции!$O:$O,факт_операции!$D:$D,D1045,факт_операции!$N:$N,операции!$H$11),0))</f>
        <v>0</v>
      </c>
      <c r="L1045" s="48">
        <f>IF(D1045="",0,SUMIFS(факт_операции!$T:$T,факт_операции!$D:$D,D1045))</f>
        <v>0</v>
      </c>
      <c r="M1045" s="86">
        <f t="shared" si="33"/>
        <v>0</v>
      </c>
      <c r="N1045" s="36"/>
      <c r="O1045" s="92"/>
      <c r="P1045" s="96"/>
    </row>
    <row r="1046" spans="1:16" x14ac:dyDescent="0.25">
      <c r="A1046" s="1"/>
      <c r="B1046" s="1"/>
      <c r="C1046" s="5">
        <f t="shared" si="34"/>
        <v>1036</v>
      </c>
      <c r="D1046" s="19" t="str">
        <f>IF(C1046&gt;MAX(БЮДЖЕТ!$C:$C),"",INDEX(БЮДЖЕТ!$P$11:$P$9415,C1046))</f>
        <v/>
      </c>
      <c r="E1046" s="22">
        <f>IF(D1046="",0,IF(COUNTIF(БЮДЖЕТ!$P:$P,D1046)=1,0,1))</f>
        <v>0</v>
      </c>
      <c r="F1046" s="19" t="str">
        <f>IF($D1046="","",INDEX(БЮДЖЕТ!$N:$N,SUMIFS(БЮДЖЕТ!$B:$B,БЮДЖЕТ!$P:$P,$D1046)))</f>
        <v/>
      </c>
      <c r="G1046" s="19" t="str">
        <f>IF($D1046="","",INDEX(БЮДЖЕТ!$X:$X,SUMIFS(БЮДЖЕТ!$B:$B,БЮДЖЕТ!$P:$P,$D1046)))</f>
        <v/>
      </c>
      <c r="H1046" s="36"/>
      <c r="I1046" s="30">
        <f>IF(D1046="",0,IF(G1046=ФИО!$Q$8,0,SUM(р_дни!$J:$J))+SUMIFS(факт_операции!$L:$L,факт_операции!$D:$D,D1046,факт_операции!$I:$I,операции!$F$8)-SUMIFS(факт_операции!$L:$L,факт_операции!$D:$D,D1046,факт_операции!$I:$I,операции!$F$9)+SUMIFS(факт_операции!$L:$L,факт_операции!$D:$D,D1046,факт_операции!$I:$I,операции!$F$10)-SUMIFS(факт_операции!$L:$L,факт_операции!$D:$D,D1046,факт_операции!$I:$I,операции!$F$11))</f>
        <v>0</v>
      </c>
      <c r="J1046" s="48">
        <f>ROUND(IF(D1046="",0,IF(SUM(р_дни!$J:$J)=0,0,(SUMIFS(БЮДЖЕТ!$V:$V,БЮДЖЕТ!$P:$P,$D1046)*IF(G1046=ФИО!$Q$8,0,SUM(р_дни!$J:$J))+SUMIFS(факт_операции!$Q:$Q,факт_операции!$D:$D,$D1046)*1000)/SUM(р_дни!$J:$J)))/100,0)*100</f>
        <v>0</v>
      </c>
      <c r="K1046" s="48">
        <f>IF(D1046="",0,SUMIFS(факт_операции!$O:$O,факт_операции!$D:$D,D1046)-IF(SUMIFS(факт_операции!$Q:$Q,факт_операции!$D:$D,D1046)&lt;&gt;0,SUMIFS(факт_операции!$O:$O,факт_операции!$D:$D,D1046,факт_операции!$N:$N,операции!$H$11),0))</f>
        <v>0</v>
      </c>
      <c r="L1046" s="48">
        <f>IF(D1046="",0,SUMIFS(факт_операции!$T:$T,факт_операции!$D:$D,D1046))</f>
        <v>0</v>
      </c>
      <c r="M1046" s="86">
        <f t="shared" si="33"/>
        <v>0</v>
      </c>
      <c r="N1046" s="36"/>
      <c r="O1046" s="92"/>
      <c r="P1046" s="96"/>
    </row>
    <row r="1047" spans="1:16" x14ac:dyDescent="0.25">
      <c r="A1047" s="1"/>
      <c r="B1047" s="1"/>
      <c r="C1047" s="5">
        <f t="shared" si="34"/>
        <v>1037</v>
      </c>
      <c r="D1047" s="19" t="str">
        <f>IF(C1047&gt;MAX(БЮДЖЕТ!$C:$C),"",INDEX(БЮДЖЕТ!$P$11:$P$9415,C1047))</f>
        <v/>
      </c>
      <c r="E1047" s="22">
        <f>IF(D1047="",0,IF(COUNTIF(БЮДЖЕТ!$P:$P,D1047)=1,0,1))</f>
        <v>0</v>
      </c>
      <c r="F1047" s="19" t="str">
        <f>IF($D1047="","",INDEX(БЮДЖЕТ!$N:$N,SUMIFS(БЮДЖЕТ!$B:$B,БЮДЖЕТ!$P:$P,$D1047)))</f>
        <v/>
      </c>
      <c r="G1047" s="19" t="str">
        <f>IF($D1047="","",INDEX(БЮДЖЕТ!$X:$X,SUMIFS(БЮДЖЕТ!$B:$B,БЮДЖЕТ!$P:$P,$D1047)))</f>
        <v/>
      </c>
      <c r="H1047" s="36"/>
      <c r="I1047" s="30">
        <f>IF(D1047="",0,IF(G1047=ФИО!$Q$8,0,SUM(р_дни!$J:$J))+SUMIFS(факт_операции!$L:$L,факт_операции!$D:$D,D1047,факт_операции!$I:$I,операции!$F$8)-SUMIFS(факт_операции!$L:$L,факт_операции!$D:$D,D1047,факт_операции!$I:$I,операции!$F$9)+SUMIFS(факт_операции!$L:$L,факт_операции!$D:$D,D1047,факт_операции!$I:$I,операции!$F$10)-SUMIFS(факт_операции!$L:$L,факт_операции!$D:$D,D1047,факт_операции!$I:$I,операции!$F$11))</f>
        <v>0</v>
      </c>
      <c r="J1047" s="48">
        <f>ROUND(IF(D1047="",0,IF(SUM(р_дни!$J:$J)=0,0,(SUMIFS(БЮДЖЕТ!$V:$V,БЮДЖЕТ!$P:$P,$D1047)*IF(G1047=ФИО!$Q$8,0,SUM(р_дни!$J:$J))+SUMIFS(факт_операции!$Q:$Q,факт_операции!$D:$D,$D1047)*1000)/SUM(р_дни!$J:$J)))/100,0)*100</f>
        <v>0</v>
      </c>
      <c r="K1047" s="48">
        <f>IF(D1047="",0,SUMIFS(факт_операции!$O:$O,факт_операции!$D:$D,D1047)-IF(SUMIFS(факт_операции!$Q:$Q,факт_операции!$D:$D,D1047)&lt;&gt;0,SUMIFS(факт_операции!$O:$O,факт_операции!$D:$D,D1047,факт_операции!$N:$N,операции!$H$11),0))</f>
        <v>0</v>
      </c>
      <c r="L1047" s="48">
        <f>IF(D1047="",0,SUMIFS(факт_операции!$T:$T,факт_операции!$D:$D,D1047))</f>
        <v>0</v>
      </c>
      <c r="M1047" s="86">
        <f t="shared" si="33"/>
        <v>0</v>
      </c>
      <c r="N1047" s="36"/>
      <c r="O1047" s="92"/>
      <c r="P1047" s="96"/>
    </row>
    <row r="1048" spans="1:16" x14ac:dyDescent="0.25">
      <c r="A1048" s="1"/>
      <c r="B1048" s="1"/>
      <c r="C1048" s="5">
        <f t="shared" si="34"/>
        <v>1038</v>
      </c>
      <c r="D1048" s="19" t="str">
        <f>IF(C1048&gt;MAX(БЮДЖЕТ!$C:$C),"",INDEX(БЮДЖЕТ!$P$11:$P$9415,C1048))</f>
        <v/>
      </c>
      <c r="E1048" s="22">
        <f>IF(D1048="",0,IF(COUNTIF(БЮДЖЕТ!$P:$P,D1048)=1,0,1))</f>
        <v>0</v>
      </c>
      <c r="F1048" s="19" t="str">
        <f>IF($D1048="","",INDEX(БЮДЖЕТ!$N:$N,SUMIFS(БЮДЖЕТ!$B:$B,БЮДЖЕТ!$P:$P,$D1048)))</f>
        <v/>
      </c>
      <c r="G1048" s="19" t="str">
        <f>IF($D1048="","",INDEX(БЮДЖЕТ!$X:$X,SUMIFS(БЮДЖЕТ!$B:$B,БЮДЖЕТ!$P:$P,$D1048)))</f>
        <v/>
      </c>
      <c r="H1048" s="36"/>
      <c r="I1048" s="30">
        <f>IF(D1048="",0,IF(G1048=ФИО!$Q$8,0,SUM(р_дни!$J:$J))+SUMIFS(факт_операции!$L:$L,факт_операции!$D:$D,D1048,факт_операции!$I:$I,операции!$F$8)-SUMIFS(факт_операции!$L:$L,факт_операции!$D:$D,D1048,факт_операции!$I:$I,операции!$F$9)+SUMIFS(факт_операции!$L:$L,факт_операции!$D:$D,D1048,факт_операции!$I:$I,операции!$F$10)-SUMIFS(факт_операции!$L:$L,факт_операции!$D:$D,D1048,факт_операции!$I:$I,операции!$F$11))</f>
        <v>0</v>
      </c>
      <c r="J1048" s="48">
        <f>ROUND(IF(D1048="",0,IF(SUM(р_дни!$J:$J)=0,0,(SUMIFS(БЮДЖЕТ!$V:$V,БЮДЖЕТ!$P:$P,$D1048)*IF(G1048=ФИО!$Q$8,0,SUM(р_дни!$J:$J))+SUMIFS(факт_операции!$Q:$Q,факт_операции!$D:$D,$D1048)*1000)/SUM(р_дни!$J:$J)))/100,0)*100</f>
        <v>0</v>
      </c>
      <c r="K1048" s="48">
        <f>IF(D1048="",0,SUMIFS(факт_операции!$O:$O,факт_операции!$D:$D,D1048)-IF(SUMIFS(факт_операции!$Q:$Q,факт_операции!$D:$D,D1048)&lt;&gt;0,SUMIFS(факт_операции!$O:$O,факт_операции!$D:$D,D1048,факт_операции!$N:$N,операции!$H$11),0))</f>
        <v>0</v>
      </c>
      <c r="L1048" s="48">
        <f>IF(D1048="",0,SUMIFS(факт_операции!$T:$T,факт_операции!$D:$D,D1048))</f>
        <v>0</v>
      </c>
      <c r="M1048" s="86">
        <f t="shared" si="33"/>
        <v>0</v>
      </c>
      <c r="N1048" s="36"/>
      <c r="O1048" s="92"/>
      <c r="P1048" s="96"/>
    </row>
    <row r="1049" spans="1:16" x14ac:dyDescent="0.25">
      <c r="A1049" s="1"/>
      <c r="B1049" s="1"/>
      <c r="C1049" s="5">
        <f t="shared" si="34"/>
        <v>1039</v>
      </c>
      <c r="D1049" s="19" t="str">
        <f>IF(C1049&gt;MAX(БЮДЖЕТ!$C:$C),"",INDEX(БЮДЖЕТ!$P$11:$P$9415,C1049))</f>
        <v/>
      </c>
      <c r="E1049" s="22">
        <f>IF(D1049="",0,IF(COUNTIF(БЮДЖЕТ!$P:$P,D1049)=1,0,1))</f>
        <v>0</v>
      </c>
      <c r="F1049" s="19" t="str">
        <f>IF($D1049="","",INDEX(БЮДЖЕТ!$N:$N,SUMIFS(БЮДЖЕТ!$B:$B,БЮДЖЕТ!$P:$P,$D1049)))</f>
        <v/>
      </c>
      <c r="G1049" s="19" t="str">
        <f>IF($D1049="","",INDEX(БЮДЖЕТ!$X:$X,SUMIFS(БЮДЖЕТ!$B:$B,БЮДЖЕТ!$P:$P,$D1049)))</f>
        <v/>
      </c>
      <c r="H1049" s="36"/>
      <c r="I1049" s="30">
        <f>IF(D1049="",0,IF(G1049=ФИО!$Q$8,0,SUM(р_дни!$J:$J))+SUMIFS(факт_операции!$L:$L,факт_операции!$D:$D,D1049,факт_операции!$I:$I,операции!$F$8)-SUMIFS(факт_операции!$L:$L,факт_операции!$D:$D,D1049,факт_операции!$I:$I,операции!$F$9)+SUMIFS(факт_операции!$L:$L,факт_операции!$D:$D,D1049,факт_операции!$I:$I,операции!$F$10)-SUMIFS(факт_операции!$L:$L,факт_операции!$D:$D,D1049,факт_операции!$I:$I,операции!$F$11))</f>
        <v>0</v>
      </c>
      <c r="J1049" s="48">
        <f>ROUND(IF(D1049="",0,IF(SUM(р_дни!$J:$J)=0,0,(SUMIFS(БЮДЖЕТ!$V:$V,БЮДЖЕТ!$P:$P,$D1049)*IF(G1049=ФИО!$Q$8,0,SUM(р_дни!$J:$J))+SUMIFS(факт_операции!$Q:$Q,факт_операции!$D:$D,$D1049)*1000)/SUM(р_дни!$J:$J)))/100,0)*100</f>
        <v>0</v>
      </c>
      <c r="K1049" s="48">
        <f>IF(D1049="",0,SUMIFS(факт_операции!$O:$O,факт_операции!$D:$D,D1049)-IF(SUMIFS(факт_операции!$Q:$Q,факт_операции!$D:$D,D1049)&lt;&gt;0,SUMIFS(факт_операции!$O:$O,факт_операции!$D:$D,D1049,факт_операции!$N:$N,операции!$H$11),0))</f>
        <v>0</v>
      </c>
      <c r="L1049" s="48">
        <f>IF(D1049="",0,SUMIFS(факт_операции!$T:$T,факт_операции!$D:$D,D1049))</f>
        <v>0</v>
      </c>
      <c r="M1049" s="86">
        <f t="shared" si="33"/>
        <v>0</v>
      </c>
      <c r="N1049" s="36"/>
      <c r="O1049" s="92"/>
      <c r="P1049" s="96"/>
    </row>
    <row r="1050" spans="1:16" x14ac:dyDescent="0.25">
      <c r="A1050" s="1"/>
      <c r="B1050" s="1"/>
      <c r="C1050" s="5">
        <f t="shared" si="34"/>
        <v>1040</v>
      </c>
      <c r="D1050" s="19" t="str">
        <f>IF(C1050&gt;MAX(БЮДЖЕТ!$C:$C),"",INDEX(БЮДЖЕТ!$P$11:$P$9415,C1050))</f>
        <v/>
      </c>
      <c r="E1050" s="22">
        <f>IF(D1050="",0,IF(COUNTIF(БЮДЖЕТ!$P:$P,D1050)=1,0,1))</f>
        <v>0</v>
      </c>
      <c r="F1050" s="19" t="str">
        <f>IF($D1050="","",INDEX(БЮДЖЕТ!$N:$N,SUMIFS(БЮДЖЕТ!$B:$B,БЮДЖЕТ!$P:$P,$D1050)))</f>
        <v/>
      </c>
      <c r="G1050" s="19" t="str">
        <f>IF($D1050="","",INDEX(БЮДЖЕТ!$X:$X,SUMIFS(БЮДЖЕТ!$B:$B,БЮДЖЕТ!$P:$P,$D1050)))</f>
        <v/>
      </c>
      <c r="H1050" s="36"/>
      <c r="I1050" s="30">
        <f>IF(D1050="",0,IF(G1050=ФИО!$Q$8,0,SUM(р_дни!$J:$J))+SUMIFS(факт_операции!$L:$L,факт_операции!$D:$D,D1050,факт_операции!$I:$I,операции!$F$8)-SUMIFS(факт_операции!$L:$L,факт_операции!$D:$D,D1050,факт_операции!$I:$I,операции!$F$9)+SUMIFS(факт_операции!$L:$L,факт_операции!$D:$D,D1050,факт_операции!$I:$I,операции!$F$10)-SUMIFS(факт_операции!$L:$L,факт_операции!$D:$D,D1050,факт_операции!$I:$I,операции!$F$11))</f>
        <v>0</v>
      </c>
      <c r="J1050" s="48">
        <f>ROUND(IF(D1050="",0,IF(SUM(р_дни!$J:$J)=0,0,(SUMIFS(БЮДЖЕТ!$V:$V,БЮДЖЕТ!$P:$P,$D1050)*IF(G1050=ФИО!$Q$8,0,SUM(р_дни!$J:$J))+SUMIFS(факт_операции!$Q:$Q,факт_операции!$D:$D,$D1050)*1000)/SUM(р_дни!$J:$J)))/100,0)*100</f>
        <v>0</v>
      </c>
      <c r="K1050" s="48">
        <f>IF(D1050="",0,SUMIFS(факт_операции!$O:$O,факт_операции!$D:$D,D1050)-IF(SUMIFS(факт_операции!$Q:$Q,факт_операции!$D:$D,D1050)&lt;&gt;0,SUMIFS(факт_операции!$O:$O,факт_операции!$D:$D,D1050,факт_операции!$N:$N,операции!$H$11),0))</f>
        <v>0</v>
      </c>
      <c r="L1050" s="48">
        <f>IF(D1050="",0,SUMIFS(факт_операции!$T:$T,факт_операции!$D:$D,D1050))</f>
        <v>0</v>
      </c>
      <c r="M1050" s="86">
        <f t="shared" si="33"/>
        <v>0</v>
      </c>
      <c r="N1050" s="36"/>
      <c r="O1050" s="92"/>
      <c r="P1050" s="96"/>
    </row>
    <row r="1051" spans="1:16" x14ac:dyDescent="0.25">
      <c r="A1051" s="1"/>
      <c r="B1051" s="1"/>
      <c r="C1051" s="5">
        <f t="shared" si="34"/>
        <v>1041</v>
      </c>
      <c r="D1051" s="19" t="str">
        <f>IF(C1051&gt;MAX(БЮДЖЕТ!$C:$C),"",INDEX(БЮДЖЕТ!$P$11:$P$9415,C1051))</f>
        <v/>
      </c>
      <c r="E1051" s="22">
        <f>IF(D1051="",0,IF(COUNTIF(БЮДЖЕТ!$P:$P,D1051)=1,0,1))</f>
        <v>0</v>
      </c>
      <c r="F1051" s="19" t="str">
        <f>IF($D1051="","",INDEX(БЮДЖЕТ!$N:$N,SUMIFS(БЮДЖЕТ!$B:$B,БЮДЖЕТ!$P:$P,$D1051)))</f>
        <v/>
      </c>
      <c r="G1051" s="19" t="str">
        <f>IF($D1051="","",INDEX(БЮДЖЕТ!$X:$X,SUMIFS(БЮДЖЕТ!$B:$B,БЮДЖЕТ!$P:$P,$D1051)))</f>
        <v/>
      </c>
      <c r="H1051" s="36"/>
      <c r="I1051" s="30">
        <f>IF(D1051="",0,IF(G1051=ФИО!$Q$8,0,SUM(р_дни!$J:$J))+SUMIFS(факт_операции!$L:$L,факт_операции!$D:$D,D1051,факт_операции!$I:$I,операции!$F$8)-SUMIFS(факт_операции!$L:$L,факт_операции!$D:$D,D1051,факт_операции!$I:$I,операции!$F$9)+SUMIFS(факт_операции!$L:$L,факт_операции!$D:$D,D1051,факт_операции!$I:$I,операции!$F$10)-SUMIFS(факт_операции!$L:$L,факт_операции!$D:$D,D1051,факт_операции!$I:$I,операции!$F$11))</f>
        <v>0</v>
      </c>
      <c r="J1051" s="48">
        <f>ROUND(IF(D1051="",0,IF(SUM(р_дни!$J:$J)=0,0,(SUMIFS(БЮДЖЕТ!$V:$V,БЮДЖЕТ!$P:$P,$D1051)*IF(G1051=ФИО!$Q$8,0,SUM(р_дни!$J:$J))+SUMIFS(факт_операции!$Q:$Q,факт_операции!$D:$D,$D1051)*1000)/SUM(р_дни!$J:$J)))/100,0)*100</f>
        <v>0</v>
      </c>
      <c r="K1051" s="48">
        <f>IF(D1051="",0,SUMIFS(факт_операции!$O:$O,факт_операции!$D:$D,D1051)-IF(SUMIFS(факт_операции!$Q:$Q,факт_операции!$D:$D,D1051)&lt;&gt;0,SUMIFS(факт_операции!$O:$O,факт_операции!$D:$D,D1051,факт_операции!$N:$N,операции!$H$11),0))</f>
        <v>0</v>
      </c>
      <c r="L1051" s="48">
        <f>IF(D1051="",0,SUMIFS(факт_операции!$T:$T,факт_операции!$D:$D,D1051))</f>
        <v>0</v>
      </c>
      <c r="M1051" s="86">
        <f t="shared" si="33"/>
        <v>0</v>
      </c>
      <c r="N1051" s="36"/>
      <c r="O1051" s="92"/>
      <c r="P1051" s="96"/>
    </row>
    <row r="1052" spans="1:16" x14ac:dyDescent="0.25">
      <c r="A1052" s="1"/>
      <c r="B1052" s="1"/>
      <c r="C1052" s="5">
        <f t="shared" si="34"/>
        <v>1042</v>
      </c>
      <c r="D1052" s="19" t="str">
        <f>IF(C1052&gt;MAX(БЮДЖЕТ!$C:$C),"",INDEX(БЮДЖЕТ!$P$11:$P$9415,C1052))</f>
        <v/>
      </c>
      <c r="E1052" s="22">
        <f>IF(D1052="",0,IF(COUNTIF(БЮДЖЕТ!$P:$P,D1052)=1,0,1))</f>
        <v>0</v>
      </c>
      <c r="F1052" s="19" t="str">
        <f>IF($D1052="","",INDEX(БЮДЖЕТ!$N:$N,SUMIFS(БЮДЖЕТ!$B:$B,БЮДЖЕТ!$P:$P,$D1052)))</f>
        <v/>
      </c>
      <c r="G1052" s="19" t="str">
        <f>IF($D1052="","",INDEX(БЮДЖЕТ!$X:$X,SUMIFS(БЮДЖЕТ!$B:$B,БЮДЖЕТ!$P:$P,$D1052)))</f>
        <v/>
      </c>
      <c r="H1052" s="36"/>
      <c r="I1052" s="30">
        <f>IF(D1052="",0,IF(G1052=ФИО!$Q$8,0,SUM(р_дни!$J:$J))+SUMIFS(факт_операции!$L:$L,факт_операции!$D:$D,D1052,факт_операции!$I:$I,операции!$F$8)-SUMIFS(факт_операции!$L:$L,факт_операции!$D:$D,D1052,факт_операции!$I:$I,операции!$F$9)+SUMIFS(факт_операции!$L:$L,факт_операции!$D:$D,D1052,факт_операции!$I:$I,операции!$F$10)-SUMIFS(факт_операции!$L:$L,факт_операции!$D:$D,D1052,факт_операции!$I:$I,операции!$F$11))</f>
        <v>0</v>
      </c>
      <c r="J1052" s="48">
        <f>ROUND(IF(D1052="",0,IF(SUM(р_дни!$J:$J)=0,0,(SUMIFS(БЮДЖЕТ!$V:$V,БЮДЖЕТ!$P:$P,$D1052)*IF(G1052=ФИО!$Q$8,0,SUM(р_дни!$J:$J))+SUMIFS(факт_операции!$Q:$Q,факт_операции!$D:$D,$D1052)*1000)/SUM(р_дни!$J:$J)))/100,0)*100</f>
        <v>0</v>
      </c>
      <c r="K1052" s="48">
        <f>IF(D1052="",0,SUMIFS(факт_операции!$O:$O,факт_операции!$D:$D,D1052)-IF(SUMIFS(факт_операции!$Q:$Q,факт_операции!$D:$D,D1052)&lt;&gt;0,SUMIFS(факт_операции!$O:$O,факт_операции!$D:$D,D1052,факт_операции!$N:$N,операции!$H$11),0))</f>
        <v>0</v>
      </c>
      <c r="L1052" s="48">
        <f>IF(D1052="",0,SUMIFS(факт_операции!$T:$T,факт_операции!$D:$D,D1052))</f>
        <v>0</v>
      </c>
      <c r="M1052" s="86">
        <f t="shared" si="33"/>
        <v>0</v>
      </c>
      <c r="N1052" s="36"/>
      <c r="O1052" s="92"/>
      <c r="P1052" s="96"/>
    </row>
    <row r="1053" spans="1:16" x14ac:dyDescent="0.25">
      <c r="A1053" s="1"/>
      <c r="B1053" s="1"/>
      <c r="C1053" s="5">
        <f t="shared" si="34"/>
        <v>1043</v>
      </c>
      <c r="D1053" s="19" t="str">
        <f>IF(C1053&gt;MAX(БЮДЖЕТ!$C:$C),"",INDEX(БЮДЖЕТ!$P$11:$P$9415,C1053))</f>
        <v/>
      </c>
      <c r="E1053" s="22">
        <f>IF(D1053="",0,IF(COUNTIF(БЮДЖЕТ!$P:$P,D1053)=1,0,1))</f>
        <v>0</v>
      </c>
      <c r="F1053" s="19" t="str">
        <f>IF($D1053="","",INDEX(БЮДЖЕТ!$N:$N,SUMIFS(БЮДЖЕТ!$B:$B,БЮДЖЕТ!$P:$P,$D1053)))</f>
        <v/>
      </c>
      <c r="G1053" s="19" t="str">
        <f>IF($D1053="","",INDEX(БЮДЖЕТ!$X:$X,SUMIFS(БЮДЖЕТ!$B:$B,БЮДЖЕТ!$P:$P,$D1053)))</f>
        <v/>
      </c>
      <c r="H1053" s="36"/>
      <c r="I1053" s="30">
        <f>IF(D1053="",0,IF(G1053=ФИО!$Q$8,0,SUM(р_дни!$J:$J))+SUMIFS(факт_операции!$L:$L,факт_операции!$D:$D,D1053,факт_операции!$I:$I,операции!$F$8)-SUMIFS(факт_операции!$L:$L,факт_операции!$D:$D,D1053,факт_операции!$I:$I,операции!$F$9)+SUMIFS(факт_операции!$L:$L,факт_операции!$D:$D,D1053,факт_операции!$I:$I,операции!$F$10)-SUMIFS(факт_операции!$L:$L,факт_операции!$D:$D,D1053,факт_операции!$I:$I,операции!$F$11))</f>
        <v>0</v>
      </c>
      <c r="J1053" s="48">
        <f>ROUND(IF(D1053="",0,IF(SUM(р_дни!$J:$J)=0,0,(SUMIFS(БЮДЖЕТ!$V:$V,БЮДЖЕТ!$P:$P,$D1053)*IF(G1053=ФИО!$Q$8,0,SUM(р_дни!$J:$J))+SUMIFS(факт_операции!$Q:$Q,факт_операции!$D:$D,$D1053)*1000)/SUM(р_дни!$J:$J)))/100,0)*100</f>
        <v>0</v>
      </c>
      <c r="K1053" s="48">
        <f>IF(D1053="",0,SUMIFS(факт_операции!$O:$O,факт_операции!$D:$D,D1053)-IF(SUMIFS(факт_операции!$Q:$Q,факт_операции!$D:$D,D1053)&lt;&gt;0,SUMIFS(факт_операции!$O:$O,факт_операции!$D:$D,D1053,факт_операции!$N:$N,операции!$H$11),0))</f>
        <v>0</v>
      </c>
      <c r="L1053" s="48">
        <f>IF(D1053="",0,SUMIFS(факт_операции!$T:$T,факт_операции!$D:$D,D1053))</f>
        <v>0</v>
      </c>
      <c r="M1053" s="86">
        <f t="shared" si="33"/>
        <v>0</v>
      </c>
      <c r="N1053" s="36"/>
      <c r="O1053" s="92"/>
      <c r="P1053" s="96"/>
    </row>
    <row r="1054" spans="1:16" x14ac:dyDescent="0.25">
      <c r="A1054" s="1"/>
      <c r="B1054" s="1"/>
      <c r="C1054" s="5">
        <f t="shared" si="34"/>
        <v>1044</v>
      </c>
      <c r="D1054" s="19" t="str">
        <f>IF(C1054&gt;MAX(БЮДЖЕТ!$C:$C),"",INDEX(БЮДЖЕТ!$P$11:$P$9415,C1054))</f>
        <v/>
      </c>
      <c r="E1054" s="22">
        <f>IF(D1054="",0,IF(COUNTIF(БЮДЖЕТ!$P:$P,D1054)=1,0,1))</f>
        <v>0</v>
      </c>
      <c r="F1054" s="19" t="str">
        <f>IF($D1054="","",INDEX(БЮДЖЕТ!$N:$N,SUMIFS(БЮДЖЕТ!$B:$B,БЮДЖЕТ!$P:$P,$D1054)))</f>
        <v/>
      </c>
      <c r="G1054" s="19" t="str">
        <f>IF($D1054="","",INDEX(БЮДЖЕТ!$X:$X,SUMIFS(БЮДЖЕТ!$B:$B,БЮДЖЕТ!$P:$P,$D1054)))</f>
        <v/>
      </c>
      <c r="H1054" s="36"/>
      <c r="I1054" s="30">
        <f>IF(D1054="",0,IF(G1054=ФИО!$Q$8,0,SUM(р_дни!$J:$J))+SUMIFS(факт_операции!$L:$L,факт_операции!$D:$D,D1054,факт_операции!$I:$I,операции!$F$8)-SUMIFS(факт_операции!$L:$L,факт_операции!$D:$D,D1054,факт_операции!$I:$I,операции!$F$9)+SUMIFS(факт_операции!$L:$L,факт_операции!$D:$D,D1054,факт_операции!$I:$I,операции!$F$10)-SUMIFS(факт_операции!$L:$L,факт_операции!$D:$D,D1054,факт_операции!$I:$I,операции!$F$11))</f>
        <v>0</v>
      </c>
      <c r="J1054" s="48">
        <f>ROUND(IF(D1054="",0,IF(SUM(р_дни!$J:$J)=0,0,(SUMIFS(БЮДЖЕТ!$V:$V,БЮДЖЕТ!$P:$P,$D1054)*IF(G1054=ФИО!$Q$8,0,SUM(р_дни!$J:$J))+SUMIFS(факт_операции!$Q:$Q,факт_операции!$D:$D,$D1054)*1000)/SUM(р_дни!$J:$J)))/100,0)*100</f>
        <v>0</v>
      </c>
      <c r="K1054" s="48">
        <f>IF(D1054="",0,SUMIFS(факт_операции!$O:$O,факт_операции!$D:$D,D1054)-IF(SUMIFS(факт_операции!$Q:$Q,факт_операции!$D:$D,D1054)&lt;&gt;0,SUMIFS(факт_операции!$O:$O,факт_операции!$D:$D,D1054,факт_операции!$N:$N,операции!$H$11),0))</f>
        <v>0</v>
      </c>
      <c r="L1054" s="48">
        <f>IF(D1054="",0,SUMIFS(факт_операции!$T:$T,факт_операции!$D:$D,D1054))</f>
        <v>0</v>
      </c>
      <c r="M1054" s="86">
        <f t="shared" si="33"/>
        <v>0</v>
      </c>
      <c r="N1054" s="36"/>
      <c r="O1054" s="92"/>
      <c r="P1054" s="96"/>
    </row>
    <row r="1055" spans="1:16" x14ac:dyDescent="0.25">
      <c r="A1055" s="1"/>
      <c r="B1055" s="1"/>
      <c r="C1055" s="5">
        <f t="shared" si="34"/>
        <v>1045</v>
      </c>
      <c r="D1055" s="19" t="str">
        <f>IF(C1055&gt;MAX(БЮДЖЕТ!$C:$C),"",INDEX(БЮДЖЕТ!$P$11:$P$9415,C1055))</f>
        <v/>
      </c>
      <c r="E1055" s="22">
        <f>IF(D1055="",0,IF(COUNTIF(БЮДЖЕТ!$P:$P,D1055)=1,0,1))</f>
        <v>0</v>
      </c>
      <c r="F1055" s="19" t="str">
        <f>IF($D1055="","",INDEX(БЮДЖЕТ!$N:$N,SUMIFS(БЮДЖЕТ!$B:$B,БЮДЖЕТ!$P:$P,$D1055)))</f>
        <v/>
      </c>
      <c r="G1055" s="19" t="str">
        <f>IF($D1055="","",INDEX(БЮДЖЕТ!$X:$X,SUMIFS(БЮДЖЕТ!$B:$B,БЮДЖЕТ!$P:$P,$D1055)))</f>
        <v/>
      </c>
      <c r="H1055" s="36"/>
      <c r="I1055" s="30">
        <f>IF(D1055="",0,IF(G1055=ФИО!$Q$8,0,SUM(р_дни!$J:$J))+SUMIFS(факт_операции!$L:$L,факт_операции!$D:$D,D1055,факт_операции!$I:$I,операции!$F$8)-SUMIFS(факт_операции!$L:$L,факт_операции!$D:$D,D1055,факт_операции!$I:$I,операции!$F$9)+SUMIFS(факт_операции!$L:$L,факт_операции!$D:$D,D1055,факт_операции!$I:$I,операции!$F$10)-SUMIFS(факт_операции!$L:$L,факт_операции!$D:$D,D1055,факт_операции!$I:$I,операции!$F$11))</f>
        <v>0</v>
      </c>
      <c r="J1055" s="48">
        <f>ROUND(IF(D1055="",0,IF(SUM(р_дни!$J:$J)=0,0,(SUMIFS(БЮДЖЕТ!$V:$V,БЮДЖЕТ!$P:$P,$D1055)*IF(G1055=ФИО!$Q$8,0,SUM(р_дни!$J:$J))+SUMIFS(факт_операции!$Q:$Q,факт_операции!$D:$D,$D1055)*1000)/SUM(р_дни!$J:$J)))/100,0)*100</f>
        <v>0</v>
      </c>
      <c r="K1055" s="48">
        <f>IF(D1055="",0,SUMIFS(факт_операции!$O:$O,факт_операции!$D:$D,D1055)-IF(SUMIFS(факт_операции!$Q:$Q,факт_операции!$D:$D,D1055)&lt;&gt;0,SUMIFS(факт_операции!$O:$O,факт_операции!$D:$D,D1055,факт_операции!$N:$N,операции!$H$11),0))</f>
        <v>0</v>
      </c>
      <c r="L1055" s="48">
        <f>IF(D1055="",0,SUMIFS(факт_операции!$T:$T,факт_операции!$D:$D,D1055))</f>
        <v>0</v>
      </c>
      <c r="M1055" s="86">
        <f t="shared" si="33"/>
        <v>0</v>
      </c>
      <c r="N1055" s="36"/>
      <c r="O1055" s="92"/>
      <c r="P1055" s="96"/>
    </row>
    <row r="1056" spans="1:16" x14ac:dyDescent="0.25">
      <c r="A1056" s="1"/>
      <c r="B1056" s="1"/>
      <c r="C1056" s="5">
        <f t="shared" si="34"/>
        <v>1046</v>
      </c>
      <c r="D1056" s="19" t="str">
        <f>IF(C1056&gt;MAX(БЮДЖЕТ!$C:$C),"",INDEX(БЮДЖЕТ!$P$11:$P$9415,C1056))</f>
        <v/>
      </c>
      <c r="E1056" s="22">
        <f>IF(D1056="",0,IF(COUNTIF(БЮДЖЕТ!$P:$P,D1056)=1,0,1))</f>
        <v>0</v>
      </c>
      <c r="F1056" s="19" t="str">
        <f>IF($D1056="","",INDEX(БЮДЖЕТ!$N:$N,SUMIFS(БЮДЖЕТ!$B:$B,БЮДЖЕТ!$P:$P,$D1056)))</f>
        <v/>
      </c>
      <c r="G1056" s="19" t="str">
        <f>IF($D1056="","",INDEX(БЮДЖЕТ!$X:$X,SUMIFS(БЮДЖЕТ!$B:$B,БЮДЖЕТ!$P:$P,$D1056)))</f>
        <v/>
      </c>
      <c r="H1056" s="36"/>
      <c r="I1056" s="30">
        <f>IF(D1056="",0,IF(G1056=ФИО!$Q$8,0,SUM(р_дни!$J:$J))+SUMIFS(факт_операции!$L:$L,факт_операции!$D:$D,D1056,факт_операции!$I:$I,операции!$F$8)-SUMIFS(факт_операции!$L:$L,факт_операции!$D:$D,D1056,факт_операции!$I:$I,операции!$F$9)+SUMIFS(факт_операции!$L:$L,факт_операции!$D:$D,D1056,факт_операции!$I:$I,операции!$F$10)-SUMIFS(факт_операции!$L:$L,факт_операции!$D:$D,D1056,факт_операции!$I:$I,операции!$F$11))</f>
        <v>0</v>
      </c>
      <c r="J1056" s="48">
        <f>ROUND(IF(D1056="",0,IF(SUM(р_дни!$J:$J)=0,0,(SUMIFS(БЮДЖЕТ!$V:$V,БЮДЖЕТ!$P:$P,$D1056)*IF(G1056=ФИО!$Q$8,0,SUM(р_дни!$J:$J))+SUMIFS(факт_операции!$Q:$Q,факт_операции!$D:$D,$D1056)*1000)/SUM(р_дни!$J:$J)))/100,0)*100</f>
        <v>0</v>
      </c>
      <c r="K1056" s="48">
        <f>IF(D1056="",0,SUMIFS(факт_операции!$O:$O,факт_операции!$D:$D,D1056)-IF(SUMIFS(факт_операции!$Q:$Q,факт_операции!$D:$D,D1056)&lt;&gt;0,SUMIFS(факт_операции!$O:$O,факт_операции!$D:$D,D1056,факт_операции!$N:$N,операции!$H$11),0))</f>
        <v>0</v>
      </c>
      <c r="L1056" s="48">
        <f>IF(D1056="",0,SUMIFS(факт_операции!$T:$T,факт_операции!$D:$D,D1056))</f>
        <v>0</v>
      </c>
      <c r="M1056" s="86">
        <f t="shared" si="33"/>
        <v>0</v>
      </c>
      <c r="N1056" s="36"/>
      <c r="O1056" s="92"/>
      <c r="P1056" s="96"/>
    </row>
    <row r="1057" spans="1:16" x14ac:dyDescent="0.25">
      <c r="A1057" s="1"/>
      <c r="B1057" s="1"/>
      <c r="C1057" s="5">
        <f t="shared" si="34"/>
        <v>1047</v>
      </c>
      <c r="D1057" s="19" t="str">
        <f>IF(C1057&gt;MAX(БЮДЖЕТ!$C:$C),"",INDEX(БЮДЖЕТ!$P$11:$P$9415,C1057))</f>
        <v/>
      </c>
      <c r="E1057" s="22">
        <f>IF(D1057="",0,IF(COUNTIF(БЮДЖЕТ!$P:$P,D1057)=1,0,1))</f>
        <v>0</v>
      </c>
      <c r="F1057" s="19" t="str">
        <f>IF($D1057="","",INDEX(БЮДЖЕТ!$N:$N,SUMIFS(БЮДЖЕТ!$B:$B,БЮДЖЕТ!$P:$P,$D1057)))</f>
        <v/>
      </c>
      <c r="G1057" s="19" t="str">
        <f>IF($D1057="","",INDEX(БЮДЖЕТ!$X:$X,SUMIFS(БЮДЖЕТ!$B:$B,БЮДЖЕТ!$P:$P,$D1057)))</f>
        <v/>
      </c>
      <c r="H1057" s="36"/>
      <c r="I1057" s="30">
        <f>IF(D1057="",0,IF(G1057=ФИО!$Q$8,0,SUM(р_дни!$J:$J))+SUMIFS(факт_операции!$L:$L,факт_операции!$D:$D,D1057,факт_операции!$I:$I,операции!$F$8)-SUMIFS(факт_операции!$L:$L,факт_операции!$D:$D,D1057,факт_операции!$I:$I,операции!$F$9)+SUMIFS(факт_операции!$L:$L,факт_операции!$D:$D,D1057,факт_операции!$I:$I,операции!$F$10)-SUMIFS(факт_операции!$L:$L,факт_операции!$D:$D,D1057,факт_операции!$I:$I,операции!$F$11))</f>
        <v>0</v>
      </c>
      <c r="J1057" s="48">
        <f>ROUND(IF(D1057="",0,IF(SUM(р_дни!$J:$J)=0,0,(SUMIFS(БЮДЖЕТ!$V:$V,БЮДЖЕТ!$P:$P,$D1057)*IF(G1057=ФИО!$Q$8,0,SUM(р_дни!$J:$J))+SUMIFS(факт_операции!$Q:$Q,факт_операции!$D:$D,$D1057)*1000)/SUM(р_дни!$J:$J)))/100,0)*100</f>
        <v>0</v>
      </c>
      <c r="K1057" s="48">
        <f>IF(D1057="",0,SUMIFS(факт_операции!$O:$O,факт_операции!$D:$D,D1057)-IF(SUMIFS(факт_операции!$Q:$Q,факт_операции!$D:$D,D1057)&lt;&gt;0,SUMIFS(факт_операции!$O:$O,факт_операции!$D:$D,D1057,факт_операции!$N:$N,операции!$H$11),0))</f>
        <v>0</v>
      </c>
      <c r="L1057" s="48">
        <f>IF(D1057="",0,SUMIFS(факт_операции!$T:$T,факт_операции!$D:$D,D1057))</f>
        <v>0</v>
      </c>
      <c r="M1057" s="86">
        <f t="shared" si="33"/>
        <v>0</v>
      </c>
      <c r="N1057" s="36"/>
      <c r="O1057" s="92"/>
      <c r="P1057" s="96"/>
    </row>
    <row r="1058" spans="1:16" x14ac:dyDescent="0.25">
      <c r="A1058" s="1"/>
      <c r="B1058" s="1"/>
      <c r="C1058" s="5">
        <f t="shared" si="34"/>
        <v>1048</v>
      </c>
      <c r="D1058" s="19" t="str">
        <f>IF(C1058&gt;MAX(БЮДЖЕТ!$C:$C),"",INDEX(БЮДЖЕТ!$P$11:$P$9415,C1058))</f>
        <v/>
      </c>
      <c r="E1058" s="22">
        <f>IF(D1058="",0,IF(COUNTIF(БЮДЖЕТ!$P:$P,D1058)=1,0,1))</f>
        <v>0</v>
      </c>
      <c r="F1058" s="19" t="str">
        <f>IF($D1058="","",INDEX(БЮДЖЕТ!$N:$N,SUMIFS(БЮДЖЕТ!$B:$B,БЮДЖЕТ!$P:$P,$D1058)))</f>
        <v/>
      </c>
      <c r="G1058" s="19" t="str">
        <f>IF($D1058="","",INDEX(БЮДЖЕТ!$X:$X,SUMIFS(БЮДЖЕТ!$B:$B,БЮДЖЕТ!$P:$P,$D1058)))</f>
        <v/>
      </c>
      <c r="H1058" s="36"/>
      <c r="I1058" s="30">
        <f>IF(D1058="",0,IF(G1058=ФИО!$Q$8,0,SUM(р_дни!$J:$J))+SUMIFS(факт_операции!$L:$L,факт_операции!$D:$D,D1058,факт_операции!$I:$I,операции!$F$8)-SUMIFS(факт_операции!$L:$L,факт_операции!$D:$D,D1058,факт_операции!$I:$I,операции!$F$9)+SUMIFS(факт_операции!$L:$L,факт_операции!$D:$D,D1058,факт_операции!$I:$I,операции!$F$10)-SUMIFS(факт_операции!$L:$L,факт_операции!$D:$D,D1058,факт_операции!$I:$I,операции!$F$11))</f>
        <v>0</v>
      </c>
      <c r="J1058" s="48">
        <f>ROUND(IF(D1058="",0,IF(SUM(р_дни!$J:$J)=0,0,(SUMIFS(БЮДЖЕТ!$V:$V,БЮДЖЕТ!$P:$P,$D1058)*IF(G1058=ФИО!$Q$8,0,SUM(р_дни!$J:$J))+SUMIFS(факт_операции!$Q:$Q,факт_операции!$D:$D,$D1058)*1000)/SUM(р_дни!$J:$J)))/100,0)*100</f>
        <v>0</v>
      </c>
      <c r="K1058" s="48">
        <f>IF(D1058="",0,SUMIFS(факт_операции!$O:$O,факт_операции!$D:$D,D1058)-IF(SUMIFS(факт_операции!$Q:$Q,факт_операции!$D:$D,D1058)&lt;&gt;0,SUMIFS(факт_операции!$O:$O,факт_операции!$D:$D,D1058,факт_операции!$N:$N,операции!$H$11),0))</f>
        <v>0</v>
      </c>
      <c r="L1058" s="48">
        <f>IF(D1058="",0,SUMIFS(факт_операции!$T:$T,факт_операции!$D:$D,D1058))</f>
        <v>0</v>
      </c>
      <c r="M1058" s="86">
        <f t="shared" si="33"/>
        <v>0</v>
      </c>
      <c r="N1058" s="36"/>
      <c r="O1058" s="92"/>
      <c r="P1058" s="96"/>
    </row>
    <row r="1059" spans="1:16" x14ac:dyDescent="0.25">
      <c r="A1059" s="1"/>
      <c r="B1059" s="1"/>
      <c r="C1059" s="5">
        <f t="shared" si="34"/>
        <v>1049</v>
      </c>
      <c r="D1059" s="19" t="str">
        <f>IF(C1059&gt;MAX(БЮДЖЕТ!$C:$C),"",INDEX(БЮДЖЕТ!$P$11:$P$9415,C1059))</f>
        <v/>
      </c>
      <c r="E1059" s="22">
        <f>IF(D1059="",0,IF(COUNTIF(БЮДЖЕТ!$P:$P,D1059)=1,0,1))</f>
        <v>0</v>
      </c>
      <c r="F1059" s="19" t="str">
        <f>IF($D1059="","",INDEX(БЮДЖЕТ!$N:$N,SUMIFS(БЮДЖЕТ!$B:$B,БЮДЖЕТ!$P:$P,$D1059)))</f>
        <v/>
      </c>
      <c r="G1059" s="19" t="str">
        <f>IF($D1059="","",INDEX(БЮДЖЕТ!$X:$X,SUMIFS(БЮДЖЕТ!$B:$B,БЮДЖЕТ!$P:$P,$D1059)))</f>
        <v/>
      </c>
      <c r="H1059" s="36"/>
      <c r="I1059" s="30">
        <f>IF(D1059="",0,IF(G1059=ФИО!$Q$8,0,SUM(р_дни!$J:$J))+SUMIFS(факт_операции!$L:$L,факт_операции!$D:$D,D1059,факт_операции!$I:$I,операции!$F$8)-SUMIFS(факт_операции!$L:$L,факт_операции!$D:$D,D1059,факт_операции!$I:$I,операции!$F$9)+SUMIFS(факт_операции!$L:$L,факт_операции!$D:$D,D1059,факт_операции!$I:$I,операции!$F$10)-SUMIFS(факт_операции!$L:$L,факт_операции!$D:$D,D1059,факт_операции!$I:$I,операции!$F$11))</f>
        <v>0</v>
      </c>
      <c r="J1059" s="48">
        <f>ROUND(IF(D1059="",0,IF(SUM(р_дни!$J:$J)=0,0,(SUMIFS(БЮДЖЕТ!$V:$V,БЮДЖЕТ!$P:$P,$D1059)*IF(G1059=ФИО!$Q$8,0,SUM(р_дни!$J:$J))+SUMIFS(факт_операции!$Q:$Q,факт_операции!$D:$D,$D1059)*1000)/SUM(р_дни!$J:$J)))/100,0)*100</f>
        <v>0</v>
      </c>
      <c r="K1059" s="48">
        <f>IF(D1059="",0,SUMIFS(факт_операции!$O:$O,факт_операции!$D:$D,D1059)-IF(SUMIFS(факт_операции!$Q:$Q,факт_операции!$D:$D,D1059)&lt;&gt;0,SUMIFS(факт_операции!$O:$O,факт_операции!$D:$D,D1059,факт_операции!$N:$N,операции!$H$11),0))</f>
        <v>0</v>
      </c>
      <c r="L1059" s="48">
        <f>IF(D1059="",0,SUMIFS(факт_операции!$T:$T,факт_операции!$D:$D,D1059))</f>
        <v>0</v>
      </c>
      <c r="M1059" s="86">
        <f t="shared" si="33"/>
        <v>0</v>
      </c>
      <c r="N1059" s="36"/>
      <c r="O1059" s="92"/>
      <c r="P1059" s="96"/>
    </row>
    <row r="1060" spans="1:16" x14ac:dyDescent="0.25">
      <c r="A1060" s="1"/>
      <c r="B1060" s="1"/>
      <c r="C1060" s="5">
        <f t="shared" si="34"/>
        <v>1050</v>
      </c>
      <c r="D1060" s="19" t="str">
        <f>IF(C1060&gt;MAX(БЮДЖЕТ!$C:$C),"",INDEX(БЮДЖЕТ!$P$11:$P$9415,C1060))</f>
        <v/>
      </c>
      <c r="E1060" s="22">
        <f>IF(D1060="",0,IF(COUNTIF(БЮДЖЕТ!$P:$P,D1060)=1,0,1))</f>
        <v>0</v>
      </c>
      <c r="F1060" s="19" t="str">
        <f>IF($D1060="","",INDEX(БЮДЖЕТ!$N:$N,SUMIFS(БЮДЖЕТ!$B:$B,БЮДЖЕТ!$P:$P,$D1060)))</f>
        <v/>
      </c>
      <c r="G1060" s="19" t="str">
        <f>IF($D1060="","",INDEX(БЮДЖЕТ!$X:$X,SUMIFS(БЮДЖЕТ!$B:$B,БЮДЖЕТ!$P:$P,$D1060)))</f>
        <v/>
      </c>
      <c r="H1060" s="36"/>
      <c r="I1060" s="30">
        <f>IF(D1060="",0,IF(G1060=ФИО!$Q$8,0,SUM(р_дни!$J:$J))+SUMIFS(факт_операции!$L:$L,факт_операции!$D:$D,D1060,факт_операции!$I:$I,операции!$F$8)-SUMIFS(факт_операции!$L:$L,факт_операции!$D:$D,D1060,факт_операции!$I:$I,операции!$F$9)+SUMIFS(факт_операции!$L:$L,факт_операции!$D:$D,D1060,факт_операции!$I:$I,операции!$F$10)-SUMIFS(факт_операции!$L:$L,факт_операции!$D:$D,D1060,факт_операции!$I:$I,операции!$F$11))</f>
        <v>0</v>
      </c>
      <c r="J1060" s="48">
        <f>ROUND(IF(D1060="",0,IF(SUM(р_дни!$J:$J)=0,0,(SUMIFS(БЮДЖЕТ!$V:$V,БЮДЖЕТ!$P:$P,$D1060)*IF(G1060=ФИО!$Q$8,0,SUM(р_дни!$J:$J))+SUMIFS(факт_операции!$Q:$Q,факт_операции!$D:$D,$D1060)*1000)/SUM(р_дни!$J:$J)))/100,0)*100</f>
        <v>0</v>
      </c>
      <c r="K1060" s="48">
        <f>IF(D1060="",0,SUMIFS(факт_операции!$O:$O,факт_операции!$D:$D,D1060)-IF(SUMIFS(факт_операции!$Q:$Q,факт_операции!$D:$D,D1060)&lt;&gt;0,SUMIFS(факт_операции!$O:$O,факт_операции!$D:$D,D1060,факт_операции!$N:$N,операции!$H$11),0))</f>
        <v>0</v>
      </c>
      <c r="L1060" s="48">
        <f>IF(D1060="",0,SUMIFS(факт_операции!$T:$T,факт_операции!$D:$D,D1060))</f>
        <v>0</v>
      </c>
      <c r="M1060" s="86">
        <f t="shared" si="33"/>
        <v>0</v>
      </c>
      <c r="N1060" s="36"/>
      <c r="O1060" s="92"/>
      <c r="P1060" s="96"/>
    </row>
    <row r="1061" spans="1:16" x14ac:dyDescent="0.25">
      <c r="A1061" s="1"/>
      <c r="B1061" s="1"/>
      <c r="C1061" s="5">
        <f t="shared" si="34"/>
        <v>1051</v>
      </c>
      <c r="D1061" s="19" t="str">
        <f>IF(C1061&gt;MAX(БЮДЖЕТ!$C:$C),"",INDEX(БЮДЖЕТ!$P$11:$P$9415,C1061))</f>
        <v/>
      </c>
      <c r="E1061" s="22">
        <f>IF(D1061="",0,IF(COUNTIF(БЮДЖЕТ!$P:$P,D1061)=1,0,1))</f>
        <v>0</v>
      </c>
      <c r="F1061" s="19" t="str">
        <f>IF($D1061="","",INDEX(БЮДЖЕТ!$N:$N,SUMIFS(БЮДЖЕТ!$B:$B,БЮДЖЕТ!$P:$P,$D1061)))</f>
        <v/>
      </c>
      <c r="G1061" s="19" t="str">
        <f>IF($D1061="","",INDEX(БЮДЖЕТ!$X:$X,SUMIFS(БЮДЖЕТ!$B:$B,БЮДЖЕТ!$P:$P,$D1061)))</f>
        <v/>
      </c>
      <c r="H1061" s="36"/>
      <c r="I1061" s="30">
        <f>IF(D1061="",0,IF(G1061=ФИО!$Q$8,0,SUM(р_дни!$J:$J))+SUMIFS(факт_операции!$L:$L,факт_операции!$D:$D,D1061,факт_операции!$I:$I,операции!$F$8)-SUMIFS(факт_операции!$L:$L,факт_операции!$D:$D,D1061,факт_операции!$I:$I,операции!$F$9)+SUMIFS(факт_операции!$L:$L,факт_операции!$D:$D,D1061,факт_операции!$I:$I,операции!$F$10)-SUMIFS(факт_операции!$L:$L,факт_операции!$D:$D,D1061,факт_операции!$I:$I,операции!$F$11))</f>
        <v>0</v>
      </c>
      <c r="J1061" s="48">
        <f>ROUND(IF(D1061="",0,IF(SUM(р_дни!$J:$J)=0,0,(SUMIFS(БЮДЖЕТ!$V:$V,БЮДЖЕТ!$P:$P,$D1061)*IF(G1061=ФИО!$Q$8,0,SUM(р_дни!$J:$J))+SUMIFS(факт_операции!$Q:$Q,факт_операции!$D:$D,$D1061)*1000)/SUM(р_дни!$J:$J)))/100,0)*100</f>
        <v>0</v>
      </c>
      <c r="K1061" s="48">
        <f>IF(D1061="",0,SUMIFS(факт_операции!$O:$O,факт_операции!$D:$D,D1061)-IF(SUMIFS(факт_операции!$Q:$Q,факт_операции!$D:$D,D1061)&lt;&gt;0,SUMIFS(факт_операции!$O:$O,факт_операции!$D:$D,D1061,факт_операции!$N:$N,операции!$H$11),0))</f>
        <v>0</v>
      </c>
      <c r="L1061" s="48">
        <f>IF(D1061="",0,SUMIFS(факт_операции!$T:$T,факт_операции!$D:$D,D1061))</f>
        <v>0</v>
      </c>
      <c r="M1061" s="86">
        <f t="shared" si="33"/>
        <v>0</v>
      </c>
      <c r="N1061" s="36"/>
      <c r="O1061" s="92"/>
      <c r="P1061" s="96"/>
    </row>
    <row r="1062" spans="1:16" x14ac:dyDescent="0.25">
      <c r="A1062" s="1"/>
      <c r="B1062" s="1"/>
      <c r="C1062" s="5">
        <f t="shared" si="34"/>
        <v>1052</v>
      </c>
      <c r="D1062" s="19" t="str">
        <f>IF(C1062&gt;MAX(БЮДЖЕТ!$C:$C),"",INDEX(БЮДЖЕТ!$P$11:$P$9415,C1062))</f>
        <v/>
      </c>
      <c r="E1062" s="22">
        <f>IF(D1062="",0,IF(COUNTIF(БЮДЖЕТ!$P:$P,D1062)=1,0,1))</f>
        <v>0</v>
      </c>
      <c r="F1062" s="19" t="str">
        <f>IF($D1062="","",INDEX(БЮДЖЕТ!$N:$N,SUMIFS(БЮДЖЕТ!$B:$B,БЮДЖЕТ!$P:$P,$D1062)))</f>
        <v/>
      </c>
      <c r="G1062" s="19" t="str">
        <f>IF($D1062="","",INDEX(БЮДЖЕТ!$X:$X,SUMIFS(БЮДЖЕТ!$B:$B,БЮДЖЕТ!$P:$P,$D1062)))</f>
        <v/>
      </c>
      <c r="H1062" s="36"/>
      <c r="I1062" s="30">
        <f>IF(D1062="",0,IF(G1062=ФИО!$Q$8,0,SUM(р_дни!$J:$J))+SUMIFS(факт_операции!$L:$L,факт_операции!$D:$D,D1062,факт_операции!$I:$I,операции!$F$8)-SUMIFS(факт_операции!$L:$L,факт_операции!$D:$D,D1062,факт_операции!$I:$I,операции!$F$9)+SUMIFS(факт_операции!$L:$L,факт_операции!$D:$D,D1062,факт_операции!$I:$I,операции!$F$10)-SUMIFS(факт_операции!$L:$L,факт_операции!$D:$D,D1062,факт_операции!$I:$I,операции!$F$11))</f>
        <v>0</v>
      </c>
      <c r="J1062" s="48">
        <f>ROUND(IF(D1062="",0,IF(SUM(р_дни!$J:$J)=0,0,(SUMIFS(БЮДЖЕТ!$V:$V,БЮДЖЕТ!$P:$P,$D1062)*IF(G1062=ФИО!$Q$8,0,SUM(р_дни!$J:$J))+SUMIFS(факт_операции!$Q:$Q,факт_операции!$D:$D,$D1062)*1000)/SUM(р_дни!$J:$J)))/100,0)*100</f>
        <v>0</v>
      </c>
      <c r="K1062" s="48">
        <f>IF(D1062="",0,SUMIFS(факт_операции!$O:$O,факт_операции!$D:$D,D1062)-IF(SUMIFS(факт_операции!$Q:$Q,факт_операции!$D:$D,D1062)&lt;&gt;0,SUMIFS(факт_операции!$O:$O,факт_операции!$D:$D,D1062,факт_операции!$N:$N,операции!$H$11),0))</f>
        <v>0</v>
      </c>
      <c r="L1062" s="48">
        <f>IF(D1062="",0,SUMIFS(факт_операции!$T:$T,факт_операции!$D:$D,D1062))</f>
        <v>0</v>
      </c>
      <c r="M1062" s="86">
        <f t="shared" si="33"/>
        <v>0</v>
      </c>
      <c r="N1062" s="36"/>
      <c r="O1062" s="92"/>
      <c r="P1062" s="96"/>
    </row>
    <row r="1063" spans="1:16" x14ac:dyDescent="0.25">
      <c r="A1063" s="1"/>
      <c r="B1063" s="1"/>
      <c r="C1063" s="5">
        <f t="shared" si="34"/>
        <v>1053</v>
      </c>
      <c r="D1063" s="19" t="str">
        <f>IF(C1063&gt;MAX(БЮДЖЕТ!$C:$C),"",INDEX(БЮДЖЕТ!$P$11:$P$9415,C1063))</f>
        <v/>
      </c>
      <c r="E1063" s="22">
        <f>IF(D1063="",0,IF(COUNTIF(БЮДЖЕТ!$P:$P,D1063)=1,0,1))</f>
        <v>0</v>
      </c>
      <c r="F1063" s="19" t="str">
        <f>IF($D1063="","",INDEX(БЮДЖЕТ!$N:$N,SUMIFS(БЮДЖЕТ!$B:$B,БЮДЖЕТ!$P:$P,$D1063)))</f>
        <v/>
      </c>
      <c r="G1063" s="19" t="str">
        <f>IF($D1063="","",INDEX(БЮДЖЕТ!$X:$X,SUMIFS(БЮДЖЕТ!$B:$B,БЮДЖЕТ!$P:$P,$D1063)))</f>
        <v/>
      </c>
      <c r="H1063" s="36"/>
      <c r="I1063" s="30">
        <f>IF(D1063="",0,IF(G1063=ФИО!$Q$8,0,SUM(р_дни!$J:$J))+SUMIFS(факт_операции!$L:$L,факт_операции!$D:$D,D1063,факт_операции!$I:$I,операции!$F$8)-SUMIFS(факт_операции!$L:$L,факт_операции!$D:$D,D1063,факт_операции!$I:$I,операции!$F$9)+SUMIFS(факт_операции!$L:$L,факт_операции!$D:$D,D1063,факт_операции!$I:$I,операции!$F$10)-SUMIFS(факт_операции!$L:$L,факт_операции!$D:$D,D1063,факт_операции!$I:$I,операции!$F$11))</f>
        <v>0</v>
      </c>
      <c r="J1063" s="48">
        <f>ROUND(IF(D1063="",0,IF(SUM(р_дни!$J:$J)=0,0,(SUMIFS(БЮДЖЕТ!$V:$V,БЮДЖЕТ!$P:$P,$D1063)*IF(G1063=ФИО!$Q$8,0,SUM(р_дни!$J:$J))+SUMIFS(факт_операции!$Q:$Q,факт_операции!$D:$D,$D1063)*1000)/SUM(р_дни!$J:$J)))/100,0)*100</f>
        <v>0</v>
      </c>
      <c r="K1063" s="48">
        <f>IF(D1063="",0,SUMIFS(факт_операции!$O:$O,факт_операции!$D:$D,D1063)-IF(SUMIFS(факт_операции!$Q:$Q,факт_операции!$D:$D,D1063)&lt;&gt;0,SUMIFS(факт_операции!$O:$O,факт_операции!$D:$D,D1063,факт_операции!$N:$N,операции!$H$11),0))</f>
        <v>0</v>
      </c>
      <c r="L1063" s="48">
        <f>IF(D1063="",0,SUMIFS(факт_операции!$T:$T,факт_операции!$D:$D,D1063))</f>
        <v>0</v>
      </c>
      <c r="M1063" s="86">
        <f t="shared" si="33"/>
        <v>0</v>
      </c>
      <c r="N1063" s="36"/>
      <c r="O1063" s="92"/>
      <c r="P1063" s="96"/>
    </row>
    <row r="1064" spans="1:16" x14ac:dyDescent="0.25">
      <c r="A1064" s="1"/>
      <c r="B1064" s="1"/>
      <c r="C1064" s="5">
        <f t="shared" si="34"/>
        <v>1054</v>
      </c>
      <c r="D1064" s="19" t="str">
        <f>IF(C1064&gt;MAX(БЮДЖЕТ!$C:$C),"",INDEX(БЮДЖЕТ!$P$11:$P$9415,C1064))</f>
        <v/>
      </c>
      <c r="E1064" s="22">
        <f>IF(D1064="",0,IF(COUNTIF(БЮДЖЕТ!$P:$P,D1064)=1,0,1))</f>
        <v>0</v>
      </c>
      <c r="F1064" s="19" t="str">
        <f>IF($D1064="","",INDEX(БЮДЖЕТ!$N:$N,SUMIFS(БЮДЖЕТ!$B:$B,БЮДЖЕТ!$P:$P,$D1064)))</f>
        <v/>
      </c>
      <c r="G1064" s="19" t="str">
        <f>IF($D1064="","",INDEX(БЮДЖЕТ!$X:$X,SUMIFS(БЮДЖЕТ!$B:$B,БЮДЖЕТ!$P:$P,$D1064)))</f>
        <v/>
      </c>
      <c r="H1064" s="36"/>
      <c r="I1064" s="30">
        <f>IF(D1064="",0,IF(G1064=ФИО!$Q$8,0,SUM(р_дни!$J:$J))+SUMIFS(факт_операции!$L:$L,факт_операции!$D:$D,D1064,факт_операции!$I:$I,операции!$F$8)-SUMIFS(факт_операции!$L:$L,факт_операции!$D:$D,D1064,факт_операции!$I:$I,операции!$F$9)+SUMIFS(факт_операции!$L:$L,факт_операции!$D:$D,D1064,факт_операции!$I:$I,операции!$F$10)-SUMIFS(факт_операции!$L:$L,факт_операции!$D:$D,D1064,факт_операции!$I:$I,операции!$F$11))</f>
        <v>0</v>
      </c>
      <c r="J1064" s="48">
        <f>ROUND(IF(D1064="",0,IF(SUM(р_дни!$J:$J)=0,0,(SUMIFS(БЮДЖЕТ!$V:$V,БЮДЖЕТ!$P:$P,$D1064)*IF(G1064=ФИО!$Q$8,0,SUM(р_дни!$J:$J))+SUMIFS(факт_операции!$Q:$Q,факт_операции!$D:$D,$D1064)*1000)/SUM(р_дни!$J:$J)))/100,0)*100</f>
        <v>0</v>
      </c>
      <c r="K1064" s="48">
        <f>IF(D1064="",0,SUMIFS(факт_операции!$O:$O,факт_операции!$D:$D,D1064)-IF(SUMIFS(факт_операции!$Q:$Q,факт_операции!$D:$D,D1064)&lt;&gt;0,SUMIFS(факт_операции!$O:$O,факт_операции!$D:$D,D1064,факт_операции!$N:$N,операции!$H$11),0))</f>
        <v>0</v>
      </c>
      <c r="L1064" s="48">
        <f>IF(D1064="",0,SUMIFS(факт_операции!$T:$T,факт_операции!$D:$D,D1064))</f>
        <v>0</v>
      </c>
      <c r="M1064" s="86">
        <f t="shared" si="33"/>
        <v>0</v>
      </c>
      <c r="N1064" s="36"/>
      <c r="O1064" s="92"/>
      <c r="P1064" s="96"/>
    </row>
    <row r="1065" spans="1:16" x14ac:dyDescent="0.25">
      <c r="A1065" s="1"/>
      <c r="B1065" s="1"/>
      <c r="C1065" s="5">
        <f t="shared" si="34"/>
        <v>1055</v>
      </c>
      <c r="D1065" s="19" t="str">
        <f>IF(C1065&gt;MAX(БЮДЖЕТ!$C:$C),"",INDEX(БЮДЖЕТ!$P$11:$P$9415,C1065))</f>
        <v/>
      </c>
      <c r="E1065" s="22">
        <f>IF(D1065="",0,IF(COUNTIF(БЮДЖЕТ!$P:$P,D1065)=1,0,1))</f>
        <v>0</v>
      </c>
      <c r="F1065" s="19" t="str">
        <f>IF($D1065="","",INDEX(БЮДЖЕТ!$N:$N,SUMIFS(БЮДЖЕТ!$B:$B,БЮДЖЕТ!$P:$P,$D1065)))</f>
        <v/>
      </c>
      <c r="G1065" s="19" t="str">
        <f>IF($D1065="","",INDEX(БЮДЖЕТ!$X:$X,SUMIFS(БЮДЖЕТ!$B:$B,БЮДЖЕТ!$P:$P,$D1065)))</f>
        <v/>
      </c>
      <c r="H1065" s="36"/>
      <c r="I1065" s="30">
        <f>IF(D1065="",0,IF(G1065=ФИО!$Q$8,0,SUM(р_дни!$J:$J))+SUMIFS(факт_операции!$L:$L,факт_операции!$D:$D,D1065,факт_операции!$I:$I,операции!$F$8)-SUMIFS(факт_операции!$L:$L,факт_операции!$D:$D,D1065,факт_операции!$I:$I,операции!$F$9)+SUMIFS(факт_операции!$L:$L,факт_операции!$D:$D,D1065,факт_операции!$I:$I,операции!$F$10)-SUMIFS(факт_операции!$L:$L,факт_операции!$D:$D,D1065,факт_операции!$I:$I,операции!$F$11))</f>
        <v>0</v>
      </c>
      <c r="J1065" s="48">
        <f>ROUND(IF(D1065="",0,IF(SUM(р_дни!$J:$J)=0,0,(SUMIFS(БЮДЖЕТ!$V:$V,БЮДЖЕТ!$P:$P,$D1065)*IF(G1065=ФИО!$Q$8,0,SUM(р_дни!$J:$J))+SUMIFS(факт_операции!$Q:$Q,факт_операции!$D:$D,$D1065)*1000)/SUM(р_дни!$J:$J)))/100,0)*100</f>
        <v>0</v>
      </c>
      <c r="K1065" s="48">
        <f>IF(D1065="",0,SUMIFS(факт_операции!$O:$O,факт_операции!$D:$D,D1065)-IF(SUMIFS(факт_операции!$Q:$Q,факт_операции!$D:$D,D1065)&lt;&gt;0,SUMIFS(факт_операции!$O:$O,факт_операции!$D:$D,D1065,факт_операции!$N:$N,операции!$H$11),0))</f>
        <v>0</v>
      </c>
      <c r="L1065" s="48">
        <f>IF(D1065="",0,SUMIFS(факт_операции!$T:$T,факт_операции!$D:$D,D1065))</f>
        <v>0</v>
      </c>
      <c r="M1065" s="86">
        <f t="shared" si="33"/>
        <v>0</v>
      </c>
      <c r="N1065" s="36"/>
      <c r="O1065" s="92"/>
      <c r="P1065" s="96"/>
    </row>
    <row r="1066" spans="1:16" x14ac:dyDescent="0.25">
      <c r="A1066" s="1"/>
      <c r="B1066" s="1"/>
      <c r="C1066" s="5">
        <f t="shared" si="34"/>
        <v>1056</v>
      </c>
      <c r="D1066" s="19" t="str">
        <f>IF(C1066&gt;MAX(БЮДЖЕТ!$C:$C),"",INDEX(БЮДЖЕТ!$P$11:$P$9415,C1066))</f>
        <v/>
      </c>
      <c r="E1066" s="22">
        <f>IF(D1066="",0,IF(COUNTIF(БЮДЖЕТ!$P:$P,D1066)=1,0,1))</f>
        <v>0</v>
      </c>
      <c r="F1066" s="19" t="str">
        <f>IF($D1066="","",INDEX(БЮДЖЕТ!$N:$N,SUMIFS(БЮДЖЕТ!$B:$B,БЮДЖЕТ!$P:$P,$D1066)))</f>
        <v/>
      </c>
      <c r="G1066" s="19" t="str">
        <f>IF($D1066="","",INDEX(БЮДЖЕТ!$X:$X,SUMIFS(БЮДЖЕТ!$B:$B,БЮДЖЕТ!$P:$P,$D1066)))</f>
        <v/>
      </c>
      <c r="H1066" s="36"/>
      <c r="I1066" s="30">
        <f>IF(D1066="",0,IF(G1066=ФИО!$Q$8,0,SUM(р_дни!$J:$J))+SUMIFS(факт_операции!$L:$L,факт_операции!$D:$D,D1066,факт_операции!$I:$I,операции!$F$8)-SUMIFS(факт_операции!$L:$L,факт_операции!$D:$D,D1066,факт_операции!$I:$I,операции!$F$9)+SUMIFS(факт_операции!$L:$L,факт_операции!$D:$D,D1066,факт_операции!$I:$I,операции!$F$10)-SUMIFS(факт_операции!$L:$L,факт_операции!$D:$D,D1066,факт_операции!$I:$I,операции!$F$11))</f>
        <v>0</v>
      </c>
      <c r="J1066" s="48">
        <f>ROUND(IF(D1066="",0,IF(SUM(р_дни!$J:$J)=0,0,(SUMIFS(БЮДЖЕТ!$V:$V,БЮДЖЕТ!$P:$P,$D1066)*IF(G1066=ФИО!$Q$8,0,SUM(р_дни!$J:$J))+SUMIFS(факт_операции!$Q:$Q,факт_операции!$D:$D,$D1066)*1000)/SUM(р_дни!$J:$J)))/100,0)*100</f>
        <v>0</v>
      </c>
      <c r="K1066" s="48">
        <f>IF(D1066="",0,SUMIFS(факт_операции!$O:$O,факт_операции!$D:$D,D1066)-IF(SUMIFS(факт_операции!$Q:$Q,факт_операции!$D:$D,D1066)&lt;&gt;0,SUMIFS(факт_операции!$O:$O,факт_операции!$D:$D,D1066,факт_операции!$N:$N,операции!$H$11),0))</f>
        <v>0</v>
      </c>
      <c r="L1066" s="48">
        <f>IF(D1066="",0,SUMIFS(факт_операции!$T:$T,факт_операции!$D:$D,D1066))</f>
        <v>0</v>
      </c>
      <c r="M1066" s="86">
        <f t="shared" si="33"/>
        <v>0</v>
      </c>
      <c r="N1066" s="36"/>
      <c r="O1066" s="92"/>
      <c r="P1066" s="96"/>
    </row>
    <row r="1067" spans="1:16" x14ac:dyDescent="0.25">
      <c r="A1067" s="1"/>
      <c r="B1067" s="1"/>
      <c r="C1067" s="5">
        <f t="shared" si="34"/>
        <v>1057</v>
      </c>
      <c r="D1067" s="19" t="str">
        <f>IF(C1067&gt;MAX(БЮДЖЕТ!$C:$C),"",INDEX(БЮДЖЕТ!$P$11:$P$9415,C1067))</f>
        <v/>
      </c>
      <c r="E1067" s="22">
        <f>IF(D1067="",0,IF(COUNTIF(БЮДЖЕТ!$P:$P,D1067)=1,0,1))</f>
        <v>0</v>
      </c>
      <c r="F1067" s="19" t="str">
        <f>IF($D1067="","",INDEX(БЮДЖЕТ!$N:$N,SUMIFS(БЮДЖЕТ!$B:$B,БЮДЖЕТ!$P:$P,$D1067)))</f>
        <v/>
      </c>
      <c r="G1067" s="19" t="str">
        <f>IF($D1067="","",INDEX(БЮДЖЕТ!$X:$X,SUMIFS(БЮДЖЕТ!$B:$B,БЮДЖЕТ!$P:$P,$D1067)))</f>
        <v/>
      </c>
      <c r="H1067" s="36"/>
      <c r="I1067" s="30">
        <f>IF(D1067="",0,IF(G1067=ФИО!$Q$8,0,SUM(р_дни!$J:$J))+SUMIFS(факт_операции!$L:$L,факт_операции!$D:$D,D1067,факт_операции!$I:$I,операции!$F$8)-SUMIFS(факт_операции!$L:$L,факт_операции!$D:$D,D1067,факт_операции!$I:$I,операции!$F$9)+SUMIFS(факт_операции!$L:$L,факт_операции!$D:$D,D1067,факт_операции!$I:$I,операции!$F$10)-SUMIFS(факт_операции!$L:$L,факт_операции!$D:$D,D1067,факт_операции!$I:$I,операции!$F$11))</f>
        <v>0</v>
      </c>
      <c r="J1067" s="48">
        <f>ROUND(IF(D1067="",0,IF(SUM(р_дни!$J:$J)=0,0,(SUMIFS(БЮДЖЕТ!$V:$V,БЮДЖЕТ!$P:$P,$D1067)*IF(G1067=ФИО!$Q$8,0,SUM(р_дни!$J:$J))+SUMIFS(факт_операции!$Q:$Q,факт_операции!$D:$D,$D1067)*1000)/SUM(р_дни!$J:$J)))/100,0)*100</f>
        <v>0</v>
      </c>
      <c r="K1067" s="48">
        <f>IF(D1067="",0,SUMIFS(факт_операции!$O:$O,факт_операции!$D:$D,D1067)-IF(SUMIFS(факт_операции!$Q:$Q,факт_операции!$D:$D,D1067)&lt;&gt;0,SUMIFS(факт_операции!$O:$O,факт_операции!$D:$D,D1067,факт_операции!$N:$N,операции!$H$11),0))</f>
        <v>0</v>
      </c>
      <c r="L1067" s="48">
        <f>IF(D1067="",0,SUMIFS(факт_операции!$T:$T,факт_операции!$D:$D,D1067))</f>
        <v>0</v>
      </c>
      <c r="M1067" s="86">
        <f t="shared" si="33"/>
        <v>0</v>
      </c>
      <c r="N1067" s="36"/>
      <c r="O1067" s="92"/>
      <c r="P1067" s="96"/>
    </row>
    <row r="1068" spans="1:16" x14ac:dyDescent="0.25">
      <c r="A1068" s="1"/>
      <c r="B1068" s="1"/>
      <c r="C1068" s="5">
        <f t="shared" si="34"/>
        <v>1058</v>
      </c>
      <c r="D1068" s="19" t="str">
        <f>IF(C1068&gt;MAX(БЮДЖЕТ!$C:$C),"",INDEX(БЮДЖЕТ!$P$11:$P$9415,C1068))</f>
        <v/>
      </c>
      <c r="E1068" s="22">
        <f>IF(D1068="",0,IF(COUNTIF(БЮДЖЕТ!$P:$P,D1068)=1,0,1))</f>
        <v>0</v>
      </c>
      <c r="F1068" s="19" t="str">
        <f>IF($D1068="","",INDEX(БЮДЖЕТ!$N:$N,SUMIFS(БЮДЖЕТ!$B:$B,БЮДЖЕТ!$P:$P,$D1068)))</f>
        <v/>
      </c>
      <c r="G1068" s="19" t="str">
        <f>IF($D1068="","",INDEX(БЮДЖЕТ!$X:$X,SUMIFS(БЮДЖЕТ!$B:$B,БЮДЖЕТ!$P:$P,$D1068)))</f>
        <v/>
      </c>
      <c r="H1068" s="36"/>
      <c r="I1068" s="30">
        <f>IF(D1068="",0,IF(G1068=ФИО!$Q$8,0,SUM(р_дни!$J:$J))+SUMIFS(факт_операции!$L:$L,факт_операции!$D:$D,D1068,факт_операции!$I:$I,операции!$F$8)-SUMIFS(факт_операции!$L:$L,факт_операции!$D:$D,D1068,факт_операции!$I:$I,операции!$F$9)+SUMIFS(факт_операции!$L:$L,факт_операции!$D:$D,D1068,факт_операции!$I:$I,операции!$F$10)-SUMIFS(факт_операции!$L:$L,факт_операции!$D:$D,D1068,факт_операции!$I:$I,операции!$F$11))</f>
        <v>0</v>
      </c>
      <c r="J1068" s="48">
        <f>ROUND(IF(D1068="",0,IF(SUM(р_дни!$J:$J)=0,0,(SUMIFS(БЮДЖЕТ!$V:$V,БЮДЖЕТ!$P:$P,$D1068)*IF(G1068=ФИО!$Q$8,0,SUM(р_дни!$J:$J))+SUMIFS(факт_операции!$Q:$Q,факт_операции!$D:$D,$D1068)*1000)/SUM(р_дни!$J:$J)))/100,0)*100</f>
        <v>0</v>
      </c>
      <c r="K1068" s="48">
        <f>IF(D1068="",0,SUMIFS(факт_операции!$O:$O,факт_операции!$D:$D,D1068)-IF(SUMIFS(факт_операции!$Q:$Q,факт_операции!$D:$D,D1068)&lt;&gt;0,SUMIFS(факт_операции!$O:$O,факт_операции!$D:$D,D1068,факт_операции!$N:$N,операции!$H$11),0))</f>
        <v>0</v>
      </c>
      <c r="L1068" s="48">
        <f>IF(D1068="",0,SUMIFS(факт_операции!$T:$T,факт_операции!$D:$D,D1068))</f>
        <v>0</v>
      </c>
      <c r="M1068" s="86">
        <f t="shared" si="33"/>
        <v>0</v>
      </c>
      <c r="N1068" s="36"/>
      <c r="O1068" s="92"/>
      <c r="P1068" s="96"/>
    </row>
    <row r="1069" spans="1:16" x14ac:dyDescent="0.25">
      <c r="A1069" s="1"/>
      <c r="B1069" s="1"/>
      <c r="C1069" s="5">
        <f t="shared" si="34"/>
        <v>1059</v>
      </c>
      <c r="D1069" s="19" t="str">
        <f>IF(C1069&gt;MAX(БЮДЖЕТ!$C:$C),"",INDEX(БЮДЖЕТ!$P$11:$P$9415,C1069))</f>
        <v/>
      </c>
      <c r="E1069" s="22">
        <f>IF(D1069="",0,IF(COUNTIF(БЮДЖЕТ!$P:$P,D1069)=1,0,1))</f>
        <v>0</v>
      </c>
      <c r="F1069" s="19" t="str">
        <f>IF($D1069="","",INDEX(БЮДЖЕТ!$N:$N,SUMIFS(БЮДЖЕТ!$B:$B,БЮДЖЕТ!$P:$P,$D1069)))</f>
        <v/>
      </c>
      <c r="G1069" s="19" t="str">
        <f>IF($D1069="","",INDEX(БЮДЖЕТ!$X:$X,SUMIFS(БЮДЖЕТ!$B:$B,БЮДЖЕТ!$P:$P,$D1069)))</f>
        <v/>
      </c>
      <c r="H1069" s="36"/>
      <c r="I1069" s="30">
        <f>IF(D1069="",0,IF(G1069=ФИО!$Q$8,0,SUM(р_дни!$J:$J))+SUMIFS(факт_операции!$L:$L,факт_операции!$D:$D,D1069,факт_операции!$I:$I,операции!$F$8)-SUMIFS(факт_операции!$L:$L,факт_операции!$D:$D,D1069,факт_операции!$I:$I,операции!$F$9)+SUMIFS(факт_операции!$L:$L,факт_операции!$D:$D,D1069,факт_операции!$I:$I,операции!$F$10)-SUMIFS(факт_операции!$L:$L,факт_операции!$D:$D,D1069,факт_операции!$I:$I,операции!$F$11))</f>
        <v>0</v>
      </c>
      <c r="J1069" s="48">
        <f>ROUND(IF(D1069="",0,IF(SUM(р_дни!$J:$J)=0,0,(SUMIFS(БЮДЖЕТ!$V:$V,БЮДЖЕТ!$P:$P,$D1069)*IF(G1069=ФИО!$Q$8,0,SUM(р_дни!$J:$J))+SUMIFS(факт_операции!$Q:$Q,факт_операции!$D:$D,$D1069)*1000)/SUM(р_дни!$J:$J)))/100,0)*100</f>
        <v>0</v>
      </c>
      <c r="K1069" s="48">
        <f>IF(D1069="",0,SUMIFS(факт_операции!$O:$O,факт_операции!$D:$D,D1069)-IF(SUMIFS(факт_операции!$Q:$Q,факт_операции!$D:$D,D1069)&lt;&gt;0,SUMIFS(факт_операции!$O:$O,факт_операции!$D:$D,D1069,факт_операции!$N:$N,операции!$H$11),0))</f>
        <v>0</v>
      </c>
      <c r="L1069" s="48">
        <f>IF(D1069="",0,SUMIFS(факт_операции!$T:$T,факт_операции!$D:$D,D1069))</f>
        <v>0</v>
      </c>
      <c r="M1069" s="86">
        <f t="shared" si="33"/>
        <v>0</v>
      </c>
      <c r="N1069" s="36"/>
      <c r="O1069" s="92"/>
      <c r="P1069" s="96"/>
    </row>
    <row r="1070" spans="1:16" x14ac:dyDescent="0.25">
      <c r="A1070" s="1"/>
      <c r="B1070" s="1"/>
      <c r="C1070" s="5">
        <f t="shared" si="34"/>
        <v>1060</v>
      </c>
      <c r="D1070" s="19" t="str">
        <f>IF(C1070&gt;MAX(БЮДЖЕТ!$C:$C),"",INDEX(БЮДЖЕТ!$P$11:$P$9415,C1070))</f>
        <v/>
      </c>
      <c r="E1070" s="22">
        <f>IF(D1070="",0,IF(COUNTIF(БЮДЖЕТ!$P:$P,D1070)=1,0,1))</f>
        <v>0</v>
      </c>
      <c r="F1070" s="19" t="str">
        <f>IF($D1070="","",INDEX(БЮДЖЕТ!$N:$N,SUMIFS(БЮДЖЕТ!$B:$B,БЮДЖЕТ!$P:$P,$D1070)))</f>
        <v/>
      </c>
      <c r="G1070" s="19" t="str">
        <f>IF($D1070="","",INDEX(БЮДЖЕТ!$X:$X,SUMIFS(БЮДЖЕТ!$B:$B,БЮДЖЕТ!$P:$P,$D1070)))</f>
        <v/>
      </c>
      <c r="H1070" s="36"/>
      <c r="I1070" s="30">
        <f>IF(D1070="",0,IF(G1070=ФИО!$Q$8,0,SUM(р_дни!$J:$J))+SUMIFS(факт_операции!$L:$L,факт_операции!$D:$D,D1070,факт_операции!$I:$I,операции!$F$8)-SUMIFS(факт_операции!$L:$L,факт_операции!$D:$D,D1070,факт_операции!$I:$I,операции!$F$9)+SUMIFS(факт_операции!$L:$L,факт_операции!$D:$D,D1070,факт_операции!$I:$I,операции!$F$10)-SUMIFS(факт_операции!$L:$L,факт_операции!$D:$D,D1070,факт_операции!$I:$I,операции!$F$11))</f>
        <v>0</v>
      </c>
      <c r="J1070" s="48">
        <f>ROUND(IF(D1070="",0,IF(SUM(р_дни!$J:$J)=0,0,(SUMIFS(БЮДЖЕТ!$V:$V,БЮДЖЕТ!$P:$P,$D1070)*IF(G1070=ФИО!$Q$8,0,SUM(р_дни!$J:$J))+SUMIFS(факт_операции!$Q:$Q,факт_операции!$D:$D,$D1070)*1000)/SUM(р_дни!$J:$J)))/100,0)*100</f>
        <v>0</v>
      </c>
      <c r="K1070" s="48">
        <f>IF(D1070="",0,SUMIFS(факт_операции!$O:$O,факт_операции!$D:$D,D1070)-IF(SUMIFS(факт_операции!$Q:$Q,факт_операции!$D:$D,D1070)&lt;&gt;0,SUMIFS(факт_операции!$O:$O,факт_операции!$D:$D,D1070,факт_операции!$N:$N,операции!$H$11),0))</f>
        <v>0</v>
      </c>
      <c r="L1070" s="48">
        <f>IF(D1070="",0,SUMIFS(факт_операции!$T:$T,факт_операции!$D:$D,D1070))</f>
        <v>0</v>
      </c>
      <c r="M1070" s="86">
        <f t="shared" si="33"/>
        <v>0</v>
      </c>
      <c r="N1070" s="36"/>
      <c r="O1070" s="92"/>
      <c r="P1070" s="96"/>
    </row>
    <row r="1071" spans="1:16" x14ac:dyDescent="0.25">
      <c r="A1071" s="1"/>
      <c r="B1071" s="1"/>
      <c r="C1071" s="5">
        <f t="shared" si="34"/>
        <v>1061</v>
      </c>
      <c r="D1071" s="19" t="str">
        <f>IF(C1071&gt;MAX(БЮДЖЕТ!$C:$C),"",INDEX(БЮДЖЕТ!$P$11:$P$9415,C1071))</f>
        <v/>
      </c>
      <c r="E1071" s="22">
        <f>IF(D1071="",0,IF(COUNTIF(БЮДЖЕТ!$P:$P,D1071)=1,0,1))</f>
        <v>0</v>
      </c>
      <c r="F1071" s="19" t="str">
        <f>IF($D1071="","",INDEX(БЮДЖЕТ!$N:$N,SUMIFS(БЮДЖЕТ!$B:$B,БЮДЖЕТ!$P:$P,$D1071)))</f>
        <v/>
      </c>
      <c r="G1071" s="19" t="str">
        <f>IF($D1071="","",INDEX(БЮДЖЕТ!$X:$X,SUMIFS(БЮДЖЕТ!$B:$B,БЮДЖЕТ!$P:$P,$D1071)))</f>
        <v/>
      </c>
      <c r="H1071" s="36"/>
      <c r="I1071" s="30">
        <f>IF(D1071="",0,IF(G1071=ФИО!$Q$8,0,SUM(р_дни!$J:$J))+SUMIFS(факт_операции!$L:$L,факт_операции!$D:$D,D1071,факт_операции!$I:$I,операции!$F$8)-SUMIFS(факт_операции!$L:$L,факт_операции!$D:$D,D1071,факт_операции!$I:$I,операции!$F$9)+SUMIFS(факт_операции!$L:$L,факт_операции!$D:$D,D1071,факт_операции!$I:$I,операции!$F$10)-SUMIFS(факт_операции!$L:$L,факт_операции!$D:$D,D1071,факт_операции!$I:$I,операции!$F$11))</f>
        <v>0</v>
      </c>
      <c r="J1071" s="48">
        <f>ROUND(IF(D1071="",0,IF(SUM(р_дни!$J:$J)=0,0,(SUMIFS(БЮДЖЕТ!$V:$V,БЮДЖЕТ!$P:$P,$D1071)*IF(G1071=ФИО!$Q$8,0,SUM(р_дни!$J:$J))+SUMIFS(факт_операции!$Q:$Q,факт_операции!$D:$D,$D1071)*1000)/SUM(р_дни!$J:$J)))/100,0)*100</f>
        <v>0</v>
      </c>
      <c r="K1071" s="48">
        <f>IF(D1071="",0,SUMIFS(факт_операции!$O:$O,факт_операции!$D:$D,D1071)-IF(SUMIFS(факт_операции!$Q:$Q,факт_операции!$D:$D,D1071)&lt;&gt;0,SUMIFS(факт_операции!$O:$O,факт_операции!$D:$D,D1071,факт_операции!$N:$N,операции!$H$11),0))</f>
        <v>0</v>
      </c>
      <c r="L1071" s="48">
        <f>IF(D1071="",0,SUMIFS(факт_операции!$T:$T,факт_операции!$D:$D,D1071))</f>
        <v>0</v>
      </c>
      <c r="M1071" s="86">
        <f t="shared" si="33"/>
        <v>0</v>
      </c>
      <c r="N1071" s="36"/>
      <c r="O1071" s="92"/>
      <c r="P1071" s="96"/>
    </row>
    <row r="1072" spans="1:16" x14ac:dyDescent="0.25">
      <c r="A1072" s="1"/>
      <c r="B1072" s="1"/>
      <c r="C1072" s="5">
        <f t="shared" si="34"/>
        <v>1062</v>
      </c>
      <c r="D1072" s="19" t="str">
        <f>IF(C1072&gt;MAX(БЮДЖЕТ!$C:$C),"",INDEX(БЮДЖЕТ!$P$11:$P$9415,C1072))</f>
        <v/>
      </c>
      <c r="E1072" s="22">
        <f>IF(D1072="",0,IF(COUNTIF(БЮДЖЕТ!$P:$P,D1072)=1,0,1))</f>
        <v>0</v>
      </c>
      <c r="F1072" s="19" t="str">
        <f>IF($D1072="","",INDEX(БЮДЖЕТ!$N:$N,SUMIFS(БЮДЖЕТ!$B:$B,БЮДЖЕТ!$P:$P,$D1072)))</f>
        <v/>
      </c>
      <c r="G1072" s="19" t="str">
        <f>IF($D1072="","",INDEX(БЮДЖЕТ!$X:$X,SUMIFS(БЮДЖЕТ!$B:$B,БЮДЖЕТ!$P:$P,$D1072)))</f>
        <v/>
      </c>
      <c r="H1072" s="36"/>
      <c r="I1072" s="30">
        <f>IF(D1072="",0,IF(G1072=ФИО!$Q$8,0,SUM(р_дни!$J:$J))+SUMIFS(факт_операции!$L:$L,факт_операции!$D:$D,D1072,факт_операции!$I:$I,операции!$F$8)-SUMIFS(факт_операции!$L:$L,факт_операции!$D:$D,D1072,факт_операции!$I:$I,операции!$F$9)+SUMIFS(факт_операции!$L:$L,факт_операции!$D:$D,D1072,факт_операции!$I:$I,операции!$F$10)-SUMIFS(факт_операции!$L:$L,факт_операции!$D:$D,D1072,факт_операции!$I:$I,операции!$F$11))</f>
        <v>0</v>
      </c>
      <c r="J1072" s="48">
        <f>ROUND(IF(D1072="",0,IF(SUM(р_дни!$J:$J)=0,0,(SUMIFS(БЮДЖЕТ!$V:$V,БЮДЖЕТ!$P:$P,$D1072)*IF(G1072=ФИО!$Q$8,0,SUM(р_дни!$J:$J))+SUMIFS(факт_операции!$Q:$Q,факт_операции!$D:$D,$D1072)*1000)/SUM(р_дни!$J:$J)))/100,0)*100</f>
        <v>0</v>
      </c>
      <c r="K1072" s="48">
        <f>IF(D1072="",0,SUMIFS(факт_операции!$O:$O,факт_операции!$D:$D,D1072)-IF(SUMIFS(факт_операции!$Q:$Q,факт_операции!$D:$D,D1072)&lt;&gt;0,SUMIFS(факт_операции!$O:$O,факт_операции!$D:$D,D1072,факт_операции!$N:$N,операции!$H$11),0))</f>
        <v>0</v>
      </c>
      <c r="L1072" s="48">
        <f>IF(D1072="",0,SUMIFS(факт_операции!$T:$T,факт_операции!$D:$D,D1072))</f>
        <v>0</v>
      </c>
      <c r="M1072" s="86">
        <f t="shared" si="33"/>
        <v>0</v>
      </c>
      <c r="N1072" s="36"/>
      <c r="O1072" s="92"/>
      <c r="P1072" s="96"/>
    </row>
    <row r="1073" spans="1:16" x14ac:dyDescent="0.25">
      <c r="A1073" s="1"/>
      <c r="B1073" s="1"/>
      <c r="C1073" s="5">
        <f t="shared" si="34"/>
        <v>1063</v>
      </c>
      <c r="D1073" s="19" t="str">
        <f>IF(C1073&gt;MAX(БЮДЖЕТ!$C:$C),"",INDEX(БЮДЖЕТ!$P$11:$P$9415,C1073))</f>
        <v/>
      </c>
      <c r="E1073" s="22">
        <f>IF(D1073="",0,IF(COUNTIF(БЮДЖЕТ!$P:$P,D1073)=1,0,1))</f>
        <v>0</v>
      </c>
      <c r="F1073" s="19" t="str">
        <f>IF($D1073="","",INDEX(БЮДЖЕТ!$N:$N,SUMIFS(БЮДЖЕТ!$B:$B,БЮДЖЕТ!$P:$P,$D1073)))</f>
        <v/>
      </c>
      <c r="G1073" s="19" t="str">
        <f>IF($D1073="","",INDEX(БЮДЖЕТ!$X:$X,SUMIFS(БЮДЖЕТ!$B:$B,БЮДЖЕТ!$P:$P,$D1073)))</f>
        <v/>
      </c>
      <c r="H1073" s="36"/>
      <c r="I1073" s="30">
        <f>IF(D1073="",0,IF(G1073=ФИО!$Q$8,0,SUM(р_дни!$J:$J))+SUMIFS(факт_операции!$L:$L,факт_операции!$D:$D,D1073,факт_операции!$I:$I,операции!$F$8)-SUMIFS(факт_операции!$L:$L,факт_операции!$D:$D,D1073,факт_операции!$I:$I,операции!$F$9)+SUMIFS(факт_операции!$L:$L,факт_операции!$D:$D,D1073,факт_операции!$I:$I,операции!$F$10)-SUMIFS(факт_операции!$L:$L,факт_операции!$D:$D,D1073,факт_операции!$I:$I,операции!$F$11))</f>
        <v>0</v>
      </c>
      <c r="J1073" s="48">
        <f>ROUND(IF(D1073="",0,IF(SUM(р_дни!$J:$J)=0,0,(SUMIFS(БЮДЖЕТ!$V:$V,БЮДЖЕТ!$P:$P,$D1073)*IF(G1073=ФИО!$Q$8,0,SUM(р_дни!$J:$J))+SUMIFS(факт_операции!$Q:$Q,факт_операции!$D:$D,$D1073)*1000)/SUM(р_дни!$J:$J)))/100,0)*100</f>
        <v>0</v>
      </c>
      <c r="K1073" s="48">
        <f>IF(D1073="",0,SUMIFS(факт_операции!$O:$O,факт_операции!$D:$D,D1073)-IF(SUMIFS(факт_операции!$Q:$Q,факт_операции!$D:$D,D1073)&lt;&gt;0,SUMIFS(факт_операции!$O:$O,факт_операции!$D:$D,D1073,факт_операции!$N:$N,операции!$H$11),0))</f>
        <v>0</v>
      </c>
      <c r="L1073" s="48">
        <f>IF(D1073="",0,SUMIFS(факт_операции!$T:$T,факт_операции!$D:$D,D1073))</f>
        <v>0</v>
      </c>
      <c r="M1073" s="86">
        <f t="shared" si="33"/>
        <v>0</v>
      </c>
      <c r="N1073" s="36"/>
      <c r="O1073" s="92"/>
      <c r="P1073" s="96"/>
    </row>
    <row r="1074" spans="1:16" x14ac:dyDescent="0.25">
      <c r="A1074" s="1"/>
      <c r="B1074" s="1"/>
      <c r="C1074" s="5">
        <f t="shared" si="34"/>
        <v>1064</v>
      </c>
      <c r="D1074" s="19" t="str">
        <f>IF(C1074&gt;MAX(БЮДЖЕТ!$C:$C),"",INDEX(БЮДЖЕТ!$P$11:$P$9415,C1074))</f>
        <v/>
      </c>
      <c r="E1074" s="22">
        <f>IF(D1074="",0,IF(COUNTIF(БЮДЖЕТ!$P:$P,D1074)=1,0,1))</f>
        <v>0</v>
      </c>
      <c r="F1074" s="19" t="str">
        <f>IF($D1074="","",INDEX(БЮДЖЕТ!$N:$N,SUMIFS(БЮДЖЕТ!$B:$B,БЮДЖЕТ!$P:$P,$D1074)))</f>
        <v/>
      </c>
      <c r="G1074" s="19" t="str">
        <f>IF($D1074="","",INDEX(БЮДЖЕТ!$X:$X,SUMIFS(БЮДЖЕТ!$B:$B,БЮДЖЕТ!$P:$P,$D1074)))</f>
        <v/>
      </c>
      <c r="H1074" s="36"/>
      <c r="I1074" s="30">
        <f>IF(D1074="",0,IF(G1074=ФИО!$Q$8,0,SUM(р_дни!$J:$J))+SUMIFS(факт_операции!$L:$L,факт_операции!$D:$D,D1074,факт_операции!$I:$I,операции!$F$8)-SUMIFS(факт_операции!$L:$L,факт_операции!$D:$D,D1074,факт_операции!$I:$I,операции!$F$9)+SUMIFS(факт_операции!$L:$L,факт_операции!$D:$D,D1074,факт_операции!$I:$I,операции!$F$10)-SUMIFS(факт_операции!$L:$L,факт_операции!$D:$D,D1074,факт_операции!$I:$I,операции!$F$11))</f>
        <v>0</v>
      </c>
      <c r="J1074" s="48">
        <f>ROUND(IF(D1074="",0,IF(SUM(р_дни!$J:$J)=0,0,(SUMIFS(БЮДЖЕТ!$V:$V,БЮДЖЕТ!$P:$P,$D1074)*IF(G1074=ФИО!$Q$8,0,SUM(р_дни!$J:$J))+SUMIFS(факт_операции!$Q:$Q,факт_операции!$D:$D,$D1074)*1000)/SUM(р_дни!$J:$J)))/100,0)*100</f>
        <v>0</v>
      </c>
      <c r="K1074" s="48">
        <f>IF(D1074="",0,SUMIFS(факт_операции!$O:$O,факт_операции!$D:$D,D1074)-IF(SUMIFS(факт_операции!$Q:$Q,факт_операции!$D:$D,D1074)&lt;&gt;0,SUMIFS(факт_операции!$O:$O,факт_операции!$D:$D,D1074,факт_операции!$N:$N,операции!$H$11),0))</f>
        <v>0</v>
      </c>
      <c r="L1074" s="48">
        <f>IF(D1074="",0,SUMIFS(факт_операции!$T:$T,факт_операции!$D:$D,D1074))</f>
        <v>0</v>
      </c>
      <c r="M1074" s="86">
        <f t="shared" si="33"/>
        <v>0</v>
      </c>
      <c r="N1074" s="36"/>
      <c r="O1074" s="92"/>
      <c r="P1074" s="96"/>
    </row>
    <row r="1075" spans="1:16" x14ac:dyDescent="0.25">
      <c r="A1075" s="1"/>
      <c r="B1075" s="1"/>
      <c r="C1075" s="5">
        <f t="shared" si="34"/>
        <v>1065</v>
      </c>
      <c r="D1075" s="19" t="str">
        <f>IF(C1075&gt;MAX(БЮДЖЕТ!$C:$C),"",INDEX(БЮДЖЕТ!$P$11:$P$9415,C1075))</f>
        <v/>
      </c>
      <c r="E1075" s="22">
        <f>IF(D1075="",0,IF(COUNTIF(БЮДЖЕТ!$P:$P,D1075)=1,0,1))</f>
        <v>0</v>
      </c>
      <c r="F1075" s="19" t="str">
        <f>IF($D1075="","",INDEX(БЮДЖЕТ!$N:$N,SUMIFS(БЮДЖЕТ!$B:$B,БЮДЖЕТ!$P:$P,$D1075)))</f>
        <v/>
      </c>
      <c r="G1075" s="19" t="str">
        <f>IF($D1075="","",INDEX(БЮДЖЕТ!$X:$X,SUMIFS(БЮДЖЕТ!$B:$B,БЮДЖЕТ!$P:$P,$D1075)))</f>
        <v/>
      </c>
      <c r="H1075" s="36"/>
      <c r="I1075" s="30">
        <f>IF(D1075="",0,IF(G1075=ФИО!$Q$8,0,SUM(р_дни!$J:$J))+SUMIFS(факт_операции!$L:$L,факт_операции!$D:$D,D1075,факт_операции!$I:$I,операции!$F$8)-SUMIFS(факт_операции!$L:$L,факт_операции!$D:$D,D1075,факт_операции!$I:$I,операции!$F$9)+SUMIFS(факт_операции!$L:$L,факт_операции!$D:$D,D1075,факт_операции!$I:$I,операции!$F$10)-SUMIFS(факт_операции!$L:$L,факт_операции!$D:$D,D1075,факт_операции!$I:$I,операции!$F$11))</f>
        <v>0</v>
      </c>
      <c r="J1075" s="48">
        <f>ROUND(IF(D1075="",0,IF(SUM(р_дни!$J:$J)=0,0,(SUMIFS(БЮДЖЕТ!$V:$V,БЮДЖЕТ!$P:$P,$D1075)*IF(G1075=ФИО!$Q$8,0,SUM(р_дни!$J:$J))+SUMIFS(факт_операции!$Q:$Q,факт_операции!$D:$D,$D1075)*1000)/SUM(р_дни!$J:$J)))/100,0)*100</f>
        <v>0</v>
      </c>
      <c r="K1075" s="48">
        <f>IF(D1075="",0,SUMIFS(факт_операции!$O:$O,факт_операции!$D:$D,D1075)-IF(SUMIFS(факт_операции!$Q:$Q,факт_операции!$D:$D,D1075)&lt;&gt;0,SUMIFS(факт_операции!$O:$O,факт_операции!$D:$D,D1075,факт_операции!$N:$N,операции!$H$11),0))</f>
        <v>0</v>
      </c>
      <c r="L1075" s="48">
        <f>IF(D1075="",0,SUMIFS(факт_операции!$T:$T,факт_операции!$D:$D,D1075))</f>
        <v>0</v>
      </c>
      <c r="M1075" s="86">
        <f t="shared" si="33"/>
        <v>0</v>
      </c>
      <c r="N1075" s="36"/>
      <c r="O1075" s="92"/>
      <c r="P1075" s="96"/>
    </row>
    <row r="1076" spans="1:16" x14ac:dyDescent="0.25">
      <c r="A1076" s="1"/>
      <c r="B1076" s="1"/>
      <c r="C1076" s="5">
        <f t="shared" si="34"/>
        <v>1066</v>
      </c>
      <c r="D1076" s="19" t="str">
        <f>IF(C1076&gt;MAX(БЮДЖЕТ!$C:$C),"",INDEX(БЮДЖЕТ!$P$11:$P$9415,C1076))</f>
        <v/>
      </c>
      <c r="E1076" s="22">
        <f>IF(D1076="",0,IF(COUNTIF(БЮДЖЕТ!$P:$P,D1076)=1,0,1))</f>
        <v>0</v>
      </c>
      <c r="F1076" s="19" t="str">
        <f>IF($D1076="","",INDEX(БЮДЖЕТ!$N:$N,SUMIFS(БЮДЖЕТ!$B:$B,БЮДЖЕТ!$P:$P,$D1076)))</f>
        <v/>
      </c>
      <c r="G1076" s="19" t="str">
        <f>IF($D1076="","",INDEX(БЮДЖЕТ!$X:$X,SUMIFS(БЮДЖЕТ!$B:$B,БЮДЖЕТ!$P:$P,$D1076)))</f>
        <v/>
      </c>
      <c r="H1076" s="36"/>
      <c r="I1076" s="30">
        <f>IF(D1076="",0,IF(G1076=ФИО!$Q$8,0,SUM(р_дни!$J:$J))+SUMIFS(факт_операции!$L:$L,факт_операции!$D:$D,D1076,факт_операции!$I:$I,операции!$F$8)-SUMIFS(факт_операции!$L:$L,факт_операции!$D:$D,D1076,факт_операции!$I:$I,операции!$F$9)+SUMIFS(факт_операции!$L:$L,факт_операции!$D:$D,D1076,факт_операции!$I:$I,операции!$F$10)-SUMIFS(факт_операции!$L:$L,факт_операции!$D:$D,D1076,факт_операции!$I:$I,операции!$F$11))</f>
        <v>0</v>
      </c>
      <c r="J1076" s="48">
        <f>ROUND(IF(D1076="",0,IF(SUM(р_дни!$J:$J)=0,0,(SUMIFS(БЮДЖЕТ!$V:$V,БЮДЖЕТ!$P:$P,$D1076)*IF(G1076=ФИО!$Q$8,0,SUM(р_дни!$J:$J))+SUMIFS(факт_операции!$Q:$Q,факт_операции!$D:$D,$D1076)*1000)/SUM(р_дни!$J:$J)))/100,0)*100</f>
        <v>0</v>
      </c>
      <c r="K1076" s="48">
        <f>IF(D1076="",0,SUMIFS(факт_операции!$O:$O,факт_операции!$D:$D,D1076)-IF(SUMIFS(факт_операции!$Q:$Q,факт_операции!$D:$D,D1076)&lt;&gt;0,SUMIFS(факт_операции!$O:$O,факт_операции!$D:$D,D1076,факт_операции!$N:$N,операции!$H$11),0))</f>
        <v>0</v>
      </c>
      <c r="L1076" s="48">
        <f>IF(D1076="",0,SUMIFS(факт_операции!$T:$T,факт_операции!$D:$D,D1076))</f>
        <v>0</v>
      </c>
      <c r="M1076" s="86">
        <f t="shared" si="33"/>
        <v>0</v>
      </c>
      <c r="N1076" s="36"/>
      <c r="O1076" s="92"/>
      <c r="P1076" s="96"/>
    </row>
    <row r="1077" spans="1:16" x14ac:dyDescent="0.25">
      <c r="A1077" s="1"/>
      <c r="B1077" s="1"/>
      <c r="C1077" s="5">
        <f t="shared" si="34"/>
        <v>1067</v>
      </c>
      <c r="D1077" s="19" t="str">
        <f>IF(C1077&gt;MAX(БЮДЖЕТ!$C:$C),"",INDEX(БЮДЖЕТ!$P$11:$P$9415,C1077))</f>
        <v/>
      </c>
      <c r="E1077" s="22">
        <f>IF(D1077="",0,IF(COUNTIF(БЮДЖЕТ!$P:$P,D1077)=1,0,1))</f>
        <v>0</v>
      </c>
      <c r="F1077" s="19" t="str">
        <f>IF($D1077="","",INDEX(БЮДЖЕТ!$N:$N,SUMIFS(БЮДЖЕТ!$B:$B,БЮДЖЕТ!$P:$P,$D1077)))</f>
        <v/>
      </c>
      <c r="G1077" s="19" t="str">
        <f>IF($D1077="","",INDEX(БЮДЖЕТ!$X:$X,SUMIFS(БЮДЖЕТ!$B:$B,БЮДЖЕТ!$P:$P,$D1077)))</f>
        <v/>
      </c>
      <c r="H1077" s="36"/>
      <c r="I1077" s="30">
        <f>IF(D1077="",0,IF(G1077=ФИО!$Q$8,0,SUM(р_дни!$J:$J))+SUMIFS(факт_операции!$L:$L,факт_операции!$D:$D,D1077,факт_операции!$I:$I,операции!$F$8)-SUMIFS(факт_операции!$L:$L,факт_операции!$D:$D,D1077,факт_операции!$I:$I,операции!$F$9)+SUMIFS(факт_операции!$L:$L,факт_операции!$D:$D,D1077,факт_операции!$I:$I,операции!$F$10)-SUMIFS(факт_операции!$L:$L,факт_операции!$D:$D,D1077,факт_операции!$I:$I,операции!$F$11))</f>
        <v>0</v>
      </c>
      <c r="J1077" s="48">
        <f>ROUND(IF(D1077="",0,IF(SUM(р_дни!$J:$J)=0,0,(SUMIFS(БЮДЖЕТ!$V:$V,БЮДЖЕТ!$P:$P,$D1077)*IF(G1077=ФИО!$Q$8,0,SUM(р_дни!$J:$J))+SUMIFS(факт_операции!$Q:$Q,факт_операции!$D:$D,$D1077)*1000)/SUM(р_дни!$J:$J)))/100,0)*100</f>
        <v>0</v>
      </c>
      <c r="K1077" s="48">
        <f>IF(D1077="",0,SUMIFS(факт_операции!$O:$O,факт_операции!$D:$D,D1077)-IF(SUMIFS(факт_операции!$Q:$Q,факт_операции!$D:$D,D1077)&lt;&gt;0,SUMIFS(факт_операции!$O:$O,факт_операции!$D:$D,D1077,факт_операции!$N:$N,операции!$H$11),0))</f>
        <v>0</v>
      </c>
      <c r="L1077" s="48">
        <f>IF(D1077="",0,SUMIFS(факт_операции!$T:$T,факт_операции!$D:$D,D1077))</f>
        <v>0</v>
      </c>
      <c r="M1077" s="86">
        <f t="shared" si="33"/>
        <v>0</v>
      </c>
      <c r="N1077" s="36"/>
      <c r="O1077" s="92"/>
      <c r="P1077" s="96"/>
    </row>
    <row r="1078" spans="1:16" x14ac:dyDescent="0.25">
      <c r="A1078" s="1"/>
      <c r="B1078" s="1"/>
      <c r="C1078" s="5">
        <f t="shared" si="34"/>
        <v>1068</v>
      </c>
      <c r="D1078" s="19" t="str">
        <f>IF(C1078&gt;MAX(БЮДЖЕТ!$C:$C),"",INDEX(БЮДЖЕТ!$P$11:$P$9415,C1078))</f>
        <v/>
      </c>
      <c r="E1078" s="22">
        <f>IF(D1078="",0,IF(COUNTIF(БЮДЖЕТ!$P:$P,D1078)=1,0,1))</f>
        <v>0</v>
      </c>
      <c r="F1078" s="19" t="str">
        <f>IF($D1078="","",INDEX(БЮДЖЕТ!$N:$N,SUMIFS(БЮДЖЕТ!$B:$B,БЮДЖЕТ!$P:$P,$D1078)))</f>
        <v/>
      </c>
      <c r="G1078" s="19" t="str">
        <f>IF($D1078="","",INDEX(БЮДЖЕТ!$X:$X,SUMIFS(БЮДЖЕТ!$B:$B,БЮДЖЕТ!$P:$P,$D1078)))</f>
        <v/>
      </c>
      <c r="H1078" s="36"/>
      <c r="I1078" s="30">
        <f>IF(D1078="",0,IF(G1078=ФИО!$Q$8,0,SUM(р_дни!$J:$J))+SUMIFS(факт_операции!$L:$L,факт_операции!$D:$D,D1078,факт_операции!$I:$I,операции!$F$8)-SUMIFS(факт_операции!$L:$L,факт_операции!$D:$D,D1078,факт_операции!$I:$I,операции!$F$9)+SUMIFS(факт_операции!$L:$L,факт_операции!$D:$D,D1078,факт_операции!$I:$I,операции!$F$10)-SUMIFS(факт_операции!$L:$L,факт_операции!$D:$D,D1078,факт_операции!$I:$I,операции!$F$11))</f>
        <v>0</v>
      </c>
      <c r="J1078" s="48">
        <f>ROUND(IF(D1078="",0,IF(SUM(р_дни!$J:$J)=0,0,(SUMIFS(БЮДЖЕТ!$V:$V,БЮДЖЕТ!$P:$P,$D1078)*IF(G1078=ФИО!$Q$8,0,SUM(р_дни!$J:$J))+SUMIFS(факт_операции!$Q:$Q,факт_операции!$D:$D,$D1078)*1000)/SUM(р_дни!$J:$J)))/100,0)*100</f>
        <v>0</v>
      </c>
      <c r="K1078" s="48">
        <f>IF(D1078="",0,SUMIFS(факт_операции!$O:$O,факт_операции!$D:$D,D1078)-IF(SUMIFS(факт_операции!$Q:$Q,факт_операции!$D:$D,D1078)&lt;&gt;0,SUMIFS(факт_операции!$O:$O,факт_операции!$D:$D,D1078,факт_операции!$N:$N,операции!$H$11),0))</f>
        <v>0</v>
      </c>
      <c r="L1078" s="48">
        <f>IF(D1078="",0,SUMIFS(факт_операции!$T:$T,факт_операции!$D:$D,D1078))</f>
        <v>0</v>
      </c>
      <c r="M1078" s="86">
        <f t="shared" si="33"/>
        <v>0</v>
      </c>
      <c r="N1078" s="36"/>
      <c r="O1078" s="92"/>
      <c r="P1078" s="96"/>
    </row>
    <row r="1079" spans="1:16" x14ac:dyDescent="0.25">
      <c r="A1079" s="1"/>
      <c r="B1079" s="1"/>
      <c r="C1079" s="5">
        <f t="shared" si="34"/>
        <v>1069</v>
      </c>
      <c r="D1079" s="19" t="str">
        <f>IF(C1079&gt;MAX(БЮДЖЕТ!$C:$C),"",INDEX(БЮДЖЕТ!$P$11:$P$9415,C1079))</f>
        <v/>
      </c>
      <c r="E1079" s="22">
        <f>IF(D1079="",0,IF(COUNTIF(БЮДЖЕТ!$P:$P,D1079)=1,0,1))</f>
        <v>0</v>
      </c>
      <c r="F1079" s="19" t="str">
        <f>IF($D1079="","",INDEX(БЮДЖЕТ!$N:$N,SUMIFS(БЮДЖЕТ!$B:$B,БЮДЖЕТ!$P:$P,$D1079)))</f>
        <v/>
      </c>
      <c r="G1079" s="19" t="str">
        <f>IF($D1079="","",INDEX(БЮДЖЕТ!$X:$X,SUMIFS(БЮДЖЕТ!$B:$B,БЮДЖЕТ!$P:$P,$D1079)))</f>
        <v/>
      </c>
      <c r="H1079" s="36"/>
      <c r="I1079" s="30">
        <f>IF(D1079="",0,IF(G1079=ФИО!$Q$8,0,SUM(р_дни!$J:$J))+SUMIFS(факт_операции!$L:$L,факт_операции!$D:$D,D1079,факт_операции!$I:$I,операции!$F$8)-SUMIFS(факт_операции!$L:$L,факт_операции!$D:$D,D1079,факт_операции!$I:$I,операции!$F$9)+SUMIFS(факт_операции!$L:$L,факт_операции!$D:$D,D1079,факт_операции!$I:$I,операции!$F$10)-SUMIFS(факт_операции!$L:$L,факт_операции!$D:$D,D1079,факт_операции!$I:$I,операции!$F$11))</f>
        <v>0</v>
      </c>
      <c r="J1079" s="48">
        <f>ROUND(IF(D1079="",0,IF(SUM(р_дни!$J:$J)=0,0,(SUMIFS(БЮДЖЕТ!$V:$V,БЮДЖЕТ!$P:$P,$D1079)*IF(G1079=ФИО!$Q$8,0,SUM(р_дни!$J:$J))+SUMIFS(факт_операции!$Q:$Q,факт_операции!$D:$D,$D1079)*1000)/SUM(р_дни!$J:$J)))/100,0)*100</f>
        <v>0</v>
      </c>
      <c r="K1079" s="48">
        <f>IF(D1079="",0,SUMIFS(факт_операции!$O:$O,факт_операции!$D:$D,D1079)-IF(SUMIFS(факт_операции!$Q:$Q,факт_операции!$D:$D,D1079)&lt;&gt;0,SUMIFS(факт_операции!$O:$O,факт_операции!$D:$D,D1079,факт_операции!$N:$N,операции!$H$11),0))</f>
        <v>0</v>
      </c>
      <c r="L1079" s="48">
        <f>IF(D1079="",0,SUMIFS(факт_операции!$T:$T,факт_операции!$D:$D,D1079))</f>
        <v>0</v>
      </c>
      <c r="M1079" s="86">
        <f t="shared" si="33"/>
        <v>0</v>
      </c>
      <c r="N1079" s="36"/>
      <c r="O1079" s="92"/>
      <c r="P1079" s="96"/>
    </row>
    <row r="1080" spans="1:16" x14ac:dyDescent="0.25">
      <c r="A1080" s="1"/>
      <c r="B1080" s="1"/>
      <c r="C1080" s="5">
        <f t="shared" si="34"/>
        <v>1070</v>
      </c>
      <c r="D1080" s="19" t="str">
        <f>IF(C1080&gt;MAX(БЮДЖЕТ!$C:$C),"",INDEX(БЮДЖЕТ!$P$11:$P$9415,C1080))</f>
        <v/>
      </c>
      <c r="E1080" s="22">
        <f>IF(D1080="",0,IF(COUNTIF(БЮДЖЕТ!$P:$P,D1080)=1,0,1))</f>
        <v>0</v>
      </c>
      <c r="F1080" s="19" t="str">
        <f>IF($D1080="","",INDEX(БЮДЖЕТ!$N:$N,SUMIFS(БЮДЖЕТ!$B:$B,БЮДЖЕТ!$P:$P,$D1080)))</f>
        <v/>
      </c>
      <c r="G1080" s="19" t="str">
        <f>IF($D1080="","",INDEX(БЮДЖЕТ!$X:$X,SUMIFS(БЮДЖЕТ!$B:$B,БЮДЖЕТ!$P:$P,$D1080)))</f>
        <v/>
      </c>
      <c r="H1080" s="36"/>
      <c r="I1080" s="30">
        <f>IF(D1080="",0,IF(G1080=ФИО!$Q$8,0,SUM(р_дни!$J:$J))+SUMIFS(факт_операции!$L:$L,факт_операции!$D:$D,D1080,факт_операции!$I:$I,операции!$F$8)-SUMIFS(факт_операции!$L:$L,факт_операции!$D:$D,D1080,факт_операции!$I:$I,операции!$F$9)+SUMIFS(факт_операции!$L:$L,факт_операции!$D:$D,D1080,факт_операции!$I:$I,операции!$F$10)-SUMIFS(факт_операции!$L:$L,факт_операции!$D:$D,D1080,факт_операции!$I:$I,операции!$F$11))</f>
        <v>0</v>
      </c>
      <c r="J1080" s="48">
        <f>ROUND(IF(D1080="",0,IF(SUM(р_дни!$J:$J)=0,0,(SUMIFS(БЮДЖЕТ!$V:$V,БЮДЖЕТ!$P:$P,$D1080)*IF(G1080=ФИО!$Q$8,0,SUM(р_дни!$J:$J))+SUMIFS(факт_операции!$Q:$Q,факт_операции!$D:$D,$D1080)*1000)/SUM(р_дни!$J:$J)))/100,0)*100</f>
        <v>0</v>
      </c>
      <c r="K1080" s="48">
        <f>IF(D1080="",0,SUMIFS(факт_операции!$O:$O,факт_операции!$D:$D,D1080)-IF(SUMIFS(факт_операции!$Q:$Q,факт_операции!$D:$D,D1080)&lt;&gt;0,SUMIFS(факт_операции!$O:$O,факт_операции!$D:$D,D1080,факт_операции!$N:$N,операции!$H$11),0))</f>
        <v>0</v>
      </c>
      <c r="L1080" s="48">
        <f>IF(D1080="",0,SUMIFS(факт_операции!$T:$T,факт_операции!$D:$D,D1080))</f>
        <v>0</v>
      </c>
      <c r="M1080" s="86">
        <f t="shared" si="33"/>
        <v>0</v>
      </c>
      <c r="N1080" s="36"/>
      <c r="O1080" s="92"/>
      <c r="P1080" s="96"/>
    </row>
    <row r="1081" spans="1:16" x14ac:dyDescent="0.25">
      <c r="A1081" s="1"/>
      <c r="B1081" s="1"/>
      <c r="C1081" s="5">
        <f t="shared" si="34"/>
        <v>1071</v>
      </c>
      <c r="D1081" s="19" t="str">
        <f>IF(C1081&gt;MAX(БЮДЖЕТ!$C:$C),"",INDEX(БЮДЖЕТ!$P$11:$P$9415,C1081))</f>
        <v/>
      </c>
      <c r="E1081" s="22">
        <f>IF(D1081="",0,IF(COUNTIF(БЮДЖЕТ!$P:$P,D1081)=1,0,1))</f>
        <v>0</v>
      </c>
      <c r="F1081" s="19" t="str">
        <f>IF($D1081="","",INDEX(БЮДЖЕТ!$N:$N,SUMIFS(БЮДЖЕТ!$B:$B,БЮДЖЕТ!$P:$P,$D1081)))</f>
        <v/>
      </c>
      <c r="G1081" s="19" t="str">
        <f>IF($D1081="","",INDEX(БЮДЖЕТ!$X:$X,SUMIFS(БЮДЖЕТ!$B:$B,БЮДЖЕТ!$P:$P,$D1081)))</f>
        <v/>
      </c>
      <c r="H1081" s="36"/>
      <c r="I1081" s="30">
        <f>IF(D1081="",0,IF(G1081=ФИО!$Q$8,0,SUM(р_дни!$J:$J))+SUMIFS(факт_операции!$L:$L,факт_операции!$D:$D,D1081,факт_операции!$I:$I,операции!$F$8)-SUMIFS(факт_операции!$L:$L,факт_операции!$D:$D,D1081,факт_операции!$I:$I,операции!$F$9)+SUMIFS(факт_операции!$L:$L,факт_операции!$D:$D,D1081,факт_операции!$I:$I,операции!$F$10)-SUMIFS(факт_операции!$L:$L,факт_операции!$D:$D,D1081,факт_операции!$I:$I,операции!$F$11))</f>
        <v>0</v>
      </c>
      <c r="J1081" s="48">
        <f>ROUND(IF(D1081="",0,IF(SUM(р_дни!$J:$J)=0,0,(SUMIFS(БЮДЖЕТ!$V:$V,БЮДЖЕТ!$P:$P,$D1081)*IF(G1081=ФИО!$Q$8,0,SUM(р_дни!$J:$J))+SUMIFS(факт_операции!$Q:$Q,факт_операции!$D:$D,$D1081)*1000)/SUM(р_дни!$J:$J)))/100,0)*100</f>
        <v>0</v>
      </c>
      <c r="K1081" s="48">
        <f>IF(D1081="",0,SUMIFS(факт_операции!$O:$O,факт_операции!$D:$D,D1081)-IF(SUMIFS(факт_операции!$Q:$Q,факт_операции!$D:$D,D1081)&lt;&gt;0,SUMIFS(факт_операции!$O:$O,факт_операции!$D:$D,D1081,факт_операции!$N:$N,операции!$H$11),0))</f>
        <v>0</v>
      </c>
      <c r="L1081" s="48">
        <f>IF(D1081="",0,SUMIFS(факт_операции!$T:$T,факт_операции!$D:$D,D1081))</f>
        <v>0</v>
      </c>
      <c r="M1081" s="86">
        <f t="shared" si="33"/>
        <v>0</v>
      </c>
      <c r="N1081" s="36"/>
      <c r="O1081" s="92"/>
      <c r="P1081" s="96"/>
    </row>
    <row r="1082" spans="1:16" x14ac:dyDescent="0.25">
      <c r="A1082" s="1"/>
      <c r="B1082" s="1"/>
      <c r="C1082" s="5">
        <f t="shared" si="34"/>
        <v>1072</v>
      </c>
      <c r="D1082" s="19" t="str">
        <f>IF(C1082&gt;MAX(БЮДЖЕТ!$C:$C),"",INDEX(БЮДЖЕТ!$P$11:$P$9415,C1082))</f>
        <v/>
      </c>
      <c r="E1082" s="22">
        <f>IF(D1082="",0,IF(COUNTIF(БЮДЖЕТ!$P:$P,D1082)=1,0,1))</f>
        <v>0</v>
      </c>
      <c r="F1082" s="19" t="str">
        <f>IF($D1082="","",INDEX(БЮДЖЕТ!$N:$N,SUMIFS(БЮДЖЕТ!$B:$B,БЮДЖЕТ!$P:$P,$D1082)))</f>
        <v/>
      </c>
      <c r="G1082" s="19" t="str">
        <f>IF($D1082="","",INDEX(БЮДЖЕТ!$X:$X,SUMIFS(БЮДЖЕТ!$B:$B,БЮДЖЕТ!$P:$P,$D1082)))</f>
        <v/>
      </c>
      <c r="H1082" s="36"/>
      <c r="I1082" s="30">
        <f>IF(D1082="",0,IF(G1082=ФИО!$Q$8,0,SUM(р_дни!$J:$J))+SUMIFS(факт_операции!$L:$L,факт_операции!$D:$D,D1082,факт_операции!$I:$I,операции!$F$8)-SUMIFS(факт_операции!$L:$L,факт_операции!$D:$D,D1082,факт_операции!$I:$I,операции!$F$9)+SUMIFS(факт_операции!$L:$L,факт_операции!$D:$D,D1082,факт_операции!$I:$I,операции!$F$10)-SUMIFS(факт_операции!$L:$L,факт_операции!$D:$D,D1082,факт_операции!$I:$I,операции!$F$11))</f>
        <v>0</v>
      </c>
      <c r="J1082" s="48">
        <f>ROUND(IF(D1082="",0,IF(SUM(р_дни!$J:$J)=0,0,(SUMIFS(БЮДЖЕТ!$V:$V,БЮДЖЕТ!$P:$P,$D1082)*IF(G1082=ФИО!$Q$8,0,SUM(р_дни!$J:$J))+SUMIFS(факт_операции!$Q:$Q,факт_операции!$D:$D,$D1082)*1000)/SUM(р_дни!$J:$J)))/100,0)*100</f>
        <v>0</v>
      </c>
      <c r="K1082" s="48">
        <f>IF(D1082="",0,SUMIFS(факт_операции!$O:$O,факт_операции!$D:$D,D1082)-IF(SUMIFS(факт_операции!$Q:$Q,факт_операции!$D:$D,D1082)&lt;&gt;0,SUMIFS(факт_операции!$O:$O,факт_операции!$D:$D,D1082,факт_операции!$N:$N,операции!$H$11),0))</f>
        <v>0</v>
      </c>
      <c r="L1082" s="48">
        <f>IF(D1082="",0,SUMIFS(факт_операции!$T:$T,факт_операции!$D:$D,D1082))</f>
        <v>0</v>
      </c>
      <c r="M1082" s="86">
        <f t="shared" si="33"/>
        <v>0</v>
      </c>
      <c r="N1082" s="36"/>
      <c r="O1082" s="92"/>
      <c r="P1082" s="96"/>
    </row>
    <row r="1083" spans="1:16" x14ac:dyDescent="0.25">
      <c r="A1083" s="1"/>
      <c r="B1083" s="1"/>
      <c r="C1083" s="5">
        <f t="shared" si="34"/>
        <v>1073</v>
      </c>
      <c r="D1083" s="19" t="str">
        <f>IF(C1083&gt;MAX(БЮДЖЕТ!$C:$C),"",INDEX(БЮДЖЕТ!$P$11:$P$9415,C1083))</f>
        <v/>
      </c>
      <c r="E1083" s="22">
        <f>IF(D1083="",0,IF(COUNTIF(БЮДЖЕТ!$P:$P,D1083)=1,0,1))</f>
        <v>0</v>
      </c>
      <c r="F1083" s="19" t="str">
        <f>IF($D1083="","",INDEX(БЮДЖЕТ!$N:$N,SUMIFS(БЮДЖЕТ!$B:$B,БЮДЖЕТ!$P:$P,$D1083)))</f>
        <v/>
      </c>
      <c r="G1083" s="19" t="str">
        <f>IF($D1083="","",INDEX(БЮДЖЕТ!$X:$X,SUMIFS(БЮДЖЕТ!$B:$B,БЮДЖЕТ!$P:$P,$D1083)))</f>
        <v/>
      </c>
      <c r="H1083" s="36"/>
      <c r="I1083" s="30">
        <f>IF(D1083="",0,IF(G1083=ФИО!$Q$8,0,SUM(р_дни!$J:$J))+SUMIFS(факт_операции!$L:$L,факт_операции!$D:$D,D1083,факт_операции!$I:$I,операции!$F$8)-SUMIFS(факт_операции!$L:$L,факт_операции!$D:$D,D1083,факт_операции!$I:$I,операции!$F$9)+SUMIFS(факт_операции!$L:$L,факт_операции!$D:$D,D1083,факт_операции!$I:$I,операции!$F$10)-SUMIFS(факт_операции!$L:$L,факт_операции!$D:$D,D1083,факт_операции!$I:$I,операции!$F$11))</f>
        <v>0</v>
      </c>
      <c r="J1083" s="48">
        <f>ROUND(IF(D1083="",0,IF(SUM(р_дни!$J:$J)=0,0,(SUMIFS(БЮДЖЕТ!$V:$V,БЮДЖЕТ!$P:$P,$D1083)*IF(G1083=ФИО!$Q$8,0,SUM(р_дни!$J:$J))+SUMIFS(факт_операции!$Q:$Q,факт_операции!$D:$D,$D1083)*1000)/SUM(р_дни!$J:$J)))/100,0)*100</f>
        <v>0</v>
      </c>
      <c r="K1083" s="48">
        <f>IF(D1083="",0,SUMIFS(факт_операции!$O:$O,факт_операции!$D:$D,D1083)-IF(SUMIFS(факт_операции!$Q:$Q,факт_операции!$D:$D,D1083)&lt;&gt;0,SUMIFS(факт_операции!$O:$O,факт_операции!$D:$D,D1083,факт_операции!$N:$N,операции!$H$11),0))</f>
        <v>0</v>
      </c>
      <c r="L1083" s="48">
        <f>IF(D1083="",0,SUMIFS(факт_операции!$T:$T,факт_операции!$D:$D,D1083))</f>
        <v>0</v>
      </c>
      <c r="M1083" s="86">
        <f t="shared" si="33"/>
        <v>0</v>
      </c>
      <c r="N1083" s="36"/>
      <c r="O1083" s="92"/>
      <c r="P1083" s="96"/>
    </row>
    <row r="1084" spans="1:16" x14ac:dyDescent="0.25">
      <c r="A1084" s="1"/>
      <c r="B1084" s="1"/>
      <c r="C1084" s="5">
        <f t="shared" si="34"/>
        <v>1074</v>
      </c>
      <c r="D1084" s="19" t="str">
        <f>IF(C1084&gt;MAX(БЮДЖЕТ!$C:$C),"",INDEX(БЮДЖЕТ!$P$11:$P$9415,C1084))</f>
        <v/>
      </c>
      <c r="E1084" s="22">
        <f>IF(D1084="",0,IF(COUNTIF(БЮДЖЕТ!$P:$P,D1084)=1,0,1))</f>
        <v>0</v>
      </c>
      <c r="F1084" s="19" t="str">
        <f>IF($D1084="","",INDEX(БЮДЖЕТ!$N:$N,SUMIFS(БЮДЖЕТ!$B:$B,БЮДЖЕТ!$P:$P,$D1084)))</f>
        <v/>
      </c>
      <c r="G1084" s="19" t="str">
        <f>IF($D1084="","",INDEX(БЮДЖЕТ!$X:$X,SUMIFS(БЮДЖЕТ!$B:$B,БЮДЖЕТ!$P:$P,$D1084)))</f>
        <v/>
      </c>
      <c r="H1084" s="36"/>
      <c r="I1084" s="30">
        <f>IF(D1084="",0,IF(G1084=ФИО!$Q$8,0,SUM(р_дни!$J:$J))+SUMIFS(факт_операции!$L:$L,факт_операции!$D:$D,D1084,факт_операции!$I:$I,операции!$F$8)-SUMIFS(факт_операции!$L:$L,факт_операции!$D:$D,D1084,факт_операции!$I:$I,операции!$F$9)+SUMIFS(факт_операции!$L:$L,факт_операции!$D:$D,D1084,факт_операции!$I:$I,операции!$F$10)-SUMIFS(факт_операции!$L:$L,факт_операции!$D:$D,D1084,факт_операции!$I:$I,операции!$F$11))</f>
        <v>0</v>
      </c>
      <c r="J1084" s="48">
        <f>ROUND(IF(D1084="",0,IF(SUM(р_дни!$J:$J)=0,0,(SUMIFS(БЮДЖЕТ!$V:$V,БЮДЖЕТ!$P:$P,$D1084)*IF(G1084=ФИО!$Q$8,0,SUM(р_дни!$J:$J))+SUMIFS(факт_операции!$Q:$Q,факт_операции!$D:$D,$D1084)*1000)/SUM(р_дни!$J:$J)))/100,0)*100</f>
        <v>0</v>
      </c>
      <c r="K1084" s="48">
        <f>IF(D1084="",0,SUMIFS(факт_операции!$O:$O,факт_операции!$D:$D,D1084)-IF(SUMIFS(факт_операции!$Q:$Q,факт_операции!$D:$D,D1084)&lt;&gt;0,SUMIFS(факт_операции!$O:$O,факт_операции!$D:$D,D1084,факт_операции!$N:$N,операции!$H$11),0))</f>
        <v>0</v>
      </c>
      <c r="L1084" s="48">
        <f>IF(D1084="",0,SUMIFS(факт_операции!$T:$T,факт_операции!$D:$D,D1084))</f>
        <v>0</v>
      </c>
      <c r="M1084" s="86">
        <f t="shared" si="33"/>
        <v>0</v>
      </c>
      <c r="N1084" s="36"/>
      <c r="O1084" s="92"/>
      <c r="P1084" s="96"/>
    </row>
    <row r="1085" spans="1:16" x14ac:dyDescent="0.25">
      <c r="A1085" s="1"/>
      <c r="B1085" s="1"/>
      <c r="C1085" s="5">
        <f t="shared" si="34"/>
        <v>1075</v>
      </c>
      <c r="D1085" s="19" t="str">
        <f>IF(C1085&gt;MAX(БЮДЖЕТ!$C:$C),"",INDEX(БЮДЖЕТ!$P$11:$P$9415,C1085))</f>
        <v/>
      </c>
      <c r="E1085" s="22">
        <f>IF(D1085="",0,IF(COUNTIF(БЮДЖЕТ!$P:$P,D1085)=1,0,1))</f>
        <v>0</v>
      </c>
      <c r="F1085" s="19" t="str">
        <f>IF($D1085="","",INDEX(БЮДЖЕТ!$N:$N,SUMIFS(БЮДЖЕТ!$B:$B,БЮДЖЕТ!$P:$P,$D1085)))</f>
        <v/>
      </c>
      <c r="G1085" s="19" t="str">
        <f>IF($D1085="","",INDEX(БЮДЖЕТ!$X:$X,SUMIFS(БЮДЖЕТ!$B:$B,БЮДЖЕТ!$P:$P,$D1085)))</f>
        <v/>
      </c>
      <c r="H1085" s="36"/>
      <c r="I1085" s="30">
        <f>IF(D1085="",0,IF(G1085=ФИО!$Q$8,0,SUM(р_дни!$J:$J))+SUMIFS(факт_операции!$L:$L,факт_операции!$D:$D,D1085,факт_операции!$I:$I,операции!$F$8)-SUMIFS(факт_операции!$L:$L,факт_операции!$D:$D,D1085,факт_операции!$I:$I,операции!$F$9)+SUMIFS(факт_операции!$L:$L,факт_операции!$D:$D,D1085,факт_операции!$I:$I,операции!$F$10)-SUMIFS(факт_операции!$L:$L,факт_операции!$D:$D,D1085,факт_операции!$I:$I,операции!$F$11))</f>
        <v>0</v>
      </c>
      <c r="J1085" s="48">
        <f>ROUND(IF(D1085="",0,IF(SUM(р_дни!$J:$J)=0,0,(SUMIFS(БЮДЖЕТ!$V:$V,БЮДЖЕТ!$P:$P,$D1085)*IF(G1085=ФИО!$Q$8,0,SUM(р_дни!$J:$J))+SUMIFS(факт_операции!$Q:$Q,факт_операции!$D:$D,$D1085)*1000)/SUM(р_дни!$J:$J)))/100,0)*100</f>
        <v>0</v>
      </c>
      <c r="K1085" s="48">
        <f>IF(D1085="",0,SUMIFS(факт_операции!$O:$O,факт_операции!$D:$D,D1085)-IF(SUMIFS(факт_операции!$Q:$Q,факт_операции!$D:$D,D1085)&lt;&gt;0,SUMIFS(факт_операции!$O:$O,факт_операции!$D:$D,D1085,факт_операции!$N:$N,операции!$H$11),0))</f>
        <v>0</v>
      </c>
      <c r="L1085" s="48">
        <f>IF(D1085="",0,SUMIFS(факт_операции!$T:$T,факт_операции!$D:$D,D1085))</f>
        <v>0</v>
      </c>
      <c r="M1085" s="86">
        <f t="shared" si="33"/>
        <v>0</v>
      </c>
      <c r="N1085" s="36"/>
      <c r="O1085" s="92"/>
      <c r="P1085" s="96"/>
    </row>
    <row r="1086" spans="1:16" x14ac:dyDescent="0.25">
      <c r="A1086" s="1"/>
      <c r="B1086" s="1"/>
      <c r="C1086" s="5">
        <f t="shared" si="34"/>
        <v>1076</v>
      </c>
      <c r="D1086" s="19" t="str">
        <f>IF(C1086&gt;MAX(БЮДЖЕТ!$C:$C),"",INDEX(БЮДЖЕТ!$P$11:$P$9415,C1086))</f>
        <v/>
      </c>
      <c r="E1086" s="22">
        <f>IF(D1086="",0,IF(COUNTIF(БЮДЖЕТ!$P:$P,D1086)=1,0,1))</f>
        <v>0</v>
      </c>
      <c r="F1086" s="19" t="str">
        <f>IF($D1086="","",INDEX(БЮДЖЕТ!$N:$N,SUMIFS(БЮДЖЕТ!$B:$B,БЮДЖЕТ!$P:$P,$D1086)))</f>
        <v/>
      </c>
      <c r="G1086" s="19" t="str">
        <f>IF($D1086="","",INDEX(БЮДЖЕТ!$X:$X,SUMIFS(БЮДЖЕТ!$B:$B,БЮДЖЕТ!$P:$P,$D1086)))</f>
        <v/>
      </c>
      <c r="H1086" s="36"/>
      <c r="I1086" s="30">
        <f>IF(D1086="",0,IF(G1086=ФИО!$Q$8,0,SUM(р_дни!$J:$J))+SUMIFS(факт_операции!$L:$L,факт_операции!$D:$D,D1086,факт_операции!$I:$I,операции!$F$8)-SUMIFS(факт_операции!$L:$L,факт_операции!$D:$D,D1086,факт_операции!$I:$I,операции!$F$9)+SUMIFS(факт_операции!$L:$L,факт_операции!$D:$D,D1086,факт_операции!$I:$I,операции!$F$10)-SUMIFS(факт_операции!$L:$L,факт_операции!$D:$D,D1086,факт_операции!$I:$I,операции!$F$11))</f>
        <v>0</v>
      </c>
      <c r="J1086" s="48">
        <f>ROUND(IF(D1086="",0,IF(SUM(р_дни!$J:$J)=0,0,(SUMIFS(БЮДЖЕТ!$V:$V,БЮДЖЕТ!$P:$P,$D1086)*IF(G1086=ФИО!$Q$8,0,SUM(р_дни!$J:$J))+SUMIFS(факт_операции!$Q:$Q,факт_операции!$D:$D,$D1086)*1000)/SUM(р_дни!$J:$J)))/100,0)*100</f>
        <v>0</v>
      </c>
      <c r="K1086" s="48">
        <f>IF(D1086="",0,SUMIFS(факт_операции!$O:$O,факт_операции!$D:$D,D1086)-IF(SUMIFS(факт_операции!$Q:$Q,факт_операции!$D:$D,D1086)&lt;&gt;0,SUMIFS(факт_операции!$O:$O,факт_операции!$D:$D,D1086,факт_операции!$N:$N,операции!$H$11),0))</f>
        <v>0</v>
      </c>
      <c r="L1086" s="48">
        <f>IF(D1086="",0,SUMIFS(факт_операции!$T:$T,факт_операции!$D:$D,D1086))</f>
        <v>0</v>
      </c>
      <c r="M1086" s="86">
        <f t="shared" si="33"/>
        <v>0</v>
      </c>
      <c r="N1086" s="36"/>
      <c r="O1086" s="92"/>
      <c r="P1086" s="96"/>
    </row>
    <row r="1087" spans="1:16" x14ac:dyDescent="0.25">
      <c r="A1087" s="1"/>
      <c r="B1087" s="1"/>
      <c r="C1087" s="5">
        <f t="shared" si="34"/>
        <v>1077</v>
      </c>
      <c r="D1087" s="19" t="str">
        <f>IF(C1087&gt;MAX(БЮДЖЕТ!$C:$C),"",INDEX(БЮДЖЕТ!$P$11:$P$9415,C1087))</f>
        <v/>
      </c>
      <c r="E1087" s="22">
        <f>IF(D1087="",0,IF(COUNTIF(БЮДЖЕТ!$P:$P,D1087)=1,0,1))</f>
        <v>0</v>
      </c>
      <c r="F1087" s="19" t="str">
        <f>IF($D1087="","",INDEX(БЮДЖЕТ!$N:$N,SUMIFS(БЮДЖЕТ!$B:$B,БЮДЖЕТ!$P:$P,$D1087)))</f>
        <v/>
      </c>
      <c r="G1087" s="19" t="str">
        <f>IF($D1087="","",INDEX(БЮДЖЕТ!$X:$X,SUMIFS(БЮДЖЕТ!$B:$B,БЮДЖЕТ!$P:$P,$D1087)))</f>
        <v/>
      </c>
      <c r="H1087" s="36"/>
      <c r="I1087" s="30">
        <f>IF(D1087="",0,IF(G1087=ФИО!$Q$8,0,SUM(р_дни!$J:$J))+SUMIFS(факт_операции!$L:$L,факт_операции!$D:$D,D1087,факт_операции!$I:$I,операции!$F$8)-SUMIFS(факт_операции!$L:$L,факт_операции!$D:$D,D1087,факт_операции!$I:$I,операции!$F$9)+SUMIFS(факт_операции!$L:$L,факт_операции!$D:$D,D1087,факт_операции!$I:$I,операции!$F$10)-SUMIFS(факт_операции!$L:$L,факт_операции!$D:$D,D1087,факт_операции!$I:$I,операции!$F$11))</f>
        <v>0</v>
      </c>
      <c r="J1087" s="48">
        <f>ROUND(IF(D1087="",0,IF(SUM(р_дни!$J:$J)=0,0,(SUMIFS(БЮДЖЕТ!$V:$V,БЮДЖЕТ!$P:$P,$D1087)*IF(G1087=ФИО!$Q$8,0,SUM(р_дни!$J:$J))+SUMIFS(факт_операции!$Q:$Q,факт_операции!$D:$D,$D1087)*1000)/SUM(р_дни!$J:$J)))/100,0)*100</f>
        <v>0</v>
      </c>
      <c r="K1087" s="48">
        <f>IF(D1087="",0,SUMIFS(факт_операции!$O:$O,факт_операции!$D:$D,D1087)-IF(SUMIFS(факт_операции!$Q:$Q,факт_операции!$D:$D,D1087)&lt;&gt;0,SUMIFS(факт_операции!$O:$O,факт_операции!$D:$D,D1087,факт_операции!$N:$N,операции!$H$11),0))</f>
        <v>0</v>
      </c>
      <c r="L1087" s="48">
        <f>IF(D1087="",0,SUMIFS(факт_операции!$T:$T,факт_операции!$D:$D,D1087))</f>
        <v>0</v>
      </c>
      <c r="M1087" s="86">
        <f t="shared" si="33"/>
        <v>0</v>
      </c>
      <c r="N1087" s="36"/>
      <c r="O1087" s="92"/>
      <c r="P1087" s="96"/>
    </row>
    <row r="1088" spans="1:16" x14ac:dyDescent="0.25">
      <c r="A1088" s="1"/>
      <c r="B1088" s="1"/>
      <c r="C1088" s="5">
        <f t="shared" si="34"/>
        <v>1078</v>
      </c>
      <c r="D1088" s="19" t="str">
        <f>IF(C1088&gt;MAX(БЮДЖЕТ!$C:$C),"",INDEX(БЮДЖЕТ!$P$11:$P$9415,C1088))</f>
        <v/>
      </c>
      <c r="E1088" s="22">
        <f>IF(D1088="",0,IF(COUNTIF(БЮДЖЕТ!$P:$P,D1088)=1,0,1))</f>
        <v>0</v>
      </c>
      <c r="F1088" s="19" t="str">
        <f>IF($D1088="","",INDEX(БЮДЖЕТ!$N:$N,SUMIFS(БЮДЖЕТ!$B:$B,БЮДЖЕТ!$P:$P,$D1088)))</f>
        <v/>
      </c>
      <c r="G1088" s="19" t="str">
        <f>IF($D1088="","",INDEX(БЮДЖЕТ!$X:$X,SUMIFS(БЮДЖЕТ!$B:$B,БЮДЖЕТ!$P:$P,$D1088)))</f>
        <v/>
      </c>
      <c r="H1088" s="36"/>
      <c r="I1088" s="30">
        <f>IF(D1088="",0,IF(G1088=ФИО!$Q$8,0,SUM(р_дни!$J:$J))+SUMIFS(факт_операции!$L:$L,факт_операции!$D:$D,D1088,факт_операции!$I:$I,операции!$F$8)-SUMIFS(факт_операции!$L:$L,факт_операции!$D:$D,D1088,факт_операции!$I:$I,операции!$F$9)+SUMIFS(факт_операции!$L:$L,факт_операции!$D:$D,D1088,факт_операции!$I:$I,операции!$F$10)-SUMIFS(факт_операции!$L:$L,факт_операции!$D:$D,D1088,факт_операции!$I:$I,операции!$F$11))</f>
        <v>0</v>
      </c>
      <c r="J1088" s="48">
        <f>ROUND(IF(D1088="",0,IF(SUM(р_дни!$J:$J)=0,0,(SUMIFS(БЮДЖЕТ!$V:$V,БЮДЖЕТ!$P:$P,$D1088)*IF(G1088=ФИО!$Q$8,0,SUM(р_дни!$J:$J))+SUMIFS(факт_операции!$Q:$Q,факт_операции!$D:$D,$D1088)*1000)/SUM(р_дни!$J:$J)))/100,0)*100</f>
        <v>0</v>
      </c>
      <c r="K1088" s="48">
        <f>IF(D1088="",0,SUMIFS(факт_операции!$O:$O,факт_операции!$D:$D,D1088)-IF(SUMIFS(факт_операции!$Q:$Q,факт_операции!$D:$D,D1088)&lt;&gt;0,SUMIFS(факт_операции!$O:$O,факт_операции!$D:$D,D1088,факт_операции!$N:$N,операции!$H$11),0))</f>
        <v>0</v>
      </c>
      <c r="L1088" s="48">
        <f>IF(D1088="",0,SUMIFS(факт_операции!$T:$T,факт_операции!$D:$D,D1088))</f>
        <v>0</v>
      </c>
      <c r="M1088" s="86">
        <f t="shared" si="33"/>
        <v>0</v>
      </c>
      <c r="N1088" s="36"/>
      <c r="O1088" s="92"/>
      <c r="P1088" s="96"/>
    </row>
    <row r="1089" spans="1:16" x14ac:dyDescent="0.25">
      <c r="A1089" s="1"/>
      <c r="B1089" s="1"/>
      <c r="C1089" s="5">
        <f t="shared" si="34"/>
        <v>1079</v>
      </c>
      <c r="D1089" s="19" t="str">
        <f>IF(C1089&gt;MAX(БЮДЖЕТ!$C:$C),"",INDEX(БЮДЖЕТ!$P$11:$P$9415,C1089))</f>
        <v/>
      </c>
      <c r="E1089" s="22">
        <f>IF(D1089="",0,IF(COUNTIF(БЮДЖЕТ!$P:$P,D1089)=1,0,1))</f>
        <v>0</v>
      </c>
      <c r="F1089" s="19" t="str">
        <f>IF($D1089="","",INDEX(БЮДЖЕТ!$N:$N,SUMIFS(БЮДЖЕТ!$B:$B,БЮДЖЕТ!$P:$P,$D1089)))</f>
        <v/>
      </c>
      <c r="G1089" s="19" t="str">
        <f>IF($D1089="","",INDEX(БЮДЖЕТ!$X:$X,SUMIFS(БЮДЖЕТ!$B:$B,БЮДЖЕТ!$P:$P,$D1089)))</f>
        <v/>
      </c>
      <c r="H1089" s="36"/>
      <c r="I1089" s="30">
        <f>IF(D1089="",0,IF(G1089=ФИО!$Q$8,0,SUM(р_дни!$J:$J))+SUMIFS(факт_операции!$L:$L,факт_операции!$D:$D,D1089,факт_операции!$I:$I,операции!$F$8)-SUMIFS(факт_операции!$L:$L,факт_операции!$D:$D,D1089,факт_операции!$I:$I,операции!$F$9)+SUMIFS(факт_операции!$L:$L,факт_операции!$D:$D,D1089,факт_операции!$I:$I,операции!$F$10)-SUMIFS(факт_операции!$L:$L,факт_операции!$D:$D,D1089,факт_операции!$I:$I,операции!$F$11))</f>
        <v>0</v>
      </c>
      <c r="J1089" s="48">
        <f>ROUND(IF(D1089="",0,IF(SUM(р_дни!$J:$J)=0,0,(SUMIFS(БЮДЖЕТ!$V:$V,БЮДЖЕТ!$P:$P,$D1089)*IF(G1089=ФИО!$Q$8,0,SUM(р_дни!$J:$J))+SUMIFS(факт_операции!$Q:$Q,факт_операции!$D:$D,$D1089)*1000)/SUM(р_дни!$J:$J)))/100,0)*100</f>
        <v>0</v>
      </c>
      <c r="K1089" s="48">
        <f>IF(D1089="",0,SUMIFS(факт_операции!$O:$O,факт_операции!$D:$D,D1089)-IF(SUMIFS(факт_операции!$Q:$Q,факт_операции!$D:$D,D1089)&lt;&gt;0,SUMIFS(факт_операции!$O:$O,факт_операции!$D:$D,D1089,факт_операции!$N:$N,операции!$H$11),0))</f>
        <v>0</v>
      </c>
      <c r="L1089" s="48">
        <f>IF(D1089="",0,SUMIFS(факт_операции!$T:$T,факт_операции!$D:$D,D1089))</f>
        <v>0</v>
      </c>
      <c r="M1089" s="86">
        <f t="shared" si="33"/>
        <v>0</v>
      </c>
      <c r="N1089" s="36"/>
      <c r="O1089" s="92"/>
      <c r="P1089" s="96"/>
    </row>
    <row r="1090" spans="1:16" x14ac:dyDescent="0.25">
      <c r="A1090" s="1"/>
      <c r="B1090" s="1"/>
      <c r="C1090" s="5">
        <f t="shared" si="34"/>
        <v>1080</v>
      </c>
      <c r="D1090" s="19" t="str">
        <f>IF(C1090&gt;MAX(БЮДЖЕТ!$C:$C),"",INDEX(БЮДЖЕТ!$P$11:$P$9415,C1090))</f>
        <v/>
      </c>
      <c r="E1090" s="22">
        <f>IF(D1090="",0,IF(COUNTIF(БЮДЖЕТ!$P:$P,D1090)=1,0,1))</f>
        <v>0</v>
      </c>
      <c r="F1090" s="19" t="str">
        <f>IF($D1090="","",INDEX(БЮДЖЕТ!$N:$N,SUMIFS(БЮДЖЕТ!$B:$B,БЮДЖЕТ!$P:$P,$D1090)))</f>
        <v/>
      </c>
      <c r="G1090" s="19" t="str">
        <f>IF($D1090="","",INDEX(БЮДЖЕТ!$X:$X,SUMIFS(БЮДЖЕТ!$B:$B,БЮДЖЕТ!$P:$P,$D1090)))</f>
        <v/>
      </c>
      <c r="H1090" s="36"/>
      <c r="I1090" s="30">
        <f>IF(D1090="",0,IF(G1090=ФИО!$Q$8,0,SUM(р_дни!$J:$J))+SUMIFS(факт_операции!$L:$L,факт_операции!$D:$D,D1090,факт_операции!$I:$I,операции!$F$8)-SUMIFS(факт_операции!$L:$L,факт_операции!$D:$D,D1090,факт_операции!$I:$I,операции!$F$9)+SUMIFS(факт_операции!$L:$L,факт_операции!$D:$D,D1090,факт_операции!$I:$I,операции!$F$10)-SUMIFS(факт_операции!$L:$L,факт_операции!$D:$D,D1090,факт_операции!$I:$I,операции!$F$11))</f>
        <v>0</v>
      </c>
      <c r="J1090" s="48">
        <f>ROUND(IF(D1090="",0,IF(SUM(р_дни!$J:$J)=0,0,(SUMIFS(БЮДЖЕТ!$V:$V,БЮДЖЕТ!$P:$P,$D1090)*IF(G1090=ФИО!$Q$8,0,SUM(р_дни!$J:$J))+SUMIFS(факт_операции!$Q:$Q,факт_операции!$D:$D,$D1090)*1000)/SUM(р_дни!$J:$J)))/100,0)*100</f>
        <v>0</v>
      </c>
      <c r="K1090" s="48">
        <f>IF(D1090="",0,SUMIFS(факт_операции!$O:$O,факт_операции!$D:$D,D1090)-IF(SUMIFS(факт_операции!$Q:$Q,факт_операции!$D:$D,D1090)&lt;&gt;0,SUMIFS(факт_операции!$O:$O,факт_операции!$D:$D,D1090,факт_операции!$N:$N,операции!$H$11),0))</f>
        <v>0</v>
      </c>
      <c r="L1090" s="48">
        <f>IF(D1090="",0,SUMIFS(факт_операции!$T:$T,факт_операции!$D:$D,D1090))</f>
        <v>0</v>
      </c>
      <c r="M1090" s="86">
        <f t="shared" si="33"/>
        <v>0</v>
      </c>
      <c r="N1090" s="36"/>
      <c r="O1090" s="92"/>
      <c r="P1090" s="96"/>
    </row>
    <row r="1091" spans="1:16" x14ac:dyDescent="0.25">
      <c r="A1091" s="1"/>
      <c r="B1091" s="1"/>
      <c r="C1091" s="5">
        <f t="shared" si="34"/>
        <v>1081</v>
      </c>
      <c r="D1091" s="19" t="str">
        <f>IF(C1091&gt;MAX(БЮДЖЕТ!$C:$C),"",INDEX(БЮДЖЕТ!$P$11:$P$9415,C1091))</f>
        <v/>
      </c>
      <c r="E1091" s="22">
        <f>IF(D1091="",0,IF(COUNTIF(БЮДЖЕТ!$P:$P,D1091)=1,0,1))</f>
        <v>0</v>
      </c>
      <c r="F1091" s="19" t="str">
        <f>IF($D1091="","",INDEX(БЮДЖЕТ!$N:$N,SUMIFS(БЮДЖЕТ!$B:$B,БЮДЖЕТ!$P:$P,$D1091)))</f>
        <v/>
      </c>
      <c r="G1091" s="19" t="str">
        <f>IF($D1091="","",INDEX(БЮДЖЕТ!$X:$X,SUMIFS(БЮДЖЕТ!$B:$B,БЮДЖЕТ!$P:$P,$D1091)))</f>
        <v/>
      </c>
      <c r="H1091" s="36"/>
      <c r="I1091" s="30">
        <f>IF(D1091="",0,IF(G1091=ФИО!$Q$8,0,SUM(р_дни!$J:$J))+SUMIFS(факт_операции!$L:$L,факт_операции!$D:$D,D1091,факт_операции!$I:$I,операции!$F$8)-SUMIFS(факт_операции!$L:$L,факт_операции!$D:$D,D1091,факт_операции!$I:$I,операции!$F$9)+SUMIFS(факт_операции!$L:$L,факт_операции!$D:$D,D1091,факт_операции!$I:$I,операции!$F$10)-SUMIFS(факт_операции!$L:$L,факт_операции!$D:$D,D1091,факт_операции!$I:$I,операции!$F$11))</f>
        <v>0</v>
      </c>
      <c r="J1091" s="48">
        <f>ROUND(IF(D1091="",0,IF(SUM(р_дни!$J:$J)=0,0,(SUMIFS(БЮДЖЕТ!$V:$V,БЮДЖЕТ!$P:$P,$D1091)*IF(G1091=ФИО!$Q$8,0,SUM(р_дни!$J:$J))+SUMIFS(факт_операции!$Q:$Q,факт_операции!$D:$D,$D1091)*1000)/SUM(р_дни!$J:$J)))/100,0)*100</f>
        <v>0</v>
      </c>
      <c r="K1091" s="48">
        <f>IF(D1091="",0,SUMIFS(факт_операции!$O:$O,факт_операции!$D:$D,D1091)-IF(SUMIFS(факт_операции!$Q:$Q,факт_операции!$D:$D,D1091)&lt;&gt;0,SUMIFS(факт_операции!$O:$O,факт_операции!$D:$D,D1091,факт_операции!$N:$N,операции!$H$11),0))</f>
        <v>0</v>
      </c>
      <c r="L1091" s="48">
        <f>IF(D1091="",0,SUMIFS(факт_операции!$T:$T,факт_операции!$D:$D,D1091))</f>
        <v>0</v>
      </c>
      <c r="M1091" s="86">
        <f t="shared" si="33"/>
        <v>0</v>
      </c>
      <c r="N1091" s="36"/>
      <c r="O1091" s="92"/>
      <c r="P1091" s="96"/>
    </row>
    <row r="1092" spans="1:16" x14ac:dyDescent="0.25">
      <c r="A1092" s="1"/>
      <c r="B1092" s="1"/>
      <c r="C1092" s="5">
        <f t="shared" si="34"/>
        <v>1082</v>
      </c>
      <c r="D1092" s="19" t="str">
        <f>IF(C1092&gt;MAX(БЮДЖЕТ!$C:$C),"",INDEX(БЮДЖЕТ!$P$11:$P$9415,C1092))</f>
        <v/>
      </c>
      <c r="E1092" s="22">
        <f>IF(D1092="",0,IF(COUNTIF(БЮДЖЕТ!$P:$P,D1092)=1,0,1))</f>
        <v>0</v>
      </c>
      <c r="F1092" s="19" t="str">
        <f>IF($D1092="","",INDEX(БЮДЖЕТ!$N:$N,SUMIFS(БЮДЖЕТ!$B:$B,БЮДЖЕТ!$P:$P,$D1092)))</f>
        <v/>
      </c>
      <c r="G1092" s="19" t="str">
        <f>IF($D1092="","",INDEX(БЮДЖЕТ!$X:$X,SUMIFS(БЮДЖЕТ!$B:$B,БЮДЖЕТ!$P:$P,$D1092)))</f>
        <v/>
      </c>
      <c r="H1092" s="36"/>
      <c r="I1092" s="30">
        <f>IF(D1092="",0,IF(G1092=ФИО!$Q$8,0,SUM(р_дни!$J:$J))+SUMIFS(факт_операции!$L:$L,факт_операции!$D:$D,D1092,факт_операции!$I:$I,операции!$F$8)-SUMIFS(факт_операции!$L:$L,факт_операции!$D:$D,D1092,факт_операции!$I:$I,операции!$F$9)+SUMIFS(факт_операции!$L:$L,факт_операции!$D:$D,D1092,факт_операции!$I:$I,операции!$F$10)-SUMIFS(факт_операции!$L:$L,факт_операции!$D:$D,D1092,факт_операции!$I:$I,операции!$F$11))</f>
        <v>0</v>
      </c>
      <c r="J1092" s="48">
        <f>ROUND(IF(D1092="",0,IF(SUM(р_дни!$J:$J)=0,0,(SUMIFS(БЮДЖЕТ!$V:$V,БЮДЖЕТ!$P:$P,$D1092)*IF(G1092=ФИО!$Q$8,0,SUM(р_дни!$J:$J))+SUMIFS(факт_операции!$Q:$Q,факт_операции!$D:$D,$D1092)*1000)/SUM(р_дни!$J:$J)))/100,0)*100</f>
        <v>0</v>
      </c>
      <c r="K1092" s="48">
        <f>IF(D1092="",0,SUMIFS(факт_операции!$O:$O,факт_операции!$D:$D,D1092)-IF(SUMIFS(факт_операции!$Q:$Q,факт_операции!$D:$D,D1092)&lt;&gt;0,SUMIFS(факт_операции!$O:$O,факт_операции!$D:$D,D1092,факт_операции!$N:$N,операции!$H$11),0))</f>
        <v>0</v>
      </c>
      <c r="L1092" s="48">
        <f>IF(D1092="",0,SUMIFS(факт_операции!$T:$T,факт_операции!$D:$D,D1092))</f>
        <v>0</v>
      </c>
      <c r="M1092" s="86">
        <f t="shared" si="33"/>
        <v>0</v>
      </c>
      <c r="N1092" s="36"/>
      <c r="O1092" s="92"/>
      <c r="P1092" s="96"/>
    </row>
    <row r="1093" spans="1:16" x14ac:dyDescent="0.25">
      <c r="A1093" s="1"/>
      <c r="B1093" s="1"/>
      <c r="C1093" s="5">
        <f t="shared" si="34"/>
        <v>1083</v>
      </c>
      <c r="D1093" s="19" t="str">
        <f>IF(C1093&gt;MAX(БЮДЖЕТ!$C:$C),"",INDEX(БЮДЖЕТ!$P$11:$P$9415,C1093))</f>
        <v/>
      </c>
      <c r="E1093" s="22">
        <f>IF(D1093="",0,IF(COUNTIF(БЮДЖЕТ!$P:$P,D1093)=1,0,1))</f>
        <v>0</v>
      </c>
      <c r="F1093" s="19" t="str">
        <f>IF($D1093="","",INDEX(БЮДЖЕТ!$N:$N,SUMIFS(БЮДЖЕТ!$B:$B,БЮДЖЕТ!$P:$P,$D1093)))</f>
        <v/>
      </c>
      <c r="G1093" s="19" t="str">
        <f>IF($D1093="","",INDEX(БЮДЖЕТ!$X:$X,SUMIFS(БЮДЖЕТ!$B:$B,БЮДЖЕТ!$P:$P,$D1093)))</f>
        <v/>
      </c>
      <c r="H1093" s="36"/>
      <c r="I1093" s="30">
        <f>IF(D1093="",0,IF(G1093=ФИО!$Q$8,0,SUM(р_дни!$J:$J))+SUMIFS(факт_операции!$L:$L,факт_операции!$D:$D,D1093,факт_операции!$I:$I,операции!$F$8)-SUMIFS(факт_операции!$L:$L,факт_операции!$D:$D,D1093,факт_операции!$I:$I,операции!$F$9)+SUMIFS(факт_операции!$L:$L,факт_операции!$D:$D,D1093,факт_операции!$I:$I,операции!$F$10)-SUMIFS(факт_операции!$L:$L,факт_операции!$D:$D,D1093,факт_операции!$I:$I,операции!$F$11))</f>
        <v>0</v>
      </c>
      <c r="J1093" s="48">
        <f>ROUND(IF(D1093="",0,IF(SUM(р_дни!$J:$J)=0,0,(SUMIFS(БЮДЖЕТ!$V:$V,БЮДЖЕТ!$P:$P,$D1093)*IF(G1093=ФИО!$Q$8,0,SUM(р_дни!$J:$J))+SUMIFS(факт_операции!$Q:$Q,факт_операции!$D:$D,$D1093)*1000)/SUM(р_дни!$J:$J)))/100,0)*100</f>
        <v>0</v>
      </c>
      <c r="K1093" s="48">
        <f>IF(D1093="",0,SUMIFS(факт_операции!$O:$O,факт_операции!$D:$D,D1093)-IF(SUMIFS(факт_операции!$Q:$Q,факт_операции!$D:$D,D1093)&lt;&gt;0,SUMIFS(факт_операции!$O:$O,факт_операции!$D:$D,D1093,факт_операции!$N:$N,операции!$H$11),0))</f>
        <v>0</v>
      </c>
      <c r="L1093" s="48">
        <f>IF(D1093="",0,SUMIFS(факт_операции!$T:$T,факт_операции!$D:$D,D1093))</f>
        <v>0</v>
      </c>
      <c r="M1093" s="86">
        <f t="shared" si="33"/>
        <v>0</v>
      </c>
      <c r="N1093" s="36"/>
      <c r="O1093" s="92"/>
      <c r="P1093" s="96"/>
    </row>
    <row r="1094" spans="1:16" x14ac:dyDescent="0.25">
      <c r="A1094" s="1"/>
      <c r="B1094" s="1"/>
      <c r="C1094" s="5">
        <f t="shared" si="34"/>
        <v>1084</v>
      </c>
      <c r="D1094" s="19" t="str">
        <f>IF(C1094&gt;MAX(БЮДЖЕТ!$C:$C),"",INDEX(БЮДЖЕТ!$P$11:$P$9415,C1094))</f>
        <v/>
      </c>
      <c r="E1094" s="22">
        <f>IF(D1094="",0,IF(COUNTIF(БЮДЖЕТ!$P:$P,D1094)=1,0,1))</f>
        <v>0</v>
      </c>
      <c r="F1094" s="19" t="str">
        <f>IF($D1094="","",INDEX(БЮДЖЕТ!$N:$N,SUMIFS(БЮДЖЕТ!$B:$B,БЮДЖЕТ!$P:$P,$D1094)))</f>
        <v/>
      </c>
      <c r="G1094" s="19" t="str">
        <f>IF($D1094="","",INDEX(БЮДЖЕТ!$X:$X,SUMIFS(БЮДЖЕТ!$B:$B,БЮДЖЕТ!$P:$P,$D1094)))</f>
        <v/>
      </c>
      <c r="H1094" s="36"/>
      <c r="I1094" s="30">
        <f>IF(D1094="",0,IF(G1094=ФИО!$Q$8,0,SUM(р_дни!$J:$J))+SUMIFS(факт_операции!$L:$L,факт_операции!$D:$D,D1094,факт_операции!$I:$I,операции!$F$8)-SUMIFS(факт_операции!$L:$L,факт_операции!$D:$D,D1094,факт_операции!$I:$I,операции!$F$9)+SUMIFS(факт_операции!$L:$L,факт_операции!$D:$D,D1094,факт_операции!$I:$I,операции!$F$10)-SUMIFS(факт_операции!$L:$L,факт_операции!$D:$D,D1094,факт_операции!$I:$I,операции!$F$11))</f>
        <v>0</v>
      </c>
      <c r="J1094" s="48">
        <f>ROUND(IF(D1094="",0,IF(SUM(р_дни!$J:$J)=0,0,(SUMIFS(БЮДЖЕТ!$V:$V,БЮДЖЕТ!$P:$P,$D1094)*IF(G1094=ФИО!$Q$8,0,SUM(р_дни!$J:$J))+SUMIFS(факт_операции!$Q:$Q,факт_операции!$D:$D,$D1094)*1000)/SUM(р_дни!$J:$J)))/100,0)*100</f>
        <v>0</v>
      </c>
      <c r="K1094" s="48">
        <f>IF(D1094="",0,SUMIFS(факт_операции!$O:$O,факт_операции!$D:$D,D1094)-IF(SUMIFS(факт_операции!$Q:$Q,факт_операции!$D:$D,D1094)&lt;&gt;0,SUMIFS(факт_операции!$O:$O,факт_операции!$D:$D,D1094,факт_операции!$N:$N,операции!$H$11),0))</f>
        <v>0</v>
      </c>
      <c r="L1094" s="48">
        <f>IF(D1094="",0,SUMIFS(факт_операции!$T:$T,факт_операции!$D:$D,D1094))</f>
        <v>0</v>
      </c>
      <c r="M1094" s="86">
        <f t="shared" si="33"/>
        <v>0</v>
      </c>
      <c r="N1094" s="36"/>
      <c r="O1094" s="92"/>
      <c r="P1094" s="96"/>
    </row>
    <row r="1095" spans="1:16" x14ac:dyDescent="0.25">
      <c r="A1095" s="1"/>
      <c r="B1095" s="1"/>
      <c r="C1095" s="5">
        <f t="shared" si="34"/>
        <v>1085</v>
      </c>
      <c r="D1095" s="19" t="str">
        <f>IF(C1095&gt;MAX(БЮДЖЕТ!$C:$C),"",INDEX(БЮДЖЕТ!$P$11:$P$9415,C1095))</f>
        <v/>
      </c>
      <c r="E1095" s="22">
        <f>IF(D1095="",0,IF(COUNTIF(БЮДЖЕТ!$P:$P,D1095)=1,0,1))</f>
        <v>0</v>
      </c>
      <c r="F1095" s="19" t="str">
        <f>IF($D1095="","",INDEX(БЮДЖЕТ!$N:$N,SUMIFS(БЮДЖЕТ!$B:$B,БЮДЖЕТ!$P:$P,$D1095)))</f>
        <v/>
      </c>
      <c r="G1095" s="19" t="str">
        <f>IF($D1095="","",INDEX(БЮДЖЕТ!$X:$X,SUMIFS(БЮДЖЕТ!$B:$B,БЮДЖЕТ!$P:$P,$D1095)))</f>
        <v/>
      </c>
      <c r="H1095" s="36"/>
      <c r="I1095" s="30">
        <f>IF(D1095="",0,IF(G1095=ФИО!$Q$8,0,SUM(р_дни!$J:$J))+SUMIFS(факт_операции!$L:$L,факт_операции!$D:$D,D1095,факт_операции!$I:$I,операции!$F$8)-SUMIFS(факт_операции!$L:$L,факт_операции!$D:$D,D1095,факт_операции!$I:$I,операции!$F$9)+SUMIFS(факт_операции!$L:$L,факт_операции!$D:$D,D1095,факт_операции!$I:$I,операции!$F$10)-SUMIFS(факт_операции!$L:$L,факт_операции!$D:$D,D1095,факт_операции!$I:$I,операции!$F$11))</f>
        <v>0</v>
      </c>
      <c r="J1095" s="48">
        <f>ROUND(IF(D1095="",0,IF(SUM(р_дни!$J:$J)=0,0,(SUMIFS(БЮДЖЕТ!$V:$V,БЮДЖЕТ!$P:$P,$D1095)*IF(G1095=ФИО!$Q$8,0,SUM(р_дни!$J:$J))+SUMIFS(факт_операции!$Q:$Q,факт_операции!$D:$D,$D1095)*1000)/SUM(р_дни!$J:$J)))/100,0)*100</f>
        <v>0</v>
      </c>
      <c r="K1095" s="48">
        <f>IF(D1095="",0,SUMIFS(факт_операции!$O:$O,факт_операции!$D:$D,D1095)-IF(SUMIFS(факт_операции!$Q:$Q,факт_операции!$D:$D,D1095)&lt;&gt;0,SUMIFS(факт_операции!$O:$O,факт_операции!$D:$D,D1095,факт_операции!$N:$N,операции!$H$11),0))</f>
        <v>0</v>
      </c>
      <c r="L1095" s="48">
        <f>IF(D1095="",0,SUMIFS(факт_операции!$T:$T,факт_операции!$D:$D,D1095))</f>
        <v>0</v>
      </c>
      <c r="M1095" s="86">
        <f t="shared" si="33"/>
        <v>0</v>
      </c>
      <c r="N1095" s="36"/>
      <c r="O1095" s="92"/>
      <c r="P1095" s="96"/>
    </row>
    <row r="1096" spans="1:16" x14ac:dyDescent="0.25">
      <c r="A1096" s="1"/>
      <c r="B1096" s="1"/>
      <c r="C1096" s="5">
        <f t="shared" si="34"/>
        <v>1086</v>
      </c>
      <c r="D1096" s="19" t="str">
        <f>IF(C1096&gt;MAX(БЮДЖЕТ!$C:$C),"",INDEX(БЮДЖЕТ!$P$11:$P$9415,C1096))</f>
        <v/>
      </c>
      <c r="E1096" s="22">
        <f>IF(D1096="",0,IF(COUNTIF(БЮДЖЕТ!$P:$P,D1096)=1,0,1))</f>
        <v>0</v>
      </c>
      <c r="F1096" s="19" t="str">
        <f>IF($D1096="","",INDEX(БЮДЖЕТ!$N:$N,SUMIFS(БЮДЖЕТ!$B:$B,БЮДЖЕТ!$P:$P,$D1096)))</f>
        <v/>
      </c>
      <c r="G1096" s="19" t="str">
        <f>IF($D1096="","",INDEX(БЮДЖЕТ!$X:$X,SUMIFS(БЮДЖЕТ!$B:$B,БЮДЖЕТ!$P:$P,$D1096)))</f>
        <v/>
      </c>
      <c r="H1096" s="36"/>
      <c r="I1096" s="30">
        <f>IF(D1096="",0,IF(G1096=ФИО!$Q$8,0,SUM(р_дни!$J:$J))+SUMIFS(факт_операции!$L:$L,факт_операции!$D:$D,D1096,факт_операции!$I:$I,операции!$F$8)-SUMIFS(факт_операции!$L:$L,факт_операции!$D:$D,D1096,факт_операции!$I:$I,операции!$F$9)+SUMIFS(факт_операции!$L:$L,факт_операции!$D:$D,D1096,факт_операции!$I:$I,операции!$F$10)-SUMIFS(факт_операции!$L:$L,факт_операции!$D:$D,D1096,факт_операции!$I:$I,операции!$F$11))</f>
        <v>0</v>
      </c>
      <c r="J1096" s="48">
        <f>ROUND(IF(D1096="",0,IF(SUM(р_дни!$J:$J)=0,0,(SUMIFS(БЮДЖЕТ!$V:$V,БЮДЖЕТ!$P:$P,$D1096)*IF(G1096=ФИО!$Q$8,0,SUM(р_дни!$J:$J))+SUMIFS(факт_операции!$Q:$Q,факт_операции!$D:$D,$D1096)*1000)/SUM(р_дни!$J:$J)))/100,0)*100</f>
        <v>0</v>
      </c>
      <c r="K1096" s="48">
        <f>IF(D1096="",0,SUMIFS(факт_операции!$O:$O,факт_операции!$D:$D,D1096)-IF(SUMIFS(факт_операции!$Q:$Q,факт_операции!$D:$D,D1096)&lt;&gt;0,SUMIFS(факт_операции!$O:$O,факт_операции!$D:$D,D1096,факт_операции!$N:$N,операции!$H$11),0))</f>
        <v>0</v>
      </c>
      <c r="L1096" s="48">
        <f>IF(D1096="",0,SUMIFS(факт_операции!$T:$T,факт_операции!$D:$D,D1096))</f>
        <v>0</v>
      </c>
      <c r="M1096" s="86">
        <f t="shared" si="33"/>
        <v>0</v>
      </c>
      <c r="N1096" s="36"/>
      <c r="O1096" s="92"/>
      <c r="P1096" s="96"/>
    </row>
    <row r="1097" spans="1:16" x14ac:dyDescent="0.25">
      <c r="A1097" s="1"/>
      <c r="B1097" s="1"/>
      <c r="C1097" s="5">
        <f t="shared" si="34"/>
        <v>1087</v>
      </c>
      <c r="D1097" s="19" t="str">
        <f>IF(C1097&gt;MAX(БЮДЖЕТ!$C:$C),"",INDEX(БЮДЖЕТ!$P$11:$P$9415,C1097))</f>
        <v/>
      </c>
      <c r="E1097" s="22">
        <f>IF(D1097="",0,IF(COUNTIF(БЮДЖЕТ!$P:$P,D1097)=1,0,1))</f>
        <v>0</v>
      </c>
      <c r="F1097" s="19" t="str">
        <f>IF($D1097="","",INDEX(БЮДЖЕТ!$N:$N,SUMIFS(БЮДЖЕТ!$B:$B,БЮДЖЕТ!$P:$P,$D1097)))</f>
        <v/>
      </c>
      <c r="G1097" s="19" t="str">
        <f>IF($D1097="","",INDEX(БЮДЖЕТ!$X:$X,SUMIFS(БЮДЖЕТ!$B:$B,БЮДЖЕТ!$P:$P,$D1097)))</f>
        <v/>
      </c>
      <c r="H1097" s="36"/>
      <c r="I1097" s="30">
        <f>IF(D1097="",0,IF(G1097=ФИО!$Q$8,0,SUM(р_дни!$J:$J))+SUMIFS(факт_операции!$L:$L,факт_операции!$D:$D,D1097,факт_операции!$I:$I,операции!$F$8)-SUMIFS(факт_операции!$L:$L,факт_операции!$D:$D,D1097,факт_операции!$I:$I,операции!$F$9)+SUMIFS(факт_операции!$L:$L,факт_операции!$D:$D,D1097,факт_операции!$I:$I,операции!$F$10)-SUMIFS(факт_операции!$L:$L,факт_операции!$D:$D,D1097,факт_операции!$I:$I,операции!$F$11))</f>
        <v>0</v>
      </c>
      <c r="J1097" s="48">
        <f>ROUND(IF(D1097="",0,IF(SUM(р_дни!$J:$J)=0,0,(SUMIFS(БЮДЖЕТ!$V:$V,БЮДЖЕТ!$P:$P,$D1097)*IF(G1097=ФИО!$Q$8,0,SUM(р_дни!$J:$J))+SUMIFS(факт_операции!$Q:$Q,факт_операции!$D:$D,$D1097)*1000)/SUM(р_дни!$J:$J)))/100,0)*100</f>
        <v>0</v>
      </c>
      <c r="K1097" s="48">
        <f>IF(D1097="",0,SUMIFS(факт_операции!$O:$O,факт_операции!$D:$D,D1097)-IF(SUMIFS(факт_операции!$Q:$Q,факт_операции!$D:$D,D1097)&lt;&gt;0,SUMIFS(факт_операции!$O:$O,факт_операции!$D:$D,D1097,факт_операции!$N:$N,операции!$H$11),0))</f>
        <v>0</v>
      </c>
      <c r="L1097" s="48">
        <f>IF(D1097="",0,SUMIFS(факт_операции!$T:$T,факт_операции!$D:$D,D1097))</f>
        <v>0</v>
      </c>
      <c r="M1097" s="86">
        <f t="shared" si="33"/>
        <v>0</v>
      </c>
      <c r="N1097" s="36"/>
      <c r="O1097" s="92"/>
      <c r="P1097" s="96"/>
    </row>
    <row r="1098" spans="1:16" x14ac:dyDescent="0.25">
      <c r="A1098" s="1"/>
      <c r="B1098" s="1"/>
      <c r="C1098" s="5">
        <f t="shared" si="34"/>
        <v>1088</v>
      </c>
      <c r="D1098" s="19" t="str">
        <f>IF(C1098&gt;MAX(БЮДЖЕТ!$C:$C),"",INDEX(БЮДЖЕТ!$P$11:$P$9415,C1098))</f>
        <v/>
      </c>
      <c r="E1098" s="22">
        <f>IF(D1098="",0,IF(COUNTIF(БЮДЖЕТ!$P:$P,D1098)=1,0,1))</f>
        <v>0</v>
      </c>
      <c r="F1098" s="19" t="str">
        <f>IF($D1098="","",INDEX(БЮДЖЕТ!$N:$N,SUMIFS(БЮДЖЕТ!$B:$B,БЮДЖЕТ!$P:$P,$D1098)))</f>
        <v/>
      </c>
      <c r="G1098" s="19" t="str">
        <f>IF($D1098="","",INDEX(БЮДЖЕТ!$X:$X,SUMIFS(БЮДЖЕТ!$B:$B,БЮДЖЕТ!$P:$P,$D1098)))</f>
        <v/>
      </c>
      <c r="H1098" s="36"/>
      <c r="I1098" s="30">
        <f>IF(D1098="",0,IF(G1098=ФИО!$Q$8,0,SUM(р_дни!$J:$J))+SUMIFS(факт_операции!$L:$L,факт_операции!$D:$D,D1098,факт_операции!$I:$I,операции!$F$8)-SUMIFS(факт_операции!$L:$L,факт_операции!$D:$D,D1098,факт_операции!$I:$I,операции!$F$9)+SUMIFS(факт_операции!$L:$L,факт_операции!$D:$D,D1098,факт_операции!$I:$I,операции!$F$10)-SUMIFS(факт_операции!$L:$L,факт_операции!$D:$D,D1098,факт_операции!$I:$I,операции!$F$11))</f>
        <v>0</v>
      </c>
      <c r="J1098" s="48">
        <f>ROUND(IF(D1098="",0,IF(SUM(р_дни!$J:$J)=0,0,(SUMIFS(БЮДЖЕТ!$V:$V,БЮДЖЕТ!$P:$P,$D1098)*IF(G1098=ФИО!$Q$8,0,SUM(р_дни!$J:$J))+SUMIFS(факт_операции!$Q:$Q,факт_операции!$D:$D,$D1098)*1000)/SUM(р_дни!$J:$J)))/100,0)*100</f>
        <v>0</v>
      </c>
      <c r="K1098" s="48">
        <f>IF(D1098="",0,SUMIFS(факт_операции!$O:$O,факт_операции!$D:$D,D1098)-IF(SUMIFS(факт_операции!$Q:$Q,факт_операции!$D:$D,D1098)&lt;&gt;0,SUMIFS(факт_операции!$O:$O,факт_операции!$D:$D,D1098,факт_операции!$N:$N,операции!$H$11),0))</f>
        <v>0</v>
      </c>
      <c r="L1098" s="48">
        <f>IF(D1098="",0,SUMIFS(факт_операции!$T:$T,факт_операции!$D:$D,D1098))</f>
        <v>0</v>
      </c>
      <c r="M1098" s="86">
        <f t="shared" si="33"/>
        <v>0</v>
      </c>
      <c r="N1098" s="36"/>
      <c r="O1098" s="92"/>
      <c r="P1098" s="96"/>
    </row>
    <row r="1099" spans="1:16" x14ac:dyDescent="0.25">
      <c r="A1099" s="1"/>
      <c r="B1099" s="1"/>
      <c r="C1099" s="5">
        <f t="shared" si="34"/>
        <v>1089</v>
      </c>
      <c r="D1099" s="19" t="str">
        <f>IF(C1099&gt;MAX(БЮДЖЕТ!$C:$C),"",INDEX(БЮДЖЕТ!$P$11:$P$9415,C1099))</f>
        <v/>
      </c>
      <c r="E1099" s="22">
        <f>IF(D1099="",0,IF(COUNTIF(БЮДЖЕТ!$P:$P,D1099)=1,0,1))</f>
        <v>0</v>
      </c>
      <c r="F1099" s="19" t="str">
        <f>IF($D1099="","",INDEX(БЮДЖЕТ!$N:$N,SUMIFS(БЮДЖЕТ!$B:$B,БЮДЖЕТ!$P:$P,$D1099)))</f>
        <v/>
      </c>
      <c r="G1099" s="19" t="str">
        <f>IF($D1099="","",INDEX(БЮДЖЕТ!$X:$X,SUMIFS(БЮДЖЕТ!$B:$B,БЮДЖЕТ!$P:$P,$D1099)))</f>
        <v/>
      </c>
      <c r="H1099" s="36"/>
      <c r="I1099" s="30">
        <f>IF(D1099="",0,IF(G1099=ФИО!$Q$8,0,SUM(р_дни!$J:$J))+SUMIFS(факт_операции!$L:$L,факт_операции!$D:$D,D1099,факт_операции!$I:$I,операции!$F$8)-SUMIFS(факт_операции!$L:$L,факт_операции!$D:$D,D1099,факт_операции!$I:$I,операции!$F$9)+SUMIFS(факт_операции!$L:$L,факт_операции!$D:$D,D1099,факт_операции!$I:$I,операции!$F$10)-SUMIFS(факт_операции!$L:$L,факт_операции!$D:$D,D1099,факт_операции!$I:$I,операции!$F$11))</f>
        <v>0</v>
      </c>
      <c r="J1099" s="48">
        <f>ROUND(IF(D1099="",0,IF(SUM(р_дни!$J:$J)=0,0,(SUMIFS(БЮДЖЕТ!$V:$V,БЮДЖЕТ!$P:$P,$D1099)*IF(G1099=ФИО!$Q$8,0,SUM(р_дни!$J:$J))+SUMIFS(факт_операции!$Q:$Q,факт_операции!$D:$D,$D1099)*1000)/SUM(р_дни!$J:$J)))/100,0)*100</f>
        <v>0</v>
      </c>
      <c r="K1099" s="48">
        <f>IF(D1099="",0,SUMIFS(факт_операции!$O:$O,факт_операции!$D:$D,D1099)-IF(SUMIFS(факт_операции!$Q:$Q,факт_операции!$D:$D,D1099)&lt;&gt;0,SUMIFS(факт_операции!$O:$O,факт_операции!$D:$D,D1099,факт_операции!$N:$N,операции!$H$11),0))</f>
        <v>0</v>
      </c>
      <c r="L1099" s="48">
        <f>IF(D1099="",0,SUMIFS(факт_операции!$T:$T,факт_операции!$D:$D,D1099))</f>
        <v>0</v>
      </c>
      <c r="M1099" s="86">
        <f t="shared" si="33"/>
        <v>0</v>
      </c>
      <c r="N1099" s="36"/>
      <c r="O1099" s="92"/>
      <c r="P1099" s="96"/>
    </row>
    <row r="1100" spans="1:16" x14ac:dyDescent="0.25">
      <c r="A1100" s="1"/>
      <c r="B1100" s="1"/>
      <c r="C1100" s="5">
        <f t="shared" si="34"/>
        <v>1090</v>
      </c>
      <c r="D1100" s="19" t="str">
        <f>IF(C1100&gt;MAX(БЮДЖЕТ!$C:$C),"",INDEX(БЮДЖЕТ!$P$11:$P$9415,C1100))</f>
        <v/>
      </c>
      <c r="E1100" s="22">
        <f>IF(D1100="",0,IF(COUNTIF(БЮДЖЕТ!$P:$P,D1100)=1,0,1))</f>
        <v>0</v>
      </c>
      <c r="F1100" s="19" t="str">
        <f>IF($D1100="","",INDEX(БЮДЖЕТ!$N:$N,SUMIFS(БЮДЖЕТ!$B:$B,БЮДЖЕТ!$P:$P,$D1100)))</f>
        <v/>
      </c>
      <c r="G1100" s="19" t="str">
        <f>IF($D1100="","",INDEX(БЮДЖЕТ!$X:$X,SUMIFS(БЮДЖЕТ!$B:$B,БЮДЖЕТ!$P:$P,$D1100)))</f>
        <v/>
      </c>
      <c r="H1100" s="36"/>
      <c r="I1100" s="30">
        <f>IF(D1100="",0,IF(G1100=ФИО!$Q$8,0,SUM(р_дни!$J:$J))+SUMIFS(факт_операции!$L:$L,факт_операции!$D:$D,D1100,факт_операции!$I:$I,операции!$F$8)-SUMIFS(факт_операции!$L:$L,факт_операции!$D:$D,D1100,факт_операции!$I:$I,операции!$F$9)+SUMIFS(факт_операции!$L:$L,факт_операции!$D:$D,D1100,факт_операции!$I:$I,операции!$F$10)-SUMIFS(факт_операции!$L:$L,факт_операции!$D:$D,D1100,факт_операции!$I:$I,операции!$F$11))</f>
        <v>0</v>
      </c>
      <c r="J1100" s="48">
        <f>ROUND(IF(D1100="",0,IF(SUM(р_дни!$J:$J)=0,0,(SUMIFS(БЮДЖЕТ!$V:$V,БЮДЖЕТ!$P:$P,$D1100)*IF(G1100=ФИО!$Q$8,0,SUM(р_дни!$J:$J))+SUMIFS(факт_операции!$Q:$Q,факт_операции!$D:$D,$D1100)*1000)/SUM(р_дни!$J:$J)))/100,0)*100</f>
        <v>0</v>
      </c>
      <c r="K1100" s="48">
        <f>IF(D1100="",0,SUMIFS(факт_операции!$O:$O,факт_операции!$D:$D,D1100)-IF(SUMIFS(факт_операции!$Q:$Q,факт_операции!$D:$D,D1100)&lt;&gt;0,SUMIFS(факт_операции!$O:$O,факт_операции!$D:$D,D1100,факт_операции!$N:$N,операции!$H$11),0))</f>
        <v>0</v>
      </c>
      <c r="L1100" s="48">
        <f>IF(D1100="",0,SUMIFS(факт_операции!$T:$T,факт_операции!$D:$D,D1100))</f>
        <v>0</v>
      </c>
      <c r="M1100" s="86">
        <f t="shared" ref="M1100:M1163" si="35">IF(D1100="",0,J1100-K1100-L1100)</f>
        <v>0</v>
      </c>
      <c r="N1100" s="36"/>
      <c r="O1100" s="92"/>
      <c r="P1100" s="96"/>
    </row>
    <row r="1101" spans="1:16" x14ac:dyDescent="0.25">
      <c r="A1101" s="1"/>
      <c r="B1101" s="1"/>
      <c r="C1101" s="5">
        <f t="shared" ref="C1101:C1164" si="36">C1100+1</f>
        <v>1091</v>
      </c>
      <c r="D1101" s="19" t="str">
        <f>IF(C1101&gt;MAX(БЮДЖЕТ!$C:$C),"",INDEX(БЮДЖЕТ!$P$11:$P$9415,C1101))</f>
        <v/>
      </c>
      <c r="E1101" s="22">
        <f>IF(D1101="",0,IF(COUNTIF(БЮДЖЕТ!$P:$P,D1101)=1,0,1))</f>
        <v>0</v>
      </c>
      <c r="F1101" s="19" t="str">
        <f>IF($D1101="","",INDEX(БЮДЖЕТ!$N:$N,SUMIFS(БЮДЖЕТ!$B:$B,БЮДЖЕТ!$P:$P,$D1101)))</f>
        <v/>
      </c>
      <c r="G1101" s="19" t="str">
        <f>IF($D1101="","",INDEX(БЮДЖЕТ!$X:$X,SUMIFS(БЮДЖЕТ!$B:$B,БЮДЖЕТ!$P:$P,$D1101)))</f>
        <v/>
      </c>
      <c r="H1101" s="36"/>
      <c r="I1101" s="30">
        <f>IF(D1101="",0,IF(G1101=ФИО!$Q$8,0,SUM(р_дни!$J:$J))+SUMIFS(факт_операции!$L:$L,факт_операции!$D:$D,D1101,факт_операции!$I:$I,операции!$F$8)-SUMIFS(факт_операции!$L:$L,факт_операции!$D:$D,D1101,факт_операции!$I:$I,операции!$F$9)+SUMIFS(факт_операции!$L:$L,факт_операции!$D:$D,D1101,факт_операции!$I:$I,операции!$F$10)-SUMIFS(факт_операции!$L:$L,факт_операции!$D:$D,D1101,факт_операции!$I:$I,операции!$F$11))</f>
        <v>0</v>
      </c>
      <c r="J1101" s="48">
        <f>ROUND(IF(D1101="",0,IF(SUM(р_дни!$J:$J)=0,0,(SUMIFS(БЮДЖЕТ!$V:$V,БЮДЖЕТ!$P:$P,$D1101)*IF(G1101=ФИО!$Q$8,0,SUM(р_дни!$J:$J))+SUMIFS(факт_операции!$Q:$Q,факт_операции!$D:$D,$D1101)*1000)/SUM(р_дни!$J:$J)))/100,0)*100</f>
        <v>0</v>
      </c>
      <c r="K1101" s="48">
        <f>IF(D1101="",0,SUMIFS(факт_операции!$O:$O,факт_операции!$D:$D,D1101)-IF(SUMIFS(факт_операции!$Q:$Q,факт_операции!$D:$D,D1101)&lt;&gt;0,SUMIFS(факт_операции!$O:$O,факт_операции!$D:$D,D1101,факт_операции!$N:$N,операции!$H$11),0))</f>
        <v>0</v>
      </c>
      <c r="L1101" s="48">
        <f>IF(D1101="",0,SUMIFS(факт_операции!$T:$T,факт_операции!$D:$D,D1101))</f>
        <v>0</v>
      </c>
      <c r="M1101" s="86">
        <f t="shared" si="35"/>
        <v>0</v>
      </c>
      <c r="N1101" s="36"/>
      <c r="O1101" s="92"/>
      <c r="P1101" s="96"/>
    </row>
    <row r="1102" spans="1:16" x14ac:dyDescent="0.25">
      <c r="A1102" s="1"/>
      <c r="B1102" s="1"/>
      <c r="C1102" s="5">
        <f t="shared" si="36"/>
        <v>1092</v>
      </c>
      <c r="D1102" s="19" t="str">
        <f>IF(C1102&gt;MAX(БЮДЖЕТ!$C:$C),"",INDEX(БЮДЖЕТ!$P$11:$P$9415,C1102))</f>
        <v/>
      </c>
      <c r="E1102" s="22">
        <f>IF(D1102="",0,IF(COUNTIF(БЮДЖЕТ!$P:$P,D1102)=1,0,1))</f>
        <v>0</v>
      </c>
      <c r="F1102" s="19" t="str">
        <f>IF($D1102="","",INDEX(БЮДЖЕТ!$N:$N,SUMIFS(БЮДЖЕТ!$B:$B,БЮДЖЕТ!$P:$P,$D1102)))</f>
        <v/>
      </c>
      <c r="G1102" s="19" t="str">
        <f>IF($D1102="","",INDEX(БЮДЖЕТ!$X:$X,SUMIFS(БЮДЖЕТ!$B:$B,БЮДЖЕТ!$P:$P,$D1102)))</f>
        <v/>
      </c>
      <c r="H1102" s="36"/>
      <c r="I1102" s="30">
        <f>IF(D1102="",0,IF(G1102=ФИО!$Q$8,0,SUM(р_дни!$J:$J))+SUMIFS(факт_операции!$L:$L,факт_операции!$D:$D,D1102,факт_операции!$I:$I,операции!$F$8)-SUMIFS(факт_операции!$L:$L,факт_операции!$D:$D,D1102,факт_операции!$I:$I,операции!$F$9)+SUMIFS(факт_операции!$L:$L,факт_операции!$D:$D,D1102,факт_операции!$I:$I,операции!$F$10)-SUMIFS(факт_операции!$L:$L,факт_операции!$D:$D,D1102,факт_операции!$I:$I,операции!$F$11))</f>
        <v>0</v>
      </c>
      <c r="J1102" s="48">
        <f>ROUND(IF(D1102="",0,IF(SUM(р_дни!$J:$J)=0,0,(SUMIFS(БЮДЖЕТ!$V:$V,БЮДЖЕТ!$P:$P,$D1102)*IF(G1102=ФИО!$Q$8,0,SUM(р_дни!$J:$J))+SUMIFS(факт_операции!$Q:$Q,факт_операции!$D:$D,$D1102)*1000)/SUM(р_дни!$J:$J)))/100,0)*100</f>
        <v>0</v>
      </c>
      <c r="K1102" s="48">
        <f>IF(D1102="",0,SUMIFS(факт_операции!$O:$O,факт_операции!$D:$D,D1102)-IF(SUMIFS(факт_операции!$Q:$Q,факт_операции!$D:$D,D1102)&lt;&gt;0,SUMIFS(факт_операции!$O:$O,факт_операции!$D:$D,D1102,факт_операции!$N:$N,операции!$H$11),0))</f>
        <v>0</v>
      </c>
      <c r="L1102" s="48">
        <f>IF(D1102="",0,SUMIFS(факт_операции!$T:$T,факт_операции!$D:$D,D1102))</f>
        <v>0</v>
      </c>
      <c r="M1102" s="86">
        <f t="shared" si="35"/>
        <v>0</v>
      </c>
      <c r="N1102" s="36"/>
      <c r="O1102" s="92"/>
      <c r="P1102" s="96"/>
    </row>
    <row r="1103" spans="1:16" x14ac:dyDescent="0.25">
      <c r="A1103" s="1"/>
      <c r="B1103" s="1"/>
      <c r="C1103" s="5">
        <f t="shared" si="36"/>
        <v>1093</v>
      </c>
      <c r="D1103" s="19" t="str">
        <f>IF(C1103&gt;MAX(БЮДЖЕТ!$C:$C),"",INDEX(БЮДЖЕТ!$P$11:$P$9415,C1103))</f>
        <v/>
      </c>
      <c r="E1103" s="22">
        <f>IF(D1103="",0,IF(COUNTIF(БЮДЖЕТ!$P:$P,D1103)=1,0,1))</f>
        <v>0</v>
      </c>
      <c r="F1103" s="19" t="str">
        <f>IF($D1103="","",INDEX(БЮДЖЕТ!$N:$N,SUMIFS(БЮДЖЕТ!$B:$B,БЮДЖЕТ!$P:$P,$D1103)))</f>
        <v/>
      </c>
      <c r="G1103" s="19" t="str">
        <f>IF($D1103="","",INDEX(БЮДЖЕТ!$X:$X,SUMIFS(БЮДЖЕТ!$B:$B,БЮДЖЕТ!$P:$P,$D1103)))</f>
        <v/>
      </c>
      <c r="H1103" s="36"/>
      <c r="I1103" s="30">
        <f>IF(D1103="",0,IF(G1103=ФИО!$Q$8,0,SUM(р_дни!$J:$J))+SUMIFS(факт_операции!$L:$L,факт_операции!$D:$D,D1103,факт_операции!$I:$I,операции!$F$8)-SUMIFS(факт_операции!$L:$L,факт_операции!$D:$D,D1103,факт_операции!$I:$I,операции!$F$9)+SUMIFS(факт_операции!$L:$L,факт_операции!$D:$D,D1103,факт_операции!$I:$I,операции!$F$10)-SUMIFS(факт_операции!$L:$L,факт_операции!$D:$D,D1103,факт_операции!$I:$I,операции!$F$11))</f>
        <v>0</v>
      </c>
      <c r="J1103" s="48">
        <f>ROUND(IF(D1103="",0,IF(SUM(р_дни!$J:$J)=0,0,(SUMIFS(БЮДЖЕТ!$V:$V,БЮДЖЕТ!$P:$P,$D1103)*IF(G1103=ФИО!$Q$8,0,SUM(р_дни!$J:$J))+SUMIFS(факт_операции!$Q:$Q,факт_операции!$D:$D,$D1103)*1000)/SUM(р_дни!$J:$J)))/100,0)*100</f>
        <v>0</v>
      </c>
      <c r="K1103" s="48">
        <f>IF(D1103="",0,SUMIFS(факт_операции!$O:$O,факт_операции!$D:$D,D1103)-IF(SUMIFS(факт_операции!$Q:$Q,факт_операции!$D:$D,D1103)&lt;&gt;0,SUMIFS(факт_операции!$O:$O,факт_операции!$D:$D,D1103,факт_операции!$N:$N,операции!$H$11),0))</f>
        <v>0</v>
      </c>
      <c r="L1103" s="48">
        <f>IF(D1103="",0,SUMIFS(факт_операции!$T:$T,факт_операции!$D:$D,D1103))</f>
        <v>0</v>
      </c>
      <c r="M1103" s="86">
        <f t="shared" si="35"/>
        <v>0</v>
      </c>
      <c r="N1103" s="36"/>
      <c r="O1103" s="92"/>
      <c r="P1103" s="96"/>
    </row>
    <row r="1104" spans="1:16" x14ac:dyDescent="0.25">
      <c r="A1104" s="1"/>
      <c r="B1104" s="1"/>
      <c r="C1104" s="5">
        <f t="shared" si="36"/>
        <v>1094</v>
      </c>
      <c r="D1104" s="19" t="str">
        <f>IF(C1104&gt;MAX(БЮДЖЕТ!$C:$C),"",INDEX(БЮДЖЕТ!$P$11:$P$9415,C1104))</f>
        <v/>
      </c>
      <c r="E1104" s="22">
        <f>IF(D1104="",0,IF(COUNTIF(БЮДЖЕТ!$P:$P,D1104)=1,0,1))</f>
        <v>0</v>
      </c>
      <c r="F1104" s="19" t="str">
        <f>IF($D1104="","",INDEX(БЮДЖЕТ!$N:$N,SUMIFS(БЮДЖЕТ!$B:$B,БЮДЖЕТ!$P:$P,$D1104)))</f>
        <v/>
      </c>
      <c r="G1104" s="19" t="str">
        <f>IF($D1104="","",INDEX(БЮДЖЕТ!$X:$X,SUMIFS(БЮДЖЕТ!$B:$B,БЮДЖЕТ!$P:$P,$D1104)))</f>
        <v/>
      </c>
      <c r="H1104" s="36"/>
      <c r="I1104" s="30">
        <f>IF(D1104="",0,IF(G1104=ФИО!$Q$8,0,SUM(р_дни!$J:$J))+SUMIFS(факт_операции!$L:$L,факт_операции!$D:$D,D1104,факт_операции!$I:$I,операции!$F$8)-SUMIFS(факт_операции!$L:$L,факт_операции!$D:$D,D1104,факт_операции!$I:$I,операции!$F$9)+SUMIFS(факт_операции!$L:$L,факт_операции!$D:$D,D1104,факт_операции!$I:$I,операции!$F$10)-SUMIFS(факт_операции!$L:$L,факт_операции!$D:$D,D1104,факт_операции!$I:$I,операции!$F$11))</f>
        <v>0</v>
      </c>
      <c r="J1104" s="48">
        <f>ROUND(IF(D1104="",0,IF(SUM(р_дни!$J:$J)=0,0,(SUMIFS(БЮДЖЕТ!$V:$V,БЮДЖЕТ!$P:$P,$D1104)*IF(G1104=ФИО!$Q$8,0,SUM(р_дни!$J:$J))+SUMIFS(факт_операции!$Q:$Q,факт_операции!$D:$D,$D1104)*1000)/SUM(р_дни!$J:$J)))/100,0)*100</f>
        <v>0</v>
      </c>
      <c r="K1104" s="48">
        <f>IF(D1104="",0,SUMIFS(факт_операции!$O:$O,факт_операции!$D:$D,D1104)-IF(SUMIFS(факт_операции!$Q:$Q,факт_операции!$D:$D,D1104)&lt;&gt;0,SUMIFS(факт_операции!$O:$O,факт_операции!$D:$D,D1104,факт_операции!$N:$N,операции!$H$11),0))</f>
        <v>0</v>
      </c>
      <c r="L1104" s="48">
        <f>IF(D1104="",0,SUMIFS(факт_операции!$T:$T,факт_операции!$D:$D,D1104))</f>
        <v>0</v>
      </c>
      <c r="M1104" s="86">
        <f t="shared" si="35"/>
        <v>0</v>
      </c>
      <c r="N1104" s="36"/>
      <c r="O1104" s="92"/>
      <c r="P1104" s="96"/>
    </row>
    <row r="1105" spans="1:16" x14ac:dyDescent="0.25">
      <c r="A1105" s="1"/>
      <c r="B1105" s="1"/>
      <c r="C1105" s="5">
        <f t="shared" si="36"/>
        <v>1095</v>
      </c>
      <c r="D1105" s="19" t="str">
        <f>IF(C1105&gt;MAX(БЮДЖЕТ!$C:$C),"",INDEX(БЮДЖЕТ!$P$11:$P$9415,C1105))</f>
        <v/>
      </c>
      <c r="E1105" s="22">
        <f>IF(D1105="",0,IF(COUNTIF(БЮДЖЕТ!$P:$P,D1105)=1,0,1))</f>
        <v>0</v>
      </c>
      <c r="F1105" s="19" t="str">
        <f>IF($D1105="","",INDEX(БЮДЖЕТ!$N:$N,SUMIFS(БЮДЖЕТ!$B:$B,БЮДЖЕТ!$P:$P,$D1105)))</f>
        <v/>
      </c>
      <c r="G1105" s="19" t="str">
        <f>IF($D1105="","",INDEX(БЮДЖЕТ!$X:$X,SUMIFS(БЮДЖЕТ!$B:$B,БЮДЖЕТ!$P:$P,$D1105)))</f>
        <v/>
      </c>
      <c r="H1105" s="36"/>
      <c r="I1105" s="30">
        <f>IF(D1105="",0,IF(G1105=ФИО!$Q$8,0,SUM(р_дни!$J:$J))+SUMIFS(факт_операции!$L:$L,факт_операции!$D:$D,D1105,факт_операции!$I:$I,операции!$F$8)-SUMIFS(факт_операции!$L:$L,факт_операции!$D:$D,D1105,факт_операции!$I:$I,операции!$F$9)+SUMIFS(факт_операции!$L:$L,факт_операции!$D:$D,D1105,факт_операции!$I:$I,операции!$F$10)-SUMIFS(факт_операции!$L:$L,факт_операции!$D:$D,D1105,факт_операции!$I:$I,операции!$F$11))</f>
        <v>0</v>
      </c>
      <c r="J1105" s="48">
        <f>ROUND(IF(D1105="",0,IF(SUM(р_дни!$J:$J)=0,0,(SUMIFS(БЮДЖЕТ!$V:$V,БЮДЖЕТ!$P:$P,$D1105)*IF(G1105=ФИО!$Q$8,0,SUM(р_дни!$J:$J))+SUMIFS(факт_операции!$Q:$Q,факт_операции!$D:$D,$D1105)*1000)/SUM(р_дни!$J:$J)))/100,0)*100</f>
        <v>0</v>
      </c>
      <c r="K1105" s="48">
        <f>IF(D1105="",0,SUMIFS(факт_операции!$O:$O,факт_операции!$D:$D,D1105)-IF(SUMIFS(факт_операции!$Q:$Q,факт_операции!$D:$D,D1105)&lt;&gt;0,SUMIFS(факт_операции!$O:$O,факт_операции!$D:$D,D1105,факт_операции!$N:$N,операции!$H$11),0))</f>
        <v>0</v>
      </c>
      <c r="L1105" s="48">
        <f>IF(D1105="",0,SUMIFS(факт_операции!$T:$T,факт_операции!$D:$D,D1105))</f>
        <v>0</v>
      </c>
      <c r="M1105" s="86">
        <f t="shared" si="35"/>
        <v>0</v>
      </c>
      <c r="N1105" s="36"/>
      <c r="O1105" s="92"/>
      <c r="P1105" s="96"/>
    </row>
    <row r="1106" spans="1:16" x14ac:dyDescent="0.25">
      <c r="A1106" s="1"/>
      <c r="B1106" s="1"/>
      <c r="C1106" s="5">
        <f t="shared" si="36"/>
        <v>1096</v>
      </c>
      <c r="D1106" s="19" t="str">
        <f>IF(C1106&gt;MAX(БЮДЖЕТ!$C:$C),"",INDEX(БЮДЖЕТ!$P$11:$P$9415,C1106))</f>
        <v/>
      </c>
      <c r="E1106" s="22">
        <f>IF(D1106="",0,IF(COUNTIF(БЮДЖЕТ!$P:$P,D1106)=1,0,1))</f>
        <v>0</v>
      </c>
      <c r="F1106" s="19" t="str">
        <f>IF($D1106="","",INDEX(БЮДЖЕТ!$N:$N,SUMIFS(БЮДЖЕТ!$B:$B,БЮДЖЕТ!$P:$P,$D1106)))</f>
        <v/>
      </c>
      <c r="G1106" s="19" t="str">
        <f>IF($D1106="","",INDEX(БЮДЖЕТ!$X:$X,SUMIFS(БЮДЖЕТ!$B:$B,БЮДЖЕТ!$P:$P,$D1106)))</f>
        <v/>
      </c>
      <c r="H1106" s="36"/>
      <c r="I1106" s="30">
        <f>IF(D1106="",0,IF(G1106=ФИО!$Q$8,0,SUM(р_дни!$J:$J))+SUMIFS(факт_операции!$L:$L,факт_операции!$D:$D,D1106,факт_операции!$I:$I,операции!$F$8)-SUMIFS(факт_операции!$L:$L,факт_операции!$D:$D,D1106,факт_операции!$I:$I,операции!$F$9)+SUMIFS(факт_операции!$L:$L,факт_операции!$D:$D,D1106,факт_операции!$I:$I,операции!$F$10)-SUMIFS(факт_операции!$L:$L,факт_операции!$D:$D,D1106,факт_операции!$I:$I,операции!$F$11))</f>
        <v>0</v>
      </c>
      <c r="J1106" s="48">
        <f>ROUND(IF(D1106="",0,IF(SUM(р_дни!$J:$J)=0,0,(SUMIFS(БЮДЖЕТ!$V:$V,БЮДЖЕТ!$P:$P,$D1106)*IF(G1106=ФИО!$Q$8,0,SUM(р_дни!$J:$J))+SUMIFS(факт_операции!$Q:$Q,факт_операции!$D:$D,$D1106)*1000)/SUM(р_дни!$J:$J)))/100,0)*100</f>
        <v>0</v>
      </c>
      <c r="K1106" s="48">
        <f>IF(D1106="",0,SUMIFS(факт_операции!$O:$O,факт_операции!$D:$D,D1106)-IF(SUMIFS(факт_операции!$Q:$Q,факт_операции!$D:$D,D1106)&lt;&gt;0,SUMIFS(факт_операции!$O:$O,факт_операции!$D:$D,D1106,факт_операции!$N:$N,операции!$H$11),0))</f>
        <v>0</v>
      </c>
      <c r="L1106" s="48">
        <f>IF(D1106="",0,SUMIFS(факт_операции!$T:$T,факт_операции!$D:$D,D1106))</f>
        <v>0</v>
      </c>
      <c r="M1106" s="86">
        <f t="shared" si="35"/>
        <v>0</v>
      </c>
      <c r="N1106" s="36"/>
      <c r="O1106" s="92"/>
      <c r="P1106" s="96"/>
    </row>
    <row r="1107" spans="1:16" x14ac:dyDescent="0.25">
      <c r="A1107" s="1"/>
      <c r="B1107" s="1"/>
      <c r="C1107" s="5">
        <f t="shared" si="36"/>
        <v>1097</v>
      </c>
      <c r="D1107" s="19" t="str">
        <f>IF(C1107&gt;MAX(БЮДЖЕТ!$C:$C),"",INDEX(БЮДЖЕТ!$P$11:$P$9415,C1107))</f>
        <v/>
      </c>
      <c r="E1107" s="22">
        <f>IF(D1107="",0,IF(COUNTIF(БЮДЖЕТ!$P:$P,D1107)=1,0,1))</f>
        <v>0</v>
      </c>
      <c r="F1107" s="19" t="str">
        <f>IF($D1107="","",INDEX(БЮДЖЕТ!$N:$N,SUMIFS(БЮДЖЕТ!$B:$B,БЮДЖЕТ!$P:$P,$D1107)))</f>
        <v/>
      </c>
      <c r="G1107" s="19" t="str">
        <f>IF($D1107="","",INDEX(БЮДЖЕТ!$X:$X,SUMIFS(БЮДЖЕТ!$B:$B,БЮДЖЕТ!$P:$P,$D1107)))</f>
        <v/>
      </c>
      <c r="H1107" s="36"/>
      <c r="I1107" s="30">
        <f>IF(D1107="",0,IF(G1107=ФИО!$Q$8,0,SUM(р_дни!$J:$J))+SUMIFS(факт_операции!$L:$L,факт_операции!$D:$D,D1107,факт_операции!$I:$I,операции!$F$8)-SUMIFS(факт_операции!$L:$L,факт_операции!$D:$D,D1107,факт_операции!$I:$I,операции!$F$9)+SUMIFS(факт_операции!$L:$L,факт_операции!$D:$D,D1107,факт_операции!$I:$I,операции!$F$10)-SUMIFS(факт_операции!$L:$L,факт_операции!$D:$D,D1107,факт_операции!$I:$I,операции!$F$11))</f>
        <v>0</v>
      </c>
      <c r="J1107" s="48">
        <f>ROUND(IF(D1107="",0,IF(SUM(р_дни!$J:$J)=0,0,(SUMIFS(БЮДЖЕТ!$V:$V,БЮДЖЕТ!$P:$P,$D1107)*IF(G1107=ФИО!$Q$8,0,SUM(р_дни!$J:$J))+SUMIFS(факт_операции!$Q:$Q,факт_операции!$D:$D,$D1107)*1000)/SUM(р_дни!$J:$J)))/100,0)*100</f>
        <v>0</v>
      </c>
      <c r="K1107" s="48">
        <f>IF(D1107="",0,SUMIFS(факт_операции!$O:$O,факт_операции!$D:$D,D1107)-IF(SUMIFS(факт_операции!$Q:$Q,факт_операции!$D:$D,D1107)&lt;&gt;0,SUMIFS(факт_операции!$O:$O,факт_операции!$D:$D,D1107,факт_операции!$N:$N,операции!$H$11),0))</f>
        <v>0</v>
      </c>
      <c r="L1107" s="48">
        <f>IF(D1107="",0,SUMIFS(факт_операции!$T:$T,факт_операции!$D:$D,D1107))</f>
        <v>0</v>
      </c>
      <c r="M1107" s="86">
        <f t="shared" si="35"/>
        <v>0</v>
      </c>
      <c r="N1107" s="36"/>
      <c r="O1107" s="92"/>
      <c r="P1107" s="96"/>
    </row>
    <row r="1108" spans="1:16" x14ac:dyDescent="0.25">
      <c r="A1108" s="1"/>
      <c r="B1108" s="1"/>
      <c r="C1108" s="5">
        <f t="shared" si="36"/>
        <v>1098</v>
      </c>
      <c r="D1108" s="19" t="str">
        <f>IF(C1108&gt;MAX(БЮДЖЕТ!$C:$C),"",INDEX(БЮДЖЕТ!$P$11:$P$9415,C1108))</f>
        <v/>
      </c>
      <c r="E1108" s="22">
        <f>IF(D1108="",0,IF(COUNTIF(БЮДЖЕТ!$P:$P,D1108)=1,0,1))</f>
        <v>0</v>
      </c>
      <c r="F1108" s="19" t="str">
        <f>IF($D1108="","",INDEX(БЮДЖЕТ!$N:$N,SUMIFS(БЮДЖЕТ!$B:$B,БЮДЖЕТ!$P:$P,$D1108)))</f>
        <v/>
      </c>
      <c r="G1108" s="19" t="str">
        <f>IF($D1108="","",INDEX(БЮДЖЕТ!$X:$X,SUMIFS(БЮДЖЕТ!$B:$B,БЮДЖЕТ!$P:$P,$D1108)))</f>
        <v/>
      </c>
      <c r="H1108" s="36"/>
      <c r="I1108" s="30">
        <f>IF(D1108="",0,IF(G1108=ФИО!$Q$8,0,SUM(р_дни!$J:$J))+SUMIFS(факт_операции!$L:$L,факт_операции!$D:$D,D1108,факт_операции!$I:$I,операции!$F$8)-SUMIFS(факт_операции!$L:$L,факт_операции!$D:$D,D1108,факт_операции!$I:$I,операции!$F$9)+SUMIFS(факт_операции!$L:$L,факт_операции!$D:$D,D1108,факт_операции!$I:$I,операции!$F$10)-SUMIFS(факт_операции!$L:$L,факт_операции!$D:$D,D1108,факт_операции!$I:$I,операции!$F$11))</f>
        <v>0</v>
      </c>
      <c r="J1108" s="48">
        <f>ROUND(IF(D1108="",0,IF(SUM(р_дни!$J:$J)=0,0,(SUMIFS(БЮДЖЕТ!$V:$V,БЮДЖЕТ!$P:$P,$D1108)*IF(G1108=ФИО!$Q$8,0,SUM(р_дни!$J:$J))+SUMIFS(факт_операции!$Q:$Q,факт_операции!$D:$D,$D1108)*1000)/SUM(р_дни!$J:$J)))/100,0)*100</f>
        <v>0</v>
      </c>
      <c r="K1108" s="48">
        <f>IF(D1108="",0,SUMIFS(факт_операции!$O:$O,факт_операции!$D:$D,D1108)-IF(SUMIFS(факт_операции!$Q:$Q,факт_операции!$D:$D,D1108)&lt;&gt;0,SUMIFS(факт_операции!$O:$O,факт_операции!$D:$D,D1108,факт_операции!$N:$N,операции!$H$11),0))</f>
        <v>0</v>
      </c>
      <c r="L1108" s="48">
        <f>IF(D1108="",0,SUMIFS(факт_операции!$T:$T,факт_операции!$D:$D,D1108))</f>
        <v>0</v>
      </c>
      <c r="M1108" s="86">
        <f t="shared" si="35"/>
        <v>0</v>
      </c>
      <c r="N1108" s="36"/>
      <c r="O1108" s="92"/>
      <c r="P1108" s="96"/>
    </row>
    <row r="1109" spans="1:16" x14ac:dyDescent="0.25">
      <c r="A1109" s="1"/>
      <c r="B1109" s="1"/>
      <c r="C1109" s="5">
        <f t="shared" si="36"/>
        <v>1099</v>
      </c>
      <c r="D1109" s="19" t="str">
        <f>IF(C1109&gt;MAX(БЮДЖЕТ!$C:$C),"",INDEX(БЮДЖЕТ!$P$11:$P$9415,C1109))</f>
        <v/>
      </c>
      <c r="E1109" s="22">
        <f>IF(D1109="",0,IF(COUNTIF(БЮДЖЕТ!$P:$P,D1109)=1,0,1))</f>
        <v>0</v>
      </c>
      <c r="F1109" s="19" t="str">
        <f>IF($D1109="","",INDEX(БЮДЖЕТ!$N:$N,SUMIFS(БЮДЖЕТ!$B:$B,БЮДЖЕТ!$P:$P,$D1109)))</f>
        <v/>
      </c>
      <c r="G1109" s="19" t="str">
        <f>IF($D1109="","",INDEX(БЮДЖЕТ!$X:$X,SUMIFS(БЮДЖЕТ!$B:$B,БЮДЖЕТ!$P:$P,$D1109)))</f>
        <v/>
      </c>
      <c r="H1109" s="36"/>
      <c r="I1109" s="30">
        <f>IF(D1109="",0,IF(G1109=ФИО!$Q$8,0,SUM(р_дни!$J:$J))+SUMIFS(факт_операции!$L:$L,факт_операции!$D:$D,D1109,факт_операции!$I:$I,операции!$F$8)-SUMIFS(факт_операции!$L:$L,факт_операции!$D:$D,D1109,факт_операции!$I:$I,операции!$F$9)+SUMIFS(факт_операции!$L:$L,факт_операции!$D:$D,D1109,факт_операции!$I:$I,операции!$F$10)-SUMIFS(факт_операции!$L:$L,факт_операции!$D:$D,D1109,факт_операции!$I:$I,операции!$F$11))</f>
        <v>0</v>
      </c>
      <c r="J1109" s="48">
        <f>ROUND(IF(D1109="",0,IF(SUM(р_дни!$J:$J)=0,0,(SUMIFS(БЮДЖЕТ!$V:$V,БЮДЖЕТ!$P:$P,$D1109)*IF(G1109=ФИО!$Q$8,0,SUM(р_дни!$J:$J))+SUMIFS(факт_операции!$Q:$Q,факт_операции!$D:$D,$D1109)*1000)/SUM(р_дни!$J:$J)))/100,0)*100</f>
        <v>0</v>
      </c>
      <c r="K1109" s="48">
        <f>IF(D1109="",0,SUMIFS(факт_операции!$O:$O,факт_операции!$D:$D,D1109)-IF(SUMIFS(факт_операции!$Q:$Q,факт_операции!$D:$D,D1109)&lt;&gt;0,SUMIFS(факт_операции!$O:$O,факт_операции!$D:$D,D1109,факт_операции!$N:$N,операции!$H$11),0))</f>
        <v>0</v>
      </c>
      <c r="L1109" s="48">
        <f>IF(D1109="",0,SUMIFS(факт_операции!$T:$T,факт_операции!$D:$D,D1109))</f>
        <v>0</v>
      </c>
      <c r="M1109" s="86">
        <f t="shared" si="35"/>
        <v>0</v>
      </c>
      <c r="N1109" s="36"/>
      <c r="O1109" s="92"/>
      <c r="P1109" s="96"/>
    </row>
    <row r="1110" spans="1:16" x14ac:dyDescent="0.25">
      <c r="A1110" s="1"/>
      <c r="B1110" s="1"/>
      <c r="C1110" s="5">
        <f t="shared" si="36"/>
        <v>1100</v>
      </c>
      <c r="D1110" s="19" t="str">
        <f>IF(C1110&gt;MAX(БЮДЖЕТ!$C:$C),"",INDEX(БЮДЖЕТ!$P$11:$P$9415,C1110))</f>
        <v/>
      </c>
      <c r="E1110" s="22">
        <f>IF(D1110="",0,IF(COUNTIF(БЮДЖЕТ!$P:$P,D1110)=1,0,1))</f>
        <v>0</v>
      </c>
      <c r="F1110" s="19" t="str">
        <f>IF($D1110="","",INDEX(БЮДЖЕТ!$N:$N,SUMIFS(БЮДЖЕТ!$B:$B,БЮДЖЕТ!$P:$P,$D1110)))</f>
        <v/>
      </c>
      <c r="G1110" s="19" t="str">
        <f>IF($D1110="","",INDEX(БЮДЖЕТ!$X:$X,SUMIFS(БЮДЖЕТ!$B:$B,БЮДЖЕТ!$P:$P,$D1110)))</f>
        <v/>
      </c>
      <c r="H1110" s="36"/>
      <c r="I1110" s="30">
        <f>IF(D1110="",0,IF(G1110=ФИО!$Q$8,0,SUM(р_дни!$J:$J))+SUMIFS(факт_операции!$L:$L,факт_операции!$D:$D,D1110,факт_операции!$I:$I,операции!$F$8)-SUMIFS(факт_операции!$L:$L,факт_операции!$D:$D,D1110,факт_операции!$I:$I,операции!$F$9)+SUMIFS(факт_операции!$L:$L,факт_операции!$D:$D,D1110,факт_операции!$I:$I,операции!$F$10)-SUMIFS(факт_операции!$L:$L,факт_операции!$D:$D,D1110,факт_операции!$I:$I,операции!$F$11))</f>
        <v>0</v>
      </c>
      <c r="J1110" s="48">
        <f>ROUND(IF(D1110="",0,IF(SUM(р_дни!$J:$J)=0,0,(SUMIFS(БЮДЖЕТ!$V:$V,БЮДЖЕТ!$P:$P,$D1110)*IF(G1110=ФИО!$Q$8,0,SUM(р_дни!$J:$J))+SUMIFS(факт_операции!$Q:$Q,факт_операции!$D:$D,$D1110)*1000)/SUM(р_дни!$J:$J)))/100,0)*100</f>
        <v>0</v>
      </c>
      <c r="K1110" s="48">
        <f>IF(D1110="",0,SUMIFS(факт_операции!$O:$O,факт_операции!$D:$D,D1110)-IF(SUMIFS(факт_операции!$Q:$Q,факт_операции!$D:$D,D1110)&lt;&gt;0,SUMIFS(факт_операции!$O:$O,факт_операции!$D:$D,D1110,факт_операции!$N:$N,операции!$H$11),0))</f>
        <v>0</v>
      </c>
      <c r="L1110" s="48">
        <f>IF(D1110="",0,SUMIFS(факт_операции!$T:$T,факт_операции!$D:$D,D1110))</f>
        <v>0</v>
      </c>
      <c r="M1110" s="86">
        <f t="shared" si="35"/>
        <v>0</v>
      </c>
      <c r="N1110" s="36"/>
      <c r="O1110" s="92"/>
      <c r="P1110" s="96"/>
    </row>
    <row r="1111" spans="1:16" x14ac:dyDescent="0.25">
      <c r="A1111" s="1"/>
      <c r="B1111" s="1"/>
      <c r="C1111" s="5">
        <f t="shared" si="36"/>
        <v>1101</v>
      </c>
      <c r="D1111" s="19" t="str">
        <f>IF(C1111&gt;MAX(БЮДЖЕТ!$C:$C),"",INDEX(БЮДЖЕТ!$P$11:$P$9415,C1111))</f>
        <v/>
      </c>
      <c r="E1111" s="22">
        <f>IF(D1111="",0,IF(COUNTIF(БЮДЖЕТ!$P:$P,D1111)=1,0,1))</f>
        <v>0</v>
      </c>
      <c r="F1111" s="19" t="str">
        <f>IF($D1111="","",INDEX(БЮДЖЕТ!$N:$N,SUMIFS(БЮДЖЕТ!$B:$B,БЮДЖЕТ!$P:$P,$D1111)))</f>
        <v/>
      </c>
      <c r="G1111" s="19" t="str">
        <f>IF($D1111="","",INDEX(БЮДЖЕТ!$X:$X,SUMIFS(БЮДЖЕТ!$B:$B,БЮДЖЕТ!$P:$P,$D1111)))</f>
        <v/>
      </c>
      <c r="H1111" s="36"/>
      <c r="I1111" s="30">
        <f>IF(D1111="",0,IF(G1111=ФИО!$Q$8,0,SUM(р_дни!$J:$J))+SUMIFS(факт_операции!$L:$L,факт_операции!$D:$D,D1111,факт_операции!$I:$I,операции!$F$8)-SUMIFS(факт_операции!$L:$L,факт_операции!$D:$D,D1111,факт_операции!$I:$I,операции!$F$9)+SUMIFS(факт_операции!$L:$L,факт_операции!$D:$D,D1111,факт_операции!$I:$I,операции!$F$10)-SUMIFS(факт_операции!$L:$L,факт_операции!$D:$D,D1111,факт_операции!$I:$I,операции!$F$11))</f>
        <v>0</v>
      </c>
      <c r="J1111" s="48">
        <f>ROUND(IF(D1111="",0,IF(SUM(р_дни!$J:$J)=0,0,(SUMIFS(БЮДЖЕТ!$V:$V,БЮДЖЕТ!$P:$P,$D1111)*IF(G1111=ФИО!$Q$8,0,SUM(р_дни!$J:$J))+SUMIFS(факт_операции!$Q:$Q,факт_операции!$D:$D,$D1111)*1000)/SUM(р_дни!$J:$J)))/100,0)*100</f>
        <v>0</v>
      </c>
      <c r="K1111" s="48">
        <f>IF(D1111="",0,SUMIFS(факт_операции!$O:$O,факт_операции!$D:$D,D1111)-IF(SUMIFS(факт_операции!$Q:$Q,факт_операции!$D:$D,D1111)&lt;&gt;0,SUMIFS(факт_операции!$O:$O,факт_операции!$D:$D,D1111,факт_операции!$N:$N,операции!$H$11),0))</f>
        <v>0</v>
      </c>
      <c r="L1111" s="48">
        <f>IF(D1111="",0,SUMIFS(факт_операции!$T:$T,факт_операции!$D:$D,D1111))</f>
        <v>0</v>
      </c>
      <c r="M1111" s="86">
        <f t="shared" si="35"/>
        <v>0</v>
      </c>
      <c r="N1111" s="36"/>
      <c r="O1111" s="92"/>
      <c r="P1111" s="96"/>
    </row>
    <row r="1112" spans="1:16" x14ac:dyDescent="0.25">
      <c r="A1112" s="1"/>
      <c r="B1112" s="1"/>
      <c r="C1112" s="5">
        <f t="shared" si="36"/>
        <v>1102</v>
      </c>
      <c r="D1112" s="19" t="str">
        <f>IF(C1112&gt;MAX(БЮДЖЕТ!$C:$C),"",INDEX(БЮДЖЕТ!$P$11:$P$9415,C1112))</f>
        <v/>
      </c>
      <c r="E1112" s="22">
        <f>IF(D1112="",0,IF(COUNTIF(БЮДЖЕТ!$P:$P,D1112)=1,0,1))</f>
        <v>0</v>
      </c>
      <c r="F1112" s="19" t="str">
        <f>IF($D1112="","",INDEX(БЮДЖЕТ!$N:$N,SUMIFS(БЮДЖЕТ!$B:$B,БЮДЖЕТ!$P:$P,$D1112)))</f>
        <v/>
      </c>
      <c r="G1112" s="19" t="str">
        <f>IF($D1112="","",INDEX(БЮДЖЕТ!$X:$X,SUMIFS(БЮДЖЕТ!$B:$B,БЮДЖЕТ!$P:$P,$D1112)))</f>
        <v/>
      </c>
      <c r="H1112" s="36"/>
      <c r="I1112" s="30">
        <f>IF(D1112="",0,IF(G1112=ФИО!$Q$8,0,SUM(р_дни!$J:$J))+SUMIFS(факт_операции!$L:$L,факт_операции!$D:$D,D1112,факт_операции!$I:$I,операции!$F$8)-SUMIFS(факт_операции!$L:$L,факт_операции!$D:$D,D1112,факт_операции!$I:$I,операции!$F$9)+SUMIFS(факт_операции!$L:$L,факт_операции!$D:$D,D1112,факт_операции!$I:$I,операции!$F$10)-SUMIFS(факт_операции!$L:$L,факт_операции!$D:$D,D1112,факт_операции!$I:$I,операции!$F$11))</f>
        <v>0</v>
      </c>
      <c r="J1112" s="48">
        <f>ROUND(IF(D1112="",0,IF(SUM(р_дни!$J:$J)=0,0,(SUMIFS(БЮДЖЕТ!$V:$V,БЮДЖЕТ!$P:$P,$D1112)*IF(G1112=ФИО!$Q$8,0,SUM(р_дни!$J:$J))+SUMIFS(факт_операции!$Q:$Q,факт_операции!$D:$D,$D1112)*1000)/SUM(р_дни!$J:$J)))/100,0)*100</f>
        <v>0</v>
      </c>
      <c r="K1112" s="48">
        <f>IF(D1112="",0,SUMIFS(факт_операции!$O:$O,факт_операции!$D:$D,D1112)-IF(SUMIFS(факт_операции!$Q:$Q,факт_операции!$D:$D,D1112)&lt;&gt;0,SUMIFS(факт_операции!$O:$O,факт_операции!$D:$D,D1112,факт_операции!$N:$N,операции!$H$11),0))</f>
        <v>0</v>
      </c>
      <c r="L1112" s="48">
        <f>IF(D1112="",0,SUMIFS(факт_операции!$T:$T,факт_операции!$D:$D,D1112))</f>
        <v>0</v>
      </c>
      <c r="M1112" s="86">
        <f t="shared" si="35"/>
        <v>0</v>
      </c>
      <c r="N1112" s="36"/>
      <c r="O1112" s="92"/>
      <c r="P1112" s="96"/>
    </row>
    <row r="1113" spans="1:16" x14ac:dyDescent="0.25">
      <c r="A1113" s="1"/>
      <c r="B1113" s="1"/>
      <c r="C1113" s="5">
        <f t="shared" si="36"/>
        <v>1103</v>
      </c>
      <c r="D1113" s="19" t="str">
        <f>IF(C1113&gt;MAX(БЮДЖЕТ!$C:$C),"",INDEX(БЮДЖЕТ!$P$11:$P$9415,C1113))</f>
        <v/>
      </c>
      <c r="E1113" s="22">
        <f>IF(D1113="",0,IF(COUNTIF(БЮДЖЕТ!$P:$P,D1113)=1,0,1))</f>
        <v>0</v>
      </c>
      <c r="F1113" s="19" t="str">
        <f>IF($D1113="","",INDEX(БЮДЖЕТ!$N:$N,SUMIFS(БЮДЖЕТ!$B:$B,БЮДЖЕТ!$P:$P,$D1113)))</f>
        <v/>
      </c>
      <c r="G1113" s="19" t="str">
        <f>IF($D1113="","",INDEX(БЮДЖЕТ!$X:$X,SUMIFS(БЮДЖЕТ!$B:$B,БЮДЖЕТ!$P:$P,$D1113)))</f>
        <v/>
      </c>
      <c r="H1113" s="36"/>
      <c r="I1113" s="30">
        <f>IF(D1113="",0,IF(G1113=ФИО!$Q$8,0,SUM(р_дни!$J:$J))+SUMIFS(факт_операции!$L:$L,факт_операции!$D:$D,D1113,факт_операции!$I:$I,операции!$F$8)-SUMIFS(факт_операции!$L:$L,факт_операции!$D:$D,D1113,факт_операции!$I:$I,операции!$F$9)+SUMIFS(факт_операции!$L:$L,факт_операции!$D:$D,D1113,факт_операции!$I:$I,операции!$F$10)-SUMIFS(факт_операции!$L:$L,факт_операции!$D:$D,D1113,факт_операции!$I:$I,операции!$F$11))</f>
        <v>0</v>
      </c>
      <c r="J1113" s="48">
        <f>ROUND(IF(D1113="",0,IF(SUM(р_дни!$J:$J)=0,0,(SUMIFS(БЮДЖЕТ!$V:$V,БЮДЖЕТ!$P:$P,$D1113)*IF(G1113=ФИО!$Q$8,0,SUM(р_дни!$J:$J))+SUMIFS(факт_операции!$Q:$Q,факт_операции!$D:$D,$D1113)*1000)/SUM(р_дни!$J:$J)))/100,0)*100</f>
        <v>0</v>
      </c>
      <c r="K1113" s="48">
        <f>IF(D1113="",0,SUMIFS(факт_операции!$O:$O,факт_операции!$D:$D,D1113)-IF(SUMIFS(факт_операции!$Q:$Q,факт_операции!$D:$D,D1113)&lt;&gt;0,SUMIFS(факт_операции!$O:$O,факт_операции!$D:$D,D1113,факт_операции!$N:$N,операции!$H$11),0))</f>
        <v>0</v>
      </c>
      <c r="L1113" s="48">
        <f>IF(D1113="",0,SUMIFS(факт_операции!$T:$T,факт_операции!$D:$D,D1113))</f>
        <v>0</v>
      </c>
      <c r="M1113" s="86">
        <f t="shared" si="35"/>
        <v>0</v>
      </c>
      <c r="N1113" s="36"/>
      <c r="O1113" s="92"/>
      <c r="P1113" s="96"/>
    </row>
    <row r="1114" spans="1:16" x14ac:dyDescent="0.25">
      <c r="A1114" s="1"/>
      <c r="B1114" s="1"/>
      <c r="C1114" s="5">
        <f t="shared" si="36"/>
        <v>1104</v>
      </c>
      <c r="D1114" s="19" t="str">
        <f>IF(C1114&gt;MAX(БЮДЖЕТ!$C:$C),"",INDEX(БЮДЖЕТ!$P$11:$P$9415,C1114))</f>
        <v/>
      </c>
      <c r="E1114" s="22">
        <f>IF(D1114="",0,IF(COUNTIF(БЮДЖЕТ!$P:$P,D1114)=1,0,1))</f>
        <v>0</v>
      </c>
      <c r="F1114" s="19" t="str">
        <f>IF($D1114="","",INDEX(БЮДЖЕТ!$N:$N,SUMIFS(БЮДЖЕТ!$B:$B,БЮДЖЕТ!$P:$P,$D1114)))</f>
        <v/>
      </c>
      <c r="G1114" s="19" t="str">
        <f>IF($D1114="","",INDEX(БЮДЖЕТ!$X:$X,SUMIFS(БЮДЖЕТ!$B:$B,БЮДЖЕТ!$P:$P,$D1114)))</f>
        <v/>
      </c>
      <c r="H1114" s="36"/>
      <c r="I1114" s="30">
        <f>IF(D1114="",0,IF(G1114=ФИО!$Q$8,0,SUM(р_дни!$J:$J))+SUMIFS(факт_операции!$L:$L,факт_операции!$D:$D,D1114,факт_операции!$I:$I,операции!$F$8)-SUMIFS(факт_операции!$L:$L,факт_операции!$D:$D,D1114,факт_операции!$I:$I,операции!$F$9)+SUMIFS(факт_операции!$L:$L,факт_операции!$D:$D,D1114,факт_операции!$I:$I,операции!$F$10)-SUMIFS(факт_операции!$L:$L,факт_операции!$D:$D,D1114,факт_операции!$I:$I,операции!$F$11))</f>
        <v>0</v>
      </c>
      <c r="J1114" s="48">
        <f>ROUND(IF(D1114="",0,IF(SUM(р_дни!$J:$J)=0,0,(SUMIFS(БЮДЖЕТ!$V:$V,БЮДЖЕТ!$P:$P,$D1114)*IF(G1114=ФИО!$Q$8,0,SUM(р_дни!$J:$J))+SUMIFS(факт_операции!$Q:$Q,факт_операции!$D:$D,$D1114)*1000)/SUM(р_дни!$J:$J)))/100,0)*100</f>
        <v>0</v>
      </c>
      <c r="K1114" s="48">
        <f>IF(D1114="",0,SUMIFS(факт_операции!$O:$O,факт_операции!$D:$D,D1114)-IF(SUMIFS(факт_операции!$Q:$Q,факт_операции!$D:$D,D1114)&lt;&gt;0,SUMIFS(факт_операции!$O:$O,факт_операции!$D:$D,D1114,факт_операции!$N:$N,операции!$H$11),0))</f>
        <v>0</v>
      </c>
      <c r="L1114" s="48">
        <f>IF(D1114="",0,SUMIFS(факт_операции!$T:$T,факт_операции!$D:$D,D1114))</f>
        <v>0</v>
      </c>
      <c r="M1114" s="86">
        <f t="shared" si="35"/>
        <v>0</v>
      </c>
      <c r="N1114" s="36"/>
      <c r="O1114" s="92"/>
      <c r="P1114" s="96"/>
    </row>
    <row r="1115" spans="1:16" x14ac:dyDescent="0.25">
      <c r="A1115" s="1"/>
      <c r="B1115" s="1"/>
      <c r="C1115" s="5">
        <f t="shared" si="36"/>
        <v>1105</v>
      </c>
      <c r="D1115" s="19" t="str">
        <f>IF(C1115&gt;MAX(БЮДЖЕТ!$C:$C),"",INDEX(БЮДЖЕТ!$P$11:$P$9415,C1115))</f>
        <v/>
      </c>
      <c r="E1115" s="22">
        <f>IF(D1115="",0,IF(COUNTIF(БЮДЖЕТ!$P:$P,D1115)=1,0,1))</f>
        <v>0</v>
      </c>
      <c r="F1115" s="19" t="str">
        <f>IF($D1115="","",INDEX(БЮДЖЕТ!$N:$N,SUMIFS(БЮДЖЕТ!$B:$B,БЮДЖЕТ!$P:$P,$D1115)))</f>
        <v/>
      </c>
      <c r="G1115" s="19" t="str">
        <f>IF($D1115="","",INDEX(БЮДЖЕТ!$X:$X,SUMIFS(БЮДЖЕТ!$B:$B,БЮДЖЕТ!$P:$P,$D1115)))</f>
        <v/>
      </c>
      <c r="H1115" s="36"/>
      <c r="I1115" s="30">
        <f>IF(D1115="",0,IF(G1115=ФИО!$Q$8,0,SUM(р_дни!$J:$J))+SUMIFS(факт_операции!$L:$L,факт_операции!$D:$D,D1115,факт_операции!$I:$I,операции!$F$8)-SUMIFS(факт_операции!$L:$L,факт_операции!$D:$D,D1115,факт_операции!$I:$I,операции!$F$9)+SUMIFS(факт_операции!$L:$L,факт_операции!$D:$D,D1115,факт_операции!$I:$I,операции!$F$10)-SUMIFS(факт_операции!$L:$L,факт_операции!$D:$D,D1115,факт_операции!$I:$I,операции!$F$11))</f>
        <v>0</v>
      </c>
      <c r="J1115" s="48">
        <f>ROUND(IF(D1115="",0,IF(SUM(р_дни!$J:$J)=0,0,(SUMIFS(БЮДЖЕТ!$V:$V,БЮДЖЕТ!$P:$P,$D1115)*IF(G1115=ФИО!$Q$8,0,SUM(р_дни!$J:$J))+SUMIFS(факт_операции!$Q:$Q,факт_операции!$D:$D,$D1115)*1000)/SUM(р_дни!$J:$J)))/100,0)*100</f>
        <v>0</v>
      </c>
      <c r="K1115" s="48">
        <f>IF(D1115="",0,SUMIFS(факт_операции!$O:$O,факт_операции!$D:$D,D1115)-IF(SUMIFS(факт_операции!$Q:$Q,факт_операции!$D:$D,D1115)&lt;&gt;0,SUMIFS(факт_операции!$O:$O,факт_операции!$D:$D,D1115,факт_операции!$N:$N,операции!$H$11),0))</f>
        <v>0</v>
      </c>
      <c r="L1115" s="48">
        <f>IF(D1115="",0,SUMIFS(факт_операции!$T:$T,факт_операции!$D:$D,D1115))</f>
        <v>0</v>
      </c>
      <c r="M1115" s="86">
        <f t="shared" si="35"/>
        <v>0</v>
      </c>
      <c r="N1115" s="36"/>
      <c r="O1115" s="92"/>
      <c r="P1115" s="96"/>
    </row>
    <row r="1116" spans="1:16" x14ac:dyDescent="0.25">
      <c r="A1116" s="1"/>
      <c r="B1116" s="1"/>
      <c r="C1116" s="5">
        <f t="shared" si="36"/>
        <v>1106</v>
      </c>
      <c r="D1116" s="19" t="str">
        <f>IF(C1116&gt;MAX(БЮДЖЕТ!$C:$C),"",INDEX(БЮДЖЕТ!$P$11:$P$9415,C1116))</f>
        <v/>
      </c>
      <c r="E1116" s="22">
        <f>IF(D1116="",0,IF(COUNTIF(БЮДЖЕТ!$P:$P,D1116)=1,0,1))</f>
        <v>0</v>
      </c>
      <c r="F1116" s="19" t="str">
        <f>IF($D1116="","",INDEX(БЮДЖЕТ!$N:$N,SUMIFS(БЮДЖЕТ!$B:$B,БЮДЖЕТ!$P:$P,$D1116)))</f>
        <v/>
      </c>
      <c r="G1116" s="19" t="str">
        <f>IF($D1116="","",INDEX(БЮДЖЕТ!$X:$X,SUMIFS(БЮДЖЕТ!$B:$B,БЮДЖЕТ!$P:$P,$D1116)))</f>
        <v/>
      </c>
      <c r="H1116" s="36"/>
      <c r="I1116" s="30">
        <f>IF(D1116="",0,IF(G1116=ФИО!$Q$8,0,SUM(р_дни!$J:$J))+SUMIFS(факт_операции!$L:$L,факт_операции!$D:$D,D1116,факт_операции!$I:$I,операции!$F$8)-SUMIFS(факт_операции!$L:$L,факт_операции!$D:$D,D1116,факт_операции!$I:$I,операции!$F$9)+SUMIFS(факт_операции!$L:$L,факт_операции!$D:$D,D1116,факт_операции!$I:$I,операции!$F$10)-SUMIFS(факт_операции!$L:$L,факт_операции!$D:$D,D1116,факт_операции!$I:$I,операции!$F$11))</f>
        <v>0</v>
      </c>
      <c r="J1116" s="48">
        <f>ROUND(IF(D1116="",0,IF(SUM(р_дни!$J:$J)=0,0,(SUMIFS(БЮДЖЕТ!$V:$V,БЮДЖЕТ!$P:$P,$D1116)*IF(G1116=ФИО!$Q$8,0,SUM(р_дни!$J:$J))+SUMIFS(факт_операции!$Q:$Q,факт_операции!$D:$D,$D1116)*1000)/SUM(р_дни!$J:$J)))/100,0)*100</f>
        <v>0</v>
      </c>
      <c r="K1116" s="48">
        <f>IF(D1116="",0,SUMIFS(факт_операции!$O:$O,факт_операции!$D:$D,D1116)-IF(SUMIFS(факт_операции!$Q:$Q,факт_операции!$D:$D,D1116)&lt;&gt;0,SUMIFS(факт_операции!$O:$O,факт_операции!$D:$D,D1116,факт_операции!$N:$N,операции!$H$11),0))</f>
        <v>0</v>
      </c>
      <c r="L1116" s="48">
        <f>IF(D1116="",0,SUMIFS(факт_операции!$T:$T,факт_операции!$D:$D,D1116))</f>
        <v>0</v>
      </c>
      <c r="M1116" s="86">
        <f t="shared" si="35"/>
        <v>0</v>
      </c>
      <c r="N1116" s="36"/>
      <c r="O1116" s="92"/>
      <c r="P1116" s="96"/>
    </row>
    <row r="1117" spans="1:16" x14ac:dyDescent="0.25">
      <c r="A1117" s="1"/>
      <c r="B1117" s="1"/>
      <c r="C1117" s="5">
        <f t="shared" si="36"/>
        <v>1107</v>
      </c>
      <c r="D1117" s="19" t="str">
        <f>IF(C1117&gt;MAX(БЮДЖЕТ!$C:$C),"",INDEX(БЮДЖЕТ!$P$11:$P$9415,C1117))</f>
        <v/>
      </c>
      <c r="E1117" s="22">
        <f>IF(D1117="",0,IF(COUNTIF(БЮДЖЕТ!$P:$P,D1117)=1,0,1))</f>
        <v>0</v>
      </c>
      <c r="F1117" s="19" t="str">
        <f>IF($D1117="","",INDEX(БЮДЖЕТ!$N:$N,SUMIFS(БЮДЖЕТ!$B:$B,БЮДЖЕТ!$P:$P,$D1117)))</f>
        <v/>
      </c>
      <c r="G1117" s="19" t="str">
        <f>IF($D1117="","",INDEX(БЮДЖЕТ!$X:$X,SUMIFS(БЮДЖЕТ!$B:$B,БЮДЖЕТ!$P:$P,$D1117)))</f>
        <v/>
      </c>
      <c r="H1117" s="36"/>
      <c r="I1117" s="30">
        <f>IF(D1117="",0,IF(G1117=ФИО!$Q$8,0,SUM(р_дни!$J:$J))+SUMIFS(факт_операции!$L:$L,факт_операции!$D:$D,D1117,факт_операции!$I:$I,операции!$F$8)-SUMIFS(факт_операции!$L:$L,факт_операции!$D:$D,D1117,факт_операции!$I:$I,операции!$F$9)+SUMIFS(факт_операции!$L:$L,факт_операции!$D:$D,D1117,факт_операции!$I:$I,операции!$F$10)-SUMIFS(факт_операции!$L:$L,факт_операции!$D:$D,D1117,факт_операции!$I:$I,операции!$F$11))</f>
        <v>0</v>
      </c>
      <c r="J1117" s="48">
        <f>ROUND(IF(D1117="",0,IF(SUM(р_дни!$J:$J)=0,0,(SUMIFS(БЮДЖЕТ!$V:$V,БЮДЖЕТ!$P:$P,$D1117)*IF(G1117=ФИО!$Q$8,0,SUM(р_дни!$J:$J))+SUMIFS(факт_операции!$Q:$Q,факт_операции!$D:$D,$D1117)*1000)/SUM(р_дни!$J:$J)))/100,0)*100</f>
        <v>0</v>
      </c>
      <c r="K1117" s="48">
        <f>IF(D1117="",0,SUMIFS(факт_операции!$O:$O,факт_операции!$D:$D,D1117)-IF(SUMIFS(факт_операции!$Q:$Q,факт_операции!$D:$D,D1117)&lt;&gt;0,SUMIFS(факт_операции!$O:$O,факт_операции!$D:$D,D1117,факт_операции!$N:$N,операции!$H$11),0))</f>
        <v>0</v>
      </c>
      <c r="L1117" s="48">
        <f>IF(D1117="",0,SUMIFS(факт_операции!$T:$T,факт_операции!$D:$D,D1117))</f>
        <v>0</v>
      </c>
      <c r="M1117" s="86">
        <f t="shared" si="35"/>
        <v>0</v>
      </c>
      <c r="N1117" s="36"/>
      <c r="O1117" s="92"/>
      <c r="P1117" s="96"/>
    </row>
    <row r="1118" spans="1:16" x14ac:dyDescent="0.25">
      <c r="A1118" s="1"/>
      <c r="B1118" s="1"/>
      <c r="C1118" s="5">
        <f t="shared" si="36"/>
        <v>1108</v>
      </c>
      <c r="D1118" s="19" t="str">
        <f>IF(C1118&gt;MAX(БЮДЖЕТ!$C:$C),"",INDEX(БЮДЖЕТ!$P$11:$P$9415,C1118))</f>
        <v/>
      </c>
      <c r="E1118" s="22">
        <f>IF(D1118="",0,IF(COUNTIF(БЮДЖЕТ!$P:$P,D1118)=1,0,1))</f>
        <v>0</v>
      </c>
      <c r="F1118" s="19" t="str">
        <f>IF($D1118="","",INDEX(БЮДЖЕТ!$N:$N,SUMIFS(БЮДЖЕТ!$B:$B,БЮДЖЕТ!$P:$P,$D1118)))</f>
        <v/>
      </c>
      <c r="G1118" s="19" t="str">
        <f>IF($D1118="","",INDEX(БЮДЖЕТ!$X:$X,SUMIFS(БЮДЖЕТ!$B:$B,БЮДЖЕТ!$P:$P,$D1118)))</f>
        <v/>
      </c>
      <c r="H1118" s="36"/>
      <c r="I1118" s="30">
        <f>IF(D1118="",0,IF(G1118=ФИО!$Q$8,0,SUM(р_дни!$J:$J))+SUMIFS(факт_операции!$L:$L,факт_операции!$D:$D,D1118,факт_операции!$I:$I,операции!$F$8)-SUMIFS(факт_операции!$L:$L,факт_операции!$D:$D,D1118,факт_операции!$I:$I,операции!$F$9)+SUMIFS(факт_операции!$L:$L,факт_операции!$D:$D,D1118,факт_операции!$I:$I,операции!$F$10)-SUMIFS(факт_операции!$L:$L,факт_операции!$D:$D,D1118,факт_операции!$I:$I,операции!$F$11))</f>
        <v>0</v>
      </c>
      <c r="J1118" s="48">
        <f>ROUND(IF(D1118="",0,IF(SUM(р_дни!$J:$J)=0,0,(SUMIFS(БЮДЖЕТ!$V:$V,БЮДЖЕТ!$P:$P,$D1118)*IF(G1118=ФИО!$Q$8,0,SUM(р_дни!$J:$J))+SUMIFS(факт_операции!$Q:$Q,факт_операции!$D:$D,$D1118)*1000)/SUM(р_дни!$J:$J)))/100,0)*100</f>
        <v>0</v>
      </c>
      <c r="K1118" s="48">
        <f>IF(D1118="",0,SUMIFS(факт_операции!$O:$O,факт_операции!$D:$D,D1118)-IF(SUMIFS(факт_операции!$Q:$Q,факт_операции!$D:$D,D1118)&lt;&gt;0,SUMIFS(факт_операции!$O:$O,факт_операции!$D:$D,D1118,факт_операции!$N:$N,операции!$H$11),0))</f>
        <v>0</v>
      </c>
      <c r="L1118" s="48">
        <f>IF(D1118="",0,SUMIFS(факт_операции!$T:$T,факт_операции!$D:$D,D1118))</f>
        <v>0</v>
      </c>
      <c r="M1118" s="86">
        <f t="shared" si="35"/>
        <v>0</v>
      </c>
      <c r="N1118" s="36"/>
      <c r="O1118" s="92"/>
      <c r="P1118" s="96"/>
    </row>
    <row r="1119" spans="1:16" x14ac:dyDescent="0.25">
      <c r="A1119" s="1"/>
      <c r="B1119" s="1"/>
      <c r="C1119" s="5">
        <f t="shared" si="36"/>
        <v>1109</v>
      </c>
      <c r="D1119" s="19" t="str">
        <f>IF(C1119&gt;MAX(БЮДЖЕТ!$C:$C),"",INDEX(БЮДЖЕТ!$P$11:$P$9415,C1119))</f>
        <v/>
      </c>
      <c r="E1119" s="22">
        <f>IF(D1119="",0,IF(COUNTIF(БЮДЖЕТ!$P:$P,D1119)=1,0,1))</f>
        <v>0</v>
      </c>
      <c r="F1119" s="19" t="str">
        <f>IF($D1119="","",INDEX(БЮДЖЕТ!$N:$N,SUMIFS(БЮДЖЕТ!$B:$B,БЮДЖЕТ!$P:$P,$D1119)))</f>
        <v/>
      </c>
      <c r="G1119" s="19" t="str">
        <f>IF($D1119="","",INDEX(БЮДЖЕТ!$X:$X,SUMIFS(БЮДЖЕТ!$B:$B,БЮДЖЕТ!$P:$P,$D1119)))</f>
        <v/>
      </c>
      <c r="H1119" s="36"/>
      <c r="I1119" s="30">
        <f>IF(D1119="",0,IF(G1119=ФИО!$Q$8,0,SUM(р_дни!$J:$J))+SUMIFS(факт_операции!$L:$L,факт_операции!$D:$D,D1119,факт_операции!$I:$I,операции!$F$8)-SUMIFS(факт_операции!$L:$L,факт_операции!$D:$D,D1119,факт_операции!$I:$I,операции!$F$9)+SUMIFS(факт_операции!$L:$L,факт_операции!$D:$D,D1119,факт_операции!$I:$I,операции!$F$10)-SUMIFS(факт_операции!$L:$L,факт_операции!$D:$D,D1119,факт_операции!$I:$I,операции!$F$11))</f>
        <v>0</v>
      </c>
      <c r="J1119" s="48">
        <f>ROUND(IF(D1119="",0,IF(SUM(р_дни!$J:$J)=0,0,(SUMIFS(БЮДЖЕТ!$V:$V,БЮДЖЕТ!$P:$P,$D1119)*IF(G1119=ФИО!$Q$8,0,SUM(р_дни!$J:$J))+SUMIFS(факт_операции!$Q:$Q,факт_операции!$D:$D,$D1119)*1000)/SUM(р_дни!$J:$J)))/100,0)*100</f>
        <v>0</v>
      </c>
      <c r="K1119" s="48">
        <f>IF(D1119="",0,SUMIFS(факт_операции!$O:$O,факт_операции!$D:$D,D1119)-IF(SUMIFS(факт_операции!$Q:$Q,факт_операции!$D:$D,D1119)&lt;&gt;0,SUMIFS(факт_операции!$O:$O,факт_операции!$D:$D,D1119,факт_операции!$N:$N,операции!$H$11),0))</f>
        <v>0</v>
      </c>
      <c r="L1119" s="48">
        <f>IF(D1119="",0,SUMIFS(факт_операции!$T:$T,факт_операции!$D:$D,D1119))</f>
        <v>0</v>
      </c>
      <c r="M1119" s="86">
        <f t="shared" si="35"/>
        <v>0</v>
      </c>
      <c r="N1119" s="36"/>
      <c r="O1119" s="92"/>
      <c r="P1119" s="96"/>
    </row>
    <row r="1120" spans="1:16" x14ac:dyDescent="0.25">
      <c r="A1120" s="1"/>
      <c r="B1120" s="1"/>
      <c r="C1120" s="5">
        <f t="shared" si="36"/>
        <v>1110</v>
      </c>
      <c r="D1120" s="19" t="str">
        <f>IF(C1120&gt;MAX(БЮДЖЕТ!$C:$C),"",INDEX(БЮДЖЕТ!$P$11:$P$9415,C1120))</f>
        <v/>
      </c>
      <c r="E1120" s="22">
        <f>IF(D1120="",0,IF(COUNTIF(БЮДЖЕТ!$P:$P,D1120)=1,0,1))</f>
        <v>0</v>
      </c>
      <c r="F1120" s="19" t="str">
        <f>IF($D1120="","",INDEX(БЮДЖЕТ!$N:$N,SUMIFS(БЮДЖЕТ!$B:$B,БЮДЖЕТ!$P:$P,$D1120)))</f>
        <v/>
      </c>
      <c r="G1120" s="19" t="str">
        <f>IF($D1120="","",INDEX(БЮДЖЕТ!$X:$X,SUMIFS(БЮДЖЕТ!$B:$B,БЮДЖЕТ!$P:$P,$D1120)))</f>
        <v/>
      </c>
      <c r="H1120" s="36"/>
      <c r="I1120" s="30">
        <f>IF(D1120="",0,IF(G1120=ФИО!$Q$8,0,SUM(р_дни!$J:$J))+SUMIFS(факт_операции!$L:$L,факт_операции!$D:$D,D1120,факт_операции!$I:$I,операции!$F$8)-SUMIFS(факт_операции!$L:$L,факт_операции!$D:$D,D1120,факт_операции!$I:$I,операции!$F$9)+SUMIFS(факт_операции!$L:$L,факт_операции!$D:$D,D1120,факт_операции!$I:$I,операции!$F$10)-SUMIFS(факт_операции!$L:$L,факт_операции!$D:$D,D1120,факт_операции!$I:$I,операции!$F$11))</f>
        <v>0</v>
      </c>
      <c r="J1120" s="48">
        <f>ROUND(IF(D1120="",0,IF(SUM(р_дни!$J:$J)=0,0,(SUMIFS(БЮДЖЕТ!$V:$V,БЮДЖЕТ!$P:$P,$D1120)*IF(G1120=ФИО!$Q$8,0,SUM(р_дни!$J:$J))+SUMIFS(факт_операции!$Q:$Q,факт_операции!$D:$D,$D1120)*1000)/SUM(р_дни!$J:$J)))/100,0)*100</f>
        <v>0</v>
      </c>
      <c r="K1120" s="48">
        <f>IF(D1120="",0,SUMIFS(факт_операции!$O:$O,факт_операции!$D:$D,D1120)-IF(SUMIFS(факт_операции!$Q:$Q,факт_операции!$D:$D,D1120)&lt;&gt;0,SUMIFS(факт_операции!$O:$O,факт_операции!$D:$D,D1120,факт_операции!$N:$N,операции!$H$11),0))</f>
        <v>0</v>
      </c>
      <c r="L1120" s="48">
        <f>IF(D1120="",0,SUMIFS(факт_операции!$T:$T,факт_операции!$D:$D,D1120))</f>
        <v>0</v>
      </c>
      <c r="M1120" s="86">
        <f t="shared" si="35"/>
        <v>0</v>
      </c>
      <c r="N1120" s="36"/>
      <c r="O1120" s="92"/>
      <c r="P1120" s="96"/>
    </row>
    <row r="1121" spans="1:16" x14ac:dyDescent="0.25">
      <c r="A1121" s="1"/>
      <c r="B1121" s="1"/>
      <c r="C1121" s="5">
        <f t="shared" si="36"/>
        <v>1111</v>
      </c>
      <c r="D1121" s="19" t="str">
        <f>IF(C1121&gt;MAX(БЮДЖЕТ!$C:$C),"",INDEX(БЮДЖЕТ!$P$11:$P$9415,C1121))</f>
        <v/>
      </c>
      <c r="E1121" s="22">
        <f>IF(D1121="",0,IF(COUNTIF(БЮДЖЕТ!$P:$P,D1121)=1,0,1))</f>
        <v>0</v>
      </c>
      <c r="F1121" s="19" t="str">
        <f>IF($D1121="","",INDEX(БЮДЖЕТ!$N:$N,SUMIFS(БЮДЖЕТ!$B:$B,БЮДЖЕТ!$P:$P,$D1121)))</f>
        <v/>
      </c>
      <c r="G1121" s="19" t="str">
        <f>IF($D1121="","",INDEX(БЮДЖЕТ!$X:$X,SUMIFS(БЮДЖЕТ!$B:$B,БЮДЖЕТ!$P:$P,$D1121)))</f>
        <v/>
      </c>
      <c r="H1121" s="36"/>
      <c r="I1121" s="30">
        <f>IF(D1121="",0,IF(G1121=ФИО!$Q$8,0,SUM(р_дни!$J:$J))+SUMIFS(факт_операции!$L:$L,факт_операции!$D:$D,D1121,факт_операции!$I:$I,операции!$F$8)-SUMIFS(факт_операции!$L:$L,факт_операции!$D:$D,D1121,факт_операции!$I:$I,операции!$F$9)+SUMIFS(факт_операции!$L:$L,факт_операции!$D:$D,D1121,факт_операции!$I:$I,операции!$F$10)-SUMIFS(факт_операции!$L:$L,факт_операции!$D:$D,D1121,факт_операции!$I:$I,операции!$F$11))</f>
        <v>0</v>
      </c>
      <c r="J1121" s="48">
        <f>ROUND(IF(D1121="",0,IF(SUM(р_дни!$J:$J)=0,0,(SUMIFS(БЮДЖЕТ!$V:$V,БЮДЖЕТ!$P:$P,$D1121)*IF(G1121=ФИО!$Q$8,0,SUM(р_дни!$J:$J))+SUMIFS(факт_операции!$Q:$Q,факт_операции!$D:$D,$D1121)*1000)/SUM(р_дни!$J:$J)))/100,0)*100</f>
        <v>0</v>
      </c>
      <c r="K1121" s="48">
        <f>IF(D1121="",0,SUMIFS(факт_операции!$O:$O,факт_операции!$D:$D,D1121)-IF(SUMIFS(факт_операции!$Q:$Q,факт_операции!$D:$D,D1121)&lt;&gt;0,SUMIFS(факт_операции!$O:$O,факт_операции!$D:$D,D1121,факт_операции!$N:$N,операции!$H$11),0))</f>
        <v>0</v>
      </c>
      <c r="L1121" s="48">
        <f>IF(D1121="",0,SUMIFS(факт_операции!$T:$T,факт_операции!$D:$D,D1121))</f>
        <v>0</v>
      </c>
      <c r="M1121" s="86">
        <f t="shared" si="35"/>
        <v>0</v>
      </c>
      <c r="N1121" s="36"/>
      <c r="O1121" s="92"/>
      <c r="P1121" s="96"/>
    </row>
    <row r="1122" spans="1:16" x14ac:dyDescent="0.25">
      <c r="A1122" s="1"/>
      <c r="B1122" s="1"/>
      <c r="C1122" s="5">
        <f t="shared" si="36"/>
        <v>1112</v>
      </c>
      <c r="D1122" s="19" t="str">
        <f>IF(C1122&gt;MAX(БЮДЖЕТ!$C:$C),"",INDEX(БЮДЖЕТ!$P$11:$P$9415,C1122))</f>
        <v/>
      </c>
      <c r="E1122" s="22">
        <f>IF(D1122="",0,IF(COUNTIF(БЮДЖЕТ!$P:$P,D1122)=1,0,1))</f>
        <v>0</v>
      </c>
      <c r="F1122" s="19" t="str">
        <f>IF($D1122="","",INDEX(БЮДЖЕТ!$N:$N,SUMIFS(БЮДЖЕТ!$B:$B,БЮДЖЕТ!$P:$P,$D1122)))</f>
        <v/>
      </c>
      <c r="G1122" s="19" t="str">
        <f>IF($D1122="","",INDEX(БЮДЖЕТ!$X:$X,SUMIFS(БЮДЖЕТ!$B:$B,БЮДЖЕТ!$P:$P,$D1122)))</f>
        <v/>
      </c>
      <c r="H1122" s="36"/>
      <c r="I1122" s="30">
        <f>IF(D1122="",0,IF(G1122=ФИО!$Q$8,0,SUM(р_дни!$J:$J))+SUMIFS(факт_операции!$L:$L,факт_операции!$D:$D,D1122,факт_операции!$I:$I,операции!$F$8)-SUMIFS(факт_операции!$L:$L,факт_операции!$D:$D,D1122,факт_операции!$I:$I,операции!$F$9)+SUMIFS(факт_операции!$L:$L,факт_операции!$D:$D,D1122,факт_операции!$I:$I,операции!$F$10)-SUMIFS(факт_операции!$L:$L,факт_операции!$D:$D,D1122,факт_операции!$I:$I,операции!$F$11))</f>
        <v>0</v>
      </c>
      <c r="J1122" s="48">
        <f>ROUND(IF(D1122="",0,IF(SUM(р_дни!$J:$J)=0,0,(SUMIFS(БЮДЖЕТ!$V:$V,БЮДЖЕТ!$P:$P,$D1122)*IF(G1122=ФИО!$Q$8,0,SUM(р_дни!$J:$J))+SUMIFS(факт_операции!$Q:$Q,факт_операции!$D:$D,$D1122)*1000)/SUM(р_дни!$J:$J)))/100,0)*100</f>
        <v>0</v>
      </c>
      <c r="K1122" s="48">
        <f>IF(D1122="",0,SUMIFS(факт_операции!$O:$O,факт_операции!$D:$D,D1122)-IF(SUMIFS(факт_операции!$Q:$Q,факт_операции!$D:$D,D1122)&lt;&gt;0,SUMIFS(факт_операции!$O:$O,факт_операции!$D:$D,D1122,факт_операции!$N:$N,операции!$H$11),0))</f>
        <v>0</v>
      </c>
      <c r="L1122" s="48">
        <f>IF(D1122="",0,SUMIFS(факт_операции!$T:$T,факт_операции!$D:$D,D1122))</f>
        <v>0</v>
      </c>
      <c r="M1122" s="86">
        <f t="shared" si="35"/>
        <v>0</v>
      </c>
      <c r="N1122" s="36"/>
      <c r="O1122" s="92"/>
      <c r="P1122" s="96"/>
    </row>
    <row r="1123" spans="1:16" x14ac:dyDescent="0.25">
      <c r="A1123" s="1"/>
      <c r="B1123" s="1"/>
      <c r="C1123" s="5">
        <f t="shared" si="36"/>
        <v>1113</v>
      </c>
      <c r="D1123" s="19" t="str">
        <f>IF(C1123&gt;MAX(БЮДЖЕТ!$C:$C),"",INDEX(БЮДЖЕТ!$P$11:$P$9415,C1123))</f>
        <v/>
      </c>
      <c r="E1123" s="22">
        <f>IF(D1123="",0,IF(COUNTIF(БЮДЖЕТ!$P:$P,D1123)=1,0,1))</f>
        <v>0</v>
      </c>
      <c r="F1123" s="19" t="str">
        <f>IF($D1123="","",INDEX(БЮДЖЕТ!$N:$N,SUMIFS(БЮДЖЕТ!$B:$B,БЮДЖЕТ!$P:$P,$D1123)))</f>
        <v/>
      </c>
      <c r="G1123" s="19" t="str">
        <f>IF($D1123="","",INDEX(БЮДЖЕТ!$X:$X,SUMIFS(БЮДЖЕТ!$B:$B,БЮДЖЕТ!$P:$P,$D1123)))</f>
        <v/>
      </c>
      <c r="H1123" s="36"/>
      <c r="I1123" s="30">
        <f>IF(D1123="",0,IF(G1123=ФИО!$Q$8,0,SUM(р_дни!$J:$J))+SUMIFS(факт_операции!$L:$L,факт_операции!$D:$D,D1123,факт_операции!$I:$I,операции!$F$8)-SUMIFS(факт_операции!$L:$L,факт_операции!$D:$D,D1123,факт_операции!$I:$I,операции!$F$9)+SUMIFS(факт_операции!$L:$L,факт_операции!$D:$D,D1123,факт_операции!$I:$I,операции!$F$10)-SUMIFS(факт_операции!$L:$L,факт_операции!$D:$D,D1123,факт_операции!$I:$I,операции!$F$11))</f>
        <v>0</v>
      </c>
      <c r="J1123" s="48">
        <f>ROUND(IF(D1123="",0,IF(SUM(р_дни!$J:$J)=0,0,(SUMIFS(БЮДЖЕТ!$V:$V,БЮДЖЕТ!$P:$P,$D1123)*IF(G1123=ФИО!$Q$8,0,SUM(р_дни!$J:$J))+SUMIFS(факт_операции!$Q:$Q,факт_операции!$D:$D,$D1123)*1000)/SUM(р_дни!$J:$J)))/100,0)*100</f>
        <v>0</v>
      </c>
      <c r="K1123" s="48">
        <f>IF(D1123="",0,SUMIFS(факт_операции!$O:$O,факт_операции!$D:$D,D1123)-IF(SUMIFS(факт_операции!$Q:$Q,факт_операции!$D:$D,D1123)&lt;&gt;0,SUMIFS(факт_операции!$O:$O,факт_операции!$D:$D,D1123,факт_операции!$N:$N,операции!$H$11),0))</f>
        <v>0</v>
      </c>
      <c r="L1123" s="48">
        <f>IF(D1123="",0,SUMIFS(факт_операции!$T:$T,факт_операции!$D:$D,D1123))</f>
        <v>0</v>
      </c>
      <c r="M1123" s="86">
        <f t="shared" si="35"/>
        <v>0</v>
      </c>
      <c r="N1123" s="36"/>
      <c r="O1123" s="92"/>
      <c r="P1123" s="96"/>
    </row>
    <row r="1124" spans="1:16" x14ac:dyDescent="0.25">
      <c r="A1124" s="1"/>
      <c r="B1124" s="1"/>
      <c r="C1124" s="5">
        <f t="shared" si="36"/>
        <v>1114</v>
      </c>
      <c r="D1124" s="19" t="str">
        <f>IF(C1124&gt;MAX(БЮДЖЕТ!$C:$C),"",INDEX(БЮДЖЕТ!$P$11:$P$9415,C1124))</f>
        <v/>
      </c>
      <c r="E1124" s="22">
        <f>IF(D1124="",0,IF(COUNTIF(БЮДЖЕТ!$P:$P,D1124)=1,0,1))</f>
        <v>0</v>
      </c>
      <c r="F1124" s="19" t="str">
        <f>IF($D1124="","",INDEX(БЮДЖЕТ!$N:$N,SUMIFS(БЮДЖЕТ!$B:$B,БЮДЖЕТ!$P:$P,$D1124)))</f>
        <v/>
      </c>
      <c r="G1124" s="19" t="str">
        <f>IF($D1124="","",INDEX(БЮДЖЕТ!$X:$X,SUMIFS(БЮДЖЕТ!$B:$B,БЮДЖЕТ!$P:$P,$D1124)))</f>
        <v/>
      </c>
      <c r="H1124" s="36"/>
      <c r="I1124" s="30">
        <f>IF(D1124="",0,IF(G1124=ФИО!$Q$8,0,SUM(р_дни!$J:$J))+SUMIFS(факт_операции!$L:$L,факт_операции!$D:$D,D1124,факт_операции!$I:$I,операции!$F$8)-SUMIFS(факт_операции!$L:$L,факт_операции!$D:$D,D1124,факт_операции!$I:$I,операции!$F$9)+SUMIFS(факт_операции!$L:$L,факт_операции!$D:$D,D1124,факт_операции!$I:$I,операции!$F$10)-SUMIFS(факт_операции!$L:$L,факт_операции!$D:$D,D1124,факт_операции!$I:$I,операции!$F$11))</f>
        <v>0</v>
      </c>
      <c r="J1124" s="48">
        <f>ROUND(IF(D1124="",0,IF(SUM(р_дни!$J:$J)=0,0,(SUMIFS(БЮДЖЕТ!$V:$V,БЮДЖЕТ!$P:$P,$D1124)*IF(G1124=ФИО!$Q$8,0,SUM(р_дни!$J:$J))+SUMIFS(факт_операции!$Q:$Q,факт_операции!$D:$D,$D1124)*1000)/SUM(р_дни!$J:$J)))/100,0)*100</f>
        <v>0</v>
      </c>
      <c r="K1124" s="48">
        <f>IF(D1124="",0,SUMIFS(факт_операции!$O:$O,факт_операции!$D:$D,D1124)-IF(SUMIFS(факт_операции!$Q:$Q,факт_операции!$D:$D,D1124)&lt;&gt;0,SUMIFS(факт_операции!$O:$O,факт_операции!$D:$D,D1124,факт_операции!$N:$N,операции!$H$11),0))</f>
        <v>0</v>
      </c>
      <c r="L1124" s="48">
        <f>IF(D1124="",0,SUMIFS(факт_операции!$T:$T,факт_операции!$D:$D,D1124))</f>
        <v>0</v>
      </c>
      <c r="M1124" s="86">
        <f t="shared" si="35"/>
        <v>0</v>
      </c>
      <c r="N1124" s="36"/>
      <c r="O1124" s="92"/>
      <c r="P1124" s="96"/>
    </row>
    <row r="1125" spans="1:16" x14ac:dyDescent="0.25">
      <c r="A1125" s="1"/>
      <c r="B1125" s="1"/>
      <c r="C1125" s="5">
        <f t="shared" si="36"/>
        <v>1115</v>
      </c>
      <c r="D1125" s="19" t="str">
        <f>IF(C1125&gt;MAX(БЮДЖЕТ!$C:$C),"",INDEX(БЮДЖЕТ!$P$11:$P$9415,C1125))</f>
        <v/>
      </c>
      <c r="E1125" s="22">
        <f>IF(D1125="",0,IF(COUNTIF(БЮДЖЕТ!$P:$P,D1125)=1,0,1))</f>
        <v>0</v>
      </c>
      <c r="F1125" s="19" t="str">
        <f>IF($D1125="","",INDEX(БЮДЖЕТ!$N:$N,SUMIFS(БЮДЖЕТ!$B:$B,БЮДЖЕТ!$P:$P,$D1125)))</f>
        <v/>
      </c>
      <c r="G1125" s="19" t="str">
        <f>IF($D1125="","",INDEX(БЮДЖЕТ!$X:$X,SUMIFS(БЮДЖЕТ!$B:$B,БЮДЖЕТ!$P:$P,$D1125)))</f>
        <v/>
      </c>
      <c r="H1125" s="36"/>
      <c r="I1125" s="30">
        <f>IF(D1125="",0,IF(G1125=ФИО!$Q$8,0,SUM(р_дни!$J:$J))+SUMIFS(факт_операции!$L:$L,факт_операции!$D:$D,D1125,факт_операции!$I:$I,операции!$F$8)-SUMIFS(факт_операции!$L:$L,факт_операции!$D:$D,D1125,факт_операции!$I:$I,операции!$F$9)+SUMIFS(факт_операции!$L:$L,факт_операции!$D:$D,D1125,факт_операции!$I:$I,операции!$F$10)-SUMIFS(факт_операции!$L:$L,факт_операции!$D:$D,D1125,факт_операции!$I:$I,операции!$F$11))</f>
        <v>0</v>
      </c>
      <c r="J1125" s="48">
        <f>ROUND(IF(D1125="",0,IF(SUM(р_дни!$J:$J)=0,0,(SUMIFS(БЮДЖЕТ!$V:$V,БЮДЖЕТ!$P:$P,$D1125)*IF(G1125=ФИО!$Q$8,0,SUM(р_дни!$J:$J))+SUMIFS(факт_операции!$Q:$Q,факт_операции!$D:$D,$D1125)*1000)/SUM(р_дни!$J:$J)))/100,0)*100</f>
        <v>0</v>
      </c>
      <c r="K1125" s="48">
        <f>IF(D1125="",0,SUMIFS(факт_операции!$O:$O,факт_операции!$D:$D,D1125)-IF(SUMIFS(факт_операции!$Q:$Q,факт_операции!$D:$D,D1125)&lt;&gt;0,SUMIFS(факт_операции!$O:$O,факт_операции!$D:$D,D1125,факт_операции!$N:$N,операции!$H$11),0))</f>
        <v>0</v>
      </c>
      <c r="L1125" s="48">
        <f>IF(D1125="",0,SUMIFS(факт_операции!$T:$T,факт_операции!$D:$D,D1125))</f>
        <v>0</v>
      </c>
      <c r="M1125" s="86">
        <f t="shared" si="35"/>
        <v>0</v>
      </c>
      <c r="N1125" s="36"/>
      <c r="O1125" s="92"/>
      <c r="P1125" s="96"/>
    </row>
    <row r="1126" spans="1:16" x14ac:dyDescent="0.25">
      <c r="A1126" s="1"/>
      <c r="B1126" s="1"/>
      <c r="C1126" s="5">
        <f t="shared" si="36"/>
        <v>1116</v>
      </c>
      <c r="D1126" s="19" t="str">
        <f>IF(C1126&gt;MAX(БЮДЖЕТ!$C:$C),"",INDEX(БЮДЖЕТ!$P$11:$P$9415,C1126))</f>
        <v/>
      </c>
      <c r="E1126" s="22">
        <f>IF(D1126="",0,IF(COUNTIF(БЮДЖЕТ!$P:$P,D1126)=1,0,1))</f>
        <v>0</v>
      </c>
      <c r="F1126" s="19" t="str">
        <f>IF($D1126="","",INDEX(БЮДЖЕТ!$N:$N,SUMIFS(БЮДЖЕТ!$B:$B,БЮДЖЕТ!$P:$P,$D1126)))</f>
        <v/>
      </c>
      <c r="G1126" s="19" t="str">
        <f>IF($D1126="","",INDEX(БЮДЖЕТ!$X:$X,SUMIFS(БЮДЖЕТ!$B:$B,БЮДЖЕТ!$P:$P,$D1126)))</f>
        <v/>
      </c>
      <c r="H1126" s="36"/>
      <c r="I1126" s="30">
        <f>IF(D1126="",0,IF(G1126=ФИО!$Q$8,0,SUM(р_дни!$J:$J))+SUMIFS(факт_операции!$L:$L,факт_операции!$D:$D,D1126,факт_операции!$I:$I,операции!$F$8)-SUMIFS(факт_операции!$L:$L,факт_операции!$D:$D,D1126,факт_операции!$I:$I,операции!$F$9)+SUMIFS(факт_операции!$L:$L,факт_операции!$D:$D,D1126,факт_операции!$I:$I,операции!$F$10)-SUMIFS(факт_операции!$L:$L,факт_операции!$D:$D,D1126,факт_операции!$I:$I,операции!$F$11))</f>
        <v>0</v>
      </c>
      <c r="J1126" s="48">
        <f>ROUND(IF(D1126="",0,IF(SUM(р_дни!$J:$J)=0,0,(SUMIFS(БЮДЖЕТ!$V:$V,БЮДЖЕТ!$P:$P,$D1126)*IF(G1126=ФИО!$Q$8,0,SUM(р_дни!$J:$J))+SUMIFS(факт_операции!$Q:$Q,факт_операции!$D:$D,$D1126)*1000)/SUM(р_дни!$J:$J)))/100,0)*100</f>
        <v>0</v>
      </c>
      <c r="K1126" s="48">
        <f>IF(D1126="",0,SUMIFS(факт_операции!$O:$O,факт_операции!$D:$D,D1126)-IF(SUMIFS(факт_операции!$Q:$Q,факт_операции!$D:$D,D1126)&lt;&gt;0,SUMIFS(факт_операции!$O:$O,факт_операции!$D:$D,D1126,факт_операции!$N:$N,операции!$H$11),0))</f>
        <v>0</v>
      </c>
      <c r="L1126" s="48">
        <f>IF(D1126="",0,SUMIFS(факт_операции!$T:$T,факт_операции!$D:$D,D1126))</f>
        <v>0</v>
      </c>
      <c r="M1126" s="86">
        <f t="shared" si="35"/>
        <v>0</v>
      </c>
      <c r="N1126" s="36"/>
      <c r="O1126" s="92"/>
      <c r="P1126" s="96"/>
    </row>
    <row r="1127" spans="1:16" x14ac:dyDescent="0.25">
      <c r="A1127" s="1"/>
      <c r="B1127" s="1"/>
      <c r="C1127" s="5">
        <f t="shared" si="36"/>
        <v>1117</v>
      </c>
      <c r="D1127" s="19" t="str">
        <f>IF(C1127&gt;MAX(БЮДЖЕТ!$C:$C),"",INDEX(БЮДЖЕТ!$P$11:$P$9415,C1127))</f>
        <v/>
      </c>
      <c r="E1127" s="22">
        <f>IF(D1127="",0,IF(COUNTIF(БЮДЖЕТ!$P:$P,D1127)=1,0,1))</f>
        <v>0</v>
      </c>
      <c r="F1127" s="19" t="str">
        <f>IF($D1127="","",INDEX(БЮДЖЕТ!$N:$N,SUMIFS(БЮДЖЕТ!$B:$B,БЮДЖЕТ!$P:$P,$D1127)))</f>
        <v/>
      </c>
      <c r="G1127" s="19" t="str">
        <f>IF($D1127="","",INDEX(БЮДЖЕТ!$X:$X,SUMIFS(БЮДЖЕТ!$B:$B,БЮДЖЕТ!$P:$P,$D1127)))</f>
        <v/>
      </c>
      <c r="H1127" s="36"/>
      <c r="I1127" s="30">
        <f>IF(D1127="",0,IF(G1127=ФИО!$Q$8,0,SUM(р_дни!$J:$J))+SUMIFS(факт_операции!$L:$L,факт_операции!$D:$D,D1127,факт_операции!$I:$I,операции!$F$8)-SUMIFS(факт_операции!$L:$L,факт_операции!$D:$D,D1127,факт_операции!$I:$I,операции!$F$9)+SUMIFS(факт_операции!$L:$L,факт_операции!$D:$D,D1127,факт_операции!$I:$I,операции!$F$10)-SUMIFS(факт_операции!$L:$L,факт_операции!$D:$D,D1127,факт_операции!$I:$I,операции!$F$11))</f>
        <v>0</v>
      </c>
      <c r="J1127" s="48">
        <f>ROUND(IF(D1127="",0,IF(SUM(р_дни!$J:$J)=0,0,(SUMIFS(БЮДЖЕТ!$V:$V,БЮДЖЕТ!$P:$P,$D1127)*IF(G1127=ФИО!$Q$8,0,SUM(р_дни!$J:$J))+SUMIFS(факт_операции!$Q:$Q,факт_операции!$D:$D,$D1127)*1000)/SUM(р_дни!$J:$J)))/100,0)*100</f>
        <v>0</v>
      </c>
      <c r="K1127" s="48">
        <f>IF(D1127="",0,SUMIFS(факт_операции!$O:$O,факт_операции!$D:$D,D1127)-IF(SUMIFS(факт_операции!$Q:$Q,факт_операции!$D:$D,D1127)&lt;&gt;0,SUMIFS(факт_операции!$O:$O,факт_операции!$D:$D,D1127,факт_операции!$N:$N,операции!$H$11),0))</f>
        <v>0</v>
      </c>
      <c r="L1127" s="48">
        <f>IF(D1127="",0,SUMIFS(факт_операции!$T:$T,факт_операции!$D:$D,D1127))</f>
        <v>0</v>
      </c>
      <c r="M1127" s="86">
        <f t="shared" si="35"/>
        <v>0</v>
      </c>
      <c r="N1127" s="36"/>
      <c r="O1127" s="92"/>
      <c r="P1127" s="96"/>
    </row>
    <row r="1128" spans="1:16" x14ac:dyDescent="0.25">
      <c r="A1128" s="1"/>
      <c r="B1128" s="1"/>
      <c r="C1128" s="5">
        <f t="shared" si="36"/>
        <v>1118</v>
      </c>
      <c r="D1128" s="19" t="str">
        <f>IF(C1128&gt;MAX(БЮДЖЕТ!$C:$C),"",INDEX(БЮДЖЕТ!$P$11:$P$9415,C1128))</f>
        <v/>
      </c>
      <c r="E1128" s="22">
        <f>IF(D1128="",0,IF(COUNTIF(БЮДЖЕТ!$P:$P,D1128)=1,0,1))</f>
        <v>0</v>
      </c>
      <c r="F1128" s="19" t="str">
        <f>IF($D1128="","",INDEX(БЮДЖЕТ!$N:$N,SUMIFS(БЮДЖЕТ!$B:$B,БЮДЖЕТ!$P:$P,$D1128)))</f>
        <v/>
      </c>
      <c r="G1128" s="19" t="str">
        <f>IF($D1128="","",INDEX(БЮДЖЕТ!$X:$X,SUMIFS(БЮДЖЕТ!$B:$B,БЮДЖЕТ!$P:$P,$D1128)))</f>
        <v/>
      </c>
      <c r="H1128" s="36"/>
      <c r="I1128" s="30">
        <f>IF(D1128="",0,IF(G1128=ФИО!$Q$8,0,SUM(р_дни!$J:$J))+SUMIFS(факт_операции!$L:$L,факт_операции!$D:$D,D1128,факт_операции!$I:$I,операции!$F$8)-SUMIFS(факт_операции!$L:$L,факт_операции!$D:$D,D1128,факт_операции!$I:$I,операции!$F$9)+SUMIFS(факт_операции!$L:$L,факт_операции!$D:$D,D1128,факт_операции!$I:$I,операции!$F$10)-SUMIFS(факт_операции!$L:$L,факт_операции!$D:$D,D1128,факт_операции!$I:$I,операции!$F$11))</f>
        <v>0</v>
      </c>
      <c r="J1128" s="48">
        <f>ROUND(IF(D1128="",0,IF(SUM(р_дни!$J:$J)=0,0,(SUMIFS(БЮДЖЕТ!$V:$V,БЮДЖЕТ!$P:$P,$D1128)*IF(G1128=ФИО!$Q$8,0,SUM(р_дни!$J:$J))+SUMIFS(факт_операции!$Q:$Q,факт_операции!$D:$D,$D1128)*1000)/SUM(р_дни!$J:$J)))/100,0)*100</f>
        <v>0</v>
      </c>
      <c r="K1128" s="48">
        <f>IF(D1128="",0,SUMIFS(факт_операции!$O:$O,факт_операции!$D:$D,D1128)-IF(SUMIFS(факт_операции!$Q:$Q,факт_операции!$D:$D,D1128)&lt;&gt;0,SUMIFS(факт_операции!$O:$O,факт_операции!$D:$D,D1128,факт_операции!$N:$N,операции!$H$11),0))</f>
        <v>0</v>
      </c>
      <c r="L1128" s="48">
        <f>IF(D1128="",0,SUMIFS(факт_операции!$T:$T,факт_операции!$D:$D,D1128))</f>
        <v>0</v>
      </c>
      <c r="M1128" s="86">
        <f t="shared" si="35"/>
        <v>0</v>
      </c>
      <c r="N1128" s="36"/>
      <c r="O1128" s="92"/>
      <c r="P1128" s="96"/>
    </row>
    <row r="1129" spans="1:16" x14ac:dyDescent="0.25">
      <c r="A1129" s="1"/>
      <c r="B1129" s="1"/>
      <c r="C1129" s="5">
        <f t="shared" si="36"/>
        <v>1119</v>
      </c>
      <c r="D1129" s="19" t="str">
        <f>IF(C1129&gt;MAX(БЮДЖЕТ!$C:$C),"",INDEX(БЮДЖЕТ!$P$11:$P$9415,C1129))</f>
        <v/>
      </c>
      <c r="E1129" s="22">
        <f>IF(D1129="",0,IF(COUNTIF(БЮДЖЕТ!$P:$P,D1129)=1,0,1))</f>
        <v>0</v>
      </c>
      <c r="F1129" s="19" t="str">
        <f>IF($D1129="","",INDEX(БЮДЖЕТ!$N:$N,SUMIFS(БЮДЖЕТ!$B:$B,БЮДЖЕТ!$P:$P,$D1129)))</f>
        <v/>
      </c>
      <c r="G1129" s="19" t="str">
        <f>IF($D1129="","",INDEX(БЮДЖЕТ!$X:$X,SUMIFS(БЮДЖЕТ!$B:$B,БЮДЖЕТ!$P:$P,$D1129)))</f>
        <v/>
      </c>
      <c r="H1129" s="36"/>
      <c r="I1129" s="30">
        <f>IF(D1129="",0,IF(G1129=ФИО!$Q$8,0,SUM(р_дни!$J:$J))+SUMIFS(факт_операции!$L:$L,факт_операции!$D:$D,D1129,факт_операции!$I:$I,операции!$F$8)-SUMIFS(факт_операции!$L:$L,факт_операции!$D:$D,D1129,факт_операции!$I:$I,операции!$F$9)+SUMIFS(факт_операции!$L:$L,факт_операции!$D:$D,D1129,факт_операции!$I:$I,операции!$F$10)-SUMIFS(факт_операции!$L:$L,факт_операции!$D:$D,D1129,факт_операции!$I:$I,операции!$F$11))</f>
        <v>0</v>
      </c>
      <c r="J1129" s="48">
        <f>ROUND(IF(D1129="",0,IF(SUM(р_дни!$J:$J)=0,0,(SUMIFS(БЮДЖЕТ!$V:$V,БЮДЖЕТ!$P:$P,$D1129)*IF(G1129=ФИО!$Q$8,0,SUM(р_дни!$J:$J))+SUMIFS(факт_операции!$Q:$Q,факт_операции!$D:$D,$D1129)*1000)/SUM(р_дни!$J:$J)))/100,0)*100</f>
        <v>0</v>
      </c>
      <c r="K1129" s="48">
        <f>IF(D1129="",0,SUMIFS(факт_операции!$O:$O,факт_операции!$D:$D,D1129)-IF(SUMIFS(факт_операции!$Q:$Q,факт_операции!$D:$D,D1129)&lt;&gt;0,SUMIFS(факт_операции!$O:$O,факт_операции!$D:$D,D1129,факт_операции!$N:$N,операции!$H$11),0))</f>
        <v>0</v>
      </c>
      <c r="L1129" s="48">
        <f>IF(D1129="",0,SUMIFS(факт_операции!$T:$T,факт_операции!$D:$D,D1129))</f>
        <v>0</v>
      </c>
      <c r="M1129" s="86">
        <f t="shared" si="35"/>
        <v>0</v>
      </c>
      <c r="N1129" s="36"/>
      <c r="O1129" s="92"/>
      <c r="P1129" s="96"/>
    </row>
    <row r="1130" spans="1:16" x14ac:dyDescent="0.25">
      <c r="A1130" s="1"/>
      <c r="B1130" s="1"/>
      <c r="C1130" s="5">
        <f t="shared" si="36"/>
        <v>1120</v>
      </c>
      <c r="D1130" s="19" t="str">
        <f>IF(C1130&gt;MAX(БЮДЖЕТ!$C:$C),"",INDEX(БЮДЖЕТ!$P$11:$P$9415,C1130))</f>
        <v/>
      </c>
      <c r="E1130" s="22">
        <f>IF(D1130="",0,IF(COUNTIF(БЮДЖЕТ!$P:$P,D1130)=1,0,1))</f>
        <v>0</v>
      </c>
      <c r="F1130" s="19" t="str">
        <f>IF($D1130="","",INDEX(БЮДЖЕТ!$N:$N,SUMIFS(БЮДЖЕТ!$B:$B,БЮДЖЕТ!$P:$P,$D1130)))</f>
        <v/>
      </c>
      <c r="G1130" s="19" t="str">
        <f>IF($D1130="","",INDEX(БЮДЖЕТ!$X:$X,SUMIFS(БЮДЖЕТ!$B:$B,БЮДЖЕТ!$P:$P,$D1130)))</f>
        <v/>
      </c>
      <c r="H1130" s="36"/>
      <c r="I1130" s="30">
        <f>IF(D1130="",0,IF(G1130=ФИО!$Q$8,0,SUM(р_дни!$J:$J))+SUMIFS(факт_операции!$L:$L,факт_операции!$D:$D,D1130,факт_операции!$I:$I,операции!$F$8)-SUMIFS(факт_операции!$L:$L,факт_операции!$D:$D,D1130,факт_операции!$I:$I,операции!$F$9)+SUMIFS(факт_операции!$L:$L,факт_операции!$D:$D,D1130,факт_операции!$I:$I,операции!$F$10)-SUMIFS(факт_операции!$L:$L,факт_операции!$D:$D,D1130,факт_операции!$I:$I,операции!$F$11))</f>
        <v>0</v>
      </c>
      <c r="J1130" s="48">
        <f>ROUND(IF(D1130="",0,IF(SUM(р_дни!$J:$J)=0,0,(SUMIFS(БЮДЖЕТ!$V:$V,БЮДЖЕТ!$P:$P,$D1130)*IF(G1130=ФИО!$Q$8,0,SUM(р_дни!$J:$J))+SUMIFS(факт_операции!$Q:$Q,факт_операции!$D:$D,$D1130)*1000)/SUM(р_дни!$J:$J)))/100,0)*100</f>
        <v>0</v>
      </c>
      <c r="K1130" s="48">
        <f>IF(D1130="",0,SUMIFS(факт_операции!$O:$O,факт_операции!$D:$D,D1130)-IF(SUMIFS(факт_операции!$Q:$Q,факт_операции!$D:$D,D1130)&lt;&gt;0,SUMIFS(факт_операции!$O:$O,факт_операции!$D:$D,D1130,факт_операции!$N:$N,операции!$H$11),0))</f>
        <v>0</v>
      </c>
      <c r="L1130" s="48">
        <f>IF(D1130="",0,SUMIFS(факт_операции!$T:$T,факт_операции!$D:$D,D1130))</f>
        <v>0</v>
      </c>
      <c r="M1130" s="86">
        <f t="shared" si="35"/>
        <v>0</v>
      </c>
      <c r="N1130" s="36"/>
      <c r="O1130" s="92"/>
      <c r="P1130" s="96"/>
    </row>
    <row r="1131" spans="1:16" x14ac:dyDescent="0.25">
      <c r="A1131" s="1"/>
      <c r="B1131" s="1"/>
      <c r="C1131" s="5">
        <f t="shared" si="36"/>
        <v>1121</v>
      </c>
      <c r="D1131" s="19" t="str">
        <f>IF(C1131&gt;MAX(БЮДЖЕТ!$C:$C),"",INDEX(БЮДЖЕТ!$P$11:$P$9415,C1131))</f>
        <v/>
      </c>
      <c r="E1131" s="22">
        <f>IF(D1131="",0,IF(COUNTIF(БЮДЖЕТ!$P:$P,D1131)=1,0,1))</f>
        <v>0</v>
      </c>
      <c r="F1131" s="19" t="str">
        <f>IF($D1131="","",INDEX(БЮДЖЕТ!$N:$N,SUMIFS(БЮДЖЕТ!$B:$B,БЮДЖЕТ!$P:$P,$D1131)))</f>
        <v/>
      </c>
      <c r="G1131" s="19" t="str">
        <f>IF($D1131="","",INDEX(БЮДЖЕТ!$X:$X,SUMIFS(БЮДЖЕТ!$B:$B,БЮДЖЕТ!$P:$P,$D1131)))</f>
        <v/>
      </c>
      <c r="H1131" s="36"/>
      <c r="I1131" s="30">
        <f>IF(D1131="",0,IF(G1131=ФИО!$Q$8,0,SUM(р_дни!$J:$J))+SUMIFS(факт_операции!$L:$L,факт_операции!$D:$D,D1131,факт_операции!$I:$I,операции!$F$8)-SUMIFS(факт_операции!$L:$L,факт_операции!$D:$D,D1131,факт_операции!$I:$I,операции!$F$9)+SUMIFS(факт_операции!$L:$L,факт_операции!$D:$D,D1131,факт_операции!$I:$I,операции!$F$10)-SUMIFS(факт_операции!$L:$L,факт_операции!$D:$D,D1131,факт_операции!$I:$I,операции!$F$11))</f>
        <v>0</v>
      </c>
      <c r="J1131" s="48">
        <f>ROUND(IF(D1131="",0,IF(SUM(р_дни!$J:$J)=0,0,(SUMIFS(БЮДЖЕТ!$V:$V,БЮДЖЕТ!$P:$P,$D1131)*IF(G1131=ФИО!$Q$8,0,SUM(р_дни!$J:$J))+SUMIFS(факт_операции!$Q:$Q,факт_операции!$D:$D,$D1131)*1000)/SUM(р_дни!$J:$J)))/100,0)*100</f>
        <v>0</v>
      </c>
      <c r="K1131" s="48">
        <f>IF(D1131="",0,SUMIFS(факт_операции!$O:$O,факт_операции!$D:$D,D1131)-IF(SUMIFS(факт_операции!$Q:$Q,факт_операции!$D:$D,D1131)&lt;&gt;0,SUMIFS(факт_операции!$O:$O,факт_операции!$D:$D,D1131,факт_операции!$N:$N,операции!$H$11),0))</f>
        <v>0</v>
      </c>
      <c r="L1131" s="48">
        <f>IF(D1131="",0,SUMIFS(факт_операции!$T:$T,факт_операции!$D:$D,D1131))</f>
        <v>0</v>
      </c>
      <c r="M1131" s="86">
        <f t="shared" si="35"/>
        <v>0</v>
      </c>
      <c r="N1131" s="36"/>
      <c r="O1131" s="92"/>
      <c r="P1131" s="96"/>
    </row>
    <row r="1132" spans="1:16" x14ac:dyDescent="0.25">
      <c r="A1132" s="1"/>
      <c r="B1132" s="1"/>
      <c r="C1132" s="5">
        <f t="shared" si="36"/>
        <v>1122</v>
      </c>
      <c r="D1132" s="19" t="str">
        <f>IF(C1132&gt;MAX(БЮДЖЕТ!$C:$C),"",INDEX(БЮДЖЕТ!$P$11:$P$9415,C1132))</f>
        <v/>
      </c>
      <c r="E1132" s="22">
        <f>IF(D1132="",0,IF(COUNTIF(БЮДЖЕТ!$P:$P,D1132)=1,0,1))</f>
        <v>0</v>
      </c>
      <c r="F1132" s="19" t="str">
        <f>IF($D1132="","",INDEX(БЮДЖЕТ!$N:$N,SUMIFS(БЮДЖЕТ!$B:$B,БЮДЖЕТ!$P:$P,$D1132)))</f>
        <v/>
      </c>
      <c r="G1132" s="19" t="str">
        <f>IF($D1132="","",INDEX(БЮДЖЕТ!$X:$X,SUMIFS(БЮДЖЕТ!$B:$B,БЮДЖЕТ!$P:$P,$D1132)))</f>
        <v/>
      </c>
      <c r="H1132" s="36"/>
      <c r="I1132" s="30">
        <f>IF(D1132="",0,IF(G1132=ФИО!$Q$8,0,SUM(р_дни!$J:$J))+SUMIFS(факт_операции!$L:$L,факт_операции!$D:$D,D1132,факт_операции!$I:$I,операции!$F$8)-SUMIFS(факт_операции!$L:$L,факт_операции!$D:$D,D1132,факт_операции!$I:$I,операции!$F$9)+SUMIFS(факт_операции!$L:$L,факт_операции!$D:$D,D1132,факт_операции!$I:$I,операции!$F$10)-SUMIFS(факт_операции!$L:$L,факт_операции!$D:$D,D1132,факт_операции!$I:$I,операции!$F$11))</f>
        <v>0</v>
      </c>
      <c r="J1132" s="48">
        <f>ROUND(IF(D1132="",0,IF(SUM(р_дни!$J:$J)=0,0,(SUMIFS(БЮДЖЕТ!$V:$V,БЮДЖЕТ!$P:$P,$D1132)*IF(G1132=ФИО!$Q$8,0,SUM(р_дни!$J:$J))+SUMIFS(факт_операции!$Q:$Q,факт_операции!$D:$D,$D1132)*1000)/SUM(р_дни!$J:$J)))/100,0)*100</f>
        <v>0</v>
      </c>
      <c r="K1132" s="48">
        <f>IF(D1132="",0,SUMIFS(факт_операции!$O:$O,факт_операции!$D:$D,D1132)-IF(SUMIFS(факт_операции!$Q:$Q,факт_операции!$D:$D,D1132)&lt;&gt;0,SUMIFS(факт_операции!$O:$O,факт_операции!$D:$D,D1132,факт_операции!$N:$N,операции!$H$11),0))</f>
        <v>0</v>
      </c>
      <c r="L1132" s="48">
        <f>IF(D1132="",0,SUMIFS(факт_операции!$T:$T,факт_операции!$D:$D,D1132))</f>
        <v>0</v>
      </c>
      <c r="M1132" s="86">
        <f t="shared" si="35"/>
        <v>0</v>
      </c>
      <c r="N1132" s="36"/>
      <c r="O1132" s="92"/>
      <c r="P1132" s="96"/>
    </row>
    <row r="1133" spans="1:16" x14ac:dyDescent="0.25">
      <c r="A1133" s="1"/>
      <c r="B1133" s="1"/>
      <c r="C1133" s="5">
        <f t="shared" si="36"/>
        <v>1123</v>
      </c>
      <c r="D1133" s="19" t="str">
        <f>IF(C1133&gt;MAX(БЮДЖЕТ!$C:$C),"",INDEX(БЮДЖЕТ!$P$11:$P$9415,C1133))</f>
        <v/>
      </c>
      <c r="E1133" s="22">
        <f>IF(D1133="",0,IF(COUNTIF(БЮДЖЕТ!$P:$P,D1133)=1,0,1))</f>
        <v>0</v>
      </c>
      <c r="F1133" s="19" t="str">
        <f>IF($D1133="","",INDEX(БЮДЖЕТ!$N:$N,SUMIFS(БЮДЖЕТ!$B:$B,БЮДЖЕТ!$P:$P,$D1133)))</f>
        <v/>
      </c>
      <c r="G1133" s="19" t="str">
        <f>IF($D1133="","",INDEX(БЮДЖЕТ!$X:$X,SUMIFS(БЮДЖЕТ!$B:$B,БЮДЖЕТ!$P:$P,$D1133)))</f>
        <v/>
      </c>
      <c r="H1133" s="36"/>
      <c r="I1133" s="30">
        <f>IF(D1133="",0,IF(G1133=ФИО!$Q$8,0,SUM(р_дни!$J:$J))+SUMIFS(факт_операции!$L:$L,факт_операции!$D:$D,D1133,факт_операции!$I:$I,операции!$F$8)-SUMIFS(факт_операции!$L:$L,факт_операции!$D:$D,D1133,факт_операции!$I:$I,операции!$F$9)+SUMIFS(факт_операции!$L:$L,факт_операции!$D:$D,D1133,факт_операции!$I:$I,операции!$F$10)-SUMIFS(факт_операции!$L:$L,факт_операции!$D:$D,D1133,факт_операции!$I:$I,операции!$F$11))</f>
        <v>0</v>
      </c>
      <c r="J1133" s="48">
        <f>ROUND(IF(D1133="",0,IF(SUM(р_дни!$J:$J)=0,0,(SUMIFS(БЮДЖЕТ!$V:$V,БЮДЖЕТ!$P:$P,$D1133)*IF(G1133=ФИО!$Q$8,0,SUM(р_дни!$J:$J))+SUMIFS(факт_операции!$Q:$Q,факт_операции!$D:$D,$D1133)*1000)/SUM(р_дни!$J:$J)))/100,0)*100</f>
        <v>0</v>
      </c>
      <c r="K1133" s="48">
        <f>IF(D1133="",0,SUMIFS(факт_операции!$O:$O,факт_операции!$D:$D,D1133)-IF(SUMIFS(факт_операции!$Q:$Q,факт_операции!$D:$D,D1133)&lt;&gt;0,SUMIFS(факт_операции!$O:$O,факт_операции!$D:$D,D1133,факт_операции!$N:$N,операции!$H$11),0))</f>
        <v>0</v>
      </c>
      <c r="L1133" s="48">
        <f>IF(D1133="",0,SUMIFS(факт_операции!$T:$T,факт_операции!$D:$D,D1133))</f>
        <v>0</v>
      </c>
      <c r="M1133" s="86">
        <f t="shared" si="35"/>
        <v>0</v>
      </c>
      <c r="N1133" s="36"/>
      <c r="O1133" s="92"/>
      <c r="P1133" s="96"/>
    </row>
    <row r="1134" spans="1:16" x14ac:dyDescent="0.25">
      <c r="A1134" s="1"/>
      <c r="B1134" s="1"/>
      <c r="C1134" s="5">
        <f t="shared" si="36"/>
        <v>1124</v>
      </c>
      <c r="D1134" s="19" t="str">
        <f>IF(C1134&gt;MAX(БЮДЖЕТ!$C:$C),"",INDEX(БЮДЖЕТ!$P$11:$P$9415,C1134))</f>
        <v/>
      </c>
      <c r="E1134" s="22">
        <f>IF(D1134="",0,IF(COUNTIF(БЮДЖЕТ!$P:$P,D1134)=1,0,1))</f>
        <v>0</v>
      </c>
      <c r="F1134" s="19" t="str">
        <f>IF($D1134="","",INDEX(БЮДЖЕТ!$N:$N,SUMIFS(БЮДЖЕТ!$B:$B,БЮДЖЕТ!$P:$P,$D1134)))</f>
        <v/>
      </c>
      <c r="G1134" s="19" t="str">
        <f>IF($D1134="","",INDEX(БЮДЖЕТ!$X:$X,SUMIFS(БЮДЖЕТ!$B:$B,БЮДЖЕТ!$P:$P,$D1134)))</f>
        <v/>
      </c>
      <c r="H1134" s="36"/>
      <c r="I1134" s="30">
        <f>IF(D1134="",0,IF(G1134=ФИО!$Q$8,0,SUM(р_дни!$J:$J))+SUMIFS(факт_операции!$L:$L,факт_операции!$D:$D,D1134,факт_операции!$I:$I,операции!$F$8)-SUMIFS(факт_операции!$L:$L,факт_операции!$D:$D,D1134,факт_операции!$I:$I,операции!$F$9)+SUMIFS(факт_операции!$L:$L,факт_операции!$D:$D,D1134,факт_операции!$I:$I,операции!$F$10)-SUMIFS(факт_операции!$L:$L,факт_операции!$D:$D,D1134,факт_операции!$I:$I,операции!$F$11))</f>
        <v>0</v>
      </c>
      <c r="J1134" s="48">
        <f>ROUND(IF(D1134="",0,IF(SUM(р_дни!$J:$J)=0,0,(SUMIFS(БЮДЖЕТ!$V:$V,БЮДЖЕТ!$P:$P,$D1134)*IF(G1134=ФИО!$Q$8,0,SUM(р_дни!$J:$J))+SUMIFS(факт_операции!$Q:$Q,факт_операции!$D:$D,$D1134)*1000)/SUM(р_дни!$J:$J)))/100,0)*100</f>
        <v>0</v>
      </c>
      <c r="K1134" s="48">
        <f>IF(D1134="",0,SUMIFS(факт_операции!$O:$O,факт_операции!$D:$D,D1134)-IF(SUMIFS(факт_операции!$Q:$Q,факт_операции!$D:$D,D1134)&lt;&gt;0,SUMIFS(факт_операции!$O:$O,факт_операции!$D:$D,D1134,факт_операции!$N:$N,операции!$H$11),0))</f>
        <v>0</v>
      </c>
      <c r="L1134" s="48">
        <f>IF(D1134="",0,SUMIFS(факт_операции!$T:$T,факт_операции!$D:$D,D1134))</f>
        <v>0</v>
      </c>
      <c r="M1134" s="86">
        <f t="shared" si="35"/>
        <v>0</v>
      </c>
      <c r="N1134" s="36"/>
      <c r="O1134" s="92"/>
      <c r="P1134" s="96"/>
    </row>
    <row r="1135" spans="1:16" x14ac:dyDescent="0.25">
      <c r="A1135" s="1"/>
      <c r="B1135" s="1"/>
      <c r="C1135" s="5">
        <f t="shared" si="36"/>
        <v>1125</v>
      </c>
      <c r="D1135" s="19" t="str">
        <f>IF(C1135&gt;MAX(БЮДЖЕТ!$C:$C),"",INDEX(БЮДЖЕТ!$P$11:$P$9415,C1135))</f>
        <v/>
      </c>
      <c r="E1135" s="22">
        <f>IF(D1135="",0,IF(COUNTIF(БЮДЖЕТ!$P:$P,D1135)=1,0,1))</f>
        <v>0</v>
      </c>
      <c r="F1135" s="19" t="str">
        <f>IF($D1135="","",INDEX(БЮДЖЕТ!$N:$N,SUMIFS(БЮДЖЕТ!$B:$B,БЮДЖЕТ!$P:$P,$D1135)))</f>
        <v/>
      </c>
      <c r="G1135" s="19" t="str">
        <f>IF($D1135="","",INDEX(БЮДЖЕТ!$X:$X,SUMIFS(БЮДЖЕТ!$B:$B,БЮДЖЕТ!$P:$P,$D1135)))</f>
        <v/>
      </c>
      <c r="H1135" s="36"/>
      <c r="I1135" s="30">
        <f>IF(D1135="",0,IF(G1135=ФИО!$Q$8,0,SUM(р_дни!$J:$J))+SUMIFS(факт_операции!$L:$L,факт_операции!$D:$D,D1135,факт_операции!$I:$I,операции!$F$8)-SUMIFS(факт_операции!$L:$L,факт_операции!$D:$D,D1135,факт_операции!$I:$I,операции!$F$9)+SUMIFS(факт_операции!$L:$L,факт_операции!$D:$D,D1135,факт_операции!$I:$I,операции!$F$10)-SUMIFS(факт_операции!$L:$L,факт_операции!$D:$D,D1135,факт_операции!$I:$I,операции!$F$11))</f>
        <v>0</v>
      </c>
      <c r="J1135" s="48">
        <f>ROUND(IF(D1135="",0,IF(SUM(р_дни!$J:$J)=0,0,(SUMIFS(БЮДЖЕТ!$V:$V,БЮДЖЕТ!$P:$P,$D1135)*IF(G1135=ФИО!$Q$8,0,SUM(р_дни!$J:$J))+SUMIFS(факт_операции!$Q:$Q,факт_операции!$D:$D,$D1135)*1000)/SUM(р_дни!$J:$J)))/100,0)*100</f>
        <v>0</v>
      </c>
      <c r="K1135" s="48">
        <f>IF(D1135="",0,SUMIFS(факт_операции!$O:$O,факт_операции!$D:$D,D1135)-IF(SUMIFS(факт_операции!$Q:$Q,факт_операции!$D:$D,D1135)&lt;&gt;0,SUMIFS(факт_операции!$O:$O,факт_операции!$D:$D,D1135,факт_операции!$N:$N,операции!$H$11),0))</f>
        <v>0</v>
      </c>
      <c r="L1135" s="48">
        <f>IF(D1135="",0,SUMIFS(факт_операции!$T:$T,факт_операции!$D:$D,D1135))</f>
        <v>0</v>
      </c>
      <c r="M1135" s="86">
        <f t="shared" si="35"/>
        <v>0</v>
      </c>
      <c r="N1135" s="36"/>
      <c r="O1135" s="92"/>
      <c r="P1135" s="96"/>
    </row>
    <row r="1136" spans="1:16" x14ac:dyDescent="0.25">
      <c r="A1136" s="1"/>
      <c r="B1136" s="1"/>
      <c r="C1136" s="5">
        <f t="shared" si="36"/>
        <v>1126</v>
      </c>
      <c r="D1136" s="19" t="str">
        <f>IF(C1136&gt;MAX(БЮДЖЕТ!$C:$C),"",INDEX(БЮДЖЕТ!$P$11:$P$9415,C1136))</f>
        <v/>
      </c>
      <c r="E1136" s="22">
        <f>IF(D1136="",0,IF(COUNTIF(БЮДЖЕТ!$P:$P,D1136)=1,0,1))</f>
        <v>0</v>
      </c>
      <c r="F1136" s="19" t="str">
        <f>IF($D1136="","",INDEX(БЮДЖЕТ!$N:$N,SUMIFS(БЮДЖЕТ!$B:$B,БЮДЖЕТ!$P:$P,$D1136)))</f>
        <v/>
      </c>
      <c r="G1136" s="19" t="str">
        <f>IF($D1136="","",INDEX(БЮДЖЕТ!$X:$X,SUMIFS(БЮДЖЕТ!$B:$B,БЮДЖЕТ!$P:$P,$D1136)))</f>
        <v/>
      </c>
      <c r="H1136" s="36"/>
      <c r="I1136" s="30">
        <f>IF(D1136="",0,IF(G1136=ФИО!$Q$8,0,SUM(р_дни!$J:$J))+SUMIFS(факт_операции!$L:$L,факт_операции!$D:$D,D1136,факт_операции!$I:$I,операции!$F$8)-SUMIFS(факт_операции!$L:$L,факт_операции!$D:$D,D1136,факт_операции!$I:$I,операции!$F$9)+SUMIFS(факт_операции!$L:$L,факт_операции!$D:$D,D1136,факт_операции!$I:$I,операции!$F$10)-SUMIFS(факт_операции!$L:$L,факт_операции!$D:$D,D1136,факт_операции!$I:$I,операции!$F$11))</f>
        <v>0</v>
      </c>
      <c r="J1136" s="48">
        <f>ROUND(IF(D1136="",0,IF(SUM(р_дни!$J:$J)=0,0,(SUMIFS(БЮДЖЕТ!$V:$V,БЮДЖЕТ!$P:$P,$D1136)*IF(G1136=ФИО!$Q$8,0,SUM(р_дни!$J:$J))+SUMIFS(факт_операции!$Q:$Q,факт_операции!$D:$D,$D1136)*1000)/SUM(р_дни!$J:$J)))/100,0)*100</f>
        <v>0</v>
      </c>
      <c r="K1136" s="48">
        <f>IF(D1136="",0,SUMIFS(факт_операции!$O:$O,факт_операции!$D:$D,D1136)-IF(SUMIFS(факт_операции!$Q:$Q,факт_операции!$D:$D,D1136)&lt;&gt;0,SUMIFS(факт_операции!$O:$O,факт_операции!$D:$D,D1136,факт_операции!$N:$N,операции!$H$11),0))</f>
        <v>0</v>
      </c>
      <c r="L1136" s="48">
        <f>IF(D1136="",0,SUMIFS(факт_операции!$T:$T,факт_операции!$D:$D,D1136))</f>
        <v>0</v>
      </c>
      <c r="M1136" s="86">
        <f t="shared" si="35"/>
        <v>0</v>
      </c>
      <c r="N1136" s="36"/>
      <c r="O1136" s="92"/>
      <c r="P1136" s="96"/>
    </row>
    <row r="1137" spans="1:16" x14ac:dyDescent="0.25">
      <c r="A1137" s="1"/>
      <c r="B1137" s="1"/>
      <c r="C1137" s="5">
        <f t="shared" si="36"/>
        <v>1127</v>
      </c>
      <c r="D1137" s="19" t="str">
        <f>IF(C1137&gt;MAX(БЮДЖЕТ!$C:$C),"",INDEX(БЮДЖЕТ!$P$11:$P$9415,C1137))</f>
        <v/>
      </c>
      <c r="E1137" s="22">
        <f>IF(D1137="",0,IF(COUNTIF(БЮДЖЕТ!$P:$P,D1137)=1,0,1))</f>
        <v>0</v>
      </c>
      <c r="F1137" s="19" t="str">
        <f>IF($D1137="","",INDEX(БЮДЖЕТ!$N:$N,SUMIFS(БЮДЖЕТ!$B:$B,БЮДЖЕТ!$P:$P,$D1137)))</f>
        <v/>
      </c>
      <c r="G1137" s="19" t="str">
        <f>IF($D1137="","",INDEX(БЮДЖЕТ!$X:$X,SUMIFS(БЮДЖЕТ!$B:$B,БЮДЖЕТ!$P:$P,$D1137)))</f>
        <v/>
      </c>
      <c r="H1137" s="36"/>
      <c r="I1137" s="30">
        <f>IF(D1137="",0,IF(G1137=ФИО!$Q$8,0,SUM(р_дни!$J:$J))+SUMIFS(факт_операции!$L:$L,факт_операции!$D:$D,D1137,факт_операции!$I:$I,операции!$F$8)-SUMIFS(факт_операции!$L:$L,факт_операции!$D:$D,D1137,факт_операции!$I:$I,операции!$F$9)+SUMIFS(факт_операции!$L:$L,факт_операции!$D:$D,D1137,факт_операции!$I:$I,операции!$F$10)-SUMIFS(факт_операции!$L:$L,факт_операции!$D:$D,D1137,факт_операции!$I:$I,операции!$F$11))</f>
        <v>0</v>
      </c>
      <c r="J1137" s="48">
        <f>ROUND(IF(D1137="",0,IF(SUM(р_дни!$J:$J)=0,0,(SUMIFS(БЮДЖЕТ!$V:$V,БЮДЖЕТ!$P:$P,$D1137)*IF(G1137=ФИО!$Q$8,0,SUM(р_дни!$J:$J))+SUMIFS(факт_операции!$Q:$Q,факт_операции!$D:$D,$D1137)*1000)/SUM(р_дни!$J:$J)))/100,0)*100</f>
        <v>0</v>
      </c>
      <c r="K1137" s="48">
        <f>IF(D1137="",0,SUMIFS(факт_операции!$O:$O,факт_операции!$D:$D,D1137)-IF(SUMIFS(факт_операции!$Q:$Q,факт_операции!$D:$D,D1137)&lt;&gt;0,SUMIFS(факт_операции!$O:$O,факт_операции!$D:$D,D1137,факт_операции!$N:$N,операции!$H$11),0))</f>
        <v>0</v>
      </c>
      <c r="L1137" s="48">
        <f>IF(D1137="",0,SUMIFS(факт_операции!$T:$T,факт_операции!$D:$D,D1137))</f>
        <v>0</v>
      </c>
      <c r="M1137" s="86">
        <f t="shared" si="35"/>
        <v>0</v>
      </c>
      <c r="N1137" s="36"/>
      <c r="O1137" s="92"/>
      <c r="P1137" s="96"/>
    </row>
    <row r="1138" spans="1:16" x14ac:dyDescent="0.25">
      <c r="A1138" s="1"/>
      <c r="B1138" s="1"/>
      <c r="C1138" s="5">
        <f t="shared" si="36"/>
        <v>1128</v>
      </c>
      <c r="D1138" s="19" t="str">
        <f>IF(C1138&gt;MAX(БЮДЖЕТ!$C:$C),"",INDEX(БЮДЖЕТ!$P$11:$P$9415,C1138))</f>
        <v/>
      </c>
      <c r="E1138" s="22">
        <f>IF(D1138="",0,IF(COUNTIF(БЮДЖЕТ!$P:$P,D1138)=1,0,1))</f>
        <v>0</v>
      </c>
      <c r="F1138" s="19" t="str">
        <f>IF($D1138="","",INDEX(БЮДЖЕТ!$N:$N,SUMIFS(БЮДЖЕТ!$B:$B,БЮДЖЕТ!$P:$P,$D1138)))</f>
        <v/>
      </c>
      <c r="G1138" s="19" t="str">
        <f>IF($D1138="","",INDEX(БЮДЖЕТ!$X:$X,SUMIFS(БЮДЖЕТ!$B:$B,БЮДЖЕТ!$P:$P,$D1138)))</f>
        <v/>
      </c>
      <c r="H1138" s="36"/>
      <c r="I1138" s="30">
        <f>IF(D1138="",0,IF(G1138=ФИО!$Q$8,0,SUM(р_дни!$J:$J))+SUMIFS(факт_операции!$L:$L,факт_операции!$D:$D,D1138,факт_операции!$I:$I,операции!$F$8)-SUMIFS(факт_операции!$L:$L,факт_операции!$D:$D,D1138,факт_операции!$I:$I,операции!$F$9)+SUMIFS(факт_операции!$L:$L,факт_операции!$D:$D,D1138,факт_операции!$I:$I,операции!$F$10)-SUMIFS(факт_операции!$L:$L,факт_операции!$D:$D,D1138,факт_операции!$I:$I,операции!$F$11))</f>
        <v>0</v>
      </c>
      <c r="J1138" s="48">
        <f>ROUND(IF(D1138="",0,IF(SUM(р_дни!$J:$J)=0,0,(SUMIFS(БЮДЖЕТ!$V:$V,БЮДЖЕТ!$P:$P,$D1138)*IF(G1138=ФИО!$Q$8,0,SUM(р_дни!$J:$J))+SUMIFS(факт_операции!$Q:$Q,факт_операции!$D:$D,$D1138)*1000)/SUM(р_дни!$J:$J)))/100,0)*100</f>
        <v>0</v>
      </c>
      <c r="K1138" s="48">
        <f>IF(D1138="",0,SUMIFS(факт_операции!$O:$O,факт_операции!$D:$D,D1138)-IF(SUMIFS(факт_операции!$Q:$Q,факт_операции!$D:$D,D1138)&lt;&gt;0,SUMIFS(факт_операции!$O:$O,факт_операции!$D:$D,D1138,факт_операции!$N:$N,операции!$H$11),0))</f>
        <v>0</v>
      </c>
      <c r="L1138" s="48">
        <f>IF(D1138="",0,SUMIFS(факт_операции!$T:$T,факт_операции!$D:$D,D1138))</f>
        <v>0</v>
      </c>
      <c r="M1138" s="86">
        <f t="shared" si="35"/>
        <v>0</v>
      </c>
      <c r="N1138" s="36"/>
      <c r="O1138" s="92"/>
      <c r="P1138" s="96"/>
    </row>
    <row r="1139" spans="1:16" x14ac:dyDescent="0.25">
      <c r="A1139" s="1"/>
      <c r="B1139" s="1"/>
      <c r="C1139" s="5">
        <f t="shared" si="36"/>
        <v>1129</v>
      </c>
      <c r="D1139" s="19" t="str">
        <f>IF(C1139&gt;MAX(БЮДЖЕТ!$C:$C),"",INDEX(БЮДЖЕТ!$P$11:$P$9415,C1139))</f>
        <v/>
      </c>
      <c r="E1139" s="22">
        <f>IF(D1139="",0,IF(COUNTIF(БЮДЖЕТ!$P:$P,D1139)=1,0,1))</f>
        <v>0</v>
      </c>
      <c r="F1139" s="19" t="str">
        <f>IF($D1139="","",INDEX(БЮДЖЕТ!$N:$N,SUMIFS(БЮДЖЕТ!$B:$B,БЮДЖЕТ!$P:$P,$D1139)))</f>
        <v/>
      </c>
      <c r="G1139" s="19" t="str">
        <f>IF($D1139="","",INDEX(БЮДЖЕТ!$X:$X,SUMIFS(БЮДЖЕТ!$B:$B,БЮДЖЕТ!$P:$P,$D1139)))</f>
        <v/>
      </c>
      <c r="H1139" s="36"/>
      <c r="I1139" s="30">
        <f>IF(D1139="",0,IF(G1139=ФИО!$Q$8,0,SUM(р_дни!$J:$J))+SUMIFS(факт_операции!$L:$L,факт_операции!$D:$D,D1139,факт_операции!$I:$I,операции!$F$8)-SUMIFS(факт_операции!$L:$L,факт_операции!$D:$D,D1139,факт_операции!$I:$I,операции!$F$9)+SUMIFS(факт_операции!$L:$L,факт_операции!$D:$D,D1139,факт_операции!$I:$I,операции!$F$10)-SUMIFS(факт_операции!$L:$L,факт_операции!$D:$D,D1139,факт_операции!$I:$I,операции!$F$11))</f>
        <v>0</v>
      </c>
      <c r="J1139" s="48">
        <f>ROUND(IF(D1139="",0,IF(SUM(р_дни!$J:$J)=0,0,(SUMIFS(БЮДЖЕТ!$V:$V,БЮДЖЕТ!$P:$P,$D1139)*IF(G1139=ФИО!$Q$8,0,SUM(р_дни!$J:$J))+SUMIFS(факт_операции!$Q:$Q,факт_операции!$D:$D,$D1139)*1000)/SUM(р_дни!$J:$J)))/100,0)*100</f>
        <v>0</v>
      </c>
      <c r="K1139" s="48">
        <f>IF(D1139="",0,SUMIFS(факт_операции!$O:$O,факт_операции!$D:$D,D1139)-IF(SUMIFS(факт_операции!$Q:$Q,факт_операции!$D:$D,D1139)&lt;&gt;0,SUMIFS(факт_операции!$O:$O,факт_операции!$D:$D,D1139,факт_операции!$N:$N,операции!$H$11),0))</f>
        <v>0</v>
      </c>
      <c r="L1139" s="48">
        <f>IF(D1139="",0,SUMIFS(факт_операции!$T:$T,факт_операции!$D:$D,D1139))</f>
        <v>0</v>
      </c>
      <c r="M1139" s="86">
        <f t="shared" si="35"/>
        <v>0</v>
      </c>
      <c r="N1139" s="36"/>
      <c r="O1139" s="92"/>
      <c r="P1139" s="96"/>
    </row>
    <row r="1140" spans="1:16" x14ac:dyDescent="0.25">
      <c r="A1140" s="1"/>
      <c r="B1140" s="1"/>
      <c r="C1140" s="5">
        <f t="shared" si="36"/>
        <v>1130</v>
      </c>
      <c r="D1140" s="19" t="str">
        <f>IF(C1140&gt;MAX(БЮДЖЕТ!$C:$C),"",INDEX(БЮДЖЕТ!$P$11:$P$9415,C1140))</f>
        <v/>
      </c>
      <c r="E1140" s="22">
        <f>IF(D1140="",0,IF(COUNTIF(БЮДЖЕТ!$P:$P,D1140)=1,0,1))</f>
        <v>0</v>
      </c>
      <c r="F1140" s="19" t="str">
        <f>IF($D1140="","",INDEX(БЮДЖЕТ!$N:$N,SUMIFS(БЮДЖЕТ!$B:$B,БЮДЖЕТ!$P:$P,$D1140)))</f>
        <v/>
      </c>
      <c r="G1140" s="19" t="str">
        <f>IF($D1140="","",INDEX(БЮДЖЕТ!$X:$X,SUMIFS(БЮДЖЕТ!$B:$B,БЮДЖЕТ!$P:$P,$D1140)))</f>
        <v/>
      </c>
      <c r="H1140" s="36"/>
      <c r="I1140" s="30">
        <f>IF(D1140="",0,IF(G1140=ФИО!$Q$8,0,SUM(р_дни!$J:$J))+SUMIFS(факт_операции!$L:$L,факт_операции!$D:$D,D1140,факт_операции!$I:$I,операции!$F$8)-SUMIFS(факт_операции!$L:$L,факт_операции!$D:$D,D1140,факт_операции!$I:$I,операции!$F$9)+SUMIFS(факт_операции!$L:$L,факт_операции!$D:$D,D1140,факт_операции!$I:$I,операции!$F$10)-SUMIFS(факт_операции!$L:$L,факт_операции!$D:$D,D1140,факт_операции!$I:$I,операции!$F$11))</f>
        <v>0</v>
      </c>
      <c r="J1140" s="48">
        <f>ROUND(IF(D1140="",0,IF(SUM(р_дни!$J:$J)=0,0,(SUMIFS(БЮДЖЕТ!$V:$V,БЮДЖЕТ!$P:$P,$D1140)*IF(G1140=ФИО!$Q$8,0,SUM(р_дни!$J:$J))+SUMIFS(факт_операции!$Q:$Q,факт_операции!$D:$D,$D1140)*1000)/SUM(р_дни!$J:$J)))/100,0)*100</f>
        <v>0</v>
      </c>
      <c r="K1140" s="48">
        <f>IF(D1140="",0,SUMIFS(факт_операции!$O:$O,факт_операции!$D:$D,D1140)-IF(SUMIFS(факт_операции!$Q:$Q,факт_операции!$D:$D,D1140)&lt;&gt;0,SUMIFS(факт_операции!$O:$O,факт_операции!$D:$D,D1140,факт_операции!$N:$N,операции!$H$11),0))</f>
        <v>0</v>
      </c>
      <c r="L1140" s="48">
        <f>IF(D1140="",0,SUMIFS(факт_операции!$T:$T,факт_операции!$D:$D,D1140))</f>
        <v>0</v>
      </c>
      <c r="M1140" s="86">
        <f t="shared" si="35"/>
        <v>0</v>
      </c>
      <c r="N1140" s="36"/>
      <c r="O1140" s="92"/>
      <c r="P1140" s="96"/>
    </row>
    <row r="1141" spans="1:16" x14ac:dyDescent="0.25">
      <c r="A1141" s="1"/>
      <c r="B1141" s="1"/>
      <c r="C1141" s="5">
        <f t="shared" si="36"/>
        <v>1131</v>
      </c>
      <c r="D1141" s="19" t="str">
        <f>IF(C1141&gt;MAX(БЮДЖЕТ!$C:$C),"",INDEX(БЮДЖЕТ!$P$11:$P$9415,C1141))</f>
        <v/>
      </c>
      <c r="E1141" s="22">
        <f>IF(D1141="",0,IF(COUNTIF(БЮДЖЕТ!$P:$P,D1141)=1,0,1))</f>
        <v>0</v>
      </c>
      <c r="F1141" s="19" t="str">
        <f>IF($D1141="","",INDEX(БЮДЖЕТ!$N:$N,SUMIFS(БЮДЖЕТ!$B:$B,БЮДЖЕТ!$P:$P,$D1141)))</f>
        <v/>
      </c>
      <c r="G1141" s="19" t="str">
        <f>IF($D1141="","",INDEX(БЮДЖЕТ!$X:$X,SUMIFS(БЮДЖЕТ!$B:$B,БЮДЖЕТ!$P:$P,$D1141)))</f>
        <v/>
      </c>
      <c r="H1141" s="36"/>
      <c r="I1141" s="30">
        <f>IF(D1141="",0,IF(G1141=ФИО!$Q$8,0,SUM(р_дни!$J:$J))+SUMIFS(факт_операции!$L:$L,факт_операции!$D:$D,D1141,факт_операции!$I:$I,операции!$F$8)-SUMIFS(факт_операции!$L:$L,факт_операции!$D:$D,D1141,факт_операции!$I:$I,операции!$F$9)+SUMIFS(факт_операции!$L:$L,факт_операции!$D:$D,D1141,факт_операции!$I:$I,операции!$F$10)-SUMIFS(факт_операции!$L:$L,факт_операции!$D:$D,D1141,факт_операции!$I:$I,операции!$F$11))</f>
        <v>0</v>
      </c>
      <c r="J1141" s="48">
        <f>ROUND(IF(D1141="",0,IF(SUM(р_дни!$J:$J)=0,0,(SUMIFS(БЮДЖЕТ!$V:$V,БЮДЖЕТ!$P:$P,$D1141)*IF(G1141=ФИО!$Q$8,0,SUM(р_дни!$J:$J))+SUMIFS(факт_операции!$Q:$Q,факт_операции!$D:$D,$D1141)*1000)/SUM(р_дни!$J:$J)))/100,0)*100</f>
        <v>0</v>
      </c>
      <c r="K1141" s="48">
        <f>IF(D1141="",0,SUMIFS(факт_операции!$O:$O,факт_операции!$D:$D,D1141)-IF(SUMIFS(факт_операции!$Q:$Q,факт_операции!$D:$D,D1141)&lt;&gt;0,SUMIFS(факт_операции!$O:$O,факт_операции!$D:$D,D1141,факт_операции!$N:$N,операции!$H$11),0))</f>
        <v>0</v>
      </c>
      <c r="L1141" s="48">
        <f>IF(D1141="",0,SUMIFS(факт_операции!$T:$T,факт_операции!$D:$D,D1141))</f>
        <v>0</v>
      </c>
      <c r="M1141" s="86">
        <f t="shared" si="35"/>
        <v>0</v>
      </c>
      <c r="N1141" s="36"/>
      <c r="O1141" s="92"/>
      <c r="P1141" s="96"/>
    </row>
    <row r="1142" spans="1:16" x14ac:dyDescent="0.25">
      <c r="A1142" s="1"/>
      <c r="B1142" s="1"/>
      <c r="C1142" s="5">
        <f t="shared" si="36"/>
        <v>1132</v>
      </c>
      <c r="D1142" s="19" t="str">
        <f>IF(C1142&gt;MAX(БЮДЖЕТ!$C:$C),"",INDEX(БЮДЖЕТ!$P$11:$P$9415,C1142))</f>
        <v/>
      </c>
      <c r="E1142" s="22">
        <f>IF(D1142="",0,IF(COUNTIF(БЮДЖЕТ!$P:$P,D1142)=1,0,1))</f>
        <v>0</v>
      </c>
      <c r="F1142" s="19" t="str">
        <f>IF($D1142="","",INDEX(БЮДЖЕТ!$N:$N,SUMIFS(БЮДЖЕТ!$B:$B,БЮДЖЕТ!$P:$P,$D1142)))</f>
        <v/>
      </c>
      <c r="G1142" s="19" t="str">
        <f>IF($D1142="","",INDEX(БЮДЖЕТ!$X:$X,SUMIFS(БЮДЖЕТ!$B:$B,БЮДЖЕТ!$P:$P,$D1142)))</f>
        <v/>
      </c>
      <c r="H1142" s="36"/>
      <c r="I1142" s="30">
        <f>IF(D1142="",0,IF(G1142=ФИО!$Q$8,0,SUM(р_дни!$J:$J))+SUMIFS(факт_операции!$L:$L,факт_операции!$D:$D,D1142,факт_операции!$I:$I,операции!$F$8)-SUMIFS(факт_операции!$L:$L,факт_операции!$D:$D,D1142,факт_операции!$I:$I,операции!$F$9)+SUMIFS(факт_операции!$L:$L,факт_операции!$D:$D,D1142,факт_операции!$I:$I,операции!$F$10)-SUMIFS(факт_операции!$L:$L,факт_операции!$D:$D,D1142,факт_операции!$I:$I,операции!$F$11))</f>
        <v>0</v>
      </c>
      <c r="J1142" s="48">
        <f>ROUND(IF(D1142="",0,IF(SUM(р_дни!$J:$J)=0,0,(SUMIFS(БЮДЖЕТ!$V:$V,БЮДЖЕТ!$P:$P,$D1142)*IF(G1142=ФИО!$Q$8,0,SUM(р_дни!$J:$J))+SUMIFS(факт_операции!$Q:$Q,факт_операции!$D:$D,$D1142)*1000)/SUM(р_дни!$J:$J)))/100,0)*100</f>
        <v>0</v>
      </c>
      <c r="K1142" s="48">
        <f>IF(D1142="",0,SUMIFS(факт_операции!$O:$O,факт_операции!$D:$D,D1142)-IF(SUMIFS(факт_операции!$Q:$Q,факт_операции!$D:$D,D1142)&lt;&gt;0,SUMIFS(факт_операции!$O:$O,факт_операции!$D:$D,D1142,факт_операции!$N:$N,операции!$H$11),0))</f>
        <v>0</v>
      </c>
      <c r="L1142" s="48">
        <f>IF(D1142="",0,SUMIFS(факт_операции!$T:$T,факт_операции!$D:$D,D1142))</f>
        <v>0</v>
      </c>
      <c r="M1142" s="86">
        <f t="shared" si="35"/>
        <v>0</v>
      </c>
      <c r="N1142" s="36"/>
      <c r="O1142" s="92"/>
      <c r="P1142" s="96"/>
    </row>
    <row r="1143" spans="1:16" x14ac:dyDescent="0.25">
      <c r="A1143" s="1"/>
      <c r="B1143" s="1"/>
      <c r="C1143" s="5">
        <f t="shared" si="36"/>
        <v>1133</v>
      </c>
      <c r="D1143" s="19" t="str">
        <f>IF(C1143&gt;MAX(БЮДЖЕТ!$C:$C),"",INDEX(БЮДЖЕТ!$P$11:$P$9415,C1143))</f>
        <v/>
      </c>
      <c r="E1143" s="22">
        <f>IF(D1143="",0,IF(COUNTIF(БЮДЖЕТ!$P:$P,D1143)=1,0,1))</f>
        <v>0</v>
      </c>
      <c r="F1143" s="19" t="str">
        <f>IF($D1143="","",INDEX(БЮДЖЕТ!$N:$N,SUMIFS(БЮДЖЕТ!$B:$B,БЮДЖЕТ!$P:$P,$D1143)))</f>
        <v/>
      </c>
      <c r="G1143" s="19" t="str">
        <f>IF($D1143="","",INDEX(БЮДЖЕТ!$X:$X,SUMIFS(БЮДЖЕТ!$B:$B,БЮДЖЕТ!$P:$P,$D1143)))</f>
        <v/>
      </c>
      <c r="H1143" s="36"/>
      <c r="I1143" s="30">
        <f>IF(D1143="",0,IF(G1143=ФИО!$Q$8,0,SUM(р_дни!$J:$J))+SUMIFS(факт_операции!$L:$L,факт_операции!$D:$D,D1143,факт_операции!$I:$I,операции!$F$8)-SUMIFS(факт_операции!$L:$L,факт_операции!$D:$D,D1143,факт_операции!$I:$I,операции!$F$9)+SUMIFS(факт_операции!$L:$L,факт_операции!$D:$D,D1143,факт_операции!$I:$I,операции!$F$10)-SUMIFS(факт_операции!$L:$L,факт_операции!$D:$D,D1143,факт_операции!$I:$I,операции!$F$11))</f>
        <v>0</v>
      </c>
      <c r="J1143" s="48">
        <f>ROUND(IF(D1143="",0,IF(SUM(р_дни!$J:$J)=0,0,(SUMIFS(БЮДЖЕТ!$V:$V,БЮДЖЕТ!$P:$P,$D1143)*IF(G1143=ФИО!$Q$8,0,SUM(р_дни!$J:$J))+SUMIFS(факт_операции!$Q:$Q,факт_операции!$D:$D,$D1143)*1000)/SUM(р_дни!$J:$J)))/100,0)*100</f>
        <v>0</v>
      </c>
      <c r="K1143" s="48">
        <f>IF(D1143="",0,SUMIFS(факт_операции!$O:$O,факт_операции!$D:$D,D1143)-IF(SUMIFS(факт_операции!$Q:$Q,факт_операции!$D:$D,D1143)&lt;&gt;0,SUMIFS(факт_операции!$O:$O,факт_операции!$D:$D,D1143,факт_операции!$N:$N,операции!$H$11),0))</f>
        <v>0</v>
      </c>
      <c r="L1143" s="48">
        <f>IF(D1143="",0,SUMIFS(факт_операции!$T:$T,факт_операции!$D:$D,D1143))</f>
        <v>0</v>
      </c>
      <c r="M1143" s="86">
        <f t="shared" si="35"/>
        <v>0</v>
      </c>
      <c r="N1143" s="36"/>
      <c r="O1143" s="92"/>
      <c r="P1143" s="96"/>
    </row>
    <row r="1144" spans="1:16" x14ac:dyDescent="0.25">
      <c r="A1144" s="1"/>
      <c r="B1144" s="1"/>
      <c r="C1144" s="5">
        <f t="shared" si="36"/>
        <v>1134</v>
      </c>
      <c r="D1144" s="19" t="str">
        <f>IF(C1144&gt;MAX(БЮДЖЕТ!$C:$C),"",INDEX(БЮДЖЕТ!$P$11:$P$9415,C1144))</f>
        <v/>
      </c>
      <c r="E1144" s="22">
        <f>IF(D1144="",0,IF(COUNTIF(БЮДЖЕТ!$P:$P,D1144)=1,0,1))</f>
        <v>0</v>
      </c>
      <c r="F1144" s="19" t="str">
        <f>IF($D1144="","",INDEX(БЮДЖЕТ!$N:$N,SUMIFS(БЮДЖЕТ!$B:$B,БЮДЖЕТ!$P:$P,$D1144)))</f>
        <v/>
      </c>
      <c r="G1144" s="19" t="str">
        <f>IF($D1144="","",INDEX(БЮДЖЕТ!$X:$X,SUMIFS(БЮДЖЕТ!$B:$B,БЮДЖЕТ!$P:$P,$D1144)))</f>
        <v/>
      </c>
      <c r="H1144" s="36"/>
      <c r="I1144" s="30">
        <f>IF(D1144="",0,IF(G1144=ФИО!$Q$8,0,SUM(р_дни!$J:$J))+SUMIFS(факт_операции!$L:$L,факт_операции!$D:$D,D1144,факт_операции!$I:$I,операции!$F$8)-SUMIFS(факт_операции!$L:$L,факт_операции!$D:$D,D1144,факт_операции!$I:$I,операции!$F$9)+SUMIFS(факт_операции!$L:$L,факт_операции!$D:$D,D1144,факт_операции!$I:$I,операции!$F$10)-SUMIFS(факт_операции!$L:$L,факт_операции!$D:$D,D1144,факт_операции!$I:$I,операции!$F$11))</f>
        <v>0</v>
      </c>
      <c r="J1144" s="48">
        <f>ROUND(IF(D1144="",0,IF(SUM(р_дни!$J:$J)=0,0,(SUMIFS(БЮДЖЕТ!$V:$V,БЮДЖЕТ!$P:$P,$D1144)*IF(G1144=ФИО!$Q$8,0,SUM(р_дни!$J:$J))+SUMIFS(факт_операции!$Q:$Q,факт_операции!$D:$D,$D1144)*1000)/SUM(р_дни!$J:$J)))/100,0)*100</f>
        <v>0</v>
      </c>
      <c r="K1144" s="48">
        <f>IF(D1144="",0,SUMIFS(факт_операции!$O:$O,факт_операции!$D:$D,D1144)-IF(SUMIFS(факт_операции!$Q:$Q,факт_операции!$D:$D,D1144)&lt;&gt;0,SUMIFS(факт_операции!$O:$O,факт_операции!$D:$D,D1144,факт_операции!$N:$N,операции!$H$11),0))</f>
        <v>0</v>
      </c>
      <c r="L1144" s="48">
        <f>IF(D1144="",0,SUMIFS(факт_операции!$T:$T,факт_операции!$D:$D,D1144))</f>
        <v>0</v>
      </c>
      <c r="M1144" s="86">
        <f t="shared" si="35"/>
        <v>0</v>
      </c>
      <c r="N1144" s="36"/>
      <c r="O1144" s="92"/>
      <c r="P1144" s="96"/>
    </row>
    <row r="1145" spans="1:16" x14ac:dyDescent="0.25">
      <c r="A1145" s="1"/>
      <c r="B1145" s="1"/>
      <c r="C1145" s="5">
        <f t="shared" si="36"/>
        <v>1135</v>
      </c>
      <c r="D1145" s="19" t="str">
        <f>IF(C1145&gt;MAX(БЮДЖЕТ!$C:$C),"",INDEX(БЮДЖЕТ!$P$11:$P$9415,C1145))</f>
        <v/>
      </c>
      <c r="E1145" s="22">
        <f>IF(D1145="",0,IF(COUNTIF(БЮДЖЕТ!$P:$P,D1145)=1,0,1))</f>
        <v>0</v>
      </c>
      <c r="F1145" s="19" t="str">
        <f>IF($D1145="","",INDEX(БЮДЖЕТ!$N:$N,SUMIFS(БЮДЖЕТ!$B:$B,БЮДЖЕТ!$P:$P,$D1145)))</f>
        <v/>
      </c>
      <c r="G1145" s="19" t="str">
        <f>IF($D1145="","",INDEX(БЮДЖЕТ!$X:$X,SUMIFS(БЮДЖЕТ!$B:$B,БЮДЖЕТ!$P:$P,$D1145)))</f>
        <v/>
      </c>
      <c r="H1145" s="36"/>
      <c r="I1145" s="30">
        <f>IF(D1145="",0,IF(G1145=ФИО!$Q$8,0,SUM(р_дни!$J:$J))+SUMIFS(факт_операции!$L:$L,факт_операции!$D:$D,D1145,факт_операции!$I:$I,операции!$F$8)-SUMIFS(факт_операции!$L:$L,факт_операции!$D:$D,D1145,факт_операции!$I:$I,операции!$F$9)+SUMIFS(факт_операции!$L:$L,факт_операции!$D:$D,D1145,факт_операции!$I:$I,операции!$F$10)-SUMIFS(факт_операции!$L:$L,факт_операции!$D:$D,D1145,факт_операции!$I:$I,операции!$F$11))</f>
        <v>0</v>
      </c>
      <c r="J1145" s="48">
        <f>ROUND(IF(D1145="",0,IF(SUM(р_дни!$J:$J)=0,0,(SUMIFS(БЮДЖЕТ!$V:$V,БЮДЖЕТ!$P:$P,$D1145)*IF(G1145=ФИО!$Q$8,0,SUM(р_дни!$J:$J))+SUMIFS(факт_операции!$Q:$Q,факт_операции!$D:$D,$D1145)*1000)/SUM(р_дни!$J:$J)))/100,0)*100</f>
        <v>0</v>
      </c>
      <c r="K1145" s="48">
        <f>IF(D1145="",0,SUMIFS(факт_операции!$O:$O,факт_операции!$D:$D,D1145)-IF(SUMIFS(факт_операции!$Q:$Q,факт_операции!$D:$D,D1145)&lt;&gt;0,SUMIFS(факт_операции!$O:$O,факт_операции!$D:$D,D1145,факт_операции!$N:$N,операции!$H$11),0))</f>
        <v>0</v>
      </c>
      <c r="L1145" s="48">
        <f>IF(D1145="",0,SUMIFS(факт_операции!$T:$T,факт_операции!$D:$D,D1145))</f>
        <v>0</v>
      </c>
      <c r="M1145" s="86">
        <f t="shared" si="35"/>
        <v>0</v>
      </c>
      <c r="N1145" s="36"/>
      <c r="O1145" s="92"/>
      <c r="P1145" s="96"/>
    </row>
    <row r="1146" spans="1:16" x14ac:dyDescent="0.25">
      <c r="A1146" s="1"/>
      <c r="B1146" s="1"/>
      <c r="C1146" s="5">
        <f t="shared" si="36"/>
        <v>1136</v>
      </c>
      <c r="D1146" s="19" t="str">
        <f>IF(C1146&gt;MAX(БЮДЖЕТ!$C:$C),"",INDEX(БЮДЖЕТ!$P$11:$P$9415,C1146))</f>
        <v/>
      </c>
      <c r="E1146" s="22">
        <f>IF(D1146="",0,IF(COUNTIF(БЮДЖЕТ!$P:$P,D1146)=1,0,1))</f>
        <v>0</v>
      </c>
      <c r="F1146" s="19" t="str">
        <f>IF($D1146="","",INDEX(БЮДЖЕТ!$N:$N,SUMIFS(БЮДЖЕТ!$B:$B,БЮДЖЕТ!$P:$P,$D1146)))</f>
        <v/>
      </c>
      <c r="G1146" s="19" t="str">
        <f>IF($D1146="","",INDEX(БЮДЖЕТ!$X:$X,SUMIFS(БЮДЖЕТ!$B:$B,БЮДЖЕТ!$P:$P,$D1146)))</f>
        <v/>
      </c>
      <c r="H1146" s="36"/>
      <c r="I1146" s="30">
        <f>IF(D1146="",0,IF(G1146=ФИО!$Q$8,0,SUM(р_дни!$J:$J))+SUMIFS(факт_операции!$L:$L,факт_операции!$D:$D,D1146,факт_операции!$I:$I,операции!$F$8)-SUMIFS(факт_операции!$L:$L,факт_операции!$D:$D,D1146,факт_операции!$I:$I,операции!$F$9)+SUMIFS(факт_операции!$L:$L,факт_операции!$D:$D,D1146,факт_операции!$I:$I,операции!$F$10)-SUMIFS(факт_операции!$L:$L,факт_операции!$D:$D,D1146,факт_операции!$I:$I,операции!$F$11))</f>
        <v>0</v>
      </c>
      <c r="J1146" s="48">
        <f>ROUND(IF(D1146="",0,IF(SUM(р_дни!$J:$J)=0,0,(SUMIFS(БЮДЖЕТ!$V:$V,БЮДЖЕТ!$P:$P,$D1146)*IF(G1146=ФИО!$Q$8,0,SUM(р_дни!$J:$J))+SUMIFS(факт_операции!$Q:$Q,факт_операции!$D:$D,$D1146)*1000)/SUM(р_дни!$J:$J)))/100,0)*100</f>
        <v>0</v>
      </c>
      <c r="K1146" s="48">
        <f>IF(D1146="",0,SUMIFS(факт_операции!$O:$O,факт_операции!$D:$D,D1146)-IF(SUMIFS(факт_операции!$Q:$Q,факт_операции!$D:$D,D1146)&lt;&gt;0,SUMIFS(факт_операции!$O:$O,факт_операции!$D:$D,D1146,факт_операции!$N:$N,операции!$H$11),0))</f>
        <v>0</v>
      </c>
      <c r="L1146" s="48">
        <f>IF(D1146="",0,SUMIFS(факт_операции!$T:$T,факт_операции!$D:$D,D1146))</f>
        <v>0</v>
      </c>
      <c r="M1146" s="86">
        <f t="shared" si="35"/>
        <v>0</v>
      </c>
      <c r="N1146" s="36"/>
      <c r="O1146" s="92"/>
      <c r="P1146" s="96"/>
    </row>
    <row r="1147" spans="1:16" x14ac:dyDescent="0.25">
      <c r="A1147" s="1"/>
      <c r="B1147" s="1"/>
      <c r="C1147" s="5">
        <f t="shared" si="36"/>
        <v>1137</v>
      </c>
      <c r="D1147" s="19" t="str">
        <f>IF(C1147&gt;MAX(БЮДЖЕТ!$C:$C),"",INDEX(БЮДЖЕТ!$P$11:$P$9415,C1147))</f>
        <v/>
      </c>
      <c r="E1147" s="22">
        <f>IF(D1147="",0,IF(COUNTIF(БЮДЖЕТ!$P:$P,D1147)=1,0,1))</f>
        <v>0</v>
      </c>
      <c r="F1147" s="19" t="str">
        <f>IF($D1147="","",INDEX(БЮДЖЕТ!$N:$N,SUMIFS(БЮДЖЕТ!$B:$B,БЮДЖЕТ!$P:$P,$D1147)))</f>
        <v/>
      </c>
      <c r="G1147" s="19" t="str">
        <f>IF($D1147="","",INDEX(БЮДЖЕТ!$X:$X,SUMIFS(БЮДЖЕТ!$B:$B,БЮДЖЕТ!$P:$P,$D1147)))</f>
        <v/>
      </c>
      <c r="H1147" s="36"/>
      <c r="I1147" s="30">
        <f>IF(D1147="",0,IF(G1147=ФИО!$Q$8,0,SUM(р_дни!$J:$J))+SUMIFS(факт_операции!$L:$L,факт_операции!$D:$D,D1147,факт_операции!$I:$I,операции!$F$8)-SUMIFS(факт_операции!$L:$L,факт_операции!$D:$D,D1147,факт_операции!$I:$I,операции!$F$9)+SUMIFS(факт_операции!$L:$L,факт_операции!$D:$D,D1147,факт_операции!$I:$I,операции!$F$10)-SUMIFS(факт_операции!$L:$L,факт_операции!$D:$D,D1147,факт_операции!$I:$I,операции!$F$11))</f>
        <v>0</v>
      </c>
      <c r="J1147" s="48">
        <f>ROUND(IF(D1147="",0,IF(SUM(р_дни!$J:$J)=0,0,(SUMIFS(БЮДЖЕТ!$V:$V,БЮДЖЕТ!$P:$P,$D1147)*IF(G1147=ФИО!$Q$8,0,SUM(р_дни!$J:$J))+SUMIFS(факт_операции!$Q:$Q,факт_операции!$D:$D,$D1147)*1000)/SUM(р_дни!$J:$J)))/100,0)*100</f>
        <v>0</v>
      </c>
      <c r="K1147" s="48">
        <f>IF(D1147="",0,SUMIFS(факт_операции!$O:$O,факт_операции!$D:$D,D1147)-IF(SUMIFS(факт_операции!$Q:$Q,факт_операции!$D:$D,D1147)&lt;&gt;0,SUMIFS(факт_операции!$O:$O,факт_операции!$D:$D,D1147,факт_операции!$N:$N,операции!$H$11),0))</f>
        <v>0</v>
      </c>
      <c r="L1147" s="48">
        <f>IF(D1147="",0,SUMIFS(факт_операции!$T:$T,факт_операции!$D:$D,D1147))</f>
        <v>0</v>
      </c>
      <c r="M1147" s="86">
        <f t="shared" si="35"/>
        <v>0</v>
      </c>
      <c r="N1147" s="36"/>
      <c r="O1147" s="92"/>
      <c r="P1147" s="96"/>
    </row>
    <row r="1148" spans="1:16" x14ac:dyDescent="0.25">
      <c r="A1148" s="1"/>
      <c r="B1148" s="1"/>
      <c r="C1148" s="5">
        <f t="shared" si="36"/>
        <v>1138</v>
      </c>
      <c r="D1148" s="19" t="str">
        <f>IF(C1148&gt;MAX(БЮДЖЕТ!$C:$C),"",INDEX(БЮДЖЕТ!$P$11:$P$9415,C1148))</f>
        <v/>
      </c>
      <c r="E1148" s="22">
        <f>IF(D1148="",0,IF(COUNTIF(БЮДЖЕТ!$P:$P,D1148)=1,0,1))</f>
        <v>0</v>
      </c>
      <c r="F1148" s="19" t="str">
        <f>IF($D1148="","",INDEX(БЮДЖЕТ!$N:$N,SUMIFS(БЮДЖЕТ!$B:$B,БЮДЖЕТ!$P:$P,$D1148)))</f>
        <v/>
      </c>
      <c r="G1148" s="19" t="str">
        <f>IF($D1148="","",INDEX(БЮДЖЕТ!$X:$X,SUMIFS(БЮДЖЕТ!$B:$B,БЮДЖЕТ!$P:$P,$D1148)))</f>
        <v/>
      </c>
      <c r="H1148" s="36"/>
      <c r="I1148" s="30">
        <f>IF(D1148="",0,IF(G1148=ФИО!$Q$8,0,SUM(р_дни!$J:$J))+SUMIFS(факт_операции!$L:$L,факт_операции!$D:$D,D1148,факт_операции!$I:$I,операции!$F$8)-SUMIFS(факт_операции!$L:$L,факт_операции!$D:$D,D1148,факт_операции!$I:$I,операции!$F$9)+SUMIFS(факт_операции!$L:$L,факт_операции!$D:$D,D1148,факт_операции!$I:$I,операции!$F$10)-SUMIFS(факт_операции!$L:$L,факт_операции!$D:$D,D1148,факт_операции!$I:$I,операции!$F$11))</f>
        <v>0</v>
      </c>
      <c r="J1148" s="48">
        <f>ROUND(IF(D1148="",0,IF(SUM(р_дни!$J:$J)=0,0,(SUMIFS(БЮДЖЕТ!$V:$V,БЮДЖЕТ!$P:$P,$D1148)*IF(G1148=ФИО!$Q$8,0,SUM(р_дни!$J:$J))+SUMIFS(факт_операции!$Q:$Q,факт_операции!$D:$D,$D1148)*1000)/SUM(р_дни!$J:$J)))/100,0)*100</f>
        <v>0</v>
      </c>
      <c r="K1148" s="48">
        <f>IF(D1148="",0,SUMIFS(факт_операции!$O:$O,факт_операции!$D:$D,D1148)-IF(SUMIFS(факт_операции!$Q:$Q,факт_операции!$D:$D,D1148)&lt;&gt;0,SUMIFS(факт_операции!$O:$O,факт_операции!$D:$D,D1148,факт_операции!$N:$N,операции!$H$11),0))</f>
        <v>0</v>
      </c>
      <c r="L1148" s="48">
        <f>IF(D1148="",0,SUMIFS(факт_операции!$T:$T,факт_операции!$D:$D,D1148))</f>
        <v>0</v>
      </c>
      <c r="M1148" s="86">
        <f t="shared" si="35"/>
        <v>0</v>
      </c>
      <c r="N1148" s="36"/>
      <c r="O1148" s="92"/>
      <c r="P1148" s="96"/>
    </row>
    <row r="1149" spans="1:16" x14ac:dyDescent="0.25">
      <c r="A1149" s="1"/>
      <c r="B1149" s="1"/>
      <c r="C1149" s="5">
        <f t="shared" si="36"/>
        <v>1139</v>
      </c>
      <c r="D1149" s="19" t="str">
        <f>IF(C1149&gt;MAX(БЮДЖЕТ!$C:$C),"",INDEX(БЮДЖЕТ!$P$11:$P$9415,C1149))</f>
        <v/>
      </c>
      <c r="E1149" s="22">
        <f>IF(D1149="",0,IF(COUNTIF(БЮДЖЕТ!$P:$P,D1149)=1,0,1))</f>
        <v>0</v>
      </c>
      <c r="F1149" s="19" t="str">
        <f>IF($D1149="","",INDEX(БЮДЖЕТ!$N:$N,SUMIFS(БЮДЖЕТ!$B:$B,БЮДЖЕТ!$P:$P,$D1149)))</f>
        <v/>
      </c>
      <c r="G1149" s="19" t="str">
        <f>IF($D1149="","",INDEX(БЮДЖЕТ!$X:$X,SUMIFS(БЮДЖЕТ!$B:$B,БЮДЖЕТ!$P:$P,$D1149)))</f>
        <v/>
      </c>
      <c r="H1149" s="36"/>
      <c r="I1149" s="30">
        <f>IF(D1149="",0,IF(G1149=ФИО!$Q$8,0,SUM(р_дни!$J:$J))+SUMIFS(факт_операции!$L:$L,факт_операции!$D:$D,D1149,факт_операции!$I:$I,операции!$F$8)-SUMIFS(факт_операции!$L:$L,факт_операции!$D:$D,D1149,факт_операции!$I:$I,операции!$F$9)+SUMIFS(факт_операции!$L:$L,факт_операции!$D:$D,D1149,факт_операции!$I:$I,операции!$F$10)-SUMIFS(факт_операции!$L:$L,факт_операции!$D:$D,D1149,факт_операции!$I:$I,операции!$F$11))</f>
        <v>0</v>
      </c>
      <c r="J1149" s="48">
        <f>ROUND(IF(D1149="",0,IF(SUM(р_дни!$J:$J)=0,0,(SUMIFS(БЮДЖЕТ!$V:$V,БЮДЖЕТ!$P:$P,$D1149)*IF(G1149=ФИО!$Q$8,0,SUM(р_дни!$J:$J))+SUMIFS(факт_операции!$Q:$Q,факт_операции!$D:$D,$D1149)*1000)/SUM(р_дни!$J:$J)))/100,0)*100</f>
        <v>0</v>
      </c>
      <c r="K1149" s="48">
        <f>IF(D1149="",0,SUMIFS(факт_операции!$O:$O,факт_операции!$D:$D,D1149)-IF(SUMIFS(факт_операции!$Q:$Q,факт_операции!$D:$D,D1149)&lt;&gt;0,SUMIFS(факт_операции!$O:$O,факт_операции!$D:$D,D1149,факт_операции!$N:$N,операции!$H$11),0))</f>
        <v>0</v>
      </c>
      <c r="L1149" s="48">
        <f>IF(D1149="",0,SUMIFS(факт_операции!$T:$T,факт_операции!$D:$D,D1149))</f>
        <v>0</v>
      </c>
      <c r="M1149" s="86">
        <f t="shared" si="35"/>
        <v>0</v>
      </c>
      <c r="N1149" s="36"/>
      <c r="O1149" s="92"/>
      <c r="P1149" s="96"/>
    </row>
    <row r="1150" spans="1:16" x14ac:dyDescent="0.25">
      <c r="A1150" s="1"/>
      <c r="B1150" s="1"/>
      <c r="C1150" s="5">
        <f t="shared" si="36"/>
        <v>1140</v>
      </c>
      <c r="D1150" s="19" t="str">
        <f>IF(C1150&gt;MAX(БЮДЖЕТ!$C:$C),"",INDEX(БЮДЖЕТ!$P$11:$P$9415,C1150))</f>
        <v/>
      </c>
      <c r="E1150" s="22">
        <f>IF(D1150="",0,IF(COUNTIF(БЮДЖЕТ!$P:$P,D1150)=1,0,1))</f>
        <v>0</v>
      </c>
      <c r="F1150" s="19" t="str">
        <f>IF($D1150="","",INDEX(БЮДЖЕТ!$N:$N,SUMIFS(БЮДЖЕТ!$B:$B,БЮДЖЕТ!$P:$P,$D1150)))</f>
        <v/>
      </c>
      <c r="G1150" s="19" t="str">
        <f>IF($D1150="","",INDEX(БЮДЖЕТ!$X:$X,SUMIFS(БЮДЖЕТ!$B:$B,БЮДЖЕТ!$P:$P,$D1150)))</f>
        <v/>
      </c>
      <c r="H1150" s="36"/>
      <c r="I1150" s="30">
        <f>IF(D1150="",0,IF(G1150=ФИО!$Q$8,0,SUM(р_дни!$J:$J))+SUMIFS(факт_операции!$L:$L,факт_операции!$D:$D,D1150,факт_операции!$I:$I,операции!$F$8)-SUMIFS(факт_операции!$L:$L,факт_операции!$D:$D,D1150,факт_операции!$I:$I,операции!$F$9)+SUMIFS(факт_операции!$L:$L,факт_операции!$D:$D,D1150,факт_операции!$I:$I,операции!$F$10)-SUMIFS(факт_операции!$L:$L,факт_операции!$D:$D,D1150,факт_операции!$I:$I,операции!$F$11))</f>
        <v>0</v>
      </c>
      <c r="J1150" s="48">
        <f>ROUND(IF(D1150="",0,IF(SUM(р_дни!$J:$J)=0,0,(SUMIFS(БЮДЖЕТ!$V:$V,БЮДЖЕТ!$P:$P,$D1150)*IF(G1150=ФИО!$Q$8,0,SUM(р_дни!$J:$J))+SUMIFS(факт_операции!$Q:$Q,факт_операции!$D:$D,$D1150)*1000)/SUM(р_дни!$J:$J)))/100,0)*100</f>
        <v>0</v>
      </c>
      <c r="K1150" s="48">
        <f>IF(D1150="",0,SUMIFS(факт_операции!$O:$O,факт_операции!$D:$D,D1150)-IF(SUMIFS(факт_операции!$Q:$Q,факт_операции!$D:$D,D1150)&lt;&gt;0,SUMIFS(факт_операции!$O:$O,факт_операции!$D:$D,D1150,факт_операции!$N:$N,операции!$H$11),0))</f>
        <v>0</v>
      </c>
      <c r="L1150" s="48">
        <f>IF(D1150="",0,SUMIFS(факт_операции!$T:$T,факт_операции!$D:$D,D1150))</f>
        <v>0</v>
      </c>
      <c r="M1150" s="86">
        <f t="shared" si="35"/>
        <v>0</v>
      </c>
      <c r="N1150" s="36"/>
      <c r="O1150" s="92"/>
      <c r="P1150" s="96"/>
    </row>
    <row r="1151" spans="1:16" x14ac:dyDescent="0.25">
      <c r="A1151" s="1"/>
      <c r="B1151" s="1"/>
      <c r="C1151" s="5">
        <f t="shared" si="36"/>
        <v>1141</v>
      </c>
      <c r="D1151" s="19" t="str">
        <f>IF(C1151&gt;MAX(БЮДЖЕТ!$C:$C),"",INDEX(БЮДЖЕТ!$P$11:$P$9415,C1151))</f>
        <v/>
      </c>
      <c r="E1151" s="22">
        <f>IF(D1151="",0,IF(COUNTIF(БЮДЖЕТ!$P:$P,D1151)=1,0,1))</f>
        <v>0</v>
      </c>
      <c r="F1151" s="19" t="str">
        <f>IF($D1151="","",INDEX(БЮДЖЕТ!$N:$N,SUMIFS(БЮДЖЕТ!$B:$B,БЮДЖЕТ!$P:$P,$D1151)))</f>
        <v/>
      </c>
      <c r="G1151" s="19" t="str">
        <f>IF($D1151="","",INDEX(БЮДЖЕТ!$X:$X,SUMIFS(БЮДЖЕТ!$B:$B,БЮДЖЕТ!$P:$P,$D1151)))</f>
        <v/>
      </c>
      <c r="H1151" s="36"/>
      <c r="I1151" s="30">
        <f>IF(D1151="",0,IF(G1151=ФИО!$Q$8,0,SUM(р_дни!$J:$J))+SUMIFS(факт_операции!$L:$L,факт_операции!$D:$D,D1151,факт_операции!$I:$I,операции!$F$8)-SUMIFS(факт_операции!$L:$L,факт_операции!$D:$D,D1151,факт_операции!$I:$I,операции!$F$9)+SUMIFS(факт_операции!$L:$L,факт_операции!$D:$D,D1151,факт_операции!$I:$I,операции!$F$10)-SUMIFS(факт_операции!$L:$L,факт_операции!$D:$D,D1151,факт_операции!$I:$I,операции!$F$11))</f>
        <v>0</v>
      </c>
      <c r="J1151" s="48">
        <f>ROUND(IF(D1151="",0,IF(SUM(р_дни!$J:$J)=0,0,(SUMIFS(БЮДЖЕТ!$V:$V,БЮДЖЕТ!$P:$P,$D1151)*IF(G1151=ФИО!$Q$8,0,SUM(р_дни!$J:$J))+SUMIFS(факт_операции!$Q:$Q,факт_операции!$D:$D,$D1151)*1000)/SUM(р_дни!$J:$J)))/100,0)*100</f>
        <v>0</v>
      </c>
      <c r="K1151" s="48">
        <f>IF(D1151="",0,SUMIFS(факт_операции!$O:$O,факт_операции!$D:$D,D1151)-IF(SUMIFS(факт_операции!$Q:$Q,факт_операции!$D:$D,D1151)&lt;&gt;0,SUMIFS(факт_операции!$O:$O,факт_операции!$D:$D,D1151,факт_операции!$N:$N,операции!$H$11),0))</f>
        <v>0</v>
      </c>
      <c r="L1151" s="48">
        <f>IF(D1151="",0,SUMIFS(факт_операции!$T:$T,факт_операции!$D:$D,D1151))</f>
        <v>0</v>
      </c>
      <c r="M1151" s="86">
        <f t="shared" si="35"/>
        <v>0</v>
      </c>
      <c r="N1151" s="36"/>
      <c r="O1151" s="92"/>
      <c r="P1151" s="96"/>
    </row>
    <row r="1152" spans="1:16" x14ac:dyDescent="0.25">
      <c r="A1152" s="1"/>
      <c r="B1152" s="1"/>
      <c r="C1152" s="5">
        <f t="shared" si="36"/>
        <v>1142</v>
      </c>
      <c r="D1152" s="19" t="str">
        <f>IF(C1152&gt;MAX(БЮДЖЕТ!$C:$C),"",INDEX(БЮДЖЕТ!$P$11:$P$9415,C1152))</f>
        <v/>
      </c>
      <c r="E1152" s="22">
        <f>IF(D1152="",0,IF(COUNTIF(БЮДЖЕТ!$P:$P,D1152)=1,0,1))</f>
        <v>0</v>
      </c>
      <c r="F1152" s="19" t="str">
        <f>IF($D1152="","",INDEX(БЮДЖЕТ!$N:$N,SUMIFS(БЮДЖЕТ!$B:$B,БЮДЖЕТ!$P:$P,$D1152)))</f>
        <v/>
      </c>
      <c r="G1152" s="19" t="str">
        <f>IF($D1152="","",INDEX(БЮДЖЕТ!$X:$X,SUMIFS(БЮДЖЕТ!$B:$B,БЮДЖЕТ!$P:$P,$D1152)))</f>
        <v/>
      </c>
      <c r="H1152" s="36"/>
      <c r="I1152" s="30">
        <f>IF(D1152="",0,IF(G1152=ФИО!$Q$8,0,SUM(р_дни!$J:$J))+SUMIFS(факт_операции!$L:$L,факт_операции!$D:$D,D1152,факт_операции!$I:$I,операции!$F$8)-SUMIFS(факт_операции!$L:$L,факт_операции!$D:$D,D1152,факт_операции!$I:$I,операции!$F$9)+SUMIFS(факт_операции!$L:$L,факт_операции!$D:$D,D1152,факт_операции!$I:$I,операции!$F$10)-SUMIFS(факт_операции!$L:$L,факт_операции!$D:$D,D1152,факт_операции!$I:$I,операции!$F$11))</f>
        <v>0</v>
      </c>
      <c r="J1152" s="48">
        <f>ROUND(IF(D1152="",0,IF(SUM(р_дни!$J:$J)=0,0,(SUMIFS(БЮДЖЕТ!$V:$V,БЮДЖЕТ!$P:$P,$D1152)*IF(G1152=ФИО!$Q$8,0,SUM(р_дни!$J:$J))+SUMIFS(факт_операции!$Q:$Q,факт_операции!$D:$D,$D1152)*1000)/SUM(р_дни!$J:$J)))/100,0)*100</f>
        <v>0</v>
      </c>
      <c r="K1152" s="48">
        <f>IF(D1152="",0,SUMIFS(факт_операции!$O:$O,факт_операции!$D:$D,D1152)-IF(SUMIFS(факт_операции!$Q:$Q,факт_операции!$D:$D,D1152)&lt;&gt;0,SUMIFS(факт_операции!$O:$O,факт_операции!$D:$D,D1152,факт_операции!$N:$N,операции!$H$11),0))</f>
        <v>0</v>
      </c>
      <c r="L1152" s="48">
        <f>IF(D1152="",0,SUMIFS(факт_операции!$T:$T,факт_операции!$D:$D,D1152))</f>
        <v>0</v>
      </c>
      <c r="M1152" s="86">
        <f t="shared" si="35"/>
        <v>0</v>
      </c>
      <c r="N1152" s="36"/>
      <c r="O1152" s="92"/>
      <c r="P1152" s="96"/>
    </row>
    <row r="1153" spans="1:16" x14ac:dyDescent="0.25">
      <c r="A1153" s="1"/>
      <c r="B1153" s="1"/>
      <c r="C1153" s="5">
        <f t="shared" si="36"/>
        <v>1143</v>
      </c>
      <c r="D1153" s="19" t="str">
        <f>IF(C1153&gt;MAX(БЮДЖЕТ!$C:$C),"",INDEX(БЮДЖЕТ!$P$11:$P$9415,C1153))</f>
        <v/>
      </c>
      <c r="E1153" s="22">
        <f>IF(D1153="",0,IF(COUNTIF(БЮДЖЕТ!$P:$P,D1153)=1,0,1))</f>
        <v>0</v>
      </c>
      <c r="F1153" s="19" t="str">
        <f>IF($D1153="","",INDEX(БЮДЖЕТ!$N:$N,SUMIFS(БЮДЖЕТ!$B:$B,БЮДЖЕТ!$P:$P,$D1153)))</f>
        <v/>
      </c>
      <c r="G1153" s="19" t="str">
        <f>IF($D1153="","",INDEX(БЮДЖЕТ!$X:$X,SUMIFS(БЮДЖЕТ!$B:$B,БЮДЖЕТ!$P:$P,$D1153)))</f>
        <v/>
      </c>
      <c r="H1153" s="36"/>
      <c r="I1153" s="30">
        <f>IF(D1153="",0,IF(G1153=ФИО!$Q$8,0,SUM(р_дни!$J:$J))+SUMIFS(факт_операции!$L:$L,факт_операции!$D:$D,D1153,факт_операции!$I:$I,операции!$F$8)-SUMIFS(факт_операции!$L:$L,факт_операции!$D:$D,D1153,факт_операции!$I:$I,операции!$F$9)+SUMIFS(факт_операции!$L:$L,факт_операции!$D:$D,D1153,факт_операции!$I:$I,операции!$F$10)-SUMIFS(факт_операции!$L:$L,факт_операции!$D:$D,D1153,факт_операции!$I:$I,операции!$F$11))</f>
        <v>0</v>
      </c>
      <c r="J1153" s="48">
        <f>ROUND(IF(D1153="",0,IF(SUM(р_дни!$J:$J)=0,0,(SUMIFS(БЮДЖЕТ!$V:$V,БЮДЖЕТ!$P:$P,$D1153)*IF(G1153=ФИО!$Q$8,0,SUM(р_дни!$J:$J))+SUMIFS(факт_операции!$Q:$Q,факт_операции!$D:$D,$D1153)*1000)/SUM(р_дни!$J:$J)))/100,0)*100</f>
        <v>0</v>
      </c>
      <c r="K1153" s="48">
        <f>IF(D1153="",0,SUMIFS(факт_операции!$O:$O,факт_операции!$D:$D,D1153)-IF(SUMIFS(факт_операции!$Q:$Q,факт_операции!$D:$D,D1153)&lt;&gt;0,SUMIFS(факт_операции!$O:$O,факт_операции!$D:$D,D1153,факт_операции!$N:$N,операции!$H$11),0))</f>
        <v>0</v>
      </c>
      <c r="L1153" s="48">
        <f>IF(D1153="",0,SUMIFS(факт_операции!$T:$T,факт_операции!$D:$D,D1153))</f>
        <v>0</v>
      </c>
      <c r="M1153" s="86">
        <f t="shared" si="35"/>
        <v>0</v>
      </c>
      <c r="N1153" s="36"/>
      <c r="O1153" s="92"/>
      <c r="P1153" s="96"/>
    </row>
    <row r="1154" spans="1:16" x14ac:dyDescent="0.25">
      <c r="A1154" s="1"/>
      <c r="B1154" s="1"/>
      <c r="C1154" s="5">
        <f t="shared" si="36"/>
        <v>1144</v>
      </c>
      <c r="D1154" s="19" t="str">
        <f>IF(C1154&gt;MAX(БЮДЖЕТ!$C:$C),"",INDEX(БЮДЖЕТ!$P$11:$P$9415,C1154))</f>
        <v/>
      </c>
      <c r="E1154" s="22">
        <f>IF(D1154="",0,IF(COUNTIF(БЮДЖЕТ!$P:$P,D1154)=1,0,1))</f>
        <v>0</v>
      </c>
      <c r="F1154" s="19" t="str">
        <f>IF($D1154="","",INDEX(БЮДЖЕТ!$N:$N,SUMIFS(БЮДЖЕТ!$B:$B,БЮДЖЕТ!$P:$P,$D1154)))</f>
        <v/>
      </c>
      <c r="G1154" s="19" t="str">
        <f>IF($D1154="","",INDEX(БЮДЖЕТ!$X:$X,SUMIFS(БЮДЖЕТ!$B:$B,БЮДЖЕТ!$P:$P,$D1154)))</f>
        <v/>
      </c>
      <c r="H1154" s="36"/>
      <c r="I1154" s="30">
        <f>IF(D1154="",0,IF(G1154=ФИО!$Q$8,0,SUM(р_дни!$J:$J))+SUMIFS(факт_операции!$L:$L,факт_операции!$D:$D,D1154,факт_операции!$I:$I,операции!$F$8)-SUMIFS(факт_операции!$L:$L,факт_операции!$D:$D,D1154,факт_операции!$I:$I,операции!$F$9)+SUMIFS(факт_операции!$L:$L,факт_операции!$D:$D,D1154,факт_операции!$I:$I,операции!$F$10)-SUMIFS(факт_операции!$L:$L,факт_операции!$D:$D,D1154,факт_операции!$I:$I,операции!$F$11))</f>
        <v>0</v>
      </c>
      <c r="J1154" s="48">
        <f>ROUND(IF(D1154="",0,IF(SUM(р_дни!$J:$J)=0,0,(SUMIFS(БЮДЖЕТ!$V:$V,БЮДЖЕТ!$P:$P,$D1154)*IF(G1154=ФИО!$Q$8,0,SUM(р_дни!$J:$J))+SUMIFS(факт_операции!$Q:$Q,факт_операции!$D:$D,$D1154)*1000)/SUM(р_дни!$J:$J)))/100,0)*100</f>
        <v>0</v>
      </c>
      <c r="K1154" s="48">
        <f>IF(D1154="",0,SUMIFS(факт_операции!$O:$O,факт_операции!$D:$D,D1154)-IF(SUMIFS(факт_операции!$Q:$Q,факт_операции!$D:$D,D1154)&lt;&gt;0,SUMIFS(факт_операции!$O:$O,факт_операции!$D:$D,D1154,факт_операции!$N:$N,операции!$H$11),0))</f>
        <v>0</v>
      </c>
      <c r="L1154" s="48">
        <f>IF(D1154="",0,SUMIFS(факт_операции!$T:$T,факт_операции!$D:$D,D1154))</f>
        <v>0</v>
      </c>
      <c r="M1154" s="86">
        <f t="shared" si="35"/>
        <v>0</v>
      </c>
      <c r="N1154" s="36"/>
      <c r="O1154" s="92"/>
      <c r="P1154" s="96"/>
    </row>
    <row r="1155" spans="1:16" x14ac:dyDescent="0.25">
      <c r="A1155" s="1"/>
      <c r="B1155" s="1"/>
      <c r="C1155" s="5">
        <f t="shared" si="36"/>
        <v>1145</v>
      </c>
      <c r="D1155" s="19" t="str">
        <f>IF(C1155&gt;MAX(БЮДЖЕТ!$C:$C),"",INDEX(БЮДЖЕТ!$P$11:$P$9415,C1155))</f>
        <v/>
      </c>
      <c r="E1155" s="22">
        <f>IF(D1155="",0,IF(COUNTIF(БЮДЖЕТ!$P:$P,D1155)=1,0,1))</f>
        <v>0</v>
      </c>
      <c r="F1155" s="19" t="str">
        <f>IF($D1155="","",INDEX(БЮДЖЕТ!$N:$N,SUMIFS(БЮДЖЕТ!$B:$B,БЮДЖЕТ!$P:$P,$D1155)))</f>
        <v/>
      </c>
      <c r="G1155" s="19" t="str">
        <f>IF($D1155="","",INDEX(БЮДЖЕТ!$X:$X,SUMIFS(БЮДЖЕТ!$B:$B,БЮДЖЕТ!$P:$P,$D1155)))</f>
        <v/>
      </c>
      <c r="H1155" s="36"/>
      <c r="I1155" s="30">
        <f>IF(D1155="",0,IF(G1155=ФИО!$Q$8,0,SUM(р_дни!$J:$J))+SUMIFS(факт_операции!$L:$L,факт_операции!$D:$D,D1155,факт_операции!$I:$I,операции!$F$8)-SUMIFS(факт_операции!$L:$L,факт_операции!$D:$D,D1155,факт_операции!$I:$I,операции!$F$9)+SUMIFS(факт_операции!$L:$L,факт_операции!$D:$D,D1155,факт_операции!$I:$I,операции!$F$10)-SUMIFS(факт_операции!$L:$L,факт_операции!$D:$D,D1155,факт_операции!$I:$I,операции!$F$11))</f>
        <v>0</v>
      </c>
      <c r="J1155" s="48">
        <f>ROUND(IF(D1155="",0,IF(SUM(р_дни!$J:$J)=0,0,(SUMIFS(БЮДЖЕТ!$V:$V,БЮДЖЕТ!$P:$P,$D1155)*IF(G1155=ФИО!$Q$8,0,SUM(р_дни!$J:$J))+SUMIFS(факт_операции!$Q:$Q,факт_операции!$D:$D,$D1155)*1000)/SUM(р_дни!$J:$J)))/100,0)*100</f>
        <v>0</v>
      </c>
      <c r="K1155" s="48">
        <f>IF(D1155="",0,SUMIFS(факт_операции!$O:$O,факт_операции!$D:$D,D1155)-IF(SUMIFS(факт_операции!$Q:$Q,факт_операции!$D:$D,D1155)&lt;&gt;0,SUMIFS(факт_операции!$O:$O,факт_операции!$D:$D,D1155,факт_операции!$N:$N,операции!$H$11),0))</f>
        <v>0</v>
      </c>
      <c r="L1155" s="48">
        <f>IF(D1155="",0,SUMIFS(факт_операции!$T:$T,факт_операции!$D:$D,D1155))</f>
        <v>0</v>
      </c>
      <c r="M1155" s="86">
        <f t="shared" si="35"/>
        <v>0</v>
      </c>
      <c r="N1155" s="36"/>
      <c r="O1155" s="92"/>
      <c r="P1155" s="96"/>
    </row>
    <row r="1156" spans="1:16" x14ac:dyDescent="0.25">
      <c r="A1156" s="1"/>
      <c r="B1156" s="1"/>
      <c r="C1156" s="5">
        <f t="shared" si="36"/>
        <v>1146</v>
      </c>
      <c r="D1156" s="19" t="str">
        <f>IF(C1156&gt;MAX(БЮДЖЕТ!$C:$C),"",INDEX(БЮДЖЕТ!$P$11:$P$9415,C1156))</f>
        <v/>
      </c>
      <c r="E1156" s="22">
        <f>IF(D1156="",0,IF(COUNTIF(БЮДЖЕТ!$P:$P,D1156)=1,0,1))</f>
        <v>0</v>
      </c>
      <c r="F1156" s="19" t="str">
        <f>IF($D1156="","",INDEX(БЮДЖЕТ!$N:$N,SUMIFS(БЮДЖЕТ!$B:$B,БЮДЖЕТ!$P:$P,$D1156)))</f>
        <v/>
      </c>
      <c r="G1156" s="19" t="str">
        <f>IF($D1156="","",INDEX(БЮДЖЕТ!$X:$X,SUMIFS(БЮДЖЕТ!$B:$B,БЮДЖЕТ!$P:$P,$D1156)))</f>
        <v/>
      </c>
      <c r="H1156" s="36"/>
      <c r="I1156" s="30">
        <f>IF(D1156="",0,IF(G1156=ФИО!$Q$8,0,SUM(р_дни!$J:$J))+SUMIFS(факт_операции!$L:$L,факт_операции!$D:$D,D1156,факт_операции!$I:$I,операции!$F$8)-SUMIFS(факт_операции!$L:$L,факт_операции!$D:$D,D1156,факт_операции!$I:$I,операции!$F$9)+SUMIFS(факт_операции!$L:$L,факт_операции!$D:$D,D1156,факт_операции!$I:$I,операции!$F$10)-SUMIFS(факт_операции!$L:$L,факт_операции!$D:$D,D1156,факт_операции!$I:$I,операции!$F$11))</f>
        <v>0</v>
      </c>
      <c r="J1156" s="48">
        <f>ROUND(IF(D1156="",0,IF(SUM(р_дни!$J:$J)=0,0,(SUMIFS(БЮДЖЕТ!$V:$V,БЮДЖЕТ!$P:$P,$D1156)*IF(G1156=ФИО!$Q$8,0,SUM(р_дни!$J:$J))+SUMIFS(факт_операции!$Q:$Q,факт_операции!$D:$D,$D1156)*1000)/SUM(р_дни!$J:$J)))/100,0)*100</f>
        <v>0</v>
      </c>
      <c r="K1156" s="48">
        <f>IF(D1156="",0,SUMIFS(факт_операции!$O:$O,факт_операции!$D:$D,D1156)-IF(SUMIFS(факт_операции!$Q:$Q,факт_операции!$D:$D,D1156)&lt;&gt;0,SUMIFS(факт_операции!$O:$O,факт_операции!$D:$D,D1156,факт_операции!$N:$N,операции!$H$11),0))</f>
        <v>0</v>
      </c>
      <c r="L1156" s="48">
        <f>IF(D1156="",0,SUMIFS(факт_операции!$T:$T,факт_операции!$D:$D,D1156))</f>
        <v>0</v>
      </c>
      <c r="M1156" s="86">
        <f t="shared" si="35"/>
        <v>0</v>
      </c>
      <c r="N1156" s="36"/>
      <c r="O1156" s="92"/>
      <c r="P1156" s="96"/>
    </row>
    <row r="1157" spans="1:16" x14ac:dyDescent="0.25">
      <c r="A1157" s="1"/>
      <c r="B1157" s="1"/>
      <c r="C1157" s="5">
        <f t="shared" si="36"/>
        <v>1147</v>
      </c>
      <c r="D1157" s="19" t="str">
        <f>IF(C1157&gt;MAX(БЮДЖЕТ!$C:$C),"",INDEX(БЮДЖЕТ!$P$11:$P$9415,C1157))</f>
        <v/>
      </c>
      <c r="E1157" s="22">
        <f>IF(D1157="",0,IF(COUNTIF(БЮДЖЕТ!$P:$P,D1157)=1,0,1))</f>
        <v>0</v>
      </c>
      <c r="F1157" s="19" t="str">
        <f>IF($D1157="","",INDEX(БЮДЖЕТ!$N:$N,SUMIFS(БЮДЖЕТ!$B:$B,БЮДЖЕТ!$P:$P,$D1157)))</f>
        <v/>
      </c>
      <c r="G1157" s="19" t="str">
        <f>IF($D1157="","",INDEX(БЮДЖЕТ!$X:$X,SUMIFS(БЮДЖЕТ!$B:$B,БЮДЖЕТ!$P:$P,$D1157)))</f>
        <v/>
      </c>
      <c r="H1157" s="36"/>
      <c r="I1157" s="30">
        <f>IF(D1157="",0,IF(G1157=ФИО!$Q$8,0,SUM(р_дни!$J:$J))+SUMIFS(факт_операции!$L:$L,факт_операции!$D:$D,D1157,факт_операции!$I:$I,операции!$F$8)-SUMIFS(факт_операции!$L:$L,факт_операции!$D:$D,D1157,факт_операции!$I:$I,операции!$F$9)+SUMIFS(факт_операции!$L:$L,факт_операции!$D:$D,D1157,факт_операции!$I:$I,операции!$F$10)-SUMIFS(факт_операции!$L:$L,факт_операции!$D:$D,D1157,факт_операции!$I:$I,операции!$F$11))</f>
        <v>0</v>
      </c>
      <c r="J1157" s="48">
        <f>ROUND(IF(D1157="",0,IF(SUM(р_дни!$J:$J)=0,0,(SUMIFS(БЮДЖЕТ!$V:$V,БЮДЖЕТ!$P:$P,$D1157)*IF(G1157=ФИО!$Q$8,0,SUM(р_дни!$J:$J))+SUMIFS(факт_операции!$Q:$Q,факт_операции!$D:$D,$D1157)*1000)/SUM(р_дни!$J:$J)))/100,0)*100</f>
        <v>0</v>
      </c>
      <c r="K1157" s="48">
        <f>IF(D1157="",0,SUMIFS(факт_операции!$O:$O,факт_операции!$D:$D,D1157)-IF(SUMIFS(факт_операции!$Q:$Q,факт_операции!$D:$D,D1157)&lt;&gt;0,SUMIFS(факт_операции!$O:$O,факт_операции!$D:$D,D1157,факт_операции!$N:$N,операции!$H$11),0))</f>
        <v>0</v>
      </c>
      <c r="L1157" s="48">
        <f>IF(D1157="",0,SUMIFS(факт_операции!$T:$T,факт_операции!$D:$D,D1157))</f>
        <v>0</v>
      </c>
      <c r="M1157" s="86">
        <f t="shared" si="35"/>
        <v>0</v>
      </c>
      <c r="N1157" s="36"/>
      <c r="O1157" s="92"/>
      <c r="P1157" s="96"/>
    </row>
    <row r="1158" spans="1:16" x14ac:dyDescent="0.25">
      <c r="A1158" s="1"/>
      <c r="B1158" s="1"/>
      <c r="C1158" s="5">
        <f t="shared" si="36"/>
        <v>1148</v>
      </c>
      <c r="D1158" s="19" t="str">
        <f>IF(C1158&gt;MAX(БЮДЖЕТ!$C:$C),"",INDEX(БЮДЖЕТ!$P$11:$P$9415,C1158))</f>
        <v/>
      </c>
      <c r="E1158" s="22">
        <f>IF(D1158="",0,IF(COUNTIF(БЮДЖЕТ!$P:$P,D1158)=1,0,1))</f>
        <v>0</v>
      </c>
      <c r="F1158" s="19" t="str">
        <f>IF($D1158="","",INDEX(БЮДЖЕТ!$N:$N,SUMIFS(БЮДЖЕТ!$B:$B,БЮДЖЕТ!$P:$P,$D1158)))</f>
        <v/>
      </c>
      <c r="G1158" s="19" t="str">
        <f>IF($D1158="","",INDEX(БЮДЖЕТ!$X:$X,SUMIFS(БЮДЖЕТ!$B:$B,БЮДЖЕТ!$P:$P,$D1158)))</f>
        <v/>
      </c>
      <c r="H1158" s="36"/>
      <c r="I1158" s="30">
        <f>IF(D1158="",0,IF(G1158=ФИО!$Q$8,0,SUM(р_дни!$J:$J))+SUMIFS(факт_операции!$L:$L,факт_операции!$D:$D,D1158,факт_операции!$I:$I,операции!$F$8)-SUMIFS(факт_операции!$L:$L,факт_операции!$D:$D,D1158,факт_операции!$I:$I,операции!$F$9)+SUMIFS(факт_операции!$L:$L,факт_операции!$D:$D,D1158,факт_операции!$I:$I,операции!$F$10)-SUMIFS(факт_операции!$L:$L,факт_операции!$D:$D,D1158,факт_операции!$I:$I,операции!$F$11))</f>
        <v>0</v>
      </c>
      <c r="J1158" s="48">
        <f>ROUND(IF(D1158="",0,IF(SUM(р_дни!$J:$J)=0,0,(SUMIFS(БЮДЖЕТ!$V:$V,БЮДЖЕТ!$P:$P,$D1158)*IF(G1158=ФИО!$Q$8,0,SUM(р_дни!$J:$J))+SUMIFS(факт_операции!$Q:$Q,факт_операции!$D:$D,$D1158)*1000)/SUM(р_дни!$J:$J)))/100,0)*100</f>
        <v>0</v>
      </c>
      <c r="K1158" s="48">
        <f>IF(D1158="",0,SUMIFS(факт_операции!$O:$O,факт_операции!$D:$D,D1158)-IF(SUMIFS(факт_операции!$Q:$Q,факт_операции!$D:$D,D1158)&lt;&gt;0,SUMIFS(факт_операции!$O:$O,факт_операции!$D:$D,D1158,факт_операции!$N:$N,операции!$H$11),0))</f>
        <v>0</v>
      </c>
      <c r="L1158" s="48">
        <f>IF(D1158="",0,SUMIFS(факт_операции!$T:$T,факт_операции!$D:$D,D1158))</f>
        <v>0</v>
      </c>
      <c r="M1158" s="86">
        <f t="shared" si="35"/>
        <v>0</v>
      </c>
      <c r="N1158" s="36"/>
      <c r="O1158" s="92"/>
      <c r="P1158" s="96"/>
    </row>
    <row r="1159" spans="1:16" x14ac:dyDescent="0.25">
      <c r="A1159" s="1"/>
      <c r="B1159" s="1"/>
      <c r="C1159" s="5">
        <f t="shared" si="36"/>
        <v>1149</v>
      </c>
      <c r="D1159" s="19" t="str">
        <f>IF(C1159&gt;MAX(БЮДЖЕТ!$C:$C),"",INDEX(БЮДЖЕТ!$P$11:$P$9415,C1159))</f>
        <v/>
      </c>
      <c r="E1159" s="22">
        <f>IF(D1159="",0,IF(COUNTIF(БЮДЖЕТ!$P:$P,D1159)=1,0,1))</f>
        <v>0</v>
      </c>
      <c r="F1159" s="19" t="str">
        <f>IF($D1159="","",INDEX(БЮДЖЕТ!$N:$N,SUMIFS(БЮДЖЕТ!$B:$B,БЮДЖЕТ!$P:$P,$D1159)))</f>
        <v/>
      </c>
      <c r="G1159" s="19" t="str">
        <f>IF($D1159="","",INDEX(БЮДЖЕТ!$X:$X,SUMIFS(БЮДЖЕТ!$B:$B,БЮДЖЕТ!$P:$P,$D1159)))</f>
        <v/>
      </c>
      <c r="H1159" s="36"/>
      <c r="I1159" s="30">
        <f>IF(D1159="",0,IF(G1159=ФИО!$Q$8,0,SUM(р_дни!$J:$J))+SUMIFS(факт_операции!$L:$L,факт_операции!$D:$D,D1159,факт_операции!$I:$I,операции!$F$8)-SUMIFS(факт_операции!$L:$L,факт_операции!$D:$D,D1159,факт_операции!$I:$I,операции!$F$9)+SUMIFS(факт_операции!$L:$L,факт_операции!$D:$D,D1159,факт_операции!$I:$I,операции!$F$10)-SUMIFS(факт_операции!$L:$L,факт_операции!$D:$D,D1159,факт_операции!$I:$I,операции!$F$11))</f>
        <v>0</v>
      </c>
      <c r="J1159" s="48">
        <f>ROUND(IF(D1159="",0,IF(SUM(р_дни!$J:$J)=0,0,(SUMIFS(БЮДЖЕТ!$V:$V,БЮДЖЕТ!$P:$P,$D1159)*IF(G1159=ФИО!$Q$8,0,SUM(р_дни!$J:$J))+SUMIFS(факт_операции!$Q:$Q,факт_операции!$D:$D,$D1159)*1000)/SUM(р_дни!$J:$J)))/100,0)*100</f>
        <v>0</v>
      </c>
      <c r="K1159" s="48">
        <f>IF(D1159="",0,SUMIFS(факт_операции!$O:$O,факт_операции!$D:$D,D1159)-IF(SUMIFS(факт_операции!$Q:$Q,факт_операции!$D:$D,D1159)&lt;&gt;0,SUMIFS(факт_операции!$O:$O,факт_операции!$D:$D,D1159,факт_операции!$N:$N,операции!$H$11),0))</f>
        <v>0</v>
      </c>
      <c r="L1159" s="48">
        <f>IF(D1159="",0,SUMIFS(факт_операции!$T:$T,факт_операции!$D:$D,D1159))</f>
        <v>0</v>
      </c>
      <c r="M1159" s="86">
        <f t="shared" si="35"/>
        <v>0</v>
      </c>
      <c r="N1159" s="36"/>
      <c r="O1159" s="92"/>
      <c r="P1159" s="96"/>
    </row>
    <row r="1160" spans="1:16" x14ac:dyDescent="0.25">
      <c r="A1160" s="1"/>
      <c r="B1160" s="1"/>
      <c r="C1160" s="5">
        <f t="shared" si="36"/>
        <v>1150</v>
      </c>
      <c r="D1160" s="19" t="str">
        <f>IF(C1160&gt;MAX(БЮДЖЕТ!$C:$C),"",INDEX(БЮДЖЕТ!$P$11:$P$9415,C1160))</f>
        <v/>
      </c>
      <c r="E1160" s="22">
        <f>IF(D1160="",0,IF(COUNTIF(БЮДЖЕТ!$P:$P,D1160)=1,0,1))</f>
        <v>0</v>
      </c>
      <c r="F1160" s="19" t="str">
        <f>IF($D1160="","",INDEX(БЮДЖЕТ!$N:$N,SUMIFS(БЮДЖЕТ!$B:$B,БЮДЖЕТ!$P:$P,$D1160)))</f>
        <v/>
      </c>
      <c r="G1160" s="19" t="str">
        <f>IF($D1160="","",INDEX(БЮДЖЕТ!$X:$X,SUMIFS(БЮДЖЕТ!$B:$B,БЮДЖЕТ!$P:$P,$D1160)))</f>
        <v/>
      </c>
      <c r="H1160" s="36"/>
      <c r="I1160" s="30">
        <f>IF(D1160="",0,IF(G1160=ФИО!$Q$8,0,SUM(р_дни!$J:$J))+SUMIFS(факт_операции!$L:$L,факт_операции!$D:$D,D1160,факт_операции!$I:$I,операции!$F$8)-SUMIFS(факт_операции!$L:$L,факт_операции!$D:$D,D1160,факт_операции!$I:$I,операции!$F$9)+SUMIFS(факт_операции!$L:$L,факт_операции!$D:$D,D1160,факт_операции!$I:$I,операции!$F$10)-SUMIFS(факт_операции!$L:$L,факт_операции!$D:$D,D1160,факт_операции!$I:$I,операции!$F$11))</f>
        <v>0</v>
      </c>
      <c r="J1160" s="48">
        <f>ROUND(IF(D1160="",0,IF(SUM(р_дни!$J:$J)=0,0,(SUMIFS(БЮДЖЕТ!$V:$V,БЮДЖЕТ!$P:$P,$D1160)*IF(G1160=ФИО!$Q$8,0,SUM(р_дни!$J:$J))+SUMIFS(факт_операции!$Q:$Q,факт_операции!$D:$D,$D1160)*1000)/SUM(р_дни!$J:$J)))/100,0)*100</f>
        <v>0</v>
      </c>
      <c r="K1160" s="48">
        <f>IF(D1160="",0,SUMIFS(факт_операции!$O:$O,факт_операции!$D:$D,D1160)-IF(SUMIFS(факт_операции!$Q:$Q,факт_операции!$D:$D,D1160)&lt;&gt;0,SUMIFS(факт_операции!$O:$O,факт_операции!$D:$D,D1160,факт_операции!$N:$N,операции!$H$11),0))</f>
        <v>0</v>
      </c>
      <c r="L1160" s="48">
        <f>IF(D1160="",0,SUMIFS(факт_операции!$T:$T,факт_операции!$D:$D,D1160))</f>
        <v>0</v>
      </c>
      <c r="M1160" s="86">
        <f t="shared" si="35"/>
        <v>0</v>
      </c>
      <c r="N1160" s="36"/>
      <c r="O1160" s="92"/>
      <c r="P1160" s="96"/>
    </row>
    <row r="1161" spans="1:16" x14ac:dyDescent="0.25">
      <c r="A1161" s="1"/>
      <c r="B1161" s="1"/>
      <c r="C1161" s="5">
        <f t="shared" si="36"/>
        <v>1151</v>
      </c>
      <c r="D1161" s="19" t="str">
        <f>IF(C1161&gt;MAX(БЮДЖЕТ!$C:$C),"",INDEX(БЮДЖЕТ!$P$11:$P$9415,C1161))</f>
        <v/>
      </c>
      <c r="E1161" s="22">
        <f>IF(D1161="",0,IF(COUNTIF(БЮДЖЕТ!$P:$P,D1161)=1,0,1))</f>
        <v>0</v>
      </c>
      <c r="F1161" s="19" t="str">
        <f>IF($D1161="","",INDEX(БЮДЖЕТ!$N:$N,SUMIFS(БЮДЖЕТ!$B:$B,БЮДЖЕТ!$P:$P,$D1161)))</f>
        <v/>
      </c>
      <c r="G1161" s="19" t="str">
        <f>IF($D1161="","",INDEX(БЮДЖЕТ!$X:$X,SUMIFS(БЮДЖЕТ!$B:$B,БЮДЖЕТ!$P:$P,$D1161)))</f>
        <v/>
      </c>
      <c r="H1161" s="36"/>
      <c r="I1161" s="30">
        <f>IF(D1161="",0,IF(G1161=ФИО!$Q$8,0,SUM(р_дни!$J:$J))+SUMIFS(факт_операции!$L:$L,факт_операции!$D:$D,D1161,факт_операции!$I:$I,операции!$F$8)-SUMIFS(факт_операции!$L:$L,факт_операции!$D:$D,D1161,факт_операции!$I:$I,операции!$F$9)+SUMIFS(факт_операции!$L:$L,факт_операции!$D:$D,D1161,факт_операции!$I:$I,операции!$F$10)-SUMIFS(факт_операции!$L:$L,факт_операции!$D:$D,D1161,факт_операции!$I:$I,операции!$F$11))</f>
        <v>0</v>
      </c>
      <c r="J1161" s="48">
        <f>ROUND(IF(D1161="",0,IF(SUM(р_дни!$J:$J)=0,0,(SUMIFS(БЮДЖЕТ!$V:$V,БЮДЖЕТ!$P:$P,$D1161)*IF(G1161=ФИО!$Q$8,0,SUM(р_дни!$J:$J))+SUMIFS(факт_операции!$Q:$Q,факт_операции!$D:$D,$D1161)*1000)/SUM(р_дни!$J:$J)))/100,0)*100</f>
        <v>0</v>
      </c>
      <c r="K1161" s="48">
        <f>IF(D1161="",0,SUMIFS(факт_операции!$O:$O,факт_операции!$D:$D,D1161)-IF(SUMIFS(факт_операции!$Q:$Q,факт_операции!$D:$D,D1161)&lt;&gt;0,SUMIFS(факт_операции!$O:$O,факт_операции!$D:$D,D1161,факт_операции!$N:$N,операции!$H$11),0))</f>
        <v>0</v>
      </c>
      <c r="L1161" s="48">
        <f>IF(D1161="",0,SUMIFS(факт_операции!$T:$T,факт_операции!$D:$D,D1161))</f>
        <v>0</v>
      </c>
      <c r="M1161" s="86">
        <f t="shared" si="35"/>
        <v>0</v>
      </c>
      <c r="N1161" s="36"/>
      <c r="O1161" s="92"/>
      <c r="P1161" s="96"/>
    </row>
    <row r="1162" spans="1:16" x14ac:dyDescent="0.25">
      <c r="A1162" s="1"/>
      <c r="B1162" s="1"/>
      <c r="C1162" s="5">
        <f t="shared" si="36"/>
        <v>1152</v>
      </c>
      <c r="D1162" s="19" t="str">
        <f>IF(C1162&gt;MAX(БЮДЖЕТ!$C:$C),"",INDEX(БЮДЖЕТ!$P$11:$P$9415,C1162))</f>
        <v/>
      </c>
      <c r="E1162" s="22">
        <f>IF(D1162="",0,IF(COUNTIF(БЮДЖЕТ!$P:$P,D1162)=1,0,1))</f>
        <v>0</v>
      </c>
      <c r="F1162" s="19" t="str">
        <f>IF($D1162="","",INDEX(БЮДЖЕТ!$N:$N,SUMIFS(БЮДЖЕТ!$B:$B,БЮДЖЕТ!$P:$P,$D1162)))</f>
        <v/>
      </c>
      <c r="G1162" s="19" t="str">
        <f>IF($D1162="","",INDEX(БЮДЖЕТ!$X:$X,SUMIFS(БЮДЖЕТ!$B:$B,БЮДЖЕТ!$P:$P,$D1162)))</f>
        <v/>
      </c>
      <c r="H1162" s="36"/>
      <c r="I1162" s="30">
        <f>IF(D1162="",0,IF(G1162=ФИО!$Q$8,0,SUM(р_дни!$J:$J))+SUMIFS(факт_операции!$L:$L,факт_операции!$D:$D,D1162,факт_операции!$I:$I,операции!$F$8)-SUMIFS(факт_операции!$L:$L,факт_операции!$D:$D,D1162,факт_операции!$I:$I,операции!$F$9)+SUMIFS(факт_операции!$L:$L,факт_операции!$D:$D,D1162,факт_операции!$I:$I,операции!$F$10)-SUMIFS(факт_операции!$L:$L,факт_операции!$D:$D,D1162,факт_операции!$I:$I,операции!$F$11))</f>
        <v>0</v>
      </c>
      <c r="J1162" s="48">
        <f>ROUND(IF(D1162="",0,IF(SUM(р_дни!$J:$J)=0,0,(SUMIFS(БЮДЖЕТ!$V:$V,БЮДЖЕТ!$P:$P,$D1162)*IF(G1162=ФИО!$Q$8,0,SUM(р_дни!$J:$J))+SUMIFS(факт_операции!$Q:$Q,факт_операции!$D:$D,$D1162)*1000)/SUM(р_дни!$J:$J)))/100,0)*100</f>
        <v>0</v>
      </c>
      <c r="K1162" s="48">
        <f>IF(D1162="",0,SUMIFS(факт_операции!$O:$O,факт_операции!$D:$D,D1162)-IF(SUMIFS(факт_операции!$Q:$Q,факт_операции!$D:$D,D1162)&lt;&gt;0,SUMIFS(факт_операции!$O:$O,факт_операции!$D:$D,D1162,факт_операции!$N:$N,операции!$H$11),0))</f>
        <v>0</v>
      </c>
      <c r="L1162" s="48">
        <f>IF(D1162="",0,SUMIFS(факт_операции!$T:$T,факт_операции!$D:$D,D1162))</f>
        <v>0</v>
      </c>
      <c r="M1162" s="86">
        <f t="shared" si="35"/>
        <v>0</v>
      </c>
      <c r="N1162" s="36"/>
      <c r="O1162" s="92"/>
      <c r="P1162" s="96"/>
    </row>
    <row r="1163" spans="1:16" x14ac:dyDescent="0.25">
      <c r="A1163" s="1"/>
      <c r="B1163" s="1"/>
      <c r="C1163" s="5">
        <f t="shared" si="36"/>
        <v>1153</v>
      </c>
      <c r="D1163" s="19" t="str">
        <f>IF(C1163&gt;MAX(БЮДЖЕТ!$C:$C),"",INDEX(БЮДЖЕТ!$P$11:$P$9415,C1163))</f>
        <v/>
      </c>
      <c r="E1163" s="22">
        <f>IF(D1163="",0,IF(COUNTIF(БЮДЖЕТ!$P:$P,D1163)=1,0,1))</f>
        <v>0</v>
      </c>
      <c r="F1163" s="19" t="str">
        <f>IF($D1163="","",INDEX(БЮДЖЕТ!$N:$N,SUMIFS(БЮДЖЕТ!$B:$B,БЮДЖЕТ!$P:$P,$D1163)))</f>
        <v/>
      </c>
      <c r="G1163" s="19" t="str">
        <f>IF($D1163="","",INDEX(БЮДЖЕТ!$X:$X,SUMIFS(БЮДЖЕТ!$B:$B,БЮДЖЕТ!$P:$P,$D1163)))</f>
        <v/>
      </c>
      <c r="H1163" s="36"/>
      <c r="I1163" s="30">
        <f>IF(D1163="",0,IF(G1163=ФИО!$Q$8,0,SUM(р_дни!$J:$J))+SUMIFS(факт_операции!$L:$L,факт_операции!$D:$D,D1163,факт_операции!$I:$I,операции!$F$8)-SUMIFS(факт_операции!$L:$L,факт_операции!$D:$D,D1163,факт_операции!$I:$I,операции!$F$9)+SUMIFS(факт_операции!$L:$L,факт_операции!$D:$D,D1163,факт_операции!$I:$I,операции!$F$10)-SUMIFS(факт_операции!$L:$L,факт_операции!$D:$D,D1163,факт_операции!$I:$I,операции!$F$11))</f>
        <v>0</v>
      </c>
      <c r="J1163" s="48">
        <f>ROUND(IF(D1163="",0,IF(SUM(р_дни!$J:$J)=0,0,(SUMIFS(БЮДЖЕТ!$V:$V,БЮДЖЕТ!$P:$P,$D1163)*IF(G1163=ФИО!$Q$8,0,SUM(р_дни!$J:$J))+SUMIFS(факт_операции!$Q:$Q,факт_операции!$D:$D,$D1163)*1000)/SUM(р_дни!$J:$J)))/100,0)*100</f>
        <v>0</v>
      </c>
      <c r="K1163" s="48">
        <f>IF(D1163="",0,SUMIFS(факт_операции!$O:$O,факт_операции!$D:$D,D1163)-IF(SUMIFS(факт_операции!$Q:$Q,факт_операции!$D:$D,D1163)&lt;&gt;0,SUMIFS(факт_операции!$O:$O,факт_операции!$D:$D,D1163,факт_операции!$N:$N,операции!$H$11),0))</f>
        <v>0</v>
      </c>
      <c r="L1163" s="48">
        <f>IF(D1163="",0,SUMIFS(факт_операции!$T:$T,факт_операции!$D:$D,D1163))</f>
        <v>0</v>
      </c>
      <c r="M1163" s="86">
        <f t="shared" si="35"/>
        <v>0</v>
      </c>
      <c r="N1163" s="36"/>
      <c r="O1163" s="92"/>
      <c r="P1163" s="96"/>
    </row>
    <row r="1164" spans="1:16" x14ac:dyDescent="0.25">
      <c r="A1164" s="1"/>
      <c r="B1164" s="1"/>
      <c r="C1164" s="5">
        <f t="shared" si="36"/>
        <v>1154</v>
      </c>
      <c r="D1164" s="19" t="str">
        <f>IF(C1164&gt;MAX(БЮДЖЕТ!$C:$C),"",INDEX(БЮДЖЕТ!$P$11:$P$9415,C1164))</f>
        <v/>
      </c>
      <c r="E1164" s="22">
        <f>IF(D1164="",0,IF(COUNTIF(БЮДЖЕТ!$P:$P,D1164)=1,0,1))</f>
        <v>0</v>
      </c>
      <c r="F1164" s="19" t="str">
        <f>IF($D1164="","",INDEX(БЮДЖЕТ!$N:$N,SUMIFS(БЮДЖЕТ!$B:$B,БЮДЖЕТ!$P:$P,$D1164)))</f>
        <v/>
      </c>
      <c r="G1164" s="19" t="str">
        <f>IF($D1164="","",INDEX(БЮДЖЕТ!$X:$X,SUMIFS(БЮДЖЕТ!$B:$B,БЮДЖЕТ!$P:$P,$D1164)))</f>
        <v/>
      </c>
      <c r="H1164" s="36"/>
      <c r="I1164" s="30">
        <f>IF(D1164="",0,IF(G1164=ФИО!$Q$8,0,SUM(р_дни!$J:$J))+SUMIFS(факт_операции!$L:$L,факт_операции!$D:$D,D1164,факт_операции!$I:$I,операции!$F$8)-SUMIFS(факт_операции!$L:$L,факт_операции!$D:$D,D1164,факт_операции!$I:$I,операции!$F$9)+SUMIFS(факт_операции!$L:$L,факт_операции!$D:$D,D1164,факт_операции!$I:$I,операции!$F$10)-SUMIFS(факт_операции!$L:$L,факт_операции!$D:$D,D1164,факт_операции!$I:$I,операции!$F$11))</f>
        <v>0</v>
      </c>
      <c r="J1164" s="48">
        <f>ROUND(IF(D1164="",0,IF(SUM(р_дни!$J:$J)=0,0,(SUMIFS(БЮДЖЕТ!$V:$V,БЮДЖЕТ!$P:$P,$D1164)*IF(G1164=ФИО!$Q$8,0,SUM(р_дни!$J:$J))+SUMIFS(факт_операции!$Q:$Q,факт_операции!$D:$D,$D1164)*1000)/SUM(р_дни!$J:$J)))/100,0)*100</f>
        <v>0</v>
      </c>
      <c r="K1164" s="48">
        <f>IF(D1164="",0,SUMIFS(факт_операции!$O:$O,факт_операции!$D:$D,D1164)-IF(SUMIFS(факт_операции!$Q:$Q,факт_операции!$D:$D,D1164)&lt;&gt;0,SUMIFS(факт_операции!$O:$O,факт_операции!$D:$D,D1164,факт_операции!$N:$N,операции!$H$11),0))</f>
        <v>0</v>
      </c>
      <c r="L1164" s="48">
        <f>IF(D1164="",0,SUMIFS(факт_операции!$T:$T,факт_операции!$D:$D,D1164))</f>
        <v>0</v>
      </c>
      <c r="M1164" s="86">
        <f t="shared" ref="M1164:M1227" si="37">IF(D1164="",0,J1164-K1164-L1164)</f>
        <v>0</v>
      </c>
      <c r="N1164" s="36"/>
      <c r="O1164" s="92"/>
      <c r="P1164" s="96"/>
    </row>
    <row r="1165" spans="1:16" x14ac:dyDescent="0.25">
      <c r="A1165" s="1"/>
      <c r="B1165" s="1"/>
      <c r="C1165" s="5">
        <f t="shared" ref="C1165:C1228" si="38">C1164+1</f>
        <v>1155</v>
      </c>
      <c r="D1165" s="19" t="str">
        <f>IF(C1165&gt;MAX(БЮДЖЕТ!$C:$C),"",INDEX(БЮДЖЕТ!$P$11:$P$9415,C1165))</f>
        <v/>
      </c>
      <c r="E1165" s="22">
        <f>IF(D1165="",0,IF(COUNTIF(БЮДЖЕТ!$P:$P,D1165)=1,0,1))</f>
        <v>0</v>
      </c>
      <c r="F1165" s="19" t="str">
        <f>IF($D1165="","",INDEX(БЮДЖЕТ!$N:$N,SUMIFS(БЮДЖЕТ!$B:$B,БЮДЖЕТ!$P:$P,$D1165)))</f>
        <v/>
      </c>
      <c r="G1165" s="19" t="str">
        <f>IF($D1165="","",INDEX(БЮДЖЕТ!$X:$X,SUMIFS(БЮДЖЕТ!$B:$B,БЮДЖЕТ!$P:$P,$D1165)))</f>
        <v/>
      </c>
      <c r="H1165" s="36"/>
      <c r="I1165" s="30">
        <f>IF(D1165="",0,IF(G1165=ФИО!$Q$8,0,SUM(р_дни!$J:$J))+SUMIFS(факт_операции!$L:$L,факт_операции!$D:$D,D1165,факт_операции!$I:$I,операции!$F$8)-SUMIFS(факт_операции!$L:$L,факт_операции!$D:$D,D1165,факт_операции!$I:$I,операции!$F$9)+SUMIFS(факт_операции!$L:$L,факт_операции!$D:$D,D1165,факт_операции!$I:$I,операции!$F$10)-SUMIFS(факт_операции!$L:$L,факт_операции!$D:$D,D1165,факт_операции!$I:$I,операции!$F$11))</f>
        <v>0</v>
      </c>
      <c r="J1165" s="48">
        <f>ROUND(IF(D1165="",0,IF(SUM(р_дни!$J:$J)=0,0,(SUMIFS(БЮДЖЕТ!$V:$V,БЮДЖЕТ!$P:$P,$D1165)*IF(G1165=ФИО!$Q$8,0,SUM(р_дни!$J:$J))+SUMIFS(факт_операции!$Q:$Q,факт_операции!$D:$D,$D1165)*1000)/SUM(р_дни!$J:$J)))/100,0)*100</f>
        <v>0</v>
      </c>
      <c r="K1165" s="48">
        <f>IF(D1165="",0,SUMIFS(факт_операции!$O:$O,факт_операции!$D:$D,D1165)-IF(SUMIFS(факт_операции!$Q:$Q,факт_операции!$D:$D,D1165)&lt;&gt;0,SUMIFS(факт_операции!$O:$O,факт_операции!$D:$D,D1165,факт_операции!$N:$N,операции!$H$11),0))</f>
        <v>0</v>
      </c>
      <c r="L1165" s="48">
        <f>IF(D1165="",0,SUMIFS(факт_операции!$T:$T,факт_операции!$D:$D,D1165))</f>
        <v>0</v>
      </c>
      <c r="M1165" s="86">
        <f t="shared" si="37"/>
        <v>0</v>
      </c>
      <c r="N1165" s="36"/>
      <c r="O1165" s="92"/>
      <c r="P1165" s="96"/>
    </row>
    <row r="1166" spans="1:16" x14ac:dyDescent="0.25">
      <c r="A1166" s="1"/>
      <c r="B1166" s="1"/>
      <c r="C1166" s="5">
        <f t="shared" si="38"/>
        <v>1156</v>
      </c>
      <c r="D1166" s="19" t="str">
        <f>IF(C1166&gt;MAX(БЮДЖЕТ!$C:$C),"",INDEX(БЮДЖЕТ!$P$11:$P$9415,C1166))</f>
        <v/>
      </c>
      <c r="E1166" s="22">
        <f>IF(D1166="",0,IF(COUNTIF(БЮДЖЕТ!$P:$P,D1166)=1,0,1))</f>
        <v>0</v>
      </c>
      <c r="F1166" s="19" t="str">
        <f>IF($D1166="","",INDEX(БЮДЖЕТ!$N:$N,SUMIFS(БЮДЖЕТ!$B:$B,БЮДЖЕТ!$P:$P,$D1166)))</f>
        <v/>
      </c>
      <c r="G1166" s="19" t="str">
        <f>IF($D1166="","",INDEX(БЮДЖЕТ!$X:$X,SUMIFS(БЮДЖЕТ!$B:$B,БЮДЖЕТ!$P:$P,$D1166)))</f>
        <v/>
      </c>
      <c r="H1166" s="36"/>
      <c r="I1166" s="30">
        <f>IF(D1166="",0,IF(G1166=ФИО!$Q$8,0,SUM(р_дни!$J:$J))+SUMIFS(факт_операции!$L:$L,факт_операции!$D:$D,D1166,факт_операции!$I:$I,операции!$F$8)-SUMIFS(факт_операции!$L:$L,факт_операции!$D:$D,D1166,факт_операции!$I:$I,операции!$F$9)+SUMIFS(факт_операции!$L:$L,факт_операции!$D:$D,D1166,факт_операции!$I:$I,операции!$F$10)-SUMIFS(факт_операции!$L:$L,факт_операции!$D:$D,D1166,факт_операции!$I:$I,операции!$F$11))</f>
        <v>0</v>
      </c>
      <c r="J1166" s="48">
        <f>ROUND(IF(D1166="",0,IF(SUM(р_дни!$J:$J)=0,0,(SUMIFS(БЮДЖЕТ!$V:$V,БЮДЖЕТ!$P:$P,$D1166)*IF(G1166=ФИО!$Q$8,0,SUM(р_дни!$J:$J))+SUMIFS(факт_операции!$Q:$Q,факт_операции!$D:$D,$D1166)*1000)/SUM(р_дни!$J:$J)))/100,0)*100</f>
        <v>0</v>
      </c>
      <c r="K1166" s="48">
        <f>IF(D1166="",0,SUMIFS(факт_операции!$O:$O,факт_операции!$D:$D,D1166)-IF(SUMIFS(факт_операции!$Q:$Q,факт_операции!$D:$D,D1166)&lt;&gt;0,SUMIFS(факт_операции!$O:$O,факт_операции!$D:$D,D1166,факт_операции!$N:$N,операции!$H$11),0))</f>
        <v>0</v>
      </c>
      <c r="L1166" s="48">
        <f>IF(D1166="",0,SUMIFS(факт_операции!$T:$T,факт_операции!$D:$D,D1166))</f>
        <v>0</v>
      </c>
      <c r="M1166" s="86">
        <f t="shared" si="37"/>
        <v>0</v>
      </c>
      <c r="N1166" s="36"/>
      <c r="O1166" s="92"/>
      <c r="P1166" s="96"/>
    </row>
    <row r="1167" spans="1:16" x14ac:dyDescent="0.25">
      <c r="A1167" s="1"/>
      <c r="B1167" s="1"/>
      <c r="C1167" s="5">
        <f t="shared" si="38"/>
        <v>1157</v>
      </c>
      <c r="D1167" s="19" t="str">
        <f>IF(C1167&gt;MAX(БЮДЖЕТ!$C:$C),"",INDEX(БЮДЖЕТ!$P$11:$P$9415,C1167))</f>
        <v/>
      </c>
      <c r="E1167" s="22">
        <f>IF(D1167="",0,IF(COUNTIF(БЮДЖЕТ!$P:$P,D1167)=1,0,1))</f>
        <v>0</v>
      </c>
      <c r="F1167" s="19" t="str">
        <f>IF($D1167="","",INDEX(БЮДЖЕТ!$N:$N,SUMIFS(БЮДЖЕТ!$B:$B,БЮДЖЕТ!$P:$P,$D1167)))</f>
        <v/>
      </c>
      <c r="G1167" s="19" t="str">
        <f>IF($D1167="","",INDEX(БЮДЖЕТ!$X:$X,SUMIFS(БЮДЖЕТ!$B:$B,БЮДЖЕТ!$P:$P,$D1167)))</f>
        <v/>
      </c>
      <c r="H1167" s="36"/>
      <c r="I1167" s="30">
        <f>IF(D1167="",0,IF(G1167=ФИО!$Q$8,0,SUM(р_дни!$J:$J))+SUMIFS(факт_операции!$L:$L,факт_операции!$D:$D,D1167,факт_операции!$I:$I,операции!$F$8)-SUMIFS(факт_операции!$L:$L,факт_операции!$D:$D,D1167,факт_операции!$I:$I,операции!$F$9)+SUMIFS(факт_операции!$L:$L,факт_операции!$D:$D,D1167,факт_операции!$I:$I,операции!$F$10)-SUMIFS(факт_операции!$L:$L,факт_операции!$D:$D,D1167,факт_операции!$I:$I,операции!$F$11))</f>
        <v>0</v>
      </c>
      <c r="J1167" s="48">
        <f>ROUND(IF(D1167="",0,IF(SUM(р_дни!$J:$J)=0,0,(SUMIFS(БЮДЖЕТ!$V:$V,БЮДЖЕТ!$P:$P,$D1167)*IF(G1167=ФИО!$Q$8,0,SUM(р_дни!$J:$J))+SUMIFS(факт_операции!$Q:$Q,факт_операции!$D:$D,$D1167)*1000)/SUM(р_дни!$J:$J)))/100,0)*100</f>
        <v>0</v>
      </c>
      <c r="K1167" s="48">
        <f>IF(D1167="",0,SUMIFS(факт_операции!$O:$O,факт_операции!$D:$D,D1167)-IF(SUMIFS(факт_операции!$Q:$Q,факт_операции!$D:$D,D1167)&lt;&gt;0,SUMIFS(факт_операции!$O:$O,факт_операции!$D:$D,D1167,факт_операции!$N:$N,операции!$H$11),0))</f>
        <v>0</v>
      </c>
      <c r="L1167" s="48">
        <f>IF(D1167="",0,SUMIFS(факт_операции!$T:$T,факт_операции!$D:$D,D1167))</f>
        <v>0</v>
      </c>
      <c r="M1167" s="86">
        <f t="shared" si="37"/>
        <v>0</v>
      </c>
      <c r="N1167" s="36"/>
      <c r="O1167" s="92"/>
      <c r="P1167" s="96"/>
    </row>
    <row r="1168" spans="1:16" x14ac:dyDescent="0.25">
      <c r="A1168" s="1"/>
      <c r="B1168" s="1"/>
      <c r="C1168" s="5">
        <f t="shared" si="38"/>
        <v>1158</v>
      </c>
      <c r="D1168" s="19" t="str">
        <f>IF(C1168&gt;MAX(БЮДЖЕТ!$C:$C),"",INDEX(БЮДЖЕТ!$P$11:$P$9415,C1168))</f>
        <v/>
      </c>
      <c r="E1168" s="22">
        <f>IF(D1168="",0,IF(COUNTIF(БЮДЖЕТ!$P:$P,D1168)=1,0,1))</f>
        <v>0</v>
      </c>
      <c r="F1168" s="19" t="str">
        <f>IF($D1168="","",INDEX(БЮДЖЕТ!$N:$N,SUMIFS(БЮДЖЕТ!$B:$B,БЮДЖЕТ!$P:$P,$D1168)))</f>
        <v/>
      </c>
      <c r="G1168" s="19" t="str">
        <f>IF($D1168="","",INDEX(БЮДЖЕТ!$X:$X,SUMIFS(БЮДЖЕТ!$B:$B,БЮДЖЕТ!$P:$P,$D1168)))</f>
        <v/>
      </c>
      <c r="H1168" s="36"/>
      <c r="I1168" s="30">
        <f>IF(D1168="",0,IF(G1168=ФИО!$Q$8,0,SUM(р_дни!$J:$J))+SUMIFS(факт_операции!$L:$L,факт_операции!$D:$D,D1168,факт_операции!$I:$I,операции!$F$8)-SUMIFS(факт_операции!$L:$L,факт_операции!$D:$D,D1168,факт_операции!$I:$I,операции!$F$9)+SUMIFS(факт_операции!$L:$L,факт_операции!$D:$D,D1168,факт_операции!$I:$I,операции!$F$10)-SUMIFS(факт_операции!$L:$L,факт_операции!$D:$D,D1168,факт_операции!$I:$I,операции!$F$11))</f>
        <v>0</v>
      </c>
      <c r="J1168" s="48">
        <f>ROUND(IF(D1168="",0,IF(SUM(р_дни!$J:$J)=0,0,(SUMIFS(БЮДЖЕТ!$V:$V,БЮДЖЕТ!$P:$P,$D1168)*IF(G1168=ФИО!$Q$8,0,SUM(р_дни!$J:$J))+SUMIFS(факт_операции!$Q:$Q,факт_операции!$D:$D,$D1168)*1000)/SUM(р_дни!$J:$J)))/100,0)*100</f>
        <v>0</v>
      </c>
      <c r="K1168" s="48">
        <f>IF(D1168="",0,SUMIFS(факт_операции!$O:$O,факт_операции!$D:$D,D1168)-IF(SUMIFS(факт_операции!$Q:$Q,факт_операции!$D:$D,D1168)&lt;&gt;0,SUMIFS(факт_операции!$O:$O,факт_операции!$D:$D,D1168,факт_операции!$N:$N,операции!$H$11),0))</f>
        <v>0</v>
      </c>
      <c r="L1168" s="48">
        <f>IF(D1168="",0,SUMIFS(факт_операции!$T:$T,факт_операции!$D:$D,D1168))</f>
        <v>0</v>
      </c>
      <c r="M1168" s="86">
        <f t="shared" si="37"/>
        <v>0</v>
      </c>
      <c r="N1168" s="36"/>
      <c r="O1168" s="92"/>
      <c r="P1168" s="96"/>
    </row>
    <row r="1169" spans="1:16" x14ac:dyDescent="0.25">
      <c r="A1169" s="1"/>
      <c r="B1169" s="1"/>
      <c r="C1169" s="5">
        <f t="shared" si="38"/>
        <v>1159</v>
      </c>
      <c r="D1169" s="19" t="str">
        <f>IF(C1169&gt;MAX(БЮДЖЕТ!$C:$C),"",INDEX(БЮДЖЕТ!$P$11:$P$9415,C1169))</f>
        <v/>
      </c>
      <c r="E1169" s="22">
        <f>IF(D1169="",0,IF(COUNTIF(БЮДЖЕТ!$P:$P,D1169)=1,0,1))</f>
        <v>0</v>
      </c>
      <c r="F1169" s="19" t="str">
        <f>IF($D1169="","",INDEX(БЮДЖЕТ!$N:$N,SUMIFS(БЮДЖЕТ!$B:$B,БЮДЖЕТ!$P:$P,$D1169)))</f>
        <v/>
      </c>
      <c r="G1169" s="19" t="str">
        <f>IF($D1169="","",INDEX(БЮДЖЕТ!$X:$X,SUMIFS(БЮДЖЕТ!$B:$B,БЮДЖЕТ!$P:$P,$D1169)))</f>
        <v/>
      </c>
      <c r="H1169" s="36"/>
      <c r="I1169" s="30">
        <f>IF(D1169="",0,IF(G1169=ФИО!$Q$8,0,SUM(р_дни!$J:$J))+SUMIFS(факт_операции!$L:$L,факт_операции!$D:$D,D1169,факт_операции!$I:$I,операции!$F$8)-SUMIFS(факт_операции!$L:$L,факт_операции!$D:$D,D1169,факт_операции!$I:$I,операции!$F$9)+SUMIFS(факт_операции!$L:$L,факт_операции!$D:$D,D1169,факт_операции!$I:$I,операции!$F$10)-SUMIFS(факт_операции!$L:$L,факт_операции!$D:$D,D1169,факт_операции!$I:$I,операции!$F$11))</f>
        <v>0</v>
      </c>
      <c r="J1169" s="48">
        <f>ROUND(IF(D1169="",0,IF(SUM(р_дни!$J:$J)=0,0,(SUMIFS(БЮДЖЕТ!$V:$V,БЮДЖЕТ!$P:$P,$D1169)*IF(G1169=ФИО!$Q$8,0,SUM(р_дни!$J:$J))+SUMIFS(факт_операции!$Q:$Q,факт_операции!$D:$D,$D1169)*1000)/SUM(р_дни!$J:$J)))/100,0)*100</f>
        <v>0</v>
      </c>
      <c r="K1169" s="48">
        <f>IF(D1169="",0,SUMIFS(факт_операции!$O:$O,факт_операции!$D:$D,D1169)-IF(SUMIFS(факт_операции!$Q:$Q,факт_операции!$D:$D,D1169)&lt;&gt;0,SUMIFS(факт_операции!$O:$O,факт_операции!$D:$D,D1169,факт_операции!$N:$N,операции!$H$11),0))</f>
        <v>0</v>
      </c>
      <c r="L1169" s="48">
        <f>IF(D1169="",0,SUMIFS(факт_операции!$T:$T,факт_операции!$D:$D,D1169))</f>
        <v>0</v>
      </c>
      <c r="M1169" s="86">
        <f t="shared" si="37"/>
        <v>0</v>
      </c>
      <c r="N1169" s="36"/>
      <c r="O1169" s="92"/>
      <c r="P1169" s="96"/>
    </row>
    <row r="1170" spans="1:16" x14ac:dyDescent="0.25">
      <c r="A1170" s="1"/>
      <c r="B1170" s="1"/>
      <c r="C1170" s="5">
        <f t="shared" si="38"/>
        <v>1160</v>
      </c>
      <c r="D1170" s="19" t="str">
        <f>IF(C1170&gt;MAX(БЮДЖЕТ!$C:$C),"",INDEX(БЮДЖЕТ!$P$11:$P$9415,C1170))</f>
        <v/>
      </c>
      <c r="E1170" s="22">
        <f>IF(D1170="",0,IF(COUNTIF(БЮДЖЕТ!$P:$P,D1170)=1,0,1))</f>
        <v>0</v>
      </c>
      <c r="F1170" s="19" t="str">
        <f>IF($D1170="","",INDEX(БЮДЖЕТ!$N:$N,SUMIFS(БЮДЖЕТ!$B:$B,БЮДЖЕТ!$P:$P,$D1170)))</f>
        <v/>
      </c>
      <c r="G1170" s="19" t="str">
        <f>IF($D1170="","",INDEX(БЮДЖЕТ!$X:$X,SUMIFS(БЮДЖЕТ!$B:$B,БЮДЖЕТ!$P:$P,$D1170)))</f>
        <v/>
      </c>
      <c r="H1170" s="36"/>
      <c r="I1170" s="30">
        <f>IF(D1170="",0,IF(G1170=ФИО!$Q$8,0,SUM(р_дни!$J:$J))+SUMIFS(факт_операции!$L:$L,факт_операции!$D:$D,D1170,факт_операции!$I:$I,операции!$F$8)-SUMIFS(факт_операции!$L:$L,факт_операции!$D:$D,D1170,факт_операции!$I:$I,операции!$F$9)+SUMIFS(факт_операции!$L:$L,факт_операции!$D:$D,D1170,факт_операции!$I:$I,операции!$F$10)-SUMIFS(факт_операции!$L:$L,факт_операции!$D:$D,D1170,факт_операции!$I:$I,операции!$F$11))</f>
        <v>0</v>
      </c>
      <c r="J1170" s="48">
        <f>ROUND(IF(D1170="",0,IF(SUM(р_дни!$J:$J)=0,0,(SUMIFS(БЮДЖЕТ!$V:$V,БЮДЖЕТ!$P:$P,$D1170)*IF(G1170=ФИО!$Q$8,0,SUM(р_дни!$J:$J))+SUMIFS(факт_операции!$Q:$Q,факт_операции!$D:$D,$D1170)*1000)/SUM(р_дни!$J:$J)))/100,0)*100</f>
        <v>0</v>
      </c>
      <c r="K1170" s="48">
        <f>IF(D1170="",0,SUMIFS(факт_операции!$O:$O,факт_операции!$D:$D,D1170)-IF(SUMIFS(факт_операции!$Q:$Q,факт_операции!$D:$D,D1170)&lt;&gt;0,SUMIFS(факт_операции!$O:$O,факт_операции!$D:$D,D1170,факт_операции!$N:$N,операции!$H$11),0))</f>
        <v>0</v>
      </c>
      <c r="L1170" s="48">
        <f>IF(D1170="",0,SUMIFS(факт_операции!$T:$T,факт_операции!$D:$D,D1170))</f>
        <v>0</v>
      </c>
      <c r="M1170" s="86">
        <f t="shared" si="37"/>
        <v>0</v>
      </c>
      <c r="N1170" s="36"/>
      <c r="O1170" s="92"/>
      <c r="P1170" s="96"/>
    </row>
    <row r="1171" spans="1:16" x14ac:dyDescent="0.25">
      <c r="A1171" s="1"/>
      <c r="B1171" s="1"/>
      <c r="C1171" s="5">
        <f t="shared" si="38"/>
        <v>1161</v>
      </c>
      <c r="D1171" s="19" t="str">
        <f>IF(C1171&gt;MAX(БЮДЖЕТ!$C:$C),"",INDEX(БЮДЖЕТ!$P$11:$P$9415,C1171))</f>
        <v/>
      </c>
      <c r="E1171" s="22">
        <f>IF(D1171="",0,IF(COUNTIF(БЮДЖЕТ!$P:$P,D1171)=1,0,1))</f>
        <v>0</v>
      </c>
      <c r="F1171" s="19" t="str">
        <f>IF($D1171="","",INDEX(БЮДЖЕТ!$N:$N,SUMIFS(БЮДЖЕТ!$B:$B,БЮДЖЕТ!$P:$P,$D1171)))</f>
        <v/>
      </c>
      <c r="G1171" s="19" t="str">
        <f>IF($D1171="","",INDEX(БЮДЖЕТ!$X:$X,SUMIFS(БЮДЖЕТ!$B:$B,БЮДЖЕТ!$P:$P,$D1171)))</f>
        <v/>
      </c>
      <c r="H1171" s="36"/>
      <c r="I1171" s="30">
        <f>IF(D1171="",0,IF(G1171=ФИО!$Q$8,0,SUM(р_дни!$J:$J))+SUMIFS(факт_операции!$L:$L,факт_операции!$D:$D,D1171,факт_операции!$I:$I,операции!$F$8)-SUMIFS(факт_операции!$L:$L,факт_операции!$D:$D,D1171,факт_операции!$I:$I,операции!$F$9)+SUMIFS(факт_операции!$L:$L,факт_операции!$D:$D,D1171,факт_операции!$I:$I,операции!$F$10)-SUMIFS(факт_операции!$L:$L,факт_операции!$D:$D,D1171,факт_операции!$I:$I,операции!$F$11))</f>
        <v>0</v>
      </c>
      <c r="J1171" s="48">
        <f>ROUND(IF(D1171="",0,IF(SUM(р_дни!$J:$J)=0,0,(SUMIFS(БЮДЖЕТ!$V:$V,БЮДЖЕТ!$P:$P,$D1171)*IF(G1171=ФИО!$Q$8,0,SUM(р_дни!$J:$J))+SUMIFS(факт_операции!$Q:$Q,факт_операции!$D:$D,$D1171)*1000)/SUM(р_дни!$J:$J)))/100,0)*100</f>
        <v>0</v>
      </c>
      <c r="K1171" s="48">
        <f>IF(D1171="",0,SUMIFS(факт_операции!$O:$O,факт_операции!$D:$D,D1171)-IF(SUMIFS(факт_операции!$Q:$Q,факт_операции!$D:$D,D1171)&lt;&gt;0,SUMIFS(факт_операции!$O:$O,факт_операции!$D:$D,D1171,факт_операции!$N:$N,операции!$H$11),0))</f>
        <v>0</v>
      </c>
      <c r="L1171" s="48">
        <f>IF(D1171="",0,SUMIFS(факт_операции!$T:$T,факт_операции!$D:$D,D1171))</f>
        <v>0</v>
      </c>
      <c r="M1171" s="86">
        <f t="shared" si="37"/>
        <v>0</v>
      </c>
      <c r="N1171" s="36"/>
      <c r="O1171" s="92"/>
      <c r="P1171" s="96"/>
    </row>
    <row r="1172" spans="1:16" x14ac:dyDescent="0.25">
      <c r="A1172" s="1"/>
      <c r="B1172" s="1"/>
      <c r="C1172" s="5">
        <f t="shared" si="38"/>
        <v>1162</v>
      </c>
      <c r="D1172" s="19" t="str">
        <f>IF(C1172&gt;MAX(БЮДЖЕТ!$C:$C),"",INDEX(БЮДЖЕТ!$P$11:$P$9415,C1172))</f>
        <v/>
      </c>
      <c r="E1172" s="22">
        <f>IF(D1172="",0,IF(COUNTIF(БЮДЖЕТ!$P:$P,D1172)=1,0,1))</f>
        <v>0</v>
      </c>
      <c r="F1172" s="19" t="str">
        <f>IF($D1172="","",INDEX(БЮДЖЕТ!$N:$N,SUMIFS(БЮДЖЕТ!$B:$B,БЮДЖЕТ!$P:$P,$D1172)))</f>
        <v/>
      </c>
      <c r="G1172" s="19" t="str">
        <f>IF($D1172="","",INDEX(БЮДЖЕТ!$X:$X,SUMIFS(БЮДЖЕТ!$B:$B,БЮДЖЕТ!$P:$P,$D1172)))</f>
        <v/>
      </c>
      <c r="H1172" s="36"/>
      <c r="I1172" s="30">
        <f>IF(D1172="",0,IF(G1172=ФИО!$Q$8,0,SUM(р_дни!$J:$J))+SUMIFS(факт_операции!$L:$L,факт_операции!$D:$D,D1172,факт_операции!$I:$I,операции!$F$8)-SUMIFS(факт_операции!$L:$L,факт_операции!$D:$D,D1172,факт_операции!$I:$I,операции!$F$9)+SUMIFS(факт_операции!$L:$L,факт_операции!$D:$D,D1172,факт_операции!$I:$I,операции!$F$10)-SUMIFS(факт_операции!$L:$L,факт_операции!$D:$D,D1172,факт_операции!$I:$I,операции!$F$11))</f>
        <v>0</v>
      </c>
      <c r="J1172" s="48">
        <f>ROUND(IF(D1172="",0,IF(SUM(р_дни!$J:$J)=0,0,(SUMIFS(БЮДЖЕТ!$V:$V,БЮДЖЕТ!$P:$P,$D1172)*IF(G1172=ФИО!$Q$8,0,SUM(р_дни!$J:$J))+SUMIFS(факт_операции!$Q:$Q,факт_операции!$D:$D,$D1172)*1000)/SUM(р_дни!$J:$J)))/100,0)*100</f>
        <v>0</v>
      </c>
      <c r="K1172" s="48">
        <f>IF(D1172="",0,SUMIFS(факт_операции!$O:$O,факт_операции!$D:$D,D1172)-IF(SUMIFS(факт_операции!$Q:$Q,факт_операции!$D:$D,D1172)&lt;&gt;0,SUMIFS(факт_операции!$O:$O,факт_операции!$D:$D,D1172,факт_операции!$N:$N,операции!$H$11),0))</f>
        <v>0</v>
      </c>
      <c r="L1172" s="48">
        <f>IF(D1172="",0,SUMIFS(факт_операции!$T:$T,факт_операции!$D:$D,D1172))</f>
        <v>0</v>
      </c>
      <c r="M1172" s="86">
        <f t="shared" si="37"/>
        <v>0</v>
      </c>
      <c r="N1172" s="36"/>
      <c r="O1172" s="92"/>
      <c r="P1172" s="96"/>
    </row>
    <row r="1173" spans="1:16" x14ac:dyDescent="0.25">
      <c r="A1173" s="1"/>
      <c r="B1173" s="1"/>
      <c r="C1173" s="5">
        <f t="shared" si="38"/>
        <v>1163</v>
      </c>
      <c r="D1173" s="19" t="str">
        <f>IF(C1173&gt;MAX(БЮДЖЕТ!$C:$C),"",INDEX(БЮДЖЕТ!$P$11:$P$9415,C1173))</f>
        <v/>
      </c>
      <c r="E1173" s="22">
        <f>IF(D1173="",0,IF(COUNTIF(БЮДЖЕТ!$P:$P,D1173)=1,0,1))</f>
        <v>0</v>
      </c>
      <c r="F1173" s="19" t="str">
        <f>IF($D1173="","",INDEX(БЮДЖЕТ!$N:$N,SUMIFS(БЮДЖЕТ!$B:$B,БЮДЖЕТ!$P:$P,$D1173)))</f>
        <v/>
      </c>
      <c r="G1173" s="19" t="str">
        <f>IF($D1173="","",INDEX(БЮДЖЕТ!$X:$X,SUMIFS(БЮДЖЕТ!$B:$B,БЮДЖЕТ!$P:$P,$D1173)))</f>
        <v/>
      </c>
      <c r="H1173" s="36"/>
      <c r="I1173" s="30">
        <f>IF(D1173="",0,IF(G1173=ФИО!$Q$8,0,SUM(р_дни!$J:$J))+SUMIFS(факт_операции!$L:$L,факт_операции!$D:$D,D1173,факт_операции!$I:$I,операции!$F$8)-SUMIFS(факт_операции!$L:$L,факт_операции!$D:$D,D1173,факт_операции!$I:$I,операции!$F$9)+SUMIFS(факт_операции!$L:$L,факт_операции!$D:$D,D1173,факт_операции!$I:$I,операции!$F$10)-SUMIFS(факт_операции!$L:$L,факт_операции!$D:$D,D1173,факт_операции!$I:$I,операции!$F$11))</f>
        <v>0</v>
      </c>
      <c r="J1173" s="48">
        <f>ROUND(IF(D1173="",0,IF(SUM(р_дни!$J:$J)=0,0,(SUMIFS(БЮДЖЕТ!$V:$V,БЮДЖЕТ!$P:$P,$D1173)*IF(G1173=ФИО!$Q$8,0,SUM(р_дни!$J:$J))+SUMIFS(факт_операции!$Q:$Q,факт_операции!$D:$D,$D1173)*1000)/SUM(р_дни!$J:$J)))/100,0)*100</f>
        <v>0</v>
      </c>
      <c r="K1173" s="48">
        <f>IF(D1173="",0,SUMIFS(факт_операции!$O:$O,факт_операции!$D:$D,D1173)-IF(SUMIFS(факт_операции!$Q:$Q,факт_операции!$D:$D,D1173)&lt;&gt;0,SUMIFS(факт_операции!$O:$O,факт_операции!$D:$D,D1173,факт_операции!$N:$N,операции!$H$11),0))</f>
        <v>0</v>
      </c>
      <c r="L1173" s="48">
        <f>IF(D1173="",0,SUMIFS(факт_операции!$T:$T,факт_операции!$D:$D,D1173))</f>
        <v>0</v>
      </c>
      <c r="M1173" s="86">
        <f t="shared" si="37"/>
        <v>0</v>
      </c>
      <c r="N1173" s="36"/>
      <c r="O1173" s="92"/>
      <c r="P1173" s="96"/>
    </row>
    <row r="1174" spans="1:16" x14ac:dyDescent="0.25">
      <c r="A1174" s="1"/>
      <c r="B1174" s="1"/>
      <c r="C1174" s="5">
        <f t="shared" si="38"/>
        <v>1164</v>
      </c>
      <c r="D1174" s="19" t="str">
        <f>IF(C1174&gt;MAX(БЮДЖЕТ!$C:$C),"",INDEX(БЮДЖЕТ!$P$11:$P$9415,C1174))</f>
        <v/>
      </c>
      <c r="E1174" s="22">
        <f>IF(D1174="",0,IF(COUNTIF(БЮДЖЕТ!$P:$P,D1174)=1,0,1))</f>
        <v>0</v>
      </c>
      <c r="F1174" s="19" t="str">
        <f>IF($D1174="","",INDEX(БЮДЖЕТ!$N:$N,SUMIFS(БЮДЖЕТ!$B:$B,БЮДЖЕТ!$P:$P,$D1174)))</f>
        <v/>
      </c>
      <c r="G1174" s="19" t="str">
        <f>IF($D1174="","",INDEX(БЮДЖЕТ!$X:$X,SUMIFS(БЮДЖЕТ!$B:$B,БЮДЖЕТ!$P:$P,$D1174)))</f>
        <v/>
      </c>
      <c r="H1174" s="36"/>
      <c r="I1174" s="30">
        <f>IF(D1174="",0,IF(G1174=ФИО!$Q$8,0,SUM(р_дни!$J:$J))+SUMIFS(факт_операции!$L:$L,факт_операции!$D:$D,D1174,факт_операции!$I:$I,операции!$F$8)-SUMIFS(факт_операции!$L:$L,факт_операции!$D:$D,D1174,факт_операции!$I:$I,операции!$F$9)+SUMIFS(факт_операции!$L:$L,факт_операции!$D:$D,D1174,факт_операции!$I:$I,операции!$F$10)-SUMIFS(факт_операции!$L:$L,факт_операции!$D:$D,D1174,факт_операции!$I:$I,операции!$F$11))</f>
        <v>0</v>
      </c>
      <c r="J1174" s="48">
        <f>ROUND(IF(D1174="",0,IF(SUM(р_дни!$J:$J)=0,0,(SUMIFS(БЮДЖЕТ!$V:$V,БЮДЖЕТ!$P:$P,$D1174)*IF(G1174=ФИО!$Q$8,0,SUM(р_дни!$J:$J))+SUMIFS(факт_операции!$Q:$Q,факт_операции!$D:$D,$D1174)*1000)/SUM(р_дни!$J:$J)))/100,0)*100</f>
        <v>0</v>
      </c>
      <c r="K1174" s="48">
        <f>IF(D1174="",0,SUMIFS(факт_операции!$O:$O,факт_операции!$D:$D,D1174)-IF(SUMIFS(факт_операции!$Q:$Q,факт_операции!$D:$D,D1174)&lt;&gt;0,SUMIFS(факт_операции!$O:$O,факт_операции!$D:$D,D1174,факт_операции!$N:$N,операции!$H$11),0))</f>
        <v>0</v>
      </c>
      <c r="L1174" s="48">
        <f>IF(D1174="",0,SUMIFS(факт_операции!$T:$T,факт_операции!$D:$D,D1174))</f>
        <v>0</v>
      </c>
      <c r="M1174" s="86">
        <f t="shared" si="37"/>
        <v>0</v>
      </c>
      <c r="N1174" s="36"/>
      <c r="O1174" s="92"/>
      <c r="P1174" s="96"/>
    </row>
    <row r="1175" spans="1:16" x14ac:dyDescent="0.25">
      <c r="A1175" s="1"/>
      <c r="B1175" s="1"/>
      <c r="C1175" s="5">
        <f t="shared" si="38"/>
        <v>1165</v>
      </c>
      <c r="D1175" s="19" t="str">
        <f>IF(C1175&gt;MAX(БЮДЖЕТ!$C:$C),"",INDEX(БЮДЖЕТ!$P$11:$P$9415,C1175))</f>
        <v/>
      </c>
      <c r="E1175" s="22">
        <f>IF(D1175="",0,IF(COUNTIF(БЮДЖЕТ!$P:$P,D1175)=1,0,1))</f>
        <v>0</v>
      </c>
      <c r="F1175" s="19" t="str">
        <f>IF($D1175="","",INDEX(БЮДЖЕТ!$N:$N,SUMIFS(БЮДЖЕТ!$B:$B,БЮДЖЕТ!$P:$P,$D1175)))</f>
        <v/>
      </c>
      <c r="G1175" s="19" t="str">
        <f>IF($D1175="","",INDEX(БЮДЖЕТ!$X:$X,SUMIFS(БЮДЖЕТ!$B:$B,БЮДЖЕТ!$P:$P,$D1175)))</f>
        <v/>
      </c>
      <c r="H1175" s="36"/>
      <c r="I1175" s="30">
        <f>IF(D1175="",0,IF(G1175=ФИО!$Q$8,0,SUM(р_дни!$J:$J))+SUMIFS(факт_операции!$L:$L,факт_операции!$D:$D,D1175,факт_операции!$I:$I,операции!$F$8)-SUMIFS(факт_операции!$L:$L,факт_операции!$D:$D,D1175,факт_операции!$I:$I,операции!$F$9)+SUMIFS(факт_операции!$L:$L,факт_операции!$D:$D,D1175,факт_операции!$I:$I,операции!$F$10)-SUMIFS(факт_операции!$L:$L,факт_операции!$D:$D,D1175,факт_операции!$I:$I,операции!$F$11))</f>
        <v>0</v>
      </c>
      <c r="J1175" s="48">
        <f>ROUND(IF(D1175="",0,IF(SUM(р_дни!$J:$J)=0,0,(SUMIFS(БЮДЖЕТ!$V:$V,БЮДЖЕТ!$P:$P,$D1175)*IF(G1175=ФИО!$Q$8,0,SUM(р_дни!$J:$J))+SUMIFS(факт_операции!$Q:$Q,факт_операции!$D:$D,$D1175)*1000)/SUM(р_дни!$J:$J)))/100,0)*100</f>
        <v>0</v>
      </c>
      <c r="K1175" s="48">
        <f>IF(D1175="",0,SUMIFS(факт_операции!$O:$O,факт_операции!$D:$D,D1175)-IF(SUMIFS(факт_операции!$Q:$Q,факт_операции!$D:$D,D1175)&lt;&gt;0,SUMIFS(факт_операции!$O:$O,факт_операции!$D:$D,D1175,факт_операции!$N:$N,операции!$H$11),0))</f>
        <v>0</v>
      </c>
      <c r="L1175" s="48">
        <f>IF(D1175="",0,SUMIFS(факт_операции!$T:$T,факт_операции!$D:$D,D1175))</f>
        <v>0</v>
      </c>
      <c r="M1175" s="86">
        <f t="shared" si="37"/>
        <v>0</v>
      </c>
      <c r="N1175" s="36"/>
      <c r="O1175" s="92"/>
      <c r="P1175" s="96"/>
    </row>
    <row r="1176" spans="1:16" x14ac:dyDescent="0.25">
      <c r="A1176" s="1"/>
      <c r="B1176" s="1"/>
      <c r="C1176" s="5">
        <f t="shared" si="38"/>
        <v>1166</v>
      </c>
      <c r="D1176" s="19" t="str">
        <f>IF(C1176&gt;MAX(БЮДЖЕТ!$C:$C),"",INDEX(БЮДЖЕТ!$P$11:$P$9415,C1176))</f>
        <v/>
      </c>
      <c r="E1176" s="22">
        <f>IF(D1176="",0,IF(COUNTIF(БЮДЖЕТ!$P:$P,D1176)=1,0,1))</f>
        <v>0</v>
      </c>
      <c r="F1176" s="19" t="str">
        <f>IF($D1176="","",INDEX(БЮДЖЕТ!$N:$N,SUMIFS(БЮДЖЕТ!$B:$B,БЮДЖЕТ!$P:$P,$D1176)))</f>
        <v/>
      </c>
      <c r="G1176" s="19" t="str">
        <f>IF($D1176="","",INDEX(БЮДЖЕТ!$X:$X,SUMIFS(БЮДЖЕТ!$B:$B,БЮДЖЕТ!$P:$P,$D1176)))</f>
        <v/>
      </c>
      <c r="H1176" s="36"/>
      <c r="I1176" s="30">
        <f>IF(D1176="",0,IF(G1176=ФИО!$Q$8,0,SUM(р_дни!$J:$J))+SUMIFS(факт_операции!$L:$L,факт_операции!$D:$D,D1176,факт_операции!$I:$I,операции!$F$8)-SUMIFS(факт_операции!$L:$L,факт_операции!$D:$D,D1176,факт_операции!$I:$I,операции!$F$9)+SUMIFS(факт_операции!$L:$L,факт_операции!$D:$D,D1176,факт_операции!$I:$I,операции!$F$10)-SUMIFS(факт_операции!$L:$L,факт_операции!$D:$D,D1176,факт_операции!$I:$I,операции!$F$11))</f>
        <v>0</v>
      </c>
      <c r="J1176" s="48">
        <f>ROUND(IF(D1176="",0,IF(SUM(р_дни!$J:$J)=0,0,(SUMIFS(БЮДЖЕТ!$V:$V,БЮДЖЕТ!$P:$P,$D1176)*IF(G1176=ФИО!$Q$8,0,SUM(р_дни!$J:$J))+SUMIFS(факт_операции!$Q:$Q,факт_операции!$D:$D,$D1176)*1000)/SUM(р_дни!$J:$J)))/100,0)*100</f>
        <v>0</v>
      </c>
      <c r="K1176" s="48">
        <f>IF(D1176="",0,SUMIFS(факт_операции!$O:$O,факт_операции!$D:$D,D1176)-IF(SUMIFS(факт_операции!$Q:$Q,факт_операции!$D:$D,D1176)&lt;&gt;0,SUMIFS(факт_операции!$O:$O,факт_операции!$D:$D,D1176,факт_операции!$N:$N,операции!$H$11),0))</f>
        <v>0</v>
      </c>
      <c r="L1176" s="48">
        <f>IF(D1176="",0,SUMIFS(факт_операции!$T:$T,факт_операции!$D:$D,D1176))</f>
        <v>0</v>
      </c>
      <c r="M1176" s="86">
        <f t="shared" si="37"/>
        <v>0</v>
      </c>
      <c r="N1176" s="36"/>
      <c r="O1176" s="92"/>
      <c r="P1176" s="96"/>
    </row>
    <row r="1177" spans="1:16" x14ac:dyDescent="0.25">
      <c r="A1177" s="1"/>
      <c r="B1177" s="1"/>
      <c r="C1177" s="5">
        <f t="shared" si="38"/>
        <v>1167</v>
      </c>
      <c r="D1177" s="19" t="str">
        <f>IF(C1177&gt;MAX(БЮДЖЕТ!$C:$C),"",INDEX(БЮДЖЕТ!$P$11:$P$9415,C1177))</f>
        <v/>
      </c>
      <c r="E1177" s="22">
        <f>IF(D1177="",0,IF(COUNTIF(БЮДЖЕТ!$P:$P,D1177)=1,0,1))</f>
        <v>0</v>
      </c>
      <c r="F1177" s="19" t="str">
        <f>IF($D1177="","",INDEX(БЮДЖЕТ!$N:$N,SUMIFS(БЮДЖЕТ!$B:$B,БЮДЖЕТ!$P:$P,$D1177)))</f>
        <v/>
      </c>
      <c r="G1177" s="19" t="str">
        <f>IF($D1177="","",INDEX(БЮДЖЕТ!$X:$X,SUMIFS(БЮДЖЕТ!$B:$B,БЮДЖЕТ!$P:$P,$D1177)))</f>
        <v/>
      </c>
      <c r="H1177" s="36"/>
      <c r="I1177" s="30">
        <f>IF(D1177="",0,IF(G1177=ФИО!$Q$8,0,SUM(р_дни!$J:$J))+SUMIFS(факт_операции!$L:$L,факт_операции!$D:$D,D1177,факт_операции!$I:$I,операции!$F$8)-SUMIFS(факт_операции!$L:$L,факт_операции!$D:$D,D1177,факт_операции!$I:$I,операции!$F$9)+SUMIFS(факт_операции!$L:$L,факт_операции!$D:$D,D1177,факт_операции!$I:$I,операции!$F$10)-SUMIFS(факт_операции!$L:$L,факт_операции!$D:$D,D1177,факт_операции!$I:$I,операции!$F$11))</f>
        <v>0</v>
      </c>
      <c r="J1177" s="48">
        <f>ROUND(IF(D1177="",0,IF(SUM(р_дни!$J:$J)=0,0,(SUMIFS(БЮДЖЕТ!$V:$V,БЮДЖЕТ!$P:$P,$D1177)*IF(G1177=ФИО!$Q$8,0,SUM(р_дни!$J:$J))+SUMIFS(факт_операции!$Q:$Q,факт_операции!$D:$D,$D1177)*1000)/SUM(р_дни!$J:$J)))/100,0)*100</f>
        <v>0</v>
      </c>
      <c r="K1177" s="48">
        <f>IF(D1177="",0,SUMIFS(факт_операции!$O:$O,факт_операции!$D:$D,D1177)-IF(SUMIFS(факт_операции!$Q:$Q,факт_операции!$D:$D,D1177)&lt;&gt;0,SUMIFS(факт_операции!$O:$O,факт_операции!$D:$D,D1177,факт_операции!$N:$N,операции!$H$11),0))</f>
        <v>0</v>
      </c>
      <c r="L1177" s="48">
        <f>IF(D1177="",0,SUMIFS(факт_операции!$T:$T,факт_операции!$D:$D,D1177))</f>
        <v>0</v>
      </c>
      <c r="M1177" s="86">
        <f t="shared" si="37"/>
        <v>0</v>
      </c>
      <c r="N1177" s="36"/>
      <c r="O1177" s="92"/>
      <c r="P1177" s="96"/>
    </row>
    <row r="1178" spans="1:16" x14ac:dyDescent="0.25">
      <c r="A1178" s="1"/>
      <c r="B1178" s="1"/>
      <c r="C1178" s="5">
        <f t="shared" si="38"/>
        <v>1168</v>
      </c>
      <c r="D1178" s="19" t="str">
        <f>IF(C1178&gt;MAX(БЮДЖЕТ!$C:$C),"",INDEX(БЮДЖЕТ!$P$11:$P$9415,C1178))</f>
        <v/>
      </c>
      <c r="E1178" s="22">
        <f>IF(D1178="",0,IF(COUNTIF(БЮДЖЕТ!$P:$P,D1178)=1,0,1))</f>
        <v>0</v>
      </c>
      <c r="F1178" s="19" t="str">
        <f>IF($D1178="","",INDEX(БЮДЖЕТ!$N:$N,SUMIFS(БЮДЖЕТ!$B:$B,БЮДЖЕТ!$P:$P,$D1178)))</f>
        <v/>
      </c>
      <c r="G1178" s="19" t="str">
        <f>IF($D1178="","",INDEX(БЮДЖЕТ!$X:$X,SUMIFS(БЮДЖЕТ!$B:$B,БЮДЖЕТ!$P:$P,$D1178)))</f>
        <v/>
      </c>
      <c r="H1178" s="36"/>
      <c r="I1178" s="30">
        <f>IF(D1178="",0,IF(G1178=ФИО!$Q$8,0,SUM(р_дни!$J:$J))+SUMIFS(факт_операции!$L:$L,факт_операции!$D:$D,D1178,факт_операции!$I:$I,операции!$F$8)-SUMIFS(факт_операции!$L:$L,факт_операции!$D:$D,D1178,факт_операции!$I:$I,операции!$F$9)+SUMIFS(факт_операции!$L:$L,факт_операции!$D:$D,D1178,факт_операции!$I:$I,операции!$F$10)-SUMIFS(факт_операции!$L:$L,факт_операции!$D:$D,D1178,факт_операции!$I:$I,операции!$F$11))</f>
        <v>0</v>
      </c>
      <c r="J1178" s="48">
        <f>ROUND(IF(D1178="",0,IF(SUM(р_дни!$J:$J)=0,0,(SUMIFS(БЮДЖЕТ!$V:$V,БЮДЖЕТ!$P:$P,$D1178)*IF(G1178=ФИО!$Q$8,0,SUM(р_дни!$J:$J))+SUMIFS(факт_операции!$Q:$Q,факт_операции!$D:$D,$D1178)*1000)/SUM(р_дни!$J:$J)))/100,0)*100</f>
        <v>0</v>
      </c>
      <c r="K1178" s="48">
        <f>IF(D1178="",0,SUMIFS(факт_операции!$O:$O,факт_операции!$D:$D,D1178)-IF(SUMIFS(факт_операции!$Q:$Q,факт_операции!$D:$D,D1178)&lt;&gt;0,SUMIFS(факт_операции!$O:$O,факт_операции!$D:$D,D1178,факт_операции!$N:$N,операции!$H$11),0))</f>
        <v>0</v>
      </c>
      <c r="L1178" s="48">
        <f>IF(D1178="",0,SUMIFS(факт_операции!$T:$T,факт_операции!$D:$D,D1178))</f>
        <v>0</v>
      </c>
      <c r="M1178" s="86">
        <f t="shared" si="37"/>
        <v>0</v>
      </c>
      <c r="N1178" s="36"/>
      <c r="O1178" s="92"/>
      <c r="P1178" s="96"/>
    </row>
    <row r="1179" spans="1:16" x14ac:dyDescent="0.25">
      <c r="A1179" s="1"/>
      <c r="B1179" s="1"/>
      <c r="C1179" s="5">
        <f t="shared" si="38"/>
        <v>1169</v>
      </c>
      <c r="D1179" s="19" t="str">
        <f>IF(C1179&gt;MAX(БЮДЖЕТ!$C:$C),"",INDEX(БЮДЖЕТ!$P$11:$P$9415,C1179))</f>
        <v/>
      </c>
      <c r="E1179" s="22">
        <f>IF(D1179="",0,IF(COUNTIF(БЮДЖЕТ!$P:$P,D1179)=1,0,1))</f>
        <v>0</v>
      </c>
      <c r="F1179" s="19" t="str">
        <f>IF($D1179="","",INDEX(БЮДЖЕТ!$N:$N,SUMIFS(БЮДЖЕТ!$B:$B,БЮДЖЕТ!$P:$P,$D1179)))</f>
        <v/>
      </c>
      <c r="G1179" s="19" t="str">
        <f>IF($D1179="","",INDEX(БЮДЖЕТ!$X:$X,SUMIFS(БЮДЖЕТ!$B:$B,БЮДЖЕТ!$P:$P,$D1179)))</f>
        <v/>
      </c>
      <c r="H1179" s="36"/>
      <c r="I1179" s="30">
        <f>IF(D1179="",0,IF(G1179=ФИО!$Q$8,0,SUM(р_дни!$J:$J))+SUMIFS(факт_операции!$L:$L,факт_операции!$D:$D,D1179,факт_операции!$I:$I,операции!$F$8)-SUMIFS(факт_операции!$L:$L,факт_операции!$D:$D,D1179,факт_операции!$I:$I,операции!$F$9)+SUMIFS(факт_операции!$L:$L,факт_операции!$D:$D,D1179,факт_операции!$I:$I,операции!$F$10)-SUMIFS(факт_операции!$L:$L,факт_операции!$D:$D,D1179,факт_операции!$I:$I,операции!$F$11))</f>
        <v>0</v>
      </c>
      <c r="J1179" s="48">
        <f>ROUND(IF(D1179="",0,IF(SUM(р_дни!$J:$J)=0,0,(SUMIFS(БЮДЖЕТ!$V:$V,БЮДЖЕТ!$P:$P,$D1179)*IF(G1179=ФИО!$Q$8,0,SUM(р_дни!$J:$J))+SUMIFS(факт_операции!$Q:$Q,факт_операции!$D:$D,$D1179)*1000)/SUM(р_дни!$J:$J)))/100,0)*100</f>
        <v>0</v>
      </c>
      <c r="K1179" s="48">
        <f>IF(D1179="",0,SUMIFS(факт_операции!$O:$O,факт_операции!$D:$D,D1179)-IF(SUMIFS(факт_операции!$Q:$Q,факт_операции!$D:$D,D1179)&lt;&gt;0,SUMIFS(факт_операции!$O:$O,факт_операции!$D:$D,D1179,факт_операции!$N:$N,операции!$H$11),0))</f>
        <v>0</v>
      </c>
      <c r="L1179" s="48">
        <f>IF(D1179="",0,SUMIFS(факт_операции!$T:$T,факт_операции!$D:$D,D1179))</f>
        <v>0</v>
      </c>
      <c r="M1179" s="86">
        <f t="shared" si="37"/>
        <v>0</v>
      </c>
      <c r="N1179" s="36"/>
      <c r="O1179" s="92"/>
      <c r="P1179" s="96"/>
    </row>
    <row r="1180" spans="1:16" x14ac:dyDescent="0.25">
      <c r="A1180" s="1"/>
      <c r="B1180" s="1"/>
      <c r="C1180" s="5">
        <f t="shared" si="38"/>
        <v>1170</v>
      </c>
      <c r="D1180" s="19" t="str">
        <f>IF(C1180&gt;MAX(БЮДЖЕТ!$C:$C),"",INDEX(БЮДЖЕТ!$P$11:$P$9415,C1180))</f>
        <v/>
      </c>
      <c r="E1180" s="22">
        <f>IF(D1180="",0,IF(COUNTIF(БЮДЖЕТ!$P:$P,D1180)=1,0,1))</f>
        <v>0</v>
      </c>
      <c r="F1180" s="19" t="str">
        <f>IF($D1180="","",INDEX(БЮДЖЕТ!$N:$N,SUMIFS(БЮДЖЕТ!$B:$B,БЮДЖЕТ!$P:$P,$D1180)))</f>
        <v/>
      </c>
      <c r="G1180" s="19" t="str">
        <f>IF($D1180="","",INDEX(БЮДЖЕТ!$X:$X,SUMIFS(БЮДЖЕТ!$B:$B,БЮДЖЕТ!$P:$P,$D1180)))</f>
        <v/>
      </c>
      <c r="H1180" s="36"/>
      <c r="I1180" s="30">
        <f>IF(D1180="",0,IF(G1180=ФИО!$Q$8,0,SUM(р_дни!$J:$J))+SUMIFS(факт_операции!$L:$L,факт_операции!$D:$D,D1180,факт_операции!$I:$I,операции!$F$8)-SUMIFS(факт_операции!$L:$L,факт_операции!$D:$D,D1180,факт_операции!$I:$I,операции!$F$9)+SUMIFS(факт_операции!$L:$L,факт_операции!$D:$D,D1180,факт_операции!$I:$I,операции!$F$10)-SUMIFS(факт_операции!$L:$L,факт_операции!$D:$D,D1180,факт_операции!$I:$I,операции!$F$11))</f>
        <v>0</v>
      </c>
      <c r="J1180" s="48">
        <f>ROUND(IF(D1180="",0,IF(SUM(р_дни!$J:$J)=0,0,(SUMIFS(БЮДЖЕТ!$V:$V,БЮДЖЕТ!$P:$P,$D1180)*IF(G1180=ФИО!$Q$8,0,SUM(р_дни!$J:$J))+SUMIFS(факт_операции!$Q:$Q,факт_операции!$D:$D,$D1180)*1000)/SUM(р_дни!$J:$J)))/100,0)*100</f>
        <v>0</v>
      </c>
      <c r="K1180" s="48">
        <f>IF(D1180="",0,SUMIFS(факт_операции!$O:$O,факт_операции!$D:$D,D1180)-IF(SUMIFS(факт_операции!$Q:$Q,факт_операции!$D:$D,D1180)&lt;&gt;0,SUMIFS(факт_операции!$O:$O,факт_операции!$D:$D,D1180,факт_операции!$N:$N,операции!$H$11),0))</f>
        <v>0</v>
      </c>
      <c r="L1180" s="48">
        <f>IF(D1180="",0,SUMIFS(факт_операции!$T:$T,факт_операции!$D:$D,D1180))</f>
        <v>0</v>
      </c>
      <c r="M1180" s="86">
        <f t="shared" si="37"/>
        <v>0</v>
      </c>
      <c r="N1180" s="36"/>
      <c r="O1180" s="92"/>
      <c r="P1180" s="96"/>
    </row>
    <row r="1181" spans="1:16" x14ac:dyDescent="0.25">
      <c r="A1181" s="1"/>
      <c r="B1181" s="1"/>
      <c r="C1181" s="5">
        <f t="shared" si="38"/>
        <v>1171</v>
      </c>
      <c r="D1181" s="19" t="str">
        <f>IF(C1181&gt;MAX(БЮДЖЕТ!$C:$C),"",INDEX(БЮДЖЕТ!$P$11:$P$9415,C1181))</f>
        <v/>
      </c>
      <c r="E1181" s="22">
        <f>IF(D1181="",0,IF(COUNTIF(БЮДЖЕТ!$P:$P,D1181)=1,0,1))</f>
        <v>0</v>
      </c>
      <c r="F1181" s="19" t="str">
        <f>IF($D1181="","",INDEX(БЮДЖЕТ!$N:$N,SUMIFS(БЮДЖЕТ!$B:$B,БЮДЖЕТ!$P:$P,$D1181)))</f>
        <v/>
      </c>
      <c r="G1181" s="19" t="str">
        <f>IF($D1181="","",INDEX(БЮДЖЕТ!$X:$X,SUMIFS(БЮДЖЕТ!$B:$B,БЮДЖЕТ!$P:$P,$D1181)))</f>
        <v/>
      </c>
      <c r="H1181" s="36"/>
      <c r="I1181" s="30">
        <f>IF(D1181="",0,IF(G1181=ФИО!$Q$8,0,SUM(р_дни!$J:$J))+SUMIFS(факт_операции!$L:$L,факт_операции!$D:$D,D1181,факт_операции!$I:$I,операции!$F$8)-SUMIFS(факт_операции!$L:$L,факт_операции!$D:$D,D1181,факт_операции!$I:$I,операции!$F$9)+SUMIFS(факт_операции!$L:$L,факт_операции!$D:$D,D1181,факт_операции!$I:$I,операции!$F$10)-SUMIFS(факт_операции!$L:$L,факт_операции!$D:$D,D1181,факт_операции!$I:$I,операции!$F$11))</f>
        <v>0</v>
      </c>
      <c r="J1181" s="48">
        <f>ROUND(IF(D1181="",0,IF(SUM(р_дни!$J:$J)=0,0,(SUMIFS(БЮДЖЕТ!$V:$V,БЮДЖЕТ!$P:$P,$D1181)*IF(G1181=ФИО!$Q$8,0,SUM(р_дни!$J:$J))+SUMIFS(факт_операции!$Q:$Q,факт_операции!$D:$D,$D1181)*1000)/SUM(р_дни!$J:$J)))/100,0)*100</f>
        <v>0</v>
      </c>
      <c r="K1181" s="48">
        <f>IF(D1181="",0,SUMIFS(факт_операции!$O:$O,факт_операции!$D:$D,D1181)-IF(SUMIFS(факт_операции!$Q:$Q,факт_операции!$D:$D,D1181)&lt;&gt;0,SUMIFS(факт_операции!$O:$O,факт_операции!$D:$D,D1181,факт_операции!$N:$N,операции!$H$11),0))</f>
        <v>0</v>
      </c>
      <c r="L1181" s="48">
        <f>IF(D1181="",0,SUMIFS(факт_операции!$T:$T,факт_операции!$D:$D,D1181))</f>
        <v>0</v>
      </c>
      <c r="M1181" s="86">
        <f t="shared" si="37"/>
        <v>0</v>
      </c>
      <c r="N1181" s="36"/>
      <c r="O1181" s="92"/>
      <c r="P1181" s="96"/>
    </row>
    <row r="1182" spans="1:16" x14ac:dyDescent="0.25">
      <c r="A1182" s="1"/>
      <c r="B1182" s="1"/>
      <c r="C1182" s="5">
        <f t="shared" si="38"/>
        <v>1172</v>
      </c>
      <c r="D1182" s="19" t="str">
        <f>IF(C1182&gt;MAX(БЮДЖЕТ!$C:$C),"",INDEX(БЮДЖЕТ!$P$11:$P$9415,C1182))</f>
        <v/>
      </c>
      <c r="E1182" s="22">
        <f>IF(D1182="",0,IF(COUNTIF(БЮДЖЕТ!$P:$P,D1182)=1,0,1))</f>
        <v>0</v>
      </c>
      <c r="F1182" s="19" t="str">
        <f>IF($D1182="","",INDEX(БЮДЖЕТ!$N:$N,SUMIFS(БЮДЖЕТ!$B:$B,БЮДЖЕТ!$P:$P,$D1182)))</f>
        <v/>
      </c>
      <c r="G1182" s="19" t="str">
        <f>IF($D1182="","",INDEX(БЮДЖЕТ!$X:$X,SUMIFS(БЮДЖЕТ!$B:$B,БЮДЖЕТ!$P:$P,$D1182)))</f>
        <v/>
      </c>
      <c r="H1182" s="36"/>
      <c r="I1182" s="30">
        <f>IF(D1182="",0,IF(G1182=ФИО!$Q$8,0,SUM(р_дни!$J:$J))+SUMIFS(факт_операции!$L:$L,факт_операции!$D:$D,D1182,факт_операции!$I:$I,операции!$F$8)-SUMIFS(факт_операции!$L:$L,факт_операции!$D:$D,D1182,факт_операции!$I:$I,операции!$F$9)+SUMIFS(факт_операции!$L:$L,факт_операции!$D:$D,D1182,факт_операции!$I:$I,операции!$F$10)-SUMIFS(факт_операции!$L:$L,факт_операции!$D:$D,D1182,факт_операции!$I:$I,операции!$F$11))</f>
        <v>0</v>
      </c>
      <c r="J1182" s="48">
        <f>ROUND(IF(D1182="",0,IF(SUM(р_дни!$J:$J)=0,0,(SUMIFS(БЮДЖЕТ!$V:$V,БЮДЖЕТ!$P:$P,$D1182)*IF(G1182=ФИО!$Q$8,0,SUM(р_дни!$J:$J))+SUMIFS(факт_операции!$Q:$Q,факт_операции!$D:$D,$D1182)*1000)/SUM(р_дни!$J:$J)))/100,0)*100</f>
        <v>0</v>
      </c>
      <c r="K1182" s="48">
        <f>IF(D1182="",0,SUMIFS(факт_операции!$O:$O,факт_операции!$D:$D,D1182)-IF(SUMIFS(факт_операции!$Q:$Q,факт_операции!$D:$D,D1182)&lt;&gt;0,SUMIFS(факт_операции!$O:$O,факт_операции!$D:$D,D1182,факт_операции!$N:$N,операции!$H$11),0))</f>
        <v>0</v>
      </c>
      <c r="L1182" s="48">
        <f>IF(D1182="",0,SUMIFS(факт_операции!$T:$T,факт_операции!$D:$D,D1182))</f>
        <v>0</v>
      </c>
      <c r="M1182" s="86">
        <f t="shared" si="37"/>
        <v>0</v>
      </c>
      <c r="N1182" s="36"/>
      <c r="O1182" s="92"/>
      <c r="P1182" s="96"/>
    </row>
    <row r="1183" spans="1:16" x14ac:dyDescent="0.25">
      <c r="A1183" s="1"/>
      <c r="B1183" s="1"/>
      <c r="C1183" s="5">
        <f t="shared" si="38"/>
        <v>1173</v>
      </c>
      <c r="D1183" s="19" t="str">
        <f>IF(C1183&gt;MAX(БЮДЖЕТ!$C:$C),"",INDEX(БЮДЖЕТ!$P$11:$P$9415,C1183))</f>
        <v/>
      </c>
      <c r="E1183" s="22">
        <f>IF(D1183="",0,IF(COUNTIF(БЮДЖЕТ!$P:$P,D1183)=1,0,1))</f>
        <v>0</v>
      </c>
      <c r="F1183" s="19" t="str">
        <f>IF($D1183="","",INDEX(БЮДЖЕТ!$N:$N,SUMIFS(БЮДЖЕТ!$B:$B,БЮДЖЕТ!$P:$P,$D1183)))</f>
        <v/>
      </c>
      <c r="G1183" s="19" t="str">
        <f>IF($D1183="","",INDEX(БЮДЖЕТ!$X:$X,SUMIFS(БЮДЖЕТ!$B:$B,БЮДЖЕТ!$P:$P,$D1183)))</f>
        <v/>
      </c>
      <c r="H1183" s="36"/>
      <c r="I1183" s="30">
        <f>IF(D1183="",0,IF(G1183=ФИО!$Q$8,0,SUM(р_дни!$J:$J))+SUMIFS(факт_операции!$L:$L,факт_операции!$D:$D,D1183,факт_операции!$I:$I,операции!$F$8)-SUMIFS(факт_операции!$L:$L,факт_операции!$D:$D,D1183,факт_операции!$I:$I,операции!$F$9)+SUMIFS(факт_операции!$L:$L,факт_операции!$D:$D,D1183,факт_операции!$I:$I,операции!$F$10)-SUMIFS(факт_операции!$L:$L,факт_операции!$D:$D,D1183,факт_операции!$I:$I,операции!$F$11))</f>
        <v>0</v>
      </c>
      <c r="J1183" s="48">
        <f>ROUND(IF(D1183="",0,IF(SUM(р_дни!$J:$J)=0,0,(SUMIFS(БЮДЖЕТ!$V:$V,БЮДЖЕТ!$P:$P,$D1183)*IF(G1183=ФИО!$Q$8,0,SUM(р_дни!$J:$J))+SUMIFS(факт_операции!$Q:$Q,факт_операции!$D:$D,$D1183)*1000)/SUM(р_дни!$J:$J)))/100,0)*100</f>
        <v>0</v>
      </c>
      <c r="K1183" s="48">
        <f>IF(D1183="",0,SUMIFS(факт_операции!$O:$O,факт_операции!$D:$D,D1183)-IF(SUMIFS(факт_операции!$Q:$Q,факт_операции!$D:$D,D1183)&lt;&gt;0,SUMIFS(факт_операции!$O:$O,факт_операции!$D:$D,D1183,факт_операции!$N:$N,операции!$H$11),0))</f>
        <v>0</v>
      </c>
      <c r="L1183" s="48">
        <f>IF(D1183="",0,SUMIFS(факт_операции!$T:$T,факт_операции!$D:$D,D1183))</f>
        <v>0</v>
      </c>
      <c r="M1183" s="86">
        <f t="shared" si="37"/>
        <v>0</v>
      </c>
      <c r="N1183" s="36"/>
      <c r="O1183" s="92"/>
      <c r="P1183" s="96"/>
    </row>
    <row r="1184" spans="1:16" x14ac:dyDescent="0.25">
      <c r="A1184" s="1"/>
      <c r="B1184" s="1"/>
      <c r="C1184" s="5">
        <f t="shared" si="38"/>
        <v>1174</v>
      </c>
      <c r="D1184" s="19" t="str">
        <f>IF(C1184&gt;MAX(БЮДЖЕТ!$C:$C),"",INDEX(БЮДЖЕТ!$P$11:$P$9415,C1184))</f>
        <v/>
      </c>
      <c r="E1184" s="22">
        <f>IF(D1184="",0,IF(COUNTIF(БЮДЖЕТ!$P:$P,D1184)=1,0,1))</f>
        <v>0</v>
      </c>
      <c r="F1184" s="19" t="str">
        <f>IF($D1184="","",INDEX(БЮДЖЕТ!$N:$N,SUMIFS(БЮДЖЕТ!$B:$B,БЮДЖЕТ!$P:$P,$D1184)))</f>
        <v/>
      </c>
      <c r="G1184" s="19" t="str">
        <f>IF($D1184="","",INDEX(БЮДЖЕТ!$X:$X,SUMIFS(БЮДЖЕТ!$B:$B,БЮДЖЕТ!$P:$P,$D1184)))</f>
        <v/>
      </c>
      <c r="H1184" s="36"/>
      <c r="I1184" s="30">
        <f>IF(D1184="",0,IF(G1184=ФИО!$Q$8,0,SUM(р_дни!$J:$J))+SUMIFS(факт_операции!$L:$L,факт_операции!$D:$D,D1184,факт_операции!$I:$I,операции!$F$8)-SUMIFS(факт_операции!$L:$L,факт_операции!$D:$D,D1184,факт_операции!$I:$I,операции!$F$9)+SUMIFS(факт_операции!$L:$L,факт_операции!$D:$D,D1184,факт_операции!$I:$I,операции!$F$10)-SUMIFS(факт_операции!$L:$L,факт_операции!$D:$D,D1184,факт_операции!$I:$I,операции!$F$11))</f>
        <v>0</v>
      </c>
      <c r="J1184" s="48">
        <f>ROUND(IF(D1184="",0,IF(SUM(р_дни!$J:$J)=0,0,(SUMIFS(БЮДЖЕТ!$V:$V,БЮДЖЕТ!$P:$P,$D1184)*IF(G1184=ФИО!$Q$8,0,SUM(р_дни!$J:$J))+SUMIFS(факт_операции!$Q:$Q,факт_операции!$D:$D,$D1184)*1000)/SUM(р_дни!$J:$J)))/100,0)*100</f>
        <v>0</v>
      </c>
      <c r="K1184" s="48">
        <f>IF(D1184="",0,SUMIFS(факт_операции!$O:$O,факт_операции!$D:$D,D1184)-IF(SUMIFS(факт_операции!$Q:$Q,факт_операции!$D:$D,D1184)&lt;&gt;0,SUMIFS(факт_операции!$O:$O,факт_операции!$D:$D,D1184,факт_операции!$N:$N,операции!$H$11),0))</f>
        <v>0</v>
      </c>
      <c r="L1184" s="48">
        <f>IF(D1184="",0,SUMIFS(факт_операции!$T:$T,факт_операции!$D:$D,D1184))</f>
        <v>0</v>
      </c>
      <c r="M1184" s="86">
        <f t="shared" si="37"/>
        <v>0</v>
      </c>
      <c r="N1184" s="36"/>
      <c r="O1184" s="92"/>
      <c r="P1184" s="96"/>
    </row>
    <row r="1185" spans="1:16" x14ac:dyDescent="0.25">
      <c r="A1185" s="1"/>
      <c r="B1185" s="1"/>
      <c r="C1185" s="5">
        <f t="shared" si="38"/>
        <v>1175</v>
      </c>
      <c r="D1185" s="19" t="str">
        <f>IF(C1185&gt;MAX(БЮДЖЕТ!$C:$C),"",INDEX(БЮДЖЕТ!$P$11:$P$9415,C1185))</f>
        <v/>
      </c>
      <c r="E1185" s="22">
        <f>IF(D1185="",0,IF(COUNTIF(БЮДЖЕТ!$P:$P,D1185)=1,0,1))</f>
        <v>0</v>
      </c>
      <c r="F1185" s="19" t="str">
        <f>IF($D1185="","",INDEX(БЮДЖЕТ!$N:$N,SUMIFS(БЮДЖЕТ!$B:$B,БЮДЖЕТ!$P:$P,$D1185)))</f>
        <v/>
      </c>
      <c r="G1185" s="19" t="str">
        <f>IF($D1185="","",INDEX(БЮДЖЕТ!$X:$X,SUMIFS(БЮДЖЕТ!$B:$B,БЮДЖЕТ!$P:$P,$D1185)))</f>
        <v/>
      </c>
      <c r="H1185" s="36"/>
      <c r="I1185" s="30">
        <f>IF(D1185="",0,IF(G1185=ФИО!$Q$8,0,SUM(р_дни!$J:$J))+SUMIFS(факт_операции!$L:$L,факт_операции!$D:$D,D1185,факт_операции!$I:$I,операции!$F$8)-SUMIFS(факт_операции!$L:$L,факт_операции!$D:$D,D1185,факт_операции!$I:$I,операции!$F$9)+SUMIFS(факт_операции!$L:$L,факт_операции!$D:$D,D1185,факт_операции!$I:$I,операции!$F$10)-SUMIFS(факт_операции!$L:$L,факт_операции!$D:$D,D1185,факт_операции!$I:$I,операции!$F$11))</f>
        <v>0</v>
      </c>
      <c r="J1185" s="48">
        <f>ROUND(IF(D1185="",0,IF(SUM(р_дни!$J:$J)=0,0,(SUMIFS(БЮДЖЕТ!$V:$V,БЮДЖЕТ!$P:$P,$D1185)*IF(G1185=ФИО!$Q$8,0,SUM(р_дни!$J:$J))+SUMIFS(факт_операции!$Q:$Q,факт_операции!$D:$D,$D1185)*1000)/SUM(р_дни!$J:$J)))/100,0)*100</f>
        <v>0</v>
      </c>
      <c r="K1185" s="48">
        <f>IF(D1185="",0,SUMIFS(факт_операции!$O:$O,факт_операции!$D:$D,D1185)-IF(SUMIFS(факт_операции!$Q:$Q,факт_операции!$D:$D,D1185)&lt;&gt;0,SUMIFS(факт_операции!$O:$O,факт_операции!$D:$D,D1185,факт_операции!$N:$N,операции!$H$11),0))</f>
        <v>0</v>
      </c>
      <c r="L1185" s="48">
        <f>IF(D1185="",0,SUMIFS(факт_операции!$T:$T,факт_операции!$D:$D,D1185))</f>
        <v>0</v>
      </c>
      <c r="M1185" s="86">
        <f t="shared" si="37"/>
        <v>0</v>
      </c>
      <c r="N1185" s="36"/>
      <c r="O1185" s="92"/>
      <c r="P1185" s="96"/>
    </row>
    <row r="1186" spans="1:16" x14ac:dyDescent="0.25">
      <c r="A1186" s="1"/>
      <c r="B1186" s="1"/>
      <c r="C1186" s="5">
        <f t="shared" si="38"/>
        <v>1176</v>
      </c>
      <c r="D1186" s="19" t="str">
        <f>IF(C1186&gt;MAX(БЮДЖЕТ!$C:$C),"",INDEX(БЮДЖЕТ!$P$11:$P$9415,C1186))</f>
        <v/>
      </c>
      <c r="E1186" s="22">
        <f>IF(D1186="",0,IF(COUNTIF(БЮДЖЕТ!$P:$P,D1186)=1,0,1))</f>
        <v>0</v>
      </c>
      <c r="F1186" s="19" t="str">
        <f>IF($D1186="","",INDEX(БЮДЖЕТ!$N:$N,SUMIFS(БЮДЖЕТ!$B:$B,БЮДЖЕТ!$P:$P,$D1186)))</f>
        <v/>
      </c>
      <c r="G1186" s="19" t="str">
        <f>IF($D1186="","",INDEX(БЮДЖЕТ!$X:$X,SUMIFS(БЮДЖЕТ!$B:$B,БЮДЖЕТ!$P:$P,$D1186)))</f>
        <v/>
      </c>
      <c r="H1186" s="36"/>
      <c r="I1186" s="30">
        <f>IF(D1186="",0,IF(G1186=ФИО!$Q$8,0,SUM(р_дни!$J:$J))+SUMIFS(факт_операции!$L:$L,факт_операции!$D:$D,D1186,факт_операции!$I:$I,операции!$F$8)-SUMIFS(факт_операции!$L:$L,факт_операции!$D:$D,D1186,факт_операции!$I:$I,операции!$F$9)+SUMIFS(факт_операции!$L:$L,факт_операции!$D:$D,D1186,факт_операции!$I:$I,операции!$F$10)-SUMIFS(факт_операции!$L:$L,факт_операции!$D:$D,D1186,факт_операции!$I:$I,операции!$F$11))</f>
        <v>0</v>
      </c>
      <c r="J1186" s="48">
        <f>ROUND(IF(D1186="",0,IF(SUM(р_дни!$J:$J)=0,0,(SUMIFS(БЮДЖЕТ!$V:$V,БЮДЖЕТ!$P:$P,$D1186)*IF(G1186=ФИО!$Q$8,0,SUM(р_дни!$J:$J))+SUMIFS(факт_операции!$Q:$Q,факт_операции!$D:$D,$D1186)*1000)/SUM(р_дни!$J:$J)))/100,0)*100</f>
        <v>0</v>
      </c>
      <c r="K1186" s="48">
        <f>IF(D1186="",0,SUMIFS(факт_операции!$O:$O,факт_операции!$D:$D,D1186)-IF(SUMIFS(факт_операции!$Q:$Q,факт_операции!$D:$D,D1186)&lt;&gt;0,SUMIFS(факт_операции!$O:$O,факт_операции!$D:$D,D1186,факт_операции!$N:$N,операции!$H$11),0))</f>
        <v>0</v>
      </c>
      <c r="L1186" s="48">
        <f>IF(D1186="",0,SUMIFS(факт_операции!$T:$T,факт_операции!$D:$D,D1186))</f>
        <v>0</v>
      </c>
      <c r="M1186" s="86">
        <f t="shared" si="37"/>
        <v>0</v>
      </c>
      <c r="N1186" s="36"/>
      <c r="O1186" s="92"/>
      <c r="P1186" s="96"/>
    </row>
    <row r="1187" spans="1:16" x14ac:dyDescent="0.25">
      <c r="A1187" s="1"/>
      <c r="B1187" s="1"/>
      <c r="C1187" s="5">
        <f t="shared" si="38"/>
        <v>1177</v>
      </c>
      <c r="D1187" s="19" t="str">
        <f>IF(C1187&gt;MAX(БЮДЖЕТ!$C:$C),"",INDEX(БЮДЖЕТ!$P$11:$P$9415,C1187))</f>
        <v/>
      </c>
      <c r="E1187" s="22">
        <f>IF(D1187="",0,IF(COUNTIF(БЮДЖЕТ!$P:$P,D1187)=1,0,1))</f>
        <v>0</v>
      </c>
      <c r="F1187" s="19" t="str">
        <f>IF($D1187="","",INDEX(БЮДЖЕТ!$N:$N,SUMIFS(БЮДЖЕТ!$B:$B,БЮДЖЕТ!$P:$P,$D1187)))</f>
        <v/>
      </c>
      <c r="G1187" s="19" t="str">
        <f>IF($D1187="","",INDEX(БЮДЖЕТ!$X:$X,SUMIFS(БЮДЖЕТ!$B:$B,БЮДЖЕТ!$P:$P,$D1187)))</f>
        <v/>
      </c>
      <c r="H1187" s="36"/>
      <c r="I1187" s="30">
        <f>IF(D1187="",0,IF(G1187=ФИО!$Q$8,0,SUM(р_дни!$J:$J))+SUMIFS(факт_операции!$L:$L,факт_операции!$D:$D,D1187,факт_операции!$I:$I,операции!$F$8)-SUMIFS(факт_операции!$L:$L,факт_операции!$D:$D,D1187,факт_операции!$I:$I,операции!$F$9)+SUMIFS(факт_операции!$L:$L,факт_операции!$D:$D,D1187,факт_операции!$I:$I,операции!$F$10)-SUMIFS(факт_операции!$L:$L,факт_операции!$D:$D,D1187,факт_операции!$I:$I,операции!$F$11))</f>
        <v>0</v>
      </c>
      <c r="J1187" s="48">
        <f>ROUND(IF(D1187="",0,IF(SUM(р_дни!$J:$J)=0,0,(SUMIFS(БЮДЖЕТ!$V:$V,БЮДЖЕТ!$P:$P,$D1187)*IF(G1187=ФИО!$Q$8,0,SUM(р_дни!$J:$J))+SUMIFS(факт_операции!$Q:$Q,факт_операции!$D:$D,$D1187)*1000)/SUM(р_дни!$J:$J)))/100,0)*100</f>
        <v>0</v>
      </c>
      <c r="K1187" s="48">
        <f>IF(D1187="",0,SUMIFS(факт_операции!$O:$O,факт_операции!$D:$D,D1187)-IF(SUMIFS(факт_операции!$Q:$Q,факт_операции!$D:$D,D1187)&lt;&gt;0,SUMIFS(факт_операции!$O:$O,факт_операции!$D:$D,D1187,факт_операции!$N:$N,операции!$H$11),0))</f>
        <v>0</v>
      </c>
      <c r="L1187" s="48">
        <f>IF(D1187="",0,SUMIFS(факт_операции!$T:$T,факт_операции!$D:$D,D1187))</f>
        <v>0</v>
      </c>
      <c r="M1187" s="86">
        <f t="shared" si="37"/>
        <v>0</v>
      </c>
      <c r="N1187" s="36"/>
      <c r="O1187" s="92"/>
      <c r="P1187" s="96"/>
    </row>
    <row r="1188" spans="1:16" x14ac:dyDescent="0.25">
      <c r="A1188" s="1"/>
      <c r="B1188" s="1"/>
      <c r="C1188" s="5">
        <f t="shared" si="38"/>
        <v>1178</v>
      </c>
      <c r="D1188" s="19" t="str">
        <f>IF(C1188&gt;MAX(БЮДЖЕТ!$C:$C),"",INDEX(БЮДЖЕТ!$P$11:$P$9415,C1188))</f>
        <v/>
      </c>
      <c r="E1188" s="22">
        <f>IF(D1188="",0,IF(COUNTIF(БЮДЖЕТ!$P:$P,D1188)=1,0,1))</f>
        <v>0</v>
      </c>
      <c r="F1188" s="19" t="str">
        <f>IF($D1188="","",INDEX(БЮДЖЕТ!$N:$N,SUMIFS(БЮДЖЕТ!$B:$B,БЮДЖЕТ!$P:$P,$D1188)))</f>
        <v/>
      </c>
      <c r="G1188" s="19" t="str">
        <f>IF($D1188="","",INDEX(БЮДЖЕТ!$X:$X,SUMIFS(БЮДЖЕТ!$B:$B,БЮДЖЕТ!$P:$P,$D1188)))</f>
        <v/>
      </c>
      <c r="H1188" s="36"/>
      <c r="I1188" s="30">
        <f>IF(D1188="",0,IF(G1188=ФИО!$Q$8,0,SUM(р_дни!$J:$J))+SUMIFS(факт_операции!$L:$L,факт_операции!$D:$D,D1188,факт_операции!$I:$I,операции!$F$8)-SUMIFS(факт_операции!$L:$L,факт_операции!$D:$D,D1188,факт_операции!$I:$I,операции!$F$9)+SUMIFS(факт_операции!$L:$L,факт_операции!$D:$D,D1188,факт_операции!$I:$I,операции!$F$10)-SUMIFS(факт_операции!$L:$L,факт_операции!$D:$D,D1188,факт_операции!$I:$I,операции!$F$11))</f>
        <v>0</v>
      </c>
      <c r="J1188" s="48">
        <f>ROUND(IF(D1188="",0,IF(SUM(р_дни!$J:$J)=0,0,(SUMIFS(БЮДЖЕТ!$V:$V,БЮДЖЕТ!$P:$P,$D1188)*IF(G1188=ФИО!$Q$8,0,SUM(р_дни!$J:$J))+SUMIFS(факт_операции!$Q:$Q,факт_операции!$D:$D,$D1188)*1000)/SUM(р_дни!$J:$J)))/100,0)*100</f>
        <v>0</v>
      </c>
      <c r="K1188" s="48">
        <f>IF(D1188="",0,SUMIFS(факт_операции!$O:$O,факт_операции!$D:$D,D1188)-IF(SUMIFS(факт_операции!$Q:$Q,факт_операции!$D:$D,D1188)&lt;&gt;0,SUMIFS(факт_операции!$O:$O,факт_операции!$D:$D,D1188,факт_операции!$N:$N,операции!$H$11),0))</f>
        <v>0</v>
      </c>
      <c r="L1188" s="48">
        <f>IF(D1188="",0,SUMIFS(факт_операции!$T:$T,факт_операции!$D:$D,D1188))</f>
        <v>0</v>
      </c>
      <c r="M1188" s="86">
        <f t="shared" si="37"/>
        <v>0</v>
      </c>
      <c r="N1188" s="36"/>
      <c r="O1188" s="92"/>
      <c r="P1188" s="96"/>
    </row>
    <row r="1189" spans="1:16" x14ac:dyDescent="0.25">
      <c r="A1189" s="1"/>
      <c r="B1189" s="1"/>
      <c r="C1189" s="5">
        <f t="shared" si="38"/>
        <v>1179</v>
      </c>
      <c r="D1189" s="19" t="str">
        <f>IF(C1189&gt;MAX(БЮДЖЕТ!$C:$C),"",INDEX(БЮДЖЕТ!$P$11:$P$9415,C1189))</f>
        <v/>
      </c>
      <c r="E1189" s="22">
        <f>IF(D1189="",0,IF(COUNTIF(БЮДЖЕТ!$P:$P,D1189)=1,0,1))</f>
        <v>0</v>
      </c>
      <c r="F1189" s="19" t="str">
        <f>IF($D1189="","",INDEX(БЮДЖЕТ!$N:$N,SUMIFS(БЮДЖЕТ!$B:$B,БЮДЖЕТ!$P:$P,$D1189)))</f>
        <v/>
      </c>
      <c r="G1189" s="19" t="str">
        <f>IF($D1189="","",INDEX(БЮДЖЕТ!$X:$X,SUMIFS(БЮДЖЕТ!$B:$B,БЮДЖЕТ!$P:$P,$D1189)))</f>
        <v/>
      </c>
      <c r="H1189" s="36"/>
      <c r="I1189" s="30">
        <f>IF(D1189="",0,IF(G1189=ФИО!$Q$8,0,SUM(р_дни!$J:$J))+SUMIFS(факт_операции!$L:$L,факт_операции!$D:$D,D1189,факт_операции!$I:$I,операции!$F$8)-SUMIFS(факт_операции!$L:$L,факт_операции!$D:$D,D1189,факт_операции!$I:$I,операции!$F$9)+SUMIFS(факт_операции!$L:$L,факт_операции!$D:$D,D1189,факт_операции!$I:$I,операции!$F$10)-SUMIFS(факт_операции!$L:$L,факт_операции!$D:$D,D1189,факт_операции!$I:$I,операции!$F$11))</f>
        <v>0</v>
      </c>
      <c r="J1189" s="48">
        <f>ROUND(IF(D1189="",0,IF(SUM(р_дни!$J:$J)=0,0,(SUMIFS(БЮДЖЕТ!$V:$V,БЮДЖЕТ!$P:$P,$D1189)*IF(G1189=ФИО!$Q$8,0,SUM(р_дни!$J:$J))+SUMIFS(факт_операции!$Q:$Q,факт_операции!$D:$D,$D1189)*1000)/SUM(р_дни!$J:$J)))/100,0)*100</f>
        <v>0</v>
      </c>
      <c r="K1189" s="48">
        <f>IF(D1189="",0,SUMIFS(факт_операции!$O:$O,факт_операции!$D:$D,D1189)-IF(SUMIFS(факт_операции!$Q:$Q,факт_операции!$D:$D,D1189)&lt;&gt;0,SUMIFS(факт_операции!$O:$O,факт_операции!$D:$D,D1189,факт_операции!$N:$N,операции!$H$11),0))</f>
        <v>0</v>
      </c>
      <c r="L1189" s="48">
        <f>IF(D1189="",0,SUMIFS(факт_операции!$T:$T,факт_операции!$D:$D,D1189))</f>
        <v>0</v>
      </c>
      <c r="M1189" s="86">
        <f t="shared" si="37"/>
        <v>0</v>
      </c>
      <c r="N1189" s="36"/>
      <c r="O1189" s="92"/>
      <c r="P1189" s="96"/>
    </row>
    <row r="1190" spans="1:16" x14ac:dyDescent="0.25">
      <c r="A1190" s="1"/>
      <c r="B1190" s="1"/>
      <c r="C1190" s="5">
        <f t="shared" si="38"/>
        <v>1180</v>
      </c>
      <c r="D1190" s="19" t="str">
        <f>IF(C1190&gt;MAX(БЮДЖЕТ!$C:$C),"",INDEX(БЮДЖЕТ!$P$11:$P$9415,C1190))</f>
        <v/>
      </c>
      <c r="E1190" s="22">
        <f>IF(D1190="",0,IF(COUNTIF(БЮДЖЕТ!$P:$P,D1190)=1,0,1))</f>
        <v>0</v>
      </c>
      <c r="F1190" s="19" t="str">
        <f>IF($D1190="","",INDEX(БЮДЖЕТ!$N:$N,SUMIFS(БЮДЖЕТ!$B:$B,БЮДЖЕТ!$P:$P,$D1190)))</f>
        <v/>
      </c>
      <c r="G1190" s="19" t="str">
        <f>IF($D1190="","",INDEX(БЮДЖЕТ!$X:$X,SUMIFS(БЮДЖЕТ!$B:$B,БЮДЖЕТ!$P:$P,$D1190)))</f>
        <v/>
      </c>
      <c r="H1190" s="36"/>
      <c r="I1190" s="30">
        <f>IF(D1190="",0,IF(G1190=ФИО!$Q$8,0,SUM(р_дни!$J:$J))+SUMIFS(факт_операции!$L:$L,факт_операции!$D:$D,D1190,факт_операции!$I:$I,операции!$F$8)-SUMIFS(факт_операции!$L:$L,факт_операции!$D:$D,D1190,факт_операции!$I:$I,операции!$F$9)+SUMIFS(факт_операции!$L:$L,факт_операции!$D:$D,D1190,факт_операции!$I:$I,операции!$F$10)-SUMIFS(факт_операции!$L:$L,факт_операции!$D:$D,D1190,факт_операции!$I:$I,операции!$F$11))</f>
        <v>0</v>
      </c>
      <c r="J1190" s="48">
        <f>ROUND(IF(D1190="",0,IF(SUM(р_дни!$J:$J)=0,0,(SUMIFS(БЮДЖЕТ!$V:$V,БЮДЖЕТ!$P:$P,$D1190)*IF(G1190=ФИО!$Q$8,0,SUM(р_дни!$J:$J))+SUMIFS(факт_операции!$Q:$Q,факт_операции!$D:$D,$D1190)*1000)/SUM(р_дни!$J:$J)))/100,0)*100</f>
        <v>0</v>
      </c>
      <c r="K1190" s="48">
        <f>IF(D1190="",0,SUMIFS(факт_операции!$O:$O,факт_операции!$D:$D,D1190)-IF(SUMIFS(факт_операции!$Q:$Q,факт_операции!$D:$D,D1190)&lt;&gt;0,SUMIFS(факт_операции!$O:$O,факт_операции!$D:$D,D1190,факт_операции!$N:$N,операции!$H$11),0))</f>
        <v>0</v>
      </c>
      <c r="L1190" s="48">
        <f>IF(D1190="",0,SUMIFS(факт_операции!$T:$T,факт_операции!$D:$D,D1190))</f>
        <v>0</v>
      </c>
      <c r="M1190" s="86">
        <f t="shared" si="37"/>
        <v>0</v>
      </c>
      <c r="N1190" s="36"/>
      <c r="O1190" s="92"/>
      <c r="P1190" s="96"/>
    </row>
    <row r="1191" spans="1:16" x14ac:dyDescent="0.25">
      <c r="A1191" s="1"/>
      <c r="B1191" s="1"/>
      <c r="C1191" s="5">
        <f t="shared" si="38"/>
        <v>1181</v>
      </c>
      <c r="D1191" s="19" t="str">
        <f>IF(C1191&gt;MAX(БЮДЖЕТ!$C:$C),"",INDEX(БЮДЖЕТ!$P$11:$P$9415,C1191))</f>
        <v/>
      </c>
      <c r="E1191" s="22">
        <f>IF(D1191="",0,IF(COUNTIF(БЮДЖЕТ!$P:$P,D1191)=1,0,1))</f>
        <v>0</v>
      </c>
      <c r="F1191" s="19" t="str">
        <f>IF($D1191="","",INDEX(БЮДЖЕТ!$N:$N,SUMIFS(БЮДЖЕТ!$B:$B,БЮДЖЕТ!$P:$P,$D1191)))</f>
        <v/>
      </c>
      <c r="G1191" s="19" t="str">
        <f>IF($D1191="","",INDEX(БЮДЖЕТ!$X:$X,SUMIFS(БЮДЖЕТ!$B:$B,БЮДЖЕТ!$P:$P,$D1191)))</f>
        <v/>
      </c>
      <c r="H1191" s="36"/>
      <c r="I1191" s="30">
        <f>IF(D1191="",0,IF(G1191=ФИО!$Q$8,0,SUM(р_дни!$J:$J))+SUMIFS(факт_операции!$L:$L,факт_операции!$D:$D,D1191,факт_операции!$I:$I,операции!$F$8)-SUMIFS(факт_операции!$L:$L,факт_операции!$D:$D,D1191,факт_операции!$I:$I,операции!$F$9)+SUMIFS(факт_операции!$L:$L,факт_операции!$D:$D,D1191,факт_операции!$I:$I,операции!$F$10)-SUMIFS(факт_операции!$L:$L,факт_операции!$D:$D,D1191,факт_операции!$I:$I,операции!$F$11))</f>
        <v>0</v>
      </c>
      <c r="J1191" s="48">
        <f>ROUND(IF(D1191="",0,IF(SUM(р_дни!$J:$J)=0,0,(SUMIFS(БЮДЖЕТ!$V:$V,БЮДЖЕТ!$P:$P,$D1191)*IF(G1191=ФИО!$Q$8,0,SUM(р_дни!$J:$J))+SUMIFS(факт_операции!$Q:$Q,факт_операции!$D:$D,$D1191)*1000)/SUM(р_дни!$J:$J)))/100,0)*100</f>
        <v>0</v>
      </c>
      <c r="K1191" s="48">
        <f>IF(D1191="",0,SUMIFS(факт_операции!$O:$O,факт_операции!$D:$D,D1191)-IF(SUMIFS(факт_операции!$Q:$Q,факт_операции!$D:$D,D1191)&lt;&gt;0,SUMIFS(факт_операции!$O:$O,факт_операции!$D:$D,D1191,факт_операции!$N:$N,операции!$H$11),0))</f>
        <v>0</v>
      </c>
      <c r="L1191" s="48">
        <f>IF(D1191="",0,SUMIFS(факт_операции!$T:$T,факт_операции!$D:$D,D1191))</f>
        <v>0</v>
      </c>
      <c r="M1191" s="86">
        <f t="shared" si="37"/>
        <v>0</v>
      </c>
      <c r="N1191" s="36"/>
      <c r="O1191" s="92"/>
      <c r="P1191" s="96"/>
    </row>
    <row r="1192" spans="1:16" x14ac:dyDescent="0.25">
      <c r="A1192" s="1"/>
      <c r="B1192" s="1"/>
      <c r="C1192" s="5">
        <f t="shared" si="38"/>
        <v>1182</v>
      </c>
      <c r="D1192" s="19" t="str">
        <f>IF(C1192&gt;MAX(БЮДЖЕТ!$C:$C),"",INDEX(БЮДЖЕТ!$P$11:$P$9415,C1192))</f>
        <v/>
      </c>
      <c r="E1192" s="22">
        <f>IF(D1192="",0,IF(COUNTIF(БЮДЖЕТ!$P:$P,D1192)=1,0,1))</f>
        <v>0</v>
      </c>
      <c r="F1192" s="19" t="str">
        <f>IF($D1192="","",INDEX(БЮДЖЕТ!$N:$N,SUMIFS(БЮДЖЕТ!$B:$B,БЮДЖЕТ!$P:$P,$D1192)))</f>
        <v/>
      </c>
      <c r="G1192" s="19" t="str">
        <f>IF($D1192="","",INDEX(БЮДЖЕТ!$X:$X,SUMIFS(БЮДЖЕТ!$B:$B,БЮДЖЕТ!$P:$P,$D1192)))</f>
        <v/>
      </c>
      <c r="H1192" s="36"/>
      <c r="I1192" s="30">
        <f>IF(D1192="",0,IF(G1192=ФИО!$Q$8,0,SUM(р_дни!$J:$J))+SUMIFS(факт_операции!$L:$L,факт_операции!$D:$D,D1192,факт_операции!$I:$I,операции!$F$8)-SUMIFS(факт_операции!$L:$L,факт_операции!$D:$D,D1192,факт_операции!$I:$I,операции!$F$9)+SUMIFS(факт_операции!$L:$L,факт_операции!$D:$D,D1192,факт_операции!$I:$I,операции!$F$10)-SUMIFS(факт_операции!$L:$L,факт_операции!$D:$D,D1192,факт_операции!$I:$I,операции!$F$11))</f>
        <v>0</v>
      </c>
      <c r="J1192" s="48">
        <f>ROUND(IF(D1192="",0,IF(SUM(р_дни!$J:$J)=0,0,(SUMIFS(БЮДЖЕТ!$V:$V,БЮДЖЕТ!$P:$P,$D1192)*IF(G1192=ФИО!$Q$8,0,SUM(р_дни!$J:$J))+SUMIFS(факт_операции!$Q:$Q,факт_операции!$D:$D,$D1192)*1000)/SUM(р_дни!$J:$J)))/100,0)*100</f>
        <v>0</v>
      </c>
      <c r="K1192" s="48">
        <f>IF(D1192="",0,SUMIFS(факт_операции!$O:$O,факт_операции!$D:$D,D1192)-IF(SUMIFS(факт_операции!$Q:$Q,факт_операции!$D:$D,D1192)&lt;&gt;0,SUMIFS(факт_операции!$O:$O,факт_операции!$D:$D,D1192,факт_операции!$N:$N,операции!$H$11),0))</f>
        <v>0</v>
      </c>
      <c r="L1192" s="48">
        <f>IF(D1192="",0,SUMIFS(факт_операции!$T:$T,факт_операции!$D:$D,D1192))</f>
        <v>0</v>
      </c>
      <c r="M1192" s="86">
        <f t="shared" si="37"/>
        <v>0</v>
      </c>
      <c r="N1192" s="36"/>
      <c r="O1192" s="92"/>
      <c r="P1192" s="96"/>
    </row>
    <row r="1193" spans="1:16" x14ac:dyDescent="0.25">
      <c r="A1193" s="1"/>
      <c r="B1193" s="1"/>
      <c r="C1193" s="5">
        <f t="shared" si="38"/>
        <v>1183</v>
      </c>
      <c r="D1193" s="19" t="str">
        <f>IF(C1193&gt;MAX(БЮДЖЕТ!$C:$C),"",INDEX(БЮДЖЕТ!$P$11:$P$9415,C1193))</f>
        <v/>
      </c>
      <c r="E1193" s="22">
        <f>IF(D1193="",0,IF(COUNTIF(БЮДЖЕТ!$P:$P,D1193)=1,0,1))</f>
        <v>0</v>
      </c>
      <c r="F1193" s="19" t="str">
        <f>IF($D1193="","",INDEX(БЮДЖЕТ!$N:$N,SUMIFS(БЮДЖЕТ!$B:$B,БЮДЖЕТ!$P:$P,$D1193)))</f>
        <v/>
      </c>
      <c r="G1193" s="19" t="str">
        <f>IF($D1193="","",INDEX(БЮДЖЕТ!$X:$X,SUMIFS(БЮДЖЕТ!$B:$B,БЮДЖЕТ!$P:$P,$D1193)))</f>
        <v/>
      </c>
      <c r="H1193" s="36"/>
      <c r="I1193" s="30">
        <f>IF(D1193="",0,IF(G1193=ФИО!$Q$8,0,SUM(р_дни!$J:$J))+SUMIFS(факт_операции!$L:$L,факт_операции!$D:$D,D1193,факт_операции!$I:$I,операции!$F$8)-SUMIFS(факт_операции!$L:$L,факт_операции!$D:$D,D1193,факт_операции!$I:$I,операции!$F$9)+SUMIFS(факт_операции!$L:$L,факт_операции!$D:$D,D1193,факт_операции!$I:$I,операции!$F$10)-SUMIFS(факт_операции!$L:$L,факт_операции!$D:$D,D1193,факт_операции!$I:$I,операции!$F$11))</f>
        <v>0</v>
      </c>
      <c r="J1193" s="48">
        <f>ROUND(IF(D1193="",0,IF(SUM(р_дни!$J:$J)=0,0,(SUMIFS(БЮДЖЕТ!$V:$V,БЮДЖЕТ!$P:$P,$D1193)*IF(G1193=ФИО!$Q$8,0,SUM(р_дни!$J:$J))+SUMIFS(факт_операции!$Q:$Q,факт_операции!$D:$D,$D1193)*1000)/SUM(р_дни!$J:$J)))/100,0)*100</f>
        <v>0</v>
      </c>
      <c r="K1193" s="48">
        <f>IF(D1193="",0,SUMIFS(факт_операции!$O:$O,факт_операции!$D:$D,D1193)-IF(SUMIFS(факт_операции!$Q:$Q,факт_операции!$D:$D,D1193)&lt;&gt;0,SUMIFS(факт_операции!$O:$O,факт_операции!$D:$D,D1193,факт_операции!$N:$N,операции!$H$11),0))</f>
        <v>0</v>
      </c>
      <c r="L1193" s="48">
        <f>IF(D1193="",0,SUMIFS(факт_операции!$T:$T,факт_операции!$D:$D,D1193))</f>
        <v>0</v>
      </c>
      <c r="M1193" s="86">
        <f t="shared" si="37"/>
        <v>0</v>
      </c>
      <c r="N1193" s="36"/>
      <c r="O1193" s="92"/>
      <c r="P1193" s="96"/>
    </row>
    <row r="1194" spans="1:16" x14ac:dyDescent="0.25">
      <c r="A1194" s="1"/>
      <c r="B1194" s="1"/>
      <c r="C1194" s="5">
        <f t="shared" si="38"/>
        <v>1184</v>
      </c>
      <c r="D1194" s="19" t="str">
        <f>IF(C1194&gt;MAX(БЮДЖЕТ!$C:$C),"",INDEX(БЮДЖЕТ!$P$11:$P$9415,C1194))</f>
        <v/>
      </c>
      <c r="E1194" s="22">
        <f>IF(D1194="",0,IF(COUNTIF(БЮДЖЕТ!$P:$P,D1194)=1,0,1))</f>
        <v>0</v>
      </c>
      <c r="F1194" s="19" t="str">
        <f>IF($D1194="","",INDEX(БЮДЖЕТ!$N:$N,SUMIFS(БЮДЖЕТ!$B:$B,БЮДЖЕТ!$P:$P,$D1194)))</f>
        <v/>
      </c>
      <c r="G1194" s="19" t="str">
        <f>IF($D1194="","",INDEX(БЮДЖЕТ!$X:$X,SUMIFS(БЮДЖЕТ!$B:$B,БЮДЖЕТ!$P:$P,$D1194)))</f>
        <v/>
      </c>
      <c r="H1194" s="36"/>
      <c r="I1194" s="30">
        <f>IF(D1194="",0,IF(G1194=ФИО!$Q$8,0,SUM(р_дни!$J:$J))+SUMIFS(факт_операции!$L:$L,факт_операции!$D:$D,D1194,факт_операции!$I:$I,операции!$F$8)-SUMIFS(факт_операции!$L:$L,факт_операции!$D:$D,D1194,факт_операции!$I:$I,операции!$F$9)+SUMIFS(факт_операции!$L:$L,факт_операции!$D:$D,D1194,факт_операции!$I:$I,операции!$F$10)-SUMIFS(факт_операции!$L:$L,факт_операции!$D:$D,D1194,факт_операции!$I:$I,операции!$F$11))</f>
        <v>0</v>
      </c>
      <c r="J1194" s="48">
        <f>ROUND(IF(D1194="",0,IF(SUM(р_дни!$J:$J)=0,0,(SUMIFS(БЮДЖЕТ!$V:$V,БЮДЖЕТ!$P:$P,$D1194)*IF(G1194=ФИО!$Q$8,0,SUM(р_дни!$J:$J))+SUMIFS(факт_операции!$Q:$Q,факт_операции!$D:$D,$D1194)*1000)/SUM(р_дни!$J:$J)))/100,0)*100</f>
        <v>0</v>
      </c>
      <c r="K1194" s="48">
        <f>IF(D1194="",0,SUMIFS(факт_операции!$O:$O,факт_операции!$D:$D,D1194)-IF(SUMIFS(факт_операции!$Q:$Q,факт_операции!$D:$D,D1194)&lt;&gt;0,SUMIFS(факт_операции!$O:$O,факт_операции!$D:$D,D1194,факт_операции!$N:$N,операции!$H$11),0))</f>
        <v>0</v>
      </c>
      <c r="L1194" s="48">
        <f>IF(D1194="",0,SUMIFS(факт_операции!$T:$T,факт_операции!$D:$D,D1194))</f>
        <v>0</v>
      </c>
      <c r="M1194" s="86">
        <f t="shared" si="37"/>
        <v>0</v>
      </c>
      <c r="N1194" s="36"/>
      <c r="O1194" s="92"/>
      <c r="P1194" s="96"/>
    </row>
    <row r="1195" spans="1:16" x14ac:dyDescent="0.25">
      <c r="A1195" s="1"/>
      <c r="B1195" s="1"/>
      <c r="C1195" s="5">
        <f t="shared" si="38"/>
        <v>1185</v>
      </c>
      <c r="D1195" s="19" t="str">
        <f>IF(C1195&gt;MAX(БЮДЖЕТ!$C:$C),"",INDEX(БЮДЖЕТ!$P$11:$P$9415,C1195))</f>
        <v/>
      </c>
      <c r="E1195" s="22">
        <f>IF(D1195="",0,IF(COUNTIF(БЮДЖЕТ!$P:$P,D1195)=1,0,1))</f>
        <v>0</v>
      </c>
      <c r="F1195" s="19" t="str">
        <f>IF($D1195="","",INDEX(БЮДЖЕТ!$N:$N,SUMIFS(БЮДЖЕТ!$B:$B,БЮДЖЕТ!$P:$P,$D1195)))</f>
        <v/>
      </c>
      <c r="G1195" s="19" t="str">
        <f>IF($D1195="","",INDEX(БЮДЖЕТ!$X:$X,SUMIFS(БЮДЖЕТ!$B:$B,БЮДЖЕТ!$P:$P,$D1195)))</f>
        <v/>
      </c>
      <c r="H1195" s="36"/>
      <c r="I1195" s="30">
        <f>IF(D1195="",0,IF(G1195=ФИО!$Q$8,0,SUM(р_дни!$J:$J))+SUMIFS(факт_операции!$L:$L,факт_операции!$D:$D,D1195,факт_операции!$I:$I,операции!$F$8)-SUMIFS(факт_операции!$L:$L,факт_операции!$D:$D,D1195,факт_операции!$I:$I,операции!$F$9)+SUMIFS(факт_операции!$L:$L,факт_операции!$D:$D,D1195,факт_операции!$I:$I,операции!$F$10)-SUMIFS(факт_операции!$L:$L,факт_операции!$D:$D,D1195,факт_операции!$I:$I,операции!$F$11))</f>
        <v>0</v>
      </c>
      <c r="J1195" s="48">
        <f>ROUND(IF(D1195="",0,IF(SUM(р_дни!$J:$J)=0,0,(SUMIFS(БЮДЖЕТ!$V:$V,БЮДЖЕТ!$P:$P,$D1195)*IF(G1195=ФИО!$Q$8,0,SUM(р_дни!$J:$J))+SUMIFS(факт_операции!$Q:$Q,факт_операции!$D:$D,$D1195)*1000)/SUM(р_дни!$J:$J)))/100,0)*100</f>
        <v>0</v>
      </c>
      <c r="K1195" s="48">
        <f>IF(D1195="",0,SUMIFS(факт_операции!$O:$O,факт_операции!$D:$D,D1195)-IF(SUMIFS(факт_операции!$Q:$Q,факт_операции!$D:$D,D1195)&lt;&gt;0,SUMIFS(факт_операции!$O:$O,факт_операции!$D:$D,D1195,факт_операции!$N:$N,операции!$H$11),0))</f>
        <v>0</v>
      </c>
      <c r="L1195" s="48">
        <f>IF(D1195="",0,SUMIFS(факт_операции!$T:$T,факт_операции!$D:$D,D1195))</f>
        <v>0</v>
      </c>
      <c r="M1195" s="86">
        <f t="shared" si="37"/>
        <v>0</v>
      </c>
      <c r="N1195" s="36"/>
      <c r="O1195" s="92"/>
      <c r="P1195" s="96"/>
    </row>
    <row r="1196" spans="1:16" x14ac:dyDescent="0.25">
      <c r="A1196" s="1"/>
      <c r="B1196" s="1"/>
      <c r="C1196" s="5">
        <f t="shared" si="38"/>
        <v>1186</v>
      </c>
      <c r="D1196" s="19" t="str">
        <f>IF(C1196&gt;MAX(БЮДЖЕТ!$C:$C),"",INDEX(БЮДЖЕТ!$P$11:$P$9415,C1196))</f>
        <v/>
      </c>
      <c r="E1196" s="22">
        <f>IF(D1196="",0,IF(COUNTIF(БЮДЖЕТ!$P:$P,D1196)=1,0,1))</f>
        <v>0</v>
      </c>
      <c r="F1196" s="19" t="str">
        <f>IF($D1196="","",INDEX(БЮДЖЕТ!$N:$N,SUMIFS(БЮДЖЕТ!$B:$B,БЮДЖЕТ!$P:$P,$D1196)))</f>
        <v/>
      </c>
      <c r="G1196" s="19" t="str">
        <f>IF($D1196="","",INDEX(БЮДЖЕТ!$X:$X,SUMIFS(БЮДЖЕТ!$B:$B,БЮДЖЕТ!$P:$P,$D1196)))</f>
        <v/>
      </c>
      <c r="H1196" s="36"/>
      <c r="I1196" s="30">
        <f>IF(D1196="",0,IF(G1196=ФИО!$Q$8,0,SUM(р_дни!$J:$J))+SUMIFS(факт_операции!$L:$L,факт_операции!$D:$D,D1196,факт_операции!$I:$I,операции!$F$8)-SUMIFS(факт_операции!$L:$L,факт_операции!$D:$D,D1196,факт_операции!$I:$I,операции!$F$9)+SUMIFS(факт_операции!$L:$L,факт_операции!$D:$D,D1196,факт_операции!$I:$I,операции!$F$10)-SUMIFS(факт_операции!$L:$L,факт_операции!$D:$D,D1196,факт_операции!$I:$I,операции!$F$11))</f>
        <v>0</v>
      </c>
      <c r="J1196" s="48">
        <f>ROUND(IF(D1196="",0,IF(SUM(р_дни!$J:$J)=0,0,(SUMIFS(БЮДЖЕТ!$V:$V,БЮДЖЕТ!$P:$P,$D1196)*IF(G1196=ФИО!$Q$8,0,SUM(р_дни!$J:$J))+SUMIFS(факт_операции!$Q:$Q,факт_операции!$D:$D,$D1196)*1000)/SUM(р_дни!$J:$J)))/100,0)*100</f>
        <v>0</v>
      </c>
      <c r="K1196" s="48">
        <f>IF(D1196="",0,SUMIFS(факт_операции!$O:$O,факт_операции!$D:$D,D1196)-IF(SUMIFS(факт_операции!$Q:$Q,факт_операции!$D:$D,D1196)&lt;&gt;0,SUMIFS(факт_операции!$O:$O,факт_операции!$D:$D,D1196,факт_операции!$N:$N,операции!$H$11),0))</f>
        <v>0</v>
      </c>
      <c r="L1196" s="48">
        <f>IF(D1196="",0,SUMIFS(факт_операции!$T:$T,факт_операции!$D:$D,D1196))</f>
        <v>0</v>
      </c>
      <c r="M1196" s="86">
        <f t="shared" si="37"/>
        <v>0</v>
      </c>
      <c r="N1196" s="36"/>
      <c r="O1196" s="92"/>
      <c r="P1196" s="96"/>
    </row>
    <row r="1197" spans="1:16" x14ac:dyDescent="0.25">
      <c r="A1197" s="1"/>
      <c r="B1197" s="1"/>
      <c r="C1197" s="5">
        <f t="shared" si="38"/>
        <v>1187</v>
      </c>
      <c r="D1197" s="19" t="str">
        <f>IF(C1197&gt;MAX(БЮДЖЕТ!$C:$C),"",INDEX(БЮДЖЕТ!$P$11:$P$9415,C1197))</f>
        <v/>
      </c>
      <c r="E1197" s="22">
        <f>IF(D1197="",0,IF(COUNTIF(БЮДЖЕТ!$P:$P,D1197)=1,0,1))</f>
        <v>0</v>
      </c>
      <c r="F1197" s="19" t="str">
        <f>IF($D1197="","",INDEX(БЮДЖЕТ!$N:$N,SUMIFS(БЮДЖЕТ!$B:$B,БЮДЖЕТ!$P:$P,$D1197)))</f>
        <v/>
      </c>
      <c r="G1197" s="19" t="str">
        <f>IF($D1197="","",INDEX(БЮДЖЕТ!$X:$X,SUMIFS(БЮДЖЕТ!$B:$B,БЮДЖЕТ!$P:$P,$D1197)))</f>
        <v/>
      </c>
      <c r="H1197" s="36"/>
      <c r="I1197" s="30">
        <f>IF(D1197="",0,IF(G1197=ФИО!$Q$8,0,SUM(р_дни!$J:$J))+SUMIFS(факт_операции!$L:$L,факт_операции!$D:$D,D1197,факт_операции!$I:$I,операции!$F$8)-SUMIFS(факт_операции!$L:$L,факт_операции!$D:$D,D1197,факт_операции!$I:$I,операции!$F$9)+SUMIFS(факт_операции!$L:$L,факт_операции!$D:$D,D1197,факт_операции!$I:$I,операции!$F$10)-SUMIFS(факт_операции!$L:$L,факт_операции!$D:$D,D1197,факт_операции!$I:$I,операции!$F$11))</f>
        <v>0</v>
      </c>
      <c r="J1197" s="48">
        <f>ROUND(IF(D1197="",0,IF(SUM(р_дни!$J:$J)=0,0,(SUMIFS(БЮДЖЕТ!$V:$V,БЮДЖЕТ!$P:$P,$D1197)*IF(G1197=ФИО!$Q$8,0,SUM(р_дни!$J:$J))+SUMIFS(факт_операции!$Q:$Q,факт_операции!$D:$D,$D1197)*1000)/SUM(р_дни!$J:$J)))/100,0)*100</f>
        <v>0</v>
      </c>
      <c r="K1197" s="48">
        <f>IF(D1197="",0,SUMIFS(факт_операции!$O:$O,факт_операции!$D:$D,D1197)-IF(SUMIFS(факт_операции!$Q:$Q,факт_операции!$D:$D,D1197)&lt;&gt;0,SUMIFS(факт_операции!$O:$O,факт_операции!$D:$D,D1197,факт_операции!$N:$N,операции!$H$11),0))</f>
        <v>0</v>
      </c>
      <c r="L1197" s="48">
        <f>IF(D1197="",0,SUMIFS(факт_операции!$T:$T,факт_операции!$D:$D,D1197))</f>
        <v>0</v>
      </c>
      <c r="M1197" s="86">
        <f t="shared" si="37"/>
        <v>0</v>
      </c>
      <c r="N1197" s="36"/>
      <c r="O1197" s="92"/>
      <c r="P1197" s="96"/>
    </row>
    <row r="1198" spans="1:16" x14ac:dyDescent="0.25">
      <c r="A1198" s="1"/>
      <c r="B1198" s="1"/>
      <c r="C1198" s="5">
        <f t="shared" si="38"/>
        <v>1188</v>
      </c>
      <c r="D1198" s="19" t="str">
        <f>IF(C1198&gt;MAX(БЮДЖЕТ!$C:$C),"",INDEX(БЮДЖЕТ!$P$11:$P$9415,C1198))</f>
        <v/>
      </c>
      <c r="E1198" s="22">
        <f>IF(D1198="",0,IF(COUNTIF(БЮДЖЕТ!$P:$P,D1198)=1,0,1))</f>
        <v>0</v>
      </c>
      <c r="F1198" s="19" t="str">
        <f>IF($D1198="","",INDEX(БЮДЖЕТ!$N:$N,SUMIFS(БЮДЖЕТ!$B:$B,БЮДЖЕТ!$P:$P,$D1198)))</f>
        <v/>
      </c>
      <c r="G1198" s="19" t="str">
        <f>IF($D1198="","",INDEX(БЮДЖЕТ!$X:$X,SUMIFS(БЮДЖЕТ!$B:$B,БЮДЖЕТ!$P:$P,$D1198)))</f>
        <v/>
      </c>
      <c r="H1198" s="36"/>
      <c r="I1198" s="30">
        <f>IF(D1198="",0,IF(G1198=ФИО!$Q$8,0,SUM(р_дни!$J:$J))+SUMIFS(факт_операции!$L:$L,факт_операции!$D:$D,D1198,факт_операции!$I:$I,операции!$F$8)-SUMIFS(факт_операции!$L:$L,факт_операции!$D:$D,D1198,факт_операции!$I:$I,операции!$F$9)+SUMIFS(факт_операции!$L:$L,факт_операции!$D:$D,D1198,факт_операции!$I:$I,операции!$F$10)-SUMIFS(факт_операции!$L:$L,факт_операции!$D:$D,D1198,факт_операции!$I:$I,операции!$F$11))</f>
        <v>0</v>
      </c>
      <c r="J1198" s="48">
        <f>ROUND(IF(D1198="",0,IF(SUM(р_дни!$J:$J)=0,0,(SUMIFS(БЮДЖЕТ!$V:$V,БЮДЖЕТ!$P:$P,$D1198)*IF(G1198=ФИО!$Q$8,0,SUM(р_дни!$J:$J))+SUMIFS(факт_операции!$Q:$Q,факт_операции!$D:$D,$D1198)*1000)/SUM(р_дни!$J:$J)))/100,0)*100</f>
        <v>0</v>
      </c>
      <c r="K1198" s="48">
        <f>IF(D1198="",0,SUMIFS(факт_операции!$O:$O,факт_операции!$D:$D,D1198)-IF(SUMIFS(факт_операции!$Q:$Q,факт_операции!$D:$D,D1198)&lt;&gt;0,SUMIFS(факт_операции!$O:$O,факт_операции!$D:$D,D1198,факт_операции!$N:$N,операции!$H$11),0))</f>
        <v>0</v>
      </c>
      <c r="L1198" s="48">
        <f>IF(D1198="",0,SUMIFS(факт_операции!$T:$T,факт_операции!$D:$D,D1198))</f>
        <v>0</v>
      </c>
      <c r="M1198" s="86">
        <f t="shared" si="37"/>
        <v>0</v>
      </c>
      <c r="N1198" s="36"/>
      <c r="O1198" s="92"/>
      <c r="P1198" s="96"/>
    </row>
    <row r="1199" spans="1:16" x14ac:dyDescent="0.25">
      <c r="A1199" s="1"/>
      <c r="B1199" s="1"/>
      <c r="C1199" s="5">
        <f t="shared" si="38"/>
        <v>1189</v>
      </c>
      <c r="D1199" s="19" t="str">
        <f>IF(C1199&gt;MAX(БЮДЖЕТ!$C:$C),"",INDEX(БЮДЖЕТ!$P$11:$P$9415,C1199))</f>
        <v/>
      </c>
      <c r="E1199" s="22">
        <f>IF(D1199="",0,IF(COUNTIF(БЮДЖЕТ!$P:$P,D1199)=1,0,1))</f>
        <v>0</v>
      </c>
      <c r="F1199" s="19" t="str">
        <f>IF($D1199="","",INDEX(БЮДЖЕТ!$N:$N,SUMIFS(БЮДЖЕТ!$B:$B,БЮДЖЕТ!$P:$P,$D1199)))</f>
        <v/>
      </c>
      <c r="G1199" s="19" t="str">
        <f>IF($D1199="","",INDEX(БЮДЖЕТ!$X:$X,SUMIFS(БЮДЖЕТ!$B:$B,БЮДЖЕТ!$P:$P,$D1199)))</f>
        <v/>
      </c>
      <c r="H1199" s="36"/>
      <c r="I1199" s="30">
        <f>IF(D1199="",0,IF(G1199=ФИО!$Q$8,0,SUM(р_дни!$J:$J))+SUMIFS(факт_операции!$L:$L,факт_операции!$D:$D,D1199,факт_операции!$I:$I,операции!$F$8)-SUMIFS(факт_операции!$L:$L,факт_операции!$D:$D,D1199,факт_операции!$I:$I,операции!$F$9)+SUMIFS(факт_операции!$L:$L,факт_операции!$D:$D,D1199,факт_операции!$I:$I,операции!$F$10)-SUMIFS(факт_операции!$L:$L,факт_операции!$D:$D,D1199,факт_операции!$I:$I,операции!$F$11))</f>
        <v>0</v>
      </c>
      <c r="J1199" s="48">
        <f>ROUND(IF(D1199="",0,IF(SUM(р_дни!$J:$J)=0,0,(SUMIFS(БЮДЖЕТ!$V:$V,БЮДЖЕТ!$P:$P,$D1199)*IF(G1199=ФИО!$Q$8,0,SUM(р_дни!$J:$J))+SUMIFS(факт_операции!$Q:$Q,факт_операции!$D:$D,$D1199)*1000)/SUM(р_дни!$J:$J)))/100,0)*100</f>
        <v>0</v>
      </c>
      <c r="K1199" s="48">
        <f>IF(D1199="",0,SUMIFS(факт_операции!$O:$O,факт_операции!$D:$D,D1199)-IF(SUMIFS(факт_операции!$Q:$Q,факт_операции!$D:$D,D1199)&lt;&gt;0,SUMIFS(факт_операции!$O:$O,факт_операции!$D:$D,D1199,факт_операции!$N:$N,операции!$H$11),0))</f>
        <v>0</v>
      </c>
      <c r="L1199" s="48">
        <f>IF(D1199="",0,SUMIFS(факт_операции!$T:$T,факт_операции!$D:$D,D1199))</f>
        <v>0</v>
      </c>
      <c r="M1199" s="86">
        <f t="shared" si="37"/>
        <v>0</v>
      </c>
      <c r="N1199" s="36"/>
      <c r="O1199" s="92"/>
      <c r="P1199" s="96"/>
    </row>
    <row r="1200" spans="1:16" x14ac:dyDescent="0.25">
      <c r="A1200" s="1"/>
      <c r="B1200" s="1"/>
      <c r="C1200" s="5">
        <f t="shared" si="38"/>
        <v>1190</v>
      </c>
      <c r="D1200" s="19" t="str">
        <f>IF(C1200&gt;MAX(БЮДЖЕТ!$C:$C),"",INDEX(БЮДЖЕТ!$P$11:$P$9415,C1200))</f>
        <v/>
      </c>
      <c r="E1200" s="22">
        <f>IF(D1200="",0,IF(COUNTIF(БЮДЖЕТ!$P:$P,D1200)=1,0,1))</f>
        <v>0</v>
      </c>
      <c r="F1200" s="19" t="str">
        <f>IF($D1200="","",INDEX(БЮДЖЕТ!$N:$N,SUMIFS(БЮДЖЕТ!$B:$B,БЮДЖЕТ!$P:$P,$D1200)))</f>
        <v/>
      </c>
      <c r="G1200" s="19" t="str">
        <f>IF($D1200="","",INDEX(БЮДЖЕТ!$X:$X,SUMIFS(БЮДЖЕТ!$B:$B,БЮДЖЕТ!$P:$P,$D1200)))</f>
        <v/>
      </c>
      <c r="H1200" s="36"/>
      <c r="I1200" s="30">
        <f>IF(D1200="",0,IF(G1200=ФИО!$Q$8,0,SUM(р_дни!$J:$J))+SUMIFS(факт_операции!$L:$L,факт_операции!$D:$D,D1200,факт_операции!$I:$I,операции!$F$8)-SUMIFS(факт_операции!$L:$L,факт_операции!$D:$D,D1200,факт_операции!$I:$I,операции!$F$9)+SUMIFS(факт_операции!$L:$L,факт_операции!$D:$D,D1200,факт_операции!$I:$I,операции!$F$10)-SUMIFS(факт_операции!$L:$L,факт_операции!$D:$D,D1200,факт_операции!$I:$I,операции!$F$11))</f>
        <v>0</v>
      </c>
      <c r="J1200" s="48">
        <f>ROUND(IF(D1200="",0,IF(SUM(р_дни!$J:$J)=0,0,(SUMIFS(БЮДЖЕТ!$V:$V,БЮДЖЕТ!$P:$P,$D1200)*IF(G1200=ФИО!$Q$8,0,SUM(р_дни!$J:$J))+SUMIFS(факт_операции!$Q:$Q,факт_операции!$D:$D,$D1200)*1000)/SUM(р_дни!$J:$J)))/100,0)*100</f>
        <v>0</v>
      </c>
      <c r="K1200" s="48">
        <f>IF(D1200="",0,SUMIFS(факт_операции!$O:$O,факт_операции!$D:$D,D1200)-IF(SUMIFS(факт_операции!$Q:$Q,факт_операции!$D:$D,D1200)&lt;&gt;0,SUMIFS(факт_операции!$O:$O,факт_операции!$D:$D,D1200,факт_операции!$N:$N,операции!$H$11),0))</f>
        <v>0</v>
      </c>
      <c r="L1200" s="48">
        <f>IF(D1200="",0,SUMIFS(факт_операции!$T:$T,факт_операции!$D:$D,D1200))</f>
        <v>0</v>
      </c>
      <c r="M1200" s="86">
        <f t="shared" si="37"/>
        <v>0</v>
      </c>
      <c r="N1200" s="36"/>
      <c r="O1200" s="92"/>
      <c r="P1200" s="96"/>
    </row>
    <row r="1201" spans="1:16" x14ac:dyDescent="0.25">
      <c r="A1201" s="1"/>
      <c r="B1201" s="1"/>
      <c r="C1201" s="5">
        <f t="shared" si="38"/>
        <v>1191</v>
      </c>
      <c r="D1201" s="19" t="str">
        <f>IF(C1201&gt;MAX(БЮДЖЕТ!$C:$C),"",INDEX(БЮДЖЕТ!$P$11:$P$9415,C1201))</f>
        <v/>
      </c>
      <c r="E1201" s="22">
        <f>IF(D1201="",0,IF(COUNTIF(БЮДЖЕТ!$P:$P,D1201)=1,0,1))</f>
        <v>0</v>
      </c>
      <c r="F1201" s="19" t="str">
        <f>IF($D1201="","",INDEX(БЮДЖЕТ!$N:$N,SUMIFS(БЮДЖЕТ!$B:$B,БЮДЖЕТ!$P:$P,$D1201)))</f>
        <v/>
      </c>
      <c r="G1201" s="19" t="str">
        <f>IF($D1201="","",INDEX(БЮДЖЕТ!$X:$X,SUMIFS(БЮДЖЕТ!$B:$B,БЮДЖЕТ!$P:$P,$D1201)))</f>
        <v/>
      </c>
      <c r="H1201" s="36"/>
      <c r="I1201" s="30">
        <f>IF(D1201="",0,IF(G1201=ФИО!$Q$8,0,SUM(р_дни!$J:$J))+SUMIFS(факт_операции!$L:$L,факт_операции!$D:$D,D1201,факт_операции!$I:$I,операции!$F$8)-SUMIFS(факт_операции!$L:$L,факт_операции!$D:$D,D1201,факт_операции!$I:$I,операции!$F$9)+SUMIFS(факт_операции!$L:$L,факт_операции!$D:$D,D1201,факт_операции!$I:$I,операции!$F$10)-SUMIFS(факт_операции!$L:$L,факт_операции!$D:$D,D1201,факт_операции!$I:$I,операции!$F$11))</f>
        <v>0</v>
      </c>
      <c r="J1201" s="48">
        <f>ROUND(IF(D1201="",0,IF(SUM(р_дни!$J:$J)=0,0,(SUMIFS(БЮДЖЕТ!$V:$V,БЮДЖЕТ!$P:$P,$D1201)*IF(G1201=ФИО!$Q$8,0,SUM(р_дни!$J:$J))+SUMIFS(факт_операции!$Q:$Q,факт_операции!$D:$D,$D1201)*1000)/SUM(р_дни!$J:$J)))/100,0)*100</f>
        <v>0</v>
      </c>
      <c r="K1201" s="48">
        <f>IF(D1201="",0,SUMIFS(факт_операции!$O:$O,факт_операции!$D:$D,D1201)-IF(SUMIFS(факт_операции!$Q:$Q,факт_операции!$D:$D,D1201)&lt;&gt;0,SUMIFS(факт_операции!$O:$O,факт_операции!$D:$D,D1201,факт_операции!$N:$N,операции!$H$11),0))</f>
        <v>0</v>
      </c>
      <c r="L1201" s="48">
        <f>IF(D1201="",0,SUMIFS(факт_операции!$T:$T,факт_операции!$D:$D,D1201))</f>
        <v>0</v>
      </c>
      <c r="M1201" s="86">
        <f t="shared" si="37"/>
        <v>0</v>
      </c>
      <c r="N1201" s="36"/>
      <c r="O1201" s="92"/>
      <c r="P1201" s="96"/>
    </row>
    <row r="1202" spans="1:16" x14ac:dyDescent="0.25">
      <c r="A1202" s="1"/>
      <c r="B1202" s="1"/>
      <c r="C1202" s="5">
        <f t="shared" si="38"/>
        <v>1192</v>
      </c>
      <c r="D1202" s="19" t="str">
        <f>IF(C1202&gt;MAX(БЮДЖЕТ!$C:$C),"",INDEX(БЮДЖЕТ!$P$11:$P$9415,C1202))</f>
        <v/>
      </c>
      <c r="E1202" s="22">
        <f>IF(D1202="",0,IF(COUNTIF(БЮДЖЕТ!$P:$P,D1202)=1,0,1))</f>
        <v>0</v>
      </c>
      <c r="F1202" s="19" t="str">
        <f>IF($D1202="","",INDEX(БЮДЖЕТ!$N:$N,SUMIFS(БЮДЖЕТ!$B:$B,БЮДЖЕТ!$P:$P,$D1202)))</f>
        <v/>
      </c>
      <c r="G1202" s="19" t="str">
        <f>IF($D1202="","",INDEX(БЮДЖЕТ!$X:$X,SUMIFS(БЮДЖЕТ!$B:$B,БЮДЖЕТ!$P:$P,$D1202)))</f>
        <v/>
      </c>
      <c r="H1202" s="36"/>
      <c r="I1202" s="30">
        <f>IF(D1202="",0,IF(G1202=ФИО!$Q$8,0,SUM(р_дни!$J:$J))+SUMIFS(факт_операции!$L:$L,факт_операции!$D:$D,D1202,факт_операции!$I:$I,операции!$F$8)-SUMIFS(факт_операции!$L:$L,факт_операции!$D:$D,D1202,факт_операции!$I:$I,операции!$F$9)+SUMIFS(факт_операции!$L:$L,факт_операции!$D:$D,D1202,факт_операции!$I:$I,операции!$F$10)-SUMIFS(факт_операции!$L:$L,факт_операции!$D:$D,D1202,факт_операции!$I:$I,операции!$F$11))</f>
        <v>0</v>
      </c>
      <c r="J1202" s="48">
        <f>ROUND(IF(D1202="",0,IF(SUM(р_дни!$J:$J)=0,0,(SUMIFS(БЮДЖЕТ!$V:$V,БЮДЖЕТ!$P:$P,$D1202)*IF(G1202=ФИО!$Q$8,0,SUM(р_дни!$J:$J))+SUMIFS(факт_операции!$Q:$Q,факт_операции!$D:$D,$D1202)*1000)/SUM(р_дни!$J:$J)))/100,0)*100</f>
        <v>0</v>
      </c>
      <c r="K1202" s="48">
        <f>IF(D1202="",0,SUMIFS(факт_операции!$O:$O,факт_операции!$D:$D,D1202)-IF(SUMIFS(факт_операции!$Q:$Q,факт_операции!$D:$D,D1202)&lt;&gt;0,SUMIFS(факт_операции!$O:$O,факт_операции!$D:$D,D1202,факт_операции!$N:$N,операции!$H$11),0))</f>
        <v>0</v>
      </c>
      <c r="L1202" s="48">
        <f>IF(D1202="",0,SUMIFS(факт_операции!$T:$T,факт_операции!$D:$D,D1202))</f>
        <v>0</v>
      </c>
      <c r="M1202" s="86">
        <f t="shared" si="37"/>
        <v>0</v>
      </c>
      <c r="N1202" s="36"/>
      <c r="O1202" s="92"/>
      <c r="P1202" s="96"/>
    </row>
    <row r="1203" spans="1:16" x14ac:dyDescent="0.25">
      <c r="A1203" s="1"/>
      <c r="B1203" s="1"/>
      <c r="C1203" s="5">
        <f t="shared" si="38"/>
        <v>1193</v>
      </c>
      <c r="D1203" s="19" t="str">
        <f>IF(C1203&gt;MAX(БЮДЖЕТ!$C:$C),"",INDEX(БЮДЖЕТ!$P$11:$P$9415,C1203))</f>
        <v/>
      </c>
      <c r="E1203" s="22">
        <f>IF(D1203="",0,IF(COUNTIF(БЮДЖЕТ!$P:$P,D1203)=1,0,1))</f>
        <v>0</v>
      </c>
      <c r="F1203" s="19" t="str">
        <f>IF($D1203="","",INDEX(БЮДЖЕТ!$N:$N,SUMIFS(БЮДЖЕТ!$B:$B,БЮДЖЕТ!$P:$P,$D1203)))</f>
        <v/>
      </c>
      <c r="G1203" s="19" t="str">
        <f>IF($D1203="","",INDEX(БЮДЖЕТ!$X:$X,SUMIFS(БЮДЖЕТ!$B:$B,БЮДЖЕТ!$P:$P,$D1203)))</f>
        <v/>
      </c>
      <c r="H1203" s="36"/>
      <c r="I1203" s="30">
        <f>IF(D1203="",0,IF(G1203=ФИО!$Q$8,0,SUM(р_дни!$J:$J))+SUMIFS(факт_операции!$L:$L,факт_операции!$D:$D,D1203,факт_операции!$I:$I,операции!$F$8)-SUMIFS(факт_операции!$L:$L,факт_операции!$D:$D,D1203,факт_операции!$I:$I,операции!$F$9)+SUMIFS(факт_операции!$L:$L,факт_операции!$D:$D,D1203,факт_операции!$I:$I,операции!$F$10)-SUMIFS(факт_операции!$L:$L,факт_операции!$D:$D,D1203,факт_операции!$I:$I,операции!$F$11))</f>
        <v>0</v>
      </c>
      <c r="J1203" s="48">
        <f>ROUND(IF(D1203="",0,IF(SUM(р_дни!$J:$J)=0,0,(SUMIFS(БЮДЖЕТ!$V:$V,БЮДЖЕТ!$P:$P,$D1203)*IF(G1203=ФИО!$Q$8,0,SUM(р_дни!$J:$J))+SUMIFS(факт_операции!$Q:$Q,факт_операции!$D:$D,$D1203)*1000)/SUM(р_дни!$J:$J)))/100,0)*100</f>
        <v>0</v>
      </c>
      <c r="K1203" s="48">
        <f>IF(D1203="",0,SUMIFS(факт_операции!$O:$O,факт_операции!$D:$D,D1203)-IF(SUMIFS(факт_операции!$Q:$Q,факт_операции!$D:$D,D1203)&lt;&gt;0,SUMIFS(факт_операции!$O:$O,факт_операции!$D:$D,D1203,факт_операции!$N:$N,операции!$H$11),0))</f>
        <v>0</v>
      </c>
      <c r="L1203" s="48">
        <f>IF(D1203="",0,SUMIFS(факт_операции!$T:$T,факт_операции!$D:$D,D1203))</f>
        <v>0</v>
      </c>
      <c r="M1203" s="86">
        <f t="shared" si="37"/>
        <v>0</v>
      </c>
      <c r="N1203" s="36"/>
      <c r="O1203" s="92"/>
      <c r="P1203" s="96"/>
    </row>
    <row r="1204" spans="1:16" x14ac:dyDescent="0.25">
      <c r="A1204" s="1"/>
      <c r="B1204" s="1"/>
      <c r="C1204" s="5">
        <f t="shared" si="38"/>
        <v>1194</v>
      </c>
      <c r="D1204" s="19" t="str">
        <f>IF(C1204&gt;MAX(БЮДЖЕТ!$C:$C),"",INDEX(БЮДЖЕТ!$P$11:$P$9415,C1204))</f>
        <v/>
      </c>
      <c r="E1204" s="22">
        <f>IF(D1204="",0,IF(COUNTIF(БЮДЖЕТ!$P:$P,D1204)=1,0,1))</f>
        <v>0</v>
      </c>
      <c r="F1204" s="19" t="str">
        <f>IF($D1204="","",INDEX(БЮДЖЕТ!$N:$N,SUMIFS(БЮДЖЕТ!$B:$B,БЮДЖЕТ!$P:$P,$D1204)))</f>
        <v/>
      </c>
      <c r="G1204" s="19" t="str">
        <f>IF($D1204="","",INDEX(БЮДЖЕТ!$X:$X,SUMIFS(БЮДЖЕТ!$B:$B,БЮДЖЕТ!$P:$P,$D1204)))</f>
        <v/>
      </c>
      <c r="H1204" s="36"/>
      <c r="I1204" s="30">
        <f>IF(D1204="",0,IF(G1204=ФИО!$Q$8,0,SUM(р_дни!$J:$J))+SUMIFS(факт_операции!$L:$L,факт_операции!$D:$D,D1204,факт_операции!$I:$I,операции!$F$8)-SUMIFS(факт_операции!$L:$L,факт_операции!$D:$D,D1204,факт_операции!$I:$I,операции!$F$9)+SUMIFS(факт_операции!$L:$L,факт_операции!$D:$D,D1204,факт_операции!$I:$I,операции!$F$10)-SUMIFS(факт_операции!$L:$L,факт_операции!$D:$D,D1204,факт_операции!$I:$I,операции!$F$11))</f>
        <v>0</v>
      </c>
      <c r="J1204" s="48">
        <f>ROUND(IF(D1204="",0,IF(SUM(р_дни!$J:$J)=0,0,(SUMIFS(БЮДЖЕТ!$V:$V,БЮДЖЕТ!$P:$P,$D1204)*IF(G1204=ФИО!$Q$8,0,SUM(р_дни!$J:$J))+SUMIFS(факт_операции!$Q:$Q,факт_операции!$D:$D,$D1204)*1000)/SUM(р_дни!$J:$J)))/100,0)*100</f>
        <v>0</v>
      </c>
      <c r="K1204" s="48">
        <f>IF(D1204="",0,SUMIFS(факт_операции!$O:$O,факт_операции!$D:$D,D1204)-IF(SUMIFS(факт_операции!$Q:$Q,факт_операции!$D:$D,D1204)&lt;&gt;0,SUMIFS(факт_операции!$O:$O,факт_операции!$D:$D,D1204,факт_операции!$N:$N,операции!$H$11),0))</f>
        <v>0</v>
      </c>
      <c r="L1204" s="48">
        <f>IF(D1204="",0,SUMIFS(факт_операции!$T:$T,факт_операции!$D:$D,D1204))</f>
        <v>0</v>
      </c>
      <c r="M1204" s="86">
        <f t="shared" si="37"/>
        <v>0</v>
      </c>
      <c r="N1204" s="36"/>
      <c r="O1204" s="92"/>
      <c r="P1204" s="96"/>
    </row>
    <row r="1205" spans="1:16" x14ac:dyDescent="0.25">
      <c r="A1205" s="1"/>
      <c r="B1205" s="1"/>
      <c r="C1205" s="5">
        <f t="shared" si="38"/>
        <v>1195</v>
      </c>
      <c r="D1205" s="19" t="str">
        <f>IF(C1205&gt;MAX(БЮДЖЕТ!$C:$C),"",INDEX(БЮДЖЕТ!$P$11:$P$9415,C1205))</f>
        <v/>
      </c>
      <c r="E1205" s="22">
        <f>IF(D1205="",0,IF(COUNTIF(БЮДЖЕТ!$P:$P,D1205)=1,0,1))</f>
        <v>0</v>
      </c>
      <c r="F1205" s="19" t="str">
        <f>IF($D1205="","",INDEX(БЮДЖЕТ!$N:$N,SUMIFS(БЮДЖЕТ!$B:$B,БЮДЖЕТ!$P:$P,$D1205)))</f>
        <v/>
      </c>
      <c r="G1205" s="19" t="str">
        <f>IF($D1205="","",INDEX(БЮДЖЕТ!$X:$X,SUMIFS(БЮДЖЕТ!$B:$B,БЮДЖЕТ!$P:$P,$D1205)))</f>
        <v/>
      </c>
      <c r="H1205" s="36"/>
      <c r="I1205" s="30">
        <f>IF(D1205="",0,IF(G1205=ФИО!$Q$8,0,SUM(р_дни!$J:$J))+SUMIFS(факт_операции!$L:$L,факт_операции!$D:$D,D1205,факт_операции!$I:$I,операции!$F$8)-SUMIFS(факт_операции!$L:$L,факт_операции!$D:$D,D1205,факт_операции!$I:$I,операции!$F$9)+SUMIFS(факт_операции!$L:$L,факт_операции!$D:$D,D1205,факт_операции!$I:$I,операции!$F$10)-SUMIFS(факт_операции!$L:$L,факт_операции!$D:$D,D1205,факт_операции!$I:$I,операции!$F$11))</f>
        <v>0</v>
      </c>
      <c r="J1205" s="48">
        <f>ROUND(IF(D1205="",0,IF(SUM(р_дни!$J:$J)=0,0,(SUMIFS(БЮДЖЕТ!$V:$V,БЮДЖЕТ!$P:$P,$D1205)*IF(G1205=ФИО!$Q$8,0,SUM(р_дни!$J:$J))+SUMIFS(факт_операции!$Q:$Q,факт_операции!$D:$D,$D1205)*1000)/SUM(р_дни!$J:$J)))/100,0)*100</f>
        <v>0</v>
      </c>
      <c r="K1205" s="48">
        <f>IF(D1205="",0,SUMIFS(факт_операции!$O:$O,факт_операции!$D:$D,D1205)-IF(SUMIFS(факт_операции!$Q:$Q,факт_операции!$D:$D,D1205)&lt;&gt;0,SUMIFS(факт_операции!$O:$O,факт_операции!$D:$D,D1205,факт_операции!$N:$N,операции!$H$11),0))</f>
        <v>0</v>
      </c>
      <c r="L1205" s="48">
        <f>IF(D1205="",0,SUMIFS(факт_операции!$T:$T,факт_операции!$D:$D,D1205))</f>
        <v>0</v>
      </c>
      <c r="M1205" s="86">
        <f t="shared" si="37"/>
        <v>0</v>
      </c>
      <c r="N1205" s="36"/>
      <c r="O1205" s="92"/>
      <c r="P1205" s="96"/>
    </row>
    <row r="1206" spans="1:16" x14ac:dyDescent="0.25">
      <c r="A1206" s="1"/>
      <c r="B1206" s="1"/>
      <c r="C1206" s="5">
        <f t="shared" si="38"/>
        <v>1196</v>
      </c>
      <c r="D1206" s="19" t="str">
        <f>IF(C1206&gt;MAX(БЮДЖЕТ!$C:$C),"",INDEX(БЮДЖЕТ!$P$11:$P$9415,C1206))</f>
        <v/>
      </c>
      <c r="E1206" s="22">
        <f>IF(D1206="",0,IF(COUNTIF(БЮДЖЕТ!$P:$P,D1206)=1,0,1))</f>
        <v>0</v>
      </c>
      <c r="F1206" s="19" t="str">
        <f>IF($D1206="","",INDEX(БЮДЖЕТ!$N:$N,SUMIFS(БЮДЖЕТ!$B:$B,БЮДЖЕТ!$P:$P,$D1206)))</f>
        <v/>
      </c>
      <c r="G1206" s="19" t="str">
        <f>IF($D1206="","",INDEX(БЮДЖЕТ!$X:$X,SUMIFS(БЮДЖЕТ!$B:$B,БЮДЖЕТ!$P:$P,$D1206)))</f>
        <v/>
      </c>
      <c r="H1206" s="36"/>
      <c r="I1206" s="30">
        <f>IF(D1206="",0,IF(G1206=ФИО!$Q$8,0,SUM(р_дни!$J:$J))+SUMIFS(факт_операции!$L:$L,факт_операции!$D:$D,D1206,факт_операции!$I:$I,операции!$F$8)-SUMIFS(факт_операции!$L:$L,факт_операции!$D:$D,D1206,факт_операции!$I:$I,операции!$F$9)+SUMIFS(факт_операции!$L:$L,факт_операции!$D:$D,D1206,факт_операции!$I:$I,операции!$F$10)-SUMIFS(факт_операции!$L:$L,факт_операции!$D:$D,D1206,факт_операции!$I:$I,операции!$F$11))</f>
        <v>0</v>
      </c>
      <c r="J1206" s="48">
        <f>ROUND(IF(D1206="",0,IF(SUM(р_дни!$J:$J)=0,0,(SUMIFS(БЮДЖЕТ!$V:$V,БЮДЖЕТ!$P:$P,$D1206)*IF(G1206=ФИО!$Q$8,0,SUM(р_дни!$J:$J))+SUMIFS(факт_операции!$Q:$Q,факт_операции!$D:$D,$D1206)*1000)/SUM(р_дни!$J:$J)))/100,0)*100</f>
        <v>0</v>
      </c>
      <c r="K1206" s="48">
        <f>IF(D1206="",0,SUMIFS(факт_операции!$O:$O,факт_операции!$D:$D,D1206)-IF(SUMIFS(факт_операции!$Q:$Q,факт_операции!$D:$D,D1206)&lt;&gt;0,SUMIFS(факт_операции!$O:$O,факт_операции!$D:$D,D1206,факт_операции!$N:$N,операции!$H$11),0))</f>
        <v>0</v>
      </c>
      <c r="L1206" s="48">
        <f>IF(D1206="",0,SUMIFS(факт_операции!$T:$T,факт_операции!$D:$D,D1206))</f>
        <v>0</v>
      </c>
      <c r="M1206" s="86">
        <f t="shared" si="37"/>
        <v>0</v>
      </c>
      <c r="N1206" s="36"/>
      <c r="O1206" s="92"/>
      <c r="P1206" s="96"/>
    </row>
    <row r="1207" spans="1:16" x14ac:dyDescent="0.25">
      <c r="A1207" s="1"/>
      <c r="B1207" s="1"/>
      <c r="C1207" s="5">
        <f t="shared" si="38"/>
        <v>1197</v>
      </c>
      <c r="D1207" s="19" t="str">
        <f>IF(C1207&gt;MAX(БЮДЖЕТ!$C:$C),"",INDEX(БЮДЖЕТ!$P$11:$P$9415,C1207))</f>
        <v/>
      </c>
      <c r="E1207" s="22">
        <f>IF(D1207="",0,IF(COUNTIF(БЮДЖЕТ!$P:$P,D1207)=1,0,1))</f>
        <v>0</v>
      </c>
      <c r="F1207" s="19" t="str">
        <f>IF($D1207="","",INDEX(БЮДЖЕТ!$N:$N,SUMIFS(БЮДЖЕТ!$B:$B,БЮДЖЕТ!$P:$P,$D1207)))</f>
        <v/>
      </c>
      <c r="G1207" s="19" t="str">
        <f>IF($D1207="","",INDEX(БЮДЖЕТ!$X:$X,SUMIFS(БЮДЖЕТ!$B:$B,БЮДЖЕТ!$P:$P,$D1207)))</f>
        <v/>
      </c>
      <c r="H1207" s="36"/>
      <c r="I1207" s="30">
        <f>IF(D1207="",0,IF(G1207=ФИО!$Q$8,0,SUM(р_дни!$J:$J))+SUMIFS(факт_операции!$L:$L,факт_операции!$D:$D,D1207,факт_операции!$I:$I,операции!$F$8)-SUMIFS(факт_операции!$L:$L,факт_операции!$D:$D,D1207,факт_операции!$I:$I,операции!$F$9)+SUMIFS(факт_операции!$L:$L,факт_операции!$D:$D,D1207,факт_операции!$I:$I,операции!$F$10)-SUMIFS(факт_операции!$L:$L,факт_операции!$D:$D,D1207,факт_операции!$I:$I,операции!$F$11))</f>
        <v>0</v>
      </c>
      <c r="J1207" s="48">
        <f>ROUND(IF(D1207="",0,IF(SUM(р_дни!$J:$J)=0,0,(SUMIFS(БЮДЖЕТ!$V:$V,БЮДЖЕТ!$P:$P,$D1207)*IF(G1207=ФИО!$Q$8,0,SUM(р_дни!$J:$J))+SUMIFS(факт_операции!$Q:$Q,факт_операции!$D:$D,$D1207)*1000)/SUM(р_дни!$J:$J)))/100,0)*100</f>
        <v>0</v>
      </c>
      <c r="K1207" s="48">
        <f>IF(D1207="",0,SUMIFS(факт_операции!$O:$O,факт_операции!$D:$D,D1207)-IF(SUMIFS(факт_операции!$Q:$Q,факт_операции!$D:$D,D1207)&lt;&gt;0,SUMIFS(факт_операции!$O:$O,факт_операции!$D:$D,D1207,факт_операции!$N:$N,операции!$H$11),0))</f>
        <v>0</v>
      </c>
      <c r="L1207" s="48">
        <f>IF(D1207="",0,SUMIFS(факт_операции!$T:$T,факт_операции!$D:$D,D1207))</f>
        <v>0</v>
      </c>
      <c r="M1207" s="86">
        <f t="shared" si="37"/>
        <v>0</v>
      </c>
      <c r="N1207" s="36"/>
      <c r="O1207" s="92"/>
      <c r="P1207" s="96"/>
    </row>
    <row r="1208" spans="1:16" x14ac:dyDescent="0.25">
      <c r="A1208" s="1"/>
      <c r="B1208" s="1"/>
      <c r="C1208" s="5">
        <f t="shared" si="38"/>
        <v>1198</v>
      </c>
      <c r="D1208" s="19" t="str">
        <f>IF(C1208&gt;MAX(БЮДЖЕТ!$C:$C),"",INDEX(БЮДЖЕТ!$P$11:$P$9415,C1208))</f>
        <v/>
      </c>
      <c r="E1208" s="22">
        <f>IF(D1208="",0,IF(COUNTIF(БЮДЖЕТ!$P:$P,D1208)=1,0,1))</f>
        <v>0</v>
      </c>
      <c r="F1208" s="19" t="str">
        <f>IF($D1208="","",INDEX(БЮДЖЕТ!$N:$N,SUMIFS(БЮДЖЕТ!$B:$B,БЮДЖЕТ!$P:$P,$D1208)))</f>
        <v/>
      </c>
      <c r="G1208" s="19" t="str">
        <f>IF($D1208="","",INDEX(БЮДЖЕТ!$X:$X,SUMIFS(БЮДЖЕТ!$B:$B,БЮДЖЕТ!$P:$P,$D1208)))</f>
        <v/>
      </c>
      <c r="H1208" s="36"/>
      <c r="I1208" s="30">
        <f>IF(D1208="",0,IF(G1208=ФИО!$Q$8,0,SUM(р_дни!$J:$J))+SUMIFS(факт_операции!$L:$L,факт_операции!$D:$D,D1208,факт_операции!$I:$I,операции!$F$8)-SUMIFS(факт_операции!$L:$L,факт_операции!$D:$D,D1208,факт_операции!$I:$I,операции!$F$9)+SUMIFS(факт_операции!$L:$L,факт_операции!$D:$D,D1208,факт_операции!$I:$I,операции!$F$10)-SUMIFS(факт_операции!$L:$L,факт_операции!$D:$D,D1208,факт_операции!$I:$I,операции!$F$11))</f>
        <v>0</v>
      </c>
      <c r="J1208" s="48">
        <f>ROUND(IF(D1208="",0,IF(SUM(р_дни!$J:$J)=0,0,(SUMIFS(БЮДЖЕТ!$V:$V,БЮДЖЕТ!$P:$P,$D1208)*IF(G1208=ФИО!$Q$8,0,SUM(р_дни!$J:$J))+SUMIFS(факт_операции!$Q:$Q,факт_операции!$D:$D,$D1208)*1000)/SUM(р_дни!$J:$J)))/100,0)*100</f>
        <v>0</v>
      </c>
      <c r="K1208" s="48">
        <f>IF(D1208="",0,SUMIFS(факт_операции!$O:$O,факт_операции!$D:$D,D1208)-IF(SUMIFS(факт_операции!$Q:$Q,факт_операции!$D:$D,D1208)&lt;&gt;0,SUMIFS(факт_операции!$O:$O,факт_операции!$D:$D,D1208,факт_операции!$N:$N,операции!$H$11),0))</f>
        <v>0</v>
      </c>
      <c r="L1208" s="48">
        <f>IF(D1208="",0,SUMIFS(факт_операции!$T:$T,факт_операции!$D:$D,D1208))</f>
        <v>0</v>
      </c>
      <c r="M1208" s="86">
        <f t="shared" si="37"/>
        <v>0</v>
      </c>
      <c r="N1208" s="36"/>
      <c r="O1208" s="92"/>
      <c r="P1208" s="96"/>
    </row>
    <row r="1209" spans="1:16" x14ac:dyDescent="0.25">
      <c r="A1209" s="1"/>
      <c r="B1209" s="1"/>
      <c r="C1209" s="5">
        <f t="shared" si="38"/>
        <v>1199</v>
      </c>
      <c r="D1209" s="19" t="str">
        <f>IF(C1209&gt;MAX(БЮДЖЕТ!$C:$C),"",INDEX(БЮДЖЕТ!$P$11:$P$9415,C1209))</f>
        <v/>
      </c>
      <c r="E1209" s="22">
        <f>IF(D1209="",0,IF(COUNTIF(БЮДЖЕТ!$P:$P,D1209)=1,0,1))</f>
        <v>0</v>
      </c>
      <c r="F1209" s="19" t="str">
        <f>IF($D1209="","",INDEX(БЮДЖЕТ!$N:$N,SUMIFS(БЮДЖЕТ!$B:$B,БЮДЖЕТ!$P:$P,$D1209)))</f>
        <v/>
      </c>
      <c r="G1209" s="19" t="str">
        <f>IF($D1209="","",INDEX(БЮДЖЕТ!$X:$X,SUMIFS(БЮДЖЕТ!$B:$B,БЮДЖЕТ!$P:$P,$D1209)))</f>
        <v/>
      </c>
      <c r="H1209" s="36"/>
      <c r="I1209" s="30">
        <f>IF(D1209="",0,IF(G1209=ФИО!$Q$8,0,SUM(р_дни!$J:$J))+SUMIFS(факт_операции!$L:$L,факт_операции!$D:$D,D1209,факт_операции!$I:$I,операции!$F$8)-SUMIFS(факт_операции!$L:$L,факт_операции!$D:$D,D1209,факт_операции!$I:$I,операции!$F$9)+SUMIFS(факт_операции!$L:$L,факт_операции!$D:$D,D1209,факт_операции!$I:$I,операции!$F$10)-SUMIFS(факт_операции!$L:$L,факт_операции!$D:$D,D1209,факт_операции!$I:$I,операции!$F$11))</f>
        <v>0</v>
      </c>
      <c r="J1209" s="48">
        <f>ROUND(IF(D1209="",0,IF(SUM(р_дни!$J:$J)=0,0,(SUMIFS(БЮДЖЕТ!$V:$V,БЮДЖЕТ!$P:$P,$D1209)*IF(G1209=ФИО!$Q$8,0,SUM(р_дни!$J:$J))+SUMIFS(факт_операции!$Q:$Q,факт_операции!$D:$D,$D1209)*1000)/SUM(р_дни!$J:$J)))/100,0)*100</f>
        <v>0</v>
      </c>
      <c r="K1209" s="48">
        <f>IF(D1209="",0,SUMIFS(факт_операции!$O:$O,факт_операции!$D:$D,D1209)-IF(SUMIFS(факт_операции!$Q:$Q,факт_операции!$D:$D,D1209)&lt;&gt;0,SUMIFS(факт_операции!$O:$O,факт_операции!$D:$D,D1209,факт_операции!$N:$N,операции!$H$11),0))</f>
        <v>0</v>
      </c>
      <c r="L1209" s="48">
        <f>IF(D1209="",0,SUMIFS(факт_операции!$T:$T,факт_операции!$D:$D,D1209))</f>
        <v>0</v>
      </c>
      <c r="M1209" s="86">
        <f t="shared" si="37"/>
        <v>0</v>
      </c>
      <c r="N1209" s="36"/>
      <c r="O1209" s="92"/>
      <c r="P1209" s="96"/>
    </row>
    <row r="1210" spans="1:16" x14ac:dyDescent="0.25">
      <c r="A1210" s="1"/>
      <c r="B1210" s="1"/>
      <c r="C1210" s="5">
        <f t="shared" si="38"/>
        <v>1200</v>
      </c>
      <c r="D1210" s="19" t="str">
        <f>IF(C1210&gt;MAX(БЮДЖЕТ!$C:$C),"",INDEX(БЮДЖЕТ!$P$11:$P$9415,C1210))</f>
        <v/>
      </c>
      <c r="E1210" s="22">
        <f>IF(D1210="",0,IF(COUNTIF(БЮДЖЕТ!$P:$P,D1210)=1,0,1))</f>
        <v>0</v>
      </c>
      <c r="F1210" s="19" t="str">
        <f>IF($D1210="","",INDEX(БЮДЖЕТ!$N:$N,SUMIFS(БЮДЖЕТ!$B:$B,БЮДЖЕТ!$P:$P,$D1210)))</f>
        <v/>
      </c>
      <c r="G1210" s="19" t="str">
        <f>IF($D1210="","",INDEX(БЮДЖЕТ!$X:$X,SUMIFS(БЮДЖЕТ!$B:$B,БЮДЖЕТ!$P:$P,$D1210)))</f>
        <v/>
      </c>
      <c r="H1210" s="36"/>
      <c r="I1210" s="30">
        <f>IF(D1210="",0,IF(G1210=ФИО!$Q$8,0,SUM(р_дни!$J:$J))+SUMIFS(факт_операции!$L:$L,факт_операции!$D:$D,D1210,факт_операции!$I:$I,операции!$F$8)-SUMIFS(факт_операции!$L:$L,факт_операции!$D:$D,D1210,факт_операции!$I:$I,операции!$F$9)+SUMIFS(факт_операции!$L:$L,факт_операции!$D:$D,D1210,факт_операции!$I:$I,операции!$F$10)-SUMIFS(факт_операции!$L:$L,факт_операции!$D:$D,D1210,факт_операции!$I:$I,операции!$F$11))</f>
        <v>0</v>
      </c>
      <c r="J1210" s="48">
        <f>ROUND(IF(D1210="",0,IF(SUM(р_дни!$J:$J)=0,0,(SUMIFS(БЮДЖЕТ!$V:$V,БЮДЖЕТ!$P:$P,$D1210)*IF(G1210=ФИО!$Q$8,0,SUM(р_дни!$J:$J))+SUMIFS(факт_операции!$Q:$Q,факт_операции!$D:$D,$D1210)*1000)/SUM(р_дни!$J:$J)))/100,0)*100</f>
        <v>0</v>
      </c>
      <c r="K1210" s="48">
        <f>IF(D1210="",0,SUMIFS(факт_операции!$O:$O,факт_операции!$D:$D,D1210)-IF(SUMIFS(факт_операции!$Q:$Q,факт_операции!$D:$D,D1210)&lt;&gt;0,SUMIFS(факт_операции!$O:$O,факт_операции!$D:$D,D1210,факт_операции!$N:$N,операции!$H$11),0))</f>
        <v>0</v>
      </c>
      <c r="L1210" s="48">
        <f>IF(D1210="",0,SUMIFS(факт_операции!$T:$T,факт_операции!$D:$D,D1210))</f>
        <v>0</v>
      </c>
      <c r="M1210" s="86">
        <f t="shared" si="37"/>
        <v>0</v>
      </c>
      <c r="N1210" s="36"/>
      <c r="O1210" s="92"/>
      <c r="P1210" s="96"/>
    </row>
    <row r="1211" spans="1:16" x14ac:dyDescent="0.25">
      <c r="A1211" s="1"/>
      <c r="B1211" s="1"/>
      <c r="C1211" s="5">
        <f t="shared" si="38"/>
        <v>1201</v>
      </c>
      <c r="D1211" s="19" t="str">
        <f>IF(C1211&gt;MAX(БЮДЖЕТ!$C:$C),"",INDEX(БЮДЖЕТ!$P$11:$P$9415,C1211))</f>
        <v/>
      </c>
      <c r="E1211" s="22">
        <f>IF(D1211="",0,IF(COUNTIF(БЮДЖЕТ!$P:$P,D1211)=1,0,1))</f>
        <v>0</v>
      </c>
      <c r="F1211" s="19" t="str">
        <f>IF($D1211="","",INDEX(БЮДЖЕТ!$N:$N,SUMIFS(БЮДЖЕТ!$B:$B,БЮДЖЕТ!$P:$P,$D1211)))</f>
        <v/>
      </c>
      <c r="G1211" s="19" t="str">
        <f>IF($D1211="","",INDEX(БЮДЖЕТ!$X:$X,SUMIFS(БЮДЖЕТ!$B:$B,БЮДЖЕТ!$P:$P,$D1211)))</f>
        <v/>
      </c>
      <c r="H1211" s="36"/>
      <c r="I1211" s="30">
        <f>IF(D1211="",0,IF(G1211=ФИО!$Q$8,0,SUM(р_дни!$J:$J))+SUMIFS(факт_операции!$L:$L,факт_операции!$D:$D,D1211,факт_операции!$I:$I,операции!$F$8)-SUMIFS(факт_операции!$L:$L,факт_операции!$D:$D,D1211,факт_операции!$I:$I,операции!$F$9)+SUMIFS(факт_операции!$L:$L,факт_операции!$D:$D,D1211,факт_операции!$I:$I,операции!$F$10)-SUMIFS(факт_операции!$L:$L,факт_операции!$D:$D,D1211,факт_операции!$I:$I,операции!$F$11))</f>
        <v>0</v>
      </c>
      <c r="J1211" s="48">
        <f>ROUND(IF(D1211="",0,IF(SUM(р_дни!$J:$J)=0,0,(SUMIFS(БЮДЖЕТ!$V:$V,БЮДЖЕТ!$P:$P,$D1211)*IF(G1211=ФИО!$Q$8,0,SUM(р_дни!$J:$J))+SUMIFS(факт_операции!$Q:$Q,факт_операции!$D:$D,$D1211)*1000)/SUM(р_дни!$J:$J)))/100,0)*100</f>
        <v>0</v>
      </c>
      <c r="K1211" s="48">
        <f>IF(D1211="",0,SUMIFS(факт_операции!$O:$O,факт_операции!$D:$D,D1211)-IF(SUMIFS(факт_операции!$Q:$Q,факт_операции!$D:$D,D1211)&lt;&gt;0,SUMIFS(факт_операции!$O:$O,факт_операции!$D:$D,D1211,факт_операции!$N:$N,операции!$H$11),0))</f>
        <v>0</v>
      </c>
      <c r="L1211" s="48">
        <f>IF(D1211="",0,SUMIFS(факт_операции!$T:$T,факт_операции!$D:$D,D1211))</f>
        <v>0</v>
      </c>
      <c r="M1211" s="86">
        <f t="shared" si="37"/>
        <v>0</v>
      </c>
      <c r="N1211" s="36"/>
      <c r="O1211" s="92"/>
      <c r="P1211" s="96"/>
    </row>
    <row r="1212" spans="1:16" x14ac:dyDescent="0.25">
      <c r="A1212" s="1"/>
      <c r="B1212" s="1"/>
      <c r="C1212" s="5">
        <f t="shared" si="38"/>
        <v>1202</v>
      </c>
      <c r="D1212" s="19" t="str">
        <f>IF(C1212&gt;MAX(БЮДЖЕТ!$C:$C),"",INDEX(БЮДЖЕТ!$P$11:$P$9415,C1212))</f>
        <v/>
      </c>
      <c r="E1212" s="22">
        <f>IF(D1212="",0,IF(COUNTIF(БЮДЖЕТ!$P:$P,D1212)=1,0,1))</f>
        <v>0</v>
      </c>
      <c r="F1212" s="19" t="str">
        <f>IF($D1212="","",INDEX(БЮДЖЕТ!$N:$N,SUMIFS(БЮДЖЕТ!$B:$B,БЮДЖЕТ!$P:$P,$D1212)))</f>
        <v/>
      </c>
      <c r="G1212" s="19" t="str">
        <f>IF($D1212="","",INDEX(БЮДЖЕТ!$X:$X,SUMIFS(БЮДЖЕТ!$B:$B,БЮДЖЕТ!$P:$P,$D1212)))</f>
        <v/>
      </c>
      <c r="H1212" s="36"/>
      <c r="I1212" s="30">
        <f>IF(D1212="",0,IF(G1212=ФИО!$Q$8,0,SUM(р_дни!$J:$J))+SUMIFS(факт_операции!$L:$L,факт_операции!$D:$D,D1212,факт_операции!$I:$I,операции!$F$8)-SUMIFS(факт_операции!$L:$L,факт_операции!$D:$D,D1212,факт_операции!$I:$I,операции!$F$9)+SUMIFS(факт_операции!$L:$L,факт_операции!$D:$D,D1212,факт_операции!$I:$I,операции!$F$10)-SUMIFS(факт_операции!$L:$L,факт_операции!$D:$D,D1212,факт_операции!$I:$I,операции!$F$11))</f>
        <v>0</v>
      </c>
      <c r="J1212" s="48">
        <f>ROUND(IF(D1212="",0,IF(SUM(р_дни!$J:$J)=0,0,(SUMIFS(БЮДЖЕТ!$V:$V,БЮДЖЕТ!$P:$P,$D1212)*IF(G1212=ФИО!$Q$8,0,SUM(р_дни!$J:$J))+SUMIFS(факт_операции!$Q:$Q,факт_операции!$D:$D,$D1212)*1000)/SUM(р_дни!$J:$J)))/100,0)*100</f>
        <v>0</v>
      </c>
      <c r="K1212" s="48">
        <f>IF(D1212="",0,SUMIFS(факт_операции!$O:$O,факт_операции!$D:$D,D1212)-IF(SUMIFS(факт_операции!$Q:$Q,факт_операции!$D:$D,D1212)&lt;&gt;0,SUMIFS(факт_операции!$O:$O,факт_операции!$D:$D,D1212,факт_операции!$N:$N,операции!$H$11),0))</f>
        <v>0</v>
      </c>
      <c r="L1212" s="48">
        <f>IF(D1212="",0,SUMIFS(факт_операции!$T:$T,факт_операции!$D:$D,D1212))</f>
        <v>0</v>
      </c>
      <c r="M1212" s="86">
        <f t="shared" si="37"/>
        <v>0</v>
      </c>
      <c r="N1212" s="36"/>
      <c r="O1212" s="92"/>
      <c r="P1212" s="96"/>
    </row>
    <row r="1213" spans="1:16" x14ac:dyDescent="0.25">
      <c r="A1213" s="1"/>
      <c r="B1213" s="1"/>
      <c r="C1213" s="5">
        <f t="shared" si="38"/>
        <v>1203</v>
      </c>
      <c r="D1213" s="19" t="str">
        <f>IF(C1213&gt;MAX(БЮДЖЕТ!$C:$C),"",INDEX(БЮДЖЕТ!$P$11:$P$9415,C1213))</f>
        <v/>
      </c>
      <c r="E1213" s="22">
        <f>IF(D1213="",0,IF(COUNTIF(БЮДЖЕТ!$P:$P,D1213)=1,0,1))</f>
        <v>0</v>
      </c>
      <c r="F1213" s="19" t="str">
        <f>IF($D1213="","",INDEX(БЮДЖЕТ!$N:$N,SUMIFS(БЮДЖЕТ!$B:$B,БЮДЖЕТ!$P:$P,$D1213)))</f>
        <v/>
      </c>
      <c r="G1213" s="19" t="str">
        <f>IF($D1213="","",INDEX(БЮДЖЕТ!$X:$X,SUMIFS(БЮДЖЕТ!$B:$B,БЮДЖЕТ!$P:$P,$D1213)))</f>
        <v/>
      </c>
      <c r="H1213" s="36"/>
      <c r="I1213" s="30">
        <f>IF(D1213="",0,IF(G1213=ФИО!$Q$8,0,SUM(р_дни!$J:$J))+SUMIFS(факт_операции!$L:$L,факт_операции!$D:$D,D1213,факт_операции!$I:$I,операции!$F$8)-SUMIFS(факт_операции!$L:$L,факт_операции!$D:$D,D1213,факт_операции!$I:$I,операции!$F$9)+SUMIFS(факт_операции!$L:$L,факт_операции!$D:$D,D1213,факт_операции!$I:$I,операции!$F$10)-SUMIFS(факт_операции!$L:$L,факт_операции!$D:$D,D1213,факт_операции!$I:$I,операции!$F$11))</f>
        <v>0</v>
      </c>
      <c r="J1213" s="48">
        <f>ROUND(IF(D1213="",0,IF(SUM(р_дни!$J:$J)=0,0,(SUMIFS(БЮДЖЕТ!$V:$V,БЮДЖЕТ!$P:$P,$D1213)*IF(G1213=ФИО!$Q$8,0,SUM(р_дни!$J:$J))+SUMIFS(факт_операции!$Q:$Q,факт_операции!$D:$D,$D1213)*1000)/SUM(р_дни!$J:$J)))/100,0)*100</f>
        <v>0</v>
      </c>
      <c r="K1213" s="48">
        <f>IF(D1213="",0,SUMIFS(факт_операции!$O:$O,факт_операции!$D:$D,D1213)-IF(SUMIFS(факт_операции!$Q:$Q,факт_операции!$D:$D,D1213)&lt;&gt;0,SUMIFS(факт_операции!$O:$O,факт_операции!$D:$D,D1213,факт_операции!$N:$N,операции!$H$11),0))</f>
        <v>0</v>
      </c>
      <c r="L1213" s="48">
        <f>IF(D1213="",0,SUMIFS(факт_операции!$T:$T,факт_операции!$D:$D,D1213))</f>
        <v>0</v>
      </c>
      <c r="M1213" s="86">
        <f t="shared" si="37"/>
        <v>0</v>
      </c>
      <c r="N1213" s="36"/>
      <c r="O1213" s="92"/>
      <c r="P1213" s="96"/>
    </row>
    <row r="1214" spans="1:16" x14ac:dyDescent="0.25">
      <c r="A1214" s="1"/>
      <c r="B1214" s="1"/>
      <c r="C1214" s="5">
        <f t="shared" si="38"/>
        <v>1204</v>
      </c>
      <c r="D1214" s="19" t="str">
        <f>IF(C1214&gt;MAX(БЮДЖЕТ!$C:$C),"",INDEX(БЮДЖЕТ!$P$11:$P$9415,C1214))</f>
        <v/>
      </c>
      <c r="E1214" s="22">
        <f>IF(D1214="",0,IF(COUNTIF(БЮДЖЕТ!$P:$P,D1214)=1,0,1))</f>
        <v>0</v>
      </c>
      <c r="F1214" s="19" t="str">
        <f>IF($D1214="","",INDEX(БЮДЖЕТ!$N:$N,SUMIFS(БЮДЖЕТ!$B:$B,БЮДЖЕТ!$P:$P,$D1214)))</f>
        <v/>
      </c>
      <c r="G1214" s="19" t="str">
        <f>IF($D1214="","",INDEX(БЮДЖЕТ!$X:$X,SUMIFS(БЮДЖЕТ!$B:$B,БЮДЖЕТ!$P:$P,$D1214)))</f>
        <v/>
      </c>
      <c r="H1214" s="36"/>
      <c r="I1214" s="30">
        <f>IF(D1214="",0,IF(G1214=ФИО!$Q$8,0,SUM(р_дни!$J:$J))+SUMIFS(факт_операции!$L:$L,факт_операции!$D:$D,D1214,факт_операции!$I:$I,операции!$F$8)-SUMIFS(факт_операции!$L:$L,факт_операции!$D:$D,D1214,факт_операции!$I:$I,операции!$F$9)+SUMIFS(факт_операции!$L:$L,факт_операции!$D:$D,D1214,факт_операции!$I:$I,операции!$F$10)-SUMIFS(факт_операции!$L:$L,факт_операции!$D:$D,D1214,факт_операции!$I:$I,операции!$F$11))</f>
        <v>0</v>
      </c>
      <c r="J1214" s="48">
        <f>ROUND(IF(D1214="",0,IF(SUM(р_дни!$J:$J)=0,0,(SUMIFS(БЮДЖЕТ!$V:$V,БЮДЖЕТ!$P:$P,$D1214)*IF(G1214=ФИО!$Q$8,0,SUM(р_дни!$J:$J))+SUMIFS(факт_операции!$Q:$Q,факт_операции!$D:$D,$D1214)*1000)/SUM(р_дни!$J:$J)))/100,0)*100</f>
        <v>0</v>
      </c>
      <c r="K1214" s="48">
        <f>IF(D1214="",0,SUMIFS(факт_операции!$O:$O,факт_операции!$D:$D,D1214)-IF(SUMIFS(факт_операции!$Q:$Q,факт_операции!$D:$D,D1214)&lt;&gt;0,SUMIFS(факт_операции!$O:$O,факт_операции!$D:$D,D1214,факт_операции!$N:$N,операции!$H$11),0))</f>
        <v>0</v>
      </c>
      <c r="L1214" s="48">
        <f>IF(D1214="",0,SUMIFS(факт_операции!$T:$T,факт_операции!$D:$D,D1214))</f>
        <v>0</v>
      </c>
      <c r="M1214" s="86">
        <f t="shared" si="37"/>
        <v>0</v>
      </c>
      <c r="N1214" s="36"/>
      <c r="O1214" s="92"/>
      <c r="P1214" s="96"/>
    </row>
    <row r="1215" spans="1:16" x14ac:dyDescent="0.25">
      <c r="A1215" s="1"/>
      <c r="B1215" s="1"/>
      <c r="C1215" s="5">
        <f t="shared" si="38"/>
        <v>1205</v>
      </c>
      <c r="D1215" s="19" t="str">
        <f>IF(C1215&gt;MAX(БЮДЖЕТ!$C:$C),"",INDEX(БЮДЖЕТ!$P$11:$P$9415,C1215))</f>
        <v/>
      </c>
      <c r="E1215" s="22">
        <f>IF(D1215="",0,IF(COUNTIF(БЮДЖЕТ!$P:$P,D1215)=1,0,1))</f>
        <v>0</v>
      </c>
      <c r="F1215" s="19" t="str">
        <f>IF($D1215="","",INDEX(БЮДЖЕТ!$N:$N,SUMIFS(БЮДЖЕТ!$B:$B,БЮДЖЕТ!$P:$P,$D1215)))</f>
        <v/>
      </c>
      <c r="G1215" s="19" t="str">
        <f>IF($D1215="","",INDEX(БЮДЖЕТ!$X:$X,SUMIFS(БЮДЖЕТ!$B:$B,БЮДЖЕТ!$P:$P,$D1215)))</f>
        <v/>
      </c>
      <c r="H1215" s="36"/>
      <c r="I1215" s="30">
        <f>IF(D1215="",0,IF(G1215=ФИО!$Q$8,0,SUM(р_дни!$J:$J))+SUMIFS(факт_операции!$L:$L,факт_операции!$D:$D,D1215,факт_операции!$I:$I,операции!$F$8)-SUMIFS(факт_операции!$L:$L,факт_операции!$D:$D,D1215,факт_операции!$I:$I,операции!$F$9)+SUMIFS(факт_операции!$L:$L,факт_операции!$D:$D,D1215,факт_операции!$I:$I,операции!$F$10)-SUMIFS(факт_операции!$L:$L,факт_операции!$D:$D,D1215,факт_операции!$I:$I,операции!$F$11))</f>
        <v>0</v>
      </c>
      <c r="J1215" s="48">
        <f>ROUND(IF(D1215="",0,IF(SUM(р_дни!$J:$J)=0,0,(SUMIFS(БЮДЖЕТ!$V:$V,БЮДЖЕТ!$P:$P,$D1215)*IF(G1215=ФИО!$Q$8,0,SUM(р_дни!$J:$J))+SUMIFS(факт_операции!$Q:$Q,факт_операции!$D:$D,$D1215)*1000)/SUM(р_дни!$J:$J)))/100,0)*100</f>
        <v>0</v>
      </c>
      <c r="K1215" s="48">
        <f>IF(D1215="",0,SUMIFS(факт_операции!$O:$O,факт_операции!$D:$D,D1215)-IF(SUMIFS(факт_операции!$Q:$Q,факт_операции!$D:$D,D1215)&lt;&gt;0,SUMIFS(факт_операции!$O:$O,факт_операции!$D:$D,D1215,факт_операции!$N:$N,операции!$H$11),0))</f>
        <v>0</v>
      </c>
      <c r="L1215" s="48">
        <f>IF(D1215="",0,SUMIFS(факт_операции!$T:$T,факт_операции!$D:$D,D1215))</f>
        <v>0</v>
      </c>
      <c r="M1215" s="86">
        <f t="shared" si="37"/>
        <v>0</v>
      </c>
      <c r="N1215" s="36"/>
      <c r="O1215" s="92"/>
      <c r="P1215" s="96"/>
    </row>
    <row r="1216" spans="1:16" x14ac:dyDescent="0.25">
      <c r="A1216" s="1"/>
      <c r="B1216" s="1"/>
      <c r="C1216" s="5">
        <f t="shared" si="38"/>
        <v>1206</v>
      </c>
      <c r="D1216" s="19" t="str">
        <f>IF(C1216&gt;MAX(БЮДЖЕТ!$C:$C),"",INDEX(БЮДЖЕТ!$P$11:$P$9415,C1216))</f>
        <v/>
      </c>
      <c r="E1216" s="22">
        <f>IF(D1216="",0,IF(COUNTIF(БЮДЖЕТ!$P:$P,D1216)=1,0,1))</f>
        <v>0</v>
      </c>
      <c r="F1216" s="19" t="str">
        <f>IF($D1216="","",INDEX(БЮДЖЕТ!$N:$N,SUMIFS(БЮДЖЕТ!$B:$B,БЮДЖЕТ!$P:$P,$D1216)))</f>
        <v/>
      </c>
      <c r="G1216" s="19" t="str">
        <f>IF($D1216="","",INDEX(БЮДЖЕТ!$X:$X,SUMIFS(БЮДЖЕТ!$B:$B,БЮДЖЕТ!$P:$P,$D1216)))</f>
        <v/>
      </c>
      <c r="H1216" s="36"/>
      <c r="I1216" s="30">
        <f>IF(D1216="",0,IF(G1216=ФИО!$Q$8,0,SUM(р_дни!$J:$J))+SUMIFS(факт_операции!$L:$L,факт_операции!$D:$D,D1216,факт_операции!$I:$I,операции!$F$8)-SUMIFS(факт_операции!$L:$L,факт_операции!$D:$D,D1216,факт_операции!$I:$I,операции!$F$9)+SUMIFS(факт_операции!$L:$L,факт_операции!$D:$D,D1216,факт_операции!$I:$I,операции!$F$10)-SUMIFS(факт_операции!$L:$L,факт_операции!$D:$D,D1216,факт_операции!$I:$I,операции!$F$11))</f>
        <v>0</v>
      </c>
      <c r="J1216" s="48">
        <f>ROUND(IF(D1216="",0,IF(SUM(р_дни!$J:$J)=0,0,(SUMIFS(БЮДЖЕТ!$V:$V,БЮДЖЕТ!$P:$P,$D1216)*IF(G1216=ФИО!$Q$8,0,SUM(р_дни!$J:$J))+SUMIFS(факт_операции!$Q:$Q,факт_операции!$D:$D,$D1216)*1000)/SUM(р_дни!$J:$J)))/100,0)*100</f>
        <v>0</v>
      </c>
      <c r="K1216" s="48">
        <f>IF(D1216="",0,SUMIFS(факт_операции!$O:$O,факт_операции!$D:$D,D1216)-IF(SUMIFS(факт_операции!$Q:$Q,факт_операции!$D:$D,D1216)&lt;&gt;0,SUMIFS(факт_операции!$O:$O,факт_операции!$D:$D,D1216,факт_операции!$N:$N,операции!$H$11),0))</f>
        <v>0</v>
      </c>
      <c r="L1216" s="48">
        <f>IF(D1216="",0,SUMIFS(факт_операции!$T:$T,факт_операции!$D:$D,D1216))</f>
        <v>0</v>
      </c>
      <c r="M1216" s="86">
        <f t="shared" si="37"/>
        <v>0</v>
      </c>
      <c r="N1216" s="36"/>
      <c r="O1216" s="92"/>
      <c r="P1216" s="96"/>
    </row>
    <row r="1217" spans="1:16" x14ac:dyDescent="0.25">
      <c r="A1217" s="1"/>
      <c r="B1217" s="1"/>
      <c r="C1217" s="5">
        <f t="shared" si="38"/>
        <v>1207</v>
      </c>
      <c r="D1217" s="19" t="str">
        <f>IF(C1217&gt;MAX(БЮДЖЕТ!$C:$C),"",INDEX(БЮДЖЕТ!$P$11:$P$9415,C1217))</f>
        <v/>
      </c>
      <c r="E1217" s="22">
        <f>IF(D1217="",0,IF(COUNTIF(БЮДЖЕТ!$P:$P,D1217)=1,0,1))</f>
        <v>0</v>
      </c>
      <c r="F1217" s="19" t="str">
        <f>IF($D1217="","",INDEX(БЮДЖЕТ!$N:$N,SUMIFS(БЮДЖЕТ!$B:$B,БЮДЖЕТ!$P:$P,$D1217)))</f>
        <v/>
      </c>
      <c r="G1217" s="19" t="str">
        <f>IF($D1217="","",INDEX(БЮДЖЕТ!$X:$X,SUMIFS(БЮДЖЕТ!$B:$B,БЮДЖЕТ!$P:$P,$D1217)))</f>
        <v/>
      </c>
      <c r="H1217" s="36"/>
      <c r="I1217" s="30">
        <f>IF(D1217="",0,IF(G1217=ФИО!$Q$8,0,SUM(р_дни!$J:$J))+SUMIFS(факт_операции!$L:$L,факт_операции!$D:$D,D1217,факт_операции!$I:$I,операции!$F$8)-SUMIFS(факт_операции!$L:$L,факт_операции!$D:$D,D1217,факт_операции!$I:$I,операции!$F$9)+SUMIFS(факт_операции!$L:$L,факт_операции!$D:$D,D1217,факт_операции!$I:$I,операции!$F$10)-SUMIFS(факт_операции!$L:$L,факт_операции!$D:$D,D1217,факт_операции!$I:$I,операции!$F$11))</f>
        <v>0</v>
      </c>
      <c r="J1217" s="48">
        <f>ROUND(IF(D1217="",0,IF(SUM(р_дни!$J:$J)=0,0,(SUMIFS(БЮДЖЕТ!$V:$V,БЮДЖЕТ!$P:$P,$D1217)*IF(G1217=ФИО!$Q$8,0,SUM(р_дни!$J:$J))+SUMIFS(факт_операции!$Q:$Q,факт_операции!$D:$D,$D1217)*1000)/SUM(р_дни!$J:$J)))/100,0)*100</f>
        <v>0</v>
      </c>
      <c r="K1217" s="48">
        <f>IF(D1217="",0,SUMIFS(факт_операции!$O:$O,факт_операции!$D:$D,D1217)-IF(SUMIFS(факт_операции!$Q:$Q,факт_операции!$D:$D,D1217)&lt;&gt;0,SUMIFS(факт_операции!$O:$O,факт_операции!$D:$D,D1217,факт_операции!$N:$N,операции!$H$11),0))</f>
        <v>0</v>
      </c>
      <c r="L1217" s="48">
        <f>IF(D1217="",0,SUMIFS(факт_операции!$T:$T,факт_операции!$D:$D,D1217))</f>
        <v>0</v>
      </c>
      <c r="M1217" s="86">
        <f t="shared" si="37"/>
        <v>0</v>
      </c>
      <c r="N1217" s="36"/>
      <c r="O1217" s="92"/>
      <c r="P1217" s="96"/>
    </row>
    <row r="1218" spans="1:16" x14ac:dyDescent="0.25">
      <c r="A1218" s="1"/>
      <c r="B1218" s="1"/>
      <c r="C1218" s="5">
        <f t="shared" si="38"/>
        <v>1208</v>
      </c>
      <c r="D1218" s="19" t="str">
        <f>IF(C1218&gt;MAX(БЮДЖЕТ!$C:$C),"",INDEX(БЮДЖЕТ!$P$11:$P$9415,C1218))</f>
        <v/>
      </c>
      <c r="E1218" s="22">
        <f>IF(D1218="",0,IF(COUNTIF(БЮДЖЕТ!$P:$P,D1218)=1,0,1))</f>
        <v>0</v>
      </c>
      <c r="F1218" s="19" t="str">
        <f>IF($D1218="","",INDEX(БЮДЖЕТ!$N:$N,SUMIFS(БЮДЖЕТ!$B:$B,БЮДЖЕТ!$P:$P,$D1218)))</f>
        <v/>
      </c>
      <c r="G1218" s="19" t="str">
        <f>IF($D1218="","",INDEX(БЮДЖЕТ!$X:$X,SUMIFS(БЮДЖЕТ!$B:$B,БЮДЖЕТ!$P:$P,$D1218)))</f>
        <v/>
      </c>
      <c r="H1218" s="36"/>
      <c r="I1218" s="30">
        <f>IF(D1218="",0,IF(G1218=ФИО!$Q$8,0,SUM(р_дни!$J:$J))+SUMIFS(факт_операции!$L:$L,факт_операции!$D:$D,D1218,факт_операции!$I:$I,операции!$F$8)-SUMIFS(факт_операции!$L:$L,факт_операции!$D:$D,D1218,факт_операции!$I:$I,операции!$F$9)+SUMIFS(факт_операции!$L:$L,факт_операции!$D:$D,D1218,факт_операции!$I:$I,операции!$F$10)-SUMIFS(факт_операции!$L:$L,факт_операции!$D:$D,D1218,факт_операции!$I:$I,операции!$F$11))</f>
        <v>0</v>
      </c>
      <c r="J1218" s="48">
        <f>ROUND(IF(D1218="",0,IF(SUM(р_дни!$J:$J)=0,0,(SUMIFS(БЮДЖЕТ!$V:$V,БЮДЖЕТ!$P:$P,$D1218)*IF(G1218=ФИО!$Q$8,0,SUM(р_дни!$J:$J))+SUMIFS(факт_операции!$Q:$Q,факт_операции!$D:$D,$D1218)*1000)/SUM(р_дни!$J:$J)))/100,0)*100</f>
        <v>0</v>
      </c>
      <c r="K1218" s="48">
        <f>IF(D1218="",0,SUMIFS(факт_операции!$O:$O,факт_операции!$D:$D,D1218)-IF(SUMIFS(факт_операции!$Q:$Q,факт_операции!$D:$D,D1218)&lt;&gt;0,SUMIFS(факт_операции!$O:$O,факт_операции!$D:$D,D1218,факт_операции!$N:$N,операции!$H$11),0))</f>
        <v>0</v>
      </c>
      <c r="L1218" s="48">
        <f>IF(D1218="",0,SUMIFS(факт_операции!$T:$T,факт_операции!$D:$D,D1218))</f>
        <v>0</v>
      </c>
      <c r="M1218" s="86">
        <f t="shared" si="37"/>
        <v>0</v>
      </c>
      <c r="N1218" s="36"/>
      <c r="O1218" s="92"/>
      <c r="P1218" s="96"/>
    </row>
    <row r="1219" spans="1:16" x14ac:dyDescent="0.25">
      <c r="A1219" s="1"/>
      <c r="B1219" s="1"/>
      <c r="C1219" s="5">
        <f t="shared" si="38"/>
        <v>1209</v>
      </c>
      <c r="D1219" s="19" t="str">
        <f>IF(C1219&gt;MAX(БЮДЖЕТ!$C:$C),"",INDEX(БЮДЖЕТ!$P$11:$P$9415,C1219))</f>
        <v/>
      </c>
      <c r="E1219" s="22">
        <f>IF(D1219="",0,IF(COUNTIF(БЮДЖЕТ!$P:$P,D1219)=1,0,1))</f>
        <v>0</v>
      </c>
      <c r="F1219" s="19" t="str">
        <f>IF($D1219="","",INDEX(БЮДЖЕТ!$N:$N,SUMIFS(БЮДЖЕТ!$B:$B,БЮДЖЕТ!$P:$P,$D1219)))</f>
        <v/>
      </c>
      <c r="G1219" s="19" t="str">
        <f>IF($D1219="","",INDEX(БЮДЖЕТ!$X:$X,SUMIFS(БЮДЖЕТ!$B:$B,БЮДЖЕТ!$P:$P,$D1219)))</f>
        <v/>
      </c>
      <c r="H1219" s="36"/>
      <c r="I1219" s="30">
        <f>IF(D1219="",0,IF(G1219=ФИО!$Q$8,0,SUM(р_дни!$J:$J))+SUMIFS(факт_операции!$L:$L,факт_операции!$D:$D,D1219,факт_операции!$I:$I,операции!$F$8)-SUMIFS(факт_операции!$L:$L,факт_операции!$D:$D,D1219,факт_операции!$I:$I,операции!$F$9)+SUMIFS(факт_операции!$L:$L,факт_операции!$D:$D,D1219,факт_операции!$I:$I,операции!$F$10)-SUMIFS(факт_операции!$L:$L,факт_операции!$D:$D,D1219,факт_операции!$I:$I,операции!$F$11))</f>
        <v>0</v>
      </c>
      <c r="J1219" s="48">
        <f>ROUND(IF(D1219="",0,IF(SUM(р_дни!$J:$J)=0,0,(SUMIFS(БЮДЖЕТ!$V:$V,БЮДЖЕТ!$P:$P,$D1219)*IF(G1219=ФИО!$Q$8,0,SUM(р_дни!$J:$J))+SUMIFS(факт_операции!$Q:$Q,факт_операции!$D:$D,$D1219)*1000)/SUM(р_дни!$J:$J)))/100,0)*100</f>
        <v>0</v>
      </c>
      <c r="K1219" s="48">
        <f>IF(D1219="",0,SUMIFS(факт_операции!$O:$O,факт_операции!$D:$D,D1219)-IF(SUMIFS(факт_операции!$Q:$Q,факт_операции!$D:$D,D1219)&lt;&gt;0,SUMIFS(факт_операции!$O:$O,факт_операции!$D:$D,D1219,факт_операции!$N:$N,операции!$H$11),0))</f>
        <v>0</v>
      </c>
      <c r="L1219" s="48">
        <f>IF(D1219="",0,SUMIFS(факт_операции!$T:$T,факт_операции!$D:$D,D1219))</f>
        <v>0</v>
      </c>
      <c r="M1219" s="86">
        <f t="shared" si="37"/>
        <v>0</v>
      </c>
      <c r="N1219" s="36"/>
      <c r="O1219" s="92"/>
      <c r="P1219" s="96"/>
    </row>
    <row r="1220" spans="1:16" x14ac:dyDescent="0.25">
      <c r="A1220" s="1"/>
      <c r="B1220" s="1"/>
      <c r="C1220" s="5">
        <f t="shared" si="38"/>
        <v>1210</v>
      </c>
      <c r="D1220" s="19" t="str">
        <f>IF(C1220&gt;MAX(БЮДЖЕТ!$C:$C),"",INDEX(БЮДЖЕТ!$P$11:$P$9415,C1220))</f>
        <v/>
      </c>
      <c r="E1220" s="22">
        <f>IF(D1220="",0,IF(COUNTIF(БЮДЖЕТ!$P:$P,D1220)=1,0,1))</f>
        <v>0</v>
      </c>
      <c r="F1220" s="19" t="str">
        <f>IF($D1220="","",INDEX(БЮДЖЕТ!$N:$N,SUMIFS(БЮДЖЕТ!$B:$B,БЮДЖЕТ!$P:$P,$D1220)))</f>
        <v/>
      </c>
      <c r="G1220" s="19" t="str">
        <f>IF($D1220="","",INDEX(БЮДЖЕТ!$X:$X,SUMIFS(БЮДЖЕТ!$B:$B,БЮДЖЕТ!$P:$P,$D1220)))</f>
        <v/>
      </c>
      <c r="H1220" s="36"/>
      <c r="I1220" s="30">
        <f>IF(D1220="",0,IF(G1220=ФИО!$Q$8,0,SUM(р_дни!$J:$J))+SUMIFS(факт_операции!$L:$L,факт_операции!$D:$D,D1220,факт_операции!$I:$I,операции!$F$8)-SUMIFS(факт_операции!$L:$L,факт_операции!$D:$D,D1220,факт_операции!$I:$I,операции!$F$9)+SUMIFS(факт_операции!$L:$L,факт_операции!$D:$D,D1220,факт_операции!$I:$I,операции!$F$10)-SUMIFS(факт_операции!$L:$L,факт_операции!$D:$D,D1220,факт_операции!$I:$I,операции!$F$11))</f>
        <v>0</v>
      </c>
      <c r="J1220" s="48">
        <f>ROUND(IF(D1220="",0,IF(SUM(р_дни!$J:$J)=0,0,(SUMIFS(БЮДЖЕТ!$V:$V,БЮДЖЕТ!$P:$P,$D1220)*IF(G1220=ФИО!$Q$8,0,SUM(р_дни!$J:$J))+SUMIFS(факт_операции!$Q:$Q,факт_операции!$D:$D,$D1220)*1000)/SUM(р_дни!$J:$J)))/100,0)*100</f>
        <v>0</v>
      </c>
      <c r="K1220" s="48">
        <f>IF(D1220="",0,SUMIFS(факт_операции!$O:$O,факт_операции!$D:$D,D1220)-IF(SUMIFS(факт_операции!$Q:$Q,факт_операции!$D:$D,D1220)&lt;&gt;0,SUMIFS(факт_операции!$O:$O,факт_операции!$D:$D,D1220,факт_операции!$N:$N,операции!$H$11),0))</f>
        <v>0</v>
      </c>
      <c r="L1220" s="48">
        <f>IF(D1220="",0,SUMIFS(факт_операции!$T:$T,факт_операции!$D:$D,D1220))</f>
        <v>0</v>
      </c>
      <c r="M1220" s="86">
        <f t="shared" si="37"/>
        <v>0</v>
      </c>
      <c r="N1220" s="36"/>
      <c r="O1220" s="92"/>
      <c r="P1220" s="96"/>
    </row>
    <row r="1221" spans="1:16" x14ac:dyDescent="0.25">
      <c r="A1221" s="1"/>
      <c r="B1221" s="1"/>
      <c r="C1221" s="5">
        <f t="shared" si="38"/>
        <v>1211</v>
      </c>
      <c r="D1221" s="19" t="str">
        <f>IF(C1221&gt;MAX(БЮДЖЕТ!$C:$C),"",INDEX(БЮДЖЕТ!$P$11:$P$9415,C1221))</f>
        <v/>
      </c>
      <c r="E1221" s="22">
        <f>IF(D1221="",0,IF(COUNTIF(БЮДЖЕТ!$P:$P,D1221)=1,0,1))</f>
        <v>0</v>
      </c>
      <c r="F1221" s="19" t="str">
        <f>IF($D1221="","",INDEX(БЮДЖЕТ!$N:$N,SUMIFS(БЮДЖЕТ!$B:$B,БЮДЖЕТ!$P:$P,$D1221)))</f>
        <v/>
      </c>
      <c r="G1221" s="19" t="str">
        <f>IF($D1221="","",INDEX(БЮДЖЕТ!$X:$X,SUMIFS(БЮДЖЕТ!$B:$B,БЮДЖЕТ!$P:$P,$D1221)))</f>
        <v/>
      </c>
      <c r="H1221" s="36"/>
      <c r="I1221" s="30">
        <f>IF(D1221="",0,IF(G1221=ФИО!$Q$8,0,SUM(р_дни!$J:$J))+SUMIFS(факт_операции!$L:$L,факт_операции!$D:$D,D1221,факт_операции!$I:$I,операции!$F$8)-SUMIFS(факт_операции!$L:$L,факт_операции!$D:$D,D1221,факт_операции!$I:$I,операции!$F$9)+SUMIFS(факт_операции!$L:$L,факт_операции!$D:$D,D1221,факт_операции!$I:$I,операции!$F$10)-SUMIFS(факт_операции!$L:$L,факт_операции!$D:$D,D1221,факт_операции!$I:$I,операции!$F$11))</f>
        <v>0</v>
      </c>
      <c r="J1221" s="48">
        <f>ROUND(IF(D1221="",0,IF(SUM(р_дни!$J:$J)=0,0,(SUMIFS(БЮДЖЕТ!$V:$V,БЮДЖЕТ!$P:$P,$D1221)*IF(G1221=ФИО!$Q$8,0,SUM(р_дни!$J:$J))+SUMIFS(факт_операции!$Q:$Q,факт_операции!$D:$D,$D1221)*1000)/SUM(р_дни!$J:$J)))/100,0)*100</f>
        <v>0</v>
      </c>
      <c r="K1221" s="48">
        <f>IF(D1221="",0,SUMIFS(факт_операции!$O:$O,факт_операции!$D:$D,D1221)-IF(SUMIFS(факт_операции!$Q:$Q,факт_операции!$D:$D,D1221)&lt;&gt;0,SUMIFS(факт_операции!$O:$O,факт_операции!$D:$D,D1221,факт_операции!$N:$N,операции!$H$11),0))</f>
        <v>0</v>
      </c>
      <c r="L1221" s="48">
        <f>IF(D1221="",0,SUMIFS(факт_операции!$T:$T,факт_операции!$D:$D,D1221))</f>
        <v>0</v>
      </c>
      <c r="M1221" s="86">
        <f t="shared" si="37"/>
        <v>0</v>
      </c>
      <c r="N1221" s="36"/>
      <c r="O1221" s="92"/>
      <c r="P1221" s="96"/>
    </row>
    <row r="1222" spans="1:16" x14ac:dyDescent="0.25">
      <c r="A1222" s="1"/>
      <c r="B1222" s="1"/>
      <c r="C1222" s="5">
        <f t="shared" si="38"/>
        <v>1212</v>
      </c>
      <c r="D1222" s="19" t="str">
        <f>IF(C1222&gt;MAX(БЮДЖЕТ!$C:$C),"",INDEX(БЮДЖЕТ!$P$11:$P$9415,C1222))</f>
        <v/>
      </c>
      <c r="E1222" s="22">
        <f>IF(D1222="",0,IF(COUNTIF(БЮДЖЕТ!$P:$P,D1222)=1,0,1))</f>
        <v>0</v>
      </c>
      <c r="F1222" s="19" t="str">
        <f>IF($D1222="","",INDEX(БЮДЖЕТ!$N:$N,SUMIFS(БЮДЖЕТ!$B:$B,БЮДЖЕТ!$P:$P,$D1222)))</f>
        <v/>
      </c>
      <c r="G1222" s="19" t="str">
        <f>IF($D1222="","",INDEX(БЮДЖЕТ!$X:$X,SUMIFS(БЮДЖЕТ!$B:$B,БЮДЖЕТ!$P:$P,$D1222)))</f>
        <v/>
      </c>
      <c r="H1222" s="36"/>
      <c r="I1222" s="30">
        <f>IF(D1222="",0,IF(G1222=ФИО!$Q$8,0,SUM(р_дни!$J:$J))+SUMIFS(факт_операции!$L:$L,факт_операции!$D:$D,D1222,факт_операции!$I:$I,операции!$F$8)-SUMIFS(факт_операции!$L:$L,факт_операции!$D:$D,D1222,факт_операции!$I:$I,операции!$F$9)+SUMIFS(факт_операции!$L:$L,факт_операции!$D:$D,D1222,факт_операции!$I:$I,операции!$F$10)-SUMIFS(факт_операции!$L:$L,факт_операции!$D:$D,D1222,факт_операции!$I:$I,операции!$F$11))</f>
        <v>0</v>
      </c>
      <c r="J1222" s="48">
        <f>ROUND(IF(D1222="",0,IF(SUM(р_дни!$J:$J)=0,0,(SUMIFS(БЮДЖЕТ!$V:$V,БЮДЖЕТ!$P:$P,$D1222)*IF(G1222=ФИО!$Q$8,0,SUM(р_дни!$J:$J))+SUMIFS(факт_операции!$Q:$Q,факт_операции!$D:$D,$D1222)*1000)/SUM(р_дни!$J:$J)))/100,0)*100</f>
        <v>0</v>
      </c>
      <c r="K1222" s="48">
        <f>IF(D1222="",0,SUMIFS(факт_операции!$O:$O,факт_операции!$D:$D,D1222)-IF(SUMIFS(факт_операции!$Q:$Q,факт_операции!$D:$D,D1222)&lt;&gt;0,SUMIFS(факт_операции!$O:$O,факт_операции!$D:$D,D1222,факт_операции!$N:$N,операции!$H$11),0))</f>
        <v>0</v>
      </c>
      <c r="L1222" s="48">
        <f>IF(D1222="",0,SUMIFS(факт_операции!$T:$T,факт_операции!$D:$D,D1222))</f>
        <v>0</v>
      </c>
      <c r="M1222" s="86">
        <f t="shared" si="37"/>
        <v>0</v>
      </c>
      <c r="N1222" s="36"/>
      <c r="O1222" s="92"/>
      <c r="P1222" s="96"/>
    </row>
    <row r="1223" spans="1:16" x14ac:dyDescent="0.25">
      <c r="A1223" s="1"/>
      <c r="B1223" s="1"/>
      <c r="C1223" s="5">
        <f t="shared" si="38"/>
        <v>1213</v>
      </c>
      <c r="D1223" s="19" t="str">
        <f>IF(C1223&gt;MAX(БЮДЖЕТ!$C:$C),"",INDEX(БЮДЖЕТ!$P$11:$P$9415,C1223))</f>
        <v/>
      </c>
      <c r="E1223" s="22">
        <f>IF(D1223="",0,IF(COUNTIF(БЮДЖЕТ!$P:$P,D1223)=1,0,1))</f>
        <v>0</v>
      </c>
      <c r="F1223" s="19" t="str">
        <f>IF($D1223="","",INDEX(БЮДЖЕТ!$N:$N,SUMIFS(БЮДЖЕТ!$B:$B,БЮДЖЕТ!$P:$P,$D1223)))</f>
        <v/>
      </c>
      <c r="G1223" s="19" t="str">
        <f>IF($D1223="","",INDEX(БЮДЖЕТ!$X:$X,SUMIFS(БЮДЖЕТ!$B:$B,БЮДЖЕТ!$P:$P,$D1223)))</f>
        <v/>
      </c>
      <c r="H1223" s="36"/>
      <c r="I1223" s="30">
        <f>IF(D1223="",0,IF(G1223=ФИО!$Q$8,0,SUM(р_дни!$J:$J))+SUMIFS(факт_операции!$L:$L,факт_операции!$D:$D,D1223,факт_операции!$I:$I,операции!$F$8)-SUMIFS(факт_операции!$L:$L,факт_операции!$D:$D,D1223,факт_операции!$I:$I,операции!$F$9)+SUMIFS(факт_операции!$L:$L,факт_операции!$D:$D,D1223,факт_операции!$I:$I,операции!$F$10)-SUMIFS(факт_операции!$L:$L,факт_операции!$D:$D,D1223,факт_операции!$I:$I,операции!$F$11))</f>
        <v>0</v>
      </c>
      <c r="J1223" s="48">
        <f>ROUND(IF(D1223="",0,IF(SUM(р_дни!$J:$J)=0,0,(SUMIFS(БЮДЖЕТ!$V:$V,БЮДЖЕТ!$P:$P,$D1223)*IF(G1223=ФИО!$Q$8,0,SUM(р_дни!$J:$J))+SUMIFS(факт_операции!$Q:$Q,факт_операции!$D:$D,$D1223)*1000)/SUM(р_дни!$J:$J)))/100,0)*100</f>
        <v>0</v>
      </c>
      <c r="K1223" s="48">
        <f>IF(D1223="",0,SUMIFS(факт_операции!$O:$O,факт_операции!$D:$D,D1223)-IF(SUMIFS(факт_операции!$Q:$Q,факт_операции!$D:$D,D1223)&lt;&gt;0,SUMIFS(факт_операции!$O:$O,факт_операции!$D:$D,D1223,факт_операции!$N:$N,операции!$H$11),0))</f>
        <v>0</v>
      </c>
      <c r="L1223" s="48">
        <f>IF(D1223="",0,SUMIFS(факт_операции!$T:$T,факт_операции!$D:$D,D1223))</f>
        <v>0</v>
      </c>
      <c r="M1223" s="86">
        <f t="shared" si="37"/>
        <v>0</v>
      </c>
      <c r="N1223" s="36"/>
      <c r="O1223" s="92"/>
      <c r="P1223" s="96"/>
    </row>
    <row r="1224" spans="1:16" x14ac:dyDescent="0.25">
      <c r="A1224" s="1"/>
      <c r="B1224" s="1"/>
      <c r="C1224" s="5">
        <f t="shared" si="38"/>
        <v>1214</v>
      </c>
      <c r="D1224" s="19" t="str">
        <f>IF(C1224&gt;MAX(БЮДЖЕТ!$C:$C),"",INDEX(БЮДЖЕТ!$P$11:$P$9415,C1224))</f>
        <v/>
      </c>
      <c r="E1224" s="22">
        <f>IF(D1224="",0,IF(COUNTIF(БЮДЖЕТ!$P:$P,D1224)=1,0,1))</f>
        <v>0</v>
      </c>
      <c r="F1224" s="19" t="str">
        <f>IF($D1224="","",INDEX(БЮДЖЕТ!$N:$N,SUMIFS(БЮДЖЕТ!$B:$B,БЮДЖЕТ!$P:$P,$D1224)))</f>
        <v/>
      </c>
      <c r="G1224" s="19" t="str">
        <f>IF($D1224="","",INDEX(БЮДЖЕТ!$X:$X,SUMIFS(БЮДЖЕТ!$B:$B,БЮДЖЕТ!$P:$P,$D1224)))</f>
        <v/>
      </c>
      <c r="H1224" s="36"/>
      <c r="I1224" s="30">
        <f>IF(D1224="",0,IF(G1224=ФИО!$Q$8,0,SUM(р_дни!$J:$J))+SUMIFS(факт_операции!$L:$L,факт_операции!$D:$D,D1224,факт_операции!$I:$I,операции!$F$8)-SUMIFS(факт_операции!$L:$L,факт_операции!$D:$D,D1224,факт_операции!$I:$I,операции!$F$9)+SUMIFS(факт_операции!$L:$L,факт_операции!$D:$D,D1224,факт_операции!$I:$I,операции!$F$10)-SUMIFS(факт_операции!$L:$L,факт_операции!$D:$D,D1224,факт_операции!$I:$I,операции!$F$11))</f>
        <v>0</v>
      </c>
      <c r="J1224" s="48">
        <f>ROUND(IF(D1224="",0,IF(SUM(р_дни!$J:$J)=0,0,(SUMIFS(БЮДЖЕТ!$V:$V,БЮДЖЕТ!$P:$P,$D1224)*IF(G1224=ФИО!$Q$8,0,SUM(р_дни!$J:$J))+SUMIFS(факт_операции!$Q:$Q,факт_операции!$D:$D,$D1224)*1000)/SUM(р_дни!$J:$J)))/100,0)*100</f>
        <v>0</v>
      </c>
      <c r="K1224" s="48">
        <f>IF(D1224="",0,SUMIFS(факт_операции!$O:$O,факт_операции!$D:$D,D1224)-IF(SUMIFS(факт_операции!$Q:$Q,факт_операции!$D:$D,D1224)&lt;&gt;0,SUMIFS(факт_операции!$O:$O,факт_операции!$D:$D,D1224,факт_операции!$N:$N,операции!$H$11),0))</f>
        <v>0</v>
      </c>
      <c r="L1224" s="48">
        <f>IF(D1224="",0,SUMIFS(факт_операции!$T:$T,факт_операции!$D:$D,D1224))</f>
        <v>0</v>
      </c>
      <c r="M1224" s="86">
        <f t="shared" si="37"/>
        <v>0</v>
      </c>
      <c r="N1224" s="36"/>
      <c r="O1224" s="92"/>
      <c r="P1224" s="96"/>
    </row>
    <row r="1225" spans="1:16" x14ac:dyDescent="0.25">
      <c r="A1225" s="1"/>
      <c r="B1225" s="1"/>
      <c r="C1225" s="5">
        <f t="shared" si="38"/>
        <v>1215</v>
      </c>
      <c r="D1225" s="19" t="str">
        <f>IF(C1225&gt;MAX(БЮДЖЕТ!$C:$C),"",INDEX(БЮДЖЕТ!$P$11:$P$9415,C1225))</f>
        <v/>
      </c>
      <c r="E1225" s="22">
        <f>IF(D1225="",0,IF(COUNTIF(БЮДЖЕТ!$P:$P,D1225)=1,0,1))</f>
        <v>0</v>
      </c>
      <c r="F1225" s="19" t="str">
        <f>IF($D1225="","",INDEX(БЮДЖЕТ!$N:$N,SUMIFS(БЮДЖЕТ!$B:$B,БЮДЖЕТ!$P:$P,$D1225)))</f>
        <v/>
      </c>
      <c r="G1225" s="19" t="str">
        <f>IF($D1225="","",INDEX(БЮДЖЕТ!$X:$X,SUMIFS(БЮДЖЕТ!$B:$B,БЮДЖЕТ!$P:$P,$D1225)))</f>
        <v/>
      </c>
      <c r="H1225" s="36"/>
      <c r="I1225" s="30">
        <f>IF(D1225="",0,IF(G1225=ФИО!$Q$8,0,SUM(р_дни!$J:$J))+SUMIFS(факт_операции!$L:$L,факт_операции!$D:$D,D1225,факт_операции!$I:$I,операции!$F$8)-SUMIFS(факт_операции!$L:$L,факт_операции!$D:$D,D1225,факт_операции!$I:$I,операции!$F$9)+SUMIFS(факт_операции!$L:$L,факт_операции!$D:$D,D1225,факт_операции!$I:$I,операции!$F$10)-SUMIFS(факт_операции!$L:$L,факт_операции!$D:$D,D1225,факт_операции!$I:$I,операции!$F$11))</f>
        <v>0</v>
      </c>
      <c r="J1225" s="48">
        <f>ROUND(IF(D1225="",0,IF(SUM(р_дни!$J:$J)=0,0,(SUMIFS(БЮДЖЕТ!$V:$V,БЮДЖЕТ!$P:$P,$D1225)*IF(G1225=ФИО!$Q$8,0,SUM(р_дни!$J:$J))+SUMIFS(факт_операции!$Q:$Q,факт_операции!$D:$D,$D1225)*1000)/SUM(р_дни!$J:$J)))/100,0)*100</f>
        <v>0</v>
      </c>
      <c r="K1225" s="48">
        <f>IF(D1225="",0,SUMIFS(факт_операции!$O:$O,факт_операции!$D:$D,D1225)-IF(SUMIFS(факт_операции!$Q:$Q,факт_операции!$D:$D,D1225)&lt;&gt;0,SUMIFS(факт_операции!$O:$O,факт_операции!$D:$D,D1225,факт_операции!$N:$N,операции!$H$11),0))</f>
        <v>0</v>
      </c>
      <c r="L1225" s="48">
        <f>IF(D1225="",0,SUMIFS(факт_операции!$T:$T,факт_операции!$D:$D,D1225))</f>
        <v>0</v>
      </c>
      <c r="M1225" s="86">
        <f t="shared" si="37"/>
        <v>0</v>
      </c>
      <c r="N1225" s="36"/>
      <c r="O1225" s="92"/>
      <c r="P1225" s="96"/>
    </row>
    <row r="1226" spans="1:16" x14ac:dyDescent="0.25">
      <c r="A1226" s="1"/>
      <c r="B1226" s="1"/>
      <c r="C1226" s="5">
        <f t="shared" si="38"/>
        <v>1216</v>
      </c>
      <c r="D1226" s="19" t="str">
        <f>IF(C1226&gt;MAX(БЮДЖЕТ!$C:$C),"",INDEX(БЮДЖЕТ!$P$11:$P$9415,C1226))</f>
        <v/>
      </c>
      <c r="E1226" s="22">
        <f>IF(D1226="",0,IF(COUNTIF(БЮДЖЕТ!$P:$P,D1226)=1,0,1))</f>
        <v>0</v>
      </c>
      <c r="F1226" s="19" t="str">
        <f>IF($D1226="","",INDEX(БЮДЖЕТ!$N:$N,SUMIFS(БЮДЖЕТ!$B:$B,БЮДЖЕТ!$P:$P,$D1226)))</f>
        <v/>
      </c>
      <c r="G1226" s="19" t="str">
        <f>IF($D1226="","",INDEX(БЮДЖЕТ!$X:$X,SUMIFS(БЮДЖЕТ!$B:$B,БЮДЖЕТ!$P:$P,$D1226)))</f>
        <v/>
      </c>
      <c r="H1226" s="36"/>
      <c r="I1226" s="30">
        <f>IF(D1226="",0,IF(G1226=ФИО!$Q$8,0,SUM(р_дни!$J:$J))+SUMIFS(факт_операции!$L:$L,факт_операции!$D:$D,D1226,факт_операции!$I:$I,операции!$F$8)-SUMIFS(факт_операции!$L:$L,факт_операции!$D:$D,D1226,факт_операции!$I:$I,операции!$F$9)+SUMIFS(факт_операции!$L:$L,факт_операции!$D:$D,D1226,факт_операции!$I:$I,операции!$F$10)-SUMIFS(факт_операции!$L:$L,факт_операции!$D:$D,D1226,факт_операции!$I:$I,операции!$F$11))</f>
        <v>0</v>
      </c>
      <c r="J1226" s="48">
        <f>ROUND(IF(D1226="",0,IF(SUM(р_дни!$J:$J)=0,0,(SUMIFS(БЮДЖЕТ!$V:$V,БЮДЖЕТ!$P:$P,$D1226)*IF(G1226=ФИО!$Q$8,0,SUM(р_дни!$J:$J))+SUMIFS(факт_операции!$Q:$Q,факт_операции!$D:$D,$D1226)*1000)/SUM(р_дни!$J:$J)))/100,0)*100</f>
        <v>0</v>
      </c>
      <c r="K1226" s="48">
        <f>IF(D1226="",0,SUMIFS(факт_операции!$O:$O,факт_операции!$D:$D,D1226)-IF(SUMIFS(факт_операции!$Q:$Q,факт_операции!$D:$D,D1226)&lt;&gt;0,SUMIFS(факт_операции!$O:$O,факт_операции!$D:$D,D1226,факт_операции!$N:$N,операции!$H$11),0))</f>
        <v>0</v>
      </c>
      <c r="L1226" s="48">
        <f>IF(D1226="",0,SUMIFS(факт_операции!$T:$T,факт_операции!$D:$D,D1226))</f>
        <v>0</v>
      </c>
      <c r="M1226" s="86">
        <f t="shared" si="37"/>
        <v>0</v>
      </c>
      <c r="N1226" s="36"/>
      <c r="O1226" s="92"/>
      <c r="P1226" s="96"/>
    </row>
    <row r="1227" spans="1:16" x14ac:dyDescent="0.25">
      <c r="A1227" s="1"/>
      <c r="B1227" s="1"/>
      <c r="C1227" s="5">
        <f t="shared" si="38"/>
        <v>1217</v>
      </c>
      <c r="D1227" s="19" t="str">
        <f>IF(C1227&gt;MAX(БЮДЖЕТ!$C:$C),"",INDEX(БЮДЖЕТ!$P$11:$P$9415,C1227))</f>
        <v/>
      </c>
      <c r="E1227" s="22">
        <f>IF(D1227="",0,IF(COUNTIF(БЮДЖЕТ!$P:$P,D1227)=1,0,1))</f>
        <v>0</v>
      </c>
      <c r="F1227" s="19" t="str">
        <f>IF($D1227="","",INDEX(БЮДЖЕТ!$N:$N,SUMIFS(БЮДЖЕТ!$B:$B,БЮДЖЕТ!$P:$P,$D1227)))</f>
        <v/>
      </c>
      <c r="G1227" s="19" t="str">
        <f>IF($D1227="","",INDEX(БЮДЖЕТ!$X:$X,SUMIFS(БЮДЖЕТ!$B:$B,БЮДЖЕТ!$P:$P,$D1227)))</f>
        <v/>
      </c>
      <c r="H1227" s="36"/>
      <c r="I1227" s="30">
        <f>IF(D1227="",0,IF(G1227=ФИО!$Q$8,0,SUM(р_дни!$J:$J))+SUMIFS(факт_операции!$L:$L,факт_операции!$D:$D,D1227,факт_операции!$I:$I,операции!$F$8)-SUMIFS(факт_операции!$L:$L,факт_операции!$D:$D,D1227,факт_операции!$I:$I,операции!$F$9)+SUMIFS(факт_операции!$L:$L,факт_операции!$D:$D,D1227,факт_операции!$I:$I,операции!$F$10)-SUMIFS(факт_операции!$L:$L,факт_операции!$D:$D,D1227,факт_операции!$I:$I,операции!$F$11))</f>
        <v>0</v>
      </c>
      <c r="J1227" s="48">
        <f>ROUND(IF(D1227="",0,IF(SUM(р_дни!$J:$J)=0,0,(SUMIFS(БЮДЖЕТ!$V:$V,БЮДЖЕТ!$P:$P,$D1227)*IF(G1227=ФИО!$Q$8,0,SUM(р_дни!$J:$J))+SUMIFS(факт_операции!$Q:$Q,факт_операции!$D:$D,$D1227)*1000)/SUM(р_дни!$J:$J)))/100,0)*100</f>
        <v>0</v>
      </c>
      <c r="K1227" s="48">
        <f>IF(D1227="",0,SUMIFS(факт_операции!$O:$O,факт_операции!$D:$D,D1227)-IF(SUMIFS(факт_операции!$Q:$Q,факт_операции!$D:$D,D1227)&lt;&gt;0,SUMIFS(факт_операции!$O:$O,факт_операции!$D:$D,D1227,факт_операции!$N:$N,операции!$H$11),0))</f>
        <v>0</v>
      </c>
      <c r="L1227" s="48">
        <f>IF(D1227="",0,SUMIFS(факт_операции!$T:$T,факт_операции!$D:$D,D1227))</f>
        <v>0</v>
      </c>
      <c r="M1227" s="86">
        <f t="shared" si="37"/>
        <v>0</v>
      </c>
      <c r="N1227" s="36"/>
      <c r="O1227" s="92"/>
      <c r="P1227" s="96"/>
    </row>
    <row r="1228" spans="1:16" x14ac:dyDescent="0.25">
      <c r="A1228" s="1"/>
      <c r="B1228" s="1"/>
      <c r="C1228" s="5">
        <f t="shared" si="38"/>
        <v>1218</v>
      </c>
      <c r="D1228" s="19" t="str">
        <f>IF(C1228&gt;MAX(БЮДЖЕТ!$C:$C),"",INDEX(БЮДЖЕТ!$P$11:$P$9415,C1228))</f>
        <v/>
      </c>
      <c r="E1228" s="22">
        <f>IF(D1228="",0,IF(COUNTIF(БЮДЖЕТ!$P:$P,D1228)=1,0,1))</f>
        <v>0</v>
      </c>
      <c r="F1228" s="19" t="str">
        <f>IF($D1228="","",INDEX(БЮДЖЕТ!$N:$N,SUMIFS(БЮДЖЕТ!$B:$B,БЮДЖЕТ!$P:$P,$D1228)))</f>
        <v/>
      </c>
      <c r="G1228" s="19" t="str">
        <f>IF($D1228="","",INDEX(БЮДЖЕТ!$X:$X,SUMIFS(БЮДЖЕТ!$B:$B,БЮДЖЕТ!$P:$P,$D1228)))</f>
        <v/>
      </c>
      <c r="H1228" s="36"/>
      <c r="I1228" s="30">
        <f>IF(D1228="",0,IF(G1228=ФИО!$Q$8,0,SUM(р_дни!$J:$J))+SUMIFS(факт_операции!$L:$L,факт_операции!$D:$D,D1228,факт_операции!$I:$I,операции!$F$8)-SUMIFS(факт_операции!$L:$L,факт_операции!$D:$D,D1228,факт_операции!$I:$I,операции!$F$9)+SUMIFS(факт_операции!$L:$L,факт_операции!$D:$D,D1228,факт_операции!$I:$I,операции!$F$10)-SUMIFS(факт_операции!$L:$L,факт_операции!$D:$D,D1228,факт_операции!$I:$I,операции!$F$11))</f>
        <v>0</v>
      </c>
      <c r="J1228" s="48">
        <f>ROUND(IF(D1228="",0,IF(SUM(р_дни!$J:$J)=0,0,(SUMIFS(БЮДЖЕТ!$V:$V,БЮДЖЕТ!$P:$P,$D1228)*IF(G1228=ФИО!$Q$8,0,SUM(р_дни!$J:$J))+SUMIFS(факт_операции!$Q:$Q,факт_операции!$D:$D,$D1228)*1000)/SUM(р_дни!$J:$J)))/100,0)*100</f>
        <v>0</v>
      </c>
      <c r="K1228" s="48">
        <f>IF(D1228="",0,SUMIFS(факт_операции!$O:$O,факт_операции!$D:$D,D1228)-IF(SUMIFS(факт_операции!$Q:$Q,факт_операции!$D:$D,D1228)&lt;&gt;0,SUMIFS(факт_операции!$O:$O,факт_операции!$D:$D,D1228,факт_операции!$N:$N,операции!$H$11),0))</f>
        <v>0</v>
      </c>
      <c r="L1228" s="48">
        <f>IF(D1228="",0,SUMIFS(факт_операции!$T:$T,факт_операции!$D:$D,D1228))</f>
        <v>0</v>
      </c>
      <c r="M1228" s="86">
        <f t="shared" ref="M1228:M1291" si="39">IF(D1228="",0,J1228-K1228-L1228)</f>
        <v>0</v>
      </c>
      <c r="N1228" s="36"/>
      <c r="O1228" s="92"/>
      <c r="P1228" s="96"/>
    </row>
    <row r="1229" spans="1:16" x14ac:dyDescent="0.25">
      <c r="A1229" s="1"/>
      <c r="B1229" s="1"/>
      <c r="C1229" s="5">
        <f t="shared" ref="C1229:C1292" si="40">C1228+1</f>
        <v>1219</v>
      </c>
      <c r="D1229" s="19" t="str">
        <f>IF(C1229&gt;MAX(БЮДЖЕТ!$C:$C),"",INDEX(БЮДЖЕТ!$P$11:$P$9415,C1229))</f>
        <v/>
      </c>
      <c r="E1229" s="22">
        <f>IF(D1229="",0,IF(COUNTIF(БЮДЖЕТ!$P:$P,D1229)=1,0,1))</f>
        <v>0</v>
      </c>
      <c r="F1229" s="19" t="str">
        <f>IF($D1229="","",INDEX(БЮДЖЕТ!$N:$N,SUMIFS(БЮДЖЕТ!$B:$B,БЮДЖЕТ!$P:$P,$D1229)))</f>
        <v/>
      </c>
      <c r="G1229" s="19" t="str">
        <f>IF($D1229="","",INDEX(БЮДЖЕТ!$X:$X,SUMIFS(БЮДЖЕТ!$B:$B,БЮДЖЕТ!$P:$P,$D1229)))</f>
        <v/>
      </c>
      <c r="H1229" s="36"/>
      <c r="I1229" s="30">
        <f>IF(D1229="",0,IF(G1229=ФИО!$Q$8,0,SUM(р_дни!$J:$J))+SUMIFS(факт_операции!$L:$L,факт_операции!$D:$D,D1229,факт_операции!$I:$I,операции!$F$8)-SUMIFS(факт_операции!$L:$L,факт_операции!$D:$D,D1229,факт_операции!$I:$I,операции!$F$9)+SUMIFS(факт_операции!$L:$L,факт_операции!$D:$D,D1229,факт_операции!$I:$I,операции!$F$10)-SUMIFS(факт_операции!$L:$L,факт_операции!$D:$D,D1229,факт_операции!$I:$I,операции!$F$11))</f>
        <v>0</v>
      </c>
      <c r="J1229" s="48">
        <f>ROUND(IF(D1229="",0,IF(SUM(р_дни!$J:$J)=0,0,(SUMIFS(БЮДЖЕТ!$V:$V,БЮДЖЕТ!$P:$P,$D1229)*IF(G1229=ФИО!$Q$8,0,SUM(р_дни!$J:$J))+SUMIFS(факт_операции!$Q:$Q,факт_операции!$D:$D,$D1229)*1000)/SUM(р_дни!$J:$J)))/100,0)*100</f>
        <v>0</v>
      </c>
      <c r="K1229" s="48">
        <f>IF(D1229="",0,SUMIFS(факт_операции!$O:$O,факт_операции!$D:$D,D1229)-IF(SUMIFS(факт_операции!$Q:$Q,факт_операции!$D:$D,D1229)&lt;&gt;0,SUMIFS(факт_операции!$O:$O,факт_операции!$D:$D,D1229,факт_операции!$N:$N,операции!$H$11),0))</f>
        <v>0</v>
      </c>
      <c r="L1229" s="48">
        <f>IF(D1229="",0,SUMIFS(факт_операции!$T:$T,факт_операции!$D:$D,D1229))</f>
        <v>0</v>
      </c>
      <c r="M1229" s="86">
        <f t="shared" si="39"/>
        <v>0</v>
      </c>
      <c r="N1229" s="36"/>
      <c r="O1229" s="92"/>
      <c r="P1229" s="96"/>
    </row>
    <row r="1230" spans="1:16" x14ac:dyDescent="0.25">
      <c r="A1230" s="1"/>
      <c r="B1230" s="1"/>
      <c r="C1230" s="5">
        <f t="shared" si="40"/>
        <v>1220</v>
      </c>
      <c r="D1230" s="19" t="str">
        <f>IF(C1230&gt;MAX(БЮДЖЕТ!$C:$C),"",INDEX(БЮДЖЕТ!$P$11:$P$9415,C1230))</f>
        <v/>
      </c>
      <c r="E1230" s="22">
        <f>IF(D1230="",0,IF(COUNTIF(БЮДЖЕТ!$P:$P,D1230)=1,0,1))</f>
        <v>0</v>
      </c>
      <c r="F1230" s="19" t="str">
        <f>IF($D1230="","",INDEX(БЮДЖЕТ!$N:$N,SUMIFS(БЮДЖЕТ!$B:$B,БЮДЖЕТ!$P:$P,$D1230)))</f>
        <v/>
      </c>
      <c r="G1230" s="19" t="str">
        <f>IF($D1230="","",INDEX(БЮДЖЕТ!$X:$X,SUMIFS(БЮДЖЕТ!$B:$B,БЮДЖЕТ!$P:$P,$D1230)))</f>
        <v/>
      </c>
      <c r="H1230" s="36"/>
      <c r="I1230" s="30">
        <f>IF(D1230="",0,IF(G1230=ФИО!$Q$8,0,SUM(р_дни!$J:$J))+SUMIFS(факт_операции!$L:$L,факт_операции!$D:$D,D1230,факт_операции!$I:$I,операции!$F$8)-SUMIFS(факт_операции!$L:$L,факт_операции!$D:$D,D1230,факт_операции!$I:$I,операции!$F$9)+SUMIFS(факт_операции!$L:$L,факт_операции!$D:$D,D1230,факт_операции!$I:$I,операции!$F$10)-SUMIFS(факт_операции!$L:$L,факт_операции!$D:$D,D1230,факт_операции!$I:$I,операции!$F$11))</f>
        <v>0</v>
      </c>
      <c r="J1230" s="48">
        <f>ROUND(IF(D1230="",0,IF(SUM(р_дни!$J:$J)=0,0,(SUMIFS(БЮДЖЕТ!$V:$V,БЮДЖЕТ!$P:$P,$D1230)*IF(G1230=ФИО!$Q$8,0,SUM(р_дни!$J:$J))+SUMIFS(факт_операции!$Q:$Q,факт_операции!$D:$D,$D1230)*1000)/SUM(р_дни!$J:$J)))/100,0)*100</f>
        <v>0</v>
      </c>
      <c r="K1230" s="48">
        <f>IF(D1230="",0,SUMIFS(факт_операции!$O:$O,факт_операции!$D:$D,D1230)-IF(SUMIFS(факт_операции!$Q:$Q,факт_операции!$D:$D,D1230)&lt;&gt;0,SUMIFS(факт_операции!$O:$O,факт_операции!$D:$D,D1230,факт_операции!$N:$N,операции!$H$11),0))</f>
        <v>0</v>
      </c>
      <c r="L1230" s="48">
        <f>IF(D1230="",0,SUMIFS(факт_операции!$T:$T,факт_операции!$D:$D,D1230))</f>
        <v>0</v>
      </c>
      <c r="M1230" s="86">
        <f t="shared" si="39"/>
        <v>0</v>
      </c>
      <c r="N1230" s="36"/>
      <c r="O1230" s="92"/>
      <c r="P1230" s="96"/>
    </row>
    <row r="1231" spans="1:16" x14ac:dyDescent="0.25">
      <c r="A1231" s="1"/>
      <c r="B1231" s="1"/>
      <c r="C1231" s="5">
        <f t="shared" si="40"/>
        <v>1221</v>
      </c>
      <c r="D1231" s="19" t="str">
        <f>IF(C1231&gt;MAX(БЮДЖЕТ!$C:$C),"",INDEX(БЮДЖЕТ!$P$11:$P$9415,C1231))</f>
        <v/>
      </c>
      <c r="E1231" s="22">
        <f>IF(D1231="",0,IF(COUNTIF(БЮДЖЕТ!$P:$P,D1231)=1,0,1))</f>
        <v>0</v>
      </c>
      <c r="F1231" s="19" t="str">
        <f>IF($D1231="","",INDEX(БЮДЖЕТ!$N:$N,SUMIFS(БЮДЖЕТ!$B:$B,БЮДЖЕТ!$P:$P,$D1231)))</f>
        <v/>
      </c>
      <c r="G1231" s="19" t="str">
        <f>IF($D1231="","",INDEX(БЮДЖЕТ!$X:$X,SUMIFS(БЮДЖЕТ!$B:$B,БЮДЖЕТ!$P:$P,$D1231)))</f>
        <v/>
      </c>
      <c r="H1231" s="36"/>
      <c r="I1231" s="30">
        <f>IF(D1231="",0,IF(G1231=ФИО!$Q$8,0,SUM(р_дни!$J:$J))+SUMIFS(факт_операции!$L:$L,факт_операции!$D:$D,D1231,факт_операции!$I:$I,операции!$F$8)-SUMIFS(факт_операции!$L:$L,факт_операции!$D:$D,D1231,факт_операции!$I:$I,операции!$F$9)+SUMIFS(факт_операции!$L:$L,факт_операции!$D:$D,D1231,факт_операции!$I:$I,операции!$F$10)-SUMIFS(факт_операции!$L:$L,факт_операции!$D:$D,D1231,факт_операции!$I:$I,операции!$F$11))</f>
        <v>0</v>
      </c>
      <c r="J1231" s="48">
        <f>ROUND(IF(D1231="",0,IF(SUM(р_дни!$J:$J)=0,0,(SUMIFS(БЮДЖЕТ!$V:$V,БЮДЖЕТ!$P:$P,$D1231)*IF(G1231=ФИО!$Q$8,0,SUM(р_дни!$J:$J))+SUMIFS(факт_операции!$Q:$Q,факт_операции!$D:$D,$D1231)*1000)/SUM(р_дни!$J:$J)))/100,0)*100</f>
        <v>0</v>
      </c>
      <c r="K1231" s="48">
        <f>IF(D1231="",0,SUMIFS(факт_операции!$O:$O,факт_операции!$D:$D,D1231)-IF(SUMIFS(факт_операции!$Q:$Q,факт_операции!$D:$D,D1231)&lt;&gt;0,SUMIFS(факт_операции!$O:$O,факт_операции!$D:$D,D1231,факт_операции!$N:$N,операции!$H$11),0))</f>
        <v>0</v>
      </c>
      <c r="L1231" s="48">
        <f>IF(D1231="",0,SUMIFS(факт_операции!$T:$T,факт_операции!$D:$D,D1231))</f>
        <v>0</v>
      </c>
      <c r="M1231" s="86">
        <f t="shared" si="39"/>
        <v>0</v>
      </c>
      <c r="N1231" s="36"/>
      <c r="O1231" s="92"/>
      <c r="P1231" s="96"/>
    </row>
    <row r="1232" spans="1:16" x14ac:dyDescent="0.25">
      <c r="A1232" s="1"/>
      <c r="B1232" s="1"/>
      <c r="C1232" s="5">
        <f t="shared" si="40"/>
        <v>1222</v>
      </c>
      <c r="D1232" s="19" t="str">
        <f>IF(C1232&gt;MAX(БЮДЖЕТ!$C:$C),"",INDEX(БЮДЖЕТ!$P$11:$P$9415,C1232))</f>
        <v/>
      </c>
      <c r="E1232" s="22">
        <f>IF(D1232="",0,IF(COUNTIF(БЮДЖЕТ!$P:$P,D1232)=1,0,1))</f>
        <v>0</v>
      </c>
      <c r="F1232" s="19" t="str">
        <f>IF($D1232="","",INDEX(БЮДЖЕТ!$N:$N,SUMIFS(БЮДЖЕТ!$B:$B,БЮДЖЕТ!$P:$P,$D1232)))</f>
        <v/>
      </c>
      <c r="G1232" s="19" t="str">
        <f>IF($D1232="","",INDEX(БЮДЖЕТ!$X:$X,SUMIFS(БЮДЖЕТ!$B:$B,БЮДЖЕТ!$P:$P,$D1232)))</f>
        <v/>
      </c>
      <c r="H1232" s="36"/>
      <c r="I1232" s="30">
        <f>IF(D1232="",0,IF(G1232=ФИО!$Q$8,0,SUM(р_дни!$J:$J))+SUMIFS(факт_операции!$L:$L,факт_операции!$D:$D,D1232,факт_операции!$I:$I,операции!$F$8)-SUMIFS(факт_операции!$L:$L,факт_операции!$D:$D,D1232,факт_операции!$I:$I,операции!$F$9)+SUMIFS(факт_операции!$L:$L,факт_операции!$D:$D,D1232,факт_операции!$I:$I,операции!$F$10)-SUMIFS(факт_операции!$L:$L,факт_операции!$D:$D,D1232,факт_операции!$I:$I,операции!$F$11))</f>
        <v>0</v>
      </c>
      <c r="J1232" s="48">
        <f>ROUND(IF(D1232="",0,IF(SUM(р_дни!$J:$J)=0,0,(SUMIFS(БЮДЖЕТ!$V:$V,БЮДЖЕТ!$P:$P,$D1232)*IF(G1232=ФИО!$Q$8,0,SUM(р_дни!$J:$J))+SUMIFS(факт_операции!$Q:$Q,факт_операции!$D:$D,$D1232)*1000)/SUM(р_дни!$J:$J)))/100,0)*100</f>
        <v>0</v>
      </c>
      <c r="K1232" s="48">
        <f>IF(D1232="",0,SUMIFS(факт_операции!$O:$O,факт_операции!$D:$D,D1232)-IF(SUMIFS(факт_операции!$Q:$Q,факт_операции!$D:$D,D1232)&lt;&gt;0,SUMIFS(факт_операции!$O:$O,факт_операции!$D:$D,D1232,факт_операции!$N:$N,операции!$H$11),0))</f>
        <v>0</v>
      </c>
      <c r="L1232" s="48">
        <f>IF(D1232="",0,SUMIFS(факт_операции!$T:$T,факт_операции!$D:$D,D1232))</f>
        <v>0</v>
      </c>
      <c r="M1232" s="86">
        <f t="shared" si="39"/>
        <v>0</v>
      </c>
      <c r="N1232" s="36"/>
      <c r="O1232" s="92"/>
      <c r="P1232" s="96"/>
    </row>
    <row r="1233" spans="1:16" x14ac:dyDescent="0.25">
      <c r="A1233" s="1"/>
      <c r="B1233" s="1"/>
      <c r="C1233" s="5">
        <f t="shared" si="40"/>
        <v>1223</v>
      </c>
      <c r="D1233" s="19" t="str">
        <f>IF(C1233&gt;MAX(БЮДЖЕТ!$C:$C),"",INDEX(БЮДЖЕТ!$P$11:$P$9415,C1233))</f>
        <v/>
      </c>
      <c r="E1233" s="22">
        <f>IF(D1233="",0,IF(COUNTIF(БЮДЖЕТ!$P:$P,D1233)=1,0,1))</f>
        <v>0</v>
      </c>
      <c r="F1233" s="19" t="str">
        <f>IF($D1233="","",INDEX(БЮДЖЕТ!$N:$N,SUMIFS(БЮДЖЕТ!$B:$B,БЮДЖЕТ!$P:$P,$D1233)))</f>
        <v/>
      </c>
      <c r="G1233" s="19" t="str">
        <f>IF($D1233="","",INDEX(БЮДЖЕТ!$X:$X,SUMIFS(БЮДЖЕТ!$B:$B,БЮДЖЕТ!$P:$P,$D1233)))</f>
        <v/>
      </c>
      <c r="H1233" s="36"/>
      <c r="I1233" s="30">
        <f>IF(D1233="",0,IF(G1233=ФИО!$Q$8,0,SUM(р_дни!$J:$J))+SUMIFS(факт_операции!$L:$L,факт_операции!$D:$D,D1233,факт_операции!$I:$I,операции!$F$8)-SUMIFS(факт_операции!$L:$L,факт_операции!$D:$D,D1233,факт_операции!$I:$I,операции!$F$9)+SUMIFS(факт_операции!$L:$L,факт_операции!$D:$D,D1233,факт_операции!$I:$I,операции!$F$10)-SUMIFS(факт_операции!$L:$L,факт_операции!$D:$D,D1233,факт_операции!$I:$I,операции!$F$11))</f>
        <v>0</v>
      </c>
      <c r="J1233" s="48">
        <f>ROUND(IF(D1233="",0,IF(SUM(р_дни!$J:$J)=0,0,(SUMIFS(БЮДЖЕТ!$V:$V,БЮДЖЕТ!$P:$P,$D1233)*IF(G1233=ФИО!$Q$8,0,SUM(р_дни!$J:$J))+SUMIFS(факт_операции!$Q:$Q,факт_операции!$D:$D,$D1233)*1000)/SUM(р_дни!$J:$J)))/100,0)*100</f>
        <v>0</v>
      </c>
      <c r="K1233" s="48">
        <f>IF(D1233="",0,SUMIFS(факт_операции!$O:$O,факт_операции!$D:$D,D1233)-IF(SUMIFS(факт_операции!$Q:$Q,факт_операции!$D:$D,D1233)&lt;&gt;0,SUMIFS(факт_операции!$O:$O,факт_операции!$D:$D,D1233,факт_операции!$N:$N,операции!$H$11),0))</f>
        <v>0</v>
      </c>
      <c r="L1233" s="48">
        <f>IF(D1233="",0,SUMIFS(факт_операции!$T:$T,факт_операции!$D:$D,D1233))</f>
        <v>0</v>
      </c>
      <c r="M1233" s="86">
        <f t="shared" si="39"/>
        <v>0</v>
      </c>
      <c r="N1233" s="36"/>
      <c r="O1233" s="92"/>
      <c r="P1233" s="96"/>
    </row>
    <row r="1234" spans="1:16" x14ac:dyDescent="0.25">
      <c r="A1234" s="1"/>
      <c r="B1234" s="1"/>
      <c r="C1234" s="5">
        <f t="shared" si="40"/>
        <v>1224</v>
      </c>
      <c r="D1234" s="19" t="str">
        <f>IF(C1234&gt;MAX(БЮДЖЕТ!$C:$C),"",INDEX(БЮДЖЕТ!$P$11:$P$9415,C1234))</f>
        <v/>
      </c>
      <c r="E1234" s="22">
        <f>IF(D1234="",0,IF(COUNTIF(БЮДЖЕТ!$P:$P,D1234)=1,0,1))</f>
        <v>0</v>
      </c>
      <c r="F1234" s="19" t="str">
        <f>IF($D1234="","",INDEX(БЮДЖЕТ!$N:$N,SUMIFS(БЮДЖЕТ!$B:$B,БЮДЖЕТ!$P:$P,$D1234)))</f>
        <v/>
      </c>
      <c r="G1234" s="19" t="str">
        <f>IF($D1234="","",INDEX(БЮДЖЕТ!$X:$X,SUMIFS(БЮДЖЕТ!$B:$B,БЮДЖЕТ!$P:$P,$D1234)))</f>
        <v/>
      </c>
      <c r="H1234" s="36"/>
      <c r="I1234" s="30">
        <f>IF(D1234="",0,IF(G1234=ФИО!$Q$8,0,SUM(р_дни!$J:$J))+SUMIFS(факт_операции!$L:$L,факт_операции!$D:$D,D1234,факт_операции!$I:$I,операции!$F$8)-SUMIFS(факт_операции!$L:$L,факт_операции!$D:$D,D1234,факт_операции!$I:$I,операции!$F$9)+SUMIFS(факт_операции!$L:$L,факт_операции!$D:$D,D1234,факт_операции!$I:$I,операции!$F$10)-SUMIFS(факт_операции!$L:$L,факт_операции!$D:$D,D1234,факт_операции!$I:$I,операции!$F$11))</f>
        <v>0</v>
      </c>
      <c r="J1234" s="48">
        <f>ROUND(IF(D1234="",0,IF(SUM(р_дни!$J:$J)=0,0,(SUMIFS(БЮДЖЕТ!$V:$V,БЮДЖЕТ!$P:$P,$D1234)*IF(G1234=ФИО!$Q$8,0,SUM(р_дни!$J:$J))+SUMIFS(факт_операции!$Q:$Q,факт_операции!$D:$D,$D1234)*1000)/SUM(р_дни!$J:$J)))/100,0)*100</f>
        <v>0</v>
      </c>
      <c r="K1234" s="48">
        <f>IF(D1234="",0,SUMIFS(факт_операции!$O:$O,факт_операции!$D:$D,D1234)-IF(SUMIFS(факт_операции!$Q:$Q,факт_операции!$D:$D,D1234)&lt;&gt;0,SUMIFS(факт_операции!$O:$O,факт_операции!$D:$D,D1234,факт_операции!$N:$N,операции!$H$11),0))</f>
        <v>0</v>
      </c>
      <c r="L1234" s="48">
        <f>IF(D1234="",0,SUMIFS(факт_операции!$T:$T,факт_операции!$D:$D,D1234))</f>
        <v>0</v>
      </c>
      <c r="M1234" s="86">
        <f t="shared" si="39"/>
        <v>0</v>
      </c>
      <c r="N1234" s="36"/>
      <c r="O1234" s="92"/>
      <c r="P1234" s="96"/>
    </row>
    <row r="1235" spans="1:16" x14ac:dyDescent="0.25">
      <c r="A1235" s="1"/>
      <c r="B1235" s="1"/>
      <c r="C1235" s="5">
        <f t="shared" si="40"/>
        <v>1225</v>
      </c>
      <c r="D1235" s="19" t="str">
        <f>IF(C1235&gt;MAX(БЮДЖЕТ!$C:$C),"",INDEX(БЮДЖЕТ!$P$11:$P$9415,C1235))</f>
        <v/>
      </c>
      <c r="E1235" s="22">
        <f>IF(D1235="",0,IF(COUNTIF(БЮДЖЕТ!$P:$P,D1235)=1,0,1))</f>
        <v>0</v>
      </c>
      <c r="F1235" s="19" t="str">
        <f>IF($D1235="","",INDEX(БЮДЖЕТ!$N:$N,SUMIFS(БЮДЖЕТ!$B:$B,БЮДЖЕТ!$P:$P,$D1235)))</f>
        <v/>
      </c>
      <c r="G1235" s="19" t="str">
        <f>IF($D1235="","",INDEX(БЮДЖЕТ!$X:$X,SUMIFS(БЮДЖЕТ!$B:$B,БЮДЖЕТ!$P:$P,$D1235)))</f>
        <v/>
      </c>
      <c r="H1235" s="36"/>
      <c r="I1235" s="30">
        <f>IF(D1235="",0,IF(G1235=ФИО!$Q$8,0,SUM(р_дни!$J:$J))+SUMIFS(факт_операции!$L:$L,факт_операции!$D:$D,D1235,факт_операции!$I:$I,операции!$F$8)-SUMIFS(факт_операции!$L:$L,факт_операции!$D:$D,D1235,факт_операции!$I:$I,операции!$F$9)+SUMIFS(факт_операции!$L:$L,факт_операции!$D:$D,D1235,факт_операции!$I:$I,операции!$F$10)-SUMIFS(факт_операции!$L:$L,факт_операции!$D:$D,D1235,факт_операции!$I:$I,операции!$F$11))</f>
        <v>0</v>
      </c>
      <c r="J1235" s="48">
        <f>ROUND(IF(D1235="",0,IF(SUM(р_дни!$J:$J)=0,0,(SUMIFS(БЮДЖЕТ!$V:$V,БЮДЖЕТ!$P:$P,$D1235)*IF(G1235=ФИО!$Q$8,0,SUM(р_дни!$J:$J))+SUMIFS(факт_операции!$Q:$Q,факт_операции!$D:$D,$D1235)*1000)/SUM(р_дни!$J:$J)))/100,0)*100</f>
        <v>0</v>
      </c>
      <c r="K1235" s="48">
        <f>IF(D1235="",0,SUMIFS(факт_операции!$O:$O,факт_операции!$D:$D,D1235)-IF(SUMIFS(факт_операции!$Q:$Q,факт_операции!$D:$D,D1235)&lt;&gt;0,SUMIFS(факт_операции!$O:$O,факт_операции!$D:$D,D1235,факт_операции!$N:$N,операции!$H$11),0))</f>
        <v>0</v>
      </c>
      <c r="L1235" s="48">
        <f>IF(D1235="",0,SUMIFS(факт_операции!$T:$T,факт_операции!$D:$D,D1235))</f>
        <v>0</v>
      </c>
      <c r="M1235" s="86">
        <f t="shared" si="39"/>
        <v>0</v>
      </c>
      <c r="N1235" s="36"/>
      <c r="O1235" s="92"/>
      <c r="P1235" s="96"/>
    </row>
    <row r="1236" spans="1:16" x14ac:dyDescent="0.25">
      <c r="A1236" s="1"/>
      <c r="B1236" s="1"/>
      <c r="C1236" s="5">
        <f t="shared" si="40"/>
        <v>1226</v>
      </c>
      <c r="D1236" s="19" t="str">
        <f>IF(C1236&gt;MAX(БЮДЖЕТ!$C:$C),"",INDEX(БЮДЖЕТ!$P$11:$P$9415,C1236))</f>
        <v/>
      </c>
      <c r="E1236" s="22">
        <f>IF(D1236="",0,IF(COUNTIF(БЮДЖЕТ!$P:$P,D1236)=1,0,1))</f>
        <v>0</v>
      </c>
      <c r="F1236" s="19" t="str">
        <f>IF($D1236="","",INDEX(БЮДЖЕТ!$N:$N,SUMIFS(БЮДЖЕТ!$B:$B,БЮДЖЕТ!$P:$P,$D1236)))</f>
        <v/>
      </c>
      <c r="G1236" s="19" t="str">
        <f>IF($D1236="","",INDEX(БЮДЖЕТ!$X:$X,SUMIFS(БЮДЖЕТ!$B:$B,БЮДЖЕТ!$P:$P,$D1236)))</f>
        <v/>
      </c>
      <c r="H1236" s="36"/>
      <c r="I1236" s="30">
        <f>IF(D1236="",0,IF(G1236=ФИО!$Q$8,0,SUM(р_дни!$J:$J))+SUMIFS(факт_операции!$L:$L,факт_операции!$D:$D,D1236,факт_операции!$I:$I,операции!$F$8)-SUMIFS(факт_операции!$L:$L,факт_операции!$D:$D,D1236,факт_операции!$I:$I,операции!$F$9)+SUMIFS(факт_операции!$L:$L,факт_операции!$D:$D,D1236,факт_операции!$I:$I,операции!$F$10)-SUMIFS(факт_операции!$L:$L,факт_операции!$D:$D,D1236,факт_операции!$I:$I,операции!$F$11))</f>
        <v>0</v>
      </c>
      <c r="J1236" s="48">
        <f>ROUND(IF(D1236="",0,IF(SUM(р_дни!$J:$J)=0,0,(SUMIFS(БЮДЖЕТ!$V:$V,БЮДЖЕТ!$P:$P,$D1236)*IF(G1236=ФИО!$Q$8,0,SUM(р_дни!$J:$J))+SUMIFS(факт_операции!$Q:$Q,факт_операции!$D:$D,$D1236)*1000)/SUM(р_дни!$J:$J)))/100,0)*100</f>
        <v>0</v>
      </c>
      <c r="K1236" s="48">
        <f>IF(D1236="",0,SUMIFS(факт_операции!$O:$O,факт_операции!$D:$D,D1236)-IF(SUMIFS(факт_операции!$Q:$Q,факт_операции!$D:$D,D1236)&lt;&gt;0,SUMIFS(факт_операции!$O:$O,факт_операции!$D:$D,D1236,факт_операции!$N:$N,операции!$H$11),0))</f>
        <v>0</v>
      </c>
      <c r="L1236" s="48">
        <f>IF(D1236="",0,SUMIFS(факт_операции!$T:$T,факт_операции!$D:$D,D1236))</f>
        <v>0</v>
      </c>
      <c r="M1236" s="86">
        <f t="shared" si="39"/>
        <v>0</v>
      </c>
      <c r="N1236" s="36"/>
      <c r="O1236" s="92"/>
      <c r="P1236" s="96"/>
    </row>
    <row r="1237" spans="1:16" x14ac:dyDescent="0.25">
      <c r="A1237" s="1"/>
      <c r="B1237" s="1"/>
      <c r="C1237" s="5">
        <f t="shared" si="40"/>
        <v>1227</v>
      </c>
      <c r="D1237" s="19" t="str">
        <f>IF(C1237&gt;MAX(БЮДЖЕТ!$C:$C),"",INDEX(БЮДЖЕТ!$P$11:$P$9415,C1237))</f>
        <v/>
      </c>
      <c r="E1237" s="22">
        <f>IF(D1237="",0,IF(COUNTIF(БЮДЖЕТ!$P:$P,D1237)=1,0,1))</f>
        <v>0</v>
      </c>
      <c r="F1237" s="19" t="str">
        <f>IF($D1237="","",INDEX(БЮДЖЕТ!$N:$N,SUMIFS(БЮДЖЕТ!$B:$B,БЮДЖЕТ!$P:$P,$D1237)))</f>
        <v/>
      </c>
      <c r="G1237" s="19" t="str">
        <f>IF($D1237="","",INDEX(БЮДЖЕТ!$X:$X,SUMIFS(БЮДЖЕТ!$B:$B,БЮДЖЕТ!$P:$P,$D1237)))</f>
        <v/>
      </c>
      <c r="H1237" s="36"/>
      <c r="I1237" s="30">
        <f>IF(D1237="",0,IF(G1237=ФИО!$Q$8,0,SUM(р_дни!$J:$J))+SUMIFS(факт_операции!$L:$L,факт_операции!$D:$D,D1237,факт_операции!$I:$I,операции!$F$8)-SUMIFS(факт_операции!$L:$L,факт_операции!$D:$D,D1237,факт_операции!$I:$I,операции!$F$9)+SUMIFS(факт_операции!$L:$L,факт_операции!$D:$D,D1237,факт_операции!$I:$I,операции!$F$10)-SUMIFS(факт_операции!$L:$L,факт_операции!$D:$D,D1237,факт_операции!$I:$I,операции!$F$11))</f>
        <v>0</v>
      </c>
      <c r="J1237" s="48">
        <f>ROUND(IF(D1237="",0,IF(SUM(р_дни!$J:$J)=0,0,(SUMIFS(БЮДЖЕТ!$V:$V,БЮДЖЕТ!$P:$P,$D1237)*IF(G1237=ФИО!$Q$8,0,SUM(р_дни!$J:$J))+SUMIFS(факт_операции!$Q:$Q,факт_операции!$D:$D,$D1237)*1000)/SUM(р_дни!$J:$J)))/100,0)*100</f>
        <v>0</v>
      </c>
      <c r="K1237" s="48">
        <f>IF(D1237="",0,SUMIFS(факт_операции!$O:$O,факт_операции!$D:$D,D1237)-IF(SUMIFS(факт_операции!$Q:$Q,факт_операции!$D:$D,D1237)&lt;&gt;0,SUMIFS(факт_операции!$O:$O,факт_операции!$D:$D,D1237,факт_операции!$N:$N,операции!$H$11),0))</f>
        <v>0</v>
      </c>
      <c r="L1237" s="48">
        <f>IF(D1237="",0,SUMIFS(факт_операции!$T:$T,факт_операции!$D:$D,D1237))</f>
        <v>0</v>
      </c>
      <c r="M1237" s="86">
        <f t="shared" si="39"/>
        <v>0</v>
      </c>
      <c r="N1237" s="36"/>
      <c r="O1237" s="92"/>
      <c r="P1237" s="96"/>
    </row>
    <row r="1238" spans="1:16" x14ac:dyDescent="0.25">
      <c r="A1238" s="1"/>
      <c r="B1238" s="1"/>
      <c r="C1238" s="5">
        <f t="shared" si="40"/>
        <v>1228</v>
      </c>
      <c r="D1238" s="19" t="str">
        <f>IF(C1238&gt;MAX(БЮДЖЕТ!$C:$C),"",INDEX(БЮДЖЕТ!$P$11:$P$9415,C1238))</f>
        <v/>
      </c>
      <c r="E1238" s="22">
        <f>IF(D1238="",0,IF(COUNTIF(БЮДЖЕТ!$P:$P,D1238)=1,0,1))</f>
        <v>0</v>
      </c>
      <c r="F1238" s="19" t="str">
        <f>IF($D1238="","",INDEX(БЮДЖЕТ!$N:$N,SUMIFS(БЮДЖЕТ!$B:$B,БЮДЖЕТ!$P:$P,$D1238)))</f>
        <v/>
      </c>
      <c r="G1238" s="19" t="str">
        <f>IF($D1238="","",INDEX(БЮДЖЕТ!$X:$X,SUMIFS(БЮДЖЕТ!$B:$B,БЮДЖЕТ!$P:$P,$D1238)))</f>
        <v/>
      </c>
      <c r="H1238" s="36"/>
      <c r="I1238" s="30">
        <f>IF(D1238="",0,IF(G1238=ФИО!$Q$8,0,SUM(р_дни!$J:$J))+SUMIFS(факт_операции!$L:$L,факт_операции!$D:$D,D1238,факт_операции!$I:$I,операции!$F$8)-SUMIFS(факт_операции!$L:$L,факт_операции!$D:$D,D1238,факт_операции!$I:$I,операции!$F$9)+SUMIFS(факт_операции!$L:$L,факт_операции!$D:$D,D1238,факт_операции!$I:$I,операции!$F$10)-SUMIFS(факт_операции!$L:$L,факт_операции!$D:$D,D1238,факт_операции!$I:$I,операции!$F$11))</f>
        <v>0</v>
      </c>
      <c r="J1238" s="48">
        <f>ROUND(IF(D1238="",0,IF(SUM(р_дни!$J:$J)=0,0,(SUMIFS(БЮДЖЕТ!$V:$V,БЮДЖЕТ!$P:$P,$D1238)*IF(G1238=ФИО!$Q$8,0,SUM(р_дни!$J:$J))+SUMIFS(факт_операции!$Q:$Q,факт_операции!$D:$D,$D1238)*1000)/SUM(р_дни!$J:$J)))/100,0)*100</f>
        <v>0</v>
      </c>
      <c r="K1238" s="48">
        <f>IF(D1238="",0,SUMIFS(факт_операции!$O:$O,факт_операции!$D:$D,D1238)-IF(SUMIFS(факт_операции!$Q:$Q,факт_операции!$D:$D,D1238)&lt;&gt;0,SUMIFS(факт_операции!$O:$O,факт_операции!$D:$D,D1238,факт_операции!$N:$N,операции!$H$11),0))</f>
        <v>0</v>
      </c>
      <c r="L1238" s="48">
        <f>IF(D1238="",0,SUMIFS(факт_операции!$T:$T,факт_операции!$D:$D,D1238))</f>
        <v>0</v>
      </c>
      <c r="M1238" s="86">
        <f t="shared" si="39"/>
        <v>0</v>
      </c>
      <c r="N1238" s="36"/>
      <c r="O1238" s="92"/>
      <c r="P1238" s="96"/>
    </row>
    <row r="1239" spans="1:16" x14ac:dyDescent="0.25">
      <c r="A1239" s="1"/>
      <c r="B1239" s="1"/>
      <c r="C1239" s="5">
        <f t="shared" si="40"/>
        <v>1229</v>
      </c>
      <c r="D1239" s="19" t="str">
        <f>IF(C1239&gt;MAX(БЮДЖЕТ!$C:$C),"",INDEX(БЮДЖЕТ!$P$11:$P$9415,C1239))</f>
        <v/>
      </c>
      <c r="E1239" s="22">
        <f>IF(D1239="",0,IF(COUNTIF(БЮДЖЕТ!$P:$P,D1239)=1,0,1))</f>
        <v>0</v>
      </c>
      <c r="F1239" s="19" t="str">
        <f>IF($D1239="","",INDEX(БЮДЖЕТ!$N:$N,SUMIFS(БЮДЖЕТ!$B:$B,БЮДЖЕТ!$P:$P,$D1239)))</f>
        <v/>
      </c>
      <c r="G1239" s="19" t="str">
        <f>IF($D1239="","",INDEX(БЮДЖЕТ!$X:$X,SUMIFS(БЮДЖЕТ!$B:$B,БЮДЖЕТ!$P:$P,$D1239)))</f>
        <v/>
      </c>
      <c r="H1239" s="36"/>
      <c r="I1239" s="30">
        <f>IF(D1239="",0,IF(G1239=ФИО!$Q$8,0,SUM(р_дни!$J:$J))+SUMIFS(факт_операции!$L:$L,факт_операции!$D:$D,D1239,факт_операции!$I:$I,операции!$F$8)-SUMIFS(факт_операции!$L:$L,факт_операции!$D:$D,D1239,факт_операции!$I:$I,операции!$F$9)+SUMIFS(факт_операции!$L:$L,факт_операции!$D:$D,D1239,факт_операции!$I:$I,операции!$F$10)-SUMIFS(факт_операции!$L:$L,факт_операции!$D:$D,D1239,факт_операции!$I:$I,операции!$F$11))</f>
        <v>0</v>
      </c>
      <c r="J1239" s="48">
        <f>ROUND(IF(D1239="",0,IF(SUM(р_дни!$J:$J)=0,0,(SUMIFS(БЮДЖЕТ!$V:$V,БЮДЖЕТ!$P:$P,$D1239)*IF(G1239=ФИО!$Q$8,0,SUM(р_дни!$J:$J))+SUMIFS(факт_операции!$Q:$Q,факт_операции!$D:$D,$D1239)*1000)/SUM(р_дни!$J:$J)))/100,0)*100</f>
        <v>0</v>
      </c>
      <c r="K1239" s="48">
        <f>IF(D1239="",0,SUMIFS(факт_операции!$O:$O,факт_операции!$D:$D,D1239)-IF(SUMIFS(факт_операции!$Q:$Q,факт_операции!$D:$D,D1239)&lt;&gt;0,SUMIFS(факт_операции!$O:$O,факт_операции!$D:$D,D1239,факт_операции!$N:$N,операции!$H$11),0))</f>
        <v>0</v>
      </c>
      <c r="L1239" s="48">
        <f>IF(D1239="",0,SUMIFS(факт_операции!$T:$T,факт_операции!$D:$D,D1239))</f>
        <v>0</v>
      </c>
      <c r="M1239" s="86">
        <f t="shared" si="39"/>
        <v>0</v>
      </c>
      <c r="N1239" s="36"/>
      <c r="O1239" s="92"/>
      <c r="P1239" s="96"/>
    </row>
    <row r="1240" spans="1:16" x14ac:dyDescent="0.25">
      <c r="A1240" s="1"/>
      <c r="B1240" s="1"/>
      <c r="C1240" s="5">
        <f t="shared" si="40"/>
        <v>1230</v>
      </c>
      <c r="D1240" s="19" t="str">
        <f>IF(C1240&gt;MAX(БЮДЖЕТ!$C:$C),"",INDEX(БЮДЖЕТ!$P$11:$P$9415,C1240))</f>
        <v/>
      </c>
      <c r="E1240" s="22">
        <f>IF(D1240="",0,IF(COUNTIF(БЮДЖЕТ!$P:$P,D1240)=1,0,1))</f>
        <v>0</v>
      </c>
      <c r="F1240" s="19" t="str">
        <f>IF($D1240="","",INDEX(БЮДЖЕТ!$N:$N,SUMIFS(БЮДЖЕТ!$B:$B,БЮДЖЕТ!$P:$P,$D1240)))</f>
        <v/>
      </c>
      <c r="G1240" s="19" t="str">
        <f>IF($D1240="","",INDEX(БЮДЖЕТ!$X:$X,SUMIFS(БЮДЖЕТ!$B:$B,БЮДЖЕТ!$P:$P,$D1240)))</f>
        <v/>
      </c>
      <c r="H1240" s="36"/>
      <c r="I1240" s="30">
        <f>IF(D1240="",0,IF(G1240=ФИО!$Q$8,0,SUM(р_дни!$J:$J))+SUMIFS(факт_операции!$L:$L,факт_операции!$D:$D,D1240,факт_операции!$I:$I,операции!$F$8)-SUMIFS(факт_операции!$L:$L,факт_операции!$D:$D,D1240,факт_операции!$I:$I,операции!$F$9)+SUMIFS(факт_операции!$L:$L,факт_операции!$D:$D,D1240,факт_операции!$I:$I,операции!$F$10)-SUMIFS(факт_операции!$L:$L,факт_операции!$D:$D,D1240,факт_операции!$I:$I,операции!$F$11))</f>
        <v>0</v>
      </c>
      <c r="J1240" s="48">
        <f>ROUND(IF(D1240="",0,IF(SUM(р_дни!$J:$J)=0,0,(SUMIFS(БЮДЖЕТ!$V:$V,БЮДЖЕТ!$P:$P,$D1240)*IF(G1240=ФИО!$Q$8,0,SUM(р_дни!$J:$J))+SUMIFS(факт_операции!$Q:$Q,факт_операции!$D:$D,$D1240)*1000)/SUM(р_дни!$J:$J)))/100,0)*100</f>
        <v>0</v>
      </c>
      <c r="K1240" s="48">
        <f>IF(D1240="",0,SUMIFS(факт_операции!$O:$O,факт_операции!$D:$D,D1240)-IF(SUMIFS(факт_операции!$Q:$Q,факт_операции!$D:$D,D1240)&lt;&gt;0,SUMIFS(факт_операции!$O:$O,факт_операции!$D:$D,D1240,факт_операции!$N:$N,операции!$H$11),0))</f>
        <v>0</v>
      </c>
      <c r="L1240" s="48">
        <f>IF(D1240="",0,SUMIFS(факт_операции!$T:$T,факт_операции!$D:$D,D1240))</f>
        <v>0</v>
      </c>
      <c r="M1240" s="86">
        <f t="shared" si="39"/>
        <v>0</v>
      </c>
      <c r="N1240" s="36"/>
      <c r="O1240" s="92"/>
      <c r="P1240" s="96"/>
    </row>
    <row r="1241" spans="1:16" x14ac:dyDescent="0.25">
      <c r="A1241" s="1"/>
      <c r="B1241" s="1"/>
      <c r="C1241" s="5">
        <f t="shared" si="40"/>
        <v>1231</v>
      </c>
      <c r="D1241" s="19" t="str">
        <f>IF(C1241&gt;MAX(БЮДЖЕТ!$C:$C),"",INDEX(БЮДЖЕТ!$P$11:$P$9415,C1241))</f>
        <v/>
      </c>
      <c r="E1241" s="22">
        <f>IF(D1241="",0,IF(COUNTIF(БЮДЖЕТ!$P:$P,D1241)=1,0,1))</f>
        <v>0</v>
      </c>
      <c r="F1241" s="19" t="str">
        <f>IF($D1241="","",INDEX(БЮДЖЕТ!$N:$N,SUMIFS(БЮДЖЕТ!$B:$B,БЮДЖЕТ!$P:$P,$D1241)))</f>
        <v/>
      </c>
      <c r="G1241" s="19" t="str">
        <f>IF($D1241="","",INDEX(БЮДЖЕТ!$X:$X,SUMIFS(БЮДЖЕТ!$B:$B,БЮДЖЕТ!$P:$P,$D1241)))</f>
        <v/>
      </c>
      <c r="H1241" s="36"/>
      <c r="I1241" s="30">
        <f>IF(D1241="",0,IF(G1241=ФИО!$Q$8,0,SUM(р_дни!$J:$J))+SUMIFS(факт_операции!$L:$L,факт_операции!$D:$D,D1241,факт_операции!$I:$I,операции!$F$8)-SUMIFS(факт_операции!$L:$L,факт_операции!$D:$D,D1241,факт_операции!$I:$I,операции!$F$9)+SUMIFS(факт_операции!$L:$L,факт_операции!$D:$D,D1241,факт_операции!$I:$I,операции!$F$10)-SUMIFS(факт_операции!$L:$L,факт_операции!$D:$D,D1241,факт_операции!$I:$I,операции!$F$11))</f>
        <v>0</v>
      </c>
      <c r="J1241" s="48">
        <f>ROUND(IF(D1241="",0,IF(SUM(р_дни!$J:$J)=0,0,(SUMIFS(БЮДЖЕТ!$V:$V,БЮДЖЕТ!$P:$P,$D1241)*IF(G1241=ФИО!$Q$8,0,SUM(р_дни!$J:$J))+SUMIFS(факт_операции!$Q:$Q,факт_операции!$D:$D,$D1241)*1000)/SUM(р_дни!$J:$J)))/100,0)*100</f>
        <v>0</v>
      </c>
      <c r="K1241" s="48">
        <f>IF(D1241="",0,SUMIFS(факт_операции!$O:$O,факт_операции!$D:$D,D1241)-IF(SUMIFS(факт_операции!$Q:$Q,факт_операции!$D:$D,D1241)&lt;&gt;0,SUMIFS(факт_операции!$O:$O,факт_операции!$D:$D,D1241,факт_операции!$N:$N,операции!$H$11),0))</f>
        <v>0</v>
      </c>
      <c r="L1241" s="48">
        <f>IF(D1241="",0,SUMIFS(факт_операции!$T:$T,факт_операции!$D:$D,D1241))</f>
        <v>0</v>
      </c>
      <c r="M1241" s="86">
        <f t="shared" si="39"/>
        <v>0</v>
      </c>
      <c r="N1241" s="36"/>
      <c r="O1241" s="92"/>
      <c r="P1241" s="96"/>
    </row>
    <row r="1242" spans="1:16" x14ac:dyDescent="0.25">
      <c r="A1242" s="1"/>
      <c r="B1242" s="1"/>
      <c r="C1242" s="5">
        <f t="shared" si="40"/>
        <v>1232</v>
      </c>
      <c r="D1242" s="19" t="str">
        <f>IF(C1242&gt;MAX(БЮДЖЕТ!$C:$C),"",INDEX(БЮДЖЕТ!$P$11:$P$9415,C1242))</f>
        <v/>
      </c>
      <c r="E1242" s="22">
        <f>IF(D1242="",0,IF(COUNTIF(БЮДЖЕТ!$P:$P,D1242)=1,0,1))</f>
        <v>0</v>
      </c>
      <c r="F1242" s="19" t="str">
        <f>IF($D1242="","",INDEX(БЮДЖЕТ!$N:$N,SUMIFS(БЮДЖЕТ!$B:$B,БЮДЖЕТ!$P:$P,$D1242)))</f>
        <v/>
      </c>
      <c r="G1242" s="19" t="str">
        <f>IF($D1242="","",INDEX(БЮДЖЕТ!$X:$X,SUMIFS(БЮДЖЕТ!$B:$B,БЮДЖЕТ!$P:$P,$D1242)))</f>
        <v/>
      </c>
      <c r="H1242" s="36"/>
      <c r="I1242" s="30">
        <f>IF(D1242="",0,IF(G1242=ФИО!$Q$8,0,SUM(р_дни!$J:$J))+SUMIFS(факт_операции!$L:$L,факт_операции!$D:$D,D1242,факт_операции!$I:$I,операции!$F$8)-SUMIFS(факт_операции!$L:$L,факт_операции!$D:$D,D1242,факт_операции!$I:$I,операции!$F$9)+SUMIFS(факт_операции!$L:$L,факт_операции!$D:$D,D1242,факт_операции!$I:$I,операции!$F$10)-SUMIFS(факт_операции!$L:$L,факт_операции!$D:$D,D1242,факт_операции!$I:$I,операции!$F$11))</f>
        <v>0</v>
      </c>
      <c r="J1242" s="48">
        <f>ROUND(IF(D1242="",0,IF(SUM(р_дни!$J:$J)=0,0,(SUMIFS(БЮДЖЕТ!$V:$V,БЮДЖЕТ!$P:$P,$D1242)*IF(G1242=ФИО!$Q$8,0,SUM(р_дни!$J:$J))+SUMIFS(факт_операции!$Q:$Q,факт_операции!$D:$D,$D1242)*1000)/SUM(р_дни!$J:$J)))/100,0)*100</f>
        <v>0</v>
      </c>
      <c r="K1242" s="48">
        <f>IF(D1242="",0,SUMIFS(факт_операции!$O:$O,факт_операции!$D:$D,D1242)-IF(SUMIFS(факт_операции!$Q:$Q,факт_операции!$D:$D,D1242)&lt;&gt;0,SUMIFS(факт_операции!$O:$O,факт_операции!$D:$D,D1242,факт_операции!$N:$N,операции!$H$11),0))</f>
        <v>0</v>
      </c>
      <c r="L1242" s="48">
        <f>IF(D1242="",0,SUMIFS(факт_операции!$T:$T,факт_операции!$D:$D,D1242))</f>
        <v>0</v>
      </c>
      <c r="M1242" s="86">
        <f t="shared" si="39"/>
        <v>0</v>
      </c>
      <c r="N1242" s="36"/>
      <c r="O1242" s="92"/>
      <c r="P1242" s="96"/>
    </row>
    <row r="1243" spans="1:16" x14ac:dyDescent="0.25">
      <c r="A1243" s="1"/>
      <c r="B1243" s="1"/>
      <c r="C1243" s="5">
        <f t="shared" si="40"/>
        <v>1233</v>
      </c>
      <c r="D1243" s="19" t="str">
        <f>IF(C1243&gt;MAX(БЮДЖЕТ!$C:$C),"",INDEX(БЮДЖЕТ!$P$11:$P$9415,C1243))</f>
        <v/>
      </c>
      <c r="E1243" s="22">
        <f>IF(D1243="",0,IF(COUNTIF(БЮДЖЕТ!$P:$P,D1243)=1,0,1))</f>
        <v>0</v>
      </c>
      <c r="F1243" s="19" t="str">
        <f>IF($D1243="","",INDEX(БЮДЖЕТ!$N:$N,SUMIFS(БЮДЖЕТ!$B:$B,БЮДЖЕТ!$P:$P,$D1243)))</f>
        <v/>
      </c>
      <c r="G1243" s="19" t="str">
        <f>IF($D1243="","",INDEX(БЮДЖЕТ!$X:$X,SUMIFS(БЮДЖЕТ!$B:$B,БЮДЖЕТ!$P:$P,$D1243)))</f>
        <v/>
      </c>
      <c r="H1243" s="36"/>
      <c r="I1243" s="30">
        <f>IF(D1243="",0,IF(G1243=ФИО!$Q$8,0,SUM(р_дни!$J:$J))+SUMIFS(факт_операции!$L:$L,факт_операции!$D:$D,D1243,факт_операции!$I:$I,операции!$F$8)-SUMIFS(факт_операции!$L:$L,факт_операции!$D:$D,D1243,факт_операции!$I:$I,операции!$F$9)+SUMIFS(факт_операции!$L:$L,факт_операции!$D:$D,D1243,факт_операции!$I:$I,операции!$F$10)-SUMIFS(факт_операции!$L:$L,факт_операции!$D:$D,D1243,факт_операции!$I:$I,операции!$F$11))</f>
        <v>0</v>
      </c>
      <c r="J1243" s="48">
        <f>ROUND(IF(D1243="",0,IF(SUM(р_дни!$J:$J)=0,0,(SUMIFS(БЮДЖЕТ!$V:$V,БЮДЖЕТ!$P:$P,$D1243)*IF(G1243=ФИО!$Q$8,0,SUM(р_дни!$J:$J))+SUMIFS(факт_операции!$Q:$Q,факт_операции!$D:$D,$D1243)*1000)/SUM(р_дни!$J:$J)))/100,0)*100</f>
        <v>0</v>
      </c>
      <c r="K1243" s="48">
        <f>IF(D1243="",0,SUMIFS(факт_операции!$O:$O,факт_операции!$D:$D,D1243)-IF(SUMIFS(факт_операции!$Q:$Q,факт_операции!$D:$D,D1243)&lt;&gt;0,SUMIFS(факт_операции!$O:$O,факт_операции!$D:$D,D1243,факт_операции!$N:$N,операции!$H$11),0))</f>
        <v>0</v>
      </c>
      <c r="L1243" s="48">
        <f>IF(D1243="",0,SUMIFS(факт_операции!$T:$T,факт_операции!$D:$D,D1243))</f>
        <v>0</v>
      </c>
      <c r="M1243" s="86">
        <f t="shared" si="39"/>
        <v>0</v>
      </c>
      <c r="N1243" s="36"/>
      <c r="O1243" s="92"/>
      <c r="P1243" s="96"/>
    </row>
    <row r="1244" spans="1:16" x14ac:dyDescent="0.25">
      <c r="A1244" s="1"/>
      <c r="B1244" s="1"/>
      <c r="C1244" s="5">
        <f t="shared" si="40"/>
        <v>1234</v>
      </c>
      <c r="D1244" s="19" t="str">
        <f>IF(C1244&gt;MAX(БЮДЖЕТ!$C:$C),"",INDEX(БЮДЖЕТ!$P$11:$P$9415,C1244))</f>
        <v/>
      </c>
      <c r="E1244" s="22">
        <f>IF(D1244="",0,IF(COUNTIF(БЮДЖЕТ!$P:$P,D1244)=1,0,1))</f>
        <v>0</v>
      </c>
      <c r="F1244" s="19" t="str">
        <f>IF($D1244="","",INDEX(БЮДЖЕТ!$N:$N,SUMIFS(БЮДЖЕТ!$B:$B,БЮДЖЕТ!$P:$P,$D1244)))</f>
        <v/>
      </c>
      <c r="G1244" s="19" t="str">
        <f>IF($D1244="","",INDEX(БЮДЖЕТ!$X:$X,SUMIFS(БЮДЖЕТ!$B:$B,БЮДЖЕТ!$P:$P,$D1244)))</f>
        <v/>
      </c>
      <c r="H1244" s="36"/>
      <c r="I1244" s="30">
        <f>IF(D1244="",0,IF(G1244=ФИО!$Q$8,0,SUM(р_дни!$J:$J))+SUMIFS(факт_операции!$L:$L,факт_операции!$D:$D,D1244,факт_операции!$I:$I,операции!$F$8)-SUMIFS(факт_операции!$L:$L,факт_операции!$D:$D,D1244,факт_операции!$I:$I,операции!$F$9)+SUMIFS(факт_операции!$L:$L,факт_операции!$D:$D,D1244,факт_операции!$I:$I,операции!$F$10)-SUMIFS(факт_операции!$L:$L,факт_операции!$D:$D,D1244,факт_операции!$I:$I,операции!$F$11))</f>
        <v>0</v>
      </c>
      <c r="J1244" s="48">
        <f>ROUND(IF(D1244="",0,IF(SUM(р_дни!$J:$J)=0,0,(SUMIFS(БЮДЖЕТ!$V:$V,БЮДЖЕТ!$P:$P,$D1244)*IF(G1244=ФИО!$Q$8,0,SUM(р_дни!$J:$J))+SUMIFS(факт_операции!$Q:$Q,факт_операции!$D:$D,$D1244)*1000)/SUM(р_дни!$J:$J)))/100,0)*100</f>
        <v>0</v>
      </c>
      <c r="K1244" s="48">
        <f>IF(D1244="",0,SUMIFS(факт_операции!$O:$O,факт_операции!$D:$D,D1244)-IF(SUMIFS(факт_операции!$Q:$Q,факт_операции!$D:$D,D1244)&lt;&gt;0,SUMIFS(факт_операции!$O:$O,факт_операции!$D:$D,D1244,факт_операции!$N:$N,операции!$H$11),0))</f>
        <v>0</v>
      </c>
      <c r="L1244" s="48">
        <f>IF(D1244="",0,SUMIFS(факт_операции!$T:$T,факт_операции!$D:$D,D1244))</f>
        <v>0</v>
      </c>
      <c r="M1244" s="86">
        <f t="shared" si="39"/>
        <v>0</v>
      </c>
      <c r="N1244" s="36"/>
      <c r="O1244" s="92"/>
      <c r="P1244" s="96"/>
    </row>
    <row r="1245" spans="1:16" x14ac:dyDescent="0.25">
      <c r="A1245" s="1"/>
      <c r="B1245" s="1"/>
      <c r="C1245" s="5">
        <f t="shared" si="40"/>
        <v>1235</v>
      </c>
      <c r="D1245" s="19" t="str">
        <f>IF(C1245&gt;MAX(БЮДЖЕТ!$C:$C),"",INDEX(БЮДЖЕТ!$P$11:$P$9415,C1245))</f>
        <v/>
      </c>
      <c r="E1245" s="22">
        <f>IF(D1245="",0,IF(COUNTIF(БЮДЖЕТ!$P:$P,D1245)=1,0,1))</f>
        <v>0</v>
      </c>
      <c r="F1245" s="19" t="str">
        <f>IF($D1245="","",INDEX(БЮДЖЕТ!$N:$N,SUMIFS(БЮДЖЕТ!$B:$B,БЮДЖЕТ!$P:$P,$D1245)))</f>
        <v/>
      </c>
      <c r="G1245" s="19" t="str">
        <f>IF($D1245="","",INDEX(БЮДЖЕТ!$X:$X,SUMIFS(БЮДЖЕТ!$B:$B,БЮДЖЕТ!$P:$P,$D1245)))</f>
        <v/>
      </c>
      <c r="H1245" s="36"/>
      <c r="I1245" s="30">
        <f>IF(D1245="",0,IF(G1245=ФИО!$Q$8,0,SUM(р_дни!$J:$J))+SUMIFS(факт_операции!$L:$L,факт_операции!$D:$D,D1245,факт_операции!$I:$I,операции!$F$8)-SUMIFS(факт_операции!$L:$L,факт_операции!$D:$D,D1245,факт_операции!$I:$I,операции!$F$9)+SUMIFS(факт_операции!$L:$L,факт_операции!$D:$D,D1245,факт_операции!$I:$I,операции!$F$10)-SUMIFS(факт_операции!$L:$L,факт_операции!$D:$D,D1245,факт_операции!$I:$I,операции!$F$11))</f>
        <v>0</v>
      </c>
      <c r="J1245" s="48">
        <f>ROUND(IF(D1245="",0,IF(SUM(р_дни!$J:$J)=0,0,(SUMIFS(БЮДЖЕТ!$V:$V,БЮДЖЕТ!$P:$P,$D1245)*IF(G1245=ФИО!$Q$8,0,SUM(р_дни!$J:$J))+SUMIFS(факт_операции!$Q:$Q,факт_операции!$D:$D,$D1245)*1000)/SUM(р_дни!$J:$J)))/100,0)*100</f>
        <v>0</v>
      </c>
      <c r="K1245" s="48">
        <f>IF(D1245="",0,SUMIFS(факт_операции!$O:$O,факт_операции!$D:$D,D1245)-IF(SUMIFS(факт_операции!$Q:$Q,факт_операции!$D:$D,D1245)&lt;&gt;0,SUMIFS(факт_операции!$O:$O,факт_операции!$D:$D,D1245,факт_операции!$N:$N,операции!$H$11),0))</f>
        <v>0</v>
      </c>
      <c r="L1245" s="48">
        <f>IF(D1245="",0,SUMIFS(факт_операции!$T:$T,факт_операции!$D:$D,D1245))</f>
        <v>0</v>
      </c>
      <c r="M1245" s="86">
        <f t="shared" si="39"/>
        <v>0</v>
      </c>
      <c r="N1245" s="36"/>
      <c r="O1245" s="92"/>
      <c r="P1245" s="96"/>
    </row>
    <row r="1246" spans="1:16" x14ac:dyDescent="0.25">
      <c r="A1246" s="1"/>
      <c r="B1246" s="1"/>
      <c r="C1246" s="5">
        <f t="shared" si="40"/>
        <v>1236</v>
      </c>
      <c r="D1246" s="19" t="str">
        <f>IF(C1246&gt;MAX(БЮДЖЕТ!$C:$C),"",INDEX(БЮДЖЕТ!$P$11:$P$9415,C1246))</f>
        <v/>
      </c>
      <c r="E1246" s="22">
        <f>IF(D1246="",0,IF(COUNTIF(БЮДЖЕТ!$P:$P,D1246)=1,0,1))</f>
        <v>0</v>
      </c>
      <c r="F1246" s="19" t="str">
        <f>IF($D1246="","",INDEX(БЮДЖЕТ!$N:$N,SUMIFS(БЮДЖЕТ!$B:$B,БЮДЖЕТ!$P:$P,$D1246)))</f>
        <v/>
      </c>
      <c r="G1246" s="19" t="str">
        <f>IF($D1246="","",INDEX(БЮДЖЕТ!$X:$X,SUMIFS(БЮДЖЕТ!$B:$B,БЮДЖЕТ!$P:$P,$D1246)))</f>
        <v/>
      </c>
      <c r="H1246" s="36"/>
      <c r="I1246" s="30">
        <f>IF(D1246="",0,IF(G1246=ФИО!$Q$8,0,SUM(р_дни!$J:$J))+SUMIFS(факт_операции!$L:$L,факт_операции!$D:$D,D1246,факт_операции!$I:$I,операции!$F$8)-SUMIFS(факт_операции!$L:$L,факт_операции!$D:$D,D1246,факт_операции!$I:$I,операции!$F$9)+SUMIFS(факт_операции!$L:$L,факт_операции!$D:$D,D1246,факт_операции!$I:$I,операции!$F$10)-SUMIFS(факт_операции!$L:$L,факт_операции!$D:$D,D1246,факт_операции!$I:$I,операции!$F$11))</f>
        <v>0</v>
      </c>
      <c r="J1246" s="48">
        <f>ROUND(IF(D1246="",0,IF(SUM(р_дни!$J:$J)=0,0,(SUMIFS(БЮДЖЕТ!$V:$V,БЮДЖЕТ!$P:$P,$D1246)*IF(G1246=ФИО!$Q$8,0,SUM(р_дни!$J:$J))+SUMIFS(факт_операции!$Q:$Q,факт_операции!$D:$D,$D1246)*1000)/SUM(р_дни!$J:$J)))/100,0)*100</f>
        <v>0</v>
      </c>
      <c r="K1246" s="48">
        <f>IF(D1246="",0,SUMIFS(факт_операции!$O:$O,факт_операции!$D:$D,D1246)-IF(SUMIFS(факт_операции!$Q:$Q,факт_операции!$D:$D,D1246)&lt;&gt;0,SUMIFS(факт_операции!$O:$O,факт_операции!$D:$D,D1246,факт_операции!$N:$N,операции!$H$11),0))</f>
        <v>0</v>
      </c>
      <c r="L1246" s="48">
        <f>IF(D1246="",0,SUMIFS(факт_операции!$T:$T,факт_операции!$D:$D,D1246))</f>
        <v>0</v>
      </c>
      <c r="M1246" s="86">
        <f t="shared" si="39"/>
        <v>0</v>
      </c>
      <c r="N1246" s="36"/>
      <c r="O1246" s="92"/>
      <c r="P1246" s="96"/>
    </row>
    <row r="1247" spans="1:16" x14ac:dyDescent="0.25">
      <c r="A1247" s="1"/>
      <c r="B1247" s="1"/>
      <c r="C1247" s="5">
        <f t="shared" si="40"/>
        <v>1237</v>
      </c>
      <c r="D1247" s="19" t="str">
        <f>IF(C1247&gt;MAX(БЮДЖЕТ!$C:$C),"",INDEX(БЮДЖЕТ!$P$11:$P$9415,C1247))</f>
        <v/>
      </c>
      <c r="E1247" s="22">
        <f>IF(D1247="",0,IF(COUNTIF(БЮДЖЕТ!$P:$P,D1247)=1,0,1))</f>
        <v>0</v>
      </c>
      <c r="F1247" s="19" t="str">
        <f>IF($D1247="","",INDEX(БЮДЖЕТ!$N:$N,SUMIFS(БЮДЖЕТ!$B:$B,БЮДЖЕТ!$P:$P,$D1247)))</f>
        <v/>
      </c>
      <c r="G1247" s="19" t="str">
        <f>IF($D1247="","",INDEX(БЮДЖЕТ!$X:$X,SUMIFS(БЮДЖЕТ!$B:$B,БЮДЖЕТ!$P:$P,$D1247)))</f>
        <v/>
      </c>
      <c r="H1247" s="36"/>
      <c r="I1247" s="30">
        <f>IF(D1247="",0,IF(G1247=ФИО!$Q$8,0,SUM(р_дни!$J:$J))+SUMIFS(факт_операции!$L:$L,факт_операции!$D:$D,D1247,факт_операции!$I:$I,операции!$F$8)-SUMIFS(факт_операции!$L:$L,факт_операции!$D:$D,D1247,факт_операции!$I:$I,операции!$F$9)+SUMIFS(факт_операции!$L:$L,факт_операции!$D:$D,D1247,факт_операции!$I:$I,операции!$F$10)-SUMIFS(факт_операции!$L:$L,факт_операции!$D:$D,D1247,факт_операции!$I:$I,операции!$F$11))</f>
        <v>0</v>
      </c>
      <c r="J1247" s="48">
        <f>ROUND(IF(D1247="",0,IF(SUM(р_дни!$J:$J)=0,0,(SUMIFS(БЮДЖЕТ!$V:$V,БЮДЖЕТ!$P:$P,$D1247)*IF(G1247=ФИО!$Q$8,0,SUM(р_дни!$J:$J))+SUMIFS(факт_операции!$Q:$Q,факт_операции!$D:$D,$D1247)*1000)/SUM(р_дни!$J:$J)))/100,0)*100</f>
        <v>0</v>
      </c>
      <c r="K1247" s="48">
        <f>IF(D1247="",0,SUMIFS(факт_операции!$O:$O,факт_операции!$D:$D,D1247)-IF(SUMIFS(факт_операции!$Q:$Q,факт_операции!$D:$D,D1247)&lt;&gt;0,SUMIFS(факт_операции!$O:$O,факт_операции!$D:$D,D1247,факт_операции!$N:$N,операции!$H$11),0))</f>
        <v>0</v>
      </c>
      <c r="L1247" s="48">
        <f>IF(D1247="",0,SUMIFS(факт_операции!$T:$T,факт_операции!$D:$D,D1247))</f>
        <v>0</v>
      </c>
      <c r="M1247" s="86">
        <f t="shared" si="39"/>
        <v>0</v>
      </c>
      <c r="N1247" s="36"/>
      <c r="O1247" s="92"/>
      <c r="P1247" s="96"/>
    </row>
    <row r="1248" spans="1:16" x14ac:dyDescent="0.25">
      <c r="A1248" s="1"/>
      <c r="B1248" s="1"/>
      <c r="C1248" s="5">
        <f t="shared" si="40"/>
        <v>1238</v>
      </c>
      <c r="D1248" s="19" t="str">
        <f>IF(C1248&gt;MAX(БЮДЖЕТ!$C:$C),"",INDEX(БЮДЖЕТ!$P$11:$P$9415,C1248))</f>
        <v/>
      </c>
      <c r="E1248" s="22">
        <f>IF(D1248="",0,IF(COUNTIF(БЮДЖЕТ!$P:$P,D1248)=1,0,1))</f>
        <v>0</v>
      </c>
      <c r="F1248" s="19" t="str">
        <f>IF($D1248="","",INDEX(БЮДЖЕТ!$N:$N,SUMIFS(БЮДЖЕТ!$B:$B,БЮДЖЕТ!$P:$P,$D1248)))</f>
        <v/>
      </c>
      <c r="G1248" s="19" t="str">
        <f>IF($D1248="","",INDEX(БЮДЖЕТ!$X:$X,SUMIFS(БЮДЖЕТ!$B:$B,БЮДЖЕТ!$P:$P,$D1248)))</f>
        <v/>
      </c>
      <c r="H1248" s="36"/>
      <c r="I1248" s="30">
        <f>IF(D1248="",0,IF(G1248=ФИО!$Q$8,0,SUM(р_дни!$J:$J))+SUMIFS(факт_операции!$L:$L,факт_операции!$D:$D,D1248,факт_операции!$I:$I,операции!$F$8)-SUMIFS(факт_операции!$L:$L,факт_операции!$D:$D,D1248,факт_операции!$I:$I,операции!$F$9)+SUMIFS(факт_операции!$L:$L,факт_операции!$D:$D,D1248,факт_операции!$I:$I,операции!$F$10)-SUMIFS(факт_операции!$L:$L,факт_операции!$D:$D,D1248,факт_операции!$I:$I,операции!$F$11))</f>
        <v>0</v>
      </c>
      <c r="J1248" s="48">
        <f>ROUND(IF(D1248="",0,IF(SUM(р_дни!$J:$J)=0,0,(SUMIFS(БЮДЖЕТ!$V:$V,БЮДЖЕТ!$P:$P,$D1248)*IF(G1248=ФИО!$Q$8,0,SUM(р_дни!$J:$J))+SUMIFS(факт_операции!$Q:$Q,факт_операции!$D:$D,$D1248)*1000)/SUM(р_дни!$J:$J)))/100,0)*100</f>
        <v>0</v>
      </c>
      <c r="K1248" s="48">
        <f>IF(D1248="",0,SUMIFS(факт_операции!$O:$O,факт_операции!$D:$D,D1248)-IF(SUMIFS(факт_операции!$Q:$Q,факт_операции!$D:$D,D1248)&lt;&gt;0,SUMIFS(факт_операции!$O:$O,факт_операции!$D:$D,D1248,факт_операции!$N:$N,операции!$H$11),0))</f>
        <v>0</v>
      </c>
      <c r="L1248" s="48">
        <f>IF(D1248="",0,SUMIFS(факт_операции!$T:$T,факт_операции!$D:$D,D1248))</f>
        <v>0</v>
      </c>
      <c r="M1248" s="86">
        <f t="shared" si="39"/>
        <v>0</v>
      </c>
      <c r="N1248" s="36"/>
      <c r="O1248" s="92"/>
      <c r="P1248" s="96"/>
    </row>
    <row r="1249" spans="1:16" x14ac:dyDescent="0.25">
      <c r="A1249" s="1"/>
      <c r="B1249" s="1"/>
      <c r="C1249" s="5">
        <f t="shared" si="40"/>
        <v>1239</v>
      </c>
      <c r="D1249" s="19" t="str">
        <f>IF(C1249&gt;MAX(БЮДЖЕТ!$C:$C),"",INDEX(БЮДЖЕТ!$P$11:$P$9415,C1249))</f>
        <v/>
      </c>
      <c r="E1249" s="22">
        <f>IF(D1249="",0,IF(COUNTIF(БЮДЖЕТ!$P:$P,D1249)=1,0,1))</f>
        <v>0</v>
      </c>
      <c r="F1249" s="19" t="str">
        <f>IF($D1249="","",INDEX(БЮДЖЕТ!$N:$N,SUMIFS(БЮДЖЕТ!$B:$B,БЮДЖЕТ!$P:$P,$D1249)))</f>
        <v/>
      </c>
      <c r="G1249" s="19" t="str">
        <f>IF($D1249="","",INDEX(БЮДЖЕТ!$X:$X,SUMIFS(БЮДЖЕТ!$B:$B,БЮДЖЕТ!$P:$P,$D1249)))</f>
        <v/>
      </c>
      <c r="H1249" s="36"/>
      <c r="I1249" s="30">
        <f>IF(D1249="",0,IF(G1249=ФИО!$Q$8,0,SUM(р_дни!$J:$J))+SUMIFS(факт_операции!$L:$L,факт_операции!$D:$D,D1249,факт_операции!$I:$I,операции!$F$8)-SUMIFS(факт_операции!$L:$L,факт_операции!$D:$D,D1249,факт_операции!$I:$I,операции!$F$9)+SUMIFS(факт_операции!$L:$L,факт_операции!$D:$D,D1249,факт_операции!$I:$I,операции!$F$10)-SUMIFS(факт_операции!$L:$L,факт_операции!$D:$D,D1249,факт_операции!$I:$I,операции!$F$11))</f>
        <v>0</v>
      </c>
      <c r="J1249" s="48">
        <f>ROUND(IF(D1249="",0,IF(SUM(р_дни!$J:$J)=0,0,(SUMIFS(БЮДЖЕТ!$V:$V,БЮДЖЕТ!$P:$P,$D1249)*IF(G1249=ФИО!$Q$8,0,SUM(р_дни!$J:$J))+SUMIFS(факт_операции!$Q:$Q,факт_операции!$D:$D,$D1249)*1000)/SUM(р_дни!$J:$J)))/100,0)*100</f>
        <v>0</v>
      </c>
      <c r="K1249" s="48">
        <f>IF(D1249="",0,SUMIFS(факт_операции!$O:$O,факт_операции!$D:$D,D1249)-IF(SUMIFS(факт_операции!$Q:$Q,факт_операции!$D:$D,D1249)&lt;&gt;0,SUMIFS(факт_операции!$O:$O,факт_операции!$D:$D,D1249,факт_операции!$N:$N,операции!$H$11),0))</f>
        <v>0</v>
      </c>
      <c r="L1249" s="48">
        <f>IF(D1249="",0,SUMIFS(факт_операции!$T:$T,факт_операции!$D:$D,D1249))</f>
        <v>0</v>
      </c>
      <c r="M1249" s="86">
        <f t="shared" si="39"/>
        <v>0</v>
      </c>
      <c r="N1249" s="36"/>
      <c r="O1249" s="92"/>
      <c r="P1249" s="96"/>
    </row>
    <row r="1250" spans="1:16" x14ac:dyDescent="0.25">
      <c r="A1250" s="1"/>
      <c r="B1250" s="1"/>
      <c r="C1250" s="5">
        <f t="shared" si="40"/>
        <v>1240</v>
      </c>
      <c r="D1250" s="19" t="str">
        <f>IF(C1250&gt;MAX(БЮДЖЕТ!$C:$C),"",INDEX(БЮДЖЕТ!$P$11:$P$9415,C1250))</f>
        <v/>
      </c>
      <c r="E1250" s="22">
        <f>IF(D1250="",0,IF(COUNTIF(БЮДЖЕТ!$P:$P,D1250)=1,0,1))</f>
        <v>0</v>
      </c>
      <c r="F1250" s="19" t="str">
        <f>IF($D1250="","",INDEX(БЮДЖЕТ!$N:$N,SUMIFS(БЮДЖЕТ!$B:$B,БЮДЖЕТ!$P:$P,$D1250)))</f>
        <v/>
      </c>
      <c r="G1250" s="19" t="str">
        <f>IF($D1250="","",INDEX(БЮДЖЕТ!$X:$X,SUMIFS(БЮДЖЕТ!$B:$B,БЮДЖЕТ!$P:$P,$D1250)))</f>
        <v/>
      </c>
      <c r="H1250" s="36"/>
      <c r="I1250" s="30">
        <f>IF(D1250="",0,IF(G1250=ФИО!$Q$8,0,SUM(р_дни!$J:$J))+SUMIFS(факт_операции!$L:$L,факт_операции!$D:$D,D1250,факт_операции!$I:$I,операции!$F$8)-SUMIFS(факт_операции!$L:$L,факт_операции!$D:$D,D1250,факт_операции!$I:$I,операции!$F$9)+SUMIFS(факт_операции!$L:$L,факт_операции!$D:$D,D1250,факт_операции!$I:$I,операции!$F$10)-SUMIFS(факт_операции!$L:$L,факт_операции!$D:$D,D1250,факт_операции!$I:$I,операции!$F$11))</f>
        <v>0</v>
      </c>
      <c r="J1250" s="48">
        <f>ROUND(IF(D1250="",0,IF(SUM(р_дни!$J:$J)=0,0,(SUMIFS(БЮДЖЕТ!$V:$V,БЮДЖЕТ!$P:$P,$D1250)*IF(G1250=ФИО!$Q$8,0,SUM(р_дни!$J:$J))+SUMIFS(факт_операции!$Q:$Q,факт_операции!$D:$D,$D1250)*1000)/SUM(р_дни!$J:$J)))/100,0)*100</f>
        <v>0</v>
      </c>
      <c r="K1250" s="48">
        <f>IF(D1250="",0,SUMIFS(факт_операции!$O:$O,факт_операции!$D:$D,D1250)-IF(SUMIFS(факт_операции!$Q:$Q,факт_операции!$D:$D,D1250)&lt;&gt;0,SUMIFS(факт_операции!$O:$O,факт_операции!$D:$D,D1250,факт_операции!$N:$N,операции!$H$11),0))</f>
        <v>0</v>
      </c>
      <c r="L1250" s="48">
        <f>IF(D1250="",0,SUMIFS(факт_операции!$T:$T,факт_операции!$D:$D,D1250))</f>
        <v>0</v>
      </c>
      <c r="M1250" s="86">
        <f t="shared" si="39"/>
        <v>0</v>
      </c>
      <c r="N1250" s="36"/>
      <c r="O1250" s="92"/>
      <c r="P1250" s="96"/>
    </row>
    <row r="1251" spans="1:16" x14ac:dyDescent="0.25">
      <c r="A1251" s="1"/>
      <c r="B1251" s="1"/>
      <c r="C1251" s="5">
        <f t="shared" si="40"/>
        <v>1241</v>
      </c>
      <c r="D1251" s="19" t="str">
        <f>IF(C1251&gt;MAX(БЮДЖЕТ!$C:$C),"",INDEX(БЮДЖЕТ!$P$11:$P$9415,C1251))</f>
        <v/>
      </c>
      <c r="E1251" s="22">
        <f>IF(D1251="",0,IF(COUNTIF(БЮДЖЕТ!$P:$P,D1251)=1,0,1))</f>
        <v>0</v>
      </c>
      <c r="F1251" s="19" t="str">
        <f>IF($D1251="","",INDEX(БЮДЖЕТ!$N:$N,SUMIFS(БЮДЖЕТ!$B:$B,БЮДЖЕТ!$P:$P,$D1251)))</f>
        <v/>
      </c>
      <c r="G1251" s="19" t="str">
        <f>IF($D1251="","",INDEX(БЮДЖЕТ!$X:$X,SUMIFS(БЮДЖЕТ!$B:$B,БЮДЖЕТ!$P:$P,$D1251)))</f>
        <v/>
      </c>
      <c r="H1251" s="36"/>
      <c r="I1251" s="30">
        <f>IF(D1251="",0,IF(G1251=ФИО!$Q$8,0,SUM(р_дни!$J:$J))+SUMIFS(факт_операции!$L:$L,факт_операции!$D:$D,D1251,факт_операции!$I:$I,операции!$F$8)-SUMIFS(факт_операции!$L:$L,факт_операции!$D:$D,D1251,факт_операции!$I:$I,операции!$F$9)+SUMIFS(факт_операции!$L:$L,факт_операции!$D:$D,D1251,факт_операции!$I:$I,операции!$F$10)-SUMIFS(факт_операции!$L:$L,факт_операции!$D:$D,D1251,факт_операции!$I:$I,операции!$F$11))</f>
        <v>0</v>
      </c>
      <c r="J1251" s="48">
        <f>ROUND(IF(D1251="",0,IF(SUM(р_дни!$J:$J)=0,0,(SUMIFS(БЮДЖЕТ!$V:$V,БЮДЖЕТ!$P:$P,$D1251)*IF(G1251=ФИО!$Q$8,0,SUM(р_дни!$J:$J))+SUMIFS(факт_операции!$Q:$Q,факт_операции!$D:$D,$D1251)*1000)/SUM(р_дни!$J:$J)))/100,0)*100</f>
        <v>0</v>
      </c>
      <c r="K1251" s="48">
        <f>IF(D1251="",0,SUMIFS(факт_операции!$O:$O,факт_операции!$D:$D,D1251)-IF(SUMIFS(факт_операции!$Q:$Q,факт_операции!$D:$D,D1251)&lt;&gt;0,SUMIFS(факт_операции!$O:$O,факт_операции!$D:$D,D1251,факт_операции!$N:$N,операции!$H$11),0))</f>
        <v>0</v>
      </c>
      <c r="L1251" s="48">
        <f>IF(D1251="",0,SUMIFS(факт_операции!$T:$T,факт_операции!$D:$D,D1251))</f>
        <v>0</v>
      </c>
      <c r="M1251" s="86">
        <f t="shared" si="39"/>
        <v>0</v>
      </c>
      <c r="N1251" s="36"/>
      <c r="O1251" s="92"/>
      <c r="P1251" s="96"/>
    </row>
    <row r="1252" spans="1:16" x14ac:dyDescent="0.25">
      <c r="A1252" s="1"/>
      <c r="B1252" s="1"/>
      <c r="C1252" s="5">
        <f t="shared" si="40"/>
        <v>1242</v>
      </c>
      <c r="D1252" s="19" t="str">
        <f>IF(C1252&gt;MAX(БЮДЖЕТ!$C:$C),"",INDEX(БЮДЖЕТ!$P$11:$P$9415,C1252))</f>
        <v/>
      </c>
      <c r="E1252" s="22">
        <f>IF(D1252="",0,IF(COUNTIF(БЮДЖЕТ!$P:$P,D1252)=1,0,1))</f>
        <v>0</v>
      </c>
      <c r="F1252" s="19" t="str">
        <f>IF($D1252="","",INDEX(БЮДЖЕТ!$N:$N,SUMIFS(БЮДЖЕТ!$B:$B,БЮДЖЕТ!$P:$P,$D1252)))</f>
        <v/>
      </c>
      <c r="G1252" s="19" t="str">
        <f>IF($D1252="","",INDEX(БЮДЖЕТ!$X:$X,SUMIFS(БЮДЖЕТ!$B:$B,БЮДЖЕТ!$P:$P,$D1252)))</f>
        <v/>
      </c>
      <c r="H1252" s="36"/>
      <c r="I1252" s="30">
        <f>IF(D1252="",0,IF(G1252=ФИО!$Q$8,0,SUM(р_дни!$J:$J))+SUMIFS(факт_операции!$L:$L,факт_операции!$D:$D,D1252,факт_операции!$I:$I,операции!$F$8)-SUMIFS(факт_операции!$L:$L,факт_операции!$D:$D,D1252,факт_операции!$I:$I,операции!$F$9)+SUMIFS(факт_операции!$L:$L,факт_операции!$D:$D,D1252,факт_операции!$I:$I,операции!$F$10)-SUMIFS(факт_операции!$L:$L,факт_операции!$D:$D,D1252,факт_операции!$I:$I,операции!$F$11))</f>
        <v>0</v>
      </c>
      <c r="J1252" s="48">
        <f>ROUND(IF(D1252="",0,IF(SUM(р_дни!$J:$J)=0,0,(SUMIFS(БЮДЖЕТ!$V:$V,БЮДЖЕТ!$P:$P,$D1252)*IF(G1252=ФИО!$Q$8,0,SUM(р_дни!$J:$J))+SUMIFS(факт_операции!$Q:$Q,факт_операции!$D:$D,$D1252)*1000)/SUM(р_дни!$J:$J)))/100,0)*100</f>
        <v>0</v>
      </c>
      <c r="K1252" s="48">
        <f>IF(D1252="",0,SUMIFS(факт_операции!$O:$O,факт_операции!$D:$D,D1252)-IF(SUMIFS(факт_операции!$Q:$Q,факт_операции!$D:$D,D1252)&lt;&gt;0,SUMIFS(факт_операции!$O:$O,факт_операции!$D:$D,D1252,факт_операции!$N:$N,операции!$H$11),0))</f>
        <v>0</v>
      </c>
      <c r="L1252" s="48">
        <f>IF(D1252="",0,SUMIFS(факт_операции!$T:$T,факт_операции!$D:$D,D1252))</f>
        <v>0</v>
      </c>
      <c r="M1252" s="86">
        <f t="shared" si="39"/>
        <v>0</v>
      </c>
      <c r="N1252" s="36"/>
      <c r="O1252" s="92"/>
      <c r="P1252" s="96"/>
    </row>
    <row r="1253" spans="1:16" x14ac:dyDescent="0.25">
      <c r="A1253" s="1"/>
      <c r="B1253" s="1"/>
      <c r="C1253" s="5">
        <f t="shared" si="40"/>
        <v>1243</v>
      </c>
      <c r="D1253" s="19" t="str">
        <f>IF(C1253&gt;MAX(БЮДЖЕТ!$C:$C),"",INDEX(БЮДЖЕТ!$P$11:$P$9415,C1253))</f>
        <v/>
      </c>
      <c r="E1253" s="22">
        <f>IF(D1253="",0,IF(COUNTIF(БЮДЖЕТ!$P:$P,D1253)=1,0,1))</f>
        <v>0</v>
      </c>
      <c r="F1253" s="19" t="str">
        <f>IF($D1253="","",INDEX(БЮДЖЕТ!$N:$N,SUMIFS(БЮДЖЕТ!$B:$B,БЮДЖЕТ!$P:$P,$D1253)))</f>
        <v/>
      </c>
      <c r="G1253" s="19" t="str">
        <f>IF($D1253="","",INDEX(БЮДЖЕТ!$X:$X,SUMIFS(БЮДЖЕТ!$B:$B,БЮДЖЕТ!$P:$P,$D1253)))</f>
        <v/>
      </c>
      <c r="H1253" s="36"/>
      <c r="I1253" s="30">
        <f>IF(D1253="",0,IF(G1253=ФИО!$Q$8,0,SUM(р_дни!$J:$J))+SUMIFS(факт_операции!$L:$L,факт_операции!$D:$D,D1253,факт_операции!$I:$I,операции!$F$8)-SUMIFS(факт_операции!$L:$L,факт_операции!$D:$D,D1253,факт_операции!$I:$I,операции!$F$9)+SUMIFS(факт_операции!$L:$L,факт_операции!$D:$D,D1253,факт_операции!$I:$I,операции!$F$10)-SUMIFS(факт_операции!$L:$L,факт_операции!$D:$D,D1253,факт_операции!$I:$I,операции!$F$11))</f>
        <v>0</v>
      </c>
      <c r="J1253" s="48">
        <f>ROUND(IF(D1253="",0,IF(SUM(р_дни!$J:$J)=0,0,(SUMIFS(БЮДЖЕТ!$V:$V,БЮДЖЕТ!$P:$P,$D1253)*IF(G1253=ФИО!$Q$8,0,SUM(р_дни!$J:$J))+SUMIFS(факт_операции!$Q:$Q,факт_операции!$D:$D,$D1253)*1000)/SUM(р_дни!$J:$J)))/100,0)*100</f>
        <v>0</v>
      </c>
      <c r="K1253" s="48">
        <f>IF(D1253="",0,SUMIFS(факт_операции!$O:$O,факт_операции!$D:$D,D1253)-IF(SUMIFS(факт_операции!$Q:$Q,факт_операции!$D:$D,D1253)&lt;&gt;0,SUMIFS(факт_операции!$O:$O,факт_операции!$D:$D,D1253,факт_операции!$N:$N,операции!$H$11),0))</f>
        <v>0</v>
      </c>
      <c r="L1253" s="48">
        <f>IF(D1253="",0,SUMIFS(факт_операции!$T:$T,факт_операции!$D:$D,D1253))</f>
        <v>0</v>
      </c>
      <c r="M1253" s="86">
        <f t="shared" si="39"/>
        <v>0</v>
      </c>
      <c r="N1253" s="36"/>
      <c r="O1253" s="92"/>
      <c r="P1253" s="96"/>
    </row>
    <row r="1254" spans="1:16" x14ac:dyDescent="0.25">
      <c r="A1254" s="1"/>
      <c r="B1254" s="1"/>
      <c r="C1254" s="5">
        <f t="shared" si="40"/>
        <v>1244</v>
      </c>
      <c r="D1254" s="19" t="str">
        <f>IF(C1254&gt;MAX(БЮДЖЕТ!$C:$C),"",INDEX(БЮДЖЕТ!$P$11:$P$9415,C1254))</f>
        <v/>
      </c>
      <c r="E1254" s="22">
        <f>IF(D1254="",0,IF(COUNTIF(БЮДЖЕТ!$P:$P,D1254)=1,0,1))</f>
        <v>0</v>
      </c>
      <c r="F1254" s="19" t="str">
        <f>IF($D1254="","",INDEX(БЮДЖЕТ!$N:$N,SUMIFS(БЮДЖЕТ!$B:$B,БЮДЖЕТ!$P:$P,$D1254)))</f>
        <v/>
      </c>
      <c r="G1254" s="19" t="str">
        <f>IF($D1254="","",INDEX(БЮДЖЕТ!$X:$X,SUMIFS(БЮДЖЕТ!$B:$B,БЮДЖЕТ!$P:$P,$D1254)))</f>
        <v/>
      </c>
      <c r="H1254" s="36"/>
      <c r="I1254" s="30">
        <f>IF(D1254="",0,IF(G1254=ФИО!$Q$8,0,SUM(р_дни!$J:$J))+SUMIFS(факт_операции!$L:$L,факт_операции!$D:$D,D1254,факт_операции!$I:$I,операции!$F$8)-SUMIFS(факт_операции!$L:$L,факт_операции!$D:$D,D1254,факт_операции!$I:$I,операции!$F$9)+SUMIFS(факт_операции!$L:$L,факт_операции!$D:$D,D1254,факт_операции!$I:$I,операции!$F$10)-SUMIFS(факт_операции!$L:$L,факт_операции!$D:$D,D1254,факт_операции!$I:$I,операции!$F$11))</f>
        <v>0</v>
      </c>
      <c r="J1254" s="48">
        <f>ROUND(IF(D1254="",0,IF(SUM(р_дни!$J:$J)=0,0,(SUMIFS(БЮДЖЕТ!$V:$V,БЮДЖЕТ!$P:$P,$D1254)*IF(G1254=ФИО!$Q$8,0,SUM(р_дни!$J:$J))+SUMIFS(факт_операции!$Q:$Q,факт_операции!$D:$D,$D1254)*1000)/SUM(р_дни!$J:$J)))/100,0)*100</f>
        <v>0</v>
      </c>
      <c r="K1254" s="48">
        <f>IF(D1254="",0,SUMIFS(факт_операции!$O:$O,факт_операции!$D:$D,D1254)-IF(SUMIFS(факт_операции!$Q:$Q,факт_операции!$D:$D,D1254)&lt;&gt;0,SUMIFS(факт_операции!$O:$O,факт_операции!$D:$D,D1254,факт_операции!$N:$N,операции!$H$11),0))</f>
        <v>0</v>
      </c>
      <c r="L1254" s="48">
        <f>IF(D1254="",0,SUMIFS(факт_операции!$T:$T,факт_операции!$D:$D,D1254))</f>
        <v>0</v>
      </c>
      <c r="M1254" s="86">
        <f t="shared" si="39"/>
        <v>0</v>
      </c>
      <c r="N1254" s="36"/>
      <c r="O1254" s="92"/>
      <c r="P1254" s="96"/>
    </row>
    <row r="1255" spans="1:16" x14ac:dyDescent="0.25">
      <c r="A1255" s="1"/>
      <c r="B1255" s="1"/>
      <c r="C1255" s="5">
        <f t="shared" si="40"/>
        <v>1245</v>
      </c>
      <c r="D1255" s="19" t="str">
        <f>IF(C1255&gt;MAX(БЮДЖЕТ!$C:$C),"",INDEX(БЮДЖЕТ!$P$11:$P$9415,C1255))</f>
        <v/>
      </c>
      <c r="E1255" s="22">
        <f>IF(D1255="",0,IF(COUNTIF(БЮДЖЕТ!$P:$P,D1255)=1,0,1))</f>
        <v>0</v>
      </c>
      <c r="F1255" s="19" t="str">
        <f>IF($D1255="","",INDEX(БЮДЖЕТ!$N:$N,SUMIFS(БЮДЖЕТ!$B:$B,БЮДЖЕТ!$P:$P,$D1255)))</f>
        <v/>
      </c>
      <c r="G1255" s="19" t="str">
        <f>IF($D1255="","",INDEX(БЮДЖЕТ!$X:$X,SUMIFS(БЮДЖЕТ!$B:$B,БЮДЖЕТ!$P:$P,$D1255)))</f>
        <v/>
      </c>
      <c r="H1255" s="36"/>
      <c r="I1255" s="30">
        <f>IF(D1255="",0,IF(G1255=ФИО!$Q$8,0,SUM(р_дни!$J:$J))+SUMIFS(факт_операции!$L:$L,факт_операции!$D:$D,D1255,факт_операции!$I:$I,операции!$F$8)-SUMIFS(факт_операции!$L:$L,факт_операции!$D:$D,D1255,факт_операции!$I:$I,операции!$F$9)+SUMIFS(факт_операции!$L:$L,факт_операции!$D:$D,D1255,факт_операции!$I:$I,операции!$F$10)-SUMIFS(факт_операции!$L:$L,факт_операции!$D:$D,D1255,факт_операции!$I:$I,операции!$F$11))</f>
        <v>0</v>
      </c>
      <c r="J1255" s="48">
        <f>ROUND(IF(D1255="",0,IF(SUM(р_дни!$J:$J)=0,0,(SUMIFS(БЮДЖЕТ!$V:$V,БЮДЖЕТ!$P:$P,$D1255)*IF(G1255=ФИО!$Q$8,0,SUM(р_дни!$J:$J))+SUMIFS(факт_операции!$Q:$Q,факт_операции!$D:$D,$D1255)*1000)/SUM(р_дни!$J:$J)))/100,0)*100</f>
        <v>0</v>
      </c>
      <c r="K1255" s="48">
        <f>IF(D1255="",0,SUMIFS(факт_операции!$O:$O,факт_операции!$D:$D,D1255)-IF(SUMIFS(факт_операции!$Q:$Q,факт_операции!$D:$D,D1255)&lt;&gt;0,SUMIFS(факт_операции!$O:$O,факт_операции!$D:$D,D1255,факт_операции!$N:$N,операции!$H$11),0))</f>
        <v>0</v>
      </c>
      <c r="L1255" s="48">
        <f>IF(D1255="",0,SUMIFS(факт_операции!$T:$T,факт_операции!$D:$D,D1255))</f>
        <v>0</v>
      </c>
      <c r="M1255" s="86">
        <f t="shared" si="39"/>
        <v>0</v>
      </c>
      <c r="N1255" s="36"/>
      <c r="O1255" s="92"/>
      <c r="P1255" s="96"/>
    </row>
    <row r="1256" spans="1:16" x14ac:dyDescent="0.25">
      <c r="A1256" s="1"/>
      <c r="B1256" s="1"/>
      <c r="C1256" s="5">
        <f t="shared" si="40"/>
        <v>1246</v>
      </c>
      <c r="D1256" s="19" t="str">
        <f>IF(C1256&gt;MAX(БЮДЖЕТ!$C:$C),"",INDEX(БЮДЖЕТ!$P$11:$P$9415,C1256))</f>
        <v/>
      </c>
      <c r="E1256" s="22">
        <f>IF(D1256="",0,IF(COUNTIF(БЮДЖЕТ!$P:$P,D1256)=1,0,1))</f>
        <v>0</v>
      </c>
      <c r="F1256" s="19" t="str">
        <f>IF($D1256="","",INDEX(БЮДЖЕТ!$N:$N,SUMIFS(БЮДЖЕТ!$B:$B,БЮДЖЕТ!$P:$P,$D1256)))</f>
        <v/>
      </c>
      <c r="G1256" s="19" t="str">
        <f>IF($D1256="","",INDEX(БЮДЖЕТ!$X:$X,SUMIFS(БЮДЖЕТ!$B:$B,БЮДЖЕТ!$P:$P,$D1256)))</f>
        <v/>
      </c>
      <c r="H1256" s="36"/>
      <c r="I1256" s="30">
        <f>IF(D1256="",0,IF(G1256=ФИО!$Q$8,0,SUM(р_дни!$J:$J))+SUMIFS(факт_операции!$L:$L,факт_операции!$D:$D,D1256,факт_операции!$I:$I,операции!$F$8)-SUMIFS(факт_операции!$L:$L,факт_операции!$D:$D,D1256,факт_операции!$I:$I,операции!$F$9)+SUMIFS(факт_операции!$L:$L,факт_операции!$D:$D,D1256,факт_операции!$I:$I,операции!$F$10)-SUMIFS(факт_операции!$L:$L,факт_операции!$D:$D,D1256,факт_операции!$I:$I,операции!$F$11))</f>
        <v>0</v>
      </c>
      <c r="J1256" s="48">
        <f>ROUND(IF(D1256="",0,IF(SUM(р_дни!$J:$J)=0,0,(SUMIFS(БЮДЖЕТ!$V:$V,БЮДЖЕТ!$P:$P,$D1256)*IF(G1256=ФИО!$Q$8,0,SUM(р_дни!$J:$J))+SUMIFS(факт_операции!$Q:$Q,факт_операции!$D:$D,$D1256)*1000)/SUM(р_дни!$J:$J)))/100,0)*100</f>
        <v>0</v>
      </c>
      <c r="K1256" s="48">
        <f>IF(D1256="",0,SUMIFS(факт_операции!$O:$O,факт_операции!$D:$D,D1256)-IF(SUMIFS(факт_операции!$Q:$Q,факт_операции!$D:$D,D1256)&lt;&gt;0,SUMIFS(факт_операции!$O:$O,факт_операции!$D:$D,D1256,факт_операции!$N:$N,операции!$H$11),0))</f>
        <v>0</v>
      </c>
      <c r="L1256" s="48">
        <f>IF(D1256="",0,SUMIFS(факт_операции!$T:$T,факт_операции!$D:$D,D1256))</f>
        <v>0</v>
      </c>
      <c r="M1256" s="86">
        <f t="shared" si="39"/>
        <v>0</v>
      </c>
      <c r="N1256" s="36"/>
      <c r="O1256" s="92"/>
      <c r="P1256" s="96"/>
    </row>
    <row r="1257" spans="1:16" x14ac:dyDescent="0.25">
      <c r="A1257" s="1"/>
      <c r="B1257" s="1"/>
      <c r="C1257" s="5">
        <f t="shared" si="40"/>
        <v>1247</v>
      </c>
      <c r="D1257" s="19" t="str">
        <f>IF(C1257&gt;MAX(БЮДЖЕТ!$C:$C),"",INDEX(БЮДЖЕТ!$P$11:$P$9415,C1257))</f>
        <v/>
      </c>
      <c r="E1257" s="22">
        <f>IF(D1257="",0,IF(COUNTIF(БЮДЖЕТ!$P:$P,D1257)=1,0,1))</f>
        <v>0</v>
      </c>
      <c r="F1257" s="19" t="str">
        <f>IF($D1257="","",INDEX(БЮДЖЕТ!$N:$N,SUMIFS(БЮДЖЕТ!$B:$B,БЮДЖЕТ!$P:$P,$D1257)))</f>
        <v/>
      </c>
      <c r="G1257" s="19" t="str">
        <f>IF($D1257="","",INDEX(БЮДЖЕТ!$X:$X,SUMIFS(БЮДЖЕТ!$B:$B,БЮДЖЕТ!$P:$P,$D1257)))</f>
        <v/>
      </c>
      <c r="H1257" s="36"/>
      <c r="I1257" s="30">
        <f>IF(D1257="",0,IF(G1257=ФИО!$Q$8,0,SUM(р_дни!$J:$J))+SUMIFS(факт_операции!$L:$L,факт_операции!$D:$D,D1257,факт_операции!$I:$I,операции!$F$8)-SUMIFS(факт_операции!$L:$L,факт_операции!$D:$D,D1257,факт_операции!$I:$I,операции!$F$9)+SUMIFS(факт_операции!$L:$L,факт_операции!$D:$D,D1257,факт_операции!$I:$I,операции!$F$10)-SUMIFS(факт_операции!$L:$L,факт_операции!$D:$D,D1257,факт_операции!$I:$I,операции!$F$11))</f>
        <v>0</v>
      </c>
      <c r="J1257" s="48">
        <f>ROUND(IF(D1257="",0,IF(SUM(р_дни!$J:$J)=0,0,(SUMIFS(БЮДЖЕТ!$V:$V,БЮДЖЕТ!$P:$P,$D1257)*IF(G1257=ФИО!$Q$8,0,SUM(р_дни!$J:$J))+SUMIFS(факт_операции!$Q:$Q,факт_операции!$D:$D,$D1257)*1000)/SUM(р_дни!$J:$J)))/100,0)*100</f>
        <v>0</v>
      </c>
      <c r="K1257" s="48">
        <f>IF(D1257="",0,SUMIFS(факт_операции!$O:$O,факт_операции!$D:$D,D1257)-IF(SUMIFS(факт_операции!$Q:$Q,факт_операции!$D:$D,D1257)&lt;&gt;0,SUMIFS(факт_операции!$O:$O,факт_операции!$D:$D,D1257,факт_операции!$N:$N,операции!$H$11),0))</f>
        <v>0</v>
      </c>
      <c r="L1257" s="48">
        <f>IF(D1257="",0,SUMIFS(факт_операции!$T:$T,факт_операции!$D:$D,D1257))</f>
        <v>0</v>
      </c>
      <c r="M1257" s="86">
        <f t="shared" si="39"/>
        <v>0</v>
      </c>
      <c r="N1257" s="36"/>
      <c r="O1257" s="92"/>
      <c r="P1257" s="96"/>
    </row>
    <row r="1258" spans="1:16" x14ac:dyDescent="0.25">
      <c r="A1258" s="1"/>
      <c r="B1258" s="1"/>
      <c r="C1258" s="5">
        <f t="shared" si="40"/>
        <v>1248</v>
      </c>
      <c r="D1258" s="19" t="str">
        <f>IF(C1258&gt;MAX(БЮДЖЕТ!$C:$C),"",INDEX(БЮДЖЕТ!$P$11:$P$9415,C1258))</f>
        <v/>
      </c>
      <c r="E1258" s="22">
        <f>IF(D1258="",0,IF(COUNTIF(БЮДЖЕТ!$P:$P,D1258)=1,0,1))</f>
        <v>0</v>
      </c>
      <c r="F1258" s="19" t="str">
        <f>IF($D1258="","",INDEX(БЮДЖЕТ!$N:$N,SUMIFS(БЮДЖЕТ!$B:$B,БЮДЖЕТ!$P:$P,$D1258)))</f>
        <v/>
      </c>
      <c r="G1258" s="19" t="str">
        <f>IF($D1258="","",INDEX(БЮДЖЕТ!$X:$X,SUMIFS(БЮДЖЕТ!$B:$B,БЮДЖЕТ!$P:$P,$D1258)))</f>
        <v/>
      </c>
      <c r="H1258" s="36"/>
      <c r="I1258" s="30">
        <f>IF(D1258="",0,IF(G1258=ФИО!$Q$8,0,SUM(р_дни!$J:$J))+SUMIFS(факт_операции!$L:$L,факт_операции!$D:$D,D1258,факт_операции!$I:$I,операции!$F$8)-SUMIFS(факт_операции!$L:$L,факт_операции!$D:$D,D1258,факт_операции!$I:$I,операции!$F$9)+SUMIFS(факт_операции!$L:$L,факт_операции!$D:$D,D1258,факт_операции!$I:$I,операции!$F$10)-SUMIFS(факт_операции!$L:$L,факт_операции!$D:$D,D1258,факт_операции!$I:$I,операции!$F$11))</f>
        <v>0</v>
      </c>
      <c r="J1258" s="48">
        <f>ROUND(IF(D1258="",0,IF(SUM(р_дни!$J:$J)=0,0,(SUMIFS(БЮДЖЕТ!$V:$V,БЮДЖЕТ!$P:$P,$D1258)*IF(G1258=ФИО!$Q$8,0,SUM(р_дни!$J:$J))+SUMIFS(факт_операции!$Q:$Q,факт_операции!$D:$D,$D1258)*1000)/SUM(р_дни!$J:$J)))/100,0)*100</f>
        <v>0</v>
      </c>
      <c r="K1258" s="48">
        <f>IF(D1258="",0,SUMIFS(факт_операции!$O:$O,факт_операции!$D:$D,D1258)-IF(SUMIFS(факт_операции!$Q:$Q,факт_операции!$D:$D,D1258)&lt;&gt;0,SUMIFS(факт_операции!$O:$O,факт_операции!$D:$D,D1258,факт_операции!$N:$N,операции!$H$11),0))</f>
        <v>0</v>
      </c>
      <c r="L1258" s="48">
        <f>IF(D1258="",0,SUMIFS(факт_операции!$T:$T,факт_операции!$D:$D,D1258))</f>
        <v>0</v>
      </c>
      <c r="M1258" s="86">
        <f t="shared" si="39"/>
        <v>0</v>
      </c>
      <c r="N1258" s="36"/>
      <c r="O1258" s="92"/>
      <c r="P1258" s="96"/>
    </row>
    <row r="1259" spans="1:16" x14ac:dyDescent="0.25">
      <c r="A1259" s="1"/>
      <c r="B1259" s="1"/>
      <c r="C1259" s="5">
        <f t="shared" si="40"/>
        <v>1249</v>
      </c>
      <c r="D1259" s="19" t="str">
        <f>IF(C1259&gt;MAX(БЮДЖЕТ!$C:$C),"",INDEX(БЮДЖЕТ!$P$11:$P$9415,C1259))</f>
        <v/>
      </c>
      <c r="E1259" s="22">
        <f>IF(D1259="",0,IF(COUNTIF(БЮДЖЕТ!$P:$P,D1259)=1,0,1))</f>
        <v>0</v>
      </c>
      <c r="F1259" s="19" t="str">
        <f>IF($D1259="","",INDEX(БЮДЖЕТ!$N:$N,SUMIFS(БЮДЖЕТ!$B:$B,БЮДЖЕТ!$P:$P,$D1259)))</f>
        <v/>
      </c>
      <c r="G1259" s="19" t="str">
        <f>IF($D1259="","",INDEX(БЮДЖЕТ!$X:$X,SUMIFS(БЮДЖЕТ!$B:$B,БЮДЖЕТ!$P:$P,$D1259)))</f>
        <v/>
      </c>
      <c r="H1259" s="36"/>
      <c r="I1259" s="30">
        <f>IF(D1259="",0,IF(G1259=ФИО!$Q$8,0,SUM(р_дни!$J:$J))+SUMIFS(факт_операции!$L:$L,факт_операции!$D:$D,D1259,факт_операции!$I:$I,операции!$F$8)-SUMIFS(факт_операции!$L:$L,факт_операции!$D:$D,D1259,факт_операции!$I:$I,операции!$F$9)+SUMIFS(факт_операции!$L:$L,факт_операции!$D:$D,D1259,факт_операции!$I:$I,операции!$F$10)-SUMIFS(факт_операции!$L:$L,факт_операции!$D:$D,D1259,факт_операции!$I:$I,операции!$F$11))</f>
        <v>0</v>
      </c>
      <c r="J1259" s="48">
        <f>ROUND(IF(D1259="",0,IF(SUM(р_дни!$J:$J)=0,0,(SUMIFS(БЮДЖЕТ!$V:$V,БЮДЖЕТ!$P:$P,$D1259)*IF(G1259=ФИО!$Q$8,0,SUM(р_дни!$J:$J))+SUMIFS(факт_операции!$Q:$Q,факт_операции!$D:$D,$D1259)*1000)/SUM(р_дни!$J:$J)))/100,0)*100</f>
        <v>0</v>
      </c>
      <c r="K1259" s="48">
        <f>IF(D1259="",0,SUMIFS(факт_операции!$O:$O,факт_операции!$D:$D,D1259)-IF(SUMIFS(факт_операции!$Q:$Q,факт_операции!$D:$D,D1259)&lt;&gt;0,SUMIFS(факт_операции!$O:$O,факт_операции!$D:$D,D1259,факт_операции!$N:$N,операции!$H$11),0))</f>
        <v>0</v>
      </c>
      <c r="L1259" s="48">
        <f>IF(D1259="",0,SUMIFS(факт_операции!$T:$T,факт_операции!$D:$D,D1259))</f>
        <v>0</v>
      </c>
      <c r="M1259" s="86">
        <f t="shared" si="39"/>
        <v>0</v>
      </c>
      <c r="N1259" s="36"/>
      <c r="O1259" s="92"/>
      <c r="P1259" s="96"/>
    </row>
    <row r="1260" spans="1:16" x14ac:dyDescent="0.25">
      <c r="A1260" s="1"/>
      <c r="B1260" s="1"/>
      <c r="C1260" s="5">
        <f t="shared" si="40"/>
        <v>1250</v>
      </c>
      <c r="D1260" s="19" t="str">
        <f>IF(C1260&gt;MAX(БЮДЖЕТ!$C:$C),"",INDEX(БЮДЖЕТ!$P$11:$P$9415,C1260))</f>
        <v/>
      </c>
      <c r="E1260" s="22">
        <f>IF(D1260="",0,IF(COUNTIF(БЮДЖЕТ!$P:$P,D1260)=1,0,1))</f>
        <v>0</v>
      </c>
      <c r="F1260" s="19" t="str">
        <f>IF($D1260="","",INDEX(БЮДЖЕТ!$N:$N,SUMIFS(БЮДЖЕТ!$B:$B,БЮДЖЕТ!$P:$P,$D1260)))</f>
        <v/>
      </c>
      <c r="G1260" s="19" t="str">
        <f>IF($D1260="","",INDEX(БЮДЖЕТ!$X:$X,SUMIFS(БЮДЖЕТ!$B:$B,БЮДЖЕТ!$P:$P,$D1260)))</f>
        <v/>
      </c>
      <c r="H1260" s="36"/>
      <c r="I1260" s="30">
        <f>IF(D1260="",0,IF(G1260=ФИО!$Q$8,0,SUM(р_дни!$J:$J))+SUMIFS(факт_операции!$L:$L,факт_операции!$D:$D,D1260,факт_операции!$I:$I,операции!$F$8)-SUMIFS(факт_операции!$L:$L,факт_операции!$D:$D,D1260,факт_операции!$I:$I,операции!$F$9)+SUMIFS(факт_операции!$L:$L,факт_операции!$D:$D,D1260,факт_операции!$I:$I,операции!$F$10)-SUMIFS(факт_операции!$L:$L,факт_операции!$D:$D,D1260,факт_операции!$I:$I,операции!$F$11))</f>
        <v>0</v>
      </c>
      <c r="J1260" s="48">
        <f>ROUND(IF(D1260="",0,IF(SUM(р_дни!$J:$J)=0,0,(SUMIFS(БЮДЖЕТ!$V:$V,БЮДЖЕТ!$P:$P,$D1260)*IF(G1260=ФИО!$Q$8,0,SUM(р_дни!$J:$J))+SUMIFS(факт_операции!$Q:$Q,факт_операции!$D:$D,$D1260)*1000)/SUM(р_дни!$J:$J)))/100,0)*100</f>
        <v>0</v>
      </c>
      <c r="K1260" s="48">
        <f>IF(D1260="",0,SUMIFS(факт_операции!$O:$O,факт_операции!$D:$D,D1260)-IF(SUMIFS(факт_операции!$Q:$Q,факт_операции!$D:$D,D1260)&lt;&gt;0,SUMIFS(факт_операции!$O:$O,факт_операции!$D:$D,D1260,факт_операции!$N:$N,операции!$H$11),0))</f>
        <v>0</v>
      </c>
      <c r="L1260" s="48">
        <f>IF(D1260="",0,SUMIFS(факт_операции!$T:$T,факт_операции!$D:$D,D1260))</f>
        <v>0</v>
      </c>
      <c r="M1260" s="86">
        <f t="shared" si="39"/>
        <v>0</v>
      </c>
      <c r="N1260" s="36"/>
      <c r="O1260" s="92"/>
      <c r="P1260" s="96"/>
    </row>
    <row r="1261" spans="1:16" x14ac:dyDescent="0.25">
      <c r="A1261" s="1"/>
      <c r="B1261" s="1"/>
      <c r="C1261" s="5">
        <f t="shared" si="40"/>
        <v>1251</v>
      </c>
      <c r="D1261" s="19" t="str">
        <f>IF(C1261&gt;MAX(БЮДЖЕТ!$C:$C),"",INDEX(БЮДЖЕТ!$P$11:$P$9415,C1261))</f>
        <v/>
      </c>
      <c r="E1261" s="22">
        <f>IF(D1261="",0,IF(COUNTIF(БЮДЖЕТ!$P:$P,D1261)=1,0,1))</f>
        <v>0</v>
      </c>
      <c r="F1261" s="19" t="str">
        <f>IF($D1261="","",INDEX(БЮДЖЕТ!$N:$N,SUMIFS(БЮДЖЕТ!$B:$B,БЮДЖЕТ!$P:$P,$D1261)))</f>
        <v/>
      </c>
      <c r="G1261" s="19" t="str">
        <f>IF($D1261="","",INDEX(БЮДЖЕТ!$X:$X,SUMIFS(БЮДЖЕТ!$B:$B,БЮДЖЕТ!$P:$P,$D1261)))</f>
        <v/>
      </c>
      <c r="H1261" s="36"/>
      <c r="I1261" s="30">
        <f>IF(D1261="",0,IF(G1261=ФИО!$Q$8,0,SUM(р_дни!$J:$J))+SUMIFS(факт_операции!$L:$L,факт_операции!$D:$D,D1261,факт_операции!$I:$I,операции!$F$8)-SUMIFS(факт_операции!$L:$L,факт_операции!$D:$D,D1261,факт_операции!$I:$I,операции!$F$9)+SUMIFS(факт_операции!$L:$L,факт_операции!$D:$D,D1261,факт_операции!$I:$I,операции!$F$10)-SUMIFS(факт_операции!$L:$L,факт_операции!$D:$D,D1261,факт_операции!$I:$I,операции!$F$11))</f>
        <v>0</v>
      </c>
      <c r="J1261" s="48">
        <f>ROUND(IF(D1261="",0,IF(SUM(р_дни!$J:$J)=0,0,(SUMIFS(БЮДЖЕТ!$V:$V,БЮДЖЕТ!$P:$P,$D1261)*IF(G1261=ФИО!$Q$8,0,SUM(р_дни!$J:$J))+SUMIFS(факт_операции!$Q:$Q,факт_операции!$D:$D,$D1261)*1000)/SUM(р_дни!$J:$J)))/100,0)*100</f>
        <v>0</v>
      </c>
      <c r="K1261" s="48">
        <f>IF(D1261="",0,SUMIFS(факт_операции!$O:$O,факт_операции!$D:$D,D1261)-IF(SUMIFS(факт_операции!$Q:$Q,факт_операции!$D:$D,D1261)&lt;&gt;0,SUMIFS(факт_операции!$O:$O,факт_операции!$D:$D,D1261,факт_операции!$N:$N,операции!$H$11),0))</f>
        <v>0</v>
      </c>
      <c r="L1261" s="48">
        <f>IF(D1261="",0,SUMIFS(факт_операции!$T:$T,факт_операции!$D:$D,D1261))</f>
        <v>0</v>
      </c>
      <c r="M1261" s="86">
        <f t="shared" si="39"/>
        <v>0</v>
      </c>
      <c r="N1261" s="36"/>
      <c r="O1261" s="92"/>
      <c r="P1261" s="96"/>
    </row>
    <row r="1262" spans="1:16" x14ac:dyDescent="0.25">
      <c r="A1262" s="1"/>
      <c r="B1262" s="1"/>
      <c r="C1262" s="5">
        <f t="shared" si="40"/>
        <v>1252</v>
      </c>
      <c r="D1262" s="19" t="str">
        <f>IF(C1262&gt;MAX(БЮДЖЕТ!$C:$C),"",INDEX(БЮДЖЕТ!$P$11:$P$9415,C1262))</f>
        <v/>
      </c>
      <c r="E1262" s="22">
        <f>IF(D1262="",0,IF(COUNTIF(БЮДЖЕТ!$P:$P,D1262)=1,0,1))</f>
        <v>0</v>
      </c>
      <c r="F1262" s="19" t="str">
        <f>IF($D1262="","",INDEX(БЮДЖЕТ!$N:$N,SUMIFS(БЮДЖЕТ!$B:$B,БЮДЖЕТ!$P:$P,$D1262)))</f>
        <v/>
      </c>
      <c r="G1262" s="19" t="str">
        <f>IF($D1262="","",INDEX(БЮДЖЕТ!$X:$X,SUMIFS(БЮДЖЕТ!$B:$B,БЮДЖЕТ!$P:$P,$D1262)))</f>
        <v/>
      </c>
      <c r="H1262" s="36"/>
      <c r="I1262" s="30">
        <f>IF(D1262="",0,IF(G1262=ФИО!$Q$8,0,SUM(р_дни!$J:$J))+SUMIFS(факт_операции!$L:$L,факт_операции!$D:$D,D1262,факт_операции!$I:$I,операции!$F$8)-SUMIFS(факт_операции!$L:$L,факт_операции!$D:$D,D1262,факт_операции!$I:$I,операции!$F$9)+SUMIFS(факт_операции!$L:$L,факт_операции!$D:$D,D1262,факт_операции!$I:$I,операции!$F$10)-SUMIFS(факт_операции!$L:$L,факт_операции!$D:$D,D1262,факт_операции!$I:$I,операции!$F$11))</f>
        <v>0</v>
      </c>
      <c r="J1262" s="48">
        <f>ROUND(IF(D1262="",0,IF(SUM(р_дни!$J:$J)=0,0,(SUMIFS(БЮДЖЕТ!$V:$V,БЮДЖЕТ!$P:$P,$D1262)*IF(G1262=ФИО!$Q$8,0,SUM(р_дни!$J:$J))+SUMIFS(факт_операции!$Q:$Q,факт_операции!$D:$D,$D1262)*1000)/SUM(р_дни!$J:$J)))/100,0)*100</f>
        <v>0</v>
      </c>
      <c r="K1262" s="48">
        <f>IF(D1262="",0,SUMIFS(факт_операции!$O:$O,факт_операции!$D:$D,D1262)-IF(SUMIFS(факт_операции!$Q:$Q,факт_операции!$D:$D,D1262)&lt;&gt;0,SUMIFS(факт_операции!$O:$O,факт_операции!$D:$D,D1262,факт_операции!$N:$N,операции!$H$11),0))</f>
        <v>0</v>
      </c>
      <c r="L1262" s="48">
        <f>IF(D1262="",0,SUMIFS(факт_операции!$T:$T,факт_операции!$D:$D,D1262))</f>
        <v>0</v>
      </c>
      <c r="M1262" s="86">
        <f t="shared" si="39"/>
        <v>0</v>
      </c>
      <c r="N1262" s="36"/>
      <c r="O1262" s="92"/>
      <c r="P1262" s="96"/>
    </row>
    <row r="1263" spans="1:16" x14ac:dyDescent="0.25">
      <c r="A1263" s="1"/>
      <c r="B1263" s="1"/>
      <c r="C1263" s="5">
        <f t="shared" si="40"/>
        <v>1253</v>
      </c>
      <c r="D1263" s="19" t="str">
        <f>IF(C1263&gt;MAX(БЮДЖЕТ!$C:$C),"",INDEX(БЮДЖЕТ!$P$11:$P$9415,C1263))</f>
        <v/>
      </c>
      <c r="E1263" s="22">
        <f>IF(D1263="",0,IF(COUNTIF(БЮДЖЕТ!$P:$P,D1263)=1,0,1))</f>
        <v>0</v>
      </c>
      <c r="F1263" s="19" t="str">
        <f>IF($D1263="","",INDEX(БЮДЖЕТ!$N:$N,SUMIFS(БЮДЖЕТ!$B:$B,БЮДЖЕТ!$P:$P,$D1263)))</f>
        <v/>
      </c>
      <c r="G1263" s="19" t="str">
        <f>IF($D1263="","",INDEX(БЮДЖЕТ!$X:$X,SUMIFS(БЮДЖЕТ!$B:$B,БЮДЖЕТ!$P:$P,$D1263)))</f>
        <v/>
      </c>
      <c r="H1263" s="36"/>
      <c r="I1263" s="30">
        <f>IF(D1263="",0,IF(G1263=ФИО!$Q$8,0,SUM(р_дни!$J:$J))+SUMIFS(факт_операции!$L:$L,факт_операции!$D:$D,D1263,факт_операции!$I:$I,операции!$F$8)-SUMIFS(факт_операции!$L:$L,факт_операции!$D:$D,D1263,факт_операции!$I:$I,операции!$F$9)+SUMIFS(факт_операции!$L:$L,факт_операции!$D:$D,D1263,факт_операции!$I:$I,операции!$F$10)-SUMIFS(факт_операции!$L:$L,факт_операции!$D:$D,D1263,факт_операции!$I:$I,операции!$F$11))</f>
        <v>0</v>
      </c>
      <c r="J1263" s="48">
        <f>ROUND(IF(D1263="",0,IF(SUM(р_дни!$J:$J)=0,0,(SUMIFS(БЮДЖЕТ!$V:$V,БЮДЖЕТ!$P:$P,$D1263)*IF(G1263=ФИО!$Q$8,0,SUM(р_дни!$J:$J))+SUMIFS(факт_операции!$Q:$Q,факт_операции!$D:$D,$D1263)*1000)/SUM(р_дни!$J:$J)))/100,0)*100</f>
        <v>0</v>
      </c>
      <c r="K1263" s="48">
        <f>IF(D1263="",0,SUMIFS(факт_операции!$O:$O,факт_операции!$D:$D,D1263)-IF(SUMIFS(факт_операции!$Q:$Q,факт_операции!$D:$D,D1263)&lt;&gt;0,SUMIFS(факт_операции!$O:$O,факт_операции!$D:$D,D1263,факт_операции!$N:$N,операции!$H$11),0))</f>
        <v>0</v>
      </c>
      <c r="L1263" s="48">
        <f>IF(D1263="",0,SUMIFS(факт_операции!$T:$T,факт_операции!$D:$D,D1263))</f>
        <v>0</v>
      </c>
      <c r="M1263" s="86">
        <f t="shared" si="39"/>
        <v>0</v>
      </c>
      <c r="N1263" s="36"/>
      <c r="O1263" s="92"/>
      <c r="P1263" s="96"/>
    </row>
    <row r="1264" spans="1:16" x14ac:dyDescent="0.25">
      <c r="A1264" s="1"/>
      <c r="B1264" s="1"/>
      <c r="C1264" s="5">
        <f t="shared" si="40"/>
        <v>1254</v>
      </c>
      <c r="D1264" s="19" t="str">
        <f>IF(C1264&gt;MAX(БЮДЖЕТ!$C:$C),"",INDEX(БЮДЖЕТ!$P$11:$P$9415,C1264))</f>
        <v/>
      </c>
      <c r="E1264" s="22">
        <f>IF(D1264="",0,IF(COUNTIF(БЮДЖЕТ!$P:$P,D1264)=1,0,1))</f>
        <v>0</v>
      </c>
      <c r="F1264" s="19" t="str">
        <f>IF($D1264="","",INDEX(БЮДЖЕТ!$N:$N,SUMIFS(БЮДЖЕТ!$B:$B,БЮДЖЕТ!$P:$P,$D1264)))</f>
        <v/>
      </c>
      <c r="G1264" s="19" t="str">
        <f>IF($D1264="","",INDEX(БЮДЖЕТ!$X:$X,SUMIFS(БЮДЖЕТ!$B:$B,БЮДЖЕТ!$P:$P,$D1264)))</f>
        <v/>
      </c>
      <c r="H1264" s="36"/>
      <c r="I1264" s="30">
        <f>IF(D1264="",0,IF(G1264=ФИО!$Q$8,0,SUM(р_дни!$J:$J))+SUMIFS(факт_операции!$L:$L,факт_операции!$D:$D,D1264,факт_операции!$I:$I,операции!$F$8)-SUMIFS(факт_операции!$L:$L,факт_операции!$D:$D,D1264,факт_операции!$I:$I,операции!$F$9)+SUMIFS(факт_операции!$L:$L,факт_операции!$D:$D,D1264,факт_операции!$I:$I,операции!$F$10)-SUMIFS(факт_операции!$L:$L,факт_операции!$D:$D,D1264,факт_операции!$I:$I,операции!$F$11))</f>
        <v>0</v>
      </c>
      <c r="J1264" s="48">
        <f>ROUND(IF(D1264="",0,IF(SUM(р_дни!$J:$J)=0,0,(SUMIFS(БЮДЖЕТ!$V:$V,БЮДЖЕТ!$P:$P,$D1264)*IF(G1264=ФИО!$Q$8,0,SUM(р_дни!$J:$J))+SUMIFS(факт_операции!$Q:$Q,факт_операции!$D:$D,$D1264)*1000)/SUM(р_дни!$J:$J)))/100,0)*100</f>
        <v>0</v>
      </c>
      <c r="K1264" s="48">
        <f>IF(D1264="",0,SUMIFS(факт_операции!$O:$O,факт_операции!$D:$D,D1264)-IF(SUMIFS(факт_операции!$Q:$Q,факт_операции!$D:$D,D1264)&lt;&gt;0,SUMIFS(факт_операции!$O:$O,факт_операции!$D:$D,D1264,факт_операции!$N:$N,операции!$H$11),0))</f>
        <v>0</v>
      </c>
      <c r="L1264" s="48">
        <f>IF(D1264="",0,SUMIFS(факт_операции!$T:$T,факт_операции!$D:$D,D1264))</f>
        <v>0</v>
      </c>
      <c r="M1264" s="86">
        <f t="shared" si="39"/>
        <v>0</v>
      </c>
      <c r="N1264" s="36"/>
      <c r="O1264" s="92"/>
      <c r="P1264" s="96"/>
    </row>
    <row r="1265" spans="1:16" x14ac:dyDescent="0.25">
      <c r="A1265" s="1"/>
      <c r="B1265" s="1"/>
      <c r="C1265" s="5">
        <f t="shared" si="40"/>
        <v>1255</v>
      </c>
      <c r="D1265" s="19" t="str">
        <f>IF(C1265&gt;MAX(БЮДЖЕТ!$C:$C),"",INDEX(БЮДЖЕТ!$P$11:$P$9415,C1265))</f>
        <v/>
      </c>
      <c r="E1265" s="22">
        <f>IF(D1265="",0,IF(COUNTIF(БЮДЖЕТ!$P:$P,D1265)=1,0,1))</f>
        <v>0</v>
      </c>
      <c r="F1265" s="19" t="str">
        <f>IF($D1265="","",INDEX(БЮДЖЕТ!$N:$N,SUMIFS(БЮДЖЕТ!$B:$B,БЮДЖЕТ!$P:$P,$D1265)))</f>
        <v/>
      </c>
      <c r="G1265" s="19" t="str">
        <f>IF($D1265="","",INDEX(БЮДЖЕТ!$X:$X,SUMIFS(БЮДЖЕТ!$B:$B,БЮДЖЕТ!$P:$P,$D1265)))</f>
        <v/>
      </c>
      <c r="H1265" s="36"/>
      <c r="I1265" s="30">
        <f>IF(D1265="",0,IF(G1265=ФИО!$Q$8,0,SUM(р_дни!$J:$J))+SUMIFS(факт_операции!$L:$L,факт_операции!$D:$D,D1265,факт_операции!$I:$I,операции!$F$8)-SUMIFS(факт_операции!$L:$L,факт_операции!$D:$D,D1265,факт_операции!$I:$I,операции!$F$9)+SUMIFS(факт_операции!$L:$L,факт_операции!$D:$D,D1265,факт_операции!$I:$I,операции!$F$10)-SUMIFS(факт_операции!$L:$L,факт_операции!$D:$D,D1265,факт_операции!$I:$I,операции!$F$11))</f>
        <v>0</v>
      </c>
      <c r="J1265" s="48">
        <f>ROUND(IF(D1265="",0,IF(SUM(р_дни!$J:$J)=0,0,(SUMIFS(БЮДЖЕТ!$V:$V,БЮДЖЕТ!$P:$P,$D1265)*IF(G1265=ФИО!$Q$8,0,SUM(р_дни!$J:$J))+SUMIFS(факт_операции!$Q:$Q,факт_операции!$D:$D,$D1265)*1000)/SUM(р_дни!$J:$J)))/100,0)*100</f>
        <v>0</v>
      </c>
      <c r="K1265" s="48">
        <f>IF(D1265="",0,SUMIFS(факт_операции!$O:$O,факт_операции!$D:$D,D1265)-IF(SUMIFS(факт_операции!$Q:$Q,факт_операции!$D:$D,D1265)&lt;&gt;0,SUMIFS(факт_операции!$O:$O,факт_операции!$D:$D,D1265,факт_операции!$N:$N,операции!$H$11),0))</f>
        <v>0</v>
      </c>
      <c r="L1265" s="48">
        <f>IF(D1265="",0,SUMIFS(факт_операции!$T:$T,факт_операции!$D:$D,D1265))</f>
        <v>0</v>
      </c>
      <c r="M1265" s="86">
        <f t="shared" si="39"/>
        <v>0</v>
      </c>
      <c r="N1265" s="36"/>
      <c r="O1265" s="92"/>
      <c r="P1265" s="96"/>
    </row>
    <row r="1266" spans="1:16" x14ac:dyDescent="0.25">
      <c r="A1266" s="1"/>
      <c r="B1266" s="1"/>
      <c r="C1266" s="5">
        <f t="shared" si="40"/>
        <v>1256</v>
      </c>
      <c r="D1266" s="19" t="str">
        <f>IF(C1266&gt;MAX(БЮДЖЕТ!$C:$C),"",INDEX(БЮДЖЕТ!$P$11:$P$9415,C1266))</f>
        <v/>
      </c>
      <c r="E1266" s="22">
        <f>IF(D1266="",0,IF(COUNTIF(БЮДЖЕТ!$P:$P,D1266)=1,0,1))</f>
        <v>0</v>
      </c>
      <c r="F1266" s="19" t="str">
        <f>IF($D1266="","",INDEX(БЮДЖЕТ!$N:$N,SUMIFS(БЮДЖЕТ!$B:$B,БЮДЖЕТ!$P:$P,$D1266)))</f>
        <v/>
      </c>
      <c r="G1266" s="19" t="str">
        <f>IF($D1266="","",INDEX(БЮДЖЕТ!$X:$X,SUMIFS(БЮДЖЕТ!$B:$B,БЮДЖЕТ!$P:$P,$D1266)))</f>
        <v/>
      </c>
      <c r="H1266" s="36"/>
      <c r="I1266" s="30">
        <f>IF(D1266="",0,IF(G1266=ФИО!$Q$8,0,SUM(р_дни!$J:$J))+SUMIFS(факт_операции!$L:$L,факт_операции!$D:$D,D1266,факт_операции!$I:$I,операции!$F$8)-SUMIFS(факт_операции!$L:$L,факт_операции!$D:$D,D1266,факт_операции!$I:$I,операции!$F$9)+SUMIFS(факт_операции!$L:$L,факт_операции!$D:$D,D1266,факт_операции!$I:$I,операции!$F$10)-SUMIFS(факт_операции!$L:$L,факт_операции!$D:$D,D1266,факт_операции!$I:$I,операции!$F$11))</f>
        <v>0</v>
      </c>
      <c r="J1266" s="48">
        <f>ROUND(IF(D1266="",0,IF(SUM(р_дни!$J:$J)=0,0,(SUMIFS(БЮДЖЕТ!$V:$V,БЮДЖЕТ!$P:$P,$D1266)*IF(G1266=ФИО!$Q$8,0,SUM(р_дни!$J:$J))+SUMIFS(факт_операции!$Q:$Q,факт_операции!$D:$D,$D1266)*1000)/SUM(р_дни!$J:$J)))/100,0)*100</f>
        <v>0</v>
      </c>
      <c r="K1266" s="48">
        <f>IF(D1266="",0,SUMIFS(факт_операции!$O:$O,факт_операции!$D:$D,D1266)-IF(SUMIFS(факт_операции!$Q:$Q,факт_операции!$D:$D,D1266)&lt;&gt;0,SUMIFS(факт_операции!$O:$O,факт_операции!$D:$D,D1266,факт_операции!$N:$N,операции!$H$11),0))</f>
        <v>0</v>
      </c>
      <c r="L1266" s="48">
        <f>IF(D1266="",0,SUMIFS(факт_операции!$T:$T,факт_операции!$D:$D,D1266))</f>
        <v>0</v>
      </c>
      <c r="M1266" s="86">
        <f t="shared" si="39"/>
        <v>0</v>
      </c>
      <c r="N1266" s="36"/>
      <c r="O1266" s="92"/>
      <c r="P1266" s="96"/>
    </row>
    <row r="1267" spans="1:16" x14ac:dyDescent="0.25">
      <c r="A1267" s="1"/>
      <c r="B1267" s="1"/>
      <c r="C1267" s="5">
        <f t="shared" si="40"/>
        <v>1257</v>
      </c>
      <c r="D1267" s="19" t="str">
        <f>IF(C1267&gt;MAX(БЮДЖЕТ!$C:$C),"",INDEX(БЮДЖЕТ!$P$11:$P$9415,C1267))</f>
        <v/>
      </c>
      <c r="E1267" s="22">
        <f>IF(D1267="",0,IF(COUNTIF(БЮДЖЕТ!$P:$P,D1267)=1,0,1))</f>
        <v>0</v>
      </c>
      <c r="F1267" s="19" t="str">
        <f>IF($D1267="","",INDEX(БЮДЖЕТ!$N:$N,SUMIFS(БЮДЖЕТ!$B:$B,БЮДЖЕТ!$P:$P,$D1267)))</f>
        <v/>
      </c>
      <c r="G1267" s="19" t="str">
        <f>IF($D1267="","",INDEX(БЮДЖЕТ!$X:$X,SUMIFS(БЮДЖЕТ!$B:$B,БЮДЖЕТ!$P:$P,$D1267)))</f>
        <v/>
      </c>
      <c r="H1267" s="36"/>
      <c r="I1267" s="30">
        <f>IF(D1267="",0,IF(G1267=ФИО!$Q$8,0,SUM(р_дни!$J:$J))+SUMIFS(факт_операции!$L:$L,факт_операции!$D:$D,D1267,факт_операции!$I:$I,операции!$F$8)-SUMIFS(факт_операции!$L:$L,факт_операции!$D:$D,D1267,факт_операции!$I:$I,операции!$F$9)+SUMIFS(факт_операции!$L:$L,факт_операции!$D:$D,D1267,факт_операции!$I:$I,операции!$F$10)-SUMIFS(факт_операции!$L:$L,факт_операции!$D:$D,D1267,факт_операции!$I:$I,операции!$F$11))</f>
        <v>0</v>
      </c>
      <c r="J1267" s="48">
        <f>ROUND(IF(D1267="",0,IF(SUM(р_дни!$J:$J)=0,0,(SUMIFS(БЮДЖЕТ!$V:$V,БЮДЖЕТ!$P:$P,$D1267)*IF(G1267=ФИО!$Q$8,0,SUM(р_дни!$J:$J))+SUMIFS(факт_операции!$Q:$Q,факт_операции!$D:$D,$D1267)*1000)/SUM(р_дни!$J:$J)))/100,0)*100</f>
        <v>0</v>
      </c>
      <c r="K1267" s="48">
        <f>IF(D1267="",0,SUMIFS(факт_операции!$O:$O,факт_операции!$D:$D,D1267)-IF(SUMIFS(факт_операции!$Q:$Q,факт_операции!$D:$D,D1267)&lt;&gt;0,SUMIFS(факт_операции!$O:$O,факт_операции!$D:$D,D1267,факт_операции!$N:$N,операции!$H$11),0))</f>
        <v>0</v>
      </c>
      <c r="L1267" s="48">
        <f>IF(D1267="",0,SUMIFS(факт_операции!$T:$T,факт_операции!$D:$D,D1267))</f>
        <v>0</v>
      </c>
      <c r="M1267" s="86">
        <f t="shared" si="39"/>
        <v>0</v>
      </c>
      <c r="N1267" s="36"/>
      <c r="O1267" s="92"/>
      <c r="P1267" s="96"/>
    </row>
    <row r="1268" spans="1:16" x14ac:dyDescent="0.25">
      <c r="A1268" s="1"/>
      <c r="B1268" s="1"/>
      <c r="C1268" s="5">
        <f t="shared" si="40"/>
        <v>1258</v>
      </c>
      <c r="D1268" s="19" t="str">
        <f>IF(C1268&gt;MAX(БЮДЖЕТ!$C:$C),"",INDEX(БЮДЖЕТ!$P$11:$P$9415,C1268))</f>
        <v/>
      </c>
      <c r="E1268" s="22">
        <f>IF(D1268="",0,IF(COUNTIF(БЮДЖЕТ!$P:$P,D1268)=1,0,1))</f>
        <v>0</v>
      </c>
      <c r="F1268" s="19" t="str">
        <f>IF($D1268="","",INDEX(БЮДЖЕТ!$N:$N,SUMIFS(БЮДЖЕТ!$B:$B,БЮДЖЕТ!$P:$P,$D1268)))</f>
        <v/>
      </c>
      <c r="G1268" s="19" t="str">
        <f>IF($D1268="","",INDEX(БЮДЖЕТ!$X:$X,SUMIFS(БЮДЖЕТ!$B:$B,БЮДЖЕТ!$P:$P,$D1268)))</f>
        <v/>
      </c>
      <c r="H1268" s="36"/>
      <c r="I1268" s="30">
        <f>IF(D1268="",0,IF(G1268=ФИО!$Q$8,0,SUM(р_дни!$J:$J))+SUMIFS(факт_операции!$L:$L,факт_операции!$D:$D,D1268,факт_операции!$I:$I,операции!$F$8)-SUMIFS(факт_операции!$L:$L,факт_операции!$D:$D,D1268,факт_операции!$I:$I,операции!$F$9)+SUMIFS(факт_операции!$L:$L,факт_операции!$D:$D,D1268,факт_операции!$I:$I,операции!$F$10)-SUMIFS(факт_операции!$L:$L,факт_операции!$D:$D,D1268,факт_операции!$I:$I,операции!$F$11))</f>
        <v>0</v>
      </c>
      <c r="J1268" s="48">
        <f>ROUND(IF(D1268="",0,IF(SUM(р_дни!$J:$J)=0,0,(SUMIFS(БЮДЖЕТ!$V:$V,БЮДЖЕТ!$P:$P,$D1268)*IF(G1268=ФИО!$Q$8,0,SUM(р_дни!$J:$J))+SUMIFS(факт_операции!$Q:$Q,факт_операции!$D:$D,$D1268)*1000)/SUM(р_дни!$J:$J)))/100,0)*100</f>
        <v>0</v>
      </c>
      <c r="K1268" s="48">
        <f>IF(D1268="",0,SUMIFS(факт_операции!$O:$O,факт_операции!$D:$D,D1268)-IF(SUMIFS(факт_операции!$Q:$Q,факт_операции!$D:$D,D1268)&lt;&gt;0,SUMIFS(факт_операции!$O:$O,факт_операции!$D:$D,D1268,факт_операции!$N:$N,операции!$H$11),0))</f>
        <v>0</v>
      </c>
      <c r="L1268" s="48">
        <f>IF(D1268="",0,SUMIFS(факт_операции!$T:$T,факт_операции!$D:$D,D1268))</f>
        <v>0</v>
      </c>
      <c r="M1268" s="86">
        <f t="shared" si="39"/>
        <v>0</v>
      </c>
      <c r="N1268" s="36"/>
      <c r="O1268" s="92"/>
      <c r="P1268" s="96"/>
    </row>
    <row r="1269" spans="1:16" x14ac:dyDescent="0.25">
      <c r="A1269" s="1"/>
      <c r="B1269" s="1"/>
      <c r="C1269" s="5">
        <f t="shared" si="40"/>
        <v>1259</v>
      </c>
      <c r="D1269" s="19" t="str">
        <f>IF(C1269&gt;MAX(БЮДЖЕТ!$C:$C),"",INDEX(БЮДЖЕТ!$P$11:$P$9415,C1269))</f>
        <v/>
      </c>
      <c r="E1269" s="22">
        <f>IF(D1269="",0,IF(COUNTIF(БЮДЖЕТ!$P:$P,D1269)=1,0,1))</f>
        <v>0</v>
      </c>
      <c r="F1269" s="19" t="str">
        <f>IF($D1269="","",INDEX(БЮДЖЕТ!$N:$N,SUMIFS(БЮДЖЕТ!$B:$B,БЮДЖЕТ!$P:$P,$D1269)))</f>
        <v/>
      </c>
      <c r="G1269" s="19" t="str">
        <f>IF($D1269="","",INDEX(БЮДЖЕТ!$X:$X,SUMIFS(БЮДЖЕТ!$B:$B,БЮДЖЕТ!$P:$P,$D1269)))</f>
        <v/>
      </c>
      <c r="H1269" s="36"/>
      <c r="I1269" s="30">
        <f>IF(D1269="",0,IF(G1269=ФИО!$Q$8,0,SUM(р_дни!$J:$J))+SUMIFS(факт_операции!$L:$L,факт_операции!$D:$D,D1269,факт_операции!$I:$I,операции!$F$8)-SUMIFS(факт_операции!$L:$L,факт_операции!$D:$D,D1269,факт_операции!$I:$I,операции!$F$9)+SUMIFS(факт_операции!$L:$L,факт_операции!$D:$D,D1269,факт_операции!$I:$I,операции!$F$10)-SUMIFS(факт_операции!$L:$L,факт_операции!$D:$D,D1269,факт_операции!$I:$I,операции!$F$11))</f>
        <v>0</v>
      </c>
      <c r="J1269" s="48">
        <f>ROUND(IF(D1269="",0,IF(SUM(р_дни!$J:$J)=0,0,(SUMIFS(БЮДЖЕТ!$V:$V,БЮДЖЕТ!$P:$P,$D1269)*IF(G1269=ФИО!$Q$8,0,SUM(р_дни!$J:$J))+SUMIFS(факт_операции!$Q:$Q,факт_операции!$D:$D,$D1269)*1000)/SUM(р_дни!$J:$J)))/100,0)*100</f>
        <v>0</v>
      </c>
      <c r="K1269" s="48">
        <f>IF(D1269="",0,SUMIFS(факт_операции!$O:$O,факт_операции!$D:$D,D1269)-IF(SUMIFS(факт_операции!$Q:$Q,факт_операции!$D:$D,D1269)&lt;&gt;0,SUMIFS(факт_операции!$O:$O,факт_операции!$D:$D,D1269,факт_операции!$N:$N,операции!$H$11),0))</f>
        <v>0</v>
      </c>
      <c r="L1269" s="48">
        <f>IF(D1269="",0,SUMIFS(факт_операции!$T:$T,факт_операции!$D:$D,D1269))</f>
        <v>0</v>
      </c>
      <c r="M1269" s="86">
        <f t="shared" si="39"/>
        <v>0</v>
      </c>
      <c r="N1269" s="36"/>
      <c r="O1269" s="92"/>
      <c r="P1269" s="96"/>
    </row>
    <row r="1270" spans="1:16" x14ac:dyDescent="0.25">
      <c r="A1270" s="1"/>
      <c r="B1270" s="1"/>
      <c r="C1270" s="5">
        <f t="shared" si="40"/>
        <v>1260</v>
      </c>
      <c r="D1270" s="19" t="str">
        <f>IF(C1270&gt;MAX(БЮДЖЕТ!$C:$C),"",INDEX(БЮДЖЕТ!$P$11:$P$9415,C1270))</f>
        <v/>
      </c>
      <c r="E1270" s="22">
        <f>IF(D1270="",0,IF(COUNTIF(БЮДЖЕТ!$P:$P,D1270)=1,0,1))</f>
        <v>0</v>
      </c>
      <c r="F1270" s="19" t="str">
        <f>IF($D1270="","",INDEX(БЮДЖЕТ!$N:$N,SUMIFS(БЮДЖЕТ!$B:$B,БЮДЖЕТ!$P:$P,$D1270)))</f>
        <v/>
      </c>
      <c r="G1270" s="19" t="str">
        <f>IF($D1270="","",INDEX(БЮДЖЕТ!$X:$X,SUMIFS(БЮДЖЕТ!$B:$B,БЮДЖЕТ!$P:$P,$D1270)))</f>
        <v/>
      </c>
      <c r="H1270" s="36"/>
      <c r="I1270" s="30">
        <f>IF(D1270="",0,IF(G1270=ФИО!$Q$8,0,SUM(р_дни!$J:$J))+SUMIFS(факт_операции!$L:$L,факт_операции!$D:$D,D1270,факт_операции!$I:$I,операции!$F$8)-SUMIFS(факт_операции!$L:$L,факт_операции!$D:$D,D1270,факт_операции!$I:$I,операции!$F$9)+SUMIFS(факт_операции!$L:$L,факт_операции!$D:$D,D1270,факт_операции!$I:$I,операции!$F$10)-SUMIFS(факт_операции!$L:$L,факт_операции!$D:$D,D1270,факт_операции!$I:$I,операции!$F$11))</f>
        <v>0</v>
      </c>
      <c r="J1270" s="48">
        <f>ROUND(IF(D1270="",0,IF(SUM(р_дни!$J:$J)=0,0,(SUMIFS(БЮДЖЕТ!$V:$V,БЮДЖЕТ!$P:$P,$D1270)*IF(G1270=ФИО!$Q$8,0,SUM(р_дни!$J:$J))+SUMIFS(факт_операции!$Q:$Q,факт_операции!$D:$D,$D1270)*1000)/SUM(р_дни!$J:$J)))/100,0)*100</f>
        <v>0</v>
      </c>
      <c r="K1270" s="48">
        <f>IF(D1270="",0,SUMIFS(факт_операции!$O:$O,факт_операции!$D:$D,D1270)-IF(SUMIFS(факт_операции!$Q:$Q,факт_операции!$D:$D,D1270)&lt;&gt;0,SUMIFS(факт_операции!$O:$O,факт_операции!$D:$D,D1270,факт_операции!$N:$N,операции!$H$11),0))</f>
        <v>0</v>
      </c>
      <c r="L1270" s="48">
        <f>IF(D1270="",0,SUMIFS(факт_операции!$T:$T,факт_операции!$D:$D,D1270))</f>
        <v>0</v>
      </c>
      <c r="M1270" s="86">
        <f t="shared" si="39"/>
        <v>0</v>
      </c>
      <c r="N1270" s="36"/>
      <c r="O1270" s="92"/>
      <c r="P1270" s="96"/>
    </row>
    <row r="1271" spans="1:16" x14ac:dyDescent="0.25">
      <c r="A1271" s="1"/>
      <c r="B1271" s="1"/>
      <c r="C1271" s="5">
        <f t="shared" si="40"/>
        <v>1261</v>
      </c>
      <c r="D1271" s="19" t="str">
        <f>IF(C1271&gt;MAX(БЮДЖЕТ!$C:$C),"",INDEX(БЮДЖЕТ!$P$11:$P$9415,C1271))</f>
        <v/>
      </c>
      <c r="E1271" s="22">
        <f>IF(D1271="",0,IF(COUNTIF(БЮДЖЕТ!$P:$P,D1271)=1,0,1))</f>
        <v>0</v>
      </c>
      <c r="F1271" s="19" t="str">
        <f>IF($D1271="","",INDEX(БЮДЖЕТ!$N:$N,SUMIFS(БЮДЖЕТ!$B:$B,БЮДЖЕТ!$P:$P,$D1271)))</f>
        <v/>
      </c>
      <c r="G1271" s="19" t="str">
        <f>IF($D1271="","",INDEX(БЮДЖЕТ!$X:$X,SUMIFS(БЮДЖЕТ!$B:$B,БЮДЖЕТ!$P:$P,$D1271)))</f>
        <v/>
      </c>
      <c r="H1271" s="36"/>
      <c r="I1271" s="30">
        <f>IF(D1271="",0,IF(G1271=ФИО!$Q$8,0,SUM(р_дни!$J:$J))+SUMIFS(факт_операции!$L:$L,факт_операции!$D:$D,D1271,факт_операции!$I:$I,операции!$F$8)-SUMIFS(факт_операции!$L:$L,факт_операции!$D:$D,D1271,факт_операции!$I:$I,операции!$F$9)+SUMIFS(факт_операции!$L:$L,факт_операции!$D:$D,D1271,факт_операции!$I:$I,операции!$F$10)-SUMIFS(факт_операции!$L:$L,факт_операции!$D:$D,D1271,факт_операции!$I:$I,операции!$F$11))</f>
        <v>0</v>
      </c>
      <c r="J1271" s="48">
        <f>ROUND(IF(D1271="",0,IF(SUM(р_дни!$J:$J)=0,0,(SUMIFS(БЮДЖЕТ!$V:$V,БЮДЖЕТ!$P:$P,$D1271)*IF(G1271=ФИО!$Q$8,0,SUM(р_дни!$J:$J))+SUMIFS(факт_операции!$Q:$Q,факт_операции!$D:$D,$D1271)*1000)/SUM(р_дни!$J:$J)))/100,0)*100</f>
        <v>0</v>
      </c>
      <c r="K1271" s="48">
        <f>IF(D1271="",0,SUMIFS(факт_операции!$O:$O,факт_операции!$D:$D,D1271)-IF(SUMIFS(факт_операции!$Q:$Q,факт_операции!$D:$D,D1271)&lt;&gt;0,SUMIFS(факт_операции!$O:$O,факт_операции!$D:$D,D1271,факт_операции!$N:$N,операции!$H$11),0))</f>
        <v>0</v>
      </c>
      <c r="L1271" s="48">
        <f>IF(D1271="",0,SUMIFS(факт_операции!$T:$T,факт_операции!$D:$D,D1271))</f>
        <v>0</v>
      </c>
      <c r="M1271" s="86">
        <f t="shared" si="39"/>
        <v>0</v>
      </c>
      <c r="N1271" s="36"/>
      <c r="O1271" s="92"/>
      <c r="P1271" s="96"/>
    </row>
    <row r="1272" spans="1:16" x14ac:dyDescent="0.25">
      <c r="A1272" s="1"/>
      <c r="B1272" s="1"/>
      <c r="C1272" s="5">
        <f t="shared" si="40"/>
        <v>1262</v>
      </c>
      <c r="D1272" s="19" t="str">
        <f>IF(C1272&gt;MAX(БЮДЖЕТ!$C:$C),"",INDEX(БЮДЖЕТ!$P$11:$P$9415,C1272))</f>
        <v/>
      </c>
      <c r="E1272" s="22">
        <f>IF(D1272="",0,IF(COUNTIF(БЮДЖЕТ!$P:$P,D1272)=1,0,1))</f>
        <v>0</v>
      </c>
      <c r="F1272" s="19" t="str">
        <f>IF($D1272="","",INDEX(БЮДЖЕТ!$N:$N,SUMIFS(БЮДЖЕТ!$B:$B,БЮДЖЕТ!$P:$P,$D1272)))</f>
        <v/>
      </c>
      <c r="G1272" s="19" t="str">
        <f>IF($D1272="","",INDEX(БЮДЖЕТ!$X:$X,SUMIFS(БЮДЖЕТ!$B:$B,БЮДЖЕТ!$P:$P,$D1272)))</f>
        <v/>
      </c>
      <c r="H1272" s="36"/>
      <c r="I1272" s="30">
        <f>IF(D1272="",0,IF(G1272=ФИО!$Q$8,0,SUM(р_дни!$J:$J))+SUMIFS(факт_операции!$L:$L,факт_операции!$D:$D,D1272,факт_операции!$I:$I,операции!$F$8)-SUMIFS(факт_операции!$L:$L,факт_операции!$D:$D,D1272,факт_операции!$I:$I,операции!$F$9)+SUMIFS(факт_операции!$L:$L,факт_операции!$D:$D,D1272,факт_операции!$I:$I,операции!$F$10)-SUMIFS(факт_операции!$L:$L,факт_операции!$D:$D,D1272,факт_операции!$I:$I,операции!$F$11))</f>
        <v>0</v>
      </c>
      <c r="J1272" s="48">
        <f>ROUND(IF(D1272="",0,IF(SUM(р_дни!$J:$J)=0,0,(SUMIFS(БЮДЖЕТ!$V:$V,БЮДЖЕТ!$P:$P,$D1272)*IF(G1272=ФИО!$Q$8,0,SUM(р_дни!$J:$J))+SUMIFS(факт_операции!$Q:$Q,факт_операции!$D:$D,$D1272)*1000)/SUM(р_дни!$J:$J)))/100,0)*100</f>
        <v>0</v>
      </c>
      <c r="K1272" s="48">
        <f>IF(D1272="",0,SUMIFS(факт_операции!$O:$O,факт_операции!$D:$D,D1272)-IF(SUMIFS(факт_операции!$Q:$Q,факт_операции!$D:$D,D1272)&lt;&gt;0,SUMIFS(факт_операции!$O:$O,факт_операции!$D:$D,D1272,факт_операции!$N:$N,операции!$H$11),0))</f>
        <v>0</v>
      </c>
      <c r="L1272" s="48">
        <f>IF(D1272="",0,SUMIFS(факт_операции!$T:$T,факт_операции!$D:$D,D1272))</f>
        <v>0</v>
      </c>
      <c r="M1272" s="86">
        <f t="shared" si="39"/>
        <v>0</v>
      </c>
      <c r="N1272" s="36"/>
      <c r="O1272" s="92"/>
      <c r="P1272" s="96"/>
    </row>
    <row r="1273" spans="1:16" x14ac:dyDescent="0.25">
      <c r="A1273" s="1"/>
      <c r="B1273" s="1"/>
      <c r="C1273" s="5">
        <f t="shared" si="40"/>
        <v>1263</v>
      </c>
      <c r="D1273" s="19" t="str">
        <f>IF(C1273&gt;MAX(БЮДЖЕТ!$C:$C),"",INDEX(БЮДЖЕТ!$P$11:$P$9415,C1273))</f>
        <v/>
      </c>
      <c r="E1273" s="22">
        <f>IF(D1273="",0,IF(COUNTIF(БЮДЖЕТ!$P:$P,D1273)=1,0,1))</f>
        <v>0</v>
      </c>
      <c r="F1273" s="19" t="str">
        <f>IF($D1273="","",INDEX(БЮДЖЕТ!$N:$N,SUMIFS(БЮДЖЕТ!$B:$B,БЮДЖЕТ!$P:$P,$D1273)))</f>
        <v/>
      </c>
      <c r="G1273" s="19" t="str">
        <f>IF($D1273="","",INDEX(БЮДЖЕТ!$X:$X,SUMIFS(БЮДЖЕТ!$B:$B,БЮДЖЕТ!$P:$P,$D1273)))</f>
        <v/>
      </c>
      <c r="H1273" s="36"/>
      <c r="I1273" s="30">
        <f>IF(D1273="",0,IF(G1273=ФИО!$Q$8,0,SUM(р_дни!$J:$J))+SUMIFS(факт_операции!$L:$L,факт_операции!$D:$D,D1273,факт_операции!$I:$I,операции!$F$8)-SUMIFS(факт_операции!$L:$L,факт_операции!$D:$D,D1273,факт_операции!$I:$I,операции!$F$9)+SUMIFS(факт_операции!$L:$L,факт_операции!$D:$D,D1273,факт_операции!$I:$I,операции!$F$10)-SUMIFS(факт_операции!$L:$L,факт_операции!$D:$D,D1273,факт_операции!$I:$I,операции!$F$11))</f>
        <v>0</v>
      </c>
      <c r="J1273" s="48">
        <f>ROUND(IF(D1273="",0,IF(SUM(р_дни!$J:$J)=0,0,(SUMIFS(БЮДЖЕТ!$V:$V,БЮДЖЕТ!$P:$P,$D1273)*IF(G1273=ФИО!$Q$8,0,SUM(р_дни!$J:$J))+SUMIFS(факт_операции!$Q:$Q,факт_операции!$D:$D,$D1273)*1000)/SUM(р_дни!$J:$J)))/100,0)*100</f>
        <v>0</v>
      </c>
      <c r="K1273" s="48">
        <f>IF(D1273="",0,SUMIFS(факт_операции!$O:$O,факт_операции!$D:$D,D1273)-IF(SUMIFS(факт_операции!$Q:$Q,факт_операции!$D:$D,D1273)&lt;&gt;0,SUMIFS(факт_операции!$O:$O,факт_операции!$D:$D,D1273,факт_операции!$N:$N,операции!$H$11),0))</f>
        <v>0</v>
      </c>
      <c r="L1273" s="48">
        <f>IF(D1273="",0,SUMIFS(факт_операции!$T:$T,факт_операции!$D:$D,D1273))</f>
        <v>0</v>
      </c>
      <c r="M1273" s="86">
        <f t="shared" si="39"/>
        <v>0</v>
      </c>
      <c r="N1273" s="36"/>
      <c r="O1273" s="92"/>
      <c r="P1273" s="96"/>
    </row>
    <row r="1274" spans="1:16" x14ac:dyDescent="0.25">
      <c r="A1274" s="1"/>
      <c r="B1274" s="1"/>
      <c r="C1274" s="5">
        <f t="shared" si="40"/>
        <v>1264</v>
      </c>
      <c r="D1274" s="19" t="str">
        <f>IF(C1274&gt;MAX(БЮДЖЕТ!$C:$C),"",INDEX(БЮДЖЕТ!$P$11:$P$9415,C1274))</f>
        <v/>
      </c>
      <c r="E1274" s="22">
        <f>IF(D1274="",0,IF(COUNTIF(БЮДЖЕТ!$P:$P,D1274)=1,0,1))</f>
        <v>0</v>
      </c>
      <c r="F1274" s="19" t="str">
        <f>IF($D1274="","",INDEX(БЮДЖЕТ!$N:$N,SUMIFS(БЮДЖЕТ!$B:$B,БЮДЖЕТ!$P:$P,$D1274)))</f>
        <v/>
      </c>
      <c r="G1274" s="19" t="str">
        <f>IF($D1274="","",INDEX(БЮДЖЕТ!$X:$X,SUMIFS(БЮДЖЕТ!$B:$B,БЮДЖЕТ!$P:$P,$D1274)))</f>
        <v/>
      </c>
      <c r="H1274" s="36"/>
      <c r="I1274" s="30">
        <f>IF(D1274="",0,IF(G1274=ФИО!$Q$8,0,SUM(р_дни!$J:$J))+SUMIFS(факт_операции!$L:$L,факт_операции!$D:$D,D1274,факт_операции!$I:$I,операции!$F$8)-SUMIFS(факт_операции!$L:$L,факт_операции!$D:$D,D1274,факт_операции!$I:$I,операции!$F$9)+SUMIFS(факт_операции!$L:$L,факт_операции!$D:$D,D1274,факт_операции!$I:$I,операции!$F$10)-SUMIFS(факт_операции!$L:$L,факт_операции!$D:$D,D1274,факт_операции!$I:$I,операции!$F$11))</f>
        <v>0</v>
      </c>
      <c r="J1274" s="48">
        <f>ROUND(IF(D1274="",0,IF(SUM(р_дни!$J:$J)=0,0,(SUMIFS(БЮДЖЕТ!$V:$V,БЮДЖЕТ!$P:$P,$D1274)*IF(G1274=ФИО!$Q$8,0,SUM(р_дни!$J:$J))+SUMIFS(факт_операции!$Q:$Q,факт_операции!$D:$D,$D1274)*1000)/SUM(р_дни!$J:$J)))/100,0)*100</f>
        <v>0</v>
      </c>
      <c r="K1274" s="48">
        <f>IF(D1274="",0,SUMIFS(факт_операции!$O:$O,факт_операции!$D:$D,D1274)-IF(SUMIFS(факт_операции!$Q:$Q,факт_операции!$D:$D,D1274)&lt;&gt;0,SUMIFS(факт_операции!$O:$O,факт_операции!$D:$D,D1274,факт_операции!$N:$N,операции!$H$11),0))</f>
        <v>0</v>
      </c>
      <c r="L1274" s="48">
        <f>IF(D1274="",0,SUMIFS(факт_операции!$T:$T,факт_операции!$D:$D,D1274))</f>
        <v>0</v>
      </c>
      <c r="M1274" s="86">
        <f t="shared" si="39"/>
        <v>0</v>
      </c>
      <c r="N1274" s="36"/>
      <c r="O1274" s="92"/>
      <c r="P1274" s="96"/>
    </row>
    <row r="1275" spans="1:16" x14ac:dyDescent="0.25">
      <c r="A1275" s="1"/>
      <c r="B1275" s="1"/>
      <c r="C1275" s="5">
        <f t="shared" si="40"/>
        <v>1265</v>
      </c>
      <c r="D1275" s="19" t="str">
        <f>IF(C1275&gt;MAX(БЮДЖЕТ!$C:$C),"",INDEX(БЮДЖЕТ!$P$11:$P$9415,C1275))</f>
        <v/>
      </c>
      <c r="E1275" s="22">
        <f>IF(D1275="",0,IF(COUNTIF(БЮДЖЕТ!$P:$P,D1275)=1,0,1))</f>
        <v>0</v>
      </c>
      <c r="F1275" s="19" t="str">
        <f>IF($D1275="","",INDEX(БЮДЖЕТ!$N:$N,SUMIFS(БЮДЖЕТ!$B:$B,БЮДЖЕТ!$P:$P,$D1275)))</f>
        <v/>
      </c>
      <c r="G1275" s="19" t="str">
        <f>IF($D1275="","",INDEX(БЮДЖЕТ!$X:$X,SUMIFS(БЮДЖЕТ!$B:$B,БЮДЖЕТ!$P:$P,$D1275)))</f>
        <v/>
      </c>
      <c r="H1275" s="36"/>
      <c r="I1275" s="30">
        <f>IF(D1275="",0,IF(G1275=ФИО!$Q$8,0,SUM(р_дни!$J:$J))+SUMIFS(факт_операции!$L:$L,факт_операции!$D:$D,D1275,факт_операции!$I:$I,операции!$F$8)-SUMIFS(факт_операции!$L:$L,факт_операции!$D:$D,D1275,факт_операции!$I:$I,операции!$F$9)+SUMIFS(факт_операции!$L:$L,факт_операции!$D:$D,D1275,факт_операции!$I:$I,операции!$F$10)-SUMIFS(факт_операции!$L:$L,факт_операции!$D:$D,D1275,факт_операции!$I:$I,операции!$F$11))</f>
        <v>0</v>
      </c>
      <c r="J1275" s="48">
        <f>ROUND(IF(D1275="",0,IF(SUM(р_дни!$J:$J)=0,0,(SUMIFS(БЮДЖЕТ!$V:$V,БЮДЖЕТ!$P:$P,$D1275)*IF(G1275=ФИО!$Q$8,0,SUM(р_дни!$J:$J))+SUMIFS(факт_операции!$Q:$Q,факт_операции!$D:$D,$D1275)*1000)/SUM(р_дни!$J:$J)))/100,0)*100</f>
        <v>0</v>
      </c>
      <c r="K1275" s="48">
        <f>IF(D1275="",0,SUMIFS(факт_операции!$O:$O,факт_операции!$D:$D,D1275)-IF(SUMIFS(факт_операции!$Q:$Q,факт_операции!$D:$D,D1275)&lt;&gt;0,SUMIFS(факт_операции!$O:$O,факт_операции!$D:$D,D1275,факт_операции!$N:$N,операции!$H$11),0))</f>
        <v>0</v>
      </c>
      <c r="L1275" s="48">
        <f>IF(D1275="",0,SUMIFS(факт_операции!$T:$T,факт_операции!$D:$D,D1275))</f>
        <v>0</v>
      </c>
      <c r="M1275" s="86">
        <f t="shared" si="39"/>
        <v>0</v>
      </c>
      <c r="N1275" s="36"/>
      <c r="O1275" s="92"/>
      <c r="P1275" s="96"/>
    </row>
    <row r="1276" spans="1:16" x14ac:dyDescent="0.25">
      <c r="A1276" s="1"/>
      <c r="B1276" s="1"/>
      <c r="C1276" s="5">
        <f t="shared" si="40"/>
        <v>1266</v>
      </c>
      <c r="D1276" s="19" t="str">
        <f>IF(C1276&gt;MAX(БЮДЖЕТ!$C:$C),"",INDEX(БЮДЖЕТ!$P$11:$P$9415,C1276))</f>
        <v/>
      </c>
      <c r="E1276" s="22">
        <f>IF(D1276="",0,IF(COUNTIF(БЮДЖЕТ!$P:$P,D1276)=1,0,1))</f>
        <v>0</v>
      </c>
      <c r="F1276" s="19" t="str">
        <f>IF($D1276="","",INDEX(БЮДЖЕТ!$N:$N,SUMIFS(БЮДЖЕТ!$B:$B,БЮДЖЕТ!$P:$P,$D1276)))</f>
        <v/>
      </c>
      <c r="G1276" s="19" t="str">
        <f>IF($D1276="","",INDEX(БЮДЖЕТ!$X:$X,SUMIFS(БЮДЖЕТ!$B:$B,БЮДЖЕТ!$P:$P,$D1276)))</f>
        <v/>
      </c>
      <c r="H1276" s="36"/>
      <c r="I1276" s="30">
        <f>IF(D1276="",0,IF(G1276=ФИО!$Q$8,0,SUM(р_дни!$J:$J))+SUMIFS(факт_операции!$L:$L,факт_операции!$D:$D,D1276,факт_операции!$I:$I,операции!$F$8)-SUMIFS(факт_операции!$L:$L,факт_операции!$D:$D,D1276,факт_операции!$I:$I,операции!$F$9)+SUMIFS(факт_операции!$L:$L,факт_операции!$D:$D,D1276,факт_операции!$I:$I,операции!$F$10)-SUMIFS(факт_операции!$L:$L,факт_операции!$D:$D,D1276,факт_операции!$I:$I,операции!$F$11))</f>
        <v>0</v>
      </c>
      <c r="J1276" s="48">
        <f>ROUND(IF(D1276="",0,IF(SUM(р_дни!$J:$J)=0,0,(SUMIFS(БЮДЖЕТ!$V:$V,БЮДЖЕТ!$P:$P,$D1276)*IF(G1276=ФИО!$Q$8,0,SUM(р_дни!$J:$J))+SUMIFS(факт_операции!$Q:$Q,факт_операции!$D:$D,$D1276)*1000)/SUM(р_дни!$J:$J)))/100,0)*100</f>
        <v>0</v>
      </c>
      <c r="K1276" s="48">
        <f>IF(D1276="",0,SUMIFS(факт_операции!$O:$O,факт_операции!$D:$D,D1276)-IF(SUMIFS(факт_операции!$Q:$Q,факт_операции!$D:$D,D1276)&lt;&gt;0,SUMIFS(факт_операции!$O:$O,факт_операции!$D:$D,D1276,факт_операции!$N:$N,операции!$H$11),0))</f>
        <v>0</v>
      </c>
      <c r="L1276" s="48">
        <f>IF(D1276="",0,SUMIFS(факт_операции!$T:$T,факт_операции!$D:$D,D1276))</f>
        <v>0</v>
      </c>
      <c r="M1276" s="86">
        <f t="shared" si="39"/>
        <v>0</v>
      </c>
      <c r="N1276" s="36"/>
      <c r="O1276" s="92"/>
      <c r="P1276" s="96"/>
    </row>
    <row r="1277" spans="1:16" x14ac:dyDescent="0.25">
      <c r="A1277" s="1"/>
      <c r="B1277" s="1"/>
      <c r="C1277" s="5">
        <f t="shared" si="40"/>
        <v>1267</v>
      </c>
      <c r="D1277" s="19" t="str">
        <f>IF(C1277&gt;MAX(БЮДЖЕТ!$C:$C),"",INDEX(БЮДЖЕТ!$P$11:$P$9415,C1277))</f>
        <v/>
      </c>
      <c r="E1277" s="22">
        <f>IF(D1277="",0,IF(COUNTIF(БЮДЖЕТ!$P:$P,D1277)=1,0,1))</f>
        <v>0</v>
      </c>
      <c r="F1277" s="19" t="str">
        <f>IF($D1277="","",INDEX(БЮДЖЕТ!$N:$N,SUMIFS(БЮДЖЕТ!$B:$B,БЮДЖЕТ!$P:$P,$D1277)))</f>
        <v/>
      </c>
      <c r="G1277" s="19" t="str">
        <f>IF($D1277="","",INDEX(БЮДЖЕТ!$X:$X,SUMIFS(БЮДЖЕТ!$B:$B,БЮДЖЕТ!$P:$P,$D1277)))</f>
        <v/>
      </c>
      <c r="H1277" s="36"/>
      <c r="I1277" s="30">
        <f>IF(D1277="",0,IF(G1277=ФИО!$Q$8,0,SUM(р_дни!$J:$J))+SUMIFS(факт_операции!$L:$L,факт_операции!$D:$D,D1277,факт_операции!$I:$I,операции!$F$8)-SUMIFS(факт_операции!$L:$L,факт_операции!$D:$D,D1277,факт_операции!$I:$I,операции!$F$9)+SUMIFS(факт_операции!$L:$L,факт_операции!$D:$D,D1277,факт_операции!$I:$I,операции!$F$10)-SUMIFS(факт_операции!$L:$L,факт_операции!$D:$D,D1277,факт_операции!$I:$I,операции!$F$11))</f>
        <v>0</v>
      </c>
      <c r="J1277" s="48">
        <f>ROUND(IF(D1277="",0,IF(SUM(р_дни!$J:$J)=0,0,(SUMIFS(БЮДЖЕТ!$V:$V,БЮДЖЕТ!$P:$P,$D1277)*IF(G1277=ФИО!$Q$8,0,SUM(р_дни!$J:$J))+SUMIFS(факт_операции!$Q:$Q,факт_операции!$D:$D,$D1277)*1000)/SUM(р_дни!$J:$J)))/100,0)*100</f>
        <v>0</v>
      </c>
      <c r="K1277" s="48">
        <f>IF(D1277="",0,SUMIFS(факт_операции!$O:$O,факт_операции!$D:$D,D1277)-IF(SUMIFS(факт_операции!$Q:$Q,факт_операции!$D:$D,D1277)&lt;&gt;0,SUMIFS(факт_операции!$O:$O,факт_операции!$D:$D,D1277,факт_операции!$N:$N,операции!$H$11),0))</f>
        <v>0</v>
      </c>
      <c r="L1277" s="48">
        <f>IF(D1277="",0,SUMIFS(факт_операции!$T:$T,факт_операции!$D:$D,D1277))</f>
        <v>0</v>
      </c>
      <c r="M1277" s="86">
        <f t="shared" si="39"/>
        <v>0</v>
      </c>
      <c r="N1277" s="36"/>
      <c r="O1277" s="92"/>
      <c r="P1277" s="96"/>
    </row>
    <row r="1278" spans="1:16" x14ac:dyDescent="0.25">
      <c r="A1278" s="1"/>
      <c r="B1278" s="1"/>
      <c r="C1278" s="5">
        <f t="shared" si="40"/>
        <v>1268</v>
      </c>
      <c r="D1278" s="19" t="str">
        <f>IF(C1278&gt;MAX(БЮДЖЕТ!$C:$C),"",INDEX(БЮДЖЕТ!$P$11:$P$9415,C1278))</f>
        <v/>
      </c>
      <c r="E1278" s="22">
        <f>IF(D1278="",0,IF(COUNTIF(БЮДЖЕТ!$P:$P,D1278)=1,0,1))</f>
        <v>0</v>
      </c>
      <c r="F1278" s="19" t="str">
        <f>IF($D1278="","",INDEX(БЮДЖЕТ!$N:$N,SUMIFS(БЮДЖЕТ!$B:$B,БЮДЖЕТ!$P:$P,$D1278)))</f>
        <v/>
      </c>
      <c r="G1278" s="19" t="str">
        <f>IF($D1278="","",INDEX(БЮДЖЕТ!$X:$X,SUMIFS(БЮДЖЕТ!$B:$B,БЮДЖЕТ!$P:$P,$D1278)))</f>
        <v/>
      </c>
      <c r="H1278" s="36"/>
      <c r="I1278" s="30">
        <f>IF(D1278="",0,IF(G1278=ФИО!$Q$8,0,SUM(р_дни!$J:$J))+SUMIFS(факт_операции!$L:$L,факт_операции!$D:$D,D1278,факт_операции!$I:$I,операции!$F$8)-SUMIFS(факт_операции!$L:$L,факт_операции!$D:$D,D1278,факт_операции!$I:$I,операции!$F$9)+SUMIFS(факт_операции!$L:$L,факт_операции!$D:$D,D1278,факт_операции!$I:$I,операции!$F$10)-SUMIFS(факт_операции!$L:$L,факт_операции!$D:$D,D1278,факт_операции!$I:$I,операции!$F$11))</f>
        <v>0</v>
      </c>
      <c r="J1278" s="48">
        <f>ROUND(IF(D1278="",0,IF(SUM(р_дни!$J:$J)=0,0,(SUMIFS(БЮДЖЕТ!$V:$V,БЮДЖЕТ!$P:$P,$D1278)*IF(G1278=ФИО!$Q$8,0,SUM(р_дни!$J:$J))+SUMIFS(факт_операции!$Q:$Q,факт_операции!$D:$D,$D1278)*1000)/SUM(р_дни!$J:$J)))/100,0)*100</f>
        <v>0</v>
      </c>
      <c r="K1278" s="48">
        <f>IF(D1278="",0,SUMIFS(факт_операции!$O:$O,факт_операции!$D:$D,D1278)-IF(SUMIFS(факт_операции!$Q:$Q,факт_операции!$D:$D,D1278)&lt;&gt;0,SUMIFS(факт_операции!$O:$O,факт_операции!$D:$D,D1278,факт_операции!$N:$N,операции!$H$11),0))</f>
        <v>0</v>
      </c>
      <c r="L1278" s="48">
        <f>IF(D1278="",0,SUMIFS(факт_операции!$T:$T,факт_операции!$D:$D,D1278))</f>
        <v>0</v>
      </c>
      <c r="M1278" s="86">
        <f t="shared" si="39"/>
        <v>0</v>
      </c>
      <c r="N1278" s="36"/>
      <c r="O1278" s="92"/>
      <c r="P1278" s="96"/>
    </row>
    <row r="1279" spans="1:16" x14ac:dyDescent="0.25">
      <c r="A1279" s="1"/>
      <c r="B1279" s="1"/>
      <c r="C1279" s="5">
        <f t="shared" si="40"/>
        <v>1269</v>
      </c>
      <c r="D1279" s="19" t="str">
        <f>IF(C1279&gt;MAX(БЮДЖЕТ!$C:$C),"",INDEX(БЮДЖЕТ!$P$11:$P$9415,C1279))</f>
        <v/>
      </c>
      <c r="E1279" s="22">
        <f>IF(D1279="",0,IF(COUNTIF(БЮДЖЕТ!$P:$P,D1279)=1,0,1))</f>
        <v>0</v>
      </c>
      <c r="F1279" s="19" t="str">
        <f>IF($D1279="","",INDEX(БЮДЖЕТ!$N:$N,SUMIFS(БЮДЖЕТ!$B:$B,БЮДЖЕТ!$P:$P,$D1279)))</f>
        <v/>
      </c>
      <c r="G1279" s="19" t="str">
        <f>IF($D1279="","",INDEX(БЮДЖЕТ!$X:$X,SUMIFS(БЮДЖЕТ!$B:$B,БЮДЖЕТ!$P:$P,$D1279)))</f>
        <v/>
      </c>
      <c r="H1279" s="36"/>
      <c r="I1279" s="30">
        <f>IF(D1279="",0,IF(G1279=ФИО!$Q$8,0,SUM(р_дни!$J:$J))+SUMIFS(факт_операции!$L:$L,факт_операции!$D:$D,D1279,факт_операции!$I:$I,операции!$F$8)-SUMIFS(факт_операции!$L:$L,факт_операции!$D:$D,D1279,факт_операции!$I:$I,операции!$F$9)+SUMIFS(факт_операции!$L:$L,факт_операции!$D:$D,D1279,факт_операции!$I:$I,операции!$F$10)-SUMIFS(факт_операции!$L:$L,факт_операции!$D:$D,D1279,факт_операции!$I:$I,операции!$F$11))</f>
        <v>0</v>
      </c>
      <c r="J1279" s="48">
        <f>ROUND(IF(D1279="",0,IF(SUM(р_дни!$J:$J)=0,0,(SUMIFS(БЮДЖЕТ!$V:$V,БЮДЖЕТ!$P:$P,$D1279)*IF(G1279=ФИО!$Q$8,0,SUM(р_дни!$J:$J))+SUMIFS(факт_операции!$Q:$Q,факт_операции!$D:$D,$D1279)*1000)/SUM(р_дни!$J:$J)))/100,0)*100</f>
        <v>0</v>
      </c>
      <c r="K1279" s="48">
        <f>IF(D1279="",0,SUMIFS(факт_операции!$O:$O,факт_операции!$D:$D,D1279)-IF(SUMIFS(факт_операции!$Q:$Q,факт_операции!$D:$D,D1279)&lt;&gt;0,SUMIFS(факт_операции!$O:$O,факт_операции!$D:$D,D1279,факт_операции!$N:$N,операции!$H$11),0))</f>
        <v>0</v>
      </c>
      <c r="L1279" s="48">
        <f>IF(D1279="",0,SUMIFS(факт_операции!$T:$T,факт_операции!$D:$D,D1279))</f>
        <v>0</v>
      </c>
      <c r="M1279" s="86">
        <f t="shared" si="39"/>
        <v>0</v>
      </c>
      <c r="N1279" s="36"/>
      <c r="O1279" s="92"/>
      <c r="P1279" s="96"/>
    </row>
    <row r="1280" spans="1:16" x14ac:dyDescent="0.25">
      <c r="A1280" s="1"/>
      <c r="B1280" s="1"/>
      <c r="C1280" s="5">
        <f t="shared" si="40"/>
        <v>1270</v>
      </c>
      <c r="D1280" s="19" t="str">
        <f>IF(C1280&gt;MAX(БЮДЖЕТ!$C:$C),"",INDEX(БЮДЖЕТ!$P$11:$P$9415,C1280))</f>
        <v/>
      </c>
      <c r="E1280" s="22">
        <f>IF(D1280="",0,IF(COUNTIF(БЮДЖЕТ!$P:$P,D1280)=1,0,1))</f>
        <v>0</v>
      </c>
      <c r="F1280" s="19" t="str">
        <f>IF($D1280="","",INDEX(БЮДЖЕТ!$N:$N,SUMIFS(БЮДЖЕТ!$B:$B,БЮДЖЕТ!$P:$P,$D1280)))</f>
        <v/>
      </c>
      <c r="G1280" s="19" t="str">
        <f>IF($D1280="","",INDEX(БЮДЖЕТ!$X:$X,SUMIFS(БЮДЖЕТ!$B:$B,БЮДЖЕТ!$P:$P,$D1280)))</f>
        <v/>
      </c>
      <c r="H1280" s="36"/>
      <c r="I1280" s="30">
        <f>IF(D1280="",0,IF(G1280=ФИО!$Q$8,0,SUM(р_дни!$J:$J))+SUMIFS(факт_операции!$L:$L,факт_операции!$D:$D,D1280,факт_операции!$I:$I,операции!$F$8)-SUMIFS(факт_операции!$L:$L,факт_операции!$D:$D,D1280,факт_операции!$I:$I,операции!$F$9)+SUMIFS(факт_операции!$L:$L,факт_операции!$D:$D,D1280,факт_операции!$I:$I,операции!$F$10)-SUMIFS(факт_операции!$L:$L,факт_операции!$D:$D,D1280,факт_операции!$I:$I,операции!$F$11))</f>
        <v>0</v>
      </c>
      <c r="J1280" s="48">
        <f>ROUND(IF(D1280="",0,IF(SUM(р_дни!$J:$J)=0,0,(SUMIFS(БЮДЖЕТ!$V:$V,БЮДЖЕТ!$P:$P,$D1280)*IF(G1280=ФИО!$Q$8,0,SUM(р_дни!$J:$J))+SUMIFS(факт_операции!$Q:$Q,факт_операции!$D:$D,$D1280)*1000)/SUM(р_дни!$J:$J)))/100,0)*100</f>
        <v>0</v>
      </c>
      <c r="K1280" s="48">
        <f>IF(D1280="",0,SUMIFS(факт_операции!$O:$O,факт_операции!$D:$D,D1280)-IF(SUMIFS(факт_операции!$Q:$Q,факт_операции!$D:$D,D1280)&lt;&gt;0,SUMIFS(факт_операции!$O:$O,факт_операции!$D:$D,D1280,факт_операции!$N:$N,операции!$H$11),0))</f>
        <v>0</v>
      </c>
      <c r="L1280" s="48">
        <f>IF(D1280="",0,SUMIFS(факт_операции!$T:$T,факт_операции!$D:$D,D1280))</f>
        <v>0</v>
      </c>
      <c r="M1280" s="86">
        <f t="shared" si="39"/>
        <v>0</v>
      </c>
      <c r="N1280" s="36"/>
      <c r="O1280" s="92"/>
      <c r="P1280" s="96"/>
    </row>
    <row r="1281" spans="1:16" x14ac:dyDescent="0.25">
      <c r="A1281" s="1"/>
      <c r="B1281" s="1"/>
      <c r="C1281" s="5">
        <f t="shared" si="40"/>
        <v>1271</v>
      </c>
      <c r="D1281" s="19" t="str">
        <f>IF(C1281&gt;MAX(БЮДЖЕТ!$C:$C),"",INDEX(БЮДЖЕТ!$P$11:$P$9415,C1281))</f>
        <v/>
      </c>
      <c r="E1281" s="22">
        <f>IF(D1281="",0,IF(COUNTIF(БЮДЖЕТ!$P:$P,D1281)=1,0,1))</f>
        <v>0</v>
      </c>
      <c r="F1281" s="19" t="str">
        <f>IF($D1281="","",INDEX(БЮДЖЕТ!$N:$N,SUMIFS(БЮДЖЕТ!$B:$B,БЮДЖЕТ!$P:$P,$D1281)))</f>
        <v/>
      </c>
      <c r="G1281" s="19" t="str">
        <f>IF($D1281="","",INDEX(БЮДЖЕТ!$X:$X,SUMIFS(БЮДЖЕТ!$B:$B,БЮДЖЕТ!$P:$P,$D1281)))</f>
        <v/>
      </c>
      <c r="H1281" s="36"/>
      <c r="I1281" s="30">
        <f>IF(D1281="",0,IF(G1281=ФИО!$Q$8,0,SUM(р_дни!$J:$J))+SUMIFS(факт_операции!$L:$L,факт_операции!$D:$D,D1281,факт_операции!$I:$I,операции!$F$8)-SUMIFS(факт_операции!$L:$L,факт_операции!$D:$D,D1281,факт_операции!$I:$I,операции!$F$9)+SUMIFS(факт_операции!$L:$L,факт_операции!$D:$D,D1281,факт_операции!$I:$I,операции!$F$10)-SUMIFS(факт_операции!$L:$L,факт_операции!$D:$D,D1281,факт_операции!$I:$I,операции!$F$11))</f>
        <v>0</v>
      </c>
      <c r="J1281" s="48">
        <f>ROUND(IF(D1281="",0,IF(SUM(р_дни!$J:$J)=0,0,(SUMIFS(БЮДЖЕТ!$V:$V,БЮДЖЕТ!$P:$P,$D1281)*IF(G1281=ФИО!$Q$8,0,SUM(р_дни!$J:$J))+SUMIFS(факт_операции!$Q:$Q,факт_операции!$D:$D,$D1281)*1000)/SUM(р_дни!$J:$J)))/100,0)*100</f>
        <v>0</v>
      </c>
      <c r="K1281" s="48">
        <f>IF(D1281="",0,SUMIFS(факт_операции!$O:$O,факт_операции!$D:$D,D1281)-IF(SUMIFS(факт_операции!$Q:$Q,факт_операции!$D:$D,D1281)&lt;&gt;0,SUMIFS(факт_операции!$O:$O,факт_операции!$D:$D,D1281,факт_операции!$N:$N,операции!$H$11),0))</f>
        <v>0</v>
      </c>
      <c r="L1281" s="48">
        <f>IF(D1281="",0,SUMIFS(факт_операции!$T:$T,факт_операции!$D:$D,D1281))</f>
        <v>0</v>
      </c>
      <c r="M1281" s="86">
        <f t="shared" si="39"/>
        <v>0</v>
      </c>
      <c r="N1281" s="36"/>
      <c r="O1281" s="92"/>
      <c r="P1281" s="96"/>
    </row>
    <row r="1282" spans="1:16" x14ac:dyDescent="0.25">
      <c r="A1282" s="1"/>
      <c r="B1282" s="1"/>
      <c r="C1282" s="5">
        <f t="shared" si="40"/>
        <v>1272</v>
      </c>
      <c r="D1282" s="19" t="str">
        <f>IF(C1282&gt;MAX(БЮДЖЕТ!$C:$C),"",INDEX(БЮДЖЕТ!$P$11:$P$9415,C1282))</f>
        <v/>
      </c>
      <c r="E1282" s="22">
        <f>IF(D1282="",0,IF(COUNTIF(БЮДЖЕТ!$P:$P,D1282)=1,0,1))</f>
        <v>0</v>
      </c>
      <c r="F1282" s="19" t="str">
        <f>IF($D1282="","",INDEX(БЮДЖЕТ!$N:$N,SUMIFS(БЮДЖЕТ!$B:$B,БЮДЖЕТ!$P:$P,$D1282)))</f>
        <v/>
      </c>
      <c r="G1282" s="19" t="str">
        <f>IF($D1282="","",INDEX(БЮДЖЕТ!$X:$X,SUMIFS(БЮДЖЕТ!$B:$B,БЮДЖЕТ!$P:$P,$D1282)))</f>
        <v/>
      </c>
      <c r="H1282" s="36"/>
      <c r="I1282" s="30">
        <f>IF(D1282="",0,IF(G1282=ФИО!$Q$8,0,SUM(р_дни!$J:$J))+SUMIFS(факт_операции!$L:$L,факт_операции!$D:$D,D1282,факт_операции!$I:$I,операции!$F$8)-SUMIFS(факт_операции!$L:$L,факт_операции!$D:$D,D1282,факт_операции!$I:$I,операции!$F$9)+SUMIFS(факт_операции!$L:$L,факт_операции!$D:$D,D1282,факт_операции!$I:$I,операции!$F$10)-SUMIFS(факт_операции!$L:$L,факт_операции!$D:$D,D1282,факт_операции!$I:$I,операции!$F$11))</f>
        <v>0</v>
      </c>
      <c r="J1282" s="48">
        <f>ROUND(IF(D1282="",0,IF(SUM(р_дни!$J:$J)=0,0,(SUMIFS(БЮДЖЕТ!$V:$V,БЮДЖЕТ!$P:$P,$D1282)*IF(G1282=ФИО!$Q$8,0,SUM(р_дни!$J:$J))+SUMIFS(факт_операции!$Q:$Q,факт_операции!$D:$D,$D1282)*1000)/SUM(р_дни!$J:$J)))/100,0)*100</f>
        <v>0</v>
      </c>
      <c r="K1282" s="48">
        <f>IF(D1282="",0,SUMIFS(факт_операции!$O:$O,факт_операции!$D:$D,D1282)-IF(SUMIFS(факт_операции!$Q:$Q,факт_операции!$D:$D,D1282)&lt;&gt;0,SUMIFS(факт_операции!$O:$O,факт_операции!$D:$D,D1282,факт_операции!$N:$N,операции!$H$11),0))</f>
        <v>0</v>
      </c>
      <c r="L1282" s="48">
        <f>IF(D1282="",0,SUMIFS(факт_операции!$T:$T,факт_операции!$D:$D,D1282))</f>
        <v>0</v>
      </c>
      <c r="M1282" s="86">
        <f t="shared" si="39"/>
        <v>0</v>
      </c>
      <c r="N1282" s="36"/>
      <c r="O1282" s="92"/>
      <c r="P1282" s="96"/>
    </row>
    <row r="1283" spans="1:16" x14ac:dyDescent="0.25">
      <c r="A1283" s="1"/>
      <c r="B1283" s="1"/>
      <c r="C1283" s="5">
        <f t="shared" si="40"/>
        <v>1273</v>
      </c>
      <c r="D1283" s="19" t="str">
        <f>IF(C1283&gt;MAX(БЮДЖЕТ!$C:$C),"",INDEX(БЮДЖЕТ!$P$11:$P$9415,C1283))</f>
        <v/>
      </c>
      <c r="E1283" s="22">
        <f>IF(D1283="",0,IF(COUNTIF(БЮДЖЕТ!$P:$P,D1283)=1,0,1))</f>
        <v>0</v>
      </c>
      <c r="F1283" s="19" t="str">
        <f>IF($D1283="","",INDEX(БЮДЖЕТ!$N:$N,SUMIFS(БЮДЖЕТ!$B:$B,БЮДЖЕТ!$P:$P,$D1283)))</f>
        <v/>
      </c>
      <c r="G1283" s="19" t="str">
        <f>IF($D1283="","",INDEX(БЮДЖЕТ!$X:$X,SUMIFS(БЮДЖЕТ!$B:$B,БЮДЖЕТ!$P:$P,$D1283)))</f>
        <v/>
      </c>
      <c r="H1283" s="36"/>
      <c r="I1283" s="30">
        <f>IF(D1283="",0,IF(G1283=ФИО!$Q$8,0,SUM(р_дни!$J:$J))+SUMIFS(факт_операции!$L:$L,факт_операции!$D:$D,D1283,факт_операции!$I:$I,операции!$F$8)-SUMIFS(факт_операции!$L:$L,факт_операции!$D:$D,D1283,факт_операции!$I:$I,операции!$F$9)+SUMIFS(факт_операции!$L:$L,факт_операции!$D:$D,D1283,факт_операции!$I:$I,операции!$F$10)-SUMIFS(факт_операции!$L:$L,факт_операции!$D:$D,D1283,факт_операции!$I:$I,операции!$F$11))</f>
        <v>0</v>
      </c>
      <c r="J1283" s="48">
        <f>ROUND(IF(D1283="",0,IF(SUM(р_дни!$J:$J)=0,0,(SUMIFS(БЮДЖЕТ!$V:$V,БЮДЖЕТ!$P:$P,$D1283)*IF(G1283=ФИО!$Q$8,0,SUM(р_дни!$J:$J))+SUMIFS(факт_операции!$Q:$Q,факт_операции!$D:$D,$D1283)*1000)/SUM(р_дни!$J:$J)))/100,0)*100</f>
        <v>0</v>
      </c>
      <c r="K1283" s="48">
        <f>IF(D1283="",0,SUMIFS(факт_операции!$O:$O,факт_операции!$D:$D,D1283)-IF(SUMIFS(факт_операции!$Q:$Q,факт_операции!$D:$D,D1283)&lt;&gt;0,SUMIFS(факт_операции!$O:$O,факт_операции!$D:$D,D1283,факт_операции!$N:$N,операции!$H$11),0))</f>
        <v>0</v>
      </c>
      <c r="L1283" s="48">
        <f>IF(D1283="",0,SUMIFS(факт_операции!$T:$T,факт_операции!$D:$D,D1283))</f>
        <v>0</v>
      </c>
      <c r="M1283" s="86">
        <f t="shared" si="39"/>
        <v>0</v>
      </c>
      <c r="N1283" s="36"/>
      <c r="O1283" s="92"/>
      <c r="P1283" s="96"/>
    </row>
    <row r="1284" spans="1:16" x14ac:dyDescent="0.25">
      <c r="A1284" s="1"/>
      <c r="B1284" s="1"/>
      <c r="C1284" s="5">
        <f t="shared" si="40"/>
        <v>1274</v>
      </c>
      <c r="D1284" s="19" t="str">
        <f>IF(C1284&gt;MAX(БЮДЖЕТ!$C:$C),"",INDEX(БЮДЖЕТ!$P$11:$P$9415,C1284))</f>
        <v/>
      </c>
      <c r="E1284" s="22">
        <f>IF(D1284="",0,IF(COUNTIF(БЮДЖЕТ!$P:$P,D1284)=1,0,1))</f>
        <v>0</v>
      </c>
      <c r="F1284" s="19" t="str">
        <f>IF($D1284="","",INDEX(БЮДЖЕТ!$N:$N,SUMIFS(БЮДЖЕТ!$B:$B,БЮДЖЕТ!$P:$P,$D1284)))</f>
        <v/>
      </c>
      <c r="G1284" s="19" t="str">
        <f>IF($D1284="","",INDEX(БЮДЖЕТ!$X:$X,SUMIFS(БЮДЖЕТ!$B:$B,БЮДЖЕТ!$P:$P,$D1284)))</f>
        <v/>
      </c>
      <c r="H1284" s="36"/>
      <c r="I1284" s="30">
        <f>IF(D1284="",0,IF(G1284=ФИО!$Q$8,0,SUM(р_дни!$J:$J))+SUMIFS(факт_операции!$L:$L,факт_операции!$D:$D,D1284,факт_операции!$I:$I,операции!$F$8)-SUMIFS(факт_операции!$L:$L,факт_операции!$D:$D,D1284,факт_операции!$I:$I,операции!$F$9)+SUMIFS(факт_операции!$L:$L,факт_операции!$D:$D,D1284,факт_операции!$I:$I,операции!$F$10)-SUMIFS(факт_операции!$L:$L,факт_операции!$D:$D,D1284,факт_операции!$I:$I,операции!$F$11))</f>
        <v>0</v>
      </c>
      <c r="J1284" s="48">
        <f>ROUND(IF(D1284="",0,IF(SUM(р_дни!$J:$J)=0,0,(SUMIFS(БЮДЖЕТ!$V:$V,БЮДЖЕТ!$P:$P,$D1284)*IF(G1284=ФИО!$Q$8,0,SUM(р_дни!$J:$J))+SUMIFS(факт_операции!$Q:$Q,факт_операции!$D:$D,$D1284)*1000)/SUM(р_дни!$J:$J)))/100,0)*100</f>
        <v>0</v>
      </c>
      <c r="K1284" s="48">
        <f>IF(D1284="",0,SUMIFS(факт_операции!$O:$O,факт_операции!$D:$D,D1284)-IF(SUMIFS(факт_операции!$Q:$Q,факт_операции!$D:$D,D1284)&lt;&gt;0,SUMIFS(факт_операции!$O:$O,факт_операции!$D:$D,D1284,факт_операции!$N:$N,операции!$H$11),0))</f>
        <v>0</v>
      </c>
      <c r="L1284" s="48">
        <f>IF(D1284="",0,SUMIFS(факт_операции!$T:$T,факт_операции!$D:$D,D1284))</f>
        <v>0</v>
      </c>
      <c r="M1284" s="86">
        <f t="shared" si="39"/>
        <v>0</v>
      </c>
      <c r="N1284" s="36"/>
      <c r="O1284" s="92"/>
      <c r="P1284" s="96"/>
    </row>
    <row r="1285" spans="1:16" x14ac:dyDescent="0.25">
      <c r="A1285" s="1"/>
      <c r="B1285" s="1"/>
      <c r="C1285" s="5">
        <f t="shared" si="40"/>
        <v>1275</v>
      </c>
      <c r="D1285" s="19" t="str">
        <f>IF(C1285&gt;MAX(БЮДЖЕТ!$C:$C),"",INDEX(БЮДЖЕТ!$P$11:$P$9415,C1285))</f>
        <v/>
      </c>
      <c r="E1285" s="22">
        <f>IF(D1285="",0,IF(COUNTIF(БЮДЖЕТ!$P:$P,D1285)=1,0,1))</f>
        <v>0</v>
      </c>
      <c r="F1285" s="19" t="str">
        <f>IF($D1285="","",INDEX(БЮДЖЕТ!$N:$N,SUMIFS(БЮДЖЕТ!$B:$B,БЮДЖЕТ!$P:$P,$D1285)))</f>
        <v/>
      </c>
      <c r="G1285" s="19" t="str">
        <f>IF($D1285="","",INDEX(БЮДЖЕТ!$X:$X,SUMIFS(БЮДЖЕТ!$B:$B,БЮДЖЕТ!$P:$P,$D1285)))</f>
        <v/>
      </c>
      <c r="H1285" s="36"/>
      <c r="I1285" s="30">
        <f>IF(D1285="",0,IF(G1285=ФИО!$Q$8,0,SUM(р_дни!$J:$J))+SUMIFS(факт_операции!$L:$L,факт_операции!$D:$D,D1285,факт_операции!$I:$I,операции!$F$8)-SUMIFS(факт_операции!$L:$L,факт_операции!$D:$D,D1285,факт_операции!$I:$I,операции!$F$9)+SUMIFS(факт_операции!$L:$L,факт_операции!$D:$D,D1285,факт_операции!$I:$I,операции!$F$10)-SUMIFS(факт_операции!$L:$L,факт_операции!$D:$D,D1285,факт_операции!$I:$I,операции!$F$11))</f>
        <v>0</v>
      </c>
      <c r="J1285" s="48">
        <f>ROUND(IF(D1285="",0,IF(SUM(р_дни!$J:$J)=0,0,(SUMIFS(БЮДЖЕТ!$V:$V,БЮДЖЕТ!$P:$P,$D1285)*IF(G1285=ФИО!$Q$8,0,SUM(р_дни!$J:$J))+SUMIFS(факт_операции!$Q:$Q,факт_операции!$D:$D,$D1285)*1000)/SUM(р_дни!$J:$J)))/100,0)*100</f>
        <v>0</v>
      </c>
      <c r="K1285" s="48">
        <f>IF(D1285="",0,SUMIFS(факт_операции!$O:$O,факт_операции!$D:$D,D1285)-IF(SUMIFS(факт_операции!$Q:$Q,факт_операции!$D:$D,D1285)&lt;&gt;0,SUMIFS(факт_операции!$O:$O,факт_операции!$D:$D,D1285,факт_операции!$N:$N,операции!$H$11),0))</f>
        <v>0</v>
      </c>
      <c r="L1285" s="48">
        <f>IF(D1285="",0,SUMIFS(факт_операции!$T:$T,факт_операции!$D:$D,D1285))</f>
        <v>0</v>
      </c>
      <c r="M1285" s="86">
        <f t="shared" si="39"/>
        <v>0</v>
      </c>
      <c r="N1285" s="36"/>
      <c r="O1285" s="92"/>
      <c r="P1285" s="96"/>
    </row>
    <row r="1286" spans="1:16" x14ac:dyDescent="0.25">
      <c r="A1286" s="1"/>
      <c r="B1286" s="1"/>
      <c r="C1286" s="5">
        <f t="shared" si="40"/>
        <v>1276</v>
      </c>
      <c r="D1286" s="19" t="str">
        <f>IF(C1286&gt;MAX(БЮДЖЕТ!$C:$C),"",INDEX(БЮДЖЕТ!$P$11:$P$9415,C1286))</f>
        <v/>
      </c>
      <c r="E1286" s="22">
        <f>IF(D1286="",0,IF(COUNTIF(БЮДЖЕТ!$P:$P,D1286)=1,0,1))</f>
        <v>0</v>
      </c>
      <c r="F1286" s="19" t="str">
        <f>IF($D1286="","",INDEX(БЮДЖЕТ!$N:$N,SUMIFS(БЮДЖЕТ!$B:$B,БЮДЖЕТ!$P:$P,$D1286)))</f>
        <v/>
      </c>
      <c r="G1286" s="19" t="str">
        <f>IF($D1286="","",INDEX(БЮДЖЕТ!$X:$X,SUMIFS(БЮДЖЕТ!$B:$B,БЮДЖЕТ!$P:$P,$D1286)))</f>
        <v/>
      </c>
      <c r="H1286" s="36"/>
      <c r="I1286" s="30">
        <f>IF(D1286="",0,IF(G1286=ФИО!$Q$8,0,SUM(р_дни!$J:$J))+SUMIFS(факт_операции!$L:$L,факт_операции!$D:$D,D1286,факт_операции!$I:$I,операции!$F$8)-SUMIFS(факт_операции!$L:$L,факт_операции!$D:$D,D1286,факт_операции!$I:$I,операции!$F$9)+SUMIFS(факт_операции!$L:$L,факт_операции!$D:$D,D1286,факт_операции!$I:$I,операции!$F$10)-SUMIFS(факт_операции!$L:$L,факт_операции!$D:$D,D1286,факт_операции!$I:$I,операции!$F$11))</f>
        <v>0</v>
      </c>
      <c r="J1286" s="48">
        <f>ROUND(IF(D1286="",0,IF(SUM(р_дни!$J:$J)=0,0,(SUMIFS(БЮДЖЕТ!$V:$V,БЮДЖЕТ!$P:$P,$D1286)*IF(G1286=ФИО!$Q$8,0,SUM(р_дни!$J:$J))+SUMIFS(факт_операции!$Q:$Q,факт_операции!$D:$D,$D1286)*1000)/SUM(р_дни!$J:$J)))/100,0)*100</f>
        <v>0</v>
      </c>
      <c r="K1286" s="48">
        <f>IF(D1286="",0,SUMIFS(факт_операции!$O:$O,факт_операции!$D:$D,D1286)-IF(SUMIFS(факт_операции!$Q:$Q,факт_операции!$D:$D,D1286)&lt;&gt;0,SUMIFS(факт_операции!$O:$O,факт_операции!$D:$D,D1286,факт_операции!$N:$N,операции!$H$11),0))</f>
        <v>0</v>
      </c>
      <c r="L1286" s="48">
        <f>IF(D1286="",0,SUMIFS(факт_операции!$T:$T,факт_операции!$D:$D,D1286))</f>
        <v>0</v>
      </c>
      <c r="M1286" s="86">
        <f t="shared" si="39"/>
        <v>0</v>
      </c>
      <c r="N1286" s="36"/>
      <c r="O1286" s="92"/>
      <c r="P1286" s="96"/>
    </row>
    <row r="1287" spans="1:16" x14ac:dyDescent="0.25">
      <c r="A1287" s="1"/>
      <c r="B1287" s="1"/>
      <c r="C1287" s="5">
        <f t="shared" si="40"/>
        <v>1277</v>
      </c>
      <c r="D1287" s="19" t="str">
        <f>IF(C1287&gt;MAX(БЮДЖЕТ!$C:$C),"",INDEX(БЮДЖЕТ!$P$11:$P$9415,C1287))</f>
        <v/>
      </c>
      <c r="E1287" s="22">
        <f>IF(D1287="",0,IF(COUNTIF(БЮДЖЕТ!$P:$P,D1287)=1,0,1))</f>
        <v>0</v>
      </c>
      <c r="F1287" s="19" t="str">
        <f>IF($D1287="","",INDEX(БЮДЖЕТ!$N:$N,SUMIFS(БЮДЖЕТ!$B:$B,БЮДЖЕТ!$P:$P,$D1287)))</f>
        <v/>
      </c>
      <c r="G1287" s="19" t="str">
        <f>IF($D1287="","",INDEX(БЮДЖЕТ!$X:$X,SUMIFS(БЮДЖЕТ!$B:$B,БЮДЖЕТ!$P:$P,$D1287)))</f>
        <v/>
      </c>
      <c r="H1287" s="36"/>
      <c r="I1287" s="30">
        <f>IF(D1287="",0,IF(G1287=ФИО!$Q$8,0,SUM(р_дни!$J:$J))+SUMIFS(факт_операции!$L:$L,факт_операции!$D:$D,D1287,факт_операции!$I:$I,операции!$F$8)-SUMIFS(факт_операции!$L:$L,факт_операции!$D:$D,D1287,факт_операции!$I:$I,операции!$F$9)+SUMIFS(факт_операции!$L:$L,факт_операции!$D:$D,D1287,факт_операции!$I:$I,операции!$F$10)-SUMIFS(факт_операции!$L:$L,факт_операции!$D:$D,D1287,факт_операции!$I:$I,операции!$F$11))</f>
        <v>0</v>
      </c>
      <c r="J1287" s="48">
        <f>ROUND(IF(D1287="",0,IF(SUM(р_дни!$J:$J)=0,0,(SUMIFS(БЮДЖЕТ!$V:$V,БЮДЖЕТ!$P:$P,$D1287)*IF(G1287=ФИО!$Q$8,0,SUM(р_дни!$J:$J))+SUMIFS(факт_операции!$Q:$Q,факт_операции!$D:$D,$D1287)*1000)/SUM(р_дни!$J:$J)))/100,0)*100</f>
        <v>0</v>
      </c>
      <c r="K1287" s="48">
        <f>IF(D1287="",0,SUMIFS(факт_операции!$O:$O,факт_операции!$D:$D,D1287)-IF(SUMIFS(факт_операции!$Q:$Q,факт_операции!$D:$D,D1287)&lt;&gt;0,SUMIFS(факт_операции!$O:$O,факт_операции!$D:$D,D1287,факт_операции!$N:$N,операции!$H$11),0))</f>
        <v>0</v>
      </c>
      <c r="L1287" s="48">
        <f>IF(D1287="",0,SUMIFS(факт_операции!$T:$T,факт_операции!$D:$D,D1287))</f>
        <v>0</v>
      </c>
      <c r="M1287" s="86">
        <f t="shared" si="39"/>
        <v>0</v>
      </c>
      <c r="N1287" s="36"/>
      <c r="O1287" s="92"/>
      <c r="P1287" s="96"/>
    </row>
    <row r="1288" spans="1:16" x14ac:dyDescent="0.25">
      <c r="A1288" s="1"/>
      <c r="B1288" s="1"/>
      <c r="C1288" s="5">
        <f t="shared" si="40"/>
        <v>1278</v>
      </c>
      <c r="D1288" s="19" t="str">
        <f>IF(C1288&gt;MAX(БЮДЖЕТ!$C:$C),"",INDEX(БЮДЖЕТ!$P$11:$P$9415,C1288))</f>
        <v/>
      </c>
      <c r="E1288" s="22">
        <f>IF(D1288="",0,IF(COUNTIF(БЮДЖЕТ!$P:$P,D1288)=1,0,1))</f>
        <v>0</v>
      </c>
      <c r="F1288" s="19" t="str">
        <f>IF($D1288="","",INDEX(БЮДЖЕТ!$N:$N,SUMIFS(БЮДЖЕТ!$B:$B,БЮДЖЕТ!$P:$P,$D1288)))</f>
        <v/>
      </c>
      <c r="G1288" s="19" t="str">
        <f>IF($D1288="","",INDEX(БЮДЖЕТ!$X:$X,SUMIFS(БЮДЖЕТ!$B:$B,БЮДЖЕТ!$P:$P,$D1288)))</f>
        <v/>
      </c>
      <c r="H1288" s="36"/>
      <c r="I1288" s="30">
        <f>IF(D1288="",0,IF(G1288=ФИО!$Q$8,0,SUM(р_дни!$J:$J))+SUMIFS(факт_операции!$L:$L,факт_операции!$D:$D,D1288,факт_операции!$I:$I,операции!$F$8)-SUMIFS(факт_операции!$L:$L,факт_операции!$D:$D,D1288,факт_операции!$I:$I,операции!$F$9)+SUMIFS(факт_операции!$L:$L,факт_операции!$D:$D,D1288,факт_операции!$I:$I,операции!$F$10)-SUMIFS(факт_операции!$L:$L,факт_операции!$D:$D,D1288,факт_операции!$I:$I,операции!$F$11))</f>
        <v>0</v>
      </c>
      <c r="J1288" s="48">
        <f>ROUND(IF(D1288="",0,IF(SUM(р_дни!$J:$J)=0,0,(SUMIFS(БЮДЖЕТ!$V:$V,БЮДЖЕТ!$P:$P,$D1288)*IF(G1288=ФИО!$Q$8,0,SUM(р_дни!$J:$J))+SUMIFS(факт_операции!$Q:$Q,факт_операции!$D:$D,$D1288)*1000)/SUM(р_дни!$J:$J)))/100,0)*100</f>
        <v>0</v>
      </c>
      <c r="K1288" s="48">
        <f>IF(D1288="",0,SUMIFS(факт_операции!$O:$O,факт_операции!$D:$D,D1288)-IF(SUMIFS(факт_операции!$Q:$Q,факт_операции!$D:$D,D1288)&lt;&gt;0,SUMIFS(факт_операции!$O:$O,факт_операции!$D:$D,D1288,факт_операции!$N:$N,операции!$H$11),0))</f>
        <v>0</v>
      </c>
      <c r="L1288" s="48">
        <f>IF(D1288="",0,SUMIFS(факт_операции!$T:$T,факт_операции!$D:$D,D1288))</f>
        <v>0</v>
      </c>
      <c r="M1288" s="86">
        <f t="shared" si="39"/>
        <v>0</v>
      </c>
      <c r="N1288" s="36"/>
      <c r="O1288" s="92"/>
      <c r="P1288" s="96"/>
    </row>
    <row r="1289" spans="1:16" x14ac:dyDescent="0.25">
      <c r="A1289" s="1"/>
      <c r="B1289" s="1"/>
      <c r="C1289" s="5">
        <f t="shared" si="40"/>
        <v>1279</v>
      </c>
      <c r="D1289" s="19" t="str">
        <f>IF(C1289&gt;MAX(БЮДЖЕТ!$C:$C),"",INDEX(БЮДЖЕТ!$P$11:$P$9415,C1289))</f>
        <v/>
      </c>
      <c r="E1289" s="22">
        <f>IF(D1289="",0,IF(COUNTIF(БЮДЖЕТ!$P:$P,D1289)=1,0,1))</f>
        <v>0</v>
      </c>
      <c r="F1289" s="19" t="str">
        <f>IF($D1289="","",INDEX(БЮДЖЕТ!$N:$N,SUMIFS(БЮДЖЕТ!$B:$B,БЮДЖЕТ!$P:$P,$D1289)))</f>
        <v/>
      </c>
      <c r="G1289" s="19" t="str">
        <f>IF($D1289="","",INDEX(БЮДЖЕТ!$X:$X,SUMIFS(БЮДЖЕТ!$B:$B,БЮДЖЕТ!$P:$P,$D1289)))</f>
        <v/>
      </c>
      <c r="H1289" s="36"/>
      <c r="I1289" s="30">
        <f>IF(D1289="",0,IF(G1289=ФИО!$Q$8,0,SUM(р_дни!$J:$J))+SUMIFS(факт_операции!$L:$L,факт_операции!$D:$D,D1289,факт_операции!$I:$I,операции!$F$8)-SUMIFS(факт_операции!$L:$L,факт_операции!$D:$D,D1289,факт_операции!$I:$I,операции!$F$9)+SUMIFS(факт_операции!$L:$L,факт_операции!$D:$D,D1289,факт_операции!$I:$I,операции!$F$10)-SUMIFS(факт_операции!$L:$L,факт_операции!$D:$D,D1289,факт_операции!$I:$I,операции!$F$11))</f>
        <v>0</v>
      </c>
      <c r="J1289" s="48">
        <f>ROUND(IF(D1289="",0,IF(SUM(р_дни!$J:$J)=0,0,(SUMIFS(БЮДЖЕТ!$V:$V,БЮДЖЕТ!$P:$P,$D1289)*IF(G1289=ФИО!$Q$8,0,SUM(р_дни!$J:$J))+SUMIFS(факт_операции!$Q:$Q,факт_операции!$D:$D,$D1289)*1000)/SUM(р_дни!$J:$J)))/100,0)*100</f>
        <v>0</v>
      </c>
      <c r="K1289" s="48">
        <f>IF(D1289="",0,SUMIFS(факт_операции!$O:$O,факт_операции!$D:$D,D1289)-IF(SUMIFS(факт_операции!$Q:$Q,факт_операции!$D:$D,D1289)&lt;&gt;0,SUMIFS(факт_операции!$O:$O,факт_операции!$D:$D,D1289,факт_операции!$N:$N,операции!$H$11),0))</f>
        <v>0</v>
      </c>
      <c r="L1289" s="48">
        <f>IF(D1289="",0,SUMIFS(факт_операции!$T:$T,факт_операции!$D:$D,D1289))</f>
        <v>0</v>
      </c>
      <c r="M1289" s="86">
        <f t="shared" si="39"/>
        <v>0</v>
      </c>
      <c r="N1289" s="36"/>
      <c r="O1289" s="92"/>
      <c r="P1289" s="96"/>
    </row>
    <row r="1290" spans="1:16" x14ac:dyDescent="0.25">
      <c r="A1290" s="1"/>
      <c r="B1290" s="1"/>
      <c r="C1290" s="5">
        <f t="shared" si="40"/>
        <v>1280</v>
      </c>
      <c r="D1290" s="19" t="str">
        <f>IF(C1290&gt;MAX(БЮДЖЕТ!$C:$C),"",INDEX(БЮДЖЕТ!$P$11:$P$9415,C1290))</f>
        <v/>
      </c>
      <c r="E1290" s="22">
        <f>IF(D1290="",0,IF(COUNTIF(БЮДЖЕТ!$P:$P,D1290)=1,0,1))</f>
        <v>0</v>
      </c>
      <c r="F1290" s="19" t="str">
        <f>IF($D1290="","",INDEX(БЮДЖЕТ!$N:$N,SUMIFS(БЮДЖЕТ!$B:$B,БЮДЖЕТ!$P:$P,$D1290)))</f>
        <v/>
      </c>
      <c r="G1290" s="19" t="str">
        <f>IF($D1290="","",INDEX(БЮДЖЕТ!$X:$X,SUMIFS(БЮДЖЕТ!$B:$B,БЮДЖЕТ!$P:$P,$D1290)))</f>
        <v/>
      </c>
      <c r="H1290" s="36"/>
      <c r="I1290" s="30">
        <f>IF(D1290="",0,IF(G1290=ФИО!$Q$8,0,SUM(р_дни!$J:$J))+SUMIFS(факт_операции!$L:$L,факт_операции!$D:$D,D1290,факт_операции!$I:$I,операции!$F$8)-SUMIFS(факт_операции!$L:$L,факт_операции!$D:$D,D1290,факт_операции!$I:$I,операции!$F$9)+SUMIFS(факт_операции!$L:$L,факт_операции!$D:$D,D1290,факт_операции!$I:$I,операции!$F$10)-SUMIFS(факт_операции!$L:$L,факт_операции!$D:$D,D1290,факт_операции!$I:$I,операции!$F$11))</f>
        <v>0</v>
      </c>
      <c r="J1290" s="48">
        <f>ROUND(IF(D1290="",0,IF(SUM(р_дни!$J:$J)=0,0,(SUMIFS(БЮДЖЕТ!$V:$V,БЮДЖЕТ!$P:$P,$D1290)*IF(G1290=ФИО!$Q$8,0,SUM(р_дни!$J:$J))+SUMIFS(факт_операции!$Q:$Q,факт_операции!$D:$D,$D1290)*1000)/SUM(р_дни!$J:$J)))/100,0)*100</f>
        <v>0</v>
      </c>
      <c r="K1290" s="48">
        <f>IF(D1290="",0,SUMIFS(факт_операции!$O:$O,факт_операции!$D:$D,D1290)-IF(SUMIFS(факт_операции!$Q:$Q,факт_операции!$D:$D,D1290)&lt;&gt;0,SUMIFS(факт_операции!$O:$O,факт_операции!$D:$D,D1290,факт_операции!$N:$N,операции!$H$11),0))</f>
        <v>0</v>
      </c>
      <c r="L1290" s="48">
        <f>IF(D1290="",0,SUMIFS(факт_операции!$T:$T,факт_операции!$D:$D,D1290))</f>
        <v>0</v>
      </c>
      <c r="M1290" s="86">
        <f t="shared" si="39"/>
        <v>0</v>
      </c>
      <c r="N1290" s="36"/>
      <c r="O1290" s="92"/>
      <c r="P1290" s="96"/>
    </row>
    <row r="1291" spans="1:16" x14ac:dyDescent="0.25">
      <c r="A1291" s="1"/>
      <c r="B1291" s="1"/>
      <c r="C1291" s="5">
        <f t="shared" si="40"/>
        <v>1281</v>
      </c>
      <c r="D1291" s="19" t="str">
        <f>IF(C1291&gt;MAX(БЮДЖЕТ!$C:$C),"",INDEX(БЮДЖЕТ!$P$11:$P$9415,C1291))</f>
        <v/>
      </c>
      <c r="E1291" s="22">
        <f>IF(D1291="",0,IF(COUNTIF(БЮДЖЕТ!$P:$P,D1291)=1,0,1))</f>
        <v>0</v>
      </c>
      <c r="F1291" s="19" t="str">
        <f>IF($D1291="","",INDEX(БЮДЖЕТ!$N:$N,SUMIFS(БЮДЖЕТ!$B:$B,БЮДЖЕТ!$P:$P,$D1291)))</f>
        <v/>
      </c>
      <c r="G1291" s="19" t="str">
        <f>IF($D1291="","",INDEX(БЮДЖЕТ!$X:$X,SUMIFS(БЮДЖЕТ!$B:$B,БЮДЖЕТ!$P:$P,$D1291)))</f>
        <v/>
      </c>
      <c r="H1291" s="36"/>
      <c r="I1291" s="30">
        <f>IF(D1291="",0,IF(G1291=ФИО!$Q$8,0,SUM(р_дни!$J:$J))+SUMIFS(факт_операции!$L:$L,факт_операции!$D:$D,D1291,факт_операции!$I:$I,операции!$F$8)-SUMIFS(факт_операции!$L:$L,факт_операции!$D:$D,D1291,факт_операции!$I:$I,операции!$F$9)+SUMIFS(факт_операции!$L:$L,факт_операции!$D:$D,D1291,факт_операции!$I:$I,операции!$F$10)-SUMIFS(факт_операции!$L:$L,факт_операции!$D:$D,D1291,факт_операции!$I:$I,операции!$F$11))</f>
        <v>0</v>
      </c>
      <c r="J1291" s="48">
        <f>ROUND(IF(D1291="",0,IF(SUM(р_дни!$J:$J)=0,0,(SUMIFS(БЮДЖЕТ!$V:$V,БЮДЖЕТ!$P:$P,$D1291)*IF(G1291=ФИО!$Q$8,0,SUM(р_дни!$J:$J))+SUMIFS(факт_операции!$Q:$Q,факт_операции!$D:$D,$D1291)*1000)/SUM(р_дни!$J:$J)))/100,0)*100</f>
        <v>0</v>
      </c>
      <c r="K1291" s="48">
        <f>IF(D1291="",0,SUMIFS(факт_операции!$O:$O,факт_операции!$D:$D,D1291)-IF(SUMIFS(факт_операции!$Q:$Q,факт_операции!$D:$D,D1291)&lt;&gt;0,SUMIFS(факт_операции!$O:$O,факт_операции!$D:$D,D1291,факт_операции!$N:$N,операции!$H$11),0))</f>
        <v>0</v>
      </c>
      <c r="L1291" s="48">
        <f>IF(D1291="",0,SUMIFS(факт_операции!$T:$T,факт_операции!$D:$D,D1291))</f>
        <v>0</v>
      </c>
      <c r="M1291" s="86">
        <f t="shared" si="39"/>
        <v>0</v>
      </c>
      <c r="N1291" s="36"/>
      <c r="O1291" s="92"/>
      <c r="P1291" s="96"/>
    </row>
    <row r="1292" spans="1:16" x14ac:dyDescent="0.25">
      <c r="A1292" s="1"/>
      <c r="B1292" s="1"/>
      <c r="C1292" s="5">
        <f t="shared" si="40"/>
        <v>1282</v>
      </c>
      <c r="D1292" s="19" t="str">
        <f>IF(C1292&gt;MAX(БЮДЖЕТ!$C:$C),"",INDEX(БЮДЖЕТ!$P$11:$P$9415,C1292))</f>
        <v/>
      </c>
      <c r="E1292" s="22">
        <f>IF(D1292="",0,IF(COUNTIF(БЮДЖЕТ!$P:$P,D1292)=1,0,1))</f>
        <v>0</v>
      </c>
      <c r="F1292" s="19" t="str">
        <f>IF($D1292="","",INDEX(БЮДЖЕТ!$N:$N,SUMIFS(БЮДЖЕТ!$B:$B,БЮДЖЕТ!$P:$P,$D1292)))</f>
        <v/>
      </c>
      <c r="G1292" s="19" t="str">
        <f>IF($D1292="","",INDEX(БЮДЖЕТ!$X:$X,SUMIFS(БЮДЖЕТ!$B:$B,БЮДЖЕТ!$P:$P,$D1292)))</f>
        <v/>
      </c>
      <c r="H1292" s="36"/>
      <c r="I1292" s="30">
        <f>IF(D1292="",0,IF(G1292=ФИО!$Q$8,0,SUM(р_дни!$J:$J))+SUMIFS(факт_операции!$L:$L,факт_операции!$D:$D,D1292,факт_операции!$I:$I,операции!$F$8)-SUMIFS(факт_операции!$L:$L,факт_операции!$D:$D,D1292,факт_операции!$I:$I,операции!$F$9)+SUMIFS(факт_операции!$L:$L,факт_операции!$D:$D,D1292,факт_операции!$I:$I,операции!$F$10)-SUMIFS(факт_операции!$L:$L,факт_операции!$D:$D,D1292,факт_операции!$I:$I,операции!$F$11))</f>
        <v>0</v>
      </c>
      <c r="J1292" s="48">
        <f>ROUND(IF(D1292="",0,IF(SUM(р_дни!$J:$J)=0,0,(SUMIFS(БЮДЖЕТ!$V:$V,БЮДЖЕТ!$P:$P,$D1292)*IF(G1292=ФИО!$Q$8,0,SUM(р_дни!$J:$J))+SUMIFS(факт_операции!$Q:$Q,факт_операции!$D:$D,$D1292)*1000)/SUM(р_дни!$J:$J)))/100,0)*100</f>
        <v>0</v>
      </c>
      <c r="K1292" s="48">
        <f>IF(D1292="",0,SUMIFS(факт_операции!$O:$O,факт_операции!$D:$D,D1292)-IF(SUMIFS(факт_операции!$Q:$Q,факт_операции!$D:$D,D1292)&lt;&gt;0,SUMIFS(факт_операции!$O:$O,факт_операции!$D:$D,D1292,факт_операции!$N:$N,операции!$H$11),0))</f>
        <v>0</v>
      </c>
      <c r="L1292" s="48">
        <f>IF(D1292="",0,SUMIFS(факт_операции!$T:$T,факт_операции!$D:$D,D1292))</f>
        <v>0</v>
      </c>
      <c r="M1292" s="86">
        <f t="shared" ref="M1292:M1355" si="41">IF(D1292="",0,J1292-K1292-L1292)</f>
        <v>0</v>
      </c>
      <c r="N1292" s="36"/>
      <c r="O1292" s="92"/>
      <c r="P1292" s="96"/>
    </row>
    <row r="1293" spans="1:16" x14ac:dyDescent="0.25">
      <c r="A1293" s="1"/>
      <c r="B1293" s="1"/>
      <c r="C1293" s="5">
        <f t="shared" ref="C1293:C1356" si="42">C1292+1</f>
        <v>1283</v>
      </c>
      <c r="D1293" s="19" t="str">
        <f>IF(C1293&gt;MAX(БЮДЖЕТ!$C:$C),"",INDEX(БЮДЖЕТ!$P$11:$P$9415,C1293))</f>
        <v/>
      </c>
      <c r="E1293" s="22">
        <f>IF(D1293="",0,IF(COUNTIF(БЮДЖЕТ!$P:$P,D1293)=1,0,1))</f>
        <v>0</v>
      </c>
      <c r="F1293" s="19" t="str">
        <f>IF($D1293="","",INDEX(БЮДЖЕТ!$N:$N,SUMIFS(БЮДЖЕТ!$B:$B,БЮДЖЕТ!$P:$P,$D1293)))</f>
        <v/>
      </c>
      <c r="G1293" s="19" t="str">
        <f>IF($D1293="","",INDEX(БЮДЖЕТ!$X:$X,SUMIFS(БЮДЖЕТ!$B:$B,БЮДЖЕТ!$P:$P,$D1293)))</f>
        <v/>
      </c>
      <c r="H1293" s="36"/>
      <c r="I1293" s="30">
        <f>IF(D1293="",0,IF(G1293=ФИО!$Q$8,0,SUM(р_дни!$J:$J))+SUMIFS(факт_операции!$L:$L,факт_операции!$D:$D,D1293,факт_операции!$I:$I,операции!$F$8)-SUMIFS(факт_операции!$L:$L,факт_операции!$D:$D,D1293,факт_операции!$I:$I,операции!$F$9)+SUMIFS(факт_операции!$L:$L,факт_операции!$D:$D,D1293,факт_операции!$I:$I,операции!$F$10)-SUMIFS(факт_операции!$L:$L,факт_операции!$D:$D,D1293,факт_операции!$I:$I,операции!$F$11))</f>
        <v>0</v>
      </c>
      <c r="J1293" s="48">
        <f>ROUND(IF(D1293="",0,IF(SUM(р_дни!$J:$J)=0,0,(SUMIFS(БЮДЖЕТ!$V:$V,БЮДЖЕТ!$P:$P,$D1293)*IF(G1293=ФИО!$Q$8,0,SUM(р_дни!$J:$J))+SUMIFS(факт_операции!$Q:$Q,факт_операции!$D:$D,$D1293)*1000)/SUM(р_дни!$J:$J)))/100,0)*100</f>
        <v>0</v>
      </c>
      <c r="K1293" s="48">
        <f>IF(D1293="",0,SUMIFS(факт_операции!$O:$O,факт_операции!$D:$D,D1293)-IF(SUMIFS(факт_операции!$Q:$Q,факт_операции!$D:$D,D1293)&lt;&gt;0,SUMIFS(факт_операции!$O:$O,факт_операции!$D:$D,D1293,факт_операции!$N:$N,операции!$H$11),0))</f>
        <v>0</v>
      </c>
      <c r="L1293" s="48">
        <f>IF(D1293="",0,SUMIFS(факт_операции!$T:$T,факт_операции!$D:$D,D1293))</f>
        <v>0</v>
      </c>
      <c r="M1293" s="86">
        <f t="shared" si="41"/>
        <v>0</v>
      </c>
      <c r="N1293" s="36"/>
      <c r="O1293" s="92"/>
      <c r="P1293" s="96"/>
    </row>
    <row r="1294" spans="1:16" x14ac:dyDescent="0.25">
      <c r="A1294" s="1"/>
      <c r="B1294" s="1"/>
      <c r="C1294" s="5">
        <f t="shared" si="42"/>
        <v>1284</v>
      </c>
      <c r="D1294" s="19" t="str">
        <f>IF(C1294&gt;MAX(БЮДЖЕТ!$C:$C),"",INDEX(БЮДЖЕТ!$P$11:$P$9415,C1294))</f>
        <v/>
      </c>
      <c r="E1294" s="22">
        <f>IF(D1294="",0,IF(COUNTIF(БЮДЖЕТ!$P:$P,D1294)=1,0,1))</f>
        <v>0</v>
      </c>
      <c r="F1294" s="19" t="str">
        <f>IF($D1294="","",INDEX(БЮДЖЕТ!$N:$N,SUMIFS(БЮДЖЕТ!$B:$B,БЮДЖЕТ!$P:$P,$D1294)))</f>
        <v/>
      </c>
      <c r="G1294" s="19" t="str">
        <f>IF($D1294="","",INDEX(БЮДЖЕТ!$X:$X,SUMIFS(БЮДЖЕТ!$B:$B,БЮДЖЕТ!$P:$P,$D1294)))</f>
        <v/>
      </c>
      <c r="H1294" s="36"/>
      <c r="I1294" s="30">
        <f>IF(D1294="",0,IF(G1294=ФИО!$Q$8,0,SUM(р_дни!$J:$J))+SUMIFS(факт_операции!$L:$L,факт_операции!$D:$D,D1294,факт_операции!$I:$I,операции!$F$8)-SUMIFS(факт_операции!$L:$L,факт_операции!$D:$D,D1294,факт_операции!$I:$I,операции!$F$9)+SUMIFS(факт_операции!$L:$L,факт_операции!$D:$D,D1294,факт_операции!$I:$I,операции!$F$10)-SUMIFS(факт_операции!$L:$L,факт_операции!$D:$D,D1294,факт_операции!$I:$I,операции!$F$11))</f>
        <v>0</v>
      </c>
      <c r="J1294" s="48">
        <f>ROUND(IF(D1294="",0,IF(SUM(р_дни!$J:$J)=0,0,(SUMIFS(БЮДЖЕТ!$V:$V,БЮДЖЕТ!$P:$P,$D1294)*IF(G1294=ФИО!$Q$8,0,SUM(р_дни!$J:$J))+SUMIFS(факт_операции!$Q:$Q,факт_операции!$D:$D,$D1294)*1000)/SUM(р_дни!$J:$J)))/100,0)*100</f>
        <v>0</v>
      </c>
      <c r="K1294" s="48">
        <f>IF(D1294="",0,SUMIFS(факт_операции!$O:$O,факт_операции!$D:$D,D1294)-IF(SUMIFS(факт_операции!$Q:$Q,факт_операции!$D:$D,D1294)&lt;&gt;0,SUMIFS(факт_операции!$O:$O,факт_операции!$D:$D,D1294,факт_операции!$N:$N,операции!$H$11),0))</f>
        <v>0</v>
      </c>
      <c r="L1294" s="48">
        <f>IF(D1294="",0,SUMIFS(факт_операции!$T:$T,факт_операции!$D:$D,D1294))</f>
        <v>0</v>
      </c>
      <c r="M1294" s="86">
        <f t="shared" si="41"/>
        <v>0</v>
      </c>
      <c r="N1294" s="36"/>
      <c r="O1294" s="92"/>
      <c r="P1294" s="96"/>
    </row>
    <row r="1295" spans="1:16" x14ac:dyDescent="0.25">
      <c r="A1295" s="1"/>
      <c r="B1295" s="1"/>
      <c r="C1295" s="5">
        <f t="shared" si="42"/>
        <v>1285</v>
      </c>
      <c r="D1295" s="19" t="str">
        <f>IF(C1295&gt;MAX(БЮДЖЕТ!$C:$C),"",INDEX(БЮДЖЕТ!$P$11:$P$9415,C1295))</f>
        <v/>
      </c>
      <c r="E1295" s="22">
        <f>IF(D1295="",0,IF(COUNTIF(БЮДЖЕТ!$P:$P,D1295)=1,0,1))</f>
        <v>0</v>
      </c>
      <c r="F1295" s="19" t="str">
        <f>IF($D1295="","",INDEX(БЮДЖЕТ!$N:$N,SUMIFS(БЮДЖЕТ!$B:$B,БЮДЖЕТ!$P:$P,$D1295)))</f>
        <v/>
      </c>
      <c r="G1295" s="19" t="str">
        <f>IF($D1295="","",INDEX(БЮДЖЕТ!$X:$X,SUMIFS(БЮДЖЕТ!$B:$B,БЮДЖЕТ!$P:$P,$D1295)))</f>
        <v/>
      </c>
      <c r="H1295" s="36"/>
      <c r="I1295" s="30">
        <f>IF(D1295="",0,IF(G1295=ФИО!$Q$8,0,SUM(р_дни!$J:$J))+SUMIFS(факт_операции!$L:$L,факт_операции!$D:$D,D1295,факт_операции!$I:$I,операции!$F$8)-SUMIFS(факт_операции!$L:$L,факт_операции!$D:$D,D1295,факт_операции!$I:$I,операции!$F$9)+SUMIFS(факт_операции!$L:$L,факт_операции!$D:$D,D1295,факт_операции!$I:$I,операции!$F$10)-SUMIFS(факт_операции!$L:$L,факт_операции!$D:$D,D1295,факт_операции!$I:$I,операции!$F$11))</f>
        <v>0</v>
      </c>
      <c r="J1295" s="48">
        <f>ROUND(IF(D1295="",0,IF(SUM(р_дни!$J:$J)=0,0,(SUMIFS(БЮДЖЕТ!$V:$V,БЮДЖЕТ!$P:$P,$D1295)*IF(G1295=ФИО!$Q$8,0,SUM(р_дни!$J:$J))+SUMIFS(факт_операции!$Q:$Q,факт_операции!$D:$D,$D1295)*1000)/SUM(р_дни!$J:$J)))/100,0)*100</f>
        <v>0</v>
      </c>
      <c r="K1295" s="48">
        <f>IF(D1295="",0,SUMIFS(факт_операции!$O:$O,факт_операции!$D:$D,D1295)-IF(SUMIFS(факт_операции!$Q:$Q,факт_операции!$D:$D,D1295)&lt;&gt;0,SUMIFS(факт_операции!$O:$O,факт_операции!$D:$D,D1295,факт_операции!$N:$N,операции!$H$11),0))</f>
        <v>0</v>
      </c>
      <c r="L1295" s="48">
        <f>IF(D1295="",0,SUMIFS(факт_операции!$T:$T,факт_операции!$D:$D,D1295))</f>
        <v>0</v>
      </c>
      <c r="M1295" s="86">
        <f t="shared" si="41"/>
        <v>0</v>
      </c>
      <c r="N1295" s="36"/>
      <c r="O1295" s="92"/>
      <c r="P1295" s="96"/>
    </row>
    <row r="1296" spans="1:16" x14ac:dyDescent="0.25">
      <c r="A1296" s="1"/>
      <c r="B1296" s="1"/>
      <c r="C1296" s="5">
        <f t="shared" si="42"/>
        <v>1286</v>
      </c>
      <c r="D1296" s="19" t="str">
        <f>IF(C1296&gt;MAX(БЮДЖЕТ!$C:$C),"",INDEX(БЮДЖЕТ!$P$11:$P$9415,C1296))</f>
        <v/>
      </c>
      <c r="E1296" s="22">
        <f>IF(D1296="",0,IF(COUNTIF(БЮДЖЕТ!$P:$P,D1296)=1,0,1))</f>
        <v>0</v>
      </c>
      <c r="F1296" s="19" t="str">
        <f>IF($D1296="","",INDEX(БЮДЖЕТ!$N:$N,SUMIFS(БЮДЖЕТ!$B:$B,БЮДЖЕТ!$P:$P,$D1296)))</f>
        <v/>
      </c>
      <c r="G1296" s="19" t="str">
        <f>IF($D1296="","",INDEX(БЮДЖЕТ!$X:$X,SUMIFS(БЮДЖЕТ!$B:$B,БЮДЖЕТ!$P:$P,$D1296)))</f>
        <v/>
      </c>
      <c r="H1296" s="36"/>
      <c r="I1296" s="30">
        <f>IF(D1296="",0,IF(G1296=ФИО!$Q$8,0,SUM(р_дни!$J:$J))+SUMIFS(факт_операции!$L:$L,факт_операции!$D:$D,D1296,факт_операции!$I:$I,операции!$F$8)-SUMIFS(факт_операции!$L:$L,факт_операции!$D:$D,D1296,факт_операции!$I:$I,операции!$F$9)+SUMIFS(факт_операции!$L:$L,факт_операции!$D:$D,D1296,факт_операции!$I:$I,операции!$F$10)-SUMIFS(факт_операции!$L:$L,факт_операции!$D:$D,D1296,факт_операции!$I:$I,операции!$F$11))</f>
        <v>0</v>
      </c>
      <c r="J1296" s="48">
        <f>ROUND(IF(D1296="",0,IF(SUM(р_дни!$J:$J)=0,0,(SUMIFS(БЮДЖЕТ!$V:$V,БЮДЖЕТ!$P:$P,$D1296)*IF(G1296=ФИО!$Q$8,0,SUM(р_дни!$J:$J))+SUMIFS(факт_операции!$Q:$Q,факт_операции!$D:$D,$D1296)*1000)/SUM(р_дни!$J:$J)))/100,0)*100</f>
        <v>0</v>
      </c>
      <c r="K1296" s="48">
        <f>IF(D1296="",0,SUMIFS(факт_операции!$O:$O,факт_операции!$D:$D,D1296)-IF(SUMIFS(факт_операции!$Q:$Q,факт_операции!$D:$D,D1296)&lt;&gt;0,SUMIFS(факт_операции!$O:$O,факт_операции!$D:$D,D1296,факт_операции!$N:$N,операции!$H$11),0))</f>
        <v>0</v>
      </c>
      <c r="L1296" s="48">
        <f>IF(D1296="",0,SUMIFS(факт_операции!$T:$T,факт_операции!$D:$D,D1296))</f>
        <v>0</v>
      </c>
      <c r="M1296" s="86">
        <f t="shared" si="41"/>
        <v>0</v>
      </c>
      <c r="N1296" s="36"/>
      <c r="O1296" s="92"/>
      <c r="P1296" s="96"/>
    </row>
    <row r="1297" spans="1:16" x14ac:dyDescent="0.25">
      <c r="A1297" s="1"/>
      <c r="B1297" s="1"/>
      <c r="C1297" s="5">
        <f t="shared" si="42"/>
        <v>1287</v>
      </c>
      <c r="D1297" s="19" t="str">
        <f>IF(C1297&gt;MAX(БЮДЖЕТ!$C:$C),"",INDEX(БЮДЖЕТ!$P$11:$P$9415,C1297))</f>
        <v/>
      </c>
      <c r="E1297" s="22">
        <f>IF(D1297="",0,IF(COUNTIF(БЮДЖЕТ!$P:$P,D1297)=1,0,1))</f>
        <v>0</v>
      </c>
      <c r="F1297" s="19" t="str">
        <f>IF($D1297="","",INDEX(БЮДЖЕТ!$N:$N,SUMIFS(БЮДЖЕТ!$B:$B,БЮДЖЕТ!$P:$P,$D1297)))</f>
        <v/>
      </c>
      <c r="G1297" s="19" t="str">
        <f>IF($D1297="","",INDEX(БЮДЖЕТ!$X:$X,SUMIFS(БЮДЖЕТ!$B:$B,БЮДЖЕТ!$P:$P,$D1297)))</f>
        <v/>
      </c>
      <c r="H1297" s="36"/>
      <c r="I1297" s="30">
        <f>IF(D1297="",0,IF(G1297=ФИО!$Q$8,0,SUM(р_дни!$J:$J))+SUMIFS(факт_операции!$L:$L,факт_операции!$D:$D,D1297,факт_операции!$I:$I,операции!$F$8)-SUMIFS(факт_операции!$L:$L,факт_операции!$D:$D,D1297,факт_операции!$I:$I,операции!$F$9)+SUMIFS(факт_операции!$L:$L,факт_операции!$D:$D,D1297,факт_операции!$I:$I,операции!$F$10)-SUMIFS(факт_операции!$L:$L,факт_операции!$D:$D,D1297,факт_операции!$I:$I,операции!$F$11))</f>
        <v>0</v>
      </c>
      <c r="J1297" s="48">
        <f>ROUND(IF(D1297="",0,IF(SUM(р_дни!$J:$J)=0,0,(SUMIFS(БЮДЖЕТ!$V:$V,БЮДЖЕТ!$P:$P,$D1297)*IF(G1297=ФИО!$Q$8,0,SUM(р_дни!$J:$J))+SUMIFS(факт_операции!$Q:$Q,факт_операции!$D:$D,$D1297)*1000)/SUM(р_дни!$J:$J)))/100,0)*100</f>
        <v>0</v>
      </c>
      <c r="K1297" s="48">
        <f>IF(D1297="",0,SUMIFS(факт_операции!$O:$O,факт_операции!$D:$D,D1297)-IF(SUMIFS(факт_операции!$Q:$Q,факт_операции!$D:$D,D1297)&lt;&gt;0,SUMIFS(факт_операции!$O:$O,факт_операции!$D:$D,D1297,факт_операции!$N:$N,операции!$H$11),0))</f>
        <v>0</v>
      </c>
      <c r="L1297" s="48">
        <f>IF(D1297="",0,SUMIFS(факт_операции!$T:$T,факт_операции!$D:$D,D1297))</f>
        <v>0</v>
      </c>
      <c r="M1297" s="86">
        <f t="shared" si="41"/>
        <v>0</v>
      </c>
      <c r="N1297" s="36"/>
      <c r="O1297" s="92"/>
      <c r="P1297" s="96"/>
    </row>
    <row r="1298" spans="1:16" x14ac:dyDescent="0.25">
      <c r="A1298" s="1"/>
      <c r="B1298" s="1"/>
      <c r="C1298" s="5">
        <f t="shared" si="42"/>
        <v>1288</v>
      </c>
      <c r="D1298" s="19" t="str">
        <f>IF(C1298&gt;MAX(БЮДЖЕТ!$C:$C),"",INDEX(БЮДЖЕТ!$P$11:$P$9415,C1298))</f>
        <v/>
      </c>
      <c r="E1298" s="22">
        <f>IF(D1298="",0,IF(COUNTIF(БЮДЖЕТ!$P:$P,D1298)=1,0,1))</f>
        <v>0</v>
      </c>
      <c r="F1298" s="19" t="str">
        <f>IF($D1298="","",INDEX(БЮДЖЕТ!$N:$N,SUMIFS(БЮДЖЕТ!$B:$B,БЮДЖЕТ!$P:$P,$D1298)))</f>
        <v/>
      </c>
      <c r="G1298" s="19" t="str">
        <f>IF($D1298="","",INDEX(БЮДЖЕТ!$X:$X,SUMIFS(БЮДЖЕТ!$B:$B,БЮДЖЕТ!$P:$P,$D1298)))</f>
        <v/>
      </c>
      <c r="H1298" s="36"/>
      <c r="I1298" s="30">
        <f>IF(D1298="",0,IF(G1298=ФИО!$Q$8,0,SUM(р_дни!$J:$J))+SUMIFS(факт_операции!$L:$L,факт_операции!$D:$D,D1298,факт_операции!$I:$I,операции!$F$8)-SUMIFS(факт_операции!$L:$L,факт_операции!$D:$D,D1298,факт_операции!$I:$I,операции!$F$9)+SUMIFS(факт_операции!$L:$L,факт_операции!$D:$D,D1298,факт_операции!$I:$I,операции!$F$10)-SUMIFS(факт_операции!$L:$L,факт_операции!$D:$D,D1298,факт_операции!$I:$I,операции!$F$11))</f>
        <v>0</v>
      </c>
      <c r="J1298" s="48">
        <f>ROUND(IF(D1298="",0,IF(SUM(р_дни!$J:$J)=0,0,(SUMIFS(БЮДЖЕТ!$V:$V,БЮДЖЕТ!$P:$P,$D1298)*IF(G1298=ФИО!$Q$8,0,SUM(р_дни!$J:$J))+SUMIFS(факт_операции!$Q:$Q,факт_операции!$D:$D,$D1298)*1000)/SUM(р_дни!$J:$J)))/100,0)*100</f>
        <v>0</v>
      </c>
      <c r="K1298" s="48">
        <f>IF(D1298="",0,SUMIFS(факт_операции!$O:$O,факт_операции!$D:$D,D1298)-IF(SUMIFS(факт_операции!$Q:$Q,факт_операции!$D:$D,D1298)&lt;&gt;0,SUMIFS(факт_операции!$O:$O,факт_операции!$D:$D,D1298,факт_операции!$N:$N,операции!$H$11),0))</f>
        <v>0</v>
      </c>
      <c r="L1298" s="48">
        <f>IF(D1298="",0,SUMIFS(факт_операции!$T:$T,факт_операции!$D:$D,D1298))</f>
        <v>0</v>
      </c>
      <c r="M1298" s="86">
        <f t="shared" si="41"/>
        <v>0</v>
      </c>
      <c r="N1298" s="36"/>
      <c r="O1298" s="92"/>
      <c r="P1298" s="96"/>
    </row>
    <row r="1299" spans="1:16" x14ac:dyDescent="0.25">
      <c r="A1299" s="1"/>
      <c r="B1299" s="1"/>
      <c r="C1299" s="5">
        <f t="shared" si="42"/>
        <v>1289</v>
      </c>
      <c r="D1299" s="19" t="str">
        <f>IF(C1299&gt;MAX(БЮДЖЕТ!$C:$C),"",INDEX(БЮДЖЕТ!$P$11:$P$9415,C1299))</f>
        <v/>
      </c>
      <c r="E1299" s="22">
        <f>IF(D1299="",0,IF(COUNTIF(БЮДЖЕТ!$P:$P,D1299)=1,0,1))</f>
        <v>0</v>
      </c>
      <c r="F1299" s="19" t="str">
        <f>IF($D1299="","",INDEX(БЮДЖЕТ!$N:$N,SUMIFS(БЮДЖЕТ!$B:$B,БЮДЖЕТ!$P:$P,$D1299)))</f>
        <v/>
      </c>
      <c r="G1299" s="19" t="str">
        <f>IF($D1299="","",INDEX(БЮДЖЕТ!$X:$X,SUMIFS(БЮДЖЕТ!$B:$B,БЮДЖЕТ!$P:$P,$D1299)))</f>
        <v/>
      </c>
      <c r="H1299" s="36"/>
      <c r="I1299" s="30">
        <f>IF(D1299="",0,IF(G1299=ФИО!$Q$8,0,SUM(р_дни!$J:$J))+SUMIFS(факт_операции!$L:$L,факт_операции!$D:$D,D1299,факт_операции!$I:$I,операции!$F$8)-SUMIFS(факт_операции!$L:$L,факт_операции!$D:$D,D1299,факт_операции!$I:$I,операции!$F$9)+SUMIFS(факт_операции!$L:$L,факт_операции!$D:$D,D1299,факт_операции!$I:$I,операции!$F$10)-SUMIFS(факт_операции!$L:$L,факт_операции!$D:$D,D1299,факт_операции!$I:$I,операции!$F$11))</f>
        <v>0</v>
      </c>
      <c r="J1299" s="48">
        <f>ROUND(IF(D1299="",0,IF(SUM(р_дни!$J:$J)=0,0,(SUMIFS(БЮДЖЕТ!$V:$V,БЮДЖЕТ!$P:$P,$D1299)*IF(G1299=ФИО!$Q$8,0,SUM(р_дни!$J:$J))+SUMIFS(факт_операции!$Q:$Q,факт_операции!$D:$D,$D1299)*1000)/SUM(р_дни!$J:$J)))/100,0)*100</f>
        <v>0</v>
      </c>
      <c r="K1299" s="48">
        <f>IF(D1299="",0,SUMIFS(факт_операции!$O:$O,факт_операции!$D:$D,D1299)-IF(SUMIFS(факт_операции!$Q:$Q,факт_операции!$D:$D,D1299)&lt;&gt;0,SUMIFS(факт_операции!$O:$O,факт_операции!$D:$D,D1299,факт_операции!$N:$N,операции!$H$11),0))</f>
        <v>0</v>
      </c>
      <c r="L1299" s="48">
        <f>IF(D1299="",0,SUMIFS(факт_операции!$T:$T,факт_операции!$D:$D,D1299))</f>
        <v>0</v>
      </c>
      <c r="M1299" s="86">
        <f t="shared" si="41"/>
        <v>0</v>
      </c>
      <c r="N1299" s="36"/>
      <c r="O1299" s="92"/>
      <c r="P1299" s="96"/>
    </row>
    <row r="1300" spans="1:16" x14ac:dyDescent="0.25">
      <c r="A1300" s="1"/>
      <c r="B1300" s="1"/>
      <c r="C1300" s="5">
        <f t="shared" si="42"/>
        <v>1290</v>
      </c>
      <c r="D1300" s="19" t="str">
        <f>IF(C1300&gt;MAX(БЮДЖЕТ!$C:$C),"",INDEX(БЮДЖЕТ!$P$11:$P$9415,C1300))</f>
        <v/>
      </c>
      <c r="E1300" s="22">
        <f>IF(D1300="",0,IF(COUNTIF(БЮДЖЕТ!$P:$P,D1300)=1,0,1))</f>
        <v>0</v>
      </c>
      <c r="F1300" s="19" t="str">
        <f>IF($D1300="","",INDEX(БЮДЖЕТ!$N:$N,SUMIFS(БЮДЖЕТ!$B:$B,БЮДЖЕТ!$P:$P,$D1300)))</f>
        <v/>
      </c>
      <c r="G1300" s="19" t="str">
        <f>IF($D1300="","",INDEX(БЮДЖЕТ!$X:$X,SUMIFS(БЮДЖЕТ!$B:$B,БЮДЖЕТ!$P:$P,$D1300)))</f>
        <v/>
      </c>
      <c r="H1300" s="36"/>
      <c r="I1300" s="30">
        <f>IF(D1300="",0,IF(G1300=ФИО!$Q$8,0,SUM(р_дни!$J:$J))+SUMIFS(факт_операции!$L:$L,факт_операции!$D:$D,D1300,факт_операции!$I:$I,операции!$F$8)-SUMIFS(факт_операции!$L:$L,факт_операции!$D:$D,D1300,факт_операции!$I:$I,операции!$F$9)+SUMIFS(факт_операции!$L:$L,факт_операции!$D:$D,D1300,факт_операции!$I:$I,операции!$F$10)-SUMIFS(факт_операции!$L:$L,факт_операции!$D:$D,D1300,факт_операции!$I:$I,операции!$F$11))</f>
        <v>0</v>
      </c>
      <c r="J1300" s="48">
        <f>ROUND(IF(D1300="",0,IF(SUM(р_дни!$J:$J)=0,0,(SUMIFS(БЮДЖЕТ!$V:$V,БЮДЖЕТ!$P:$P,$D1300)*IF(G1300=ФИО!$Q$8,0,SUM(р_дни!$J:$J))+SUMIFS(факт_операции!$Q:$Q,факт_операции!$D:$D,$D1300)*1000)/SUM(р_дни!$J:$J)))/100,0)*100</f>
        <v>0</v>
      </c>
      <c r="K1300" s="48">
        <f>IF(D1300="",0,SUMIFS(факт_операции!$O:$O,факт_операции!$D:$D,D1300)-IF(SUMIFS(факт_операции!$Q:$Q,факт_операции!$D:$D,D1300)&lt;&gt;0,SUMIFS(факт_операции!$O:$O,факт_операции!$D:$D,D1300,факт_операции!$N:$N,операции!$H$11),0))</f>
        <v>0</v>
      </c>
      <c r="L1300" s="48">
        <f>IF(D1300="",0,SUMIFS(факт_операции!$T:$T,факт_операции!$D:$D,D1300))</f>
        <v>0</v>
      </c>
      <c r="M1300" s="86">
        <f t="shared" si="41"/>
        <v>0</v>
      </c>
      <c r="N1300" s="36"/>
      <c r="O1300" s="92"/>
      <c r="P1300" s="96"/>
    </row>
    <row r="1301" spans="1:16" x14ac:dyDescent="0.25">
      <c r="A1301" s="1"/>
      <c r="B1301" s="1"/>
      <c r="C1301" s="5">
        <f t="shared" si="42"/>
        <v>1291</v>
      </c>
      <c r="D1301" s="19" t="str">
        <f>IF(C1301&gt;MAX(БЮДЖЕТ!$C:$C),"",INDEX(БЮДЖЕТ!$P$11:$P$9415,C1301))</f>
        <v/>
      </c>
      <c r="E1301" s="22">
        <f>IF(D1301="",0,IF(COUNTIF(БЮДЖЕТ!$P:$P,D1301)=1,0,1))</f>
        <v>0</v>
      </c>
      <c r="F1301" s="19" t="str">
        <f>IF($D1301="","",INDEX(БЮДЖЕТ!$N:$N,SUMIFS(БЮДЖЕТ!$B:$B,БЮДЖЕТ!$P:$P,$D1301)))</f>
        <v/>
      </c>
      <c r="G1301" s="19" t="str">
        <f>IF($D1301="","",INDEX(БЮДЖЕТ!$X:$X,SUMIFS(БЮДЖЕТ!$B:$B,БЮДЖЕТ!$P:$P,$D1301)))</f>
        <v/>
      </c>
      <c r="H1301" s="36"/>
      <c r="I1301" s="30">
        <f>IF(D1301="",0,IF(G1301=ФИО!$Q$8,0,SUM(р_дни!$J:$J))+SUMIFS(факт_операции!$L:$L,факт_операции!$D:$D,D1301,факт_операции!$I:$I,операции!$F$8)-SUMIFS(факт_операции!$L:$L,факт_операции!$D:$D,D1301,факт_операции!$I:$I,операции!$F$9)+SUMIFS(факт_операции!$L:$L,факт_операции!$D:$D,D1301,факт_операции!$I:$I,операции!$F$10)-SUMIFS(факт_операции!$L:$L,факт_операции!$D:$D,D1301,факт_операции!$I:$I,операции!$F$11))</f>
        <v>0</v>
      </c>
      <c r="J1301" s="48">
        <f>ROUND(IF(D1301="",0,IF(SUM(р_дни!$J:$J)=0,0,(SUMIFS(БЮДЖЕТ!$V:$V,БЮДЖЕТ!$P:$P,$D1301)*IF(G1301=ФИО!$Q$8,0,SUM(р_дни!$J:$J))+SUMIFS(факт_операции!$Q:$Q,факт_операции!$D:$D,$D1301)*1000)/SUM(р_дни!$J:$J)))/100,0)*100</f>
        <v>0</v>
      </c>
      <c r="K1301" s="48">
        <f>IF(D1301="",0,SUMIFS(факт_операции!$O:$O,факт_операции!$D:$D,D1301)-IF(SUMIFS(факт_операции!$Q:$Q,факт_операции!$D:$D,D1301)&lt;&gt;0,SUMIFS(факт_операции!$O:$O,факт_операции!$D:$D,D1301,факт_операции!$N:$N,операции!$H$11),0))</f>
        <v>0</v>
      </c>
      <c r="L1301" s="48">
        <f>IF(D1301="",0,SUMIFS(факт_операции!$T:$T,факт_операции!$D:$D,D1301))</f>
        <v>0</v>
      </c>
      <c r="M1301" s="86">
        <f t="shared" si="41"/>
        <v>0</v>
      </c>
      <c r="N1301" s="36"/>
      <c r="O1301" s="92"/>
      <c r="P1301" s="96"/>
    </row>
    <row r="1302" spans="1:16" x14ac:dyDescent="0.25">
      <c r="A1302" s="1"/>
      <c r="B1302" s="1"/>
      <c r="C1302" s="5">
        <f t="shared" si="42"/>
        <v>1292</v>
      </c>
      <c r="D1302" s="19" t="str">
        <f>IF(C1302&gt;MAX(БЮДЖЕТ!$C:$C),"",INDEX(БЮДЖЕТ!$P$11:$P$9415,C1302))</f>
        <v/>
      </c>
      <c r="E1302" s="22">
        <f>IF(D1302="",0,IF(COUNTIF(БЮДЖЕТ!$P:$P,D1302)=1,0,1))</f>
        <v>0</v>
      </c>
      <c r="F1302" s="19" t="str">
        <f>IF($D1302="","",INDEX(БЮДЖЕТ!$N:$N,SUMIFS(БЮДЖЕТ!$B:$B,БЮДЖЕТ!$P:$P,$D1302)))</f>
        <v/>
      </c>
      <c r="G1302" s="19" t="str">
        <f>IF($D1302="","",INDEX(БЮДЖЕТ!$X:$X,SUMIFS(БЮДЖЕТ!$B:$B,БЮДЖЕТ!$P:$P,$D1302)))</f>
        <v/>
      </c>
      <c r="H1302" s="36"/>
      <c r="I1302" s="30">
        <f>IF(D1302="",0,IF(G1302=ФИО!$Q$8,0,SUM(р_дни!$J:$J))+SUMIFS(факт_операции!$L:$L,факт_операции!$D:$D,D1302,факт_операции!$I:$I,операции!$F$8)-SUMIFS(факт_операции!$L:$L,факт_операции!$D:$D,D1302,факт_операции!$I:$I,операции!$F$9)+SUMIFS(факт_операции!$L:$L,факт_операции!$D:$D,D1302,факт_операции!$I:$I,операции!$F$10)-SUMIFS(факт_операции!$L:$L,факт_операции!$D:$D,D1302,факт_операции!$I:$I,операции!$F$11))</f>
        <v>0</v>
      </c>
      <c r="J1302" s="48">
        <f>ROUND(IF(D1302="",0,IF(SUM(р_дни!$J:$J)=0,0,(SUMIFS(БЮДЖЕТ!$V:$V,БЮДЖЕТ!$P:$P,$D1302)*IF(G1302=ФИО!$Q$8,0,SUM(р_дни!$J:$J))+SUMIFS(факт_операции!$Q:$Q,факт_операции!$D:$D,$D1302)*1000)/SUM(р_дни!$J:$J)))/100,0)*100</f>
        <v>0</v>
      </c>
      <c r="K1302" s="48">
        <f>IF(D1302="",0,SUMIFS(факт_операции!$O:$O,факт_операции!$D:$D,D1302)-IF(SUMIFS(факт_операции!$Q:$Q,факт_операции!$D:$D,D1302)&lt;&gt;0,SUMIFS(факт_операции!$O:$O,факт_операции!$D:$D,D1302,факт_операции!$N:$N,операции!$H$11),0))</f>
        <v>0</v>
      </c>
      <c r="L1302" s="48">
        <f>IF(D1302="",0,SUMIFS(факт_операции!$T:$T,факт_операции!$D:$D,D1302))</f>
        <v>0</v>
      </c>
      <c r="M1302" s="86">
        <f t="shared" si="41"/>
        <v>0</v>
      </c>
      <c r="N1302" s="36"/>
      <c r="O1302" s="92"/>
      <c r="P1302" s="96"/>
    </row>
    <row r="1303" spans="1:16" x14ac:dyDescent="0.25">
      <c r="A1303" s="1"/>
      <c r="B1303" s="1"/>
      <c r="C1303" s="5">
        <f t="shared" si="42"/>
        <v>1293</v>
      </c>
      <c r="D1303" s="19" t="str">
        <f>IF(C1303&gt;MAX(БЮДЖЕТ!$C:$C),"",INDEX(БЮДЖЕТ!$P$11:$P$9415,C1303))</f>
        <v/>
      </c>
      <c r="E1303" s="22">
        <f>IF(D1303="",0,IF(COUNTIF(БЮДЖЕТ!$P:$P,D1303)=1,0,1))</f>
        <v>0</v>
      </c>
      <c r="F1303" s="19" t="str">
        <f>IF($D1303="","",INDEX(БЮДЖЕТ!$N:$N,SUMIFS(БЮДЖЕТ!$B:$B,БЮДЖЕТ!$P:$P,$D1303)))</f>
        <v/>
      </c>
      <c r="G1303" s="19" t="str">
        <f>IF($D1303="","",INDEX(БЮДЖЕТ!$X:$X,SUMIFS(БЮДЖЕТ!$B:$B,БЮДЖЕТ!$P:$P,$D1303)))</f>
        <v/>
      </c>
      <c r="H1303" s="36"/>
      <c r="I1303" s="30">
        <f>IF(D1303="",0,IF(G1303=ФИО!$Q$8,0,SUM(р_дни!$J:$J))+SUMIFS(факт_операции!$L:$L,факт_операции!$D:$D,D1303,факт_операции!$I:$I,операции!$F$8)-SUMIFS(факт_операции!$L:$L,факт_операции!$D:$D,D1303,факт_операции!$I:$I,операции!$F$9)+SUMIFS(факт_операции!$L:$L,факт_операции!$D:$D,D1303,факт_операции!$I:$I,операции!$F$10)-SUMIFS(факт_операции!$L:$L,факт_операции!$D:$D,D1303,факт_операции!$I:$I,операции!$F$11))</f>
        <v>0</v>
      </c>
      <c r="J1303" s="48">
        <f>ROUND(IF(D1303="",0,IF(SUM(р_дни!$J:$J)=0,0,(SUMIFS(БЮДЖЕТ!$V:$V,БЮДЖЕТ!$P:$P,$D1303)*IF(G1303=ФИО!$Q$8,0,SUM(р_дни!$J:$J))+SUMIFS(факт_операции!$Q:$Q,факт_операции!$D:$D,$D1303)*1000)/SUM(р_дни!$J:$J)))/100,0)*100</f>
        <v>0</v>
      </c>
      <c r="K1303" s="48">
        <f>IF(D1303="",0,SUMIFS(факт_операции!$O:$O,факт_операции!$D:$D,D1303)-IF(SUMIFS(факт_операции!$Q:$Q,факт_операции!$D:$D,D1303)&lt;&gt;0,SUMIFS(факт_операции!$O:$O,факт_операции!$D:$D,D1303,факт_операции!$N:$N,операции!$H$11),0))</f>
        <v>0</v>
      </c>
      <c r="L1303" s="48">
        <f>IF(D1303="",0,SUMIFS(факт_операции!$T:$T,факт_операции!$D:$D,D1303))</f>
        <v>0</v>
      </c>
      <c r="M1303" s="86">
        <f t="shared" si="41"/>
        <v>0</v>
      </c>
      <c r="N1303" s="36"/>
      <c r="O1303" s="92"/>
      <c r="P1303" s="96"/>
    </row>
    <row r="1304" spans="1:16" x14ac:dyDescent="0.25">
      <c r="A1304" s="1"/>
      <c r="B1304" s="1"/>
      <c r="C1304" s="5">
        <f t="shared" si="42"/>
        <v>1294</v>
      </c>
      <c r="D1304" s="19" t="str">
        <f>IF(C1304&gt;MAX(БЮДЖЕТ!$C:$C),"",INDEX(БЮДЖЕТ!$P$11:$P$9415,C1304))</f>
        <v/>
      </c>
      <c r="E1304" s="22">
        <f>IF(D1304="",0,IF(COUNTIF(БЮДЖЕТ!$P:$P,D1304)=1,0,1))</f>
        <v>0</v>
      </c>
      <c r="F1304" s="19" t="str">
        <f>IF($D1304="","",INDEX(БЮДЖЕТ!$N:$N,SUMIFS(БЮДЖЕТ!$B:$B,БЮДЖЕТ!$P:$P,$D1304)))</f>
        <v/>
      </c>
      <c r="G1304" s="19" t="str">
        <f>IF($D1304="","",INDEX(БЮДЖЕТ!$X:$X,SUMIFS(БЮДЖЕТ!$B:$B,БЮДЖЕТ!$P:$P,$D1304)))</f>
        <v/>
      </c>
      <c r="H1304" s="36"/>
      <c r="I1304" s="30">
        <f>IF(D1304="",0,IF(G1304=ФИО!$Q$8,0,SUM(р_дни!$J:$J))+SUMIFS(факт_операции!$L:$L,факт_операции!$D:$D,D1304,факт_операции!$I:$I,операции!$F$8)-SUMIFS(факт_операции!$L:$L,факт_операции!$D:$D,D1304,факт_операции!$I:$I,операции!$F$9)+SUMIFS(факт_операции!$L:$L,факт_операции!$D:$D,D1304,факт_операции!$I:$I,операции!$F$10)-SUMIFS(факт_операции!$L:$L,факт_операции!$D:$D,D1304,факт_операции!$I:$I,операции!$F$11))</f>
        <v>0</v>
      </c>
      <c r="J1304" s="48">
        <f>ROUND(IF(D1304="",0,IF(SUM(р_дни!$J:$J)=0,0,(SUMIFS(БЮДЖЕТ!$V:$V,БЮДЖЕТ!$P:$P,$D1304)*IF(G1304=ФИО!$Q$8,0,SUM(р_дни!$J:$J))+SUMIFS(факт_операции!$Q:$Q,факт_операции!$D:$D,$D1304)*1000)/SUM(р_дни!$J:$J)))/100,0)*100</f>
        <v>0</v>
      </c>
      <c r="K1304" s="48">
        <f>IF(D1304="",0,SUMIFS(факт_операции!$O:$O,факт_операции!$D:$D,D1304)-IF(SUMIFS(факт_операции!$Q:$Q,факт_операции!$D:$D,D1304)&lt;&gt;0,SUMIFS(факт_операции!$O:$O,факт_операции!$D:$D,D1304,факт_операции!$N:$N,операции!$H$11),0))</f>
        <v>0</v>
      </c>
      <c r="L1304" s="48">
        <f>IF(D1304="",0,SUMIFS(факт_операции!$T:$T,факт_операции!$D:$D,D1304))</f>
        <v>0</v>
      </c>
      <c r="M1304" s="86">
        <f t="shared" si="41"/>
        <v>0</v>
      </c>
      <c r="N1304" s="36"/>
      <c r="O1304" s="92"/>
      <c r="P1304" s="96"/>
    </row>
    <row r="1305" spans="1:16" x14ac:dyDescent="0.25">
      <c r="A1305" s="1"/>
      <c r="B1305" s="1"/>
      <c r="C1305" s="5">
        <f t="shared" si="42"/>
        <v>1295</v>
      </c>
      <c r="D1305" s="19" t="str">
        <f>IF(C1305&gt;MAX(БЮДЖЕТ!$C:$C),"",INDEX(БЮДЖЕТ!$P$11:$P$9415,C1305))</f>
        <v/>
      </c>
      <c r="E1305" s="22">
        <f>IF(D1305="",0,IF(COUNTIF(БЮДЖЕТ!$P:$P,D1305)=1,0,1))</f>
        <v>0</v>
      </c>
      <c r="F1305" s="19" t="str">
        <f>IF($D1305="","",INDEX(БЮДЖЕТ!$N:$N,SUMIFS(БЮДЖЕТ!$B:$B,БЮДЖЕТ!$P:$P,$D1305)))</f>
        <v/>
      </c>
      <c r="G1305" s="19" t="str">
        <f>IF($D1305="","",INDEX(БЮДЖЕТ!$X:$X,SUMIFS(БЮДЖЕТ!$B:$B,БЮДЖЕТ!$P:$P,$D1305)))</f>
        <v/>
      </c>
      <c r="H1305" s="36"/>
      <c r="I1305" s="30">
        <f>IF(D1305="",0,IF(G1305=ФИО!$Q$8,0,SUM(р_дни!$J:$J))+SUMIFS(факт_операции!$L:$L,факт_операции!$D:$D,D1305,факт_операции!$I:$I,операции!$F$8)-SUMIFS(факт_операции!$L:$L,факт_операции!$D:$D,D1305,факт_операции!$I:$I,операции!$F$9)+SUMIFS(факт_операции!$L:$L,факт_операции!$D:$D,D1305,факт_операции!$I:$I,операции!$F$10)-SUMIFS(факт_операции!$L:$L,факт_операции!$D:$D,D1305,факт_операции!$I:$I,операции!$F$11))</f>
        <v>0</v>
      </c>
      <c r="J1305" s="48">
        <f>ROUND(IF(D1305="",0,IF(SUM(р_дни!$J:$J)=0,0,(SUMIFS(БЮДЖЕТ!$V:$V,БЮДЖЕТ!$P:$P,$D1305)*IF(G1305=ФИО!$Q$8,0,SUM(р_дни!$J:$J))+SUMIFS(факт_операции!$Q:$Q,факт_операции!$D:$D,$D1305)*1000)/SUM(р_дни!$J:$J)))/100,0)*100</f>
        <v>0</v>
      </c>
      <c r="K1305" s="48">
        <f>IF(D1305="",0,SUMIFS(факт_операции!$O:$O,факт_операции!$D:$D,D1305)-IF(SUMIFS(факт_операции!$Q:$Q,факт_операции!$D:$D,D1305)&lt;&gt;0,SUMIFS(факт_операции!$O:$O,факт_операции!$D:$D,D1305,факт_операции!$N:$N,операции!$H$11),0))</f>
        <v>0</v>
      </c>
      <c r="L1305" s="48">
        <f>IF(D1305="",0,SUMIFS(факт_операции!$T:$T,факт_операции!$D:$D,D1305))</f>
        <v>0</v>
      </c>
      <c r="M1305" s="86">
        <f t="shared" si="41"/>
        <v>0</v>
      </c>
      <c r="N1305" s="36"/>
      <c r="O1305" s="92"/>
      <c r="P1305" s="96"/>
    </row>
    <row r="1306" spans="1:16" x14ac:dyDescent="0.25">
      <c r="A1306" s="1"/>
      <c r="B1306" s="1"/>
      <c r="C1306" s="5">
        <f t="shared" si="42"/>
        <v>1296</v>
      </c>
      <c r="D1306" s="19" t="str">
        <f>IF(C1306&gt;MAX(БЮДЖЕТ!$C:$C),"",INDEX(БЮДЖЕТ!$P$11:$P$9415,C1306))</f>
        <v/>
      </c>
      <c r="E1306" s="22">
        <f>IF(D1306="",0,IF(COUNTIF(БЮДЖЕТ!$P:$P,D1306)=1,0,1))</f>
        <v>0</v>
      </c>
      <c r="F1306" s="19" t="str">
        <f>IF($D1306="","",INDEX(БЮДЖЕТ!$N:$N,SUMIFS(БЮДЖЕТ!$B:$B,БЮДЖЕТ!$P:$P,$D1306)))</f>
        <v/>
      </c>
      <c r="G1306" s="19" t="str">
        <f>IF($D1306="","",INDEX(БЮДЖЕТ!$X:$X,SUMIFS(БЮДЖЕТ!$B:$B,БЮДЖЕТ!$P:$P,$D1306)))</f>
        <v/>
      </c>
      <c r="H1306" s="36"/>
      <c r="I1306" s="30">
        <f>IF(D1306="",0,IF(G1306=ФИО!$Q$8,0,SUM(р_дни!$J:$J))+SUMIFS(факт_операции!$L:$L,факт_операции!$D:$D,D1306,факт_операции!$I:$I,операции!$F$8)-SUMIFS(факт_операции!$L:$L,факт_операции!$D:$D,D1306,факт_операции!$I:$I,операции!$F$9)+SUMIFS(факт_операции!$L:$L,факт_операции!$D:$D,D1306,факт_операции!$I:$I,операции!$F$10)-SUMIFS(факт_операции!$L:$L,факт_операции!$D:$D,D1306,факт_операции!$I:$I,операции!$F$11))</f>
        <v>0</v>
      </c>
      <c r="J1306" s="48">
        <f>ROUND(IF(D1306="",0,IF(SUM(р_дни!$J:$J)=0,0,(SUMIFS(БЮДЖЕТ!$V:$V,БЮДЖЕТ!$P:$P,$D1306)*IF(G1306=ФИО!$Q$8,0,SUM(р_дни!$J:$J))+SUMIFS(факт_операции!$Q:$Q,факт_операции!$D:$D,$D1306)*1000)/SUM(р_дни!$J:$J)))/100,0)*100</f>
        <v>0</v>
      </c>
      <c r="K1306" s="48">
        <f>IF(D1306="",0,SUMIFS(факт_операции!$O:$O,факт_операции!$D:$D,D1306)-IF(SUMIFS(факт_операции!$Q:$Q,факт_операции!$D:$D,D1306)&lt;&gt;0,SUMIFS(факт_операции!$O:$O,факт_операции!$D:$D,D1306,факт_операции!$N:$N,операции!$H$11),0))</f>
        <v>0</v>
      </c>
      <c r="L1306" s="48">
        <f>IF(D1306="",0,SUMIFS(факт_операции!$T:$T,факт_операции!$D:$D,D1306))</f>
        <v>0</v>
      </c>
      <c r="M1306" s="86">
        <f t="shared" si="41"/>
        <v>0</v>
      </c>
      <c r="N1306" s="36"/>
      <c r="O1306" s="92"/>
      <c r="P1306" s="96"/>
    </row>
    <row r="1307" spans="1:16" x14ac:dyDescent="0.25">
      <c r="A1307" s="1"/>
      <c r="B1307" s="1"/>
      <c r="C1307" s="5">
        <f t="shared" si="42"/>
        <v>1297</v>
      </c>
      <c r="D1307" s="19" t="str">
        <f>IF(C1307&gt;MAX(БЮДЖЕТ!$C:$C),"",INDEX(БЮДЖЕТ!$P$11:$P$9415,C1307))</f>
        <v/>
      </c>
      <c r="E1307" s="22">
        <f>IF(D1307="",0,IF(COUNTIF(БЮДЖЕТ!$P:$P,D1307)=1,0,1))</f>
        <v>0</v>
      </c>
      <c r="F1307" s="19" t="str">
        <f>IF($D1307="","",INDEX(БЮДЖЕТ!$N:$N,SUMIFS(БЮДЖЕТ!$B:$B,БЮДЖЕТ!$P:$P,$D1307)))</f>
        <v/>
      </c>
      <c r="G1307" s="19" t="str">
        <f>IF($D1307="","",INDEX(БЮДЖЕТ!$X:$X,SUMIFS(БЮДЖЕТ!$B:$B,БЮДЖЕТ!$P:$P,$D1307)))</f>
        <v/>
      </c>
      <c r="H1307" s="36"/>
      <c r="I1307" s="30">
        <f>IF(D1307="",0,IF(G1307=ФИО!$Q$8,0,SUM(р_дни!$J:$J))+SUMIFS(факт_операции!$L:$L,факт_операции!$D:$D,D1307,факт_операции!$I:$I,операции!$F$8)-SUMIFS(факт_операции!$L:$L,факт_операции!$D:$D,D1307,факт_операции!$I:$I,операции!$F$9)+SUMIFS(факт_операции!$L:$L,факт_операции!$D:$D,D1307,факт_операции!$I:$I,операции!$F$10)-SUMIFS(факт_операции!$L:$L,факт_операции!$D:$D,D1307,факт_операции!$I:$I,операции!$F$11))</f>
        <v>0</v>
      </c>
      <c r="J1307" s="48">
        <f>ROUND(IF(D1307="",0,IF(SUM(р_дни!$J:$J)=0,0,(SUMIFS(БЮДЖЕТ!$V:$V,БЮДЖЕТ!$P:$P,$D1307)*IF(G1307=ФИО!$Q$8,0,SUM(р_дни!$J:$J))+SUMIFS(факт_операции!$Q:$Q,факт_операции!$D:$D,$D1307)*1000)/SUM(р_дни!$J:$J)))/100,0)*100</f>
        <v>0</v>
      </c>
      <c r="K1307" s="48">
        <f>IF(D1307="",0,SUMIFS(факт_операции!$O:$O,факт_операции!$D:$D,D1307)-IF(SUMIFS(факт_операции!$Q:$Q,факт_операции!$D:$D,D1307)&lt;&gt;0,SUMIFS(факт_операции!$O:$O,факт_операции!$D:$D,D1307,факт_операции!$N:$N,операции!$H$11),0))</f>
        <v>0</v>
      </c>
      <c r="L1307" s="48">
        <f>IF(D1307="",0,SUMIFS(факт_операции!$T:$T,факт_операции!$D:$D,D1307))</f>
        <v>0</v>
      </c>
      <c r="M1307" s="86">
        <f t="shared" si="41"/>
        <v>0</v>
      </c>
      <c r="N1307" s="36"/>
      <c r="O1307" s="92"/>
      <c r="P1307" s="96"/>
    </row>
    <row r="1308" spans="1:16" x14ac:dyDescent="0.25">
      <c r="A1308" s="1"/>
      <c r="B1308" s="1"/>
      <c r="C1308" s="5">
        <f t="shared" si="42"/>
        <v>1298</v>
      </c>
      <c r="D1308" s="19" t="str">
        <f>IF(C1308&gt;MAX(БЮДЖЕТ!$C:$C),"",INDEX(БЮДЖЕТ!$P$11:$P$9415,C1308))</f>
        <v/>
      </c>
      <c r="E1308" s="22">
        <f>IF(D1308="",0,IF(COUNTIF(БЮДЖЕТ!$P:$P,D1308)=1,0,1))</f>
        <v>0</v>
      </c>
      <c r="F1308" s="19" t="str">
        <f>IF($D1308="","",INDEX(БЮДЖЕТ!$N:$N,SUMIFS(БЮДЖЕТ!$B:$B,БЮДЖЕТ!$P:$P,$D1308)))</f>
        <v/>
      </c>
      <c r="G1308" s="19" t="str">
        <f>IF($D1308="","",INDEX(БЮДЖЕТ!$X:$X,SUMIFS(БЮДЖЕТ!$B:$B,БЮДЖЕТ!$P:$P,$D1308)))</f>
        <v/>
      </c>
      <c r="H1308" s="36"/>
      <c r="I1308" s="30">
        <f>IF(D1308="",0,IF(G1308=ФИО!$Q$8,0,SUM(р_дни!$J:$J))+SUMIFS(факт_операции!$L:$L,факт_операции!$D:$D,D1308,факт_операции!$I:$I,операции!$F$8)-SUMIFS(факт_операции!$L:$L,факт_операции!$D:$D,D1308,факт_операции!$I:$I,операции!$F$9)+SUMIFS(факт_операции!$L:$L,факт_операции!$D:$D,D1308,факт_операции!$I:$I,операции!$F$10)-SUMIFS(факт_операции!$L:$L,факт_операции!$D:$D,D1308,факт_операции!$I:$I,операции!$F$11))</f>
        <v>0</v>
      </c>
      <c r="J1308" s="48">
        <f>ROUND(IF(D1308="",0,IF(SUM(р_дни!$J:$J)=0,0,(SUMIFS(БЮДЖЕТ!$V:$V,БЮДЖЕТ!$P:$P,$D1308)*IF(G1308=ФИО!$Q$8,0,SUM(р_дни!$J:$J))+SUMIFS(факт_операции!$Q:$Q,факт_операции!$D:$D,$D1308)*1000)/SUM(р_дни!$J:$J)))/100,0)*100</f>
        <v>0</v>
      </c>
      <c r="K1308" s="48">
        <f>IF(D1308="",0,SUMIFS(факт_операции!$O:$O,факт_операции!$D:$D,D1308)-IF(SUMIFS(факт_операции!$Q:$Q,факт_операции!$D:$D,D1308)&lt;&gt;0,SUMIFS(факт_операции!$O:$O,факт_операции!$D:$D,D1308,факт_операции!$N:$N,операции!$H$11),0))</f>
        <v>0</v>
      </c>
      <c r="L1308" s="48">
        <f>IF(D1308="",0,SUMIFS(факт_операции!$T:$T,факт_операции!$D:$D,D1308))</f>
        <v>0</v>
      </c>
      <c r="M1308" s="86">
        <f t="shared" si="41"/>
        <v>0</v>
      </c>
      <c r="N1308" s="36"/>
      <c r="O1308" s="92"/>
      <c r="P1308" s="96"/>
    </row>
    <row r="1309" spans="1:16" x14ac:dyDescent="0.25">
      <c r="A1309" s="1"/>
      <c r="B1309" s="1"/>
      <c r="C1309" s="5">
        <f t="shared" si="42"/>
        <v>1299</v>
      </c>
      <c r="D1309" s="19" t="str">
        <f>IF(C1309&gt;MAX(БЮДЖЕТ!$C:$C),"",INDEX(БЮДЖЕТ!$P$11:$P$9415,C1309))</f>
        <v/>
      </c>
      <c r="E1309" s="22">
        <f>IF(D1309="",0,IF(COUNTIF(БЮДЖЕТ!$P:$P,D1309)=1,0,1))</f>
        <v>0</v>
      </c>
      <c r="F1309" s="19" t="str">
        <f>IF($D1309="","",INDEX(БЮДЖЕТ!$N:$N,SUMIFS(БЮДЖЕТ!$B:$B,БЮДЖЕТ!$P:$P,$D1309)))</f>
        <v/>
      </c>
      <c r="G1309" s="19" t="str">
        <f>IF($D1309="","",INDEX(БЮДЖЕТ!$X:$X,SUMIFS(БЮДЖЕТ!$B:$B,БЮДЖЕТ!$P:$P,$D1309)))</f>
        <v/>
      </c>
      <c r="H1309" s="36"/>
      <c r="I1309" s="30">
        <f>IF(D1309="",0,IF(G1309=ФИО!$Q$8,0,SUM(р_дни!$J:$J))+SUMIFS(факт_операции!$L:$L,факт_операции!$D:$D,D1309,факт_операции!$I:$I,операции!$F$8)-SUMIFS(факт_операции!$L:$L,факт_операции!$D:$D,D1309,факт_операции!$I:$I,операции!$F$9)+SUMIFS(факт_операции!$L:$L,факт_операции!$D:$D,D1309,факт_операции!$I:$I,операции!$F$10)-SUMIFS(факт_операции!$L:$L,факт_операции!$D:$D,D1309,факт_операции!$I:$I,операции!$F$11))</f>
        <v>0</v>
      </c>
      <c r="J1309" s="48">
        <f>ROUND(IF(D1309="",0,IF(SUM(р_дни!$J:$J)=0,0,(SUMIFS(БЮДЖЕТ!$V:$V,БЮДЖЕТ!$P:$P,$D1309)*IF(G1309=ФИО!$Q$8,0,SUM(р_дни!$J:$J))+SUMIFS(факт_операции!$Q:$Q,факт_операции!$D:$D,$D1309)*1000)/SUM(р_дни!$J:$J)))/100,0)*100</f>
        <v>0</v>
      </c>
      <c r="K1309" s="48">
        <f>IF(D1309="",0,SUMIFS(факт_операции!$O:$O,факт_операции!$D:$D,D1309)-IF(SUMIFS(факт_операции!$Q:$Q,факт_операции!$D:$D,D1309)&lt;&gt;0,SUMIFS(факт_операции!$O:$O,факт_операции!$D:$D,D1309,факт_операции!$N:$N,операции!$H$11),0))</f>
        <v>0</v>
      </c>
      <c r="L1309" s="48">
        <f>IF(D1309="",0,SUMIFS(факт_операции!$T:$T,факт_операции!$D:$D,D1309))</f>
        <v>0</v>
      </c>
      <c r="M1309" s="86">
        <f t="shared" si="41"/>
        <v>0</v>
      </c>
      <c r="N1309" s="36"/>
      <c r="O1309" s="92"/>
      <c r="P1309" s="96"/>
    </row>
    <row r="1310" spans="1:16" x14ac:dyDescent="0.25">
      <c r="A1310" s="1"/>
      <c r="B1310" s="1"/>
      <c r="C1310" s="5">
        <f t="shared" si="42"/>
        <v>1300</v>
      </c>
      <c r="D1310" s="19" t="str">
        <f>IF(C1310&gt;MAX(БЮДЖЕТ!$C:$C),"",INDEX(БЮДЖЕТ!$P$11:$P$9415,C1310))</f>
        <v/>
      </c>
      <c r="E1310" s="22">
        <f>IF(D1310="",0,IF(COUNTIF(БЮДЖЕТ!$P:$P,D1310)=1,0,1))</f>
        <v>0</v>
      </c>
      <c r="F1310" s="19" t="str">
        <f>IF($D1310="","",INDEX(БЮДЖЕТ!$N:$N,SUMIFS(БЮДЖЕТ!$B:$B,БЮДЖЕТ!$P:$P,$D1310)))</f>
        <v/>
      </c>
      <c r="G1310" s="19" t="str">
        <f>IF($D1310="","",INDEX(БЮДЖЕТ!$X:$X,SUMIFS(БЮДЖЕТ!$B:$B,БЮДЖЕТ!$P:$P,$D1310)))</f>
        <v/>
      </c>
      <c r="H1310" s="36"/>
      <c r="I1310" s="30">
        <f>IF(D1310="",0,IF(G1310=ФИО!$Q$8,0,SUM(р_дни!$J:$J))+SUMIFS(факт_операции!$L:$L,факт_операции!$D:$D,D1310,факт_операции!$I:$I,операции!$F$8)-SUMIFS(факт_операции!$L:$L,факт_операции!$D:$D,D1310,факт_операции!$I:$I,операции!$F$9)+SUMIFS(факт_операции!$L:$L,факт_операции!$D:$D,D1310,факт_операции!$I:$I,операции!$F$10)-SUMIFS(факт_операции!$L:$L,факт_операции!$D:$D,D1310,факт_операции!$I:$I,операции!$F$11))</f>
        <v>0</v>
      </c>
      <c r="J1310" s="48">
        <f>ROUND(IF(D1310="",0,IF(SUM(р_дни!$J:$J)=0,0,(SUMIFS(БЮДЖЕТ!$V:$V,БЮДЖЕТ!$P:$P,$D1310)*IF(G1310=ФИО!$Q$8,0,SUM(р_дни!$J:$J))+SUMIFS(факт_операции!$Q:$Q,факт_операции!$D:$D,$D1310)*1000)/SUM(р_дни!$J:$J)))/100,0)*100</f>
        <v>0</v>
      </c>
      <c r="K1310" s="48">
        <f>IF(D1310="",0,SUMIFS(факт_операции!$O:$O,факт_операции!$D:$D,D1310)-IF(SUMIFS(факт_операции!$Q:$Q,факт_операции!$D:$D,D1310)&lt;&gt;0,SUMIFS(факт_операции!$O:$O,факт_операции!$D:$D,D1310,факт_операции!$N:$N,операции!$H$11),0))</f>
        <v>0</v>
      </c>
      <c r="L1310" s="48">
        <f>IF(D1310="",0,SUMIFS(факт_операции!$T:$T,факт_операции!$D:$D,D1310))</f>
        <v>0</v>
      </c>
      <c r="M1310" s="86">
        <f t="shared" si="41"/>
        <v>0</v>
      </c>
      <c r="N1310" s="36"/>
      <c r="O1310" s="92"/>
      <c r="P1310" s="96"/>
    </row>
    <row r="1311" spans="1:16" x14ac:dyDescent="0.25">
      <c r="A1311" s="1"/>
      <c r="B1311" s="1"/>
      <c r="C1311" s="5">
        <f t="shared" si="42"/>
        <v>1301</v>
      </c>
      <c r="D1311" s="19" t="str">
        <f>IF(C1311&gt;MAX(БЮДЖЕТ!$C:$C),"",INDEX(БЮДЖЕТ!$P$11:$P$9415,C1311))</f>
        <v/>
      </c>
      <c r="E1311" s="22">
        <f>IF(D1311="",0,IF(COUNTIF(БЮДЖЕТ!$P:$P,D1311)=1,0,1))</f>
        <v>0</v>
      </c>
      <c r="F1311" s="19" t="str">
        <f>IF($D1311="","",INDEX(БЮДЖЕТ!$N:$N,SUMIFS(БЮДЖЕТ!$B:$B,БЮДЖЕТ!$P:$P,$D1311)))</f>
        <v/>
      </c>
      <c r="G1311" s="19" t="str">
        <f>IF($D1311="","",INDEX(БЮДЖЕТ!$X:$X,SUMIFS(БЮДЖЕТ!$B:$B,БЮДЖЕТ!$P:$P,$D1311)))</f>
        <v/>
      </c>
      <c r="H1311" s="36"/>
      <c r="I1311" s="30">
        <f>IF(D1311="",0,IF(G1311=ФИО!$Q$8,0,SUM(р_дни!$J:$J))+SUMIFS(факт_операции!$L:$L,факт_операции!$D:$D,D1311,факт_операции!$I:$I,операции!$F$8)-SUMIFS(факт_операции!$L:$L,факт_операции!$D:$D,D1311,факт_операции!$I:$I,операции!$F$9)+SUMIFS(факт_операции!$L:$L,факт_операции!$D:$D,D1311,факт_операции!$I:$I,операции!$F$10)-SUMIFS(факт_операции!$L:$L,факт_операции!$D:$D,D1311,факт_операции!$I:$I,операции!$F$11))</f>
        <v>0</v>
      </c>
      <c r="J1311" s="48">
        <f>ROUND(IF(D1311="",0,IF(SUM(р_дни!$J:$J)=0,0,(SUMIFS(БЮДЖЕТ!$V:$V,БЮДЖЕТ!$P:$P,$D1311)*IF(G1311=ФИО!$Q$8,0,SUM(р_дни!$J:$J))+SUMIFS(факт_операции!$Q:$Q,факт_операции!$D:$D,$D1311)*1000)/SUM(р_дни!$J:$J)))/100,0)*100</f>
        <v>0</v>
      </c>
      <c r="K1311" s="48">
        <f>IF(D1311="",0,SUMIFS(факт_операции!$O:$O,факт_операции!$D:$D,D1311)-IF(SUMIFS(факт_операции!$Q:$Q,факт_операции!$D:$D,D1311)&lt;&gt;0,SUMIFS(факт_операции!$O:$O,факт_операции!$D:$D,D1311,факт_операции!$N:$N,операции!$H$11),0))</f>
        <v>0</v>
      </c>
      <c r="L1311" s="48">
        <f>IF(D1311="",0,SUMIFS(факт_операции!$T:$T,факт_операции!$D:$D,D1311))</f>
        <v>0</v>
      </c>
      <c r="M1311" s="86">
        <f t="shared" si="41"/>
        <v>0</v>
      </c>
      <c r="N1311" s="36"/>
      <c r="O1311" s="92"/>
      <c r="P1311" s="96"/>
    </row>
    <row r="1312" spans="1:16" x14ac:dyDescent="0.25">
      <c r="A1312" s="1"/>
      <c r="B1312" s="1"/>
      <c r="C1312" s="5">
        <f t="shared" si="42"/>
        <v>1302</v>
      </c>
      <c r="D1312" s="19" t="str">
        <f>IF(C1312&gt;MAX(БЮДЖЕТ!$C:$C),"",INDEX(БЮДЖЕТ!$P$11:$P$9415,C1312))</f>
        <v/>
      </c>
      <c r="E1312" s="22">
        <f>IF(D1312="",0,IF(COUNTIF(БЮДЖЕТ!$P:$P,D1312)=1,0,1))</f>
        <v>0</v>
      </c>
      <c r="F1312" s="19" t="str">
        <f>IF($D1312="","",INDEX(БЮДЖЕТ!$N:$N,SUMIFS(БЮДЖЕТ!$B:$B,БЮДЖЕТ!$P:$P,$D1312)))</f>
        <v/>
      </c>
      <c r="G1312" s="19" t="str">
        <f>IF($D1312="","",INDEX(БЮДЖЕТ!$X:$X,SUMIFS(БЮДЖЕТ!$B:$B,БЮДЖЕТ!$P:$P,$D1312)))</f>
        <v/>
      </c>
      <c r="H1312" s="36"/>
      <c r="I1312" s="30">
        <f>IF(D1312="",0,IF(G1312=ФИО!$Q$8,0,SUM(р_дни!$J:$J))+SUMIFS(факт_операции!$L:$L,факт_операции!$D:$D,D1312,факт_операции!$I:$I,операции!$F$8)-SUMIFS(факт_операции!$L:$L,факт_операции!$D:$D,D1312,факт_операции!$I:$I,операции!$F$9)+SUMIFS(факт_операции!$L:$L,факт_операции!$D:$D,D1312,факт_операции!$I:$I,операции!$F$10)-SUMIFS(факт_операции!$L:$L,факт_операции!$D:$D,D1312,факт_операции!$I:$I,операции!$F$11))</f>
        <v>0</v>
      </c>
      <c r="J1312" s="48">
        <f>ROUND(IF(D1312="",0,IF(SUM(р_дни!$J:$J)=0,0,(SUMIFS(БЮДЖЕТ!$V:$V,БЮДЖЕТ!$P:$P,$D1312)*IF(G1312=ФИО!$Q$8,0,SUM(р_дни!$J:$J))+SUMIFS(факт_операции!$Q:$Q,факт_операции!$D:$D,$D1312)*1000)/SUM(р_дни!$J:$J)))/100,0)*100</f>
        <v>0</v>
      </c>
      <c r="K1312" s="48">
        <f>IF(D1312="",0,SUMIFS(факт_операции!$O:$O,факт_операции!$D:$D,D1312)-IF(SUMIFS(факт_операции!$Q:$Q,факт_операции!$D:$D,D1312)&lt;&gt;0,SUMIFS(факт_операции!$O:$O,факт_операции!$D:$D,D1312,факт_операции!$N:$N,операции!$H$11),0))</f>
        <v>0</v>
      </c>
      <c r="L1312" s="48">
        <f>IF(D1312="",0,SUMIFS(факт_операции!$T:$T,факт_операции!$D:$D,D1312))</f>
        <v>0</v>
      </c>
      <c r="M1312" s="86">
        <f t="shared" si="41"/>
        <v>0</v>
      </c>
      <c r="N1312" s="36"/>
      <c r="O1312" s="92"/>
      <c r="P1312" s="96"/>
    </row>
    <row r="1313" spans="1:16" x14ac:dyDescent="0.25">
      <c r="A1313" s="1"/>
      <c r="B1313" s="1"/>
      <c r="C1313" s="5">
        <f t="shared" si="42"/>
        <v>1303</v>
      </c>
      <c r="D1313" s="19" t="str">
        <f>IF(C1313&gt;MAX(БЮДЖЕТ!$C:$C),"",INDEX(БЮДЖЕТ!$P$11:$P$9415,C1313))</f>
        <v/>
      </c>
      <c r="E1313" s="22">
        <f>IF(D1313="",0,IF(COUNTIF(БЮДЖЕТ!$P:$P,D1313)=1,0,1))</f>
        <v>0</v>
      </c>
      <c r="F1313" s="19" t="str">
        <f>IF($D1313="","",INDEX(БЮДЖЕТ!$N:$N,SUMIFS(БЮДЖЕТ!$B:$B,БЮДЖЕТ!$P:$P,$D1313)))</f>
        <v/>
      </c>
      <c r="G1313" s="19" t="str">
        <f>IF($D1313="","",INDEX(БЮДЖЕТ!$X:$X,SUMIFS(БЮДЖЕТ!$B:$B,БЮДЖЕТ!$P:$P,$D1313)))</f>
        <v/>
      </c>
      <c r="H1313" s="36"/>
      <c r="I1313" s="30">
        <f>IF(D1313="",0,IF(G1313=ФИО!$Q$8,0,SUM(р_дни!$J:$J))+SUMIFS(факт_операции!$L:$L,факт_операции!$D:$D,D1313,факт_операции!$I:$I,операции!$F$8)-SUMIFS(факт_операции!$L:$L,факт_операции!$D:$D,D1313,факт_операции!$I:$I,операции!$F$9)+SUMIFS(факт_операции!$L:$L,факт_операции!$D:$D,D1313,факт_операции!$I:$I,операции!$F$10)-SUMIFS(факт_операции!$L:$L,факт_операции!$D:$D,D1313,факт_операции!$I:$I,операции!$F$11))</f>
        <v>0</v>
      </c>
      <c r="J1313" s="48">
        <f>ROUND(IF(D1313="",0,IF(SUM(р_дни!$J:$J)=0,0,(SUMIFS(БЮДЖЕТ!$V:$V,БЮДЖЕТ!$P:$P,$D1313)*IF(G1313=ФИО!$Q$8,0,SUM(р_дни!$J:$J))+SUMIFS(факт_операции!$Q:$Q,факт_операции!$D:$D,$D1313)*1000)/SUM(р_дни!$J:$J)))/100,0)*100</f>
        <v>0</v>
      </c>
      <c r="K1313" s="48">
        <f>IF(D1313="",0,SUMIFS(факт_операции!$O:$O,факт_операции!$D:$D,D1313)-IF(SUMIFS(факт_операции!$Q:$Q,факт_операции!$D:$D,D1313)&lt;&gt;0,SUMIFS(факт_операции!$O:$O,факт_операции!$D:$D,D1313,факт_операции!$N:$N,операции!$H$11),0))</f>
        <v>0</v>
      </c>
      <c r="L1313" s="48">
        <f>IF(D1313="",0,SUMIFS(факт_операции!$T:$T,факт_операции!$D:$D,D1313))</f>
        <v>0</v>
      </c>
      <c r="M1313" s="86">
        <f t="shared" si="41"/>
        <v>0</v>
      </c>
      <c r="N1313" s="36"/>
      <c r="O1313" s="92"/>
      <c r="P1313" s="96"/>
    </row>
    <row r="1314" spans="1:16" x14ac:dyDescent="0.25">
      <c r="A1314" s="1"/>
      <c r="B1314" s="1"/>
      <c r="C1314" s="5">
        <f t="shared" si="42"/>
        <v>1304</v>
      </c>
      <c r="D1314" s="19" t="str">
        <f>IF(C1314&gt;MAX(БЮДЖЕТ!$C:$C),"",INDEX(БЮДЖЕТ!$P$11:$P$9415,C1314))</f>
        <v/>
      </c>
      <c r="E1314" s="22">
        <f>IF(D1314="",0,IF(COUNTIF(БЮДЖЕТ!$P:$P,D1314)=1,0,1))</f>
        <v>0</v>
      </c>
      <c r="F1314" s="19" t="str">
        <f>IF($D1314="","",INDEX(БЮДЖЕТ!$N:$N,SUMIFS(БЮДЖЕТ!$B:$B,БЮДЖЕТ!$P:$P,$D1314)))</f>
        <v/>
      </c>
      <c r="G1314" s="19" t="str">
        <f>IF($D1314="","",INDEX(БЮДЖЕТ!$X:$X,SUMIFS(БЮДЖЕТ!$B:$B,БЮДЖЕТ!$P:$P,$D1314)))</f>
        <v/>
      </c>
      <c r="H1314" s="36"/>
      <c r="I1314" s="30">
        <f>IF(D1314="",0,IF(G1314=ФИО!$Q$8,0,SUM(р_дни!$J:$J))+SUMIFS(факт_операции!$L:$L,факт_операции!$D:$D,D1314,факт_операции!$I:$I,операции!$F$8)-SUMIFS(факт_операции!$L:$L,факт_операции!$D:$D,D1314,факт_операции!$I:$I,операции!$F$9)+SUMIFS(факт_операции!$L:$L,факт_операции!$D:$D,D1314,факт_операции!$I:$I,операции!$F$10)-SUMIFS(факт_операции!$L:$L,факт_операции!$D:$D,D1314,факт_операции!$I:$I,операции!$F$11))</f>
        <v>0</v>
      </c>
      <c r="J1314" s="48">
        <f>ROUND(IF(D1314="",0,IF(SUM(р_дни!$J:$J)=0,0,(SUMIFS(БЮДЖЕТ!$V:$V,БЮДЖЕТ!$P:$P,$D1314)*IF(G1314=ФИО!$Q$8,0,SUM(р_дни!$J:$J))+SUMIFS(факт_операции!$Q:$Q,факт_операции!$D:$D,$D1314)*1000)/SUM(р_дни!$J:$J)))/100,0)*100</f>
        <v>0</v>
      </c>
      <c r="K1314" s="48">
        <f>IF(D1314="",0,SUMIFS(факт_операции!$O:$O,факт_операции!$D:$D,D1314)-IF(SUMIFS(факт_операции!$Q:$Q,факт_операции!$D:$D,D1314)&lt;&gt;0,SUMIFS(факт_операции!$O:$O,факт_операции!$D:$D,D1314,факт_операции!$N:$N,операции!$H$11),0))</f>
        <v>0</v>
      </c>
      <c r="L1314" s="48">
        <f>IF(D1314="",0,SUMIFS(факт_операции!$T:$T,факт_операции!$D:$D,D1314))</f>
        <v>0</v>
      </c>
      <c r="M1314" s="86">
        <f t="shared" si="41"/>
        <v>0</v>
      </c>
      <c r="N1314" s="36"/>
      <c r="O1314" s="92"/>
      <c r="P1314" s="96"/>
    </row>
    <row r="1315" spans="1:16" x14ac:dyDescent="0.25">
      <c r="A1315" s="1"/>
      <c r="B1315" s="1"/>
      <c r="C1315" s="5">
        <f t="shared" si="42"/>
        <v>1305</v>
      </c>
      <c r="D1315" s="19" t="str">
        <f>IF(C1315&gt;MAX(БЮДЖЕТ!$C:$C),"",INDEX(БЮДЖЕТ!$P$11:$P$9415,C1315))</f>
        <v/>
      </c>
      <c r="E1315" s="22">
        <f>IF(D1315="",0,IF(COUNTIF(БЮДЖЕТ!$P:$P,D1315)=1,0,1))</f>
        <v>0</v>
      </c>
      <c r="F1315" s="19" t="str">
        <f>IF($D1315="","",INDEX(БЮДЖЕТ!$N:$N,SUMIFS(БЮДЖЕТ!$B:$B,БЮДЖЕТ!$P:$P,$D1315)))</f>
        <v/>
      </c>
      <c r="G1315" s="19" t="str">
        <f>IF($D1315="","",INDEX(БЮДЖЕТ!$X:$X,SUMIFS(БЮДЖЕТ!$B:$B,БЮДЖЕТ!$P:$P,$D1315)))</f>
        <v/>
      </c>
      <c r="H1315" s="36"/>
      <c r="I1315" s="30">
        <f>IF(D1315="",0,IF(G1315=ФИО!$Q$8,0,SUM(р_дни!$J:$J))+SUMIFS(факт_операции!$L:$L,факт_операции!$D:$D,D1315,факт_операции!$I:$I,операции!$F$8)-SUMIFS(факт_операции!$L:$L,факт_операции!$D:$D,D1315,факт_операции!$I:$I,операции!$F$9)+SUMIFS(факт_операции!$L:$L,факт_операции!$D:$D,D1315,факт_операции!$I:$I,операции!$F$10)-SUMIFS(факт_операции!$L:$L,факт_операции!$D:$D,D1315,факт_операции!$I:$I,операции!$F$11))</f>
        <v>0</v>
      </c>
      <c r="J1315" s="48">
        <f>ROUND(IF(D1315="",0,IF(SUM(р_дни!$J:$J)=0,0,(SUMIFS(БЮДЖЕТ!$V:$V,БЮДЖЕТ!$P:$P,$D1315)*IF(G1315=ФИО!$Q$8,0,SUM(р_дни!$J:$J))+SUMIFS(факт_операции!$Q:$Q,факт_операции!$D:$D,$D1315)*1000)/SUM(р_дни!$J:$J)))/100,0)*100</f>
        <v>0</v>
      </c>
      <c r="K1315" s="48">
        <f>IF(D1315="",0,SUMIFS(факт_операции!$O:$O,факт_операции!$D:$D,D1315)-IF(SUMIFS(факт_операции!$Q:$Q,факт_операции!$D:$D,D1315)&lt;&gt;0,SUMIFS(факт_операции!$O:$O,факт_операции!$D:$D,D1315,факт_операции!$N:$N,операции!$H$11),0))</f>
        <v>0</v>
      </c>
      <c r="L1315" s="48">
        <f>IF(D1315="",0,SUMIFS(факт_операции!$T:$T,факт_операции!$D:$D,D1315))</f>
        <v>0</v>
      </c>
      <c r="M1315" s="86">
        <f t="shared" si="41"/>
        <v>0</v>
      </c>
      <c r="N1315" s="36"/>
      <c r="O1315" s="92"/>
      <c r="P1315" s="96"/>
    </row>
    <row r="1316" spans="1:16" x14ac:dyDescent="0.25">
      <c r="A1316" s="1"/>
      <c r="B1316" s="1"/>
      <c r="C1316" s="5">
        <f t="shared" si="42"/>
        <v>1306</v>
      </c>
      <c r="D1316" s="19" t="str">
        <f>IF(C1316&gt;MAX(БЮДЖЕТ!$C:$C),"",INDEX(БЮДЖЕТ!$P$11:$P$9415,C1316))</f>
        <v/>
      </c>
      <c r="E1316" s="22">
        <f>IF(D1316="",0,IF(COUNTIF(БЮДЖЕТ!$P:$P,D1316)=1,0,1))</f>
        <v>0</v>
      </c>
      <c r="F1316" s="19" t="str">
        <f>IF($D1316="","",INDEX(БЮДЖЕТ!$N:$N,SUMIFS(БЮДЖЕТ!$B:$B,БЮДЖЕТ!$P:$P,$D1316)))</f>
        <v/>
      </c>
      <c r="G1316" s="19" t="str">
        <f>IF($D1316="","",INDEX(БЮДЖЕТ!$X:$X,SUMIFS(БЮДЖЕТ!$B:$B,БЮДЖЕТ!$P:$P,$D1316)))</f>
        <v/>
      </c>
      <c r="H1316" s="36"/>
      <c r="I1316" s="30">
        <f>IF(D1316="",0,IF(G1316=ФИО!$Q$8,0,SUM(р_дни!$J:$J))+SUMIFS(факт_операции!$L:$L,факт_операции!$D:$D,D1316,факт_операции!$I:$I,операции!$F$8)-SUMIFS(факт_операции!$L:$L,факт_операции!$D:$D,D1316,факт_операции!$I:$I,операции!$F$9)+SUMIFS(факт_операции!$L:$L,факт_операции!$D:$D,D1316,факт_операции!$I:$I,операции!$F$10)-SUMIFS(факт_операции!$L:$L,факт_операции!$D:$D,D1316,факт_операции!$I:$I,операции!$F$11))</f>
        <v>0</v>
      </c>
      <c r="J1316" s="48">
        <f>ROUND(IF(D1316="",0,IF(SUM(р_дни!$J:$J)=0,0,(SUMIFS(БЮДЖЕТ!$V:$V,БЮДЖЕТ!$P:$P,$D1316)*IF(G1316=ФИО!$Q$8,0,SUM(р_дни!$J:$J))+SUMIFS(факт_операции!$Q:$Q,факт_операции!$D:$D,$D1316)*1000)/SUM(р_дни!$J:$J)))/100,0)*100</f>
        <v>0</v>
      </c>
      <c r="K1316" s="48">
        <f>IF(D1316="",0,SUMIFS(факт_операции!$O:$O,факт_операции!$D:$D,D1316)-IF(SUMIFS(факт_операции!$Q:$Q,факт_операции!$D:$D,D1316)&lt;&gt;0,SUMIFS(факт_операции!$O:$O,факт_операции!$D:$D,D1316,факт_операции!$N:$N,операции!$H$11),0))</f>
        <v>0</v>
      </c>
      <c r="L1316" s="48">
        <f>IF(D1316="",0,SUMIFS(факт_операции!$T:$T,факт_операции!$D:$D,D1316))</f>
        <v>0</v>
      </c>
      <c r="M1316" s="86">
        <f t="shared" si="41"/>
        <v>0</v>
      </c>
      <c r="N1316" s="36"/>
      <c r="O1316" s="92"/>
      <c r="P1316" s="96"/>
    </row>
    <row r="1317" spans="1:16" x14ac:dyDescent="0.25">
      <c r="A1317" s="1"/>
      <c r="B1317" s="1"/>
      <c r="C1317" s="5">
        <f t="shared" si="42"/>
        <v>1307</v>
      </c>
      <c r="D1317" s="19" t="str">
        <f>IF(C1317&gt;MAX(БЮДЖЕТ!$C:$C),"",INDEX(БЮДЖЕТ!$P$11:$P$9415,C1317))</f>
        <v/>
      </c>
      <c r="E1317" s="22">
        <f>IF(D1317="",0,IF(COUNTIF(БЮДЖЕТ!$P:$P,D1317)=1,0,1))</f>
        <v>0</v>
      </c>
      <c r="F1317" s="19" t="str">
        <f>IF($D1317="","",INDEX(БЮДЖЕТ!$N:$N,SUMIFS(БЮДЖЕТ!$B:$B,БЮДЖЕТ!$P:$P,$D1317)))</f>
        <v/>
      </c>
      <c r="G1317" s="19" t="str">
        <f>IF($D1317="","",INDEX(БЮДЖЕТ!$X:$X,SUMIFS(БЮДЖЕТ!$B:$B,БЮДЖЕТ!$P:$P,$D1317)))</f>
        <v/>
      </c>
      <c r="H1317" s="36"/>
      <c r="I1317" s="30">
        <f>IF(D1317="",0,IF(G1317=ФИО!$Q$8,0,SUM(р_дни!$J:$J))+SUMIFS(факт_операции!$L:$L,факт_операции!$D:$D,D1317,факт_операции!$I:$I,операции!$F$8)-SUMIFS(факт_операции!$L:$L,факт_операции!$D:$D,D1317,факт_операции!$I:$I,операции!$F$9)+SUMIFS(факт_операции!$L:$L,факт_операции!$D:$D,D1317,факт_операции!$I:$I,операции!$F$10)-SUMIFS(факт_операции!$L:$L,факт_операции!$D:$D,D1317,факт_операции!$I:$I,операции!$F$11))</f>
        <v>0</v>
      </c>
      <c r="J1317" s="48">
        <f>ROUND(IF(D1317="",0,IF(SUM(р_дни!$J:$J)=0,0,(SUMIFS(БЮДЖЕТ!$V:$V,БЮДЖЕТ!$P:$P,$D1317)*IF(G1317=ФИО!$Q$8,0,SUM(р_дни!$J:$J))+SUMIFS(факт_операции!$Q:$Q,факт_операции!$D:$D,$D1317)*1000)/SUM(р_дни!$J:$J)))/100,0)*100</f>
        <v>0</v>
      </c>
      <c r="K1317" s="48">
        <f>IF(D1317="",0,SUMIFS(факт_операции!$O:$O,факт_операции!$D:$D,D1317)-IF(SUMIFS(факт_операции!$Q:$Q,факт_операции!$D:$D,D1317)&lt;&gt;0,SUMIFS(факт_операции!$O:$O,факт_операции!$D:$D,D1317,факт_операции!$N:$N,операции!$H$11),0))</f>
        <v>0</v>
      </c>
      <c r="L1317" s="48">
        <f>IF(D1317="",0,SUMIFS(факт_операции!$T:$T,факт_операции!$D:$D,D1317))</f>
        <v>0</v>
      </c>
      <c r="M1317" s="86">
        <f t="shared" si="41"/>
        <v>0</v>
      </c>
      <c r="N1317" s="36"/>
      <c r="O1317" s="92"/>
      <c r="P1317" s="96"/>
    </row>
    <row r="1318" spans="1:16" x14ac:dyDescent="0.25">
      <c r="A1318" s="1"/>
      <c r="B1318" s="1"/>
      <c r="C1318" s="5">
        <f t="shared" si="42"/>
        <v>1308</v>
      </c>
      <c r="D1318" s="19" t="str">
        <f>IF(C1318&gt;MAX(БЮДЖЕТ!$C:$C),"",INDEX(БЮДЖЕТ!$P$11:$P$9415,C1318))</f>
        <v/>
      </c>
      <c r="E1318" s="22">
        <f>IF(D1318="",0,IF(COUNTIF(БЮДЖЕТ!$P:$P,D1318)=1,0,1))</f>
        <v>0</v>
      </c>
      <c r="F1318" s="19" t="str">
        <f>IF($D1318="","",INDEX(БЮДЖЕТ!$N:$N,SUMIFS(БЮДЖЕТ!$B:$B,БЮДЖЕТ!$P:$P,$D1318)))</f>
        <v/>
      </c>
      <c r="G1318" s="19" t="str">
        <f>IF($D1318="","",INDEX(БЮДЖЕТ!$X:$X,SUMIFS(БЮДЖЕТ!$B:$B,БЮДЖЕТ!$P:$P,$D1318)))</f>
        <v/>
      </c>
      <c r="H1318" s="36"/>
      <c r="I1318" s="30">
        <f>IF(D1318="",0,IF(G1318=ФИО!$Q$8,0,SUM(р_дни!$J:$J))+SUMIFS(факт_операции!$L:$L,факт_операции!$D:$D,D1318,факт_операции!$I:$I,операции!$F$8)-SUMIFS(факт_операции!$L:$L,факт_операции!$D:$D,D1318,факт_операции!$I:$I,операции!$F$9)+SUMIFS(факт_операции!$L:$L,факт_операции!$D:$D,D1318,факт_операции!$I:$I,операции!$F$10)-SUMIFS(факт_операции!$L:$L,факт_операции!$D:$D,D1318,факт_операции!$I:$I,операции!$F$11))</f>
        <v>0</v>
      </c>
      <c r="J1318" s="48">
        <f>ROUND(IF(D1318="",0,IF(SUM(р_дни!$J:$J)=0,0,(SUMIFS(БЮДЖЕТ!$V:$V,БЮДЖЕТ!$P:$P,$D1318)*IF(G1318=ФИО!$Q$8,0,SUM(р_дни!$J:$J))+SUMIFS(факт_операции!$Q:$Q,факт_операции!$D:$D,$D1318)*1000)/SUM(р_дни!$J:$J)))/100,0)*100</f>
        <v>0</v>
      </c>
      <c r="K1318" s="48">
        <f>IF(D1318="",0,SUMIFS(факт_операции!$O:$O,факт_операции!$D:$D,D1318)-IF(SUMIFS(факт_операции!$Q:$Q,факт_операции!$D:$D,D1318)&lt;&gt;0,SUMIFS(факт_операции!$O:$O,факт_операции!$D:$D,D1318,факт_операции!$N:$N,операции!$H$11),0))</f>
        <v>0</v>
      </c>
      <c r="L1318" s="48">
        <f>IF(D1318="",0,SUMIFS(факт_операции!$T:$T,факт_операции!$D:$D,D1318))</f>
        <v>0</v>
      </c>
      <c r="M1318" s="86">
        <f t="shared" si="41"/>
        <v>0</v>
      </c>
      <c r="N1318" s="36"/>
      <c r="O1318" s="92"/>
      <c r="P1318" s="96"/>
    </row>
    <row r="1319" spans="1:16" x14ac:dyDescent="0.25">
      <c r="A1319" s="1"/>
      <c r="B1319" s="1"/>
      <c r="C1319" s="5">
        <f t="shared" si="42"/>
        <v>1309</v>
      </c>
      <c r="D1319" s="19" t="str">
        <f>IF(C1319&gt;MAX(БЮДЖЕТ!$C:$C),"",INDEX(БЮДЖЕТ!$P$11:$P$9415,C1319))</f>
        <v/>
      </c>
      <c r="E1319" s="22">
        <f>IF(D1319="",0,IF(COUNTIF(БЮДЖЕТ!$P:$P,D1319)=1,0,1))</f>
        <v>0</v>
      </c>
      <c r="F1319" s="19" t="str">
        <f>IF($D1319="","",INDEX(БЮДЖЕТ!$N:$N,SUMIFS(БЮДЖЕТ!$B:$B,БЮДЖЕТ!$P:$P,$D1319)))</f>
        <v/>
      </c>
      <c r="G1319" s="19" t="str">
        <f>IF($D1319="","",INDEX(БЮДЖЕТ!$X:$X,SUMIFS(БЮДЖЕТ!$B:$B,БЮДЖЕТ!$P:$P,$D1319)))</f>
        <v/>
      </c>
      <c r="H1319" s="36"/>
      <c r="I1319" s="30">
        <f>IF(D1319="",0,IF(G1319=ФИО!$Q$8,0,SUM(р_дни!$J:$J))+SUMIFS(факт_операции!$L:$L,факт_операции!$D:$D,D1319,факт_операции!$I:$I,операции!$F$8)-SUMIFS(факт_операции!$L:$L,факт_операции!$D:$D,D1319,факт_операции!$I:$I,операции!$F$9)+SUMIFS(факт_операции!$L:$L,факт_операции!$D:$D,D1319,факт_операции!$I:$I,операции!$F$10)-SUMIFS(факт_операции!$L:$L,факт_операции!$D:$D,D1319,факт_операции!$I:$I,операции!$F$11))</f>
        <v>0</v>
      </c>
      <c r="J1319" s="48">
        <f>ROUND(IF(D1319="",0,IF(SUM(р_дни!$J:$J)=0,0,(SUMIFS(БЮДЖЕТ!$V:$V,БЮДЖЕТ!$P:$P,$D1319)*IF(G1319=ФИО!$Q$8,0,SUM(р_дни!$J:$J))+SUMIFS(факт_операции!$Q:$Q,факт_операции!$D:$D,$D1319)*1000)/SUM(р_дни!$J:$J)))/100,0)*100</f>
        <v>0</v>
      </c>
      <c r="K1319" s="48">
        <f>IF(D1319="",0,SUMIFS(факт_операции!$O:$O,факт_операции!$D:$D,D1319)-IF(SUMIFS(факт_операции!$Q:$Q,факт_операции!$D:$D,D1319)&lt;&gt;0,SUMIFS(факт_операции!$O:$O,факт_операции!$D:$D,D1319,факт_операции!$N:$N,операции!$H$11),0))</f>
        <v>0</v>
      </c>
      <c r="L1319" s="48">
        <f>IF(D1319="",0,SUMIFS(факт_операции!$T:$T,факт_операции!$D:$D,D1319))</f>
        <v>0</v>
      </c>
      <c r="M1319" s="86">
        <f t="shared" si="41"/>
        <v>0</v>
      </c>
      <c r="N1319" s="36"/>
      <c r="O1319" s="92"/>
      <c r="P1319" s="96"/>
    </row>
    <row r="1320" spans="1:16" x14ac:dyDescent="0.25">
      <c r="A1320" s="1"/>
      <c r="B1320" s="1"/>
      <c r="C1320" s="5">
        <f t="shared" si="42"/>
        <v>1310</v>
      </c>
      <c r="D1320" s="19" t="str">
        <f>IF(C1320&gt;MAX(БЮДЖЕТ!$C:$C),"",INDEX(БЮДЖЕТ!$P$11:$P$9415,C1320))</f>
        <v/>
      </c>
      <c r="E1320" s="22">
        <f>IF(D1320="",0,IF(COUNTIF(БЮДЖЕТ!$P:$P,D1320)=1,0,1))</f>
        <v>0</v>
      </c>
      <c r="F1320" s="19" t="str">
        <f>IF($D1320="","",INDEX(БЮДЖЕТ!$N:$N,SUMIFS(БЮДЖЕТ!$B:$B,БЮДЖЕТ!$P:$P,$D1320)))</f>
        <v/>
      </c>
      <c r="G1320" s="19" t="str">
        <f>IF($D1320="","",INDEX(БЮДЖЕТ!$X:$X,SUMIFS(БЮДЖЕТ!$B:$B,БЮДЖЕТ!$P:$P,$D1320)))</f>
        <v/>
      </c>
      <c r="H1320" s="36"/>
      <c r="I1320" s="30">
        <f>IF(D1320="",0,IF(G1320=ФИО!$Q$8,0,SUM(р_дни!$J:$J))+SUMIFS(факт_операции!$L:$L,факт_операции!$D:$D,D1320,факт_операции!$I:$I,операции!$F$8)-SUMIFS(факт_операции!$L:$L,факт_операции!$D:$D,D1320,факт_операции!$I:$I,операции!$F$9)+SUMIFS(факт_операции!$L:$L,факт_операции!$D:$D,D1320,факт_операции!$I:$I,операции!$F$10)-SUMIFS(факт_операции!$L:$L,факт_операции!$D:$D,D1320,факт_операции!$I:$I,операции!$F$11))</f>
        <v>0</v>
      </c>
      <c r="J1320" s="48">
        <f>ROUND(IF(D1320="",0,IF(SUM(р_дни!$J:$J)=0,0,(SUMIFS(БЮДЖЕТ!$V:$V,БЮДЖЕТ!$P:$P,$D1320)*IF(G1320=ФИО!$Q$8,0,SUM(р_дни!$J:$J))+SUMIFS(факт_операции!$Q:$Q,факт_операции!$D:$D,$D1320)*1000)/SUM(р_дни!$J:$J)))/100,0)*100</f>
        <v>0</v>
      </c>
      <c r="K1320" s="48">
        <f>IF(D1320="",0,SUMIFS(факт_операции!$O:$O,факт_операции!$D:$D,D1320)-IF(SUMIFS(факт_операции!$Q:$Q,факт_операции!$D:$D,D1320)&lt;&gt;0,SUMIFS(факт_операции!$O:$O,факт_операции!$D:$D,D1320,факт_операции!$N:$N,операции!$H$11),0))</f>
        <v>0</v>
      </c>
      <c r="L1320" s="48">
        <f>IF(D1320="",0,SUMIFS(факт_операции!$T:$T,факт_операции!$D:$D,D1320))</f>
        <v>0</v>
      </c>
      <c r="M1320" s="86">
        <f t="shared" si="41"/>
        <v>0</v>
      </c>
      <c r="N1320" s="36"/>
      <c r="O1320" s="92"/>
      <c r="P1320" s="96"/>
    </row>
    <row r="1321" spans="1:16" x14ac:dyDescent="0.25">
      <c r="A1321" s="1"/>
      <c r="B1321" s="1"/>
      <c r="C1321" s="5">
        <f t="shared" si="42"/>
        <v>1311</v>
      </c>
      <c r="D1321" s="19" t="str">
        <f>IF(C1321&gt;MAX(БЮДЖЕТ!$C:$C),"",INDEX(БЮДЖЕТ!$P$11:$P$9415,C1321))</f>
        <v/>
      </c>
      <c r="E1321" s="22">
        <f>IF(D1321="",0,IF(COUNTIF(БЮДЖЕТ!$P:$P,D1321)=1,0,1))</f>
        <v>0</v>
      </c>
      <c r="F1321" s="19" t="str">
        <f>IF($D1321="","",INDEX(БЮДЖЕТ!$N:$N,SUMIFS(БЮДЖЕТ!$B:$B,БЮДЖЕТ!$P:$P,$D1321)))</f>
        <v/>
      </c>
      <c r="G1321" s="19" t="str">
        <f>IF($D1321="","",INDEX(БЮДЖЕТ!$X:$X,SUMIFS(БЮДЖЕТ!$B:$B,БЮДЖЕТ!$P:$P,$D1321)))</f>
        <v/>
      </c>
      <c r="H1321" s="36"/>
      <c r="I1321" s="30">
        <f>IF(D1321="",0,IF(G1321=ФИО!$Q$8,0,SUM(р_дни!$J:$J))+SUMIFS(факт_операции!$L:$L,факт_операции!$D:$D,D1321,факт_операции!$I:$I,операции!$F$8)-SUMIFS(факт_операции!$L:$L,факт_операции!$D:$D,D1321,факт_операции!$I:$I,операции!$F$9)+SUMIFS(факт_операции!$L:$L,факт_операции!$D:$D,D1321,факт_операции!$I:$I,операции!$F$10)-SUMIFS(факт_операции!$L:$L,факт_операции!$D:$D,D1321,факт_операции!$I:$I,операции!$F$11))</f>
        <v>0</v>
      </c>
      <c r="J1321" s="48">
        <f>ROUND(IF(D1321="",0,IF(SUM(р_дни!$J:$J)=0,0,(SUMIFS(БЮДЖЕТ!$V:$V,БЮДЖЕТ!$P:$P,$D1321)*IF(G1321=ФИО!$Q$8,0,SUM(р_дни!$J:$J))+SUMIFS(факт_операции!$Q:$Q,факт_операции!$D:$D,$D1321)*1000)/SUM(р_дни!$J:$J)))/100,0)*100</f>
        <v>0</v>
      </c>
      <c r="K1321" s="48">
        <f>IF(D1321="",0,SUMIFS(факт_операции!$O:$O,факт_операции!$D:$D,D1321)-IF(SUMIFS(факт_операции!$Q:$Q,факт_операции!$D:$D,D1321)&lt;&gt;0,SUMIFS(факт_операции!$O:$O,факт_операции!$D:$D,D1321,факт_операции!$N:$N,операции!$H$11),0))</f>
        <v>0</v>
      </c>
      <c r="L1321" s="48">
        <f>IF(D1321="",0,SUMIFS(факт_операции!$T:$T,факт_операции!$D:$D,D1321))</f>
        <v>0</v>
      </c>
      <c r="M1321" s="86">
        <f t="shared" si="41"/>
        <v>0</v>
      </c>
      <c r="N1321" s="36"/>
      <c r="O1321" s="92"/>
      <c r="P1321" s="96"/>
    </row>
    <row r="1322" spans="1:16" x14ac:dyDescent="0.25">
      <c r="A1322" s="1"/>
      <c r="B1322" s="1"/>
      <c r="C1322" s="5">
        <f t="shared" si="42"/>
        <v>1312</v>
      </c>
      <c r="D1322" s="19" t="str">
        <f>IF(C1322&gt;MAX(БЮДЖЕТ!$C:$C),"",INDEX(БЮДЖЕТ!$P$11:$P$9415,C1322))</f>
        <v/>
      </c>
      <c r="E1322" s="22">
        <f>IF(D1322="",0,IF(COUNTIF(БЮДЖЕТ!$P:$P,D1322)=1,0,1))</f>
        <v>0</v>
      </c>
      <c r="F1322" s="19" t="str">
        <f>IF($D1322="","",INDEX(БЮДЖЕТ!$N:$N,SUMIFS(БЮДЖЕТ!$B:$B,БЮДЖЕТ!$P:$P,$D1322)))</f>
        <v/>
      </c>
      <c r="G1322" s="19" t="str">
        <f>IF($D1322="","",INDEX(БЮДЖЕТ!$X:$X,SUMIFS(БЮДЖЕТ!$B:$B,БЮДЖЕТ!$P:$P,$D1322)))</f>
        <v/>
      </c>
      <c r="H1322" s="36"/>
      <c r="I1322" s="30">
        <f>IF(D1322="",0,IF(G1322=ФИО!$Q$8,0,SUM(р_дни!$J:$J))+SUMIFS(факт_операции!$L:$L,факт_операции!$D:$D,D1322,факт_операции!$I:$I,операции!$F$8)-SUMIFS(факт_операции!$L:$L,факт_операции!$D:$D,D1322,факт_операции!$I:$I,операции!$F$9)+SUMIFS(факт_операции!$L:$L,факт_операции!$D:$D,D1322,факт_операции!$I:$I,операции!$F$10)-SUMIFS(факт_операции!$L:$L,факт_операции!$D:$D,D1322,факт_операции!$I:$I,операции!$F$11))</f>
        <v>0</v>
      </c>
      <c r="J1322" s="48">
        <f>ROUND(IF(D1322="",0,IF(SUM(р_дни!$J:$J)=0,0,(SUMIFS(БЮДЖЕТ!$V:$V,БЮДЖЕТ!$P:$P,$D1322)*IF(G1322=ФИО!$Q$8,0,SUM(р_дни!$J:$J))+SUMIFS(факт_операции!$Q:$Q,факт_операции!$D:$D,$D1322)*1000)/SUM(р_дни!$J:$J)))/100,0)*100</f>
        <v>0</v>
      </c>
      <c r="K1322" s="48">
        <f>IF(D1322="",0,SUMIFS(факт_операции!$O:$O,факт_операции!$D:$D,D1322)-IF(SUMIFS(факт_операции!$Q:$Q,факт_операции!$D:$D,D1322)&lt;&gt;0,SUMIFS(факт_операции!$O:$O,факт_операции!$D:$D,D1322,факт_операции!$N:$N,операции!$H$11),0))</f>
        <v>0</v>
      </c>
      <c r="L1322" s="48">
        <f>IF(D1322="",0,SUMIFS(факт_операции!$T:$T,факт_операции!$D:$D,D1322))</f>
        <v>0</v>
      </c>
      <c r="M1322" s="86">
        <f t="shared" si="41"/>
        <v>0</v>
      </c>
      <c r="N1322" s="36"/>
      <c r="O1322" s="92"/>
      <c r="P1322" s="96"/>
    </row>
    <row r="1323" spans="1:16" x14ac:dyDescent="0.25">
      <c r="A1323" s="1"/>
      <c r="B1323" s="1"/>
      <c r="C1323" s="5">
        <f t="shared" si="42"/>
        <v>1313</v>
      </c>
      <c r="D1323" s="19" t="str">
        <f>IF(C1323&gt;MAX(БЮДЖЕТ!$C:$C),"",INDEX(БЮДЖЕТ!$P$11:$P$9415,C1323))</f>
        <v/>
      </c>
      <c r="E1323" s="22">
        <f>IF(D1323="",0,IF(COUNTIF(БЮДЖЕТ!$P:$P,D1323)=1,0,1))</f>
        <v>0</v>
      </c>
      <c r="F1323" s="19" t="str">
        <f>IF($D1323="","",INDEX(БЮДЖЕТ!$N:$N,SUMIFS(БЮДЖЕТ!$B:$B,БЮДЖЕТ!$P:$P,$D1323)))</f>
        <v/>
      </c>
      <c r="G1323" s="19" t="str">
        <f>IF($D1323="","",INDEX(БЮДЖЕТ!$X:$X,SUMIFS(БЮДЖЕТ!$B:$B,БЮДЖЕТ!$P:$P,$D1323)))</f>
        <v/>
      </c>
      <c r="H1323" s="36"/>
      <c r="I1323" s="30">
        <f>IF(D1323="",0,IF(G1323=ФИО!$Q$8,0,SUM(р_дни!$J:$J))+SUMIFS(факт_операции!$L:$L,факт_операции!$D:$D,D1323,факт_операции!$I:$I,операции!$F$8)-SUMIFS(факт_операции!$L:$L,факт_операции!$D:$D,D1323,факт_операции!$I:$I,операции!$F$9)+SUMIFS(факт_операции!$L:$L,факт_операции!$D:$D,D1323,факт_операции!$I:$I,операции!$F$10)-SUMIFS(факт_операции!$L:$L,факт_операции!$D:$D,D1323,факт_операции!$I:$I,операции!$F$11))</f>
        <v>0</v>
      </c>
      <c r="J1323" s="48">
        <f>ROUND(IF(D1323="",0,IF(SUM(р_дни!$J:$J)=0,0,(SUMIFS(БЮДЖЕТ!$V:$V,БЮДЖЕТ!$P:$P,$D1323)*IF(G1323=ФИО!$Q$8,0,SUM(р_дни!$J:$J))+SUMIFS(факт_операции!$Q:$Q,факт_операции!$D:$D,$D1323)*1000)/SUM(р_дни!$J:$J)))/100,0)*100</f>
        <v>0</v>
      </c>
      <c r="K1323" s="48">
        <f>IF(D1323="",0,SUMIFS(факт_операции!$O:$O,факт_операции!$D:$D,D1323)-IF(SUMIFS(факт_операции!$Q:$Q,факт_операции!$D:$D,D1323)&lt;&gt;0,SUMIFS(факт_операции!$O:$O,факт_операции!$D:$D,D1323,факт_операции!$N:$N,операции!$H$11),0))</f>
        <v>0</v>
      </c>
      <c r="L1323" s="48">
        <f>IF(D1323="",0,SUMIFS(факт_операции!$T:$T,факт_операции!$D:$D,D1323))</f>
        <v>0</v>
      </c>
      <c r="M1323" s="86">
        <f t="shared" si="41"/>
        <v>0</v>
      </c>
      <c r="N1323" s="36"/>
      <c r="O1323" s="92"/>
      <c r="P1323" s="96"/>
    </row>
    <row r="1324" spans="1:16" x14ac:dyDescent="0.25">
      <c r="A1324" s="1"/>
      <c r="B1324" s="1"/>
      <c r="C1324" s="5">
        <f t="shared" si="42"/>
        <v>1314</v>
      </c>
      <c r="D1324" s="19" t="str">
        <f>IF(C1324&gt;MAX(БЮДЖЕТ!$C:$C),"",INDEX(БЮДЖЕТ!$P$11:$P$9415,C1324))</f>
        <v/>
      </c>
      <c r="E1324" s="22">
        <f>IF(D1324="",0,IF(COUNTIF(БЮДЖЕТ!$P:$P,D1324)=1,0,1))</f>
        <v>0</v>
      </c>
      <c r="F1324" s="19" t="str">
        <f>IF($D1324="","",INDEX(БЮДЖЕТ!$N:$N,SUMIFS(БЮДЖЕТ!$B:$B,БЮДЖЕТ!$P:$P,$D1324)))</f>
        <v/>
      </c>
      <c r="G1324" s="19" t="str">
        <f>IF($D1324="","",INDEX(БЮДЖЕТ!$X:$X,SUMIFS(БЮДЖЕТ!$B:$B,БЮДЖЕТ!$P:$P,$D1324)))</f>
        <v/>
      </c>
      <c r="H1324" s="36"/>
      <c r="I1324" s="30">
        <f>IF(D1324="",0,IF(G1324=ФИО!$Q$8,0,SUM(р_дни!$J:$J))+SUMIFS(факт_операции!$L:$L,факт_операции!$D:$D,D1324,факт_операции!$I:$I,операции!$F$8)-SUMIFS(факт_операции!$L:$L,факт_операции!$D:$D,D1324,факт_операции!$I:$I,операции!$F$9)+SUMIFS(факт_операции!$L:$L,факт_операции!$D:$D,D1324,факт_операции!$I:$I,операции!$F$10)-SUMIFS(факт_операции!$L:$L,факт_операции!$D:$D,D1324,факт_операции!$I:$I,операции!$F$11))</f>
        <v>0</v>
      </c>
      <c r="J1324" s="48">
        <f>ROUND(IF(D1324="",0,IF(SUM(р_дни!$J:$J)=0,0,(SUMIFS(БЮДЖЕТ!$V:$V,БЮДЖЕТ!$P:$P,$D1324)*IF(G1324=ФИО!$Q$8,0,SUM(р_дни!$J:$J))+SUMIFS(факт_операции!$Q:$Q,факт_операции!$D:$D,$D1324)*1000)/SUM(р_дни!$J:$J)))/100,0)*100</f>
        <v>0</v>
      </c>
      <c r="K1324" s="48">
        <f>IF(D1324="",0,SUMIFS(факт_операции!$O:$O,факт_операции!$D:$D,D1324)-IF(SUMIFS(факт_операции!$Q:$Q,факт_операции!$D:$D,D1324)&lt;&gt;0,SUMIFS(факт_операции!$O:$O,факт_операции!$D:$D,D1324,факт_операции!$N:$N,операции!$H$11),0))</f>
        <v>0</v>
      </c>
      <c r="L1324" s="48">
        <f>IF(D1324="",0,SUMIFS(факт_операции!$T:$T,факт_операции!$D:$D,D1324))</f>
        <v>0</v>
      </c>
      <c r="M1324" s="86">
        <f t="shared" si="41"/>
        <v>0</v>
      </c>
      <c r="N1324" s="36"/>
      <c r="O1324" s="92"/>
      <c r="P1324" s="96"/>
    </row>
    <row r="1325" spans="1:16" x14ac:dyDescent="0.25">
      <c r="A1325" s="1"/>
      <c r="B1325" s="1"/>
      <c r="C1325" s="5">
        <f t="shared" si="42"/>
        <v>1315</v>
      </c>
      <c r="D1325" s="19" t="str">
        <f>IF(C1325&gt;MAX(БЮДЖЕТ!$C:$C),"",INDEX(БЮДЖЕТ!$P$11:$P$9415,C1325))</f>
        <v/>
      </c>
      <c r="E1325" s="22">
        <f>IF(D1325="",0,IF(COUNTIF(БЮДЖЕТ!$P:$P,D1325)=1,0,1))</f>
        <v>0</v>
      </c>
      <c r="F1325" s="19" t="str">
        <f>IF($D1325="","",INDEX(БЮДЖЕТ!$N:$N,SUMIFS(БЮДЖЕТ!$B:$B,БЮДЖЕТ!$P:$P,$D1325)))</f>
        <v/>
      </c>
      <c r="G1325" s="19" t="str">
        <f>IF($D1325="","",INDEX(БЮДЖЕТ!$X:$X,SUMIFS(БЮДЖЕТ!$B:$B,БЮДЖЕТ!$P:$P,$D1325)))</f>
        <v/>
      </c>
      <c r="H1325" s="36"/>
      <c r="I1325" s="30">
        <f>IF(D1325="",0,IF(G1325=ФИО!$Q$8,0,SUM(р_дни!$J:$J))+SUMIFS(факт_операции!$L:$L,факт_операции!$D:$D,D1325,факт_операции!$I:$I,операции!$F$8)-SUMIFS(факт_операции!$L:$L,факт_операции!$D:$D,D1325,факт_операции!$I:$I,операции!$F$9)+SUMIFS(факт_операции!$L:$L,факт_операции!$D:$D,D1325,факт_операции!$I:$I,операции!$F$10)-SUMIFS(факт_операции!$L:$L,факт_операции!$D:$D,D1325,факт_операции!$I:$I,операции!$F$11))</f>
        <v>0</v>
      </c>
      <c r="J1325" s="48">
        <f>ROUND(IF(D1325="",0,IF(SUM(р_дни!$J:$J)=0,0,(SUMIFS(БЮДЖЕТ!$V:$V,БЮДЖЕТ!$P:$P,$D1325)*IF(G1325=ФИО!$Q$8,0,SUM(р_дни!$J:$J))+SUMIFS(факт_операции!$Q:$Q,факт_операции!$D:$D,$D1325)*1000)/SUM(р_дни!$J:$J)))/100,0)*100</f>
        <v>0</v>
      </c>
      <c r="K1325" s="48">
        <f>IF(D1325="",0,SUMIFS(факт_операции!$O:$O,факт_операции!$D:$D,D1325)-IF(SUMIFS(факт_операции!$Q:$Q,факт_операции!$D:$D,D1325)&lt;&gt;0,SUMIFS(факт_операции!$O:$O,факт_операции!$D:$D,D1325,факт_операции!$N:$N,операции!$H$11),0))</f>
        <v>0</v>
      </c>
      <c r="L1325" s="48">
        <f>IF(D1325="",0,SUMIFS(факт_операции!$T:$T,факт_операции!$D:$D,D1325))</f>
        <v>0</v>
      </c>
      <c r="M1325" s="86">
        <f t="shared" si="41"/>
        <v>0</v>
      </c>
      <c r="N1325" s="36"/>
      <c r="O1325" s="92"/>
      <c r="P1325" s="96"/>
    </row>
    <row r="1326" spans="1:16" x14ac:dyDescent="0.25">
      <c r="A1326" s="1"/>
      <c r="B1326" s="1"/>
      <c r="C1326" s="5">
        <f t="shared" si="42"/>
        <v>1316</v>
      </c>
      <c r="D1326" s="19" t="str">
        <f>IF(C1326&gt;MAX(БЮДЖЕТ!$C:$C),"",INDEX(БЮДЖЕТ!$P$11:$P$9415,C1326))</f>
        <v/>
      </c>
      <c r="E1326" s="22">
        <f>IF(D1326="",0,IF(COUNTIF(БЮДЖЕТ!$P:$P,D1326)=1,0,1))</f>
        <v>0</v>
      </c>
      <c r="F1326" s="19" t="str">
        <f>IF($D1326="","",INDEX(БЮДЖЕТ!$N:$N,SUMIFS(БЮДЖЕТ!$B:$B,БЮДЖЕТ!$P:$P,$D1326)))</f>
        <v/>
      </c>
      <c r="G1326" s="19" t="str">
        <f>IF($D1326="","",INDEX(БЮДЖЕТ!$X:$X,SUMIFS(БЮДЖЕТ!$B:$B,БЮДЖЕТ!$P:$P,$D1326)))</f>
        <v/>
      </c>
      <c r="H1326" s="36"/>
      <c r="I1326" s="30">
        <f>IF(D1326="",0,IF(G1326=ФИО!$Q$8,0,SUM(р_дни!$J:$J))+SUMIFS(факт_операции!$L:$L,факт_операции!$D:$D,D1326,факт_операции!$I:$I,операции!$F$8)-SUMIFS(факт_операции!$L:$L,факт_операции!$D:$D,D1326,факт_операции!$I:$I,операции!$F$9)+SUMIFS(факт_операции!$L:$L,факт_операции!$D:$D,D1326,факт_операции!$I:$I,операции!$F$10)-SUMIFS(факт_операции!$L:$L,факт_операции!$D:$D,D1326,факт_операции!$I:$I,операции!$F$11))</f>
        <v>0</v>
      </c>
      <c r="J1326" s="48">
        <f>ROUND(IF(D1326="",0,IF(SUM(р_дни!$J:$J)=0,0,(SUMIFS(БЮДЖЕТ!$V:$V,БЮДЖЕТ!$P:$P,$D1326)*IF(G1326=ФИО!$Q$8,0,SUM(р_дни!$J:$J))+SUMIFS(факт_операции!$Q:$Q,факт_операции!$D:$D,$D1326)*1000)/SUM(р_дни!$J:$J)))/100,0)*100</f>
        <v>0</v>
      </c>
      <c r="K1326" s="48">
        <f>IF(D1326="",0,SUMIFS(факт_операции!$O:$O,факт_операции!$D:$D,D1326)-IF(SUMIFS(факт_операции!$Q:$Q,факт_операции!$D:$D,D1326)&lt;&gt;0,SUMIFS(факт_операции!$O:$O,факт_операции!$D:$D,D1326,факт_операции!$N:$N,операции!$H$11),0))</f>
        <v>0</v>
      </c>
      <c r="L1326" s="48">
        <f>IF(D1326="",0,SUMIFS(факт_операции!$T:$T,факт_операции!$D:$D,D1326))</f>
        <v>0</v>
      </c>
      <c r="M1326" s="86">
        <f t="shared" si="41"/>
        <v>0</v>
      </c>
      <c r="N1326" s="36"/>
      <c r="O1326" s="92"/>
      <c r="P1326" s="96"/>
    </row>
    <row r="1327" spans="1:16" x14ac:dyDescent="0.25">
      <c r="A1327" s="1"/>
      <c r="B1327" s="1"/>
      <c r="C1327" s="5">
        <f t="shared" si="42"/>
        <v>1317</v>
      </c>
      <c r="D1327" s="19" t="str">
        <f>IF(C1327&gt;MAX(БЮДЖЕТ!$C:$C),"",INDEX(БЮДЖЕТ!$P$11:$P$9415,C1327))</f>
        <v/>
      </c>
      <c r="E1327" s="22">
        <f>IF(D1327="",0,IF(COUNTIF(БЮДЖЕТ!$P:$P,D1327)=1,0,1))</f>
        <v>0</v>
      </c>
      <c r="F1327" s="19" t="str">
        <f>IF($D1327="","",INDEX(БЮДЖЕТ!$N:$N,SUMIFS(БЮДЖЕТ!$B:$B,БЮДЖЕТ!$P:$P,$D1327)))</f>
        <v/>
      </c>
      <c r="G1327" s="19" t="str">
        <f>IF($D1327="","",INDEX(БЮДЖЕТ!$X:$X,SUMIFS(БЮДЖЕТ!$B:$B,БЮДЖЕТ!$P:$P,$D1327)))</f>
        <v/>
      </c>
      <c r="H1327" s="36"/>
      <c r="I1327" s="30">
        <f>IF(D1327="",0,IF(G1327=ФИО!$Q$8,0,SUM(р_дни!$J:$J))+SUMIFS(факт_операции!$L:$L,факт_операции!$D:$D,D1327,факт_операции!$I:$I,операции!$F$8)-SUMIFS(факт_операции!$L:$L,факт_операции!$D:$D,D1327,факт_операции!$I:$I,операции!$F$9)+SUMIFS(факт_операции!$L:$L,факт_операции!$D:$D,D1327,факт_операции!$I:$I,операции!$F$10)-SUMIFS(факт_операции!$L:$L,факт_операции!$D:$D,D1327,факт_операции!$I:$I,операции!$F$11))</f>
        <v>0</v>
      </c>
      <c r="J1327" s="48">
        <f>ROUND(IF(D1327="",0,IF(SUM(р_дни!$J:$J)=0,0,(SUMIFS(БЮДЖЕТ!$V:$V,БЮДЖЕТ!$P:$P,$D1327)*IF(G1327=ФИО!$Q$8,0,SUM(р_дни!$J:$J))+SUMIFS(факт_операции!$Q:$Q,факт_операции!$D:$D,$D1327)*1000)/SUM(р_дни!$J:$J)))/100,0)*100</f>
        <v>0</v>
      </c>
      <c r="K1327" s="48">
        <f>IF(D1327="",0,SUMIFS(факт_операции!$O:$O,факт_операции!$D:$D,D1327)-IF(SUMIFS(факт_операции!$Q:$Q,факт_операции!$D:$D,D1327)&lt;&gt;0,SUMIFS(факт_операции!$O:$O,факт_операции!$D:$D,D1327,факт_операции!$N:$N,операции!$H$11),0))</f>
        <v>0</v>
      </c>
      <c r="L1327" s="48">
        <f>IF(D1327="",0,SUMIFS(факт_операции!$T:$T,факт_операции!$D:$D,D1327))</f>
        <v>0</v>
      </c>
      <c r="M1327" s="86">
        <f t="shared" si="41"/>
        <v>0</v>
      </c>
      <c r="N1327" s="36"/>
      <c r="O1327" s="92"/>
      <c r="P1327" s="96"/>
    </row>
    <row r="1328" spans="1:16" x14ac:dyDescent="0.25">
      <c r="A1328" s="1"/>
      <c r="B1328" s="1"/>
      <c r="C1328" s="5">
        <f t="shared" si="42"/>
        <v>1318</v>
      </c>
      <c r="D1328" s="19" t="str">
        <f>IF(C1328&gt;MAX(БЮДЖЕТ!$C:$C),"",INDEX(БЮДЖЕТ!$P$11:$P$9415,C1328))</f>
        <v/>
      </c>
      <c r="E1328" s="22">
        <f>IF(D1328="",0,IF(COUNTIF(БЮДЖЕТ!$P:$P,D1328)=1,0,1))</f>
        <v>0</v>
      </c>
      <c r="F1328" s="19" t="str">
        <f>IF($D1328="","",INDEX(БЮДЖЕТ!$N:$N,SUMIFS(БЮДЖЕТ!$B:$B,БЮДЖЕТ!$P:$P,$D1328)))</f>
        <v/>
      </c>
      <c r="G1328" s="19" t="str">
        <f>IF($D1328="","",INDEX(БЮДЖЕТ!$X:$X,SUMIFS(БЮДЖЕТ!$B:$B,БЮДЖЕТ!$P:$P,$D1328)))</f>
        <v/>
      </c>
      <c r="H1328" s="36"/>
      <c r="I1328" s="30">
        <f>IF(D1328="",0,IF(G1328=ФИО!$Q$8,0,SUM(р_дни!$J:$J))+SUMIFS(факт_операции!$L:$L,факт_операции!$D:$D,D1328,факт_операции!$I:$I,операции!$F$8)-SUMIFS(факт_операции!$L:$L,факт_операции!$D:$D,D1328,факт_операции!$I:$I,операции!$F$9)+SUMIFS(факт_операции!$L:$L,факт_операции!$D:$D,D1328,факт_операции!$I:$I,операции!$F$10)-SUMIFS(факт_операции!$L:$L,факт_операции!$D:$D,D1328,факт_операции!$I:$I,операции!$F$11))</f>
        <v>0</v>
      </c>
      <c r="J1328" s="48">
        <f>ROUND(IF(D1328="",0,IF(SUM(р_дни!$J:$J)=0,0,(SUMIFS(БЮДЖЕТ!$V:$V,БЮДЖЕТ!$P:$P,$D1328)*IF(G1328=ФИО!$Q$8,0,SUM(р_дни!$J:$J))+SUMIFS(факт_операции!$Q:$Q,факт_операции!$D:$D,$D1328)*1000)/SUM(р_дни!$J:$J)))/100,0)*100</f>
        <v>0</v>
      </c>
      <c r="K1328" s="48">
        <f>IF(D1328="",0,SUMIFS(факт_операции!$O:$O,факт_операции!$D:$D,D1328)-IF(SUMIFS(факт_операции!$Q:$Q,факт_операции!$D:$D,D1328)&lt;&gt;0,SUMIFS(факт_операции!$O:$O,факт_операции!$D:$D,D1328,факт_операции!$N:$N,операции!$H$11),0))</f>
        <v>0</v>
      </c>
      <c r="L1328" s="48">
        <f>IF(D1328="",0,SUMIFS(факт_операции!$T:$T,факт_операции!$D:$D,D1328))</f>
        <v>0</v>
      </c>
      <c r="M1328" s="86">
        <f t="shared" si="41"/>
        <v>0</v>
      </c>
      <c r="N1328" s="36"/>
      <c r="O1328" s="92"/>
      <c r="P1328" s="96"/>
    </row>
    <row r="1329" spans="1:16" x14ac:dyDescent="0.25">
      <c r="A1329" s="1"/>
      <c r="B1329" s="1"/>
      <c r="C1329" s="5">
        <f t="shared" si="42"/>
        <v>1319</v>
      </c>
      <c r="D1329" s="19" t="str">
        <f>IF(C1329&gt;MAX(БЮДЖЕТ!$C:$C),"",INDEX(БЮДЖЕТ!$P$11:$P$9415,C1329))</f>
        <v/>
      </c>
      <c r="E1329" s="22">
        <f>IF(D1329="",0,IF(COUNTIF(БЮДЖЕТ!$P:$P,D1329)=1,0,1))</f>
        <v>0</v>
      </c>
      <c r="F1329" s="19" t="str">
        <f>IF($D1329="","",INDEX(БЮДЖЕТ!$N:$N,SUMIFS(БЮДЖЕТ!$B:$B,БЮДЖЕТ!$P:$P,$D1329)))</f>
        <v/>
      </c>
      <c r="G1329" s="19" t="str">
        <f>IF($D1329="","",INDEX(БЮДЖЕТ!$X:$X,SUMIFS(БЮДЖЕТ!$B:$B,БЮДЖЕТ!$P:$P,$D1329)))</f>
        <v/>
      </c>
      <c r="H1329" s="36"/>
      <c r="I1329" s="30">
        <f>IF(D1329="",0,IF(G1329=ФИО!$Q$8,0,SUM(р_дни!$J:$J))+SUMIFS(факт_операции!$L:$L,факт_операции!$D:$D,D1329,факт_операции!$I:$I,операции!$F$8)-SUMIFS(факт_операции!$L:$L,факт_операции!$D:$D,D1329,факт_операции!$I:$I,операции!$F$9)+SUMIFS(факт_операции!$L:$L,факт_операции!$D:$D,D1329,факт_операции!$I:$I,операции!$F$10)-SUMIFS(факт_операции!$L:$L,факт_операции!$D:$D,D1329,факт_операции!$I:$I,операции!$F$11))</f>
        <v>0</v>
      </c>
      <c r="J1329" s="48">
        <f>ROUND(IF(D1329="",0,IF(SUM(р_дни!$J:$J)=0,0,(SUMIFS(БЮДЖЕТ!$V:$V,БЮДЖЕТ!$P:$P,$D1329)*IF(G1329=ФИО!$Q$8,0,SUM(р_дни!$J:$J))+SUMIFS(факт_операции!$Q:$Q,факт_операции!$D:$D,$D1329)*1000)/SUM(р_дни!$J:$J)))/100,0)*100</f>
        <v>0</v>
      </c>
      <c r="K1329" s="48">
        <f>IF(D1329="",0,SUMIFS(факт_операции!$O:$O,факт_операции!$D:$D,D1329)-IF(SUMIFS(факт_операции!$Q:$Q,факт_операции!$D:$D,D1329)&lt;&gt;0,SUMIFS(факт_операции!$O:$O,факт_операции!$D:$D,D1329,факт_операции!$N:$N,операции!$H$11),0))</f>
        <v>0</v>
      </c>
      <c r="L1329" s="48">
        <f>IF(D1329="",0,SUMIFS(факт_операции!$T:$T,факт_операции!$D:$D,D1329))</f>
        <v>0</v>
      </c>
      <c r="M1329" s="86">
        <f t="shared" si="41"/>
        <v>0</v>
      </c>
      <c r="N1329" s="36"/>
      <c r="O1329" s="92"/>
      <c r="P1329" s="96"/>
    </row>
    <row r="1330" spans="1:16" x14ac:dyDescent="0.25">
      <c r="A1330" s="1"/>
      <c r="B1330" s="1"/>
      <c r="C1330" s="5">
        <f t="shared" si="42"/>
        <v>1320</v>
      </c>
      <c r="D1330" s="19" t="str">
        <f>IF(C1330&gt;MAX(БЮДЖЕТ!$C:$C),"",INDEX(БЮДЖЕТ!$P$11:$P$9415,C1330))</f>
        <v/>
      </c>
      <c r="E1330" s="22">
        <f>IF(D1330="",0,IF(COUNTIF(БЮДЖЕТ!$P:$P,D1330)=1,0,1))</f>
        <v>0</v>
      </c>
      <c r="F1330" s="19" t="str">
        <f>IF($D1330="","",INDEX(БЮДЖЕТ!$N:$N,SUMIFS(БЮДЖЕТ!$B:$B,БЮДЖЕТ!$P:$P,$D1330)))</f>
        <v/>
      </c>
      <c r="G1330" s="19" t="str">
        <f>IF($D1330="","",INDEX(БЮДЖЕТ!$X:$X,SUMIFS(БЮДЖЕТ!$B:$B,БЮДЖЕТ!$P:$P,$D1330)))</f>
        <v/>
      </c>
      <c r="H1330" s="36"/>
      <c r="I1330" s="30">
        <f>IF(D1330="",0,IF(G1330=ФИО!$Q$8,0,SUM(р_дни!$J:$J))+SUMIFS(факт_операции!$L:$L,факт_операции!$D:$D,D1330,факт_операции!$I:$I,операции!$F$8)-SUMIFS(факт_операции!$L:$L,факт_операции!$D:$D,D1330,факт_операции!$I:$I,операции!$F$9)+SUMIFS(факт_операции!$L:$L,факт_операции!$D:$D,D1330,факт_операции!$I:$I,операции!$F$10)-SUMIFS(факт_операции!$L:$L,факт_операции!$D:$D,D1330,факт_операции!$I:$I,операции!$F$11))</f>
        <v>0</v>
      </c>
      <c r="J1330" s="48">
        <f>ROUND(IF(D1330="",0,IF(SUM(р_дни!$J:$J)=0,0,(SUMIFS(БЮДЖЕТ!$V:$V,БЮДЖЕТ!$P:$P,$D1330)*IF(G1330=ФИО!$Q$8,0,SUM(р_дни!$J:$J))+SUMIFS(факт_операции!$Q:$Q,факт_операции!$D:$D,$D1330)*1000)/SUM(р_дни!$J:$J)))/100,0)*100</f>
        <v>0</v>
      </c>
      <c r="K1330" s="48">
        <f>IF(D1330="",0,SUMIFS(факт_операции!$O:$O,факт_операции!$D:$D,D1330)-IF(SUMIFS(факт_операции!$Q:$Q,факт_операции!$D:$D,D1330)&lt;&gt;0,SUMIFS(факт_операции!$O:$O,факт_операции!$D:$D,D1330,факт_операции!$N:$N,операции!$H$11),0))</f>
        <v>0</v>
      </c>
      <c r="L1330" s="48">
        <f>IF(D1330="",0,SUMIFS(факт_операции!$T:$T,факт_операции!$D:$D,D1330))</f>
        <v>0</v>
      </c>
      <c r="M1330" s="86">
        <f t="shared" si="41"/>
        <v>0</v>
      </c>
      <c r="N1330" s="36"/>
      <c r="O1330" s="92"/>
      <c r="P1330" s="96"/>
    </row>
    <row r="1331" spans="1:16" x14ac:dyDescent="0.25">
      <c r="A1331" s="1"/>
      <c r="B1331" s="1"/>
      <c r="C1331" s="5">
        <f t="shared" si="42"/>
        <v>1321</v>
      </c>
      <c r="D1331" s="19" t="str">
        <f>IF(C1331&gt;MAX(БЮДЖЕТ!$C:$C),"",INDEX(БЮДЖЕТ!$P$11:$P$9415,C1331))</f>
        <v/>
      </c>
      <c r="E1331" s="22">
        <f>IF(D1331="",0,IF(COUNTIF(БЮДЖЕТ!$P:$P,D1331)=1,0,1))</f>
        <v>0</v>
      </c>
      <c r="F1331" s="19" t="str">
        <f>IF($D1331="","",INDEX(БЮДЖЕТ!$N:$N,SUMIFS(БЮДЖЕТ!$B:$B,БЮДЖЕТ!$P:$P,$D1331)))</f>
        <v/>
      </c>
      <c r="G1331" s="19" t="str">
        <f>IF($D1331="","",INDEX(БЮДЖЕТ!$X:$X,SUMIFS(БЮДЖЕТ!$B:$B,БЮДЖЕТ!$P:$P,$D1331)))</f>
        <v/>
      </c>
      <c r="H1331" s="36"/>
      <c r="I1331" s="30">
        <f>IF(D1331="",0,IF(G1331=ФИО!$Q$8,0,SUM(р_дни!$J:$J))+SUMIFS(факт_операции!$L:$L,факт_операции!$D:$D,D1331,факт_операции!$I:$I,операции!$F$8)-SUMIFS(факт_операции!$L:$L,факт_операции!$D:$D,D1331,факт_операции!$I:$I,операции!$F$9)+SUMIFS(факт_операции!$L:$L,факт_операции!$D:$D,D1331,факт_операции!$I:$I,операции!$F$10)-SUMIFS(факт_операции!$L:$L,факт_операции!$D:$D,D1331,факт_операции!$I:$I,операции!$F$11))</f>
        <v>0</v>
      </c>
      <c r="J1331" s="48">
        <f>ROUND(IF(D1331="",0,IF(SUM(р_дни!$J:$J)=0,0,(SUMIFS(БЮДЖЕТ!$V:$V,БЮДЖЕТ!$P:$P,$D1331)*IF(G1331=ФИО!$Q$8,0,SUM(р_дни!$J:$J))+SUMIFS(факт_операции!$Q:$Q,факт_операции!$D:$D,$D1331)*1000)/SUM(р_дни!$J:$J)))/100,0)*100</f>
        <v>0</v>
      </c>
      <c r="K1331" s="48">
        <f>IF(D1331="",0,SUMIFS(факт_операции!$O:$O,факт_операции!$D:$D,D1331)-IF(SUMIFS(факт_операции!$Q:$Q,факт_операции!$D:$D,D1331)&lt;&gt;0,SUMIFS(факт_операции!$O:$O,факт_операции!$D:$D,D1331,факт_операции!$N:$N,операции!$H$11),0))</f>
        <v>0</v>
      </c>
      <c r="L1331" s="48">
        <f>IF(D1331="",0,SUMIFS(факт_операции!$T:$T,факт_операции!$D:$D,D1331))</f>
        <v>0</v>
      </c>
      <c r="M1331" s="86">
        <f t="shared" si="41"/>
        <v>0</v>
      </c>
      <c r="N1331" s="36"/>
      <c r="O1331" s="92"/>
      <c r="P1331" s="96"/>
    </row>
    <row r="1332" spans="1:16" x14ac:dyDescent="0.25">
      <c r="A1332" s="1"/>
      <c r="B1332" s="1"/>
      <c r="C1332" s="5">
        <f t="shared" si="42"/>
        <v>1322</v>
      </c>
      <c r="D1332" s="19" t="str">
        <f>IF(C1332&gt;MAX(БЮДЖЕТ!$C:$C),"",INDEX(БЮДЖЕТ!$P$11:$P$9415,C1332))</f>
        <v/>
      </c>
      <c r="E1332" s="22">
        <f>IF(D1332="",0,IF(COUNTIF(БЮДЖЕТ!$P:$P,D1332)=1,0,1))</f>
        <v>0</v>
      </c>
      <c r="F1332" s="19" t="str">
        <f>IF($D1332="","",INDEX(БЮДЖЕТ!$N:$N,SUMIFS(БЮДЖЕТ!$B:$B,БЮДЖЕТ!$P:$P,$D1332)))</f>
        <v/>
      </c>
      <c r="G1332" s="19" t="str">
        <f>IF($D1332="","",INDEX(БЮДЖЕТ!$X:$X,SUMIFS(БЮДЖЕТ!$B:$B,БЮДЖЕТ!$P:$P,$D1332)))</f>
        <v/>
      </c>
      <c r="H1332" s="36"/>
      <c r="I1332" s="30">
        <f>IF(D1332="",0,IF(G1332=ФИО!$Q$8,0,SUM(р_дни!$J:$J))+SUMIFS(факт_операции!$L:$L,факт_операции!$D:$D,D1332,факт_операции!$I:$I,операции!$F$8)-SUMIFS(факт_операции!$L:$L,факт_операции!$D:$D,D1332,факт_операции!$I:$I,операции!$F$9)+SUMIFS(факт_операции!$L:$L,факт_операции!$D:$D,D1332,факт_операции!$I:$I,операции!$F$10)-SUMIFS(факт_операции!$L:$L,факт_операции!$D:$D,D1332,факт_операции!$I:$I,операции!$F$11))</f>
        <v>0</v>
      </c>
      <c r="J1332" s="48">
        <f>ROUND(IF(D1332="",0,IF(SUM(р_дни!$J:$J)=0,0,(SUMIFS(БЮДЖЕТ!$V:$V,БЮДЖЕТ!$P:$P,$D1332)*IF(G1332=ФИО!$Q$8,0,SUM(р_дни!$J:$J))+SUMIFS(факт_операции!$Q:$Q,факт_операции!$D:$D,$D1332)*1000)/SUM(р_дни!$J:$J)))/100,0)*100</f>
        <v>0</v>
      </c>
      <c r="K1332" s="48">
        <f>IF(D1332="",0,SUMIFS(факт_операции!$O:$O,факт_операции!$D:$D,D1332)-IF(SUMIFS(факт_операции!$Q:$Q,факт_операции!$D:$D,D1332)&lt;&gt;0,SUMIFS(факт_операции!$O:$O,факт_операции!$D:$D,D1332,факт_операции!$N:$N,операции!$H$11),0))</f>
        <v>0</v>
      </c>
      <c r="L1332" s="48">
        <f>IF(D1332="",0,SUMIFS(факт_операции!$T:$T,факт_операции!$D:$D,D1332))</f>
        <v>0</v>
      </c>
      <c r="M1332" s="86">
        <f t="shared" si="41"/>
        <v>0</v>
      </c>
      <c r="N1332" s="36"/>
      <c r="O1332" s="92"/>
      <c r="P1332" s="96"/>
    </row>
    <row r="1333" spans="1:16" x14ac:dyDescent="0.25">
      <c r="A1333" s="1"/>
      <c r="B1333" s="1"/>
      <c r="C1333" s="5">
        <f t="shared" si="42"/>
        <v>1323</v>
      </c>
      <c r="D1333" s="19" t="str">
        <f>IF(C1333&gt;MAX(БЮДЖЕТ!$C:$C),"",INDEX(БЮДЖЕТ!$P$11:$P$9415,C1333))</f>
        <v/>
      </c>
      <c r="E1333" s="22">
        <f>IF(D1333="",0,IF(COUNTIF(БЮДЖЕТ!$P:$P,D1333)=1,0,1))</f>
        <v>0</v>
      </c>
      <c r="F1333" s="19" t="str">
        <f>IF($D1333="","",INDEX(БЮДЖЕТ!$N:$N,SUMIFS(БЮДЖЕТ!$B:$B,БЮДЖЕТ!$P:$P,$D1333)))</f>
        <v/>
      </c>
      <c r="G1333" s="19" t="str">
        <f>IF($D1333="","",INDEX(БЮДЖЕТ!$X:$X,SUMIFS(БЮДЖЕТ!$B:$B,БЮДЖЕТ!$P:$P,$D1333)))</f>
        <v/>
      </c>
      <c r="H1333" s="36"/>
      <c r="I1333" s="30">
        <f>IF(D1333="",0,IF(G1333=ФИО!$Q$8,0,SUM(р_дни!$J:$J))+SUMIFS(факт_операции!$L:$L,факт_операции!$D:$D,D1333,факт_операции!$I:$I,операции!$F$8)-SUMIFS(факт_операции!$L:$L,факт_операции!$D:$D,D1333,факт_операции!$I:$I,операции!$F$9)+SUMIFS(факт_операции!$L:$L,факт_операции!$D:$D,D1333,факт_операции!$I:$I,операции!$F$10)-SUMIFS(факт_операции!$L:$L,факт_операции!$D:$D,D1333,факт_операции!$I:$I,операции!$F$11))</f>
        <v>0</v>
      </c>
      <c r="J1333" s="48">
        <f>ROUND(IF(D1333="",0,IF(SUM(р_дни!$J:$J)=0,0,(SUMIFS(БЮДЖЕТ!$V:$V,БЮДЖЕТ!$P:$P,$D1333)*IF(G1333=ФИО!$Q$8,0,SUM(р_дни!$J:$J))+SUMIFS(факт_операции!$Q:$Q,факт_операции!$D:$D,$D1333)*1000)/SUM(р_дни!$J:$J)))/100,0)*100</f>
        <v>0</v>
      </c>
      <c r="K1333" s="48">
        <f>IF(D1333="",0,SUMIFS(факт_операции!$O:$O,факт_операции!$D:$D,D1333)-IF(SUMIFS(факт_операции!$Q:$Q,факт_операции!$D:$D,D1333)&lt;&gt;0,SUMIFS(факт_операции!$O:$O,факт_операции!$D:$D,D1333,факт_операции!$N:$N,операции!$H$11),0))</f>
        <v>0</v>
      </c>
      <c r="L1333" s="48">
        <f>IF(D1333="",0,SUMIFS(факт_операции!$T:$T,факт_операции!$D:$D,D1333))</f>
        <v>0</v>
      </c>
      <c r="M1333" s="86">
        <f t="shared" si="41"/>
        <v>0</v>
      </c>
      <c r="N1333" s="36"/>
      <c r="O1333" s="92"/>
      <c r="P1333" s="96"/>
    </row>
    <row r="1334" spans="1:16" x14ac:dyDescent="0.25">
      <c r="A1334" s="1"/>
      <c r="B1334" s="1"/>
      <c r="C1334" s="5">
        <f t="shared" si="42"/>
        <v>1324</v>
      </c>
      <c r="D1334" s="19" t="str">
        <f>IF(C1334&gt;MAX(БЮДЖЕТ!$C:$C),"",INDEX(БЮДЖЕТ!$P$11:$P$9415,C1334))</f>
        <v/>
      </c>
      <c r="E1334" s="22">
        <f>IF(D1334="",0,IF(COUNTIF(БЮДЖЕТ!$P:$P,D1334)=1,0,1))</f>
        <v>0</v>
      </c>
      <c r="F1334" s="19" t="str">
        <f>IF($D1334="","",INDEX(БЮДЖЕТ!$N:$N,SUMIFS(БЮДЖЕТ!$B:$B,БЮДЖЕТ!$P:$P,$D1334)))</f>
        <v/>
      </c>
      <c r="G1334" s="19" t="str">
        <f>IF($D1334="","",INDEX(БЮДЖЕТ!$X:$X,SUMIFS(БЮДЖЕТ!$B:$B,БЮДЖЕТ!$P:$P,$D1334)))</f>
        <v/>
      </c>
      <c r="H1334" s="36"/>
      <c r="I1334" s="30">
        <f>IF(D1334="",0,IF(G1334=ФИО!$Q$8,0,SUM(р_дни!$J:$J))+SUMIFS(факт_операции!$L:$L,факт_операции!$D:$D,D1334,факт_операции!$I:$I,операции!$F$8)-SUMIFS(факт_операции!$L:$L,факт_операции!$D:$D,D1334,факт_операции!$I:$I,операции!$F$9)+SUMIFS(факт_операции!$L:$L,факт_операции!$D:$D,D1334,факт_операции!$I:$I,операции!$F$10)-SUMIFS(факт_операции!$L:$L,факт_операции!$D:$D,D1334,факт_операции!$I:$I,операции!$F$11))</f>
        <v>0</v>
      </c>
      <c r="J1334" s="48">
        <f>ROUND(IF(D1334="",0,IF(SUM(р_дни!$J:$J)=0,0,(SUMIFS(БЮДЖЕТ!$V:$V,БЮДЖЕТ!$P:$P,$D1334)*IF(G1334=ФИО!$Q$8,0,SUM(р_дни!$J:$J))+SUMIFS(факт_операции!$Q:$Q,факт_операции!$D:$D,$D1334)*1000)/SUM(р_дни!$J:$J)))/100,0)*100</f>
        <v>0</v>
      </c>
      <c r="K1334" s="48">
        <f>IF(D1334="",0,SUMIFS(факт_операции!$O:$O,факт_операции!$D:$D,D1334)-IF(SUMIFS(факт_операции!$Q:$Q,факт_операции!$D:$D,D1334)&lt;&gt;0,SUMIFS(факт_операции!$O:$O,факт_операции!$D:$D,D1334,факт_операции!$N:$N,операции!$H$11),0))</f>
        <v>0</v>
      </c>
      <c r="L1334" s="48">
        <f>IF(D1334="",0,SUMIFS(факт_операции!$T:$T,факт_операции!$D:$D,D1334))</f>
        <v>0</v>
      </c>
      <c r="M1334" s="86">
        <f t="shared" si="41"/>
        <v>0</v>
      </c>
      <c r="N1334" s="36"/>
      <c r="O1334" s="92"/>
      <c r="P1334" s="96"/>
    </row>
    <row r="1335" spans="1:16" x14ac:dyDescent="0.25">
      <c r="A1335" s="1"/>
      <c r="B1335" s="1"/>
      <c r="C1335" s="5">
        <f t="shared" si="42"/>
        <v>1325</v>
      </c>
      <c r="D1335" s="19" t="str">
        <f>IF(C1335&gt;MAX(БЮДЖЕТ!$C:$C),"",INDEX(БЮДЖЕТ!$P$11:$P$9415,C1335))</f>
        <v/>
      </c>
      <c r="E1335" s="22">
        <f>IF(D1335="",0,IF(COUNTIF(БЮДЖЕТ!$P:$P,D1335)=1,0,1))</f>
        <v>0</v>
      </c>
      <c r="F1335" s="19" t="str">
        <f>IF($D1335="","",INDEX(БЮДЖЕТ!$N:$N,SUMIFS(БЮДЖЕТ!$B:$B,БЮДЖЕТ!$P:$P,$D1335)))</f>
        <v/>
      </c>
      <c r="G1335" s="19" t="str">
        <f>IF($D1335="","",INDEX(БЮДЖЕТ!$X:$X,SUMIFS(БЮДЖЕТ!$B:$B,БЮДЖЕТ!$P:$P,$D1335)))</f>
        <v/>
      </c>
      <c r="H1335" s="36"/>
      <c r="I1335" s="30">
        <f>IF(D1335="",0,IF(G1335=ФИО!$Q$8,0,SUM(р_дни!$J:$J))+SUMIFS(факт_операции!$L:$L,факт_операции!$D:$D,D1335,факт_операции!$I:$I,операции!$F$8)-SUMIFS(факт_операции!$L:$L,факт_операции!$D:$D,D1335,факт_операции!$I:$I,операции!$F$9)+SUMIFS(факт_операции!$L:$L,факт_операции!$D:$D,D1335,факт_операции!$I:$I,операции!$F$10)-SUMIFS(факт_операции!$L:$L,факт_операции!$D:$D,D1335,факт_операции!$I:$I,операции!$F$11))</f>
        <v>0</v>
      </c>
      <c r="J1335" s="48">
        <f>ROUND(IF(D1335="",0,IF(SUM(р_дни!$J:$J)=0,0,(SUMIFS(БЮДЖЕТ!$V:$V,БЮДЖЕТ!$P:$P,$D1335)*IF(G1335=ФИО!$Q$8,0,SUM(р_дни!$J:$J))+SUMIFS(факт_операции!$Q:$Q,факт_операции!$D:$D,$D1335)*1000)/SUM(р_дни!$J:$J)))/100,0)*100</f>
        <v>0</v>
      </c>
      <c r="K1335" s="48">
        <f>IF(D1335="",0,SUMIFS(факт_операции!$O:$O,факт_операции!$D:$D,D1335)-IF(SUMIFS(факт_операции!$Q:$Q,факт_операции!$D:$D,D1335)&lt;&gt;0,SUMIFS(факт_операции!$O:$O,факт_операции!$D:$D,D1335,факт_операции!$N:$N,операции!$H$11),0))</f>
        <v>0</v>
      </c>
      <c r="L1335" s="48">
        <f>IF(D1335="",0,SUMIFS(факт_операции!$T:$T,факт_операции!$D:$D,D1335))</f>
        <v>0</v>
      </c>
      <c r="M1335" s="86">
        <f t="shared" si="41"/>
        <v>0</v>
      </c>
      <c r="N1335" s="36"/>
      <c r="O1335" s="92"/>
      <c r="P1335" s="96"/>
    </row>
    <row r="1336" spans="1:16" x14ac:dyDescent="0.25">
      <c r="A1336" s="1"/>
      <c r="B1336" s="1"/>
      <c r="C1336" s="5">
        <f t="shared" si="42"/>
        <v>1326</v>
      </c>
      <c r="D1336" s="19" t="str">
        <f>IF(C1336&gt;MAX(БЮДЖЕТ!$C:$C),"",INDEX(БЮДЖЕТ!$P$11:$P$9415,C1336))</f>
        <v/>
      </c>
      <c r="E1336" s="22">
        <f>IF(D1336="",0,IF(COUNTIF(БЮДЖЕТ!$P:$P,D1336)=1,0,1))</f>
        <v>0</v>
      </c>
      <c r="F1336" s="19" t="str">
        <f>IF($D1336="","",INDEX(БЮДЖЕТ!$N:$N,SUMIFS(БЮДЖЕТ!$B:$B,БЮДЖЕТ!$P:$P,$D1336)))</f>
        <v/>
      </c>
      <c r="G1336" s="19" t="str">
        <f>IF($D1336="","",INDEX(БЮДЖЕТ!$X:$X,SUMIFS(БЮДЖЕТ!$B:$B,БЮДЖЕТ!$P:$P,$D1336)))</f>
        <v/>
      </c>
      <c r="H1336" s="36"/>
      <c r="I1336" s="30">
        <f>IF(D1336="",0,IF(G1336=ФИО!$Q$8,0,SUM(р_дни!$J:$J))+SUMIFS(факт_операции!$L:$L,факт_операции!$D:$D,D1336,факт_операции!$I:$I,операции!$F$8)-SUMIFS(факт_операции!$L:$L,факт_операции!$D:$D,D1336,факт_операции!$I:$I,операции!$F$9)+SUMIFS(факт_операции!$L:$L,факт_операции!$D:$D,D1336,факт_операции!$I:$I,операции!$F$10)-SUMIFS(факт_операции!$L:$L,факт_операции!$D:$D,D1336,факт_операции!$I:$I,операции!$F$11))</f>
        <v>0</v>
      </c>
      <c r="J1336" s="48">
        <f>ROUND(IF(D1336="",0,IF(SUM(р_дни!$J:$J)=0,0,(SUMIFS(БЮДЖЕТ!$V:$V,БЮДЖЕТ!$P:$P,$D1336)*IF(G1336=ФИО!$Q$8,0,SUM(р_дни!$J:$J))+SUMIFS(факт_операции!$Q:$Q,факт_операции!$D:$D,$D1336)*1000)/SUM(р_дни!$J:$J)))/100,0)*100</f>
        <v>0</v>
      </c>
      <c r="K1336" s="48">
        <f>IF(D1336="",0,SUMIFS(факт_операции!$O:$O,факт_операции!$D:$D,D1336)-IF(SUMIFS(факт_операции!$Q:$Q,факт_операции!$D:$D,D1336)&lt;&gt;0,SUMIFS(факт_операции!$O:$O,факт_операции!$D:$D,D1336,факт_операции!$N:$N,операции!$H$11),0))</f>
        <v>0</v>
      </c>
      <c r="L1336" s="48">
        <f>IF(D1336="",0,SUMIFS(факт_операции!$T:$T,факт_операции!$D:$D,D1336))</f>
        <v>0</v>
      </c>
      <c r="M1336" s="86">
        <f t="shared" si="41"/>
        <v>0</v>
      </c>
      <c r="N1336" s="36"/>
      <c r="O1336" s="92"/>
      <c r="P1336" s="96"/>
    </row>
    <row r="1337" spans="1:16" x14ac:dyDescent="0.25">
      <c r="A1337" s="1"/>
      <c r="B1337" s="1"/>
      <c r="C1337" s="5">
        <f t="shared" si="42"/>
        <v>1327</v>
      </c>
      <c r="D1337" s="19" t="str">
        <f>IF(C1337&gt;MAX(БЮДЖЕТ!$C:$C),"",INDEX(БЮДЖЕТ!$P$11:$P$9415,C1337))</f>
        <v/>
      </c>
      <c r="E1337" s="22">
        <f>IF(D1337="",0,IF(COUNTIF(БЮДЖЕТ!$P:$P,D1337)=1,0,1))</f>
        <v>0</v>
      </c>
      <c r="F1337" s="19" t="str">
        <f>IF($D1337="","",INDEX(БЮДЖЕТ!$N:$N,SUMIFS(БЮДЖЕТ!$B:$B,БЮДЖЕТ!$P:$P,$D1337)))</f>
        <v/>
      </c>
      <c r="G1337" s="19" t="str">
        <f>IF($D1337="","",INDEX(БЮДЖЕТ!$X:$X,SUMIFS(БЮДЖЕТ!$B:$B,БЮДЖЕТ!$P:$P,$D1337)))</f>
        <v/>
      </c>
      <c r="H1337" s="36"/>
      <c r="I1337" s="30">
        <f>IF(D1337="",0,IF(G1337=ФИО!$Q$8,0,SUM(р_дни!$J:$J))+SUMIFS(факт_операции!$L:$L,факт_операции!$D:$D,D1337,факт_операции!$I:$I,операции!$F$8)-SUMIFS(факт_операции!$L:$L,факт_операции!$D:$D,D1337,факт_операции!$I:$I,операции!$F$9)+SUMIFS(факт_операции!$L:$L,факт_операции!$D:$D,D1337,факт_операции!$I:$I,операции!$F$10)-SUMIFS(факт_операции!$L:$L,факт_операции!$D:$D,D1337,факт_операции!$I:$I,операции!$F$11))</f>
        <v>0</v>
      </c>
      <c r="J1337" s="48">
        <f>ROUND(IF(D1337="",0,IF(SUM(р_дни!$J:$J)=0,0,(SUMIFS(БЮДЖЕТ!$V:$V,БЮДЖЕТ!$P:$P,$D1337)*IF(G1337=ФИО!$Q$8,0,SUM(р_дни!$J:$J))+SUMIFS(факт_операции!$Q:$Q,факт_операции!$D:$D,$D1337)*1000)/SUM(р_дни!$J:$J)))/100,0)*100</f>
        <v>0</v>
      </c>
      <c r="K1337" s="48">
        <f>IF(D1337="",0,SUMIFS(факт_операции!$O:$O,факт_операции!$D:$D,D1337)-IF(SUMIFS(факт_операции!$Q:$Q,факт_операции!$D:$D,D1337)&lt;&gt;0,SUMIFS(факт_операции!$O:$O,факт_операции!$D:$D,D1337,факт_операции!$N:$N,операции!$H$11),0))</f>
        <v>0</v>
      </c>
      <c r="L1337" s="48">
        <f>IF(D1337="",0,SUMIFS(факт_операции!$T:$T,факт_операции!$D:$D,D1337))</f>
        <v>0</v>
      </c>
      <c r="M1337" s="86">
        <f t="shared" si="41"/>
        <v>0</v>
      </c>
      <c r="N1337" s="36"/>
      <c r="O1337" s="92"/>
      <c r="P1337" s="96"/>
    </row>
    <row r="1338" spans="1:16" x14ac:dyDescent="0.25">
      <c r="A1338" s="1"/>
      <c r="B1338" s="1"/>
      <c r="C1338" s="5">
        <f t="shared" si="42"/>
        <v>1328</v>
      </c>
      <c r="D1338" s="19" t="str">
        <f>IF(C1338&gt;MAX(БЮДЖЕТ!$C:$C),"",INDEX(БЮДЖЕТ!$P$11:$P$9415,C1338))</f>
        <v/>
      </c>
      <c r="E1338" s="22">
        <f>IF(D1338="",0,IF(COUNTIF(БЮДЖЕТ!$P:$P,D1338)=1,0,1))</f>
        <v>0</v>
      </c>
      <c r="F1338" s="19" t="str">
        <f>IF($D1338="","",INDEX(БЮДЖЕТ!$N:$N,SUMIFS(БЮДЖЕТ!$B:$B,БЮДЖЕТ!$P:$P,$D1338)))</f>
        <v/>
      </c>
      <c r="G1338" s="19" t="str">
        <f>IF($D1338="","",INDEX(БЮДЖЕТ!$X:$X,SUMIFS(БЮДЖЕТ!$B:$B,БЮДЖЕТ!$P:$P,$D1338)))</f>
        <v/>
      </c>
      <c r="H1338" s="36"/>
      <c r="I1338" s="30">
        <f>IF(D1338="",0,IF(G1338=ФИО!$Q$8,0,SUM(р_дни!$J:$J))+SUMIFS(факт_операции!$L:$L,факт_операции!$D:$D,D1338,факт_операции!$I:$I,операции!$F$8)-SUMIFS(факт_операции!$L:$L,факт_операции!$D:$D,D1338,факт_операции!$I:$I,операции!$F$9)+SUMIFS(факт_операции!$L:$L,факт_операции!$D:$D,D1338,факт_операции!$I:$I,операции!$F$10)-SUMIFS(факт_операции!$L:$L,факт_операции!$D:$D,D1338,факт_операции!$I:$I,операции!$F$11))</f>
        <v>0</v>
      </c>
      <c r="J1338" s="48">
        <f>ROUND(IF(D1338="",0,IF(SUM(р_дни!$J:$J)=0,0,(SUMIFS(БЮДЖЕТ!$V:$V,БЮДЖЕТ!$P:$P,$D1338)*IF(G1338=ФИО!$Q$8,0,SUM(р_дни!$J:$J))+SUMIFS(факт_операции!$Q:$Q,факт_операции!$D:$D,$D1338)*1000)/SUM(р_дни!$J:$J)))/100,0)*100</f>
        <v>0</v>
      </c>
      <c r="K1338" s="48">
        <f>IF(D1338="",0,SUMIFS(факт_операции!$O:$O,факт_операции!$D:$D,D1338)-IF(SUMIFS(факт_операции!$Q:$Q,факт_операции!$D:$D,D1338)&lt;&gt;0,SUMIFS(факт_операции!$O:$O,факт_операции!$D:$D,D1338,факт_операции!$N:$N,операции!$H$11),0))</f>
        <v>0</v>
      </c>
      <c r="L1338" s="48">
        <f>IF(D1338="",0,SUMIFS(факт_операции!$T:$T,факт_операции!$D:$D,D1338))</f>
        <v>0</v>
      </c>
      <c r="M1338" s="86">
        <f t="shared" si="41"/>
        <v>0</v>
      </c>
      <c r="N1338" s="36"/>
      <c r="O1338" s="92"/>
      <c r="P1338" s="96"/>
    </row>
    <row r="1339" spans="1:16" x14ac:dyDescent="0.25">
      <c r="A1339" s="1"/>
      <c r="B1339" s="1"/>
      <c r="C1339" s="5">
        <f t="shared" si="42"/>
        <v>1329</v>
      </c>
      <c r="D1339" s="19" t="str">
        <f>IF(C1339&gt;MAX(БЮДЖЕТ!$C:$C),"",INDEX(БЮДЖЕТ!$P$11:$P$9415,C1339))</f>
        <v/>
      </c>
      <c r="E1339" s="22">
        <f>IF(D1339="",0,IF(COUNTIF(БЮДЖЕТ!$P:$P,D1339)=1,0,1))</f>
        <v>0</v>
      </c>
      <c r="F1339" s="19" t="str">
        <f>IF($D1339="","",INDEX(БЮДЖЕТ!$N:$N,SUMIFS(БЮДЖЕТ!$B:$B,БЮДЖЕТ!$P:$P,$D1339)))</f>
        <v/>
      </c>
      <c r="G1339" s="19" t="str">
        <f>IF($D1339="","",INDEX(БЮДЖЕТ!$X:$X,SUMIFS(БЮДЖЕТ!$B:$B,БЮДЖЕТ!$P:$P,$D1339)))</f>
        <v/>
      </c>
      <c r="H1339" s="36"/>
      <c r="I1339" s="30">
        <f>IF(D1339="",0,IF(G1339=ФИО!$Q$8,0,SUM(р_дни!$J:$J))+SUMIFS(факт_операции!$L:$L,факт_операции!$D:$D,D1339,факт_операции!$I:$I,операции!$F$8)-SUMIFS(факт_операции!$L:$L,факт_операции!$D:$D,D1339,факт_операции!$I:$I,операции!$F$9)+SUMIFS(факт_операции!$L:$L,факт_операции!$D:$D,D1339,факт_операции!$I:$I,операции!$F$10)-SUMIFS(факт_операции!$L:$L,факт_операции!$D:$D,D1339,факт_операции!$I:$I,операции!$F$11))</f>
        <v>0</v>
      </c>
      <c r="J1339" s="48">
        <f>ROUND(IF(D1339="",0,IF(SUM(р_дни!$J:$J)=0,0,(SUMIFS(БЮДЖЕТ!$V:$V,БЮДЖЕТ!$P:$P,$D1339)*IF(G1339=ФИО!$Q$8,0,SUM(р_дни!$J:$J))+SUMIFS(факт_операции!$Q:$Q,факт_операции!$D:$D,$D1339)*1000)/SUM(р_дни!$J:$J)))/100,0)*100</f>
        <v>0</v>
      </c>
      <c r="K1339" s="48">
        <f>IF(D1339="",0,SUMIFS(факт_операции!$O:$O,факт_операции!$D:$D,D1339)-IF(SUMIFS(факт_операции!$Q:$Q,факт_операции!$D:$D,D1339)&lt;&gt;0,SUMIFS(факт_операции!$O:$O,факт_операции!$D:$D,D1339,факт_операции!$N:$N,операции!$H$11),0))</f>
        <v>0</v>
      </c>
      <c r="L1339" s="48">
        <f>IF(D1339="",0,SUMIFS(факт_операции!$T:$T,факт_операции!$D:$D,D1339))</f>
        <v>0</v>
      </c>
      <c r="M1339" s="86">
        <f t="shared" si="41"/>
        <v>0</v>
      </c>
      <c r="N1339" s="36"/>
      <c r="O1339" s="92"/>
      <c r="P1339" s="96"/>
    </row>
    <row r="1340" spans="1:16" x14ac:dyDescent="0.25">
      <c r="A1340" s="1"/>
      <c r="B1340" s="1"/>
      <c r="C1340" s="5">
        <f t="shared" si="42"/>
        <v>1330</v>
      </c>
      <c r="D1340" s="19" t="str">
        <f>IF(C1340&gt;MAX(БЮДЖЕТ!$C:$C),"",INDEX(БЮДЖЕТ!$P$11:$P$9415,C1340))</f>
        <v/>
      </c>
      <c r="E1340" s="22">
        <f>IF(D1340="",0,IF(COUNTIF(БЮДЖЕТ!$P:$P,D1340)=1,0,1))</f>
        <v>0</v>
      </c>
      <c r="F1340" s="19" t="str">
        <f>IF($D1340="","",INDEX(БЮДЖЕТ!$N:$N,SUMIFS(БЮДЖЕТ!$B:$B,БЮДЖЕТ!$P:$P,$D1340)))</f>
        <v/>
      </c>
      <c r="G1340" s="19" t="str">
        <f>IF($D1340="","",INDEX(БЮДЖЕТ!$X:$X,SUMIFS(БЮДЖЕТ!$B:$B,БЮДЖЕТ!$P:$P,$D1340)))</f>
        <v/>
      </c>
      <c r="H1340" s="36"/>
      <c r="I1340" s="30">
        <f>IF(D1340="",0,IF(G1340=ФИО!$Q$8,0,SUM(р_дни!$J:$J))+SUMIFS(факт_операции!$L:$L,факт_операции!$D:$D,D1340,факт_операции!$I:$I,операции!$F$8)-SUMIFS(факт_операции!$L:$L,факт_операции!$D:$D,D1340,факт_операции!$I:$I,операции!$F$9)+SUMIFS(факт_операции!$L:$L,факт_операции!$D:$D,D1340,факт_операции!$I:$I,операции!$F$10)-SUMIFS(факт_операции!$L:$L,факт_операции!$D:$D,D1340,факт_операции!$I:$I,операции!$F$11))</f>
        <v>0</v>
      </c>
      <c r="J1340" s="48">
        <f>ROUND(IF(D1340="",0,IF(SUM(р_дни!$J:$J)=0,0,(SUMIFS(БЮДЖЕТ!$V:$V,БЮДЖЕТ!$P:$P,$D1340)*IF(G1340=ФИО!$Q$8,0,SUM(р_дни!$J:$J))+SUMIFS(факт_операции!$Q:$Q,факт_операции!$D:$D,$D1340)*1000)/SUM(р_дни!$J:$J)))/100,0)*100</f>
        <v>0</v>
      </c>
      <c r="K1340" s="48">
        <f>IF(D1340="",0,SUMIFS(факт_операции!$O:$O,факт_операции!$D:$D,D1340)-IF(SUMIFS(факт_операции!$Q:$Q,факт_операции!$D:$D,D1340)&lt;&gt;0,SUMIFS(факт_операции!$O:$O,факт_операции!$D:$D,D1340,факт_операции!$N:$N,операции!$H$11),0))</f>
        <v>0</v>
      </c>
      <c r="L1340" s="48">
        <f>IF(D1340="",0,SUMIFS(факт_операции!$T:$T,факт_операции!$D:$D,D1340))</f>
        <v>0</v>
      </c>
      <c r="M1340" s="86">
        <f t="shared" si="41"/>
        <v>0</v>
      </c>
      <c r="N1340" s="36"/>
      <c r="O1340" s="92"/>
      <c r="P1340" s="96"/>
    </row>
    <row r="1341" spans="1:16" x14ac:dyDescent="0.25">
      <c r="A1341" s="1"/>
      <c r="B1341" s="1"/>
      <c r="C1341" s="5">
        <f t="shared" si="42"/>
        <v>1331</v>
      </c>
      <c r="D1341" s="19" t="str">
        <f>IF(C1341&gt;MAX(БЮДЖЕТ!$C:$C),"",INDEX(БЮДЖЕТ!$P$11:$P$9415,C1341))</f>
        <v/>
      </c>
      <c r="E1341" s="22">
        <f>IF(D1341="",0,IF(COUNTIF(БЮДЖЕТ!$P:$P,D1341)=1,0,1))</f>
        <v>0</v>
      </c>
      <c r="F1341" s="19" t="str">
        <f>IF($D1341="","",INDEX(БЮДЖЕТ!$N:$N,SUMIFS(БЮДЖЕТ!$B:$B,БЮДЖЕТ!$P:$P,$D1341)))</f>
        <v/>
      </c>
      <c r="G1341" s="19" t="str">
        <f>IF($D1341="","",INDEX(БЮДЖЕТ!$X:$X,SUMIFS(БЮДЖЕТ!$B:$B,БЮДЖЕТ!$P:$P,$D1341)))</f>
        <v/>
      </c>
      <c r="H1341" s="36"/>
      <c r="I1341" s="30">
        <f>IF(D1341="",0,IF(G1341=ФИО!$Q$8,0,SUM(р_дни!$J:$J))+SUMIFS(факт_операции!$L:$L,факт_операции!$D:$D,D1341,факт_операции!$I:$I,операции!$F$8)-SUMIFS(факт_операции!$L:$L,факт_операции!$D:$D,D1341,факт_операции!$I:$I,операции!$F$9)+SUMIFS(факт_операции!$L:$L,факт_операции!$D:$D,D1341,факт_операции!$I:$I,операции!$F$10)-SUMIFS(факт_операции!$L:$L,факт_операции!$D:$D,D1341,факт_операции!$I:$I,операции!$F$11))</f>
        <v>0</v>
      </c>
      <c r="J1341" s="48">
        <f>ROUND(IF(D1341="",0,IF(SUM(р_дни!$J:$J)=0,0,(SUMIFS(БЮДЖЕТ!$V:$V,БЮДЖЕТ!$P:$P,$D1341)*IF(G1341=ФИО!$Q$8,0,SUM(р_дни!$J:$J))+SUMIFS(факт_операции!$Q:$Q,факт_операции!$D:$D,$D1341)*1000)/SUM(р_дни!$J:$J)))/100,0)*100</f>
        <v>0</v>
      </c>
      <c r="K1341" s="48">
        <f>IF(D1341="",0,SUMIFS(факт_операции!$O:$O,факт_операции!$D:$D,D1341)-IF(SUMIFS(факт_операции!$Q:$Q,факт_операции!$D:$D,D1341)&lt;&gt;0,SUMIFS(факт_операции!$O:$O,факт_операции!$D:$D,D1341,факт_операции!$N:$N,операции!$H$11),0))</f>
        <v>0</v>
      </c>
      <c r="L1341" s="48">
        <f>IF(D1341="",0,SUMIFS(факт_операции!$T:$T,факт_операции!$D:$D,D1341))</f>
        <v>0</v>
      </c>
      <c r="M1341" s="86">
        <f t="shared" si="41"/>
        <v>0</v>
      </c>
      <c r="N1341" s="36"/>
      <c r="O1341" s="92"/>
      <c r="P1341" s="96"/>
    </row>
    <row r="1342" spans="1:16" x14ac:dyDescent="0.25">
      <c r="A1342" s="1"/>
      <c r="B1342" s="1"/>
      <c r="C1342" s="5">
        <f t="shared" si="42"/>
        <v>1332</v>
      </c>
      <c r="D1342" s="19" t="str">
        <f>IF(C1342&gt;MAX(БЮДЖЕТ!$C:$C),"",INDEX(БЮДЖЕТ!$P$11:$P$9415,C1342))</f>
        <v/>
      </c>
      <c r="E1342" s="22">
        <f>IF(D1342="",0,IF(COUNTIF(БЮДЖЕТ!$P:$P,D1342)=1,0,1))</f>
        <v>0</v>
      </c>
      <c r="F1342" s="19" t="str">
        <f>IF($D1342="","",INDEX(БЮДЖЕТ!$N:$N,SUMIFS(БЮДЖЕТ!$B:$B,БЮДЖЕТ!$P:$P,$D1342)))</f>
        <v/>
      </c>
      <c r="G1342" s="19" t="str">
        <f>IF($D1342="","",INDEX(БЮДЖЕТ!$X:$X,SUMIFS(БЮДЖЕТ!$B:$B,БЮДЖЕТ!$P:$P,$D1342)))</f>
        <v/>
      </c>
      <c r="H1342" s="36"/>
      <c r="I1342" s="30">
        <f>IF(D1342="",0,IF(G1342=ФИО!$Q$8,0,SUM(р_дни!$J:$J))+SUMIFS(факт_операции!$L:$L,факт_операции!$D:$D,D1342,факт_операции!$I:$I,операции!$F$8)-SUMIFS(факт_операции!$L:$L,факт_операции!$D:$D,D1342,факт_операции!$I:$I,операции!$F$9)+SUMIFS(факт_операции!$L:$L,факт_операции!$D:$D,D1342,факт_операции!$I:$I,операции!$F$10)-SUMIFS(факт_операции!$L:$L,факт_операции!$D:$D,D1342,факт_операции!$I:$I,операции!$F$11))</f>
        <v>0</v>
      </c>
      <c r="J1342" s="48">
        <f>ROUND(IF(D1342="",0,IF(SUM(р_дни!$J:$J)=0,0,(SUMIFS(БЮДЖЕТ!$V:$V,БЮДЖЕТ!$P:$P,$D1342)*IF(G1342=ФИО!$Q$8,0,SUM(р_дни!$J:$J))+SUMIFS(факт_операции!$Q:$Q,факт_операции!$D:$D,$D1342)*1000)/SUM(р_дни!$J:$J)))/100,0)*100</f>
        <v>0</v>
      </c>
      <c r="K1342" s="48">
        <f>IF(D1342="",0,SUMIFS(факт_операции!$O:$O,факт_операции!$D:$D,D1342)-IF(SUMIFS(факт_операции!$Q:$Q,факт_операции!$D:$D,D1342)&lt;&gt;0,SUMIFS(факт_операции!$O:$O,факт_операции!$D:$D,D1342,факт_операции!$N:$N,операции!$H$11),0))</f>
        <v>0</v>
      </c>
      <c r="L1342" s="48">
        <f>IF(D1342="",0,SUMIFS(факт_операции!$T:$T,факт_операции!$D:$D,D1342))</f>
        <v>0</v>
      </c>
      <c r="M1342" s="86">
        <f t="shared" si="41"/>
        <v>0</v>
      </c>
      <c r="N1342" s="36"/>
      <c r="O1342" s="92"/>
      <c r="P1342" s="96"/>
    </row>
    <row r="1343" spans="1:16" x14ac:dyDescent="0.25">
      <c r="A1343" s="1"/>
      <c r="B1343" s="1"/>
      <c r="C1343" s="5">
        <f t="shared" si="42"/>
        <v>1333</v>
      </c>
      <c r="D1343" s="19" t="str">
        <f>IF(C1343&gt;MAX(БЮДЖЕТ!$C:$C),"",INDEX(БЮДЖЕТ!$P$11:$P$9415,C1343))</f>
        <v/>
      </c>
      <c r="E1343" s="22">
        <f>IF(D1343="",0,IF(COUNTIF(БЮДЖЕТ!$P:$P,D1343)=1,0,1))</f>
        <v>0</v>
      </c>
      <c r="F1343" s="19" t="str">
        <f>IF($D1343="","",INDEX(БЮДЖЕТ!$N:$N,SUMIFS(БЮДЖЕТ!$B:$B,БЮДЖЕТ!$P:$P,$D1343)))</f>
        <v/>
      </c>
      <c r="G1343" s="19" t="str">
        <f>IF($D1343="","",INDEX(БЮДЖЕТ!$X:$X,SUMIFS(БЮДЖЕТ!$B:$B,БЮДЖЕТ!$P:$P,$D1343)))</f>
        <v/>
      </c>
      <c r="H1343" s="36"/>
      <c r="I1343" s="30">
        <f>IF(D1343="",0,IF(G1343=ФИО!$Q$8,0,SUM(р_дни!$J:$J))+SUMIFS(факт_операции!$L:$L,факт_операции!$D:$D,D1343,факт_операции!$I:$I,операции!$F$8)-SUMIFS(факт_операции!$L:$L,факт_операции!$D:$D,D1343,факт_операции!$I:$I,операции!$F$9)+SUMIFS(факт_операции!$L:$L,факт_операции!$D:$D,D1343,факт_операции!$I:$I,операции!$F$10)-SUMIFS(факт_операции!$L:$L,факт_операции!$D:$D,D1343,факт_операции!$I:$I,операции!$F$11))</f>
        <v>0</v>
      </c>
      <c r="J1343" s="48">
        <f>ROUND(IF(D1343="",0,IF(SUM(р_дни!$J:$J)=0,0,(SUMIFS(БЮДЖЕТ!$V:$V,БЮДЖЕТ!$P:$P,$D1343)*IF(G1343=ФИО!$Q$8,0,SUM(р_дни!$J:$J))+SUMIFS(факт_операции!$Q:$Q,факт_операции!$D:$D,$D1343)*1000)/SUM(р_дни!$J:$J)))/100,0)*100</f>
        <v>0</v>
      </c>
      <c r="K1343" s="48">
        <f>IF(D1343="",0,SUMIFS(факт_операции!$O:$O,факт_операции!$D:$D,D1343)-IF(SUMIFS(факт_операции!$Q:$Q,факт_операции!$D:$D,D1343)&lt;&gt;0,SUMIFS(факт_операции!$O:$O,факт_операции!$D:$D,D1343,факт_операции!$N:$N,операции!$H$11),0))</f>
        <v>0</v>
      </c>
      <c r="L1343" s="48">
        <f>IF(D1343="",0,SUMIFS(факт_операции!$T:$T,факт_операции!$D:$D,D1343))</f>
        <v>0</v>
      </c>
      <c r="M1343" s="86">
        <f t="shared" si="41"/>
        <v>0</v>
      </c>
      <c r="N1343" s="36"/>
      <c r="O1343" s="92"/>
      <c r="P1343" s="96"/>
    </row>
    <row r="1344" spans="1:16" x14ac:dyDescent="0.25">
      <c r="A1344" s="1"/>
      <c r="B1344" s="1"/>
      <c r="C1344" s="5">
        <f t="shared" si="42"/>
        <v>1334</v>
      </c>
      <c r="D1344" s="19" t="str">
        <f>IF(C1344&gt;MAX(БЮДЖЕТ!$C:$C),"",INDEX(БЮДЖЕТ!$P$11:$P$9415,C1344))</f>
        <v/>
      </c>
      <c r="E1344" s="22">
        <f>IF(D1344="",0,IF(COUNTIF(БЮДЖЕТ!$P:$P,D1344)=1,0,1))</f>
        <v>0</v>
      </c>
      <c r="F1344" s="19" t="str">
        <f>IF($D1344="","",INDEX(БЮДЖЕТ!$N:$N,SUMIFS(БЮДЖЕТ!$B:$B,БЮДЖЕТ!$P:$P,$D1344)))</f>
        <v/>
      </c>
      <c r="G1344" s="19" t="str">
        <f>IF($D1344="","",INDEX(БЮДЖЕТ!$X:$X,SUMIFS(БЮДЖЕТ!$B:$B,БЮДЖЕТ!$P:$P,$D1344)))</f>
        <v/>
      </c>
      <c r="H1344" s="36"/>
      <c r="I1344" s="30">
        <f>IF(D1344="",0,IF(G1344=ФИО!$Q$8,0,SUM(р_дни!$J:$J))+SUMIFS(факт_операции!$L:$L,факт_операции!$D:$D,D1344,факт_операции!$I:$I,операции!$F$8)-SUMIFS(факт_операции!$L:$L,факт_операции!$D:$D,D1344,факт_операции!$I:$I,операции!$F$9)+SUMIFS(факт_операции!$L:$L,факт_операции!$D:$D,D1344,факт_операции!$I:$I,операции!$F$10)-SUMIFS(факт_операции!$L:$L,факт_операции!$D:$D,D1344,факт_операции!$I:$I,операции!$F$11))</f>
        <v>0</v>
      </c>
      <c r="J1344" s="48">
        <f>ROUND(IF(D1344="",0,IF(SUM(р_дни!$J:$J)=0,0,(SUMIFS(БЮДЖЕТ!$V:$V,БЮДЖЕТ!$P:$P,$D1344)*IF(G1344=ФИО!$Q$8,0,SUM(р_дни!$J:$J))+SUMIFS(факт_операции!$Q:$Q,факт_операции!$D:$D,$D1344)*1000)/SUM(р_дни!$J:$J)))/100,0)*100</f>
        <v>0</v>
      </c>
      <c r="K1344" s="48">
        <f>IF(D1344="",0,SUMIFS(факт_операции!$O:$O,факт_операции!$D:$D,D1344)-IF(SUMIFS(факт_операции!$Q:$Q,факт_операции!$D:$D,D1344)&lt;&gt;0,SUMIFS(факт_операции!$O:$O,факт_операции!$D:$D,D1344,факт_операции!$N:$N,операции!$H$11),0))</f>
        <v>0</v>
      </c>
      <c r="L1344" s="48">
        <f>IF(D1344="",0,SUMIFS(факт_операции!$T:$T,факт_операции!$D:$D,D1344))</f>
        <v>0</v>
      </c>
      <c r="M1344" s="86">
        <f t="shared" si="41"/>
        <v>0</v>
      </c>
      <c r="N1344" s="36"/>
      <c r="O1344" s="92"/>
      <c r="P1344" s="96"/>
    </row>
    <row r="1345" spans="1:16" x14ac:dyDescent="0.25">
      <c r="A1345" s="1"/>
      <c r="B1345" s="1"/>
      <c r="C1345" s="5">
        <f t="shared" si="42"/>
        <v>1335</v>
      </c>
      <c r="D1345" s="19" t="str">
        <f>IF(C1345&gt;MAX(БЮДЖЕТ!$C:$C),"",INDEX(БЮДЖЕТ!$P$11:$P$9415,C1345))</f>
        <v/>
      </c>
      <c r="E1345" s="22">
        <f>IF(D1345="",0,IF(COUNTIF(БЮДЖЕТ!$P:$P,D1345)=1,0,1))</f>
        <v>0</v>
      </c>
      <c r="F1345" s="19" t="str">
        <f>IF($D1345="","",INDEX(БЮДЖЕТ!$N:$N,SUMIFS(БЮДЖЕТ!$B:$B,БЮДЖЕТ!$P:$P,$D1345)))</f>
        <v/>
      </c>
      <c r="G1345" s="19" t="str">
        <f>IF($D1345="","",INDEX(БЮДЖЕТ!$X:$X,SUMIFS(БЮДЖЕТ!$B:$B,БЮДЖЕТ!$P:$P,$D1345)))</f>
        <v/>
      </c>
      <c r="H1345" s="36"/>
      <c r="I1345" s="30">
        <f>IF(D1345="",0,IF(G1345=ФИО!$Q$8,0,SUM(р_дни!$J:$J))+SUMIFS(факт_операции!$L:$L,факт_операции!$D:$D,D1345,факт_операции!$I:$I,операции!$F$8)-SUMIFS(факт_операции!$L:$L,факт_операции!$D:$D,D1345,факт_операции!$I:$I,операции!$F$9)+SUMIFS(факт_операции!$L:$L,факт_операции!$D:$D,D1345,факт_операции!$I:$I,операции!$F$10)-SUMIFS(факт_операции!$L:$L,факт_операции!$D:$D,D1345,факт_операции!$I:$I,операции!$F$11))</f>
        <v>0</v>
      </c>
      <c r="J1345" s="48">
        <f>ROUND(IF(D1345="",0,IF(SUM(р_дни!$J:$J)=0,0,(SUMIFS(БЮДЖЕТ!$V:$V,БЮДЖЕТ!$P:$P,$D1345)*IF(G1345=ФИО!$Q$8,0,SUM(р_дни!$J:$J))+SUMIFS(факт_операции!$Q:$Q,факт_операции!$D:$D,$D1345)*1000)/SUM(р_дни!$J:$J)))/100,0)*100</f>
        <v>0</v>
      </c>
      <c r="K1345" s="48">
        <f>IF(D1345="",0,SUMIFS(факт_операции!$O:$O,факт_операции!$D:$D,D1345)-IF(SUMIFS(факт_операции!$Q:$Q,факт_операции!$D:$D,D1345)&lt;&gt;0,SUMIFS(факт_операции!$O:$O,факт_операции!$D:$D,D1345,факт_операции!$N:$N,операции!$H$11),0))</f>
        <v>0</v>
      </c>
      <c r="L1345" s="48">
        <f>IF(D1345="",0,SUMIFS(факт_операции!$T:$T,факт_операции!$D:$D,D1345))</f>
        <v>0</v>
      </c>
      <c r="M1345" s="86">
        <f t="shared" si="41"/>
        <v>0</v>
      </c>
      <c r="N1345" s="36"/>
      <c r="O1345" s="92"/>
      <c r="P1345" s="96"/>
    </row>
    <row r="1346" spans="1:16" x14ac:dyDescent="0.25">
      <c r="A1346" s="1"/>
      <c r="B1346" s="1"/>
      <c r="C1346" s="5">
        <f t="shared" si="42"/>
        <v>1336</v>
      </c>
      <c r="D1346" s="19" t="str">
        <f>IF(C1346&gt;MAX(БЮДЖЕТ!$C:$C),"",INDEX(БЮДЖЕТ!$P$11:$P$9415,C1346))</f>
        <v/>
      </c>
      <c r="E1346" s="22">
        <f>IF(D1346="",0,IF(COUNTIF(БЮДЖЕТ!$P:$P,D1346)=1,0,1))</f>
        <v>0</v>
      </c>
      <c r="F1346" s="19" t="str">
        <f>IF($D1346="","",INDEX(БЮДЖЕТ!$N:$N,SUMIFS(БЮДЖЕТ!$B:$B,БЮДЖЕТ!$P:$P,$D1346)))</f>
        <v/>
      </c>
      <c r="G1346" s="19" t="str">
        <f>IF($D1346="","",INDEX(БЮДЖЕТ!$X:$X,SUMIFS(БЮДЖЕТ!$B:$B,БЮДЖЕТ!$P:$P,$D1346)))</f>
        <v/>
      </c>
      <c r="H1346" s="36"/>
      <c r="I1346" s="30">
        <f>IF(D1346="",0,IF(G1346=ФИО!$Q$8,0,SUM(р_дни!$J:$J))+SUMIFS(факт_операции!$L:$L,факт_операции!$D:$D,D1346,факт_операции!$I:$I,операции!$F$8)-SUMIFS(факт_операции!$L:$L,факт_операции!$D:$D,D1346,факт_операции!$I:$I,операции!$F$9)+SUMIFS(факт_операции!$L:$L,факт_операции!$D:$D,D1346,факт_операции!$I:$I,операции!$F$10)-SUMIFS(факт_операции!$L:$L,факт_операции!$D:$D,D1346,факт_операции!$I:$I,операции!$F$11))</f>
        <v>0</v>
      </c>
      <c r="J1346" s="48">
        <f>ROUND(IF(D1346="",0,IF(SUM(р_дни!$J:$J)=0,0,(SUMIFS(БЮДЖЕТ!$V:$V,БЮДЖЕТ!$P:$P,$D1346)*IF(G1346=ФИО!$Q$8,0,SUM(р_дни!$J:$J))+SUMIFS(факт_операции!$Q:$Q,факт_операции!$D:$D,$D1346)*1000)/SUM(р_дни!$J:$J)))/100,0)*100</f>
        <v>0</v>
      </c>
      <c r="K1346" s="48">
        <f>IF(D1346="",0,SUMIFS(факт_операции!$O:$O,факт_операции!$D:$D,D1346)-IF(SUMIFS(факт_операции!$Q:$Q,факт_операции!$D:$D,D1346)&lt;&gt;0,SUMIFS(факт_операции!$O:$O,факт_операции!$D:$D,D1346,факт_операции!$N:$N,операции!$H$11),0))</f>
        <v>0</v>
      </c>
      <c r="L1346" s="48">
        <f>IF(D1346="",0,SUMIFS(факт_операции!$T:$T,факт_операции!$D:$D,D1346))</f>
        <v>0</v>
      </c>
      <c r="M1346" s="86">
        <f t="shared" si="41"/>
        <v>0</v>
      </c>
      <c r="N1346" s="36"/>
      <c r="O1346" s="92"/>
      <c r="P1346" s="96"/>
    </row>
    <row r="1347" spans="1:16" x14ac:dyDescent="0.25">
      <c r="A1347" s="1"/>
      <c r="B1347" s="1"/>
      <c r="C1347" s="5">
        <f t="shared" si="42"/>
        <v>1337</v>
      </c>
      <c r="D1347" s="19" t="str">
        <f>IF(C1347&gt;MAX(БЮДЖЕТ!$C:$C),"",INDEX(БЮДЖЕТ!$P$11:$P$9415,C1347))</f>
        <v/>
      </c>
      <c r="E1347" s="22">
        <f>IF(D1347="",0,IF(COUNTIF(БЮДЖЕТ!$P:$P,D1347)=1,0,1))</f>
        <v>0</v>
      </c>
      <c r="F1347" s="19" t="str">
        <f>IF($D1347="","",INDEX(БЮДЖЕТ!$N:$N,SUMIFS(БЮДЖЕТ!$B:$B,БЮДЖЕТ!$P:$P,$D1347)))</f>
        <v/>
      </c>
      <c r="G1347" s="19" t="str">
        <f>IF($D1347="","",INDEX(БЮДЖЕТ!$X:$X,SUMIFS(БЮДЖЕТ!$B:$B,БЮДЖЕТ!$P:$P,$D1347)))</f>
        <v/>
      </c>
      <c r="H1347" s="36"/>
      <c r="I1347" s="30">
        <f>IF(D1347="",0,IF(G1347=ФИО!$Q$8,0,SUM(р_дни!$J:$J))+SUMIFS(факт_операции!$L:$L,факт_операции!$D:$D,D1347,факт_операции!$I:$I,операции!$F$8)-SUMIFS(факт_операции!$L:$L,факт_операции!$D:$D,D1347,факт_операции!$I:$I,операции!$F$9)+SUMIFS(факт_операции!$L:$L,факт_операции!$D:$D,D1347,факт_операции!$I:$I,операции!$F$10)-SUMIFS(факт_операции!$L:$L,факт_операции!$D:$D,D1347,факт_операции!$I:$I,операции!$F$11))</f>
        <v>0</v>
      </c>
      <c r="J1347" s="48">
        <f>ROUND(IF(D1347="",0,IF(SUM(р_дни!$J:$J)=0,0,(SUMIFS(БЮДЖЕТ!$V:$V,БЮДЖЕТ!$P:$P,$D1347)*IF(G1347=ФИО!$Q$8,0,SUM(р_дни!$J:$J))+SUMIFS(факт_операции!$Q:$Q,факт_операции!$D:$D,$D1347)*1000)/SUM(р_дни!$J:$J)))/100,0)*100</f>
        <v>0</v>
      </c>
      <c r="K1347" s="48">
        <f>IF(D1347="",0,SUMIFS(факт_операции!$O:$O,факт_операции!$D:$D,D1347)-IF(SUMIFS(факт_операции!$Q:$Q,факт_операции!$D:$D,D1347)&lt;&gt;0,SUMIFS(факт_операции!$O:$O,факт_операции!$D:$D,D1347,факт_операции!$N:$N,операции!$H$11),0))</f>
        <v>0</v>
      </c>
      <c r="L1347" s="48">
        <f>IF(D1347="",0,SUMIFS(факт_операции!$T:$T,факт_операции!$D:$D,D1347))</f>
        <v>0</v>
      </c>
      <c r="M1347" s="86">
        <f t="shared" si="41"/>
        <v>0</v>
      </c>
      <c r="N1347" s="36"/>
      <c r="O1347" s="92"/>
      <c r="P1347" s="96"/>
    </row>
    <row r="1348" spans="1:16" x14ac:dyDescent="0.25">
      <c r="A1348" s="1"/>
      <c r="B1348" s="1"/>
      <c r="C1348" s="5">
        <f t="shared" si="42"/>
        <v>1338</v>
      </c>
      <c r="D1348" s="19" t="str">
        <f>IF(C1348&gt;MAX(БЮДЖЕТ!$C:$C),"",INDEX(БЮДЖЕТ!$P$11:$P$9415,C1348))</f>
        <v/>
      </c>
      <c r="E1348" s="22">
        <f>IF(D1348="",0,IF(COUNTIF(БЮДЖЕТ!$P:$P,D1348)=1,0,1))</f>
        <v>0</v>
      </c>
      <c r="F1348" s="19" t="str">
        <f>IF($D1348="","",INDEX(БЮДЖЕТ!$N:$N,SUMIFS(БЮДЖЕТ!$B:$B,БЮДЖЕТ!$P:$P,$D1348)))</f>
        <v/>
      </c>
      <c r="G1348" s="19" t="str">
        <f>IF($D1348="","",INDEX(БЮДЖЕТ!$X:$X,SUMIFS(БЮДЖЕТ!$B:$B,БЮДЖЕТ!$P:$P,$D1348)))</f>
        <v/>
      </c>
      <c r="H1348" s="36"/>
      <c r="I1348" s="30">
        <f>IF(D1348="",0,IF(G1348=ФИО!$Q$8,0,SUM(р_дни!$J:$J))+SUMIFS(факт_операции!$L:$L,факт_операции!$D:$D,D1348,факт_операции!$I:$I,операции!$F$8)-SUMIFS(факт_операции!$L:$L,факт_операции!$D:$D,D1348,факт_операции!$I:$I,операции!$F$9)+SUMIFS(факт_операции!$L:$L,факт_операции!$D:$D,D1348,факт_операции!$I:$I,операции!$F$10)-SUMIFS(факт_операции!$L:$L,факт_операции!$D:$D,D1348,факт_операции!$I:$I,операции!$F$11))</f>
        <v>0</v>
      </c>
      <c r="J1348" s="48">
        <f>ROUND(IF(D1348="",0,IF(SUM(р_дни!$J:$J)=0,0,(SUMIFS(БЮДЖЕТ!$V:$V,БЮДЖЕТ!$P:$P,$D1348)*IF(G1348=ФИО!$Q$8,0,SUM(р_дни!$J:$J))+SUMIFS(факт_операции!$Q:$Q,факт_операции!$D:$D,$D1348)*1000)/SUM(р_дни!$J:$J)))/100,0)*100</f>
        <v>0</v>
      </c>
      <c r="K1348" s="48">
        <f>IF(D1348="",0,SUMIFS(факт_операции!$O:$O,факт_операции!$D:$D,D1348)-IF(SUMIFS(факт_операции!$Q:$Q,факт_операции!$D:$D,D1348)&lt;&gt;0,SUMIFS(факт_операции!$O:$O,факт_операции!$D:$D,D1348,факт_операции!$N:$N,операции!$H$11),0))</f>
        <v>0</v>
      </c>
      <c r="L1348" s="48">
        <f>IF(D1348="",0,SUMIFS(факт_операции!$T:$T,факт_операции!$D:$D,D1348))</f>
        <v>0</v>
      </c>
      <c r="M1348" s="86">
        <f t="shared" si="41"/>
        <v>0</v>
      </c>
      <c r="N1348" s="36"/>
      <c r="O1348" s="92"/>
      <c r="P1348" s="96"/>
    </row>
    <row r="1349" spans="1:16" x14ac:dyDescent="0.25">
      <c r="A1349" s="1"/>
      <c r="B1349" s="1"/>
      <c r="C1349" s="5">
        <f t="shared" si="42"/>
        <v>1339</v>
      </c>
      <c r="D1349" s="19" t="str">
        <f>IF(C1349&gt;MAX(БЮДЖЕТ!$C:$C),"",INDEX(БЮДЖЕТ!$P$11:$P$9415,C1349))</f>
        <v/>
      </c>
      <c r="E1349" s="22">
        <f>IF(D1349="",0,IF(COUNTIF(БЮДЖЕТ!$P:$P,D1349)=1,0,1))</f>
        <v>0</v>
      </c>
      <c r="F1349" s="19" t="str">
        <f>IF($D1349="","",INDEX(БЮДЖЕТ!$N:$N,SUMIFS(БЮДЖЕТ!$B:$B,БЮДЖЕТ!$P:$P,$D1349)))</f>
        <v/>
      </c>
      <c r="G1349" s="19" t="str">
        <f>IF($D1349="","",INDEX(БЮДЖЕТ!$X:$X,SUMIFS(БЮДЖЕТ!$B:$B,БЮДЖЕТ!$P:$P,$D1349)))</f>
        <v/>
      </c>
      <c r="H1349" s="36"/>
      <c r="I1349" s="30">
        <f>IF(D1349="",0,IF(G1349=ФИО!$Q$8,0,SUM(р_дни!$J:$J))+SUMIFS(факт_операции!$L:$L,факт_операции!$D:$D,D1349,факт_операции!$I:$I,операции!$F$8)-SUMIFS(факт_операции!$L:$L,факт_операции!$D:$D,D1349,факт_операции!$I:$I,операции!$F$9)+SUMIFS(факт_операции!$L:$L,факт_операции!$D:$D,D1349,факт_операции!$I:$I,операции!$F$10)-SUMIFS(факт_операции!$L:$L,факт_операции!$D:$D,D1349,факт_операции!$I:$I,операции!$F$11))</f>
        <v>0</v>
      </c>
      <c r="J1349" s="48">
        <f>ROUND(IF(D1349="",0,IF(SUM(р_дни!$J:$J)=0,0,(SUMIFS(БЮДЖЕТ!$V:$V,БЮДЖЕТ!$P:$P,$D1349)*IF(G1349=ФИО!$Q$8,0,SUM(р_дни!$J:$J))+SUMIFS(факт_операции!$Q:$Q,факт_операции!$D:$D,$D1349)*1000)/SUM(р_дни!$J:$J)))/100,0)*100</f>
        <v>0</v>
      </c>
      <c r="K1349" s="48">
        <f>IF(D1349="",0,SUMIFS(факт_операции!$O:$O,факт_операции!$D:$D,D1349)-IF(SUMIFS(факт_операции!$Q:$Q,факт_операции!$D:$D,D1349)&lt;&gt;0,SUMIFS(факт_операции!$O:$O,факт_операции!$D:$D,D1349,факт_операции!$N:$N,операции!$H$11),0))</f>
        <v>0</v>
      </c>
      <c r="L1349" s="48">
        <f>IF(D1349="",0,SUMIFS(факт_операции!$T:$T,факт_операции!$D:$D,D1349))</f>
        <v>0</v>
      </c>
      <c r="M1349" s="86">
        <f t="shared" si="41"/>
        <v>0</v>
      </c>
      <c r="N1349" s="36"/>
      <c r="O1349" s="92"/>
      <c r="P1349" s="96"/>
    </row>
    <row r="1350" spans="1:16" x14ac:dyDescent="0.25">
      <c r="A1350" s="1"/>
      <c r="B1350" s="1"/>
      <c r="C1350" s="5">
        <f t="shared" si="42"/>
        <v>1340</v>
      </c>
      <c r="D1350" s="19" t="str">
        <f>IF(C1350&gt;MAX(БЮДЖЕТ!$C:$C),"",INDEX(БЮДЖЕТ!$P$11:$P$9415,C1350))</f>
        <v/>
      </c>
      <c r="E1350" s="22">
        <f>IF(D1350="",0,IF(COUNTIF(БЮДЖЕТ!$P:$P,D1350)=1,0,1))</f>
        <v>0</v>
      </c>
      <c r="F1350" s="19" t="str">
        <f>IF($D1350="","",INDEX(БЮДЖЕТ!$N:$N,SUMIFS(БЮДЖЕТ!$B:$B,БЮДЖЕТ!$P:$P,$D1350)))</f>
        <v/>
      </c>
      <c r="G1350" s="19" t="str">
        <f>IF($D1350="","",INDEX(БЮДЖЕТ!$X:$X,SUMIFS(БЮДЖЕТ!$B:$B,БЮДЖЕТ!$P:$P,$D1350)))</f>
        <v/>
      </c>
      <c r="H1350" s="36"/>
      <c r="I1350" s="30">
        <f>IF(D1350="",0,IF(G1350=ФИО!$Q$8,0,SUM(р_дни!$J:$J))+SUMIFS(факт_операции!$L:$L,факт_операции!$D:$D,D1350,факт_операции!$I:$I,операции!$F$8)-SUMIFS(факт_операции!$L:$L,факт_операции!$D:$D,D1350,факт_операции!$I:$I,операции!$F$9)+SUMIFS(факт_операции!$L:$L,факт_операции!$D:$D,D1350,факт_операции!$I:$I,операции!$F$10)-SUMIFS(факт_операции!$L:$L,факт_операции!$D:$D,D1350,факт_операции!$I:$I,операции!$F$11))</f>
        <v>0</v>
      </c>
      <c r="J1350" s="48">
        <f>ROUND(IF(D1350="",0,IF(SUM(р_дни!$J:$J)=0,0,(SUMIFS(БЮДЖЕТ!$V:$V,БЮДЖЕТ!$P:$P,$D1350)*IF(G1350=ФИО!$Q$8,0,SUM(р_дни!$J:$J))+SUMIFS(факт_операции!$Q:$Q,факт_операции!$D:$D,$D1350)*1000)/SUM(р_дни!$J:$J)))/100,0)*100</f>
        <v>0</v>
      </c>
      <c r="K1350" s="48">
        <f>IF(D1350="",0,SUMIFS(факт_операции!$O:$O,факт_операции!$D:$D,D1350)-IF(SUMIFS(факт_операции!$Q:$Q,факт_операции!$D:$D,D1350)&lt;&gt;0,SUMIFS(факт_операции!$O:$O,факт_операции!$D:$D,D1350,факт_операции!$N:$N,операции!$H$11),0))</f>
        <v>0</v>
      </c>
      <c r="L1350" s="48">
        <f>IF(D1350="",0,SUMIFS(факт_операции!$T:$T,факт_операции!$D:$D,D1350))</f>
        <v>0</v>
      </c>
      <c r="M1350" s="86">
        <f t="shared" si="41"/>
        <v>0</v>
      </c>
      <c r="N1350" s="36"/>
      <c r="O1350" s="92"/>
      <c r="P1350" s="96"/>
    </row>
    <row r="1351" spans="1:16" x14ac:dyDescent="0.25">
      <c r="A1351" s="1"/>
      <c r="B1351" s="1"/>
      <c r="C1351" s="5">
        <f t="shared" si="42"/>
        <v>1341</v>
      </c>
      <c r="D1351" s="19" t="str">
        <f>IF(C1351&gt;MAX(БЮДЖЕТ!$C:$C),"",INDEX(БЮДЖЕТ!$P$11:$P$9415,C1351))</f>
        <v/>
      </c>
      <c r="E1351" s="22">
        <f>IF(D1351="",0,IF(COUNTIF(БЮДЖЕТ!$P:$P,D1351)=1,0,1))</f>
        <v>0</v>
      </c>
      <c r="F1351" s="19" t="str">
        <f>IF($D1351="","",INDEX(БЮДЖЕТ!$N:$N,SUMIFS(БЮДЖЕТ!$B:$B,БЮДЖЕТ!$P:$P,$D1351)))</f>
        <v/>
      </c>
      <c r="G1351" s="19" t="str">
        <f>IF($D1351="","",INDEX(БЮДЖЕТ!$X:$X,SUMIFS(БЮДЖЕТ!$B:$B,БЮДЖЕТ!$P:$P,$D1351)))</f>
        <v/>
      </c>
      <c r="H1351" s="36"/>
      <c r="I1351" s="30">
        <f>IF(D1351="",0,IF(G1351=ФИО!$Q$8,0,SUM(р_дни!$J:$J))+SUMIFS(факт_операции!$L:$L,факт_операции!$D:$D,D1351,факт_операции!$I:$I,операции!$F$8)-SUMIFS(факт_операции!$L:$L,факт_операции!$D:$D,D1351,факт_операции!$I:$I,операции!$F$9)+SUMIFS(факт_операции!$L:$L,факт_операции!$D:$D,D1351,факт_операции!$I:$I,операции!$F$10)-SUMIFS(факт_операции!$L:$L,факт_операции!$D:$D,D1351,факт_операции!$I:$I,операции!$F$11))</f>
        <v>0</v>
      </c>
      <c r="J1351" s="48">
        <f>ROUND(IF(D1351="",0,IF(SUM(р_дни!$J:$J)=0,0,(SUMIFS(БЮДЖЕТ!$V:$V,БЮДЖЕТ!$P:$P,$D1351)*IF(G1351=ФИО!$Q$8,0,SUM(р_дни!$J:$J))+SUMIFS(факт_операции!$Q:$Q,факт_операции!$D:$D,$D1351)*1000)/SUM(р_дни!$J:$J)))/100,0)*100</f>
        <v>0</v>
      </c>
      <c r="K1351" s="48">
        <f>IF(D1351="",0,SUMIFS(факт_операции!$O:$O,факт_операции!$D:$D,D1351)-IF(SUMIFS(факт_операции!$Q:$Q,факт_операции!$D:$D,D1351)&lt;&gt;0,SUMIFS(факт_операции!$O:$O,факт_операции!$D:$D,D1351,факт_операции!$N:$N,операции!$H$11),0))</f>
        <v>0</v>
      </c>
      <c r="L1351" s="48">
        <f>IF(D1351="",0,SUMIFS(факт_операции!$T:$T,факт_операции!$D:$D,D1351))</f>
        <v>0</v>
      </c>
      <c r="M1351" s="86">
        <f t="shared" si="41"/>
        <v>0</v>
      </c>
      <c r="N1351" s="36"/>
      <c r="O1351" s="92"/>
      <c r="P1351" s="96"/>
    </row>
    <row r="1352" spans="1:16" x14ac:dyDescent="0.25">
      <c r="A1352" s="1"/>
      <c r="B1352" s="1"/>
      <c r="C1352" s="5">
        <f t="shared" si="42"/>
        <v>1342</v>
      </c>
      <c r="D1352" s="19" t="str">
        <f>IF(C1352&gt;MAX(БЮДЖЕТ!$C:$C),"",INDEX(БЮДЖЕТ!$P$11:$P$9415,C1352))</f>
        <v/>
      </c>
      <c r="E1352" s="22">
        <f>IF(D1352="",0,IF(COUNTIF(БЮДЖЕТ!$P:$P,D1352)=1,0,1))</f>
        <v>0</v>
      </c>
      <c r="F1352" s="19" t="str">
        <f>IF($D1352="","",INDEX(БЮДЖЕТ!$N:$N,SUMIFS(БЮДЖЕТ!$B:$B,БЮДЖЕТ!$P:$P,$D1352)))</f>
        <v/>
      </c>
      <c r="G1352" s="19" t="str">
        <f>IF($D1352="","",INDEX(БЮДЖЕТ!$X:$X,SUMIFS(БЮДЖЕТ!$B:$B,БЮДЖЕТ!$P:$P,$D1352)))</f>
        <v/>
      </c>
      <c r="H1352" s="36"/>
      <c r="I1352" s="30">
        <f>IF(D1352="",0,IF(G1352=ФИО!$Q$8,0,SUM(р_дни!$J:$J))+SUMIFS(факт_операции!$L:$L,факт_операции!$D:$D,D1352,факт_операции!$I:$I,операции!$F$8)-SUMIFS(факт_операции!$L:$L,факт_операции!$D:$D,D1352,факт_операции!$I:$I,операции!$F$9)+SUMIFS(факт_операции!$L:$L,факт_операции!$D:$D,D1352,факт_операции!$I:$I,операции!$F$10)-SUMIFS(факт_операции!$L:$L,факт_операции!$D:$D,D1352,факт_операции!$I:$I,операции!$F$11))</f>
        <v>0</v>
      </c>
      <c r="J1352" s="48">
        <f>ROUND(IF(D1352="",0,IF(SUM(р_дни!$J:$J)=0,0,(SUMIFS(БЮДЖЕТ!$V:$V,БЮДЖЕТ!$P:$P,$D1352)*IF(G1352=ФИО!$Q$8,0,SUM(р_дни!$J:$J))+SUMIFS(факт_операции!$Q:$Q,факт_операции!$D:$D,$D1352)*1000)/SUM(р_дни!$J:$J)))/100,0)*100</f>
        <v>0</v>
      </c>
      <c r="K1352" s="48">
        <f>IF(D1352="",0,SUMIFS(факт_операции!$O:$O,факт_операции!$D:$D,D1352)-IF(SUMIFS(факт_операции!$Q:$Q,факт_операции!$D:$D,D1352)&lt;&gt;0,SUMIFS(факт_операции!$O:$O,факт_операции!$D:$D,D1352,факт_операции!$N:$N,операции!$H$11),0))</f>
        <v>0</v>
      </c>
      <c r="L1352" s="48">
        <f>IF(D1352="",0,SUMIFS(факт_операции!$T:$T,факт_операции!$D:$D,D1352))</f>
        <v>0</v>
      </c>
      <c r="M1352" s="86">
        <f t="shared" si="41"/>
        <v>0</v>
      </c>
      <c r="N1352" s="36"/>
      <c r="O1352" s="92"/>
      <c r="P1352" s="96"/>
    </row>
    <row r="1353" spans="1:16" x14ac:dyDescent="0.25">
      <c r="A1353" s="1"/>
      <c r="B1353" s="1"/>
      <c r="C1353" s="5">
        <f t="shared" si="42"/>
        <v>1343</v>
      </c>
      <c r="D1353" s="19" t="str">
        <f>IF(C1353&gt;MAX(БЮДЖЕТ!$C:$C),"",INDEX(БЮДЖЕТ!$P$11:$P$9415,C1353))</f>
        <v/>
      </c>
      <c r="E1353" s="22">
        <f>IF(D1353="",0,IF(COUNTIF(БЮДЖЕТ!$P:$P,D1353)=1,0,1))</f>
        <v>0</v>
      </c>
      <c r="F1353" s="19" t="str">
        <f>IF($D1353="","",INDEX(БЮДЖЕТ!$N:$N,SUMIFS(БЮДЖЕТ!$B:$B,БЮДЖЕТ!$P:$P,$D1353)))</f>
        <v/>
      </c>
      <c r="G1353" s="19" t="str">
        <f>IF($D1353="","",INDEX(БЮДЖЕТ!$X:$X,SUMIFS(БЮДЖЕТ!$B:$B,БЮДЖЕТ!$P:$P,$D1353)))</f>
        <v/>
      </c>
      <c r="H1353" s="36"/>
      <c r="I1353" s="30">
        <f>IF(D1353="",0,IF(G1353=ФИО!$Q$8,0,SUM(р_дни!$J:$J))+SUMIFS(факт_операции!$L:$L,факт_операции!$D:$D,D1353,факт_операции!$I:$I,операции!$F$8)-SUMIFS(факт_операции!$L:$L,факт_операции!$D:$D,D1353,факт_операции!$I:$I,операции!$F$9)+SUMIFS(факт_операции!$L:$L,факт_операции!$D:$D,D1353,факт_операции!$I:$I,операции!$F$10)-SUMIFS(факт_операции!$L:$L,факт_операции!$D:$D,D1353,факт_операции!$I:$I,операции!$F$11))</f>
        <v>0</v>
      </c>
      <c r="J1353" s="48">
        <f>ROUND(IF(D1353="",0,IF(SUM(р_дни!$J:$J)=0,0,(SUMIFS(БЮДЖЕТ!$V:$V,БЮДЖЕТ!$P:$P,$D1353)*IF(G1353=ФИО!$Q$8,0,SUM(р_дни!$J:$J))+SUMIFS(факт_операции!$Q:$Q,факт_операции!$D:$D,$D1353)*1000)/SUM(р_дни!$J:$J)))/100,0)*100</f>
        <v>0</v>
      </c>
      <c r="K1353" s="48">
        <f>IF(D1353="",0,SUMIFS(факт_операции!$O:$O,факт_операции!$D:$D,D1353)-IF(SUMIFS(факт_операции!$Q:$Q,факт_операции!$D:$D,D1353)&lt;&gt;0,SUMIFS(факт_операции!$O:$O,факт_операции!$D:$D,D1353,факт_операции!$N:$N,операции!$H$11),0))</f>
        <v>0</v>
      </c>
      <c r="L1353" s="48">
        <f>IF(D1353="",0,SUMIFS(факт_операции!$T:$T,факт_операции!$D:$D,D1353))</f>
        <v>0</v>
      </c>
      <c r="M1353" s="86">
        <f t="shared" si="41"/>
        <v>0</v>
      </c>
      <c r="N1353" s="36"/>
      <c r="O1353" s="92"/>
      <c r="P1353" s="96"/>
    </row>
    <row r="1354" spans="1:16" x14ac:dyDescent="0.25">
      <c r="A1354" s="1"/>
      <c r="B1354" s="1"/>
      <c r="C1354" s="5">
        <f t="shared" si="42"/>
        <v>1344</v>
      </c>
      <c r="D1354" s="19" t="str">
        <f>IF(C1354&gt;MAX(БЮДЖЕТ!$C:$C),"",INDEX(БЮДЖЕТ!$P$11:$P$9415,C1354))</f>
        <v/>
      </c>
      <c r="E1354" s="22">
        <f>IF(D1354="",0,IF(COUNTIF(БЮДЖЕТ!$P:$P,D1354)=1,0,1))</f>
        <v>0</v>
      </c>
      <c r="F1354" s="19" t="str">
        <f>IF($D1354="","",INDEX(БЮДЖЕТ!$N:$N,SUMIFS(БЮДЖЕТ!$B:$B,БЮДЖЕТ!$P:$P,$D1354)))</f>
        <v/>
      </c>
      <c r="G1354" s="19" t="str">
        <f>IF($D1354="","",INDEX(БЮДЖЕТ!$X:$X,SUMIFS(БЮДЖЕТ!$B:$B,БЮДЖЕТ!$P:$P,$D1354)))</f>
        <v/>
      </c>
      <c r="H1354" s="36"/>
      <c r="I1354" s="30">
        <f>IF(D1354="",0,IF(G1354=ФИО!$Q$8,0,SUM(р_дни!$J:$J))+SUMIFS(факт_операции!$L:$L,факт_операции!$D:$D,D1354,факт_операции!$I:$I,операции!$F$8)-SUMIFS(факт_операции!$L:$L,факт_операции!$D:$D,D1354,факт_операции!$I:$I,операции!$F$9)+SUMIFS(факт_операции!$L:$L,факт_операции!$D:$D,D1354,факт_операции!$I:$I,операции!$F$10)-SUMIFS(факт_операции!$L:$L,факт_операции!$D:$D,D1354,факт_операции!$I:$I,операции!$F$11))</f>
        <v>0</v>
      </c>
      <c r="J1354" s="48">
        <f>ROUND(IF(D1354="",0,IF(SUM(р_дни!$J:$J)=0,0,(SUMIFS(БЮДЖЕТ!$V:$V,БЮДЖЕТ!$P:$P,$D1354)*IF(G1354=ФИО!$Q$8,0,SUM(р_дни!$J:$J))+SUMIFS(факт_операции!$Q:$Q,факт_операции!$D:$D,$D1354)*1000)/SUM(р_дни!$J:$J)))/100,0)*100</f>
        <v>0</v>
      </c>
      <c r="K1354" s="48">
        <f>IF(D1354="",0,SUMIFS(факт_операции!$O:$O,факт_операции!$D:$D,D1354)-IF(SUMIFS(факт_операции!$Q:$Q,факт_операции!$D:$D,D1354)&lt;&gt;0,SUMIFS(факт_операции!$O:$O,факт_операции!$D:$D,D1354,факт_операции!$N:$N,операции!$H$11),0))</f>
        <v>0</v>
      </c>
      <c r="L1354" s="48">
        <f>IF(D1354="",0,SUMIFS(факт_операции!$T:$T,факт_операции!$D:$D,D1354))</f>
        <v>0</v>
      </c>
      <c r="M1354" s="86">
        <f t="shared" si="41"/>
        <v>0</v>
      </c>
      <c r="N1354" s="36"/>
      <c r="O1354" s="92"/>
      <c r="P1354" s="96"/>
    </row>
    <row r="1355" spans="1:16" x14ac:dyDescent="0.25">
      <c r="A1355" s="1"/>
      <c r="B1355" s="1"/>
      <c r="C1355" s="5">
        <f t="shared" si="42"/>
        <v>1345</v>
      </c>
      <c r="D1355" s="19" t="str">
        <f>IF(C1355&gt;MAX(БЮДЖЕТ!$C:$C),"",INDEX(БЮДЖЕТ!$P$11:$P$9415,C1355))</f>
        <v/>
      </c>
      <c r="E1355" s="22">
        <f>IF(D1355="",0,IF(COUNTIF(БЮДЖЕТ!$P:$P,D1355)=1,0,1))</f>
        <v>0</v>
      </c>
      <c r="F1355" s="19" t="str">
        <f>IF($D1355="","",INDEX(БЮДЖЕТ!$N:$N,SUMIFS(БЮДЖЕТ!$B:$B,БЮДЖЕТ!$P:$P,$D1355)))</f>
        <v/>
      </c>
      <c r="G1355" s="19" t="str">
        <f>IF($D1355="","",INDEX(БЮДЖЕТ!$X:$X,SUMIFS(БЮДЖЕТ!$B:$B,БЮДЖЕТ!$P:$P,$D1355)))</f>
        <v/>
      </c>
      <c r="H1355" s="36"/>
      <c r="I1355" s="30">
        <f>IF(D1355="",0,IF(G1355=ФИО!$Q$8,0,SUM(р_дни!$J:$J))+SUMIFS(факт_операции!$L:$L,факт_операции!$D:$D,D1355,факт_операции!$I:$I,операции!$F$8)-SUMIFS(факт_операции!$L:$L,факт_операции!$D:$D,D1355,факт_операции!$I:$I,операции!$F$9)+SUMIFS(факт_операции!$L:$L,факт_операции!$D:$D,D1355,факт_операции!$I:$I,операции!$F$10)-SUMIFS(факт_операции!$L:$L,факт_операции!$D:$D,D1355,факт_операции!$I:$I,операции!$F$11))</f>
        <v>0</v>
      </c>
      <c r="J1355" s="48">
        <f>ROUND(IF(D1355="",0,IF(SUM(р_дни!$J:$J)=0,0,(SUMIFS(БЮДЖЕТ!$V:$V,БЮДЖЕТ!$P:$P,$D1355)*IF(G1355=ФИО!$Q$8,0,SUM(р_дни!$J:$J))+SUMIFS(факт_операции!$Q:$Q,факт_операции!$D:$D,$D1355)*1000)/SUM(р_дни!$J:$J)))/100,0)*100</f>
        <v>0</v>
      </c>
      <c r="K1355" s="48">
        <f>IF(D1355="",0,SUMIFS(факт_операции!$O:$O,факт_операции!$D:$D,D1355)-IF(SUMIFS(факт_операции!$Q:$Q,факт_операции!$D:$D,D1355)&lt;&gt;0,SUMIFS(факт_операции!$O:$O,факт_операции!$D:$D,D1355,факт_операции!$N:$N,операции!$H$11),0))</f>
        <v>0</v>
      </c>
      <c r="L1355" s="48">
        <f>IF(D1355="",0,SUMIFS(факт_операции!$T:$T,факт_операции!$D:$D,D1355))</f>
        <v>0</v>
      </c>
      <c r="M1355" s="86">
        <f t="shared" si="41"/>
        <v>0</v>
      </c>
      <c r="N1355" s="36"/>
      <c r="O1355" s="92"/>
      <c r="P1355" s="96"/>
    </row>
    <row r="1356" spans="1:16" x14ac:dyDescent="0.25">
      <c r="A1356" s="1"/>
      <c r="B1356" s="1"/>
      <c r="C1356" s="5">
        <f t="shared" si="42"/>
        <v>1346</v>
      </c>
      <c r="D1356" s="19" t="str">
        <f>IF(C1356&gt;MAX(БЮДЖЕТ!$C:$C),"",INDEX(БЮДЖЕТ!$P$11:$P$9415,C1356))</f>
        <v/>
      </c>
      <c r="E1356" s="22">
        <f>IF(D1356="",0,IF(COUNTIF(БЮДЖЕТ!$P:$P,D1356)=1,0,1))</f>
        <v>0</v>
      </c>
      <c r="F1356" s="19" t="str">
        <f>IF($D1356="","",INDEX(БЮДЖЕТ!$N:$N,SUMIFS(БЮДЖЕТ!$B:$B,БЮДЖЕТ!$P:$P,$D1356)))</f>
        <v/>
      </c>
      <c r="G1356" s="19" t="str">
        <f>IF($D1356="","",INDEX(БЮДЖЕТ!$X:$X,SUMIFS(БЮДЖЕТ!$B:$B,БЮДЖЕТ!$P:$P,$D1356)))</f>
        <v/>
      </c>
      <c r="H1356" s="36"/>
      <c r="I1356" s="30">
        <f>IF(D1356="",0,IF(G1356=ФИО!$Q$8,0,SUM(р_дни!$J:$J))+SUMIFS(факт_операции!$L:$L,факт_операции!$D:$D,D1356,факт_операции!$I:$I,операции!$F$8)-SUMIFS(факт_операции!$L:$L,факт_операции!$D:$D,D1356,факт_операции!$I:$I,операции!$F$9)+SUMIFS(факт_операции!$L:$L,факт_операции!$D:$D,D1356,факт_операции!$I:$I,операции!$F$10)-SUMIFS(факт_операции!$L:$L,факт_операции!$D:$D,D1356,факт_операции!$I:$I,операции!$F$11))</f>
        <v>0</v>
      </c>
      <c r="J1356" s="48">
        <f>ROUND(IF(D1356="",0,IF(SUM(р_дни!$J:$J)=0,0,(SUMIFS(БЮДЖЕТ!$V:$V,БЮДЖЕТ!$P:$P,$D1356)*IF(G1356=ФИО!$Q$8,0,SUM(р_дни!$J:$J))+SUMIFS(факт_операции!$Q:$Q,факт_операции!$D:$D,$D1356)*1000)/SUM(р_дни!$J:$J)))/100,0)*100</f>
        <v>0</v>
      </c>
      <c r="K1356" s="48">
        <f>IF(D1356="",0,SUMIFS(факт_операции!$O:$O,факт_операции!$D:$D,D1356)-IF(SUMIFS(факт_операции!$Q:$Q,факт_операции!$D:$D,D1356)&lt;&gt;0,SUMIFS(факт_операции!$O:$O,факт_операции!$D:$D,D1356,факт_операции!$N:$N,операции!$H$11),0))</f>
        <v>0</v>
      </c>
      <c r="L1356" s="48">
        <f>IF(D1356="",0,SUMIFS(факт_операции!$T:$T,факт_операции!$D:$D,D1356))</f>
        <v>0</v>
      </c>
      <c r="M1356" s="86">
        <f t="shared" ref="M1356:M1419" si="43">IF(D1356="",0,J1356-K1356-L1356)</f>
        <v>0</v>
      </c>
      <c r="N1356" s="36"/>
      <c r="O1356" s="92"/>
      <c r="P1356" s="96"/>
    </row>
    <row r="1357" spans="1:16" x14ac:dyDescent="0.25">
      <c r="A1357" s="1"/>
      <c r="B1357" s="1"/>
      <c r="C1357" s="5">
        <f t="shared" ref="C1357:C1420" si="44">C1356+1</f>
        <v>1347</v>
      </c>
      <c r="D1357" s="19" t="str">
        <f>IF(C1357&gt;MAX(БЮДЖЕТ!$C:$C),"",INDEX(БЮДЖЕТ!$P$11:$P$9415,C1357))</f>
        <v/>
      </c>
      <c r="E1357" s="22">
        <f>IF(D1357="",0,IF(COUNTIF(БЮДЖЕТ!$P:$P,D1357)=1,0,1))</f>
        <v>0</v>
      </c>
      <c r="F1357" s="19" t="str">
        <f>IF($D1357="","",INDEX(БЮДЖЕТ!$N:$N,SUMIFS(БЮДЖЕТ!$B:$B,БЮДЖЕТ!$P:$P,$D1357)))</f>
        <v/>
      </c>
      <c r="G1357" s="19" t="str">
        <f>IF($D1357="","",INDEX(БЮДЖЕТ!$X:$X,SUMIFS(БЮДЖЕТ!$B:$B,БЮДЖЕТ!$P:$P,$D1357)))</f>
        <v/>
      </c>
      <c r="H1357" s="36"/>
      <c r="I1357" s="30">
        <f>IF(D1357="",0,IF(G1357=ФИО!$Q$8,0,SUM(р_дни!$J:$J))+SUMIFS(факт_операции!$L:$L,факт_операции!$D:$D,D1357,факт_операции!$I:$I,операции!$F$8)-SUMIFS(факт_операции!$L:$L,факт_операции!$D:$D,D1357,факт_операции!$I:$I,операции!$F$9)+SUMIFS(факт_операции!$L:$L,факт_операции!$D:$D,D1357,факт_операции!$I:$I,операции!$F$10)-SUMIFS(факт_операции!$L:$L,факт_операции!$D:$D,D1357,факт_операции!$I:$I,операции!$F$11))</f>
        <v>0</v>
      </c>
      <c r="J1357" s="48">
        <f>ROUND(IF(D1357="",0,IF(SUM(р_дни!$J:$J)=0,0,(SUMIFS(БЮДЖЕТ!$V:$V,БЮДЖЕТ!$P:$P,$D1357)*IF(G1357=ФИО!$Q$8,0,SUM(р_дни!$J:$J))+SUMIFS(факт_операции!$Q:$Q,факт_операции!$D:$D,$D1357)*1000)/SUM(р_дни!$J:$J)))/100,0)*100</f>
        <v>0</v>
      </c>
      <c r="K1357" s="48">
        <f>IF(D1357="",0,SUMIFS(факт_операции!$O:$O,факт_операции!$D:$D,D1357)-IF(SUMIFS(факт_операции!$Q:$Q,факт_операции!$D:$D,D1357)&lt;&gt;0,SUMIFS(факт_операции!$O:$O,факт_операции!$D:$D,D1357,факт_операции!$N:$N,операции!$H$11),0))</f>
        <v>0</v>
      </c>
      <c r="L1357" s="48">
        <f>IF(D1357="",0,SUMIFS(факт_операции!$T:$T,факт_операции!$D:$D,D1357))</f>
        <v>0</v>
      </c>
      <c r="M1357" s="86">
        <f t="shared" si="43"/>
        <v>0</v>
      </c>
      <c r="N1357" s="36"/>
      <c r="O1357" s="92"/>
      <c r="P1357" s="96"/>
    </row>
    <row r="1358" spans="1:16" x14ac:dyDescent="0.25">
      <c r="A1358" s="1"/>
      <c r="B1358" s="1"/>
      <c r="C1358" s="5">
        <f t="shared" si="44"/>
        <v>1348</v>
      </c>
      <c r="D1358" s="19" t="str">
        <f>IF(C1358&gt;MAX(БЮДЖЕТ!$C:$C),"",INDEX(БЮДЖЕТ!$P$11:$P$9415,C1358))</f>
        <v/>
      </c>
      <c r="E1358" s="22">
        <f>IF(D1358="",0,IF(COUNTIF(БЮДЖЕТ!$P:$P,D1358)=1,0,1))</f>
        <v>0</v>
      </c>
      <c r="F1358" s="19" t="str">
        <f>IF($D1358="","",INDEX(БЮДЖЕТ!$N:$N,SUMIFS(БЮДЖЕТ!$B:$B,БЮДЖЕТ!$P:$P,$D1358)))</f>
        <v/>
      </c>
      <c r="G1358" s="19" t="str">
        <f>IF($D1358="","",INDEX(БЮДЖЕТ!$X:$X,SUMIFS(БЮДЖЕТ!$B:$B,БЮДЖЕТ!$P:$P,$D1358)))</f>
        <v/>
      </c>
      <c r="H1358" s="36"/>
      <c r="I1358" s="30">
        <f>IF(D1358="",0,IF(G1358=ФИО!$Q$8,0,SUM(р_дни!$J:$J))+SUMIFS(факт_операции!$L:$L,факт_операции!$D:$D,D1358,факт_операции!$I:$I,операции!$F$8)-SUMIFS(факт_операции!$L:$L,факт_операции!$D:$D,D1358,факт_операции!$I:$I,операции!$F$9)+SUMIFS(факт_операции!$L:$L,факт_операции!$D:$D,D1358,факт_операции!$I:$I,операции!$F$10)-SUMIFS(факт_операции!$L:$L,факт_операции!$D:$D,D1358,факт_операции!$I:$I,операции!$F$11))</f>
        <v>0</v>
      </c>
      <c r="J1358" s="48">
        <f>ROUND(IF(D1358="",0,IF(SUM(р_дни!$J:$J)=0,0,(SUMIFS(БЮДЖЕТ!$V:$V,БЮДЖЕТ!$P:$P,$D1358)*IF(G1358=ФИО!$Q$8,0,SUM(р_дни!$J:$J))+SUMIFS(факт_операции!$Q:$Q,факт_операции!$D:$D,$D1358)*1000)/SUM(р_дни!$J:$J)))/100,0)*100</f>
        <v>0</v>
      </c>
      <c r="K1358" s="48">
        <f>IF(D1358="",0,SUMIFS(факт_операции!$O:$O,факт_операции!$D:$D,D1358)-IF(SUMIFS(факт_операции!$Q:$Q,факт_операции!$D:$D,D1358)&lt;&gt;0,SUMIFS(факт_операции!$O:$O,факт_операции!$D:$D,D1358,факт_операции!$N:$N,операции!$H$11),0))</f>
        <v>0</v>
      </c>
      <c r="L1358" s="48">
        <f>IF(D1358="",0,SUMIFS(факт_операции!$T:$T,факт_операции!$D:$D,D1358))</f>
        <v>0</v>
      </c>
      <c r="M1358" s="86">
        <f t="shared" si="43"/>
        <v>0</v>
      </c>
      <c r="N1358" s="36"/>
      <c r="O1358" s="92"/>
      <c r="P1358" s="96"/>
    </row>
    <row r="1359" spans="1:16" x14ac:dyDescent="0.25">
      <c r="A1359" s="1"/>
      <c r="B1359" s="1"/>
      <c r="C1359" s="5">
        <f t="shared" si="44"/>
        <v>1349</v>
      </c>
      <c r="D1359" s="19" t="str">
        <f>IF(C1359&gt;MAX(БЮДЖЕТ!$C:$C),"",INDEX(БЮДЖЕТ!$P$11:$P$9415,C1359))</f>
        <v/>
      </c>
      <c r="E1359" s="22">
        <f>IF(D1359="",0,IF(COUNTIF(БЮДЖЕТ!$P:$P,D1359)=1,0,1))</f>
        <v>0</v>
      </c>
      <c r="F1359" s="19" t="str">
        <f>IF($D1359="","",INDEX(БЮДЖЕТ!$N:$N,SUMIFS(БЮДЖЕТ!$B:$B,БЮДЖЕТ!$P:$P,$D1359)))</f>
        <v/>
      </c>
      <c r="G1359" s="19" t="str">
        <f>IF($D1359="","",INDEX(БЮДЖЕТ!$X:$X,SUMIFS(БЮДЖЕТ!$B:$B,БЮДЖЕТ!$P:$P,$D1359)))</f>
        <v/>
      </c>
      <c r="H1359" s="36"/>
      <c r="I1359" s="30">
        <f>IF(D1359="",0,IF(G1359=ФИО!$Q$8,0,SUM(р_дни!$J:$J))+SUMIFS(факт_операции!$L:$L,факт_операции!$D:$D,D1359,факт_операции!$I:$I,операции!$F$8)-SUMIFS(факт_операции!$L:$L,факт_операции!$D:$D,D1359,факт_операции!$I:$I,операции!$F$9)+SUMIFS(факт_операции!$L:$L,факт_операции!$D:$D,D1359,факт_операции!$I:$I,операции!$F$10)-SUMIFS(факт_операции!$L:$L,факт_операции!$D:$D,D1359,факт_операции!$I:$I,операции!$F$11))</f>
        <v>0</v>
      </c>
      <c r="J1359" s="48">
        <f>ROUND(IF(D1359="",0,IF(SUM(р_дни!$J:$J)=0,0,(SUMIFS(БЮДЖЕТ!$V:$V,БЮДЖЕТ!$P:$P,$D1359)*IF(G1359=ФИО!$Q$8,0,SUM(р_дни!$J:$J))+SUMIFS(факт_операции!$Q:$Q,факт_операции!$D:$D,$D1359)*1000)/SUM(р_дни!$J:$J)))/100,0)*100</f>
        <v>0</v>
      </c>
      <c r="K1359" s="48">
        <f>IF(D1359="",0,SUMIFS(факт_операции!$O:$O,факт_операции!$D:$D,D1359)-IF(SUMIFS(факт_операции!$Q:$Q,факт_операции!$D:$D,D1359)&lt;&gt;0,SUMIFS(факт_операции!$O:$O,факт_операции!$D:$D,D1359,факт_операции!$N:$N,операции!$H$11),0))</f>
        <v>0</v>
      </c>
      <c r="L1359" s="48">
        <f>IF(D1359="",0,SUMIFS(факт_операции!$T:$T,факт_операции!$D:$D,D1359))</f>
        <v>0</v>
      </c>
      <c r="M1359" s="86">
        <f t="shared" si="43"/>
        <v>0</v>
      </c>
      <c r="N1359" s="36"/>
      <c r="O1359" s="92"/>
      <c r="P1359" s="96"/>
    </row>
    <row r="1360" spans="1:16" x14ac:dyDescent="0.25">
      <c r="A1360" s="1"/>
      <c r="B1360" s="1"/>
      <c r="C1360" s="5">
        <f t="shared" si="44"/>
        <v>1350</v>
      </c>
      <c r="D1360" s="19" t="str">
        <f>IF(C1360&gt;MAX(БЮДЖЕТ!$C:$C),"",INDEX(БЮДЖЕТ!$P$11:$P$9415,C1360))</f>
        <v/>
      </c>
      <c r="E1360" s="22">
        <f>IF(D1360="",0,IF(COUNTIF(БЮДЖЕТ!$P:$P,D1360)=1,0,1))</f>
        <v>0</v>
      </c>
      <c r="F1360" s="19" t="str">
        <f>IF($D1360="","",INDEX(БЮДЖЕТ!$N:$N,SUMIFS(БЮДЖЕТ!$B:$B,БЮДЖЕТ!$P:$P,$D1360)))</f>
        <v/>
      </c>
      <c r="G1360" s="19" t="str">
        <f>IF($D1360="","",INDEX(БЮДЖЕТ!$X:$X,SUMIFS(БЮДЖЕТ!$B:$B,БЮДЖЕТ!$P:$P,$D1360)))</f>
        <v/>
      </c>
      <c r="H1360" s="36"/>
      <c r="I1360" s="30">
        <f>IF(D1360="",0,IF(G1360=ФИО!$Q$8,0,SUM(р_дни!$J:$J))+SUMIFS(факт_операции!$L:$L,факт_операции!$D:$D,D1360,факт_операции!$I:$I,операции!$F$8)-SUMIFS(факт_операции!$L:$L,факт_операции!$D:$D,D1360,факт_операции!$I:$I,операции!$F$9)+SUMIFS(факт_операции!$L:$L,факт_операции!$D:$D,D1360,факт_операции!$I:$I,операции!$F$10)-SUMIFS(факт_операции!$L:$L,факт_операции!$D:$D,D1360,факт_операции!$I:$I,операции!$F$11))</f>
        <v>0</v>
      </c>
      <c r="J1360" s="48">
        <f>ROUND(IF(D1360="",0,IF(SUM(р_дни!$J:$J)=0,0,(SUMIFS(БЮДЖЕТ!$V:$V,БЮДЖЕТ!$P:$P,$D1360)*IF(G1360=ФИО!$Q$8,0,SUM(р_дни!$J:$J))+SUMIFS(факт_операции!$Q:$Q,факт_операции!$D:$D,$D1360)*1000)/SUM(р_дни!$J:$J)))/100,0)*100</f>
        <v>0</v>
      </c>
      <c r="K1360" s="48">
        <f>IF(D1360="",0,SUMIFS(факт_операции!$O:$O,факт_операции!$D:$D,D1360)-IF(SUMIFS(факт_операции!$Q:$Q,факт_операции!$D:$D,D1360)&lt;&gt;0,SUMIFS(факт_операции!$O:$O,факт_операции!$D:$D,D1360,факт_операции!$N:$N,операции!$H$11),0))</f>
        <v>0</v>
      </c>
      <c r="L1360" s="48">
        <f>IF(D1360="",0,SUMIFS(факт_операции!$T:$T,факт_операции!$D:$D,D1360))</f>
        <v>0</v>
      </c>
      <c r="M1360" s="86">
        <f t="shared" si="43"/>
        <v>0</v>
      </c>
      <c r="N1360" s="36"/>
      <c r="O1360" s="92"/>
      <c r="P1360" s="96"/>
    </row>
    <row r="1361" spans="1:16" x14ac:dyDescent="0.25">
      <c r="A1361" s="1"/>
      <c r="B1361" s="1"/>
      <c r="C1361" s="5">
        <f t="shared" si="44"/>
        <v>1351</v>
      </c>
      <c r="D1361" s="19" t="str">
        <f>IF(C1361&gt;MAX(БЮДЖЕТ!$C:$C),"",INDEX(БЮДЖЕТ!$P$11:$P$9415,C1361))</f>
        <v/>
      </c>
      <c r="E1361" s="22">
        <f>IF(D1361="",0,IF(COUNTIF(БЮДЖЕТ!$P:$P,D1361)=1,0,1))</f>
        <v>0</v>
      </c>
      <c r="F1361" s="19" t="str">
        <f>IF($D1361="","",INDEX(БЮДЖЕТ!$N:$N,SUMIFS(БЮДЖЕТ!$B:$B,БЮДЖЕТ!$P:$P,$D1361)))</f>
        <v/>
      </c>
      <c r="G1361" s="19" t="str">
        <f>IF($D1361="","",INDEX(БЮДЖЕТ!$X:$X,SUMIFS(БЮДЖЕТ!$B:$B,БЮДЖЕТ!$P:$P,$D1361)))</f>
        <v/>
      </c>
      <c r="H1361" s="36"/>
      <c r="I1361" s="30">
        <f>IF(D1361="",0,IF(G1361=ФИО!$Q$8,0,SUM(р_дни!$J:$J))+SUMIFS(факт_операции!$L:$L,факт_операции!$D:$D,D1361,факт_операции!$I:$I,операции!$F$8)-SUMIFS(факт_операции!$L:$L,факт_операции!$D:$D,D1361,факт_операции!$I:$I,операции!$F$9)+SUMIFS(факт_операции!$L:$L,факт_операции!$D:$D,D1361,факт_операции!$I:$I,операции!$F$10)-SUMIFS(факт_операции!$L:$L,факт_операции!$D:$D,D1361,факт_операции!$I:$I,операции!$F$11))</f>
        <v>0</v>
      </c>
      <c r="J1361" s="48">
        <f>ROUND(IF(D1361="",0,IF(SUM(р_дни!$J:$J)=0,0,(SUMIFS(БЮДЖЕТ!$V:$V,БЮДЖЕТ!$P:$P,$D1361)*IF(G1361=ФИО!$Q$8,0,SUM(р_дни!$J:$J))+SUMIFS(факт_операции!$Q:$Q,факт_операции!$D:$D,$D1361)*1000)/SUM(р_дни!$J:$J)))/100,0)*100</f>
        <v>0</v>
      </c>
      <c r="K1361" s="48">
        <f>IF(D1361="",0,SUMIFS(факт_операции!$O:$O,факт_операции!$D:$D,D1361)-IF(SUMIFS(факт_операции!$Q:$Q,факт_операции!$D:$D,D1361)&lt;&gt;0,SUMIFS(факт_операции!$O:$O,факт_операции!$D:$D,D1361,факт_операции!$N:$N,операции!$H$11),0))</f>
        <v>0</v>
      </c>
      <c r="L1361" s="48">
        <f>IF(D1361="",0,SUMIFS(факт_операции!$T:$T,факт_операции!$D:$D,D1361))</f>
        <v>0</v>
      </c>
      <c r="M1361" s="86">
        <f t="shared" si="43"/>
        <v>0</v>
      </c>
      <c r="N1361" s="36"/>
      <c r="O1361" s="92"/>
      <c r="P1361" s="96"/>
    </row>
    <row r="1362" spans="1:16" x14ac:dyDescent="0.25">
      <c r="A1362" s="1"/>
      <c r="B1362" s="1"/>
      <c r="C1362" s="5">
        <f t="shared" si="44"/>
        <v>1352</v>
      </c>
      <c r="D1362" s="19" t="str">
        <f>IF(C1362&gt;MAX(БЮДЖЕТ!$C:$C),"",INDEX(БЮДЖЕТ!$P$11:$P$9415,C1362))</f>
        <v/>
      </c>
      <c r="E1362" s="22">
        <f>IF(D1362="",0,IF(COUNTIF(БЮДЖЕТ!$P:$P,D1362)=1,0,1))</f>
        <v>0</v>
      </c>
      <c r="F1362" s="19" t="str">
        <f>IF($D1362="","",INDEX(БЮДЖЕТ!$N:$N,SUMIFS(БЮДЖЕТ!$B:$B,БЮДЖЕТ!$P:$P,$D1362)))</f>
        <v/>
      </c>
      <c r="G1362" s="19" t="str">
        <f>IF($D1362="","",INDEX(БЮДЖЕТ!$X:$X,SUMIFS(БЮДЖЕТ!$B:$B,БЮДЖЕТ!$P:$P,$D1362)))</f>
        <v/>
      </c>
      <c r="H1362" s="36"/>
      <c r="I1362" s="30">
        <f>IF(D1362="",0,IF(G1362=ФИО!$Q$8,0,SUM(р_дни!$J:$J))+SUMIFS(факт_операции!$L:$L,факт_операции!$D:$D,D1362,факт_операции!$I:$I,операции!$F$8)-SUMIFS(факт_операции!$L:$L,факт_операции!$D:$D,D1362,факт_операции!$I:$I,операции!$F$9)+SUMIFS(факт_операции!$L:$L,факт_операции!$D:$D,D1362,факт_операции!$I:$I,операции!$F$10)-SUMIFS(факт_операции!$L:$L,факт_операции!$D:$D,D1362,факт_операции!$I:$I,операции!$F$11))</f>
        <v>0</v>
      </c>
      <c r="J1362" s="48">
        <f>ROUND(IF(D1362="",0,IF(SUM(р_дни!$J:$J)=0,0,(SUMIFS(БЮДЖЕТ!$V:$V,БЮДЖЕТ!$P:$P,$D1362)*IF(G1362=ФИО!$Q$8,0,SUM(р_дни!$J:$J))+SUMIFS(факт_операции!$Q:$Q,факт_операции!$D:$D,$D1362)*1000)/SUM(р_дни!$J:$J)))/100,0)*100</f>
        <v>0</v>
      </c>
      <c r="K1362" s="48">
        <f>IF(D1362="",0,SUMIFS(факт_операции!$O:$O,факт_операции!$D:$D,D1362)-IF(SUMIFS(факт_операции!$Q:$Q,факт_операции!$D:$D,D1362)&lt;&gt;0,SUMIFS(факт_операции!$O:$O,факт_операции!$D:$D,D1362,факт_операции!$N:$N,операции!$H$11),0))</f>
        <v>0</v>
      </c>
      <c r="L1362" s="48">
        <f>IF(D1362="",0,SUMIFS(факт_операции!$T:$T,факт_операции!$D:$D,D1362))</f>
        <v>0</v>
      </c>
      <c r="M1362" s="86">
        <f t="shared" si="43"/>
        <v>0</v>
      </c>
      <c r="N1362" s="36"/>
      <c r="O1362" s="92"/>
      <c r="P1362" s="96"/>
    </row>
    <row r="1363" spans="1:16" x14ac:dyDescent="0.25">
      <c r="A1363" s="1"/>
      <c r="B1363" s="1"/>
      <c r="C1363" s="5">
        <f t="shared" si="44"/>
        <v>1353</v>
      </c>
      <c r="D1363" s="19" t="str">
        <f>IF(C1363&gt;MAX(БЮДЖЕТ!$C:$C),"",INDEX(БЮДЖЕТ!$P$11:$P$9415,C1363))</f>
        <v/>
      </c>
      <c r="E1363" s="22">
        <f>IF(D1363="",0,IF(COUNTIF(БЮДЖЕТ!$P:$P,D1363)=1,0,1))</f>
        <v>0</v>
      </c>
      <c r="F1363" s="19" t="str">
        <f>IF($D1363="","",INDEX(БЮДЖЕТ!$N:$N,SUMIFS(БЮДЖЕТ!$B:$B,БЮДЖЕТ!$P:$P,$D1363)))</f>
        <v/>
      </c>
      <c r="G1363" s="19" t="str">
        <f>IF($D1363="","",INDEX(БЮДЖЕТ!$X:$X,SUMIFS(БЮДЖЕТ!$B:$B,БЮДЖЕТ!$P:$P,$D1363)))</f>
        <v/>
      </c>
      <c r="H1363" s="36"/>
      <c r="I1363" s="30">
        <f>IF(D1363="",0,IF(G1363=ФИО!$Q$8,0,SUM(р_дни!$J:$J))+SUMIFS(факт_операции!$L:$L,факт_операции!$D:$D,D1363,факт_операции!$I:$I,операции!$F$8)-SUMIFS(факт_операции!$L:$L,факт_операции!$D:$D,D1363,факт_операции!$I:$I,операции!$F$9)+SUMIFS(факт_операции!$L:$L,факт_операции!$D:$D,D1363,факт_операции!$I:$I,операции!$F$10)-SUMIFS(факт_операции!$L:$L,факт_операции!$D:$D,D1363,факт_операции!$I:$I,операции!$F$11))</f>
        <v>0</v>
      </c>
      <c r="J1363" s="48">
        <f>ROUND(IF(D1363="",0,IF(SUM(р_дни!$J:$J)=0,0,(SUMIFS(БЮДЖЕТ!$V:$V,БЮДЖЕТ!$P:$P,$D1363)*IF(G1363=ФИО!$Q$8,0,SUM(р_дни!$J:$J))+SUMIFS(факт_операции!$Q:$Q,факт_операции!$D:$D,$D1363)*1000)/SUM(р_дни!$J:$J)))/100,0)*100</f>
        <v>0</v>
      </c>
      <c r="K1363" s="48">
        <f>IF(D1363="",0,SUMIFS(факт_операции!$O:$O,факт_операции!$D:$D,D1363)-IF(SUMIFS(факт_операции!$Q:$Q,факт_операции!$D:$D,D1363)&lt;&gt;0,SUMIFS(факт_операции!$O:$O,факт_операции!$D:$D,D1363,факт_операции!$N:$N,операции!$H$11),0))</f>
        <v>0</v>
      </c>
      <c r="L1363" s="48">
        <f>IF(D1363="",0,SUMIFS(факт_операции!$T:$T,факт_операции!$D:$D,D1363))</f>
        <v>0</v>
      </c>
      <c r="M1363" s="86">
        <f t="shared" si="43"/>
        <v>0</v>
      </c>
      <c r="N1363" s="36"/>
      <c r="O1363" s="92"/>
      <c r="P1363" s="96"/>
    </row>
    <row r="1364" spans="1:16" x14ac:dyDescent="0.25">
      <c r="A1364" s="1"/>
      <c r="B1364" s="1"/>
      <c r="C1364" s="5">
        <f t="shared" si="44"/>
        <v>1354</v>
      </c>
      <c r="D1364" s="19" t="str">
        <f>IF(C1364&gt;MAX(БЮДЖЕТ!$C:$C),"",INDEX(БЮДЖЕТ!$P$11:$P$9415,C1364))</f>
        <v/>
      </c>
      <c r="E1364" s="22">
        <f>IF(D1364="",0,IF(COUNTIF(БЮДЖЕТ!$P:$P,D1364)=1,0,1))</f>
        <v>0</v>
      </c>
      <c r="F1364" s="19" t="str">
        <f>IF($D1364="","",INDEX(БЮДЖЕТ!$N:$N,SUMIFS(БЮДЖЕТ!$B:$B,БЮДЖЕТ!$P:$P,$D1364)))</f>
        <v/>
      </c>
      <c r="G1364" s="19" t="str">
        <f>IF($D1364="","",INDEX(БЮДЖЕТ!$X:$X,SUMIFS(БЮДЖЕТ!$B:$B,БЮДЖЕТ!$P:$P,$D1364)))</f>
        <v/>
      </c>
      <c r="H1364" s="36"/>
      <c r="I1364" s="30">
        <f>IF(D1364="",0,IF(G1364=ФИО!$Q$8,0,SUM(р_дни!$J:$J))+SUMIFS(факт_операции!$L:$L,факт_операции!$D:$D,D1364,факт_операции!$I:$I,операции!$F$8)-SUMIFS(факт_операции!$L:$L,факт_операции!$D:$D,D1364,факт_операции!$I:$I,операции!$F$9)+SUMIFS(факт_операции!$L:$L,факт_операции!$D:$D,D1364,факт_операции!$I:$I,операции!$F$10)-SUMIFS(факт_операции!$L:$L,факт_операции!$D:$D,D1364,факт_операции!$I:$I,операции!$F$11))</f>
        <v>0</v>
      </c>
      <c r="J1364" s="48">
        <f>ROUND(IF(D1364="",0,IF(SUM(р_дни!$J:$J)=0,0,(SUMIFS(БЮДЖЕТ!$V:$V,БЮДЖЕТ!$P:$P,$D1364)*IF(G1364=ФИО!$Q$8,0,SUM(р_дни!$J:$J))+SUMIFS(факт_операции!$Q:$Q,факт_операции!$D:$D,$D1364)*1000)/SUM(р_дни!$J:$J)))/100,0)*100</f>
        <v>0</v>
      </c>
      <c r="K1364" s="48">
        <f>IF(D1364="",0,SUMIFS(факт_операции!$O:$O,факт_операции!$D:$D,D1364)-IF(SUMIFS(факт_операции!$Q:$Q,факт_операции!$D:$D,D1364)&lt;&gt;0,SUMIFS(факт_операции!$O:$O,факт_операции!$D:$D,D1364,факт_операции!$N:$N,операции!$H$11),0))</f>
        <v>0</v>
      </c>
      <c r="L1364" s="48">
        <f>IF(D1364="",0,SUMIFS(факт_операции!$T:$T,факт_операции!$D:$D,D1364))</f>
        <v>0</v>
      </c>
      <c r="M1364" s="86">
        <f t="shared" si="43"/>
        <v>0</v>
      </c>
      <c r="N1364" s="36"/>
      <c r="O1364" s="92"/>
      <c r="P1364" s="96"/>
    </row>
    <row r="1365" spans="1:16" x14ac:dyDescent="0.25">
      <c r="A1365" s="1"/>
      <c r="B1365" s="1"/>
      <c r="C1365" s="5">
        <f t="shared" si="44"/>
        <v>1355</v>
      </c>
      <c r="D1365" s="19" t="str">
        <f>IF(C1365&gt;MAX(БЮДЖЕТ!$C:$C),"",INDEX(БЮДЖЕТ!$P$11:$P$9415,C1365))</f>
        <v/>
      </c>
      <c r="E1365" s="22">
        <f>IF(D1365="",0,IF(COUNTIF(БЮДЖЕТ!$P:$P,D1365)=1,0,1))</f>
        <v>0</v>
      </c>
      <c r="F1365" s="19" t="str">
        <f>IF($D1365="","",INDEX(БЮДЖЕТ!$N:$N,SUMIFS(БЮДЖЕТ!$B:$B,БЮДЖЕТ!$P:$P,$D1365)))</f>
        <v/>
      </c>
      <c r="G1365" s="19" t="str">
        <f>IF($D1365="","",INDEX(БЮДЖЕТ!$X:$X,SUMIFS(БЮДЖЕТ!$B:$B,БЮДЖЕТ!$P:$P,$D1365)))</f>
        <v/>
      </c>
      <c r="H1365" s="36"/>
      <c r="I1365" s="30">
        <f>IF(D1365="",0,IF(G1365=ФИО!$Q$8,0,SUM(р_дни!$J:$J))+SUMIFS(факт_операции!$L:$L,факт_операции!$D:$D,D1365,факт_операции!$I:$I,операции!$F$8)-SUMIFS(факт_операции!$L:$L,факт_операции!$D:$D,D1365,факт_операции!$I:$I,операции!$F$9)+SUMIFS(факт_операции!$L:$L,факт_операции!$D:$D,D1365,факт_операции!$I:$I,операции!$F$10)-SUMIFS(факт_операции!$L:$L,факт_операции!$D:$D,D1365,факт_операции!$I:$I,операции!$F$11))</f>
        <v>0</v>
      </c>
      <c r="J1365" s="48">
        <f>ROUND(IF(D1365="",0,IF(SUM(р_дни!$J:$J)=0,0,(SUMIFS(БЮДЖЕТ!$V:$V,БЮДЖЕТ!$P:$P,$D1365)*IF(G1365=ФИО!$Q$8,0,SUM(р_дни!$J:$J))+SUMIFS(факт_операции!$Q:$Q,факт_операции!$D:$D,$D1365)*1000)/SUM(р_дни!$J:$J)))/100,0)*100</f>
        <v>0</v>
      </c>
      <c r="K1365" s="48">
        <f>IF(D1365="",0,SUMIFS(факт_операции!$O:$O,факт_операции!$D:$D,D1365)-IF(SUMIFS(факт_операции!$Q:$Q,факт_операции!$D:$D,D1365)&lt;&gt;0,SUMIFS(факт_операции!$O:$O,факт_операции!$D:$D,D1365,факт_операции!$N:$N,операции!$H$11),0))</f>
        <v>0</v>
      </c>
      <c r="L1365" s="48">
        <f>IF(D1365="",0,SUMIFS(факт_операции!$T:$T,факт_операции!$D:$D,D1365))</f>
        <v>0</v>
      </c>
      <c r="M1365" s="86">
        <f t="shared" si="43"/>
        <v>0</v>
      </c>
      <c r="N1365" s="36"/>
      <c r="O1365" s="92"/>
      <c r="P1365" s="96"/>
    </row>
    <row r="1366" spans="1:16" x14ac:dyDescent="0.25">
      <c r="A1366" s="1"/>
      <c r="B1366" s="1"/>
      <c r="C1366" s="5">
        <f t="shared" si="44"/>
        <v>1356</v>
      </c>
      <c r="D1366" s="19" t="str">
        <f>IF(C1366&gt;MAX(БЮДЖЕТ!$C:$C),"",INDEX(БЮДЖЕТ!$P$11:$P$9415,C1366))</f>
        <v/>
      </c>
      <c r="E1366" s="22">
        <f>IF(D1366="",0,IF(COUNTIF(БЮДЖЕТ!$P:$P,D1366)=1,0,1))</f>
        <v>0</v>
      </c>
      <c r="F1366" s="19" t="str">
        <f>IF($D1366="","",INDEX(БЮДЖЕТ!$N:$N,SUMIFS(БЮДЖЕТ!$B:$B,БЮДЖЕТ!$P:$P,$D1366)))</f>
        <v/>
      </c>
      <c r="G1366" s="19" t="str">
        <f>IF($D1366="","",INDEX(БЮДЖЕТ!$X:$X,SUMIFS(БЮДЖЕТ!$B:$B,БЮДЖЕТ!$P:$P,$D1366)))</f>
        <v/>
      </c>
      <c r="H1366" s="36"/>
      <c r="I1366" s="30">
        <f>IF(D1366="",0,IF(G1366=ФИО!$Q$8,0,SUM(р_дни!$J:$J))+SUMIFS(факт_операции!$L:$L,факт_операции!$D:$D,D1366,факт_операции!$I:$I,операции!$F$8)-SUMIFS(факт_операции!$L:$L,факт_операции!$D:$D,D1366,факт_операции!$I:$I,операции!$F$9)+SUMIFS(факт_операции!$L:$L,факт_операции!$D:$D,D1366,факт_операции!$I:$I,операции!$F$10)-SUMIFS(факт_операции!$L:$L,факт_операции!$D:$D,D1366,факт_операции!$I:$I,операции!$F$11))</f>
        <v>0</v>
      </c>
      <c r="J1366" s="48">
        <f>ROUND(IF(D1366="",0,IF(SUM(р_дни!$J:$J)=0,0,(SUMIFS(БЮДЖЕТ!$V:$V,БЮДЖЕТ!$P:$P,$D1366)*IF(G1366=ФИО!$Q$8,0,SUM(р_дни!$J:$J))+SUMIFS(факт_операции!$Q:$Q,факт_операции!$D:$D,$D1366)*1000)/SUM(р_дни!$J:$J)))/100,0)*100</f>
        <v>0</v>
      </c>
      <c r="K1366" s="48">
        <f>IF(D1366="",0,SUMIFS(факт_операции!$O:$O,факт_операции!$D:$D,D1366)-IF(SUMIFS(факт_операции!$Q:$Q,факт_операции!$D:$D,D1366)&lt;&gt;0,SUMIFS(факт_операции!$O:$O,факт_операции!$D:$D,D1366,факт_операции!$N:$N,операции!$H$11),0))</f>
        <v>0</v>
      </c>
      <c r="L1366" s="48">
        <f>IF(D1366="",0,SUMIFS(факт_операции!$T:$T,факт_операции!$D:$D,D1366))</f>
        <v>0</v>
      </c>
      <c r="M1366" s="86">
        <f t="shared" si="43"/>
        <v>0</v>
      </c>
      <c r="N1366" s="36"/>
      <c r="O1366" s="92"/>
      <c r="P1366" s="96"/>
    </row>
    <row r="1367" spans="1:16" x14ac:dyDescent="0.25">
      <c r="A1367" s="1"/>
      <c r="B1367" s="1"/>
      <c r="C1367" s="5">
        <f t="shared" si="44"/>
        <v>1357</v>
      </c>
      <c r="D1367" s="19" t="str">
        <f>IF(C1367&gt;MAX(БЮДЖЕТ!$C:$C),"",INDEX(БЮДЖЕТ!$P$11:$P$9415,C1367))</f>
        <v/>
      </c>
      <c r="E1367" s="22">
        <f>IF(D1367="",0,IF(COUNTIF(БЮДЖЕТ!$P:$P,D1367)=1,0,1))</f>
        <v>0</v>
      </c>
      <c r="F1367" s="19" t="str">
        <f>IF($D1367="","",INDEX(БЮДЖЕТ!$N:$N,SUMIFS(БЮДЖЕТ!$B:$B,БЮДЖЕТ!$P:$P,$D1367)))</f>
        <v/>
      </c>
      <c r="G1367" s="19" t="str">
        <f>IF($D1367="","",INDEX(БЮДЖЕТ!$X:$X,SUMIFS(БЮДЖЕТ!$B:$B,БЮДЖЕТ!$P:$P,$D1367)))</f>
        <v/>
      </c>
      <c r="H1367" s="36"/>
      <c r="I1367" s="30">
        <f>IF(D1367="",0,IF(G1367=ФИО!$Q$8,0,SUM(р_дни!$J:$J))+SUMIFS(факт_операции!$L:$L,факт_операции!$D:$D,D1367,факт_операции!$I:$I,операции!$F$8)-SUMIFS(факт_операции!$L:$L,факт_операции!$D:$D,D1367,факт_операции!$I:$I,операции!$F$9)+SUMIFS(факт_операции!$L:$L,факт_операции!$D:$D,D1367,факт_операции!$I:$I,операции!$F$10)-SUMIFS(факт_операции!$L:$L,факт_операции!$D:$D,D1367,факт_операции!$I:$I,операции!$F$11))</f>
        <v>0</v>
      </c>
      <c r="J1367" s="48">
        <f>ROUND(IF(D1367="",0,IF(SUM(р_дни!$J:$J)=0,0,(SUMIFS(БЮДЖЕТ!$V:$V,БЮДЖЕТ!$P:$P,$D1367)*IF(G1367=ФИО!$Q$8,0,SUM(р_дни!$J:$J))+SUMIFS(факт_операции!$Q:$Q,факт_операции!$D:$D,$D1367)*1000)/SUM(р_дни!$J:$J)))/100,0)*100</f>
        <v>0</v>
      </c>
      <c r="K1367" s="48">
        <f>IF(D1367="",0,SUMIFS(факт_операции!$O:$O,факт_операции!$D:$D,D1367)-IF(SUMIFS(факт_операции!$Q:$Q,факт_операции!$D:$D,D1367)&lt;&gt;0,SUMIFS(факт_операции!$O:$O,факт_операции!$D:$D,D1367,факт_операции!$N:$N,операции!$H$11),0))</f>
        <v>0</v>
      </c>
      <c r="L1367" s="48">
        <f>IF(D1367="",0,SUMIFS(факт_операции!$T:$T,факт_операции!$D:$D,D1367))</f>
        <v>0</v>
      </c>
      <c r="M1367" s="86">
        <f t="shared" si="43"/>
        <v>0</v>
      </c>
      <c r="N1367" s="36"/>
      <c r="O1367" s="92"/>
      <c r="P1367" s="96"/>
    </row>
    <row r="1368" spans="1:16" x14ac:dyDescent="0.25">
      <c r="A1368" s="1"/>
      <c r="B1368" s="1"/>
      <c r="C1368" s="5">
        <f t="shared" si="44"/>
        <v>1358</v>
      </c>
      <c r="D1368" s="19" t="str">
        <f>IF(C1368&gt;MAX(БЮДЖЕТ!$C:$C),"",INDEX(БЮДЖЕТ!$P$11:$P$9415,C1368))</f>
        <v/>
      </c>
      <c r="E1368" s="22">
        <f>IF(D1368="",0,IF(COUNTIF(БЮДЖЕТ!$P:$P,D1368)=1,0,1))</f>
        <v>0</v>
      </c>
      <c r="F1368" s="19" t="str">
        <f>IF($D1368="","",INDEX(БЮДЖЕТ!$N:$N,SUMIFS(БЮДЖЕТ!$B:$B,БЮДЖЕТ!$P:$P,$D1368)))</f>
        <v/>
      </c>
      <c r="G1368" s="19" t="str">
        <f>IF($D1368="","",INDEX(БЮДЖЕТ!$X:$X,SUMIFS(БЮДЖЕТ!$B:$B,БЮДЖЕТ!$P:$P,$D1368)))</f>
        <v/>
      </c>
      <c r="H1368" s="36"/>
      <c r="I1368" s="30">
        <f>IF(D1368="",0,IF(G1368=ФИО!$Q$8,0,SUM(р_дни!$J:$J))+SUMIFS(факт_операции!$L:$L,факт_операции!$D:$D,D1368,факт_операции!$I:$I,операции!$F$8)-SUMIFS(факт_операции!$L:$L,факт_операции!$D:$D,D1368,факт_операции!$I:$I,операции!$F$9)+SUMIFS(факт_операции!$L:$L,факт_операции!$D:$D,D1368,факт_операции!$I:$I,операции!$F$10)-SUMIFS(факт_операции!$L:$L,факт_операции!$D:$D,D1368,факт_операции!$I:$I,операции!$F$11))</f>
        <v>0</v>
      </c>
      <c r="J1368" s="48">
        <f>ROUND(IF(D1368="",0,IF(SUM(р_дни!$J:$J)=0,0,(SUMIFS(БЮДЖЕТ!$V:$V,БЮДЖЕТ!$P:$P,$D1368)*IF(G1368=ФИО!$Q$8,0,SUM(р_дни!$J:$J))+SUMIFS(факт_операции!$Q:$Q,факт_операции!$D:$D,$D1368)*1000)/SUM(р_дни!$J:$J)))/100,0)*100</f>
        <v>0</v>
      </c>
      <c r="K1368" s="48">
        <f>IF(D1368="",0,SUMIFS(факт_операции!$O:$O,факт_операции!$D:$D,D1368)-IF(SUMIFS(факт_операции!$Q:$Q,факт_операции!$D:$D,D1368)&lt;&gt;0,SUMIFS(факт_операции!$O:$O,факт_операции!$D:$D,D1368,факт_операции!$N:$N,операции!$H$11),0))</f>
        <v>0</v>
      </c>
      <c r="L1368" s="48">
        <f>IF(D1368="",0,SUMIFS(факт_операции!$T:$T,факт_операции!$D:$D,D1368))</f>
        <v>0</v>
      </c>
      <c r="M1368" s="86">
        <f t="shared" si="43"/>
        <v>0</v>
      </c>
      <c r="N1368" s="36"/>
      <c r="O1368" s="92"/>
      <c r="P1368" s="96"/>
    </row>
    <row r="1369" spans="1:16" x14ac:dyDescent="0.25">
      <c r="A1369" s="1"/>
      <c r="B1369" s="1"/>
      <c r="C1369" s="5">
        <f t="shared" si="44"/>
        <v>1359</v>
      </c>
      <c r="D1369" s="19" t="str">
        <f>IF(C1369&gt;MAX(БЮДЖЕТ!$C:$C),"",INDEX(БЮДЖЕТ!$P$11:$P$9415,C1369))</f>
        <v/>
      </c>
      <c r="E1369" s="22">
        <f>IF(D1369="",0,IF(COUNTIF(БЮДЖЕТ!$P:$P,D1369)=1,0,1))</f>
        <v>0</v>
      </c>
      <c r="F1369" s="19" t="str">
        <f>IF($D1369="","",INDEX(БЮДЖЕТ!$N:$N,SUMIFS(БЮДЖЕТ!$B:$B,БЮДЖЕТ!$P:$P,$D1369)))</f>
        <v/>
      </c>
      <c r="G1369" s="19" t="str">
        <f>IF($D1369="","",INDEX(БЮДЖЕТ!$X:$X,SUMIFS(БЮДЖЕТ!$B:$B,БЮДЖЕТ!$P:$P,$D1369)))</f>
        <v/>
      </c>
      <c r="H1369" s="36"/>
      <c r="I1369" s="30">
        <f>IF(D1369="",0,IF(G1369=ФИО!$Q$8,0,SUM(р_дни!$J:$J))+SUMIFS(факт_операции!$L:$L,факт_операции!$D:$D,D1369,факт_операции!$I:$I,операции!$F$8)-SUMIFS(факт_операции!$L:$L,факт_операции!$D:$D,D1369,факт_операции!$I:$I,операции!$F$9)+SUMIFS(факт_операции!$L:$L,факт_операции!$D:$D,D1369,факт_операции!$I:$I,операции!$F$10)-SUMIFS(факт_операции!$L:$L,факт_операции!$D:$D,D1369,факт_операции!$I:$I,операции!$F$11))</f>
        <v>0</v>
      </c>
      <c r="J1369" s="48">
        <f>ROUND(IF(D1369="",0,IF(SUM(р_дни!$J:$J)=0,0,(SUMIFS(БЮДЖЕТ!$V:$V,БЮДЖЕТ!$P:$P,$D1369)*IF(G1369=ФИО!$Q$8,0,SUM(р_дни!$J:$J))+SUMIFS(факт_операции!$Q:$Q,факт_операции!$D:$D,$D1369)*1000)/SUM(р_дни!$J:$J)))/100,0)*100</f>
        <v>0</v>
      </c>
      <c r="K1369" s="48">
        <f>IF(D1369="",0,SUMIFS(факт_операции!$O:$O,факт_операции!$D:$D,D1369)-IF(SUMIFS(факт_операции!$Q:$Q,факт_операции!$D:$D,D1369)&lt;&gt;0,SUMIFS(факт_операции!$O:$O,факт_операции!$D:$D,D1369,факт_операции!$N:$N,операции!$H$11),0))</f>
        <v>0</v>
      </c>
      <c r="L1369" s="48">
        <f>IF(D1369="",0,SUMIFS(факт_операции!$T:$T,факт_операции!$D:$D,D1369))</f>
        <v>0</v>
      </c>
      <c r="M1369" s="86">
        <f t="shared" si="43"/>
        <v>0</v>
      </c>
      <c r="N1369" s="36"/>
      <c r="O1369" s="92"/>
      <c r="P1369" s="96"/>
    </row>
    <row r="1370" spans="1:16" x14ac:dyDescent="0.25">
      <c r="A1370" s="1"/>
      <c r="B1370" s="1"/>
      <c r="C1370" s="5">
        <f t="shared" si="44"/>
        <v>1360</v>
      </c>
      <c r="D1370" s="19" t="str">
        <f>IF(C1370&gt;MAX(БЮДЖЕТ!$C:$C),"",INDEX(БЮДЖЕТ!$P$11:$P$9415,C1370))</f>
        <v/>
      </c>
      <c r="E1370" s="22">
        <f>IF(D1370="",0,IF(COUNTIF(БЮДЖЕТ!$P:$P,D1370)=1,0,1))</f>
        <v>0</v>
      </c>
      <c r="F1370" s="19" t="str">
        <f>IF($D1370="","",INDEX(БЮДЖЕТ!$N:$N,SUMIFS(БЮДЖЕТ!$B:$B,БЮДЖЕТ!$P:$P,$D1370)))</f>
        <v/>
      </c>
      <c r="G1370" s="19" t="str">
        <f>IF($D1370="","",INDEX(БЮДЖЕТ!$X:$X,SUMIFS(БЮДЖЕТ!$B:$B,БЮДЖЕТ!$P:$P,$D1370)))</f>
        <v/>
      </c>
      <c r="H1370" s="36"/>
      <c r="I1370" s="30">
        <f>IF(D1370="",0,IF(G1370=ФИО!$Q$8,0,SUM(р_дни!$J:$J))+SUMIFS(факт_операции!$L:$L,факт_операции!$D:$D,D1370,факт_операции!$I:$I,операции!$F$8)-SUMIFS(факт_операции!$L:$L,факт_операции!$D:$D,D1370,факт_операции!$I:$I,операции!$F$9)+SUMIFS(факт_операции!$L:$L,факт_операции!$D:$D,D1370,факт_операции!$I:$I,операции!$F$10)-SUMIFS(факт_операции!$L:$L,факт_операции!$D:$D,D1370,факт_операции!$I:$I,операции!$F$11))</f>
        <v>0</v>
      </c>
      <c r="J1370" s="48">
        <f>ROUND(IF(D1370="",0,IF(SUM(р_дни!$J:$J)=0,0,(SUMIFS(БЮДЖЕТ!$V:$V,БЮДЖЕТ!$P:$P,$D1370)*IF(G1370=ФИО!$Q$8,0,SUM(р_дни!$J:$J))+SUMIFS(факт_операции!$Q:$Q,факт_операции!$D:$D,$D1370)*1000)/SUM(р_дни!$J:$J)))/100,0)*100</f>
        <v>0</v>
      </c>
      <c r="K1370" s="48">
        <f>IF(D1370="",0,SUMIFS(факт_операции!$O:$O,факт_операции!$D:$D,D1370)-IF(SUMIFS(факт_операции!$Q:$Q,факт_операции!$D:$D,D1370)&lt;&gt;0,SUMIFS(факт_операции!$O:$O,факт_операции!$D:$D,D1370,факт_операции!$N:$N,операции!$H$11),0))</f>
        <v>0</v>
      </c>
      <c r="L1370" s="48">
        <f>IF(D1370="",0,SUMIFS(факт_операции!$T:$T,факт_операции!$D:$D,D1370))</f>
        <v>0</v>
      </c>
      <c r="M1370" s="86">
        <f t="shared" si="43"/>
        <v>0</v>
      </c>
      <c r="N1370" s="36"/>
      <c r="O1370" s="92"/>
      <c r="P1370" s="96"/>
    </row>
    <row r="1371" spans="1:16" x14ac:dyDescent="0.25">
      <c r="A1371" s="1"/>
      <c r="B1371" s="1"/>
      <c r="C1371" s="5">
        <f t="shared" si="44"/>
        <v>1361</v>
      </c>
      <c r="D1371" s="19" t="str">
        <f>IF(C1371&gt;MAX(БЮДЖЕТ!$C:$C),"",INDEX(БЮДЖЕТ!$P$11:$P$9415,C1371))</f>
        <v/>
      </c>
      <c r="E1371" s="22">
        <f>IF(D1371="",0,IF(COUNTIF(БЮДЖЕТ!$P:$P,D1371)=1,0,1))</f>
        <v>0</v>
      </c>
      <c r="F1371" s="19" t="str">
        <f>IF($D1371="","",INDEX(БЮДЖЕТ!$N:$N,SUMIFS(БЮДЖЕТ!$B:$B,БЮДЖЕТ!$P:$P,$D1371)))</f>
        <v/>
      </c>
      <c r="G1371" s="19" t="str">
        <f>IF($D1371="","",INDEX(БЮДЖЕТ!$X:$X,SUMIFS(БЮДЖЕТ!$B:$B,БЮДЖЕТ!$P:$P,$D1371)))</f>
        <v/>
      </c>
      <c r="H1371" s="36"/>
      <c r="I1371" s="30">
        <f>IF(D1371="",0,IF(G1371=ФИО!$Q$8,0,SUM(р_дни!$J:$J))+SUMIFS(факт_операции!$L:$L,факт_операции!$D:$D,D1371,факт_операции!$I:$I,операции!$F$8)-SUMIFS(факт_операции!$L:$L,факт_операции!$D:$D,D1371,факт_операции!$I:$I,операции!$F$9)+SUMIFS(факт_операции!$L:$L,факт_операции!$D:$D,D1371,факт_операции!$I:$I,операции!$F$10)-SUMIFS(факт_операции!$L:$L,факт_операции!$D:$D,D1371,факт_операции!$I:$I,операции!$F$11))</f>
        <v>0</v>
      </c>
      <c r="J1371" s="48">
        <f>ROUND(IF(D1371="",0,IF(SUM(р_дни!$J:$J)=0,0,(SUMIFS(БЮДЖЕТ!$V:$V,БЮДЖЕТ!$P:$P,$D1371)*IF(G1371=ФИО!$Q$8,0,SUM(р_дни!$J:$J))+SUMIFS(факт_операции!$Q:$Q,факт_операции!$D:$D,$D1371)*1000)/SUM(р_дни!$J:$J)))/100,0)*100</f>
        <v>0</v>
      </c>
      <c r="K1371" s="48">
        <f>IF(D1371="",0,SUMIFS(факт_операции!$O:$O,факт_операции!$D:$D,D1371)-IF(SUMIFS(факт_операции!$Q:$Q,факт_операции!$D:$D,D1371)&lt;&gt;0,SUMIFS(факт_операции!$O:$O,факт_операции!$D:$D,D1371,факт_операции!$N:$N,операции!$H$11),0))</f>
        <v>0</v>
      </c>
      <c r="L1371" s="48">
        <f>IF(D1371="",0,SUMIFS(факт_операции!$T:$T,факт_операции!$D:$D,D1371))</f>
        <v>0</v>
      </c>
      <c r="M1371" s="86">
        <f t="shared" si="43"/>
        <v>0</v>
      </c>
      <c r="N1371" s="36"/>
      <c r="O1371" s="92"/>
      <c r="P1371" s="96"/>
    </row>
    <row r="1372" spans="1:16" x14ac:dyDescent="0.25">
      <c r="A1372" s="1"/>
      <c r="B1372" s="1"/>
      <c r="C1372" s="5">
        <f t="shared" si="44"/>
        <v>1362</v>
      </c>
      <c r="D1372" s="19" t="str">
        <f>IF(C1372&gt;MAX(БЮДЖЕТ!$C:$C),"",INDEX(БЮДЖЕТ!$P$11:$P$9415,C1372))</f>
        <v/>
      </c>
      <c r="E1372" s="22">
        <f>IF(D1372="",0,IF(COUNTIF(БЮДЖЕТ!$P:$P,D1372)=1,0,1))</f>
        <v>0</v>
      </c>
      <c r="F1372" s="19" t="str">
        <f>IF($D1372="","",INDEX(БЮДЖЕТ!$N:$N,SUMIFS(БЮДЖЕТ!$B:$B,БЮДЖЕТ!$P:$P,$D1372)))</f>
        <v/>
      </c>
      <c r="G1372" s="19" t="str">
        <f>IF($D1372="","",INDEX(БЮДЖЕТ!$X:$X,SUMIFS(БЮДЖЕТ!$B:$B,БЮДЖЕТ!$P:$P,$D1372)))</f>
        <v/>
      </c>
      <c r="H1372" s="36"/>
      <c r="I1372" s="30">
        <f>IF(D1372="",0,IF(G1372=ФИО!$Q$8,0,SUM(р_дни!$J:$J))+SUMIFS(факт_операции!$L:$L,факт_операции!$D:$D,D1372,факт_операции!$I:$I,операции!$F$8)-SUMIFS(факт_операции!$L:$L,факт_операции!$D:$D,D1372,факт_операции!$I:$I,операции!$F$9)+SUMIFS(факт_операции!$L:$L,факт_операции!$D:$D,D1372,факт_операции!$I:$I,операции!$F$10)-SUMIFS(факт_операции!$L:$L,факт_операции!$D:$D,D1372,факт_операции!$I:$I,операции!$F$11))</f>
        <v>0</v>
      </c>
      <c r="J1372" s="48">
        <f>ROUND(IF(D1372="",0,IF(SUM(р_дни!$J:$J)=0,0,(SUMIFS(БЮДЖЕТ!$V:$V,БЮДЖЕТ!$P:$P,$D1372)*IF(G1372=ФИО!$Q$8,0,SUM(р_дни!$J:$J))+SUMIFS(факт_операции!$Q:$Q,факт_операции!$D:$D,$D1372)*1000)/SUM(р_дни!$J:$J)))/100,0)*100</f>
        <v>0</v>
      </c>
      <c r="K1372" s="48">
        <f>IF(D1372="",0,SUMIFS(факт_операции!$O:$O,факт_операции!$D:$D,D1372)-IF(SUMIFS(факт_операции!$Q:$Q,факт_операции!$D:$D,D1372)&lt;&gt;0,SUMIFS(факт_операции!$O:$O,факт_операции!$D:$D,D1372,факт_операции!$N:$N,операции!$H$11),0))</f>
        <v>0</v>
      </c>
      <c r="L1372" s="48">
        <f>IF(D1372="",0,SUMIFS(факт_операции!$T:$T,факт_операции!$D:$D,D1372))</f>
        <v>0</v>
      </c>
      <c r="M1372" s="86">
        <f t="shared" si="43"/>
        <v>0</v>
      </c>
      <c r="N1372" s="36"/>
      <c r="O1372" s="92"/>
      <c r="P1372" s="96"/>
    </row>
    <row r="1373" spans="1:16" x14ac:dyDescent="0.25">
      <c r="A1373" s="1"/>
      <c r="B1373" s="1"/>
      <c r="C1373" s="5">
        <f t="shared" si="44"/>
        <v>1363</v>
      </c>
      <c r="D1373" s="19" t="str">
        <f>IF(C1373&gt;MAX(БЮДЖЕТ!$C:$C),"",INDEX(БЮДЖЕТ!$P$11:$P$9415,C1373))</f>
        <v/>
      </c>
      <c r="E1373" s="22">
        <f>IF(D1373="",0,IF(COUNTIF(БЮДЖЕТ!$P:$P,D1373)=1,0,1))</f>
        <v>0</v>
      </c>
      <c r="F1373" s="19" t="str">
        <f>IF($D1373="","",INDEX(БЮДЖЕТ!$N:$N,SUMIFS(БЮДЖЕТ!$B:$B,БЮДЖЕТ!$P:$P,$D1373)))</f>
        <v/>
      </c>
      <c r="G1373" s="19" t="str">
        <f>IF($D1373="","",INDEX(БЮДЖЕТ!$X:$X,SUMIFS(БЮДЖЕТ!$B:$B,БЮДЖЕТ!$P:$P,$D1373)))</f>
        <v/>
      </c>
      <c r="H1373" s="36"/>
      <c r="I1373" s="30">
        <f>IF(D1373="",0,IF(G1373=ФИО!$Q$8,0,SUM(р_дни!$J:$J))+SUMIFS(факт_операции!$L:$L,факт_операции!$D:$D,D1373,факт_операции!$I:$I,операции!$F$8)-SUMIFS(факт_операции!$L:$L,факт_операции!$D:$D,D1373,факт_операции!$I:$I,операции!$F$9)+SUMIFS(факт_операции!$L:$L,факт_операции!$D:$D,D1373,факт_операции!$I:$I,операции!$F$10)-SUMIFS(факт_операции!$L:$L,факт_операции!$D:$D,D1373,факт_операции!$I:$I,операции!$F$11))</f>
        <v>0</v>
      </c>
      <c r="J1373" s="48">
        <f>ROUND(IF(D1373="",0,IF(SUM(р_дни!$J:$J)=0,0,(SUMIFS(БЮДЖЕТ!$V:$V,БЮДЖЕТ!$P:$P,$D1373)*IF(G1373=ФИО!$Q$8,0,SUM(р_дни!$J:$J))+SUMIFS(факт_операции!$Q:$Q,факт_операции!$D:$D,$D1373)*1000)/SUM(р_дни!$J:$J)))/100,0)*100</f>
        <v>0</v>
      </c>
      <c r="K1373" s="48">
        <f>IF(D1373="",0,SUMIFS(факт_операции!$O:$O,факт_операции!$D:$D,D1373)-IF(SUMIFS(факт_операции!$Q:$Q,факт_операции!$D:$D,D1373)&lt;&gt;0,SUMIFS(факт_операции!$O:$O,факт_операции!$D:$D,D1373,факт_операции!$N:$N,операции!$H$11),0))</f>
        <v>0</v>
      </c>
      <c r="L1373" s="48">
        <f>IF(D1373="",0,SUMIFS(факт_операции!$T:$T,факт_операции!$D:$D,D1373))</f>
        <v>0</v>
      </c>
      <c r="M1373" s="86">
        <f t="shared" si="43"/>
        <v>0</v>
      </c>
      <c r="N1373" s="36"/>
      <c r="O1373" s="92"/>
      <c r="P1373" s="96"/>
    </row>
    <row r="1374" spans="1:16" x14ac:dyDescent="0.25">
      <c r="A1374" s="1"/>
      <c r="B1374" s="1"/>
      <c r="C1374" s="5">
        <f t="shared" si="44"/>
        <v>1364</v>
      </c>
      <c r="D1374" s="19" t="str">
        <f>IF(C1374&gt;MAX(БЮДЖЕТ!$C:$C),"",INDEX(БЮДЖЕТ!$P$11:$P$9415,C1374))</f>
        <v/>
      </c>
      <c r="E1374" s="22">
        <f>IF(D1374="",0,IF(COUNTIF(БЮДЖЕТ!$P:$P,D1374)=1,0,1))</f>
        <v>0</v>
      </c>
      <c r="F1374" s="19" t="str">
        <f>IF($D1374="","",INDEX(БЮДЖЕТ!$N:$N,SUMIFS(БЮДЖЕТ!$B:$B,БЮДЖЕТ!$P:$P,$D1374)))</f>
        <v/>
      </c>
      <c r="G1374" s="19" t="str">
        <f>IF($D1374="","",INDEX(БЮДЖЕТ!$X:$X,SUMIFS(БЮДЖЕТ!$B:$B,БЮДЖЕТ!$P:$P,$D1374)))</f>
        <v/>
      </c>
      <c r="H1374" s="36"/>
      <c r="I1374" s="30">
        <f>IF(D1374="",0,IF(G1374=ФИО!$Q$8,0,SUM(р_дни!$J:$J))+SUMIFS(факт_операции!$L:$L,факт_операции!$D:$D,D1374,факт_операции!$I:$I,операции!$F$8)-SUMIFS(факт_операции!$L:$L,факт_операции!$D:$D,D1374,факт_операции!$I:$I,операции!$F$9)+SUMIFS(факт_операции!$L:$L,факт_операции!$D:$D,D1374,факт_операции!$I:$I,операции!$F$10)-SUMIFS(факт_операции!$L:$L,факт_операции!$D:$D,D1374,факт_операции!$I:$I,операции!$F$11))</f>
        <v>0</v>
      </c>
      <c r="J1374" s="48">
        <f>ROUND(IF(D1374="",0,IF(SUM(р_дни!$J:$J)=0,0,(SUMIFS(БЮДЖЕТ!$V:$V,БЮДЖЕТ!$P:$P,$D1374)*IF(G1374=ФИО!$Q$8,0,SUM(р_дни!$J:$J))+SUMIFS(факт_операции!$Q:$Q,факт_операции!$D:$D,$D1374)*1000)/SUM(р_дни!$J:$J)))/100,0)*100</f>
        <v>0</v>
      </c>
      <c r="K1374" s="48">
        <f>IF(D1374="",0,SUMIFS(факт_операции!$O:$O,факт_операции!$D:$D,D1374)-IF(SUMIFS(факт_операции!$Q:$Q,факт_операции!$D:$D,D1374)&lt;&gt;0,SUMIFS(факт_операции!$O:$O,факт_операции!$D:$D,D1374,факт_операции!$N:$N,операции!$H$11),0))</f>
        <v>0</v>
      </c>
      <c r="L1374" s="48">
        <f>IF(D1374="",0,SUMIFS(факт_операции!$T:$T,факт_операции!$D:$D,D1374))</f>
        <v>0</v>
      </c>
      <c r="M1374" s="86">
        <f t="shared" si="43"/>
        <v>0</v>
      </c>
      <c r="N1374" s="36"/>
      <c r="O1374" s="92"/>
      <c r="P1374" s="96"/>
    </row>
    <row r="1375" spans="1:16" x14ac:dyDescent="0.25">
      <c r="A1375" s="1"/>
      <c r="B1375" s="1"/>
      <c r="C1375" s="5">
        <f t="shared" si="44"/>
        <v>1365</v>
      </c>
      <c r="D1375" s="19" t="str">
        <f>IF(C1375&gt;MAX(БЮДЖЕТ!$C:$C),"",INDEX(БЮДЖЕТ!$P$11:$P$9415,C1375))</f>
        <v/>
      </c>
      <c r="E1375" s="22">
        <f>IF(D1375="",0,IF(COUNTIF(БЮДЖЕТ!$P:$P,D1375)=1,0,1))</f>
        <v>0</v>
      </c>
      <c r="F1375" s="19" t="str">
        <f>IF($D1375="","",INDEX(БЮДЖЕТ!$N:$N,SUMIFS(БЮДЖЕТ!$B:$B,БЮДЖЕТ!$P:$P,$D1375)))</f>
        <v/>
      </c>
      <c r="G1375" s="19" t="str">
        <f>IF($D1375="","",INDEX(БЮДЖЕТ!$X:$X,SUMIFS(БЮДЖЕТ!$B:$B,БЮДЖЕТ!$P:$P,$D1375)))</f>
        <v/>
      </c>
      <c r="H1375" s="36"/>
      <c r="I1375" s="30">
        <f>IF(D1375="",0,IF(G1375=ФИО!$Q$8,0,SUM(р_дни!$J:$J))+SUMIFS(факт_операции!$L:$L,факт_операции!$D:$D,D1375,факт_операции!$I:$I,операции!$F$8)-SUMIFS(факт_операции!$L:$L,факт_операции!$D:$D,D1375,факт_операции!$I:$I,операции!$F$9)+SUMIFS(факт_операции!$L:$L,факт_операции!$D:$D,D1375,факт_операции!$I:$I,операции!$F$10)-SUMIFS(факт_операции!$L:$L,факт_операции!$D:$D,D1375,факт_операции!$I:$I,операции!$F$11))</f>
        <v>0</v>
      </c>
      <c r="J1375" s="48">
        <f>ROUND(IF(D1375="",0,IF(SUM(р_дни!$J:$J)=0,0,(SUMIFS(БЮДЖЕТ!$V:$V,БЮДЖЕТ!$P:$P,$D1375)*IF(G1375=ФИО!$Q$8,0,SUM(р_дни!$J:$J))+SUMIFS(факт_операции!$Q:$Q,факт_операции!$D:$D,$D1375)*1000)/SUM(р_дни!$J:$J)))/100,0)*100</f>
        <v>0</v>
      </c>
      <c r="K1375" s="48">
        <f>IF(D1375="",0,SUMIFS(факт_операции!$O:$O,факт_операции!$D:$D,D1375)-IF(SUMIFS(факт_операции!$Q:$Q,факт_операции!$D:$D,D1375)&lt;&gt;0,SUMIFS(факт_операции!$O:$O,факт_операции!$D:$D,D1375,факт_операции!$N:$N,операции!$H$11),0))</f>
        <v>0</v>
      </c>
      <c r="L1375" s="48">
        <f>IF(D1375="",0,SUMIFS(факт_операции!$T:$T,факт_операции!$D:$D,D1375))</f>
        <v>0</v>
      </c>
      <c r="M1375" s="86">
        <f t="shared" si="43"/>
        <v>0</v>
      </c>
      <c r="N1375" s="36"/>
      <c r="O1375" s="92"/>
      <c r="P1375" s="96"/>
    </row>
    <row r="1376" spans="1:16" x14ac:dyDescent="0.25">
      <c r="A1376" s="1"/>
      <c r="B1376" s="1"/>
      <c r="C1376" s="5">
        <f t="shared" si="44"/>
        <v>1366</v>
      </c>
      <c r="D1376" s="19" t="str">
        <f>IF(C1376&gt;MAX(БЮДЖЕТ!$C:$C),"",INDEX(БЮДЖЕТ!$P$11:$P$9415,C1376))</f>
        <v/>
      </c>
      <c r="E1376" s="22">
        <f>IF(D1376="",0,IF(COUNTIF(БЮДЖЕТ!$P:$P,D1376)=1,0,1))</f>
        <v>0</v>
      </c>
      <c r="F1376" s="19" t="str">
        <f>IF($D1376="","",INDEX(БЮДЖЕТ!$N:$N,SUMIFS(БЮДЖЕТ!$B:$B,БЮДЖЕТ!$P:$P,$D1376)))</f>
        <v/>
      </c>
      <c r="G1376" s="19" t="str">
        <f>IF($D1376="","",INDEX(БЮДЖЕТ!$X:$X,SUMIFS(БЮДЖЕТ!$B:$B,БЮДЖЕТ!$P:$P,$D1376)))</f>
        <v/>
      </c>
      <c r="H1376" s="36"/>
      <c r="I1376" s="30">
        <f>IF(D1376="",0,IF(G1376=ФИО!$Q$8,0,SUM(р_дни!$J:$J))+SUMIFS(факт_операции!$L:$L,факт_операции!$D:$D,D1376,факт_операции!$I:$I,операции!$F$8)-SUMIFS(факт_операции!$L:$L,факт_операции!$D:$D,D1376,факт_операции!$I:$I,операции!$F$9)+SUMIFS(факт_операции!$L:$L,факт_операции!$D:$D,D1376,факт_операции!$I:$I,операции!$F$10)-SUMIFS(факт_операции!$L:$L,факт_операции!$D:$D,D1376,факт_операции!$I:$I,операции!$F$11))</f>
        <v>0</v>
      </c>
      <c r="J1376" s="48">
        <f>ROUND(IF(D1376="",0,IF(SUM(р_дни!$J:$J)=0,0,(SUMIFS(БЮДЖЕТ!$V:$V,БЮДЖЕТ!$P:$P,$D1376)*IF(G1376=ФИО!$Q$8,0,SUM(р_дни!$J:$J))+SUMIFS(факт_операции!$Q:$Q,факт_операции!$D:$D,$D1376)*1000)/SUM(р_дни!$J:$J)))/100,0)*100</f>
        <v>0</v>
      </c>
      <c r="K1376" s="48">
        <f>IF(D1376="",0,SUMIFS(факт_операции!$O:$O,факт_операции!$D:$D,D1376)-IF(SUMIFS(факт_операции!$Q:$Q,факт_операции!$D:$D,D1376)&lt;&gt;0,SUMIFS(факт_операции!$O:$O,факт_операции!$D:$D,D1376,факт_операции!$N:$N,операции!$H$11),0))</f>
        <v>0</v>
      </c>
      <c r="L1376" s="48">
        <f>IF(D1376="",0,SUMIFS(факт_операции!$T:$T,факт_операции!$D:$D,D1376))</f>
        <v>0</v>
      </c>
      <c r="M1376" s="86">
        <f t="shared" si="43"/>
        <v>0</v>
      </c>
      <c r="N1376" s="36"/>
      <c r="O1376" s="92"/>
      <c r="P1376" s="96"/>
    </row>
    <row r="1377" spans="1:16" x14ac:dyDescent="0.25">
      <c r="A1377" s="1"/>
      <c r="B1377" s="1"/>
      <c r="C1377" s="5">
        <f t="shared" si="44"/>
        <v>1367</v>
      </c>
      <c r="D1377" s="19" t="str">
        <f>IF(C1377&gt;MAX(БЮДЖЕТ!$C:$C),"",INDEX(БЮДЖЕТ!$P$11:$P$9415,C1377))</f>
        <v/>
      </c>
      <c r="E1377" s="22">
        <f>IF(D1377="",0,IF(COUNTIF(БЮДЖЕТ!$P:$P,D1377)=1,0,1))</f>
        <v>0</v>
      </c>
      <c r="F1377" s="19" t="str">
        <f>IF($D1377="","",INDEX(БЮДЖЕТ!$N:$N,SUMIFS(БЮДЖЕТ!$B:$B,БЮДЖЕТ!$P:$P,$D1377)))</f>
        <v/>
      </c>
      <c r="G1377" s="19" t="str">
        <f>IF($D1377="","",INDEX(БЮДЖЕТ!$X:$X,SUMIFS(БЮДЖЕТ!$B:$B,БЮДЖЕТ!$P:$P,$D1377)))</f>
        <v/>
      </c>
      <c r="H1377" s="36"/>
      <c r="I1377" s="30">
        <f>IF(D1377="",0,IF(G1377=ФИО!$Q$8,0,SUM(р_дни!$J:$J))+SUMIFS(факт_операции!$L:$L,факт_операции!$D:$D,D1377,факт_операции!$I:$I,операции!$F$8)-SUMIFS(факт_операции!$L:$L,факт_операции!$D:$D,D1377,факт_операции!$I:$I,операции!$F$9)+SUMIFS(факт_операции!$L:$L,факт_операции!$D:$D,D1377,факт_операции!$I:$I,операции!$F$10)-SUMIFS(факт_операции!$L:$L,факт_операции!$D:$D,D1377,факт_операции!$I:$I,операции!$F$11))</f>
        <v>0</v>
      </c>
      <c r="J1377" s="48">
        <f>ROUND(IF(D1377="",0,IF(SUM(р_дни!$J:$J)=0,0,(SUMIFS(БЮДЖЕТ!$V:$V,БЮДЖЕТ!$P:$P,$D1377)*IF(G1377=ФИО!$Q$8,0,SUM(р_дни!$J:$J))+SUMIFS(факт_операции!$Q:$Q,факт_операции!$D:$D,$D1377)*1000)/SUM(р_дни!$J:$J)))/100,0)*100</f>
        <v>0</v>
      </c>
      <c r="K1377" s="48">
        <f>IF(D1377="",0,SUMIFS(факт_операции!$O:$O,факт_операции!$D:$D,D1377)-IF(SUMIFS(факт_операции!$Q:$Q,факт_операции!$D:$D,D1377)&lt;&gt;0,SUMIFS(факт_операции!$O:$O,факт_операции!$D:$D,D1377,факт_операции!$N:$N,операции!$H$11),0))</f>
        <v>0</v>
      </c>
      <c r="L1377" s="48">
        <f>IF(D1377="",0,SUMIFS(факт_операции!$T:$T,факт_операции!$D:$D,D1377))</f>
        <v>0</v>
      </c>
      <c r="M1377" s="86">
        <f t="shared" si="43"/>
        <v>0</v>
      </c>
      <c r="N1377" s="36"/>
      <c r="O1377" s="92"/>
      <c r="P1377" s="96"/>
    </row>
    <row r="1378" spans="1:16" x14ac:dyDescent="0.25">
      <c r="A1378" s="1"/>
      <c r="B1378" s="1"/>
      <c r="C1378" s="5">
        <f t="shared" si="44"/>
        <v>1368</v>
      </c>
      <c r="D1378" s="19" t="str">
        <f>IF(C1378&gt;MAX(БЮДЖЕТ!$C:$C),"",INDEX(БЮДЖЕТ!$P$11:$P$9415,C1378))</f>
        <v/>
      </c>
      <c r="E1378" s="22">
        <f>IF(D1378="",0,IF(COUNTIF(БЮДЖЕТ!$P:$P,D1378)=1,0,1))</f>
        <v>0</v>
      </c>
      <c r="F1378" s="19" t="str">
        <f>IF($D1378="","",INDEX(БЮДЖЕТ!$N:$N,SUMIFS(БЮДЖЕТ!$B:$B,БЮДЖЕТ!$P:$P,$D1378)))</f>
        <v/>
      </c>
      <c r="G1378" s="19" t="str">
        <f>IF($D1378="","",INDEX(БЮДЖЕТ!$X:$X,SUMIFS(БЮДЖЕТ!$B:$B,БЮДЖЕТ!$P:$P,$D1378)))</f>
        <v/>
      </c>
      <c r="H1378" s="36"/>
      <c r="I1378" s="30">
        <f>IF(D1378="",0,IF(G1378=ФИО!$Q$8,0,SUM(р_дни!$J:$J))+SUMIFS(факт_операции!$L:$L,факт_операции!$D:$D,D1378,факт_операции!$I:$I,операции!$F$8)-SUMIFS(факт_операции!$L:$L,факт_операции!$D:$D,D1378,факт_операции!$I:$I,операции!$F$9)+SUMIFS(факт_операции!$L:$L,факт_операции!$D:$D,D1378,факт_операции!$I:$I,операции!$F$10)-SUMIFS(факт_операции!$L:$L,факт_операции!$D:$D,D1378,факт_операции!$I:$I,операции!$F$11))</f>
        <v>0</v>
      </c>
      <c r="J1378" s="48">
        <f>ROUND(IF(D1378="",0,IF(SUM(р_дни!$J:$J)=0,0,(SUMIFS(БЮДЖЕТ!$V:$V,БЮДЖЕТ!$P:$P,$D1378)*IF(G1378=ФИО!$Q$8,0,SUM(р_дни!$J:$J))+SUMIFS(факт_операции!$Q:$Q,факт_операции!$D:$D,$D1378)*1000)/SUM(р_дни!$J:$J)))/100,0)*100</f>
        <v>0</v>
      </c>
      <c r="K1378" s="48">
        <f>IF(D1378="",0,SUMIFS(факт_операции!$O:$O,факт_операции!$D:$D,D1378)-IF(SUMIFS(факт_операции!$Q:$Q,факт_операции!$D:$D,D1378)&lt;&gt;0,SUMIFS(факт_операции!$O:$O,факт_операции!$D:$D,D1378,факт_операции!$N:$N,операции!$H$11),0))</f>
        <v>0</v>
      </c>
      <c r="L1378" s="48">
        <f>IF(D1378="",0,SUMIFS(факт_операции!$T:$T,факт_операции!$D:$D,D1378))</f>
        <v>0</v>
      </c>
      <c r="M1378" s="86">
        <f t="shared" si="43"/>
        <v>0</v>
      </c>
      <c r="N1378" s="36"/>
      <c r="O1378" s="92"/>
      <c r="P1378" s="96"/>
    </row>
    <row r="1379" spans="1:16" x14ac:dyDescent="0.25">
      <c r="A1379" s="1"/>
      <c r="B1379" s="1"/>
      <c r="C1379" s="5">
        <f t="shared" si="44"/>
        <v>1369</v>
      </c>
      <c r="D1379" s="19" t="str">
        <f>IF(C1379&gt;MAX(БЮДЖЕТ!$C:$C),"",INDEX(БЮДЖЕТ!$P$11:$P$9415,C1379))</f>
        <v/>
      </c>
      <c r="E1379" s="22">
        <f>IF(D1379="",0,IF(COUNTIF(БЮДЖЕТ!$P:$P,D1379)=1,0,1))</f>
        <v>0</v>
      </c>
      <c r="F1379" s="19" t="str">
        <f>IF($D1379="","",INDEX(БЮДЖЕТ!$N:$N,SUMIFS(БЮДЖЕТ!$B:$B,БЮДЖЕТ!$P:$P,$D1379)))</f>
        <v/>
      </c>
      <c r="G1379" s="19" t="str">
        <f>IF($D1379="","",INDEX(БЮДЖЕТ!$X:$X,SUMIFS(БЮДЖЕТ!$B:$B,БЮДЖЕТ!$P:$P,$D1379)))</f>
        <v/>
      </c>
      <c r="H1379" s="36"/>
      <c r="I1379" s="30">
        <f>IF(D1379="",0,IF(G1379=ФИО!$Q$8,0,SUM(р_дни!$J:$J))+SUMIFS(факт_операции!$L:$L,факт_операции!$D:$D,D1379,факт_операции!$I:$I,операции!$F$8)-SUMIFS(факт_операции!$L:$L,факт_операции!$D:$D,D1379,факт_операции!$I:$I,операции!$F$9)+SUMIFS(факт_операции!$L:$L,факт_операции!$D:$D,D1379,факт_операции!$I:$I,операции!$F$10)-SUMIFS(факт_операции!$L:$L,факт_операции!$D:$D,D1379,факт_операции!$I:$I,операции!$F$11))</f>
        <v>0</v>
      </c>
      <c r="J1379" s="48">
        <f>ROUND(IF(D1379="",0,IF(SUM(р_дни!$J:$J)=0,0,(SUMIFS(БЮДЖЕТ!$V:$V,БЮДЖЕТ!$P:$P,$D1379)*IF(G1379=ФИО!$Q$8,0,SUM(р_дни!$J:$J))+SUMIFS(факт_операции!$Q:$Q,факт_операции!$D:$D,$D1379)*1000)/SUM(р_дни!$J:$J)))/100,0)*100</f>
        <v>0</v>
      </c>
      <c r="K1379" s="48">
        <f>IF(D1379="",0,SUMIFS(факт_операции!$O:$O,факт_операции!$D:$D,D1379)-IF(SUMIFS(факт_операции!$Q:$Q,факт_операции!$D:$D,D1379)&lt;&gt;0,SUMIFS(факт_операции!$O:$O,факт_операции!$D:$D,D1379,факт_операции!$N:$N,операции!$H$11),0))</f>
        <v>0</v>
      </c>
      <c r="L1379" s="48">
        <f>IF(D1379="",0,SUMIFS(факт_операции!$T:$T,факт_операции!$D:$D,D1379))</f>
        <v>0</v>
      </c>
      <c r="M1379" s="86">
        <f t="shared" si="43"/>
        <v>0</v>
      </c>
      <c r="N1379" s="36"/>
      <c r="O1379" s="92"/>
      <c r="P1379" s="96"/>
    </row>
    <row r="1380" spans="1:16" x14ac:dyDescent="0.25">
      <c r="A1380" s="1"/>
      <c r="B1380" s="1"/>
      <c r="C1380" s="5">
        <f t="shared" si="44"/>
        <v>1370</v>
      </c>
      <c r="D1380" s="19" t="str">
        <f>IF(C1380&gt;MAX(БЮДЖЕТ!$C:$C),"",INDEX(БЮДЖЕТ!$P$11:$P$9415,C1380))</f>
        <v/>
      </c>
      <c r="E1380" s="22">
        <f>IF(D1380="",0,IF(COUNTIF(БЮДЖЕТ!$P:$P,D1380)=1,0,1))</f>
        <v>0</v>
      </c>
      <c r="F1380" s="19" t="str">
        <f>IF($D1380="","",INDEX(БЮДЖЕТ!$N:$N,SUMIFS(БЮДЖЕТ!$B:$B,БЮДЖЕТ!$P:$P,$D1380)))</f>
        <v/>
      </c>
      <c r="G1380" s="19" t="str">
        <f>IF($D1380="","",INDEX(БЮДЖЕТ!$X:$X,SUMIFS(БЮДЖЕТ!$B:$B,БЮДЖЕТ!$P:$P,$D1380)))</f>
        <v/>
      </c>
      <c r="H1380" s="36"/>
      <c r="I1380" s="30">
        <f>IF(D1380="",0,IF(G1380=ФИО!$Q$8,0,SUM(р_дни!$J:$J))+SUMIFS(факт_операции!$L:$L,факт_операции!$D:$D,D1380,факт_операции!$I:$I,операции!$F$8)-SUMIFS(факт_операции!$L:$L,факт_операции!$D:$D,D1380,факт_операции!$I:$I,операции!$F$9)+SUMIFS(факт_операции!$L:$L,факт_операции!$D:$D,D1380,факт_операции!$I:$I,операции!$F$10)-SUMIFS(факт_операции!$L:$L,факт_операции!$D:$D,D1380,факт_операции!$I:$I,операции!$F$11))</f>
        <v>0</v>
      </c>
      <c r="J1380" s="48">
        <f>ROUND(IF(D1380="",0,IF(SUM(р_дни!$J:$J)=0,0,(SUMIFS(БЮДЖЕТ!$V:$V,БЮДЖЕТ!$P:$P,$D1380)*IF(G1380=ФИО!$Q$8,0,SUM(р_дни!$J:$J))+SUMIFS(факт_операции!$Q:$Q,факт_операции!$D:$D,$D1380)*1000)/SUM(р_дни!$J:$J)))/100,0)*100</f>
        <v>0</v>
      </c>
      <c r="K1380" s="48">
        <f>IF(D1380="",0,SUMIFS(факт_операции!$O:$O,факт_операции!$D:$D,D1380)-IF(SUMIFS(факт_операции!$Q:$Q,факт_операции!$D:$D,D1380)&lt;&gt;0,SUMIFS(факт_операции!$O:$O,факт_операции!$D:$D,D1380,факт_операции!$N:$N,операции!$H$11),0))</f>
        <v>0</v>
      </c>
      <c r="L1380" s="48">
        <f>IF(D1380="",0,SUMIFS(факт_операции!$T:$T,факт_операции!$D:$D,D1380))</f>
        <v>0</v>
      </c>
      <c r="M1380" s="86">
        <f t="shared" si="43"/>
        <v>0</v>
      </c>
      <c r="N1380" s="36"/>
      <c r="O1380" s="92"/>
      <c r="P1380" s="96"/>
    </row>
    <row r="1381" spans="1:16" x14ac:dyDescent="0.25">
      <c r="A1381" s="1"/>
      <c r="B1381" s="1"/>
      <c r="C1381" s="5">
        <f t="shared" si="44"/>
        <v>1371</v>
      </c>
      <c r="D1381" s="19" t="str">
        <f>IF(C1381&gt;MAX(БЮДЖЕТ!$C:$C),"",INDEX(БЮДЖЕТ!$P$11:$P$9415,C1381))</f>
        <v/>
      </c>
      <c r="E1381" s="22">
        <f>IF(D1381="",0,IF(COUNTIF(БЮДЖЕТ!$P:$P,D1381)=1,0,1))</f>
        <v>0</v>
      </c>
      <c r="F1381" s="19" t="str">
        <f>IF($D1381="","",INDEX(БЮДЖЕТ!$N:$N,SUMIFS(БЮДЖЕТ!$B:$B,БЮДЖЕТ!$P:$P,$D1381)))</f>
        <v/>
      </c>
      <c r="G1381" s="19" t="str">
        <f>IF($D1381="","",INDEX(БЮДЖЕТ!$X:$X,SUMIFS(БЮДЖЕТ!$B:$B,БЮДЖЕТ!$P:$P,$D1381)))</f>
        <v/>
      </c>
      <c r="H1381" s="36"/>
      <c r="I1381" s="30">
        <f>IF(D1381="",0,IF(G1381=ФИО!$Q$8,0,SUM(р_дни!$J:$J))+SUMIFS(факт_операции!$L:$L,факт_операции!$D:$D,D1381,факт_операции!$I:$I,операции!$F$8)-SUMIFS(факт_операции!$L:$L,факт_операции!$D:$D,D1381,факт_операции!$I:$I,операции!$F$9)+SUMIFS(факт_операции!$L:$L,факт_операции!$D:$D,D1381,факт_операции!$I:$I,операции!$F$10)-SUMIFS(факт_операции!$L:$L,факт_операции!$D:$D,D1381,факт_операции!$I:$I,операции!$F$11))</f>
        <v>0</v>
      </c>
      <c r="J1381" s="48">
        <f>ROUND(IF(D1381="",0,IF(SUM(р_дни!$J:$J)=0,0,(SUMIFS(БЮДЖЕТ!$V:$V,БЮДЖЕТ!$P:$P,$D1381)*IF(G1381=ФИО!$Q$8,0,SUM(р_дни!$J:$J))+SUMIFS(факт_операции!$Q:$Q,факт_операции!$D:$D,$D1381)*1000)/SUM(р_дни!$J:$J)))/100,0)*100</f>
        <v>0</v>
      </c>
      <c r="K1381" s="48">
        <f>IF(D1381="",0,SUMIFS(факт_операции!$O:$O,факт_операции!$D:$D,D1381)-IF(SUMIFS(факт_операции!$Q:$Q,факт_операции!$D:$D,D1381)&lt;&gt;0,SUMIFS(факт_операции!$O:$O,факт_операции!$D:$D,D1381,факт_операции!$N:$N,операции!$H$11),0))</f>
        <v>0</v>
      </c>
      <c r="L1381" s="48">
        <f>IF(D1381="",0,SUMIFS(факт_операции!$T:$T,факт_операции!$D:$D,D1381))</f>
        <v>0</v>
      </c>
      <c r="M1381" s="86">
        <f t="shared" si="43"/>
        <v>0</v>
      </c>
      <c r="N1381" s="36"/>
      <c r="O1381" s="92"/>
      <c r="P1381" s="96"/>
    </row>
    <row r="1382" spans="1:16" x14ac:dyDescent="0.25">
      <c r="A1382" s="1"/>
      <c r="B1382" s="1"/>
      <c r="C1382" s="5">
        <f t="shared" si="44"/>
        <v>1372</v>
      </c>
      <c r="D1382" s="19" t="str">
        <f>IF(C1382&gt;MAX(БЮДЖЕТ!$C:$C),"",INDEX(БЮДЖЕТ!$P$11:$P$9415,C1382))</f>
        <v/>
      </c>
      <c r="E1382" s="22">
        <f>IF(D1382="",0,IF(COUNTIF(БЮДЖЕТ!$P:$P,D1382)=1,0,1))</f>
        <v>0</v>
      </c>
      <c r="F1382" s="19" t="str">
        <f>IF($D1382="","",INDEX(БЮДЖЕТ!$N:$N,SUMIFS(БЮДЖЕТ!$B:$B,БЮДЖЕТ!$P:$P,$D1382)))</f>
        <v/>
      </c>
      <c r="G1382" s="19" t="str">
        <f>IF($D1382="","",INDEX(БЮДЖЕТ!$X:$X,SUMIFS(БЮДЖЕТ!$B:$B,БЮДЖЕТ!$P:$P,$D1382)))</f>
        <v/>
      </c>
      <c r="H1382" s="36"/>
      <c r="I1382" s="30">
        <f>IF(D1382="",0,IF(G1382=ФИО!$Q$8,0,SUM(р_дни!$J:$J))+SUMIFS(факт_операции!$L:$L,факт_операции!$D:$D,D1382,факт_операции!$I:$I,операции!$F$8)-SUMIFS(факт_операции!$L:$L,факт_операции!$D:$D,D1382,факт_операции!$I:$I,операции!$F$9)+SUMIFS(факт_операции!$L:$L,факт_операции!$D:$D,D1382,факт_операции!$I:$I,операции!$F$10)-SUMIFS(факт_операции!$L:$L,факт_операции!$D:$D,D1382,факт_операции!$I:$I,операции!$F$11))</f>
        <v>0</v>
      </c>
      <c r="J1382" s="48">
        <f>ROUND(IF(D1382="",0,IF(SUM(р_дни!$J:$J)=0,0,(SUMIFS(БЮДЖЕТ!$V:$V,БЮДЖЕТ!$P:$P,$D1382)*IF(G1382=ФИО!$Q$8,0,SUM(р_дни!$J:$J))+SUMIFS(факт_операции!$Q:$Q,факт_операции!$D:$D,$D1382)*1000)/SUM(р_дни!$J:$J)))/100,0)*100</f>
        <v>0</v>
      </c>
      <c r="K1382" s="48">
        <f>IF(D1382="",0,SUMIFS(факт_операции!$O:$O,факт_операции!$D:$D,D1382)-IF(SUMIFS(факт_операции!$Q:$Q,факт_операции!$D:$D,D1382)&lt;&gt;0,SUMIFS(факт_операции!$O:$O,факт_операции!$D:$D,D1382,факт_операции!$N:$N,операции!$H$11),0))</f>
        <v>0</v>
      </c>
      <c r="L1382" s="48">
        <f>IF(D1382="",0,SUMIFS(факт_операции!$T:$T,факт_операции!$D:$D,D1382))</f>
        <v>0</v>
      </c>
      <c r="M1382" s="86">
        <f t="shared" si="43"/>
        <v>0</v>
      </c>
      <c r="N1382" s="36"/>
      <c r="O1382" s="92"/>
      <c r="P1382" s="96"/>
    </row>
    <row r="1383" spans="1:16" x14ac:dyDescent="0.25">
      <c r="A1383" s="1"/>
      <c r="B1383" s="1"/>
      <c r="C1383" s="5">
        <f t="shared" si="44"/>
        <v>1373</v>
      </c>
      <c r="D1383" s="19" t="str">
        <f>IF(C1383&gt;MAX(БЮДЖЕТ!$C:$C),"",INDEX(БЮДЖЕТ!$P$11:$P$9415,C1383))</f>
        <v/>
      </c>
      <c r="E1383" s="22">
        <f>IF(D1383="",0,IF(COUNTIF(БЮДЖЕТ!$P:$P,D1383)=1,0,1))</f>
        <v>0</v>
      </c>
      <c r="F1383" s="19" t="str">
        <f>IF($D1383="","",INDEX(БЮДЖЕТ!$N:$N,SUMIFS(БЮДЖЕТ!$B:$B,БЮДЖЕТ!$P:$P,$D1383)))</f>
        <v/>
      </c>
      <c r="G1383" s="19" t="str">
        <f>IF($D1383="","",INDEX(БЮДЖЕТ!$X:$X,SUMIFS(БЮДЖЕТ!$B:$B,БЮДЖЕТ!$P:$P,$D1383)))</f>
        <v/>
      </c>
      <c r="H1383" s="36"/>
      <c r="I1383" s="30">
        <f>IF(D1383="",0,IF(G1383=ФИО!$Q$8,0,SUM(р_дни!$J:$J))+SUMIFS(факт_операции!$L:$L,факт_операции!$D:$D,D1383,факт_операции!$I:$I,операции!$F$8)-SUMIFS(факт_операции!$L:$L,факт_операции!$D:$D,D1383,факт_операции!$I:$I,операции!$F$9)+SUMIFS(факт_операции!$L:$L,факт_операции!$D:$D,D1383,факт_операции!$I:$I,операции!$F$10)-SUMIFS(факт_операции!$L:$L,факт_операции!$D:$D,D1383,факт_операции!$I:$I,операции!$F$11))</f>
        <v>0</v>
      </c>
      <c r="J1383" s="48">
        <f>ROUND(IF(D1383="",0,IF(SUM(р_дни!$J:$J)=0,0,(SUMIFS(БЮДЖЕТ!$V:$V,БЮДЖЕТ!$P:$P,$D1383)*IF(G1383=ФИО!$Q$8,0,SUM(р_дни!$J:$J))+SUMIFS(факт_операции!$Q:$Q,факт_операции!$D:$D,$D1383)*1000)/SUM(р_дни!$J:$J)))/100,0)*100</f>
        <v>0</v>
      </c>
      <c r="K1383" s="48">
        <f>IF(D1383="",0,SUMIFS(факт_операции!$O:$O,факт_операции!$D:$D,D1383)-IF(SUMIFS(факт_операции!$Q:$Q,факт_операции!$D:$D,D1383)&lt;&gt;0,SUMIFS(факт_операции!$O:$O,факт_операции!$D:$D,D1383,факт_операции!$N:$N,операции!$H$11),0))</f>
        <v>0</v>
      </c>
      <c r="L1383" s="48">
        <f>IF(D1383="",0,SUMIFS(факт_операции!$T:$T,факт_операции!$D:$D,D1383))</f>
        <v>0</v>
      </c>
      <c r="M1383" s="86">
        <f t="shared" si="43"/>
        <v>0</v>
      </c>
      <c r="N1383" s="36"/>
      <c r="O1383" s="92"/>
      <c r="P1383" s="96"/>
    </row>
    <row r="1384" spans="1:16" x14ac:dyDescent="0.25">
      <c r="A1384" s="1"/>
      <c r="B1384" s="1"/>
      <c r="C1384" s="5">
        <f t="shared" si="44"/>
        <v>1374</v>
      </c>
      <c r="D1384" s="19" t="str">
        <f>IF(C1384&gt;MAX(БЮДЖЕТ!$C:$C),"",INDEX(БЮДЖЕТ!$P$11:$P$9415,C1384))</f>
        <v/>
      </c>
      <c r="E1384" s="22">
        <f>IF(D1384="",0,IF(COUNTIF(БЮДЖЕТ!$P:$P,D1384)=1,0,1))</f>
        <v>0</v>
      </c>
      <c r="F1384" s="19" t="str">
        <f>IF($D1384="","",INDEX(БЮДЖЕТ!$N:$N,SUMIFS(БЮДЖЕТ!$B:$B,БЮДЖЕТ!$P:$P,$D1384)))</f>
        <v/>
      </c>
      <c r="G1384" s="19" t="str">
        <f>IF($D1384="","",INDEX(БЮДЖЕТ!$X:$X,SUMIFS(БЮДЖЕТ!$B:$B,БЮДЖЕТ!$P:$P,$D1384)))</f>
        <v/>
      </c>
      <c r="H1384" s="36"/>
      <c r="I1384" s="30">
        <f>IF(D1384="",0,IF(G1384=ФИО!$Q$8,0,SUM(р_дни!$J:$J))+SUMIFS(факт_операции!$L:$L,факт_операции!$D:$D,D1384,факт_операции!$I:$I,операции!$F$8)-SUMIFS(факт_операции!$L:$L,факт_операции!$D:$D,D1384,факт_операции!$I:$I,операции!$F$9)+SUMIFS(факт_операции!$L:$L,факт_операции!$D:$D,D1384,факт_операции!$I:$I,операции!$F$10)-SUMIFS(факт_операции!$L:$L,факт_операции!$D:$D,D1384,факт_операции!$I:$I,операции!$F$11))</f>
        <v>0</v>
      </c>
      <c r="J1384" s="48">
        <f>ROUND(IF(D1384="",0,IF(SUM(р_дни!$J:$J)=0,0,(SUMIFS(БЮДЖЕТ!$V:$V,БЮДЖЕТ!$P:$P,$D1384)*IF(G1384=ФИО!$Q$8,0,SUM(р_дни!$J:$J))+SUMIFS(факт_операции!$Q:$Q,факт_операции!$D:$D,$D1384)*1000)/SUM(р_дни!$J:$J)))/100,0)*100</f>
        <v>0</v>
      </c>
      <c r="K1384" s="48">
        <f>IF(D1384="",0,SUMIFS(факт_операции!$O:$O,факт_операции!$D:$D,D1384)-IF(SUMIFS(факт_операции!$Q:$Q,факт_операции!$D:$D,D1384)&lt;&gt;0,SUMIFS(факт_операции!$O:$O,факт_операции!$D:$D,D1384,факт_операции!$N:$N,операции!$H$11),0))</f>
        <v>0</v>
      </c>
      <c r="L1384" s="48">
        <f>IF(D1384="",0,SUMIFS(факт_операции!$T:$T,факт_операции!$D:$D,D1384))</f>
        <v>0</v>
      </c>
      <c r="M1384" s="86">
        <f t="shared" si="43"/>
        <v>0</v>
      </c>
      <c r="N1384" s="36"/>
      <c r="O1384" s="92"/>
      <c r="P1384" s="96"/>
    </row>
    <row r="1385" spans="1:16" x14ac:dyDescent="0.25">
      <c r="A1385" s="1"/>
      <c r="B1385" s="1"/>
      <c r="C1385" s="5">
        <f t="shared" si="44"/>
        <v>1375</v>
      </c>
      <c r="D1385" s="19" t="str">
        <f>IF(C1385&gt;MAX(БЮДЖЕТ!$C:$C),"",INDEX(БЮДЖЕТ!$P$11:$P$9415,C1385))</f>
        <v/>
      </c>
      <c r="E1385" s="22">
        <f>IF(D1385="",0,IF(COUNTIF(БЮДЖЕТ!$P:$P,D1385)=1,0,1))</f>
        <v>0</v>
      </c>
      <c r="F1385" s="19" t="str">
        <f>IF($D1385="","",INDEX(БЮДЖЕТ!$N:$N,SUMIFS(БЮДЖЕТ!$B:$B,БЮДЖЕТ!$P:$P,$D1385)))</f>
        <v/>
      </c>
      <c r="G1385" s="19" t="str">
        <f>IF($D1385="","",INDEX(БЮДЖЕТ!$X:$X,SUMIFS(БЮДЖЕТ!$B:$B,БЮДЖЕТ!$P:$P,$D1385)))</f>
        <v/>
      </c>
      <c r="H1385" s="36"/>
      <c r="I1385" s="30">
        <f>IF(D1385="",0,IF(G1385=ФИО!$Q$8,0,SUM(р_дни!$J:$J))+SUMIFS(факт_операции!$L:$L,факт_операции!$D:$D,D1385,факт_операции!$I:$I,операции!$F$8)-SUMIFS(факт_операции!$L:$L,факт_операции!$D:$D,D1385,факт_операции!$I:$I,операции!$F$9)+SUMIFS(факт_операции!$L:$L,факт_операции!$D:$D,D1385,факт_операции!$I:$I,операции!$F$10)-SUMIFS(факт_операции!$L:$L,факт_операции!$D:$D,D1385,факт_операции!$I:$I,операции!$F$11))</f>
        <v>0</v>
      </c>
      <c r="J1385" s="48">
        <f>ROUND(IF(D1385="",0,IF(SUM(р_дни!$J:$J)=0,0,(SUMIFS(БЮДЖЕТ!$V:$V,БЮДЖЕТ!$P:$P,$D1385)*IF(G1385=ФИО!$Q$8,0,SUM(р_дни!$J:$J))+SUMIFS(факт_операции!$Q:$Q,факт_операции!$D:$D,$D1385)*1000)/SUM(р_дни!$J:$J)))/100,0)*100</f>
        <v>0</v>
      </c>
      <c r="K1385" s="48">
        <f>IF(D1385="",0,SUMIFS(факт_операции!$O:$O,факт_операции!$D:$D,D1385)-IF(SUMIFS(факт_операции!$Q:$Q,факт_операции!$D:$D,D1385)&lt;&gt;0,SUMIFS(факт_операции!$O:$O,факт_операции!$D:$D,D1385,факт_операции!$N:$N,операции!$H$11),0))</f>
        <v>0</v>
      </c>
      <c r="L1385" s="48">
        <f>IF(D1385="",0,SUMIFS(факт_операции!$T:$T,факт_операции!$D:$D,D1385))</f>
        <v>0</v>
      </c>
      <c r="M1385" s="86">
        <f t="shared" si="43"/>
        <v>0</v>
      </c>
      <c r="N1385" s="36"/>
      <c r="O1385" s="92"/>
      <c r="P1385" s="96"/>
    </row>
    <row r="1386" spans="1:16" x14ac:dyDescent="0.25">
      <c r="A1386" s="1"/>
      <c r="B1386" s="1"/>
      <c r="C1386" s="5">
        <f t="shared" si="44"/>
        <v>1376</v>
      </c>
      <c r="D1386" s="19" t="str">
        <f>IF(C1386&gt;MAX(БЮДЖЕТ!$C:$C),"",INDEX(БЮДЖЕТ!$P$11:$P$9415,C1386))</f>
        <v/>
      </c>
      <c r="E1386" s="22">
        <f>IF(D1386="",0,IF(COUNTIF(БЮДЖЕТ!$P:$P,D1386)=1,0,1))</f>
        <v>0</v>
      </c>
      <c r="F1386" s="19" t="str">
        <f>IF($D1386="","",INDEX(БЮДЖЕТ!$N:$N,SUMIFS(БЮДЖЕТ!$B:$B,БЮДЖЕТ!$P:$P,$D1386)))</f>
        <v/>
      </c>
      <c r="G1386" s="19" t="str">
        <f>IF($D1386="","",INDEX(БЮДЖЕТ!$X:$X,SUMIFS(БЮДЖЕТ!$B:$B,БЮДЖЕТ!$P:$P,$D1386)))</f>
        <v/>
      </c>
      <c r="H1386" s="36"/>
      <c r="I1386" s="30">
        <f>IF(D1386="",0,IF(G1386=ФИО!$Q$8,0,SUM(р_дни!$J:$J))+SUMIFS(факт_операции!$L:$L,факт_операции!$D:$D,D1386,факт_операции!$I:$I,операции!$F$8)-SUMIFS(факт_операции!$L:$L,факт_операции!$D:$D,D1386,факт_операции!$I:$I,операции!$F$9)+SUMIFS(факт_операции!$L:$L,факт_операции!$D:$D,D1386,факт_операции!$I:$I,операции!$F$10)-SUMIFS(факт_операции!$L:$L,факт_операции!$D:$D,D1386,факт_операции!$I:$I,операции!$F$11))</f>
        <v>0</v>
      </c>
      <c r="J1386" s="48">
        <f>ROUND(IF(D1386="",0,IF(SUM(р_дни!$J:$J)=0,0,(SUMIFS(БЮДЖЕТ!$V:$V,БЮДЖЕТ!$P:$P,$D1386)*IF(G1386=ФИО!$Q$8,0,SUM(р_дни!$J:$J))+SUMIFS(факт_операции!$Q:$Q,факт_операции!$D:$D,$D1386)*1000)/SUM(р_дни!$J:$J)))/100,0)*100</f>
        <v>0</v>
      </c>
      <c r="K1386" s="48">
        <f>IF(D1386="",0,SUMIFS(факт_операции!$O:$O,факт_операции!$D:$D,D1386)-IF(SUMIFS(факт_операции!$Q:$Q,факт_операции!$D:$D,D1386)&lt;&gt;0,SUMIFS(факт_операции!$O:$O,факт_операции!$D:$D,D1386,факт_операции!$N:$N,операции!$H$11),0))</f>
        <v>0</v>
      </c>
      <c r="L1386" s="48">
        <f>IF(D1386="",0,SUMIFS(факт_операции!$T:$T,факт_операции!$D:$D,D1386))</f>
        <v>0</v>
      </c>
      <c r="M1386" s="86">
        <f t="shared" si="43"/>
        <v>0</v>
      </c>
      <c r="N1386" s="36"/>
      <c r="O1386" s="92"/>
      <c r="P1386" s="96"/>
    </row>
    <row r="1387" spans="1:16" x14ac:dyDescent="0.25">
      <c r="A1387" s="1"/>
      <c r="B1387" s="1"/>
      <c r="C1387" s="5">
        <f t="shared" si="44"/>
        <v>1377</v>
      </c>
      <c r="D1387" s="19" t="str">
        <f>IF(C1387&gt;MAX(БЮДЖЕТ!$C:$C),"",INDEX(БЮДЖЕТ!$P$11:$P$9415,C1387))</f>
        <v/>
      </c>
      <c r="E1387" s="22">
        <f>IF(D1387="",0,IF(COUNTIF(БЮДЖЕТ!$P:$P,D1387)=1,0,1))</f>
        <v>0</v>
      </c>
      <c r="F1387" s="19" t="str">
        <f>IF($D1387="","",INDEX(БЮДЖЕТ!$N:$N,SUMIFS(БЮДЖЕТ!$B:$B,БЮДЖЕТ!$P:$P,$D1387)))</f>
        <v/>
      </c>
      <c r="G1387" s="19" t="str">
        <f>IF($D1387="","",INDEX(БЮДЖЕТ!$X:$X,SUMIFS(БЮДЖЕТ!$B:$B,БЮДЖЕТ!$P:$P,$D1387)))</f>
        <v/>
      </c>
      <c r="H1387" s="36"/>
      <c r="I1387" s="30">
        <f>IF(D1387="",0,IF(G1387=ФИО!$Q$8,0,SUM(р_дни!$J:$J))+SUMIFS(факт_операции!$L:$L,факт_операции!$D:$D,D1387,факт_операции!$I:$I,операции!$F$8)-SUMIFS(факт_операции!$L:$L,факт_операции!$D:$D,D1387,факт_операции!$I:$I,операции!$F$9)+SUMIFS(факт_операции!$L:$L,факт_операции!$D:$D,D1387,факт_операции!$I:$I,операции!$F$10)-SUMIFS(факт_операции!$L:$L,факт_операции!$D:$D,D1387,факт_операции!$I:$I,операции!$F$11))</f>
        <v>0</v>
      </c>
      <c r="J1387" s="48">
        <f>ROUND(IF(D1387="",0,IF(SUM(р_дни!$J:$J)=0,0,(SUMIFS(БЮДЖЕТ!$V:$V,БЮДЖЕТ!$P:$P,$D1387)*IF(G1387=ФИО!$Q$8,0,SUM(р_дни!$J:$J))+SUMIFS(факт_операции!$Q:$Q,факт_операции!$D:$D,$D1387)*1000)/SUM(р_дни!$J:$J)))/100,0)*100</f>
        <v>0</v>
      </c>
      <c r="K1387" s="48">
        <f>IF(D1387="",0,SUMIFS(факт_операции!$O:$O,факт_операции!$D:$D,D1387)-IF(SUMIFS(факт_операции!$Q:$Q,факт_операции!$D:$D,D1387)&lt;&gt;0,SUMIFS(факт_операции!$O:$O,факт_операции!$D:$D,D1387,факт_операции!$N:$N,операции!$H$11),0))</f>
        <v>0</v>
      </c>
      <c r="L1387" s="48">
        <f>IF(D1387="",0,SUMIFS(факт_операции!$T:$T,факт_операции!$D:$D,D1387))</f>
        <v>0</v>
      </c>
      <c r="M1387" s="86">
        <f t="shared" si="43"/>
        <v>0</v>
      </c>
      <c r="N1387" s="36"/>
      <c r="O1387" s="92"/>
      <c r="P1387" s="96"/>
    </row>
    <row r="1388" spans="1:16" x14ac:dyDescent="0.25">
      <c r="A1388" s="1"/>
      <c r="B1388" s="1"/>
      <c r="C1388" s="5">
        <f t="shared" si="44"/>
        <v>1378</v>
      </c>
      <c r="D1388" s="19" t="str">
        <f>IF(C1388&gt;MAX(БЮДЖЕТ!$C:$C),"",INDEX(БЮДЖЕТ!$P$11:$P$9415,C1388))</f>
        <v/>
      </c>
      <c r="E1388" s="22">
        <f>IF(D1388="",0,IF(COUNTIF(БЮДЖЕТ!$P:$P,D1388)=1,0,1))</f>
        <v>0</v>
      </c>
      <c r="F1388" s="19" t="str">
        <f>IF($D1388="","",INDEX(БЮДЖЕТ!$N:$N,SUMIFS(БЮДЖЕТ!$B:$B,БЮДЖЕТ!$P:$P,$D1388)))</f>
        <v/>
      </c>
      <c r="G1388" s="19" t="str">
        <f>IF($D1388="","",INDEX(БЮДЖЕТ!$X:$X,SUMIFS(БЮДЖЕТ!$B:$B,БЮДЖЕТ!$P:$P,$D1388)))</f>
        <v/>
      </c>
      <c r="H1388" s="36"/>
      <c r="I1388" s="30">
        <f>IF(D1388="",0,IF(G1388=ФИО!$Q$8,0,SUM(р_дни!$J:$J))+SUMIFS(факт_операции!$L:$L,факт_операции!$D:$D,D1388,факт_операции!$I:$I,операции!$F$8)-SUMIFS(факт_операции!$L:$L,факт_операции!$D:$D,D1388,факт_операции!$I:$I,операции!$F$9)+SUMIFS(факт_операции!$L:$L,факт_операции!$D:$D,D1388,факт_операции!$I:$I,операции!$F$10)-SUMIFS(факт_операции!$L:$L,факт_операции!$D:$D,D1388,факт_операции!$I:$I,операции!$F$11))</f>
        <v>0</v>
      </c>
      <c r="J1388" s="48">
        <f>ROUND(IF(D1388="",0,IF(SUM(р_дни!$J:$J)=0,0,(SUMIFS(БЮДЖЕТ!$V:$V,БЮДЖЕТ!$P:$P,$D1388)*IF(G1388=ФИО!$Q$8,0,SUM(р_дни!$J:$J))+SUMIFS(факт_операции!$Q:$Q,факт_операции!$D:$D,$D1388)*1000)/SUM(р_дни!$J:$J)))/100,0)*100</f>
        <v>0</v>
      </c>
      <c r="K1388" s="48">
        <f>IF(D1388="",0,SUMIFS(факт_операции!$O:$O,факт_операции!$D:$D,D1388)-IF(SUMIFS(факт_операции!$Q:$Q,факт_операции!$D:$D,D1388)&lt;&gt;0,SUMIFS(факт_операции!$O:$O,факт_операции!$D:$D,D1388,факт_операции!$N:$N,операции!$H$11),0))</f>
        <v>0</v>
      </c>
      <c r="L1388" s="48">
        <f>IF(D1388="",0,SUMIFS(факт_операции!$T:$T,факт_операции!$D:$D,D1388))</f>
        <v>0</v>
      </c>
      <c r="M1388" s="86">
        <f t="shared" si="43"/>
        <v>0</v>
      </c>
      <c r="N1388" s="36"/>
      <c r="O1388" s="92"/>
      <c r="P1388" s="96"/>
    </row>
    <row r="1389" spans="1:16" x14ac:dyDescent="0.25">
      <c r="A1389" s="1"/>
      <c r="B1389" s="1"/>
      <c r="C1389" s="5">
        <f t="shared" si="44"/>
        <v>1379</v>
      </c>
      <c r="D1389" s="19" t="str">
        <f>IF(C1389&gt;MAX(БЮДЖЕТ!$C:$C),"",INDEX(БЮДЖЕТ!$P$11:$P$9415,C1389))</f>
        <v/>
      </c>
      <c r="E1389" s="22">
        <f>IF(D1389="",0,IF(COUNTIF(БЮДЖЕТ!$P:$P,D1389)=1,0,1))</f>
        <v>0</v>
      </c>
      <c r="F1389" s="19" t="str">
        <f>IF($D1389="","",INDEX(БЮДЖЕТ!$N:$N,SUMIFS(БЮДЖЕТ!$B:$B,БЮДЖЕТ!$P:$P,$D1389)))</f>
        <v/>
      </c>
      <c r="G1389" s="19" t="str">
        <f>IF($D1389="","",INDEX(БЮДЖЕТ!$X:$X,SUMIFS(БЮДЖЕТ!$B:$B,БЮДЖЕТ!$P:$P,$D1389)))</f>
        <v/>
      </c>
      <c r="H1389" s="36"/>
      <c r="I1389" s="30">
        <f>IF(D1389="",0,IF(G1389=ФИО!$Q$8,0,SUM(р_дни!$J:$J))+SUMIFS(факт_операции!$L:$L,факт_операции!$D:$D,D1389,факт_операции!$I:$I,операции!$F$8)-SUMIFS(факт_операции!$L:$L,факт_операции!$D:$D,D1389,факт_операции!$I:$I,операции!$F$9)+SUMIFS(факт_операции!$L:$L,факт_операции!$D:$D,D1389,факт_операции!$I:$I,операции!$F$10)-SUMIFS(факт_операции!$L:$L,факт_операции!$D:$D,D1389,факт_операции!$I:$I,операции!$F$11))</f>
        <v>0</v>
      </c>
      <c r="J1389" s="48">
        <f>ROUND(IF(D1389="",0,IF(SUM(р_дни!$J:$J)=0,0,(SUMIFS(БЮДЖЕТ!$V:$V,БЮДЖЕТ!$P:$P,$D1389)*IF(G1389=ФИО!$Q$8,0,SUM(р_дни!$J:$J))+SUMIFS(факт_операции!$Q:$Q,факт_операции!$D:$D,$D1389)*1000)/SUM(р_дни!$J:$J)))/100,0)*100</f>
        <v>0</v>
      </c>
      <c r="K1389" s="48">
        <f>IF(D1389="",0,SUMIFS(факт_операции!$O:$O,факт_операции!$D:$D,D1389)-IF(SUMIFS(факт_операции!$Q:$Q,факт_операции!$D:$D,D1389)&lt;&gt;0,SUMIFS(факт_операции!$O:$O,факт_операции!$D:$D,D1389,факт_операции!$N:$N,операции!$H$11),0))</f>
        <v>0</v>
      </c>
      <c r="L1389" s="48">
        <f>IF(D1389="",0,SUMIFS(факт_операции!$T:$T,факт_операции!$D:$D,D1389))</f>
        <v>0</v>
      </c>
      <c r="M1389" s="86">
        <f t="shared" si="43"/>
        <v>0</v>
      </c>
      <c r="N1389" s="36"/>
      <c r="O1389" s="92"/>
      <c r="P1389" s="96"/>
    </row>
    <row r="1390" spans="1:16" x14ac:dyDescent="0.25">
      <c r="A1390" s="1"/>
      <c r="B1390" s="1"/>
      <c r="C1390" s="5">
        <f t="shared" si="44"/>
        <v>1380</v>
      </c>
      <c r="D1390" s="19" t="str">
        <f>IF(C1390&gt;MAX(БЮДЖЕТ!$C:$C),"",INDEX(БЮДЖЕТ!$P$11:$P$9415,C1390))</f>
        <v/>
      </c>
      <c r="E1390" s="22">
        <f>IF(D1390="",0,IF(COUNTIF(БЮДЖЕТ!$P:$P,D1390)=1,0,1))</f>
        <v>0</v>
      </c>
      <c r="F1390" s="19" t="str">
        <f>IF($D1390="","",INDEX(БЮДЖЕТ!$N:$N,SUMIFS(БЮДЖЕТ!$B:$B,БЮДЖЕТ!$P:$P,$D1390)))</f>
        <v/>
      </c>
      <c r="G1390" s="19" t="str">
        <f>IF($D1390="","",INDEX(БЮДЖЕТ!$X:$X,SUMIFS(БЮДЖЕТ!$B:$B,БЮДЖЕТ!$P:$P,$D1390)))</f>
        <v/>
      </c>
      <c r="H1390" s="36"/>
      <c r="I1390" s="30">
        <f>IF(D1390="",0,IF(G1390=ФИО!$Q$8,0,SUM(р_дни!$J:$J))+SUMIFS(факт_операции!$L:$L,факт_операции!$D:$D,D1390,факт_операции!$I:$I,операции!$F$8)-SUMIFS(факт_операции!$L:$L,факт_операции!$D:$D,D1390,факт_операции!$I:$I,операции!$F$9)+SUMIFS(факт_операции!$L:$L,факт_операции!$D:$D,D1390,факт_операции!$I:$I,операции!$F$10)-SUMIFS(факт_операции!$L:$L,факт_операции!$D:$D,D1390,факт_операции!$I:$I,операции!$F$11))</f>
        <v>0</v>
      </c>
      <c r="J1390" s="48">
        <f>ROUND(IF(D1390="",0,IF(SUM(р_дни!$J:$J)=0,0,(SUMIFS(БЮДЖЕТ!$V:$V,БЮДЖЕТ!$P:$P,$D1390)*IF(G1390=ФИО!$Q$8,0,SUM(р_дни!$J:$J))+SUMIFS(факт_операции!$Q:$Q,факт_операции!$D:$D,$D1390)*1000)/SUM(р_дни!$J:$J)))/100,0)*100</f>
        <v>0</v>
      </c>
      <c r="K1390" s="48">
        <f>IF(D1390="",0,SUMIFS(факт_операции!$O:$O,факт_операции!$D:$D,D1390)-IF(SUMIFS(факт_операции!$Q:$Q,факт_операции!$D:$D,D1390)&lt;&gt;0,SUMIFS(факт_операции!$O:$O,факт_операции!$D:$D,D1390,факт_операции!$N:$N,операции!$H$11),0))</f>
        <v>0</v>
      </c>
      <c r="L1390" s="48">
        <f>IF(D1390="",0,SUMIFS(факт_операции!$T:$T,факт_операции!$D:$D,D1390))</f>
        <v>0</v>
      </c>
      <c r="M1390" s="86">
        <f t="shared" si="43"/>
        <v>0</v>
      </c>
      <c r="N1390" s="36"/>
      <c r="O1390" s="92"/>
      <c r="P1390" s="96"/>
    </row>
    <row r="1391" spans="1:16" x14ac:dyDescent="0.25">
      <c r="A1391" s="1"/>
      <c r="B1391" s="1"/>
      <c r="C1391" s="5">
        <f t="shared" si="44"/>
        <v>1381</v>
      </c>
      <c r="D1391" s="19" t="str">
        <f>IF(C1391&gt;MAX(БЮДЖЕТ!$C:$C),"",INDEX(БЮДЖЕТ!$P$11:$P$9415,C1391))</f>
        <v/>
      </c>
      <c r="E1391" s="22">
        <f>IF(D1391="",0,IF(COUNTIF(БЮДЖЕТ!$P:$P,D1391)=1,0,1))</f>
        <v>0</v>
      </c>
      <c r="F1391" s="19" t="str">
        <f>IF($D1391="","",INDEX(БЮДЖЕТ!$N:$N,SUMIFS(БЮДЖЕТ!$B:$B,БЮДЖЕТ!$P:$P,$D1391)))</f>
        <v/>
      </c>
      <c r="G1391" s="19" t="str">
        <f>IF($D1391="","",INDEX(БЮДЖЕТ!$X:$X,SUMIFS(БЮДЖЕТ!$B:$B,БЮДЖЕТ!$P:$P,$D1391)))</f>
        <v/>
      </c>
      <c r="H1391" s="36"/>
      <c r="I1391" s="30">
        <f>IF(D1391="",0,IF(G1391=ФИО!$Q$8,0,SUM(р_дни!$J:$J))+SUMIFS(факт_операции!$L:$L,факт_операции!$D:$D,D1391,факт_операции!$I:$I,операции!$F$8)-SUMIFS(факт_операции!$L:$L,факт_операции!$D:$D,D1391,факт_операции!$I:$I,операции!$F$9)+SUMIFS(факт_операции!$L:$L,факт_операции!$D:$D,D1391,факт_операции!$I:$I,операции!$F$10)-SUMIFS(факт_операции!$L:$L,факт_операции!$D:$D,D1391,факт_операции!$I:$I,операции!$F$11))</f>
        <v>0</v>
      </c>
      <c r="J1391" s="48">
        <f>ROUND(IF(D1391="",0,IF(SUM(р_дни!$J:$J)=0,0,(SUMIFS(БЮДЖЕТ!$V:$V,БЮДЖЕТ!$P:$P,$D1391)*IF(G1391=ФИО!$Q$8,0,SUM(р_дни!$J:$J))+SUMIFS(факт_операции!$Q:$Q,факт_операции!$D:$D,$D1391)*1000)/SUM(р_дни!$J:$J)))/100,0)*100</f>
        <v>0</v>
      </c>
      <c r="K1391" s="48">
        <f>IF(D1391="",0,SUMIFS(факт_операции!$O:$O,факт_операции!$D:$D,D1391)-IF(SUMIFS(факт_операции!$Q:$Q,факт_операции!$D:$D,D1391)&lt;&gt;0,SUMIFS(факт_операции!$O:$O,факт_операции!$D:$D,D1391,факт_операции!$N:$N,операции!$H$11),0))</f>
        <v>0</v>
      </c>
      <c r="L1391" s="48">
        <f>IF(D1391="",0,SUMIFS(факт_операции!$T:$T,факт_операции!$D:$D,D1391))</f>
        <v>0</v>
      </c>
      <c r="M1391" s="86">
        <f t="shared" si="43"/>
        <v>0</v>
      </c>
      <c r="N1391" s="36"/>
      <c r="O1391" s="92"/>
      <c r="P1391" s="96"/>
    </row>
    <row r="1392" spans="1:16" x14ac:dyDescent="0.25">
      <c r="A1392" s="1"/>
      <c r="B1392" s="1"/>
      <c r="C1392" s="5">
        <f t="shared" si="44"/>
        <v>1382</v>
      </c>
      <c r="D1392" s="19" t="str">
        <f>IF(C1392&gt;MAX(БЮДЖЕТ!$C:$C),"",INDEX(БЮДЖЕТ!$P$11:$P$9415,C1392))</f>
        <v/>
      </c>
      <c r="E1392" s="22">
        <f>IF(D1392="",0,IF(COUNTIF(БЮДЖЕТ!$P:$P,D1392)=1,0,1))</f>
        <v>0</v>
      </c>
      <c r="F1392" s="19" t="str">
        <f>IF($D1392="","",INDEX(БЮДЖЕТ!$N:$N,SUMIFS(БЮДЖЕТ!$B:$B,БЮДЖЕТ!$P:$P,$D1392)))</f>
        <v/>
      </c>
      <c r="G1392" s="19" t="str">
        <f>IF($D1392="","",INDEX(БЮДЖЕТ!$X:$X,SUMIFS(БЮДЖЕТ!$B:$B,БЮДЖЕТ!$P:$P,$D1392)))</f>
        <v/>
      </c>
      <c r="H1392" s="36"/>
      <c r="I1392" s="30">
        <f>IF(D1392="",0,IF(G1392=ФИО!$Q$8,0,SUM(р_дни!$J:$J))+SUMIFS(факт_операции!$L:$L,факт_операции!$D:$D,D1392,факт_операции!$I:$I,операции!$F$8)-SUMIFS(факт_операции!$L:$L,факт_операции!$D:$D,D1392,факт_операции!$I:$I,операции!$F$9)+SUMIFS(факт_операции!$L:$L,факт_операции!$D:$D,D1392,факт_операции!$I:$I,операции!$F$10)-SUMIFS(факт_операции!$L:$L,факт_операции!$D:$D,D1392,факт_операции!$I:$I,операции!$F$11))</f>
        <v>0</v>
      </c>
      <c r="J1392" s="48">
        <f>ROUND(IF(D1392="",0,IF(SUM(р_дни!$J:$J)=0,0,(SUMIFS(БЮДЖЕТ!$V:$V,БЮДЖЕТ!$P:$P,$D1392)*IF(G1392=ФИО!$Q$8,0,SUM(р_дни!$J:$J))+SUMIFS(факт_операции!$Q:$Q,факт_операции!$D:$D,$D1392)*1000)/SUM(р_дни!$J:$J)))/100,0)*100</f>
        <v>0</v>
      </c>
      <c r="K1392" s="48">
        <f>IF(D1392="",0,SUMIFS(факт_операции!$O:$O,факт_операции!$D:$D,D1392)-IF(SUMIFS(факт_операции!$Q:$Q,факт_операции!$D:$D,D1392)&lt;&gt;0,SUMIFS(факт_операции!$O:$O,факт_операции!$D:$D,D1392,факт_операции!$N:$N,операции!$H$11),0))</f>
        <v>0</v>
      </c>
      <c r="L1392" s="48">
        <f>IF(D1392="",0,SUMIFS(факт_операции!$T:$T,факт_операции!$D:$D,D1392))</f>
        <v>0</v>
      </c>
      <c r="M1392" s="86">
        <f t="shared" si="43"/>
        <v>0</v>
      </c>
      <c r="N1392" s="36"/>
      <c r="O1392" s="92"/>
      <c r="P1392" s="96"/>
    </row>
    <row r="1393" spans="1:16" x14ac:dyDescent="0.25">
      <c r="A1393" s="1"/>
      <c r="B1393" s="1"/>
      <c r="C1393" s="5">
        <f t="shared" si="44"/>
        <v>1383</v>
      </c>
      <c r="D1393" s="19" t="str">
        <f>IF(C1393&gt;MAX(БЮДЖЕТ!$C:$C),"",INDEX(БЮДЖЕТ!$P$11:$P$9415,C1393))</f>
        <v/>
      </c>
      <c r="E1393" s="22">
        <f>IF(D1393="",0,IF(COUNTIF(БЮДЖЕТ!$P:$P,D1393)=1,0,1))</f>
        <v>0</v>
      </c>
      <c r="F1393" s="19" t="str">
        <f>IF($D1393="","",INDEX(БЮДЖЕТ!$N:$N,SUMIFS(БЮДЖЕТ!$B:$B,БЮДЖЕТ!$P:$P,$D1393)))</f>
        <v/>
      </c>
      <c r="G1393" s="19" t="str">
        <f>IF($D1393="","",INDEX(БЮДЖЕТ!$X:$X,SUMIFS(БЮДЖЕТ!$B:$B,БЮДЖЕТ!$P:$P,$D1393)))</f>
        <v/>
      </c>
      <c r="H1393" s="36"/>
      <c r="I1393" s="30">
        <f>IF(D1393="",0,IF(G1393=ФИО!$Q$8,0,SUM(р_дни!$J:$J))+SUMIFS(факт_операции!$L:$L,факт_операции!$D:$D,D1393,факт_операции!$I:$I,операции!$F$8)-SUMIFS(факт_операции!$L:$L,факт_операции!$D:$D,D1393,факт_операции!$I:$I,операции!$F$9)+SUMIFS(факт_операции!$L:$L,факт_операции!$D:$D,D1393,факт_операции!$I:$I,операции!$F$10)-SUMIFS(факт_операции!$L:$L,факт_операции!$D:$D,D1393,факт_операции!$I:$I,операции!$F$11))</f>
        <v>0</v>
      </c>
      <c r="J1393" s="48">
        <f>ROUND(IF(D1393="",0,IF(SUM(р_дни!$J:$J)=0,0,(SUMIFS(БЮДЖЕТ!$V:$V,БЮДЖЕТ!$P:$P,$D1393)*IF(G1393=ФИО!$Q$8,0,SUM(р_дни!$J:$J))+SUMIFS(факт_операции!$Q:$Q,факт_операции!$D:$D,$D1393)*1000)/SUM(р_дни!$J:$J)))/100,0)*100</f>
        <v>0</v>
      </c>
      <c r="K1393" s="48">
        <f>IF(D1393="",0,SUMIFS(факт_операции!$O:$O,факт_операции!$D:$D,D1393)-IF(SUMIFS(факт_операции!$Q:$Q,факт_операции!$D:$D,D1393)&lt;&gt;0,SUMIFS(факт_операции!$O:$O,факт_операции!$D:$D,D1393,факт_операции!$N:$N,операции!$H$11),0))</f>
        <v>0</v>
      </c>
      <c r="L1393" s="48">
        <f>IF(D1393="",0,SUMIFS(факт_операции!$T:$T,факт_операции!$D:$D,D1393))</f>
        <v>0</v>
      </c>
      <c r="M1393" s="86">
        <f t="shared" si="43"/>
        <v>0</v>
      </c>
      <c r="N1393" s="36"/>
      <c r="O1393" s="92"/>
      <c r="P1393" s="96"/>
    </row>
    <row r="1394" spans="1:16" x14ac:dyDescent="0.25">
      <c r="A1394" s="1"/>
      <c r="B1394" s="1"/>
      <c r="C1394" s="5">
        <f t="shared" si="44"/>
        <v>1384</v>
      </c>
      <c r="D1394" s="19" t="str">
        <f>IF(C1394&gt;MAX(БЮДЖЕТ!$C:$C),"",INDEX(БЮДЖЕТ!$P$11:$P$9415,C1394))</f>
        <v/>
      </c>
      <c r="E1394" s="22">
        <f>IF(D1394="",0,IF(COUNTIF(БЮДЖЕТ!$P:$P,D1394)=1,0,1))</f>
        <v>0</v>
      </c>
      <c r="F1394" s="19" t="str">
        <f>IF($D1394="","",INDEX(БЮДЖЕТ!$N:$N,SUMIFS(БЮДЖЕТ!$B:$B,БЮДЖЕТ!$P:$P,$D1394)))</f>
        <v/>
      </c>
      <c r="G1394" s="19" t="str">
        <f>IF($D1394="","",INDEX(БЮДЖЕТ!$X:$X,SUMIFS(БЮДЖЕТ!$B:$B,БЮДЖЕТ!$P:$P,$D1394)))</f>
        <v/>
      </c>
      <c r="H1394" s="36"/>
      <c r="I1394" s="30">
        <f>IF(D1394="",0,IF(G1394=ФИО!$Q$8,0,SUM(р_дни!$J:$J))+SUMIFS(факт_операции!$L:$L,факт_операции!$D:$D,D1394,факт_операции!$I:$I,операции!$F$8)-SUMIFS(факт_операции!$L:$L,факт_операции!$D:$D,D1394,факт_операции!$I:$I,операции!$F$9)+SUMIFS(факт_операции!$L:$L,факт_операции!$D:$D,D1394,факт_операции!$I:$I,операции!$F$10)-SUMIFS(факт_операции!$L:$L,факт_операции!$D:$D,D1394,факт_операции!$I:$I,операции!$F$11))</f>
        <v>0</v>
      </c>
      <c r="J1394" s="48">
        <f>ROUND(IF(D1394="",0,IF(SUM(р_дни!$J:$J)=0,0,(SUMIFS(БЮДЖЕТ!$V:$V,БЮДЖЕТ!$P:$P,$D1394)*IF(G1394=ФИО!$Q$8,0,SUM(р_дни!$J:$J))+SUMIFS(факт_операции!$Q:$Q,факт_операции!$D:$D,$D1394)*1000)/SUM(р_дни!$J:$J)))/100,0)*100</f>
        <v>0</v>
      </c>
      <c r="K1394" s="48">
        <f>IF(D1394="",0,SUMIFS(факт_операции!$O:$O,факт_операции!$D:$D,D1394)-IF(SUMIFS(факт_операции!$Q:$Q,факт_операции!$D:$D,D1394)&lt;&gt;0,SUMIFS(факт_операции!$O:$O,факт_операции!$D:$D,D1394,факт_операции!$N:$N,операции!$H$11),0))</f>
        <v>0</v>
      </c>
      <c r="L1394" s="48">
        <f>IF(D1394="",0,SUMIFS(факт_операции!$T:$T,факт_операции!$D:$D,D1394))</f>
        <v>0</v>
      </c>
      <c r="M1394" s="86">
        <f t="shared" si="43"/>
        <v>0</v>
      </c>
      <c r="N1394" s="36"/>
      <c r="O1394" s="92"/>
      <c r="P1394" s="96"/>
    </row>
    <row r="1395" spans="1:16" x14ac:dyDescent="0.25">
      <c r="A1395" s="1"/>
      <c r="B1395" s="1"/>
      <c r="C1395" s="5">
        <f t="shared" si="44"/>
        <v>1385</v>
      </c>
      <c r="D1395" s="19" t="str">
        <f>IF(C1395&gt;MAX(БЮДЖЕТ!$C:$C),"",INDEX(БЮДЖЕТ!$P$11:$P$9415,C1395))</f>
        <v/>
      </c>
      <c r="E1395" s="22">
        <f>IF(D1395="",0,IF(COUNTIF(БЮДЖЕТ!$P:$P,D1395)=1,0,1))</f>
        <v>0</v>
      </c>
      <c r="F1395" s="19" t="str">
        <f>IF($D1395="","",INDEX(БЮДЖЕТ!$N:$N,SUMIFS(БЮДЖЕТ!$B:$B,БЮДЖЕТ!$P:$P,$D1395)))</f>
        <v/>
      </c>
      <c r="G1395" s="19" t="str">
        <f>IF($D1395="","",INDEX(БЮДЖЕТ!$X:$X,SUMIFS(БЮДЖЕТ!$B:$B,БЮДЖЕТ!$P:$P,$D1395)))</f>
        <v/>
      </c>
      <c r="H1395" s="36"/>
      <c r="I1395" s="30">
        <f>IF(D1395="",0,IF(G1395=ФИО!$Q$8,0,SUM(р_дни!$J:$J))+SUMIFS(факт_операции!$L:$L,факт_операции!$D:$D,D1395,факт_операции!$I:$I,операции!$F$8)-SUMIFS(факт_операции!$L:$L,факт_операции!$D:$D,D1395,факт_операции!$I:$I,операции!$F$9)+SUMIFS(факт_операции!$L:$L,факт_операции!$D:$D,D1395,факт_операции!$I:$I,операции!$F$10)-SUMIFS(факт_операции!$L:$L,факт_операции!$D:$D,D1395,факт_операции!$I:$I,операции!$F$11))</f>
        <v>0</v>
      </c>
      <c r="J1395" s="48">
        <f>ROUND(IF(D1395="",0,IF(SUM(р_дни!$J:$J)=0,0,(SUMIFS(БЮДЖЕТ!$V:$V,БЮДЖЕТ!$P:$P,$D1395)*IF(G1395=ФИО!$Q$8,0,SUM(р_дни!$J:$J))+SUMIFS(факт_операции!$Q:$Q,факт_операции!$D:$D,$D1395)*1000)/SUM(р_дни!$J:$J)))/100,0)*100</f>
        <v>0</v>
      </c>
      <c r="K1395" s="48">
        <f>IF(D1395="",0,SUMIFS(факт_операции!$O:$O,факт_операции!$D:$D,D1395)-IF(SUMIFS(факт_операции!$Q:$Q,факт_операции!$D:$D,D1395)&lt;&gt;0,SUMIFS(факт_операции!$O:$O,факт_операции!$D:$D,D1395,факт_операции!$N:$N,операции!$H$11),0))</f>
        <v>0</v>
      </c>
      <c r="L1395" s="48">
        <f>IF(D1395="",0,SUMIFS(факт_операции!$T:$T,факт_операции!$D:$D,D1395))</f>
        <v>0</v>
      </c>
      <c r="M1395" s="86">
        <f t="shared" si="43"/>
        <v>0</v>
      </c>
      <c r="N1395" s="36"/>
      <c r="O1395" s="92"/>
      <c r="P1395" s="96"/>
    </row>
    <row r="1396" spans="1:16" x14ac:dyDescent="0.25">
      <c r="A1396" s="1"/>
      <c r="B1396" s="1"/>
      <c r="C1396" s="5">
        <f t="shared" si="44"/>
        <v>1386</v>
      </c>
      <c r="D1396" s="19" t="str">
        <f>IF(C1396&gt;MAX(БЮДЖЕТ!$C:$C),"",INDEX(БЮДЖЕТ!$P$11:$P$9415,C1396))</f>
        <v/>
      </c>
      <c r="E1396" s="22">
        <f>IF(D1396="",0,IF(COUNTIF(БЮДЖЕТ!$P:$P,D1396)=1,0,1))</f>
        <v>0</v>
      </c>
      <c r="F1396" s="19" t="str">
        <f>IF($D1396="","",INDEX(БЮДЖЕТ!$N:$N,SUMIFS(БЮДЖЕТ!$B:$B,БЮДЖЕТ!$P:$P,$D1396)))</f>
        <v/>
      </c>
      <c r="G1396" s="19" t="str">
        <f>IF($D1396="","",INDEX(БЮДЖЕТ!$X:$X,SUMIFS(БЮДЖЕТ!$B:$B,БЮДЖЕТ!$P:$P,$D1396)))</f>
        <v/>
      </c>
      <c r="H1396" s="36"/>
      <c r="I1396" s="30">
        <f>IF(D1396="",0,IF(G1396=ФИО!$Q$8,0,SUM(р_дни!$J:$J))+SUMIFS(факт_операции!$L:$L,факт_операции!$D:$D,D1396,факт_операции!$I:$I,операции!$F$8)-SUMIFS(факт_операции!$L:$L,факт_операции!$D:$D,D1396,факт_операции!$I:$I,операции!$F$9)+SUMIFS(факт_операции!$L:$L,факт_операции!$D:$D,D1396,факт_операции!$I:$I,операции!$F$10)-SUMIFS(факт_операции!$L:$L,факт_операции!$D:$D,D1396,факт_операции!$I:$I,операции!$F$11))</f>
        <v>0</v>
      </c>
      <c r="J1396" s="48">
        <f>ROUND(IF(D1396="",0,IF(SUM(р_дни!$J:$J)=0,0,(SUMIFS(БЮДЖЕТ!$V:$V,БЮДЖЕТ!$P:$P,$D1396)*IF(G1396=ФИО!$Q$8,0,SUM(р_дни!$J:$J))+SUMIFS(факт_операции!$Q:$Q,факт_операции!$D:$D,$D1396)*1000)/SUM(р_дни!$J:$J)))/100,0)*100</f>
        <v>0</v>
      </c>
      <c r="K1396" s="48">
        <f>IF(D1396="",0,SUMIFS(факт_операции!$O:$O,факт_операции!$D:$D,D1396)-IF(SUMIFS(факт_операции!$Q:$Q,факт_операции!$D:$D,D1396)&lt;&gt;0,SUMIFS(факт_операции!$O:$O,факт_операции!$D:$D,D1396,факт_операции!$N:$N,операции!$H$11),0))</f>
        <v>0</v>
      </c>
      <c r="L1396" s="48">
        <f>IF(D1396="",0,SUMIFS(факт_операции!$T:$T,факт_операции!$D:$D,D1396))</f>
        <v>0</v>
      </c>
      <c r="M1396" s="86">
        <f t="shared" si="43"/>
        <v>0</v>
      </c>
      <c r="N1396" s="36"/>
      <c r="O1396" s="92"/>
      <c r="P1396" s="96"/>
    </row>
    <row r="1397" spans="1:16" x14ac:dyDescent="0.25">
      <c r="A1397" s="1"/>
      <c r="B1397" s="1"/>
      <c r="C1397" s="5">
        <f t="shared" si="44"/>
        <v>1387</v>
      </c>
      <c r="D1397" s="19" t="str">
        <f>IF(C1397&gt;MAX(БЮДЖЕТ!$C:$C),"",INDEX(БЮДЖЕТ!$P$11:$P$9415,C1397))</f>
        <v/>
      </c>
      <c r="E1397" s="22">
        <f>IF(D1397="",0,IF(COUNTIF(БЮДЖЕТ!$P:$P,D1397)=1,0,1))</f>
        <v>0</v>
      </c>
      <c r="F1397" s="19" t="str">
        <f>IF($D1397="","",INDEX(БЮДЖЕТ!$N:$N,SUMIFS(БЮДЖЕТ!$B:$B,БЮДЖЕТ!$P:$P,$D1397)))</f>
        <v/>
      </c>
      <c r="G1397" s="19" t="str">
        <f>IF($D1397="","",INDEX(БЮДЖЕТ!$X:$X,SUMIFS(БЮДЖЕТ!$B:$B,БЮДЖЕТ!$P:$P,$D1397)))</f>
        <v/>
      </c>
      <c r="H1397" s="36"/>
      <c r="I1397" s="30">
        <f>IF(D1397="",0,IF(G1397=ФИО!$Q$8,0,SUM(р_дни!$J:$J))+SUMIFS(факт_операции!$L:$L,факт_операции!$D:$D,D1397,факт_операции!$I:$I,операции!$F$8)-SUMIFS(факт_операции!$L:$L,факт_операции!$D:$D,D1397,факт_операции!$I:$I,операции!$F$9)+SUMIFS(факт_операции!$L:$L,факт_операции!$D:$D,D1397,факт_операции!$I:$I,операции!$F$10)-SUMIFS(факт_операции!$L:$L,факт_операции!$D:$D,D1397,факт_операции!$I:$I,операции!$F$11))</f>
        <v>0</v>
      </c>
      <c r="J1397" s="48">
        <f>ROUND(IF(D1397="",0,IF(SUM(р_дни!$J:$J)=0,0,(SUMIFS(БЮДЖЕТ!$V:$V,БЮДЖЕТ!$P:$P,$D1397)*IF(G1397=ФИО!$Q$8,0,SUM(р_дни!$J:$J))+SUMIFS(факт_операции!$Q:$Q,факт_операции!$D:$D,$D1397)*1000)/SUM(р_дни!$J:$J)))/100,0)*100</f>
        <v>0</v>
      </c>
      <c r="K1397" s="48">
        <f>IF(D1397="",0,SUMIFS(факт_операции!$O:$O,факт_операции!$D:$D,D1397)-IF(SUMIFS(факт_операции!$Q:$Q,факт_операции!$D:$D,D1397)&lt;&gt;0,SUMIFS(факт_операции!$O:$O,факт_операции!$D:$D,D1397,факт_операции!$N:$N,операции!$H$11),0))</f>
        <v>0</v>
      </c>
      <c r="L1397" s="48">
        <f>IF(D1397="",0,SUMIFS(факт_операции!$T:$T,факт_операции!$D:$D,D1397))</f>
        <v>0</v>
      </c>
      <c r="M1397" s="86">
        <f t="shared" si="43"/>
        <v>0</v>
      </c>
      <c r="N1397" s="36"/>
      <c r="O1397" s="92"/>
      <c r="P1397" s="96"/>
    </row>
    <row r="1398" spans="1:16" x14ac:dyDescent="0.25">
      <c r="A1398" s="1"/>
      <c r="B1398" s="1"/>
      <c r="C1398" s="5">
        <f t="shared" si="44"/>
        <v>1388</v>
      </c>
      <c r="D1398" s="19" t="str">
        <f>IF(C1398&gt;MAX(БЮДЖЕТ!$C:$C),"",INDEX(БЮДЖЕТ!$P$11:$P$9415,C1398))</f>
        <v/>
      </c>
      <c r="E1398" s="22">
        <f>IF(D1398="",0,IF(COUNTIF(БЮДЖЕТ!$P:$P,D1398)=1,0,1))</f>
        <v>0</v>
      </c>
      <c r="F1398" s="19" t="str">
        <f>IF($D1398="","",INDEX(БЮДЖЕТ!$N:$N,SUMIFS(БЮДЖЕТ!$B:$B,БЮДЖЕТ!$P:$P,$D1398)))</f>
        <v/>
      </c>
      <c r="G1398" s="19" t="str">
        <f>IF($D1398="","",INDEX(БЮДЖЕТ!$X:$X,SUMIFS(БЮДЖЕТ!$B:$B,БЮДЖЕТ!$P:$P,$D1398)))</f>
        <v/>
      </c>
      <c r="H1398" s="36"/>
      <c r="I1398" s="30">
        <f>IF(D1398="",0,IF(G1398=ФИО!$Q$8,0,SUM(р_дни!$J:$J))+SUMIFS(факт_операции!$L:$L,факт_операции!$D:$D,D1398,факт_операции!$I:$I,операции!$F$8)-SUMIFS(факт_операции!$L:$L,факт_операции!$D:$D,D1398,факт_операции!$I:$I,операции!$F$9)+SUMIFS(факт_операции!$L:$L,факт_операции!$D:$D,D1398,факт_операции!$I:$I,операции!$F$10)-SUMIFS(факт_операции!$L:$L,факт_операции!$D:$D,D1398,факт_операции!$I:$I,операции!$F$11))</f>
        <v>0</v>
      </c>
      <c r="J1398" s="48">
        <f>ROUND(IF(D1398="",0,IF(SUM(р_дни!$J:$J)=0,0,(SUMIFS(БЮДЖЕТ!$V:$V,БЮДЖЕТ!$P:$P,$D1398)*IF(G1398=ФИО!$Q$8,0,SUM(р_дни!$J:$J))+SUMIFS(факт_операции!$Q:$Q,факт_операции!$D:$D,$D1398)*1000)/SUM(р_дни!$J:$J)))/100,0)*100</f>
        <v>0</v>
      </c>
      <c r="K1398" s="48">
        <f>IF(D1398="",0,SUMIFS(факт_операции!$O:$O,факт_операции!$D:$D,D1398)-IF(SUMIFS(факт_операции!$Q:$Q,факт_операции!$D:$D,D1398)&lt;&gt;0,SUMIFS(факт_операции!$O:$O,факт_операции!$D:$D,D1398,факт_операции!$N:$N,операции!$H$11),0))</f>
        <v>0</v>
      </c>
      <c r="L1398" s="48">
        <f>IF(D1398="",0,SUMIFS(факт_операции!$T:$T,факт_операции!$D:$D,D1398))</f>
        <v>0</v>
      </c>
      <c r="M1398" s="86">
        <f t="shared" si="43"/>
        <v>0</v>
      </c>
      <c r="N1398" s="36"/>
      <c r="O1398" s="92"/>
      <c r="P1398" s="96"/>
    </row>
    <row r="1399" spans="1:16" x14ac:dyDescent="0.25">
      <c r="A1399" s="1"/>
      <c r="B1399" s="1"/>
      <c r="C1399" s="5">
        <f t="shared" si="44"/>
        <v>1389</v>
      </c>
      <c r="D1399" s="19" t="str">
        <f>IF(C1399&gt;MAX(БЮДЖЕТ!$C:$C),"",INDEX(БЮДЖЕТ!$P$11:$P$9415,C1399))</f>
        <v/>
      </c>
      <c r="E1399" s="22">
        <f>IF(D1399="",0,IF(COUNTIF(БЮДЖЕТ!$P:$P,D1399)=1,0,1))</f>
        <v>0</v>
      </c>
      <c r="F1399" s="19" t="str">
        <f>IF($D1399="","",INDEX(БЮДЖЕТ!$N:$N,SUMIFS(БЮДЖЕТ!$B:$B,БЮДЖЕТ!$P:$P,$D1399)))</f>
        <v/>
      </c>
      <c r="G1399" s="19" t="str">
        <f>IF($D1399="","",INDEX(БЮДЖЕТ!$X:$X,SUMIFS(БЮДЖЕТ!$B:$B,БЮДЖЕТ!$P:$P,$D1399)))</f>
        <v/>
      </c>
      <c r="H1399" s="36"/>
      <c r="I1399" s="30">
        <f>IF(D1399="",0,IF(G1399=ФИО!$Q$8,0,SUM(р_дни!$J:$J))+SUMIFS(факт_операции!$L:$L,факт_операции!$D:$D,D1399,факт_операции!$I:$I,операции!$F$8)-SUMIFS(факт_операции!$L:$L,факт_операции!$D:$D,D1399,факт_операции!$I:$I,операции!$F$9)+SUMIFS(факт_операции!$L:$L,факт_операции!$D:$D,D1399,факт_операции!$I:$I,операции!$F$10)-SUMIFS(факт_операции!$L:$L,факт_операции!$D:$D,D1399,факт_операции!$I:$I,операции!$F$11))</f>
        <v>0</v>
      </c>
      <c r="J1399" s="48">
        <f>ROUND(IF(D1399="",0,IF(SUM(р_дни!$J:$J)=0,0,(SUMIFS(БЮДЖЕТ!$V:$V,БЮДЖЕТ!$P:$P,$D1399)*IF(G1399=ФИО!$Q$8,0,SUM(р_дни!$J:$J))+SUMIFS(факт_операции!$Q:$Q,факт_операции!$D:$D,$D1399)*1000)/SUM(р_дни!$J:$J)))/100,0)*100</f>
        <v>0</v>
      </c>
      <c r="K1399" s="48">
        <f>IF(D1399="",0,SUMIFS(факт_операции!$O:$O,факт_операции!$D:$D,D1399)-IF(SUMIFS(факт_операции!$Q:$Q,факт_операции!$D:$D,D1399)&lt;&gt;0,SUMIFS(факт_операции!$O:$O,факт_операции!$D:$D,D1399,факт_операции!$N:$N,операции!$H$11),0))</f>
        <v>0</v>
      </c>
      <c r="L1399" s="48">
        <f>IF(D1399="",0,SUMIFS(факт_операции!$T:$T,факт_операции!$D:$D,D1399))</f>
        <v>0</v>
      </c>
      <c r="M1399" s="86">
        <f t="shared" si="43"/>
        <v>0</v>
      </c>
      <c r="N1399" s="36"/>
      <c r="O1399" s="92"/>
      <c r="P1399" s="96"/>
    </row>
    <row r="1400" spans="1:16" x14ac:dyDescent="0.25">
      <c r="A1400" s="1"/>
      <c r="B1400" s="1"/>
      <c r="C1400" s="5">
        <f t="shared" si="44"/>
        <v>1390</v>
      </c>
      <c r="D1400" s="19" t="str">
        <f>IF(C1400&gt;MAX(БЮДЖЕТ!$C:$C),"",INDEX(БЮДЖЕТ!$P$11:$P$9415,C1400))</f>
        <v/>
      </c>
      <c r="E1400" s="22">
        <f>IF(D1400="",0,IF(COUNTIF(БЮДЖЕТ!$P:$P,D1400)=1,0,1))</f>
        <v>0</v>
      </c>
      <c r="F1400" s="19" t="str">
        <f>IF($D1400="","",INDEX(БЮДЖЕТ!$N:$N,SUMIFS(БЮДЖЕТ!$B:$B,БЮДЖЕТ!$P:$P,$D1400)))</f>
        <v/>
      </c>
      <c r="G1400" s="19" t="str">
        <f>IF($D1400="","",INDEX(БЮДЖЕТ!$X:$X,SUMIFS(БЮДЖЕТ!$B:$B,БЮДЖЕТ!$P:$P,$D1400)))</f>
        <v/>
      </c>
      <c r="H1400" s="36"/>
      <c r="I1400" s="30">
        <f>IF(D1400="",0,IF(G1400=ФИО!$Q$8,0,SUM(р_дни!$J:$J))+SUMIFS(факт_операции!$L:$L,факт_операции!$D:$D,D1400,факт_операции!$I:$I,операции!$F$8)-SUMIFS(факт_операции!$L:$L,факт_операции!$D:$D,D1400,факт_операции!$I:$I,операции!$F$9)+SUMIFS(факт_операции!$L:$L,факт_операции!$D:$D,D1400,факт_операции!$I:$I,операции!$F$10)-SUMIFS(факт_операции!$L:$L,факт_операции!$D:$D,D1400,факт_операции!$I:$I,операции!$F$11))</f>
        <v>0</v>
      </c>
      <c r="J1400" s="48">
        <f>ROUND(IF(D1400="",0,IF(SUM(р_дни!$J:$J)=0,0,(SUMIFS(БЮДЖЕТ!$V:$V,БЮДЖЕТ!$P:$P,$D1400)*IF(G1400=ФИО!$Q$8,0,SUM(р_дни!$J:$J))+SUMIFS(факт_операции!$Q:$Q,факт_операции!$D:$D,$D1400)*1000)/SUM(р_дни!$J:$J)))/100,0)*100</f>
        <v>0</v>
      </c>
      <c r="K1400" s="48">
        <f>IF(D1400="",0,SUMIFS(факт_операции!$O:$O,факт_операции!$D:$D,D1400)-IF(SUMIFS(факт_операции!$Q:$Q,факт_операции!$D:$D,D1400)&lt;&gt;0,SUMIFS(факт_операции!$O:$O,факт_операции!$D:$D,D1400,факт_операции!$N:$N,операции!$H$11),0))</f>
        <v>0</v>
      </c>
      <c r="L1400" s="48">
        <f>IF(D1400="",0,SUMIFS(факт_операции!$T:$T,факт_операции!$D:$D,D1400))</f>
        <v>0</v>
      </c>
      <c r="M1400" s="86">
        <f t="shared" si="43"/>
        <v>0</v>
      </c>
      <c r="N1400" s="36"/>
      <c r="O1400" s="92"/>
      <c r="P1400" s="96"/>
    </row>
    <row r="1401" spans="1:16" x14ac:dyDescent="0.25">
      <c r="A1401" s="1"/>
      <c r="B1401" s="1"/>
      <c r="C1401" s="5">
        <f t="shared" si="44"/>
        <v>1391</v>
      </c>
      <c r="D1401" s="19" t="str">
        <f>IF(C1401&gt;MAX(БЮДЖЕТ!$C:$C),"",INDEX(БЮДЖЕТ!$P$11:$P$9415,C1401))</f>
        <v/>
      </c>
      <c r="E1401" s="22">
        <f>IF(D1401="",0,IF(COUNTIF(БЮДЖЕТ!$P:$P,D1401)=1,0,1))</f>
        <v>0</v>
      </c>
      <c r="F1401" s="19" t="str">
        <f>IF($D1401="","",INDEX(БЮДЖЕТ!$N:$N,SUMIFS(БЮДЖЕТ!$B:$B,БЮДЖЕТ!$P:$P,$D1401)))</f>
        <v/>
      </c>
      <c r="G1401" s="19" t="str">
        <f>IF($D1401="","",INDEX(БЮДЖЕТ!$X:$X,SUMIFS(БЮДЖЕТ!$B:$B,БЮДЖЕТ!$P:$P,$D1401)))</f>
        <v/>
      </c>
      <c r="H1401" s="36"/>
      <c r="I1401" s="30">
        <f>IF(D1401="",0,IF(G1401=ФИО!$Q$8,0,SUM(р_дни!$J:$J))+SUMIFS(факт_операции!$L:$L,факт_операции!$D:$D,D1401,факт_операции!$I:$I,операции!$F$8)-SUMIFS(факт_операции!$L:$L,факт_операции!$D:$D,D1401,факт_операции!$I:$I,операции!$F$9)+SUMIFS(факт_операции!$L:$L,факт_операции!$D:$D,D1401,факт_операции!$I:$I,операции!$F$10)-SUMIFS(факт_операции!$L:$L,факт_операции!$D:$D,D1401,факт_операции!$I:$I,операции!$F$11))</f>
        <v>0</v>
      </c>
      <c r="J1401" s="48">
        <f>ROUND(IF(D1401="",0,IF(SUM(р_дни!$J:$J)=0,0,(SUMIFS(БЮДЖЕТ!$V:$V,БЮДЖЕТ!$P:$P,$D1401)*IF(G1401=ФИО!$Q$8,0,SUM(р_дни!$J:$J))+SUMIFS(факт_операции!$Q:$Q,факт_операции!$D:$D,$D1401)*1000)/SUM(р_дни!$J:$J)))/100,0)*100</f>
        <v>0</v>
      </c>
      <c r="K1401" s="48">
        <f>IF(D1401="",0,SUMIFS(факт_операции!$O:$O,факт_операции!$D:$D,D1401)-IF(SUMIFS(факт_операции!$Q:$Q,факт_операции!$D:$D,D1401)&lt;&gt;0,SUMIFS(факт_операции!$O:$O,факт_операции!$D:$D,D1401,факт_операции!$N:$N,операции!$H$11),0))</f>
        <v>0</v>
      </c>
      <c r="L1401" s="48">
        <f>IF(D1401="",0,SUMIFS(факт_операции!$T:$T,факт_операции!$D:$D,D1401))</f>
        <v>0</v>
      </c>
      <c r="M1401" s="86">
        <f t="shared" si="43"/>
        <v>0</v>
      </c>
      <c r="N1401" s="36"/>
      <c r="O1401" s="92"/>
      <c r="P1401" s="96"/>
    </row>
    <row r="1402" spans="1:16" x14ac:dyDescent="0.25">
      <c r="A1402" s="1"/>
      <c r="B1402" s="1"/>
      <c r="C1402" s="5">
        <f t="shared" si="44"/>
        <v>1392</v>
      </c>
      <c r="D1402" s="19" t="str">
        <f>IF(C1402&gt;MAX(БЮДЖЕТ!$C:$C),"",INDEX(БЮДЖЕТ!$P$11:$P$9415,C1402))</f>
        <v/>
      </c>
      <c r="E1402" s="22">
        <f>IF(D1402="",0,IF(COUNTIF(БЮДЖЕТ!$P:$P,D1402)=1,0,1))</f>
        <v>0</v>
      </c>
      <c r="F1402" s="19" t="str">
        <f>IF($D1402="","",INDEX(БЮДЖЕТ!$N:$N,SUMIFS(БЮДЖЕТ!$B:$B,БЮДЖЕТ!$P:$P,$D1402)))</f>
        <v/>
      </c>
      <c r="G1402" s="19" t="str">
        <f>IF($D1402="","",INDEX(БЮДЖЕТ!$X:$X,SUMIFS(БЮДЖЕТ!$B:$B,БЮДЖЕТ!$P:$P,$D1402)))</f>
        <v/>
      </c>
      <c r="H1402" s="36"/>
      <c r="I1402" s="30">
        <f>IF(D1402="",0,IF(G1402=ФИО!$Q$8,0,SUM(р_дни!$J:$J))+SUMIFS(факт_операции!$L:$L,факт_операции!$D:$D,D1402,факт_операции!$I:$I,операции!$F$8)-SUMIFS(факт_операции!$L:$L,факт_операции!$D:$D,D1402,факт_операции!$I:$I,операции!$F$9)+SUMIFS(факт_операции!$L:$L,факт_операции!$D:$D,D1402,факт_операции!$I:$I,операции!$F$10)-SUMIFS(факт_операции!$L:$L,факт_операции!$D:$D,D1402,факт_операции!$I:$I,операции!$F$11))</f>
        <v>0</v>
      </c>
      <c r="J1402" s="48">
        <f>ROUND(IF(D1402="",0,IF(SUM(р_дни!$J:$J)=0,0,(SUMIFS(БЮДЖЕТ!$V:$V,БЮДЖЕТ!$P:$P,$D1402)*IF(G1402=ФИО!$Q$8,0,SUM(р_дни!$J:$J))+SUMIFS(факт_операции!$Q:$Q,факт_операции!$D:$D,$D1402)*1000)/SUM(р_дни!$J:$J)))/100,0)*100</f>
        <v>0</v>
      </c>
      <c r="K1402" s="48">
        <f>IF(D1402="",0,SUMIFS(факт_операции!$O:$O,факт_операции!$D:$D,D1402)-IF(SUMIFS(факт_операции!$Q:$Q,факт_операции!$D:$D,D1402)&lt;&gt;0,SUMIFS(факт_операции!$O:$O,факт_операции!$D:$D,D1402,факт_операции!$N:$N,операции!$H$11),0))</f>
        <v>0</v>
      </c>
      <c r="L1402" s="48">
        <f>IF(D1402="",0,SUMIFS(факт_операции!$T:$T,факт_операции!$D:$D,D1402))</f>
        <v>0</v>
      </c>
      <c r="M1402" s="86">
        <f t="shared" si="43"/>
        <v>0</v>
      </c>
      <c r="N1402" s="36"/>
      <c r="O1402" s="92"/>
      <c r="P1402" s="96"/>
    </row>
    <row r="1403" spans="1:16" x14ac:dyDescent="0.25">
      <c r="A1403" s="1"/>
      <c r="B1403" s="1"/>
      <c r="C1403" s="5">
        <f t="shared" si="44"/>
        <v>1393</v>
      </c>
      <c r="D1403" s="19" t="str">
        <f>IF(C1403&gt;MAX(БЮДЖЕТ!$C:$C),"",INDEX(БЮДЖЕТ!$P$11:$P$9415,C1403))</f>
        <v/>
      </c>
      <c r="E1403" s="22">
        <f>IF(D1403="",0,IF(COUNTIF(БЮДЖЕТ!$P:$P,D1403)=1,0,1))</f>
        <v>0</v>
      </c>
      <c r="F1403" s="19" t="str">
        <f>IF($D1403="","",INDEX(БЮДЖЕТ!$N:$N,SUMIFS(БЮДЖЕТ!$B:$B,БЮДЖЕТ!$P:$P,$D1403)))</f>
        <v/>
      </c>
      <c r="G1403" s="19" t="str">
        <f>IF($D1403="","",INDEX(БЮДЖЕТ!$X:$X,SUMIFS(БЮДЖЕТ!$B:$B,БЮДЖЕТ!$P:$P,$D1403)))</f>
        <v/>
      </c>
      <c r="H1403" s="36"/>
      <c r="I1403" s="30">
        <f>IF(D1403="",0,IF(G1403=ФИО!$Q$8,0,SUM(р_дни!$J:$J))+SUMIFS(факт_операции!$L:$L,факт_операции!$D:$D,D1403,факт_операции!$I:$I,операции!$F$8)-SUMIFS(факт_операции!$L:$L,факт_операции!$D:$D,D1403,факт_операции!$I:$I,операции!$F$9)+SUMIFS(факт_операции!$L:$L,факт_операции!$D:$D,D1403,факт_операции!$I:$I,операции!$F$10)-SUMIFS(факт_операции!$L:$L,факт_операции!$D:$D,D1403,факт_операции!$I:$I,операции!$F$11))</f>
        <v>0</v>
      </c>
      <c r="J1403" s="48">
        <f>ROUND(IF(D1403="",0,IF(SUM(р_дни!$J:$J)=0,0,(SUMIFS(БЮДЖЕТ!$V:$V,БЮДЖЕТ!$P:$P,$D1403)*IF(G1403=ФИО!$Q$8,0,SUM(р_дни!$J:$J))+SUMIFS(факт_операции!$Q:$Q,факт_операции!$D:$D,$D1403)*1000)/SUM(р_дни!$J:$J)))/100,0)*100</f>
        <v>0</v>
      </c>
      <c r="K1403" s="48">
        <f>IF(D1403="",0,SUMIFS(факт_операции!$O:$O,факт_операции!$D:$D,D1403)-IF(SUMIFS(факт_операции!$Q:$Q,факт_операции!$D:$D,D1403)&lt;&gt;0,SUMIFS(факт_операции!$O:$O,факт_операции!$D:$D,D1403,факт_операции!$N:$N,операции!$H$11),0))</f>
        <v>0</v>
      </c>
      <c r="L1403" s="48">
        <f>IF(D1403="",0,SUMIFS(факт_операции!$T:$T,факт_операции!$D:$D,D1403))</f>
        <v>0</v>
      </c>
      <c r="M1403" s="86">
        <f t="shared" si="43"/>
        <v>0</v>
      </c>
      <c r="N1403" s="36"/>
      <c r="O1403" s="92"/>
      <c r="P1403" s="96"/>
    </row>
    <row r="1404" spans="1:16" x14ac:dyDescent="0.25">
      <c r="A1404" s="1"/>
      <c r="B1404" s="1"/>
      <c r="C1404" s="5">
        <f t="shared" si="44"/>
        <v>1394</v>
      </c>
      <c r="D1404" s="19" t="str">
        <f>IF(C1404&gt;MAX(БЮДЖЕТ!$C:$C),"",INDEX(БЮДЖЕТ!$P$11:$P$9415,C1404))</f>
        <v/>
      </c>
      <c r="E1404" s="22">
        <f>IF(D1404="",0,IF(COUNTIF(БЮДЖЕТ!$P:$P,D1404)=1,0,1))</f>
        <v>0</v>
      </c>
      <c r="F1404" s="19" t="str">
        <f>IF($D1404="","",INDEX(БЮДЖЕТ!$N:$N,SUMIFS(БЮДЖЕТ!$B:$B,БЮДЖЕТ!$P:$P,$D1404)))</f>
        <v/>
      </c>
      <c r="G1404" s="19" t="str">
        <f>IF($D1404="","",INDEX(БЮДЖЕТ!$X:$X,SUMIFS(БЮДЖЕТ!$B:$B,БЮДЖЕТ!$P:$P,$D1404)))</f>
        <v/>
      </c>
      <c r="H1404" s="36"/>
      <c r="I1404" s="30">
        <f>IF(D1404="",0,IF(G1404=ФИО!$Q$8,0,SUM(р_дни!$J:$J))+SUMIFS(факт_операции!$L:$L,факт_операции!$D:$D,D1404,факт_операции!$I:$I,операции!$F$8)-SUMIFS(факт_операции!$L:$L,факт_операции!$D:$D,D1404,факт_операции!$I:$I,операции!$F$9)+SUMIFS(факт_операции!$L:$L,факт_операции!$D:$D,D1404,факт_операции!$I:$I,операции!$F$10)-SUMIFS(факт_операции!$L:$L,факт_операции!$D:$D,D1404,факт_операции!$I:$I,операции!$F$11))</f>
        <v>0</v>
      </c>
      <c r="J1404" s="48">
        <f>ROUND(IF(D1404="",0,IF(SUM(р_дни!$J:$J)=0,0,(SUMIFS(БЮДЖЕТ!$V:$V,БЮДЖЕТ!$P:$P,$D1404)*IF(G1404=ФИО!$Q$8,0,SUM(р_дни!$J:$J))+SUMIFS(факт_операции!$Q:$Q,факт_операции!$D:$D,$D1404)*1000)/SUM(р_дни!$J:$J)))/100,0)*100</f>
        <v>0</v>
      </c>
      <c r="K1404" s="48">
        <f>IF(D1404="",0,SUMIFS(факт_операции!$O:$O,факт_операции!$D:$D,D1404)-IF(SUMIFS(факт_операции!$Q:$Q,факт_операции!$D:$D,D1404)&lt;&gt;0,SUMIFS(факт_операции!$O:$O,факт_операции!$D:$D,D1404,факт_операции!$N:$N,операции!$H$11),0))</f>
        <v>0</v>
      </c>
      <c r="L1404" s="48">
        <f>IF(D1404="",0,SUMIFS(факт_операции!$T:$T,факт_операции!$D:$D,D1404))</f>
        <v>0</v>
      </c>
      <c r="M1404" s="86">
        <f t="shared" si="43"/>
        <v>0</v>
      </c>
      <c r="N1404" s="36"/>
      <c r="O1404" s="92"/>
      <c r="P1404" s="96"/>
    </row>
    <row r="1405" spans="1:16" x14ac:dyDescent="0.25">
      <c r="A1405" s="1"/>
      <c r="B1405" s="1"/>
      <c r="C1405" s="5">
        <f t="shared" si="44"/>
        <v>1395</v>
      </c>
      <c r="D1405" s="19" t="str">
        <f>IF(C1405&gt;MAX(БЮДЖЕТ!$C:$C),"",INDEX(БЮДЖЕТ!$P$11:$P$9415,C1405))</f>
        <v/>
      </c>
      <c r="E1405" s="22">
        <f>IF(D1405="",0,IF(COUNTIF(БЮДЖЕТ!$P:$P,D1405)=1,0,1))</f>
        <v>0</v>
      </c>
      <c r="F1405" s="19" t="str">
        <f>IF($D1405="","",INDEX(БЮДЖЕТ!$N:$N,SUMIFS(БЮДЖЕТ!$B:$B,БЮДЖЕТ!$P:$P,$D1405)))</f>
        <v/>
      </c>
      <c r="G1405" s="19" t="str">
        <f>IF($D1405="","",INDEX(БЮДЖЕТ!$X:$X,SUMIFS(БЮДЖЕТ!$B:$B,БЮДЖЕТ!$P:$P,$D1405)))</f>
        <v/>
      </c>
      <c r="H1405" s="36"/>
      <c r="I1405" s="30">
        <f>IF(D1405="",0,IF(G1405=ФИО!$Q$8,0,SUM(р_дни!$J:$J))+SUMIFS(факт_операции!$L:$L,факт_операции!$D:$D,D1405,факт_операции!$I:$I,операции!$F$8)-SUMIFS(факт_операции!$L:$L,факт_операции!$D:$D,D1405,факт_операции!$I:$I,операции!$F$9)+SUMIFS(факт_операции!$L:$L,факт_операции!$D:$D,D1405,факт_операции!$I:$I,операции!$F$10)-SUMIFS(факт_операции!$L:$L,факт_операции!$D:$D,D1405,факт_операции!$I:$I,операции!$F$11))</f>
        <v>0</v>
      </c>
      <c r="J1405" s="48">
        <f>ROUND(IF(D1405="",0,IF(SUM(р_дни!$J:$J)=0,0,(SUMIFS(БЮДЖЕТ!$V:$V,БЮДЖЕТ!$P:$P,$D1405)*IF(G1405=ФИО!$Q$8,0,SUM(р_дни!$J:$J))+SUMIFS(факт_операции!$Q:$Q,факт_операции!$D:$D,$D1405)*1000)/SUM(р_дни!$J:$J)))/100,0)*100</f>
        <v>0</v>
      </c>
      <c r="K1405" s="48">
        <f>IF(D1405="",0,SUMIFS(факт_операции!$O:$O,факт_операции!$D:$D,D1405)-IF(SUMIFS(факт_операции!$Q:$Q,факт_операции!$D:$D,D1405)&lt;&gt;0,SUMIFS(факт_операции!$O:$O,факт_операции!$D:$D,D1405,факт_операции!$N:$N,операции!$H$11),0))</f>
        <v>0</v>
      </c>
      <c r="L1405" s="48">
        <f>IF(D1405="",0,SUMIFS(факт_операции!$T:$T,факт_операции!$D:$D,D1405))</f>
        <v>0</v>
      </c>
      <c r="M1405" s="86">
        <f t="shared" si="43"/>
        <v>0</v>
      </c>
      <c r="N1405" s="36"/>
      <c r="O1405" s="92"/>
      <c r="P1405" s="96"/>
    </row>
    <row r="1406" spans="1:16" x14ac:dyDescent="0.25">
      <c r="A1406" s="1"/>
      <c r="B1406" s="1"/>
      <c r="C1406" s="5">
        <f t="shared" si="44"/>
        <v>1396</v>
      </c>
      <c r="D1406" s="19" t="str">
        <f>IF(C1406&gt;MAX(БЮДЖЕТ!$C:$C),"",INDEX(БЮДЖЕТ!$P$11:$P$9415,C1406))</f>
        <v/>
      </c>
      <c r="E1406" s="22">
        <f>IF(D1406="",0,IF(COUNTIF(БЮДЖЕТ!$P:$P,D1406)=1,0,1))</f>
        <v>0</v>
      </c>
      <c r="F1406" s="19" t="str">
        <f>IF($D1406="","",INDEX(БЮДЖЕТ!$N:$N,SUMIFS(БЮДЖЕТ!$B:$B,БЮДЖЕТ!$P:$P,$D1406)))</f>
        <v/>
      </c>
      <c r="G1406" s="19" t="str">
        <f>IF($D1406="","",INDEX(БЮДЖЕТ!$X:$X,SUMIFS(БЮДЖЕТ!$B:$B,БЮДЖЕТ!$P:$P,$D1406)))</f>
        <v/>
      </c>
      <c r="H1406" s="36"/>
      <c r="I1406" s="30">
        <f>IF(D1406="",0,IF(G1406=ФИО!$Q$8,0,SUM(р_дни!$J:$J))+SUMIFS(факт_операции!$L:$L,факт_операции!$D:$D,D1406,факт_операции!$I:$I,операции!$F$8)-SUMIFS(факт_операции!$L:$L,факт_операции!$D:$D,D1406,факт_операции!$I:$I,операции!$F$9)+SUMIFS(факт_операции!$L:$L,факт_операции!$D:$D,D1406,факт_операции!$I:$I,операции!$F$10)-SUMIFS(факт_операции!$L:$L,факт_операции!$D:$D,D1406,факт_операции!$I:$I,операции!$F$11))</f>
        <v>0</v>
      </c>
      <c r="J1406" s="48">
        <f>ROUND(IF(D1406="",0,IF(SUM(р_дни!$J:$J)=0,0,(SUMIFS(БЮДЖЕТ!$V:$V,БЮДЖЕТ!$P:$P,$D1406)*IF(G1406=ФИО!$Q$8,0,SUM(р_дни!$J:$J))+SUMIFS(факт_операции!$Q:$Q,факт_операции!$D:$D,$D1406)*1000)/SUM(р_дни!$J:$J)))/100,0)*100</f>
        <v>0</v>
      </c>
      <c r="K1406" s="48">
        <f>IF(D1406="",0,SUMIFS(факт_операции!$O:$O,факт_операции!$D:$D,D1406)-IF(SUMIFS(факт_операции!$Q:$Q,факт_операции!$D:$D,D1406)&lt;&gt;0,SUMIFS(факт_операции!$O:$O,факт_операции!$D:$D,D1406,факт_операции!$N:$N,операции!$H$11),0))</f>
        <v>0</v>
      </c>
      <c r="L1406" s="48">
        <f>IF(D1406="",0,SUMIFS(факт_операции!$T:$T,факт_операции!$D:$D,D1406))</f>
        <v>0</v>
      </c>
      <c r="M1406" s="86">
        <f t="shared" si="43"/>
        <v>0</v>
      </c>
      <c r="N1406" s="36"/>
      <c r="O1406" s="92"/>
      <c r="P1406" s="96"/>
    </row>
    <row r="1407" spans="1:16" x14ac:dyDescent="0.25">
      <c r="A1407" s="1"/>
      <c r="B1407" s="1"/>
      <c r="C1407" s="5">
        <f t="shared" si="44"/>
        <v>1397</v>
      </c>
      <c r="D1407" s="19" t="str">
        <f>IF(C1407&gt;MAX(БЮДЖЕТ!$C:$C),"",INDEX(БЮДЖЕТ!$P$11:$P$9415,C1407))</f>
        <v/>
      </c>
      <c r="E1407" s="22">
        <f>IF(D1407="",0,IF(COUNTIF(БЮДЖЕТ!$P:$P,D1407)=1,0,1))</f>
        <v>0</v>
      </c>
      <c r="F1407" s="19" t="str">
        <f>IF($D1407="","",INDEX(БЮДЖЕТ!$N:$N,SUMIFS(БЮДЖЕТ!$B:$B,БЮДЖЕТ!$P:$P,$D1407)))</f>
        <v/>
      </c>
      <c r="G1407" s="19" t="str">
        <f>IF($D1407="","",INDEX(БЮДЖЕТ!$X:$X,SUMIFS(БЮДЖЕТ!$B:$B,БЮДЖЕТ!$P:$P,$D1407)))</f>
        <v/>
      </c>
      <c r="H1407" s="36"/>
      <c r="I1407" s="30">
        <f>IF(D1407="",0,IF(G1407=ФИО!$Q$8,0,SUM(р_дни!$J:$J))+SUMIFS(факт_операции!$L:$L,факт_операции!$D:$D,D1407,факт_операции!$I:$I,операции!$F$8)-SUMIFS(факт_операции!$L:$L,факт_операции!$D:$D,D1407,факт_операции!$I:$I,операции!$F$9)+SUMIFS(факт_операции!$L:$L,факт_операции!$D:$D,D1407,факт_операции!$I:$I,операции!$F$10)-SUMIFS(факт_операции!$L:$L,факт_операции!$D:$D,D1407,факт_операции!$I:$I,операции!$F$11))</f>
        <v>0</v>
      </c>
      <c r="J1407" s="48">
        <f>ROUND(IF(D1407="",0,IF(SUM(р_дни!$J:$J)=0,0,(SUMIFS(БЮДЖЕТ!$V:$V,БЮДЖЕТ!$P:$P,$D1407)*IF(G1407=ФИО!$Q$8,0,SUM(р_дни!$J:$J))+SUMIFS(факт_операции!$Q:$Q,факт_операции!$D:$D,$D1407)*1000)/SUM(р_дни!$J:$J)))/100,0)*100</f>
        <v>0</v>
      </c>
      <c r="K1407" s="48">
        <f>IF(D1407="",0,SUMIFS(факт_операции!$O:$O,факт_операции!$D:$D,D1407)-IF(SUMIFS(факт_операции!$Q:$Q,факт_операции!$D:$D,D1407)&lt;&gt;0,SUMIFS(факт_операции!$O:$O,факт_операции!$D:$D,D1407,факт_операции!$N:$N,операции!$H$11),0))</f>
        <v>0</v>
      </c>
      <c r="L1407" s="48">
        <f>IF(D1407="",0,SUMIFS(факт_операции!$T:$T,факт_операции!$D:$D,D1407))</f>
        <v>0</v>
      </c>
      <c r="M1407" s="86">
        <f t="shared" si="43"/>
        <v>0</v>
      </c>
      <c r="N1407" s="36"/>
      <c r="O1407" s="92"/>
      <c r="P1407" s="96"/>
    </row>
    <row r="1408" spans="1:16" x14ac:dyDescent="0.25">
      <c r="A1408" s="1"/>
      <c r="B1408" s="1"/>
      <c r="C1408" s="5">
        <f t="shared" si="44"/>
        <v>1398</v>
      </c>
      <c r="D1408" s="19" t="str">
        <f>IF(C1408&gt;MAX(БЮДЖЕТ!$C:$C),"",INDEX(БЮДЖЕТ!$P$11:$P$9415,C1408))</f>
        <v/>
      </c>
      <c r="E1408" s="22">
        <f>IF(D1408="",0,IF(COUNTIF(БЮДЖЕТ!$P:$P,D1408)=1,0,1))</f>
        <v>0</v>
      </c>
      <c r="F1408" s="19" t="str">
        <f>IF($D1408="","",INDEX(БЮДЖЕТ!$N:$N,SUMIFS(БЮДЖЕТ!$B:$B,БЮДЖЕТ!$P:$P,$D1408)))</f>
        <v/>
      </c>
      <c r="G1408" s="19" t="str">
        <f>IF($D1408="","",INDEX(БЮДЖЕТ!$X:$X,SUMIFS(БЮДЖЕТ!$B:$B,БЮДЖЕТ!$P:$P,$D1408)))</f>
        <v/>
      </c>
      <c r="H1408" s="36"/>
      <c r="I1408" s="30">
        <f>IF(D1408="",0,IF(G1408=ФИО!$Q$8,0,SUM(р_дни!$J:$J))+SUMIFS(факт_операции!$L:$L,факт_операции!$D:$D,D1408,факт_операции!$I:$I,операции!$F$8)-SUMIFS(факт_операции!$L:$L,факт_операции!$D:$D,D1408,факт_операции!$I:$I,операции!$F$9)+SUMIFS(факт_операции!$L:$L,факт_операции!$D:$D,D1408,факт_операции!$I:$I,операции!$F$10)-SUMIFS(факт_операции!$L:$L,факт_операции!$D:$D,D1408,факт_операции!$I:$I,операции!$F$11))</f>
        <v>0</v>
      </c>
      <c r="J1408" s="48">
        <f>ROUND(IF(D1408="",0,IF(SUM(р_дни!$J:$J)=0,0,(SUMIFS(БЮДЖЕТ!$V:$V,БЮДЖЕТ!$P:$P,$D1408)*IF(G1408=ФИО!$Q$8,0,SUM(р_дни!$J:$J))+SUMIFS(факт_операции!$Q:$Q,факт_операции!$D:$D,$D1408)*1000)/SUM(р_дни!$J:$J)))/100,0)*100</f>
        <v>0</v>
      </c>
      <c r="K1408" s="48">
        <f>IF(D1408="",0,SUMIFS(факт_операции!$O:$O,факт_операции!$D:$D,D1408)-IF(SUMIFS(факт_операции!$Q:$Q,факт_операции!$D:$D,D1408)&lt;&gt;0,SUMIFS(факт_операции!$O:$O,факт_операции!$D:$D,D1408,факт_операции!$N:$N,операции!$H$11),0))</f>
        <v>0</v>
      </c>
      <c r="L1408" s="48">
        <f>IF(D1408="",0,SUMIFS(факт_операции!$T:$T,факт_операции!$D:$D,D1408))</f>
        <v>0</v>
      </c>
      <c r="M1408" s="86">
        <f t="shared" si="43"/>
        <v>0</v>
      </c>
      <c r="N1408" s="36"/>
      <c r="O1408" s="92"/>
      <c r="P1408" s="96"/>
    </row>
    <row r="1409" spans="1:16" x14ac:dyDescent="0.25">
      <c r="A1409" s="1"/>
      <c r="B1409" s="1"/>
      <c r="C1409" s="5">
        <f t="shared" si="44"/>
        <v>1399</v>
      </c>
      <c r="D1409" s="19" t="str">
        <f>IF(C1409&gt;MAX(БЮДЖЕТ!$C:$C),"",INDEX(БЮДЖЕТ!$P$11:$P$9415,C1409))</f>
        <v/>
      </c>
      <c r="E1409" s="22">
        <f>IF(D1409="",0,IF(COUNTIF(БЮДЖЕТ!$P:$P,D1409)=1,0,1))</f>
        <v>0</v>
      </c>
      <c r="F1409" s="19" t="str">
        <f>IF($D1409="","",INDEX(БЮДЖЕТ!$N:$N,SUMIFS(БЮДЖЕТ!$B:$B,БЮДЖЕТ!$P:$P,$D1409)))</f>
        <v/>
      </c>
      <c r="G1409" s="19" t="str">
        <f>IF($D1409="","",INDEX(БЮДЖЕТ!$X:$X,SUMIFS(БЮДЖЕТ!$B:$B,БЮДЖЕТ!$P:$P,$D1409)))</f>
        <v/>
      </c>
      <c r="H1409" s="36"/>
      <c r="I1409" s="30">
        <f>IF(D1409="",0,IF(G1409=ФИО!$Q$8,0,SUM(р_дни!$J:$J))+SUMIFS(факт_операции!$L:$L,факт_операции!$D:$D,D1409,факт_операции!$I:$I,операции!$F$8)-SUMIFS(факт_операции!$L:$L,факт_операции!$D:$D,D1409,факт_операции!$I:$I,операции!$F$9)+SUMIFS(факт_операции!$L:$L,факт_операции!$D:$D,D1409,факт_операции!$I:$I,операции!$F$10)-SUMIFS(факт_операции!$L:$L,факт_операции!$D:$D,D1409,факт_операции!$I:$I,операции!$F$11))</f>
        <v>0</v>
      </c>
      <c r="J1409" s="48">
        <f>ROUND(IF(D1409="",0,IF(SUM(р_дни!$J:$J)=0,0,(SUMIFS(БЮДЖЕТ!$V:$V,БЮДЖЕТ!$P:$P,$D1409)*IF(G1409=ФИО!$Q$8,0,SUM(р_дни!$J:$J))+SUMIFS(факт_операции!$Q:$Q,факт_операции!$D:$D,$D1409)*1000)/SUM(р_дни!$J:$J)))/100,0)*100</f>
        <v>0</v>
      </c>
      <c r="K1409" s="48">
        <f>IF(D1409="",0,SUMIFS(факт_операции!$O:$O,факт_операции!$D:$D,D1409)-IF(SUMIFS(факт_операции!$Q:$Q,факт_операции!$D:$D,D1409)&lt;&gt;0,SUMIFS(факт_операции!$O:$O,факт_операции!$D:$D,D1409,факт_операции!$N:$N,операции!$H$11),0))</f>
        <v>0</v>
      </c>
      <c r="L1409" s="48">
        <f>IF(D1409="",0,SUMIFS(факт_операции!$T:$T,факт_операции!$D:$D,D1409))</f>
        <v>0</v>
      </c>
      <c r="M1409" s="86">
        <f t="shared" si="43"/>
        <v>0</v>
      </c>
      <c r="N1409" s="36"/>
      <c r="O1409" s="92"/>
      <c r="P1409" s="96"/>
    </row>
    <row r="1410" spans="1:16" x14ac:dyDescent="0.25">
      <c r="A1410" s="1"/>
      <c r="B1410" s="1"/>
      <c r="C1410" s="5">
        <f t="shared" si="44"/>
        <v>1400</v>
      </c>
      <c r="D1410" s="19" t="str">
        <f>IF(C1410&gt;MAX(БЮДЖЕТ!$C:$C),"",INDEX(БЮДЖЕТ!$P$11:$P$9415,C1410))</f>
        <v/>
      </c>
      <c r="E1410" s="22">
        <f>IF(D1410="",0,IF(COUNTIF(БЮДЖЕТ!$P:$P,D1410)=1,0,1))</f>
        <v>0</v>
      </c>
      <c r="F1410" s="19" t="str">
        <f>IF($D1410="","",INDEX(БЮДЖЕТ!$N:$N,SUMIFS(БЮДЖЕТ!$B:$B,БЮДЖЕТ!$P:$P,$D1410)))</f>
        <v/>
      </c>
      <c r="G1410" s="19" t="str">
        <f>IF($D1410="","",INDEX(БЮДЖЕТ!$X:$X,SUMIFS(БЮДЖЕТ!$B:$B,БЮДЖЕТ!$P:$P,$D1410)))</f>
        <v/>
      </c>
      <c r="H1410" s="36"/>
      <c r="I1410" s="30">
        <f>IF(D1410="",0,IF(G1410=ФИО!$Q$8,0,SUM(р_дни!$J:$J))+SUMIFS(факт_операции!$L:$L,факт_операции!$D:$D,D1410,факт_операции!$I:$I,операции!$F$8)-SUMIFS(факт_операции!$L:$L,факт_операции!$D:$D,D1410,факт_операции!$I:$I,операции!$F$9)+SUMIFS(факт_операции!$L:$L,факт_операции!$D:$D,D1410,факт_операции!$I:$I,операции!$F$10)-SUMIFS(факт_операции!$L:$L,факт_операции!$D:$D,D1410,факт_операции!$I:$I,операции!$F$11))</f>
        <v>0</v>
      </c>
      <c r="J1410" s="48">
        <f>ROUND(IF(D1410="",0,IF(SUM(р_дни!$J:$J)=0,0,(SUMIFS(БЮДЖЕТ!$V:$V,БЮДЖЕТ!$P:$P,$D1410)*IF(G1410=ФИО!$Q$8,0,SUM(р_дни!$J:$J))+SUMIFS(факт_операции!$Q:$Q,факт_операции!$D:$D,$D1410)*1000)/SUM(р_дни!$J:$J)))/100,0)*100</f>
        <v>0</v>
      </c>
      <c r="K1410" s="48">
        <f>IF(D1410="",0,SUMIFS(факт_операции!$O:$O,факт_операции!$D:$D,D1410)-IF(SUMIFS(факт_операции!$Q:$Q,факт_операции!$D:$D,D1410)&lt;&gt;0,SUMIFS(факт_операции!$O:$O,факт_операции!$D:$D,D1410,факт_операции!$N:$N,операции!$H$11),0))</f>
        <v>0</v>
      </c>
      <c r="L1410" s="48">
        <f>IF(D1410="",0,SUMIFS(факт_операции!$T:$T,факт_операции!$D:$D,D1410))</f>
        <v>0</v>
      </c>
      <c r="M1410" s="86">
        <f t="shared" si="43"/>
        <v>0</v>
      </c>
      <c r="N1410" s="36"/>
      <c r="O1410" s="92"/>
      <c r="P1410" s="96"/>
    </row>
    <row r="1411" spans="1:16" x14ac:dyDescent="0.25">
      <c r="A1411" s="1"/>
      <c r="B1411" s="1"/>
      <c r="C1411" s="5">
        <f t="shared" si="44"/>
        <v>1401</v>
      </c>
      <c r="D1411" s="19" t="str">
        <f>IF(C1411&gt;MAX(БЮДЖЕТ!$C:$C),"",INDEX(БЮДЖЕТ!$P$11:$P$9415,C1411))</f>
        <v/>
      </c>
      <c r="E1411" s="22">
        <f>IF(D1411="",0,IF(COUNTIF(БЮДЖЕТ!$P:$P,D1411)=1,0,1))</f>
        <v>0</v>
      </c>
      <c r="F1411" s="19" t="str">
        <f>IF($D1411="","",INDEX(БЮДЖЕТ!$N:$N,SUMIFS(БЮДЖЕТ!$B:$B,БЮДЖЕТ!$P:$P,$D1411)))</f>
        <v/>
      </c>
      <c r="G1411" s="19" t="str">
        <f>IF($D1411="","",INDEX(БЮДЖЕТ!$X:$X,SUMIFS(БЮДЖЕТ!$B:$B,БЮДЖЕТ!$P:$P,$D1411)))</f>
        <v/>
      </c>
      <c r="H1411" s="36"/>
      <c r="I1411" s="30">
        <f>IF(D1411="",0,IF(G1411=ФИО!$Q$8,0,SUM(р_дни!$J:$J))+SUMIFS(факт_операции!$L:$L,факт_операции!$D:$D,D1411,факт_операции!$I:$I,операции!$F$8)-SUMIFS(факт_операции!$L:$L,факт_операции!$D:$D,D1411,факт_операции!$I:$I,операции!$F$9)+SUMIFS(факт_операции!$L:$L,факт_операции!$D:$D,D1411,факт_операции!$I:$I,операции!$F$10)-SUMIFS(факт_операции!$L:$L,факт_операции!$D:$D,D1411,факт_операции!$I:$I,операции!$F$11))</f>
        <v>0</v>
      </c>
      <c r="J1411" s="48">
        <f>ROUND(IF(D1411="",0,IF(SUM(р_дни!$J:$J)=0,0,(SUMIFS(БЮДЖЕТ!$V:$V,БЮДЖЕТ!$P:$P,$D1411)*IF(G1411=ФИО!$Q$8,0,SUM(р_дни!$J:$J))+SUMIFS(факт_операции!$Q:$Q,факт_операции!$D:$D,$D1411)*1000)/SUM(р_дни!$J:$J)))/100,0)*100</f>
        <v>0</v>
      </c>
      <c r="K1411" s="48">
        <f>IF(D1411="",0,SUMIFS(факт_операции!$O:$O,факт_операции!$D:$D,D1411)-IF(SUMIFS(факт_операции!$Q:$Q,факт_операции!$D:$D,D1411)&lt;&gt;0,SUMIFS(факт_операции!$O:$O,факт_операции!$D:$D,D1411,факт_операции!$N:$N,операции!$H$11),0))</f>
        <v>0</v>
      </c>
      <c r="L1411" s="48">
        <f>IF(D1411="",0,SUMIFS(факт_операции!$T:$T,факт_операции!$D:$D,D1411))</f>
        <v>0</v>
      </c>
      <c r="M1411" s="86">
        <f t="shared" si="43"/>
        <v>0</v>
      </c>
      <c r="N1411" s="36"/>
      <c r="O1411" s="92"/>
      <c r="P1411" s="96"/>
    </row>
    <row r="1412" spans="1:16" x14ac:dyDescent="0.25">
      <c r="A1412" s="1"/>
      <c r="B1412" s="1"/>
      <c r="C1412" s="5">
        <f t="shared" si="44"/>
        <v>1402</v>
      </c>
      <c r="D1412" s="19" t="str">
        <f>IF(C1412&gt;MAX(БЮДЖЕТ!$C:$C),"",INDEX(БЮДЖЕТ!$P$11:$P$9415,C1412))</f>
        <v/>
      </c>
      <c r="E1412" s="22">
        <f>IF(D1412="",0,IF(COUNTIF(БЮДЖЕТ!$P:$P,D1412)=1,0,1))</f>
        <v>0</v>
      </c>
      <c r="F1412" s="19" t="str">
        <f>IF($D1412="","",INDEX(БЮДЖЕТ!$N:$N,SUMIFS(БЮДЖЕТ!$B:$B,БЮДЖЕТ!$P:$P,$D1412)))</f>
        <v/>
      </c>
      <c r="G1412" s="19" t="str">
        <f>IF($D1412="","",INDEX(БЮДЖЕТ!$X:$X,SUMIFS(БЮДЖЕТ!$B:$B,БЮДЖЕТ!$P:$P,$D1412)))</f>
        <v/>
      </c>
      <c r="H1412" s="36"/>
      <c r="I1412" s="30">
        <f>IF(D1412="",0,IF(G1412=ФИО!$Q$8,0,SUM(р_дни!$J:$J))+SUMIFS(факт_операции!$L:$L,факт_операции!$D:$D,D1412,факт_операции!$I:$I,операции!$F$8)-SUMIFS(факт_операции!$L:$L,факт_операции!$D:$D,D1412,факт_операции!$I:$I,операции!$F$9)+SUMIFS(факт_операции!$L:$L,факт_операции!$D:$D,D1412,факт_операции!$I:$I,операции!$F$10)-SUMIFS(факт_операции!$L:$L,факт_операции!$D:$D,D1412,факт_операции!$I:$I,операции!$F$11))</f>
        <v>0</v>
      </c>
      <c r="J1412" s="48">
        <f>ROUND(IF(D1412="",0,IF(SUM(р_дни!$J:$J)=0,0,(SUMIFS(БЮДЖЕТ!$V:$V,БЮДЖЕТ!$P:$P,$D1412)*IF(G1412=ФИО!$Q$8,0,SUM(р_дни!$J:$J))+SUMIFS(факт_операции!$Q:$Q,факт_операции!$D:$D,$D1412)*1000)/SUM(р_дни!$J:$J)))/100,0)*100</f>
        <v>0</v>
      </c>
      <c r="K1412" s="48">
        <f>IF(D1412="",0,SUMIFS(факт_операции!$O:$O,факт_операции!$D:$D,D1412)-IF(SUMIFS(факт_операции!$Q:$Q,факт_операции!$D:$D,D1412)&lt;&gt;0,SUMIFS(факт_операции!$O:$O,факт_операции!$D:$D,D1412,факт_операции!$N:$N,операции!$H$11),0))</f>
        <v>0</v>
      </c>
      <c r="L1412" s="48">
        <f>IF(D1412="",0,SUMIFS(факт_операции!$T:$T,факт_операции!$D:$D,D1412))</f>
        <v>0</v>
      </c>
      <c r="M1412" s="86">
        <f t="shared" si="43"/>
        <v>0</v>
      </c>
      <c r="N1412" s="36"/>
      <c r="O1412" s="92"/>
      <c r="P1412" s="96"/>
    </row>
    <row r="1413" spans="1:16" x14ac:dyDescent="0.25">
      <c r="A1413" s="1"/>
      <c r="B1413" s="1"/>
      <c r="C1413" s="5">
        <f t="shared" si="44"/>
        <v>1403</v>
      </c>
      <c r="D1413" s="19" t="str">
        <f>IF(C1413&gt;MAX(БЮДЖЕТ!$C:$C),"",INDEX(БЮДЖЕТ!$P$11:$P$9415,C1413))</f>
        <v/>
      </c>
      <c r="E1413" s="22">
        <f>IF(D1413="",0,IF(COUNTIF(БЮДЖЕТ!$P:$P,D1413)=1,0,1))</f>
        <v>0</v>
      </c>
      <c r="F1413" s="19" t="str">
        <f>IF($D1413="","",INDEX(БЮДЖЕТ!$N:$N,SUMIFS(БЮДЖЕТ!$B:$B,БЮДЖЕТ!$P:$P,$D1413)))</f>
        <v/>
      </c>
      <c r="G1413" s="19" t="str">
        <f>IF($D1413="","",INDEX(БЮДЖЕТ!$X:$X,SUMIFS(БЮДЖЕТ!$B:$B,БЮДЖЕТ!$P:$P,$D1413)))</f>
        <v/>
      </c>
      <c r="H1413" s="36"/>
      <c r="I1413" s="30">
        <f>IF(D1413="",0,IF(G1413=ФИО!$Q$8,0,SUM(р_дни!$J:$J))+SUMIFS(факт_операции!$L:$L,факт_операции!$D:$D,D1413,факт_операции!$I:$I,операции!$F$8)-SUMIFS(факт_операции!$L:$L,факт_операции!$D:$D,D1413,факт_операции!$I:$I,операции!$F$9)+SUMIFS(факт_операции!$L:$L,факт_операции!$D:$D,D1413,факт_операции!$I:$I,операции!$F$10)-SUMIFS(факт_операции!$L:$L,факт_операции!$D:$D,D1413,факт_операции!$I:$I,операции!$F$11))</f>
        <v>0</v>
      </c>
      <c r="J1413" s="48">
        <f>ROUND(IF(D1413="",0,IF(SUM(р_дни!$J:$J)=0,0,(SUMIFS(БЮДЖЕТ!$V:$V,БЮДЖЕТ!$P:$P,$D1413)*IF(G1413=ФИО!$Q$8,0,SUM(р_дни!$J:$J))+SUMIFS(факт_операции!$Q:$Q,факт_операции!$D:$D,$D1413)*1000)/SUM(р_дни!$J:$J)))/100,0)*100</f>
        <v>0</v>
      </c>
      <c r="K1413" s="48">
        <f>IF(D1413="",0,SUMIFS(факт_операции!$O:$O,факт_операции!$D:$D,D1413)-IF(SUMIFS(факт_операции!$Q:$Q,факт_операции!$D:$D,D1413)&lt;&gt;0,SUMIFS(факт_операции!$O:$O,факт_операции!$D:$D,D1413,факт_операции!$N:$N,операции!$H$11),0))</f>
        <v>0</v>
      </c>
      <c r="L1413" s="48">
        <f>IF(D1413="",0,SUMIFS(факт_операции!$T:$T,факт_операции!$D:$D,D1413))</f>
        <v>0</v>
      </c>
      <c r="M1413" s="86">
        <f t="shared" si="43"/>
        <v>0</v>
      </c>
      <c r="N1413" s="36"/>
      <c r="O1413" s="92"/>
      <c r="P1413" s="96"/>
    </row>
    <row r="1414" spans="1:16" x14ac:dyDescent="0.25">
      <c r="A1414" s="1"/>
      <c r="B1414" s="1"/>
      <c r="C1414" s="5">
        <f t="shared" si="44"/>
        <v>1404</v>
      </c>
      <c r="D1414" s="19" t="str">
        <f>IF(C1414&gt;MAX(БЮДЖЕТ!$C:$C),"",INDEX(БЮДЖЕТ!$P$11:$P$9415,C1414))</f>
        <v/>
      </c>
      <c r="E1414" s="22">
        <f>IF(D1414="",0,IF(COUNTIF(БЮДЖЕТ!$P:$P,D1414)=1,0,1))</f>
        <v>0</v>
      </c>
      <c r="F1414" s="19" t="str">
        <f>IF($D1414="","",INDEX(БЮДЖЕТ!$N:$N,SUMIFS(БЮДЖЕТ!$B:$B,БЮДЖЕТ!$P:$P,$D1414)))</f>
        <v/>
      </c>
      <c r="G1414" s="19" t="str">
        <f>IF($D1414="","",INDEX(БЮДЖЕТ!$X:$X,SUMIFS(БЮДЖЕТ!$B:$B,БЮДЖЕТ!$P:$P,$D1414)))</f>
        <v/>
      </c>
      <c r="H1414" s="36"/>
      <c r="I1414" s="30">
        <f>IF(D1414="",0,IF(G1414=ФИО!$Q$8,0,SUM(р_дни!$J:$J))+SUMIFS(факт_операции!$L:$L,факт_операции!$D:$D,D1414,факт_операции!$I:$I,операции!$F$8)-SUMIFS(факт_операции!$L:$L,факт_операции!$D:$D,D1414,факт_операции!$I:$I,операции!$F$9)+SUMIFS(факт_операции!$L:$L,факт_операции!$D:$D,D1414,факт_операции!$I:$I,операции!$F$10)-SUMIFS(факт_операции!$L:$L,факт_операции!$D:$D,D1414,факт_операции!$I:$I,операции!$F$11))</f>
        <v>0</v>
      </c>
      <c r="J1414" s="48">
        <f>ROUND(IF(D1414="",0,IF(SUM(р_дни!$J:$J)=0,0,(SUMIFS(БЮДЖЕТ!$V:$V,БЮДЖЕТ!$P:$P,$D1414)*IF(G1414=ФИО!$Q$8,0,SUM(р_дни!$J:$J))+SUMIFS(факт_операции!$Q:$Q,факт_операции!$D:$D,$D1414)*1000)/SUM(р_дни!$J:$J)))/100,0)*100</f>
        <v>0</v>
      </c>
      <c r="K1414" s="48">
        <f>IF(D1414="",0,SUMIFS(факт_операции!$O:$O,факт_операции!$D:$D,D1414)-IF(SUMIFS(факт_операции!$Q:$Q,факт_операции!$D:$D,D1414)&lt;&gt;0,SUMIFS(факт_операции!$O:$O,факт_операции!$D:$D,D1414,факт_операции!$N:$N,операции!$H$11),0))</f>
        <v>0</v>
      </c>
      <c r="L1414" s="48">
        <f>IF(D1414="",0,SUMIFS(факт_операции!$T:$T,факт_операции!$D:$D,D1414))</f>
        <v>0</v>
      </c>
      <c r="M1414" s="86">
        <f t="shared" si="43"/>
        <v>0</v>
      </c>
      <c r="N1414" s="36"/>
      <c r="O1414" s="92"/>
      <c r="P1414" s="96"/>
    </row>
    <row r="1415" spans="1:16" x14ac:dyDescent="0.25">
      <c r="A1415" s="1"/>
      <c r="B1415" s="1"/>
      <c r="C1415" s="5">
        <f t="shared" si="44"/>
        <v>1405</v>
      </c>
      <c r="D1415" s="19" t="str">
        <f>IF(C1415&gt;MAX(БЮДЖЕТ!$C:$C),"",INDEX(БЮДЖЕТ!$P$11:$P$9415,C1415))</f>
        <v/>
      </c>
      <c r="E1415" s="22">
        <f>IF(D1415="",0,IF(COUNTIF(БЮДЖЕТ!$P:$P,D1415)=1,0,1))</f>
        <v>0</v>
      </c>
      <c r="F1415" s="19" t="str">
        <f>IF($D1415="","",INDEX(БЮДЖЕТ!$N:$N,SUMIFS(БЮДЖЕТ!$B:$B,БЮДЖЕТ!$P:$P,$D1415)))</f>
        <v/>
      </c>
      <c r="G1415" s="19" t="str">
        <f>IF($D1415="","",INDEX(БЮДЖЕТ!$X:$X,SUMIFS(БЮДЖЕТ!$B:$B,БЮДЖЕТ!$P:$P,$D1415)))</f>
        <v/>
      </c>
      <c r="H1415" s="36"/>
      <c r="I1415" s="30">
        <f>IF(D1415="",0,IF(G1415=ФИО!$Q$8,0,SUM(р_дни!$J:$J))+SUMIFS(факт_операции!$L:$L,факт_операции!$D:$D,D1415,факт_операции!$I:$I,операции!$F$8)-SUMIFS(факт_операции!$L:$L,факт_операции!$D:$D,D1415,факт_операции!$I:$I,операции!$F$9)+SUMIFS(факт_операции!$L:$L,факт_операции!$D:$D,D1415,факт_операции!$I:$I,операции!$F$10)-SUMIFS(факт_операции!$L:$L,факт_операции!$D:$D,D1415,факт_операции!$I:$I,операции!$F$11))</f>
        <v>0</v>
      </c>
      <c r="J1415" s="48">
        <f>ROUND(IF(D1415="",0,IF(SUM(р_дни!$J:$J)=0,0,(SUMIFS(БЮДЖЕТ!$V:$V,БЮДЖЕТ!$P:$P,$D1415)*IF(G1415=ФИО!$Q$8,0,SUM(р_дни!$J:$J))+SUMIFS(факт_операции!$Q:$Q,факт_операции!$D:$D,$D1415)*1000)/SUM(р_дни!$J:$J)))/100,0)*100</f>
        <v>0</v>
      </c>
      <c r="K1415" s="48">
        <f>IF(D1415="",0,SUMIFS(факт_операции!$O:$O,факт_операции!$D:$D,D1415)-IF(SUMIFS(факт_операции!$Q:$Q,факт_операции!$D:$D,D1415)&lt;&gt;0,SUMIFS(факт_операции!$O:$O,факт_операции!$D:$D,D1415,факт_операции!$N:$N,операции!$H$11),0))</f>
        <v>0</v>
      </c>
      <c r="L1415" s="48">
        <f>IF(D1415="",0,SUMIFS(факт_операции!$T:$T,факт_операции!$D:$D,D1415))</f>
        <v>0</v>
      </c>
      <c r="M1415" s="86">
        <f t="shared" si="43"/>
        <v>0</v>
      </c>
      <c r="N1415" s="36"/>
      <c r="O1415" s="92"/>
      <c r="P1415" s="96"/>
    </row>
    <row r="1416" spans="1:16" x14ac:dyDescent="0.25">
      <c r="A1416" s="1"/>
      <c r="B1416" s="1"/>
      <c r="C1416" s="5">
        <f t="shared" si="44"/>
        <v>1406</v>
      </c>
      <c r="D1416" s="19" t="str">
        <f>IF(C1416&gt;MAX(БЮДЖЕТ!$C:$C),"",INDEX(БЮДЖЕТ!$P$11:$P$9415,C1416))</f>
        <v/>
      </c>
      <c r="E1416" s="22">
        <f>IF(D1416="",0,IF(COUNTIF(БЮДЖЕТ!$P:$P,D1416)=1,0,1))</f>
        <v>0</v>
      </c>
      <c r="F1416" s="19" t="str">
        <f>IF($D1416="","",INDEX(БЮДЖЕТ!$N:$N,SUMIFS(БЮДЖЕТ!$B:$B,БЮДЖЕТ!$P:$P,$D1416)))</f>
        <v/>
      </c>
      <c r="G1416" s="19" t="str">
        <f>IF($D1416="","",INDEX(БЮДЖЕТ!$X:$X,SUMIFS(БЮДЖЕТ!$B:$B,БЮДЖЕТ!$P:$P,$D1416)))</f>
        <v/>
      </c>
      <c r="H1416" s="36"/>
      <c r="I1416" s="30">
        <f>IF(D1416="",0,IF(G1416=ФИО!$Q$8,0,SUM(р_дни!$J:$J))+SUMIFS(факт_операции!$L:$L,факт_операции!$D:$D,D1416,факт_операции!$I:$I,операции!$F$8)-SUMIFS(факт_операции!$L:$L,факт_операции!$D:$D,D1416,факт_операции!$I:$I,операции!$F$9)+SUMIFS(факт_операции!$L:$L,факт_операции!$D:$D,D1416,факт_операции!$I:$I,операции!$F$10)-SUMIFS(факт_операции!$L:$L,факт_операции!$D:$D,D1416,факт_операции!$I:$I,операции!$F$11))</f>
        <v>0</v>
      </c>
      <c r="J1416" s="48">
        <f>ROUND(IF(D1416="",0,IF(SUM(р_дни!$J:$J)=0,0,(SUMIFS(БЮДЖЕТ!$V:$V,БЮДЖЕТ!$P:$P,$D1416)*IF(G1416=ФИО!$Q$8,0,SUM(р_дни!$J:$J))+SUMIFS(факт_операции!$Q:$Q,факт_операции!$D:$D,$D1416)*1000)/SUM(р_дни!$J:$J)))/100,0)*100</f>
        <v>0</v>
      </c>
      <c r="K1416" s="48">
        <f>IF(D1416="",0,SUMIFS(факт_операции!$O:$O,факт_операции!$D:$D,D1416)-IF(SUMIFS(факт_операции!$Q:$Q,факт_операции!$D:$D,D1416)&lt;&gt;0,SUMIFS(факт_операции!$O:$O,факт_операции!$D:$D,D1416,факт_операции!$N:$N,операции!$H$11),0))</f>
        <v>0</v>
      </c>
      <c r="L1416" s="48">
        <f>IF(D1416="",0,SUMIFS(факт_операции!$T:$T,факт_операции!$D:$D,D1416))</f>
        <v>0</v>
      </c>
      <c r="M1416" s="86">
        <f t="shared" si="43"/>
        <v>0</v>
      </c>
      <c r="N1416" s="36"/>
      <c r="O1416" s="92"/>
      <c r="P1416" s="96"/>
    </row>
    <row r="1417" spans="1:16" x14ac:dyDescent="0.25">
      <c r="A1417" s="1"/>
      <c r="B1417" s="1"/>
      <c r="C1417" s="5">
        <f t="shared" si="44"/>
        <v>1407</v>
      </c>
      <c r="D1417" s="19" t="str">
        <f>IF(C1417&gt;MAX(БЮДЖЕТ!$C:$C),"",INDEX(БЮДЖЕТ!$P$11:$P$9415,C1417))</f>
        <v/>
      </c>
      <c r="E1417" s="22">
        <f>IF(D1417="",0,IF(COUNTIF(БЮДЖЕТ!$P:$P,D1417)=1,0,1))</f>
        <v>0</v>
      </c>
      <c r="F1417" s="19" t="str">
        <f>IF($D1417="","",INDEX(БЮДЖЕТ!$N:$N,SUMIFS(БЮДЖЕТ!$B:$B,БЮДЖЕТ!$P:$P,$D1417)))</f>
        <v/>
      </c>
      <c r="G1417" s="19" t="str">
        <f>IF($D1417="","",INDEX(БЮДЖЕТ!$X:$X,SUMIFS(БЮДЖЕТ!$B:$B,БЮДЖЕТ!$P:$P,$D1417)))</f>
        <v/>
      </c>
      <c r="H1417" s="36"/>
      <c r="I1417" s="30">
        <f>IF(D1417="",0,IF(G1417=ФИО!$Q$8,0,SUM(р_дни!$J:$J))+SUMIFS(факт_операции!$L:$L,факт_операции!$D:$D,D1417,факт_операции!$I:$I,операции!$F$8)-SUMIFS(факт_операции!$L:$L,факт_операции!$D:$D,D1417,факт_операции!$I:$I,операции!$F$9)+SUMIFS(факт_операции!$L:$L,факт_операции!$D:$D,D1417,факт_операции!$I:$I,операции!$F$10)-SUMIFS(факт_операции!$L:$L,факт_операции!$D:$D,D1417,факт_операции!$I:$I,операции!$F$11))</f>
        <v>0</v>
      </c>
      <c r="J1417" s="48">
        <f>ROUND(IF(D1417="",0,IF(SUM(р_дни!$J:$J)=0,0,(SUMIFS(БЮДЖЕТ!$V:$V,БЮДЖЕТ!$P:$P,$D1417)*IF(G1417=ФИО!$Q$8,0,SUM(р_дни!$J:$J))+SUMIFS(факт_операции!$Q:$Q,факт_операции!$D:$D,$D1417)*1000)/SUM(р_дни!$J:$J)))/100,0)*100</f>
        <v>0</v>
      </c>
      <c r="K1417" s="48">
        <f>IF(D1417="",0,SUMIFS(факт_операции!$O:$O,факт_операции!$D:$D,D1417)-IF(SUMIFS(факт_операции!$Q:$Q,факт_операции!$D:$D,D1417)&lt;&gt;0,SUMIFS(факт_операции!$O:$O,факт_операции!$D:$D,D1417,факт_операции!$N:$N,операции!$H$11),0))</f>
        <v>0</v>
      </c>
      <c r="L1417" s="48">
        <f>IF(D1417="",0,SUMIFS(факт_операции!$T:$T,факт_операции!$D:$D,D1417))</f>
        <v>0</v>
      </c>
      <c r="M1417" s="86">
        <f t="shared" si="43"/>
        <v>0</v>
      </c>
      <c r="N1417" s="36"/>
      <c r="O1417" s="92"/>
      <c r="P1417" s="96"/>
    </row>
    <row r="1418" spans="1:16" x14ac:dyDescent="0.25">
      <c r="A1418" s="1"/>
      <c r="B1418" s="1"/>
      <c r="C1418" s="5">
        <f t="shared" si="44"/>
        <v>1408</v>
      </c>
      <c r="D1418" s="19" t="str">
        <f>IF(C1418&gt;MAX(БЮДЖЕТ!$C:$C),"",INDEX(БЮДЖЕТ!$P$11:$P$9415,C1418))</f>
        <v/>
      </c>
      <c r="E1418" s="22">
        <f>IF(D1418="",0,IF(COUNTIF(БЮДЖЕТ!$P:$P,D1418)=1,0,1))</f>
        <v>0</v>
      </c>
      <c r="F1418" s="19" t="str">
        <f>IF($D1418="","",INDEX(БЮДЖЕТ!$N:$N,SUMIFS(БЮДЖЕТ!$B:$B,БЮДЖЕТ!$P:$P,$D1418)))</f>
        <v/>
      </c>
      <c r="G1418" s="19" t="str">
        <f>IF($D1418="","",INDEX(БЮДЖЕТ!$X:$X,SUMIFS(БЮДЖЕТ!$B:$B,БЮДЖЕТ!$P:$P,$D1418)))</f>
        <v/>
      </c>
      <c r="H1418" s="36"/>
      <c r="I1418" s="30">
        <f>IF(D1418="",0,IF(G1418=ФИО!$Q$8,0,SUM(р_дни!$J:$J))+SUMIFS(факт_операции!$L:$L,факт_операции!$D:$D,D1418,факт_операции!$I:$I,операции!$F$8)-SUMIFS(факт_операции!$L:$L,факт_операции!$D:$D,D1418,факт_операции!$I:$I,операции!$F$9)+SUMIFS(факт_операции!$L:$L,факт_операции!$D:$D,D1418,факт_операции!$I:$I,операции!$F$10)-SUMIFS(факт_операции!$L:$L,факт_операции!$D:$D,D1418,факт_операции!$I:$I,операции!$F$11))</f>
        <v>0</v>
      </c>
      <c r="J1418" s="48">
        <f>ROUND(IF(D1418="",0,IF(SUM(р_дни!$J:$J)=0,0,(SUMIFS(БЮДЖЕТ!$V:$V,БЮДЖЕТ!$P:$P,$D1418)*IF(G1418=ФИО!$Q$8,0,SUM(р_дни!$J:$J))+SUMIFS(факт_операции!$Q:$Q,факт_операции!$D:$D,$D1418)*1000)/SUM(р_дни!$J:$J)))/100,0)*100</f>
        <v>0</v>
      </c>
      <c r="K1418" s="48">
        <f>IF(D1418="",0,SUMIFS(факт_операции!$O:$O,факт_операции!$D:$D,D1418)-IF(SUMIFS(факт_операции!$Q:$Q,факт_операции!$D:$D,D1418)&lt;&gt;0,SUMIFS(факт_операции!$O:$O,факт_операции!$D:$D,D1418,факт_операции!$N:$N,операции!$H$11),0))</f>
        <v>0</v>
      </c>
      <c r="L1418" s="48">
        <f>IF(D1418="",0,SUMIFS(факт_операции!$T:$T,факт_операции!$D:$D,D1418))</f>
        <v>0</v>
      </c>
      <c r="M1418" s="86">
        <f t="shared" si="43"/>
        <v>0</v>
      </c>
      <c r="N1418" s="36"/>
      <c r="O1418" s="92"/>
      <c r="P1418" s="96"/>
    </row>
    <row r="1419" spans="1:16" x14ac:dyDescent="0.25">
      <c r="A1419" s="1"/>
      <c r="B1419" s="1"/>
      <c r="C1419" s="5">
        <f t="shared" si="44"/>
        <v>1409</v>
      </c>
      <c r="D1419" s="19" t="str">
        <f>IF(C1419&gt;MAX(БЮДЖЕТ!$C:$C),"",INDEX(БЮДЖЕТ!$P$11:$P$9415,C1419))</f>
        <v/>
      </c>
      <c r="E1419" s="22">
        <f>IF(D1419="",0,IF(COUNTIF(БЮДЖЕТ!$P:$P,D1419)=1,0,1))</f>
        <v>0</v>
      </c>
      <c r="F1419" s="19" t="str">
        <f>IF($D1419="","",INDEX(БЮДЖЕТ!$N:$N,SUMIFS(БЮДЖЕТ!$B:$B,БЮДЖЕТ!$P:$P,$D1419)))</f>
        <v/>
      </c>
      <c r="G1419" s="19" t="str">
        <f>IF($D1419="","",INDEX(БЮДЖЕТ!$X:$X,SUMIFS(БЮДЖЕТ!$B:$B,БЮДЖЕТ!$P:$P,$D1419)))</f>
        <v/>
      </c>
      <c r="H1419" s="36"/>
      <c r="I1419" s="30">
        <f>IF(D1419="",0,IF(G1419=ФИО!$Q$8,0,SUM(р_дни!$J:$J))+SUMIFS(факт_операции!$L:$L,факт_операции!$D:$D,D1419,факт_операции!$I:$I,операции!$F$8)-SUMIFS(факт_операции!$L:$L,факт_операции!$D:$D,D1419,факт_операции!$I:$I,операции!$F$9)+SUMIFS(факт_операции!$L:$L,факт_операции!$D:$D,D1419,факт_операции!$I:$I,операции!$F$10)-SUMIFS(факт_операции!$L:$L,факт_операции!$D:$D,D1419,факт_операции!$I:$I,операции!$F$11))</f>
        <v>0</v>
      </c>
      <c r="J1419" s="48">
        <f>ROUND(IF(D1419="",0,IF(SUM(р_дни!$J:$J)=0,0,(SUMIFS(БЮДЖЕТ!$V:$V,БЮДЖЕТ!$P:$P,$D1419)*IF(G1419=ФИО!$Q$8,0,SUM(р_дни!$J:$J))+SUMIFS(факт_операции!$Q:$Q,факт_операции!$D:$D,$D1419)*1000)/SUM(р_дни!$J:$J)))/100,0)*100</f>
        <v>0</v>
      </c>
      <c r="K1419" s="48">
        <f>IF(D1419="",0,SUMIFS(факт_операции!$O:$O,факт_операции!$D:$D,D1419)-IF(SUMIFS(факт_операции!$Q:$Q,факт_операции!$D:$D,D1419)&lt;&gt;0,SUMIFS(факт_операции!$O:$O,факт_операции!$D:$D,D1419,факт_операции!$N:$N,операции!$H$11),0))</f>
        <v>0</v>
      </c>
      <c r="L1419" s="48">
        <f>IF(D1419="",0,SUMIFS(факт_операции!$T:$T,факт_операции!$D:$D,D1419))</f>
        <v>0</v>
      </c>
      <c r="M1419" s="86">
        <f t="shared" si="43"/>
        <v>0</v>
      </c>
      <c r="N1419" s="36"/>
      <c r="O1419" s="92"/>
      <c r="P1419" s="96"/>
    </row>
    <row r="1420" spans="1:16" x14ac:dyDescent="0.25">
      <c r="A1420" s="1"/>
      <c r="B1420" s="1"/>
      <c r="C1420" s="5">
        <f t="shared" si="44"/>
        <v>1410</v>
      </c>
      <c r="D1420" s="19" t="str">
        <f>IF(C1420&gt;MAX(БЮДЖЕТ!$C:$C),"",INDEX(БЮДЖЕТ!$P$11:$P$9415,C1420))</f>
        <v/>
      </c>
      <c r="E1420" s="22">
        <f>IF(D1420="",0,IF(COUNTIF(БЮДЖЕТ!$P:$P,D1420)=1,0,1))</f>
        <v>0</v>
      </c>
      <c r="F1420" s="19" t="str">
        <f>IF($D1420="","",INDEX(БЮДЖЕТ!$N:$N,SUMIFS(БЮДЖЕТ!$B:$B,БЮДЖЕТ!$P:$P,$D1420)))</f>
        <v/>
      </c>
      <c r="G1420" s="19" t="str">
        <f>IF($D1420="","",INDEX(БЮДЖЕТ!$X:$X,SUMIFS(БЮДЖЕТ!$B:$B,БЮДЖЕТ!$P:$P,$D1420)))</f>
        <v/>
      </c>
      <c r="H1420" s="36"/>
      <c r="I1420" s="30">
        <f>IF(D1420="",0,IF(G1420=ФИО!$Q$8,0,SUM(р_дни!$J:$J))+SUMIFS(факт_операции!$L:$L,факт_операции!$D:$D,D1420,факт_операции!$I:$I,операции!$F$8)-SUMIFS(факт_операции!$L:$L,факт_операции!$D:$D,D1420,факт_операции!$I:$I,операции!$F$9)+SUMIFS(факт_операции!$L:$L,факт_операции!$D:$D,D1420,факт_операции!$I:$I,операции!$F$10)-SUMIFS(факт_операции!$L:$L,факт_операции!$D:$D,D1420,факт_операции!$I:$I,операции!$F$11))</f>
        <v>0</v>
      </c>
      <c r="J1420" s="48">
        <f>ROUND(IF(D1420="",0,IF(SUM(р_дни!$J:$J)=0,0,(SUMIFS(БЮДЖЕТ!$V:$V,БЮДЖЕТ!$P:$P,$D1420)*IF(G1420=ФИО!$Q$8,0,SUM(р_дни!$J:$J))+SUMIFS(факт_операции!$Q:$Q,факт_операции!$D:$D,$D1420)*1000)/SUM(р_дни!$J:$J)))/100,0)*100</f>
        <v>0</v>
      </c>
      <c r="K1420" s="48">
        <f>IF(D1420="",0,SUMIFS(факт_операции!$O:$O,факт_операции!$D:$D,D1420)-IF(SUMIFS(факт_операции!$Q:$Q,факт_операции!$D:$D,D1420)&lt;&gt;0,SUMIFS(факт_операции!$O:$O,факт_операции!$D:$D,D1420,факт_операции!$N:$N,операции!$H$11),0))</f>
        <v>0</v>
      </c>
      <c r="L1420" s="48">
        <f>IF(D1420="",0,SUMIFS(факт_операции!$T:$T,факт_операции!$D:$D,D1420))</f>
        <v>0</v>
      </c>
      <c r="M1420" s="86">
        <f t="shared" ref="M1420:M1478" si="45">IF(D1420="",0,J1420-K1420-L1420)</f>
        <v>0</v>
      </c>
      <c r="N1420" s="36"/>
      <c r="O1420" s="92"/>
      <c r="P1420" s="96"/>
    </row>
    <row r="1421" spans="1:16" x14ac:dyDescent="0.25">
      <c r="A1421" s="1"/>
      <c r="B1421" s="1"/>
      <c r="C1421" s="5">
        <f t="shared" ref="C1421:C1484" si="46">C1420+1</f>
        <v>1411</v>
      </c>
      <c r="D1421" s="19" t="str">
        <f>IF(C1421&gt;MAX(БЮДЖЕТ!$C:$C),"",INDEX(БЮДЖЕТ!$P$11:$P$9415,C1421))</f>
        <v/>
      </c>
      <c r="E1421" s="22">
        <f>IF(D1421="",0,IF(COUNTIF(БЮДЖЕТ!$P:$P,D1421)=1,0,1))</f>
        <v>0</v>
      </c>
      <c r="F1421" s="19" t="str">
        <f>IF($D1421="","",INDEX(БЮДЖЕТ!$N:$N,SUMIFS(БЮДЖЕТ!$B:$B,БЮДЖЕТ!$P:$P,$D1421)))</f>
        <v/>
      </c>
      <c r="G1421" s="19" t="str">
        <f>IF($D1421="","",INDEX(БЮДЖЕТ!$X:$X,SUMIFS(БЮДЖЕТ!$B:$B,БЮДЖЕТ!$P:$P,$D1421)))</f>
        <v/>
      </c>
      <c r="H1421" s="36"/>
      <c r="I1421" s="30">
        <f>IF(D1421="",0,IF(G1421=ФИО!$Q$8,0,SUM(р_дни!$J:$J))+SUMIFS(факт_операции!$L:$L,факт_операции!$D:$D,D1421,факт_операции!$I:$I,операции!$F$8)-SUMIFS(факт_операции!$L:$L,факт_операции!$D:$D,D1421,факт_операции!$I:$I,операции!$F$9)+SUMIFS(факт_операции!$L:$L,факт_операции!$D:$D,D1421,факт_операции!$I:$I,операции!$F$10)-SUMIFS(факт_операции!$L:$L,факт_операции!$D:$D,D1421,факт_операции!$I:$I,операции!$F$11))</f>
        <v>0</v>
      </c>
      <c r="J1421" s="48">
        <f>ROUND(IF(D1421="",0,IF(SUM(р_дни!$J:$J)=0,0,(SUMIFS(БЮДЖЕТ!$V:$V,БЮДЖЕТ!$P:$P,$D1421)*IF(G1421=ФИО!$Q$8,0,SUM(р_дни!$J:$J))+SUMIFS(факт_операции!$Q:$Q,факт_операции!$D:$D,$D1421)*1000)/SUM(р_дни!$J:$J)))/100,0)*100</f>
        <v>0</v>
      </c>
      <c r="K1421" s="48">
        <f>IF(D1421="",0,SUMIFS(факт_операции!$O:$O,факт_операции!$D:$D,D1421)-IF(SUMIFS(факт_операции!$Q:$Q,факт_операции!$D:$D,D1421)&lt;&gt;0,SUMIFS(факт_операции!$O:$O,факт_операции!$D:$D,D1421,факт_операции!$N:$N,операции!$H$11),0))</f>
        <v>0</v>
      </c>
      <c r="L1421" s="48">
        <f>IF(D1421="",0,SUMIFS(факт_операции!$T:$T,факт_операции!$D:$D,D1421))</f>
        <v>0</v>
      </c>
      <c r="M1421" s="86">
        <f t="shared" si="45"/>
        <v>0</v>
      </c>
      <c r="N1421" s="36"/>
      <c r="O1421" s="92"/>
      <c r="P1421" s="96"/>
    </row>
    <row r="1422" spans="1:16" x14ac:dyDescent="0.25">
      <c r="A1422" s="1"/>
      <c r="B1422" s="1"/>
      <c r="C1422" s="5">
        <f t="shared" si="46"/>
        <v>1412</v>
      </c>
      <c r="D1422" s="19" t="str">
        <f>IF(C1422&gt;MAX(БЮДЖЕТ!$C:$C),"",INDEX(БЮДЖЕТ!$P$11:$P$9415,C1422))</f>
        <v/>
      </c>
      <c r="E1422" s="22">
        <f>IF(D1422="",0,IF(COUNTIF(БЮДЖЕТ!$P:$P,D1422)=1,0,1))</f>
        <v>0</v>
      </c>
      <c r="F1422" s="19" t="str">
        <f>IF($D1422="","",INDEX(БЮДЖЕТ!$N:$N,SUMIFS(БЮДЖЕТ!$B:$B,БЮДЖЕТ!$P:$P,$D1422)))</f>
        <v/>
      </c>
      <c r="G1422" s="19" t="str">
        <f>IF($D1422="","",INDEX(БЮДЖЕТ!$X:$X,SUMIFS(БЮДЖЕТ!$B:$B,БЮДЖЕТ!$P:$P,$D1422)))</f>
        <v/>
      </c>
      <c r="H1422" s="36"/>
      <c r="I1422" s="30">
        <f>IF(D1422="",0,IF(G1422=ФИО!$Q$8,0,SUM(р_дни!$J:$J))+SUMIFS(факт_операции!$L:$L,факт_операции!$D:$D,D1422,факт_операции!$I:$I,операции!$F$8)-SUMIFS(факт_операции!$L:$L,факт_операции!$D:$D,D1422,факт_операции!$I:$I,операции!$F$9)+SUMIFS(факт_операции!$L:$L,факт_операции!$D:$D,D1422,факт_операции!$I:$I,операции!$F$10)-SUMIFS(факт_операции!$L:$L,факт_операции!$D:$D,D1422,факт_операции!$I:$I,операции!$F$11))</f>
        <v>0</v>
      </c>
      <c r="J1422" s="48">
        <f>ROUND(IF(D1422="",0,IF(SUM(р_дни!$J:$J)=0,0,(SUMIFS(БЮДЖЕТ!$V:$V,БЮДЖЕТ!$P:$P,$D1422)*IF(G1422=ФИО!$Q$8,0,SUM(р_дни!$J:$J))+SUMIFS(факт_операции!$Q:$Q,факт_операции!$D:$D,$D1422)*1000)/SUM(р_дни!$J:$J)))/100,0)*100</f>
        <v>0</v>
      </c>
      <c r="K1422" s="48">
        <f>IF(D1422="",0,SUMIFS(факт_операции!$O:$O,факт_операции!$D:$D,D1422)-IF(SUMIFS(факт_операции!$Q:$Q,факт_операции!$D:$D,D1422)&lt;&gt;0,SUMIFS(факт_операции!$O:$O,факт_операции!$D:$D,D1422,факт_операции!$N:$N,операции!$H$11),0))</f>
        <v>0</v>
      </c>
      <c r="L1422" s="48">
        <f>IF(D1422="",0,SUMIFS(факт_операции!$T:$T,факт_операции!$D:$D,D1422))</f>
        <v>0</v>
      </c>
      <c r="M1422" s="86">
        <f t="shared" si="45"/>
        <v>0</v>
      </c>
      <c r="N1422" s="36"/>
      <c r="O1422" s="92"/>
      <c r="P1422" s="96"/>
    </row>
    <row r="1423" spans="1:16" x14ac:dyDescent="0.25">
      <c r="A1423" s="1"/>
      <c r="B1423" s="1"/>
      <c r="C1423" s="5">
        <f t="shared" si="46"/>
        <v>1413</v>
      </c>
      <c r="D1423" s="19" t="str">
        <f>IF(C1423&gt;MAX(БЮДЖЕТ!$C:$C),"",INDEX(БЮДЖЕТ!$P$11:$P$9415,C1423))</f>
        <v/>
      </c>
      <c r="E1423" s="22">
        <f>IF(D1423="",0,IF(COUNTIF(БЮДЖЕТ!$P:$P,D1423)=1,0,1))</f>
        <v>0</v>
      </c>
      <c r="F1423" s="19" t="str">
        <f>IF($D1423="","",INDEX(БЮДЖЕТ!$N:$N,SUMIFS(БЮДЖЕТ!$B:$B,БЮДЖЕТ!$P:$P,$D1423)))</f>
        <v/>
      </c>
      <c r="G1423" s="19" t="str">
        <f>IF($D1423="","",INDEX(БЮДЖЕТ!$X:$X,SUMIFS(БЮДЖЕТ!$B:$B,БЮДЖЕТ!$P:$P,$D1423)))</f>
        <v/>
      </c>
      <c r="H1423" s="36"/>
      <c r="I1423" s="30">
        <f>IF(D1423="",0,IF(G1423=ФИО!$Q$8,0,SUM(р_дни!$J:$J))+SUMIFS(факт_операции!$L:$L,факт_операции!$D:$D,D1423,факт_операции!$I:$I,операции!$F$8)-SUMIFS(факт_операции!$L:$L,факт_операции!$D:$D,D1423,факт_операции!$I:$I,операции!$F$9)+SUMIFS(факт_операции!$L:$L,факт_операции!$D:$D,D1423,факт_операции!$I:$I,операции!$F$10)-SUMIFS(факт_операции!$L:$L,факт_операции!$D:$D,D1423,факт_операции!$I:$I,операции!$F$11))</f>
        <v>0</v>
      </c>
      <c r="J1423" s="48">
        <f>ROUND(IF(D1423="",0,IF(SUM(р_дни!$J:$J)=0,0,(SUMIFS(БЮДЖЕТ!$V:$V,БЮДЖЕТ!$P:$P,$D1423)*IF(G1423=ФИО!$Q$8,0,SUM(р_дни!$J:$J))+SUMIFS(факт_операции!$Q:$Q,факт_операции!$D:$D,$D1423)*1000)/SUM(р_дни!$J:$J)))/100,0)*100</f>
        <v>0</v>
      </c>
      <c r="K1423" s="48">
        <f>IF(D1423="",0,SUMIFS(факт_операции!$O:$O,факт_операции!$D:$D,D1423)-IF(SUMIFS(факт_операции!$Q:$Q,факт_операции!$D:$D,D1423)&lt;&gt;0,SUMIFS(факт_операции!$O:$O,факт_операции!$D:$D,D1423,факт_операции!$N:$N,операции!$H$11),0))</f>
        <v>0</v>
      </c>
      <c r="L1423" s="48">
        <f>IF(D1423="",0,SUMIFS(факт_операции!$T:$T,факт_операции!$D:$D,D1423))</f>
        <v>0</v>
      </c>
      <c r="M1423" s="86">
        <f t="shared" si="45"/>
        <v>0</v>
      </c>
      <c r="N1423" s="36"/>
      <c r="O1423" s="92"/>
      <c r="P1423" s="96"/>
    </row>
    <row r="1424" spans="1:16" x14ac:dyDescent="0.25">
      <c r="A1424" s="1"/>
      <c r="B1424" s="1"/>
      <c r="C1424" s="5">
        <f t="shared" si="46"/>
        <v>1414</v>
      </c>
      <c r="D1424" s="19" t="str">
        <f>IF(C1424&gt;MAX(БЮДЖЕТ!$C:$C),"",INDEX(БЮДЖЕТ!$P$11:$P$9415,C1424))</f>
        <v/>
      </c>
      <c r="E1424" s="22">
        <f>IF(D1424="",0,IF(COUNTIF(БЮДЖЕТ!$P:$P,D1424)=1,0,1))</f>
        <v>0</v>
      </c>
      <c r="F1424" s="19" t="str">
        <f>IF($D1424="","",INDEX(БЮДЖЕТ!$N:$N,SUMIFS(БЮДЖЕТ!$B:$B,БЮДЖЕТ!$P:$P,$D1424)))</f>
        <v/>
      </c>
      <c r="G1424" s="19" t="str">
        <f>IF($D1424="","",INDEX(БЮДЖЕТ!$X:$X,SUMIFS(БЮДЖЕТ!$B:$B,БЮДЖЕТ!$P:$P,$D1424)))</f>
        <v/>
      </c>
      <c r="H1424" s="36"/>
      <c r="I1424" s="30">
        <f>IF(D1424="",0,IF(G1424=ФИО!$Q$8,0,SUM(р_дни!$J:$J))+SUMIFS(факт_операции!$L:$L,факт_операции!$D:$D,D1424,факт_операции!$I:$I,операции!$F$8)-SUMIFS(факт_операции!$L:$L,факт_операции!$D:$D,D1424,факт_операции!$I:$I,операции!$F$9)+SUMIFS(факт_операции!$L:$L,факт_операции!$D:$D,D1424,факт_операции!$I:$I,операции!$F$10)-SUMIFS(факт_операции!$L:$L,факт_операции!$D:$D,D1424,факт_операции!$I:$I,операции!$F$11))</f>
        <v>0</v>
      </c>
      <c r="J1424" s="48">
        <f>ROUND(IF(D1424="",0,IF(SUM(р_дни!$J:$J)=0,0,(SUMIFS(БЮДЖЕТ!$V:$V,БЮДЖЕТ!$P:$P,$D1424)*IF(G1424=ФИО!$Q$8,0,SUM(р_дни!$J:$J))+SUMIFS(факт_операции!$Q:$Q,факт_операции!$D:$D,$D1424)*1000)/SUM(р_дни!$J:$J)))/100,0)*100</f>
        <v>0</v>
      </c>
      <c r="K1424" s="48">
        <f>IF(D1424="",0,SUMIFS(факт_операции!$O:$O,факт_операции!$D:$D,D1424)-IF(SUMIFS(факт_операции!$Q:$Q,факт_операции!$D:$D,D1424)&lt;&gt;0,SUMIFS(факт_операции!$O:$O,факт_операции!$D:$D,D1424,факт_операции!$N:$N,операции!$H$11),0))</f>
        <v>0</v>
      </c>
      <c r="L1424" s="48">
        <f>IF(D1424="",0,SUMIFS(факт_операции!$T:$T,факт_операции!$D:$D,D1424))</f>
        <v>0</v>
      </c>
      <c r="M1424" s="86">
        <f t="shared" si="45"/>
        <v>0</v>
      </c>
      <c r="N1424" s="36"/>
      <c r="O1424" s="92"/>
      <c r="P1424" s="96"/>
    </row>
    <row r="1425" spans="1:16" x14ac:dyDescent="0.25">
      <c r="A1425" s="1"/>
      <c r="B1425" s="1"/>
      <c r="C1425" s="5">
        <f t="shared" si="46"/>
        <v>1415</v>
      </c>
      <c r="D1425" s="19" t="str">
        <f>IF(C1425&gt;MAX(БЮДЖЕТ!$C:$C),"",INDEX(БЮДЖЕТ!$P$11:$P$9415,C1425))</f>
        <v/>
      </c>
      <c r="E1425" s="22">
        <f>IF(D1425="",0,IF(COUNTIF(БЮДЖЕТ!$P:$P,D1425)=1,0,1))</f>
        <v>0</v>
      </c>
      <c r="F1425" s="19" t="str">
        <f>IF($D1425="","",INDEX(БЮДЖЕТ!$N:$N,SUMIFS(БЮДЖЕТ!$B:$B,БЮДЖЕТ!$P:$P,$D1425)))</f>
        <v/>
      </c>
      <c r="G1425" s="19" t="str">
        <f>IF($D1425="","",INDEX(БЮДЖЕТ!$X:$X,SUMIFS(БЮДЖЕТ!$B:$B,БЮДЖЕТ!$P:$P,$D1425)))</f>
        <v/>
      </c>
      <c r="H1425" s="36"/>
      <c r="I1425" s="30">
        <f>IF(D1425="",0,IF(G1425=ФИО!$Q$8,0,SUM(р_дни!$J:$J))+SUMIFS(факт_операции!$L:$L,факт_операции!$D:$D,D1425,факт_операции!$I:$I,операции!$F$8)-SUMIFS(факт_операции!$L:$L,факт_операции!$D:$D,D1425,факт_операции!$I:$I,операции!$F$9)+SUMIFS(факт_операции!$L:$L,факт_операции!$D:$D,D1425,факт_операции!$I:$I,операции!$F$10)-SUMIFS(факт_операции!$L:$L,факт_операции!$D:$D,D1425,факт_операции!$I:$I,операции!$F$11))</f>
        <v>0</v>
      </c>
      <c r="J1425" s="48">
        <f>ROUND(IF(D1425="",0,IF(SUM(р_дни!$J:$J)=0,0,(SUMIFS(БЮДЖЕТ!$V:$V,БЮДЖЕТ!$P:$P,$D1425)*IF(G1425=ФИО!$Q$8,0,SUM(р_дни!$J:$J))+SUMIFS(факт_операции!$Q:$Q,факт_операции!$D:$D,$D1425)*1000)/SUM(р_дни!$J:$J)))/100,0)*100</f>
        <v>0</v>
      </c>
      <c r="K1425" s="48">
        <f>IF(D1425="",0,SUMIFS(факт_операции!$O:$O,факт_операции!$D:$D,D1425)-IF(SUMIFS(факт_операции!$Q:$Q,факт_операции!$D:$D,D1425)&lt;&gt;0,SUMIFS(факт_операции!$O:$O,факт_операции!$D:$D,D1425,факт_операции!$N:$N,операции!$H$11),0))</f>
        <v>0</v>
      </c>
      <c r="L1425" s="48">
        <f>IF(D1425="",0,SUMIFS(факт_операции!$T:$T,факт_операции!$D:$D,D1425))</f>
        <v>0</v>
      </c>
      <c r="M1425" s="86">
        <f t="shared" si="45"/>
        <v>0</v>
      </c>
      <c r="N1425" s="36"/>
      <c r="O1425" s="92"/>
      <c r="P1425" s="96"/>
    </row>
    <row r="1426" spans="1:16" x14ac:dyDescent="0.25">
      <c r="A1426" s="1"/>
      <c r="B1426" s="1"/>
      <c r="C1426" s="5">
        <f t="shared" si="46"/>
        <v>1416</v>
      </c>
      <c r="D1426" s="19" t="str">
        <f>IF(C1426&gt;MAX(БЮДЖЕТ!$C:$C),"",INDEX(БЮДЖЕТ!$P$11:$P$9415,C1426))</f>
        <v/>
      </c>
      <c r="E1426" s="22">
        <f>IF(D1426="",0,IF(COUNTIF(БЮДЖЕТ!$P:$P,D1426)=1,0,1))</f>
        <v>0</v>
      </c>
      <c r="F1426" s="19" t="str">
        <f>IF($D1426="","",INDEX(БЮДЖЕТ!$N:$N,SUMIFS(БЮДЖЕТ!$B:$B,БЮДЖЕТ!$P:$P,$D1426)))</f>
        <v/>
      </c>
      <c r="G1426" s="19" t="str">
        <f>IF($D1426="","",INDEX(БЮДЖЕТ!$X:$X,SUMIFS(БЮДЖЕТ!$B:$B,БЮДЖЕТ!$P:$P,$D1426)))</f>
        <v/>
      </c>
      <c r="H1426" s="36"/>
      <c r="I1426" s="30">
        <f>IF(D1426="",0,IF(G1426=ФИО!$Q$8,0,SUM(р_дни!$J:$J))+SUMIFS(факт_операции!$L:$L,факт_операции!$D:$D,D1426,факт_операции!$I:$I,операции!$F$8)-SUMIFS(факт_операции!$L:$L,факт_операции!$D:$D,D1426,факт_операции!$I:$I,операции!$F$9)+SUMIFS(факт_операции!$L:$L,факт_операции!$D:$D,D1426,факт_операции!$I:$I,операции!$F$10)-SUMIFS(факт_операции!$L:$L,факт_операции!$D:$D,D1426,факт_операции!$I:$I,операции!$F$11))</f>
        <v>0</v>
      </c>
      <c r="J1426" s="48">
        <f>ROUND(IF(D1426="",0,IF(SUM(р_дни!$J:$J)=0,0,(SUMIFS(БЮДЖЕТ!$V:$V,БЮДЖЕТ!$P:$P,$D1426)*IF(G1426=ФИО!$Q$8,0,SUM(р_дни!$J:$J))+SUMIFS(факт_операции!$Q:$Q,факт_операции!$D:$D,$D1426)*1000)/SUM(р_дни!$J:$J)))/100,0)*100</f>
        <v>0</v>
      </c>
      <c r="K1426" s="48">
        <f>IF(D1426="",0,SUMIFS(факт_операции!$O:$O,факт_операции!$D:$D,D1426)-IF(SUMIFS(факт_операции!$Q:$Q,факт_операции!$D:$D,D1426)&lt;&gt;0,SUMIFS(факт_операции!$O:$O,факт_операции!$D:$D,D1426,факт_операции!$N:$N,операции!$H$11),0))</f>
        <v>0</v>
      </c>
      <c r="L1426" s="48">
        <f>IF(D1426="",0,SUMIFS(факт_операции!$T:$T,факт_операции!$D:$D,D1426))</f>
        <v>0</v>
      </c>
      <c r="M1426" s="86">
        <f t="shared" si="45"/>
        <v>0</v>
      </c>
      <c r="N1426" s="36"/>
      <c r="O1426" s="92"/>
      <c r="P1426" s="96"/>
    </row>
    <row r="1427" spans="1:16" x14ac:dyDescent="0.25">
      <c r="A1427" s="1"/>
      <c r="B1427" s="1"/>
      <c r="C1427" s="5">
        <f t="shared" si="46"/>
        <v>1417</v>
      </c>
      <c r="D1427" s="19" t="str">
        <f>IF(C1427&gt;MAX(БЮДЖЕТ!$C:$C),"",INDEX(БЮДЖЕТ!$P$11:$P$9415,C1427))</f>
        <v/>
      </c>
      <c r="E1427" s="22">
        <f>IF(D1427="",0,IF(COUNTIF(БЮДЖЕТ!$P:$P,D1427)=1,0,1))</f>
        <v>0</v>
      </c>
      <c r="F1427" s="19" t="str">
        <f>IF($D1427="","",INDEX(БЮДЖЕТ!$N:$N,SUMIFS(БЮДЖЕТ!$B:$B,БЮДЖЕТ!$P:$P,$D1427)))</f>
        <v/>
      </c>
      <c r="G1427" s="19" t="str">
        <f>IF($D1427="","",INDEX(БЮДЖЕТ!$X:$X,SUMIFS(БЮДЖЕТ!$B:$B,БЮДЖЕТ!$P:$P,$D1427)))</f>
        <v/>
      </c>
      <c r="H1427" s="36"/>
      <c r="I1427" s="30">
        <f>IF(D1427="",0,IF(G1427=ФИО!$Q$8,0,SUM(р_дни!$J:$J))+SUMIFS(факт_операции!$L:$L,факт_операции!$D:$D,D1427,факт_операции!$I:$I,операции!$F$8)-SUMIFS(факт_операции!$L:$L,факт_операции!$D:$D,D1427,факт_операции!$I:$I,операции!$F$9)+SUMIFS(факт_операции!$L:$L,факт_операции!$D:$D,D1427,факт_операции!$I:$I,операции!$F$10)-SUMIFS(факт_операции!$L:$L,факт_операции!$D:$D,D1427,факт_операции!$I:$I,операции!$F$11))</f>
        <v>0</v>
      </c>
      <c r="J1427" s="48">
        <f>ROUND(IF(D1427="",0,IF(SUM(р_дни!$J:$J)=0,0,(SUMIFS(БЮДЖЕТ!$V:$V,БЮДЖЕТ!$P:$P,$D1427)*IF(G1427=ФИО!$Q$8,0,SUM(р_дни!$J:$J))+SUMIFS(факт_операции!$Q:$Q,факт_операции!$D:$D,$D1427)*1000)/SUM(р_дни!$J:$J)))/100,0)*100</f>
        <v>0</v>
      </c>
      <c r="K1427" s="48">
        <f>IF(D1427="",0,SUMIFS(факт_операции!$O:$O,факт_операции!$D:$D,D1427)-IF(SUMIFS(факт_операции!$Q:$Q,факт_операции!$D:$D,D1427)&lt;&gt;0,SUMIFS(факт_операции!$O:$O,факт_операции!$D:$D,D1427,факт_операции!$N:$N,операции!$H$11),0))</f>
        <v>0</v>
      </c>
      <c r="L1427" s="48">
        <f>IF(D1427="",0,SUMIFS(факт_операции!$T:$T,факт_операции!$D:$D,D1427))</f>
        <v>0</v>
      </c>
      <c r="M1427" s="86">
        <f t="shared" si="45"/>
        <v>0</v>
      </c>
      <c r="N1427" s="36"/>
      <c r="O1427" s="92"/>
      <c r="P1427" s="96"/>
    </row>
    <row r="1428" spans="1:16" x14ac:dyDescent="0.25">
      <c r="A1428" s="1"/>
      <c r="B1428" s="1"/>
      <c r="C1428" s="5">
        <f t="shared" si="46"/>
        <v>1418</v>
      </c>
      <c r="D1428" s="19" t="str">
        <f>IF(C1428&gt;MAX(БЮДЖЕТ!$C:$C),"",INDEX(БЮДЖЕТ!$P$11:$P$9415,C1428))</f>
        <v/>
      </c>
      <c r="E1428" s="22">
        <f>IF(D1428="",0,IF(COUNTIF(БЮДЖЕТ!$P:$P,D1428)=1,0,1))</f>
        <v>0</v>
      </c>
      <c r="F1428" s="19" t="str">
        <f>IF($D1428="","",INDEX(БЮДЖЕТ!$N:$N,SUMIFS(БЮДЖЕТ!$B:$B,БЮДЖЕТ!$P:$P,$D1428)))</f>
        <v/>
      </c>
      <c r="G1428" s="19" t="str">
        <f>IF($D1428="","",INDEX(БЮДЖЕТ!$X:$X,SUMIFS(БЮДЖЕТ!$B:$B,БЮДЖЕТ!$P:$P,$D1428)))</f>
        <v/>
      </c>
      <c r="H1428" s="36"/>
      <c r="I1428" s="30">
        <f>IF(D1428="",0,IF(G1428=ФИО!$Q$8,0,SUM(р_дни!$J:$J))+SUMIFS(факт_операции!$L:$L,факт_операции!$D:$D,D1428,факт_операции!$I:$I,операции!$F$8)-SUMIFS(факт_операции!$L:$L,факт_операции!$D:$D,D1428,факт_операции!$I:$I,операции!$F$9)+SUMIFS(факт_операции!$L:$L,факт_операции!$D:$D,D1428,факт_операции!$I:$I,операции!$F$10)-SUMIFS(факт_операции!$L:$L,факт_операции!$D:$D,D1428,факт_операции!$I:$I,операции!$F$11))</f>
        <v>0</v>
      </c>
      <c r="J1428" s="48">
        <f>ROUND(IF(D1428="",0,IF(SUM(р_дни!$J:$J)=0,0,(SUMIFS(БЮДЖЕТ!$V:$V,БЮДЖЕТ!$P:$P,$D1428)*IF(G1428=ФИО!$Q$8,0,SUM(р_дни!$J:$J))+SUMIFS(факт_операции!$Q:$Q,факт_операции!$D:$D,$D1428)*1000)/SUM(р_дни!$J:$J)))/100,0)*100</f>
        <v>0</v>
      </c>
      <c r="K1428" s="48">
        <f>IF(D1428="",0,SUMIFS(факт_операции!$O:$O,факт_операции!$D:$D,D1428)-IF(SUMIFS(факт_операции!$Q:$Q,факт_операции!$D:$D,D1428)&lt;&gt;0,SUMIFS(факт_операции!$O:$O,факт_операции!$D:$D,D1428,факт_операции!$N:$N,операции!$H$11),0))</f>
        <v>0</v>
      </c>
      <c r="L1428" s="48">
        <f>IF(D1428="",0,SUMIFS(факт_операции!$T:$T,факт_операции!$D:$D,D1428))</f>
        <v>0</v>
      </c>
      <c r="M1428" s="86">
        <f t="shared" si="45"/>
        <v>0</v>
      </c>
      <c r="N1428" s="36"/>
      <c r="O1428" s="92"/>
      <c r="P1428" s="96"/>
    </row>
    <row r="1429" spans="1:16" x14ac:dyDescent="0.25">
      <c r="A1429" s="1"/>
      <c r="B1429" s="1"/>
      <c r="C1429" s="5">
        <f t="shared" si="46"/>
        <v>1419</v>
      </c>
      <c r="D1429" s="19" t="str">
        <f>IF(C1429&gt;MAX(БЮДЖЕТ!$C:$C),"",INDEX(БЮДЖЕТ!$P$11:$P$9415,C1429))</f>
        <v/>
      </c>
      <c r="E1429" s="22">
        <f>IF(D1429="",0,IF(COUNTIF(БЮДЖЕТ!$P:$P,D1429)=1,0,1))</f>
        <v>0</v>
      </c>
      <c r="F1429" s="19" t="str">
        <f>IF($D1429="","",INDEX(БЮДЖЕТ!$N:$N,SUMIFS(БЮДЖЕТ!$B:$B,БЮДЖЕТ!$P:$P,$D1429)))</f>
        <v/>
      </c>
      <c r="G1429" s="19" t="str">
        <f>IF($D1429="","",INDEX(БЮДЖЕТ!$X:$X,SUMIFS(БЮДЖЕТ!$B:$B,БЮДЖЕТ!$P:$P,$D1429)))</f>
        <v/>
      </c>
      <c r="H1429" s="36"/>
      <c r="I1429" s="30">
        <f>IF(D1429="",0,IF(G1429=ФИО!$Q$8,0,SUM(р_дни!$J:$J))+SUMIFS(факт_операции!$L:$L,факт_операции!$D:$D,D1429,факт_операции!$I:$I,операции!$F$8)-SUMIFS(факт_операции!$L:$L,факт_операции!$D:$D,D1429,факт_операции!$I:$I,операции!$F$9)+SUMIFS(факт_операции!$L:$L,факт_операции!$D:$D,D1429,факт_операции!$I:$I,операции!$F$10)-SUMIFS(факт_операции!$L:$L,факт_операции!$D:$D,D1429,факт_операции!$I:$I,операции!$F$11))</f>
        <v>0</v>
      </c>
      <c r="J1429" s="48">
        <f>ROUND(IF(D1429="",0,IF(SUM(р_дни!$J:$J)=0,0,(SUMIFS(БЮДЖЕТ!$V:$V,БЮДЖЕТ!$P:$P,$D1429)*IF(G1429=ФИО!$Q$8,0,SUM(р_дни!$J:$J))+SUMIFS(факт_операции!$Q:$Q,факт_операции!$D:$D,$D1429)*1000)/SUM(р_дни!$J:$J)))/100,0)*100</f>
        <v>0</v>
      </c>
      <c r="K1429" s="48">
        <f>IF(D1429="",0,SUMIFS(факт_операции!$O:$O,факт_операции!$D:$D,D1429)-IF(SUMIFS(факт_операции!$Q:$Q,факт_операции!$D:$D,D1429)&lt;&gt;0,SUMIFS(факт_операции!$O:$O,факт_операции!$D:$D,D1429,факт_операции!$N:$N,операции!$H$11),0))</f>
        <v>0</v>
      </c>
      <c r="L1429" s="48">
        <f>IF(D1429="",0,SUMIFS(факт_операции!$T:$T,факт_операции!$D:$D,D1429))</f>
        <v>0</v>
      </c>
      <c r="M1429" s="86">
        <f t="shared" si="45"/>
        <v>0</v>
      </c>
      <c r="N1429" s="36"/>
      <c r="O1429" s="92"/>
      <c r="P1429" s="96"/>
    </row>
    <row r="1430" spans="1:16" x14ac:dyDescent="0.25">
      <c r="A1430" s="1"/>
      <c r="B1430" s="1"/>
      <c r="C1430" s="5">
        <f t="shared" si="46"/>
        <v>1420</v>
      </c>
      <c r="D1430" s="19" t="str">
        <f>IF(C1430&gt;MAX(БЮДЖЕТ!$C:$C),"",INDEX(БЮДЖЕТ!$P$11:$P$9415,C1430))</f>
        <v/>
      </c>
      <c r="E1430" s="22">
        <f>IF(D1430="",0,IF(COUNTIF(БЮДЖЕТ!$P:$P,D1430)=1,0,1))</f>
        <v>0</v>
      </c>
      <c r="F1430" s="19" t="str">
        <f>IF($D1430="","",INDEX(БЮДЖЕТ!$N:$N,SUMIFS(БЮДЖЕТ!$B:$B,БЮДЖЕТ!$P:$P,$D1430)))</f>
        <v/>
      </c>
      <c r="G1430" s="19" t="str">
        <f>IF($D1430="","",INDEX(БЮДЖЕТ!$X:$X,SUMIFS(БЮДЖЕТ!$B:$B,БЮДЖЕТ!$P:$P,$D1430)))</f>
        <v/>
      </c>
      <c r="H1430" s="36"/>
      <c r="I1430" s="30">
        <f>IF(D1430="",0,IF(G1430=ФИО!$Q$8,0,SUM(р_дни!$J:$J))+SUMIFS(факт_операции!$L:$L,факт_операции!$D:$D,D1430,факт_операции!$I:$I,операции!$F$8)-SUMIFS(факт_операции!$L:$L,факт_операции!$D:$D,D1430,факт_операции!$I:$I,операции!$F$9)+SUMIFS(факт_операции!$L:$L,факт_операции!$D:$D,D1430,факт_операции!$I:$I,операции!$F$10)-SUMIFS(факт_операции!$L:$L,факт_операции!$D:$D,D1430,факт_операции!$I:$I,операции!$F$11))</f>
        <v>0</v>
      </c>
      <c r="J1430" s="48">
        <f>ROUND(IF(D1430="",0,IF(SUM(р_дни!$J:$J)=0,0,(SUMIFS(БЮДЖЕТ!$V:$V,БЮДЖЕТ!$P:$P,$D1430)*IF(G1430=ФИО!$Q$8,0,SUM(р_дни!$J:$J))+SUMIFS(факт_операции!$Q:$Q,факт_операции!$D:$D,$D1430)*1000)/SUM(р_дни!$J:$J)))/100,0)*100</f>
        <v>0</v>
      </c>
      <c r="K1430" s="48">
        <f>IF(D1430="",0,SUMIFS(факт_операции!$O:$O,факт_операции!$D:$D,D1430)-IF(SUMIFS(факт_операции!$Q:$Q,факт_операции!$D:$D,D1430)&lt;&gt;0,SUMIFS(факт_операции!$O:$O,факт_операции!$D:$D,D1430,факт_операции!$N:$N,операции!$H$11),0))</f>
        <v>0</v>
      </c>
      <c r="L1430" s="48">
        <f>IF(D1430="",0,SUMIFS(факт_операции!$T:$T,факт_операции!$D:$D,D1430))</f>
        <v>0</v>
      </c>
      <c r="M1430" s="86">
        <f t="shared" si="45"/>
        <v>0</v>
      </c>
      <c r="N1430" s="36"/>
      <c r="O1430" s="92"/>
      <c r="P1430" s="96"/>
    </row>
    <row r="1431" spans="1:16" x14ac:dyDescent="0.25">
      <c r="A1431" s="1"/>
      <c r="B1431" s="1"/>
      <c r="C1431" s="5">
        <f t="shared" si="46"/>
        <v>1421</v>
      </c>
      <c r="D1431" s="19" t="str">
        <f>IF(C1431&gt;MAX(БЮДЖЕТ!$C:$C),"",INDEX(БЮДЖЕТ!$P$11:$P$9415,C1431))</f>
        <v/>
      </c>
      <c r="E1431" s="22">
        <f>IF(D1431="",0,IF(COUNTIF(БЮДЖЕТ!$P:$P,D1431)=1,0,1))</f>
        <v>0</v>
      </c>
      <c r="F1431" s="19" t="str">
        <f>IF($D1431="","",INDEX(БЮДЖЕТ!$N:$N,SUMIFS(БЮДЖЕТ!$B:$B,БЮДЖЕТ!$P:$P,$D1431)))</f>
        <v/>
      </c>
      <c r="G1431" s="19" t="str">
        <f>IF($D1431="","",INDEX(БЮДЖЕТ!$X:$X,SUMIFS(БЮДЖЕТ!$B:$B,БЮДЖЕТ!$P:$P,$D1431)))</f>
        <v/>
      </c>
      <c r="H1431" s="36"/>
      <c r="I1431" s="30">
        <f>IF(D1431="",0,IF(G1431=ФИО!$Q$8,0,SUM(р_дни!$J:$J))+SUMIFS(факт_операции!$L:$L,факт_операции!$D:$D,D1431,факт_операции!$I:$I,операции!$F$8)-SUMIFS(факт_операции!$L:$L,факт_операции!$D:$D,D1431,факт_операции!$I:$I,операции!$F$9)+SUMIFS(факт_операции!$L:$L,факт_операции!$D:$D,D1431,факт_операции!$I:$I,операции!$F$10)-SUMIFS(факт_операции!$L:$L,факт_операции!$D:$D,D1431,факт_операции!$I:$I,операции!$F$11))</f>
        <v>0</v>
      </c>
      <c r="J1431" s="48">
        <f>ROUND(IF(D1431="",0,IF(SUM(р_дни!$J:$J)=0,0,(SUMIFS(БЮДЖЕТ!$V:$V,БЮДЖЕТ!$P:$P,$D1431)*IF(G1431=ФИО!$Q$8,0,SUM(р_дни!$J:$J))+SUMIFS(факт_операции!$Q:$Q,факт_операции!$D:$D,$D1431)*1000)/SUM(р_дни!$J:$J)))/100,0)*100</f>
        <v>0</v>
      </c>
      <c r="K1431" s="48">
        <f>IF(D1431="",0,SUMIFS(факт_операции!$O:$O,факт_операции!$D:$D,D1431)-IF(SUMIFS(факт_операции!$Q:$Q,факт_операции!$D:$D,D1431)&lt;&gt;0,SUMIFS(факт_операции!$O:$O,факт_операции!$D:$D,D1431,факт_операции!$N:$N,операции!$H$11),0))</f>
        <v>0</v>
      </c>
      <c r="L1431" s="48">
        <f>IF(D1431="",0,SUMIFS(факт_операции!$T:$T,факт_операции!$D:$D,D1431))</f>
        <v>0</v>
      </c>
      <c r="M1431" s="86">
        <f t="shared" si="45"/>
        <v>0</v>
      </c>
      <c r="N1431" s="36"/>
      <c r="O1431" s="92"/>
      <c r="P1431" s="96"/>
    </row>
    <row r="1432" spans="1:16" x14ac:dyDescent="0.25">
      <c r="A1432" s="1"/>
      <c r="B1432" s="1"/>
      <c r="C1432" s="5">
        <f t="shared" si="46"/>
        <v>1422</v>
      </c>
      <c r="D1432" s="19" t="str">
        <f>IF(C1432&gt;MAX(БЮДЖЕТ!$C:$C),"",INDEX(БЮДЖЕТ!$P$11:$P$9415,C1432))</f>
        <v/>
      </c>
      <c r="E1432" s="22">
        <f>IF(D1432="",0,IF(COUNTIF(БЮДЖЕТ!$P:$P,D1432)=1,0,1))</f>
        <v>0</v>
      </c>
      <c r="F1432" s="19" t="str">
        <f>IF($D1432="","",INDEX(БЮДЖЕТ!$N:$N,SUMIFS(БЮДЖЕТ!$B:$B,БЮДЖЕТ!$P:$P,$D1432)))</f>
        <v/>
      </c>
      <c r="G1432" s="19" t="str">
        <f>IF($D1432="","",INDEX(БЮДЖЕТ!$X:$X,SUMIFS(БЮДЖЕТ!$B:$B,БЮДЖЕТ!$P:$P,$D1432)))</f>
        <v/>
      </c>
      <c r="H1432" s="36"/>
      <c r="I1432" s="30">
        <f>IF(D1432="",0,IF(G1432=ФИО!$Q$8,0,SUM(р_дни!$J:$J))+SUMIFS(факт_операции!$L:$L,факт_операции!$D:$D,D1432,факт_операции!$I:$I,операции!$F$8)-SUMIFS(факт_операции!$L:$L,факт_операции!$D:$D,D1432,факт_операции!$I:$I,операции!$F$9)+SUMIFS(факт_операции!$L:$L,факт_операции!$D:$D,D1432,факт_операции!$I:$I,операции!$F$10)-SUMIFS(факт_операции!$L:$L,факт_операции!$D:$D,D1432,факт_операции!$I:$I,операции!$F$11))</f>
        <v>0</v>
      </c>
      <c r="J1432" s="48">
        <f>ROUND(IF(D1432="",0,IF(SUM(р_дни!$J:$J)=0,0,(SUMIFS(БЮДЖЕТ!$V:$V,БЮДЖЕТ!$P:$P,$D1432)*IF(G1432=ФИО!$Q$8,0,SUM(р_дни!$J:$J))+SUMIFS(факт_операции!$Q:$Q,факт_операции!$D:$D,$D1432)*1000)/SUM(р_дни!$J:$J)))/100,0)*100</f>
        <v>0</v>
      </c>
      <c r="K1432" s="48">
        <f>IF(D1432="",0,SUMIFS(факт_операции!$O:$O,факт_операции!$D:$D,D1432)-IF(SUMIFS(факт_операции!$Q:$Q,факт_операции!$D:$D,D1432)&lt;&gt;0,SUMIFS(факт_операции!$O:$O,факт_операции!$D:$D,D1432,факт_операции!$N:$N,операции!$H$11),0))</f>
        <v>0</v>
      </c>
      <c r="L1432" s="48">
        <f>IF(D1432="",0,SUMIFS(факт_операции!$T:$T,факт_операции!$D:$D,D1432))</f>
        <v>0</v>
      </c>
      <c r="M1432" s="86">
        <f t="shared" si="45"/>
        <v>0</v>
      </c>
      <c r="N1432" s="36"/>
      <c r="O1432" s="92"/>
      <c r="P1432" s="96"/>
    </row>
    <row r="1433" spans="1:16" x14ac:dyDescent="0.25">
      <c r="A1433" s="1"/>
      <c r="B1433" s="1"/>
      <c r="C1433" s="5">
        <f t="shared" si="46"/>
        <v>1423</v>
      </c>
      <c r="D1433" s="19" t="str">
        <f>IF(C1433&gt;MAX(БЮДЖЕТ!$C:$C),"",INDEX(БЮДЖЕТ!$P$11:$P$9415,C1433))</f>
        <v/>
      </c>
      <c r="E1433" s="22">
        <f>IF(D1433="",0,IF(COUNTIF(БЮДЖЕТ!$P:$P,D1433)=1,0,1))</f>
        <v>0</v>
      </c>
      <c r="F1433" s="19" t="str">
        <f>IF($D1433="","",INDEX(БЮДЖЕТ!$N:$N,SUMIFS(БЮДЖЕТ!$B:$B,БЮДЖЕТ!$P:$P,$D1433)))</f>
        <v/>
      </c>
      <c r="G1433" s="19" t="str">
        <f>IF($D1433="","",INDEX(БЮДЖЕТ!$X:$X,SUMIFS(БЮДЖЕТ!$B:$B,БЮДЖЕТ!$P:$P,$D1433)))</f>
        <v/>
      </c>
      <c r="H1433" s="36"/>
      <c r="I1433" s="30">
        <f>IF(D1433="",0,IF(G1433=ФИО!$Q$8,0,SUM(р_дни!$J:$J))+SUMIFS(факт_операции!$L:$L,факт_операции!$D:$D,D1433,факт_операции!$I:$I,операции!$F$8)-SUMIFS(факт_операции!$L:$L,факт_операции!$D:$D,D1433,факт_операции!$I:$I,операции!$F$9)+SUMIFS(факт_операции!$L:$L,факт_операции!$D:$D,D1433,факт_операции!$I:$I,операции!$F$10)-SUMIFS(факт_операции!$L:$L,факт_операции!$D:$D,D1433,факт_операции!$I:$I,операции!$F$11))</f>
        <v>0</v>
      </c>
      <c r="J1433" s="48">
        <f>ROUND(IF(D1433="",0,IF(SUM(р_дни!$J:$J)=0,0,(SUMIFS(БЮДЖЕТ!$V:$V,БЮДЖЕТ!$P:$P,$D1433)*IF(G1433=ФИО!$Q$8,0,SUM(р_дни!$J:$J))+SUMIFS(факт_операции!$Q:$Q,факт_операции!$D:$D,$D1433)*1000)/SUM(р_дни!$J:$J)))/100,0)*100</f>
        <v>0</v>
      </c>
      <c r="K1433" s="48">
        <f>IF(D1433="",0,SUMIFS(факт_операции!$O:$O,факт_операции!$D:$D,D1433)-IF(SUMIFS(факт_операции!$Q:$Q,факт_операции!$D:$D,D1433)&lt;&gt;0,SUMIFS(факт_операции!$O:$O,факт_операции!$D:$D,D1433,факт_операции!$N:$N,операции!$H$11),0))</f>
        <v>0</v>
      </c>
      <c r="L1433" s="48">
        <f>IF(D1433="",0,SUMIFS(факт_операции!$T:$T,факт_операции!$D:$D,D1433))</f>
        <v>0</v>
      </c>
      <c r="M1433" s="86">
        <f t="shared" si="45"/>
        <v>0</v>
      </c>
      <c r="N1433" s="36"/>
      <c r="O1433" s="92"/>
      <c r="P1433" s="96"/>
    </row>
    <row r="1434" spans="1:16" x14ac:dyDescent="0.25">
      <c r="A1434" s="1"/>
      <c r="B1434" s="1"/>
      <c r="C1434" s="5">
        <f t="shared" si="46"/>
        <v>1424</v>
      </c>
      <c r="D1434" s="19" t="str">
        <f>IF(C1434&gt;MAX(БЮДЖЕТ!$C:$C),"",INDEX(БЮДЖЕТ!$P$11:$P$9415,C1434))</f>
        <v/>
      </c>
      <c r="E1434" s="22">
        <f>IF(D1434="",0,IF(COUNTIF(БЮДЖЕТ!$P:$P,D1434)=1,0,1))</f>
        <v>0</v>
      </c>
      <c r="F1434" s="19" t="str">
        <f>IF($D1434="","",INDEX(БЮДЖЕТ!$N:$N,SUMIFS(БЮДЖЕТ!$B:$B,БЮДЖЕТ!$P:$P,$D1434)))</f>
        <v/>
      </c>
      <c r="G1434" s="19" t="str">
        <f>IF($D1434="","",INDEX(БЮДЖЕТ!$X:$X,SUMIFS(БЮДЖЕТ!$B:$B,БЮДЖЕТ!$P:$P,$D1434)))</f>
        <v/>
      </c>
      <c r="H1434" s="36"/>
      <c r="I1434" s="30">
        <f>IF(D1434="",0,IF(G1434=ФИО!$Q$8,0,SUM(р_дни!$J:$J))+SUMIFS(факт_операции!$L:$L,факт_операции!$D:$D,D1434,факт_операции!$I:$I,операции!$F$8)-SUMIFS(факт_операции!$L:$L,факт_операции!$D:$D,D1434,факт_операции!$I:$I,операции!$F$9)+SUMIFS(факт_операции!$L:$L,факт_операции!$D:$D,D1434,факт_операции!$I:$I,операции!$F$10)-SUMIFS(факт_операции!$L:$L,факт_операции!$D:$D,D1434,факт_операции!$I:$I,операции!$F$11))</f>
        <v>0</v>
      </c>
      <c r="J1434" s="48">
        <f>ROUND(IF(D1434="",0,IF(SUM(р_дни!$J:$J)=0,0,(SUMIFS(БЮДЖЕТ!$V:$V,БЮДЖЕТ!$P:$P,$D1434)*IF(G1434=ФИО!$Q$8,0,SUM(р_дни!$J:$J))+SUMIFS(факт_операции!$Q:$Q,факт_операции!$D:$D,$D1434)*1000)/SUM(р_дни!$J:$J)))/100,0)*100</f>
        <v>0</v>
      </c>
      <c r="K1434" s="48">
        <f>IF(D1434="",0,SUMIFS(факт_операции!$O:$O,факт_операции!$D:$D,D1434)-IF(SUMIFS(факт_операции!$Q:$Q,факт_операции!$D:$D,D1434)&lt;&gt;0,SUMIFS(факт_операции!$O:$O,факт_операции!$D:$D,D1434,факт_операции!$N:$N,операции!$H$11),0))</f>
        <v>0</v>
      </c>
      <c r="L1434" s="48">
        <f>IF(D1434="",0,SUMIFS(факт_операции!$T:$T,факт_операции!$D:$D,D1434))</f>
        <v>0</v>
      </c>
      <c r="M1434" s="86">
        <f t="shared" si="45"/>
        <v>0</v>
      </c>
      <c r="N1434" s="36"/>
      <c r="O1434" s="92"/>
      <c r="P1434" s="96"/>
    </row>
    <row r="1435" spans="1:16" x14ac:dyDescent="0.25">
      <c r="A1435" s="1"/>
      <c r="B1435" s="1"/>
      <c r="C1435" s="5">
        <f t="shared" si="46"/>
        <v>1425</v>
      </c>
      <c r="D1435" s="19" t="str">
        <f>IF(C1435&gt;MAX(БЮДЖЕТ!$C:$C),"",INDEX(БЮДЖЕТ!$P$11:$P$9415,C1435))</f>
        <v/>
      </c>
      <c r="E1435" s="22">
        <f>IF(D1435="",0,IF(COUNTIF(БЮДЖЕТ!$P:$P,D1435)=1,0,1))</f>
        <v>0</v>
      </c>
      <c r="F1435" s="19" t="str">
        <f>IF($D1435="","",INDEX(БЮДЖЕТ!$N:$N,SUMIFS(БЮДЖЕТ!$B:$B,БЮДЖЕТ!$P:$P,$D1435)))</f>
        <v/>
      </c>
      <c r="G1435" s="19" t="str">
        <f>IF($D1435="","",INDEX(БЮДЖЕТ!$X:$X,SUMIFS(БЮДЖЕТ!$B:$B,БЮДЖЕТ!$P:$P,$D1435)))</f>
        <v/>
      </c>
      <c r="H1435" s="36"/>
      <c r="I1435" s="30">
        <f>IF(D1435="",0,IF(G1435=ФИО!$Q$8,0,SUM(р_дни!$J:$J))+SUMIFS(факт_операции!$L:$L,факт_операции!$D:$D,D1435,факт_операции!$I:$I,операции!$F$8)-SUMIFS(факт_операции!$L:$L,факт_операции!$D:$D,D1435,факт_операции!$I:$I,операции!$F$9)+SUMIFS(факт_операции!$L:$L,факт_операции!$D:$D,D1435,факт_операции!$I:$I,операции!$F$10)-SUMIFS(факт_операции!$L:$L,факт_операции!$D:$D,D1435,факт_операции!$I:$I,операции!$F$11))</f>
        <v>0</v>
      </c>
      <c r="J1435" s="48">
        <f>ROUND(IF(D1435="",0,IF(SUM(р_дни!$J:$J)=0,0,(SUMIFS(БЮДЖЕТ!$V:$V,БЮДЖЕТ!$P:$P,$D1435)*IF(G1435=ФИО!$Q$8,0,SUM(р_дни!$J:$J))+SUMIFS(факт_операции!$Q:$Q,факт_операции!$D:$D,$D1435)*1000)/SUM(р_дни!$J:$J)))/100,0)*100</f>
        <v>0</v>
      </c>
      <c r="K1435" s="48">
        <f>IF(D1435="",0,SUMIFS(факт_операции!$O:$O,факт_операции!$D:$D,D1435)-IF(SUMIFS(факт_операции!$Q:$Q,факт_операции!$D:$D,D1435)&lt;&gt;0,SUMIFS(факт_операции!$O:$O,факт_операции!$D:$D,D1435,факт_операции!$N:$N,операции!$H$11),0))</f>
        <v>0</v>
      </c>
      <c r="L1435" s="48">
        <f>IF(D1435="",0,SUMIFS(факт_операции!$T:$T,факт_операции!$D:$D,D1435))</f>
        <v>0</v>
      </c>
      <c r="M1435" s="86">
        <f t="shared" si="45"/>
        <v>0</v>
      </c>
      <c r="N1435" s="36"/>
      <c r="O1435" s="92"/>
      <c r="P1435" s="96"/>
    </row>
    <row r="1436" spans="1:16" x14ac:dyDescent="0.25">
      <c r="A1436" s="1"/>
      <c r="B1436" s="1"/>
      <c r="C1436" s="5">
        <f t="shared" si="46"/>
        <v>1426</v>
      </c>
      <c r="D1436" s="19" t="str">
        <f>IF(C1436&gt;MAX(БЮДЖЕТ!$C:$C),"",INDEX(БЮДЖЕТ!$P$11:$P$9415,C1436))</f>
        <v/>
      </c>
      <c r="E1436" s="22">
        <f>IF(D1436="",0,IF(COUNTIF(БЮДЖЕТ!$P:$P,D1436)=1,0,1))</f>
        <v>0</v>
      </c>
      <c r="F1436" s="19" t="str">
        <f>IF($D1436="","",INDEX(БЮДЖЕТ!$N:$N,SUMIFS(БЮДЖЕТ!$B:$B,БЮДЖЕТ!$P:$P,$D1436)))</f>
        <v/>
      </c>
      <c r="G1436" s="19" t="str">
        <f>IF($D1436="","",INDEX(БЮДЖЕТ!$X:$X,SUMIFS(БЮДЖЕТ!$B:$B,БЮДЖЕТ!$P:$P,$D1436)))</f>
        <v/>
      </c>
      <c r="H1436" s="36"/>
      <c r="I1436" s="30">
        <f>IF(D1436="",0,IF(G1436=ФИО!$Q$8,0,SUM(р_дни!$J:$J))+SUMIFS(факт_операции!$L:$L,факт_операции!$D:$D,D1436,факт_операции!$I:$I,операции!$F$8)-SUMIFS(факт_операции!$L:$L,факт_операции!$D:$D,D1436,факт_операции!$I:$I,операции!$F$9)+SUMIFS(факт_операции!$L:$L,факт_операции!$D:$D,D1436,факт_операции!$I:$I,операции!$F$10)-SUMIFS(факт_операции!$L:$L,факт_операции!$D:$D,D1436,факт_операции!$I:$I,операции!$F$11))</f>
        <v>0</v>
      </c>
      <c r="J1436" s="48">
        <f>ROUND(IF(D1436="",0,IF(SUM(р_дни!$J:$J)=0,0,(SUMIFS(БЮДЖЕТ!$V:$V,БЮДЖЕТ!$P:$P,$D1436)*IF(G1436=ФИО!$Q$8,0,SUM(р_дни!$J:$J))+SUMIFS(факт_операции!$Q:$Q,факт_операции!$D:$D,$D1436)*1000)/SUM(р_дни!$J:$J)))/100,0)*100</f>
        <v>0</v>
      </c>
      <c r="K1436" s="48">
        <f>IF(D1436="",0,SUMIFS(факт_операции!$O:$O,факт_операции!$D:$D,D1436)-IF(SUMIFS(факт_операции!$Q:$Q,факт_операции!$D:$D,D1436)&lt;&gt;0,SUMIFS(факт_операции!$O:$O,факт_операции!$D:$D,D1436,факт_операции!$N:$N,операции!$H$11),0))</f>
        <v>0</v>
      </c>
      <c r="L1436" s="48">
        <f>IF(D1436="",0,SUMIFS(факт_операции!$T:$T,факт_операции!$D:$D,D1436))</f>
        <v>0</v>
      </c>
      <c r="M1436" s="86">
        <f t="shared" si="45"/>
        <v>0</v>
      </c>
      <c r="N1436" s="36"/>
      <c r="O1436" s="92"/>
      <c r="P1436" s="96"/>
    </row>
    <row r="1437" spans="1:16" x14ac:dyDescent="0.25">
      <c r="A1437" s="1"/>
      <c r="B1437" s="1"/>
      <c r="C1437" s="5">
        <f t="shared" si="46"/>
        <v>1427</v>
      </c>
      <c r="D1437" s="19" t="str">
        <f>IF(C1437&gt;MAX(БЮДЖЕТ!$C:$C),"",INDEX(БЮДЖЕТ!$P$11:$P$9415,C1437))</f>
        <v/>
      </c>
      <c r="E1437" s="22">
        <f>IF(D1437="",0,IF(COUNTIF(БЮДЖЕТ!$P:$P,D1437)=1,0,1))</f>
        <v>0</v>
      </c>
      <c r="F1437" s="19" t="str">
        <f>IF($D1437="","",INDEX(БЮДЖЕТ!$N:$N,SUMIFS(БЮДЖЕТ!$B:$B,БЮДЖЕТ!$P:$P,$D1437)))</f>
        <v/>
      </c>
      <c r="G1437" s="19" t="str">
        <f>IF($D1437="","",INDEX(БЮДЖЕТ!$X:$X,SUMIFS(БЮДЖЕТ!$B:$B,БЮДЖЕТ!$P:$P,$D1437)))</f>
        <v/>
      </c>
      <c r="H1437" s="36"/>
      <c r="I1437" s="30">
        <f>IF(D1437="",0,IF(G1437=ФИО!$Q$8,0,SUM(р_дни!$J:$J))+SUMIFS(факт_операции!$L:$L,факт_операции!$D:$D,D1437,факт_операции!$I:$I,операции!$F$8)-SUMIFS(факт_операции!$L:$L,факт_операции!$D:$D,D1437,факт_операции!$I:$I,операции!$F$9)+SUMIFS(факт_операции!$L:$L,факт_операции!$D:$D,D1437,факт_операции!$I:$I,операции!$F$10)-SUMIFS(факт_операции!$L:$L,факт_операции!$D:$D,D1437,факт_операции!$I:$I,операции!$F$11))</f>
        <v>0</v>
      </c>
      <c r="J1437" s="48">
        <f>ROUND(IF(D1437="",0,IF(SUM(р_дни!$J:$J)=0,0,(SUMIFS(БЮДЖЕТ!$V:$V,БЮДЖЕТ!$P:$P,$D1437)*IF(G1437=ФИО!$Q$8,0,SUM(р_дни!$J:$J))+SUMIFS(факт_операции!$Q:$Q,факт_операции!$D:$D,$D1437)*1000)/SUM(р_дни!$J:$J)))/100,0)*100</f>
        <v>0</v>
      </c>
      <c r="K1437" s="48">
        <f>IF(D1437="",0,SUMIFS(факт_операции!$O:$O,факт_операции!$D:$D,D1437)-IF(SUMIFS(факт_операции!$Q:$Q,факт_операции!$D:$D,D1437)&lt;&gt;0,SUMIFS(факт_операции!$O:$O,факт_операции!$D:$D,D1437,факт_операции!$N:$N,операции!$H$11),0))</f>
        <v>0</v>
      </c>
      <c r="L1437" s="48">
        <f>IF(D1437="",0,SUMIFS(факт_операции!$T:$T,факт_операции!$D:$D,D1437))</f>
        <v>0</v>
      </c>
      <c r="M1437" s="86">
        <f t="shared" si="45"/>
        <v>0</v>
      </c>
      <c r="N1437" s="36"/>
      <c r="O1437" s="92"/>
      <c r="P1437" s="96"/>
    </row>
    <row r="1438" spans="1:16" x14ac:dyDescent="0.25">
      <c r="A1438" s="1"/>
      <c r="B1438" s="1"/>
      <c r="C1438" s="5">
        <f t="shared" si="46"/>
        <v>1428</v>
      </c>
      <c r="D1438" s="19" t="str">
        <f>IF(C1438&gt;MAX(БЮДЖЕТ!$C:$C),"",INDEX(БЮДЖЕТ!$P$11:$P$9415,C1438))</f>
        <v/>
      </c>
      <c r="E1438" s="22">
        <f>IF(D1438="",0,IF(COUNTIF(БЮДЖЕТ!$P:$P,D1438)=1,0,1))</f>
        <v>0</v>
      </c>
      <c r="F1438" s="19" t="str">
        <f>IF($D1438="","",INDEX(БЮДЖЕТ!$N:$N,SUMIFS(БЮДЖЕТ!$B:$B,БЮДЖЕТ!$P:$P,$D1438)))</f>
        <v/>
      </c>
      <c r="G1438" s="19" t="str">
        <f>IF($D1438="","",INDEX(БЮДЖЕТ!$X:$X,SUMIFS(БЮДЖЕТ!$B:$B,БЮДЖЕТ!$P:$P,$D1438)))</f>
        <v/>
      </c>
      <c r="H1438" s="36"/>
      <c r="I1438" s="30">
        <f>IF(D1438="",0,IF(G1438=ФИО!$Q$8,0,SUM(р_дни!$J:$J))+SUMIFS(факт_операции!$L:$L,факт_операции!$D:$D,D1438,факт_операции!$I:$I,операции!$F$8)-SUMIFS(факт_операции!$L:$L,факт_операции!$D:$D,D1438,факт_операции!$I:$I,операции!$F$9)+SUMIFS(факт_операции!$L:$L,факт_операции!$D:$D,D1438,факт_операции!$I:$I,операции!$F$10)-SUMIFS(факт_операции!$L:$L,факт_операции!$D:$D,D1438,факт_операции!$I:$I,операции!$F$11))</f>
        <v>0</v>
      </c>
      <c r="J1438" s="48">
        <f>ROUND(IF(D1438="",0,IF(SUM(р_дни!$J:$J)=0,0,(SUMIFS(БЮДЖЕТ!$V:$V,БЮДЖЕТ!$P:$P,$D1438)*IF(G1438=ФИО!$Q$8,0,SUM(р_дни!$J:$J))+SUMIFS(факт_операции!$Q:$Q,факт_операции!$D:$D,$D1438)*1000)/SUM(р_дни!$J:$J)))/100,0)*100</f>
        <v>0</v>
      </c>
      <c r="K1438" s="48">
        <f>IF(D1438="",0,SUMIFS(факт_операции!$O:$O,факт_операции!$D:$D,D1438)-IF(SUMIFS(факт_операции!$Q:$Q,факт_операции!$D:$D,D1438)&lt;&gt;0,SUMIFS(факт_операции!$O:$O,факт_операции!$D:$D,D1438,факт_операции!$N:$N,операции!$H$11),0))</f>
        <v>0</v>
      </c>
      <c r="L1438" s="48">
        <f>IF(D1438="",0,SUMIFS(факт_операции!$T:$T,факт_операции!$D:$D,D1438))</f>
        <v>0</v>
      </c>
      <c r="M1438" s="86">
        <f t="shared" si="45"/>
        <v>0</v>
      </c>
      <c r="N1438" s="36"/>
      <c r="O1438" s="92"/>
      <c r="P1438" s="96"/>
    </row>
    <row r="1439" spans="1:16" x14ac:dyDescent="0.25">
      <c r="A1439" s="1"/>
      <c r="B1439" s="1"/>
      <c r="C1439" s="5">
        <f t="shared" si="46"/>
        <v>1429</v>
      </c>
      <c r="D1439" s="19" t="str">
        <f>IF(C1439&gt;MAX(БЮДЖЕТ!$C:$C),"",INDEX(БЮДЖЕТ!$P$11:$P$9415,C1439))</f>
        <v/>
      </c>
      <c r="E1439" s="22">
        <f>IF(D1439="",0,IF(COUNTIF(БЮДЖЕТ!$P:$P,D1439)=1,0,1))</f>
        <v>0</v>
      </c>
      <c r="F1439" s="19" t="str">
        <f>IF($D1439="","",INDEX(БЮДЖЕТ!$N:$N,SUMIFS(БЮДЖЕТ!$B:$B,БЮДЖЕТ!$P:$P,$D1439)))</f>
        <v/>
      </c>
      <c r="G1439" s="19" t="str">
        <f>IF($D1439="","",INDEX(БЮДЖЕТ!$X:$X,SUMIFS(БЮДЖЕТ!$B:$B,БЮДЖЕТ!$P:$P,$D1439)))</f>
        <v/>
      </c>
      <c r="H1439" s="36"/>
      <c r="I1439" s="30">
        <f>IF(D1439="",0,IF(G1439=ФИО!$Q$8,0,SUM(р_дни!$J:$J))+SUMIFS(факт_операции!$L:$L,факт_операции!$D:$D,D1439,факт_операции!$I:$I,операции!$F$8)-SUMIFS(факт_операции!$L:$L,факт_операции!$D:$D,D1439,факт_операции!$I:$I,операции!$F$9)+SUMIFS(факт_операции!$L:$L,факт_операции!$D:$D,D1439,факт_операции!$I:$I,операции!$F$10)-SUMIFS(факт_операции!$L:$L,факт_операции!$D:$D,D1439,факт_операции!$I:$I,операции!$F$11))</f>
        <v>0</v>
      </c>
      <c r="J1439" s="48">
        <f>ROUND(IF(D1439="",0,IF(SUM(р_дни!$J:$J)=0,0,(SUMIFS(БЮДЖЕТ!$V:$V,БЮДЖЕТ!$P:$P,$D1439)*IF(G1439=ФИО!$Q$8,0,SUM(р_дни!$J:$J))+SUMIFS(факт_операции!$Q:$Q,факт_операции!$D:$D,$D1439)*1000)/SUM(р_дни!$J:$J)))/100,0)*100</f>
        <v>0</v>
      </c>
      <c r="K1439" s="48">
        <f>IF(D1439="",0,SUMIFS(факт_операции!$O:$O,факт_операции!$D:$D,D1439)-IF(SUMIFS(факт_операции!$Q:$Q,факт_операции!$D:$D,D1439)&lt;&gt;0,SUMIFS(факт_операции!$O:$O,факт_операции!$D:$D,D1439,факт_операции!$N:$N,операции!$H$11),0))</f>
        <v>0</v>
      </c>
      <c r="L1439" s="48">
        <f>IF(D1439="",0,SUMIFS(факт_операции!$T:$T,факт_операции!$D:$D,D1439))</f>
        <v>0</v>
      </c>
      <c r="M1439" s="86">
        <f t="shared" si="45"/>
        <v>0</v>
      </c>
      <c r="N1439" s="36"/>
      <c r="O1439" s="92"/>
      <c r="P1439" s="96"/>
    </row>
    <row r="1440" spans="1:16" x14ac:dyDescent="0.25">
      <c r="A1440" s="1"/>
      <c r="B1440" s="1"/>
      <c r="C1440" s="5">
        <f t="shared" si="46"/>
        <v>1430</v>
      </c>
      <c r="D1440" s="19" t="str">
        <f>IF(C1440&gt;MAX(БЮДЖЕТ!$C:$C),"",INDEX(БЮДЖЕТ!$P$11:$P$9415,C1440))</f>
        <v/>
      </c>
      <c r="E1440" s="22">
        <f>IF(D1440="",0,IF(COUNTIF(БЮДЖЕТ!$P:$P,D1440)=1,0,1))</f>
        <v>0</v>
      </c>
      <c r="F1440" s="19" t="str">
        <f>IF($D1440="","",INDEX(БЮДЖЕТ!$N:$N,SUMIFS(БЮДЖЕТ!$B:$B,БЮДЖЕТ!$P:$P,$D1440)))</f>
        <v/>
      </c>
      <c r="G1440" s="19" t="str">
        <f>IF($D1440="","",INDEX(БЮДЖЕТ!$X:$X,SUMIFS(БЮДЖЕТ!$B:$B,БЮДЖЕТ!$P:$P,$D1440)))</f>
        <v/>
      </c>
      <c r="H1440" s="36"/>
      <c r="I1440" s="30">
        <f>IF(D1440="",0,IF(G1440=ФИО!$Q$8,0,SUM(р_дни!$J:$J))+SUMIFS(факт_операции!$L:$L,факт_операции!$D:$D,D1440,факт_операции!$I:$I,операции!$F$8)-SUMIFS(факт_операции!$L:$L,факт_операции!$D:$D,D1440,факт_операции!$I:$I,операции!$F$9)+SUMIFS(факт_операции!$L:$L,факт_операции!$D:$D,D1440,факт_операции!$I:$I,операции!$F$10)-SUMIFS(факт_операции!$L:$L,факт_операции!$D:$D,D1440,факт_операции!$I:$I,операции!$F$11))</f>
        <v>0</v>
      </c>
      <c r="J1440" s="48">
        <f>ROUND(IF(D1440="",0,IF(SUM(р_дни!$J:$J)=0,0,(SUMIFS(БЮДЖЕТ!$V:$V,БЮДЖЕТ!$P:$P,$D1440)*IF(G1440=ФИО!$Q$8,0,SUM(р_дни!$J:$J))+SUMIFS(факт_операции!$Q:$Q,факт_операции!$D:$D,$D1440)*1000)/SUM(р_дни!$J:$J)))/100,0)*100</f>
        <v>0</v>
      </c>
      <c r="K1440" s="48">
        <f>IF(D1440="",0,SUMIFS(факт_операции!$O:$O,факт_операции!$D:$D,D1440)-IF(SUMIFS(факт_операции!$Q:$Q,факт_операции!$D:$D,D1440)&lt;&gt;0,SUMIFS(факт_операции!$O:$O,факт_операции!$D:$D,D1440,факт_операции!$N:$N,операции!$H$11),0))</f>
        <v>0</v>
      </c>
      <c r="L1440" s="48">
        <f>IF(D1440="",0,SUMIFS(факт_операции!$T:$T,факт_операции!$D:$D,D1440))</f>
        <v>0</v>
      </c>
      <c r="M1440" s="86">
        <f t="shared" si="45"/>
        <v>0</v>
      </c>
      <c r="N1440" s="36"/>
      <c r="O1440" s="92"/>
      <c r="P1440" s="96"/>
    </row>
    <row r="1441" spans="1:16" x14ac:dyDescent="0.25">
      <c r="A1441" s="1"/>
      <c r="B1441" s="1"/>
      <c r="C1441" s="5">
        <f t="shared" si="46"/>
        <v>1431</v>
      </c>
      <c r="D1441" s="19" t="str">
        <f>IF(C1441&gt;MAX(БЮДЖЕТ!$C:$C),"",INDEX(БЮДЖЕТ!$P$11:$P$9415,C1441))</f>
        <v/>
      </c>
      <c r="E1441" s="22">
        <f>IF(D1441="",0,IF(COUNTIF(БЮДЖЕТ!$P:$P,D1441)=1,0,1))</f>
        <v>0</v>
      </c>
      <c r="F1441" s="19" t="str">
        <f>IF($D1441="","",INDEX(БЮДЖЕТ!$N:$N,SUMIFS(БЮДЖЕТ!$B:$B,БЮДЖЕТ!$P:$P,$D1441)))</f>
        <v/>
      </c>
      <c r="G1441" s="19" t="str">
        <f>IF($D1441="","",INDEX(БЮДЖЕТ!$X:$X,SUMIFS(БЮДЖЕТ!$B:$B,БЮДЖЕТ!$P:$P,$D1441)))</f>
        <v/>
      </c>
      <c r="H1441" s="36"/>
      <c r="I1441" s="30">
        <f>IF(D1441="",0,IF(G1441=ФИО!$Q$8,0,SUM(р_дни!$J:$J))+SUMIFS(факт_операции!$L:$L,факт_операции!$D:$D,D1441,факт_операции!$I:$I,операции!$F$8)-SUMIFS(факт_операции!$L:$L,факт_операции!$D:$D,D1441,факт_операции!$I:$I,операции!$F$9)+SUMIFS(факт_операции!$L:$L,факт_операции!$D:$D,D1441,факт_операции!$I:$I,операции!$F$10)-SUMIFS(факт_операции!$L:$L,факт_операции!$D:$D,D1441,факт_операции!$I:$I,операции!$F$11))</f>
        <v>0</v>
      </c>
      <c r="J1441" s="48">
        <f>ROUND(IF(D1441="",0,IF(SUM(р_дни!$J:$J)=0,0,(SUMIFS(БЮДЖЕТ!$V:$V,БЮДЖЕТ!$P:$P,$D1441)*IF(G1441=ФИО!$Q$8,0,SUM(р_дни!$J:$J))+SUMIFS(факт_операции!$Q:$Q,факт_операции!$D:$D,$D1441)*1000)/SUM(р_дни!$J:$J)))/100,0)*100</f>
        <v>0</v>
      </c>
      <c r="K1441" s="48">
        <f>IF(D1441="",0,SUMIFS(факт_операции!$O:$O,факт_операции!$D:$D,D1441)-IF(SUMIFS(факт_операции!$Q:$Q,факт_операции!$D:$D,D1441)&lt;&gt;0,SUMIFS(факт_операции!$O:$O,факт_операции!$D:$D,D1441,факт_операции!$N:$N,операции!$H$11),0))</f>
        <v>0</v>
      </c>
      <c r="L1441" s="48">
        <f>IF(D1441="",0,SUMIFS(факт_операции!$T:$T,факт_операции!$D:$D,D1441))</f>
        <v>0</v>
      </c>
      <c r="M1441" s="86">
        <f t="shared" si="45"/>
        <v>0</v>
      </c>
      <c r="N1441" s="36"/>
      <c r="O1441" s="92"/>
      <c r="P1441" s="96"/>
    </row>
    <row r="1442" spans="1:16" x14ac:dyDescent="0.25">
      <c r="A1442" s="1"/>
      <c r="B1442" s="1"/>
      <c r="C1442" s="5">
        <f t="shared" si="46"/>
        <v>1432</v>
      </c>
      <c r="D1442" s="19" t="str">
        <f>IF(C1442&gt;MAX(БЮДЖЕТ!$C:$C),"",INDEX(БЮДЖЕТ!$P$11:$P$9415,C1442))</f>
        <v/>
      </c>
      <c r="E1442" s="22">
        <f>IF(D1442="",0,IF(COUNTIF(БЮДЖЕТ!$P:$P,D1442)=1,0,1))</f>
        <v>0</v>
      </c>
      <c r="F1442" s="19" t="str">
        <f>IF($D1442="","",INDEX(БЮДЖЕТ!$N:$N,SUMIFS(БЮДЖЕТ!$B:$B,БЮДЖЕТ!$P:$P,$D1442)))</f>
        <v/>
      </c>
      <c r="G1442" s="19" t="str">
        <f>IF($D1442="","",INDEX(БЮДЖЕТ!$X:$X,SUMIFS(БЮДЖЕТ!$B:$B,БЮДЖЕТ!$P:$P,$D1442)))</f>
        <v/>
      </c>
      <c r="H1442" s="36"/>
      <c r="I1442" s="30">
        <f>IF(D1442="",0,IF(G1442=ФИО!$Q$8,0,SUM(р_дни!$J:$J))+SUMIFS(факт_операции!$L:$L,факт_операции!$D:$D,D1442,факт_операции!$I:$I,операции!$F$8)-SUMIFS(факт_операции!$L:$L,факт_операции!$D:$D,D1442,факт_операции!$I:$I,операции!$F$9)+SUMIFS(факт_операции!$L:$L,факт_операции!$D:$D,D1442,факт_операции!$I:$I,операции!$F$10)-SUMIFS(факт_операции!$L:$L,факт_операции!$D:$D,D1442,факт_операции!$I:$I,операции!$F$11))</f>
        <v>0</v>
      </c>
      <c r="J1442" s="48">
        <f>ROUND(IF(D1442="",0,IF(SUM(р_дни!$J:$J)=0,0,(SUMIFS(БЮДЖЕТ!$V:$V,БЮДЖЕТ!$P:$P,$D1442)*IF(G1442=ФИО!$Q$8,0,SUM(р_дни!$J:$J))+SUMIFS(факт_операции!$Q:$Q,факт_операции!$D:$D,$D1442)*1000)/SUM(р_дни!$J:$J)))/100,0)*100</f>
        <v>0</v>
      </c>
      <c r="K1442" s="48">
        <f>IF(D1442="",0,SUMIFS(факт_операции!$O:$O,факт_операции!$D:$D,D1442)-IF(SUMIFS(факт_операции!$Q:$Q,факт_операции!$D:$D,D1442)&lt;&gt;0,SUMIFS(факт_операции!$O:$O,факт_операции!$D:$D,D1442,факт_операции!$N:$N,операции!$H$11),0))</f>
        <v>0</v>
      </c>
      <c r="L1442" s="48">
        <f>IF(D1442="",0,SUMIFS(факт_операции!$T:$T,факт_операции!$D:$D,D1442))</f>
        <v>0</v>
      </c>
      <c r="M1442" s="86">
        <f t="shared" si="45"/>
        <v>0</v>
      </c>
      <c r="N1442" s="36"/>
      <c r="O1442" s="92"/>
      <c r="P1442" s="96"/>
    </row>
    <row r="1443" spans="1:16" x14ac:dyDescent="0.25">
      <c r="A1443" s="1"/>
      <c r="B1443" s="1"/>
      <c r="C1443" s="5">
        <f t="shared" si="46"/>
        <v>1433</v>
      </c>
      <c r="D1443" s="19" t="str">
        <f>IF(C1443&gt;MAX(БЮДЖЕТ!$C:$C),"",INDEX(БЮДЖЕТ!$P$11:$P$9415,C1443))</f>
        <v/>
      </c>
      <c r="E1443" s="22">
        <f>IF(D1443="",0,IF(COUNTIF(БЮДЖЕТ!$P:$P,D1443)=1,0,1))</f>
        <v>0</v>
      </c>
      <c r="F1443" s="19" t="str">
        <f>IF($D1443="","",INDEX(БЮДЖЕТ!$N:$N,SUMIFS(БЮДЖЕТ!$B:$B,БЮДЖЕТ!$P:$P,$D1443)))</f>
        <v/>
      </c>
      <c r="G1443" s="19" t="str">
        <f>IF($D1443="","",INDEX(БЮДЖЕТ!$X:$X,SUMIFS(БЮДЖЕТ!$B:$B,БЮДЖЕТ!$P:$P,$D1443)))</f>
        <v/>
      </c>
      <c r="H1443" s="36"/>
      <c r="I1443" s="30">
        <f>IF(D1443="",0,IF(G1443=ФИО!$Q$8,0,SUM(р_дни!$J:$J))+SUMIFS(факт_операции!$L:$L,факт_операции!$D:$D,D1443,факт_операции!$I:$I,операции!$F$8)-SUMIFS(факт_операции!$L:$L,факт_операции!$D:$D,D1443,факт_операции!$I:$I,операции!$F$9)+SUMIFS(факт_операции!$L:$L,факт_операции!$D:$D,D1443,факт_операции!$I:$I,операции!$F$10)-SUMIFS(факт_операции!$L:$L,факт_операции!$D:$D,D1443,факт_операции!$I:$I,операции!$F$11))</f>
        <v>0</v>
      </c>
      <c r="J1443" s="48">
        <f>ROUND(IF(D1443="",0,IF(SUM(р_дни!$J:$J)=0,0,(SUMIFS(БЮДЖЕТ!$V:$V,БЮДЖЕТ!$P:$P,$D1443)*IF(G1443=ФИО!$Q$8,0,SUM(р_дни!$J:$J))+SUMIFS(факт_операции!$Q:$Q,факт_операции!$D:$D,$D1443)*1000)/SUM(р_дни!$J:$J)))/100,0)*100</f>
        <v>0</v>
      </c>
      <c r="K1443" s="48">
        <f>IF(D1443="",0,SUMIFS(факт_операции!$O:$O,факт_операции!$D:$D,D1443)-IF(SUMIFS(факт_операции!$Q:$Q,факт_операции!$D:$D,D1443)&lt;&gt;0,SUMIFS(факт_операции!$O:$O,факт_операции!$D:$D,D1443,факт_операции!$N:$N,операции!$H$11),0))</f>
        <v>0</v>
      </c>
      <c r="L1443" s="48">
        <f>IF(D1443="",0,SUMIFS(факт_операции!$T:$T,факт_операции!$D:$D,D1443))</f>
        <v>0</v>
      </c>
      <c r="M1443" s="86">
        <f t="shared" si="45"/>
        <v>0</v>
      </c>
      <c r="N1443" s="36"/>
      <c r="O1443" s="92"/>
      <c r="P1443" s="96"/>
    </row>
    <row r="1444" spans="1:16" x14ac:dyDescent="0.25">
      <c r="A1444" s="1"/>
      <c r="B1444" s="1"/>
      <c r="C1444" s="5">
        <f t="shared" si="46"/>
        <v>1434</v>
      </c>
      <c r="D1444" s="19" t="str">
        <f>IF(C1444&gt;MAX(БЮДЖЕТ!$C:$C),"",INDEX(БЮДЖЕТ!$P$11:$P$9415,C1444))</f>
        <v/>
      </c>
      <c r="E1444" s="22">
        <f>IF(D1444="",0,IF(COUNTIF(БЮДЖЕТ!$P:$P,D1444)=1,0,1))</f>
        <v>0</v>
      </c>
      <c r="F1444" s="19" t="str">
        <f>IF($D1444="","",INDEX(БЮДЖЕТ!$N:$N,SUMIFS(БЮДЖЕТ!$B:$B,БЮДЖЕТ!$P:$P,$D1444)))</f>
        <v/>
      </c>
      <c r="G1444" s="19" t="str">
        <f>IF($D1444="","",INDEX(БЮДЖЕТ!$X:$X,SUMIFS(БЮДЖЕТ!$B:$B,БЮДЖЕТ!$P:$P,$D1444)))</f>
        <v/>
      </c>
      <c r="H1444" s="36"/>
      <c r="I1444" s="30">
        <f>IF(D1444="",0,IF(G1444=ФИО!$Q$8,0,SUM(р_дни!$J:$J))+SUMIFS(факт_операции!$L:$L,факт_операции!$D:$D,D1444,факт_операции!$I:$I,операции!$F$8)-SUMIFS(факт_операции!$L:$L,факт_операции!$D:$D,D1444,факт_операции!$I:$I,операции!$F$9)+SUMIFS(факт_операции!$L:$L,факт_операции!$D:$D,D1444,факт_операции!$I:$I,операции!$F$10)-SUMIFS(факт_операции!$L:$L,факт_операции!$D:$D,D1444,факт_операции!$I:$I,операции!$F$11))</f>
        <v>0</v>
      </c>
      <c r="J1444" s="48">
        <f>ROUND(IF(D1444="",0,IF(SUM(р_дни!$J:$J)=0,0,(SUMIFS(БЮДЖЕТ!$V:$V,БЮДЖЕТ!$P:$P,$D1444)*IF(G1444=ФИО!$Q$8,0,SUM(р_дни!$J:$J))+SUMIFS(факт_операции!$Q:$Q,факт_операции!$D:$D,$D1444)*1000)/SUM(р_дни!$J:$J)))/100,0)*100</f>
        <v>0</v>
      </c>
      <c r="K1444" s="48">
        <f>IF(D1444="",0,SUMIFS(факт_операции!$O:$O,факт_операции!$D:$D,D1444)-IF(SUMIFS(факт_операции!$Q:$Q,факт_операции!$D:$D,D1444)&lt;&gt;0,SUMIFS(факт_операции!$O:$O,факт_операции!$D:$D,D1444,факт_операции!$N:$N,операции!$H$11),0))</f>
        <v>0</v>
      </c>
      <c r="L1444" s="48">
        <f>IF(D1444="",0,SUMIFS(факт_операции!$T:$T,факт_операции!$D:$D,D1444))</f>
        <v>0</v>
      </c>
      <c r="M1444" s="86">
        <f t="shared" si="45"/>
        <v>0</v>
      </c>
      <c r="N1444" s="36"/>
      <c r="O1444" s="92"/>
      <c r="P1444" s="96"/>
    </row>
    <row r="1445" spans="1:16" x14ac:dyDescent="0.25">
      <c r="A1445" s="1"/>
      <c r="B1445" s="1"/>
      <c r="C1445" s="5">
        <f t="shared" si="46"/>
        <v>1435</v>
      </c>
      <c r="D1445" s="19" t="str">
        <f>IF(C1445&gt;MAX(БЮДЖЕТ!$C:$C),"",INDEX(БЮДЖЕТ!$P$11:$P$9415,C1445))</f>
        <v/>
      </c>
      <c r="E1445" s="22">
        <f>IF(D1445="",0,IF(COUNTIF(БЮДЖЕТ!$P:$P,D1445)=1,0,1))</f>
        <v>0</v>
      </c>
      <c r="F1445" s="19" t="str">
        <f>IF($D1445="","",INDEX(БЮДЖЕТ!$N:$N,SUMIFS(БЮДЖЕТ!$B:$B,БЮДЖЕТ!$P:$P,$D1445)))</f>
        <v/>
      </c>
      <c r="G1445" s="19" t="str">
        <f>IF($D1445="","",INDEX(БЮДЖЕТ!$X:$X,SUMIFS(БЮДЖЕТ!$B:$B,БЮДЖЕТ!$P:$P,$D1445)))</f>
        <v/>
      </c>
      <c r="H1445" s="36"/>
      <c r="I1445" s="30">
        <f>IF(D1445="",0,IF(G1445=ФИО!$Q$8,0,SUM(р_дни!$J:$J))+SUMIFS(факт_операции!$L:$L,факт_операции!$D:$D,D1445,факт_операции!$I:$I,операции!$F$8)-SUMIFS(факт_операции!$L:$L,факт_операции!$D:$D,D1445,факт_операции!$I:$I,операции!$F$9)+SUMIFS(факт_операции!$L:$L,факт_операции!$D:$D,D1445,факт_операции!$I:$I,операции!$F$10)-SUMIFS(факт_операции!$L:$L,факт_операции!$D:$D,D1445,факт_операции!$I:$I,операции!$F$11))</f>
        <v>0</v>
      </c>
      <c r="J1445" s="48">
        <f>ROUND(IF(D1445="",0,IF(SUM(р_дни!$J:$J)=0,0,(SUMIFS(БЮДЖЕТ!$V:$V,БЮДЖЕТ!$P:$P,$D1445)*IF(G1445=ФИО!$Q$8,0,SUM(р_дни!$J:$J))+SUMIFS(факт_операции!$Q:$Q,факт_операции!$D:$D,$D1445)*1000)/SUM(р_дни!$J:$J)))/100,0)*100</f>
        <v>0</v>
      </c>
      <c r="K1445" s="48">
        <f>IF(D1445="",0,SUMIFS(факт_операции!$O:$O,факт_операции!$D:$D,D1445)-IF(SUMIFS(факт_операции!$Q:$Q,факт_операции!$D:$D,D1445)&lt;&gt;0,SUMIFS(факт_операции!$O:$O,факт_операции!$D:$D,D1445,факт_операции!$N:$N,операции!$H$11),0))</f>
        <v>0</v>
      </c>
      <c r="L1445" s="48">
        <f>IF(D1445="",0,SUMIFS(факт_операции!$T:$T,факт_операции!$D:$D,D1445))</f>
        <v>0</v>
      </c>
      <c r="M1445" s="86">
        <f t="shared" si="45"/>
        <v>0</v>
      </c>
      <c r="N1445" s="36"/>
      <c r="O1445" s="92"/>
      <c r="P1445" s="96"/>
    </row>
    <row r="1446" spans="1:16" x14ac:dyDescent="0.25">
      <c r="A1446" s="1"/>
      <c r="B1446" s="1"/>
      <c r="C1446" s="5">
        <f t="shared" si="46"/>
        <v>1436</v>
      </c>
      <c r="D1446" s="19" t="str">
        <f>IF(C1446&gt;MAX(БЮДЖЕТ!$C:$C),"",INDEX(БЮДЖЕТ!$P$11:$P$9415,C1446))</f>
        <v/>
      </c>
      <c r="E1446" s="22">
        <f>IF(D1446="",0,IF(COUNTIF(БЮДЖЕТ!$P:$P,D1446)=1,0,1))</f>
        <v>0</v>
      </c>
      <c r="F1446" s="19" t="str">
        <f>IF($D1446="","",INDEX(БЮДЖЕТ!$N:$N,SUMIFS(БЮДЖЕТ!$B:$B,БЮДЖЕТ!$P:$P,$D1446)))</f>
        <v/>
      </c>
      <c r="G1446" s="19" t="str">
        <f>IF($D1446="","",INDEX(БЮДЖЕТ!$X:$X,SUMIFS(БЮДЖЕТ!$B:$B,БЮДЖЕТ!$P:$P,$D1446)))</f>
        <v/>
      </c>
      <c r="H1446" s="36"/>
      <c r="I1446" s="30">
        <f>IF(D1446="",0,IF(G1446=ФИО!$Q$8,0,SUM(р_дни!$J:$J))+SUMIFS(факт_операции!$L:$L,факт_операции!$D:$D,D1446,факт_операции!$I:$I,операции!$F$8)-SUMIFS(факт_операции!$L:$L,факт_операции!$D:$D,D1446,факт_операции!$I:$I,операции!$F$9)+SUMIFS(факт_операции!$L:$L,факт_операции!$D:$D,D1446,факт_операции!$I:$I,операции!$F$10)-SUMIFS(факт_операции!$L:$L,факт_операции!$D:$D,D1446,факт_операции!$I:$I,операции!$F$11))</f>
        <v>0</v>
      </c>
      <c r="J1446" s="48">
        <f>ROUND(IF(D1446="",0,IF(SUM(р_дни!$J:$J)=0,0,(SUMIFS(БЮДЖЕТ!$V:$V,БЮДЖЕТ!$P:$P,$D1446)*IF(G1446=ФИО!$Q$8,0,SUM(р_дни!$J:$J))+SUMIFS(факт_операции!$Q:$Q,факт_операции!$D:$D,$D1446)*1000)/SUM(р_дни!$J:$J)))/100,0)*100</f>
        <v>0</v>
      </c>
      <c r="K1446" s="48">
        <f>IF(D1446="",0,SUMIFS(факт_операции!$O:$O,факт_операции!$D:$D,D1446)-IF(SUMIFS(факт_операции!$Q:$Q,факт_операции!$D:$D,D1446)&lt;&gt;0,SUMIFS(факт_операции!$O:$O,факт_операции!$D:$D,D1446,факт_операции!$N:$N,операции!$H$11),0))</f>
        <v>0</v>
      </c>
      <c r="L1446" s="48">
        <f>IF(D1446="",0,SUMIFS(факт_операции!$T:$T,факт_операции!$D:$D,D1446))</f>
        <v>0</v>
      </c>
      <c r="M1446" s="86">
        <f t="shared" si="45"/>
        <v>0</v>
      </c>
      <c r="N1446" s="36"/>
      <c r="O1446" s="92"/>
      <c r="P1446" s="96"/>
    </row>
    <row r="1447" spans="1:16" x14ac:dyDescent="0.25">
      <c r="A1447" s="1"/>
      <c r="B1447" s="1"/>
      <c r="C1447" s="5">
        <f t="shared" si="46"/>
        <v>1437</v>
      </c>
      <c r="D1447" s="19" t="str">
        <f>IF(C1447&gt;MAX(БЮДЖЕТ!$C:$C),"",INDEX(БЮДЖЕТ!$P$11:$P$9415,C1447))</f>
        <v/>
      </c>
      <c r="E1447" s="22">
        <f>IF(D1447="",0,IF(COUNTIF(БЮДЖЕТ!$P:$P,D1447)=1,0,1))</f>
        <v>0</v>
      </c>
      <c r="F1447" s="19" t="str">
        <f>IF($D1447="","",INDEX(БЮДЖЕТ!$N:$N,SUMIFS(БЮДЖЕТ!$B:$B,БЮДЖЕТ!$P:$P,$D1447)))</f>
        <v/>
      </c>
      <c r="G1447" s="19" t="str">
        <f>IF($D1447="","",INDEX(БЮДЖЕТ!$X:$X,SUMIFS(БЮДЖЕТ!$B:$B,БЮДЖЕТ!$P:$P,$D1447)))</f>
        <v/>
      </c>
      <c r="H1447" s="36"/>
      <c r="I1447" s="30">
        <f>IF(D1447="",0,IF(G1447=ФИО!$Q$8,0,SUM(р_дни!$J:$J))+SUMIFS(факт_операции!$L:$L,факт_операции!$D:$D,D1447,факт_операции!$I:$I,операции!$F$8)-SUMIFS(факт_операции!$L:$L,факт_операции!$D:$D,D1447,факт_операции!$I:$I,операции!$F$9)+SUMIFS(факт_операции!$L:$L,факт_операции!$D:$D,D1447,факт_операции!$I:$I,операции!$F$10)-SUMIFS(факт_операции!$L:$L,факт_операции!$D:$D,D1447,факт_операции!$I:$I,операции!$F$11))</f>
        <v>0</v>
      </c>
      <c r="J1447" s="48">
        <f>ROUND(IF(D1447="",0,IF(SUM(р_дни!$J:$J)=0,0,(SUMIFS(БЮДЖЕТ!$V:$V,БЮДЖЕТ!$P:$P,$D1447)*IF(G1447=ФИО!$Q$8,0,SUM(р_дни!$J:$J))+SUMIFS(факт_операции!$Q:$Q,факт_операции!$D:$D,$D1447)*1000)/SUM(р_дни!$J:$J)))/100,0)*100</f>
        <v>0</v>
      </c>
      <c r="K1447" s="48">
        <f>IF(D1447="",0,SUMIFS(факт_операции!$O:$O,факт_операции!$D:$D,D1447)-IF(SUMIFS(факт_операции!$Q:$Q,факт_операции!$D:$D,D1447)&lt;&gt;0,SUMIFS(факт_операции!$O:$O,факт_операции!$D:$D,D1447,факт_операции!$N:$N,операции!$H$11),0))</f>
        <v>0</v>
      </c>
      <c r="L1447" s="48">
        <f>IF(D1447="",0,SUMIFS(факт_операции!$T:$T,факт_операции!$D:$D,D1447))</f>
        <v>0</v>
      </c>
      <c r="M1447" s="86">
        <f t="shared" si="45"/>
        <v>0</v>
      </c>
      <c r="N1447" s="36"/>
      <c r="O1447" s="92"/>
      <c r="P1447" s="96"/>
    </row>
    <row r="1448" spans="1:16" x14ac:dyDescent="0.25">
      <c r="A1448" s="1"/>
      <c r="B1448" s="1"/>
      <c r="C1448" s="5">
        <f t="shared" si="46"/>
        <v>1438</v>
      </c>
      <c r="D1448" s="19" t="str">
        <f>IF(C1448&gt;MAX(БЮДЖЕТ!$C:$C),"",INDEX(БЮДЖЕТ!$P$11:$P$9415,C1448))</f>
        <v/>
      </c>
      <c r="E1448" s="22">
        <f>IF(D1448="",0,IF(COUNTIF(БЮДЖЕТ!$P:$P,D1448)=1,0,1))</f>
        <v>0</v>
      </c>
      <c r="F1448" s="19" t="str">
        <f>IF($D1448="","",INDEX(БЮДЖЕТ!$N:$N,SUMIFS(БЮДЖЕТ!$B:$B,БЮДЖЕТ!$P:$P,$D1448)))</f>
        <v/>
      </c>
      <c r="G1448" s="19" t="str">
        <f>IF($D1448="","",INDEX(БЮДЖЕТ!$X:$X,SUMIFS(БЮДЖЕТ!$B:$B,БЮДЖЕТ!$P:$P,$D1448)))</f>
        <v/>
      </c>
      <c r="H1448" s="36"/>
      <c r="I1448" s="30">
        <f>IF(D1448="",0,IF(G1448=ФИО!$Q$8,0,SUM(р_дни!$J:$J))+SUMIFS(факт_операции!$L:$L,факт_операции!$D:$D,D1448,факт_операции!$I:$I,операции!$F$8)-SUMIFS(факт_операции!$L:$L,факт_операции!$D:$D,D1448,факт_операции!$I:$I,операции!$F$9)+SUMIFS(факт_операции!$L:$L,факт_операции!$D:$D,D1448,факт_операции!$I:$I,операции!$F$10)-SUMIFS(факт_операции!$L:$L,факт_операции!$D:$D,D1448,факт_операции!$I:$I,операции!$F$11))</f>
        <v>0</v>
      </c>
      <c r="J1448" s="48">
        <f>ROUND(IF(D1448="",0,IF(SUM(р_дни!$J:$J)=0,0,(SUMIFS(БЮДЖЕТ!$V:$V,БЮДЖЕТ!$P:$P,$D1448)*IF(G1448=ФИО!$Q$8,0,SUM(р_дни!$J:$J))+SUMIFS(факт_операции!$Q:$Q,факт_операции!$D:$D,$D1448)*1000)/SUM(р_дни!$J:$J)))/100,0)*100</f>
        <v>0</v>
      </c>
      <c r="K1448" s="48">
        <f>IF(D1448="",0,SUMIFS(факт_операции!$O:$O,факт_операции!$D:$D,D1448)-IF(SUMIFS(факт_операции!$Q:$Q,факт_операции!$D:$D,D1448)&lt;&gt;0,SUMIFS(факт_операции!$O:$O,факт_операции!$D:$D,D1448,факт_операции!$N:$N,операции!$H$11),0))</f>
        <v>0</v>
      </c>
      <c r="L1448" s="48">
        <f>IF(D1448="",0,SUMIFS(факт_операции!$T:$T,факт_операции!$D:$D,D1448))</f>
        <v>0</v>
      </c>
      <c r="M1448" s="86">
        <f t="shared" si="45"/>
        <v>0</v>
      </c>
      <c r="N1448" s="36"/>
      <c r="O1448" s="92"/>
      <c r="P1448" s="96"/>
    </row>
    <row r="1449" spans="1:16" x14ac:dyDescent="0.25">
      <c r="A1449" s="1"/>
      <c r="B1449" s="1"/>
      <c r="C1449" s="5">
        <f t="shared" si="46"/>
        <v>1439</v>
      </c>
      <c r="D1449" s="19" t="str">
        <f>IF(C1449&gt;MAX(БЮДЖЕТ!$C:$C),"",INDEX(БЮДЖЕТ!$P$11:$P$9415,C1449))</f>
        <v/>
      </c>
      <c r="E1449" s="22">
        <f>IF(D1449="",0,IF(COUNTIF(БЮДЖЕТ!$P:$P,D1449)=1,0,1))</f>
        <v>0</v>
      </c>
      <c r="F1449" s="19" t="str">
        <f>IF($D1449="","",INDEX(БЮДЖЕТ!$N:$N,SUMIFS(БЮДЖЕТ!$B:$B,БЮДЖЕТ!$P:$P,$D1449)))</f>
        <v/>
      </c>
      <c r="G1449" s="19" t="str">
        <f>IF($D1449="","",INDEX(БЮДЖЕТ!$X:$X,SUMIFS(БЮДЖЕТ!$B:$B,БЮДЖЕТ!$P:$P,$D1449)))</f>
        <v/>
      </c>
      <c r="H1449" s="36"/>
      <c r="I1449" s="30">
        <f>IF(D1449="",0,IF(G1449=ФИО!$Q$8,0,SUM(р_дни!$J:$J))+SUMIFS(факт_операции!$L:$L,факт_операции!$D:$D,D1449,факт_операции!$I:$I,операции!$F$8)-SUMIFS(факт_операции!$L:$L,факт_операции!$D:$D,D1449,факт_операции!$I:$I,операции!$F$9)+SUMIFS(факт_операции!$L:$L,факт_операции!$D:$D,D1449,факт_операции!$I:$I,операции!$F$10)-SUMIFS(факт_операции!$L:$L,факт_операции!$D:$D,D1449,факт_операции!$I:$I,операции!$F$11))</f>
        <v>0</v>
      </c>
      <c r="J1449" s="48">
        <f>ROUND(IF(D1449="",0,IF(SUM(р_дни!$J:$J)=0,0,(SUMIFS(БЮДЖЕТ!$V:$V,БЮДЖЕТ!$P:$P,$D1449)*IF(G1449=ФИО!$Q$8,0,SUM(р_дни!$J:$J))+SUMIFS(факт_операции!$Q:$Q,факт_операции!$D:$D,$D1449)*1000)/SUM(р_дни!$J:$J)))/100,0)*100</f>
        <v>0</v>
      </c>
      <c r="K1449" s="48">
        <f>IF(D1449="",0,SUMIFS(факт_операции!$O:$O,факт_операции!$D:$D,D1449)-IF(SUMIFS(факт_операции!$Q:$Q,факт_операции!$D:$D,D1449)&lt;&gt;0,SUMIFS(факт_операции!$O:$O,факт_операции!$D:$D,D1449,факт_операции!$N:$N,операции!$H$11),0))</f>
        <v>0</v>
      </c>
      <c r="L1449" s="48">
        <f>IF(D1449="",0,SUMIFS(факт_операции!$T:$T,факт_операции!$D:$D,D1449))</f>
        <v>0</v>
      </c>
      <c r="M1449" s="86">
        <f t="shared" si="45"/>
        <v>0</v>
      </c>
      <c r="N1449" s="36"/>
      <c r="O1449" s="92"/>
      <c r="P1449" s="96"/>
    </row>
    <row r="1450" spans="1:16" x14ac:dyDescent="0.25">
      <c r="A1450" s="1"/>
      <c r="B1450" s="1"/>
      <c r="C1450" s="5">
        <f>C1449+1</f>
        <v>1440</v>
      </c>
      <c r="D1450" s="19" t="str">
        <f>IF(C1450&gt;MAX(БЮДЖЕТ!$C:$C),"",INDEX(БЮДЖЕТ!$P$11:$P$9415,C1450))</f>
        <v/>
      </c>
      <c r="E1450" s="22">
        <f>IF(D1450="",0,IF(COUNTIF(БЮДЖЕТ!$P:$P,D1450)=1,0,1))</f>
        <v>0</v>
      </c>
      <c r="F1450" s="19" t="str">
        <f>IF($D1450="","",INDEX(БЮДЖЕТ!$N:$N,SUMIFS(БЮДЖЕТ!$B:$B,БЮДЖЕТ!$P:$P,$D1450)))</f>
        <v/>
      </c>
      <c r="G1450" s="19" t="str">
        <f>IF($D1450="","",INDEX(БЮДЖЕТ!$X:$X,SUMIFS(БЮДЖЕТ!$B:$B,БЮДЖЕТ!$P:$P,$D1450)))</f>
        <v/>
      </c>
      <c r="H1450" s="36"/>
      <c r="I1450" s="30">
        <f>IF(D1450="",0,IF(G1450=ФИО!$Q$8,0,SUM(р_дни!$J:$J))+SUMIFS(факт_операции!$L:$L,факт_операции!$D:$D,D1450,факт_операции!$I:$I,операции!$F$8)-SUMIFS(факт_операции!$L:$L,факт_операции!$D:$D,D1450,факт_операции!$I:$I,операции!$F$9)+SUMIFS(факт_операции!$L:$L,факт_операции!$D:$D,D1450,факт_операции!$I:$I,операции!$F$10)-SUMIFS(факт_операции!$L:$L,факт_операции!$D:$D,D1450,факт_операции!$I:$I,операции!$F$11))</f>
        <v>0</v>
      </c>
      <c r="J1450" s="48">
        <f>ROUND(IF(D1450="",0,IF(SUM(р_дни!$J:$J)=0,0,(SUMIFS(БЮДЖЕТ!$V:$V,БЮДЖЕТ!$P:$P,$D1450)*IF(G1450=ФИО!$Q$8,0,SUM(р_дни!$J:$J))+SUMIFS(факт_операции!$Q:$Q,факт_операции!$D:$D,$D1450)*1000)/SUM(р_дни!$J:$J)))/100,0)*100</f>
        <v>0</v>
      </c>
      <c r="K1450" s="48">
        <f>IF(D1450="",0,SUMIFS(факт_операции!$O:$O,факт_операции!$D:$D,D1450)-IF(SUMIFS(факт_операции!$Q:$Q,факт_операции!$D:$D,D1450)&lt;&gt;0,SUMIFS(факт_операции!$O:$O,факт_операции!$D:$D,D1450,факт_операции!$N:$N,операции!$H$11),0))</f>
        <v>0</v>
      </c>
      <c r="L1450" s="48">
        <f>IF(D1450="",0,SUMIFS(факт_операции!$T:$T,факт_операции!$D:$D,D1450))</f>
        <v>0</v>
      </c>
      <c r="M1450" s="86">
        <f t="shared" si="45"/>
        <v>0</v>
      </c>
      <c r="N1450" s="36"/>
      <c r="O1450" s="92"/>
      <c r="P1450" s="96"/>
    </row>
    <row r="1451" spans="1:16" x14ac:dyDescent="0.25">
      <c r="A1451" s="1"/>
      <c r="B1451" s="1"/>
      <c r="C1451" s="5">
        <f>C1450+1</f>
        <v>1441</v>
      </c>
      <c r="D1451" s="19" t="str">
        <f>IF(C1451&gt;MAX(БЮДЖЕТ!$C:$C),"",INDEX(БЮДЖЕТ!$P$11:$P$9415,C1451))</f>
        <v/>
      </c>
      <c r="E1451" s="22">
        <f>IF(D1451="",0,IF(COUNTIF(БЮДЖЕТ!$P:$P,D1451)=1,0,1))</f>
        <v>0</v>
      </c>
      <c r="F1451" s="19" t="str">
        <f>IF($D1451="","",INDEX(БЮДЖЕТ!$N:$N,SUMIFS(БЮДЖЕТ!$B:$B,БЮДЖЕТ!$P:$P,$D1451)))</f>
        <v/>
      </c>
      <c r="G1451" s="19" t="str">
        <f>IF($D1451="","",INDEX(БЮДЖЕТ!$X:$X,SUMIFS(БЮДЖЕТ!$B:$B,БЮДЖЕТ!$P:$P,$D1451)))</f>
        <v/>
      </c>
      <c r="H1451" s="36"/>
      <c r="I1451" s="30">
        <f>IF(D1451="",0,IF(G1451=ФИО!$Q$8,0,SUM(р_дни!$J:$J))+SUMIFS(факт_операции!$L:$L,факт_операции!$D:$D,D1451,факт_операции!$I:$I,операции!$F$8)-SUMIFS(факт_операции!$L:$L,факт_операции!$D:$D,D1451,факт_операции!$I:$I,операции!$F$9)+SUMIFS(факт_операции!$L:$L,факт_операции!$D:$D,D1451,факт_операции!$I:$I,операции!$F$10)-SUMIFS(факт_операции!$L:$L,факт_операции!$D:$D,D1451,факт_операции!$I:$I,операции!$F$11))</f>
        <v>0</v>
      </c>
      <c r="J1451" s="48">
        <f>ROUND(IF(D1451="",0,IF(SUM(р_дни!$J:$J)=0,0,(SUMIFS(БЮДЖЕТ!$V:$V,БЮДЖЕТ!$P:$P,$D1451)*IF(G1451=ФИО!$Q$8,0,SUM(р_дни!$J:$J))+SUMIFS(факт_операции!$Q:$Q,факт_операции!$D:$D,$D1451)*1000)/SUM(р_дни!$J:$J)))/100,0)*100</f>
        <v>0</v>
      </c>
      <c r="K1451" s="48">
        <f>IF(D1451="",0,SUMIFS(факт_операции!$O:$O,факт_операции!$D:$D,D1451)-IF(SUMIFS(факт_операции!$Q:$Q,факт_операции!$D:$D,D1451)&lt;&gt;0,SUMIFS(факт_операции!$O:$O,факт_операции!$D:$D,D1451,факт_операции!$N:$N,операции!$H$11),0))</f>
        <v>0</v>
      </c>
      <c r="L1451" s="48">
        <f>IF(D1451="",0,SUMIFS(факт_операции!$T:$T,факт_операции!$D:$D,D1451))</f>
        <v>0</v>
      </c>
      <c r="M1451" s="86">
        <f t="shared" si="45"/>
        <v>0</v>
      </c>
      <c r="N1451" s="36"/>
      <c r="O1451" s="92"/>
      <c r="P1451" s="96"/>
    </row>
    <row r="1452" spans="1:16" x14ac:dyDescent="0.25">
      <c r="A1452" s="1"/>
      <c r="B1452" s="1"/>
      <c r="C1452" s="5">
        <f>C1451+1</f>
        <v>1442</v>
      </c>
      <c r="D1452" s="19" t="str">
        <f>IF(C1452&gt;MAX(БЮДЖЕТ!$C:$C),"",INDEX(БЮДЖЕТ!$P$11:$P$9415,C1452))</f>
        <v/>
      </c>
      <c r="E1452" s="22">
        <f>IF(D1452="",0,IF(COUNTIF(БЮДЖЕТ!$P:$P,D1452)=1,0,1))</f>
        <v>0</v>
      </c>
      <c r="F1452" s="19" t="str">
        <f>IF($D1452="","",INDEX(БЮДЖЕТ!$N:$N,SUMIFS(БЮДЖЕТ!$B:$B,БЮДЖЕТ!$P:$P,$D1452)))</f>
        <v/>
      </c>
      <c r="G1452" s="19" t="str">
        <f>IF($D1452="","",INDEX(БЮДЖЕТ!$X:$X,SUMIFS(БЮДЖЕТ!$B:$B,БЮДЖЕТ!$P:$P,$D1452)))</f>
        <v/>
      </c>
      <c r="H1452" s="36"/>
      <c r="I1452" s="30">
        <f>IF(D1452="",0,IF(G1452=ФИО!$Q$8,0,SUM(р_дни!$J:$J))+SUMIFS(факт_операции!$L:$L,факт_операции!$D:$D,D1452,факт_операции!$I:$I,операции!$F$8)-SUMIFS(факт_операции!$L:$L,факт_операции!$D:$D,D1452,факт_операции!$I:$I,операции!$F$9)+SUMIFS(факт_операции!$L:$L,факт_операции!$D:$D,D1452,факт_операции!$I:$I,операции!$F$10)-SUMIFS(факт_операции!$L:$L,факт_операции!$D:$D,D1452,факт_операции!$I:$I,операции!$F$11))</f>
        <v>0</v>
      </c>
      <c r="J1452" s="48">
        <f>ROUND(IF(D1452="",0,IF(SUM(р_дни!$J:$J)=0,0,(SUMIFS(БЮДЖЕТ!$V:$V,БЮДЖЕТ!$P:$P,$D1452)*IF(G1452=ФИО!$Q$8,0,SUM(р_дни!$J:$J))+SUMIFS(факт_операции!$Q:$Q,факт_операции!$D:$D,$D1452)*1000)/SUM(р_дни!$J:$J)))/100,0)*100</f>
        <v>0</v>
      </c>
      <c r="K1452" s="48">
        <f>IF(D1452="",0,SUMIFS(факт_операции!$O:$O,факт_операции!$D:$D,D1452)-IF(SUMIFS(факт_операции!$Q:$Q,факт_операции!$D:$D,D1452)&lt;&gt;0,SUMIFS(факт_операции!$O:$O,факт_операции!$D:$D,D1452,факт_операции!$N:$N,операции!$H$11),0))</f>
        <v>0</v>
      </c>
      <c r="L1452" s="48">
        <f>IF(D1452="",0,SUMIFS(факт_операции!$T:$T,факт_операции!$D:$D,D1452))</f>
        <v>0</v>
      </c>
      <c r="M1452" s="86">
        <f t="shared" si="45"/>
        <v>0</v>
      </c>
      <c r="N1452" s="36"/>
      <c r="O1452" s="92"/>
      <c r="P1452" s="96"/>
    </row>
    <row r="1453" spans="1:16" x14ac:dyDescent="0.25">
      <c r="A1453" s="1"/>
      <c r="B1453" s="1"/>
      <c r="C1453" s="5">
        <f t="shared" si="46"/>
        <v>1443</v>
      </c>
      <c r="D1453" s="19" t="str">
        <f>IF(C1453&gt;MAX(БЮДЖЕТ!$C:$C),"",INDEX(БЮДЖЕТ!$P$11:$P$9415,C1453))</f>
        <v/>
      </c>
      <c r="E1453" s="22">
        <f>IF(D1453="",0,IF(COUNTIF(БЮДЖЕТ!$P:$P,D1453)=1,0,1))</f>
        <v>0</v>
      </c>
      <c r="F1453" s="19" t="str">
        <f>IF($D1453="","",INDEX(БЮДЖЕТ!$N:$N,SUMIFS(БЮДЖЕТ!$B:$B,БЮДЖЕТ!$P:$P,$D1453)))</f>
        <v/>
      </c>
      <c r="G1453" s="19" t="str">
        <f>IF($D1453="","",INDEX(БЮДЖЕТ!$X:$X,SUMIFS(БЮДЖЕТ!$B:$B,БЮДЖЕТ!$P:$P,$D1453)))</f>
        <v/>
      </c>
      <c r="H1453" s="36"/>
      <c r="I1453" s="30">
        <f>IF(D1453="",0,IF(G1453=ФИО!$Q$8,0,SUM(р_дни!$J:$J))+SUMIFS(факт_операции!$L:$L,факт_операции!$D:$D,D1453,факт_операции!$I:$I,операции!$F$8)-SUMIFS(факт_операции!$L:$L,факт_операции!$D:$D,D1453,факт_операции!$I:$I,операции!$F$9)+SUMIFS(факт_операции!$L:$L,факт_операции!$D:$D,D1453,факт_операции!$I:$I,операции!$F$10)-SUMIFS(факт_операции!$L:$L,факт_операции!$D:$D,D1453,факт_операции!$I:$I,операции!$F$11))</f>
        <v>0</v>
      </c>
      <c r="J1453" s="48">
        <f>ROUND(IF(D1453="",0,IF(SUM(р_дни!$J:$J)=0,0,(SUMIFS(БЮДЖЕТ!$V:$V,БЮДЖЕТ!$P:$P,$D1453)*IF(G1453=ФИО!$Q$8,0,SUM(р_дни!$J:$J))+SUMIFS(факт_операции!$Q:$Q,факт_операции!$D:$D,$D1453)*1000)/SUM(р_дни!$J:$J)))/100,0)*100</f>
        <v>0</v>
      </c>
      <c r="K1453" s="48">
        <f>IF(D1453="",0,SUMIFS(факт_операции!$O:$O,факт_операции!$D:$D,D1453)-IF(SUMIFS(факт_операции!$Q:$Q,факт_операции!$D:$D,D1453)&lt;&gt;0,SUMIFS(факт_операции!$O:$O,факт_операции!$D:$D,D1453,факт_операции!$N:$N,операции!$H$11),0))</f>
        <v>0</v>
      </c>
      <c r="L1453" s="48">
        <f>IF(D1453="",0,SUMIFS(факт_операции!$T:$T,факт_операции!$D:$D,D1453))</f>
        <v>0</v>
      </c>
      <c r="M1453" s="86">
        <f t="shared" si="45"/>
        <v>0</v>
      </c>
      <c r="N1453" s="36"/>
      <c r="O1453" s="92"/>
      <c r="P1453" s="96"/>
    </row>
    <row r="1454" spans="1:16" x14ac:dyDescent="0.25">
      <c r="A1454" s="1"/>
      <c r="B1454" s="1"/>
      <c r="C1454" s="5">
        <f t="shared" si="46"/>
        <v>1444</v>
      </c>
      <c r="D1454" s="19" t="str">
        <f>IF(C1454&gt;MAX(БЮДЖЕТ!$C:$C),"",INDEX(БЮДЖЕТ!$P$11:$P$9415,C1454))</f>
        <v/>
      </c>
      <c r="E1454" s="22">
        <f>IF(D1454="",0,IF(COUNTIF(БЮДЖЕТ!$P:$P,D1454)=1,0,1))</f>
        <v>0</v>
      </c>
      <c r="F1454" s="19" t="str">
        <f>IF($D1454="","",INDEX(БЮДЖЕТ!$N:$N,SUMIFS(БЮДЖЕТ!$B:$B,БЮДЖЕТ!$P:$P,$D1454)))</f>
        <v/>
      </c>
      <c r="G1454" s="19" t="str">
        <f>IF($D1454="","",INDEX(БЮДЖЕТ!$X:$X,SUMIFS(БЮДЖЕТ!$B:$B,БЮДЖЕТ!$P:$P,$D1454)))</f>
        <v/>
      </c>
      <c r="H1454" s="36"/>
      <c r="I1454" s="30">
        <f>IF(D1454="",0,IF(G1454=ФИО!$Q$8,0,SUM(р_дни!$J:$J))+SUMIFS(факт_операции!$L:$L,факт_операции!$D:$D,D1454,факт_операции!$I:$I,операции!$F$8)-SUMIFS(факт_операции!$L:$L,факт_операции!$D:$D,D1454,факт_операции!$I:$I,операции!$F$9)+SUMIFS(факт_операции!$L:$L,факт_операции!$D:$D,D1454,факт_операции!$I:$I,операции!$F$10)-SUMIFS(факт_операции!$L:$L,факт_операции!$D:$D,D1454,факт_операции!$I:$I,операции!$F$11))</f>
        <v>0</v>
      </c>
      <c r="J1454" s="48">
        <f>ROUND(IF(D1454="",0,IF(SUM(р_дни!$J:$J)=0,0,(SUMIFS(БЮДЖЕТ!$V:$V,БЮДЖЕТ!$P:$P,$D1454)*IF(G1454=ФИО!$Q$8,0,SUM(р_дни!$J:$J))+SUMIFS(факт_операции!$Q:$Q,факт_операции!$D:$D,$D1454)*1000)/SUM(р_дни!$J:$J)))/100,0)*100</f>
        <v>0</v>
      </c>
      <c r="K1454" s="48">
        <f>IF(D1454="",0,SUMIFS(факт_операции!$O:$O,факт_операции!$D:$D,D1454)-IF(SUMIFS(факт_операции!$Q:$Q,факт_операции!$D:$D,D1454)&lt;&gt;0,SUMIFS(факт_операции!$O:$O,факт_операции!$D:$D,D1454,факт_операции!$N:$N,операции!$H$11),0))</f>
        <v>0</v>
      </c>
      <c r="L1454" s="48">
        <f>IF(D1454="",0,SUMIFS(факт_операции!$T:$T,факт_операции!$D:$D,D1454))</f>
        <v>0</v>
      </c>
      <c r="M1454" s="86">
        <f t="shared" si="45"/>
        <v>0</v>
      </c>
      <c r="N1454" s="36"/>
      <c r="O1454" s="92"/>
      <c r="P1454" s="96"/>
    </row>
    <row r="1455" spans="1:16" x14ac:dyDescent="0.25">
      <c r="A1455" s="1"/>
      <c r="B1455" s="1"/>
      <c r="C1455" s="5">
        <f t="shared" si="46"/>
        <v>1445</v>
      </c>
      <c r="D1455" s="19" t="str">
        <f>IF(C1455&gt;MAX(БЮДЖЕТ!$C:$C),"",INDEX(БЮДЖЕТ!$P$11:$P$9415,C1455))</f>
        <v/>
      </c>
      <c r="E1455" s="22">
        <f>IF(D1455="",0,IF(COUNTIF(БЮДЖЕТ!$P:$P,D1455)=1,0,1))</f>
        <v>0</v>
      </c>
      <c r="F1455" s="19" t="str">
        <f>IF($D1455="","",INDEX(БЮДЖЕТ!$N:$N,SUMIFS(БЮДЖЕТ!$B:$B,БЮДЖЕТ!$P:$P,$D1455)))</f>
        <v/>
      </c>
      <c r="G1455" s="19" t="str">
        <f>IF($D1455="","",INDEX(БЮДЖЕТ!$X:$X,SUMIFS(БЮДЖЕТ!$B:$B,БЮДЖЕТ!$P:$P,$D1455)))</f>
        <v/>
      </c>
      <c r="H1455" s="36"/>
      <c r="I1455" s="30">
        <f>IF(D1455="",0,IF(G1455=ФИО!$Q$8,0,SUM(р_дни!$J:$J))+SUMIFS(факт_операции!$L:$L,факт_операции!$D:$D,D1455,факт_операции!$I:$I,операции!$F$8)-SUMIFS(факт_операции!$L:$L,факт_операции!$D:$D,D1455,факт_операции!$I:$I,операции!$F$9)+SUMIFS(факт_операции!$L:$L,факт_операции!$D:$D,D1455,факт_операции!$I:$I,операции!$F$10)-SUMIFS(факт_операции!$L:$L,факт_операции!$D:$D,D1455,факт_операции!$I:$I,операции!$F$11))</f>
        <v>0</v>
      </c>
      <c r="J1455" s="48">
        <f>ROUND(IF(D1455="",0,IF(SUM(р_дни!$J:$J)=0,0,(SUMIFS(БЮДЖЕТ!$V:$V,БЮДЖЕТ!$P:$P,$D1455)*IF(G1455=ФИО!$Q$8,0,SUM(р_дни!$J:$J))+SUMIFS(факт_операции!$Q:$Q,факт_операции!$D:$D,$D1455)*1000)/SUM(р_дни!$J:$J)))/100,0)*100</f>
        <v>0</v>
      </c>
      <c r="K1455" s="48">
        <f>IF(D1455="",0,SUMIFS(факт_операции!$O:$O,факт_операции!$D:$D,D1455)-IF(SUMIFS(факт_операции!$Q:$Q,факт_операции!$D:$D,D1455)&lt;&gt;0,SUMIFS(факт_операции!$O:$O,факт_операции!$D:$D,D1455,факт_операции!$N:$N,операции!$H$11),0))</f>
        <v>0</v>
      </c>
      <c r="L1455" s="48">
        <f>IF(D1455="",0,SUMIFS(факт_операции!$T:$T,факт_операции!$D:$D,D1455))</f>
        <v>0</v>
      </c>
      <c r="M1455" s="86">
        <f t="shared" si="45"/>
        <v>0</v>
      </c>
      <c r="N1455" s="36"/>
      <c r="O1455" s="92"/>
      <c r="P1455" s="96"/>
    </row>
    <row r="1456" spans="1:16" x14ac:dyDescent="0.25">
      <c r="A1456" s="1"/>
      <c r="B1456" s="1"/>
      <c r="C1456" s="5">
        <f t="shared" si="46"/>
        <v>1446</v>
      </c>
      <c r="D1456" s="19" t="str">
        <f>IF(C1456&gt;MAX(БЮДЖЕТ!$C:$C),"",INDEX(БЮДЖЕТ!$P$11:$P$9415,C1456))</f>
        <v/>
      </c>
      <c r="E1456" s="22">
        <f>IF(D1456="",0,IF(COUNTIF(БЮДЖЕТ!$P:$P,D1456)=1,0,1))</f>
        <v>0</v>
      </c>
      <c r="F1456" s="19" t="str">
        <f>IF($D1456="","",INDEX(БЮДЖЕТ!$N:$N,SUMIFS(БЮДЖЕТ!$B:$B,БЮДЖЕТ!$P:$P,$D1456)))</f>
        <v/>
      </c>
      <c r="G1456" s="19" t="str">
        <f>IF($D1456="","",INDEX(БЮДЖЕТ!$X:$X,SUMIFS(БЮДЖЕТ!$B:$B,БЮДЖЕТ!$P:$P,$D1456)))</f>
        <v/>
      </c>
      <c r="H1456" s="36"/>
      <c r="I1456" s="30">
        <f>IF(D1456="",0,IF(G1456=ФИО!$Q$8,0,SUM(р_дни!$J:$J))+SUMIFS(факт_операции!$L:$L,факт_операции!$D:$D,D1456,факт_операции!$I:$I,операции!$F$8)-SUMIFS(факт_операции!$L:$L,факт_операции!$D:$D,D1456,факт_операции!$I:$I,операции!$F$9)+SUMIFS(факт_операции!$L:$L,факт_операции!$D:$D,D1456,факт_операции!$I:$I,операции!$F$10)-SUMIFS(факт_операции!$L:$L,факт_операции!$D:$D,D1456,факт_операции!$I:$I,операции!$F$11))</f>
        <v>0</v>
      </c>
      <c r="J1456" s="48">
        <f>ROUND(IF(D1456="",0,IF(SUM(р_дни!$J:$J)=0,0,(SUMIFS(БЮДЖЕТ!$V:$V,БЮДЖЕТ!$P:$P,$D1456)*IF(G1456=ФИО!$Q$8,0,SUM(р_дни!$J:$J))+SUMIFS(факт_операции!$Q:$Q,факт_операции!$D:$D,$D1456)*1000)/SUM(р_дни!$J:$J)))/100,0)*100</f>
        <v>0</v>
      </c>
      <c r="K1456" s="48">
        <f>IF(D1456="",0,SUMIFS(факт_операции!$O:$O,факт_операции!$D:$D,D1456)-IF(SUMIFS(факт_операции!$Q:$Q,факт_операции!$D:$D,D1456)&lt;&gt;0,SUMIFS(факт_операции!$O:$O,факт_операции!$D:$D,D1456,факт_операции!$N:$N,операции!$H$11),0))</f>
        <v>0</v>
      </c>
      <c r="L1456" s="48">
        <f>IF(D1456="",0,SUMIFS(факт_операции!$T:$T,факт_операции!$D:$D,D1456))</f>
        <v>0</v>
      </c>
      <c r="M1456" s="86">
        <f t="shared" si="45"/>
        <v>0</v>
      </c>
      <c r="N1456" s="36"/>
      <c r="O1456" s="92"/>
      <c r="P1456" s="96"/>
    </row>
    <row r="1457" spans="1:16" x14ac:dyDescent="0.25">
      <c r="A1457" s="1"/>
      <c r="B1457" s="1"/>
      <c r="C1457" s="5">
        <f t="shared" si="46"/>
        <v>1447</v>
      </c>
      <c r="D1457" s="19" t="str">
        <f>IF(C1457&gt;MAX(БЮДЖЕТ!$C:$C),"",INDEX(БЮДЖЕТ!$P$11:$P$9415,C1457))</f>
        <v/>
      </c>
      <c r="E1457" s="22">
        <f>IF(D1457="",0,IF(COUNTIF(БЮДЖЕТ!$P:$P,D1457)=1,0,1))</f>
        <v>0</v>
      </c>
      <c r="F1457" s="19" t="str">
        <f>IF($D1457="","",INDEX(БЮДЖЕТ!$N:$N,SUMIFS(БЮДЖЕТ!$B:$B,БЮДЖЕТ!$P:$P,$D1457)))</f>
        <v/>
      </c>
      <c r="G1457" s="19" t="str">
        <f>IF($D1457="","",INDEX(БЮДЖЕТ!$X:$X,SUMIFS(БЮДЖЕТ!$B:$B,БЮДЖЕТ!$P:$P,$D1457)))</f>
        <v/>
      </c>
      <c r="H1457" s="36"/>
      <c r="I1457" s="30">
        <f>IF(D1457="",0,IF(G1457=ФИО!$Q$8,0,SUM(р_дни!$J:$J))+SUMIFS(факт_операции!$L:$L,факт_операции!$D:$D,D1457,факт_операции!$I:$I,операции!$F$8)-SUMIFS(факт_операции!$L:$L,факт_операции!$D:$D,D1457,факт_операции!$I:$I,операции!$F$9)+SUMIFS(факт_операции!$L:$L,факт_операции!$D:$D,D1457,факт_операции!$I:$I,операции!$F$10)-SUMIFS(факт_операции!$L:$L,факт_операции!$D:$D,D1457,факт_операции!$I:$I,операции!$F$11))</f>
        <v>0</v>
      </c>
      <c r="J1457" s="48">
        <f>ROUND(IF(D1457="",0,IF(SUM(р_дни!$J:$J)=0,0,(SUMIFS(БЮДЖЕТ!$V:$V,БЮДЖЕТ!$P:$P,$D1457)*IF(G1457=ФИО!$Q$8,0,SUM(р_дни!$J:$J))+SUMIFS(факт_операции!$Q:$Q,факт_операции!$D:$D,$D1457)*1000)/SUM(р_дни!$J:$J)))/100,0)*100</f>
        <v>0</v>
      </c>
      <c r="K1457" s="48">
        <f>IF(D1457="",0,SUMIFS(факт_операции!$O:$O,факт_операции!$D:$D,D1457)-IF(SUMIFS(факт_операции!$Q:$Q,факт_операции!$D:$D,D1457)&lt;&gt;0,SUMIFS(факт_операции!$O:$O,факт_операции!$D:$D,D1457,факт_операции!$N:$N,операции!$H$11),0))</f>
        <v>0</v>
      </c>
      <c r="L1457" s="48">
        <f>IF(D1457="",0,SUMIFS(факт_операции!$T:$T,факт_операции!$D:$D,D1457))</f>
        <v>0</v>
      </c>
      <c r="M1457" s="86">
        <f t="shared" si="45"/>
        <v>0</v>
      </c>
      <c r="N1457" s="36"/>
      <c r="O1457" s="92"/>
      <c r="P1457" s="96"/>
    </row>
    <row r="1458" spans="1:16" x14ac:dyDescent="0.25">
      <c r="A1458" s="1"/>
      <c r="B1458" s="1"/>
      <c r="C1458" s="5">
        <f t="shared" si="46"/>
        <v>1448</v>
      </c>
      <c r="D1458" s="19" t="str">
        <f>IF(C1458&gt;MAX(БЮДЖЕТ!$C:$C),"",INDEX(БЮДЖЕТ!$P$11:$P$9415,C1458))</f>
        <v/>
      </c>
      <c r="E1458" s="22">
        <f>IF(D1458="",0,IF(COUNTIF(БЮДЖЕТ!$P:$P,D1458)=1,0,1))</f>
        <v>0</v>
      </c>
      <c r="F1458" s="19" t="str">
        <f>IF($D1458="","",INDEX(БЮДЖЕТ!$N:$N,SUMIFS(БЮДЖЕТ!$B:$B,БЮДЖЕТ!$P:$P,$D1458)))</f>
        <v/>
      </c>
      <c r="G1458" s="19" t="str">
        <f>IF($D1458="","",INDEX(БЮДЖЕТ!$X:$X,SUMIFS(БЮДЖЕТ!$B:$B,БЮДЖЕТ!$P:$P,$D1458)))</f>
        <v/>
      </c>
      <c r="H1458" s="36"/>
      <c r="I1458" s="30">
        <f>IF(D1458="",0,IF(G1458=ФИО!$Q$8,0,SUM(р_дни!$J:$J))+SUMIFS(факт_операции!$L:$L,факт_операции!$D:$D,D1458,факт_операции!$I:$I,операции!$F$8)-SUMIFS(факт_операции!$L:$L,факт_операции!$D:$D,D1458,факт_операции!$I:$I,операции!$F$9)+SUMIFS(факт_операции!$L:$L,факт_операции!$D:$D,D1458,факт_операции!$I:$I,операции!$F$10)-SUMIFS(факт_операции!$L:$L,факт_операции!$D:$D,D1458,факт_операции!$I:$I,операции!$F$11))</f>
        <v>0</v>
      </c>
      <c r="J1458" s="48">
        <f>ROUND(IF(D1458="",0,IF(SUM(р_дни!$J:$J)=0,0,(SUMIFS(БЮДЖЕТ!$V:$V,БЮДЖЕТ!$P:$P,$D1458)*IF(G1458=ФИО!$Q$8,0,SUM(р_дни!$J:$J))+SUMIFS(факт_операции!$Q:$Q,факт_операции!$D:$D,$D1458)*1000)/SUM(р_дни!$J:$J)))/100,0)*100</f>
        <v>0</v>
      </c>
      <c r="K1458" s="48">
        <f>IF(D1458="",0,SUMIFS(факт_операции!$O:$O,факт_операции!$D:$D,D1458)-IF(SUMIFS(факт_операции!$Q:$Q,факт_операции!$D:$D,D1458)&lt;&gt;0,SUMIFS(факт_операции!$O:$O,факт_операции!$D:$D,D1458,факт_операции!$N:$N,операции!$H$11),0))</f>
        <v>0</v>
      </c>
      <c r="L1458" s="48">
        <f>IF(D1458="",0,SUMIFS(факт_операции!$T:$T,факт_операции!$D:$D,D1458))</f>
        <v>0</v>
      </c>
      <c r="M1458" s="86">
        <f t="shared" si="45"/>
        <v>0</v>
      </c>
      <c r="N1458" s="36"/>
      <c r="O1458" s="92"/>
      <c r="P1458" s="96"/>
    </row>
    <row r="1459" spans="1:16" x14ac:dyDescent="0.25">
      <c r="A1459" s="1"/>
      <c r="B1459" s="1"/>
      <c r="C1459" s="5">
        <f t="shared" si="46"/>
        <v>1449</v>
      </c>
      <c r="D1459" s="19" t="str">
        <f>IF(C1459&gt;MAX(БЮДЖЕТ!$C:$C),"",INDEX(БЮДЖЕТ!$P$11:$P$9415,C1459))</f>
        <v/>
      </c>
      <c r="E1459" s="22">
        <f>IF(D1459="",0,IF(COUNTIF(БЮДЖЕТ!$P:$P,D1459)=1,0,1))</f>
        <v>0</v>
      </c>
      <c r="F1459" s="19" t="str">
        <f>IF($D1459="","",INDEX(БЮДЖЕТ!$N:$N,SUMIFS(БЮДЖЕТ!$B:$B,БЮДЖЕТ!$P:$P,$D1459)))</f>
        <v/>
      </c>
      <c r="G1459" s="19" t="str">
        <f>IF($D1459="","",INDEX(БЮДЖЕТ!$X:$X,SUMIFS(БЮДЖЕТ!$B:$B,БЮДЖЕТ!$P:$P,$D1459)))</f>
        <v/>
      </c>
      <c r="H1459" s="36"/>
      <c r="I1459" s="30">
        <f>IF(D1459="",0,IF(G1459=ФИО!$Q$8,0,SUM(р_дни!$J:$J))+SUMIFS(факт_операции!$L:$L,факт_операции!$D:$D,D1459,факт_операции!$I:$I,операции!$F$8)-SUMIFS(факт_операции!$L:$L,факт_операции!$D:$D,D1459,факт_операции!$I:$I,операции!$F$9)+SUMIFS(факт_операции!$L:$L,факт_операции!$D:$D,D1459,факт_операции!$I:$I,операции!$F$10)-SUMIFS(факт_операции!$L:$L,факт_операции!$D:$D,D1459,факт_операции!$I:$I,операции!$F$11))</f>
        <v>0</v>
      </c>
      <c r="J1459" s="48">
        <f>ROUND(IF(D1459="",0,IF(SUM(р_дни!$J:$J)=0,0,(SUMIFS(БЮДЖЕТ!$V:$V,БЮДЖЕТ!$P:$P,$D1459)*IF(G1459=ФИО!$Q$8,0,SUM(р_дни!$J:$J))+SUMIFS(факт_операции!$Q:$Q,факт_операции!$D:$D,$D1459)*1000)/SUM(р_дни!$J:$J)))/100,0)*100</f>
        <v>0</v>
      </c>
      <c r="K1459" s="48">
        <f>IF(D1459="",0,SUMIFS(факт_операции!$O:$O,факт_операции!$D:$D,D1459)-IF(SUMIFS(факт_операции!$Q:$Q,факт_операции!$D:$D,D1459)&lt;&gt;0,SUMIFS(факт_операции!$O:$O,факт_операции!$D:$D,D1459,факт_операции!$N:$N,операции!$H$11),0))</f>
        <v>0</v>
      </c>
      <c r="L1459" s="48">
        <f>IF(D1459="",0,SUMIFS(факт_операции!$T:$T,факт_операции!$D:$D,D1459))</f>
        <v>0</v>
      </c>
      <c r="M1459" s="86">
        <f t="shared" si="45"/>
        <v>0</v>
      </c>
      <c r="N1459" s="36"/>
      <c r="O1459" s="92"/>
      <c r="P1459" s="96"/>
    </row>
    <row r="1460" spans="1:16" x14ac:dyDescent="0.25">
      <c r="A1460" s="1"/>
      <c r="B1460" s="1"/>
      <c r="C1460" s="5">
        <f t="shared" si="46"/>
        <v>1450</v>
      </c>
      <c r="D1460" s="19" t="str">
        <f>IF(C1460&gt;MAX(БЮДЖЕТ!$C:$C),"",INDEX(БЮДЖЕТ!$P$11:$P$9415,C1460))</f>
        <v/>
      </c>
      <c r="E1460" s="22">
        <f>IF(D1460="",0,IF(COUNTIF(БЮДЖЕТ!$P:$P,D1460)=1,0,1))</f>
        <v>0</v>
      </c>
      <c r="F1460" s="19" t="str">
        <f>IF($D1460="","",INDEX(БЮДЖЕТ!$N:$N,SUMIFS(БЮДЖЕТ!$B:$B,БЮДЖЕТ!$P:$P,$D1460)))</f>
        <v/>
      </c>
      <c r="G1460" s="19" t="str">
        <f>IF($D1460="","",INDEX(БЮДЖЕТ!$X:$X,SUMIFS(БЮДЖЕТ!$B:$B,БЮДЖЕТ!$P:$P,$D1460)))</f>
        <v/>
      </c>
      <c r="H1460" s="36"/>
      <c r="I1460" s="30">
        <f>IF(D1460="",0,IF(G1460=ФИО!$Q$8,0,SUM(р_дни!$J:$J))+SUMIFS(факт_операции!$L:$L,факт_операции!$D:$D,D1460,факт_операции!$I:$I,операции!$F$8)-SUMIFS(факт_операции!$L:$L,факт_операции!$D:$D,D1460,факт_операции!$I:$I,операции!$F$9)+SUMIFS(факт_операции!$L:$L,факт_операции!$D:$D,D1460,факт_операции!$I:$I,операции!$F$10)-SUMIFS(факт_операции!$L:$L,факт_операции!$D:$D,D1460,факт_операции!$I:$I,операции!$F$11))</f>
        <v>0</v>
      </c>
      <c r="J1460" s="48">
        <f>ROUND(IF(D1460="",0,IF(SUM(р_дни!$J:$J)=0,0,(SUMIFS(БЮДЖЕТ!$V:$V,БЮДЖЕТ!$P:$P,$D1460)*IF(G1460=ФИО!$Q$8,0,SUM(р_дни!$J:$J))+SUMIFS(факт_операции!$Q:$Q,факт_операции!$D:$D,$D1460)*1000)/SUM(р_дни!$J:$J)))/100,0)*100</f>
        <v>0</v>
      </c>
      <c r="K1460" s="48">
        <f>IF(D1460="",0,SUMIFS(факт_операции!$O:$O,факт_операции!$D:$D,D1460)-IF(SUMIFS(факт_операции!$Q:$Q,факт_операции!$D:$D,D1460)&lt;&gt;0,SUMIFS(факт_операции!$O:$O,факт_операции!$D:$D,D1460,факт_операции!$N:$N,операции!$H$11),0))</f>
        <v>0</v>
      </c>
      <c r="L1460" s="48">
        <f>IF(D1460="",0,SUMIFS(факт_операции!$T:$T,факт_операции!$D:$D,D1460))</f>
        <v>0</v>
      </c>
      <c r="M1460" s="86">
        <f t="shared" si="45"/>
        <v>0</v>
      </c>
      <c r="N1460" s="36"/>
      <c r="O1460" s="92"/>
      <c r="P1460" s="96"/>
    </row>
    <row r="1461" spans="1:16" x14ac:dyDescent="0.25">
      <c r="A1461" s="1"/>
      <c r="B1461" s="1"/>
      <c r="C1461" s="5">
        <f t="shared" si="46"/>
        <v>1451</v>
      </c>
      <c r="D1461" s="19" t="str">
        <f>IF(C1461&gt;MAX(БЮДЖЕТ!$C:$C),"",INDEX(БЮДЖЕТ!$P$11:$P$9415,C1461))</f>
        <v/>
      </c>
      <c r="E1461" s="22">
        <f>IF(D1461="",0,IF(COUNTIF(БЮДЖЕТ!$P:$P,D1461)=1,0,1))</f>
        <v>0</v>
      </c>
      <c r="F1461" s="19" t="str">
        <f>IF($D1461="","",INDEX(БЮДЖЕТ!$N:$N,SUMIFS(БЮДЖЕТ!$B:$B,БЮДЖЕТ!$P:$P,$D1461)))</f>
        <v/>
      </c>
      <c r="G1461" s="19" t="str">
        <f>IF($D1461="","",INDEX(БЮДЖЕТ!$X:$X,SUMIFS(БЮДЖЕТ!$B:$B,БЮДЖЕТ!$P:$P,$D1461)))</f>
        <v/>
      </c>
      <c r="H1461" s="36"/>
      <c r="I1461" s="30">
        <f>IF(D1461="",0,IF(G1461=ФИО!$Q$8,0,SUM(р_дни!$J:$J))+SUMIFS(факт_операции!$L:$L,факт_операции!$D:$D,D1461,факт_операции!$I:$I,операции!$F$8)-SUMIFS(факт_операции!$L:$L,факт_операции!$D:$D,D1461,факт_операции!$I:$I,операции!$F$9)+SUMIFS(факт_операции!$L:$L,факт_операции!$D:$D,D1461,факт_операции!$I:$I,операции!$F$10)-SUMIFS(факт_операции!$L:$L,факт_операции!$D:$D,D1461,факт_операции!$I:$I,операции!$F$11))</f>
        <v>0</v>
      </c>
      <c r="J1461" s="48">
        <f>ROUND(IF(D1461="",0,IF(SUM(р_дни!$J:$J)=0,0,(SUMIFS(БЮДЖЕТ!$V:$V,БЮДЖЕТ!$P:$P,$D1461)*IF(G1461=ФИО!$Q$8,0,SUM(р_дни!$J:$J))+SUMIFS(факт_операции!$Q:$Q,факт_операции!$D:$D,$D1461)*1000)/SUM(р_дни!$J:$J)))/100,0)*100</f>
        <v>0</v>
      </c>
      <c r="K1461" s="48">
        <f>IF(D1461="",0,SUMIFS(факт_операции!$O:$O,факт_операции!$D:$D,D1461)-IF(SUMIFS(факт_операции!$Q:$Q,факт_операции!$D:$D,D1461)&lt;&gt;0,SUMIFS(факт_операции!$O:$O,факт_операции!$D:$D,D1461,факт_операции!$N:$N,операции!$H$11),0))</f>
        <v>0</v>
      </c>
      <c r="L1461" s="48">
        <f>IF(D1461="",0,SUMIFS(факт_операции!$T:$T,факт_операции!$D:$D,D1461))</f>
        <v>0</v>
      </c>
      <c r="M1461" s="86">
        <f t="shared" si="45"/>
        <v>0</v>
      </c>
      <c r="N1461" s="36"/>
      <c r="O1461" s="92"/>
      <c r="P1461" s="96"/>
    </row>
    <row r="1462" spans="1:16" x14ac:dyDescent="0.25">
      <c r="A1462" s="1"/>
      <c r="B1462" s="1"/>
      <c r="C1462" s="5">
        <f t="shared" si="46"/>
        <v>1452</v>
      </c>
      <c r="D1462" s="19" t="str">
        <f>IF(C1462&gt;MAX(БЮДЖЕТ!$C:$C),"",INDEX(БЮДЖЕТ!$P$11:$P$9415,C1462))</f>
        <v/>
      </c>
      <c r="E1462" s="22">
        <f>IF(D1462="",0,IF(COUNTIF(БЮДЖЕТ!$P:$P,D1462)=1,0,1))</f>
        <v>0</v>
      </c>
      <c r="F1462" s="19" t="str">
        <f>IF($D1462="","",INDEX(БЮДЖЕТ!$N:$N,SUMIFS(БЮДЖЕТ!$B:$B,БЮДЖЕТ!$P:$P,$D1462)))</f>
        <v/>
      </c>
      <c r="G1462" s="19" t="str">
        <f>IF($D1462="","",INDEX(БЮДЖЕТ!$X:$X,SUMIFS(БЮДЖЕТ!$B:$B,БЮДЖЕТ!$P:$P,$D1462)))</f>
        <v/>
      </c>
      <c r="H1462" s="36"/>
      <c r="I1462" s="30">
        <f>IF(D1462="",0,IF(G1462=ФИО!$Q$8,0,SUM(р_дни!$J:$J))+SUMIFS(факт_операции!$L:$L,факт_операции!$D:$D,D1462,факт_операции!$I:$I,операции!$F$8)-SUMIFS(факт_операции!$L:$L,факт_операции!$D:$D,D1462,факт_операции!$I:$I,операции!$F$9)+SUMIFS(факт_операции!$L:$L,факт_операции!$D:$D,D1462,факт_операции!$I:$I,операции!$F$10)-SUMIFS(факт_операции!$L:$L,факт_операции!$D:$D,D1462,факт_операции!$I:$I,операции!$F$11))</f>
        <v>0</v>
      </c>
      <c r="J1462" s="48">
        <f>ROUND(IF(D1462="",0,IF(SUM(р_дни!$J:$J)=0,0,(SUMIFS(БЮДЖЕТ!$V:$V,БЮДЖЕТ!$P:$P,$D1462)*IF(G1462=ФИО!$Q$8,0,SUM(р_дни!$J:$J))+SUMIFS(факт_операции!$Q:$Q,факт_операции!$D:$D,$D1462)*1000)/SUM(р_дни!$J:$J)))/100,0)*100</f>
        <v>0</v>
      </c>
      <c r="K1462" s="48">
        <f>IF(D1462="",0,SUMIFS(факт_операции!$O:$O,факт_операции!$D:$D,D1462)-IF(SUMIFS(факт_операции!$Q:$Q,факт_операции!$D:$D,D1462)&lt;&gt;0,SUMIFS(факт_операции!$O:$O,факт_операции!$D:$D,D1462,факт_операции!$N:$N,операции!$H$11),0))</f>
        <v>0</v>
      </c>
      <c r="L1462" s="48">
        <f>IF(D1462="",0,SUMIFS(факт_операции!$T:$T,факт_операции!$D:$D,D1462))</f>
        <v>0</v>
      </c>
      <c r="M1462" s="86">
        <f t="shared" si="45"/>
        <v>0</v>
      </c>
      <c r="N1462" s="36"/>
      <c r="O1462" s="92"/>
      <c r="P1462" s="96"/>
    </row>
    <row r="1463" spans="1:16" x14ac:dyDescent="0.25">
      <c r="A1463" s="1"/>
      <c r="B1463" s="1"/>
      <c r="C1463" s="5">
        <f t="shared" si="46"/>
        <v>1453</v>
      </c>
      <c r="D1463" s="19" t="str">
        <f>IF(C1463&gt;MAX(БЮДЖЕТ!$C:$C),"",INDEX(БЮДЖЕТ!$P$11:$P$9415,C1463))</f>
        <v/>
      </c>
      <c r="E1463" s="22">
        <f>IF(D1463="",0,IF(COUNTIF(БЮДЖЕТ!$P:$P,D1463)=1,0,1))</f>
        <v>0</v>
      </c>
      <c r="F1463" s="19" t="str">
        <f>IF($D1463="","",INDEX(БЮДЖЕТ!$N:$N,SUMIFS(БЮДЖЕТ!$B:$B,БЮДЖЕТ!$P:$P,$D1463)))</f>
        <v/>
      </c>
      <c r="G1463" s="19" t="str">
        <f>IF($D1463="","",INDEX(БЮДЖЕТ!$X:$X,SUMIFS(БЮДЖЕТ!$B:$B,БЮДЖЕТ!$P:$P,$D1463)))</f>
        <v/>
      </c>
      <c r="H1463" s="36"/>
      <c r="I1463" s="30">
        <f>IF(D1463="",0,IF(G1463=ФИО!$Q$8,0,SUM(р_дни!$J:$J))+SUMIFS(факт_операции!$L:$L,факт_операции!$D:$D,D1463,факт_операции!$I:$I,операции!$F$8)-SUMIFS(факт_операции!$L:$L,факт_операции!$D:$D,D1463,факт_операции!$I:$I,операции!$F$9)+SUMIFS(факт_операции!$L:$L,факт_операции!$D:$D,D1463,факт_операции!$I:$I,операции!$F$10)-SUMIFS(факт_операции!$L:$L,факт_операции!$D:$D,D1463,факт_операции!$I:$I,операции!$F$11))</f>
        <v>0</v>
      </c>
      <c r="J1463" s="48">
        <f>ROUND(IF(D1463="",0,IF(SUM(р_дни!$J:$J)=0,0,(SUMIFS(БЮДЖЕТ!$V:$V,БЮДЖЕТ!$P:$P,$D1463)*IF(G1463=ФИО!$Q$8,0,SUM(р_дни!$J:$J))+SUMIFS(факт_операции!$Q:$Q,факт_операции!$D:$D,$D1463)*1000)/SUM(р_дни!$J:$J)))/100,0)*100</f>
        <v>0</v>
      </c>
      <c r="K1463" s="48">
        <f>IF(D1463="",0,SUMIFS(факт_операции!$O:$O,факт_операции!$D:$D,D1463)-IF(SUMIFS(факт_операции!$Q:$Q,факт_операции!$D:$D,D1463)&lt;&gt;0,SUMIFS(факт_операции!$O:$O,факт_операции!$D:$D,D1463,факт_операции!$N:$N,операции!$H$11),0))</f>
        <v>0</v>
      </c>
      <c r="L1463" s="48">
        <f>IF(D1463="",0,SUMIFS(факт_операции!$T:$T,факт_операции!$D:$D,D1463))</f>
        <v>0</v>
      </c>
      <c r="M1463" s="86">
        <f t="shared" si="45"/>
        <v>0</v>
      </c>
      <c r="N1463" s="36"/>
      <c r="O1463" s="92"/>
      <c r="P1463" s="96"/>
    </row>
    <row r="1464" spans="1:16" x14ac:dyDescent="0.25">
      <c r="A1464" s="1"/>
      <c r="B1464" s="1"/>
      <c r="C1464" s="5">
        <f t="shared" si="46"/>
        <v>1454</v>
      </c>
      <c r="D1464" s="19" t="str">
        <f>IF(C1464&gt;MAX(БЮДЖЕТ!$C:$C),"",INDEX(БЮДЖЕТ!$P$11:$P$9415,C1464))</f>
        <v/>
      </c>
      <c r="E1464" s="22">
        <f>IF(D1464="",0,IF(COUNTIF(БЮДЖЕТ!$P:$P,D1464)=1,0,1))</f>
        <v>0</v>
      </c>
      <c r="F1464" s="19" t="str">
        <f>IF($D1464="","",INDEX(БЮДЖЕТ!$N:$N,SUMIFS(БЮДЖЕТ!$B:$B,БЮДЖЕТ!$P:$P,$D1464)))</f>
        <v/>
      </c>
      <c r="G1464" s="19" t="str">
        <f>IF($D1464="","",INDEX(БЮДЖЕТ!$X:$X,SUMIFS(БЮДЖЕТ!$B:$B,БЮДЖЕТ!$P:$P,$D1464)))</f>
        <v/>
      </c>
      <c r="H1464" s="36"/>
      <c r="I1464" s="30">
        <f>IF(D1464="",0,IF(G1464=ФИО!$Q$8,0,SUM(р_дни!$J:$J))+SUMIFS(факт_операции!$L:$L,факт_операции!$D:$D,D1464,факт_операции!$I:$I,операции!$F$8)-SUMIFS(факт_операции!$L:$L,факт_операции!$D:$D,D1464,факт_операции!$I:$I,операции!$F$9)+SUMIFS(факт_операции!$L:$L,факт_операции!$D:$D,D1464,факт_операции!$I:$I,операции!$F$10)-SUMIFS(факт_операции!$L:$L,факт_операции!$D:$D,D1464,факт_операции!$I:$I,операции!$F$11))</f>
        <v>0</v>
      </c>
      <c r="J1464" s="48">
        <f>ROUND(IF(D1464="",0,IF(SUM(р_дни!$J:$J)=0,0,(SUMIFS(БЮДЖЕТ!$V:$V,БЮДЖЕТ!$P:$P,$D1464)*IF(G1464=ФИО!$Q$8,0,SUM(р_дни!$J:$J))+SUMIFS(факт_операции!$Q:$Q,факт_операции!$D:$D,$D1464)*1000)/SUM(р_дни!$J:$J)))/100,0)*100</f>
        <v>0</v>
      </c>
      <c r="K1464" s="48">
        <f>IF(D1464="",0,SUMIFS(факт_операции!$O:$O,факт_операции!$D:$D,D1464)-IF(SUMIFS(факт_операции!$Q:$Q,факт_операции!$D:$D,D1464)&lt;&gt;0,SUMIFS(факт_операции!$O:$O,факт_операции!$D:$D,D1464,факт_операции!$N:$N,операции!$H$11),0))</f>
        <v>0</v>
      </c>
      <c r="L1464" s="48">
        <f>IF(D1464="",0,SUMIFS(факт_операции!$T:$T,факт_операции!$D:$D,D1464))</f>
        <v>0</v>
      </c>
      <c r="M1464" s="86">
        <f t="shared" si="45"/>
        <v>0</v>
      </c>
      <c r="N1464" s="36"/>
      <c r="O1464" s="92"/>
      <c r="P1464" s="96"/>
    </row>
    <row r="1465" spans="1:16" x14ac:dyDescent="0.25">
      <c r="A1465" s="1"/>
      <c r="B1465" s="1"/>
      <c r="C1465" s="5">
        <f t="shared" si="46"/>
        <v>1455</v>
      </c>
      <c r="D1465" s="19" t="str">
        <f>IF(C1465&gt;MAX(БЮДЖЕТ!$C:$C),"",INDEX(БЮДЖЕТ!$P$11:$P$9415,C1465))</f>
        <v/>
      </c>
      <c r="E1465" s="22">
        <f>IF(D1465="",0,IF(COUNTIF(БЮДЖЕТ!$P:$P,D1465)=1,0,1))</f>
        <v>0</v>
      </c>
      <c r="F1465" s="19" t="str">
        <f>IF($D1465="","",INDEX(БЮДЖЕТ!$N:$N,SUMIFS(БЮДЖЕТ!$B:$B,БЮДЖЕТ!$P:$P,$D1465)))</f>
        <v/>
      </c>
      <c r="G1465" s="19" t="str">
        <f>IF($D1465="","",INDEX(БЮДЖЕТ!$X:$X,SUMIFS(БЮДЖЕТ!$B:$B,БЮДЖЕТ!$P:$P,$D1465)))</f>
        <v/>
      </c>
      <c r="H1465" s="36"/>
      <c r="I1465" s="30">
        <f>IF(D1465="",0,IF(G1465=ФИО!$Q$8,0,SUM(р_дни!$J:$J))+SUMIFS(факт_операции!$L:$L,факт_операции!$D:$D,D1465,факт_операции!$I:$I,операции!$F$8)-SUMIFS(факт_операции!$L:$L,факт_операции!$D:$D,D1465,факт_операции!$I:$I,операции!$F$9)+SUMIFS(факт_операции!$L:$L,факт_операции!$D:$D,D1465,факт_операции!$I:$I,операции!$F$10)-SUMIFS(факт_операции!$L:$L,факт_операции!$D:$D,D1465,факт_операции!$I:$I,операции!$F$11))</f>
        <v>0</v>
      </c>
      <c r="J1465" s="48">
        <f>ROUND(IF(D1465="",0,IF(SUM(р_дни!$J:$J)=0,0,(SUMIFS(БЮДЖЕТ!$V:$V,БЮДЖЕТ!$P:$P,$D1465)*IF(G1465=ФИО!$Q$8,0,SUM(р_дни!$J:$J))+SUMIFS(факт_операции!$Q:$Q,факт_операции!$D:$D,$D1465)*1000)/SUM(р_дни!$J:$J)))/100,0)*100</f>
        <v>0</v>
      </c>
      <c r="K1465" s="48">
        <f>IF(D1465="",0,SUMIFS(факт_операции!$O:$O,факт_операции!$D:$D,D1465)-IF(SUMIFS(факт_операции!$Q:$Q,факт_операции!$D:$D,D1465)&lt;&gt;0,SUMIFS(факт_операции!$O:$O,факт_операции!$D:$D,D1465,факт_операции!$N:$N,операции!$H$11),0))</f>
        <v>0</v>
      </c>
      <c r="L1465" s="48">
        <f>IF(D1465="",0,SUMIFS(факт_операции!$T:$T,факт_операции!$D:$D,D1465))</f>
        <v>0</v>
      </c>
      <c r="M1465" s="86">
        <f t="shared" si="45"/>
        <v>0</v>
      </c>
      <c r="N1465" s="36"/>
      <c r="O1465" s="92"/>
      <c r="P1465" s="96"/>
    </row>
    <row r="1466" spans="1:16" x14ac:dyDescent="0.25">
      <c r="A1466" s="1"/>
      <c r="B1466" s="1"/>
      <c r="C1466" s="5">
        <f t="shared" si="46"/>
        <v>1456</v>
      </c>
      <c r="D1466" s="19" t="str">
        <f>IF(C1466&gt;MAX(БЮДЖЕТ!$C:$C),"",INDEX(БЮДЖЕТ!$P$11:$P$9415,C1466))</f>
        <v/>
      </c>
      <c r="E1466" s="22">
        <f>IF(D1466="",0,IF(COUNTIF(БЮДЖЕТ!$P:$P,D1466)=1,0,1))</f>
        <v>0</v>
      </c>
      <c r="F1466" s="19" t="str">
        <f>IF($D1466="","",INDEX(БЮДЖЕТ!$N:$N,SUMIFS(БЮДЖЕТ!$B:$B,БЮДЖЕТ!$P:$P,$D1466)))</f>
        <v/>
      </c>
      <c r="G1466" s="19" t="str">
        <f>IF($D1466="","",INDEX(БЮДЖЕТ!$X:$X,SUMIFS(БЮДЖЕТ!$B:$B,БЮДЖЕТ!$P:$P,$D1466)))</f>
        <v/>
      </c>
      <c r="H1466" s="36"/>
      <c r="I1466" s="30">
        <f>IF(D1466="",0,IF(G1466=ФИО!$Q$8,0,SUM(р_дни!$J:$J))+SUMIFS(факт_операции!$L:$L,факт_операции!$D:$D,D1466,факт_операции!$I:$I,операции!$F$8)-SUMIFS(факт_операции!$L:$L,факт_операции!$D:$D,D1466,факт_операции!$I:$I,операции!$F$9)+SUMIFS(факт_операции!$L:$L,факт_операции!$D:$D,D1466,факт_операции!$I:$I,операции!$F$10)-SUMIFS(факт_операции!$L:$L,факт_операции!$D:$D,D1466,факт_операции!$I:$I,операции!$F$11))</f>
        <v>0</v>
      </c>
      <c r="J1466" s="48">
        <f>ROUND(IF(D1466="",0,IF(SUM(р_дни!$J:$J)=0,0,(SUMIFS(БЮДЖЕТ!$V:$V,БЮДЖЕТ!$P:$P,$D1466)*IF(G1466=ФИО!$Q$8,0,SUM(р_дни!$J:$J))+SUMIFS(факт_операции!$Q:$Q,факт_операции!$D:$D,$D1466)*1000)/SUM(р_дни!$J:$J)))/100,0)*100</f>
        <v>0</v>
      </c>
      <c r="K1466" s="48">
        <f>IF(D1466="",0,SUMIFS(факт_операции!$O:$O,факт_операции!$D:$D,D1466)-IF(SUMIFS(факт_операции!$Q:$Q,факт_операции!$D:$D,D1466)&lt;&gt;0,SUMIFS(факт_операции!$O:$O,факт_операции!$D:$D,D1466,факт_операции!$N:$N,операции!$H$11),0))</f>
        <v>0</v>
      </c>
      <c r="L1466" s="48">
        <f>IF(D1466="",0,SUMIFS(факт_операции!$T:$T,факт_операции!$D:$D,D1466))</f>
        <v>0</v>
      </c>
      <c r="M1466" s="86">
        <f t="shared" si="45"/>
        <v>0</v>
      </c>
      <c r="N1466" s="36"/>
      <c r="O1466" s="92"/>
      <c r="P1466" s="96"/>
    </row>
    <row r="1467" spans="1:16" x14ac:dyDescent="0.25">
      <c r="A1467" s="1"/>
      <c r="B1467" s="1"/>
      <c r="C1467" s="5">
        <f t="shared" si="46"/>
        <v>1457</v>
      </c>
      <c r="D1467" s="19" t="str">
        <f>IF(C1467&gt;MAX(БЮДЖЕТ!$C:$C),"",INDEX(БЮДЖЕТ!$P$11:$P$9415,C1467))</f>
        <v/>
      </c>
      <c r="E1467" s="22">
        <f>IF(D1467="",0,IF(COUNTIF(БЮДЖЕТ!$P:$P,D1467)=1,0,1))</f>
        <v>0</v>
      </c>
      <c r="F1467" s="19" t="str">
        <f>IF($D1467="","",INDEX(БЮДЖЕТ!$N:$N,SUMIFS(БЮДЖЕТ!$B:$B,БЮДЖЕТ!$P:$P,$D1467)))</f>
        <v/>
      </c>
      <c r="G1467" s="19" t="str">
        <f>IF($D1467="","",INDEX(БЮДЖЕТ!$X:$X,SUMIFS(БЮДЖЕТ!$B:$B,БЮДЖЕТ!$P:$P,$D1467)))</f>
        <v/>
      </c>
      <c r="H1467" s="36"/>
      <c r="I1467" s="30">
        <f>IF(D1467="",0,IF(G1467=ФИО!$Q$8,0,SUM(р_дни!$J:$J))+SUMIFS(факт_операции!$L:$L,факт_операции!$D:$D,D1467,факт_операции!$I:$I,операции!$F$8)-SUMIFS(факт_операции!$L:$L,факт_операции!$D:$D,D1467,факт_операции!$I:$I,операции!$F$9)+SUMIFS(факт_операции!$L:$L,факт_операции!$D:$D,D1467,факт_операции!$I:$I,операции!$F$10)-SUMIFS(факт_операции!$L:$L,факт_операции!$D:$D,D1467,факт_операции!$I:$I,операции!$F$11))</f>
        <v>0</v>
      </c>
      <c r="J1467" s="48">
        <f>ROUND(IF(D1467="",0,IF(SUM(р_дни!$J:$J)=0,0,(SUMIFS(БЮДЖЕТ!$V:$V,БЮДЖЕТ!$P:$P,$D1467)*IF(G1467=ФИО!$Q$8,0,SUM(р_дни!$J:$J))+SUMIFS(факт_операции!$Q:$Q,факт_операции!$D:$D,$D1467)*1000)/SUM(р_дни!$J:$J)))/100,0)*100</f>
        <v>0</v>
      </c>
      <c r="K1467" s="48">
        <f>IF(D1467="",0,SUMIFS(факт_операции!$O:$O,факт_операции!$D:$D,D1467)-IF(SUMIFS(факт_операции!$Q:$Q,факт_операции!$D:$D,D1467)&lt;&gt;0,SUMIFS(факт_операции!$O:$O,факт_операции!$D:$D,D1467,факт_операции!$N:$N,операции!$H$11),0))</f>
        <v>0</v>
      </c>
      <c r="L1467" s="48">
        <f>IF(D1467="",0,SUMIFS(факт_операции!$T:$T,факт_операции!$D:$D,D1467))</f>
        <v>0</v>
      </c>
      <c r="M1467" s="86">
        <f t="shared" si="45"/>
        <v>0</v>
      </c>
      <c r="N1467" s="36"/>
      <c r="O1467" s="92"/>
      <c r="P1467" s="96"/>
    </row>
    <row r="1468" spans="1:16" x14ac:dyDescent="0.25">
      <c r="A1468" s="1"/>
      <c r="B1468" s="1"/>
      <c r="C1468" s="5">
        <f t="shared" si="46"/>
        <v>1458</v>
      </c>
      <c r="D1468" s="19" t="str">
        <f>IF(C1468&gt;MAX(БЮДЖЕТ!$C:$C),"",INDEX(БЮДЖЕТ!$P$11:$P$9415,C1468))</f>
        <v/>
      </c>
      <c r="E1468" s="22">
        <f>IF(D1468="",0,IF(COUNTIF(БЮДЖЕТ!$P:$P,D1468)=1,0,1))</f>
        <v>0</v>
      </c>
      <c r="F1468" s="19" t="str">
        <f>IF($D1468="","",INDEX(БЮДЖЕТ!$N:$N,SUMIFS(БЮДЖЕТ!$B:$B,БЮДЖЕТ!$P:$P,$D1468)))</f>
        <v/>
      </c>
      <c r="G1468" s="19" t="str">
        <f>IF($D1468="","",INDEX(БЮДЖЕТ!$X:$X,SUMIFS(БЮДЖЕТ!$B:$B,БЮДЖЕТ!$P:$P,$D1468)))</f>
        <v/>
      </c>
      <c r="H1468" s="36"/>
      <c r="I1468" s="30">
        <f>IF(D1468="",0,IF(G1468=ФИО!$Q$8,0,SUM(р_дни!$J:$J))+SUMIFS(факт_операции!$L:$L,факт_операции!$D:$D,D1468,факт_операции!$I:$I,операции!$F$8)-SUMIFS(факт_операции!$L:$L,факт_операции!$D:$D,D1468,факт_операции!$I:$I,операции!$F$9)+SUMIFS(факт_операции!$L:$L,факт_операции!$D:$D,D1468,факт_операции!$I:$I,операции!$F$10)-SUMIFS(факт_операции!$L:$L,факт_операции!$D:$D,D1468,факт_операции!$I:$I,операции!$F$11))</f>
        <v>0</v>
      </c>
      <c r="J1468" s="48">
        <f>ROUND(IF(D1468="",0,IF(SUM(р_дни!$J:$J)=0,0,(SUMIFS(БЮДЖЕТ!$V:$V,БЮДЖЕТ!$P:$P,$D1468)*IF(G1468=ФИО!$Q$8,0,SUM(р_дни!$J:$J))+SUMIFS(факт_операции!$Q:$Q,факт_операции!$D:$D,$D1468)*1000)/SUM(р_дни!$J:$J)))/100,0)*100</f>
        <v>0</v>
      </c>
      <c r="K1468" s="48">
        <f>IF(D1468="",0,SUMIFS(факт_операции!$O:$O,факт_операции!$D:$D,D1468)-IF(SUMIFS(факт_операции!$Q:$Q,факт_операции!$D:$D,D1468)&lt;&gt;0,SUMIFS(факт_операции!$O:$O,факт_операции!$D:$D,D1468,факт_операции!$N:$N,операции!$H$11),0))</f>
        <v>0</v>
      </c>
      <c r="L1468" s="48">
        <f>IF(D1468="",0,SUMIFS(факт_операции!$T:$T,факт_операции!$D:$D,D1468))</f>
        <v>0</v>
      </c>
      <c r="M1468" s="86">
        <f t="shared" si="45"/>
        <v>0</v>
      </c>
      <c r="N1468" s="36"/>
      <c r="O1468" s="92"/>
      <c r="P1468" s="96"/>
    </row>
    <row r="1469" spans="1:16" x14ac:dyDescent="0.25">
      <c r="A1469" s="1"/>
      <c r="B1469" s="1"/>
      <c r="C1469" s="5">
        <f t="shared" si="46"/>
        <v>1459</v>
      </c>
      <c r="D1469" s="19" t="str">
        <f>IF(C1469&gt;MAX(БЮДЖЕТ!$C:$C),"",INDEX(БЮДЖЕТ!$P$11:$P$9415,C1469))</f>
        <v/>
      </c>
      <c r="E1469" s="22">
        <f>IF(D1469="",0,IF(COUNTIF(БЮДЖЕТ!$P:$P,D1469)=1,0,1))</f>
        <v>0</v>
      </c>
      <c r="F1469" s="19" t="str">
        <f>IF($D1469="","",INDEX(БЮДЖЕТ!$N:$N,SUMIFS(БЮДЖЕТ!$B:$B,БЮДЖЕТ!$P:$P,$D1469)))</f>
        <v/>
      </c>
      <c r="G1469" s="19" t="str">
        <f>IF($D1469="","",INDEX(БЮДЖЕТ!$X:$X,SUMIFS(БЮДЖЕТ!$B:$B,БЮДЖЕТ!$P:$P,$D1469)))</f>
        <v/>
      </c>
      <c r="H1469" s="36"/>
      <c r="I1469" s="30">
        <f>IF(D1469="",0,IF(G1469=ФИО!$Q$8,0,SUM(р_дни!$J:$J))+SUMIFS(факт_операции!$L:$L,факт_операции!$D:$D,D1469,факт_операции!$I:$I,операции!$F$8)-SUMIFS(факт_операции!$L:$L,факт_операции!$D:$D,D1469,факт_операции!$I:$I,операции!$F$9)+SUMIFS(факт_операции!$L:$L,факт_операции!$D:$D,D1469,факт_операции!$I:$I,операции!$F$10)-SUMIFS(факт_операции!$L:$L,факт_операции!$D:$D,D1469,факт_операции!$I:$I,операции!$F$11))</f>
        <v>0</v>
      </c>
      <c r="J1469" s="48">
        <f>ROUND(IF(D1469="",0,IF(SUM(р_дни!$J:$J)=0,0,(SUMIFS(БЮДЖЕТ!$V:$V,БЮДЖЕТ!$P:$P,$D1469)*IF(G1469=ФИО!$Q$8,0,SUM(р_дни!$J:$J))+SUMIFS(факт_операции!$Q:$Q,факт_операции!$D:$D,$D1469)*1000)/SUM(р_дни!$J:$J)))/100,0)*100</f>
        <v>0</v>
      </c>
      <c r="K1469" s="48">
        <f>IF(D1469="",0,SUMIFS(факт_операции!$O:$O,факт_операции!$D:$D,D1469)-IF(SUMIFS(факт_операции!$Q:$Q,факт_операции!$D:$D,D1469)&lt;&gt;0,SUMIFS(факт_операции!$O:$O,факт_операции!$D:$D,D1469,факт_операции!$N:$N,операции!$H$11),0))</f>
        <v>0</v>
      </c>
      <c r="L1469" s="48">
        <f>IF(D1469="",0,SUMIFS(факт_операции!$T:$T,факт_операции!$D:$D,D1469))</f>
        <v>0</v>
      </c>
      <c r="M1469" s="86">
        <f t="shared" si="45"/>
        <v>0</v>
      </c>
      <c r="N1469" s="36"/>
      <c r="O1469" s="92"/>
      <c r="P1469" s="96"/>
    </row>
    <row r="1470" spans="1:16" x14ac:dyDescent="0.25">
      <c r="A1470" s="1"/>
      <c r="B1470" s="1"/>
      <c r="C1470" s="5">
        <f t="shared" si="46"/>
        <v>1460</v>
      </c>
      <c r="D1470" s="19" t="str">
        <f>IF(C1470&gt;MAX(БЮДЖЕТ!$C:$C),"",INDEX(БЮДЖЕТ!$P$11:$P$9415,C1470))</f>
        <v/>
      </c>
      <c r="E1470" s="22">
        <f>IF(D1470="",0,IF(COUNTIF(БЮДЖЕТ!$P:$P,D1470)=1,0,1))</f>
        <v>0</v>
      </c>
      <c r="F1470" s="19" t="str">
        <f>IF($D1470="","",INDEX(БЮДЖЕТ!$N:$N,SUMIFS(БЮДЖЕТ!$B:$B,БЮДЖЕТ!$P:$P,$D1470)))</f>
        <v/>
      </c>
      <c r="G1470" s="19" t="str">
        <f>IF($D1470="","",INDEX(БЮДЖЕТ!$X:$X,SUMIFS(БЮДЖЕТ!$B:$B,БЮДЖЕТ!$P:$P,$D1470)))</f>
        <v/>
      </c>
      <c r="H1470" s="36"/>
      <c r="I1470" s="30">
        <f>IF(D1470="",0,IF(G1470=ФИО!$Q$8,0,SUM(р_дни!$J:$J))+SUMIFS(факт_операции!$L:$L,факт_операции!$D:$D,D1470,факт_операции!$I:$I,операции!$F$8)-SUMIFS(факт_операции!$L:$L,факт_операции!$D:$D,D1470,факт_операции!$I:$I,операции!$F$9)+SUMIFS(факт_операции!$L:$L,факт_операции!$D:$D,D1470,факт_операции!$I:$I,операции!$F$10)-SUMIFS(факт_операции!$L:$L,факт_операции!$D:$D,D1470,факт_операции!$I:$I,операции!$F$11))</f>
        <v>0</v>
      </c>
      <c r="J1470" s="48">
        <f>ROUND(IF(D1470="",0,IF(SUM(р_дни!$J:$J)=0,0,(SUMIFS(БЮДЖЕТ!$V:$V,БЮДЖЕТ!$P:$P,$D1470)*IF(G1470=ФИО!$Q$8,0,SUM(р_дни!$J:$J))+SUMIFS(факт_операции!$Q:$Q,факт_операции!$D:$D,$D1470)*1000)/SUM(р_дни!$J:$J)))/100,0)*100</f>
        <v>0</v>
      </c>
      <c r="K1470" s="48">
        <f>IF(D1470="",0,SUMIFS(факт_операции!$O:$O,факт_операции!$D:$D,D1470)-IF(SUMIFS(факт_операции!$Q:$Q,факт_операции!$D:$D,D1470)&lt;&gt;0,SUMIFS(факт_операции!$O:$O,факт_операции!$D:$D,D1470,факт_операции!$N:$N,операции!$H$11),0))</f>
        <v>0</v>
      </c>
      <c r="L1470" s="48">
        <f>IF(D1470="",0,SUMIFS(факт_операции!$T:$T,факт_операции!$D:$D,D1470))</f>
        <v>0</v>
      </c>
      <c r="M1470" s="86">
        <f t="shared" si="45"/>
        <v>0</v>
      </c>
      <c r="N1470" s="36"/>
      <c r="O1470" s="92"/>
      <c r="P1470" s="96"/>
    </row>
    <row r="1471" spans="1:16" x14ac:dyDescent="0.25">
      <c r="A1471" s="1"/>
      <c r="B1471" s="1"/>
      <c r="C1471" s="5">
        <f t="shared" si="46"/>
        <v>1461</v>
      </c>
      <c r="D1471" s="19" t="str">
        <f>IF(C1471&gt;MAX(БЮДЖЕТ!$C:$C),"",INDEX(БЮДЖЕТ!$P$11:$P$9415,C1471))</f>
        <v/>
      </c>
      <c r="E1471" s="22">
        <f>IF(D1471="",0,IF(COUNTIF(БЮДЖЕТ!$P:$P,D1471)=1,0,1))</f>
        <v>0</v>
      </c>
      <c r="F1471" s="19" t="str">
        <f>IF($D1471="","",INDEX(БЮДЖЕТ!$N:$N,SUMIFS(БЮДЖЕТ!$B:$B,БЮДЖЕТ!$P:$P,$D1471)))</f>
        <v/>
      </c>
      <c r="G1471" s="19" t="str">
        <f>IF($D1471="","",INDEX(БЮДЖЕТ!$X:$X,SUMIFS(БЮДЖЕТ!$B:$B,БЮДЖЕТ!$P:$P,$D1471)))</f>
        <v/>
      </c>
      <c r="H1471" s="36"/>
      <c r="I1471" s="30">
        <f>IF(D1471="",0,IF(G1471=ФИО!$Q$8,0,SUM(р_дни!$J:$J))+SUMIFS(факт_операции!$L:$L,факт_операции!$D:$D,D1471,факт_операции!$I:$I,операции!$F$8)-SUMIFS(факт_операции!$L:$L,факт_операции!$D:$D,D1471,факт_операции!$I:$I,операции!$F$9)+SUMIFS(факт_операции!$L:$L,факт_операции!$D:$D,D1471,факт_операции!$I:$I,операции!$F$10)-SUMIFS(факт_операции!$L:$L,факт_операции!$D:$D,D1471,факт_операции!$I:$I,операции!$F$11))</f>
        <v>0</v>
      </c>
      <c r="J1471" s="48">
        <f>ROUND(IF(D1471="",0,IF(SUM(р_дни!$J:$J)=0,0,(SUMIFS(БЮДЖЕТ!$V:$V,БЮДЖЕТ!$P:$P,$D1471)*IF(G1471=ФИО!$Q$8,0,SUM(р_дни!$J:$J))+SUMIFS(факт_операции!$Q:$Q,факт_операции!$D:$D,$D1471)*1000)/SUM(р_дни!$J:$J)))/100,0)*100</f>
        <v>0</v>
      </c>
      <c r="K1471" s="48">
        <f>IF(D1471="",0,SUMIFS(факт_операции!$O:$O,факт_операции!$D:$D,D1471)-IF(SUMIFS(факт_операции!$Q:$Q,факт_операции!$D:$D,D1471)&lt;&gt;0,SUMIFS(факт_операции!$O:$O,факт_операции!$D:$D,D1471,факт_операции!$N:$N,операции!$H$11),0))</f>
        <v>0</v>
      </c>
      <c r="L1471" s="48">
        <f>IF(D1471="",0,SUMIFS(факт_операции!$T:$T,факт_операции!$D:$D,D1471))</f>
        <v>0</v>
      </c>
      <c r="M1471" s="86">
        <f t="shared" si="45"/>
        <v>0</v>
      </c>
      <c r="N1471" s="36"/>
      <c r="O1471" s="92"/>
      <c r="P1471" s="96"/>
    </row>
    <row r="1472" spans="1:16" x14ac:dyDescent="0.25">
      <c r="A1472" s="1"/>
      <c r="B1472" s="1"/>
      <c r="C1472" s="5">
        <f t="shared" si="46"/>
        <v>1462</v>
      </c>
      <c r="D1472" s="19" t="str">
        <f>IF(C1472&gt;MAX(БЮДЖЕТ!$C:$C),"",INDEX(БЮДЖЕТ!$P$11:$P$9415,C1472))</f>
        <v/>
      </c>
      <c r="E1472" s="22">
        <f>IF(D1472="",0,IF(COUNTIF(БЮДЖЕТ!$P:$P,D1472)=1,0,1))</f>
        <v>0</v>
      </c>
      <c r="F1472" s="19" t="str">
        <f>IF($D1472="","",INDEX(БЮДЖЕТ!$N:$N,SUMIFS(БЮДЖЕТ!$B:$B,БЮДЖЕТ!$P:$P,$D1472)))</f>
        <v/>
      </c>
      <c r="G1472" s="19" t="str">
        <f>IF($D1472="","",INDEX(БЮДЖЕТ!$X:$X,SUMIFS(БЮДЖЕТ!$B:$B,БЮДЖЕТ!$P:$P,$D1472)))</f>
        <v/>
      </c>
      <c r="H1472" s="36"/>
      <c r="I1472" s="30">
        <f>IF(D1472="",0,IF(G1472=ФИО!$Q$8,0,SUM(р_дни!$J:$J))+SUMIFS(факт_операции!$L:$L,факт_операции!$D:$D,D1472,факт_операции!$I:$I,операции!$F$8)-SUMIFS(факт_операции!$L:$L,факт_операции!$D:$D,D1472,факт_операции!$I:$I,операции!$F$9)+SUMIFS(факт_операции!$L:$L,факт_операции!$D:$D,D1472,факт_операции!$I:$I,операции!$F$10)-SUMIFS(факт_операции!$L:$L,факт_операции!$D:$D,D1472,факт_операции!$I:$I,операции!$F$11))</f>
        <v>0</v>
      </c>
      <c r="J1472" s="48">
        <f>ROUND(IF(D1472="",0,IF(SUM(р_дни!$J:$J)=0,0,(SUMIFS(БЮДЖЕТ!$V:$V,БЮДЖЕТ!$P:$P,$D1472)*IF(G1472=ФИО!$Q$8,0,SUM(р_дни!$J:$J))+SUMIFS(факт_операции!$Q:$Q,факт_операции!$D:$D,$D1472)*1000)/SUM(р_дни!$J:$J)))/100,0)*100</f>
        <v>0</v>
      </c>
      <c r="K1472" s="48">
        <f>IF(D1472="",0,SUMIFS(факт_операции!$O:$O,факт_операции!$D:$D,D1472)-IF(SUMIFS(факт_операции!$Q:$Q,факт_операции!$D:$D,D1472)&lt;&gt;0,SUMIFS(факт_операции!$O:$O,факт_операции!$D:$D,D1472,факт_операции!$N:$N,операции!$H$11),0))</f>
        <v>0</v>
      </c>
      <c r="L1472" s="48">
        <f>IF(D1472="",0,SUMIFS(факт_операции!$T:$T,факт_операции!$D:$D,D1472))</f>
        <v>0</v>
      </c>
      <c r="M1472" s="86">
        <f t="shared" si="45"/>
        <v>0</v>
      </c>
      <c r="N1472" s="36"/>
      <c r="O1472" s="92"/>
      <c r="P1472" s="96"/>
    </row>
    <row r="1473" spans="1:16" x14ac:dyDescent="0.25">
      <c r="A1473" s="1"/>
      <c r="B1473" s="1"/>
      <c r="C1473" s="5">
        <f t="shared" si="46"/>
        <v>1463</v>
      </c>
      <c r="D1473" s="19" t="str">
        <f>IF(C1473&gt;MAX(БЮДЖЕТ!$C:$C),"",INDEX(БЮДЖЕТ!$P$11:$P$9415,C1473))</f>
        <v/>
      </c>
      <c r="E1473" s="22">
        <f>IF(D1473="",0,IF(COUNTIF(БЮДЖЕТ!$P:$P,D1473)=1,0,1))</f>
        <v>0</v>
      </c>
      <c r="F1473" s="19" t="str">
        <f>IF($D1473="","",INDEX(БЮДЖЕТ!$N:$N,SUMIFS(БЮДЖЕТ!$B:$B,БЮДЖЕТ!$P:$P,$D1473)))</f>
        <v/>
      </c>
      <c r="G1473" s="19" t="str">
        <f>IF($D1473="","",INDEX(БЮДЖЕТ!$X:$X,SUMIFS(БЮДЖЕТ!$B:$B,БЮДЖЕТ!$P:$P,$D1473)))</f>
        <v/>
      </c>
      <c r="H1473" s="36"/>
      <c r="I1473" s="30">
        <f>IF(D1473="",0,IF(G1473=ФИО!$Q$8,0,SUM(р_дни!$J:$J))+SUMIFS(факт_операции!$L:$L,факт_операции!$D:$D,D1473,факт_операции!$I:$I,операции!$F$8)-SUMIFS(факт_операции!$L:$L,факт_операции!$D:$D,D1473,факт_операции!$I:$I,операции!$F$9)+SUMIFS(факт_операции!$L:$L,факт_операции!$D:$D,D1473,факт_операции!$I:$I,операции!$F$10)-SUMIFS(факт_операции!$L:$L,факт_операции!$D:$D,D1473,факт_операции!$I:$I,операции!$F$11))</f>
        <v>0</v>
      </c>
      <c r="J1473" s="48">
        <f>ROUND(IF(D1473="",0,IF(SUM(р_дни!$J:$J)=0,0,(SUMIFS(БЮДЖЕТ!$V:$V,БЮДЖЕТ!$P:$P,$D1473)*IF(G1473=ФИО!$Q$8,0,SUM(р_дни!$J:$J))+SUMIFS(факт_операции!$Q:$Q,факт_операции!$D:$D,$D1473)*1000)/SUM(р_дни!$J:$J)))/100,0)*100</f>
        <v>0</v>
      </c>
      <c r="K1473" s="48">
        <f>IF(D1473="",0,SUMIFS(факт_операции!$O:$O,факт_операции!$D:$D,D1473)-IF(SUMIFS(факт_операции!$Q:$Q,факт_операции!$D:$D,D1473)&lt;&gt;0,SUMIFS(факт_операции!$O:$O,факт_операции!$D:$D,D1473,факт_операции!$N:$N,операции!$H$11),0))</f>
        <v>0</v>
      </c>
      <c r="L1473" s="48">
        <f>IF(D1473="",0,SUMIFS(факт_операции!$T:$T,факт_операции!$D:$D,D1473))</f>
        <v>0</v>
      </c>
      <c r="M1473" s="86">
        <f t="shared" si="45"/>
        <v>0</v>
      </c>
      <c r="N1473" s="36"/>
      <c r="O1473" s="92"/>
      <c r="P1473" s="96"/>
    </row>
    <row r="1474" spans="1:16" x14ac:dyDescent="0.25">
      <c r="A1474" s="1"/>
      <c r="B1474" s="1"/>
      <c r="C1474" s="5">
        <f t="shared" si="46"/>
        <v>1464</v>
      </c>
      <c r="D1474" s="19" t="str">
        <f>IF(C1474&gt;MAX(БЮДЖЕТ!$C:$C),"",INDEX(БЮДЖЕТ!$P$11:$P$9415,C1474))</f>
        <v/>
      </c>
      <c r="E1474" s="22">
        <f>IF(D1474="",0,IF(COUNTIF(БЮДЖЕТ!$P:$P,D1474)=1,0,1))</f>
        <v>0</v>
      </c>
      <c r="F1474" s="19" t="str">
        <f>IF($D1474="","",INDEX(БЮДЖЕТ!$N:$N,SUMIFS(БЮДЖЕТ!$B:$B,БЮДЖЕТ!$P:$P,$D1474)))</f>
        <v/>
      </c>
      <c r="G1474" s="19" t="str">
        <f>IF($D1474="","",INDEX(БЮДЖЕТ!$X:$X,SUMIFS(БЮДЖЕТ!$B:$B,БЮДЖЕТ!$P:$P,$D1474)))</f>
        <v/>
      </c>
      <c r="H1474" s="36"/>
      <c r="I1474" s="30">
        <f>IF(D1474="",0,IF(G1474=ФИО!$Q$8,0,SUM(р_дни!$J:$J))+SUMIFS(факт_операции!$L:$L,факт_операции!$D:$D,D1474,факт_операции!$I:$I,операции!$F$8)-SUMIFS(факт_операции!$L:$L,факт_операции!$D:$D,D1474,факт_операции!$I:$I,операции!$F$9)+SUMIFS(факт_операции!$L:$L,факт_операции!$D:$D,D1474,факт_операции!$I:$I,операции!$F$10)-SUMIFS(факт_операции!$L:$L,факт_операции!$D:$D,D1474,факт_операции!$I:$I,операции!$F$11))</f>
        <v>0</v>
      </c>
      <c r="J1474" s="48">
        <f>ROUND(IF(D1474="",0,IF(SUM(р_дни!$J:$J)=0,0,(SUMIFS(БЮДЖЕТ!$V:$V,БЮДЖЕТ!$P:$P,$D1474)*IF(G1474=ФИО!$Q$8,0,SUM(р_дни!$J:$J))+SUMIFS(факт_операции!$Q:$Q,факт_операции!$D:$D,$D1474)*1000)/SUM(р_дни!$J:$J)))/100,0)*100</f>
        <v>0</v>
      </c>
      <c r="K1474" s="48">
        <f>IF(D1474="",0,SUMIFS(факт_операции!$O:$O,факт_операции!$D:$D,D1474)-IF(SUMIFS(факт_операции!$Q:$Q,факт_операции!$D:$D,D1474)&lt;&gt;0,SUMIFS(факт_операции!$O:$O,факт_операции!$D:$D,D1474,факт_операции!$N:$N,операции!$H$11),0))</f>
        <v>0</v>
      </c>
      <c r="L1474" s="48">
        <f>IF(D1474="",0,SUMIFS(факт_операции!$T:$T,факт_операции!$D:$D,D1474))</f>
        <v>0</v>
      </c>
      <c r="M1474" s="86">
        <f t="shared" si="45"/>
        <v>0</v>
      </c>
      <c r="N1474" s="36"/>
      <c r="O1474" s="92"/>
      <c r="P1474" s="96"/>
    </row>
    <row r="1475" spans="1:16" x14ac:dyDescent="0.25">
      <c r="A1475" s="1"/>
      <c r="B1475" s="1"/>
      <c r="C1475" s="5">
        <f t="shared" si="46"/>
        <v>1465</v>
      </c>
      <c r="D1475" s="19" t="str">
        <f>IF(C1475&gt;MAX(БЮДЖЕТ!$C:$C),"",INDEX(БЮДЖЕТ!$P$11:$P$9415,C1475))</f>
        <v/>
      </c>
      <c r="E1475" s="22">
        <f>IF(D1475="",0,IF(COUNTIF(БЮДЖЕТ!$P:$P,D1475)=1,0,1))</f>
        <v>0</v>
      </c>
      <c r="F1475" s="19" t="str">
        <f>IF($D1475="","",INDEX(БЮДЖЕТ!$N:$N,SUMIFS(БЮДЖЕТ!$B:$B,БЮДЖЕТ!$P:$P,$D1475)))</f>
        <v/>
      </c>
      <c r="G1475" s="19" t="str">
        <f>IF($D1475="","",INDEX(БЮДЖЕТ!$X:$X,SUMIFS(БЮДЖЕТ!$B:$B,БЮДЖЕТ!$P:$P,$D1475)))</f>
        <v/>
      </c>
      <c r="H1475" s="36"/>
      <c r="I1475" s="30">
        <f>IF(D1475="",0,IF(G1475=ФИО!$Q$8,0,SUM(р_дни!$J:$J))+SUMIFS(факт_операции!$L:$L,факт_операции!$D:$D,D1475,факт_операции!$I:$I,операции!$F$8)-SUMIFS(факт_операции!$L:$L,факт_операции!$D:$D,D1475,факт_операции!$I:$I,операции!$F$9)+SUMIFS(факт_операции!$L:$L,факт_операции!$D:$D,D1475,факт_операции!$I:$I,операции!$F$10)-SUMIFS(факт_операции!$L:$L,факт_операции!$D:$D,D1475,факт_операции!$I:$I,операции!$F$11))</f>
        <v>0</v>
      </c>
      <c r="J1475" s="48">
        <f>ROUND(IF(D1475="",0,IF(SUM(р_дни!$J:$J)=0,0,(SUMIFS(БЮДЖЕТ!$V:$V,БЮДЖЕТ!$P:$P,$D1475)*IF(G1475=ФИО!$Q$8,0,SUM(р_дни!$J:$J))+SUMIFS(факт_операции!$Q:$Q,факт_операции!$D:$D,$D1475)*1000)/SUM(р_дни!$J:$J)))/100,0)*100</f>
        <v>0</v>
      </c>
      <c r="K1475" s="48">
        <f>IF(D1475="",0,SUMIFS(факт_операции!$O:$O,факт_операции!$D:$D,D1475)-IF(SUMIFS(факт_операции!$Q:$Q,факт_операции!$D:$D,D1475)&lt;&gt;0,SUMIFS(факт_операции!$O:$O,факт_операции!$D:$D,D1475,факт_операции!$N:$N,операции!$H$11),0))</f>
        <v>0</v>
      </c>
      <c r="L1475" s="48">
        <f>IF(D1475="",0,SUMIFS(факт_операции!$T:$T,факт_операции!$D:$D,D1475))</f>
        <v>0</v>
      </c>
      <c r="M1475" s="86">
        <f t="shared" si="45"/>
        <v>0</v>
      </c>
      <c r="N1475" s="36"/>
      <c r="O1475" s="92"/>
      <c r="P1475" s="96"/>
    </row>
    <row r="1476" spans="1:16" x14ac:dyDescent="0.25">
      <c r="A1476" s="1"/>
      <c r="B1476" s="1"/>
      <c r="C1476" s="5">
        <f t="shared" si="46"/>
        <v>1466</v>
      </c>
      <c r="D1476" s="19" t="str">
        <f>IF(C1476&gt;MAX(БЮДЖЕТ!$C:$C),"",INDEX(БЮДЖЕТ!$P$11:$P$9415,C1476))</f>
        <v/>
      </c>
      <c r="E1476" s="22">
        <f>IF(D1476="",0,IF(COUNTIF(БЮДЖЕТ!$P:$P,D1476)=1,0,1))</f>
        <v>0</v>
      </c>
      <c r="F1476" s="19" t="str">
        <f>IF($D1476="","",INDEX(БЮДЖЕТ!$N:$N,SUMIFS(БЮДЖЕТ!$B:$B,БЮДЖЕТ!$P:$P,$D1476)))</f>
        <v/>
      </c>
      <c r="G1476" s="19" t="str">
        <f>IF($D1476="","",INDEX(БЮДЖЕТ!$X:$X,SUMIFS(БЮДЖЕТ!$B:$B,БЮДЖЕТ!$P:$P,$D1476)))</f>
        <v/>
      </c>
      <c r="H1476" s="36"/>
      <c r="I1476" s="30">
        <f>IF(D1476="",0,IF(G1476=ФИО!$Q$8,0,SUM(р_дни!$J:$J))+SUMIFS(факт_операции!$L:$L,факт_операции!$D:$D,D1476,факт_операции!$I:$I,операции!$F$8)-SUMIFS(факт_операции!$L:$L,факт_операции!$D:$D,D1476,факт_операции!$I:$I,операции!$F$9)+SUMIFS(факт_операции!$L:$L,факт_операции!$D:$D,D1476,факт_операции!$I:$I,операции!$F$10)-SUMIFS(факт_операции!$L:$L,факт_операции!$D:$D,D1476,факт_операции!$I:$I,операции!$F$11))</f>
        <v>0</v>
      </c>
      <c r="J1476" s="48">
        <f>ROUND(IF(D1476="",0,IF(SUM(р_дни!$J:$J)=0,0,(SUMIFS(БЮДЖЕТ!$V:$V,БЮДЖЕТ!$P:$P,$D1476)*IF(G1476=ФИО!$Q$8,0,SUM(р_дни!$J:$J))+SUMIFS(факт_операции!$Q:$Q,факт_операции!$D:$D,$D1476)*1000)/SUM(р_дни!$J:$J)))/100,0)*100</f>
        <v>0</v>
      </c>
      <c r="K1476" s="48">
        <f>IF(D1476="",0,SUMIFS(факт_операции!$O:$O,факт_операции!$D:$D,D1476)-IF(SUMIFS(факт_операции!$Q:$Q,факт_операции!$D:$D,D1476)&lt;&gt;0,SUMIFS(факт_операции!$O:$O,факт_операции!$D:$D,D1476,факт_операции!$N:$N,операции!$H$11),0))</f>
        <v>0</v>
      </c>
      <c r="L1476" s="48">
        <f>IF(D1476="",0,SUMIFS(факт_операции!$T:$T,факт_операции!$D:$D,D1476))</f>
        <v>0</v>
      </c>
      <c r="M1476" s="86">
        <f t="shared" si="45"/>
        <v>0</v>
      </c>
      <c r="N1476" s="36"/>
      <c r="O1476" s="92"/>
      <c r="P1476" s="96"/>
    </row>
    <row r="1477" spans="1:16" x14ac:dyDescent="0.25">
      <c r="A1477" s="1"/>
      <c r="B1477" s="1"/>
      <c r="C1477" s="5">
        <f t="shared" si="46"/>
        <v>1467</v>
      </c>
      <c r="D1477" s="19" t="str">
        <f>IF(C1477&gt;MAX(БЮДЖЕТ!$C:$C),"",INDEX(БЮДЖЕТ!$P$11:$P$9415,C1477))</f>
        <v/>
      </c>
      <c r="E1477" s="22">
        <f>IF(D1477="",0,IF(COUNTIF(БЮДЖЕТ!$P:$P,D1477)=1,0,1))</f>
        <v>0</v>
      </c>
      <c r="F1477" s="19" t="str">
        <f>IF($D1477="","",INDEX(БЮДЖЕТ!$N:$N,SUMIFS(БЮДЖЕТ!$B:$B,БЮДЖЕТ!$P:$P,$D1477)))</f>
        <v/>
      </c>
      <c r="G1477" s="19" t="str">
        <f>IF($D1477="","",INDEX(БЮДЖЕТ!$X:$X,SUMIFS(БЮДЖЕТ!$B:$B,БЮДЖЕТ!$P:$P,$D1477)))</f>
        <v/>
      </c>
      <c r="H1477" s="36"/>
      <c r="I1477" s="30">
        <f>IF(D1477="",0,IF(G1477=ФИО!$Q$8,0,SUM(р_дни!$J:$J))+SUMIFS(факт_операции!$L:$L,факт_операции!$D:$D,D1477,факт_операции!$I:$I,операции!$F$8)-SUMIFS(факт_операции!$L:$L,факт_операции!$D:$D,D1477,факт_операции!$I:$I,операции!$F$9)+SUMIFS(факт_операции!$L:$L,факт_операции!$D:$D,D1477,факт_операции!$I:$I,операции!$F$10)-SUMIFS(факт_операции!$L:$L,факт_операции!$D:$D,D1477,факт_операции!$I:$I,операции!$F$11))</f>
        <v>0</v>
      </c>
      <c r="J1477" s="48">
        <f>ROUND(IF(D1477="",0,IF(SUM(р_дни!$J:$J)=0,0,(SUMIFS(БЮДЖЕТ!$V:$V,БЮДЖЕТ!$P:$P,$D1477)*IF(G1477=ФИО!$Q$8,0,SUM(р_дни!$J:$J))+SUMIFS(факт_операции!$Q:$Q,факт_операции!$D:$D,$D1477)*1000)/SUM(р_дни!$J:$J)))/100,0)*100</f>
        <v>0</v>
      </c>
      <c r="K1477" s="48">
        <f>IF(D1477="",0,SUMIFS(факт_операции!$O:$O,факт_операции!$D:$D,D1477)-IF(SUMIFS(факт_операции!$Q:$Q,факт_операции!$D:$D,D1477)&lt;&gt;0,SUMIFS(факт_операции!$O:$O,факт_операции!$D:$D,D1477,факт_операции!$N:$N,операции!$H$11),0))</f>
        <v>0</v>
      </c>
      <c r="L1477" s="48">
        <f>IF(D1477="",0,SUMIFS(факт_операции!$T:$T,факт_операции!$D:$D,D1477))</f>
        <v>0</v>
      </c>
      <c r="M1477" s="86">
        <f t="shared" si="45"/>
        <v>0</v>
      </c>
      <c r="N1477" s="36"/>
      <c r="O1477" s="92"/>
      <c r="P1477" s="96"/>
    </row>
    <row r="1478" spans="1:16" x14ac:dyDescent="0.25">
      <c r="A1478" s="1"/>
      <c r="B1478" s="1"/>
      <c r="C1478" s="5">
        <f t="shared" si="46"/>
        <v>1468</v>
      </c>
      <c r="D1478" s="19" t="str">
        <f>IF(C1478&gt;MAX(БЮДЖЕТ!$C:$C),"",INDEX(БЮДЖЕТ!$P$11:$P$9415,C1478))</f>
        <v/>
      </c>
      <c r="E1478" s="22">
        <f>IF(D1478="",0,IF(COUNTIF(БЮДЖЕТ!$P:$P,D1478)=1,0,1))</f>
        <v>0</v>
      </c>
      <c r="F1478" s="19" t="str">
        <f>IF($D1478="","",INDEX(БЮДЖЕТ!$N:$N,SUMIFS(БЮДЖЕТ!$B:$B,БЮДЖЕТ!$P:$P,$D1478)))</f>
        <v/>
      </c>
      <c r="G1478" s="19" t="str">
        <f>IF($D1478="","",INDEX(БЮДЖЕТ!$X:$X,SUMIFS(БЮДЖЕТ!$B:$B,БЮДЖЕТ!$P:$P,$D1478)))</f>
        <v/>
      </c>
      <c r="H1478" s="36"/>
      <c r="I1478" s="30">
        <f>IF(D1478="",0,IF(G1478=ФИО!$Q$8,0,SUM(р_дни!$J:$J))+SUMIFS(факт_операции!$L:$L,факт_операции!$D:$D,D1478,факт_операции!$I:$I,операции!$F$8)-SUMIFS(факт_операции!$L:$L,факт_операции!$D:$D,D1478,факт_операции!$I:$I,операции!$F$9)+SUMIFS(факт_операции!$L:$L,факт_операции!$D:$D,D1478,факт_операции!$I:$I,операции!$F$10)-SUMIFS(факт_операции!$L:$L,факт_операции!$D:$D,D1478,факт_операции!$I:$I,операции!$F$11))</f>
        <v>0</v>
      </c>
      <c r="J1478" s="48">
        <f>ROUND(IF(D1478="",0,IF(SUM(р_дни!$J:$J)=0,0,(SUMIFS(БЮДЖЕТ!$V:$V,БЮДЖЕТ!$P:$P,$D1478)*IF(G1478=ФИО!$Q$8,0,SUM(р_дни!$J:$J))+SUMIFS(факт_операции!$Q:$Q,факт_операции!$D:$D,$D1478)*1000)/SUM(р_дни!$J:$J)))/100,0)*100</f>
        <v>0</v>
      </c>
      <c r="K1478" s="48">
        <f>IF(D1478="",0,SUMIFS(факт_операции!$O:$O,факт_операции!$D:$D,D1478)-IF(SUMIFS(факт_операции!$Q:$Q,факт_операции!$D:$D,D1478)&lt;&gt;0,SUMIFS(факт_операции!$O:$O,факт_операции!$D:$D,D1478,факт_операции!$N:$N,операции!$H$11),0))</f>
        <v>0</v>
      </c>
      <c r="L1478" s="48">
        <f>IF(D1478="",0,SUMIFS(факт_операции!$T:$T,факт_операции!$D:$D,D1478))</f>
        <v>0</v>
      </c>
      <c r="M1478" s="86">
        <f t="shared" si="45"/>
        <v>0</v>
      </c>
      <c r="N1478" s="36"/>
      <c r="O1478" s="92"/>
      <c r="P1478" s="96"/>
    </row>
    <row r="1479" spans="1:16" x14ac:dyDescent="0.25">
      <c r="A1479" s="1"/>
      <c r="B1479" s="1"/>
      <c r="C1479" s="5">
        <f t="shared" si="46"/>
        <v>1469</v>
      </c>
      <c r="D1479" s="19" t="str">
        <f>IF(C1479&gt;MAX(БЮДЖЕТ!$C:$C),"",INDEX(БЮДЖЕТ!$P$11:$P$9415,C1479))</f>
        <v/>
      </c>
      <c r="E1479" s="22">
        <f>IF(D1479="",0,IF(COUNTIF(БЮДЖЕТ!$P:$P,D1479)=1,0,1))</f>
        <v>0</v>
      </c>
      <c r="F1479" s="19" t="str">
        <f>IF($D1479="","",INDEX(БЮДЖЕТ!$N:$N,SUMIFS(БЮДЖЕТ!$B:$B,БЮДЖЕТ!$P:$P,$D1479)))</f>
        <v/>
      </c>
      <c r="G1479" s="19" t="str">
        <f>IF($D1479="","",INDEX(БЮДЖЕТ!$X:$X,SUMIFS(БЮДЖЕТ!$B:$B,БЮДЖЕТ!$P:$P,$D1479)))</f>
        <v/>
      </c>
      <c r="H1479" s="36"/>
      <c r="I1479" s="30">
        <f>IF(D1479="",0,IF(G1479=ФИО!$Q$8,0,SUM(р_дни!$J:$J))+SUMIFS(факт_операции!$L:$L,факт_операции!$D:$D,D1479,факт_операции!$I:$I,операции!$F$8)-SUMIFS(факт_операции!$L:$L,факт_операции!$D:$D,D1479,факт_операции!$I:$I,операции!$F$9)+SUMIFS(факт_операции!$L:$L,факт_операции!$D:$D,D1479,факт_операции!$I:$I,операции!$F$10)-SUMIFS(факт_операции!$L:$L,факт_операции!$D:$D,D1479,факт_операции!$I:$I,операции!$F$11))</f>
        <v>0</v>
      </c>
      <c r="J1479" s="48">
        <f>ROUND(IF(D1479="",0,IF(SUM(р_дни!$J:$J)=0,0,(SUMIFS(БЮДЖЕТ!$V:$V,БЮДЖЕТ!$P:$P,$D1479)*IF(G1479=ФИО!$Q$8,0,SUM(р_дни!$J:$J))+SUMIFS(факт_операции!$Q:$Q,факт_операции!$D:$D,$D1479)*1000)/SUM(р_дни!$J:$J)))/100,0)*100</f>
        <v>0</v>
      </c>
      <c r="K1479" s="48">
        <f>IF(D1479="",0,SUMIFS(факт_операции!$O:$O,факт_операции!$D:$D,D1479)-IF(SUMIFS(факт_операции!$Q:$Q,факт_операции!$D:$D,D1479)&lt;&gt;0,SUMIFS(факт_операции!$O:$O,факт_операции!$D:$D,D1479,факт_операции!$N:$N,операции!$H$11),0))</f>
        <v>0</v>
      </c>
      <c r="L1479" s="48">
        <f>IF(D1479="",0,SUMIFS(факт_операции!$T:$T,факт_операции!$D:$D,D1479))</f>
        <v>0</v>
      </c>
      <c r="M1479" s="86">
        <f t="shared" ref="M1479:M1542" si="47">IF(D1479="",0,J1479-K1479-L1479)</f>
        <v>0</v>
      </c>
      <c r="N1479" s="36"/>
      <c r="O1479" s="92"/>
      <c r="P1479" s="96"/>
    </row>
    <row r="1480" spans="1:16" x14ac:dyDescent="0.25">
      <c r="A1480" s="1"/>
      <c r="B1480" s="1"/>
      <c r="C1480" s="5">
        <f t="shared" si="46"/>
        <v>1470</v>
      </c>
      <c r="D1480" s="19" t="str">
        <f>IF(C1480&gt;MAX(БЮДЖЕТ!$C:$C),"",INDEX(БЮДЖЕТ!$P$11:$P$9415,C1480))</f>
        <v/>
      </c>
      <c r="E1480" s="22">
        <f>IF(D1480="",0,IF(COUNTIF(БЮДЖЕТ!$P:$P,D1480)=1,0,1))</f>
        <v>0</v>
      </c>
      <c r="F1480" s="19" t="str">
        <f>IF($D1480="","",INDEX(БЮДЖЕТ!$N:$N,SUMIFS(БЮДЖЕТ!$B:$B,БЮДЖЕТ!$P:$P,$D1480)))</f>
        <v/>
      </c>
      <c r="G1480" s="19" t="str">
        <f>IF($D1480="","",INDEX(БЮДЖЕТ!$X:$X,SUMIFS(БЮДЖЕТ!$B:$B,БЮДЖЕТ!$P:$P,$D1480)))</f>
        <v/>
      </c>
      <c r="H1480" s="36"/>
      <c r="I1480" s="30">
        <f>IF(D1480="",0,IF(G1480=ФИО!$Q$8,0,SUM(р_дни!$J:$J))+SUMIFS(факт_операции!$L:$L,факт_операции!$D:$D,D1480,факт_операции!$I:$I,операции!$F$8)-SUMIFS(факт_операции!$L:$L,факт_операции!$D:$D,D1480,факт_операции!$I:$I,операции!$F$9)+SUMIFS(факт_операции!$L:$L,факт_операции!$D:$D,D1480,факт_операции!$I:$I,операции!$F$10)-SUMIFS(факт_операции!$L:$L,факт_операции!$D:$D,D1480,факт_операции!$I:$I,операции!$F$11))</f>
        <v>0</v>
      </c>
      <c r="J1480" s="48">
        <f>ROUND(IF(D1480="",0,IF(SUM(р_дни!$J:$J)=0,0,(SUMIFS(БЮДЖЕТ!$V:$V,БЮДЖЕТ!$P:$P,$D1480)*IF(G1480=ФИО!$Q$8,0,SUM(р_дни!$J:$J))+SUMIFS(факт_операции!$Q:$Q,факт_операции!$D:$D,$D1480)*1000)/SUM(р_дни!$J:$J)))/100,0)*100</f>
        <v>0</v>
      </c>
      <c r="K1480" s="48">
        <f>IF(D1480="",0,SUMIFS(факт_операции!$O:$O,факт_операции!$D:$D,D1480)-IF(SUMIFS(факт_операции!$Q:$Q,факт_операции!$D:$D,D1480)&lt;&gt;0,SUMIFS(факт_операции!$O:$O,факт_операции!$D:$D,D1480,факт_операции!$N:$N,операции!$H$11),0))</f>
        <v>0</v>
      </c>
      <c r="L1480" s="48">
        <f>IF(D1480="",0,SUMIFS(факт_операции!$T:$T,факт_операции!$D:$D,D1480))</f>
        <v>0</v>
      </c>
      <c r="M1480" s="86">
        <f t="shared" si="47"/>
        <v>0</v>
      </c>
      <c r="N1480" s="36"/>
      <c r="O1480" s="92"/>
      <c r="P1480" s="96"/>
    </row>
    <row r="1481" spans="1:16" x14ac:dyDescent="0.25">
      <c r="A1481" s="1"/>
      <c r="B1481" s="1"/>
      <c r="C1481" s="5">
        <f t="shared" si="46"/>
        <v>1471</v>
      </c>
      <c r="D1481" s="19" t="str">
        <f>IF(C1481&gt;MAX(БЮДЖЕТ!$C:$C),"",INDEX(БЮДЖЕТ!$P$11:$P$9415,C1481))</f>
        <v/>
      </c>
      <c r="E1481" s="22">
        <f>IF(D1481="",0,IF(COUNTIF(БЮДЖЕТ!$P:$P,D1481)=1,0,1))</f>
        <v>0</v>
      </c>
      <c r="F1481" s="19" t="str">
        <f>IF($D1481="","",INDEX(БЮДЖЕТ!$N:$N,SUMIFS(БЮДЖЕТ!$B:$B,БЮДЖЕТ!$P:$P,$D1481)))</f>
        <v/>
      </c>
      <c r="G1481" s="19" t="str">
        <f>IF($D1481="","",INDEX(БЮДЖЕТ!$X:$X,SUMIFS(БЮДЖЕТ!$B:$B,БЮДЖЕТ!$P:$P,$D1481)))</f>
        <v/>
      </c>
      <c r="H1481" s="36"/>
      <c r="I1481" s="30">
        <f>IF(D1481="",0,IF(G1481=ФИО!$Q$8,0,SUM(р_дни!$J:$J))+SUMIFS(факт_операции!$L:$L,факт_операции!$D:$D,D1481,факт_операции!$I:$I,операции!$F$8)-SUMIFS(факт_операции!$L:$L,факт_операции!$D:$D,D1481,факт_операции!$I:$I,операции!$F$9)+SUMIFS(факт_операции!$L:$L,факт_операции!$D:$D,D1481,факт_операции!$I:$I,операции!$F$10)-SUMIFS(факт_операции!$L:$L,факт_операции!$D:$D,D1481,факт_операции!$I:$I,операции!$F$11))</f>
        <v>0</v>
      </c>
      <c r="J1481" s="48">
        <f>ROUND(IF(D1481="",0,IF(SUM(р_дни!$J:$J)=0,0,(SUMIFS(БЮДЖЕТ!$V:$V,БЮДЖЕТ!$P:$P,$D1481)*IF(G1481=ФИО!$Q$8,0,SUM(р_дни!$J:$J))+SUMIFS(факт_операции!$Q:$Q,факт_операции!$D:$D,$D1481)*1000)/SUM(р_дни!$J:$J)))/100,0)*100</f>
        <v>0</v>
      </c>
      <c r="K1481" s="48">
        <f>IF(D1481="",0,SUMIFS(факт_операции!$O:$O,факт_операции!$D:$D,D1481)-IF(SUMIFS(факт_операции!$Q:$Q,факт_операции!$D:$D,D1481)&lt;&gt;0,SUMIFS(факт_операции!$O:$O,факт_операции!$D:$D,D1481,факт_операции!$N:$N,операции!$H$11),0))</f>
        <v>0</v>
      </c>
      <c r="L1481" s="48">
        <f>IF(D1481="",0,SUMIFS(факт_операции!$T:$T,факт_операции!$D:$D,D1481))</f>
        <v>0</v>
      </c>
      <c r="M1481" s="86">
        <f t="shared" si="47"/>
        <v>0</v>
      </c>
      <c r="N1481" s="36"/>
      <c r="O1481" s="92"/>
      <c r="P1481" s="96"/>
    </row>
    <row r="1482" spans="1:16" x14ac:dyDescent="0.25">
      <c r="A1482" s="1"/>
      <c r="B1482" s="1"/>
      <c r="C1482" s="5">
        <f t="shared" si="46"/>
        <v>1472</v>
      </c>
      <c r="D1482" s="19" t="str">
        <f>IF(C1482&gt;MAX(БЮДЖЕТ!$C:$C),"",INDEX(БЮДЖЕТ!$P$11:$P$9415,C1482))</f>
        <v/>
      </c>
      <c r="E1482" s="22">
        <f>IF(D1482="",0,IF(COUNTIF(БЮДЖЕТ!$P:$P,D1482)=1,0,1))</f>
        <v>0</v>
      </c>
      <c r="F1482" s="19" t="str">
        <f>IF($D1482="","",INDEX(БЮДЖЕТ!$N:$N,SUMIFS(БЮДЖЕТ!$B:$B,БЮДЖЕТ!$P:$P,$D1482)))</f>
        <v/>
      </c>
      <c r="G1482" s="19" t="str">
        <f>IF($D1482="","",INDEX(БЮДЖЕТ!$X:$X,SUMIFS(БЮДЖЕТ!$B:$B,БЮДЖЕТ!$P:$P,$D1482)))</f>
        <v/>
      </c>
      <c r="H1482" s="36"/>
      <c r="I1482" s="30">
        <f>IF(D1482="",0,IF(G1482=ФИО!$Q$8,0,SUM(р_дни!$J:$J))+SUMIFS(факт_операции!$L:$L,факт_операции!$D:$D,D1482,факт_операции!$I:$I,операции!$F$8)-SUMIFS(факт_операции!$L:$L,факт_операции!$D:$D,D1482,факт_операции!$I:$I,операции!$F$9)+SUMIFS(факт_операции!$L:$L,факт_операции!$D:$D,D1482,факт_операции!$I:$I,операции!$F$10)-SUMIFS(факт_операции!$L:$L,факт_операции!$D:$D,D1482,факт_операции!$I:$I,операции!$F$11))</f>
        <v>0</v>
      </c>
      <c r="J1482" s="48">
        <f>ROUND(IF(D1482="",0,IF(SUM(р_дни!$J:$J)=0,0,(SUMIFS(БЮДЖЕТ!$V:$V,БЮДЖЕТ!$P:$P,$D1482)*IF(G1482=ФИО!$Q$8,0,SUM(р_дни!$J:$J))+SUMIFS(факт_операции!$Q:$Q,факт_операции!$D:$D,$D1482)*1000)/SUM(р_дни!$J:$J)))/100,0)*100</f>
        <v>0</v>
      </c>
      <c r="K1482" s="48">
        <f>IF(D1482="",0,SUMIFS(факт_операции!$O:$O,факт_операции!$D:$D,D1482)-IF(SUMIFS(факт_операции!$Q:$Q,факт_операции!$D:$D,D1482)&lt;&gt;0,SUMIFS(факт_операции!$O:$O,факт_операции!$D:$D,D1482,факт_операции!$N:$N,операции!$H$11),0))</f>
        <v>0</v>
      </c>
      <c r="L1482" s="48">
        <f>IF(D1482="",0,SUMIFS(факт_операции!$T:$T,факт_операции!$D:$D,D1482))</f>
        <v>0</v>
      </c>
      <c r="M1482" s="86">
        <f t="shared" si="47"/>
        <v>0</v>
      </c>
      <c r="N1482" s="36"/>
      <c r="O1482" s="92"/>
      <c r="P1482" s="96"/>
    </row>
    <row r="1483" spans="1:16" x14ac:dyDescent="0.25">
      <c r="A1483" s="1"/>
      <c r="B1483" s="1"/>
      <c r="C1483" s="5">
        <f t="shared" si="46"/>
        <v>1473</v>
      </c>
      <c r="D1483" s="19" t="str">
        <f>IF(C1483&gt;MAX(БЮДЖЕТ!$C:$C),"",INDEX(БЮДЖЕТ!$P$11:$P$9415,C1483))</f>
        <v/>
      </c>
      <c r="E1483" s="22">
        <f>IF(D1483="",0,IF(COUNTIF(БЮДЖЕТ!$P:$P,D1483)=1,0,1))</f>
        <v>0</v>
      </c>
      <c r="F1483" s="19" t="str">
        <f>IF($D1483="","",INDEX(БЮДЖЕТ!$N:$N,SUMIFS(БЮДЖЕТ!$B:$B,БЮДЖЕТ!$P:$P,$D1483)))</f>
        <v/>
      </c>
      <c r="G1483" s="19" t="str">
        <f>IF($D1483="","",INDEX(БЮДЖЕТ!$X:$X,SUMIFS(БЮДЖЕТ!$B:$B,БЮДЖЕТ!$P:$P,$D1483)))</f>
        <v/>
      </c>
      <c r="H1483" s="36"/>
      <c r="I1483" s="30">
        <f>IF(D1483="",0,IF(G1483=ФИО!$Q$8,0,SUM(р_дни!$J:$J))+SUMIFS(факт_операции!$L:$L,факт_операции!$D:$D,D1483,факт_операции!$I:$I,операции!$F$8)-SUMIFS(факт_операции!$L:$L,факт_операции!$D:$D,D1483,факт_операции!$I:$I,операции!$F$9)+SUMIFS(факт_операции!$L:$L,факт_операции!$D:$D,D1483,факт_операции!$I:$I,операции!$F$10)-SUMIFS(факт_операции!$L:$L,факт_операции!$D:$D,D1483,факт_операции!$I:$I,операции!$F$11))</f>
        <v>0</v>
      </c>
      <c r="J1483" s="48">
        <f>ROUND(IF(D1483="",0,IF(SUM(р_дни!$J:$J)=0,0,(SUMIFS(БЮДЖЕТ!$V:$V,БЮДЖЕТ!$P:$P,$D1483)*IF(G1483=ФИО!$Q$8,0,SUM(р_дни!$J:$J))+SUMIFS(факт_операции!$Q:$Q,факт_операции!$D:$D,$D1483)*1000)/SUM(р_дни!$J:$J)))/100,0)*100</f>
        <v>0</v>
      </c>
      <c r="K1483" s="48">
        <f>IF(D1483="",0,SUMIFS(факт_операции!$O:$O,факт_операции!$D:$D,D1483)-IF(SUMIFS(факт_операции!$Q:$Q,факт_операции!$D:$D,D1483)&lt;&gt;0,SUMIFS(факт_операции!$O:$O,факт_операции!$D:$D,D1483,факт_операции!$N:$N,операции!$H$11),0))</f>
        <v>0</v>
      </c>
      <c r="L1483" s="48">
        <f>IF(D1483="",0,SUMIFS(факт_операции!$T:$T,факт_операции!$D:$D,D1483))</f>
        <v>0</v>
      </c>
      <c r="M1483" s="86">
        <f t="shared" si="47"/>
        <v>0</v>
      </c>
      <c r="N1483" s="36"/>
      <c r="O1483" s="92"/>
      <c r="P1483" s="96"/>
    </row>
    <row r="1484" spans="1:16" x14ac:dyDescent="0.25">
      <c r="A1484" s="1"/>
      <c r="B1484" s="1"/>
      <c r="C1484" s="5">
        <f t="shared" si="46"/>
        <v>1474</v>
      </c>
      <c r="D1484" s="19" t="str">
        <f>IF(C1484&gt;MAX(БЮДЖЕТ!$C:$C),"",INDEX(БЮДЖЕТ!$P$11:$P$9415,C1484))</f>
        <v/>
      </c>
      <c r="E1484" s="22">
        <f>IF(D1484="",0,IF(COUNTIF(БЮДЖЕТ!$P:$P,D1484)=1,0,1))</f>
        <v>0</v>
      </c>
      <c r="F1484" s="19" t="str">
        <f>IF($D1484="","",INDEX(БЮДЖЕТ!$N:$N,SUMIFS(БЮДЖЕТ!$B:$B,БЮДЖЕТ!$P:$P,$D1484)))</f>
        <v/>
      </c>
      <c r="G1484" s="19" t="str">
        <f>IF($D1484="","",INDEX(БЮДЖЕТ!$X:$X,SUMIFS(БЮДЖЕТ!$B:$B,БЮДЖЕТ!$P:$P,$D1484)))</f>
        <v/>
      </c>
      <c r="H1484" s="36"/>
      <c r="I1484" s="30">
        <f>IF(D1484="",0,IF(G1484=ФИО!$Q$8,0,SUM(р_дни!$J:$J))+SUMIFS(факт_операции!$L:$L,факт_операции!$D:$D,D1484,факт_операции!$I:$I,операции!$F$8)-SUMIFS(факт_операции!$L:$L,факт_операции!$D:$D,D1484,факт_операции!$I:$I,операции!$F$9)+SUMIFS(факт_операции!$L:$L,факт_операции!$D:$D,D1484,факт_операции!$I:$I,операции!$F$10)-SUMIFS(факт_операции!$L:$L,факт_операции!$D:$D,D1484,факт_операции!$I:$I,операции!$F$11))</f>
        <v>0</v>
      </c>
      <c r="J1484" s="48">
        <f>ROUND(IF(D1484="",0,IF(SUM(р_дни!$J:$J)=0,0,(SUMIFS(БЮДЖЕТ!$V:$V,БЮДЖЕТ!$P:$P,$D1484)*IF(G1484=ФИО!$Q$8,0,SUM(р_дни!$J:$J))+SUMIFS(факт_операции!$Q:$Q,факт_операции!$D:$D,$D1484)*1000)/SUM(р_дни!$J:$J)))/100,0)*100</f>
        <v>0</v>
      </c>
      <c r="K1484" s="48">
        <f>IF(D1484="",0,SUMIFS(факт_операции!$O:$O,факт_операции!$D:$D,D1484)-IF(SUMIFS(факт_операции!$Q:$Q,факт_операции!$D:$D,D1484)&lt;&gt;0,SUMIFS(факт_операции!$O:$O,факт_операции!$D:$D,D1484,факт_операции!$N:$N,операции!$H$11),0))</f>
        <v>0</v>
      </c>
      <c r="L1484" s="48">
        <f>IF(D1484="",0,SUMIFS(факт_операции!$T:$T,факт_операции!$D:$D,D1484))</f>
        <v>0</v>
      </c>
      <c r="M1484" s="86">
        <f t="shared" si="47"/>
        <v>0</v>
      </c>
      <c r="N1484" s="36"/>
      <c r="O1484" s="92"/>
      <c r="P1484" s="96"/>
    </row>
    <row r="1485" spans="1:16" x14ac:dyDescent="0.25">
      <c r="A1485" s="1"/>
      <c r="B1485" s="1"/>
      <c r="C1485" s="5">
        <f t="shared" ref="C1485:C1548" si="48">C1484+1</f>
        <v>1475</v>
      </c>
      <c r="D1485" s="19" t="str">
        <f>IF(C1485&gt;MAX(БЮДЖЕТ!$C:$C),"",INDEX(БЮДЖЕТ!$P$11:$P$9415,C1485))</f>
        <v/>
      </c>
      <c r="E1485" s="22">
        <f>IF(D1485="",0,IF(COUNTIF(БЮДЖЕТ!$P:$P,D1485)=1,0,1))</f>
        <v>0</v>
      </c>
      <c r="F1485" s="19" t="str">
        <f>IF($D1485="","",INDEX(БЮДЖЕТ!$N:$N,SUMIFS(БЮДЖЕТ!$B:$B,БЮДЖЕТ!$P:$P,$D1485)))</f>
        <v/>
      </c>
      <c r="G1485" s="19" t="str">
        <f>IF($D1485="","",INDEX(БЮДЖЕТ!$X:$X,SUMIFS(БЮДЖЕТ!$B:$B,БЮДЖЕТ!$P:$P,$D1485)))</f>
        <v/>
      </c>
      <c r="H1485" s="36"/>
      <c r="I1485" s="30">
        <f>IF(D1485="",0,IF(G1485=ФИО!$Q$8,0,SUM(р_дни!$J:$J))+SUMIFS(факт_операции!$L:$L,факт_операции!$D:$D,D1485,факт_операции!$I:$I,операции!$F$8)-SUMIFS(факт_операции!$L:$L,факт_операции!$D:$D,D1485,факт_операции!$I:$I,операции!$F$9)+SUMIFS(факт_операции!$L:$L,факт_операции!$D:$D,D1485,факт_операции!$I:$I,операции!$F$10)-SUMIFS(факт_операции!$L:$L,факт_операции!$D:$D,D1485,факт_операции!$I:$I,операции!$F$11))</f>
        <v>0</v>
      </c>
      <c r="J1485" s="48">
        <f>ROUND(IF(D1485="",0,IF(SUM(р_дни!$J:$J)=0,0,(SUMIFS(БЮДЖЕТ!$V:$V,БЮДЖЕТ!$P:$P,$D1485)*IF(G1485=ФИО!$Q$8,0,SUM(р_дни!$J:$J))+SUMIFS(факт_операции!$Q:$Q,факт_операции!$D:$D,$D1485)*1000)/SUM(р_дни!$J:$J)))/100,0)*100</f>
        <v>0</v>
      </c>
      <c r="K1485" s="48">
        <f>IF(D1485="",0,SUMIFS(факт_операции!$O:$O,факт_операции!$D:$D,D1485)-IF(SUMIFS(факт_операции!$Q:$Q,факт_операции!$D:$D,D1485)&lt;&gt;0,SUMIFS(факт_операции!$O:$O,факт_операции!$D:$D,D1485,факт_операции!$N:$N,операции!$H$11),0))</f>
        <v>0</v>
      </c>
      <c r="L1485" s="48">
        <f>IF(D1485="",0,SUMIFS(факт_операции!$T:$T,факт_операции!$D:$D,D1485))</f>
        <v>0</v>
      </c>
      <c r="M1485" s="86">
        <f t="shared" si="47"/>
        <v>0</v>
      </c>
      <c r="N1485" s="36"/>
      <c r="O1485" s="92"/>
      <c r="P1485" s="96"/>
    </row>
    <row r="1486" spans="1:16" x14ac:dyDescent="0.25">
      <c r="A1486" s="1"/>
      <c r="B1486" s="1"/>
      <c r="C1486" s="5">
        <f t="shared" si="48"/>
        <v>1476</v>
      </c>
      <c r="D1486" s="19" t="str">
        <f>IF(C1486&gt;MAX(БЮДЖЕТ!$C:$C),"",INDEX(БЮДЖЕТ!$P$11:$P$9415,C1486))</f>
        <v/>
      </c>
      <c r="E1486" s="22">
        <f>IF(D1486="",0,IF(COUNTIF(БЮДЖЕТ!$P:$P,D1486)=1,0,1))</f>
        <v>0</v>
      </c>
      <c r="F1486" s="19" t="str">
        <f>IF($D1486="","",INDEX(БЮДЖЕТ!$N:$N,SUMIFS(БЮДЖЕТ!$B:$B,БЮДЖЕТ!$P:$P,$D1486)))</f>
        <v/>
      </c>
      <c r="G1486" s="19" t="str">
        <f>IF($D1486="","",INDEX(БЮДЖЕТ!$X:$X,SUMIFS(БЮДЖЕТ!$B:$B,БЮДЖЕТ!$P:$P,$D1486)))</f>
        <v/>
      </c>
      <c r="H1486" s="36"/>
      <c r="I1486" s="30">
        <f>IF(D1486="",0,IF(G1486=ФИО!$Q$8,0,SUM(р_дни!$J:$J))+SUMIFS(факт_операции!$L:$L,факт_операции!$D:$D,D1486,факт_операции!$I:$I,операции!$F$8)-SUMIFS(факт_операции!$L:$L,факт_операции!$D:$D,D1486,факт_операции!$I:$I,операции!$F$9)+SUMIFS(факт_операции!$L:$L,факт_операции!$D:$D,D1486,факт_операции!$I:$I,операции!$F$10)-SUMIFS(факт_операции!$L:$L,факт_операции!$D:$D,D1486,факт_операции!$I:$I,операции!$F$11))</f>
        <v>0</v>
      </c>
      <c r="J1486" s="48">
        <f>ROUND(IF(D1486="",0,IF(SUM(р_дни!$J:$J)=0,0,(SUMIFS(БЮДЖЕТ!$V:$V,БЮДЖЕТ!$P:$P,$D1486)*IF(G1486=ФИО!$Q$8,0,SUM(р_дни!$J:$J))+SUMIFS(факт_операции!$Q:$Q,факт_операции!$D:$D,$D1486)*1000)/SUM(р_дни!$J:$J)))/100,0)*100</f>
        <v>0</v>
      </c>
      <c r="K1486" s="48">
        <f>IF(D1486="",0,SUMIFS(факт_операции!$O:$O,факт_операции!$D:$D,D1486)-IF(SUMIFS(факт_операции!$Q:$Q,факт_операции!$D:$D,D1486)&lt;&gt;0,SUMIFS(факт_операции!$O:$O,факт_операции!$D:$D,D1486,факт_операции!$N:$N,операции!$H$11),0))</f>
        <v>0</v>
      </c>
      <c r="L1486" s="48">
        <f>IF(D1486="",0,SUMIFS(факт_операции!$T:$T,факт_операции!$D:$D,D1486))</f>
        <v>0</v>
      </c>
      <c r="M1486" s="86">
        <f t="shared" si="47"/>
        <v>0</v>
      </c>
      <c r="N1486" s="36"/>
      <c r="O1486" s="92"/>
      <c r="P1486" s="96"/>
    </row>
    <row r="1487" spans="1:16" x14ac:dyDescent="0.25">
      <c r="A1487" s="1"/>
      <c r="B1487" s="1"/>
      <c r="C1487" s="5">
        <f t="shared" si="48"/>
        <v>1477</v>
      </c>
      <c r="D1487" s="19" t="str">
        <f>IF(C1487&gt;MAX(БЮДЖЕТ!$C:$C),"",INDEX(БЮДЖЕТ!$P$11:$P$9415,C1487))</f>
        <v/>
      </c>
      <c r="E1487" s="22">
        <f>IF(D1487="",0,IF(COUNTIF(БЮДЖЕТ!$P:$P,D1487)=1,0,1))</f>
        <v>0</v>
      </c>
      <c r="F1487" s="19" t="str">
        <f>IF($D1487="","",INDEX(БЮДЖЕТ!$N:$N,SUMIFS(БЮДЖЕТ!$B:$B,БЮДЖЕТ!$P:$P,$D1487)))</f>
        <v/>
      </c>
      <c r="G1487" s="19" t="str">
        <f>IF($D1487="","",INDEX(БЮДЖЕТ!$X:$X,SUMIFS(БЮДЖЕТ!$B:$B,БЮДЖЕТ!$P:$P,$D1487)))</f>
        <v/>
      </c>
      <c r="H1487" s="36"/>
      <c r="I1487" s="30">
        <f>IF(D1487="",0,IF(G1487=ФИО!$Q$8,0,SUM(р_дни!$J:$J))+SUMIFS(факт_операции!$L:$L,факт_операции!$D:$D,D1487,факт_операции!$I:$I,операции!$F$8)-SUMIFS(факт_операции!$L:$L,факт_операции!$D:$D,D1487,факт_операции!$I:$I,операции!$F$9)+SUMIFS(факт_операции!$L:$L,факт_операции!$D:$D,D1487,факт_операции!$I:$I,операции!$F$10)-SUMIFS(факт_операции!$L:$L,факт_операции!$D:$D,D1487,факт_операции!$I:$I,операции!$F$11))</f>
        <v>0</v>
      </c>
      <c r="J1487" s="48">
        <f>ROUND(IF(D1487="",0,IF(SUM(р_дни!$J:$J)=0,0,(SUMIFS(БЮДЖЕТ!$V:$V,БЮДЖЕТ!$P:$P,$D1487)*IF(G1487=ФИО!$Q$8,0,SUM(р_дни!$J:$J))+SUMIFS(факт_операции!$Q:$Q,факт_операции!$D:$D,$D1487)*1000)/SUM(р_дни!$J:$J)))/100,0)*100</f>
        <v>0</v>
      </c>
      <c r="K1487" s="48">
        <f>IF(D1487="",0,SUMIFS(факт_операции!$O:$O,факт_операции!$D:$D,D1487)-IF(SUMIFS(факт_операции!$Q:$Q,факт_операции!$D:$D,D1487)&lt;&gt;0,SUMIFS(факт_операции!$O:$O,факт_операции!$D:$D,D1487,факт_операции!$N:$N,операции!$H$11),0))</f>
        <v>0</v>
      </c>
      <c r="L1487" s="48">
        <f>IF(D1487="",0,SUMIFS(факт_операции!$T:$T,факт_операции!$D:$D,D1487))</f>
        <v>0</v>
      </c>
      <c r="M1487" s="86">
        <f t="shared" si="47"/>
        <v>0</v>
      </c>
      <c r="N1487" s="36"/>
      <c r="O1487" s="92"/>
      <c r="P1487" s="96"/>
    </row>
    <row r="1488" spans="1:16" x14ac:dyDescent="0.25">
      <c r="A1488" s="1"/>
      <c r="B1488" s="1"/>
      <c r="C1488" s="5">
        <f t="shared" si="48"/>
        <v>1478</v>
      </c>
      <c r="D1488" s="19" t="str">
        <f>IF(C1488&gt;MAX(БЮДЖЕТ!$C:$C),"",INDEX(БЮДЖЕТ!$P$11:$P$9415,C1488))</f>
        <v/>
      </c>
      <c r="E1488" s="22">
        <f>IF(D1488="",0,IF(COUNTIF(БЮДЖЕТ!$P:$P,D1488)=1,0,1))</f>
        <v>0</v>
      </c>
      <c r="F1488" s="19" t="str">
        <f>IF($D1488="","",INDEX(БЮДЖЕТ!$N:$N,SUMIFS(БЮДЖЕТ!$B:$B,БЮДЖЕТ!$P:$P,$D1488)))</f>
        <v/>
      </c>
      <c r="G1488" s="19" t="str">
        <f>IF($D1488="","",INDEX(БЮДЖЕТ!$X:$X,SUMIFS(БЮДЖЕТ!$B:$B,БЮДЖЕТ!$P:$P,$D1488)))</f>
        <v/>
      </c>
      <c r="H1488" s="36"/>
      <c r="I1488" s="30">
        <f>IF(D1488="",0,IF(G1488=ФИО!$Q$8,0,SUM(р_дни!$J:$J))+SUMIFS(факт_операции!$L:$L,факт_операции!$D:$D,D1488,факт_операции!$I:$I,операции!$F$8)-SUMIFS(факт_операции!$L:$L,факт_операции!$D:$D,D1488,факт_операции!$I:$I,операции!$F$9)+SUMIFS(факт_операции!$L:$L,факт_операции!$D:$D,D1488,факт_операции!$I:$I,операции!$F$10)-SUMIFS(факт_операции!$L:$L,факт_операции!$D:$D,D1488,факт_операции!$I:$I,операции!$F$11))</f>
        <v>0</v>
      </c>
      <c r="J1488" s="48">
        <f>ROUND(IF(D1488="",0,IF(SUM(р_дни!$J:$J)=0,0,(SUMIFS(БЮДЖЕТ!$V:$V,БЮДЖЕТ!$P:$P,$D1488)*IF(G1488=ФИО!$Q$8,0,SUM(р_дни!$J:$J))+SUMIFS(факт_операции!$Q:$Q,факт_операции!$D:$D,$D1488)*1000)/SUM(р_дни!$J:$J)))/100,0)*100</f>
        <v>0</v>
      </c>
      <c r="K1488" s="48">
        <f>IF(D1488="",0,SUMIFS(факт_операции!$O:$O,факт_операции!$D:$D,D1488)-IF(SUMIFS(факт_операции!$Q:$Q,факт_операции!$D:$D,D1488)&lt;&gt;0,SUMIFS(факт_операции!$O:$O,факт_операции!$D:$D,D1488,факт_операции!$N:$N,операции!$H$11),0))</f>
        <v>0</v>
      </c>
      <c r="L1488" s="48">
        <f>IF(D1488="",0,SUMIFS(факт_операции!$T:$T,факт_операции!$D:$D,D1488))</f>
        <v>0</v>
      </c>
      <c r="M1488" s="86">
        <f t="shared" si="47"/>
        <v>0</v>
      </c>
      <c r="N1488" s="36"/>
      <c r="O1488" s="92"/>
      <c r="P1488" s="96"/>
    </row>
    <row r="1489" spans="1:16" x14ac:dyDescent="0.25">
      <c r="A1489" s="1"/>
      <c r="B1489" s="1"/>
      <c r="C1489" s="5">
        <f t="shared" si="48"/>
        <v>1479</v>
      </c>
      <c r="D1489" s="19" t="str">
        <f>IF(C1489&gt;MAX(БЮДЖЕТ!$C:$C),"",INDEX(БЮДЖЕТ!$P$11:$P$9415,C1489))</f>
        <v/>
      </c>
      <c r="E1489" s="22">
        <f>IF(D1489="",0,IF(COUNTIF(БЮДЖЕТ!$P:$P,D1489)=1,0,1))</f>
        <v>0</v>
      </c>
      <c r="F1489" s="19" t="str">
        <f>IF($D1489="","",INDEX(БЮДЖЕТ!$N:$N,SUMIFS(БЮДЖЕТ!$B:$B,БЮДЖЕТ!$P:$P,$D1489)))</f>
        <v/>
      </c>
      <c r="G1489" s="19" t="str">
        <f>IF($D1489="","",INDEX(БЮДЖЕТ!$X:$X,SUMIFS(БЮДЖЕТ!$B:$B,БЮДЖЕТ!$P:$P,$D1489)))</f>
        <v/>
      </c>
      <c r="H1489" s="36"/>
      <c r="I1489" s="30">
        <f>IF(D1489="",0,IF(G1489=ФИО!$Q$8,0,SUM(р_дни!$J:$J))+SUMIFS(факт_операции!$L:$L,факт_операции!$D:$D,D1489,факт_операции!$I:$I,операции!$F$8)-SUMIFS(факт_операции!$L:$L,факт_операции!$D:$D,D1489,факт_операции!$I:$I,операции!$F$9)+SUMIFS(факт_операции!$L:$L,факт_операции!$D:$D,D1489,факт_операции!$I:$I,операции!$F$10)-SUMIFS(факт_операции!$L:$L,факт_операции!$D:$D,D1489,факт_операции!$I:$I,операции!$F$11))</f>
        <v>0</v>
      </c>
      <c r="J1489" s="48">
        <f>ROUND(IF(D1489="",0,IF(SUM(р_дни!$J:$J)=0,0,(SUMIFS(БЮДЖЕТ!$V:$V,БЮДЖЕТ!$P:$P,$D1489)*IF(G1489=ФИО!$Q$8,0,SUM(р_дни!$J:$J))+SUMIFS(факт_операции!$Q:$Q,факт_операции!$D:$D,$D1489)*1000)/SUM(р_дни!$J:$J)))/100,0)*100</f>
        <v>0</v>
      </c>
      <c r="K1489" s="48">
        <f>IF(D1489="",0,SUMIFS(факт_операции!$O:$O,факт_операции!$D:$D,D1489)-IF(SUMIFS(факт_операции!$Q:$Q,факт_операции!$D:$D,D1489)&lt;&gt;0,SUMIFS(факт_операции!$O:$O,факт_операции!$D:$D,D1489,факт_операции!$N:$N,операции!$H$11),0))</f>
        <v>0</v>
      </c>
      <c r="L1489" s="48">
        <f>IF(D1489="",0,SUMIFS(факт_операции!$T:$T,факт_операции!$D:$D,D1489))</f>
        <v>0</v>
      </c>
      <c r="M1489" s="86">
        <f t="shared" si="47"/>
        <v>0</v>
      </c>
      <c r="N1489" s="36"/>
      <c r="O1489" s="92"/>
      <c r="P1489" s="96"/>
    </row>
    <row r="1490" spans="1:16" x14ac:dyDescent="0.25">
      <c r="A1490" s="1"/>
      <c r="B1490" s="1"/>
      <c r="C1490" s="5">
        <f t="shared" si="48"/>
        <v>1480</v>
      </c>
      <c r="D1490" s="19" t="str">
        <f>IF(C1490&gt;MAX(БЮДЖЕТ!$C:$C),"",INDEX(БЮДЖЕТ!$P$11:$P$9415,C1490))</f>
        <v/>
      </c>
      <c r="E1490" s="22">
        <f>IF(D1490="",0,IF(COUNTIF(БЮДЖЕТ!$P:$P,D1490)=1,0,1))</f>
        <v>0</v>
      </c>
      <c r="F1490" s="19" t="str">
        <f>IF($D1490="","",INDEX(БЮДЖЕТ!$N:$N,SUMIFS(БЮДЖЕТ!$B:$B,БЮДЖЕТ!$P:$P,$D1490)))</f>
        <v/>
      </c>
      <c r="G1490" s="19" t="str">
        <f>IF($D1490="","",INDEX(БЮДЖЕТ!$X:$X,SUMIFS(БЮДЖЕТ!$B:$B,БЮДЖЕТ!$P:$P,$D1490)))</f>
        <v/>
      </c>
      <c r="H1490" s="36"/>
      <c r="I1490" s="30">
        <f>IF(D1490="",0,IF(G1490=ФИО!$Q$8,0,SUM(р_дни!$J:$J))+SUMIFS(факт_операции!$L:$L,факт_операции!$D:$D,D1490,факт_операции!$I:$I,операции!$F$8)-SUMIFS(факт_операции!$L:$L,факт_операции!$D:$D,D1490,факт_операции!$I:$I,операции!$F$9)+SUMIFS(факт_операции!$L:$L,факт_операции!$D:$D,D1490,факт_операции!$I:$I,операции!$F$10)-SUMIFS(факт_операции!$L:$L,факт_операции!$D:$D,D1490,факт_операции!$I:$I,операции!$F$11))</f>
        <v>0</v>
      </c>
      <c r="J1490" s="48">
        <f>ROUND(IF(D1490="",0,IF(SUM(р_дни!$J:$J)=0,0,(SUMIFS(БЮДЖЕТ!$V:$V,БЮДЖЕТ!$P:$P,$D1490)*IF(G1490=ФИО!$Q$8,0,SUM(р_дни!$J:$J))+SUMIFS(факт_операции!$Q:$Q,факт_операции!$D:$D,$D1490)*1000)/SUM(р_дни!$J:$J)))/100,0)*100</f>
        <v>0</v>
      </c>
      <c r="K1490" s="48">
        <f>IF(D1490="",0,SUMIFS(факт_операции!$O:$O,факт_операции!$D:$D,D1490)-IF(SUMIFS(факт_операции!$Q:$Q,факт_операции!$D:$D,D1490)&lt;&gt;0,SUMIFS(факт_операции!$O:$O,факт_операции!$D:$D,D1490,факт_операции!$N:$N,операции!$H$11),0))</f>
        <v>0</v>
      </c>
      <c r="L1490" s="48">
        <f>IF(D1490="",0,SUMIFS(факт_операции!$T:$T,факт_операции!$D:$D,D1490))</f>
        <v>0</v>
      </c>
      <c r="M1490" s="86">
        <f t="shared" si="47"/>
        <v>0</v>
      </c>
      <c r="N1490" s="36"/>
      <c r="O1490" s="92"/>
      <c r="P1490" s="96"/>
    </row>
    <row r="1491" spans="1:16" x14ac:dyDescent="0.25">
      <c r="A1491" s="1"/>
      <c r="B1491" s="1"/>
      <c r="C1491" s="5">
        <f t="shared" si="48"/>
        <v>1481</v>
      </c>
      <c r="D1491" s="19" t="str">
        <f>IF(C1491&gt;MAX(БЮДЖЕТ!$C:$C),"",INDEX(БЮДЖЕТ!$P$11:$P$9415,C1491))</f>
        <v/>
      </c>
      <c r="E1491" s="22">
        <f>IF(D1491="",0,IF(COUNTIF(БЮДЖЕТ!$P:$P,D1491)=1,0,1))</f>
        <v>0</v>
      </c>
      <c r="F1491" s="19" t="str">
        <f>IF($D1491="","",INDEX(БЮДЖЕТ!$N:$N,SUMIFS(БЮДЖЕТ!$B:$B,БЮДЖЕТ!$P:$P,$D1491)))</f>
        <v/>
      </c>
      <c r="G1491" s="19" t="str">
        <f>IF($D1491="","",INDEX(БЮДЖЕТ!$X:$X,SUMIFS(БЮДЖЕТ!$B:$B,БЮДЖЕТ!$P:$P,$D1491)))</f>
        <v/>
      </c>
      <c r="H1491" s="36"/>
      <c r="I1491" s="30">
        <f>IF(D1491="",0,IF(G1491=ФИО!$Q$8,0,SUM(р_дни!$J:$J))+SUMIFS(факт_операции!$L:$L,факт_операции!$D:$D,D1491,факт_операции!$I:$I,операции!$F$8)-SUMIFS(факт_операции!$L:$L,факт_операции!$D:$D,D1491,факт_операции!$I:$I,операции!$F$9)+SUMIFS(факт_операции!$L:$L,факт_операции!$D:$D,D1491,факт_операции!$I:$I,операции!$F$10)-SUMIFS(факт_операции!$L:$L,факт_операции!$D:$D,D1491,факт_операции!$I:$I,операции!$F$11))</f>
        <v>0</v>
      </c>
      <c r="J1491" s="48">
        <f>ROUND(IF(D1491="",0,IF(SUM(р_дни!$J:$J)=0,0,(SUMIFS(БЮДЖЕТ!$V:$V,БЮДЖЕТ!$P:$P,$D1491)*IF(G1491=ФИО!$Q$8,0,SUM(р_дни!$J:$J))+SUMIFS(факт_операции!$Q:$Q,факт_операции!$D:$D,$D1491)*1000)/SUM(р_дни!$J:$J)))/100,0)*100</f>
        <v>0</v>
      </c>
      <c r="K1491" s="48">
        <f>IF(D1491="",0,SUMIFS(факт_операции!$O:$O,факт_операции!$D:$D,D1491)-IF(SUMIFS(факт_операции!$Q:$Q,факт_операции!$D:$D,D1491)&lt;&gt;0,SUMIFS(факт_операции!$O:$O,факт_операции!$D:$D,D1491,факт_операции!$N:$N,операции!$H$11),0))</f>
        <v>0</v>
      </c>
      <c r="L1491" s="48">
        <f>IF(D1491="",0,SUMIFS(факт_операции!$T:$T,факт_операции!$D:$D,D1491))</f>
        <v>0</v>
      </c>
      <c r="M1491" s="86">
        <f t="shared" si="47"/>
        <v>0</v>
      </c>
      <c r="N1491" s="36"/>
      <c r="O1491" s="92"/>
      <c r="P1491" s="96"/>
    </row>
    <row r="1492" spans="1:16" x14ac:dyDescent="0.25">
      <c r="A1492" s="1"/>
      <c r="B1492" s="1"/>
      <c r="C1492" s="5">
        <f t="shared" si="48"/>
        <v>1482</v>
      </c>
      <c r="D1492" s="19" t="str">
        <f>IF(C1492&gt;MAX(БЮДЖЕТ!$C:$C),"",INDEX(БЮДЖЕТ!$P$11:$P$9415,C1492))</f>
        <v/>
      </c>
      <c r="E1492" s="22">
        <f>IF(D1492="",0,IF(COUNTIF(БЮДЖЕТ!$P:$P,D1492)=1,0,1))</f>
        <v>0</v>
      </c>
      <c r="F1492" s="19" t="str">
        <f>IF($D1492="","",INDEX(БЮДЖЕТ!$N:$N,SUMIFS(БЮДЖЕТ!$B:$B,БЮДЖЕТ!$P:$P,$D1492)))</f>
        <v/>
      </c>
      <c r="G1492" s="19" t="str">
        <f>IF($D1492="","",INDEX(БЮДЖЕТ!$X:$X,SUMIFS(БЮДЖЕТ!$B:$B,БЮДЖЕТ!$P:$P,$D1492)))</f>
        <v/>
      </c>
      <c r="H1492" s="36"/>
      <c r="I1492" s="30">
        <f>IF(D1492="",0,IF(G1492=ФИО!$Q$8,0,SUM(р_дни!$J:$J))+SUMIFS(факт_операции!$L:$L,факт_операции!$D:$D,D1492,факт_операции!$I:$I,операции!$F$8)-SUMIFS(факт_операции!$L:$L,факт_операции!$D:$D,D1492,факт_операции!$I:$I,операции!$F$9)+SUMIFS(факт_операции!$L:$L,факт_операции!$D:$D,D1492,факт_операции!$I:$I,операции!$F$10)-SUMIFS(факт_операции!$L:$L,факт_операции!$D:$D,D1492,факт_операции!$I:$I,операции!$F$11))</f>
        <v>0</v>
      </c>
      <c r="J1492" s="48">
        <f>ROUND(IF(D1492="",0,IF(SUM(р_дни!$J:$J)=0,0,(SUMIFS(БЮДЖЕТ!$V:$V,БЮДЖЕТ!$P:$P,$D1492)*IF(G1492=ФИО!$Q$8,0,SUM(р_дни!$J:$J))+SUMIFS(факт_операции!$Q:$Q,факт_операции!$D:$D,$D1492)*1000)/SUM(р_дни!$J:$J)))/100,0)*100</f>
        <v>0</v>
      </c>
      <c r="K1492" s="48">
        <f>IF(D1492="",0,SUMIFS(факт_операции!$O:$O,факт_операции!$D:$D,D1492)-IF(SUMIFS(факт_операции!$Q:$Q,факт_операции!$D:$D,D1492)&lt;&gt;0,SUMIFS(факт_операции!$O:$O,факт_операции!$D:$D,D1492,факт_операции!$N:$N,операции!$H$11),0))</f>
        <v>0</v>
      </c>
      <c r="L1492" s="48">
        <f>IF(D1492="",0,SUMIFS(факт_операции!$T:$T,факт_операции!$D:$D,D1492))</f>
        <v>0</v>
      </c>
      <c r="M1492" s="86">
        <f t="shared" si="47"/>
        <v>0</v>
      </c>
      <c r="N1492" s="36"/>
      <c r="O1492" s="92"/>
      <c r="P1492" s="96"/>
    </row>
    <row r="1493" spans="1:16" x14ac:dyDescent="0.25">
      <c r="A1493" s="1"/>
      <c r="B1493" s="1"/>
      <c r="C1493" s="5">
        <f t="shared" si="48"/>
        <v>1483</v>
      </c>
      <c r="D1493" s="19" t="str">
        <f>IF(C1493&gt;MAX(БЮДЖЕТ!$C:$C),"",INDEX(БЮДЖЕТ!$P$11:$P$9415,C1493))</f>
        <v/>
      </c>
      <c r="E1493" s="22">
        <f>IF(D1493="",0,IF(COUNTIF(БЮДЖЕТ!$P:$P,D1493)=1,0,1))</f>
        <v>0</v>
      </c>
      <c r="F1493" s="19" t="str">
        <f>IF($D1493="","",INDEX(БЮДЖЕТ!$N:$N,SUMIFS(БЮДЖЕТ!$B:$B,БЮДЖЕТ!$P:$P,$D1493)))</f>
        <v/>
      </c>
      <c r="G1493" s="19" t="str">
        <f>IF($D1493="","",INDEX(БЮДЖЕТ!$X:$X,SUMIFS(БЮДЖЕТ!$B:$B,БЮДЖЕТ!$P:$P,$D1493)))</f>
        <v/>
      </c>
      <c r="H1493" s="36"/>
      <c r="I1493" s="30">
        <f>IF(D1493="",0,IF(G1493=ФИО!$Q$8,0,SUM(р_дни!$J:$J))+SUMIFS(факт_операции!$L:$L,факт_операции!$D:$D,D1493,факт_операции!$I:$I,операции!$F$8)-SUMIFS(факт_операции!$L:$L,факт_операции!$D:$D,D1493,факт_операции!$I:$I,операции!$F$9)+SUMIFS(факт_операции!$L:$L,факт_операции!$D:$D,D1493,факт_операции!$I:$I,операции!$F$10)-SUMIFS(факт_операции!$L:$L,факт_операции!$D:$D,D1493,факт_операции!$I:$I,операции!$F$11))</f>
        <v>0</v>
      </c>
      <c r="J1493" s="48">
        <f>ROUND(IF(D1493="",0,IF(SUM(р_дни!$J:$J)=0,0,(SUMIFS(БЮДЖЕТ!$V:$V,БЮДЖЕТ!$P:$P,$D1493)*IF(G1493=ФИО!$Q$8,0,SUM(р_дни!$J:$J))+SUMIFS(факт_операции!$Q:$Q,факт_операции!$D:$D,$D1493)*1000)/SUM(р_дни!$J:$J)))/100,0)*100</f>
        <v>0</v>
      </c>
      <c r="K1493" s="48">
        <f>IF(D1493="",0,SUMIFS(факт_операции!$O:$O,факт_операции!$D:$D,D1493)-IF(SUMIFS(факт_операции!$Q:$Q,факт_операции!$D:$D,D1493)&lt;&gt;0,SUMIFS(факт_операции!$O:$O,факт_операции!$D:$D,D1493,факт_операции!$N:$N,операции!$H$11),0))</f>
        <v>0</v>
      </c>
      <c r="L1493" s="48">
        <f>IF(D1493="",0,SUMIFS(факт_операции!$T:$T,факт_операции!$D:$D,D1493))</f>
        <v>0</v>
      </c>
      <c r="M1493" s="86">
        <f t="shared" si="47"/>
        <v>0</v>
      </c>
      <c r="N1493" s="36"/>
      <c r="O1493" s="92"/>
      <c r="P1493" s="96"/>
    </row>
    <row r="1494" spans="1:16" x14ac:dyDescent="0.25">
      <c r="A1494" s="1"/>
      <c r="B1494" s="1"/>
      <c r="C1494" s="5">
        <f t="shared" si="48"/>
        <v>1484</v>
      </c>
      <c r="D1494" s="19" t="str">
        <f>IF(C1494&gt;MAX(БЮДЖЕТ!$C:$C),"",INDEX(БЮДЖЕТ!$P$11:$P$9415,C1494))</f>
        <v/>
      </c>
      <c r="E1494" s="22">
        <f>IF(D1494="",0,IF(COUNTIF(БЮДЖЕТ!$P:$P,D1494)=1,0,1))</f>
        <v>0</v>
      </c>
      <c r="F1494" s="19" t="str">
        <f>IF($D1494="","",INDEX(БЮДЖЕТ!$N:$N,SUMIFS(БЮДЖЕТ!$B:$B,БЮДЖЕТ!$P:$P,$D1494)))</f>
        <v/>
      </c>
      <c r="G1494" s="19" t="str">
        <f>IF($D1494="","",INDEX(БЮДЖЕТ!$X:$X,SUMIFS(БЮДЖЕТ!$B:$B,БЮДЖЕТ!$P:$P,$D1494)))</f>
        <v/>
      </c>
      <c r="H1494" s="36"/>
      <c r="I1494" s="30">
        <f>IF(D1494="",0,IF(G1494=ФИО!$Q$8,0,SUM(р_дни!$J:$J))+SUMIFS(факт_операции!$L:$L,факт_операции!$D:$D,D1494,факт_операции!$I:$I,операции!$F$8)-SUMIFS(факт_операции!$L:$L,факт_операции!$D:$D,D1494,факт_операции!$I:$I,операции!$F$9)+SUMIFS(факт_операции!$L:$L,факт_операции!$D:$D,D1494,факт_операции!$I:$I,операции!$F$10)-SUMIFS(факт_операции!$L:$L,факт_операции!$D:$D,D1494,факт_операции!$I:$I,операции!$F$11))</f>
        <v>0</v>
      </c>
      <c r="J1494" s="48">
        <f>ROUND(IF(D1494="",0,IF(SUM(р_дни!$J:$J)=0,0,(SUMIFS(БЮДЖЕТ!$V:$V,БЮДЖЕТ!$P:$P,$D1494)*IF(G1494=ФИО!$Q$8,0,SUM(р_дни!$J:$J))+SUMIFS(факт_операции!$Q:$Q,факт_операции!$D:$D,$D1494)*1000)/SUM(р_дни!$J:$J)))/100,0)*100</f>
        <v>0</v>
      </c>
      <c r="K1494" s="48">
        <f>IF(D1494="",0,SUMIFS(факт_операции!$O:$O,факт_операции!$D:$D,D1494)-IF(SUMIFS(факт_операции!$Q:$Q,факт_операции!$D:$D,D1494)&lt;&gt;0,SUMIFS(факт_операции!$O:$O,факт_операции!$D:$D,D1494,факт_операции!$N:$N,операции!$H$11),0))</f>
        <v>0</v>
      </c>
      <c r="L1494" s="48">
        <f>IF(D1494="",0,SUMIFS(факт_операции!$T:$T,факт_операции!$D:$D,D1494))</f>
        <v>0</v>
      </c>
      <c r="M1494" s="86">
        <f t="shared" si="47"/>
        <v>0</v>
      </c>
      <c r="N1494" s="36"/>
      <c r="O1494" s="92"/>
      <c r="P1494" s="96"/>
    </row>
    <row r="1495" spans="1:16" x14ac:dyDescent="0.25">
      <c r="A1495" s="1"/>
      <c r="B1495" s="1"/>
      <c r="C1495" s="5">
        <f t="shared" si="48"/>
        <v>1485</v>
      </c>
      <c r="D1495" s="19" t="str">
        <f>IF(C1495&gt;MAX(БЮДЖЕТ!$C:$C),"",INDEX(БЮДЖЕТ!$P$11:$P$9415,C1495))</f>
        <v/>
      </c>
      <c r="E1495" s="22">
        <f>IF(D1495="",0,IF(COUNTIF(БЮДЖЕТ!$P:$P,D1495)=1,0,1))</f>
        <v>0</v>
      </c>
      <c r="F1495" s="19" t="str">
        <f>IF($D1495="","",INDEX(БЮДЖЕТ!$N:$N,SUMIFS(БЮДЖЕТ!$B:$B,БЮДЖЕТ!$P:$P,$D1495)))</f>
        <v/>
      </c>
      <c r="G1495" s="19" t="str">
        <f>IF($D1495="","",INDEX(БЮДЖЕТ!$X:$X,SUMIFS(БЮДЖЕТ!$B:$B,БЮДЖЕТ!$P:$P,$D1495)))</f>
        <v/>
      </c>
      <c r="H1495" s="36"/>
      <c r="I1495" s="30">
        <f>IF(D1495="",0,IF(G1495=ФИО!$Q$8,0,SUM(р_дни!$J:$J))+SUMIFS(факт_операции!$L:$L,факт_операции!$D:$D,D1495,факт_операции!$I:$I,операции!$F$8)-SUMIFS(факт_операции!$L:$L,факт_операции!$D:$D,D1495,факт_операции!$I:$I,операции!$F$9)+SUMIFS(факт_операции!$L:$L,факт_операции!$D:$D,D1495,факт_операции!$I:$I,операции!$F$10)-SUMIFS(факт_операции!$L:$L,факт_операции!$D:$D,D1495,факт_операции!$I:$I,операции!$F$11))</f>
        <v>0</v>
      </c>
      <c r="J1495" s="48">
        <f>ROUND(IF(D1495="",0,IF(SUM(р_дни!$J:$J)=0,0,(SUMIFS(БЮДЖЕТ!$V:$V,БЮДЖЕТ!$P:$P,$D1495)*IF(G1495=ФИО!$Q$8,0,SUM(р_дни!$J:$J))+SUMIFS(факт_операции!$Q:$Q,факт_операции!$D:$D,$D1495)*1000)/SUM(р_дни!$J:$J)))/100,0)*100</f>
        <v>0</v>
      </c>
      <c r="K1495" s="48">
        <f>IF(D1495="",0,SUMIFS(факт_операции!$O:$O,факт_операции!$D:$D,D1495)-IF(SUMIFS(факт_операции!$Q:$Q,факт_операции!$D:$D,D1495)&lt;&gt;0,SUMIFS(факт_операции!$O:$O,факт_операции!$D:$D,D1495,факт_операции!$N:$N,операции!$H$11),0))</f>
        <v>0</v>
      </c>
      <c r="L1495" s="48">
        <f>IF(D1495="",0,SUMIFS(факт_операции!$T:$T,факт_операции!$D:$D,D1495))</f>
        <v>0</v>
      </c>
      <c r="M1495" s="86">
        <f t="shared" si="47"/>
        <v>0</v>
      </c>
      <c r="N1495" s="36"/>
      <c r="O1495" s="92"/>
      <c r="P1495" s="96"/>
    </row>
    <row r="1496" spans="1:16" x14ac:dyDescent="0.25">
      <c r="A1496" s="1"/>
      <c r="B1496" s="1"/>
      <c r="C1496" s="5">
        <f t="shared" si="48"/>
        <v>1486</v>
      </c>
      <c r="D1496" s="19" t="str">
        <f>IF(C1496&gt;MAX(БЮДЖЕТ!$C:$C),"",INDEX(БЮДЖЕТ!$P$11:$P$9415,C1496))</f>
        <v/>
      </c>
      <c r="E1496" s="22">
        <f>IF(D1496="",0,IF(COUNTIF(БЮДЖЕТ!$P:$P,D1496)=1,0,1))</f>
        <v>0</v>
      </c>
      <c r="F1496" s="19" t="str">
        <f>IF($D1496="","",INDEX(БЮДЖЕТ!$N:$N,SUMIFS(БЮДЖЕТ!$B:$B,БЮДЖЕТ!$P:$P,$D1496)))</f>
        <v/>
      </c>
      <c r="G1496" s="19" t="str">
        <f>IF($D1496="","",INDEX(БЮДЖЕТ!$X:$X,SUMIFS(БЮДЖЕТ!$B:$B,БЮДЖЕТ!$P:$P,$D1496)))</f>
        <v/>
      </c>
      <c r="H1496" s="36"/>
      <c r="I1496" s="30">
        <f>IF(D1496="",0,IF(G1496=ФИО!$Q$8,0,SUM(р_дни!$J:$J))+SUMIFS(факт_операции!$L:$L,факт_операции!$D:$D,D1496,факт_операции!$I:$I,операции!$F$8)-SUMIFS(факт_операции!$L:$L,факт_операции!$D:$D,D1496,факт_операции!$I:$I,операции!$F$9)+SUMIFS(факт_операции!$L:$L,факт_операции!$D:$D,D1496,факт_операции!$I:$I,операции!$F$10)-SUMIFS(факт_операции!$L:$L,факт_операции!$D:$D,D1496,факт_операции!$I:$I,операции!$F$11))</f>
        <v>0</v>
      </c>
      <c r="J1496" s="48">
        <f>ROUND(IF(D1496="",0,IF(SUM(р_дни!$J:$J)=0,0,(SUMIFS(БЮДЖЕТ!$V:$V,БЮДЖЕТ!$P:$P,$D1496)*IF(G1496=ФИО!$Q$8,0,SUM(р_дни!$J:$J))+SUMIFS(факт_операции!$Q:$Q,факт_операции!$D:$D,$D1496)*1000)/SUM(р_дни!$J:$J)))/100,0)*100</f>
        <v>0</v>
      </c>
      <c r="K1496" s="48">
        <f>IF(D1496="",0,SUMIFS(факт_операции!$O:$O,факт_операции!$D:$D,D1496)-IF(SUMIFS(факт_операции!$Q:$Q,факт_операции!$D:$D,D1496)&lt;&gt;0,SUMIFS(факт_операции!$O:$O,факт_операции!$D:$D,D1496,факт_операции!$N:$N,операции!$H$11),0))</f>
        <v>0</v>
      </c>
      <c r="L1496" s="48">
        <f>IF(D1496="",0,SUMIFS(факт_операции!$T:$T,факт_операции!$D:$D,D1496))</f>
        <v>0</v>
      </c>
      <c r="M1496" s="86">
        <f t="shared" si="47"/>
        <v>0</v>
      </c>
      <c r="N1496" s="36"/>
      <c r="O1496" s="92"/>
      <c r="P1496" s="96"/>
    </row>
    <row r="1497" spans="1:16" x14ac:dyDescent="0.25">
      <c r="A1497" s="1"/>
      <c r="B1497" s="1"/>
      <c r="C1497" s="5">
        <f t="shared" si="48"/>
        <v>1487</v>
      </c>
      <c r="D1497" s="19" t="str">
        <f>IF(C1497&gt;MAX(БЮДЖЕТ!$C:$C),"",INDEX(БЮДЖЕТ!$P$11:$P$9415,C1497))</f>
        <v/>
      </c>
      <c r="E1497" s="22">
        <f>IF(D1497="",0,IF(COUNTIF(БЮДЖЕТ!$P:$P,D1497)=1,0,1))</f>
        <v>0</v>
      </c>
      <c r="F1497" s="19" t="str">
        <f>IF($D1497="","",INDEX(БЮДЖЕТ!$N:$N,SUMIFS(БЮДЖЕТ!$B:$B,БЮДЖЕТ!$P:$P,$D1497)))</f>
        <v/>
      </c>
      <c r="G1497" s="19" t="str">
        <f>IF($D1497="","",INDEX(БЮДЖЕТ!$X:$X,SUMIFS(БЮДЖЕТ!$B:$B,БЮДЖЕТ!$P:$P,$D1497)))</f>
        <v/>
      </c>
      <c r="H1497" s="36"/>
      <c r="I1497" s="30">
        <f>IF(D1497="",0,IF(G1497=ФИО!$Q$8,0,SUM(р_дни!$J:$J))+SUMIFS(факт_операции!$L:$L,факт_операции!$D:$D,D1497,факт_операции!$I:$I,операции!$F$8)-SUMIFS(факт_операции!$L:$L,факт_операции!$D:$D,D1497,факт_операции!$I:$I,операции!$F$9)+SUMIFS(факт_операции!$L:$L,факт_операции!$D:$D,D1497,факт_операции!$I:$I,операции!$F$10)-SUMIFS(факт_операции!$L:$L,факт_операции!$D:$D,D1497,факт_операции!$I:$I,операции!$F$11))</f>
        <v>0</v>
      </c>
      <c r="J1497" s="48">
        <f>ROUND(IF(D1497="",0,IF(SUM(р_дни!$J:$J)=0,0,(SUMIFS(БЮДЖЕТ!$V:$V,БЮДЖЕТ!$P:$P,$D1497)*IF(G1497=ФИО!$Q$8,0,SUM(р_дни!$J:$J))+SUMIFS(факт_операции!$Q:$Q,факт_операции!$D:$D,$D1497)*1000)/SUM(р_дни!$J:$J)))/100,0)*100</f>
        <v>0</v>
      </c>
      <c r="K1497" s="48">
        <f>IF(D1497="",0,SUMIFS(факт_операции!$O:$O,факт_операции!$D:$D,D1497)-IF(SUMIFS(факт_операции!$Q:$Q,факт_операции!$D:$D,D1497)&lt;&gt;0,SUMIFS(факт_операции!$O:$O,факт_операции!$D:$D,D1497,факт_операции!$N:$N,операции!$H$11),0))</f>
        <v>0</v>
      </c>
      <c r="L1497" s="48">
        <f>IF(D1497="",0,SUMIFS(факт_операции!$T:$T,факт_операции!$D:$D,D1497))</f>
        <v>0</v>
      </c>
      <c r="M1497" s="86">
        <f t="shared" si="47"/>
        <v>0</v>
      </c>
      <c r="N1497" s="36"/>
      <c r="O1497" s="92"/>
      <c r="P1497" s="96"/>
    </row>
    <row r="1498" spans="1:16" x14ac:dyDescent="0.25">
      <c r="A1498" s="1"/>
      <c r="B1498" s="1"/>
      <c r="C1498" s="5">
        <f t="shared" si="48"/>
        <v>1488</v>
      </c>
      <c r="D1498" s="19" t="str">
        <f>IF(C1498&gt;MAX(БЮДЖЕТ!$C:$C),"",INDEX(БЮДЖЕТ!$P$11:$P$9415,C1498))</f>
        <v/>
      </c>
      <c r="E1498" s="22">
        <f>IF(D1498="",0,IF(COUNTIF(БЮДЖЕТ!$P:$P,D1498)=1,0,1))</f>
        <v>0</v>
      </c>
      <c r="F1498" s="19" t="str">
        <f>IF($D1498="","",INDEX(БЮДЖЕТ!$N:$N,SUMIFS(БЮДЖЕТ!$B:$B,БЮДЖЕТ!$P:$P,$D1498)))</f>
        <v/>
      </c>
      <c r="G1498" s="19" t="str">
        <f>IF($D1498="","",INDEX(БЮДЖЕТ!$X:$X,SUMIFS(БЮДЖЕТ!$B:$B,БЮДЖЕТ!$P:$P,$D1498)))</f>
        <v/>
      </c>
      <c r="H1498" s="36"/>
      <c r="I1498" s="30">
        <f>IF(D1498="",0,IF(G1498=ФИО!$Q$8,0,SUM(р_дни!$J:$J))+SUMIFS(факт_операции!$L:$L,факт_операции!$D:$D,D1498,факт_операции!$I:$I,операции!$F$8)-SUMIFS(факт_операции!$L:$L,факт_операции!$D:$D,D1498,факт_операции!$I:$I,операции!$F$9)+SUMIFS(факт_операции!$L:$L,факт_операции!$D:$D,D1498,факт_операции!$I:$I,операции!$F$10)-SUMIFS(факт_операции!$L:$L,факт_операции!$D:$D,D1498,факт_операции!$I:$I,операции!$F$11))</f>
        <v>0</v>
      </c>
      <c r="J1498" s="48">
        <f>ROUND(IF(D1498="",0,IF(SUM(р_дни!$J:$J)=0,0,(SUMIFS(БЮДЖЕТ!$V:$V,БЮДЖЕТ!$P:$P,$D1498)*IF(G1498=ФИО!$Q$8,0,SUM(р_дни!$J:$J))+SUMIFS(факт_операции!$Q:$Q,факт_операции!$D:$D,$D1498)*1000)/SUM(р_дни!$J:$J)))/100,0)*100</f>
        <v>0</v>
      </c>
      <c r="K1498" s="48">
        <f>IF(D1498="",0,SUMIFS(факт_операции!$O:$O,факт_операции!$D:$D,D1498)-IF(SUMIFS(факт_операции!$Q:$Q,факт_операции!$D:$D,D1498)&lt;&gt;0,SUMIFS(факт_операции!$O:$O,факт_операции!$D:$D,D1498,факт_операции!$N:$N,операции!$H$11),0))</f>
        <v>0</v>
      </c>
      <c r="L1498" s="48">
        <f>IF(D1498="",0,SUMIFS(факт_операции!$T:$T,факт_операции!$D:$D,D1498))</f>
        <v>0</v>
      </c>
      <c r="M1498" s="86">
        <f t="shared" si="47"/>
        <v>0</v>
      </c>
      <c r="N1498" s="36"/>
      <c r="O1498" s="92"/>
      <c r="P1498" s="96"/>
    </row>
    <row r="1499" spans="1:16" x14ac:dyDescent="0.25">
      <c r="A1499" s="1"/>
      <c r="B1499" s="1"/>
      <c r="C1499" s="5">
        <f t="shared" si="48"/>
        <v>1489</v>
      </c>
      <c r="D1499" s="19" t="str">
        <f>IF(C1499&gt;MAX(БЮДЖЕТ!$C:$C),"",INDEX(БЮДЖЕТ!$P$11:$P$9415,C1499))</f>
        <v/>
      </c>
      <c r="E1499" s="22">
        <f>IF(D1499="",0,IF(COUNTIF(БЮДЖЕТ!$P:$P,D1499)=1,0,1))</f>
        <v>0</v>
      </c>
      <c r="F1499" s="19" t="str">
        <f>IF($D1499="","",INDEX(БЮДЖЕТ!$N:$N,SUMIFS(БЮДЖЕТ!$B:$B,БЮДЖЕТ!$P:$P,$D1499)))</f>
        <v/>
      </c>
      <c r="G1499" s="19" t="str">
        <f>IF($D1499="","",INDEX(БЮДЖЕТ!$X:$X,SUMIFS(БЮДЖЕТ!$B:$B,БЮДЖЕТ!$P:$P,$D1499)))</f>
        <v/>
      </c>
      <c r="H1499" s="36"/>
      <c r="I1499" s="30">
        <f>IF(D1499="",0,IF(G1499=ФИО!$Q$8,0,SUM(р_дни!$J:$J))+SUMIFS(факт_операции!$L:$L,факт_операции!$D:$D,D1499,факт_операции!$I:$I,операции!$F$8)-SUMIFS(факт_операции!$L:$L,факт_операции!$D:$D,D1499,факт_операции!$I:$I,операции!$F$9)+SUMIFS(факт_операции!$L:$L,факт_операции!$D:$D,D1499,факт_операции!$I:$I,операции!$F$10)-SUMIFS(факт_операции!$L:$L,факт_операции!$D:$D,D1499,факт_операции!$I:$I,операции!$F$11))</f>
        <v>0</v>
      </c>
      <c r="J1499" s="48">
        <f>ROUND(IF(D1499="",0,IF(SUM(р_дни!$J:$J)=0,0,(SUMIFS(БЮДЖЕТ!$V:$V,БЮДЖЕТ!$P:$P,$D1499)*IF(G1499=ФИО!$Q$8,0,SUM(р_дни!$J:$J))+SUMIFS(факт_операции!$Q:$Q,факт_операции!$D:$D,$D1499)*1000)/SUM(р_дни!$J:$J)))/100,0)*100</f>
        <v>0</v>
      </c>
      <c r="K1499" s="48">
        <f>IF(D1499="",0,SUMIFS(факт_операции!$O:$O,факт_операции!$D:$D,D1499)-IF(SUMIFS(факт_операции!$Q:$Q,факт_операции!$D:$D,D1499)&lt;&gt;0,SUMIFS(факт_операции!$O:$O,факт_операции!$D:$D,D1499,факт_операции!$N:$N,операции!$H$11),0))</f>
        <v>0</v>
      </c>
      <c r="L1499" s="48">
        <f>IF(D1499="",0,SUMIFS(факт_операции!$T:$T,факт_операции!$D:$D,D1499))</f>
        <v>0</v>
      </c>
      <c r="M1499" s="86">
        <f t="shared" si="47"/>
        <v>0</v>
      </c>
      <c r="N1499" s="36"/>
      <c r="O1499" s="92"/>
      <c r="P1499" s="96"/>
    </row>
    <row r="1500" spans="1:16" x14ac:dyDescent="0.25">
      <c r="A1500" s="1"/>
      <c r="B1500" s="1"/>
      <c r="C1500" s="5">
        <f t="shared" si="48"/>
        <v>1490</v>
      </c>
      <c r="D1500" s="19" t="str">
        <f>IF(C1500&gt;MAX(БЮДЖЕТ!$C:$C),"",INDEX(БЮДЖЕТ!$P$11:$P$9415,C1500))</f>
        <v/>
      </c>
      <c r="E1500" s="22">
        <f>IF(D1500="",0,IF(COUNTIF(БЮДЖЕТ!$P:$P,D1500)=1,0,1))</f>
        <v>0</v>
      </c>
      <c r="F1500" s="19" t="str">
        <f>IF($D1500="","",INDEX(БЮДЖЕТ!$N:$N,SUMIFS(БЮДЖЕТ!$B:$B,БЮДЖЕТ!$P:$P,$D1500)))</f>
        <v/>
      </c>
      <c r="G1500" s="19" t="str">
        <f>IF($D1500="","",INDEX(БЮДЖЕТ!$X:$X,SUMIFS(БЮДЖЕТ!$B:$B,БЮДЖЕТ!$P:$P,$D1500)))</f>
        <v/>
      </c>
      <c r="H1500" s="36"/>
      <c r="I1500" s="30">
        <f>IF(D1500="",0,IF(G1500=ФИО!$Q$8,0,SUM(р_дни!$J:$J))+SUMIFS(факт_операции!$L:$L,факт_операции!$D:$D,D1500,факт_операции!$I:$I,операции!$F$8)-SUMIFS(факт_операции!$L:$L,факт_операции!$D:$D,D1500,факт_операции!$I:$I,операции!$F$9)+SUMIFS(факт_операции!$L:$L,факт_операции!$D:$D,D1500,факт_операции!$I:$I,операции!$F$10)-SUMIFS(факт_операции!$L:$L,факт_операции!$D:$D,D1500,факт_операции!$I:$I,операции!$F$11))</f>
        <v>0</v>
      </c>
      <c r="J1500" s="48">
        <f>ROUND(IF(D1500="",0,IF(SUM(р_дни!$J:$J)=0,0,(SUMIFS(БЮДЖЕТ!$V:$V,БЮДЖЕТ!$P:$P,$D1500)*IF(G1500=ФИО!$Q$8,0,SUM(р_дни!$J:$J))+SUMIFS(факт_операции!$Q:$Q,факт_операции!$D:$D,$D1500)*1000)/SUM(р_дни!$J:$J)))/100,0)*100</f>
        <v>0</v>
      </c>
      <c r="K1500" s="48">
        <f>IF(D1500="",0,SUMIFS(факт_операции!$O:$O,факт_операции!$D:$D,D1500)-IF(SUMIFS(факт_операции!$Q:$Q,факт_операции!$D:$D,D1500)&lt;&gt;0,SUMIFS(факт_операции!$O:$O,факт_операции!$D:$D,D1500,факт_операции!$N:$N,операции!$H$11),0))</f>
        <v>0</v>
      </c>
      <c r="L1500" s="48">
        <f>IF(D1500="",0,SUMIFS(факт_операции!$T:$T,факт_операции!$D:$D,D1500))</f>
        <v>0</v>
      </c>
      <c r="M1500" s="86">
        <f t="shared" si="47"/>
        <v>0</v>
      </c>
      <c r="N1500" s="36"/>
      <c r="O1500" s="92"/>
      <c r="P1500" s="96"/>
    </row>
    <row r="1501" spans="1:16" x14ac:dyDescent="0.25">
      <c r="A1501" s="1"/>
      <c r="B1501" s="1"/>
      <c r="C1501" s="5">
        <f t="shared" si="48"/>
        <v>1491</v>
      </c>
      <c r="D1501" s="19" t="str">
        <f>IF(C1501&gt;MAX(БЮДЖЕТ!$C:$C),"",INDEX(БЮДЖЕТ!$P$11:$P$9415,C1501))</f>
        <v/>
      </c>
      <c r="E1501" s="22">
        <f>IF(D1501="",0,IF(COUNTIF(БЮДЖЕТ!$P:$P,D1501)=1,0,1))</f>
        <v>0</v>
      </c>
      <c r="F1501" s="19" t="str">
        <f>IF($D1501="","",INDEX(БЮДЖЕТ!$N:$N,SUMIFS(БЮДЖЕТ!$B:$B,БЮДЖЕТ!$P:$P,$D1501)))</f>
        <v/>
      </c>
      <c r="G1501" s="19" t="str">
        <f>IF($D1501="","",INDEX(БЮДЖЕТ!$X:$X,SUMIFS(БЮДЖЕТ!$B:$B,БЮДЖЕТ!$P:$P,$D1501)))</f>
        <v/>
      </c>
      <c r="H1501" s="36"/>
      <c r="I1501" s="30">
        <f>IF(D1501="",0,IF(G1501=ФИО!$Q$8,0,SUM(р_дни!$J:$J))+SUMIFS(факт_операции!$L:$L,факт_операции!$D:$D,D1501,факт_операции!$I:$I,операции!$F$8)-SUMIFS(факт_операции!$L:$L,факт_операции!$D:$D,D1501,факт_операции!$I:$I,операции!$F$9)+SUMIFS(факт_операции!$L:$L,факт_операции!$D:$D,D1501,факт_операции!$I:$I,операции!$F$10)-SUMIFS(факт_операции!$L:$L,факт_операции!$D:$D,D1501,факт_операции!$I:$I,операции!$F$11))</f>
        <v>0</v>
      </c>
      <c r="J1501" s="48">
        <f>ROUND(IF(D1501="",0,IF(SUM(р_дни!$J:$J)=0,0,(SUMIFS(БЮДЖЕТ!$V:$V,БЮДЖЕТ!$P:$P,$D1501)*IF(G1501=ФИО!$Q$8,0,SUM(р_дни!$J:$J))+SUMIFS(факт_операции!$Q:$Q,факт_операции!$D:$D,$D1501)*1000)/SUM(р_дни!$J:$J)))/100,0)*100</f>
        <v>0</v>
      </c>
      <c r="K1501" s="48">
        <f>IF(D1501="",0,SUMIFS(факт_операции!$O:$O,факт_операции!$D:$D,D1501)-IF(SUMIFS(факт_операции!$Q:$Q,факт_операции!$D:$D,D1501)&lt;&gt;0,SUMIFS(факт_операции!$O:$O,факт_операции!$D:$D,D1501,факт_операции!$N:$N,операции!$H$11),0))</f>
        <v>0</v>
      </c>
      <c r="L1501" s="48">
        <f>IF(D1501="",0,SUMIFS(факт_операции!$T:$T,факт_операции!$D:$D,D1501))</f>
        <v>0</v>
      </c>
      <c r="M1501" s="86">
        <f t="shared" si="47"/>
        <v>0</v>
      </c>
      <c r="N1501" s="36"/>
      <c r="O1501" s="92"/>
      <c r="P1501" s="96"/>
    </row>
    <row r="1502" spans="1:16" x14ac:dyDescent="0.25">
      <c r="A1502" s="1"/>
      <c r="B1502" s="1"/>
      <c r="C1502" s="5">
        <f t="shared" si="48"/>
        <v>1492</v>
      </c>
      <c r="D1502" s="19" t="str">
        <f>IF(C1502&gt;MAX(БЮДЖЕТ!$C:$C),"",INDEX(БЮДЖЕТ!$P$11:$P$9415,C1502))</f>
        <v/>
      </c>
      <c r="E1502" s="22">
        <f>IF(D1502="",0,IF(COUNTIF(БЮДЖЕТ!$P:$P,D1502)=1,0,1))</f>
        <v>0</v>
      </c>
      <c r="F1502" s="19" t="str">
        <f>IF($D1502="","",INDEX(БЮДЖЕТ!$N:$N,SUMIFS(БЮДЖЕТ!$B:$B,БЮДЖЕТ!$P:$P,$D1502)))</f>
        <v/>
      </c>
      <c r="G1502" s="19" t="str">
        <f>IF($D1502="","",INDEX(БЮДЖЕТ!$X:$X,SUMIFS(БЮДЖЕТ!$B:$B,БЮДЖЕТ!$P:$P,$D1502)))</f>
        <v/>
      </c>
      <c r="H1502" s="36"/>
      <c r="I1502" s="30">
        <f>IF(D1502="",0,IF(G1502=ФИО!$Q$8,0,SUM(р_дни!$J:$J))+SUMIFS(факт_операции!$L:$L,факт_операции!$D:$D,D1502,факт_операции!$I:$I,операции!$F$8)-SUMIFS(факт_операции!$L:$L,факт_операции!$D:$D,D1502,факт_операции!$I:$I,операции!$F$9)+SUMIFS(факт_операции!$L:$L,факт_операции!$D:$D,D1502,факт_операции!$I:$I,операции!$F$10)-SUMIFS(факт_операции!$L:$L,факт_операции!$D:$D,D1502,факт_операции!$I:$I,операции!$F$11))</f>
        <v>0</v>
      </c>
      <c r="J1502" s="48">
        <f>ROUND(IF(D1502="",0,IF(SUM(р_дни!$J:$J)=0,0,(SUMIFS(БЮДЖЕТ!$V:$V,БЮДЖЕТ!$P:$P,$D1502)*IF(G1502=ФИО!$Q$8,0,SUM(р_дни!$J:$J))+SUMIFS(факт_операции!$Q:$Q,факт_операции!$D:$D,$D1502)*1000)/SUM(р_дни!$J:$J)))/100,0)*100</f>
        <v>0</v>
      </c>
      <c r="K1502" s="48">
        <f>IF(D1502="",0,SUMIFS(факт_операции!$O:$O,факт_операции!$D:$D,D1502)-IF(SUMIFS(факт_операции!$Q:$Q,факт_операции!$D:$D,D1502)&lt;&gt;0,SUMIFS(факт_операции!$O:$O,факт_операции!$D:$D,D1502,факт_операции!$N:$N,операции!$H$11),0))</f>
        <v>0</v>
      </c>
      <c r="L1502" s="48">
        <f>IF(D1502="",0,SUMIFS(факт_операции!$T:$T,факт_операции!$D:$D,D1502))</f>
        <v>0</v>
      </c>
      <c r="M1502" s="86">
        <f t="shared" si="47"/>
        <v>0</v>
      </c>
      <c r="N1502" s="36"/>
      <c r="O1502" s="92"/>
      <c r="P1502" s="96"/>
    </row>
    <row r="1503" spans="1:16" x14ac:dyDescent="0.25">
      <c r="A1503" s="1"/>
      <c r="B1503" s="1"/>
      <c r="C1503" s="5">
        <f t="shared" si="48"/>
        <v>1493</v>
      </c>
      <c r="D1503" s="19" t="str">
        <f>IF(C1503&gt;MAX(БЮДЖЕТ!$C:$C),"",INDEX(БЮДЖЕТ!$P$11:$P$9415,C1503))</f>
        <v/>
      </c>
      <c r="E1503" s="22">
        <f>IF(D1503="",0,IF(COUNTIF(БЮДЖЕТ!$P:$P,D1503)=1,0,1))</f>
        <v>0</v>
      </c>
      <c r="F1503" s="19" t="str">
        <f>IF($D1503="","",INDEX(БЮДЖЕТ!$N:$N,SUMIFS(БЮДЖЕТ!$B:$B,БЮДЖЕТ!$P:$P,$D1503)))</f>
        <v/>
      </c>
      <c r="G1503" s="19" t="str">
        <f>IF($D1503="","",INDEX(БЮДЖЕТ!$X:$X,SUMIFS(БЮДЖЕТ!$B:$B,БЮДЖЕТ!$P:$P,$D1503)))</f>
        <v/>
      </c>
      <c r="H1503" s="36"/>
      <c r="I1503" s="30">
        <f>IF(D1503="",0,IF(G1503=ФИО!$Q$8,0,SUM(р_дни!$J:$J))+SUMIFS(факт_операции!$L:$L,факт_операции!$D:$D,D1503,факт_операции!$I:$I,операции!$F$8)-SUMIFS(факт_операции!$L:$L,факт_операции!$D:$D,D1503,факт_операции!$I:$I,операции!$F$9)+SUMIFS(факт_операции!$L:$L,факт_операции!$D:$D,D1503,факт_операции!$I:$I,операции!$F$10)-SUMIFS(факт_операции!$L:$L,факт_операции!$D:$D,D1503,факт_операции!$I:$I,операции!$F$11))</f>
        <v>0</v>
      </c>
      <c r="J1503" s="48">
        <f>ROUND(IF(D1503="",0,IF(SUM(р_дни!$J:$J)=0,0,(SUMIFS(БЮДЖЕТ!$V:$V,БЮДЖЕТ!$P:$P,$D1503)*IF(G1503=ФИО!$Q$8,0,SUM(р_дни!$J:$J))+SUMIFS(факт_операции!$Q:$Q,факт_операции!$D:$D,$D1503)*1000)/SUM(р_дни!$J:$J)))/100,0)*100</f>
        <v>0</v>
      </c>
      <c r="K1503" s="48">
        <f>IF(D1503="",0,SUMIFS(факт_операции!$O:$O,факт_операции!$D:$D,D1503)-IF(SUMIFS(факт_операции!$Q:$Q,факт_операции!$D:$D,D1503)&lt;&gt;0,SUMIFS(факт_операции!$O:$O,факт_операции!$D:$D,D1503,факт_операции!$N:$N,операции!$H$11),0))</f>
        <v>0</v>
      </c>
      <c r="L1503" s="48">
        <f>IF(D1503="",0,SUMIFS(факт_операции!$T:$T,факт_операции!$D:$D,D1503))</f>
        <v>0</v>
      </c>
      <c r="M1503" s="86">
        <f t="shared" si="47"/>
        <v>0</v>
      </c>
      <c r="N1503" s="36"/>
      <c r="O1503" s="92"/>
      <c r="P1503" s="96"/>
    </row>
    <row r="1504" spans="1:16" x14ac:dyDescent="0.25">
      <c r="A1504" s="1"/>
      <c r="B1504" s="1"/>
      <c r="C1504" s="5">
        <f t="shared" si="48"/>
        <v>1494</v>
      </c>
      <c r="D1504" s="19" t="str">
        <f>IF(C1504&gt;MAX(БЮДЖЕТ!$C:$C),"",INDEX(БЮДЖЕТ!$P$11:$P$9415,C1504))</f>
        <v/>
      </c>
      <c r="E1504" s="22">
        <f>IF(D1504="",0,IF(COUNTIF(БЮДЖЕТ!$P:$P,D1504)=1,0,1))</f>
        <v>0</v>
      </c>
      <c r="F1504" s="19" t="str">
        <f>IF($D1504="","",INDEX(БЮДЖЕТ!$N:$N,SUMIFS(БЮДЖЕТ!$B:$B,БЮДЖЕТ!$P:$P,$D1504)))</f>
        <v/>
      </c>
      <c r="G1504" s="19" t="str">
        <f>IF($D1504="","",INDEX(БЮДЖЕТ!$X:$X,SUMIFS(БЮДЖЕТ!$B:$B,БЮДЖЕТ!$P:$P,$D1504)))</f>
        <v/>
      </c>
      <c r="H1504" s="36"/>
      <c r="I1504" s="30">
        <f>IF(D1504="",0,IF(G1504=ФИО!$Q$8,0,SUM(р_дни!$J:$J))+SUMIFS(факт_операции!$L:$L,факт_операции!$D:$D,D1504,факт_операции!$I:$I,операции!$F$8)-SUMIFS(факт_операции!$L:$L,факт_операции!$D:$D,D1504,факт_операции!$I:$I,операции!$F$9)+SUMIFS(факт_операции!$L:$L,факт_операции!$D:$D,D1504,факт_операции!$I:$I,операции!$F$10)-SUMIFS(факт_операции!$L:$L,факт_операции!$D:$D,D1504,факт_операции!$I:$I,операции!$F$11))</f>
        <v>0</v>
      </c>
      <c r="J1504" s="48">
        <f>ROUND(IF(D1504="",0,IF(SUM(р_дни!$J:$J)=0,0,(SUMIFS(БЮДЖЕТ!$V:$V,БЮДЖЕТ!$P:$P,$D1504)*IF(G1504=ФИО!$Q$8,0,SUM(р_дни!$J:$J))+SUMIFS(факт_операции!$Q:$Q,факт_операции!$D:$D,$D1504)*1000)/SUM(р_дни!$J:$J)))/100,0)*100</f>
        <v>0</v>
      </c>
      <c r="K1504" s="48">
        <f>IF(D1504="",0,SUMIFS(факт_операции!$O:$O,факт_операции!$D:$D,D1504)-IF(SUMIFS(факт_операции!$Q:$Q,факт_операции!$D:$D,D1504)&lt;&gt;0,SUMIFS(факт_операции!$O:$O,факт_операции!$D:$D,D1504,факт_операции!$N:$N,операции!$H$11),0))</f>
        <v>0</v>
      </c>
      <c r="L1504" s="48">
        <f>IF(D1504="",0,SUMIFS(факт_операции!$T:$T,факт_операции!$D:$D,D1504))</f>
        <v>0</v>
      </c>
      <c r="M1504" s="86">
        <f t="shared" si="47"/>
        <v>0</v>
      </c>
      <c r="N1504" s="36"/>
      <c r="O1504" s="92"/>
      <c r="P1504" s="96"/>
    </row>
    <row r="1505" spans="1:16" x14ac:dyDescent="0.25">
      <c r="A1505" s="1"/>
      <c r="B1505" s="1"/>
      <c r="C1505" s="5">
        <f t="shared" si="48"/>
        <v>1495</v>
      </c>
      <c r="D1505" s="19" t="str">
        <f>IF(C1505&gt;MAX(БЮДЖЕТ!$C:$C),"",INDEX(БЮДЖЕТ!$P$11:$P$9415,C1505))</f>
        <v/>
      </c>
      <c r="E1505" s="22">
        <f>IF(D1505="",0,IF(COUNTIF(БЮДЖЕТ!$P:$P,D1505)=1,0,1))</f>
        <v>0</v>
      </c>
      <c r="F1505" s="19" t="str">
        <f>IF($D1505="","",INDEX(БЮДЖЕТ!$N:$N,SUMIFS(БЮДЖЕТ!$B:$B,БЮДЖЕТ!$P:$P,$D1505)))</f>
        <v/>
      </c>
      <c r="G1505" s="19" t="str">
        <f>IF($D1505="","",INDEX(БЮДЖЕТ!$X:$X,SUMIFS(БЮДЖЕТ!$B:$B,БЮДЖЕТ!$P:$P,$D1505)))</f>
        <v/>
      </c>
      <c r="H1505" s="36"/>
      <c r="I1505" s="30">
        <f>IF(D1505="",0,IF(G1505=ФИО!$Q$8,0,SUM(р_дни!$J:$J))+SUMIFS(факт_операции!$L:$L,факт_операции!$D:$D,D1505,факт_операции!$I:$I,операции!$F$8)-SUMIFS(факт_операции!$L:$L,факт_операции!$D:$D,D1505,факт_операции!$I:$I,операции!$F$9)+SUMIFS(факт_операции!$L:$L,факт_операции!$D:$D,D1505,факт_операции!$I:$I,операции!$F$10)-SUMIFS(факт_операции!$L:$L,факт_операции!$D:$D,D1505,факт_операции!$I:$I,операции!$F$11))</f>
        <v>0</v>
      </c>
      <c r="J1505" s="48">
        <f>ROUND(IF(D1505="",0,IF(SUM(р_дни!$J:$J)=0,0,(SUMIFS(БЮДЖЕТ!$V:$V,БЮДЖЕТ!$P:$P,$D1505)*IF(G1505=ФИО!$Q$8,0,SUM(р_дни!$J:$J))+SUMIFS(факт_операции!$Q:$Q,факт_операции!$D:$D,$D1505)*1000)/SUM(р_дни!$J:$J)))/100,0)*100</f>
        <v>0</v>
      </c>
      <c r="K1505" s="48">
        <f>IF(D1505="",0,SUMIFS(факт_операции!$O:$O,факт_операции!$D:$D,D1505)-IF(SUMIFS(факт_операции!$Q:$Q,факт_операции!$D:$D,D1505)&lt;&gt;0,SUMIFS(факт_операции!$O:$O,факт_операции!$D:$D,D1505,факт_операции!$N:$N,операции!$H$11),0))</f>
        <v>0</v>
      </c>
      <c r="L1505" s="48">
        <f>IF(D1505="",0,SUMIFS(факт_операции!$T:$T,факт_операции!$D:$D,D1505))</f>
        <v>0</v>
      </c>
      <c r="M1505" s="86">
        <f t="shared" si="47"/>
        <v>0</v>
      </c>
      <c r="N1505" s="36"/>
      <c r="O1505" s="92"/>
      <c r="P1505" s="96"/>
    </row>
    <row r="1506" spans="1:16" x14ac:dyDescent="0.25">
      <c r="A1506" s="1"/>
      <c r="B1506" s="1"/>
      <c r="C1506" s="5">
        <f t="shared" si="48"/>
        <v>1496</v>
      </c>
      <c r="D1506" s="19" t="str">
        <f>IF(C1506&gt;MAX(БЮДЖЕТ!$C:$C),"",INDEX(БЮДЖЕТ!$P$11:$P$9415,C1506))</f>
        <v/>
      </c>
      <c r="E1506" s="22">
        <f>IF(D1506="",0,IF(COUNTIF(БЮДЖЕТ!$P:$P,D1506)=1,0,1))</f>
        <v>0</v>
      </c>
      <c r="F1506" s="19" t="str">
        <f>IF($D1506="","",INDEX(БЮДЖЕТ!$N:$N,SUMIFS(БЮДЖЕТ!$B:$B,БЮДЖЕТ!$P:$P,$D1506)))</f>
        <v/>
      </c>
      <c r="G1506" s="19" t="str">
        <f>IF($D1506="","",INDEX(БЮДЖЕТ!$X:$X,SUMIFS(БЮДЖЕТ!$B:$B,БЮДЖЕТ!$P:$P,$D1506)))</f>
        <v/>
      </c>
      <c r="H1506" s="36"/>
      <c r="I1506" s="30">
        <f>IF(D1506="",0,IF(G1506=ФИО!$Q$8,0,SUM(р_дни!$J:$J))+SUMIFS(факт_операции!$L:$L,факт_операции!$D:$D,D1506,факт_операции!$I:$I,операции!$F$8)-SUMIFS(факт_операции!$L:$L,факт_операции!$D:$D,D1506,факт_операции!$I:$I,операции!$F$9)+SUMIFS(факт_операции!$L:$L,факт_операции!$D:$D,D1506,факт_операции!$I:$I,операции!$F$10)-SUMIFS(факт_операции!$L:$L,факт_операции!$D:$D,D1506,факт_операции!$I:$I,операции!$F$11))</f>
        <v>0</v>
      </c>
      <c r="J1506" s="48">
        <f>ROUND(IF(D1506="",0,IF(SUM(р_дни!$J:$J)=0,0,(SUMIFS(БЮДЖЕТ!$V:$V,БЮДЖЕТ!$P:$P,$D1506)*IF(G1506=ФИО!$Q$8,0,SUM(р_дни!$J:$J))+SUMIFS(факт_операции!$Q:$Q,факт_операции!$D:$D,$D1506)*1000)/SUM(р_дни!$J:$J)))/100,0)*100</f>
        <v>0</v>
      </c>
      <c r="K1506" s="48">
        <f>IF(D1506="",0,SUMIFS(факт_операции!$O:$O,факт_операции!$D:$D,D1506)-IF(SUMIFS(факт_операции!$Q:$Q,факт_операции!$D:$D,D1506)&lt;&gt;0,SUMIFS(факт_операции!$O:$O,факт_операции!$D:$D,D1506,факт_операции!$N:$N,операции!$H$11),0))</f>
        <v>0</v>
      </c>
      <c r="L1506" s="48">
        <f>IF(D1506="",0,SUMIFS(факт_операции!$T:$T,факт_операции!$D:$D,D1506))</f>
        <v>0</v>
      </c>
      <c r="M1506" s="86">
        <f t="shared" si="47"/>
        <v>0</v>
      </c>
      <c r="N1506" s="36"/>
      <c r="O1506" s="92"/>
      <c r="P1506" s="96"/>
    </row>
    <row r="1507" spans="1:16" x14ac:dyDescent="0.25">
      <c r="A1507" s="1"/>
      <c r="B1507" s="1"/>
      <c r="C1507" s="5">
        <f t="shared" si="48"/>
        <v>1497</v>
      </c>
      <c r="D1507" s="19" t="str">
        <f>IF(C1507&gt;MAX(БЮДЖЕТ!$C:$C),"",INDEX(БЮДЖЕТ!$P$11:$P$9415,C1507))</f>
        <v/>
      </c>
      <c r="E1507" s="22">
        <f>IF(D1507="",0,IF(COUNTIF(БЮДЖЕТ!$P:$P,D1507)=1,0,1))</f>
        <v>0</v>
      </c>
      <c r="F1507" s="19" t="str">
        <f>IF($D1507="","",INDEX(БЮДЖЕТ!$N:$N,SUMIFS(БЮДЖЕТ!$B:$B,БЮДЖЕТ!$P:$P,$D1507)))</f>
        <v/>
      </c>
      <c r="G1507" s="19" t="str">
        <f>IF($D1507="","",INDEX(БЮДЖЕТ!$X:$X,SUMIFS(БЮДЖЕТ!$B:$B,БЮДЖЕТ!$P:$P,$D1507)))</f>
        <v/>
      </c>
      <c r="H1507" s="36"/>
      <c r="I1507" s="30">
        <f>IF(D1507="",0,IF(G1507=ФИО!$Q$8,0,SUM(р_дни!$J:$J))+SUMIFS(факт_операции!$L:$L,факт_операции!$D:$D,D1507,факт_операции!$I:$I,операции!$F$8)-SUMIFS(факт_операции!$L:$L,факт_операции!$D:$D,D1507,факт_операции!$I:$I,операции!$F$9)+SUMIFS(факт_операции!$L:$L,факт_операции!$D:$D,D1507,факт_операции!$I:$I,операции!$F$10)-SUMIFS(факт_операции!$L:$L,факт_операции!$D:$D,D1507,факт_операции!$I:$I,операции!$F$11))</f>
        <v>0</v>
      </c>
      <c r="J1507" s="48">
        <f>ROUND(IF(D1507="",0,IF(SUM(р_дни!$J:$J)=0,0,(SUMIFS(БЮДЖЕТ!$V:$V,БЮДЖЕТ!$P:$P,$D1507)*IF(G1507=ФИО!$Q$8,0,SUM(р_дни!$J:$J))+SUMIFS(факт_операции!$Q:$Q,факт_операции!$D:$D,$D1507)*1000)/SUM(р_дни!$J:$J)))/100,0)*100</f>
        <v>0</v>
      </c>
      <c r="K1507" s="48">
        <f>IF(D1507="",0,SUMIFS(факт_операции!$O:$O,факт_операции!$D:$D,D1507)-IF(SUMIFS(факт_операции!$Q:$Q,факт_операции!$D:$D,D1507)&lt;&gt;0,SUMIFS(факт_операции!$O:$O,факт_операции!$D:$D,D1507,факт_операции!$N:$N,операции!$H$11),0))</f>
        <v>0</v>
      </c>
      <c r="L1507" s="48">
        <f>IF(D1507="",0,SUMIFS(факт_операции!$T:$T,факт_операции!$D:$D,D1507))</f>
        <v>0</v>
      </c>
      <c r="M1507" s="86">
        <f t="shared" si="47"/>
        <v>0</v>
      </c>
      <c r="N1507" s="36"/>
      <c r="O1507" s="92"/>
      <c r="P1507" s="96"/>
    </row>
    <row r="1508" spans="1:16" x14ac:dyDescent="0.25">
      <c r="A1508" s="1"/>
      <c r="B1508" s="1"/>
      <c r="C1508" s="5">
        <f t="shared" si="48"/>
        <v>1498</v>
      </c>
      <c r="D1508" s="19" t="str">
        <f>IF(C1508&gt;MAX(БЮДЖЕТ!$C:$C),"",INDEX(БЮДЖЕТ!$P$11:$P$9415,C1508))</f>
        <v/>
      </c>
      <c r="E1508" s="22">
        <f>IF(D1508="",0,IF(COUNTIF(БЮДЖЕТ!$P:$P,D1508)=1,0,1))</f>
        <v>0</v>
      </c>
      <c r="F1508" s="19" t="str">
        <f>IF($D1508="","",INDEX(БЮДЖЕТ!$N:$N,SUMIFS(БЮДЖЕТ!$B:$B,БЮДЖЕТ!$P:$P,$D1508)))</f>
        <v/>
      </c>
      <c r="G1508" s="19" t="str">
        <f>IF($D1508="","",INDEX(БЮДЖЕТ!$X:$X,SUMIFS(БЮДЖЕТ!$B:$B,БЮДЖЕТ!$P:$P,$D1508)))</f>
        <v/>
      </c>
      <c r="H1508" s="36"/>
      <c r="I1508" s="30">
        <f>IF(D1508="",0,IF(G1508=ФИО!$Q$8,0,SUM(р_дни!$J:$J))+SUMIFS(факт_операции!$L:$L,факт_операции!$D:$D,D1508,факт_операции!$I:$I,операции!$F$8)-SUMIFS(факт_операции!$L:$L,факт_операции!$D:$D,D1508,факт_операции!$I:$I,операции!$F$9)+SUMIFS(факт_операции!$L:$L,факт_операции!$D:$D,D1508,факт_операции!$I:$I,операции!$F$10)-SUMIFS(факт_операции!$L:$L,факт_операции!$D:$D,D1508,факт_операции!$I:$I,операции!$F$11))</f>
        <v>0</v>
      </c>
      <c r="J1508" s="48">
        <f>ROUND(IF(D1508="",0,IF(SUM(р_дни!$J:$J)=0,0,(SUMIFS(БЮДЖЕТ!$V:$V,БЮДЖЕТ!$P:$P,$D1508)*IF(G1508=ФИО!$Q$8,0,SUM(р_дни!$J:$J))+SUMIFS(факт_операции!$Q:$Q,факт_операции!$D:$D,$D1508)*1000)/SUM(р_дни!$J:$J)))/100,0)*100</f>
        <v>0</v>
      </c>
      <c r="K1508" s="48">
        <f>IF(D1508="",0,SUMIFS(факт_операции!$O:$O,факт_операции!$D:$D,D1508)-IF(SUMIFS(факт_операции!$Q:$Q,факт_операции!$D:$D,D1508)&lt;&gt;0,SUMIFS(факт_операции!$O:$O,факт_операции!$D:$D,D1508,факт_операции!$N:$N,операции!$H$11),0))</f>
        <v>0</v>
      </c>
      <c r="L1508" s="48">
        <f>IF(D1508="",0,SUMIFS(факт_операции!$T:$T,факт_операции!$D:$D,D1508))</f>
        <v>0</v>
      </c>
      <c r="M1508" s="86">
        <f t="shared" si="47"/>
        <v>0</v>
      </c>
      <c r="N1508" s="36"/>
      <c r="O1508" s="92"/>
      <c r="P1508" s="96"/>
    </row>
    <row r="1509" spans="1:16" x14ac:dyDescent="0.25">
      <c r="A1509" s="1"/>
      <c r="B1509" s="1"/>
      <c r="C1509" s="5">
        <f t="shared" si="48"/>
        <v>1499</v>
      </c>
      <c r="D1509" s="19" t="str">
        <f>IF(C1509&gt;MAX(БЮДЖЕТ!$C:$C),"",INDEX(БЮДЖЕТ!$P$11:$P$9415,C1509))</f>
        <v/>
      </c>
      <c r="E1509" s="22">
        <f>IF(D1509="",0,IF(COUNTIF(БЮДЖЕТ!$P:$P,D1509)=1,0,1))</f>
        <v>0</v>
      </c>
      <c r="F1509" s="19" t="str">
        <f>IF($D1509="","",INDEX(БЮДЖЕТ!$N:$N,SUMIFS(БЮДЖЕТ!$B:$B,БЮДЖЕТ!$P:$P,$D1509)))</f>
        <v/>
      </c>
      <c r="G1509" s="19" t="str">
        <f>IF($D1509="","",INDEX(БЮДЖЕТ!$X:$X,SUMIFS(БЮДЖЕТ!$B:$B,БЮДЖЕТ!$P:$P,$D1509)))</f>
        <v/>
      </c>
      <c r="H1509" s="36"/>
      <c r="I1509" s="30">
        <f>IF(D1509="",0,IF(G1509=ФИО!$Q$8,0,SUM(р_дни!$J:$J))+SUMIFS(факт_операции!$L:$L,факт_операции!$D:$D,D1509,факт_операции!$I:$I,операции!$F$8)-SUMIFS(факт_операции!$L:$L,факт_операции!$D:$D,D1509,факт_операции!$I:$I,операции!$F$9)+SUMIFS(факт_операции!$L:$L,факт_операции!$D:$D,D1509,факт_операции!$I:$I,операции!$F$10)-SUMIFS(факт_операции!$L:$L,факт_операции!$D:$D,D1509,факт_операции!$I:$I,операции!$F$11))</f>
        <v>0</v>
      </c>
      <c r="J1509" s="48">
        <f>ROUND(IF(D1509="",0,IF(SUM(р_дни!$J:$J)=0,0,(SUMIFS(БЮДЖЕТ!$V:$V,БЮДЖЕТ!$P:$P,$D1509)*IF(G1509=ФИО!$Q$8,0,SUM(р_дни!$J:$J))+SUMIFS(факт_операции!$Q:$Q,факт_операции!$D:$D,$D1509)*1000)/SUM(р_дни!$J:$J)))/100,0)*100</f>
        <v>0</v>
      </c>
      <c r="K1509" s="48">
        <f>IF(D1509="",0,SUMIFS(факт_операции!$O:$O,факт_операции!$D:$D,D1509)-IF(SUMIFS(факт_операции!$Q:$Q,факт_операции!$D:$D,D1509)&lt;&gt;0,SUMIFS(факт_операции!$O:$O,факт_операции!$D:$D,D1509,факт_операции!$N:$N,операции!$H$11),0))</f>
        <v>0</v>
      </c>
      <c r="L1509" s="48">
        <f>IF(D1509="",0,SUMIFS(факт_операции!$T:$T,факт_операции!$D:$D,D1509))</f>
        <v>0</v>
      </c>
      <c r="M1509" s="86">
        <f t="shared" si="47"/>
        <v>0</v>
      </c>
      <c r="N1509" s="36"/>
      <c r="O1509" s="92"/>
      <c r="P1509" s="96"/>
    </row>
    <row r="1510" spans="1:16" x14ac:dyDescent="0.25">
      <c r="A1510" s="1"/>
      <c r="B1510" s="1"/>
      <c r="C1510" s="5">
        <f t="shared" si="48"/>
        <v>1500</v>
      </c>
      <c r="D1510" s="19" t="str">
        <f>IF(C1510&gt;MAX(БЮДЖЕТ!$C:$C),"",INDEX(БЮДЖЕТ!$P$11:$P$9415,C1510))</f>
        <v/>
      </c>
      <c r="E1510" s="22">
        <f>IF(D1510="",0,IF(COUNTIF(БЮДЖЕТ!$P:$P,D1510)=1,0,1))</f>
        <v>0</v>
      </c>
      <c r="F1510" s="19" t="str">
        <f>IF($D1510="","",INDEX(БЮДЖЕТ!$N:$N,SUMIFS(БЮДЖЕТ!$B:$B,БЮДЖЕТ!$P:$P,$D1510)))</f>
        <v/>
      </c>
      <c r="G1510" s="19" t="str">
        <f>IF($D1510="","",INDEX(БЮДЖЕТ!$X:$X,SUMIFS(БЮДЖЕТ!$B:$B,БЮДЖЕТ!$P:$P,$D1510)))</f>
        <v/>
      </c>
      <c r="H1510" s="36"/>
      <c r="I1510" s="30">
        <f>IF(D1510="",0,IF(G1510=ФИО!$Q$8,0,SUM(р_дни!$J:$J))+SUMIFS(факт_операции!$L:$L,факт_операции!$D:$D,D1510,факт_операции!$I:$I,операции!$F$8)-SUMIFS(факт_операции!$L:$L,факт_операции!$D:$D,D1510,факт_операции!$I:$I,операции!$F$9)+SUMIFS(факт_операции!$L:$L,факт_операции!$D:$D,D1510,факт_операции!$I:$I,операции!$F$10)-SUMIFS(факт_операции!$L:$L,факт_операции!$D:$D,D1510,факт_операции!$I:$I,операции!$F$11))</f>
        <v>0</v>
      </c>
      <c r="J1510" s="48">
        <f>ROUND(IF(D1510="",0,IF(SUM(р_дни!$J:$J)=0,0,(SUMIFS(БЮДЖЕТ!$V:$V,БЮДЖЕТ!$P:$P,$D1510)*IF(G1510=ФИО!$Q$8,0,SUM(р_дни!$J:$J))+SUMIFS(факт_операции!$Q:$Q,факт_операции!$D:$D,$D1510)*1000)/SUM(р_дни!$J:$J)))/100,0)*100</f>
        <v>0</v>
      </c>
      <c r="K1510" s="48">
        <f>IF(D1510="",0,SUMIFS(факт_операции!$O:$O,факт_операции!$D:$D,D1510)-IF(SUMIFS(факт_операции!$Q:$Q,факт_операции!$D:$D,D1510)&lt;&gt;0,SUMIFS(факт_операции!$O:$O,факт_операции!$D:$D,D1510,факт_операции!$N:$N,операции!$H$11),0))</f>
        <v>0</v>
      </c>
      <c r="L1510" s="48">
        <f>IF(D1510="",0,SUMIFS(факт_операции!$T:$T,факт_операции!$D:$D,D1510))</f>
        <v>0</v>
      </c>
      <c r="M1510" s="86">
        <f t="shared" si="47"/>
        <v>0</v>
      </c>
      <c r="N1510" s="36"/>
      <c r="O1510" s="92"/>
      <c r="P1510" s="96"/>
    </row>
    <row r="1511" spans="1:16" x14ac:dyDescent="0.25">
      <c r="A1511" s="1"/>
      <c r="B1511" s="1"/>
      <c r="C1511" s="5">
        <f t="shared" si="48"/>
        <v>1501</v>
      </c>
      <c r="D1511" s="19" t="str">
        <f>IF(C1511&gt;MAX(БЮДЖЕТ!$C:$C),"",INDEX(БЮДЖЕТ!$P$11:$P$9415,C1511))</f>
        <v/>
      </c>
      <c r="E1511" s="22">
        <f>IF(D1511="",0,IF(COUNTIF(БЮДЖЕТ!$P:$P,D1511)=1,0,1))</f>
        <v>0</v>
      </c>
      <c r="F1511" s="19" t="str">
        <f>IF($D1511="","",INDEX(БЮДЖЕТ!$N:$N,SUMIFS(БЮДЖЕТ!$B:$B,БЮДЖЕТ!$P:$P,$D1511)))</f>
        <v/>
      </c>
      <c r="G1511" s="19" t="str">
        <f>IF($D1511="","",INDEX(БЮДЖЕТ!$X:$X,SUMIFS(БЮДЖЕТ!$B:$B,БЮДЖЕТ!$P:$P,$D1511)))</f>
        <v/>
      </c>
      <c r="H1511" s="36"/>
      <c r="I1511" s="30">
        <f>IF(D1511="",0,IF(G1511=ФИО!$Q$8,0,SUM(р_дни!$J:$J))+SUMIFS(факт_операции!$L:$L,факт_операции!$D:$D,D1511,факт_операции!$I:$I,операции!$F$8)-SUMIFS(факт_операции!$L:$L,факт_операции!$D:$D,D1511,факт_операции!$I:$I,операции!$F$9)+SUMIFS(факт_операции!$L:$L,факт_операции!$D:$D,D1511,факт_операции!$I:$I,операции!$F$10)-SUMIFS(факт_операции!$L:$L,факт_операции!$D:$D,D1511,факт_операции!$I:$I,операции!$F$11))</f>
        <v>0</v>
      </c>
      <c r="J1511" s="48">
        <f>ROUND(IF(D1511="",0,IF(SUM(р_дни!$J:$J)=0,0,(SUMIFS(БЮДЖЕТ!$V:$V,БЮДЖЕТ!$P:$P,$D1511)*IF(G1511=ФИО!$Q$8,0,SUM(р_дни!$J:$J))+SUMIFS(факт_операции!$Q:$Q,факт_операции!$D:$D,$D1511)*1000)/SUM(р_дни!$J:$J)))/100,0)*100</f>
        <v>0</v>
      </c>
      <c r="K1511" s="48">
        <f>IF(D1511="",0,SUMIFS(факт_операции!$O:$O,факт_операции!$D:$D,D1511)-IF(SUMIFS(факт_операции!$Q:$Q,факт_операции!$D:$D,D1511)&lt;&gt;0,SUMIFS(факт_операции!$O:$O,факт_операции!$D:$D,D1511,факт_операции!$N:$N,операции!$H$11),0))</f>
        <v>0</v>
      </c>
      <c r="L1511" s="48">
        <f>IF(D1511="",0,SUMIFS(факт_операции!$T:$T,факт_операции!$D:$D,D1511))</f>
        <v>0</v>
      </c>
      <c r="M1511" s="86">
        <f t="shared" si="47"/>
        <v>0</v>
      </c>
      <c r="N1511" s="36"/>
      <c r="O1511" s="92"/>
      <c r="P1511" s="96"/>
    </row>
    <row r="1512" spans="1:16" x14ac:dyDescent="0.25">
      <c r="A1512" s="1"/>
      <c r="B1512" s="1"/>
      <c r="C1512" s="5">
        <f t="shared" si="48"/>
        <v>1502</v>
      </c>
      <c r="D1512" s="19" t="str">
        <f>IF(C1512&gt;MAX(БЮДЖЕТ!$C:$C),"",INDEX(БЮДЖЕТ!$P$11:$P$9415,C1512))</f>
        <v/>
      </c>
      <c r="E1512" s="22">
        <f>IF(D1512="",0,IF(COUNTIF(БЮДЖЕТ!$P:$P,D1512)=1,0,1))</f>
        <v>0</v>
      </c>
      <c r="F1512" s="19" t="str">
        <f>IF($D1512="","",INDEX(БЮДЖЕТ!$N:$N,SUMIFS(БЮДЖЕТ!$B:$B,БЮДЖЕТ!$P:$P,$D1512)))</f>
        <v/>
      </c>
      <c r="G1512" s="19" t="str">
        <f>IF($D1512="","",INDEX(БЮДЖЕТ!$X:$X,SUMIFS(БЮДЖЕТ!$B:$B,БЮДЖЕТ!$P:$P,$D1512)))</f>
        <v/>
      </c>
      <c r="H1512" s="36"/>
      <c r="I1512" s="30">
        <f>IF(D1512="",0,IF(G1512=ФИО!$Q$8,0,SUM(р_дни!$J:$J))+SUMIFS(факт_операции!$L:$L,факт_операции!$D:$D,D1512,факт_операции!$I:$I,операции!$F$8)-SUMIFS(факт_операции!$L:$L,факт_операции!$D:$D,D1512,факт_операции!$I:$I,операции!$F$9)+SUMIFS(факт_операции!$L:$L,факт_операции!$D:$D,D1512,факт_операции!$I:$I,операции!$F$10)-SUMIFS(факт_операции!$L:$L,факт_операции!$D:$D,D1512,факт_операции!$I:$I,операции!$F$11))</f>
        <v>0</v>
      </c>
      <c r="J1512" s="48">
        <f>ROUND(IF(D1512="",0,IF(SUM(р_дни!$J:$J)=0,0,(SUMIFS(БЮДЖЕТ!$V:$V,БЮДЖЕТ!$P:$P,$D1512)*IF(G1512=ФИО!$Q$8,0,SUM(р_дни!$J:$J))+SUMIFS(факт_операции!$Q:$Q,факт_операции!$D:$D,$D1512)*1000)/SUM(р_дни!$J:$J)))/100,0)*100</f>
        <v>0</v>
      </c>
      <c r="K1512" s="48">
        <f>IF(D1512="",0,SUMIFS(факт_операции!$O:$O,факт_операции!$D:$D,D1512)-IF(SUMIFS(факт_операции!$Q:$Q,факт_операции!$D:$D,D1512)&lt;&gt;0,SUMIFS(факт_операции!$O:$O,факт_операции!$D:$D,D1512,факт_операции!$N:$N,операции!$H$11),0))</f>
        <v>0</v>
      </c>
      <c r="L1512" s="48">
        <f>IF(D1512="",0,SUMIFS(факт_операции!$T:$T,факт_операции!$D:$D,D1512))</f>
        <v>0</v>
      </c>
      <c r="M1512" s="86">
        <f t="shared" si="47"/>
        <v>0</v>
      </c>
      <c r="N1512" s="36"/>
      <c r="O1512" s="92"/>
      <c r="P1512" s="96"/>
    </row>
    <row r="1513" spans="1:16" x14ac:dyDescent="0.25">
      <c r="A1513" s="1"/>
      <c r="B1513" s="1"/>
      <c r="C1513" s="5">
        <f t="shared" si="48"/>
        <v>1503</v>
      </c>
      <c r="D1513" s="19" t="str">
        <f>IF(C1513&gt;MAX(БЮДЖЕТ!$C:$C),"",INDEX(БЮДЖЕТ!$P$11:$P$9415,C1513))</f>
        <v/>
      </c>
      <c r="E1513" s="22">
        <f>IF(D1513="",0,IF(COUNTIF(БЮДЖЕТ!$P:$P,D1513)=1,0,1))</f>
        <v>0</v>
      </c>
      <c r="F1513" s="19" t="str">
        <f>IF($D1513="","",INDEX(БЮДЖЕТ!$N:$N,SUMIFS(БЮДЖЕТ!$B:$B,БЮДЖЕТ!$P:$P,$D1513)))</f>
        <v/>
      </c>
      <c r="G1513" s="19" t="str">
        <f>IF($D1513="","",INDEX(БЮДЖЕТ!$X:$X,SUMIFS(БЮДЖЕТ!$B:$B,БЮДЖЕТ!$P:$P,$D1513)))</f>
        <v/>
      </c>
      <c r="H1513" s="36"/>
      <c r="I1513" s="30">
        <f>IF(D1513="",0,IF(G1513=ФИО!$Q$8,0,SUM(р_дни!$J:$J))+SUMIFS(факт_операции!$L:$L,факт_операции!$D:$D,D1513,факт_операции!$I:$I,операции!$F$8)-SUMIFS(факт_операции!$L:$L,факт_операции!$D:$D,D1513,факт_операции!$I:$I,операции!$F$9)+SUMIFS(факт_операции!$L:$L,факт_операции!$D:$D,D1513,факт_операции!$I:$I,операции!$F$10)-SUMIFS(факт_операции!$L:$L,факт_операции!$D:$D,D1513,факт_операции!$I:$I,операции!$F$11))</f>
        <v>0</v>
      </c>
      <c r="J1513" s="48">
        <f>ROUND(IF(D1513="",0,IF(SUM(р_дни!$J:$J)=0,0,(SUMIFS(БЮДЖЕТ!$V:$V,БЮДЖЕТ!$P:$P,$D1513)*IF(G1513=ФИО!$Q$8,0,SUM(р_дни!$J:$J))+SUMIFS(факт_операции!$Q:$Q,факт_операции!$D:$D,$D1513)*1000)/SUM(р_дни!$J:$J)))/100,0)*100</f>
        <v>0</v>
      </c>
      <c r="K1513" s="48">
        <f>IF(D1513="",0,SUMIFS(факт_операции!$O:$O,факт_операции!$D:$D,D1513)-IF(SUMIFS(факт_операции!$Q:$Q,факт_операции!$D:$D,D1513)&lt;&gt;0,SUMIFS(факт_операции!$O:$O,факт_операции!$D:$D,D1513,факт_операции!$N:$N,операции!$H$11),0))</f>
        <v>0</v>
      </c>
      <c r="L1513" s="48">
        <f>IF(D1513="",0,SUMIFS(факт_операции!$T:$T,факт_операции!$D:$D,D1513))</f>
        <v>0</v>
      </c>
      <c r="M1513" s="86">
        <f t="shared" si="47"/>
        <v>0</v>
      </c>
      <c r="N1513" s="36"/>
      <c r="O1513" s="92"/>
      <c r="P1513" s="96"/>
    </row>
    <row r="1514" spans="1:16" x14ac:dyDescent="0.25">
      <c r="A1514" s="1"/>
      <c r="B1514" s="1"/>
      <c r="C1514" s="5">
        <f t="shared" si="48"/>
        <v>1504</v>
      </c>
      <c r="D1514" s="19" t="str">
        <f>IF(C1514&gt;MAX(БЮДЖЕТ!$C:$C),"",INDEX(БЮДЖЕТ!$P$11:$P$9415,C1514))</f>
        <v/>
      </c>
      <c r="E1514" s="22">
        <f>IF(D1514="",0,IF(COUNTIF(БЮДЖЕТ!$P:$P,D1514)=1,0,1))</f>
        <v>0</v>
      </c>
      <c r="F1514" s="19" t="str">
        <f>IF($D1514="","",INDEX(БЮДЖЕТ!$N:$N,SUMIFS(БЮДЖЕТ!$B:$B,БЮДЖЕТ!$P:$P,$D1514)))</f>
        <v/>
      </c>
      <c r="G1514" s="19" t="str">
        <f>IF($D1514="","",INDEX(БЮДЖЕТ!$X:$X,SUMIFS(БЮДЖЕТ!$B:$B,БЮДЖЕТ!$P:$P,$D1514)))</f>
        <v/>
      </c>
      <c r="H1514" s="36"/>
      <c r="I1514" s="30">
        <f>IF(D1514="",0,IF(G1514=ФИО!$Q$8,0,SUM(р_дни!$J:$J))+SUMIFS(факт_операции!$L:$L,факт_операции!$D:$D,D1514,факт_операции!$I:$I,операции!$F$8)-SUMIFS(факт_операции!$L:$L,факт_операции!$D:$D,D1514,факт_операции!$I:$I,операции!$F$9)+SUMIFS(факт_операции!$L:$L,факт_операции!$D:$D,D1514,факт_операции!$I:$I,операции!$F$10)-SUMIFS(факт_операции!$L:$L,факт_операции!$D:$D,D1514,факт_операции!$I:$I,операции!$F$11))</f>
        <v>0</v>
      </c>
      <c r="J1514" s="48">
        <f>ROUND(IF(D1514="",0,IF(SUM(р_дни!$J:$J)=0,0,(SUMIFS(БЮДЖЕТ!$V:$V,БЮДЖЕТ!$P:$P,$D1514)*IF(G1514=ФИО!$Q$8,0,SUM(р_дни!$J:$J))+SUMIFS(факт_операции!$Q:$Q,факт_операции!$D:$D,$D1514)*1000)/SUM(р_дни!$J:$J)))/100,0)*100</f>
        <v>0</v>
      </c>
      <c r="K1514" s="48">
        <f>IF(D1514="",0,SUMIFS(факт_операции!$O:$O,факт_операции!$D:$D,D1514)-IF(SUMIFS(факт_операции!$Q:$Q,факт_операции!$D:$D,D1514)&lt;&gt;0,SUMIFS(факт_операции!$O:$O,факт_операции!$D:$D,D1514,факт_операции!$N:$N,операции!$H$11),0))</f>
        <v>0</v>
      </c>
      <c r="L1514" s="48">
        <f>IF(D1514="",0,SUMIFS(факт_операции!$T:$T,факт_операции!$D:$D,D1514))</f>
        <v>0</v>
      </c>
      <c r="M1514" s="86">
        <f t="shared" si="47"/>
        <v>0</v>
      </c>
      <c r="N1514" s="36"/>
      <c r="O1514" s="92"/>
      <c r="P1514" s="96"/>
    </row>
    <row r="1515" spans="1:16" x14ac:dyDescent="0.25">
      <c r="A1515" s="1"/>
      <c r="B1515" s="1"/>
      <c r="C1515" s="5">
        <f t="shared" si="48"/>
        <v>1505</v>
      </c>
      <c r="D1515" s="19" t="str">
        <f>IF(C1515&gt;MAX(БЮДЖЕТ!$C:$C),"",INDEX(БЮДЖЕТ!$P$11:$P$9415,C1515))</f>
        <v/>
      </c>
      <c r="E1515" s="22">
        <f>IF(D1515="",0,IF(COUNTIF(БЮДЖЕТ!$P:$P,D1515)=1,0,1))</f>
        <v>0</v>
      </c>
      <c r="F1515" s="19" t="str">
        <f>IF($D1515="","",INDEX(БЮДЖЕТ!$N:$N,SUMIFS(БЮДЖЕТ!$B:$B,БЮДЖЕТ!$P:$P,$D1515)))</f>
        <v/>
      </c>
      <c r="G1515" s="19" t="str">
        <f>IF($D1515="","",INDEX(БЮДЖЕТ!$X:$X,SUMIFS(БЮДЖЕТ!$B:$B,БЮДЖЕТ!$P:$P,$D1515)))</f>
        <v/>
      </c>
      <c r="H1515" s="36"/>
      <c r="I1515" s="30">
        <f>IF(D1515="",0,IF(G1515=ФИО!$Q$8,0,SUM(р_дни!$J:$J))+SUMIFS(факт_операции!$L:$L,факт_операции!$D:$D,D1515,факт_операции!$I:$I,операции!$F$8)-SUMIFS(факт_операции!$L:$L,факт_операции!$D:$D,D1515,факт_операции!$I:$I,операции!$F$9)+SUMIFS(факт_операции!$L:$L,факт_операции!$D:$D,D1515,факт_операции!$I:$I,операции!$F$10)-SUMIFS(факт_операции!$L:$L,факт_операции!$D:$D,D1515,факт_операции!$I:$I,операции!$F$11))</f>
        <v>0</v>
      </c>
      <c r="J1515" s="48">
        <f>ROUND(IF(D1515="",0,IF(SUM(р_дни!$J:$J)=0,0,(SUMIFS(БЮДЖЕТ!$V:$V,БЮДЖЕТ!$P:$P,$D1515)*IF(G1515=ФИО!$Q$8,0,SUM(р_дни!$J:$J))+SUMIFS(факт_операции!$Q:$Q,факт_операции!$D:$D,$D1515)*1000)/SUM(р_дни!$J:$J)))/100,0)*100</f>
        <v>0</v>
      </c>
      <c r="K1515" s="48">
        <f>IF(D1515="",0,SUMIFS(факт_операции!$O:$O,факт_операции!$D:$D,D1515)-IF(SUMIFS(факт_операции!$Q:$Q,факт_операции!$D:$D,D1515)&lt;&gt;0,SUMIFS(факт_операции!$O:$O,факт_операции!$D:$D,D1515,факт_операции!$N:$N,операции!$H$11),0))</f>
        <v>0</v>
      </c>
      <c r="L1515" s="48">
        <f>IF(D1515="",0,SUMIFS(факт_операции!$T:$T,факт_операции!$D:$D,D1515))</f>
        <v>0</v>
      </c>
      <c r="M1515" s="86">
        <f t="shared" si="47"/>
        <v>0</v>
      </c>
      <c r="N1515" s="36"/>
      <c r="O1515" s="92"/>
      <c r="P1515" s="96"/>
    </row>
    <row r="1516" spans="1:16" x14ac:dyDescent="0.25">
      <c r="A1516" s="1"/>
      <c r="B1516" s="1"/>
      <c r="C1516" s="5">
        <f t="shared" si="48"/>
        <v>1506</v>
      </c>
      <c r="D1516" s="19" t="str">
        <f>IF(C1516&gt;MAX(БЮДЖЕТ!$C:$C),"",INDEX(БЮДЖЕТ!$P$11:$P$9415,C1516))</f>
        <v/>
      </c>
      <c r="E1516" s="22">
        <f>IF(D1516="",0,IF(COUNTIF(БЮДЖЕТ!$P:$P,D1516)=1,0,1))</f>
        <v>0</v>
      </c>
      <c r="F1516" s="19" t="str">
        <f>IF($D1516="","",INDEX(БЮДЖЕТ!$N:$N,SUMIFS(БЮДЖЕТ!$B:$B,БЮДЖЕТ!$P:$P,$D1516)))</f>
        <v/>
      </c>
      <c r="G1516" s="19" t="str">
        <f>IF($D1516="","",INDEX(БЮДЖЕТ!$X:$X,SUMIFS(БЮДЖЕТ!$B:$B,БЮДЖЕТ!$P:$P,$D1516)))</f>
        <v/>
      </c>
      <c r="H1516" s="36"/>
      <c r="I1516" s="30">
        <f>IF(D1516="",0,IF(G1516=ФИО!$Q$8,0,SUM(р_дни!$J:$J))+SUMIFS(факт_операции!$L:$L,факт_операции!$D:$D,D1516,факт_операции!$I:$I,операции!$F$8)-SUMIFS(факт_операции!$L:$L,факт_операции!$D:$D,D1516,факт_операции!$I:$I,операции!$F$9)+SUMIFS(факт_операции!$L:$L,факт_операции!$D:$D,D1516,факт_операции!$I:$I,операции!$F$10)-SUMIFS(факт_операции!$L:$L,факт_операции!$D:$D,D1516,факт_операции!$I:$I,операции!$F$11))</f>
        <v>0</v>
      </c>
      <c r="J1516" s="48">
        <f>ROUND(IF(D1516="",0,IF(SUM(р_дни!$J:$J)=0,0,(SUMIFS(БЮДЖЕТ!$V:$V,БЮДЖЕТ!$P:$P,$D1516)*IF(G1516=ФИО!$Q$8,0,SUM(р_дни!$J:$J))+SUMIFS(факт_операции!$Q:$Q,факт_операции!$D:$D,$D1516)*1000)/SUM(р_дни!$J:$J)))/100,0)*100</f>
        <v>0</v>
      </c>
      <c r="K1516" s="48">
        <f>IF(D1516="",0,SUMIFS(факт_операции!$O:$O,факт_операции!$D:$D,D1516)-IF(SUMIFS(факт_операции!$Q:$Q,факт_операции!$D:$D,D1516)&lt;&gt;0,SUMIFS(факт_операции!$O:$O,факт_операции!$D:$D,D1516,факт_операции!$N:$N,операции!$H$11),0))</f>
        <v>0</v>
      </c>
      <c r="L1516" s="48">
        <f>IF(D1516="",0,SUMIFS(факт_операции!$T:$T,факт_операции!$D:$D,D1516))</f>
        <v>0</v>
      </c>
      <c r="M1516" s="86">
        <f t="shared" si="47"/>
        <v>0</v>
      </c>
      <c r="N1516" s="36"/>
      <c r="O1516" s="92"/>
      <c r="P1516" s="96"/>
    </row>
    <row r="1517" spans="1:16" x14ac:dyDescent="0.25">
      <c r="A1517" s="1"/>
      <c r="B1517" s="1"/>
      <c r="C1517" s="5">
        <f t="shared" si="48"/>
        <v>1507</v>
      </c>
      <c r="D1517" s="19" t="str">
        <f>IF(C1517&gt;MAX(БЮДЖЕТ!$C:$C),"",INDEX(БЮДЖЕТ!$P$11:$P$9415,C1517))</f>
        <v/>
      </c>
      <c r="E1517" s="22">
        <f>IF(D1517="",0,IF(COUNTIF(БЮДЖЕТ!$P:$P,D1517)=1,0,1))</f>
        <v>0</v>
      </c>
      <c r="F1517" s="19" t="str">
        <f>IF($D1517="","",INDEX(БЮДЖЕТ!$N:$N,SUMIFS(БЮДЖЕТ!$B:$B,БЮДЖЕТ!$P:$P,$D1517)))</f>
        <v/>
      </c>
      <c r="G1517" s="19" t="str">
        <f>IF($D1517="","",INDEX(БЮДЖЕТ!$X:$X,SUMIFS(БЮДЖЕТ!$B:$B,БЮДЖЕТ!$P:$P,$D1517)))</f>
        <v/>
      </c>
      <c r="H1517" s="36"/>
      <c r="I1517" s="30">
        <f>IF(D1517="",0,IF(G1517=ФИО!$Q$8,0,SUM(р_дни!$J:$J))+SUMIFS(факт_операции!$L:$L,факт_операции!$D:$D,D1517,факт_операции!$I:$I,операции!$F$8)-SUMIFS(факт_операции!$L:$L,факт_операции!$D:$D,D1517,факт_операции!$I:$I,операции!$F$9)+SUMIFS(факт_операции!$L:$L,факт_операции!$D:$D,D1517,факт_операции!$I:$I,операции!$F$10)-SUMIFS(факт_операции!$L:$L,факт_операции!$D:$D,D1517,факт_операции!$I:$I,операции!$F$11))</f>
        <v>0</v>
      </c>
      <c r="J1517" s="48">
        <f>ROUND(IF(D1517="",0,IF(SUM(р_дни!$J:$J)=0,0,(SUMIFS(БЮДЖЕТ!$V:$V,БЮДЖЕТ!$P:$P,$D1517)*IF(G1517=ФИО!$Q$8,0,SUM(р_дни!$J:$J))+SUMIFS(факт_операции!$Q:$Q,факт_операции!$D:$D,$D1517)*1000)/SUM(р_дни!$J:$J)))/100,0)*100</f>
        <v>0</v>
      </c>
      <c r="K1517" s="48">
        <f>IF(D1517="",0,SUMIFS(факт_операции!$O:$O,факт_операции!$D:$D,D1517)-IF(SUMIFS(факт_операции!$Q:$Q,факт_операции!$D:$D,D1517)&lt;&gt;0,SUMIFS(факт_операции!$O:$O,факт_операции!$D:$D,D1517,факт_операции!$N:$N,операции!$H$11),0))</f>
        <v>0</v>
      </c>
      <c r="L1517" s="48">
        <f>IF(D1517="",0,SUMIFS(факт_операции!$T:$T,факт_операции!$D:$D,D1517))</f>
        <v>0</v>
      </c>
      <c r="M1517" s="86">
        <f t="shared" si="47"/>
        <v>0</v>
      </c>
      <c r="N1517" s="36"/>
      <c r="O1517" s="92"/>
      <c r="P1517" s="96"/>
    </row>
    <row r="1518" spans="1:16" x14ac:dyDescent="0.25">
      <c r="A1518" s="1"/>
      <c r="B1518" s="1"/>
      <c r="C1518" s="5">
        <f t="shared" si="48"/>
        <v>1508</v>
      </c>
      <c r="D1518" s="19" t="str">
        <f>IF(C1518&gt;MAX(БЮДЖЕТ!$C:$C),"",INDEX(БЮДЖЕТ!$P$11:$P$9415,C1518))</f>
        <v/>
      </c>
      <c r="E1518" s="22">
        <f>IF(D1518="",0,IF(COUNTIF(БЮДЖЕТ!$P:$P,D1518)=1,0,1))</f>
        <v>0</v>
      </c>
      <c r="F1518" s="19" t="str">
        <f>IF($D1518="","",INDEX(БЮДЖЕТ!$N:$N,SUMIFS(БЮДЖЕТ!$B:$B,БЮДЖЕТ!$P:$P,$D1518)))</f>
        <v/>
      </c>
      <c r="G1518" s="19" t="str">
        <f>IF($D1518="","",INDEX(БЮДЖЕТ!$X:$X,SUMIFS(БЮДЖЕТ!$B:$B,БЮДЖЕТ!$P:$P,$D1518)))</f>
        <v/>
      </c>
      <c r="H1518" s="36"/>
      <c r="I1518" s="30">
        <f>IF(D1518="",0,IF(G1518=ФИО!$Q$8,0,SUM(р_дни!$J:$J))+SUMIFS(факт_операции!$L:$L,факт_операции!$D:$D,D1518,факт_операции!$I:$I,операции!$F$8)-SUMIFS(факт_операции!$L:$L,факт_операции!$D:$D,D1518,факт_операции!$I:$I,операции!$F$9)+SUMIFS(факт_операции!$L:$L,факт_операции!$D:$D,D1518,факт_операции!$I:$I,операции!$F$10)-SUMIFS(факт_операции!$L:$L,факт_операции!$D:$D,D1518,факт_операции!$I:$I,операции!$F$11))</f>
        <v>0</v>
      </c>
      <c r="J1518" s="48">
        <f>ROUND(IF(D1518="",0,IF(SUM(р_дни!$J:$J)=0,0,(SUMIFS(БЮДЖЕТ!$V:$V,БЮДЖЕТ!$P:$P,$D1518)*IF(G1518=ФИО!$Q$8,0,SUM(р_дни!$J:$J))+SUMIFS(факт_операции!$Q:$Q,факт_операции!$D:$D,$D1518)*1000)/SUM(р_дни!$J:$J)))/100,0)*100</f>
        <v>0</v>
      </c>
      <c r="K1518" s="48">
        <f>IF(D1518="",0,SUMIFS(факт_операции!$O:$O,факт_операции!$D:$D,D1518)-IF(SUMIFS(факт_операции!$Q:$Q,факт_операции!$D:$D,D1518)&lt;&gt;0,SUMIFS(факт_операции!$O:$O,факт_операции!$D:$D,D1518,факт_операции!$N:$N,операции!$H$11),0))</f>
        <v>0</v>
      </c>
      <c r="L1518" s="48">
        <f>IF(D1518="",0,SUMIFS(факт_операции!$T:$T,факт_операции!$D:$D,D1518))</f>
        <v>0</v>
      </c>
      <c r="M1518" s="86">
        <f t="shared" si="47"/>
        <v>0</v>
      </c>
      <c r="N1518" s="36"/>
      <c r="O1518" s="92"/>
      <c r="P1518" s="96"/>
    </row>
    <row r="1519" spans="1:16" x14ac:dyDescent="0.25">
      <c r="A1519" s="1"/>
      <c r="B1519" s="1"/>
      <c r="C1519" s="5">
        <f t="shared" si="48"/>
        <v>1509</v>
      </c>
      <c r="D1519" s="19" t="str">
        <f>IF(C1519&gt;MAX(БЮДЖЕТ!$C:$C),"",INDEX(БЮДЖЕТ!$P$11:$P$9415,C1519))</f>
        <v/>
      </c>
      <c r="E1519" s="22">
        <f>IF(D1519="",0,IF(COUNTIF(БЮДЖЕТ!$P:$P,D1519)=1,0,1))</f>
        <v>0</v>
      </c>
      <c r="F1519" s="19" t="str">
        <f>IF($D1519="","",INDEX(БЮДЖЕТ!$N:$N,SUMIFS(БЮДЖЕТ!$B:$B,БЮДЖЕТ!$P:$P,$D1519)))</f>
        <v/>
      </c>
      <c r="G1519" s="19" t="str">
        <f>IF($D1519="","",INDEX(БЮДЖЕТ!$X:$X,SUMIFS(БЮДЖЕТ!$B:$B,БЮДЖЕТ!$P:$P,$D1519)))</f>
        <v/>
      </c>
      <c r="H1519" s="36"/>
      <c r="I1519" s="30">
        <f>IF(D1519="",0,IF(G1519=ФИО!$Q$8,0,SUM(р_дни!$J:$J))+SUMIFS(факт_операции!$L:$L,факт_операции!$D:$D,D1519,факт_операции!$I:$I,операции!$F$8)-SUMIFS(факт_операции!$L:$L,факт_операции!$D:$D,D1519,факт_операции!$I:$I,операции!$F$9)+SUMIFS(факт_операции!$L:$L,факт_операции!$D:$D,D1519,факт_операции!$I:$I,операции!$F$10)-SUMIFS(факт_операции!$L:$L,факт_операции!$D:$D,D1519,факт_операции!$I:$I,операции!$F$11))</f>
        <v>0</v>
      </c>
      <c r="J1519" s="48">
        <f>ROUND(IF(D1519="",0,IF(SUM(р_дни!$J:$J)=0,0,(SUMIFS(БЮДЖЕТ!$V:$V,БЮДЖЕТ!$P:$P,$D1519)*IF(G1519=ФИО!$Q$8,0,SUM(р_дни!$J:$J))+SUMIFS(факт_операции!$Q:$Q,факт_операции!$D:$D,$D1519)*1000)/SUM(р_дни!$J:$J)))/100,0)*100</f>
        <v>0</v>
      </c>
      <c r="K1519" s="48">
        <f>IF(D1519="",0,SUMIFS(факт_операции!$O:$O,факт_операции!$D:$D,D1519)-IF(SUMIFS(факт_операции!$Q:$Q,факт_операции!$D:$D,D1519)&lt;&gt;0,SUMIFS(факт_операции!$O:$O,факт_операции!$D:$D,D1519,факт_операции!$N:$N,операции!$H$11),0))</f>
        <v>0</v>
      </c>
      <c r="L1519" s="48">
        <f>IF(D1519="",0,SUMIFS(факт_операции!$T:$T,факт_операции!$D:$D,D1519))</f>
        <v>0</v>
      </c>
      <c r="M1519" s="86">
        <f t="shared" si="47"/>
        <v>0</v>
      </c>
      <c r="N1519" s="36"/>
      <c r="O1519" s="92"/>
      <c r="P1519" s="96"/>
    </row>
    <row r="1520" spans="1:16" x14ac:dyDescent="0.25">
      <c r="A1520" s="1"/>
      <c r="B1520" s="1"/>
      <c r="C1520" s="5">
        <f t="shared" si="48"/>
        <v>1510</v>
      </c>
      <c r="D1520" s="19" t="str">
        <f>IF(C1520&gt;MAX(БЮДЖЕТ!$C:$C),"",INDEX(БЮДЖЕТ!$P$11:$P$9415,C1520))</f>
        <v/>
      </c>
      <c r="E1520" s="22">
        <f>IF(D1520="",0,IF(COUNTIF(БЮДЖЕТ!$P:$P,D1520)=1,0,1))</f>
        <v>0</v>
      </c>
      <c r="F1520" s="19" t="str">
        <f>IF($D1520="","",INDEX(БЮДЖЕТ!$N:$N,SUMIFS(БЮДЖЕТ!$B:$B,БЮДЖЕТ!$P:$P,$D1520)))</f>
        <v/>
      </c>
      <c r="G1520" s="19" t="str">
        <f>IF($D1520="","",INDEX(БЮДЖЕТ!$X:$X,SUMIFS(БЮДЖЕТ!$B:$B,БЮДЖЕТ!$P:$P,$D1520)))</f>
        <v/>
      </c>
      <c r="H1520" s="36"/>
      <c r="I1520" s="30">
        <f>IF(D1520="",0,IF(G1520=ФИО!$Q$8,0,SUM(р_дни!$J:$J))+SUMIFS(факт_операции!$L:$L,факт_операции!$D:$D,D1520,факт_операции!$I:$I,операции!$F$8)-SUMIFS(факт_операции!$L:$L,факт_операции!$D:$D,D1520,факт_операции!$I:$I,операции!$F$9)+SUMIFS(факт_операции!$L:$L,факт_операции!$D:$D,D1520,факт_операции!$I:$I,операции!$F$10)-SUMIFS(факт_операции!$L:$L,факт_операции!$D:$D,D1520,факт_операции!$I:$I,операции!$F$11))</f>
        <v>0</v>
      </c>
      <c r="J1520" s="48">
        <f>ROUND(IF(D1520="",0,IF(SUM(р_дни!$J:$J)=0,0,(SUMIFS(БЮДЖЕТ!$V:$V,БЮДЖЕТ!$P:$P,$D1520)*IF(G1520=ФИО!$Q$8,0,SUM(р_дни!$J:$J))+SUMIFS(факт_операции!$Q:$Q,факт_операции!$D:$D,$D1520)*1000)/SUM(р_дни!$J:$J)))/100,0)*100</f>
        <v>0</v>
      </c>
      <c r="K1520" s="48">
        <f>IF(D1520="",0,SUMIFS(факт_операции!$O:$O,факт_операции!$D:$D,D1520)-IF(SUMIFS(факт_операции!$Q:$Q,факт_операции!$D:$D,D1520)&lt;&gt;0,SUMIFS(факт_операции!$O:$O,факт_операции!$D:$D,D1520,факт_операции!$N:$N,операции!$H$11),0))</f>
        <v>0</v>
      </c>
      <c r="L1520" s="48">
        <f>IF(D1520="",0,SUMIFS(факт_операции!$T:$T,факт_операции!$D:$D,D1520))</f>
        <v>0</v>
      </c>
      <c r="M1520" s="86">
        <f t="shared" si="47"/>
        <v>0</v>
      </c>
      <c r="N1520" s="36"/>
      <c r="O1520" s="92"/>
      <c r="P1520" s="96"/>
    </row>
    <row r="1521" spans="1:16" x14ac:dyDescent="0.25">
      <c r="A1521" s="1"/>
      <c r="B1521" s="1"/>
      <c r="C1521" s="5">
        <f t="shared" si="48"/>
        <v>1511</v>
      </c>
      <c r="D1521" s="19" t="str">
        <f>IF(C1521&gt;MAX(БЮДЖЕТ!$C:$C),"",INDEX(БЮДЖЕТ!$P$11:$P$9415,C1521))</f>
        <v/>
      </c>
      <c r="E1521" s="22">
        <f>IF(D1521="",0,IF(COUNTIF(БЮДЖЕТ!$P:$P,D1521)=1,0,1))</f>
        <v>0</v>
      </c>
      <c r="F1521" s="19" t="str">
        <f>IF($D1521="","",INDEX(БЮДЖЕТ!$N:$N,SUMIFS(БЮДЖЕТ!$B:$B,БЮДЖЕТ!$P:$P,$D1521)))</f>
        <v/>
      </c>
      <c r="G1521" s="19" t="str">
        <f>IF($D1521="","",INDEX(БЮДЖЕТ!$X:$X,SUMIFS(БЮДЖЕТ!$B:$B,БЮДЖЕТ!$P:$P,$D1521)))</f>
        <v/>
      </c>
      <c r="H1521" s="36"/>
      <c r="I1521" s="30">
        <f>IF(D1521="",0,IF(G1521=ФИО!$Q$8,0,SUM(р_дни!$J:$J))+SUMIFS(факт_операции!$L:$L,факт_операции!$D:$D,D1521,факт_операции!$I:$I,операции!$F$8)-SUMIFS(факт_операции!$L:$L,факт_операции!$D:$D,D1521,факт_операции!$I:$I,операции!$F$9)+SUMIFS(факт_операции!$L:$L,факт_операции!$D:$D,D1521,факт_операции!$I:$I,операции!$F$10)-SUMIFS(факт_операции!$L:$L,факт_операции!$D:$D,D1521,факт_операции!$I:$I,операции!$F$11))</f>
        <v>0</v>
      </c>
      <c r="J1521" s="48">
        <f>ROUND(IF(D1521="",0,IF(SUM(р_дни!$J:$J)=0,0,(SUMIFS(БЮДЖЕТ!$V:$V,БЮДЖЕТ!$P:$P,$D1521)*IF(G1521=ФИО!$Q$8,0,SUM(р_дни!$J:$J))+SUMIFS(факт_операции!$Q:$Q,факт_операции!$D:$D,$D1521)*1000)/SUM(р_дни!$J:$J)))/100,0)*100</f>
        <v>0</v>
      </c>
      <c r="K1521" s="48">
        <f>IF(D1521="",0,SUMIFS(факт_операции!$O:$O,факт_операции!$D:$D,D1521)-IF(SUMIFS(факт_операции!$Q:$Q,факт_операции!$D:$D,D1521)&lt;&gt;0,SUMIFS(факт_операции!$O:$O,факт_операции!$D:$D,D1521,факт_операции!$N:$N,операции!$H$11),0))</f>
        <v>0</v>
      </c>
      <c r="L1521" s="48">
        <f>IF(D1521="",0,SUMIFS(факт_операции!$T:$T,факт_операции!$D:$D,D1521))</f>
        <v>0</v>
      </c>
      <c r="M1521" s="86">
        <f t="shared" si="47"/>
        <v>0</v>
      </c>
      <c r="N1521" s="36"/>
      <c r="O1521" s="92"/>
      <c r="P1521" s="96"/>
    </row>
    <row r="1522" spans="1:16" x14ac:dyDescent="0.25">
      <c r="A1522" s="1"/>
      <c r="B1522" s="1"/>
      <c r="C1522" s="5">
        <f t="shared" si="48"/>
        <v>1512</v>
      </c>
      <c r="D1522" s="19" t="str">
        <f>IF(C1522&gt;MAX(БЮДЖЕТ!$C:$C),"",INDEX(БЮДЖЕТ!$P$11:$P$9415,C1522))</f>
        <v/>
      </c>
      <c r="E1522" s="22">
        <f>IF(D1522="",0,IF(COUNTIF(БЮДЖЕТ!$P:$P,D1522)=1,0,1))</f>
        <v>0</v>
      </c>
      <c r="F1522" s="19" t="str">
        <f>IF($D1522="","",INDEX(БЮДЖЕТ!$N:$N,SUMIFS(БЮДЖЕТ!$B:$B,БЮДЖЕТ!$P:$P,$D1522)))</f>
        <v/>
      </c>
      <c r="G1522" s="19" t="str">
        <f>IF($D1522="","",INDEX(БЮДЖЕТ!$X:$X,SUMIFS(БЮДЖЕТ!$B:$B,БЮДЖЕТ!$P:$P,$D1522)))</f>
        <v/>
      </c>
      <c r="H1522" s="36"/>
      <c r="I1522" s="30">
        <f>IF(D1522="",0,IF(G1522=ФИО!$Q$8,0,SUM(р_дни!$J:$J))+SUMIFS(факт_операции!$L:$L,факт_операции!$D:$D,D1522,факт_операции!$I:$I,операции!$F$8)-SUMIFS(факт_операции!$L:$L,факт_операции!$D:$D,D1522,факт_операции!$I:$I,операции!$F$9)+SUMIFS(факт_операции!$L:$L,факт_операции!$D:$D,D1522,факт_операции!$I:$I,операции!$F$10)-SUMIFS(факт_операции!$L:$L,факт_операции!$D:$D,D1522,факт_операции!$I:$I,операции!$F$11))</f>
        <v>0</v>
      </c>
      <c r="J1522" s="48">
        <f>ROUND(IF(D1522="",0,IF(SUM(р_дни!$J:$J)=0,0,(SUMIFS(БЮДЖЕТ!$V:$V,БЮДЖЕТ!$P:$P,$D1522)*IF(G1522=ФИО!$Q$8,0,SUM(р_дни!$J:$J))+SUMIFS(факт_операции!$Q:$Q,факт_операции!$D:$D,$D1522)*1000)/SUM(р_дни!$J:$J)))/100,0)*100</f>
        <v>0</v>
      </c>
      <c r="K1522" s="48">
        <f>IF(D1522="",0,SUMIFS(факт_операции!$O:$O,факт_операции!$D:$D,D1522)-IF(SUMIFS(факт_операции!$Q:$Q,факт_операции!$D:$D,D1522)&lt;&gt;0,SUMIFS(факт_операции!$O:$O,факт_операции!$D:$D,D1522,факт_операции!$N:$N,операции!$H$11),0))</f>
        <v>0</v>
      </c>
      <c r="L1522" s="48">
        <f>IF(D1522="",0,SUMIFS(факт_операции!$T:$T,факт_операции!$D:$D,D1522))</f>
        <v>0</v>
      </c>
      <c r="M1522" s="86">
        <f t="shared" si="47"/>
        <v>0</v>
      </c>
      <c r="N1522" s="36"/>
      <c r="O1522" s="92"/>
      <c r="P1522" s="96"/>
    </row>
    <row r="1523" spans="1:16" x14ac:dyDescent="0.25">
      <c r="A1523" s="1"/>
      <c r="B1523" s="1"/>
      <c r="C1523" s="5">
        <f t="shared" si="48"/>
        <v>1513</v>
      </c>
      <c r="D1523" s="19" t="str">
        <f>IF(C1523&gt;MAX(БЮДЖЕТ!$C:$C),"",INDEX(БЮДЖЕТ!$P$11:$P$9415,C1523))</f>
        <v/>
      </c>
      <c r="E1523" s="22">
        <f>IF(D1523="",0,IF(COUNTIF(БЮДЖЕТ!$P:$P,D1523)=1,0,1))</f>
        <v>0</v>
      </c>
      <c r="F1523" s="19" t="str">
        <f>IF($D1523="","",INDEX(БЮДЖЕТ!$N:$N,SUMIFS(БЮДЖЕТ!$B:$B,БЮДЖЕТ!$P:$P,$D1523)))</f>
        <v/>
      </c>
      <c r="G1523" s="19" t="str">
        <f>IF($D1523="","",INDEX(БЮДЖЕТ!$X:$X,SUMIFS(БЮДЖЕТ!$B:$B,БЮДЖЕТ!$P:$P,$D1523)))</f>
        <v/>
      </c>
      <c r="H1523" s="36"/>
      <c r="I1523" s="30">
        <f>IF(D1523="",0,IF(G1523=ФИО!$Q$8,0,SUM(р_дни!$J:$J))+SUMIFS(факт_операции!$L:$L,факт_операции!$D:$D,D1523,факт_операции!$I:$I,операции!$F$8)-SUMIFS(факт_операции!$L:$L,факт_операции!$D:$D,D1523,факт_операции!$I:$I,операции!$F$9)+SUMIFS(факт_операции!$L:$L,факт_операции!$D:$D,D1523,факт_операции!$I:$I,операции!$F$10)-SUMIFS(факт_операции!$L:$L,факт_операции!$D:$D,D1523,факт_операции!$I:$I,операции!$F$11))</f>
        <v>0</v>
      </c>
      <c r="J1523" s="48">
        <f>ROUND(IF(D1523="",0,IF(SUM(р_дни!$J:$J)=0,0,(SUMIFS(БЮДЖЕТ!$V:$V,БЮДЖЕТ!$P:$P,$D1523)*IF(G1523=ФИО!$Q$8,0,SUM(р_дни!$J:$J))+SUMIFS(факт_операции!$Q:$Q,факт_операции!$D:$D,$D1523)*1000)/SUM(р_дни!$J:$J)))/100,0)*100</f>
        <v>0</v>
      </c>
      <c r="K1523" s="48">
        <f>IF(D1523="",0,SUMIFS(факт_операции!$O:$O,факт_операции!$D:$D,D1523)-IF(SUMIFS(факт_операции!$Q:$Q,факт_операции!$D:$D,D1523)&lt;&gt;0,SUMIFS(факт_операции!$O:$O,факт_операции!$D:$D,D1523,факт_операции!$N:$N,операции!$H$11),0))</f>
        <v>0</v>
      </c>
      <c r="L1523" s="48">
        <f>IF(D1523="",0,SUMIFS(факт_операции!$T:$T,факт_операции!$D:$D,D1523))</f>
        <v>0</v>
      </c>
      <c r="M1523" s="86">
        <f t="shared" si="47"/>
        <v>0</v>
      </c>
      <c r="N1523" s="36"/>
      <c r="O1523" s="92"/>
      <c r="P1523" s="96"/>
    </row>
    <row r="1524" spans="1:16" x14ac:dyDescent="0.25">
      <c r="A1524" s="1"/>
      <c r="B1524" s="1"/>
      <c r="C1524" s="5">
        <f t="shared" si="48"/>
        <v>1514</v>
      </c>
      <c r="D1524" s="19" t="str">
        <f>IF(C1524&gt;MAX(БЮДЖЕТ!$C:$C),"",INDEX(БЮДЖЕТ!$P$11:$P$9415,C1524))</f>
        <v/>
      </c>
      <c r="E1524" s="22">
        <f>IF(D1524="",0,IF(COUNTIF(БЮДЖЕТ!$P:$P,D1524)=1,0,1))</f>
        <v>0</v>
      </c>
      <c r="F1524" s="19" t="str">
        <f>IF($D1524="","",INDEX(БЮДЖЕТ!$N:$N,SUMIFS(БЮДЖЕТ!$B:$B,БЮДЖЕТ!$P:$P,$D1524)))</f>
        <v/>
      </c>
      <c r="G1524" s="19" t="str">
        <f>IF($D1524="","",INDEX(БЮДЖЕТ!$X:$X,SUMIFS(БЮДЖЕТ!$B:$B,БЮДЖЕТ!$P:$P,$D1524)))</f>
        <v/>
      </c>
      <c r="H1524" s="36"/>
      <c r="I1524" s="30">
        <f>IF(D1524="",0,IF(G1524=ФИО!$Q$8,0,SUM(р_дни!$J:$J))+SUMIFS(факт_операции!$L:$L,факт_операции!$D:$D,D1524,факт_операции!$I:$I,операции!$F$8)-SUMIFS(факт_операции!$L:$L,факт_операции!$D:$D,D1524,факт_операции!$I:$I,операции!$F$9)+SUMIFS(факт_операции!$L:$L,факт_операции!$D:$D,D1524,факт_операции!$I:$I,операции!$F$10)-SUMIFS(факт_операции!$L:$L,факт_операции!$D:$D,D1524,факт_операции!$I:$I,операции!$F$11))</f>
        <v>0</v>
      </c>
      <c r="J1524" s="48">
        <f>ROUND(IF(D1524="",0,IF(SUM(р_дни!$J:$J)=0,0,(SUMIFS(БЮДЖЕТ!$V:$V,БЮДЖЕТ!$P:$P,$D1524)*IF(G1524=ФИО!$Q$8,0,SUM(р_дни!$J:$J))+SUMIFS(факт_операции!$Q:$Q,факт_операции!$D:$D,$D1524)*1000)/SUM(р_дни!$J:$J)))/100,0)*100</f>
        <v>0</v>
      </c>
      <c r="K1524" s="48">
        <f>IF(D1524="",0,SUMIFS(факт_операции!$O:$O,факт_операции!$D:$D,D1524)-IF(SUMIFS(факт_операции!$Q:$Q,факт_операции!$D:$D,D1524)&lt;&gt;0,SUMIFS(факт_операции!$O:$O,факт_операции!$D:$D,D1524,факт_операции!$N:$N,операции!$H$11),0))</f>
        <v>0</v>
      </c>
      <c r="L1524" s="48">
        <f>IF(D1524="",0,SUMIFS(факт_операции!$T:$T,факт_операции!$D:$D,D1524))</f>
        <v>0</v>
      </c>
      <c r="M1524" s="86">
        <f t="shared" si="47"/>
        <v>0</v>
      </c>
      <c r="N1524" s="36"/>
      <c r="O1524" s="92"/>
      <c r="P1524" s="96"/>
    </row>
    <row r="1525" spans="1:16" x14ac:dyDescent="0.25">
      <c r="A1525" s="1"/>
      <c r="B1525" s="1"/>
      <c r="C1525" s="5">
        <f t="shared" si="48"/>
        <v>1515</v>
      </c>
      <c r="D1525" s="19" t="str">
        <f>IF(C1525&gt;MAX(БЮДЖЕТ!$C:$C),"",INDEX(БЮДЖЕТ!$P$11:$P$9415,C1525))</f>
        <v/>
      </c>
      <c r="E1525" s="22">
        <f>IF(D1525="",0,IF(COUNTIF(БЮДЖЕТ!$P:$P,D1525)=1,0,1))</f>
        <v>0</v>
      </c>
      <c r="F1525" s="19" t="str">
        <f>IF($D1525="","",INDEX(БЮДЖЕТ!$N:$N,SUMIFS(БЮДЖЕТ!$B:$B,БЮДЖЕТ!$P:$P,$D1525)))</f>
        <v/>
      </c>
      <c r="G1525" s="19" t="str">
        <f>IF($D1525="","",INDEX(БЮДЖЕТ!$X:$X,SUMIFS(БЮДЖЕТ!$B:$B,БЮДЖЕТ!$P:$P,$D1525)))</f>
        <v/>
      </c>
      <c r="H1525" s="36"/>
      <c r="I1525" s="30">
        <f>IF(D1525="",0,IF(G1525=ФИО!$Q$8,0,SUM(р_дни!$J:$J))+SUMIFS(факт_операции!$L:$L,факт_операции!$D:$D,D1525,факт_операции!$I:$I,операции!$F$8)-SUMIFS(факт_операции!$L:$L,факт_операции!$D:$D,D1525,факт_операции!$I:$I,операции!$F$9)+SUMIFS(факт_операции!$L:$L,факт_операции!$D:$D,D1525,факт_операции!$I:$I,операции!$F$10)-SUMIFS(факт_операции!$L:$L,факт_операции!$D:$D,D1525,факт_операции!$I:$I,операции!$F$11))</f>
        <v>0</v>
      </c>
      <c r="J1525" s="48">
        <f>ROUND(IF(D1525="",0,IF(SUM(р_дни!$J:$J)=0,0,(SUMIFS(БЮДЖЕТ!$V:$V,БЮДЖЕТ!$P:$P,$D1525)*IF(G1525=ФИО!$Q$8,0,SUM(р_дни!$J:$J))+SUMIFS(факт_операции!$Q:$Q,факт_операции!$D:$D,$D1525)*1000)/SUM(р_дни!$J:$J)))/100,0)*100</f>
        <v>0</v>
      </c>
      <c r="K1525" s="48">
        <f>IF(D1525="",0,SUMIFS(факт_операции!$O:$O,факт_операции!$D:$D,D1525)-IF(SUMIFS(факт_операции!$Q:$Q,факт_операции!$D:$D,D1525)&lt;&gt;0,SUMIFS(факт_операции!$O:$O,факт_операции!$D:$D,D1525,факт_операции!$N:$N,операции!$H$11),0))</f>
        <v>0</v>
      </c>
      <c r="L1525" s="48">
        <f>IF(D1525="",0,SUMIFS(факт_операции!$T:$T,факт_операции!$D:$D,D1525))</f>
        <v>0</v>
      </c>
      <c r="M1525" s="86">
        <f t="shared" si="47"/>
        <v>0</v>
      </c>
      <c r="N1525" s="36"/>
      <c r="O1525" s="92"/>
      <c r="P1525" s="96"/>
    </row>
    <row r="1526" spans="1:16" x14ac:dyDescent="0.25">
      <c r="A1526" s="1"/>
      <c r="B1526" s="1"/>
      <c r="C1526" s="5">
        <f t="shared" si="48"/>
        <v>1516</v>
      </c>
      <c r="D1526" s="19" t="str">
        <f>IF(C1526&gt;MAX(БЮДЖЕТ!$C:$C),"",INDEX(БЮДЖЕТ!$P$11:$P$9415,C1526))</f>
        <v/>
      </c>
      <c r="E1526" s="22">
        <f>IF(D1526="",0,IF(COUNTIF(БЮДЖЕТ!$P:$P,D1526)=1,0,1))</f>
        <v>0</v>
      </c>
      <c r="F1526" s="19" t="str">
        <f>IF($D1526="","",INDEX(БЮДЖЕТ!$N:$N,SUMIFS(БЮДЖЕТ!$B:$B,БЮДЖЕТ!$P:$P,$D1526)))</f>
        <v/>
      </c>
      <c r="G1526" s="19" t="str">
        <f>IF($D1526="","",INDEX(БЮДЖЕТ!$X:$X,SUMIFS(БЮДЖЕТ!$B:$B,БЮДЖЕТ!$P:$P,$D1526)))</f>
        <v/>
      </c>
      <c r="H1526" s="36"/>
      <c r="I1526" s="30">
        <f>IF(D1526="",0,IF(G1526=ФИО!$Q$8,0,SUM(р_дни!$J:$J))+SUMIFS(факт_операции!$L:$L,факт_операции!$D:$D,D1526,факт_операции!$I:$I,операции!$F$8)-SUMIFS(факт_операции!$L:$L,факт_операции!$D:$D,D1526,факт_операции!$I:$I,операции!$F$9)+SUMIFS(факт_операции!$L:$L,факт_операции!$D:$D,D1526,факт_операции!$I:$I,операции!$F$10)-SUMIFS(факт_операции!$L:$L,факт_операции!$D:$D,D1526,факт_операции!$I:$I,операции!$F$11))</f>
        <v>0</v>
      </c>
      <c r="J1526" s="48">
        <f>ROUND(IF(D1526="",0,IF(SUM(р_дни!$J:$J)=0,0,(SUMIFS(БЮДЖЕТ!$V:$V,БЮДЖЕТ!$P:$P,$D1526)*IF(G1526=ФИО!$Q$8,0,SUM(р_дни!$J:$J))+SUMIFS(факт_операции!$Q:$Q,факт_операции!$D:$D,$D1526)*1000)/SUM(р_дни!$J:$J)))/100,0)*100</f>
        <v>0</v>
      </c>
      <c r="K1526" s="48">
        <f>IF(D1526="",0,SUMIFS(факт_операции!$O:$O,факт_операции!$D:$D,D1526)-IF(SUMIFS(факт_операции!$Q:$Q,факт_операции!$D:$D,D1526)&lt;&gt;0,SUMIFS(факт_операции!$O:$O,факт_операции!$D:$D,D1526,факт_операции!$N:$N,операции!$H$11),0))</f>
        <v>0</v>
      </c>
      <c r="L1526" s="48">
        <f>IF(D1526="",0,SUMIFS(факт_операции!$T:$T,факт_операции!$D:$D,D1526))</f>
        <v>0</v>
      </c>
      <c r="M1526" s="86">
        <f t="shared" si="47"/>
        <v>0</v>
      </c>
      <c r="N1526" s="36"/>
      <c r="O1526" s="92"/>
      <c r="P1526" s="96"/>
    </row>
    <row r="1527" spans="1:16" x14ac:dyDescent="0.25">
      <c r="A1527" s="1"/>
      <c r="B1527" s="1"/>
      <c r="C1527" s="5">
        <f t="shared" si="48"/>
        <v>1517</v>
      </c>
      <c r="D1527" s="19" t="str">
        <f>IF(C1527&gt;MAX(БЮДЖЕТ!$C:$C),"",INDEX(БЮДЖЕТ!$P$11:$P$9415,C1527))</f>
        <v/>
      </c>
      <c r="E1527" s="22">
        <f>IF(D1527="",0,IF(COUNTIF(БЮДЖЕТ!$P:$P,D1527)=1,0,1))</f>
        <v>0</v>
      </c>
      <c r="F1527" s="19" t="str">
        <f>IF($D1527="","",INDEX(БЮДЖЕТ!$N:$N,SUMIFS(БЮДЖЕТ!$B:$B,БЮДЖЕТ!$P:$P,$D1527)))</f>
        <v/>
      </c>
      <c r="G1527" s="19" t="str">
        <f>IF($D1527="","",INDEX(БЮДЖЕТ!$X:$X,SUMIFS(БЮДЖЕТ!$B:$B,БЮДЖЕТ!$P:$P,$D1527)))</f>
        <v/>
      </c>
      <c r="H1527" s="36"/>
      <c r="I1527" s="30">
        <f>IF(D1527="",0,IF(G1527=ФИО!$Q$8,0,SUM(р_дни!$J:$J))+SUMIFS(факт_операции!$L:$L,факт_операции!$D:$D,D1527,факт_операции!$I:$I,операции!$F$8)-SUMIFS(факт_операции!$L:$L,факт_операции!$D:$D,D1527,факт_операции!$I:$I,операции!$F$9)+SUMIFS(факт_операции!$L:$L,факт_операции!$D:$D,D1527,факт_операции!$I:$I,операции!$F$10)-SUMIFS(факт_операции!$L:$L,факт_операции!$D:$D,D1527,факт_операции!$I:$I,операции!$F$11))</f>
        <v>0</v>
      </c>
      <c r="J1527" s="48">
        <f>ROUND(IF(D1527="",0,IF(SUM(р_дни!$J:$J)=0,0,(SUMIFS(БЮДЖЕТ!$V:$V,БЮДЖЕТ!$P:$P,$D1527)*IF(G1527=ФИО!$Q$8,0,SUM(р_дни!$J:$J))+SUMIFS(факт_операции!$Q:$Q,факт_операции!$D:$D,$D1527)*1000)/SUM(р_дни!$J:$J)))/100,0)*100</f>
        <v>0</v>
      </c>
      <c r="K1527" s="48">
        <f>IF(D1527="",0,SUMIFS(факт_операции!$O:$O,факт_операции!$D:$D,D1527)-IF(SUMIFS(факт_операции!$Q:$Q,факт_операции!$D:$D,D1527)&lt;&gt;0,SUMIFS(факт_операции!$O:$O,факт_операции!$D:$D,D1527,факт_операции!$N:$N,операции!$H$11),0))</f>
        <v>0</v>
      </c>
      <c r="L1527" s="48">
        <f>IF(D1527="",0,SUMIFS(факт_операции!$T:$T,факт_операции!$D:$D,D1527))</f>
        <v>0</v>
      </c>
      <c r="M1527" s="86">
        <f t="shared" si="47"/>
        <v>0</v>
      </c>
      <c r="N1527" s="36"/>
      <c r="O1527" s="92"/>
      <c r="P1527" s="96"/>
    </row>
    <row r="1528" spans="1:16" x14ac:dyDescent="0.25">
      <c r="A1528" s="1"/>
      <c r="B1528" s="1"/>
      <c r="C1528" s="5">
        <f t="shared" si="48"/>
        <v>1518</v>
      </c>
      <c r="D1528" s="19" t="str">
        <f>IF(C1528&gt;MAX(БЮДЖЕТ!$C:$C),"",INDEX(БЮДЖЕТ!$P$11:$P$9415,C1528))</f>
        <v/>
      </c>
      <c r="E1528" s="22">
        <f>IF(D1528="",0,IF(COUNTIF(БЮДЖЕТ!$P:$P,D1528)=1,0,1))</f>
        <v>0</v>
      </c>
      <c r="F1528" s="19" t="str">
        <f>IF($D1528="","",INDEX(БЮДЖЕТ!$N:$N,SUMIFS(БЮДЖЕТ!$B:$B,БЮДЖЕТ!$P:$P,$D1528)))</f>
        <v/>
      </c>
      <c r="G1528" s="19" t="str">
        <f>IF($D1528="","",INDEX(БЮДЖЕТ!$X:$X,SUMIFS(БЮДЖЕТ!$B:$B,БЮДЖЕТ!$P:$P,$D1528)))</f>
        <v/>
      </c>
      <c r="H1528" s="36"/>
      <c r="I1528" s="30">
        <f>IF(D1528="",0,IF(G1528=ФИО!$Q$8,0,SUM(р_дни!$J:$J))+SUMIFS(факт_операции!$L:$L,факт_операции!$D:$D,D1528,факт_операции!$I:$I,операции!$F$8)-SUMIFS(факт_операции!$L:$L,факт_операции!$D:$D,D1528,факт_операции!$I:$I,операции!$F$9)+SUMIFS(факт_операции!$L:$L,факт_операции!$D:$D,D1528,факт_операции!$I:$I,операции!$F$10)-SUMIFS(факт_операции!$L:$L,факт_операции!$D:$D,D1528,факт_операции!$I:$I,операции!$F$11))</f>
        <v>0</v>
      </c>
      <c r="J1528" s="48">
        <f>ROUND(IF(D1528="",0,IF(SUM(р_дни!$J:$J)=0,0,(SUMIFS(БЮДЖЕТ!$V:$V,БЮДЖЕТ!$P:$P,$D1528)*IF(G1528=ФИО!$Q$8,0,SUM(р_дни!$J:$J))+SUMIFS(факт_операции!$Q:$Q,факт_операции!$D:$D,$D1528)*1000)/SUM(р_дни!$J:$J)))/100,0)*100</f>
        <v>0</v>
      </c>
      <c r="K1528" s="48">
        <f>IF(D1528="",0,SUMIFS(факт_операции!$O:$O,факт_операции!$D:$D,D1528)-IF(SUMIFS(факт_операции!$Q:$Q,факт_операции!$D:$D,D1528)&lt;&gt;0,SUMIFS(факт_операции!$O:$O,факт_операции!$D:$D,D1528,факт_операции!$N:$N,операции!$H$11),0))</f>
        <v>0</v>
      </c>
      <c r="L1528" s="48">
        <f>IF(D1528="",0,SUMIFS(факт_операции!$T:$T,факт_операции!$D:$D,D1528))</f>
        <v>0</v>
      </c>
      <c r="M1528" s="86">
        <f t="shared" si="47"/>
        <v>0</v>
      </c>
      <c r="N1528" s="36"/>
      <c r="O1528" s="92"/>
      <c r="P1528" s="96"/>
    </row>
    <row r="1529" spans="1:16" x14ac:dyDescent="0.25">
      <c r="A1529" s="1"/>
      <c r="B1529" s="1"/>
      <c r="C1529" s="5">
        <f t="shared" si="48"/>
        <v>1519</v>
      </c>
      <c r="D1529" s="19" t="str">
        <f>IF(C1529&gt;MAX(БЮДЖЕТ!$C:$C),"",INDEX(БЮДЖЕТ!$P$11:$P$9415,C1529))</f>
        <v/>
      </c>
      <c r="E1529" s="22">
        <f>IF(D1529="",0,IF(COUNTIF(БЮДЖЕТ!$P:$P,D1529)=1,0,1))</f>
        <v>0</v>
      </c>
      <c r="F1529" s="19" t="str">
        <f>IF($D1529="","",INDEX(БЮДЖЕТ!$N:$N,SUMIFS(БЮДЖЕТ!$B:$B,БЮДЖЕТ!$P:$P,$D1529)))</f>
        <v/>
      </c>
      <c r="G1529" s="19" t="str">
        <f>IF($D1529="","",INDEX(БЮДЖЕТ!$X:$X,SUMIFS(БЮДЖЕТ!$B:$B,БЮДЖЕТ!$P:$P,$D1529)))</f>
        <v/>
      </c>
      <c r="H1529" s="36"/>
      <c r="I1529" s="30">
        <f>IF(D1529="",0,IF(G1529=ФИО!$Q$8,0,SUM(р_дни!$J:$J))+SUMIFS(факт_операции!$L:$L,факт_операции!$D:$D,D1529,факт_операции!$I:$I,операции!$F$8)-SUMIFS(факт_операции!$L:$L,факт_операции!$D:$D,D1529,факт_операции!$I:$I,операции!$F$9)+SUMIFS(факт_операции!$L:$L,факт_операции!$D:$D,D1529,факт_операции!$I:$I,операции!$F$10)-SUMIFS(факт_операции!$L:$L,факт_операции!$D:$D,D1529,факт_операции!$I:$I,операции!$F$11))</f>
        <v>0</v>
      </c>
      <c r="J1529" s="48">
        <f>ROUND(IF(D1529="",0,IF(SUM(р_дни!$J:$J)=0,0,(SUMIFS(БЮДЖЕТ!$V:$V,БЮДЖЕТ!$P:$P,$D1529)*IF(G1529=ФИО!$Q$8,0,SUM(р_дни!$J:$J))+SUMIFS(факт_операции!$Q:$Q,факт_операции!$D:$D,$D1529)*1000)/SUM(р_дни!$J:$J)))/100,0)*100</f>
        <v>0</v>
      </c>
      <c r="K1529" s="48">
        <f>IF(D1529="",0,SUMIFS(факт_операции!$O:$O,факт_операции!$D:$D,D1529)-IF(SUMIFS(факт_операции!$Q:$Q,факт_операции!$D:$D,D1529)&lt;&gt;0,SUMIFS(факт_операции!$O:$O,факт_операции!$D:$D,D1529,факт_операции!$N:$N,операции!$H$11),0))</f>
        <v>0</v>
      </c>
      <c r="L1529" s="48">
        <f>IF(D1529="",0,SUMIFS(факт_операции!$T:$T,факт_операции!$D:$D,D1529))</f>
        <v>0</v>
      </c>
      <c r="M1529" s="86">
        <f t="shared" si="47"/>
        <v>0</v>
      </c>
      <c r="N1529" s="36"/>
      <c r="O1529" s="92"/>
      <c r="P1529" s="96"/>
    </row>
    <row r="1530" spans="1:16" x14ac:dyDescent="0.25">
      <c r="A1530" s="1"/>
      <c r="B1530" s="1"/>
      <c r="C1530" s="5">
        <f t="shared" si="48"/>
        <v>1520</v>
      </c>
      <c r="D1530" s="19" t="str">
        <f>IF(C1530&gt;MAX(БЮДЖЕТ!$C:$C),"",INDEX(БЮДЖЕТ!$P$11:$P$9415,C1530))</f>
        <v/>
      </c>
      <c r="E1530" s="22">
        <f>IF(D1530="",0,IF(COUNTIF(БЮДЖЕТ!$P:$P,D1530)=1,0,1))</f>
        <v>0</v>
      </c>
      <c r="F1530" s="19" t="str">
        <f>IF($D1530="","",INDEX(БЮДЖЕТ!$N:$N,SUMIFS(БЮДЖЕТ!$B:$B,БЮДЖЕТ!$P:$P,$D1530)))</f>
        <v/>
      </c>
      <c r="G1530" s="19" t="str">
        <f>IF($D1530="","",INDEX(БЮДЖЕТ!$X:$X,SUMIFS(БЮДЖЕТ!$B:$B,БЮДЖЕТ!$P:$P,$D1530)))</f>
        <v/>
      </c>
      <c r="H1530" s="36"/>
      <c r="I1530" s="30">
        <f>IF(D1530="",0,IF(G1530=ФИО!$Q$8,0,SUM(р_дни!$J:$J))+SUMIFS(факт_операции!$L:$L,факт_операции!$D:$D,D1530,факт_операции!$I:$I,операции!$F$8)-SUMIFS(факт_операции!$L:$L,факт_операции!$D:$D,D1530,факт_операции!$I:$I,операции!$F$9)+SUMIFS(факт_операции!$L:$L,факт_операции!$D:$D,D1530,факт_операции!$I:$I,операции!$F$10)-SUMIFS(факт_операции!$L:$L,факт_операции!$D:$D,D1530,факт_операции!$I:$I,операции!$F$11))</f>
        <v>0</v>
      </c>
      <c r="J1530" s="48">
        <f>ROUND(IF(D1530="",0,IF(SUM(р_дни!$J:$J)=0,0,(SUMIFS(БЮДЖЕТ!$V:$V,БЮДЖЕТ!$P:$P,$D1530)*IF(G1530=ФИО!$Q$8,0,SUM(р_дни!$J:$J))+SUMIFS(факт_операции!$Q:$Q,факт_операции!$D:$D,$D1530)*1000)/SUM(р_дни!$J:$J)))/100,0)*100</f>
        <v>0</v>
      </c>
      <c r="K1530" s="48">
        <f>IF(D1530="",0,SUMIFS(факт_операции!$O:$O,факт_операции!$D:$D,D1530)-IF(SUMIFS(факт_операции!$Q:$Q,факт_операции!$D:$D,D1530)&lt;&gt;0,SUMIFS(факт_операции!$O:$O,факт_операции!$D:$D,D1530,факт_операции!$N:$N,операции!$H$11),0))</f>
        <v>0</v>
      </c>
      <c r="L1530" s="48">
        <f>IF(D1530="",0,SUMIFS(факт_операции!$T:$T,факт_операции!$D:$D,D1530))</f>
        <v>0</v>
      </c>
      <c r="M1530" s="86">
        <f t="shared" si="47"/>
        <v>0</v>
      </c>
      <c r="N1530" s="36"/>
      <c r="O1530" s="92"/>
      <c r="P1530" s="96"/>
    </row>
    <row r="1531" spans="1:16" x14ac:dyDescent="0.25">
      <c r="A1531" s="1"/>
      <c r="B1531" s="1"/>
      <c r="C1531" s="5">
        <f t="shared" si="48"/>
        <v>1521</v>
      </c>
      <c r="D1531" s="19" t="str">
        <f>IF(C1531&gt;MAX(БЮДЖЕТ!$C:$C),"",INDEX(БЮДЖЕТ!$P$11:$P$9415,C1531))</f>
        <v/>
      </c>
      <c r="E1531" s="22">
        <f>IF(D1531="",0,IF(COUNTIF(БЮДЖЕТ!$P:$P,D1531)=1,0,1))</f>
        <v>0</v>
      </c>
      <c r="F1531" s="19" t="str">
        <f>IF($D1531="","",INDEX(БЮДЖЕТ!$N:$N,SUMIFS(БЮДЖЕТ!$B:$B,БЮДЖЕТ!$P:$P,$D1531)))</f>
        <v/>
      </c>
      <c r="G1531" s="19" t="str">
        <f>IF($D1531="","",INDEX(БЮДЖЕТ!$X:$X,SUMIFS(БЮДЖЕТ!$B:$B,БЮДЖЕТ!$P:$P,$D1531)))</f>
        <v/>
      </c>
      <c r="H1531" s="36"/>
      <c r="I1531" s="30">
        <f>IF(D1531="",0,IF(G1531=ФИО!$Q$8,0,SUM(р_дни!$J:$J))+SUMIFS(факт_операции!$L:$L,факт_операции!$D:$D,D1531,факт_операции!$I:$I,операции!$F$8)-SUMIFS(факт_операции!$L:$L,факт_операции!$D:$D,D1531,факт_операции!$I:$I,операции!$F$9)+SUMIFS(факт_операции!$L:$L,факт_операции!$D:$D,D1531,факт_операции!$I:$I,операции!$F$10)-SUMIFS(факт_операции!$L:$L,факт_операции!$D:$D,D1531,факт_операции!$I:$I,операции!$F$11))</f>
        <v>0</v>
      </c>
      <c r="J1531" s="48">
        <f>ROUND(IF(D1531="",0,IF(SUM(р_дни!$J:$J)=0,0,(SUMIFS(БЮДЖЕТ!$V:$V,БЮДЖЕТ!$P:$P,$D1531)*IF(G1531=ФИО!$Q$8,0,SUM(р_дни!$J:$J))+SUMIFS(факт_операции!$Q:$Q,факт_операции!$D:$D,$D1531)*1000)/SUM(р_дни!$J:$J)))/100,0)*100</f>
        <v>0</v>
      </c>
      <c r="K1531" s="48">
        <f>IF(D1531="",0,SUMIFS(факт_операции!$O:$O,факт_операции!$D:$D,D1531)-IF(SUMIFS(факт_операции!$Q:$Q,факт_операции!$D:$D,D1531)&lt;&gt;0,SUMIFS(факт_операции!$O:$O,факт_операции!$D:$D,D1531,факт_операции!$N:$N,операции!$H$11),0))</f>
        <v>0</v>
      </c>
      <c r="L1531" s="48">
        <f>IF(D1531="",0,SUMIFS(факт_операции!$T:$T,факт_операции!$D:$D,D1531))</f>
        <v>0</v>
      </c>
      <c r="M1531" s="86">
        <f t="shared" si="47"/>
        <v>0</v>
      </c>
      <c r="N1531" s="36"/>
      <c r="O1531" s="92"/>
      <c r="P1531" s="96"/>
    </row>
    <row r="1532" spans="1:16" x14ac:dyDescent="0.25">
      <c r="A1532" s="1"/>
      <c r="B1532" s="1"/>
      <c r="C1532" s="5">
        <f t="shared" si="48"/>
        <v>1522</v>
      </c>
      <c r="D1532" s="19" t="str">
        <f>IF(C1532&gt;MAX(БЮДЖЕТ!$C:$C),"",INDEX(БЮДЖЕТ!$P$11:$P$9415,C1532))</f>
        <v/>
      </c>
      <c r="E1532" s="22">
        <f>IF(D1532="",0,IF(COUNTIF(БЮДЖЕТ!$P:$P,D1532)=1,0,1))</f>
        <v>0</v>
      </c>
      <c r="F1532" s="19" t="str">
        <f>IF($D1532="","",INDEX(БЮДЖЕТ!$N:$N,SUMIFS(БЮДЖЕТ!$B:$B,БЮДЖЕТ!$P:$P,$D1532)))</f>
        <v/>
      </c>
      <c r="G1532" s="19" t="str">
        <f>IF($D1532="","",INDEX(БЮДЖЕТ!$X:$X,SUMIFS(БЮДЖЕТ!$B:$B,БЮДЖЕТ!$P:$P,$D1532)))</f>
        <v/>
      </c>
      <c r="H1532" s="36"/>
      <c r="I1532" s="30">
        <f>IF(D1532="",0,IF(G1532=ФИО!$Q$8,0,SUM(р_дни!$J:$J))+SUMIFS(факт_операции!$L:$L,факт_операции!$D:$D,D1532,факт_операции!$I:$I,операции!$F$8)-SUMIFS(факт_операции!$L:$L,факт_операции!$D:$D,D1532,факт_операции!$I:$I,операции!$F$9)+SUMIFS(факт_операции!$L:$L,факт_операции!$D:$D,D1532,факт_операции!$I:$I,операции!$F$10)-SUMIFS(факт_операции!$L:$L,факт_операции!$D:$D,D1532,факт_операции!$I:$I,операции!$F$11))</f>
        <v>0</v>
      </c>
      <c r="J1532" s="48">
        <f>ROUND(IF(D1532="",0,IF(SUM(р_дни!$J:$J)=0,0,(SUMIFS(БЮДЖЕТ!$V:$V,БЮДЖЕТ!$P:$P,$D1532)*IF(G1532=ФИО!$Q$8,0,SUM(р_дни!$J:$J))+SUMIFS(факт_операции!$Q:$Q,факт_операции!$D:$D,$D1532)*1000)/SUM(р_дни!$J:$J)))/100,0)*100</f>
        <v>0</v>
      </c>
      <c r="K1532" s="48">
        <f>IF(D1532="",0,SUMIFS(факт_операции!$O:$O,факт_операции!$D:$D,D1532)-IF(SUMIFS(факт_операции!$Q:$Q,факт_операции!$D:$D,D1532)&lt;&gt;0,SUMIFS(факт_операции!$O:$O,факт_операции!$D:$D,D1532,факт_операции!$N:$N,операции!$H$11),0))</f>
        <v>0</v>
      </c>
      <c r="L1532" s="48">
        <f>IF(D1532="",0,SUMIFS(факт_операции!$T:$T,факт_операции!$D:$D,D1532))</f>
        <v>0</v>
      </c>
      <c r="M1532" s="86">
        <f t="shared" si="47"/>
        <v>0</v>
      </c>
      <c r="N1532" s="36"/>
      <c r="O1532" s="92"/>
      <c r="P1532" s="96"/>
    </row>
    <row r="1533" spans="1:16" x14ac:dyDescent="0.25">
      <c r="A1533" s="1"/>
      <c r="B1533" s="1"/>
      <c r="C1533" s="5">
        <f t="shared" si="48"/>
        <v>1523</v>
      </c>
      <c r="D1533" s="19" t="str">
        <f>IF(C1533&gt;MAX(БЮДЖЕТ!$C:$C),"",INDEX(БЮДЖЕТ!$P$11:$P$9415,C1533))</f>
        <v/>
      </c>
      <c r="E1533" s="22">
        <f>IF(D1533="",0,IF(COUNTIF(БЮДЖЕТ!$P:$P,D1533)=1,0,1))</f>
        <v>0</v>
      </c>
      <c r="F1533" s="19" t="str">
        <f>IF($D1533="","",INDEX(БЮДЖЕТ!$N:$N,SUMIFS(БЮДЖЕТ!$B:$B,БЮДЖЕТ!$P:$P,$D1533)))</f>
        <v/>
      </c>
      <c r="G1533" s="19" t="str">
        <f>IF($D1533="","",INDEX(БЮДЖЕТ!$X:$X,SUMIFS(БЮДЖЕТ!$B:$B,БЮДЖЕТ!$P:$P,$D1533)))</f>
        <v/>
      </c>
      <c r="H1533" s="36"/>
      <c r="I1533" s="30">
        <f>IF(D1533="",0,IF(G1533=ФИО!$Q$8,0,SUM(р_дни!$J:$J))+SUMIFS(факт_операции!$L:$L,факт_операции!$D:$D,D1533,факт_операции!$I:$I,операции!$F$8)-SUMIFS(факт_операции!$L:$L,факт_операции!$D:$D,D1533,факт_операции!$I:$I,операции!$F$9)+SUMIFS(факт_операции!$L:$L,факт_операции!$D:$D,D1533,факт_операции!$I:$I,операции!$F$10)-SUMIFS(факт_операции!$L:$L,факт_операции!$D:$D,D1533,факт_операции!$I:$I,операции!$F$11))</f>
        <v>0</v>
      </c>
      <c r="J1533" s="48">
        <f>ROUND(IF(D1533="",0,IF(SUM(р_дни!$J:$J)=0,0,(SUMIFS(БЮДЖЕТ!$V:$V,БЮДЖЕТ!$P:$P,$D1533)*IF(G1533=ФИО!$Q$8,0,SUM(р_дни!$J:$J))+SUMIFS(факт_операции!$Q:$Q,факт_операции!$D:$D,$D1533)*1000)/SUM(р_дни!$J:$J)))/100,0)*100</f>
        <v>0</v>
      </c>
      <c r="K1533" s="48">
        <f>IF(D1533="",0,SUMIFS(факт_операции!$O:$O,факт_операции!$D:$D,D1533)-IF(SUMIFS(факт_операции!$Q:$Q,факт_операции!$D:$D,D1533)&lt;&gt;0,SUMIFS(факт_операции!$O:$O,факт_операции!$D:$D,D1533,факт_операции!$N:$N,операции!$H$11),0))</f>
        <v>0</v>
      </c>
      <c r="L1533" s="48">
        <f>IF(D1533="",0,SUMIFS(факт_операции!$T:$T,факт_операции!$D:$D,D1533))</f>
        <v>0</v>
      </c>
      <c r="M1533" s="86">
        <f t="shared" si="47"/>
        <v>0</v>
      </c>
      <c r="N1533" s="36"/>
      <c r="O1533" s="92"/>
      <c r="P1533" s="96"/>
    </row>
    <row r="1534" spans="1:16" x14ac:dyDescent="0.25">
      <c r="A1534" s="1"/>
      <c r="B1534" s="1"/>
      <c r="C1534" s="5">
        <f t="shared" si="48"/>
        <v>1524</v>
      </c>
      <c r="D1534" s="19" t="str">
        <f>IF(C1534&gt;MAX(БЮДЖЕТ!$C:$C),"",INDEX(БЮДЖЕТ!$P$11:$P$9415,C1534))</f>
        <v/>
      </c>
      <c r="E1534" s="22">
        <f>IF(D1534="",0,IF(COUNTIF(БЮДЖЕТ!$P:$P,D1534)=1,0,1))</f>
        <v>0</v>
      </c>
      <c r="F1534" s="19" t="str">
        <f>IF($D1534="","",INDEX(БЮДЖЕТ!$N:$N,SUMIFS(БЮДЖЕТ!$B:$B,БЮДЖЕТ!$P:$P,$D1534)))</f>
        <v/>
      </c>
      <c r="G1534" s="19" t="str">
        <f>IF($D1534="","",INDEX(БЮДЖЕТ!$X:$X,SUMIFS(БЮДЖЕТ!$B:$B,БЮДЖЕТ!$P:$P,$D1534)))</f>
        <v/>
      </c>
      <c r="H1534" s="36"/>
      <c r="I1534" s="30">
        <f>IF(D1534="",0,IF(G1534=ФИО!$Q$8,0,SUM(р_дни!$J:$J))+SUMIFS(факт_операции!$L:$L,факт_операции!$D:$D,D1534,факт_операции!$I:$I,операции!$F$8)-SUMIFS(факт_операции!$L:$L,факт_операции!$D:$D,D1534,факт_операции!$I:$I,операции!$F$9)+SUMIFS(факт_операции!$L:$L,факт_операции!$D:$D,D1534,факт_операции!$I:$I,операции!$F$10)-SUMIFS(факт_операции!$L:$L,факт_операции!$D:$D,D1534,факт_операции!$I:$I,операции!$F$11))</f>
        <v>0</v>
      </c>
      <c r="J1534" s="48">
        <f>ROUND(IF(D1534="",0,IF(SUM(р_дни!$J:$J)=0,0,(SUMIFS(БЮДЖЕТ!$V:$V,БЮДЖЕТ!$P:$P,$D1534)*IF(G1534=ФИО!$Q$8,0,SUM(р_дни!$J:$J))+SUMIFS(факт_операции!$Q:$Q,факт_операции!$D:$D,$D1534)*1000)/SUM(р_дни!$J:$J)))/100,0)*100</f>
        <v>0</v>
      </c>
      <c r="K1534" s="48">
        <f>IF(D1534="",0,SUMIFS(факт_операции!$O:$O,факт_операции!$D:$D,D1534)-IF(SUMIFS(факт_операции!$Q:$Q,факт_операции!$D:$D,D1534)&lt;&gt;0,SUMIFS(факт_операции!$O:$O,факт_операции!$D:$D,D1534,факт_операции!$N:$N,операции!$H$11),0))</f>
        <v>0</v>
      </c>
      <c r="L1534" s="48">
        <f>IF(D1534="",0,SUMIFS(факт_операции!$T:$T,факт_операции!$D:$D,D1534))</f>
        <v>0</v>
      </c>
      <c r="M1534" s="86">
        <f t="shared" si="47"/>
        <v>0</v>
      </c>
      <c r="N1534" s="36"/>
      <c r="O1534" s="92"/>
      <c r="P1534" s="96"/>
    </row>
    <row r="1535" spans="1:16" x14ac:dyDescent="0.25">
      <c r="A1535" s="1"/>
      <c r="B1535" s="1"/>
      <c r="C1535" s="5">
        <f t="shared" si="48"/>
        <v>1525</v>
      </c>
      <c r="D1535" s="19" t="str">
        <f>IF(C1535&gt;MAX(БЮДЖЕТ!$C:$C),"",INDEX(БЮДЖЕТ!$P$11:$P$9415,C1535))</f>
        <v/>
      </c>
      <c r="E1535" s="22">
        <f>IF(D1535="",0,IF(COUNTIF(БЮДЖЕТ!$P:$P,D1535)=1,0,1))</f>
        <v>0</v>
      </c>
      <c r="F1535" s="19" t="str">
        <f>IF($D1535="","",INDEX(БЮДЖЕТ!$N:$N,SUMIFS(БЮДЖЕТ!$B:$B,БЮДЖЕТ!$P:$P,$D1535)))</f>
        <v/>
      </c>
      <c r="G1535" s="19" t="str">
        <f>IF($D1535="","",INDEX(БЮДЖЕТ!$X:$X,SUMIFS(БЮДЖЕТ!$B:$B,БЮДЖЕТ!$P:$P,$D1535)))</f>
        <v/>
      </c>
      <c r="H1535" s="36"/>
      <c r="I1535" s="30">
        <f>IF(D1535="",0,IF(G1535=ФИО!$Q$8,0,SUM(р_дни!$J:$J))+SUMIFS(факт_операции!$L:$L,факт_операции!$D:$D,D1535,факт_операции!$I:$I,операции!$F$8)-SUMIFS(факт_операции!$L:$L,факт_операции!$D:$D,D1535,факт_операции!$I:$I,операции!$F$9)+SUMIFS(факт_операции!$L:$L,факт_операции!$D:$D,D1535,факт_операции!$I:$I,операции!$F$10)-SUMIFS(факт_операции!$L:$L,факт_операции!$D:$D,D1535,факт_операции!$I:$I,операции!$F$11))</f>
        <v>0</v>
      </c>
      <c r="J1535" s="48">
        <f>ROUND(IF(D1535="",0,IF(SUM(р_дни!$J:$J)=0,0,(SUMIFS(БЮДЖЕТ!$V:$V,БЮДЖЕТ!$P:$P,$D1535)*IF(G1535=ФИО!$Q$8,0,SUM(р_дни!$J:$J))+SUMIFS(факт_операции!$Q:$Q,факт_операции!$D:$D,$D1535)*1000)/SUM(р_дни!$J:$J)))/100,0)*100</f>
        <v>0</v>
      </c>
      <c r="K1535" s="48">
        <f>IF(D1535="",0,SUMIFS(факт_операции!$O:$O,факт_операции!$D:$D,D1535)-IF(SUMIFS(факт_операции!$Q:$Q,факт_операции!$D:$D,D1535)&lt;&gt;0,SUMIFS(факт_операции!$O:$O,факт_операции!$D:$D,D1535,факт_операции!$N:$N,операции!$H$11),0))</f>
        <v>0</v>
      </c>
      <c r="L1535" s="48">
        <f>IF(D1535="",0,SUMIFS(факт_операции!$T:$T,факт_операции!$D:$D,D1535))</f>
        <v>0</v>
      </c>
      <c r="M1535" s="86">
        <f t="shared" si="47"/>
        <v>0</v>
      </c>
      <c r="N1535" s="36"/>
      <c r="O1535" s="92"/>
      <c r="P1535" s="96"/>
    </row>
    <row r="1536" spans="1:16" x14ac:dyDescent="0.25">
      <c r="A1536" s="1"/>
      <c r="B1536" s="1"/>
      <c r="C1536" s="5">
        <f t="shared" si="48"/>
        <v>1526</v>
      </c>
      <c r="D1536" s="19" t="str">
        <f>IF(C1536&gt;MAX(БЮДЖЕТ!$C:$C),"",INDEX(БЮДЖЕТ!$P$11:$P$9415,C1536))</f>
        <v/>
      </c>
      <c r="E1536" s="22">
        <f>IF(D1536="",0,IF(COUNTIF(БЮДЖЕТ!$P:$P,D1536)=1,0,1))</f>
        <v>0</v>
      </c>
      <c r="F1536" s="19" t="str">
        <f>IF($D1536="","",INDEX(БЮДЖЕТ!$N:$N,SUMIFS(БЮДЖЕТ!$B:$B,БЮДЖЕТ!$P:$P,$D1536)))</f>
        <v/>
      </c>
      <c r="G1536" s="19" t="str">
        <f>IF($D1536="","",INDEX(БЮДЖЕТ!$X:$X,SUMIFS(БЮДЖЕТ!$B:$B,БЮДЖЕТ!$P:$P,$D1536)))</f>
        <v/>
      </c>
      <c r="H1536" s="36"/>
      <c r="I1536" s="30">
        <f>IF(D1536="",0,IF(G1536=ФИО!$Q$8,0,SUM(р_дни!$J:$J))+SUMIFS(факт_операции!$L:$L,факт_операции!$D:$D,D1536,факт_операции!$I:$I,операции!$F$8)-SUMIFS(факт_операции!$L:$L,факт_операции!$D:$D,D1536,факт_операции!$I:$I,операции!$F$9)+SUMIFS(факт_операции!$L:$L,факт_операции!$D:$D,D1536,факт_операции!$I:$I,операции!$F$10)-SUMIFS(факт_операции!$L:$L,факт_операции!$D:$D,D1536,факт_операции!$I:$I,операции!$F$11))</f>
        <v>0</v>
      </c>
      <c r="J1536" s="48">
        <f>ROUND(IF(D1536="",0,IF(SUM(р_дни!$J:$J)=0,0,(SUMIFS(БЮДЖЕТ!$V:$V,БЮДЖЕТ!$P:$P,$D1536)*IF(G1536=ФИО!$Q$8,0,SUM(р_дни!$J:$J))+SUMIFS(факт_операции!$Q:$Q,факт_операции!$D:$D,$D1536)*1000)/SUM(р_дни!$J:$J)))/100,0)*100</f>
        <v>0</v>
      </c>
      <c r="K1536" s="48">
        <f>IF(D1536="",0,SUMIFS(факт_операции!$O:$O,факт_операции!$D:$D,D1536)-IF(SUMIFS(факт_операции!$Q:$Q,факт_операции!$D:$D,D1536)&lt;&gt;0,SUMIFS(факт_операции!$O:$O,факт_операции!$D:$D,D1536,факт_операции!$N:$N,операции!$H$11),0))</f>
        <v>0</v>
      </c>
      <c r="L1536" s="48">
        <f>IF(D1536="",0,SUMIFS(факт_операции!$T:$T,факт_операции!$D:$D,D1536))</f>
        <v>0</v>
      </c>
      <c r="M1536" s="86">
        <f t="shared" si="47"/>
        <v>0</v>
      </c>
      <c r="N1536" s="36"/>
      <c r="O1536" s="92"/>
      <c r="P1536" s="96"/>
    </row>
    <row r="1537" spans="1:16" x14ac:dyDescent="0.25">
      <c r="A1537" s="1"/>
      <c r="B1537" s="1"/>
      <c r="C1537" s="5">
        <f t="shared" si="48"/>
        <v>1527</v>
      </c>
      <c r="D1537" s="19" t="str">
        <f>IF(C1537&gt;MAX(БЮДЖЕТ!$C:$C),"",INDEX(БЮДЖЕТ!$P$11:$P$9415,C1537))</f>
        <v/>
      </c>
      <c r="E1537" s="22">
        <f>IF(D1537="",0,IF(COUNTIF(БЮДЖЕТ!$P:$P,D1537)=1,0,1))</f>
        <v>0</v>
      </c>
      <c r="F1537" s="19" t="str">
        <f>IF($D1537="","",INDEX(БЮДЖЕТ!$N:$N,SUMIFS(БЮДЖЕТ!$B:$B,БЮДЖЕТ!$P:$P,$D1537)))</f>
        <v/>
      </c>
      <c r="G1537" s="19" t="str">
        <f>IF($D1537="","",INDEX(БЮДЖЕТ!$X:$X,SUMIFS(БЮДЖЕТ!$B:$B,БЮДЖЕТ!$P:$P,$D1537)))</f>
        <v/>
      </c>
      <c r="H1537" s="36"/>
      <c r="I1537" s="30">
        <f>IF(D1537="",0,IF(G1537=ФИО!$Q$8,0,SUM(р_дни!$J:$J))+SUMIFS(факт_операции!$L:$L,факт_операции!$D:$D,D1537,факт_операции!$I:$I,операции!$F$8)-SUMIFS(факт_операции!$L:$L,факт_операции!$D:$D,D1537,факт_операции!$I:$I,операции!$F$9)+SUMIFS(факт_операции!$L:$L,факт_операции!$D:$D,D1537,факт_операции!$I:$I,операции!$F$10)-SUMIFS(факт_операции!$L:$L,факт_операции!$D:$D,D1537,факт_операции!$I:$I,операции!$F$11))</f>
        <v>0</v>
      </c>
      <c r="J1537" s="48">
        <f>ROUND(IF(D1537="",0,IF(SUM(р_дни!$J:$J)=0,0,(SUMIFS(БЮДЖЕТ!$V:$V,БЮДЖЕТ!$P:$P,$D1537)*IF(G1537=ФИО!$Q$8,0,SUM(р_дни!$J:$J))+SUMIFS(факт_операции!$Q:$Q,факт_операции!$D:$D,$D1537)*1000)/SUM(р_дни!$J:$J)))/100,0)*100</f>
        <v>0</v>
      </c>
      <c r="K1537" s="48">
        <f>IF(D1537="",0,SUMIFS(факт_операции!$O:$O,факт_операции!$D:$D,D1537)-IF(SUMIFS(факт_операции!$Q:$Q,факт_операции!$D:$D,D1537)&lt;&gt;0,SUMIFS(факт_операции!$O:$O,факт_операции!$D:$D,D1537,факт_операции!$N:$N,операции!$H$11),0))</f>
        <v>0</v>
      </c>
      <c r="L1537" s="48">
        <f>IF(D1537="",0,SUMIFS(факт_операции!$T:$T,факт_операции!$D:$D,D1537))</f>
        <v>0</v>
      </c>
      <c r="M1537" s="86">
        <f t="shared" si="47"/>
        <v>0</v>
      </c>
      <c r="N1537" s="36"/>
      <c r="O1537" s="92"/>
      <c r="P1537" s="96"/>
    </row>
    <row r="1538" spans="1:16" x14ac:dyDescent="0.25">
      <c r="A1538" s="1"/>
      <c r="B1538" s="1"/>
      <c r="C1538" s="5">
        <f t="shared" si="48"/>
        <v>1528</v>
      </c>
      <c r="D1538" s="19" t="str">
        <f>IF(C1538&gt;MAX(БЮДЖЕТ!$C:$C),"",INDEX(БЮДЖЕТ!$P$11:$P$9415,C1538))</f>
        <v/>
      </c>
      <c r="E1538" s="22">
        <f>IF(D1538="",0,IF(COUNTIF(БЮДЖЕТ!$P:$P,D1538)=1,0,1))</f>
        <v>0</v>
      </c>
      <c r="F1538" s="19" t="str">
        <f>IF($D1538="","",INDEX(БЮДЖЕТ!$N:$N,SUMIFS(БЮДЖЕТ!$B:$B,БЮДЖЕТ!$P:$P,$D1538)))</f>
        <v/>
      </c>
      <c r="G1538" s="19" t="str">
        <f>IF($D1538="","",INDEX(БЮДЖЕТ!$X:$X,SUMIFS(БЮДЖЕТ!$B:$B,БЮДЖЕТ!$P:$P,$D1538)))</f>
        <v/>
      </c>
      <c r="H1538" s="36"/>
      <c r="I1538" s="30">
        <f>IF(D1538="",0,IF(G1538=ФИО!$Q$8,0,SUM(р_дни!$J:$J))+SUMIFS(факт_операции!$L:$L,факт_операции!$D:$D,D1538,факт_операции!$I:$I,операции!$F$8)-SUMIFS(факт_операции!$L:$L,факт_операции!$D:$D,D1538,факт_операции!$I:$I,операции!$F$9)+SUMIFS(факт_операции!$L:$L,факт_операции!$D:$D,D1538,факт_операции!$I:$I,операции!$F$10)-SUMIFS(факт_операции!$L:$L,факт_операции!$D:$D,D1538,факт_операции!$I:$I,операции!$F$11))</f>
        <v>0</v>
      </c>
      <c r="J1538" s="48">
        <f>ROUND(IF(D1538="",0,IF(SUM(р_дни!$J:$J)=0,0,(SUMIFS(БЮДЖЕТ!$V:$V,БЮДЖЕТ!$P:$P,$D1538)*IF(G1538=ФИО!$Q$8,0,SUM(р_дни!$J:$J))+SUMIFS(факт_операции!$Q:$Q,факт_операции!$D:$D,$D1538)*1000)/SUM(р_дни!$J:$J)))/100,0)*100</f>
        <v>0</v>
      </c>
      <c r="K1538" s="48">
        <f>IF(D1538="",0,SUMIFS(факт_операции!$O:$O,факт_операции!$D:$D,D1538)-IF(SUMIFS(факт_операции!$Q:$Q,факт_операции!$D:$D,D1538)&lt;&gt;0,SUMIFS(факт_операции!$O:$O,факт_операции!$D:$D,D1538,факт_операции!$N:$N,операции!$H$11),0))</f>
        <v>0</v>
      </c>
      <c r="L1538" s="48">
        <f>IF(D1538="",0,SUMIFS(факт_операции!$T:$T,факт_операции!$D:$D,D1538))</f>
        <v>0</v>
      </c>
      <c r="M1538" s="86">
        <f t="shared" si="47"/>
        <v>0</v>
      </c>
      <c r="N1538" s="36"/>
      <c r="O1538" s="92"/>
      <c r="P1538" s="96"/>
    </row>
    <row r="1539" spans="1:16" x14ac:dyDescent="0.25">
      <c r="A1539" s="1"/>
      <c r="B1539" s="1"/>
      <c r="C1539" s="5">
        <f t="shared" si="48"/>
        <v>1529</v>
      </c>
      <c r="D1539" s="19" t="str">
        <f>IF(C1539&gt;MAX(БЮДЖЕТ!$C:$C),"",INDEX(БЮДЖЕТ!$P$11:$P$9415,C1539))</f>
        <v/>
      </c>
      <c r="E1539" s="22">
        <f>IF(D1539="",0,IF(COUNTIF(БЮДЖЕТ!$P:$P,D1539)=1,0,1))</f>
        <v>0</v>
      </c>
      <c r="F1539" s="19" t="str">
        <f>IF($D1539="","",INDEX(БЮДЖЕТ!$N:$N,SUMIFS(БЮДЖЕТ!$B:$B,БЮДЖЕТ!$P:$P,$D1539)))</f>
        <v/>
      </c>
      <c r="G1539" s="19" t="str">
        <f>IF($D1539="","",INDEX(БЮДЖЕТ!$X:$X,SUMIFS(БЮДЖЕТ!$B:$B,БЮДЖЕТ!$P:$P,$D1539)))</f>
        <v/>
      </c>
      <c r="H1539" s="36"/>
      <c r="I1539" s="30">
        <f>IF(D1539="",0,IF(G1539=ФИО!$Q$8,0,SUM(р_дни!$J:$J))+SUMIFS(факт_операции!$L:$L,факт_операции!$D:$D,D1539,факт_операции!$I:$I,операции!$F$8)-SUMIFS(факт_операции!$L:$L,факт_операции!$D:$D,D1539,факт_операции!$I:$I,операции!$F$9)+SUMIFS(факт_операции!$L:$L,факт_операции!$D:$D,D1539,факт_операции!$I:$I,операции!$F$10)-SUMIFS(факт_операции!$L:$L,факт_операции!$D:$D,D1539,факт_операции!$I:$I,операции!$F$11))</f>
        <v>0</v>
      </c>
      <c r="J1539" s="48">
        <f>ROUND(IF(D1539="",0,IF(SUM(р_дни!$J:$J)=0,0,(SUMIFS(БЮДЖЕТ!$V:$V,БЮДЖЕТ!$P:$P,$D1539)*IF(G1539=ФИО!$Q$8,0,SUM(р_дни!$J:$J))+SUMIFS(факт_операции!$Q:$Q,факт_операции!$D:$D,$D1539)*1000)/SUM(р_дни!$J:$J)))/100,0)*100</f>
        <v>0</v>
      </c>
      <c r="K1539" s="48">
        <f>IF(D1539="",0,SUMIFS(факт_операции!$O:$O,факт_операции!$D:$D,D1539)-IF(SUMIFS(факт_операции!$Q:$Q,факт_операции!$D:$D,D1539)&lt;&gt;0,SUMIFS(факт_операции!$O:$O,факт_операции!$D:$D,D1539,факт_операции!$N:$N,операции!$H$11),0))</f>
        <v>0</v>
      </c>
      <c r="L1539" s="48">
        <f>IF(D1539="",0,SUMIFS(факт_операции!$T:$T,факт_операции!$D:$D,D1539))</f>
        <v>0</v>
      </c>
      <c r="M1539" s="86">
        <f t="shared" si="47"/>
        <v>0</v>
      </c>
      <c r="N1539" s="36"/>
      <c r="O1539" s="92"/>
      <c r="P1539" s="96"/>
    </row>
    <row r="1540" spans="1:16" x14ac:dyDescent="0.25">
      <c r="A1540" s="1"/>
      <c r="B1540" s="1"/>
      <c r="C1540" s="5">
        <f t="shared" si="48"/>
        <v>1530</v>
      </c>
      <c r="D1540" s="19" t="str">
        <f>IF(C1540&gt;MAX(БЮДЖЕТ!$C:$C),"",INDEX(БЮДЖЕТ!$P$11:$P$9415,C1540))</f>
        <v/>
      </c>
      <c r="E1540" s="22">
        <f>IF(D1540="",0,IF(COUNTIF(БЮДЖЕТ!$P:$P,D1540)=1,0,1))</f>
        <v>0</v>
      </c>
      <c r="F1540" s="19" t="str">
        <f>IF($D1540="","",INDEX(БЮДЖЕТ!$N:$N,SUMIFS(БЮДЖЕТ!$B:$B,БЮДЖЕТ!$P:$P,$D1540)))</f>
        <v/>
      </c>
      <c r="G1540" s="19" t="str">
        <f>IF($D1540="","",INDEX(БЮДЖЕТ!$X:$X,SUMIFS(БЮДЖЕТ!$B:$B,БЮДЖЕТ!$P:$P,$D1540)))</f>
        <v/>
      </c>
      <c r="H1540" s="36"/>
      <c r="I1540" s="30">
        <f>IF(D1540="",0,IF(G1540=ФИО!$Q$8,0,SUM(р_дни!$J:$J))+SUMIFS(факт_операции!$L:$L,факт_операции!$D:$D,D1540,факт_операции!$I:$I,операции!$F$8)-SUMIFS(факт_операции!$L:$L,факт_операции!$D:$D,D1540,факт_операции!$I:$I,операции!$F$9)+SUMIFS(факт_операции!$L:$L,факт_операции!$D:$D,D1540,факт_операции!$I:$I,операции!$F$10)-SUMIFS(факт_операции!$L:$L,факт_операции!$D:$D,D1540,факт_операции!$I:$I,операции!$F$11))</f>
        <v>0</v>
      </c>
      <c r="J1540" s="48">
        <f>ROUND(IF(D1540="",0,IF(SUM(р_дни!$J:$J)=0,0,(SUMIFS(БЮДЖЕТ!$V:$V,БЮДЖЕТ!$P:$P,$D1540)*IF(G1540=ФИО!$Q$8,0,SUM(р_дни!$J:$J))+SUMIFS(факт_операции!$Q:$Q,факт_операции!$D:$D,$D1540)*1000)/SUM(р_дни!$J:$J)))/100,0)*100</f>
        <v>0</v>
      </c>
      <c r="K1540" s="48">
        <f>IF(D1540="",0,SUMIFS(факт_операции!$O:$O,факт_операции!$D:$D,D1540)-IF(SUMIFS(факт_операции!$Q:$Q,факт_операции!$D:$D,D1540)&lt;&gt;0,SUMIFS(факт_операции!$O:$O,факт_операции!$D:$D,D1540,факт_операции!$N:$N,операции!$H$11),0))</f>
        <v>0</v>
      </c>
      <c r="L1540" s="48">
        <f>IF(D1540="",0,SUMIFS(факт_операции!$T:$T,факт_операции!$D:$D,D1540))</f>
        <v>0</v>
      </c>
      <c r="M1540" s="86">
        <f t="shared" si="47"/>
        <v>0</v>
      </c>
      <c r="N1540" s="36"/>
      <c r="O1540" s="92"/>
      <c r="P1540" s="96"/>
    </row>
    <row r="1541" spans="1:16" x14ac:dyDescent="0.25">
      <c r="A1541" s="1"/>
      <c r="B1541" s="1"/>
      <c r="C1541" s="5">
        <f t="shared" si="48"/>
        <v>1531</v>
      </c>
      <c r="D1541" s="19" t="str">
        <f>IF(C1541&gt;MAX(БЮДЖЕТ!$C:$C),"",INDEX(БЮДЖЕТ!$P$11:$P$9415,C1541))</f>
        <v/>
      </c>
      <c r="E1541" s="22">
        <f>IF(D1541="",0,IF(COUNTIF(БЮДЖЕТ!$P:$P,D1541)=1,0,1))</f>
        <v>0</v>
      </c>
      <c r="F1541" s="19" t="str">
        <f>IF($D1541="","",INDEX(БЮДЖЕТ!$N:$N,SUMIFS(БЮДЖЕТ!$B:$B,БЮДЖЕТ!$P:$P,$D1541)))</f>
        <v/>
      </c>
      <c r="G1541" s="19" t="str">
        <f>IF($D1541="","",INDEX(БЮДЖЕТ!$X:$X,SUMIFS(БЮДЖЕТ!$B:$B,БЮДЖЕТ!$P:$P,$D1541)))</f>
        <v/>
      </c>
      <c r="H1541" s="36"/>
      <c r="I1541" s="30">
        <f>IF(D1541="",0,IF(G1541=ФИО!$Q$8,0,SUM(р_дни!$J:$J))+SUMIFS(факт_операции!$L:$L,факт_операции!$D:$D,D1541,факт_операции!$I:$I,операции!$F$8)-SUMIFS(факт_операции!$L:$L,факт_операции!$D:$D,D1541,факт_операции!$I:$I,операции!$F$9)+SUMIFS(факт_операции!$L:$L,факт_операции!$D:$D,D1541,факт_операции!$I:$I,операции!$F$10)-SUMIFS(факт_операции!$L:$L,факт_операции!$D:$D,D1541,факт_операции!$I:$I,операции!$F$11))</f>
        <v>0</v>
      </c>
      <c r="J1541" s="48">
        <f>ROUND(IF(D1541="",0,IF(SUM(р_дни!$J:$J)=0,0,(SUMIFS(БЮДЖЕТ!$V:$V,БЮДЖЕТ!$P:$P,$D1541)*IF(G1541=ФИО!$Q$8,0,SUM(р_дни!$J:$J))+SUMIFS(факт_операции!$Q:$Q,факт_операции!$D:$D,$D1541)*1000)/SUM(р_дни!$J:$J)))/100,0)*100</f>
        <v>0</v>
      </c>
      <c r="K1541" s="48">
        <f>IF(D1541="",0,SUMIFS(факт_операции!$O:$O,факт_операции!$D:$D,D1541)-IF(SUMIFS(факт_операции!$Q:$Q,факт_операции!$D:$D,D1541)&lt;&gt;0,SUMIFS(факт_операции!$O:$O,факт_операции!$D:$D,D1541,факт_операции!$N:$N,операции!$H$11),0))</f>
        <v>0</v>
      </c>
      <c r="L1541" s="48">
        <f>IF(D1541="",0,SUMIFS(факт_операции!$T:$T,факт_операции!$D:$D,D1541))</f>
        <v>0</v>
      </c>
      <c r="M1541" s="86">
        <f t="shared" si="47"/>
        <v>0</v>
      </c>
      <c r="N1541" s="36"/>
      <c r="O1541" s="92"/>
      <c r="P1541" s="96"/>
    </row>
    <row r="1542" spans="1:16" x14ac:dyDescent="0.25">
      <c r="A1542" s="1"/>
      <c r="B1542" s="1"/>
      <c r="C1542" s="5">
        <f t="shared" si="48"/>
        <v>1532</v>
      </c>
      <c r="D1542" s="19" t="str">
        <f>IF(C1542&gt;MAX(БЮДЖЕТ!$C:$C),"",INDEX(БЮДЖЕТ!$P$11:$P$9415,C1542))</f>
        <v/>
      </c>
      <c r="E1542" s="22">
        <f>IF(D1542="",0,IF(COUNTIF(БЮДЖЕТ!$P:$P,D1542)=1,0,1))</f>
        <v>0</v>
      </c>
      <c r="F1542" s="19" t="str">
        <f>IF($D1542="","",INDEX(БЮДЖЕТ!$N:$N,SUMIFS(БЮДЖЕТ!$B:$B,БЮДЖЕТ!$P:$P,$D1542)))</f>
        <v/>
      </c>
      <c r="G1542" s="19" t="str">
        <f>IF($D1542="","",INDEX(БЮДЖЕТ!$X:$X,SUMIFS(БЮДЖЕТ!$B:$B,БЮДЖЕТ!$P:$P,$D1542)))</f>
        <v/>
      </c>
      <c r="H1542" s="36"/>
      <c r="I1542" s="30">
        <f>IF(D1542="",0,IF(G1542=ФИО!$Q$8,0,SUM(р_дни!$J:$J))+SUMIFS(факт_операции!$L:$L,факт_операции!$D:$D,D1542,факт_операции!$I:$I,операции!$F$8)-SUMIFS(факт_операции!$L:$L,факт_операции!$D:$D,D1542,факт_операции!$I:$I,операции!$F$9)+SUMIFS(факт_операции!$L:$L,факт_операции!$D:$D,D1542,факт_операции!$I:$I,операции!$F$10)-SUMIFS(факт_операции!$L:$L,факт_операции!$D:$D,D1542,факт_операции!$I:$I,операции!$F$11))</f>
        <v>0</v>
      </c>
      <c r="J1542" s="48">
        <f>ROUND(IF(D1542="",0,IF(SUM(р_дни!$J:$J)=0,0,(SUMIFS(БЮДЖЕТ!$V:$V,БЮДЖЕТ!$P:$P,$D1542)*IF(G1542=ФИО!$Q$8,0,SUM(р_дни!$J:$J))+SUMIFS(факт_операции!$Q:$Q,факт_операции!$D:$D,$D1542)*1000)/SUM(р_дни!$J:$J)))/100,0)*100</f>
        <v>0</v>
      </c>
      <c r="K1542" s="48">
        <f>IF(D1542="",0,SUMIFS(факт_операции!$O:$O,факт_операции!$D:$D,D1542)-IF(SUMIFS(факт_операции!$Q:$Q,факт_операции!$D:$D,D1542)&lt;&gt;0,SUMIFS(факт_операции!$O:$O,факт_операции!$D:$D,D1542,факт_операции!$N:$N,операции!$H$11),0))</f>
        <v>0</v>
      </c>
      <c r="L1542" s="48">
        <f>IF(D1542="",0,SUMIFS(факт_операции!$T:$T,факт_операции!$D:$D,D1542))</f>
        <v>0</v>
      </c>
      <c r="M1542" s="86">
        <f t="shared" si="47"/>
        <v>0</v>
      </c>
      <c r="N1542" s="36"/>
      <c r="O1542" s="92"/>
      <c r="P1542" s="96"/>
    </row>
    <row r="1543" spans="1:16" x14ac:dyDescent="0.25">
      <c r="A1543" s="1"/>
      <c r="B1543" s="1"/>
      <c r="C1543" s="5">
        <f t="shared" si="48"/>
        <v>1533</v>
      </c>
      <c r="D1543" s="19" t="str">
        <f>IF(C1543&gt;MAX(БЮДЖЕТ!$C:$C),"",INDEX(БЮДЖЕТ!$P$11:$P$9415,C1543))</f>
        <v/>
      </c>
      <c r="E1543" s="22">
        <f>IF(D1543="",0,IF(COUNTIF(БЮДЖЕТ!$P:$P,D1543)=1,0,1))</f>
        <v>0</v>
      </c>
      <c r="F1543" s="19" t="str">
        <f>IF($D1543="","",INDEX(БЮДЖЕТ!$N:$N,SUMIFS(БЮДЖЕТ!$B:$B,БЮДЖЕТ!$P:$P,$D1543)))</f>
        <v/>
      </c>
      <c r="G1543" s="19" t="str">
        <f>IF($D1543="","",INDEX(БЮДЖЕТ!$X:$X,SUMIFS(БЮДЖЕТ!$B:$B,БЮДЖЕТ!$P:$P,$D1543)))</f>
        <v/>
      </c>
      <c r="H1543" s="36"/>
      <c r="I1543" s="30">
        <f>IF(D1543="",0,IF(G1543=ФИО!$Q$8,0,SUM(р_дни!$J:$J))+SUMIFS(факт_операции!$L:$L,факт_операции!$D:$D,D1543,факт_операции!$I:$I,операции!$F$8)-SUMIFS(факт_операции!$L:$L,факт_операции!$D:$D,D1543,факт_операции!$I:$I,операции!$F$9)+SUMIFS(факт_операции!$L:$L,факт_операции!$D:$D,D1543,факт_операции!$I:$I,операции!$F$10)-SUMIFS(факт_операции!$L:$L,факт_операции!$D:$D,D1543,факт_операции!$I:$I,операции!$F$11))</f>
        <v>0</v>
      </c>
      <c r="J1543" s="48">
        <f>ROUND(IF(D1543="",0,IF(SUM(р_дни!$J:$J)=0,0,(SUMIFS(БЮДЖЕТ!$V:$V,БЮДЖЕТ!$P:$P,$D1543)*IF(G1543=ФИО!$Q$8,0,SUM(р_дни!$J:$J))+SUMIFS(факт_операции!$Q:$Q,факт_операции!$D:$D,$D1543)*1000)/SUM(р_дни!$J:$J)))/100,0)*100</f>
        <v>0</v>
      </c>
      <c r="K1543" s="48">
        <f>IF(D1543="",0,SUMIFS(факт_операции!$O:$O,факт_операции!$D:$D,D1543)-IF(SUMIFS(факт_операции!$Q:$Q,факт_операции!$D:$D,D1543)&lt;&gt;0,SUMIFS(факт_операции!$O:$O,факт_операции!$D:$D,D1543,факт_операции!$N:$N,операции!$H$11),0))</f>
        <v>0</v>
      </c>
      <c r="L1543" s="48">
        <f>IF(D1543="",0,SUMIFS(факт_операции!$T:$T,факт_операции!$D:$D,D1543))</f>
        <v>0</v>
      </c>
      <c r="M1543" s="86">
        <f t="shared" ref="M1543:M1606" si="49">IF(D1543="",0,J1543-K1543-L1543)</f>
        <v>0</v>
      </c>
      <c r="N1543" s="36"/>
      <c r="O1543" s="92"/>
      <c r="P1543" s="96"/>
    </row>
    <row r="1544" spans="1:16" x14ac:dyDescent="0.25">
      <c r="A1544" s="1"/>
      <c r="B1544" s="1"/>
      <c r="C1544" s="5">
        <f t="shared" si="48"/>
        <v>1534</v>
      </c>
      <c r="D1544" s="19" t="str">
        <f>IF(C1544&gt;MAX(БЮДЖЕТ!$C:$C),"",INDEX(БЮДЖЕТ!$P$11:$P$9415,C1544))</f>
        <v/>
      </c>
      <c r="E1544" s="22">
        <f>IF(D1544="",0,IF(COUNTIF(БЮДЖЕТ!$P:$P,D1544)=1,0,1))</f>
        <v>0</v>
      </c>
      <c r="F1544" s="19" t="str">
        <f>IF($D1544="","",INDEX(БЮДЖЕТ!$N:$N,SUMIFS(БЮДЖЕТ!$B:$B,БЮДЖЕТ!$P:$P,$D1544)))</f>
        <v/>
      </c>
      <c r="G1544" s="19" t="str">
        <f>IF($D1544="","",INDEX(БЮДЖЕТ!$X:$X,SUMIFS(БЮДЖЕТ!$B:$B,БЮДЖЕТ!$P:$P,$D1544)))</f>
        <v/>
      </c>
      <c r="H1544" s="36"/>
      <c r="I1544" s="30">
        <f>IF(D1544="",0,IF(G1544=ФИО!$Q$8,0,SUM(р_дни!$J:$J))+SUMIFS(факт_операции!$L:$L,факт_операции!$D:$D,D1544,факт_операции!$I:$I,операции!$F$8)-SUMIFS(факт_операции!$L:$L,факт_операции!$D:$D,D1544,факт_операции!$I:$I,операции!$F$9)+SUMIFS(факт_операции!$L:$L,факт_операции!$D:$D,D1544,факт_операции!$I:$I,операции!$F$10)-SUMIFS(факт_операции!$L:$L,факт_операции!$D:$D,D1544,факт_операции!$I:$I,операции!$F$11))</f>
        <v>0</v>
      </c>
      <c r="J1544" s="48">
        <f>ROUND(IF(D1544="",0,IF(SUM(р_дни!$J:$J)=0,0,(SUMIFS(БЮДЖЕТ!$V:$V,БЮДЖЕТ!$P:$P,$D1544)*IF(G1544=ФИО!$Q$8,0,SUM(р_дни!$J:$J))+SUMIFS(факт_операции!$Q:$Q,факт_операции!$D:$D,$D1544)*1000)/SUM(р_дни!$J:$J)))/100,0)*100</f>
        <v>0</v>
      </c>
      <c r="K1544" s="48">
        <f>IF(D1544="",0,SUMIFS(факт_операции!$O:$O,факт_операции!$D:$D,D1544)-IF(SUMIFS(факт_операции!$Q:$Q,факт_операции!$D:$D,D1544)&lt;&gt;0,SUMIFS(факт_операции!$O:$O,факт_операции!$D:$D,D1544,факт_операции!$N:$N,операции!$H$11),0))</f>
        <v>0</v>
      </c>
      <c r="L1544" s="48">
        <f>IF(D1544="",0,SUMIFS(факт_операции!$T:$T,факт_операции!$D:$D,D1544))</f>
        <v>0</v>
      </c>
      <c r="M1544" s="86">
        <f t="shared" si="49"/>
        <v>0</v>
      </c>
      <c r="N1544" s="36"/>
      <c r="O1544" s="92"/>
      <c r="P1544" s="96"/>
    </row>
    <row r="1545" spans="1:16" x14ac:dyDescent="0.25">
      <c r="A1545" s="1"/>
      <c r="B1545" s="1"/>
      <c r="C1545" s="5">
        <f t="shared" si="48"/>
        <v>1535</v>
      </c>
      <c r="D1545" s="19" t="str">
        <f>IF(C1545&gt;MAX(БЮДЖЕТ!$C:$C),"",INDEX(БЮДЖЕТ!$P$11:$P$9415,C1545))</f>
        <v/>
      </c>
      <c r="E1545" s="22">
        <f>IF(D1545="",0,IF(COUNTIF(БЮДЖЕТ!$P:$P,D1545)=1,0,1))</f>
        <v>0</v>
      </c>
      <c r="F1545" s="19" t="str">
        <f>IF($D1545="","",INDEX(БЮДЖЕТ!$N:$N,SUMIFS(БЮДЖЕТ!$B:$B,БЮДЖЕТ!$P:$P,$D1545)))</f>
        <v/>
      </c>
      <c r="G1545" s="19" t="str">
        <f>IF($D1545="","",INDEX(БЮДЖЕТ!$X:$X,SUMIFS(БЮДЖЕТ!$B:$B,БЮДЖЕТ!$P:$P,$D1545)))</f>
        <v/>
      </c>
      <c r="H1545" s="36"/>
      <c r="I1545" s="30">
        <f>IF(D1545="",0,IF(G1545=ФИО!$Q$8,0,SUM(р_дни!$J:$J))+SUMIFS(факт_операции!$L:$L,факт_операции!$D:$D,D1545,факт_операции!$I:$I,операции!$F$8)-SUMIFS(факт_операции!$L:$L,факт_операции!$D:$D,D1545,факт_операции!$I:$I,операции!$F$9)+SUMIFS(факт_операции!$L:$L,факт_операции!$D:$D,D1545,факт_операции!$I:$I,операции!$F$10)-SUMIFS(факт_операции!$L:$L,факт_операции!$D:$D,D1545,факт_операции!$I:$I,операции!$F$11))</f>
        <v>0</v>
      </c>
      <c r="J1545" s="48">
        <f>ROUND(IF(D1545="",0,IF(SUM(р_дни!$J:$J)=0,0,(SUMIFS(БЮДЖЕТ!$V:$V,БЮДЖЕТ!$P:$P,$D1545)*IF(G1545=ФИО!$Q$8,0,SUM(р_дни!$J:$J))+SUMIFS(факт_операции!$Q:$Q,факт_операции!$D:$D,$D1545)*1000)/SUM(р_дни!$J:$J)))/100,0)*100</f>
        <v>0</v>
      </c>
      <c r="K1545" s="48">
        <f>IF(D1545="",0,SUMIFS(факт_операции!$O:$O,факт_операции!$D:$D,D1545)-IF(SUMIFS(факт_операции!$Q:$Q,факт_операции!$D:$D,D1545)&lt;&gt;0,SUMIFS(факт_операции!$O:$O,факт_операции!$D:$D,D1545,факт_операции!$N:$N,операции!$H$11),0))</f>
        <v>0</v>
      </c>
      <c r="L1545" s="48">
        <f>IF(D1545="",0,SUMIFS(факт_операции!$T:$T,факт_операции!$D:$D,D1545))</f>
        <v>0</v>
      </c>
      <c r="M1545" s="86">
        <f t="shared" si="49"/>
        <v>0</v>
      </c>
      <c r="N1545" s="36"/>
      <c r="O1545" s="92"/>
      <c r="P1545" s="96"/>
    </row>
    <row r="1546" spans="1:16" x14ac:dyDescent="0.25">
      <c r="A1546" s="1"/>
      <c r="B1546" s="1"/>
      <c r="C1546" s="5">
        <f t="shared" si="48"/>
        <v>1536</v>
      </c>
      <c r="D1546" s="19" t="str">
        <f>IF(C1546&gt;MAX(БЮДЖЕТ!$C:$C),"",INDEX(БЮДЖЕТ!$P$11:$P$9415,C1546))</f>
        <v/>
      </c>
      <c r="E1546" s="22">
        <f>IF(D1546="",0,IF(COUNTIF(БЮДЖЕТ!$P:$P,D1546)=1,0,1))</f>
        <v>0</v>
      </c>
      <c r="F1546" s="19" t="str">
        <f>IF($D1546="","",INDEX(БЮДЖЕТ!$N:$N,SUMIFS(БЮДЖЕТ!$B:$B,БЮДЖЕТ!$P:$P,$D1546)))</f>
        <v/>
      </c>
      <c r="G1546" s="19" t="str">
        <f>IF($D1546="","",INDEX(БЮДЖЕТ!$X:$X,SUMIFS(БЮДЖЕТ!$B:$B,БЮДЖЕТ!$P:$P,$D1546)))</f>
        <v/>
      </c>
      <c r="H1546" s="36"/>
      <c r="I1546" s="30">
        <f>IF(D1546="",0,IF(G1546=ФИО!$Q$8,0,SUM(р_дни!$J:$J))+SUMIFS(факт_операции!$L:$L,факт_операции!$D:$D,D1546,факт_операции!$I:$I,операции!$F$8)-SUMIFS(факт_операции!$L:$L,факт_операции!$D:$D,D1546,факт_операции!$I:$I,операции!$F$9)+SUMIFS(факт_операции!$L:$L,факт_операции!$D:$D,D1546,факт_операции!$I:$I,операции!$F$10)-SUMIFS(факт_операции!$L:$L,факт_операции!$D:$D,D1546,факт_операции!$I:$I,операции!$F$11))</f>
        <v>0</v>
      </c>
      <c r="J1546" s="48">
        <f>ROUND(IF(D1546="",0,IF(SUM(р_дни!$J:$J)=0,0,(SUMIFS(БЮДЖЕТ!$V:$V,БЮДЖЕТ!$P:$P,$D1546)*IF(G1546=ФИО!$Q$8,0,SUM(р_дни!$J:$J))+SUMIFS(факт_операции!$Q:$Q,факт_операции!$D:$D,$D1546)*1000)/SUM(р_дни!$J:$J)))/100,0)*100</f>
        <v>0</v>
      </c>
      <c r="K1546" s="48">
        <f>IF(D1546="",0,SUMIFS(факт_операции!$O:$O,факт_операции!$D:$D,D1546)-IF(SUMIFS(факт_операции!$Q:$Q,факт_операции!$D:$D,D1546)&lt;&gt;0,SUMIFS(факт_операции!$O:$O,факт_операции!$D:$D,D1546,факт_операции!$N:$N,операции!$H$11),0))</f>
        <v>0</v>
      </c>
      <c r="L1546" s="48">
        <f>IF(D1546="",0,SUMIFS(факт_операции!$T:$T,факт_операции!$D:$D,D1546))</f>
        <v>0</v>
      </c>
      <c r="M1546" s="86">
        <f t="shared" si="49"/>
        <v>0</v>
      </c>
      <c r="N1546" s="36"/>
      <c r="O1546" s="92"/>
      <c r="P1546" s="96"/>
    </row>
    <row r="1547" spans="1:16" x14ac:dyDescent="0.25">
      <c r="A1547" s="1"/>
      <c r="B1547" s="1"/>
      <c r="C1547" s="5">
        <f t="shared" si="48"/>
        <v>1537</v>
      </c>
      <c r="D1547" s="19" t="str">
        <f>IF(C1547&gt;MAX(БЮДЖЕТ!$C:$C),"",INDEX(БЮДЖЕТ!$P$11:$P$9415,C1547))</f>
        <v/>
      </c>
      <c r="E1547" s="22">
        <f>IF(D1547="",0,IF(COUNTIF(БЮДЖЕТ!$P:$P,D1547)=1,0,1))</f>
        <v>0</v>
      </c>
      <c r="F1547" s="19" t="str">
        <f>IF($D1547="","",INDEX(БЮДЖЕТ!$N:$N,SUMIFS(БЮДЖЕТ!$B:$B,БЮДЖЕТ!$P:$P,$D1547)))</f>
        <v/>
      </c>
      <c r="G1547" s="19" t="str">
        <f>IF($D1547="","",INDEX(БЮДЖЕТ!$X:$X,SUMIFS(БЮДЖЕТ!$B:$B,БЮДЖЕТ!$P:$P,$D1547)))</f>
        <v/>
      </c>
      <c r="H1547" s="36"/>
      <c r="I1547" s="30">
        <f>IF(D1547="",0,IF(G1547=ФИО!$Q$8,0,SUM(р_дни!$J:$J))+SUMIFS(факт_операции!$L:$L,факт_операции!$D:$D,D1547,факт_операции!$I:$I,операции!$F$8)-SUMIFS(факт_операции!$L:$L,факт_операции!$D:$D,D1547,факт_операции!$I:$I,операции!$F$9)+SUMIFS(факт_операции!$L:$L,факт_операции!$D:$D,D1547,факт_операции!$I:$I,операции!$F$10)-SUMIFS(факт_операции!$L:$L,факт_операции!$D:$D,D1547,факт_операции!$I:$I,операции!$F$11))</f>
        <v>0</v>
      </c>
      <c r="J1547" s="48">
        <f>ROUND(IF(D1547="",0,IF(SUM(р_дни!$J:$J)=0,0,(SUMIFS(БЮДЖЕТ!$V:$V,БЮДЖЕТ!$P:$P,$D1547)*IF(G1547=ФИО!$Q$8,0,SUM(р_дни!$J:$J))+SUMIFS(факт_операции!$Q:$Q,факт_операции!$D:$D,$D1547)*1000)/SUM(р_дни!$J:$J)))/100,0)*100</f>
        <v>0</v>
      </c>
      <c r="K1547" s="48">
        <f>IF(D1547="",0,SUMIFS(факт_операции!$O:$O,факт_операции!$D:$D,D1547)-IF(SUMIFS(факт_операции!$Q:$Q,факт_операции!$D:$D,D1547)&lt;&gt;0,SUMIFS(факт_операции!$O:$O,факт_операции!$D:$D,D1547,факт_операции!$N:$N,операции!$H$11),0))</f>
        <v>0</v>
      </c>
      <c r="L1547" s="48">
        <f>IF(D1547="",0,SUMIFS(факт_операции!$T:$T,факт_операции!$D:$D,D1547))</f>
        <v>0</v>
      </c>
      <c r="M1547" s="86">
        <f t="shared" si="49"/>
        <v>0</v>
      </c>
      <c r="N1547" s="36"/>
      <c r="O1547" s="92"/>
      <c r="P1547" s="96"/>
    </row>
    <row r="1548" spans="1:16" x14ac:dyDescent="0.25">
      <c r="A1548" s="1"/>
      <c r="B1548" s="1"/>
      <c r="C1548" s="5">
        <f t="shared" si="48"/>
        <v>1538</v>
      </c>
      <c r="D1548" s="19" t="str">
        <f>IF(C1548&gt;MAX(БЮДЖЕТ!$C:$C),"",INDEX(БЮДЖЕТ!$P$11:$P$9415,C1548))</f>
        <v/>
      </c>
      <c r="E1548" s="22">
        <f>IF(D1548="",0,IF(COUNTIF(БЮДЖЕТ!$P:$P,D1548)=1,0,1))</f>
        <v>0</v>
      </c>
      <c r="F1548" s="19" t="str">
        <f>IF($D1548="","",INDEX(БЮДЖЕТ!$N:$N,SUMIFS(БЮДЖЕТ!$B:$B,БЮДЖЕТ!$P:$P,$D1548)))</f>
        <v/>
      </c>
      <c r="G1548" s="19" t="str">
        <f>IF($D1548="","",INDEX(БЮДЖЕТ!$X:$X,SUMIFS(БЮДЖЕТ!$B:$B,БЮДЖЕТ!$P:$P,$D1548)))</f>
        <v/>
      </c>
      <c r="H1548" s="36"/>
      <c r="I1548" s="30">
        <f>IF(D1548="",0,IF(G1548=ФИО!$Q$8,0,SUM(р_дни!$J:$J))+SUMIFS(факт_операции!$L:$L,факт_операции!$D:$D,D1548,факт_операции!$I:$I,операции!$F$8)-SUMIFS(факт_операции!$L:$L,факт_операции!$D:$D,D1548,факт_операции!$I:$I,операции!$F$9)+SUMIFS(факт_операции!$L:$L,факт_операции!$D:$D,D1548,факт_операции!$I:$I,операции!$F$10)-SUMIFS(факт_операции!$L:$L,факт_операции!$D:$D,D1548,факт_операции!$I:$I,операции!$F$11))</f>
        <v>0</v>
      </c>
      <c r="J1548" s="48">
        <f>ROUND(IF(D1548="",0,IF(SUM(р_дни!$J:$J)=0,0,(SUMIFS(БЮДЖЕТ!$V:$V,БЮДЖЕТ!$P:$P,$D1548)*IF(G1548=ФИО!$Q$8,0,SUM(р_дни!$J:$J))+SUMIFS(факт_операции!$Q:$Q,факт_операции!$D:$D,$D1548)*1000)/SUM(р_дни!$J:$J)))/100,0)*100</f>
        <v>0</v>
      </c>
      <c r="K1548" s="48">
        <f>IF(D1548="",0,SUMIFS(факт_операции!$O:$O,факт_операции!$D:$D,D1548)-IF(SUMIFS(факт_операции!$Q:$Q,факт_операции!$D:$D,D1548)&lt;&gt;0,SUMIFS(факт_операции!$O:$O,факт_операции!$D:$D,D1548,факт_операции!$N:$N,операции!$H$11),0))</f>
        <v>0</v>
      </c>
      <c r="L1548" s="48">
        <f>IF(D1548="",0,SUMIFS(факт_операции!$T:$T,факт_операции!$D:$D,D1548))</f>
        <v>0</v>
      </c>
      <c r="M1548" s="86">
        <f t="shared" si="49"/>
        <v>0</v>
      </c>
      <c r="N1548" s="36"/>
      <c r="O1548" s="92"/>
      <c r="P1548" s="96"/>
    </row>
    <row r="1549" spans="1:16" x14ac:dyDescent="0.25">
      <c r="A1549" s="1"/>
      <c r="B1549" s="1"/>
      <c r="C1549" s="5">
        <f t="shared" ref="C1549:C1612" si="50">C1548+1</f>
        <v>1539</v>
      </c>
      <c r="D1549" s="19" t="str">
        <f>IF(C1549&gt;MAX(БЮДЖЕТ!$C:$C),"",INDEX(БЮДЖЕТ!$P$11:$P$9415,C1549))</f>
        <v/>
      </c>
      <c r="E1549" s="22">
        <f>IF(D1549="",0,IF(COUNTIF(БЮДЖЕТ!$P:$P,D1549)=1,0,1))</f>
        <v>0</v>
      </c>
      <c r="F1549" s="19" t="str">
        <f>IF($D1549="","",INDEX(БЮДЖЕТ!$N:$N,SUMIFS(БЮДЖЕТ!$B:$B,БЮДЖЕТ!$P:$P,$D1549)))</f>
        <v/>
      </c>
      <c r="G1549" s="19" t="str">
        <f>IF($D1549="","",INDEX(БЮДЖЕТ!$X:$X,SUMIFS(БЮДЖЕТ!$B:$B,БЮДЖЕТ!$P:$P,$D1549)))</f>
        <v/>
      </c>
      <c r="H1549" s="36"/>
      <c r="I1549" s="30">
        <f>IF(D1549="",0,IF(G1549=ФИО!$Q$8,0,SUM(р_дни!$J:$J))+SUMIFS(факт_операции!$L:$L,факт_операции!$D:$D,D1549,факт_операции!$I:$I,операции!$F$8)-SUMIFS(факт_операции!$L:$L,факт_операции!$D:$D,D1549,факт_операции!$I:$I,операции!$F$9)+SUMIFS(факт_операции!$L:$L,факт_операции!$D:$D,D1549,факт_операции!$I:$I,операции!$F$10)-SUMIFS(факт_операции!$L:$L,факт_операции!$D:$D,D1549,факт_операции!$I:$I,операции!$F$11))</f>
        <v>0</v>
      </c>
      <c r="J1549" s="48">
        <f>ROUND(IF(D1549="",0,IF(SUM(р_дни!$J:$J)=0,0,(SUMIFS(БЮДЖЕТ!$V:$V,БЮДЖЕТ!$P:$P,$D1549)*IF(G1549=ФИО!$Q$8,0,SUM(р_дни!$J:$J))+SUMIFS(факт_операции!$Q:$Q,факт_операции!$D:$D,$D1549)*1000)/SUM(р_дни!$J:$J)))/100,0)*100</f>
        <v>0</v>
      </c>
      <c r="K1549" s="48">
        <f>IF(D1549="",0,SUMIFS(факт_операции!$O:$O,факт_операции!$D:$D,D1549)-IF(SUMIFS(факт_операции!$Q:$Q,факт_операции!$D:$D,D1549)&lt;&gt;0,SUMIFS(факт_операции!$O:$O,факт_операции!$D:$D,D1549,факт_операции!$N:$N,операции!$H$11),0))</f>
        <v>0</v>
      </c>
      <c r="L1549" s="48">
        <f>IF(D1549="",0,SUMIFS(факт_операции!$T:$T,факт_операции!$D:$D,D1549))</f>
        <v>0</v>
      </c>
      <c r="M1549" s="86">
        <f t="shared" si="49"/>
        <v>0</v>
      </c>
      <c r="N1549" s="36"/>
      <c r="O1549" s="92"/>
      <c r="P1549" s="96"/>
    </row>
    <row r="1550" spans="1:16" x14ac:dyDescent="0.25">
      <c r="A1550" s="1"/>
      <c r="B1550" s="1"/>
      <c r="C1550" s="5">
        <f t="shared" si="50"/>
        <v>1540</v>
      </c>
      <c r="D1550" s="19" t="str">
        <f>IF(C1550&gt;MAX(БЮДЖЕТ!$C:$C),"",INDEX(БЮДЖЕТ!$P$11:$P$9415,C1550))</f>
        <v/>
      </c>
      <c r="E1550" s="22">
        <f>IF(D1550="",0,IF(COUNTIF(БЮДЖЕТ!$P:$P,D1550)=1,0,1))</f>
        <v>0</v>
      </c>
      <c r="F1550" s="19" t="str">
        <f>IF($D1550="","",INDEX(БЮДЖЕТ!$N:$N,SUMIFS(БЮДЖЕТ!$B:$B,БЮДЖЕТ!$P:$P,$D1550)))</f>
        <v/>
      </c>
      <c r="G1550" s="19" t="str">
        <f>IF($D1550="","",INDEX(БЮДЖЕТ!$X:$X,SUMIFS(БЮДЖЕТ!$B:$B,БЮДЖЕТ!$P:$P,$D1550)))</f>
        <v/>
      </c>
      <c r="H1550" s="36"/>
      <c r="I1550" s="30">
        <f>IF(D1550="",0,IF(G1550=ФИО!$Q$8,0,SUM(р_дни!$J:$J))+SUMIFS(факт_операции!$L:$L,факт_операции!$D:$D,D1550,факт_операции!$I:$I,операции!$F$8)-SUMIFS(факт_операции!$L:$L,факт_операции!$D:$D,D1550,факт_операции!$I:$I,операции!$F$9)+SUMIFS(факт_операции!$L:$L,факт_операции!$D:$D,D1550,факт_операции!$I:$I,операции!$F$10)-SUMIFS(факт_операции!$L:$L,факт_операции!$D:$D,D1550,факт_операции!$I:$I,операции!$F$11))</f>
        <v>0</v>
      </c>
      <c r="J1550" s="48">
        <f>ROUND(IF(D1550="",0,IF(SUM(р_дни!$J:$J)=0,0,(SUMIFS(БЮДЖЕТ!$V:$V,БЮДЖЕТ!$P:$P,$D1550)*IF(G1550=ФИО!$Q$8,0,SUM(р_дни!$J:$J))+SUMIFS(факт_операции!$Q:$Q,факт_операции!$D:$D,$D1550)*1000)/SUM(р_дни!$J:$J)))/100,0)*100</f>
        <v>0</v>
      </c>
      <c r="K1550" s="48">
        <f>IF(D1550="",0,SUMIFS(факт_операции!$O:$O,факт_операции!$D:$D,D1550)-IF(SUMIFS(факт_операции!$Q:$Q,факт_операции!$D:$D,D1550)&lt;&gt;0,SUMIFS(факт_операции!$O:$O,факт_операции!$D:$D,D1550,факт_операции!$N:$N,операции!$H$11),0))</f>
        <v>0</v>
      </c>
      <c r="L1550" s="48">
        <f>IF(D1550="",0,SUMIFS(факт_операции!$T:$T,факт_операции!$D:$D,D1550))</f>
        <v>0</v>
      </c>
      <c r="M1550" s="86">
        <f t="shared" si="49"/>
        <v>0</v>
      </c>
      <c r="N1550" s="36"/>
      <c r="O1550" s="92"/>
      <c r="P1550" s="96"/>
    </row>
    <row r="1551" spans="1:16" x14ac:dyDescent="0.25">
      <c r="A1551" s="1"/>
      <c r="B1551" s="1"/>
      <c r="C1551" s="5">
        <f t="shared" si="50"/>
        <v>1541</v>
      </c>
      <c r="D1551" s="19" t="str">
        <f>IF(C1551&gt;MAX(БЮДЖЕТ!$C:$C),"",INDEX(БЮДЖЕТ!$P$11:$P$9415,C1551))</f>
        <v/>
      </c>
      <c r="E1551" s="22">
        <f>IF(D1551="",0,IF(COUNTIF(БЮДЖЕТ!$P:$P,D1551)=1,0,1))</f>
        <v>0</v>
      </c>
      <c r="F1551" s="19" t="str">
        <f>IF($D1551="","",INDEX(БЮДЖЕТ!$N:$N,SUMIFS(БЮДЖЕТ!$B:$B,БЮДЖЕТ!$P:$P,$D1551)))</f>
        <v/>
      </c>
      <c r="G1551" s="19" t="str">
        <f>IF($D1551="","",INDEX(БЮДЖЕТ!$X:$X,SUMIFS(БЮДЖЕТ!$B:$B,БЮДЖЕТ!$P:$P,$D1551)))</f>
        <v/>
      </c>
      <c r="H1551" s="36"/>
      <c r="I1551" s="30">
        <f>IF(D1551="",0,IF(G1551=ФИО!$Q$8,0,SUM(р_дни!$J:$J))+SUMIFS(факт_операции!$L:$L,факт_операции!$D:$D,D1551,факт_операции!$I:$I,операции!$F$8)-SUMIFS(факт_операции!$L:$L,факт_операции!$D:$D,D1551,факт_операции!$I:$I,операции!$F$9)+SUMIFS(факт_операции!$L:$L,факт_операции!$D:$D,D1551,факт_операции!$I:$I,операции!$F$10)-SUMIFS(факт_операции!$L:$L,факт_операции!$D:$D,D1551,факт_операции!$I:$I,операции!$F$11))</f>
        <v>0</v>
      </c>
      <c r="J1551" s="48">
        <f>ROUND(IF(D1551="",0,IF(SUM(р_дни!$J:$J)=0,0,(SUMIFS(БЮДЖЕТ!$V:$V,БЮДЖЕТ!$P:$P,$D1551)*IF(G1551=ФИО!$Q$8,0,SUM(р_дни!$J:$J))+SUMIFS(факт_операции!$Q:$Q,факт_операции!$D:$D,$D1551)*1000)/SUM(р_дни!$J:$J)))/100,0)*100</f>
        <v>0</v>
      </c>
      <c r="K1551" s="48">
        <f>IF(D1551="",0,SUMIFS(факт_операции!$O:$O,факт_операции!$D:$D,D1551)-IF(SUMIFS(факт_операции!$Q:$Q,факт_операции!$D:$D,D1551)&lt;&gt;0,SUMIFS(факт_операции!$O:$O,факт_операции!$D:$D,D1551,факт_операции!$N:$N,операции!$H$11),0))</f>
        <v>0</v>
      </c>
      <c r="L1551" s="48">
        <f>IF(D1551="",0,SUMIFS(факт_операции!$T:$T,факт_операции!$D:$D,D1551))</f>
        <v>0</v>
      </c>
      <c r="M1551" s="86">
        <f t="shared" si="49"/>
        <v>0</v>
      </c>
      <c r="N1551" s="36"/>
      <c r="O1551" s="92"/>
      <c r="P1551" s="96"/>
    </row>
    <row r="1552" spans="1:16" x14ac:dyDescent="0.25">
      <c r="A1552" s="1"/>
      <c r="B1552" s="1"/>
      <c r="C1552" s="5">
        <f t="shared" si="50"/>
        <v>1542</v>
      </c>
      <c r="D1552" s="19" t="str">
        <f>IF(C1552&gt;MAX(БЮДЖЕТ!$C:$C),"",INDEX(БЮДЖЕТ!$P$11:$P$9415,C1552))</f>
        <v/>
      </c>
      <c r="E1552" s="22">
        <f>IF(D1552="",0,IF(COUNTIF(БЮДЖЕТ!$P:$P,D1552)=1,0,1))</f>
        <v>0</v>
      </c>
      <c r="F1552" s="19" t="str">
        <f>IF($D1552="","",INDEX(БЮДЖЕТ!$N:$N,SUMIFS(БЮДЖЕТ!$B:$B,БЮДЖЕТ!$P:$P,$D1552)))</f>
        <v/>
      </c>
      <c r="G1552" s="19" t="str">
        <f>IF($D1552="","",INDEX(БЮДЖЕТ!$X:$X,SUMIFS(БЮДЖЕТ!$B:$B,БЮДЖЕТ!$P:$P,$D1552)))</f>
        <v/>
      </c>
      <c r="H1552" s="36"/>
      <c r="I1552" s="30">
        <f>IF(D1552="",0,IF(G1552=ФИО!$Q$8,0,SUM(р_дни!$J:$J))+SUMIFS(факт_операции!$L:$L,факт_операции!$D:$D,D1552,факт_операции!$I:$I,операции!$F$8)-SUMIFS(факт_операции!$L:$L,факт_операции!$D:$D,D1552,факт_операции!$I:$I,операции!$F$9)+SUMIFS(факт_операции!$L:$L,факт_операции!$D:$D,D1552,факт_операции!$I:$I,операции!$F$10)-SUMIFS(факт_операции!$L:$L,факт_операции!$D:$D,D1552,факт_операции!$I:$I,операции!$F$11))</f>
        <v>0</v>
      </c>
      <c r="J1552" s="48">
        <f>ROUND(IF(D1552="",0,IF(SUM(р_дни!$J:$J)=0,0,(SUMIFS(БЮДЖЕТ!$V:$V,БЮДЖЕТ!$P:$P,$D1552)*IF(G1552=ФИО!$Q$8,0,SUM(р_дни!$J:$J))+SUMIFS(факт_операции!$Q:$Q,факт_операции!$D:$D,$D1552)*1000)/SUM(р_дни!$J:$J)))/100,0)*100</f>
        <v>0</v>
      </c>
      <c r="K1552" s="48">
        <f>IF(D1552="",0,SUMIFS(факт_операции!$O:$O,факт_операции!$D:$D,D1552)-IF(SUMIFS(факт_операции!$Q:$Q,факт_операции!$D:$D,D1552)&lt;&gt;0,SUMIFS(факт_операции!$O:$O,факт_операции!$D:$D,D1552,факт_операции!$N:$N,операции!$H$11),0))</f>
        <v>0</v>
      </c>
      <c r="L1552" s="48">
        <f>IF(D1552="",0,SUMIFS(факт_операции!$T:$T,факт_операции!$D:$D,D1552))</f>
        <v>0</v>
      </c>
      <c r="M1552" s="86">
        <f t="shared" si="49"/>
        <v>0</v>
      </c>
      <c r="N1552" s="36"/>
      <c r="O1552" s="92"/>
      <c r="P1552" s="96"/>
    </row>
    <row r="1553" spans="1:16" x14ac:dyDescent="0.25">
      <c r="A1553" s="1"/>
      <c r="B1553" s="1"/>
      <c r="C1553" s="5">
        <f t="shared" si="50"/>
        <v>1543</v>
      </c>
      <c r="D1553" s="19" t="str">
        <f>IF(C1553&gt;MAX(БЮДЖЕТ!$C:$C),"",INDEX(БЮДЖЕТ!$P$11:$P$9415,C1553))</f>
        <v/>
      </c>
      <c r="E1553" s="22">
        <f>IF(D1553="",0,IF(COUNTIF(БЮДЖЕТ!$P:$P,D1553)=1,0,1))</f>
        <v>0</v>
      </c>
      <c r="F1553" s="19" t="str">
        <f>IF($D1553="","",INDEX(БЮДЖЕТ!$N:$N,SUMIFS(БЮДЖЕТ!$B:$B,БЮДЖЕТ!$P:$P,$D1553)))</f>
        <v/>
      </c>
      <c r="G1553" s="19" t="str">
        <f>IF($D1553="","",INDEX(БЮДЖЕТ!$X:$X,SUMIFS(БЮДЖЕТ!$B:$B,БЮДЖЕТ!$P:$P,$D1553)))</f>
        <v/>
      </c>
      <c r="H1553" s="36"/>
      <c r="I1553" s="30">
        <f>IF(D1553="",0,IF(G1553=ФИО!$Q$8,0,SUM(р_дни!$J:$J))+SUMIFS(факт_операции!$L:$L,факт_операции!$D:$D,D1553,факт_операции!$I:$I,операции!$F$8)-SUMIFS(факт_операции!$L:$L,факт_операции!$D:$D,D1553,факт_операции!$I:$I,операции!$F$9)+SUMIFS(факт_операции!$L:$L,факт_операции!$D:$D,D1553,факт_операции!$I:$I,операции!$F$10)-SUMIFS(факт_операции!$L:$L,факт_операции!$D:$D,D1553,факт_операции!$I:$I,операции!$F$11))</f>
        <v>0</v>
      </c>
      <c r="J1553" s="48">
        <f>ROUND(IF(D1553="",0,IF(SUM(р_дни!$J:$J)=0,0,(SUMIFS(БЮДЖЕТ!$V:$V,БЮДЖЕТ!$P:$P,$D1553)*IF(G1553=ФИО!$Q$8,0,SUM(р_дни!$J:$J))+SUMIFS(факт_операции!$Q:$Q,факт_операции!$D:$D,$D1553)*1000)/SUM(р_дни!$J:$J)))/100,0)*100</f>
        <v>0</v>
      </c>
      <c r="K1553" s="48">
        <f>IF(D1553="",0,SUMIFS(факт_операции!$O:$O,факт_операции!$D:$D,D1553)-IF(SUMIFS(факт_операции!$Q:$Q,факт_операции!$D:$D,D1553)&lt;&gt;0,SUMIFS(факт_операции!$O:$O,факт_операции!$D:$D,D1553,факт_операции!$N:$N,операции!$H$11),0))</f>
        <v>0</v>
      </c>
      <c r="L1553" s="48">
        <f>IF(D1553="",0,SUMIFS(факт_операции!$T:$T,факт_операции!$D:$D,D1553))</f>
        <v>0</v>
      </c>
      <c r="M1553" s="86">
        <f t="shared" si="49"/>
        <v>0</v>
      </c>
      <c r="N1553" s="36"/>
      <c r="O1553" s="92"/>
      <c r="P1553" s="96"/>
    </row>
    <row r="1554" spans="1:16" x14ac:dyDescent="0.25">
      <c r="A1554" s="1"/>
      <c r="B1554" s="1"/>
      <c r="C1554" s="5">
        <f t="shared" si="50"/>
        <v>1544</v>
      </c>
      <c r="D1554" s="19" t="str">
        <f>IF(C1554&gt;MAX(БЮДЖЕТ!$C:$C),"",INDEX(БЮДЖЕТ!$P$11:$P$9415,C1554))</f>
        <v/>
      </c>
      <c r="E1554" s="22">
        <f>IF(D1554="",0,IF(COUNTIF(БЮДЖЕТ!$P:$P,D1554)=1,0,1))</f>
        <v>0</v>
      </c>
      <c r="F1554" s="19" t="str">
        <f>IF($D1554="","",INDEX(БЮДЖЕТ!$N:$N,SUMIFS(БЮДЖЕТ!$B:$B,БЮДЖЕТ!$P:$P,$D1554)))</f>
        <v/>
      </c>
      <c r="G1554" s="19" t="str">
        <f>IF($D1554="","",INDEX(БЮДЖЕТ!$X:$X,SUMIFS(БЮДЖЕТ!$B:$B,БЮДЖЕТ!$P:$P,$D1554)))</f>
        <v/>
      </c>
      <c r="H1554" s="36"/>
      <c r="I1554" s="30">
        <f>IF(D1554="",0,IF(G1554=ФИО!$Q$8,0,SUM(р_дни!$J:$J))+SUMIFS(факт_операции!$L:$L,факт_операции!$D:$D,D1554,факт_операции!$I:$I,операции!$F$8)-SUMIFS(факт_операции!$L:$L,факт_операции!$D:$D,D1554,факт_операции!$I:$I,операции!$F$9)+SUMIFS(факт_операции!$L:$L,факт_операции!$D:$D,D1554,факт_операции!$I:$I,операции!$F$10)-SUMIFS(факт_операции!$L:$L,факт_операции!$D:$D,D1554,факт_операции!$I:$I,операции!$F$11))</f>
        <v>0</v>
      </c>
      <c r="J1554" s="48">
        <f>ROUND(IF(D1554="",0,IF(SUM(р_дни!$J:$J)=0,0,(SUMIFS(БЮДЖЕТ!$V:$V,БЮДЖЕТ!$P:$P,$D1554)*IF(G1554=ФИО!$Q$8,0,SUM(р_дни!$J:$J))+SUMIFS(факт_операции!$Q:$Q,факт_операции!$D:$D,$D1554)*1000)/SUM(р_дни!$J:$J)))/100,0)*100</f>
        <v>0</v>
      </c>
      <c r="K1554" s="48">
        <f>IF(D1554="",0,SUMIFS(факт_операции!$O:$O,факт_операции!$D:$D,D1554)-IF(SUMIFS(факт_операции!$Q:$Q,факт_операции!$D:$D,D1554)&lt;&gt;0,SUMIFS(факт_операции!$O:$O,факт_операции!$D:$D,D1554,факт_операции!$N:$N,операции!$H$11),0))</f>
        <v>0</v>
      </c>
      <c r="L1554" s="48">
        <f>IF(D1554="",0,SUMIFS(факт_операции!$T:$T,факт_операции!$D:$D,D1554))</f>
        <v>0</v>
      </c>
      <c r="M1554" s="86">
        <f t="shared" si="49"/>
        <v>0</v>
      </c>
      <c r="N1554" s="36"/>
      <c r="O1554" s="92"/>
      <c r="P1554" s="96"/>
    </row>
    <row r="1555" spans="1:16" x14ac:dyDescent="0.25">
      <c r="A1555" s="1"/>
      <c r="B1555" s="1"/>
      <c r="C1555" s="5">
        <f t="shared" si="50"/>
        <v>1545</v>
      </c>
      <c r="D1555" s="19" t="str">
        <f>IF(C1555&gt;MAX(БЮДЖЕТ!$C:$C),"",INDEX(БЮДЖЕТ!$P$11:$P$9415,C1555))</f>
        <v/>
      </c>
      <c r="E1555" s="22">
        <f>IF(D1555="",0,IF(COUNTIF(БЮДЖЕТ!$P:$P,D1555)=1,0,1))</f>
        <v>0</v>
      </c>
      <c r="F1555" s="19" t="str">
        <f>IF($D1555="","",INDEX(БЮДЖЕТ!$N:$N,SUMIFS(БЮДЖЕТ!$B:$B,БЮДЖЕТ!$P:$P,$D1555)))</f>
        <v/>
      </c>
      <c r="G1555" s="19" t="str">
        <f>IF($D1555="","",INDEX(БЮДЖЕТ!$X:$X,SUMIFS(БЮДЖЕТ!$B:$B,БЮДЖЕТ!$P:$P,$D1555)))</f>
        <v/>
      </c>
      <c r="H1555" s="36"/>
      <c r="I1555" s="30">
        <f>IF(D1555="",0,IF(G1555=ФИО!$Q$8,0,SUM(р_дни!$J:$J))+SUMIFS(факт_операции!$L:$L,факт_операции!$D:$D,D1555,факт_операции!$I:$I,операции!$F$8)-SUMIFS(факт_операции!$L:$L,факт_операции!$D:$D,D1555,факт_операции!$I:$I,операции!$F$9)+SUMIFS(факт_операции!$L:$L,факт_операции!$D:$D,D1555,факт_операции!$I:$I,операции!$F$10)-SUMIFS(факт_операции!$L:$L,факт_операции!$D:$D,D1555,факт_операции!$I:$I,операции!$F$11))</f>
        <v>0</v>
      </c>
      <c r="J1555" s="48">
        <f>ROUND(IF(D1555="",0,IF(SUM(р_дни!$J:$J)=0,0,(SUMIFS(БЮДЖЕТ!$V:$V,БЮДЖЕТ!$P:$P,$D1555)*IF(G1555=ФИО!$Q$8,0,SUM(р_дни!$J:$J))+SUMIFS(факт_операции!$Q:$Q,факт_операции!$D:$D,$D1555)*1000)/SUM(р_дни!$J:$J)))/100,0)*100</f>
        <v>0</v>
      </c>
      <c r="K1555" s="48">
        <f>IF(D1555="",0,SUMIFS(факт_операции!$O:$O,факт_операции!$D:$D,D1555)-IF(SUMIFS(факт_операции!$Q:$Q,факт_операции!$D:$D,D1555)&lt;&gt;0,SUMIFS(факт_операции!$O:$O,факт_операции!$D:$D,D1555,факт_операции!$N:$N,операции!$H$11),0))</f>
        <v>0</v>
      </c>
      <c r="L1555" s="48">
        <f>IF(D1555="",0,SUMIFS(факт_операции!$T:$T,факт_операции!$D:$D,D1555))</f>
        <v>0</v>
      </c>
      <c r="M1555" s="86">
        <f t="shared" si="49"/>
        <v>0</v>
      </c>
      <c r="N1555" s="36"/>
      <c r="O1555" s="92"/>
      <c r="P1555" s="96"/>
    </row>
    <row r="1556" spans="1:16" x14ac:dyDescent="0.25">
      <c r="A1556" s="1"/>
      <c r="B1556" s="1"/>
      <c r="C1556" s="5">
        <f t="shared" si="50"/>
        <v>1546</v>
      </c>
      <c r="D1556" s="19" t="str">
        <f>IF(C1556&gt;MAX(БЮДЖЕТ!$C:$C),"",INDEX(БЮДЖЕТ!$P$11:$P$9415,C1556))</f>
        <v/>
      </c>
      <c r="E1556" s="22">
        <f>IF(D1556="",0,IF(COUNTIF(БЮДЖЕТ!$P:$P,D1556)=1,0,1))</f>
        <v>0</v>
      </c>
      <c r="F1556" s="19" t="str">
        <f>IF($D1556="","",INDEX(БЮДЖЕТ!$N:$N,SUMIFS(БЮДЖЕТ!$B:$B,БЮДЖЕТ!$P:$P,$D1556)))</f>
        <v/>
      </c>
      <c r="G1556" s="19" t="str">
        <f>IF($D1556="","",INDEX(БЮДЖЕТ!$X:$X,SUMIFS(БЮДЖЕТ!$B:$B,БЮДЖЕТ!$P:$P,$D1556)))</f>
        <v/>
      </c>
      <c r="H1556" s="36"/>
      <c r="I1556" s="30">
        <f>IF(D1556="",0,IF(G1556=ФИО!$Q$8,0,SUM(р_дни!$J:$J))+SUMIFS(факт_операции!$L:$L,факт_операции!$D:$D,D1556,факт_операции!$I:$I,операции!$F$8)-SUMIFS(факт_операции!$L:$L,факт_операции!$D:$D,D1556,факт_операции!$I:$I,операции!$F$9)+SUMIFS(факт_операции!$L:$L,факт_операции!$D:$D,D1556,факт_операции!$I:$I,операции!$F$10)-SUMIFS(факт_операции!$L:$L,факт_операции!$D:$D,D1556,факт_операции!$I:$I,операции!$F$11))</f>
        <v>0</v>
      </c>
      <c r="J1556" s="48">
        <f>ROUND(IF(D1556="",0,IF(SUM(р_дни!$J:$J)=0,0,(SUMIFS(БЮДЖЕТ!$V:$V,БЮДЖЕТ!$P:$P,$D1556)*IF(G1556=ФИО!$Q$8,0,SUM(р_дни!$J:$J))+SUMIFS(факт_операции!$Q:$Q,факт_операции!$D:$D,$D1556)*1000)/SUM(р_дни!$J:$J)))/100,0)*100</f>
        <v>0</v>
      </c>
      <c r="K1556" s="48">
        <f>IF(D1556="",0,SUMIFS(факт_операции!$O:$O,факт_операции!$D:$D,D1556)-IF(SUMIFS(факт_операции!$Q:$Q,факт_операции!$D:$D,D1556)&lt;&gt;0,SUMIFS(факт_операции!$O:$O,факт_операции!$D:$D,D1556,факт_операции!$N:$N,операции!$H$11),0))</f>
        <v>0</v>
      </c>
      <c r="L1556" s="48">
        <f>IF(D1556="",0,SUMIFS(факт_операции!$T:$T,факт_операции!$D:$D,D1556))</f>
        <v>0</v>
      </c>
      <c r="M1556" s="86">
        <f t="shared" si="49"/>
        <v>0</v>
      </c>
      <c r="N1556" s="36"/>
      <c r="O1556" s="92"/>
      <c r="P1556" s="96"/>
    </row>
    <row r="1557" spans="1:16" x14ac:dyDescent="0.25">
      <c r="A1557" s="1"/>
      <c r="B1557" s="1"/>
      <c r="C1557" s="5">
        <f t="shared" si="50"/>
        <v>1547</v>
      </c>
      <c r="D1557" s="19" t="str">
        <f>IF(C1557&gt;MAX(БЮДЖЕТ!$C:$C),"",INDEX(БЮДЖЕТ!$P$11:$P$9415,C1557))</f>
        <v/>
      </c>
      <c r="E1557" s="22">
        <f>IF(D1557="",0,IF(COUNTIF(БЮДЖЕТ!$P:$P,D1557)=1,0,1))</f>
        <v>0</v>
      </c>
      <c r="F1557" s="19" t="str">
        <f>IF($D1557="","",INDEX(БЮДЖЕТ!$N:$N,SUMIFS(БЮДЖЕТ!$B:$B,БЮДЖЕТ!$P:$P,$D1557)))</f>
        <v/>
      </c>
      <c r="G1557" s="19" t="str">
        <f>IF($D1557="","",INDEX(БЮДЖЕТ!$X:$X,SUMIFS(БЮДЖЕТ!$B:$B,БЮДЖЕТ!$P:$P,$D1557)))</f>
        <v/>
      </c>
      <c r="H1557" s="36"/>
      <c r="I1557" s="30">
        <f>IF(D1557="",0,IF(G1557=ФИО!$Q$8,0,SUM(р_дни!$J:$J))+SUMIFS(факт_операции!$L:$L,факт_операции!$D:$D,D1557,факт_операции!$I:$I,операции!$F$8)-SUMIFS(факт_операции!$L:$L,факт_операции!$D:$D,D1557,факт_операции!$I:$I,операции!$F$9)+SUMIFS(факт_операции!$L:$L,факт_операции!$D:$D,D1557,факт_операции!$I:$I,операции!$F$10)-SUMIFS(факт_операции!$L:$L,факт_операции!$D:$D,D1557,факт_операции!$I:$I,операции!$F$11))</f>
        <v>0</v>
      </c>
      <c r="J1557" s="48">
        <f>ROUND(IF(D1557="",0,IF(SUM(р_дни!$J:$J)=0,0,(SUMIFS(БЮДЖЕТ!$V:$V,БЮДЖЕТ!$P:$P,$D1557)*IF(G1557=ФИО!$Q$8,0,SUM(р_дни!$J:$J))+SUMIFS(факт_операции!$Q:$Q,факт_операции!$D:$D,$D1557)*1000)/SUM(р_дни!$J:$J)))/100,0)*100</f>
        <v>0</v>
      </c>
      <c r="K1557" s="48">
        <f>IF(D1557="",0,SUMIFS(факт_операции!$O:$O,факт_операции!$D:$D,D1557)-IF(SUMIFS(факт_операции!$Q:$Q,факт_операции!$D:$D,D1557)&lt;&gt;0,SUMIFS(факт_операции!$O:$O,факт_операции!$D:$D,D1557,факт_операции!$N:$N,операции!$H$11),0))</f>
        <v>0</v>
      </c>
      <c r="L1557" s="48">
        <f>IF(D1557="",0,SUMIFS(факт_операции!$T:$T,факт_операции!$D:$D,D1557))</f>
        <v>0</v>
      </c>
      <c r="M1557" s="86">
        <f t="shared" si="49"/>
        <v>0</v>
      </c>
      <c r="N1557" s="36"/>
      <c r="O1557" s="92"/>
      <c r="P1557" s="96"/>
    </row>
    <row r="1558" spans="1:16" x14ac:dyDescent="0.25">
      <c r="A1558" s="1"/>
      <c r="B1558" s="1"/>
      <c r="C1558" s="5">
        <f t="shared" si="50"/>
        <v>1548</v>
      </c>
      <c r="D1558" s="19" t="str">
        <f>IF(C1558&gt;MAX(БЮДЖЕТ!$C:$C),"",INDEX(БЮДЖЕТ!$P$11:$P$9415,C1558))</f>
        <v/>
      </c>
      <c r="E1558" s="22">
        <f>IF(D1558="",0,IF(COUNTIF(БЮДЖЕТ!$P:$P,D1558)=1,0,1))</f>
        <v>0</v>
      </c>
      <c r="F1558" s="19" t="str">
        <f>IF($D1558="","",INDEX(БЮДЖЕТ!$N:$N,SUMIFS(БЮДЖЕТ!$B:$B,БЮДЖЕТ!$P:$P,$D1558)))</f>
        <v/>
      </c>
      <c r="G1558" s="19" t="str">
        <f>IF($D1558="","",INDEX(БЮДЖЕТ!$X:$X,SUMIFS(БЮДЖЕТ!$B:$B,БЮДЖЕТ!$P:$P,$D1558)))</f>
        <v/>
      </c>
      <c r="H1558" s="36"/>
      <c r="I1558" s="30">
        <f>IF(D1558="",0,IF(G1558=ФИО!$Q$8,0,SUM(р_дни!$J:$J))+SUMIFS(факт_операции!$L:$L,факт_операции!$D:$D,D1558,факт_операции!$I:$I,операции!$F$8)-SUMIFS(факт_операции!$L:$L,факт_операции!$D:$D,D1558,факт_операции!$I:$I,операции!$F$9)+SUMIFS(факт_операции!$L:$L,факт_операции!$D:$D,D1558,факт_операции!$I:$I,операции!$F$10)-SUMIFS(факт_операции!$L:$L,факт_операции!$D:$D,D1558,факт_операции!$I:$I,операции!$F$11))</f>
        <v>0</v>
      </c>
      <c r="J1558" s="48">
        <f>ROUND(IF(D1558="",0,IF(SUM(р_дни!$J:$J)=0,0,(SUMIFS(БЮДЖЕТ!$V:$V,БЮДЖЕТ!$P:$P,$D1558)*IF(G1558=ФИО!$Q$8,0,SUM(р_дни!$J:$J))+SUMIFS(факт_операции!$Q:$Q,факт_операции!$D:$D,$D1558)*1000)/SUM(р_дни!$J:$J)))/100,0)*100</f>
        <v>0</v>
      </c>
      <c r="K1558" s="48">
        <f>IF(D1558="",0,SUMIFS(факт_операции!$O:$O,факт_операции!$D:$D,D1558)-IF(SUMIFS(факт_операции!$Q:$Q,факт_операции!$D:$D,D1558)&lt;&gt;0,SUMIFS(факт_операции!$O:$O,факт_операции!$D:$D,D1558,факт_операции!$N:$N,операции!$H$11),0))</f>
        <v>0</v>
      </c>
      <c r="L1558" s="48">
        <f>IF(D1558="",0,SUMIFS(факт_операции!$T:$T,факт_операции!$D:$D,D1558))</f>
        <v>0</v>
      </c>
      <c r="M1558" s="86">
        <f t="shared" si="49"/>
        <v>0</v>
      </c>
      <c r="N1558" s="36"/>
      <c r="O1558" s="92"/>
      <c r="P1558" s="96"/>
    </row>
    <row r="1559" spans="1:16" x14ac:dyDescent="0.25">
      <c r="A1559" s="1"/>
      <c r="B1559" s="1"/>
      <c r="C1559" s="5">
        <f t="shared" si="50"/>
        <v>1549</v>
      </c>
      <c r="D1559" s="19" t="str">
        <f>IF(C1559&gt;MAX(БЮДЖЕТ!$C:$C),"",INDEX(БЮДЖЕТ!$P$11:$P$9415,C1559))</f>
        <v/>
      </c>
      <c r="E1559" s="22">
        <f>IF(D1559="",0,IF(COUNTIF(БЮДЖЕТ!$P:$P,D1559)=1,0,1))</f>
        <v>0</v>
      </c>
      <c r="F1559" s="19" t="str">
        <f>IF($D1559="","",INDEX(БЮДЖЕТ!$N:$N,SUMIFS(БЮДЖЕТ!$B:$B,БЮДЖЕТ!$P:$P,$D1559)))</f>
        <v/>
      </c>
      <c r="G1559" s="19" t="str">
        <f>IF($D1559="","",INDEX(БЮДЖЕТ!$X:$X,SUMIFS(БЮДЖЕТ!$B:$B,БЮДЖЕТ!$P:$P,$D1559)))</f>
        <v/>
      </c>
      <c r="H1559" s="36"/>
      <c r="I1559" s="30">
        <f>IF(D1559="",0,IF(G1559=ФИО!$Q$8,0,SUM(р_дни!$J:$J))+SUMIFS(факт_операции!$L:$L,факт_операции!$D:$D,D1559,факт_операции!$I:$I,операции!$F$8)-SUMIFS(факт_операции!$L:$L,факт_операции!$D:$D,D1559,факт_операции!$I:$I,операции!$F$9)+SUMIFS(факт_операции!$L:$L,факт_операции!$D:$D,D1559,факт_операции!$I:$I,операции!$F$10)-SUMIFS(факт_операции!$L:$L,факт_операции!$D:$D,D1559,факт_операции!$I:$I,операции!$F$11))</f>
        <v>0</v>
      </c>
      <c r="J1559" s="48">
        <f>ROUND(IF(D1559="",0,IF(SUM(р_дни!$J:$J)=0,0,(SUMIFS(БЮДЖЕТ!$V:$V,БЮДЖЕТ!$P:$P,$D1559)*IF(G1559=ФИО!$Q$8,0,SUM(р_дни!$J:$J))+SUMIFS(факт_операции!$Q:$Q,факт_операции!$D:$D,$D1559)*1000)/SUM(р_дни!$J:$J)))/100,0)*100</f>
        <v>0</v>
      </c>
      <c r="K1559" s="48">
        <f>IF(D1559="",0,SUMIFS(факт_операции!$O:$O,факт_операции!$D:$D,D1559)-IF(SUMIFS(факт_операции!$Q:$Q,факт_операции!$D:$D,D1559)&lt;&gt;0,SUMIFS(факт_операции!$O:$O,факт_операции!$D:$D,D1559,факт_операции!$N:$N,операции!$H$11),0))</f>
        <v>0</v>
      </c>
      <c r="L1559" s="48">
        <f>IF(D1559="",0,SUMIFS(факт_операции!$T:$T,факт_операции!$D:$D,D1559))</f>
        <v>0</v>
      </c>
      <c r="M1559" s="86">
        <f t="shared" si="49"/>
        <v>0</v>
      </c>
      <c r="N1559" s="36"/>
      <c r="O1559" s="92"/>
      <c r="P1559" s="96"/>
    </row>
    <row r="1560" spans="1:16" x14ac:dyDescent="0.25">
      <c r="A1560" s="1"/>
      <c r="B1560" s="1"/>
      <c r="C1560" s="5">
        <f t="shared" si="50"/>
        <v>1550</v>
      </c>
      <c r="D1560" s="19" t="str">
        <f>IF(C1560&gt;MAX(БЮДЖЕТ!$C:$C),"",INDEX(БЮДЖЕТ!$P$11:$P$9415,C1560))</f>
        <v/>
      </c>
      <c r="E1560" s="22">
        <f>IF(D1560="",0,IF(COUNTIF(БЮДЖЕТ!$P:$P,D1560)=1,0,1))</f>
        <v>0</v>
      </c>
      <c r="F1560" s="19" t="str">
        <f>IF($D1560="","",INDEX(БЮДЖЕТ!$N:$N,SUMIFS(БЮДЖЕТ!$B:$B,БЮДЖЕТ!$P:$P,$D1560)))</f>
        <v/>
      </c>
      <c r="G1560" s="19" t="str">
        <f>IF($D1560="","",INDEX(БЮДЖЕТ!$X:$X,SUMIFS(БЮДЖЕТ!$B:$B,БЮДЖЕТ!$P:$P,$D1560)))</f>
        <v/>
      </c>
      <c r="H1560" s="36"/>
      <c r="I1560" s="30">
        <f>IF(D1560="",0,IF(G1560=ФИО!$Q$8,0,SUM(р_дни!$J:$J))+SUMIFS(факт_операции!$L:$L,факт_операции!$D:$D,D1560,факт_операции!$I:$I,операции!$F$8)-SUMIFS(факт_операции!$L:$L,факт_операции!$D:$D,D1560,факт_операции!$I:$I,операции!$F$9)+SUMIFS(факт_операции!$L:$L,факт_операции!$D:$D,D1560,факт_операции!$I:$I,операции!$F$10)-SUMIFS(факт_операции!$L:$L,факт_операции!$D:$D,D1560,факт_операции!$I:$I,операции!$F$11))</f>
        <v>0</v>
      </c>
      <c r="J1560" s="48">
        <f>ROUND(IF(D1560="",0,IF(SUM(р_дни!$J:$J)=0,0,(SUMIFS(БЮДЖЕТ!$V:$V,БЮДЖЕТ!$P:$P,$D1560)*IF(G1560=ФИО!$Q$8,0,SUM(р_дни!$J:$J))+SUMIFS(факт_операции!$Q:$Q,факт_операции!$D:$D,$D1560)*1000)/SUM(р_дни!$J:$J)))/100,0)*100</f>
        <v>0</v>
      </c>
      <c r="K1560" s="48">
        <f>IF(D1560="",0,SUMIFS(факт_операции!$O:$O,факт_операции!$D:$D,D1560)-IF(SUMIFS(факт_операции!$Q:$Q,факт_операции!$D:$D,D1560)&lt;&gt;0,SUMIFS(факт_операции!$O:$O,факт_операции!$D:$D,D1560,факт_операции!$N:$N,операции!$H$11),0))</f>
        <v>0</v>
      </c>
      <c r="L1560" s="48">
        <f>IF(D1560="",0,SUMIFS(факт_операции!$T:$T,факт_операции!$D:$D,D1560))</f>
        <v>0</v>
      </c>
      <c r="M1560" s="86">
        <f t="shared" si="49"/>
        <v>0</v>
      </c>
      <c r="N1560" s="36"/>
      <c r="O1560" s="92"/>
      <c r="P1560" s="96"/>
    </row>
    <row r="1561" spans="1:16" x14ac:dyDescent="0.25">
      <c r="A1561" s="1"/>
      <c r="B1561" s="1"/>
      <c r="C1561" s="5">
        <f t="shared" si="50"/>
        <v>1551</v>
      </c>
      <c r="D1561" s="19" t="str">
        <f>IF(C1561&gt;MAX(БЮДЖЕТ!$C:$C),"",INDEX(БЮДЖЕТ!$P$11:$P$9415,C1561))</f>
        <v/>
      </c>
      <c r="E1561" s="22">
        <f>IF(D1561="",0,IF(COUNTIF(БЮДЖЕТ!$P:$P,D1561)=1,0,1))</f>
        <v>0</v>
      </c>
      <c r="F1561" s="19" t="str">
        <f>IF($D1561="","",INDEX(БЮДЖЕТ!$N:$N,SUMIFS(БЮДЖЕТ!$B:$B,БЮДЖЕТ!$P:$P,$D1561)))</f>
        <v/>
      </c>
      <c r="G1561" s="19" t="str">
        <f>IF($D1561="","",INDEX(БЮДЖЕТ!$X:$X,SUMIFS(БЮДЖЕТ!$B:$B,БЮДЖЕТ!$P:$P,$D1561)))</f>
        <v/>
      </c>
      <c r="H1561" s="36"/>
      <c r="I1561" s="30">
        <f>IF(D1561="",0,IF(G1561=ФИО!$Q$8,0,SUM(р_дни!$J:$J))+SUMIFS(факт_операции!$L:$L,факт_операции!$D:$D,D1561,факт_операции!$I:$I,операции!$F$8)-SUMIFS(факт_операции!$L:$L,факт_операции!$D:$D,D1561,факт_операции!$I:$I,операции!$F$9)+SUMIFS(факт_операции!$L:$L,факт_операции!$D:$D,D1561,факт_операции!$I:$I,операции!$F$10)-SUMIFS(факт_операции!$L:$L,факт_операции!$D:$D,D1561,факт_операции!$I:$I,операции!$F$11))</f>
        <v>0</v>
      </c>
      <c r="J1561" s="48">
        <f>ROUND(IF(D1561="",0,IF(SUM(р_дни!$J:$J)=0,0,(SUMIFS(БЮДЖЕТ!$V:$V,БЮДЖЕТ!$P:$P,$D1561)*IF(G1561=ФИО!$Q$8,0,SUM(р_дни!$J:$J))+SUMIFS(факт_операции!$Q:$Q,факт_операции!$D:$D,$D1561)*1000)/SUM(р_дни!$J:$J)))/100,0)*100</f>
        <v>0</v>
      </c>
      <c r="K1561" s="48">
        <f>IF(D1561="",0,SUMIFS(факт_операции!$O:$O,факт_операции!$D:$D,D1561)-IF(SUMIFS(факт_операции!$Q:$Q,факт_операции!$D:$D,D1561)&lt;&gt;0,SUMIFS(факт_операции!$O:$O,факт_операции!$D:$D,D1561,факт_операции!$N:$N,операции!$H$11),0))</f>
        <v>0</v>
      </c>
      <c r="L1561" s="48">
        <f>IF(D1561="",0,SUMIFS(факт_операции!$T:$T,факт_операции!$D:$D,D1561))</f>
        <v>0</v>
      </c>
      <c r="M1561" s="86">
        <f t="shared" si="49"/>
        <v>0</v>
      </c>
      <c r="N1561" s="36"/>
      <c r="O1561" s="92"/>
      <c r="P1561" s="96"/>
    </row>
    <row r="1562" spans="1:16" x14ac:dyDescent="0.25">
      <c r="A1562" s="1"/>
      <c r="B1562" s="1"/>
      <c r="C1562" s="5">
        <f t="shared" si="50"/>
        <v>1552</v>
      </c>
      <c r="D1562" s="19" t="str">
        <f>IF(C1562&gt;MAX(БЮДЖЕТ!$C:$C),"",INDEX(БЮДЖЕТ!$P$11:$P$9415,C1562))</f>
        <v/>
      </c>
      <c r="E1562" s="22">
        <f>IF(D1562="",0,IF(COUNTIF(БЮДЖЕТ!$P:$P,D1562)=1,0,1))</f>
        <v>0</v>
      </c>
      <c r="F1562" s="19" t="str">
        <f>IF($D1562="","",INDEX(БЮДЖЕТ!$N:$N,SUMIFS(БЮДЖЕТ!$B:$B,БЮДЖЕТ!$P:$P,$D1562)))</f>
        <v/>
      </c>
      <c r="G1562" s="19" t="str">
        <f>IF($D1562="","",INDEX(БЮДЖЕТ!$X:$X,SUMIFS(БЮДЖЕТ!$B:$B,БЮДЖЕТ!$P:$P,$D1562)))</f>
        <v/>
      </c>
      <c r="H1562" s="36"/>
      <c r="I1562" s="30">
        <f>IF(D1562="",0,IF(G1562=ФИО!$Q$8,0,SUM(р_дни!$J:$J))+SUMIFS(факт_операции!$L:$L,факт_операции!$D:$D,D1562,факт_операции!$I:$I,операции!$F$8)-SUMIFS(факт_операции!$L:$L,факт_операции!$D:$D,D1562,факт_операции!$I:$I,операции!$F$9)+SUMIFS(факт_операции!$L:$L,факт_операции!$D:$D,D1562,факт_операции!$I:$I,операции!$F$10)-SUMIFS(факт_операции!$L:$L,факт_операции!$D:$D,D1562,факт_операции!$I:$I,операции!$F$11))</f>
        <v>0</v>
      </c>
      <c r="J1562" s="48">
        <f>ROUND(IF(D1562="",0,IF(SUM(р_дни!$J:$J)=0,0,(SUMIFS(БЮДЖЕТ!$V:$V,БЮДЖЕТ!$P:$P,$D1562)*IF(G1562=ФИО!$Q$8,0,SUM(р_дни!$J:$J))+SUMIFS(факт_операции!$Q:$Q,факт_операции!$D:$D,$D1562)*1000)/SUM(р_дни!$J:$J)))/100,0)*100</f>
        <v>0</v>
      </c>
      <c r="K1562" s="48">
        <f>IF(D1562="",0,SUMIFS(факт_операции!$O:$O,факт_операции!$D:$D,D1562)-IF(SUMIFS(факт_операции!$Q:$Q,факт_операции!$D:$D,D1562)&lt;&gt;0,SUMIFS(факт_операции!$O:$O,факт_операции!$D:$D,D1562,факт_операции!$N:$N,операции!$H$11),0))</f>
        <v>0</v>
      </c>
      <c r="L1562" s="48">
        <f>IF(D1562="",0,SUMIFS(факт_операции!$T:$T,факт_операции!$D:$D,D1562))</f>
        <v>0</v>
      </c>
      <c r="M1562" s="86">
        <f t="shared" si="49"/>
        <v>0</v>
      </c>
      <c r="N1562" s="36"/>
      <c r="O1562" s="92"/>
      <c r="P1562" s="96"/>
    </row>
    <row r="1563" spans="1:16" x14ac:dyDescent="0.25">
      <c r="A1563" s="1"/>
      <c r="B1563" s="1"/>
      <c r="C1563" s="5">
        <f t="shared" si="50"/>
        <v>1553</v>
      </c>
      <c r="D1563" s="19" t="str">
        <f>IF(C1563&gt;MAX(БЮДЖЕТ!$C:$C),"",INDEX(БЮДЖЕТ!$P$11:$P$9415,C1563))</f>
        <v/>
      </c>
      <c r="E1563" s="22">
        <f>IF(D1563="",0,IF(COUNTIF(БЮДЖЕТ!$P:$P,D1563)=1,0,1))</f>
        <v>0</v>
      </c>
      <c r="F1563" s="19" t="str">
        <f>IF($D1563="","",INDEX(БЮДЖЕТ!$N:$N,SUMIFS(БЮДЖЕТ!$B:$B,БЮДЖЕТ!$P:$P,$D1563)))</f>
        <v/>
      </c>
      <c r="G1563" s="19" t="str">
        <f>IF($D1563="","",INDEX(БЮДЖЕТ!$X:$X,SUMIFS(БЮДЖЕТ!$B:$B,БЮДЖЕТ!$P:$P,$D1563)))</f>
        <v/>
      </c>
      <c r="H1563" s="36"/>
      <c r="I1563" s="30">
        <f>IF(D1563="",0,IF(G1563=ФИО!$Q$8,0,SUM(р_дни!$J:$J))+SUMIFS(факт_операции!$L:$L,факт_операции!$D:$D,D1563,факт_операции!$I:$I,операции!$F$8)-SUMIFS(факт_операции!$L:$L,факт_операции!$D:$D,D1563,факт_операции!$I:$I,операции!$F$9)+SUMIFS(факт_операции!$L:$L,факт_операции!$D:$D,D1563,факт_операции!$I:$I,операции!$F$10)-SUMIFS(факт_операции!$L:$L,факт_операции!$D:$D,D1563,факт_операции!$I:$I,операции!$F$11))</f>
        <v>0</v>
      </c>
      <c r="J1563" s="48">
        <f>ROUND(IF(D1563="",0,IF(SUM(р_дни!$J:$J)=0,0,(SUMIFS(БЮДЖЕТ!$V:$V,БЮДЖЕТ!$P:$P,$D1563)*IF(G1563=ФИО!$Q$8,0,SUM(р_дни!$J:$J))+SUMIFS(факт_операции!$Q:$Q,факт_операции!$D:$D,$D1563)*1000)/SUM(р_дни!$J:$J)))/100,0)*100</f>
        <v>0</v>
      </c>
      <c r="K1563" s="48">
        <f>IF(D1563="",0,SUMIFS(факт_операции!$O:$O,факт_операции!$D:$D,D1563)-IF(SUMIFS(факт_операции!$Q:$Q,факт_операции!$D:$D,D1563)&lt;&gt;0,SUMIFS(факт_операции!$O:$O,факт_операции!$D:$D,D1563,факт_операции!$N:$N,операции!$H$11),0))</f>
        <v>0</v>
      </c>
      <c r="L1563" s="48">
        <f>IF(D1563="",0,SUMIFS(факт_операции!$T:$T,факт_операции!$D:$D,D1563))</f>
        <v>0</v>
      </c>
      <c r="M1563" s="86">
        <f t="shared" si="49"/>
        <v>0</v>
      </c>
      <c r="N1563" s="36"/>
      <c r="O1563" s="92"/>
      <c r="P1563" s="96"/>
    </row>
    <row r="1564" spans="1:16" x14ac:dyDescent="0.25">
      <c r="A1564" s="1"/>
      <c r="B1564" s="1"/>
      <c r="C1564" s="5">
        <f t="shared" si="50"/>
        <v>1554</v>
      </c>
      <c r="D1564" s="19" t="str">
        <f>IF(C1564&gt;MAX(БЮДЖЕТ!$C:$C),"",INDEX(БЮДЖЕТ!$P$11:$P$9415,C1564))</f>
        <v/>
      </c>
      <c r="E1564" s="22">
        <f>IF(D1564="",0,IF(COUNTIF(БЮДЖЕТ!$P:$P,D1564)=1,0,1))</f>
        <v>0</v>
      </c>
      <c r="F1564" s="19" t="str">
        <f>IF($D1564="","",INDEX(БЮДЖЕТ!$N:$N,SUMIFS(БЮДЖЕТ!$B:$B,БЮДЖЕТ!$P:$P,$D1564)))</f>
        <v/>
      </c>
      <c r="G1564" s="19" t="str">
        <f>IF($D1564="","",INDEX(БЮДЖЕТ!$X:$X,SUMIFS(БЮДЖЕТ!$B:$B,БЮДЖЕТ!$P:$P,$D1564)))</f>
        <v/>
      </c>
      <c r="H1564" s="36"/>
      <c r="I1564" s="30">
        <f>IF(D1564="",0,IF(G1564=ФИО!$Q$8,0,SUM(р_дни!$J:$J))+SUMIFS(факт_операции!$L:$L,факт_операции!$D:$D,D1564,факт_операции!$I:$I,операции!$F$8)-SUMIFS(факт_операции!$L:$L,факт_операции!$D:$D,D1564,факт_операции!$I:$I,операции!$F$9)+SUMIFS(факт_операции!$L:$L,факт_операции!$D:$D,D1564,факт_операции!$I:$I,операции!$F$10)-SUMIFS(факт_операции!$L:$L,факт_операции!$D:$D,D1564,факт_операции!$I:$I,операции!$F$11))</f>
        <v>0</v>
      </c>
      <c r="J1564" s="48">
        <f>ROUND(IF(D1564="",0,IF(SUM(р_дни!$J:$J)=0,0,(SUMIFS(БЮДЖЕТ!$V:$V,БЮДЖЕТ!$P:$P,$D1564)*IF(G1564=ФИО!$Q$8,0,SUM(р_дни!$J:$J))+SUMIFS(факт_операции!$Q:$Q,факт_операции!$D:$D,$D1564)*1000)/SUM(р_дни!$J:$J)))/100,0)*100</f>
        <v>0</v>
      </c>
      <c r="K1564" s="48">
        <f>IF(D1564="",0,SUMIFS(факт_операции!$O:$O,факт_операции!$D:$D,D1564)-IF(SUMIFS(факт_операции!$Q:$Q,факт_операции!$D:$D,D1564)&lt;&gt;0,SUMIFS(факт_операции!$O:$O,факт_операции!$D:$D,D1564,факт_операции!$N:$N,операции!$H$11),0))</f>
        <v>0</v>
      </c>
      <c r="L1564" s="48">
        <f>IF(D1564="",0,SUMIFS(факт_операции!$T:$T,факт_операции!$D:$D,D1564))</f>
        <v>0</v>
      </c>
      <c r="M1564" s="86">
        <f t="shared" si="49"/>
        <v>0</v>
      </c>
      <c r="N1564" s="36"/>
      <c r="O1564" s="92"/>
      <c r="P1564" s="96"/>
    </row>
    <row r="1565" spans="1:16" x14ac:dyDescent="0.25">
      <c r="A1565" s="1"/>
      <c r="B1565" s="1"/>
      <c r="C1565" s="5">
        <f t="shared" si="50"/>
        <v>1555</v>
      </c>
      <c r="D1565" s="19" t="str">
        <f>IF(C1565&gt;MAX(БЮДЖЕТ!$C:$C),"",INDEX(БЮДЖЕТ!$P$11:$P$9415,C1565))</f>
        <v/>
      </c>
      <c r="E1565" s="22">
        <f>IF(D1565="",0,IF(COUNTIF(БЮДЖЕТ!$P:$P,D1565)=1,0,1))</f>
        <v>0</v>
      </c>
      <c r="F1565" s="19" t="str">
        <f>IF($D1565="","",INDEX(БЮДЖЕТ!$N:$N,SUMIFS(БЮДЖЕТ!$B:$B,БЮДЖЕТ!$P:$P,$D1565)))</f>
        <v/>
      </c>
      <c r="G1565" s="19" t="str">
        <f>IF($D1565="","",INDEX(БЮДЖЕТ!$X:$X,SUMIFS(БЮДЖЕТ!$B:$B,БЮДЖЕТ!$P:$P,$D1565)))</f>
        <v/>
      </c>
      <c r="H1565" s="36"/>
      <c r="I1565" s="30">
        <f>IF(D1565="",0,IF(G1565=ФИО!$Q$8,0,SUM(р_дни!$J:$J))+SUMIFS(факт_операции!$L:$L,факт_операции!$D:$D,D1565,факт_операции!$I:$I,операции!$F$8)-SUMIFS(факт_операции!$L:$L,факт_операции!$D:$D,D1565,факт_операции!$I:$I,операции!$F$9)+SUMIFS(факт_операции!$L:$L,факт_операции!$D:$D,D1565,факт_операции!$I:$I,операции!$F$10)-SUMIFS(факт_операции!$L:$L,факт_операции!$D:$D,D1565,факт_операции!$I:$I,операции!$F$11))</f>
        <v>0</v>
      </c>
      <c r="J1565" s="48">
        <f>ROUND(IF(D1565="",0,IF(SUM(р_дни!$J:$J)=0,0,(SUMIFS(БЮДЖЕТ!$V:$V,БЮДЖЕТ!$P:$P,$D1565)*IF(G1565=ФИО!$Q$8,0,SUM(р_дни!$J:$J))+SUMIFS(факт_операции!$Q:$Q,факт_операции!$D:$D,$D1565)*1000)/SUM(р_дни!$J:$J)))/100,0)*100</f>
        <v>0</v>
      </c>
      <c r="K1565" s="48">
        <f>IF(D1565="",0,SUMIFS(факт_операции!$O:$O,факт_операции!$D:$D,D1565)-IF(SUMIFS(факт_операции!$Q:$Q,факт_операции!$D:$D,D1565)&lt;&gt;0,SUMIFS(факт_операции!$O:$O,факт_операции!$D:$D,D1565,факт_операции!$N:$N,операции!$H$11),0))</f>
        <v>0</v>
      </c>
      <c r="L1565" s="48">
        <f>IF(D1565="",0,SUMIFS(факт_операции!$T:$T,факт_операции!$D:$D,D1565))</f>
        <v>0</v>
      </c>
      <c r="M1565" s="86">
        <f t="shared" si="49"/>
        <v>0</v>
      </c>
      <c r="N1565" s="36"/>
      <c r="O1565" s="92"/>
      <c r="P1565" s="96"/>
    </row>
    <row r="1566" spans="1:16" x14ac:dyDescent="0.25">
      <c r="A1566" s="1"/>
      <c r="B1566" s="1"/>
      <c r="C1566" s="5">
        <f t="shared" si="50"/>
        <v>1556</v>
      </c>
      <c r="D1566" s="19" t="str">
        <f>IF(C1566&gt;MAX(БЮДЖЕТ!$C:$C),"",INDEX(БЮДЖЕТ!$P$11:$P$9415,C1566))</f>
        <v/>
      </c>
      <c r="E1566" s="22">
        <f>IF(D1566="",0,IF(COUNTIF(БЮДЖЕТ!$P:$P,D1566)=1,0,1))</f>
        <v>0</v>
      </c>
      <c r="F1566" s="19" t="str">
        <f>IF($D1566="","",INDEX(БЮДЖЕТ!$N:$N,SUMIFS(БЮДЖЕТ!$B:$B,БЮДЖЕТ!$P:$P,$D1566)))</f>
        <v/>
      </c>
      <c r="G1566" s="19" t="str">
        <f>IF($D1566="","",INDEX(БЮДЖЕТ!$X:$X,SUMIFS(БЮДЖЕТ!$B:$B,БЮДЖЕТ!$P:$P,$D1566)))</f>
        <v/>
      </c>
      <c r="H1566" s="36"/>
      <c r="I1566" s="30">
        <f>IF(D1566="",0,IF(G1566=ФИО!$Q$8,0,SUM(р_дни!$J:$J))+SUMIFS(факт_операции!$L:$L,факт_операции!$D:$D,D1566,факт_операции!$I:$I,операции!$F$8)-SUMIFS(факт_операции!$L:$L,факт_операции!$D:$D,D1566,факт_операции!$I:$I,операции!$F$9)+SUMIFS(факт_операции!$L:$L,факт_операции!$D:$D,D1566,факт_операции!$I:$I,операции!$F$10)-SUMIFS(факт_операции!$L:$L,факт_операции!$D:$D,D1566,факт_операции!$I:$I,операции!$F$11))</f>
        <v>0</v>
      </c>
      <c r="J1566" s="48">
        <f>ROUND(IF(D1566="",0,IF(SUM(р_дни!$J:$J)=0,0,(SUMIFS(БЮДЖЕТ!$V:$V,БЮДЖЕТ!$P:$P,$D1566)*IF(G1566=ФИО!$Q$8,0,SUM(р_дни!$J:$J))+SUMIFS(факт_операции!$Q:$Q,факт_операции!$D:$D,$D1566)*1000)/SUM(р_дни!$J:$J)))/100,0)*100</f>
        <v>0</v>
      </c>
      <c r="K1566" s="48">
        <f>IF(D1566="",0,SUMIFS(факт_операции!$O:$O,факт_операции!$D:$D,D1566)-IF(SUMIFS(факт_операции!$Q:$Q,факт_операции!$D:$D,D1566)&lt;&gt;0,SUMIFS(факт_операции!$O:$O,факт_операции!$D:$D,D1566,факт_операции!$N:$N,операции!$H$11),0))</f>
        <v>0</v>
      </c>
      <c r="L1566" s="48">
        <f>IF(D1566="",0,SUMIFS(факт_операции!$T:$T,факт_операции!$D:$D,D1566))</f>
        <v>0</v>
      </c>
      <c r="M1566" s="86">
        <f t="shared" si="49"/>
        <v>0</v>
      </c>
      <c r="N1566" s="36"/>
      <c r="O1566" s="92"/>
      <c r="P1566" s="96"/>
    </row>
    <row r="1567" spans="1:16" x14ac:dyDescent="0.25">
      <c r="A1567" s="1"/>
      <c r="B1567" s="1"/>
      <c r="C1567" s="5">
        <f t="shared" si="50"/>
        <v>1557</v>
      </c>
      <c r="D1567" s="19" t="str">
        <f>IF(C1567&gt;MAX(БЮДЖЕТ!$C:$C),"",INDEX(БЮДЖЕТ!$P$11:$P$9415,C1567))</f>
        <v/>
      </c>
      <c r="E1567" s="22">
        <f>IF(D1567="",0,IF(COUNTIF(БЮДЖЕТ!$P:$P,D1567)=1,0,1))</f>
        <v>0</v>
      </c>
      <c r="F1567" s="19" t="str">
        <f>IF($D1567="","",INDEX(БЮДЖЕТ!$N:$N,SUMIFS(БЮДЖЕТ!$B:$B,БЮДЖЕТ!$P:$P,$D1567)))</f>
        <v/>
      </c>
      <c r="G1567" s="19" t="str">
        <f>IF($D1567="","",INDEX(БЮДЖЕТ!$X:$X,SUMIFS(БЮДЖЕТ!$B:$B,БЮДЖЕТ!$P:$P,$D1567)))</f>
        <v/>
      </c>
      <c r="H1567" s="36"/>
      <c r="I1567" s="30">
        <f>IF(D1567="",0,IF(G1567=ФИО!$Q$8,0,SUM(р_дни!$J:$J))+SUMIFS(факт_операции!$L:$L,факт_операции!$D:$D,D1567,факт_операции!$I:$I,операции!$F$8)-SUMIFS(факт_операции!$L:$L,факт_операции!$D:$D,D1567,факт_операции!$I:$I,операции!$F$9)+SUMIFS(факт_операции!$L:$L,факт_операции!$D:$D,D1567,факт_операции!$I:$I,операции!$F$10)-SUMIFS(факт_операции!$L:$L,факт_операции!$D:$D,D1567,факт_операции!$I:$I,операции!$F$11))</f>
        <v>0</v>
      </c>
      <c r="J1567" s="48">
        <f>ROUND(IF(D1567="",0,IF(SUM(р_дни!$J:$J)=0,0,(SUMIFS(БЮДЖЕТ!$V:$V,БЮДЖЕТ!$P:$P,$D1567)*IF(G1567=ФИО!$Q$8,0,SUM(р_дни!$J:$J))+SUMIFS(факт_операции!$Q:$Q,факт_операции!$D:$D,$D1567)*1000)/SUM(р_дни!$J:$J)))/100,0)*100</f>
        <v>0</v>
      </c>
      <c r="K1567" s="48">
        <f>IF(D1567="",0,SUMIFS(факт_операции!$O:$O,факт_операции!$D:$D,D1567)-IF(SUMIFS(факт_операции!$Q:$Q,факт_операции!$D:$D,D1567)&lt;&gt;0,SUMIFS(факт_операции!$O:$O,факт_операции!$D:$D,D1567,факт_операции!$N:$N,операции!$H$11),0))</f>
        <v>0</v>
      </c>
      <c r="L1567" s="48">
        <f>IF(D1567="",0,SUMIFS(факт_операции!$T:$T,факт_операции!$D:$D,D1567))</f>
        <v>0</v>
      </c>
      <c r="M1567" s="86">
        <f t="shared" si="49"/>
        <v>0</v>
      </c>
      <c r="N1567" s="36"/>
      <c r="O1567" s="92"/>
      <c r="P1567" s="96"/>
    </row>
    <row r="1568" spans="1:16" x14ac:dyDescent="0.25">
      <c r="A1568" s="1"/>
      <c r="B1568" s="1"/>
      <c r="C1568" s="5">
        <f t="shared" si="50"/>
        <v>1558</v>
      </c>
      <c r="D1568" s="19" t="str">
        <f>IF(C1568&gt;MAX(БЮДЖЕТ!$C:$C),"",INDEX(БЮДЖЕТ!$P$11:$P$9415,C1568))</f>
        <v/>
      </c>
      <c r="E1568" s="22">
        <f>IF(D1568="",0,IF(COUNTIF(БЮДЖЕТ!$P:$P,D1568)=1,0,1))</f>
        <v>0</v>
      </c>
      <c r="F1568" s="19" t="str">
        <f>IF($D1568="","",INDEX(БЮДЖЕТ!$N:$N,SUMIFS(БЮДЖЕТ!$B:$B,БЮДЖЕТ!$P:$P,$D1568)))</f>
        <v/>
      </c>
      <c r="G1568" s="19" t="str">
        <f>IF($D1568="","",INDEX(БЮДЖЕТ!$X:$X,SUMIFS(БЮДЖЕТ!$B:$B,БЮДЖЕТ!$P:$P,$D1568)))</f>
        <v/>
      </c>
      <c r="H1568" s="36"/>
      <c r="I1568" s="30">
        <f>IF(D1568="",0,IF(G1568=ФИО!$Q$8,0,SUM(р_дни!$J:$J))+SUMIFS(факт_операции!$L:$L,факт_операции!$D:$D,D1568,факт_операции!$I:$I,операции!$F$8)-SUMIFS(факт_операции!$L:$L,факт_операции!$D:$D,D1568,факт_операции!$I:$I,операции!$F$9)+SUMIFS(факт_операции!$L:$L,факт_операции!$D:$D,D1568,факт_операции!$I:$I,операции!$F$10)-SUMIFS(факт_операции!$L:$L,факт_операции!$D:$D,D1568,факт_операции!$I:$I,операции!$F$11))</f>
        <v>0</v>
      </c>
      <c r="J1568" s="48">
        <f>ROUND(IF(D1568="",0,IF(SUM(р_дни!$J:$J)=0,0,(SUMIFS(БЮДЖЕТ!$V:$V,БЮДЖЕТ!$P:$P,$D1568)*IF(G1568=ФИО!$Q$8,0,SUM(р_дни!$J:$J))+SUMIFS(факт_операции!$Q:$Q,факт_операции!$D:$D,$D1568)*1000)/SUM(р_дни!$J:$J)))/100,0)*100</f>
        <v>0</v>
      </c>
      <c r="K1568" s="48">
        <f>IF(D1568="",0,SUMIFS(факт_операции!$O:$O,факт_операции!$D:$D,D1568)-IF(SUMIFS(факт_операции!$Q:$Q,факт_операции!$D:$D,D1568)&lt;&gt;0,SUMIFS(факт_операции!$O:$O,факт_операции!$D:$D,D1568,факт_операции!$N:$N,операции!$H$11),0))</f>
        <v>0</v>
      </c>
      <c r="L1568" s="48">
        <f>IF(D1568="",0,SUMIFS(факт_операции!$T:$T,факт_операции!$D:$D,D1568))</f>
        <v>0</v>
      </c>
      <c r="M1568" s="86">
        <f t="shared" si="49"/>
        <v>0</v>
      </c>
      <c r="N1568" s="36"/>
      <c r="O1568" s="92"/>
      <c r="P1568" s="96"/>
    </row>
    <row r="1569" spans="1:16" x14ac:dyDescent="0.25">
      <c r="A1569" s="1"/>
      <c r="B1569" s="1"/>
      <c r="C1569" s="5">
        <f t="shared" si="50"/>
        <v>1559</v>
      </c>
      <c r="D1569" s="19" t="str">
        <f>IF(C1569&gt;MAX(БЮДЖЕТ!$C:$C),"",INDEX(БЮДЖЕТ!$P$11:$P$9415,C1569))</f>
        <v/>
      </c>
      <c r="E1569" s="22">
        <f>IF(D1569="",0,IF(COUNTIF(БЮДЖЕТ!$P:$P,D1569)=1,0,1))</f>
        <v>0</v>
      </c>
      <c r="F1569" s="19" t="str">
        <f>IF($D1569="","",INDEX(БЮДЖЕТ!$N:$N,SUMIFS(БЮДЖЕТ!$B:$B,БЮДЖЕТ!$P:$P,$D1569)))</f>
        <v/>
      </c>
      <c r="G1569" s="19" t="str">
        <f>IF($D1569="","",INDEX(БЮДЖЕТ!$X:$X,SUMIFS(БЮДЖЕТ!$B:$B,БЮДЖЕТ!$P:$P,$D1569)))</f>
        <v/>
      </c>
      <c r="H1569" s="36"/>
      <c r="I1569" s="30">
        <f>IF(D1569="",0,IF(G1569=ФИО!$Q$8,0,SUM(р_дни!$J:$J))+SUMIFS(факт_операции!$L:$L,факт_операции!$D:$D,D1569,факт_операции!$I:$I,операции!$F$8)-SUMIFS(факт_операции!$L:$L,факт_операции!$D:$D,D1569,факт_операции!$I:$I,операции!$F$9)+SUMIFS(факт_операции!$L:$L,факт_операции!$D:$D,D1569,факт_операции!$I:$I,операции!$F$10)-SUMIFS(факт_операции!$L:$L,факт_операции!$D:$D,D1569,факт_операции!$I:$I,операции!$F$11))</f>
        <v>0</v>
      </c>
      <c r="J1569" s="48">
        <f>ROUND(IF(D1569="",0,IF(SUM(р_дни!$J:$J)=0,0,(SUMIFS(БЮДЖЕТ!$V:$V,БЮДЖЕТ!$P:$P,$D1569)*IF(G1569=ФИО!$Q$8,0,SUM(р_дни!$J:$J))+SUMIFS(факт_операции!$Q:$Q,факт_операции!$D:$D,$D1569)*1000)/SUM(р_дни!$J:$J)))/100,0)*100</f>
        <v>0</v>
      </c>
      <c r="K1569" s="48">
        <f>IF(D1569="",0,SUMIFS(факт_операции!$O:$O,факт_операции!$D:$D,D1569)-IF(SUMIFS(факт_операции!$Q:$Q,факт_операции!$D:$D,D1569)&lt;&gt;0,SUMIFS(факт_операции!$O:$O,факт_операции!$D:$D,D1569,факт_операции!$N:$N,операции!$H$11),0))</f>
        <v>0</v>
      </c>
      <c r="L1569" s="48">
        <f>IF(D1569="",0,SUMIFS(факт_операции!$T:$T,факт_операции!$D:$D,D1569))</f>
        <v>0</v>
      </c>
      <c r="M1569" s="86">
        <f t="shared" si="49"/>
        <v>0</v>
      </c>
      <c r="N1569" s="36"/>
      <c r="O1569" s="92"/>
      <c r="P1569" s="96"/>
    </row>
    <row r="1570" spans="1:16" x14ac:dyDescent="0.25">
      <c r="A1570" s="1"/>
      <c r="B1570" s="1"/>
      <c r="C1570" s="5">
        <f t="shared" si="50"/>
        <v>1560</v>
      </c>
      <c r="D1570" s="19" t="str">
        <f>IF(C1570&gt;MAX(БЮДЖЕТ!$C:$C),"",INDEX(БЮДЖЕТ!$P$11:$P$9415,C1570))</f>
        <v/>
      </c>
      <c r="E1570" s="22">
        <f>IF(D1570="",0,IF(COUNTIF(БЮДЖЕТ!$P:$P,D1570)=1,0,1))</f>
        <v>0</v>
      </c>
      <c r="F1570" s="19" t="str">
        <f>IF($D1570="","",INDEX(БЮДЖЕТ!$N:$N,SUMIFS(БЮДЖЕТ!$B:$B,БЮДЖЕТ!$P:$P,$D1570)))</f>
        <v/>
      </c>
      <c r="G1570" s="19" t="str">
        <f>IF($D1570="","",INDEX(БЮДЖЕТ!$X:$X,SUMIFS(БЮДЖЕТ!$B:$B,БЮДЖЕТ!$P:$P,$D1570)))</f>
        <v/>
      </c>
      <c r="H1570" s="36"/>
      <c r="I1570" s="30">
        <f>IF(D1570="",0,IF(G1570=ФИО!$Q$8,0,SUM(р_дни!$J:$J))+SUMIFS(факт_операции!$L:$L,факт_операции!$D:$D,D1570,факт_операции!$I:$I,операции!$F$8)-SUMIFS(факт_операции!$L:$L,факт_операции!$D:$D,D1570,факт_операции!$I:$I,операции!$F$9)+SUMIFS(факт_операции!$L:$L,факт_операции!$D:$D,D1570,факт_операции!$I:$I,операции!$F$10)-SUMIFS(факт_операции!$L:$L,факт_операции!$D:$D,D1570,факт_операции!$I:$I,операции!$F$11))</f>
        <v>0</v>
      </c>
      <c r="J1570" s="48">
        <f>ROUND(IF(D1570="",0,IF(SUM(р_дни!$J:$J)=0,0,(SUMIFS(БЮДЖЕТ!$V:$V,БЮДЖЕТ!$P:$P,$D1570)*IF(G1570=ФИО!$Q$8,0,SUM(р_дни!$J:$J))+SUMIFS(факт_операции!$Q:$Q,факт_операции!$D:$D,$D1570)*1000)/SUM(р_дни!$J:$J)))/100,0)*100</f>
        <v>0</v>
      </c>
      <c r="K1570" s="48">
        <f>IF(D1570="",0,SUMIFS(факт_операции!$O:$O,факт_операции!$D:$D,D1570)-IF(SUMIFS(факт_операции!$Q:$Q,факт_операции!$D:$D,D1570)&lt;&gt;0,SUMIFS(факт_операции!$O:$O,факт_операции!$D:$D,D1570,факт_операции!$N:$N,операции!$H$11),0))</f>
        <v>0</v>
      </c>
      <c r="L1570" s="48">
        <f>IF(D1570="",0,SUMIFS(факт_операции!$T:$T,факт_операции!$D:$D,D1570))</f>
        <v>0</v>
      </c>
      <c r="M1570" s="86">
        <f t="shared" si="49"/>
        <v>0</v>
      </c>
      <c r="N1570" s="36"/>
      <c r="O1570" s="92"/>
      <c r="P1570" s="96"/>
    </row>
    <row r="1571" spans="1:16" x14ac:dyDescent="0.25">
      <c r="A1571" s="1"/>
      <c r="B1571" s="1"/>
      <c r="C1571" s="5">
        <f t="shared" si="50"/>
        <v>1561</v>
      </c>
      <c r="D1571" s="19" t="str">
        <f>IF(C1571&gt;MAX(БЮДЖЕТ!$C:$C),"",INDEX(БЮДЖЕТ!$P$11:$P$9415,C1571))</f>
        <v/>
      </c>
      <c r="E1571" s="22">
        <f>IF(D1571="",0,IF(COUNTIF(БЮДЖЕТ!$P:$P,D1571)=1,0,1))</f>
        <v>0</v>
      </c>
      <c r="F1571" s="19" t="str">
        <f>IF($D1571="","",INDEX(БЮДЖЕТ!$N:$N,SUMIFS(БЮДЖЕТ!$B:$B,БЮДЖЕТ!$P:$P,$D1571)))</f>
        <v/>
      </c>
      <c r="G1571" s="19" t="str">
        <f>IF($D1571="","",INDEX(БЮДЖЕТ!$X:$X,SUMIFS(БЮДЖЕТ!$B:$B,БЮДЖЕТ!$P:$P,$D1571)))</f>
        <v/>
      </c>
      <c r="H1571" s="36"/>
      <c r="I1571" s="30">
        <f>IF(D1571="",0,IF(G1571=ФИО!$Q$8,0,SUM(р_дни!$J:$J))+SUMIFS(факт_операции!$L:$L,факт_операции!$D:$D,D1571,факт_операции!$I:$I,операции!$F$8)-SUMIFS(факт_операции!$L:$L,факт_операции!$D:$D,D1571,факт_операции!$I:$I,операции!$F$9)+SUMIFS(факт_операции!$L:$L,факт_операции!$D:$D,D1571,факт_операции!$I:$I,операции!$F$10)-SUMIFS(факт_операции!$L:$L,факт_операции!$D:$D,D1571,факт_операции!$I:$I,операции!$F$11))</f>
        <v>0</v>
      </c>
      <c r="J1571" s="48">
        <f>ROUND(IF(D1571="",0,IF(SUM(р_дни!$J:$J)=0,0,(SUMIFS(БЮДЖЕТ!$V:$V,БЮДЖЕТ!$P:$P,$D1571)*IF(G1571=ФИО!$Q$8,0,SUM(р_дни!$J:$J))+SUMIFS(факт_операции!$Q:$Q,факт_операции!$D:$D,$D1571)*1000)/SUM(р_дни!$J:$J)))/100,0)*100</f>
        <v>0</v>
      </c>
      <c r="K1571" s="48">
        <f>IF(D1571="",0,SUMIFS(факт_операции!$O:$O,факт_операции!$D:$D,D1571)-IF(SUMIFS(факт_операции!$Q:$Q,факт_операции!$D:$D,D1571)&lt;&gt;0,SUMIFS(факт_операции!$O:$O,факт_операции!$D:$D,D1571,факт_операции!$N:$N,операции!$H$11),0))</f>
        <v>0</v>
      </c>
      <c r="L1571" s="48">
        <f>IF(D1571="",0,SUMIFS(факт_операции!$T:$T,факт_операции!$D:$D,D1571))</f>
        <v>0</v>
      </c>
      <c r="M1571" s="86">
        <f t="shared" si="49"/>
        <v>0</v>
      </c>
      <c r="N1571" s="36"/>
      <c r="O1571" s="92"/>
      <c r="P1571" s="96"/>
    </row>
    <row r="1572" spans="1:16" x14ac:dyDescent="0.25">
      <c r="A1572" s="1"/>
      <c r="B1572" s="1"/>
      <c r="C1572" s="5">
        <f t="shared" si="50"/>
        <v>1562</v>
      </c>
      <c r="D1572" s="19" t="str">
        <f>IF(C1572&gt;MAX(БЮДЖЕТ!$C:$C),"",INDEX(БЮДЖЕТ!$P$11:$P$9415,C1572))</f>
        <v/>
      </c>
      <c r="E1572" s="22">
        <f>IF(D1572="",0,IF(COUNTIF(БЮДЖЕТ!$P:$P,D1572)=1,0,1))</f>
        <v>0</v>
      </c>
      <c r="F1572" s="19" t="str">
        <f>IF($D1572="","",INDEX(БЮДЖЕТ!$N:$N,SUMIFS(БЮДЖЕТ!$B:$B,БЮДЖЕТ!$P:$P,$D1572)))</f>
        <v/>
      </c>
      <c r="G1572" s="19" t="str">
        <f>IF($D1572="","",INDEX(БЮДЖЕТ!$X:$X,SUMIFS(БЮДЖЕТ!$B:$B,БЮДЖЕТ!$P:$P,$D1572)))</f>
        <v/>
      </c>
      <c r="H1572" s="36"/>
      <c r="I1572" s="30">
        <f>IF(D1572="",0,IF(G1572=ФИО!$Q$8,0,SUM(р_дни!$J:$J))+SUMIFS(факт_операции!$L:$L,факт_операции!$D:$D,D1572,факт_операции!$I:$I,операции!$F$8)-SUMIFS(факт_операции!$L:$L,факт_операции!$D:$D,D1572,факт_операции!$I:$I,операции!$F$9)+SUMIFS(факт_операции!$L:$L,факт_операции!$D:$D,D1572,факт_операции!$I:$I,операции!$F$10)-SUMIFS(факт_операции!$L:$L,факт_операции!$D:$D,D1572,факт_операции!$I:$I,операции!$F$11))</f>
        <v>0</v>
      </c>
      <c r="J1572" s="48">
        <f>ROUND(IF(D1572="",0,IF(SUM(р_дни!$J:$J)=0,0,(SUMIFS(БЮДЖЕТ!$V:$V,БЮДЖЕТ!$P:$P,$D1572)*IF(G1572=ФИО!$Q$8,0,SUM(р_дни!$J:$J))+SUMIFS(факт_операции!$Q:$Q,факт_операции!$D:$D,$D1572)*1000)/SUM(р_дни!$J:$J)))/100,0)*100</f>
        <v>0</v>
      </c>
      <c r="K1572" s="48">
        <f>IF(D1572="",0,SUMIFS(факт_операции!$O:$O,факт_операции!$D:$D,D1572)-IF(SUMIFS(факт_операции!$Q:$Q,факт_операции!$D:$D,D1572)&lt;&gt;0,SUMIFS(факт_операции!$O:$O,факт_операции!$D:$D,D1572,факт_операции!$N:$N,операции!$H$11),0))</f>
        <v>0</v>
      </c>
      <c r="L1572" s="48">
        <f>IF(D1572="",0,SUMIFS(факт_операции!$T:$T,факт_операции!$D:$D,D1572))</f>
        <v>0</v>
      </c>
      <c r="M1572" s="86">
        <f t="shared" si="49"/>
        <v>0</v>
      </c>
      <c r="N1572" s="36"/>
      <c r="O1572" s="92"/>
      <c r="P1572" s="96"/>
    </row>
    <row r="1573" spans="1:16" x14ac:dyDescent="0.25">
      <c r="A1573" s="1"/>
      <c r="B1573" s="1"/>
      <c r="C1573" s="5">
        <f t="shared" si="50"/>
        <v>1563</v>
      </c>
      <c r="D1573" s="19" t="str">
        <f>IF(C1573&gt;MAX(БЮДЖЕТ!$C:$C),"",INDEX(БЮДЖЕТ!$P$11:$P$9415,C1573))</f>
        <v/>
      </c>
      <c r="E1573" s="22">
        <f>IF(D1573="",0,IF(COUNTIF(БЮДЖЕТ!$P:$P,D1573)=1,0,1))</f>
        <v>0</v>
      </c>
      <c r="F1573" s="19" t="str">
        <f>IF($D1573="","",INDEX(БЮДЖЕТ!$N:$N,SUMIFS(БЮДЖЕТ!$B:$B,БЮДЖЕТ!$P:$P,$D1573)))</f>
        <v/>
      </c>
      <c r="G1573" s="19" t="str">
        <f>IF($D1573="","",INDEX(БЮДЖЕТ!$X:$X,SUMIFS(БЮДЖЕТ!$B:$B,БЮДЖЕТ!$P:$P,$D1573)))</f>
        <v/>
      </c>
      <c r="H1573" s="36"/>
      <c r="I1573" s="30">
        <f>IF(D1573="",0,IF(G1573=ФИО!$Q$8,0,SUM(р_дни!$J:$J))+SUMIFS(факт_операции!$L:$L,факт_операции!$D:$D,D1573,факт_операции!$I:$I,операции!$F$8)-SUMIFS(факт_операции!$L:$L,факт_операции!$D:$D,D1573,факт_операции!$I:$I,операции!$F$9)+SUMIFS(факт_операции!$L:$L,факт_операции!$D:$D,D1573,факт_операции!$I:$I,операции!$F$10)-SUMIFS(факт_операции!$L:$L,факт_операции!$D:$D,D1573,факт_операции!$I:$I,операции!$F$11))</f>
        <v>0</v>
      </c>
      <c r="J1573" s="48">
        <f>ROUND(IF(D1573="",0,IF(SUM(р_дни!$J:$J)=0,0,(SUMIFS(БЮДЖЕТ!$V:$V,БЮДЖЕТ!$P:$P,$D1573)*IF(G1573=ФИО!$Q$8,0,SUM(р_дни!$J:$J))+SUMIFS(факт_операции!$Q:$Q,факт_операции!$D:$D,$D1573)*1000)/SUM(р_дни!$J:$J)))/100,0)*100</f>
        <v>0</v>
      </c>
      <c r="K1573" s="48">
        <f>IF(D1573="",0,SUMIFS(факт_операции!$O:$O,факт_операции!$D:$D,D1573)-IF(SUMIFS(факт_операции!$Q:$Q,факт_операции!$D:$D,D1573)&lt;&gt;0,SUMIFS(факт_операции!$O:$O,факт_операции!$D:$D,D1573,факт_операции!$N:$N,операции!$H$11),0))</f>
        <v>0</v>
      </c>
      <c r="L1573" s="48">
        <f>IF(D1573="",0,SUMIFS(факт_операции!$T:$T,факт_операции!$D:$D,D1573))</f>
        <v>0</v>
      </c>
      <c r="M1573" s="86">
        <f t="shared" si="49"/>
        <v>0</v>
      </c>
      <c r="N1573" s="36"/>
      <c r="O1573" s="92"/>
      <c r="P1573" s="96"/>
    </row>
    <row r="1574" spans="1:16" x14ac:dyDescent="0.25">
      <c r="A1574" s="1"/>
      <c r="B1574" s="1"/>
      <c r="C1574" s="5">
        <f t="shared" si="50"/>
        <v>1564</v>
      </c>
      <c r="D1574" s="19" t="str">
        <f>IF(C1574&gt;MAX(БЮДЖЕТ!$C:$C),"",INDEX(БЮДЖЕТ!$P$11:$P$9415,C1574))</f>
        <v/>
      </c>
      <c r="E1574" s="22">
        <f>IF(D1574="",0,IF(COUNTIF(БЮДЖЕТ!$P:$P,D1574)=1,0,1))</f>
        <v>0</v>
      </c>
      <c r="F1574" s="19" t="str">
        <f>IF($D1574="","",INDEX(БЮДЖЕТ!$N:$N,SUMIFS(БЮДЖЕТ!$B:$B,БЮДЖЕТ!$P:$P,$D1574)))</f>
        <v/>
      </c>
      <c r="G1574" s="19" t="str">
        <f>IF($D1574="","",INDEX(БЮДЖЕТ!$X:$X,SUMIFS(БЮДЖЕТ!$B:$B,БЮДЖЕТ!$P:$P,$D1574)))</f>
        <v/>
      </c>
      <c r="H1574" s="36"/>
      <c r="I1574" s="30">
        <f>IF(D1574="",0,IF(G1574=ФИО!$Q$8,0,SUM(р_дни!$J:$J))+SUMIFS(факт_операции!$L:$L,факт_операции!$D:$D,D1574,факт_операции!$I:$I,операции!$F$8)-SUMIFS(факт_операции!$L:$L,факт_операции!$D:$D,D1574,факт_операции!$I:$I,операции!$F$9)+SUMIFS(факт_операции!$L:$L,факт_операции!$D:$D,D1574,факт_операции!$I:$I,операции!$F$10)-SUMIFS(факт_операции!$L:$L,факт_операции!$D:$D,D1574,факт_операции!$I:$I,операции!$F$11))</f>
        <v>0</v>
      </c>
      <c r="J1574" s="48">
        <f>ROUND(IF(D1574="",0,IF(SUM(р_дни!$J:$J)=0,0,(SUMIFS(БЮДЖЕТ!$V:$V,БЮДЖЕТ!$P:$P,$D1574)*IF(G1574=ФИО!$Q$8,0,SUM(р_дни!$J:$J))+SUMIFS(факт_операции!$Q:$Q,факт_операции!$D:$D,$D1574)*1000)/SUM(р_дни!$J:$J)))/100,0)*100</f>
        <v>0</v>
      </c>
      <c r="K1574" s="48">
        <f>IF(D1574="",0,SUMIFS(факт_операции!$O:$O,факт_операции!$D:$D,D1574)-IF(SUMIFS(факт_операции!$Q:$Q,факт_операции!$D:$D,D1574)&lt;&gt;0,SUMIFS(факт_операции!$O:$O,факт_операции!$D:$D,D1574,факт_операции!$N:$N,операции!$H$11),0))</f>
        <v>0</v>
      </c>
      <c r="L1574" s="48">
        <f>IF(D1574="",0,SUMIFS(факт_операции!$T:$T,факт_операции!$D:$D,D1574))</f>
        <v>0</v>
      </c>
      <c r="M1574" s="86">
        <f t="shared" si="49"/>
        <v>0</v>
      </c>
      <c r="N1574" s="36"/>
      <c r="O1574" s="92"/>
      <c r="P1574" s="96"/>
    </row>
    <row r="1575" spans="1:16" x14ac:dyDescent="0.25">
      <c r="A1575" s="1"/>
      <c r="B1575" s="1"/>
      <c r="C1575" s="5">
        <f t="shared" si="50"/>
        <v>1565</v>
      </c>
      <c r="D1575" s="19" t="str">
        <f>IF(C1575&gt;MAX(БЮДЖЕТ!$C:$C),"",INDEX(БЮДЖЕТ!$P$11:$P$9415,C1575))</f>
        <v/>
      </c>
      <c r="E1575" s="22">
        <f>IF(D1575="",0,IF(COUNTIF(БЮДЖЕТ!$P:$P,D1575)=1,0,1))</f>
        <v>0</v>
      </c>
      <c r="F1575" s="19" t="str">
        <f>IF($D1575="","",INDEX(БЮДЖЕТ!$N:$N,SUMIFS(БЮДЖЕТ!$B:$B,БЮДЖЕТ!$P:$P,$D1575)))</f>
        <v/>
      </c>
      <c r="G1575" s="19" t="str">
        <f>IF($D1575="","",INDEX(БЮДЖЕТ!$X:$X,SUMIFS(БЮДЖЕТ!$B:$B,БЮДЖЕТ!$P:$P,$D1575)))</f>
        <v/>
      </c>
      <c r="H1575" s="36"/>
      <c r="I1575" s="30">
        <f>IF(D1575="",0,IF(G1575=ФИО!$Q$8,0,SUM(р_дни!$J:$J))+SUMIFS(факт_операции!$L:$L,факт_операции!$D:$D,D1575,факт_операции!$I:$I,операции!$F$8)-SUMIFS(факт_операции!$L:$L,факт_операции!$D:$D,D1575,факт_операции!$I:$I,операции!$F$9)+SUMIFS(факт_операции!$L:$L,факт_операции!$D:$D,D1575,факт_операции!$I:$I,операции!$F$10)-SUMIFS(факт_операции!$L:$L,факт_операции!$D:$D,D1575,факт_операции!$I:$I,операции!$F$11))</f>
        <v>0</v>
      </c>
      <c r="J1575" s="48">
        <f>ROUND(IF(D1575="",0,IF(SUM(р_дни!$J:$J)=0,0,(SUMIFS(БЮДЖЕТ!$V:$V,БЮДЖЕТ!$P:$P,$D1575)*IF(G1575=ФИО!$Q$8,0,SUM(р_дни!$J:$J))+SUMIFS(факт_операции!$Q:$Q,факт_операции!$D:$D,$D1575)*1000)/SUM(р_дни!$J:$J)))/100,0)*100</f>
        <v>0</v>
      </c>
      <c r="K1575" s="48">
        <f>IF(D1575="",0,SUMIFS(факт_операции!$O:$O,факт_операции!$D:$D,D1575)-IF(SUMIFS(факт_операции!$Q:$Q,факт_операции!$D:$D,D1575)&lt;&gt;0,SUMIFS(факт_операции!$O:$O,факт_операции!$D:$D,D1575,факт_операции!$N:$N,операции!$H$11),0))</f>
        <v>0</v>
      </c>
      <c r="L1575" s="48">
        <f>IF(D1575="",0,SUMIFS(факт_операции!$T:$T,факт_операции!$D:$D,D1575))</f>
        <v>0</v>
      </c>
      <c r="M1575" s="86">
        <f t="shared" si="49"/>
        <v>0</v>
      </c>
      <c r="N1575" s="36"/>
      <c r="O1575" s="92"/>
      <c r="P1575" s="96"/>
    </row>
    <row r="1576" spans="1:16" x14ac:dyDescent="0.25">
      <c r="A1576" s="1"/>
      <c r="B1576" s="1"/>
      <c r="C1576" s="5">
        <f t="shared" si="50"/>
        <v>1566</v>
      </c>
      <c r="D1576" s="19" t="str">
        <f>IF(C1576&gt;MAX(БЮДЖЕТ!$C:$C),"",INDEX(БЮДЖЕТ!$P$11:$P$9415,C1576))</f>
        <v/>
      </c>
      <c r="E1576" s="22">
        <f>IF(D1576="",0,IF(COUNTIF(БЮДЖЕТ!$P:$P,D1576)=1,0,1))</f>
        <v>0</v>
      </c>
      <c r="F1576" s="19" t="str">
        <f>IF($D1576="","",INDEX(БЮДЖЕТ!$N:$N,SUMIFS(БЮДЖЕТ!$B:$B,БЮДЖЕТ!$P:$P,$D1576)))</f>
        <v/>
      </c>
      <c r="G1576" s="19" t="str">
        <f>IF($D1576="","",INDEX(БЮДЖЕТ!$X:$X,SUMIFS(БЮДЖЕТ!$B:$B,БЮДЖЕТ!$P:$P,$D1576)))</f>
        <v/>
      </c>
      <c r="H1576" s="36"/>
      <c r="I1576" s="30">
        <f>IF(D1576="",0,IF(G1576=ФИО!$Q$8,0,SUM(р_дни!$J:$J))+SUMIFS(факт_операции!$L:$L,факт_операции!$D:$D,D1576,факт_операции!$I:$I,операции!$F$8)-SUMIFS(факт_операции!$L:$L,факт_операции!$D:$D,D1576,факт_операции!$I:$I,операции!$F$9)+SUMIFS(факт_операции!$L:$L,факт_операции!$D:$D,D1576,факт_операции!$I:$I,операции!$F$10)-SUMIFS(факт_операции!$L:$L,факт_операции!$D:$D,D1576,факт_операции!$I:$I,операции!$F$11))</f>
        <v>0</v>
      </c>
      <c r="J1576" s="48">
        <f>ROUND(IF(D1576="",0,IF(SUM(р_дни!$J:$J)=0,0,(SUMIFS(БЮДЖЕТ!$V:$V,БЮДЖЕТ!$P:$P,$D1576)*IF(G1576=ФИО!$Q$8,0,SUM(р_дни!$J:$J))+SUMIFS(факт_операции!$Q:$Q,факт_операции!$D:$D,$D1576)*1000)/SUM(р_дни!$J:$J)))/100,0)*100</f>
        <v>0</v>
      </c>
      <c r="K1576" s="48">
        <f>IF(D1576="",0,SUMIFS(факт_операции!$O:$O,факт_операции!$D:$D,D1576)-IF(SUMIFS(факт_операции!$Q:$Q,факт_операции!$D:$D,D1576)&lt;&gt;0,SUMIFS(факт_операции!$O:$O,факт_операции!$D:$D,D1576,факт_операции!$N:$N,операции!$H$11),0))</f>
        <v>0</v>
      </c>
      <c r="L1576" s="48">
        <f>IF(D1576="",0,SUMIFS(факт_операции!$T:$T,факт_операции!$D:$D,D1576))</f>
        <v>0</v>
      </c>
      <c r="M1576" s="86">
        <f t="shared" si="49"/>
        <v>0</v>
      </c>
      <c r="N1576" s="36"/>
      <c r="O1576" s="92"/>
      <c r="P1576" s="96"/>
    </row>
    <row r="1577" spans="1:16" x14ac:dyDescent="0.25">
      <c r="A1577" s="1"/>
      <c r="B1577" s="1"/>
      <c r="C1577" s="5">
        <f t="shared" si="50"/>
        <v>1567</v>
      </c>
      <c r="D1577" s="19" t="str">
        <f>IF(C1577&gt;MAX(БЮДЖЕТ!$C:$C),"",INDEX(БЮДЖЕТ!$P$11:$P$9415,C1577))</f>
        <v/>
      </c>
      <c r="E1577" s="22">
        <f>IF(D1577="",0,IF(COUNTIF(БЮДЖЕТ!$P:$P,D1577)=1,0,1))</f>
        <v>0</v>
      </c>
      <c r="F1577" s="19" t="str">
        <f>IF($D1577="","",INDEX(БЮДЖЕТ!$N:$N,SUMIFS(БЮДЖЕТ!$B:$B,БЮДЖЕТ!$P:$P,$D1577)))</f>
        <v/>
      </c>
      <c r="G1577" s="19" t="str">
        <f>IF($D1577="","",INDEX(БЮДЖЕТ!$X:$X,SUMIFS(БЮДЖЕТ!$B:$B,БЮДЖЕТ!$P:$P,$D1577)))</f>
        <v/>
      </c>
      <c r="H1577" s="36"/>
      <c r="I1577" s="30">
        <f>IF(D1577="",0,IF(G1577=ФИО!$Q$8,0,SUM(р_дни!$J:$J))+SUMIFS(факт_операции!$L:$L,факт_операции!$D:$D,D1577,факт_операции!$I:$I,операции!$F$8)-SUMIFS(факт_операции!$L:$L,факт_операции!$D:$D,D1577,факт_операции!$I:$I,операции!$F$9)+SUMIFS(факт_операции!$L:$L,факт_операции!$D:$D,D1577,факт_операции!$I:$I,операции!$F$10)-SUMIFS(факт_операции!$L:$L,факт_операции!$D:$D,D1577,факт_операции!$I:$I,операции!$F$11))</f>
        <v>0</v>
      </c>
      <c r="J1577" s="48">
        <f>ROUND(IF(D1577="",0,IF(SUM(р_дни!$J:$J)=0,0,(SUMIFS(БЮДЖЕТ!$V:$V,БЮДЖЕТ!$P:$P,$D1577)*IF(G1577=ФИО!$Q$8,0,SUM(р_дни!$J:$J))+SUMIFS(факт_операции!$Q:$Q,факт_операции!$D:$D,$D1577)*1000)/SUM(р_дни!$J:$J)))/100,0)*100</f>
        <v>0</v>
      </c>
      <c r="K1577" s="48">
        <f>IF(D1577="",0,SUMIFS(факт_операции!$O:$O,факт_операции!$D:$D,D1577)-IF(SUMIFS(факт_операции!$Q:$Q,факт_операции!$D:$D,D1577)&lt;&gt;0,SUMIFS(факт_операции!$O:$O,факт_операции!$D:$D,D1577,факт_операции!$N:$N,операции!$H$11),0))</f>
        <v>0</v>
      </c>
      <c r="L1577" s="48">
        <f>IF(D1577="",0,SUMIFS(факт_операции!$T:$T,факт_операции!$D:$D,D1577))</f>
        <v>0</v>
      </c>
      <c r="M1577" s="86">
        <f t="shared" si="49"/>
        <v>0</v>
      </c>
      <c r="N1577" s="36"/>
      <c r="O1577" s="92"/>
      <c r="P1577" s="96"/>
    </row>
    <row r="1578" spans="1:16" x14ac:dyDescent="0.25">
      <c r="A1578" s="1"/>
      <c r="B1578" s="1"/>
      <c r="C1578" s="5">
        <f t="shared" si="50"/>
        <v>1568</v>
      </c>
      <c r="D1578" s="19" t="str">
        <f>IF(C1578&gt;MAX(БЮДЖЕТ!$C:$C),"",INDEX(БЮДЖЕТ!$P$11:$P$9415,C1578))</f>
        <v/>
      </c>
      <c r="E1578" s="22">
        <f>IF(D1578="",0,IF(COUNTIF(БЮДЖЕТ!$P:$P,D1578)=1,0,1))</f>
        <v>0</v>
      </c>
      <c r="F1578" s="19" t="str">
        <f>IF($D1578="","",INDEX(БЮДЖЕТ!$N:$N,SUMIFS(БЮДЖЕТ!$B:$B,БЮДЖЕТ!$P:$P,$D1578)))</f>
        <v/>
      </c>
      <c r="G1578" s="19" t="str">
        <f>IF($D1578="","",INDEX(БЮДЖЕТ!$X:$X,SUMIFS(БЮДЖЕТ!$B:$B,БЮДЖЕТ!$P:$P,$D1578)))</f>
        <v/>
      </c>
      <c r="H1578" s="36"/>
      <c r="I1578" s="30">
        <f>IF(D1578="",0,IF(G1578=ФИО!$Q$8,0,SUM(р_дни!$J:$J))+SUMIFS(факт_операции!$L:$L,факт_операции!$D:$D,D1578,факт_операции!$I:$I,операции!$F$8)-SUMIFS(факт_операции!$L:$L,факт_операции!$D:$D,D1578,факт_операции!$I:$I,операции!$F$9)+SUMIFS(факт_операции!$L:$L,факт_операции!$D:$D,D1578,факт_операции!$I:$I,операции!$F$10)-SUMIFS(факт_операции!$L:$L,факт_операции!$D:$D,D1578,факт_операции!$I:$I,операции!$F$11))</f>
        <v>0</v>
      </c>
      <c r="J1578" s="48">
        <f>ROUND(IF(D1578="",0,IF(SUM(р_дни!$J:$J)=0,0,(SUMIFS(БЮДЖЕТ!$V:$V,БЮДЖЕТ!$P:$P,$D1578)*IF(G1578=ФИО!$Q$8,0,SUM(р_дни!$J:$J))+SUMIFS(факт_операции!$Q:$Q,факт_операции!$D:$D,$D1578)*1000)/SUM(р_дни!$J:$J)))/100,0)*100</f>
        <v>0</v>
      </c>
      <c r="K1578" s="48">
        <f>IF(D1578="",0,SUMIFS(факт_операции!$O:$O,факт_операции!$D:$D,D1578)-IF(SUMIFS(факт_операции!$Q:$Q,факт_операции!$D:$D,D1578)&lt;&gt;0,SUMIFS(факт_операции!$O:$O,факт_операции!$D:$D,D1578,факт_операции!$N:$N,операции!$H$11),0))</f>
        <v>0</v>
      </c>
      <c r="L1578" s="48">
        <f>IF(D1578="",0,SUMIFS(факт_операции!$T:$T,факт_операции!$D:$D,D1578))</f>
        <v>0</v>
      </c>
      <c r="M1578" s="86">
        <f t="shared" si="49"/>
        <v>0</v>
      </c>
      <c r="N1578" s="36"/>
      <c r="O1578" s="92"/>
      <c r="P1578" s="96"/>
    </row>
    <row r="1579" spans="1:16" x14ac:dyDescent="0.25">
      <c r="A1579" s="1"/>
      <c r="B1579" s="1"/>
      <c r="C1579" s="5">
        <f t="shared" si="50"/>
        <v>1569</v>
      </c>
      <c r="D1579" s="19" t="str">
        <f>IF(C1579&gt;MAX(БЮДЖЕТ!$C:$C),"",INDEX(БЮДЖЕТ!$P$11:$P$9415,C1579))</f>
        <v/>
      </c>
      <c r="E1579" s="22">
        <f>IF(D1579="",0,IF(COUNTIF(БЮДЖЕТ!$P:$P,D1579)=1,0,1))</f>
        <v>0</v>
      </c>
      <c r="F1579" s="19" t="str">
        <f>IF($D1579="","",INDEX(БЮДЖЕТ!$N:$N,SUMIFS(БЮДЖЕТ!$B:$B,БЮДЖЕТ!$P:$P,$D1579)))</f>
        <v/>
      </c>
      <c r="G1579" s="19" t="str">
        <f>IF($D1579="","",INDEX(БЮДЖЕТ!$X:$X,SUMIFS(БЮДЖЕТ!$B:$B,БЮДЖЕТ!$P:$P,$D1579)))</f>
        <v/>
      </c>
      <c r="H1579" s="36"/>
      <c r="I1579" s="30">
        <f>IF(D1579="",0,IF(G1579=ФИО!$Q$8,0,SUM(р_дни!$J:$J))+SUMIFS(факт_операции!$L:$L,факт_операции!$D:$D,D1579,факт_операции!$I:$I,операции!$F$8)-SUMIFS(факт_операции!$L:$L,факт_операции!$D:$D,D1579,факт_операции!$I:$I,операции!$F$9)+SUMIFS(факт_операции!$L:$L,факт_операции!$D:$D,D1579,факт_операции!$I:$I,операции!$F$10)-SUMIFS(факт_операции!$L:$L,факт_операции!$D:$D,D1579,факт_операции!$I:$I,операции!$F$11))</f>
        <v>0</v>
      </c>
      <c r="J1579" s="48">
        <f>ROUND(IF(D1579="",0,IF(SUM(р_дни!$J:$J)=0,0,(SUMIFS(БЮДЖЕТ!$V:$V,БЮДЖЕТ!$P:$P,$D1579)*IF(G1579=ФИО!$Q$8,0,SUM(р_дни!$J:$J))+SUMIFS(факт_операции!$Q:$Q,факт_операции!$D:$D,$D1579)*1000)/SUM(р_дни!$J:$J)))/100,0)*100</f>
        <v>0</v>
      </c>
      <c r="K1579" s="48">
        <f>IF(D1579="",0,SUMIFS(факт_операции!$O:$O,факт_операции!$D:$D,D1579)-IF(SUMIFS(факт_операции!$Q:$Q,факт_операции!$D:$D,D1579)&lt;&gt;0,SUMIFS(факт_операции!$O:$O,факт_операции!$D:$D,D1579,факт_операции!$N:$N,операции!$H$11),0))</f>
        <v>0</v>
      </c>
      <c r="L1579" s="48">
        <f>IF(D1579="",0,SUMIFS(факт_операции!$T:$T,факт_операции!$D:$D,D1579))</f>
        <v>0</v>
      </c>
      <c r="M1579" s="86">
        <f t="shared" si="49"/>
        <v>0</v>
      </c>
      <c r="N1579" s="36"/>
      <c r="O1579" s="92"/>
      <c r="P1579" s="96"/>
    </row>
    <row r="1580" spans="1:16" x14ac:dyDescent="0.25">
      <c r="A1580" s="1"/>
      <c r="B1580" s="1"/>
      <c r="C1580" s="5">
        <f t="shared" si="50"/>
        <v>1570</v>
      </c>
      <c r="D1580" s="19" t="str">
        <f>IF(C1580&gt;MAX(БЮДЖЕТ!$C:$C),"",INDEX(БЮДЖЕТ!$P$11:$P$9415,C1580))</f>
        <v/>
      </c>
      <c r="E1580" s="22">
        <f>IF(D1580="",0,IF(COUNTIF(БЮДЖЕТ!$P:$P,D1580)=1,0,1))</f>
        <v>0</v>
      </c>
      <c r="F1580" s="19" t="str">
        <f>IF($D1580="","",INDEX(БЮДЖЕТ!$N:$N,SUMIFS(БЮДЖЕТ!$B:$B,БЮДЖЕТ!$P:$P,$D1580)))</f>
        <v/>
      </c>
      <c r="G1580" s="19" t="str">
        <f>IF($D1580="","",INDEX(БЮДЖЕТ!$X:$X,SUMIFS(БЮДЖЕТ!$B:$B,БЮДЖЕТ!$P:$P,$D1580)))</f>
        <v/>
      </c>
      <c r="H1580" s="36"/>
      <c r="I1580" s="30">
        <f>IF(D1580="",0,IF(G1580=ФИО!$Q$8,0,SUM(р_дни!$J:$J))+SUMIFS(факт_операции!$L:$L,факт_операции!$D:$D,D1580,факт_операции!$I:$I,операции!$F$8)-SUMIFS(факт_операции!$L:$L,факт_операции!$D:$D,D1580,факт_операции!$I:$I,операции!$F$9)+SUMIFS(факт_операции!$L:$L,факт_операции!$D:$D,D1580,факт_операции!$I:$I,операции!$F$10)-SUMIFS(факт_операции!$L:$L,факт_операции!$D:$D,D1580,факт_операции!$I:$I,операции!$F$11))</f>
        <v>0</v>
      </c>
      <c r="J1580" s="48">
        <f>ROUND(IF(D1580="",0,IF(SUM(р_дни!$J:$J)=0,0,(SUMIFS(БЮДЖЕТ!$V:$V,БЮДЖЕТ!$P:$P,$D1580)*IF(G1580=ФИО!$Q$8,0,SUM(р_дни!$J:$J))+SUMIFS(факт_операции!$Q:$Q,факт_операции!$D:$D,$D1580)*1000)/SUM(р_дни!$J:$J)))/100,0)*100</f>
        <v>0</v>
      </c>
      <c r="K1580" s="48">
        <f>IF(D1580="",0,SUMIFS(факт_операции!$O:$O,факт_операции!$D:$D,D1580)-IF(SUMIFS(факт_операции!$Q:$Q,факт_операции!$D:$D,D1580)&lt;&gt;0,SUMIFS(факт_операции!$O:$O,факт_операции!$D:$D,D1580,факт_операции!$N:$N,операции!$H$11),0))</f>
        <v>0</v>
      </c>
      <c r="L1580" s="48">
        <f>IF(D1580="",0,SUMIFS(факт_операции!$T:$T,факт_операции!$D:$D,D1580))</f>
        <v>0</v>
      </c>
      <c r="M1580" s="86">
        <f t="shared" si="49"/>
        <v>0</v>
      </c>
      <c r="N1580" s="36"/>
      <c r="O1580" s="92"/>
      <c r="P1580" s="96"/>
    </row>
    <row r="1581" spans="1:16" x14ac:dyDescent="0.25">
      <c r="A1581" s="1"/>
      <c r="B1581" s="1"/>
      <c r="C1581" s="5">
        <f t="shared" si="50"/>
        <v>1571</v>
      </c>
      <c r="D1581" s="19" t="str">
        <f>IF(C1581&gt;MAX(БЮДЖЕТ!$C:$C),"",INDEX(БЮДЖЕТ!$P$11:$P$9415,C1581))</f>
        <v/>
      </c>
      <c r="E1581" s="22">
        <f>IF(D1581="",0,IF(COUNTIF(БЮДЖЕТ!$P:$P,D1581)=1,0,1))</f>
        <v>0</v>
      </c>
      <c r="F1581" s="19" t="str">
        <f>IF($D1581="","",INDEX(БЮДЖЕТ!$N:$N,SUMIFS(БЮДЖЕТ!$B:$B,БЮДЖЕТ!$P:$P,$D1581)))</f>
        <v/>
      </c>
      <c r="G1581" s="19" t="str">
        <f>IF($D1581="","",INDEX(БЮДЖЕТ!$X:$X,SUMIFS(БЮДЖЕТ!$B:$B,БЮДЖЕТ!$P:$P,$D1581)))</f>
        <v/>
      </c>
      <c r="H1581" s="36"/>
      <c r="I1581" s="30">
        <f>IF(D1581="",0,IF(G1581=ФИО!$Q$8,0,SUM(р_дни!$J:$J))+SUMIFS(факт_операции!$L:$L,факт_операции!$D:$D,D1581,факт_операции!$I:$I,операции!$F$8)-SUMIFS(факт_операции!$L:$L,факт_операции!$D:$D,D1581,факт_операции!$I:$I,операции!$F$9)+SUMIFS(факт_операции!$L:$L,факт_операции!$D:$D,D1581,факт_операции!$I:$I,операции!$F$10)-SUMIFS(факт_операции!$L:$L,факт_операции!$D:$D,D1581,факт_операции!$I:$I,операции!$F$11))</f>
        <v>0</v>
      </c>
      <c r="J1581" s="48">
        <f>ROUND(IF(D1581="",0,IF(SUM(р_дни!$J:$J)=0,0,(SUMIFS(БЮДЖЕТ!$V:$V,БЮДЖЕТ!$P:$P,$D1581)*IF(G1581=ФИО!$Q$8,0,SUM(р_дни!$J:$J))+SUMIFS(факт_операции!$Q:$Q,факт_операции!$D:$D,$D1581)*1000)/SUM(р_дни!$J:$J)))/100,0)*100</f>
        <v>0</v>
      </c>
      <c r="K1581" s="48">
        <f>IF(D1581="",0,SUMIFS(факт_операции!$O:$O,факт_операции!$D:$D,D1581)-IF(SUMIFS(факт_операции!$Q:$Q,факт_операции!$D:$D,D1581)&lt;&gt;0,SUMIFS(факт_операции!$O:$O,факт_операции!$D:$D,D1581,факт_операции!$N:$N,операции!$H$11),0))</f>
        <v>0</v>
      </c>
      <c r="L1581" s="48">
        <f>IF(D1581="",0,SUMIFS(факт_операции!$T:$T,факт_операции!$D:$D,D1581))</f>
        <v>0</v>
      </c>
      <c r="M1581" s="86">
        <f t="shared" si="49"/>
        <v>0</v>
      </c>
      <c r="N1581" s="36"/>
      <c r="O1581" s="92"/>
      <c r="P1581" s="96"/>
    </row>
    <row r="1582" spans="1:16" x14ac:dyDescent="0.25">
      <c r="A1582" s="1"/>
      <c r="B1582" s="1"/>
      <c r="C1582" s="5">
        <f t="shared" si="50"/>
        <v>1572</v>
      </c>
      <c r="D1582" s="19" t="str">
        <f>IF(C1582&gt;MAX(БЮДЖЕТ!$C:$C),"",INDEX(БЮДЖЕТ!$P$11:$P$9415,C1582))</f>
        <v/>
      </c>
      <c r="E1582" s="22">
        <f>IF(D1582="",0,IF(COUNTIF(БЮДЖЕТ!$P:$P,D1582)=1,0,1))</f>
        <v>0</v>
      </c>
      <c r="F1582" s="19" t="str">
        <f>IF($D1582="","",INDEX(БЮДЖЕТ!$N:$N,SUMIFS(БЮДЖЕТ!$B:$B,БЮДЖЕТ!$P:$P,$D1582)))</f>
        <v/>
      </c>
      <c r="G1582" s="19" t="str">
        <f>IF($D1582="","",INDEX(БЮДЖЕТ!$X:$X,SUMIFS(БЮДЖЕТ!$B:$B,БЮДЖЕТ!$P:$P,$D1582)))</f>
        <v/>
      </c>
      <c r="H1582" s="36"/>
      <c r="I1582" s="30">
        <f>IF(D1582="",0,IF(G1582=ФИО!$Q$8,0,SUM(р_дни!$J:$J))+SUMIFS(факт_операции!$L:$L,факт_операции!$D:$D,D1582,факт_операции!$I:$I,операции!$F$8)-SUMIFS(факт_операции!$L:$L,факт_операции!$D:$D,D1582,факт_операции!$I:$I,операции!$F$9)+SUMIFS(факт_операции!$L:$L,факт_операции!$D:$D,D1582,факт_операции!$I:$I,операции!$F$10)-SUMIFS(факт_операции!$L:$L,факт_операции!$D:$D,D1582,факт_операции!$I:$I,операции!$F$11))</f>
        <v>0</v>
      </c>
      <c r="J1582" s="48">
        <f>ROUND(IF(D1582="",0,IF(SUM(р_дни!$J:$J)=0,0,(SUMIFS(БЮДЖЕТ!$V:$V,БЮДЖЕТ!$P:$P,$D1582)*IF(G1582=ФИО!$Q$8,0,SUM(р_дни!$J:$J))+SUMIFS(факт_операции!$Q:$Q,факт_операции!$D:$D,$D1582)*1000)/SUM(р_дни!$J:$J)))/100,0)*100</f>
        <v>0</v>
      </c>
      <c r="K1582" s="48">
        <f>IF(D1582="",0,SUMIFS(факт_операции!$O:$O,факт_операции!$D:$D,D1582)-IF(SUMIFS(факт_операции!$Q:$Q,факт_операции!$D:$D,D1582)&lt;&gt;0,SUMIFS(факт_операции!$O:$O,факт_операции!$D:$D,D1582,факт_операции!$N:$N,операции!$H$11),0))</f>
        <v>0</v>
      </c>
      <c r="L1582" s="48">
        <f>IF(D1582="",0,SUMIFS(факт_операции!$T:$T,факт_операции!$D:$D,D1582))</f>
        <v>0</v>
      </c>
      <c r="M1582" s="86">
        <f t="shared" si="49"/>
        <v>0</v>
      </c>
      <c r="N1582" s="36"/>
      <c r="O1582" s="92"/>
      <c r="P1582" s="96"/>
    </row>
    <row r="1583" spans="1:16" x14ac:dyDescent="0.25">
      <c r="A1583" s="1"/>
      <c r="B1583" s="1"/>
      <c r="C1583" s="5">
        <f t="shared" si="50"/>
        <v>1573</v>
      </c>
      <c r="D1583" s="19" t="str">
        <f>IF(C1583&gt;MAX(БЮДЖЕТ!$C:$C),"",INDEX(БЮДЖЕТ!$P$11:$P$9415,C1583))</f>
        <v/>
      </c>
      <c r="E1583" s="22">
        <f>IF(D1583="",0,IF(COUNTIF(БЮДЖЕТ!$P:$P,D1583)=1,0,1))</f>
        <v>0</v>
      </c>
      <c r="F1583" s="19" t="str">
        <f>IF($D1583="","",INDEX(БЮДЖЕТ!$N:$N,SUMIFS(БЮДЖЕТ!$B:$B,БЮДЖЕТ!$P:$P,$D1583)))</f>
        <v/>
      </c>
      <c r="G1583" s="19" t="str">
        <f>IF($D1583="","",INDEX(БЮДЖЕТ!$X:$X,SUMIFS(БЮДЖЕТ!$B:$B,БЮДЖЕТ!$P:$P,$D1583)))</f>
        <v/>
      </c>
      <c r="H1583" s="36"/>
      <c r="I1583" s="30">
        <f>IF(D1583="",0,IF(G1583=ФИО!$Q$8,0,SUM(р_дни!$J:$J))+SUMIFS(факт_операции!$L:$L,факт_операции!$D:$D,D1583,факт_операции!$I:$I,операции!$F$8)-SUMIFS(факт_операции!$L:$L,факт_операции!$D:$D,D1583,факт_операции!$I:$I,операции!$F$9)+SUMIFS(факт_операции!$L:$L,факт_операции!$D:$D,D1583,факт_операции!$I:$I,операции!$F$10)-SUMIFS(факт_операции!$L:$L,факт_операции!$D:$D,D1583,факт_операции!$I:$I,операции!$F$11))</f>
        <v>0</v>
      </c>
      <c r="J1583" s="48">
        <f>ROUND(IF(D1583="",0,IF(SUM(р_дни!$J:$J)=0,0,(SUMIFS(БЮДЖЕТ!$V:$V,БЮДЖЕТ!$P:$P,$D1583)*IF(G1583=ФИО!$Q$8,0,SUM(р_дни!$J:$J))+SUMIFS(факт_операции!$Q:$Q,факт_операции!$D:$D,$D1583)*1000)/SUM(р_дни!$J:$J)))/100,0)*100</f>
        <v>0</v>
      </c>
      <c r="K1583" s="48">
        <f>IF(D1583="",0,SUMIFS(факт_операции!$O:$O,факт_операции!$D:$D,D1583)-IF(SUMIFS(факт_операции!$Q:$Q,факт_операции!$D:$D,D1583)&lt;&gt;0,SUMIFS(факт_операции!$O:$O,факт_операции!$D:$D,D1583,факт_операции!$N:$N,операции!$H$11),0))</f>
        <v>0</v>
      </c>
      <c r="L1583" s="48">
        <f>IF(D1583="",0,SUMIFS(факт_операции!$T:$T,факт_операции!$D:$D,D1583))</f>
        <v>0</v>
      </c>
      <c r="M1583" s="86">
        <f t="shared" si="49"/>
        <v>0</v>
      </c>
      <c r="N1583" s="36"/>
      <c r="O1583" s="92"/>
      <c r="P1583" s="96"/>
    </row>
    <row r="1584" spans="1:16" x14ac:dyDescent="0.25">
      <c r="A1584" s="1"/>
      <c r="B1584" s="1"/>
      <c r="C1584" s="5">
        <f t="shared" si="50"/>
        <v>1574</v>
      </c>
      <c r="D1584" s="19" t="str">
        <f>IF(C1584&gt;MAX(БЮДЖЕТ!$C:$C),"",INDEX(БЮДЖЕТ!$P$11:$P$9415,C1584))</f>
        <v/>
      </c>
      <c r="E1584" s="22">
        <f>IF(D1584="",0,IF(COUNTIF(БЮДЖЕТ!$P:$P,D1584)=1,0,1))</f>
        <v>0</v>
      </c>
      <c r="F1584" s="19" t="str">
        <f>IF($D1584="","",INDEX(БЮДЖЕТ!$N:$N,SUMIFS(БЮДЖЕТ!$B:$B,БЮДЖЕТ!$P:$P,$D1584)))</f>
        <v/>
      </c>
      <c r="G1584" s="19" t="str">
        <f>IF($D1584="","",INDEX(БЮДЖЕТ!$X:$X,SUMIFS(БЮДЖЕТ!$B:$B,БЮДЖЕТ!$P:$P,$D1584)))</f>
        <v/>
      </c>
      <c r="H1584" s="36"/>
      <c r="I1584" s="30">
        <f>IF(D1584="",0,IF(G1584=ФИО!$Q$8,0,SUM(р_дни!$J:$J))+SUMIFS(факт_операции!$L:$L,факт_операции!$D:$D,D1584,факт_операции!$I:$I,операции!$F$8)-SUMIFS(факт_операции!$L:$L,факт_операции!$D:$D,D1584,факт_операции!$I:$I,операции!$F$9)+SUMIFS(факт_операции!$L:$L,факт_операции!$D:$D,D1584,факт_операции!$I:$I,операции!$F$10)-SUMIFS(факт_операции!$L:$L,факт_операции!$D:$D,D1584,факт_операции!$I:$I,операции!$F$11))</f>
        <v>0</v>
      </c>
      <c r="J1584" s="48">
        <f>ROUND(IF(D1584="",0,IF(SUM(р_дни!$J:$J)=0,0,(SUMIFS(БЮДЖЕТ!$V:$V,БЮДЖЕТ!$P:$P,$D1584)*IF(G1584=ФИО!$Q$8,0,SUM(р_дни!$J:$J))+SUMIFS(факт_операции!$Q:$Q,факт_операции!$D:$D,$D1584)*1000)/SUM(р_дни!$J:$J)))/100,0)*100</f>
        <v>0</v>
      </c>
      <c r="K1584" s="48">
        <f>IF(D1584="",0,SUMIFS(факт_операции!$O:$O,факт_операции!$D:$D,D1584)-IF(SUMIFS(факт_операции!$Q:$Q,факт_операции!$D:$D,D1584)&lt;&gt;0,SUMIFS(факт_операции!$O:$O,факт_операции!$D:$D,D1584,факт_операции!$N:$N,операции!$H$11),0))</f>
        <v>0</v>
      </c>
      <c r="L1584" s="48">
        <f>IF(D1584="",0,SUMIFS(факт_операции!$T:$T,факт_операции!$D:$D,D1584))</f>
        <v>0</v>
      </c>
      <c r="M1584" s="86">
        <f t="shared" si="49"/>
        <v>0</v>
      </c>
      <c r="N1584" s="36"/>
      <c r="O1584" s="92"/>
      <c r="P1584" s="96"/>
    </row>
    <row r="1585" spans="1:16" x14ac:dyDescent="0.25">
      <c r="A1585" s="1"/>
      <c r="B1585" s="1"/>
      <c r="C1585" s="5">
        <f t="shared" si="50"/>
        <v>1575</v>
      </c>
      <c r="D1585" s="19" t="str">
        <f>IF(C1585&gt;MAX(БЮДЖЕТ!$C:$C),"",INDEX(БЮДЖЕТ!$P$11:$P$9415,C1585))</f>
        <v/>
      </c>
      <c r="E1585" s="22">
        <f>IF(D1585="",0,IF(COUNTIF(БЮДЖЕТ!$P:$P,D1585)=1,0,1))</f>
        <v>0</v>
      </c>
      <c r="F1585" s="19" t="str">
        <f>IF($D1585="","",INDEX(БЮДЖЕТ!$N:$N,SUMIFS(БЮДЖЕТ!$B:$B,БЮДЖЕТ!$P:$P,$D1585)))</f>
        <v/>
      </c>
      <c r="G1585" s="19" t="str">
        <f>IF($D1585="","",INDEX(БЮДЖЕТ!$X:$X,SUMIFS(БЮДЖЕТ!$B:$B,БЮДЖЕТ!$P:$P,$D1585)))</f>
        <v/>
      </c>
      <c r="H1585" s="36"/>
      <c r="I1585" s="30">
        <f>IF(D1585="",0,IF(G1585=ФИО!$Q$8,0,SUM(р_дни!$J:$J))+SUMIFS(факт_операции!$L:$L,факт_операции!$D:$D,D1585,факт_операции!$I:$I,операции!$F$8)-SUMIFS(факт_операции!$L:$L,факт_операции!$D:$D,D1585,факт_операции!$I:$I,операции!$F$9)+SUMIFS(факт_операции!$L:$L,факт_операции!$D:$D,D1585,факт_операции!$I:$I,операции!$F$10)-SUMIFS(факт_операции!$L:$L,факт_операции!$D:$D,D1585,факт_операции!$I:$I,операции!$F$11))</f>
        <v>0</v>
      </c>
      <c r="J1585" s="48">
        <f>ROUND(IF(D1585="",0,IF(SUM(р_дни!$J:$J)=0,0,(SUMIFS(БЮДЖЕТ!$V:$V,БЮДЖЕТ!$P:$P,$D1585)*IF(G1585=ФИО!$Q$8,0,SUM(р_дни!$J:$J))+SUMIFS(факт_операции!$Q:$Q,факт_операции!$D:$D,$D1585)*1000)/SUM(р_дни!$J:$J)))/100,0)*100</f>
        <v>0</v>
      </c>
      <c r="K1585" s="48">
        <f>IF(D1585="",0,SUMIFS(факт_операции!$O:$O,факт_операции!$D:$D,D1585)-IF(SUMIFS(факт_операции!$Q:$Q,факт_операции!$D:$D,D1585)&lt;&gt;0,SUMIFS(факт_операции!$O:$O,факт_операции!$D:$D,D1585,факт_операции!$N:$N,операции!$H$11),0))</f>
        <v>0</v>
      </c>
      <c r="L1585" s="48">
        <f>IF(D1585="",0,SUMIFS(факт_операции!$T:$T,факт_операции!$D:$D,D1585))</f>
        <v>0</v>
      </c>
      <c r="M1585" s="86">
        <f t="shared" si="49"/>
        <v>0</v>
      </c>
      <c r="N1585" s="36"/>
      <c r="O1585" s="92"/>
      <c r="P1585" s="96"/>
    </row>
    <row r="1586" spans="1:16" x14ac:dyDescent="0.25">
      <c r="A1586" s="1"/>
      <c r="B1586" s="1"/>
      <c r="C1586" s="5">
        <f t="shared" si="50"/>
        <v>1576</v>
      </c>
      <c r="D1586" s="19" t="str">
        <f>IF(C1586&gt;MAX(БЮДЖЕТ!$C:$C),"",INDEX(БЮДЖЕТ!$P$11:$P$9415,C1586))</f>
        <v/>
      </c>
      <c r="E1586" s="22">
        <f>IF(D1586="",0,IF(COUNTIF(БЮДЖЕТ!$P:$P,D1586)=1,0,1))</f>
        <v>0</v>
      </c>
      <c r="F1586" s="19" t="str">
        <f>IF($D1586="","",INDEX(БЮДЖЕТ!$N:$N,SUMIFS(БЮДЖЕТ!$B:$B,БЮДЖЕТ!$P:$P,$D1586)))</f>
        <v/>
      </c>
      <c r="G1586" s="19" t="str">
        <f>IF($D1586="","",INDEX(БЮДЖЕТ!$X:$X,SUMIFS(БЮДЖЕТ!$B:$B,БЮДЖЕТ!$P:$P,$D1586)))</f>
        <v/>
      </c>
      <c r="H1586" s="36"/>
      <c r="I1586" s="30">
        <f>IF(D1586="",0,IF(G1586=ФИО!$Q$8,0,SUM(р_дни!$J:$J))+SUMIFS(факт_операции!$L:$L,факт_операции!$D:$D,D1586,факт_операции!$I:$I,операции!$F$8)-SUMIFS(факт_операции!$L:$L,факт_операции!$D:$D,D1586,факт_операции!$I:$I,операции!$F$9)+SUMIFS(факт_операции!$L:$L,факт_операции!$D:$D,D1586,факт_операции!$I:$I,операции!$F$10)-SUMIFS(факт_операции!$L:$L,факт_операции!$D:$D,D1586,факт_операции!$I:$I,операции!$F$11))</f>
        <v>0</v>
      </c>
      <c r="J1586" s="48">
        <f>ROUND(IF(D1586="",0,IF(SUM(р_дни!$J:$J)=0,0,(SUMIFS(БЮДЖЕТ!$V:$V,БЮДЖЕТ!$P:$P,$D1586)*IF(G1586=ФИО!$Q$8,0,SUM(р_дни!$J:$J))+SUMIFS(факт_операции!$Q:$Q,факт_операции!$D:$D,$D1586)*1000)/SUM(р_дни!$J:$J)))/100,0)*100</f>
        <v>0</v>
      </c>
      <c r="K1586" s="48">
        <f>IF(D1586="",0,SUMIFS(факт_операции!$O:$O,факт_операции!$D:$D,D1586)-IF(SUMIFS(факт_операции!$Q:$Q,факт_операции!$D:$D,D1586)&lt;&gt;0,SUMIFS(факт_операции!$O:$O,факт_операции!$D:$D,D1586,факт_операции!$N:$N,операции!$H$11),0))</f>
        <v>0</v>
      </c>
      <c r="L1586" s="48">
        <f>IF(D1586="",0,SUMIFS(факт_операции!$T:$T,факт_операции!$D:$D,D1586))</f>
        <v>0</v>
      </c>
      <c r="M1586" s="86">
        <f t="shared" si="49"/>
        <v>0</v>
      </c>
      <c r="N1586" s="36"/>
      <c r="O1586" s="92"/>
      <c r="P1586" s="96"/>
    </row>
    <row r="1587" spans="1:16" x14ac:dyDescent="0.25">
      <c r="A1587" s="1"/>
      <c r="B1587" s="1"/>
      <c r="C1587" s="5">
        <f t="shared" si="50"/>
        <v>1577</v>
      </c>
      <c r="D1587" s="19" t="str">
        <f>IF(C1587&gt;MAX(БЮДЖЕТ!$C:$C),"",INDEX(БЮДЖЕТ!$P$11:$P$9415,C1587))</f>
        <v/>
      </c>
      <c r="E1587" s="22">
        <f>IF(D1587="",0,IF(COUNTIF(БЮДЖЕТ!$P:$P,D1587)=1,0,1))</f>
        <v>0</v>
      </c>
      <c r="F1587" s="19" t="str">
        <f>IF($D1587="","",INDEX(БЮДЖЕТ!$N:$N,SUMIFS(БЮДЖЕТ!$B:$B,БЮДЖЕТ!$P:$P,$D1587)))</f>
        <v/>
      </c>
      <c r="G1587" s="19" t="str">
        <f>IF($D1587="","",INDEX(БЮДЖЕТ!$X:$X,SUMIFS(БЮДЖЕТ!$B:$B,БЮДЖЕТ!$P:$P,$D1587)))</f>
        <v/>
      </c>
      <c r="H1587" s="36"/>
      <c r="I1587" s="30">
        <f>IF(D1587="",0,IF(G1587=ФИО!$Q$8,0,SUM(р_дни!$J:$J))+SUMIFS(факт_операции!$L:$L,факт_операции!$D:$D,D1587,факт_операции!$I:$I,операции!$F$8)-SUMIFS(факт_операции!$L:$L,факт_операции!$D:$D,D1587,факт_операции!$I:$I,операции!$F$9)+SUMIFS(факт_операции!$L:$L,факт_операции!$D:$D,D1587,факт_операции!$I:$I,операции!$F$10)-SUMIFS(факт_операции!$L:$L,факт_операции!$D:$D,D1587,факт_операции!$I:$I,операции!$F$11))</f>
        <v>0</v>
      </c>
      <c r="J1587" s="48">
        <f>ROUND(IF(D1587="",0,IF(SUM(р_дни!$J:$J)=0,0,(SUMIFS(БЮДЖЕТ!$V:$V,БЮДЖЕТ!$P:$P,$D1587)*IF(G1587=ФИО!$Q$8,0,SUM(р_дни!$J:$J))+SUMIFS(факт_операции!$Q:$Q,факт_операции!$D:$D,$D1587)*1000)/SUM(р_дни!$J:$J)))/100,0)*100</f>
        <v>0</v>
      </c>
      <c r="K1587" s="48">
        <f>IF(D1587="",0,SUMIFS(факт_операции!$O:$O,факт_операции!$D:$D,D1587)-IF(SUMIFS(факт_операции!$Q:$Q,факт_операции!$D:$D,D1587)&lt;&gt;0,SUMIFS(факт_операции!$O:$O,факт_операции!$D:$D,D1587,факт_операции!$N:$N,операции!$H$11),0))</f>
        <v>0</v>
      </c>
      <c r="L1587" s="48">
        <f>IF(D1587="",0,SUMIFS(факт_операции!$T:$T,факт_операции!$D:$D,D1587))</f>
        <v>0</v>
      </c>
      <c r="M1587" s="86">
        <f t="shared" si="49"/>
        <v>0</v>
      </c>
      <c r="N1587" s="36"/>
      <c r="O1587" s="92"/>
      <c r="P1587" s="96"/>
    </row>
    <row r="1588" spans="1:16" x14ac:dyDescent="0.25">
      <c r="A1588" s="1"/>
      <c r="B1588" s="1"/>
      <c r="C1588" s="5">
        <f t="shared" si="50"/>
        <v>1578</v>
      </c>
      <c r="D1588" s="19" t="str">
        <f>IF(C1588&gt;MAX(БЮДЖЕТ!$C:$C),"",INDEX(БЮДЖЕТ!$P$11:$P$9415,C1588))</f>
        <v/>
      </c>
      <c r="E1588" s="22">
        <f>IF(D1588="",0,IF(COUNTIF(БЮДЖЕТ!$P:$P,D1588)=1,0,1))</f>
        <v>0</v>
      </c>
      <c r="F1588" s="19" t="str">
        <f>IF($D1588="","",INDEX(БЮДЖЕТ!$N:$N,SUMIFS(БЮДЖЕТ!$B:$B,БЮДЖЕТ!$P:$P,$D1588)))</f>
        <v/>
      </c>
      <c r="G1588" s="19" t="str">
        <f>IF($D1588="","",INDEX(БЮДЖЕТ!$X:$X,SUMIFS(БЮДЖЕТ!$B:$B,БЮДЖЕТ!$P:$P,$D1588)))</f>
        <v/>
      </c>
      <c r="H1588" s="36"/>
      <c r="I1588" s="30">
        <f>IF(D1588="",0,IF(G1588=ФИО!$Q$8,0,SUM(р_дни!$J:$J))+SUMIFS(факт_операции!$L:$L,факт_операции!$D:$D,D1588,факт_операции!$I:$I,операции!$F$8)-SUMIFS(факт_операции!$L:$L,факт_операции!$D:$D,D1588,факт_операции!$I:$I,операции!$F$9)+SUMIFS(факт_операции!$L:$L,факт_операции!$D:$D,D1588,факт_операции!$I:$I,операции!$F$10)-SUMIFS(факт_операции!$L:$L,факт_операции!$D:$D,D1588,факт_операции!$I:$I,операции!$F$11))</f>
        <v>0</v>
      </c>
      <c r="J1588" s="48">
        <f>ROUND(IF(D1588="",0,IF(SUM(р_дни!$J:$J)=0,0,(SUMIFS(БЮДЖЕТ!$V:$V,БЮДЖЕТ!$P:$P,$D1588)*IF(G1588=ФИО!$Q$8,0,SUM(р_дни!$J:$J))+SUMIFS(факт_операции!$Q:$Q,факт_операции!$D:$D,$D1588)*1000)/SUM(р_дни!$J:$J)))/100,0)*100</f>
        <v>0</v>
      </c>
      <c r="K1588" s="48">
        <f>IF(D1588="",0,SUMIFS(факт_операции!$O:$O,факт_операции!$D:$D,D1588)-IF(SUMIFS(факт_операции!$Q:$Q,факт_операции!$D:$D,D1588)&lt;&gt;0,SUMIFS(факт_операции!$O:$O,факт_операции!$D:$D,D1588,факт_операции!$N:$N,операции!$H$11),0))</f>
        <v>0</v>
      </c>
      <c r="L1588" s="48">
        <f>IF(D1588="",0,SUMIFS(факт_операции!$T:$T,факт_операции!$D:$D,D1588))</f>
        <v>0</v>
      </c>
      <c r="M1588" s="86">
        <f t="shared" si="49"/>
        <v>0</v>
      </c>
      <c r="N1588" s="36"/>
      <c r="O1588" s="92"/>
      <c r="P1588" s="96"/>
    </row>
    <row r="1589" spans="1:16" x14ac:dyDescent="0.25">
      <c r="A1589" s="1"/>
      <c r="B1589" s="1"/>
      <c r="C1589" s="5">
        <f t="shared" si="50"/>
        <v>1579</v>
      </c>
      <c r="D1589" s="19" t="str">
        <f>IF(C1589&gt;MAX(БЮДЖЕТ!$C:$C),"",INDEX(БЮДЖЕТ!$P$11:$P$9415,C1589))</f>
        <v/>
      </c>
      <c r="E1589" s="22">
        <f>IF(D1589="",0,IF(COUNTIF(БЮДЖЕТ!$P:$P,D1589)=1,0,1))</f>
        <v>0</v>
      </c>
      <c r="F1589" s="19" t="str">
        <f>IF($D1589="","",INDEX(БЮДЖЕТ!$N:$N,SUMIFS(БЮДЖЕТ!$B:$B,БЮДЖЕТ!$P:$P,$D1589)))</f>
        <v/>
      </c>
      <c r="G1589" s="19" t="str">
        <f>IF($D1589="","",INDEX(БЮДЖЕТ!$X:$X,SUMIFS(БЮДЖЕТ!$B:$B,БЮДЖЕТ!$P:$P,$D1589)))</f>
        <v/>
      </c>
      <c r="H1589" s="36"/>
      <c r="I1589" s="30">
        <f>IF(D1589="",0,IF(G1589=ФИО!$Q$8,0,SUM(р_дни!$J:$J))+SUMIFS(факт_операции!$L:$L,факт_операции!$D:$D,D1589,факт_операции!$I:$I,операции!$F$8)-SUMIFS(факт_операции!$L:$L,факт_операции!$D:$D,D1589,факт_операции!$I:$I,операции!$F$9)+SUMIFS(факт_операции!$L:$L,факт_операции!$D:$D,D1589,факт_операции!$I:$I,операции!$F$10)-SUMIFS(факт_операции!$L:$L,факт_операции!$D:$D,D1589,факт_операции!$I:$I,операции!$F$11))</f>
        <v>0</v>
      </c>
      <c r="J1589" s="48">
        <f>ROUND(IF(D1589="",0,IF(SUM(р_дни!$J:$J)=0,0,(SUMIFS(БЮДЖЕТ!$V:$V,БЮДЖЕТ!$P:$P,$D1589)*IF(G1589=ФИО!$Q$8,0,SUM(р_дни!$J:$J))+SUMIFS(факт_операции!$Q:$Q,факт_операции!$D:$D,$D1589)*1000)/SUM(р_дни!$J:$J)))/100,0)*100</f>
        <v>0</v>
      </c>
      <c r="K1589" s="48">
        <f>IF(D1589="",0,SUMIFS(факт_операции!$O:$O,факт_операции!$D:$D,D1589)-IF(SUMIFS(факт_операции!$Q:$Q,факт_операции!$D:$D,D1589)&lt;&gt;0,SUMIFS(факт_операции!$O:$O,факт_операции!$D:$D,D1589,факт_операции!$N:$N,операции!$H$11),0))</f>
        <v>0</v>
      </c>
      <c r="L1589" s="48">
        <f>IF(D1589="",0,SUMIFS(факт_операции!$T:$T,факт_операции!$D:$D,D1589))</f>
        <v>0</v>
      </c>
      <c r="M1589" s="86">
        <f t="shared" si="49"/>
        <v>0</v>
      </c>
      <c r="N1589" s="36"/>
      <c r="O1589" s="92"/>
      <c r="P1589" s="96"/>
    </row>
    <row r="1590" spans="1:16" x14ac:dyDescent="0.25">
      <c r="A1590" s="1"/>
      <c r="B1590" s="1"/>
      <c r="C1590" s="5">
        <f t="shared" si="50"/>
        <v>1580</v>
      </c>
      <c r="D1590" s="19" t="str">
        <f>IF(C1590&gt;MAX(БЮДЖЕТ!$C:$C),"",INDEX(БЮДЖЕТ!$P$11:$P$9415,C1590))</f>
        <v/>
      </c>
      <c r="E1590" s="22">
        <f>IF(D1590="",0,IF(COUNTIF(БЮДЖЕТ!$P:$P,D1590)=1,0,1))</f>
        <v>0</v>
      </c>
      <c r="F1590" s="19" t="str">
        <f>IF($D1590="","",INDEX(БЮДЖЕТ!$N:$N,SUMIFS(БЮДЖЕТ!$B:$B,БЮДЖЕТ!$P:$P,$D1590)))</f>
        <v/>
      </c>
      <c r="G1590" s="19" t="str">
        <f>IF($D1590="","",INDEX(БЮДЖЕТ!$X:$X,SUMIFS(БЮДЖЕТ!$B:$B,БЮДЖЕТ!$P:$P,$D1590)))</f>
        <v/>
      </c>
      <c r="H1590" s="36"/>
      <c r="I1590" s="30">
        <f>IF(D1590="",0,IF(G1590=ФИО!$Q$8,0,SUM(р_дни!$J:$J))+SUMIFS(факт_операции!$L:$L,факт_операции!$D:$D,D1590,факт_операции!$I:$I,операции!$F$8)-SUMIFS(факт_операции!$L:$L,факт_операции!$D:$D,D1590,факт_операции!$I:$I,операции!$F$9)+SUMIFS(факт_операции!$L:$L,факт_операции!$D:$D,D1590,факт_операции!$I:$I,операции!$F$10)-SUMIFS(факт_операции!$L:$L,факт_операции!$D:$D,D1590,факт_операции!$I:$I,операции!$F$11))</f>
        <v>0</v>
      </c>
      <c r="J1590" s="48">
        <f>ROUND(IF(D1590="",0,IF(SUM(р_дни!$J:$J)=0,0,(SUMIFS(БЮДЖЕТ!$V:$V,БЮДЖЕТ!$P:$P,$D1590)*IF(G1590=ФИО!$Q$8,0,SUM(р_дни!$J:$J))+SUMIFS(факт_операции!$Q:$Q,факт_операции!$D:$D,$D1590)*1000)/SUM(р_дни!$J:$J)))/100,0)*100</f>
        <v>0</v>
      </c>
      <c r="K1590" s="48">
        <f>IF(D1590="",0,SUMIFS(факт_операции!$O:$O,факт_операции!$D:$D,D1590)-IF(SUMIFS(факт_операции!$Q:$Q,факт_операции!$D:$D,D1590)&lt;&gt;0,SUMIFS(факт_операции!$O:$O,факт_операции!$D:$D,D1590,факт_операции!$N:$N,операции!$H$11),0))</f>
        <v>0</v>
      </c>
      <c r="L1590" s="48">
        <f>IF(D1590="",0,SUMIFS(факт_операции!$T:$T,факт_операции!$D:$D,D1590))</f>
        <v>0</v>
      </c>
      <c r="M1590" s="86">
        <f t="shared" si="49"/>
        <v>0</v>
      </c>
      <c r="N1590" s="36"/>
      <c r="O1590" s="92"/>
      <c r="P1590" s="96"/>
    </row>
    <row r="1591" spans="1:16" x14ac:dyDescent="0.25">
      <c r="A1591" s="1"/>
      <c r="B1591" s="1"/>
      <c r="C1591" s="5">
        <f t="shared" si="50"/>
        <v>1581</v>
      </c>
      <c r="D1591" s="19" t="str">
        <f>IF(C1591&gt;MAX(БЮДЖЕТ!$C:$C),"",INDEX(БЮДЖЕТ!$P$11:$P$9415,C1591))</f>
        <v/>
      </c>
      <c r="E1591" s="22">
        <f>IF(D1591="",0,IF(COUNTIF(БЮДЖЕТ!$P:$P,D1591)=1,0,1))</f>
        <v>0</v>
      </c>
      <c r="F1591" s="19" t="str">
        <f>IF($D1591="","",INDEX(БЮДЖЕТ!$N:$N,SUMIFS(БЮДЖЕТ!$B:$B,БЮДЖЕТ!$P:$P,$D1591)))</f>
        <v/>
      </c>
      <c r="G1591" s="19" t="str">
        <f>IF($D1591="","",INDEX(БЮДЖЕТ!$X:$X,SUMIFS(БЮДЖЕТ!$B:$B,БЮДЖЕТ!$P:$P,$D1591)))</f>
        <v/>
      </c>
      <c r="H1591" s="36"/>
      <c r="I1591" s="30">
        <f>IF(D1591="",0,IF(G1591=ФИО!$Q$8,0,SUM(р_дни!$J:$J))+SUMIFS(факт_операции!$L:$L,факт_операции!$D:$D,D1591,факт_операции!$I:$I,операции!$F$8)-SUMIFS(факт_операции!$L:$L,факт_операции!$D:$D,D1591,факт_операции!$I:$I,операции!$F$9)+SUMIFS(факт_операции!$L:$L,факт_операции!$D:$D,D1591,факт_операции!$I:$I,операции!$F$10)-SUMIFS(факт_операции!$L:$L,факт_операции!$D:$D,D1591,факт_операции!$I:$I,операции!$F$11))</f>
        <v>0</v>
      </c>
      <c r="J1591" s="48">
        <f>ROUND(IF(D1591="",0,IF(SUM(р_дни!$J:$J)=0,0,(SUMIFS(БЮДЖЕТ!$V:$V,БЮДЖЕТ!$P:$P,$D1591)*IF(G1591=ФИО!$Q$8,0,SUM(р_дни!$J:$J))+SUMIFS(факт_операции!$Q:$Q,факт_операции!$D:$D,$D1591)*1000)/SUM(р_дни!$J:$J)))/100,0)*100</f>
        <v>0</v>
      </c>
      <c r="K1591" s="48">
        <f>IF(D1591="",0,SUMIFS(факт_операции!$O:$O,факт_операции!$D:$D,D1591)-IF(SUMIFS(факт_операции!$Q:$Q,факт_операции!$D:$D,D1591)&lt;&gt;0,SUMIFS(факт_операции!$O:$O,факт_операции!$D:$D,D1591,факт_операции!$N:$N,операции!$H$11),0))</f>
        <v>0</v>
      </c>
      <c r="L1591" s="48">
        <f>IF(D1591="",0,SUMIFS(факт_операции!$T:$T,факт_операции!$D:$D,D1591))</f>
        <v>0</v>
      </c>
      <c r="M1591" s="86">
        <f t="shared" si="49"/>
        <v>0</v>
      </c>
      <c r="N1591" s="36"/>
      <c r="O1591" s="92"/>
      <c r="P1591" s="96"/>
    </row>
    <row r="1592" spans="1:16" x14ac:dyDescent="0.25">
      <c r="A1592" s="1"/>
      <c r="B1592" s="1"/>
      <c r="C1592" s="5">
        <f t="shared" si="50"/>
        <v>1582</v>
      </c>
      <c r="D1592" s="19" t="str">
        <f>IF(C1592&gt;MAX(БЮДЖЕТ!$C:$C),"",INDEX(БЮДЖЕТ!$P$11:$P$9415,C1592))</f>
        <v/>
      </c>
      <c r="E1592" s="22">
        <f>IF(D1592="",0,IF(COUNTIF(БЮДЖЕТ!$P:$P,D1592)=1,0,1))</f>
        <v>0</v>
      </c>
      <c r="F1592" s="19" t="str">
        <f>IF($D1592="","",INDEX(БЮДЖЕТ!$N:$N,SUMIFS(БЮДЖЕТ!$B:$B,БЮДЖЕТ!$P:$P,$D1592)))</f>
        <v/>
      </c>
      <c r="G1592" s="19" t="str">
        <f>IF($D1592="","",INDEX(БЮДЖЕТ!$X:$X,SUMIFS(БЮДЖЕТ!$B:$B,БЮДЖЕТ!$P:$P,$D1592)))</f>
        <v/>
      </c>
      <c r="H1592" s="36"/>
      <c r="I1592" s="30">
        <f>IF(D1592="",0,IF(G1592=ФИО!$Q$8,0,SUM(р_дни!$J:$J))+SUMIFS(факт_операции!$L:$L,факт_операции!$D:$D,D1592,факт_операции!$I:$I,операции!$F$8)-SUMIFS(факт_операции!$L:$L,факт_операции!$D:$D,D1592,факт_операции!$I:$I,операции!$F$9)+SUMIFS(факт_операции!$L:$L,факт_операции!$D:$D,D1592,факт_операции!$I:$I,операции!$F$10)-SUMIFS(факт_операции!$L:$L,факт_операции!$D:$D,D1592,факт_операции!$I:$I,операции!$F$11))</f>
        <v>0</v>
      </c>
      <c r="J1592" s="48">
        <f>ROUND(IF(D1592="",0,IF(SUM(р_дни!$J:$J)=0,0,(SUMIFS(БЮДЖЕТ!$V:$V,БЮДЖЕТ!$P:$P,$D1592)*IF(G1592=ФИО!$Q$8,0,SUM(р_дни!$J:$J))+SUMIFS(факт_операции!$Q:$Q,факт_операции!$D:$D,$D1592)*1000)/SUM(р_дни!$J:$J)))/100,0)*100</f>
        <v>0</v>
      </c>
      <c r="K1592" s="48">
        <f>IF(D1592="",0,SUMIFS(факт_операции!$O:$O,факт_операции!$D:$D,D1592)-IF(SUMIFS(факт_операции!$Q:$Q,факт_операции!$D:$D,D1592)&lt;&gt;0,SUMIFS(факт_операции!$O:$O,факт_операции!$D:$D,D1592,факт_операции!$N:$N,операции!$H$11),0))</f>
        <v>0</v>
      </c>
      <c r="L1592" s="48">
        <f>IF(D1592="",0,SUMIFS(факт_операции!$T:$T,факт_операции!$D:$D,D1592))</f>
        <v>0</v>
      </c>
      <c r="M1592" s="86">
        <f t="shared" si="49"/>
        <v>0</v>
      </c>
      <c r="N1592" s="36"/>
      <c r="O1592" s="92"/>
      <c r="P1592" s="96"/>
    </row>
    <row r="1593" spans="1:16" x14ac:dyDescent="0.25">
      <c r="A1593" s="1"/>
      <c r="B1593" s="1"/>
      <c r="C1593" s="5">
        <f t="shared" si="50"/>
        <v>1583</v>
      </c>
      <c r="D1593" s="19" t="str">
        <f>IF(C1593&gt;MAX(БЮДЖЕТ!$C:$C),"",INDEX(БЮДЖЕТ!$P$11:$P$9415,C1593))</f>
        <v/>
      </c>
      <c r="E1593" s="22">
        <f>IF(D1593="",0,IF(COUNTIF(БЮДЖЕТ!$P:$P,D1593)=1,0,1))</f>
        <v>0</v>
      </c>
      <c r="F1593" s="19" t="str">
        <f>IF($D1593="","",INDEX(БЮДЖЕТ!$N:$N,SUMIFS(БЮДЖЕТ!$B:$B,БЮДЖЕТ!$P:$P,$D1593)))</f>
        <v/>
      </c>
      <c r="G1593" s="19" t="str">
        <f>IF($D1593="","",INDEX(БЮДЖЕТ!$X:$X,SUMIFS(БЮДЖЕТ!$B:$B,БЮДЖЕТ!$P:$P,$D1593)))</f>
        <v/>
      </c>
      <c r="H1593" s="36"/>
      <c r="I1593" s="30">
        <f>IF(D1593="",0,IF(G1593=ФИО!$Q$8,0,SUM(р_дни!$J:$J))+SUMIFS(факт_операции!$L:$L,факт_операции!$D:$D,D1593,факт_операции!$I:$I,операции!$F$8)-SUMIFS(факт_операции!$L:$L,факт_операции!$D:$D,D1593,факт_операции!$I:$I,операции!$F$9)+SUMIFS(факт_операции!$L:$L,факт_операции!$D:$D,D1593,факт_операции!$I:$I,операции!$F$10)-SUMIFS(факт_операции!$L:$L,факт_операции!$D:$D,D1593,факт_операции!$I:$I,операции!$F$11))</f>
        <v>0</v>
      </c>
      <c r="J1593" s="48">
        <f>ROUND(IF(D1593="",0,IF(SUM(р_дни!$J:$J)=0,0,(SUMIFS(БЮДЖЕТ!$V:$V,БЮДЖЕТ!$P:$P,$D1593)*IF(G1593=ФИО!$Q$8,0,SUM(р_дни!$J:$J))+SUMIFS(факт_операции!$Q:$Q,факт_операции!$D:$D,$D1593)*1000)/SUM(р_дни!$J:$J)))/100,0)*100</f>
        <v>0</v>
      </c>
      <c r="K1593" s="48">
        <f>IF(D1593="",0,SUMIFS(факт_операции!$O:$O,факт_операции!$D:$D,D1593)-IF(SUMIFS(факт_операции!$Q:$Q,факт_операции!$D:$D,D1593)&lt;&gt;0,SUMIFS(факт_операции!$O:$O,факт_операции!$D:$D,D1593,факт_операции!$N:$N,операции!$H$11),0))</f>
        <v>0</v>
      </c>
      <c r="L1593" s="48">
        <f>IF(D1593="",0,SUMIFS(факт_операции!$T:$T,факт_операции!$D:$D,D1593))</f>
        <v>0</v>
      </c>
      <c r="M1593" s="86">
        <f t="shared" si="49"/>
        <v>0</v>
      </c>
      <c r="N1593" s="36"/>
      <c r="O1593" s="92"/>
      <c r="P1593" s="96"/>
    </row>
    <row r="1594" spans="1:16" x14ac:dyDescent="0.25">
      <c r="A1594" s="1"/>
      <c r="B1594" s="1"/>
      <c r="C1594" s="5">
        <f t="shared" si="50"/>
        <v>1584</v>
      </c>
      <c r="D1594" s="19" t="str">
        <f>IF(C1594&gt;MAX(БЮДЖЕТ!$C:$C),"",INDEX(БЮДЖЕТ!$P$11:$P$9415,C1594))</f>
        <v/>
      </c>
      <c r="E1594" s="22">
        <f>IF(D1594="",0,IF(COUNTIF(БЮДЖЕТ!$P:$P,D1594)=1,0,1))</f>
        <v>0</v>
      </c>
      <c r="F1594" s="19" t="str">
        <f>IF($D1594="","",INDEX(БЮДЖЕТ!$N:$N,SUMIFS(БЮДЖЕТ!$B:$B,БЮДЖЕТ!$P:$P,$D1594)))</f>
        <v/>
      </c>
      <c r="G1594" s="19" t="str">
        <f>IF($D1594="","",INDEX(БЮДЖЕТ!$X:$X,SUMIFS(БЮДЖЕТ!$B:$B,БЮДЖЕТ!$P:$P,$D1594)))</f>
        <v/>
      </c>
      <c r="H1594" s="36"/>
      <c r="I1594" s="30">
        <f>IF(D1594="",0,IF(G1594=ФИО!$Q$8,0,SUM(р_дни!$J:$J))+SUMIFS(факт_операции!$L:$L,факт_операции!$D:$D,D1594,факт_операции!$I:$I,операции!$F$8)-SUMIFS(факт_операции!$L:$L,факт_операции!$D:$D,D1594,факт_операции!$I:$I,операции!$F$9)+SUMIFS(факт_операции!$L:$L,факт_операции!$D:$D,D1594,факт_операции!$I:$I,операции!$F$10)-SUMIFS(факт_операции!$L:$L,факт_операции!$D:$D,D1594,факт_операции!$I:$I,операции!$F$11))</f>
        <v>0</v>
      </c>
      <c r="J1594" s="48">
        <f>ROUND(IF(D1594="",0,IF(SUM(р_дни!$J:$J)=0,0,(SUMIFS(БЮДЖЕТ!$V:$V,БЮДЖЕТ!$P:$P,$D1594)*IF(G1594=ФИО!$Q$8,0,SUM(р_дни!$J:$J))+SUMIFS(факт_операции!$Q:$Q,факт_операции!$D:$D,$D1594)*1000)/SUM(р_дни!$J:$J)))/100,0)*100</f>
        <v>0</v>
      </c>
      <c r="K1594" s="48">
        <f>IF(D1594="",0,SUMIFS(факт_операции!$O:$O,факт_операции!$D:$D,D1594)-IF(SUMIFS(факт_операции!$Q:$Q,факт_операции!$D:$D,D1594)&lt;&gt;0,SUMIFS(факт_операции!$O:$O,факт_операции!$D:$D,D1594,факт_операции!$N:$N,операции!$H$11),0))</f>
        <v>0</v>
      </c>
      <c r="L1594" s="48">
        <f>IF(D1594="",0,SUMIFS(факт_операции!$T:$T,факт_операции!$D:$D,D1594))</f>
        <v>0</v>
      </c>
      <c r="M1594" s="86">
        <f t="shared" si="49"/>
        <v>0</v>
      </c>
      <c r="N1594" s="36"/>
      <c r="O1594" s="92"/>
      <c r="P1594" s="96"/>
    </row>
    <row r="1595" spans="1:16" x14ac:dyDescent="0.25">
      <c r="A1595" s="1"/>
      <c r="B1595" s="1"/>
      <c r="C1595" s="5">
        <f t="shared" si="50"/>
        <v>1585</v>
      </c>
      <c r="D1595" s="19" t="str">
        <f>IF(C1595&gt;MAX(БЮДЖЕТ!$C:$C),"",INDEX(БЮДЖЕТ!$P$11:$P$9415,C1595))</f>
        <v/>
      </c>
      <c r="E1595" s="22">
        <f>IF(D1595="",0,IF(COUNTIF(БЮДЖЕТ!$P:$P,D1595)=1,0,1))</f>
        <v>0</v>
      </c>
      <c r="F1595" s="19" t="str">
        <f>IF($D1595="","",INDEX(БЮДЖЕТ!$N:$N,SUMIFS(БЮДЖЕТ!$B:$B,БЮДЖЕТ!$P:$P,$D1595)))</f>
        <v/>
      </c>
      <c r="G1595" s="19" t="str">
        <f>IF($D1595="","",INDEX(БЮДЖЕТ!$X:$X,SUMIFS(БЮДЖЕТ!$B:$B,БЮДЖЕТ!$P:$P,$D1595)))</f>
        <v/>
      </c>
      <c r="H1595" s="36"/>
      <c r="I1595" s="30">
        <f>IF(D1595="",0,IF(G1595=ФИО!$Q$8,0,SUM(р_дни!$J:$J))+SUMIFS(факт_операции!$L:$L,факт_операции!$D:$D,D1595,факт_операции!$I:$I,операции!$F$8)-SUMIFS(факт_операции!$L:$L,факт_операции!$D:$D,D1595,факт_операции!$I:$I,операции!$F$9)+SUMIFS(факт_операции!$L:$L,факт_операции!$D:$D,D1595,факт_операции!$I:$I,операции!$F$10)-SUMIFS(факт_операции!$L:$L,факт_операции!$D:$D,D1595,факт_операции!$I:$I,операции!$F$11))</f>
        <v>0</v>
      </c>
      <c r="J1595" s="48">
        <f>ROUND(IF(D1595="",0,IF(SUM(р_дни!$J:$J)=0,0,(SUMIFS(БЮДЖЕТ!$V:$V,БЮДЖЕТ!$P:$P,$D1595)*IF(G1595=ФИО!$Q$8,0,SUM(р_дни!$J:$J))+SUMIFS(факт_операции!$Q:$Q,факт_операции!$D:$D,$D1595)*1000)/SUM(р_дни!$J:$J)))/100,0)*100</f>
        <v>0</v>
      </c>
      <c r="K1595" s="48">
        <f>IF(D1595="",0,SUMIFS(факт_операции!$O:$O,факт_операции!$D:$D,D1595)-IF(SUMIFS(факт_операции!$Q:$Q,факт_операции!$D:$D,D1595)&lt;&gt;0,SUMIFS(факт_операции!$O:$O,факт_операции!$D:$D,D1595,факт_операции!$N:$N,операции!$H$11),0))</f>
        <v>0</v>
      </c>
      <c r="L1595" s="48">
        <f>IF(D1595="",0,SUMIFS(факт_операции!$T:$T,факт_операции!$D:$D,D1595))</f>
        <v>0</v>
      </c>
      <c r="M1595" s="86">
        <f t="shared" si="49"/>
        <v>0</v>
      </c>
      <c r="N1595" s="36"/>
      <c r="O1595" s="92"/>
      <c r="P1595" s="96"/>
    </row>
    <row r="1596" spans="1:16" x14ac:dyDescent="0.25">
      <c r="A1596" s="1"/>
      <c r="B1596" s="1"/>
      <c r="C1596" s="5">
        <f t="shared" si="50"/>
        <v>1586</v>
      </c>
      <c r="D1596" s="19" t="str">
        <f>IF(C1596&gt;MAX(БЮДЖЕТ!$C:$C),"",INDEX(БЮДЖЕТ!$P$11:$P$9415,C1596))</f>
        <v/>
      </c>
      <c r="E1596" s="22">
        <f>IF(D1596="",0,IF(COUNTIF(БЮДЖЕТ!$P:$P,D1596)=1,0,1))</f>
        <v>0</v>
      </c>
      <c r="F1596" s="19" t="str">
        <f>IF($D1596="","",INDEX(БЮДЖЕТ!$N:$N,SUMIFS(БЮДЖЕТ!$B:$B,БЮДЖЕТ!$P:$P,$D1596)))</f>
        <v/>
      </c>
      <c r="G1596" s="19" t="str">
        <f>IF($D1596="","",INDEX(БЮДЖЕТ!$X:$X,SUMIFS(БЮДЖЕТ!$B:$B,БЮДЖЕТ!$P:$P,$D1596)))</f>
        <v/>
      </c>
      <c r="H1596" s="36"/>
      <c r="I1596" s="30">
        <f>IF(D1596="",0,IF(G1596=ФИО!$Q$8,0,SUM(р_дни!$J:$J))+SUMIFS(факт_операции!$L:$L,факт_операции!$D:$D,D1596,факт_операции!$I:$I,операции!$F$8)-SUMIFS(факт_операции!$L:$L,факт_операции!$D:$D,D1596,факт_операции!$I:$I,операции!$F$9)+SUMIFS(факт_операции!$L:$L,факт_операции!$D:$D,D1596,факт_операции!$I:$I,операции!$F$10)-SUMIFS(факт_операции!$L:$L,факт_операции!$D:$D,D1596,факт_операции!$I:$I,операции!$F$11))</f>
        <v>0</v>
      </c>
      <c r="J1596" s="48">
        <f>ROUND(IF(D1596="",0,IF(SUM(р_дни!$J:$J)=0,0,(SUMIFS(БЮДЖЕТ!$V:$V,БЮДЖЕТ!$P:$P,$D1596)*IF(G1596=ФИО!$Q$8,0,SUM(р_дни!$J:$J))+SUMIFS(факт_операции!$Q:$Q,факт_операции!$D:$D,$D1596)*1000)/SUM(р_дни!$J:$J)))/100,0)*100</f>
        <v>0</v>
      </c>
      <c r="K1596" s="48">
        <f>IF(D1596="",0,SUMIFS(факт_операции!$O:$O,факт_операции!$D:$D,D1596)-IF(SUMIFS(факт_операции!$Q:$Q,факт_операции!$D:$D,D1596)&lt;&gt;0,SUMIFS(факт_операции!$O:$O,факт_операции!$D:$D,D1596,факт_операции!$N:$N,операции!$H$11),0))</f>
        <v>0</v>
      </c>
      <c r="L1596" s="48">
        <f>IF(D1596="",0,SUMIFS(факт_операции!$T:$T,факт_операции!$D:$D,D1596))</f>
        <v>0</v>
      </c>
      <c r="M1596" s="86">
        <f t="shared" si="49"/>
        <v>0</v>
      </c>
      <c r="N1596" s="36"/>
      <c r="O1596" s="92"/>
      <c r="P1596" s="96"/>
    </row>
    <row r="1597" spans="1:16" x14ac:dyDescent="0.25">
      <c r="A1597" s="1"/>
      <c r="B1597" s="1"/>
      <c r="C1597" s="5">
        <f t="shared" si="50"/>
        <v>1587</v>
      </c>
      <c r="D1597" s="19" t="str">
        <f>IF(C1597&gt;MAX(БЮДЖЕТ!$C:$C),"",INDEX(БЮДЖЕТ!$P$11:$P$9415,C1597))</f>
        <v/>
      </c>
      <c r="E1597" s="22">
        <f>IF(D1597="",0,IF(COUNTIF(БЮДЖЕТ!$P:$P,D1597)=1,0,1))</f>
        <v>0</v>
      </c>
      <c r="F1597" s="19" t="str">
        <f>IF($D1597="","",INDEX(БЮДЖЕТ!$N:$N,SUMIFS(БЮДЖЕТ!$B:$B,БЮДЖЕТ!$P:$P,$D1597)))</f>
        <v/>
      </c>
      <c r="G1597" s="19" t="str">
        <f>IF($D1597="","",INDEX(БЮДЖЕТ!$X:$X,SUMIFS(БЮДЖЕТ!$B:$B,БЮДЖЕТ!$P:$P,$D1597)))</f>
        <v/>
      </c>
      <c r="H1597" s="36"/>
      <c r="I1597" s="30">
        <f>IF(D1597="",0,IF(G1597=ФИО!$Q$8,0,SUM(р_дни!$J:$J))+SUMIFS(факт_операции!$L:$L,факт_операции!$D:$D,D1597,факт_операции!$I:$I,операции!$F$8)-SUMIFS(факт_операции!$L:$L,факт_операции!$D:$D,D1597,факт_операции!$I:$I,операции!$F$9)+SUMIFS(факт_операции!$L:$L,факт_операции!$D:$D,D1597,факт_операции!$I:$I,операции!$F$10)-SUMIFS(факт_операции!$L:$L,факт_операции!$D:$D,D1597,факт_операции!$I:$I,операции!$F$11))</f>
        <v>0</v>
      </c>
      <c r="J1597" s="48">
        <f>ROUND(IF(D1597="",0,IF(SUM(р_дни!$J:$J)=0,0,(SUMIFS(БЮДЖЕТ!$V:$V,БЮДЖЕТ!$P:$P,$D1597)*IF(G1597=ФИО!$Q$8,0,SUM(р_дни!$J:$J))+SUMIFS(факт_операции!$Q:$Q,факт_операции!$D:$D,$D1597)*1000)/SUM(р_дни!$J:$J)))/100,0)*100</f>
        <v>0</v>
      </c>
      <c r="K1597" s="48">
        <f>IF(D1597="",0,SUMIFS(факт_операции!$O:$O,факт_операции!$D:$D,D1597)-IF(SUMIFS(факт_операции!$Q:$Q,факт_операции!$D:$D,D1597)&lt;&gt;0,SUMIFS(факт_операции!$O:$O,факт_операции!$D:$D,D1597,факт_операции!$N:$N,операции!$H$11),0))</f>
        <v>0</v>
      </c>
      <c r="L1597" s="48">
        <f>IF(D1597="",0,SUMIFS(факт_операции!$T:$T,факт_операции!$D:$D,D1597))</f>
        <v>0</v>
      </c>
      <c r="M1597" s="86">
        <f t="shared" si="49"/>
        <v>0</v>
      </c>
      <c r="N1597" s="36"/>
      <c r="O1597" s="92"/>
      <c r="P1597" s="96"/>
    </row>
    <row r="1598" spans="1:16" x14ac:dyDescent="0.25">
      <c r="A1598" s="1"/>
      <c r="B1598" s="1"/>
      <c r="C1598" s="5">
        <f t="shared" si="50"/>
        <v>1588</v>
      </c>
      <c r="D1598" s="19" t="str">
        <f>IF(C1598&gt;MAX(БЮДЖЕТ!$C:$C),"",INDEX(БЮДЖЕТ!$P$11:$P$9415,C1598))</f>
        <v/>
      </c>
      <c r="E1598" s="22">
        <f>IF(D1598="",0,IF(COUNTIF(БЮДЖЕТ!$P:$P,D1598)=1,0,1))</f>
        <v>0</v>
      </c>
      <c r="F1598" s="19" t="str">
        <f>IF($D1598="","",INDEX(БЮДЖЕТ!$N:$N,SUMIFS(БЮДЖЕТ!$B:$B,БЮДЖЕТ!$P:$P,$D1598)))</f>
        <v/>
      </c>
      <c r="G1598" s="19" t="str">
        <f>IF($D1598="","",INDEX(БЮДЖЕТ!$X:$X,SUMIFS(БЮДЖЕТ!$B:$B,БЮДЖЕТ!$P:$P,$D1598)))</f>
        <v/>
      </c>
      <c r="H1598" s="36"/>
      <c r="I1598" s="30">
        <f>IF(D1598="",0,IF(G1598=ФИО!$Q$8,0,SUM(р_дни!$J:$J))+SUMIFS(факт_операции!$L:$L,факт_операции!$D:$D,D1598,факт_операции!$I:$I,операции!$F$8)-SUMIFS(факт_операции!$L:$L,факт_операции!$D:$D,D1598,факт_операции!$I:$I,операции!$F$9)+SUMIFS(факт_операции!$L:$L,факт_операции!$D:$D,D1598,факт_операции!$I:$I,операции!$F$10)-SUMIFS(факт_операции!$L:$L,факт_операции!$D:$D,D1598,факт_операции!$I:$I,операции!$F$11))</f>
        <v>0</v>
      </c>
      <c r="J1598" s="48">
        <f>ROUND(IF(D1598="",0,IF(SUM(р_дни!$J:$J)=0,0,(SUMIFS(БЮДЖЕТ!$V:$V,БЮДЖЕТ!$P:$P,$D1598)*IF(G1598=ФИО!$Q$8,0,SUM(р_дни!$J:$J))+SUMIFS(факт_операции!$Q:$Q,факт_операции!$D:$D,$D1598)*1000)/SUM(р_дни!$J:$J)))/100,0)*100</f>
        <v>0</v>
      </c>
      <c r="K1598" s="48">
        <f>IF(D1598="",0,SUMIFS(факт_операции!$O:$O,факт_операции!$D:$D,D1598)-IF(SUMIFS(факт_операции!$Q:$Q,факт_операции!$D:$D,D1598)&lt;&gt;0,SUMIFS(факт_операции!$O:$O,факт_операции!$D:$D,D1598,факт_операции!$N:$N,операции!$H$11),0))</f>
        <v>0</v>
      </c>
      <c r="L1598" s="48">
        <f>IF(D1598="",0,SUMIFS(факт_операции!$T:$T,факт_операции!$D:$D,D1598))</f>
        <v>0</v>
      </c>
      <c r="M1598" s="86">
        <f t="shared" si="49"/>
        <v>0</v>
      </c>
      <c r="N1598" s="36"/>
      <c r="O1598" s="92"/>
      <c r="P1598" s="96"/>
    </row>
    <row r="1599" spans="1:16" x14ac:dyDescent="0.25">
      <c r="A1599" s="1"/>
      <c r="B1599" s="1"/>
      <c r="C1599" s="5">
        <f t="shared" si="50"/>
        <v>1589</v>
      </c>
      <c r="D1599" s="19" t="str">
        <f>IF(C1599&gt;MAX(БЮДЖЕТ!$C:$C),"",INDEX(БЮДЖЕТ!$P$11:$P$9415,C1599))</f>
        <v/>
      </c>
      <c r="E1599" s="22">
        <f>IF(D1599="",0,IF(COUNTIF(БЮДЖЕТ!$P:$P,D1599)=1,0,1))</f>
        <v>0</v>
      </c>
      <c r="F1599" s="19" t="str">
        <f>IF($D1599="","",INDEX(БЮДЖЕТ!$N:$N,SUMIFS(БЮДЖЕТ!$B:$B,БЮДЖЕТ!$P:$P,$D1599)))</f>
        <v/>
      </c>
      <c r="G1599" s="19" t="str">
        <f>IF($D1599="","",INDEX(БЮДЖЕТ!$X:$X,SUMIFS(БЮДЖЕТ!$B:$B,БЮДЖЕТ!$P:$P,$D1599)))</f>
        <v/>
      </c>
      <c r="H1599" s="36"/>
      <c r="I1599" s="30">
        <f>IF(D1599="",0,IF(G1599=ФИО!$Q$8,0,SUM(р_дни!$J:$J))+SUMIFS(факт_операции!$L:$L,факт_операции!$D:$D,D1599,факт_операции!$I:$I,операции!$F$8)-SUMIFS(факт_операции!$L:$L,факт_операции!$D:$D,D1599,факт_операции!$I:$I,операции!$F$9)+SUMIFS(факт_операции!$L:$L,факт_операции!$D:$D,D1599,факт_операции!$I:$I,операции!$F$10)-SUMIFS(факт_операции!$L:$L,факт_операции!$D:$D,D1599,факт_операции!$I:$I,операции!$F$11))</f>
        <v>0</v>
      </c>
      <c r="J1599" s="48">
        <f>ROUND(IF(D1599="",0,IF(SUM(р_дни!$J:$J)=0,0,(SUMIFS(БЮДЖЕТ!$V:$V,БЮДЖЕТ!$P:$P,$D1599)*IF(G1599=ФИО!$Q$8,0,SUM(р_дни!$J:$J))+SUMIFS(факт_операции!$Q:$Q,факт_операции!$D:$D,$D1599)*1000)/SUM(р_дни!$J:$J)))/100,0)*100</f>
        <v>0</v>
      </c>
      <c r="K1599" s="48">
        <f>IF(D1599="",0,SUMIFS(факт_операции!$O:$O,факт_операции!$D:$D,D1599)-IF(SUMIFS(факт_операции!$Q:$Q,факт_операции!$D:$D,D1599)&lt;&gt;0,SUMIFS(факт_операции!$O:$O,факт_операции!$D:$D,D1599,факт_операции!$N:$N,операции!$H$11),0))</f>
        <v>0</v>
      </c>
      <c r="L1599" s="48">
        <f>IF(D1599="",0,SUMIFS(факт_операции!$T:$T,факт_операции!$D:$D,D1599))</f>
        <v>0</v>
      </c>
      <c r="M1599" s="86">
        <f t="shared" si="49"/>
        <v>0</v>
      </c>
      <c r="N1599" s="36"/>
      <c r="O1599" s="92"/>
      <c r="P1599" s="96"/>
    </row>
    <row r="1600" spans="1:16" x14ac:dyDescent="0.25">
      <c r="A1600" s="1"/>
      <c r="B1600" s="1"/>
      <c r="C1600" s="5">
        <f t="shared" si="50"/>
        <v>1590</v>
      </c>
      <c r="D1600" s="19" t="str">
        <f>IF(C1600&gt;MAX(БЮДЖЕТ!$C:$C),"",INDEX(БЮДЖЕТ!$P$11:$P$9415,C1600))</f>
        <v/>
      </c>
      <c r="E1600" s="22">
        <f>IF(D1600="",0,IF(COUNTIF(БЮДЖЕТ!$P:$P,D1600)=1,0,1))</f>
        <v>0</v>
      </c>
      <c r="F1600" s="19" t="str">
        <f>IF($D1600="","",INDEX(БЮДЖЕТ!$N:$N,SUMIFS(БЮДЖЕТ!$B:$B,БЮДЖЕТ!$P:$P,$D1600)))</f>
        <v/>
      </c>
      <c r="G1600" s="19" t="str">
        <f>IF($D1600="","",INDEX(БЮДЖЕТ!$X:$X,SUMIFS(БЮДЖЕТ!$B:$B,БЮДЖЕТ!$P:$P,$D1600)))</f>
        <v/>
      </c>
      <c r="H1600" s="36"/>
      <c r="I1600" s="30">
        <f>IF(D1600="",0,IF(G1600=ФИО!$Q$8,0,SUM(р_дни!$J:$J))+SUMIFS(факт_операции!$L:$L,факт_операции!$D:$D,D1600,факт_операции!$I:$I,операции!$F$8)-SUMIFS(факт_операции!$L:$L,факт_операции!$D:$D,D1600,факт_операции!$I:$I,операции!$F$9)+SUMIFS(факт_операции!$L:$L,факт_операции!$D:$D,D1600,факт_операции!$I:$I,операции!$F$10)-SUMIFS(факт_операции!$L:$L,факт_операции!$D:$D,D1600,факт_операции!$I:$I,операции!$F$11))</f>
        <v>0</v>
      </c>
      <c r="J1600" s="48">
        <f>ROUND(IF(D1600="",0,IF(SUM(р_дни!$J:$J)=0,0,(SUMIFS(БЮДЖЕТ!$V:$V,БЮДЖЕТ!$P:$P,$D1600)*IF(G1600=ФИО!$Q$8,0,SUM(р_дни!$J:$J))+SUMIFS(факт_операции!$Q:$Q,факт_операции!$D:$D,$D1600)*1000)/SUM(р_дни!$J:$J)))/100,0)*100</f>
        <v>0</v>
      </c>
      <c r="K1600" s="48">
        <f>IF(D1600="",0,SUMIFS(факт_операции!$O:$O,факт_операции!$D:$D,D1600)-IF(SUMIFS(факт_операции!$Q:$Q,факт_операции!$D:$D,D1600)&lt;&gt;0,SUMIFS(факт_операции!$O:$O,факт_операции!$D:$D,D1600,факт_операции!$N:$N,операции!$H$11),0))</f>
        <v>0</v>
      </c>
      <c r="L1600" s="48">
        <f>IF(D1600="",0,SUMIFS(факт_операции!$T:$T,факт_операции!$D:$D,D1600))</f>
        <v>0</v>
      </c>
      <c r="M1600" s="86">
        <f t="shared" si="49"/>
        <v>0</v>
      </c>
      <c r="N1600" s="36"/>
      <c r="O1600" s="92"/>
      <c r="P1600" s="96"/>
    </row>
    <row r="1601" spans="1:16" x14ac:dyDescent="0.25">
      <c r="A1601" s="1"/>
      <c r="B1601" s="1"/>
      <c r="C1601" s="5">
        <f t="shared" si="50"/>
        <v>1591</v>
      </c>
      <c r="D1601" s="19" t="str">
        <f>IF(C1601&gt;MAX(БЮДЖЕТ!$C:$C),"",INDEX(БЮДЖЕТ!$P$11:$P$9415,C1601))</f>
        <v/>
      </c>
      <c r="E1601" s="22">
        <f>IF(D1601="",0,IF(COUNTIF(БЮДЖЕТ!$P:$P,D1601)=1,0,1))</f>
        <v>0</v>
      </c>
      <c r="F1601" s="19" t="str">
        <f>IF($D1601="","",INDEX(БЮДЖЕТ!$N:$N,SUMIFS(БЮДЖЕТ!$B:$B,БЮДЖЕТ!$P:$P,$D1601)))</f>
        <v/>
      </c>
      <c r="G1601" s="19" t="str">
        <f>IF($D1601="","",INDEX(БЮДЖЕТ!$X:$X,SUMIFS(БЮДЖЕТ!$B:$B,БЮДЖЕТ!$P:$P,$D1601)))</f>
        <v/>
      </c>
      <c r="H1601" s="36"/>
      <c r="I1601" s="30">
        <f>IF(D1601="",0,IF(G1601=ФИО!$Q$8,0,SUM(р_дни!$J:$J))+SUMIFS(факт_операции!$L:$L,факт_операции!$D:$D,D1601,факт_операции!$I:$I,операции!$F$8)-SUMIFS(факт_операции!$L:$L,факт_операции!$D:$D,D1601,факт_операции!$I:$I,операции!$F$9)+SUMIFS(факт_операции!$L:$L,факт_операции!$D:$D,D1601,факт_операции!$I:$I,операции!$F$10)-SUMIFS(факт_операции!$L:$L,факт_операции!$D:$D,D1601,факт_операции!$I:$I,операции!$F$11))</f>
        <v>0</v>
      </c>
      <c r="J1601" s="48">
        <f>ROUND(IF(D1601="",0,IF(SUM(р_дни!$J:$J)=0,0,(SUMIFS(БЮДЖЕТ!$V:$V,БЮДЖЕТ!$P:$P,$D1601)*IF(G1601=ФИО!$Q$8,0,SUM(р_дни!$J:$J))+SUMIFS(факт_операции!$Q:$Q,факт_операции!$D:$D,$D1601)*1000)/SUM(р_дни!$J:$J)))/100,0)*100</f>
        <v>0</v>
      </c>
      <c r="K1601" s="48">
        <f>IF(D1601="",0,SUMIFS(факт_операции!$O:$O,факт_операции!$D:$D,D1601)-IF(SUMIFS(факт_операции!$Q:$Q,факт_операции!$D:$D,D1601)&lt;&gt;0,SUMIFS(факт_операции!$O:$O,факт_операции!$D:$D,D1601,факт_операции!$N:$N,операции!$H$11),0))</f>
        <v>0</v>
      </c>
      <c r="L1601" s="48">
        <f>IF(D1601="",0,SUMIFS(факт_операции!$T:$T,факт_операции!$D:$D,D1601))</f>
        <v>0</v>
      </c>
      <c r="M1601" s="86">
        <f t="shared" si="49"/>
        <v>0</v>
      </c>
      <c r="N1601" s="36"/>
      <c r="O1601" s="92"/>
      <c r="P1601" s="96"/>
    </row>
    <row r="1602" spans="1:16" x14ac:dyDescent="0.25">
      <c r="A1602" s="1"/>
      <c r="B1602" s="1"/>
      <c r="C1602" s="5">
        <f t="shared" si="50"/>
        <v>1592</v>
      </c>
      <c r="D1602" s="19" t="str">
        <f>IF(C1602&gt;MAX(БЮДЖЕТ!$C:$C),"",INDEX(БЮДЖЕТ!$P$11:$P$9415,C1602))</f>
        <v/>
      </c>
      <c r="E1602" s="22">
        <f>IF(D1602="",0,IF(COUNTIF(БЮДЖЕТ!$P:$P,D1602)=1,0,1))</f>
        <v>0</v>
      </c>
      <c r="F1602" s="19" t="str">
        <f>IF($D1602="","",INDEX(БЮДЖЕТ!$N:$N,SUMIFS(БЮДЖЕТ!$B:$B,БЮДЖЕТ!$P:$P,$D1602)))</f>
        <v/>
      </c>
      <c r="G1602" s="19" t="str">
        <f>IF($D1602="","",INDEX(БЮДЖЕТ!$X:$X,SUMIFS(БЮДЖЕТ!$B:$B,БЮДЖЕТ!$P:$P,$D1602)))</f>
        <v/>
      </c>
      <c r="H1602" s="36"/>
      <c r="I1602" s="30">
        <f>IF(D1602="",0,IF(G1602=ФИО!$Q$8,0,SUM(р_дни!$J:$J))+SUMIFS(факт_операции!$L:$L,факт_операции!$D:$D,D1602,факт_операции!$I:$I,операции!$F$8)-SUMIFS(факт_операции!$L:$L,факт_операции!$D:$D,D1602,факт_операции!$I:$I,операции!$F$9)+SUMIFS(факт_операции!$L:$L,факт_операции!$D:$D,D1602,факт_операции!$I:$I,операции!$F$10)-SUMIFS(факт_операции!$L:$L,факт_операции!$D:$D,D1602,факт_операции!$I:$I,операции!$F$11))</f>
        <v>0</v>
      </c>
      <c r="J1602" s="48">
        <f>ROUND(IF(D1602="",0,IF(SUM(р_дни!$J:$J)=0,0,(SUMIFS(БЮДЖЕТ!$V:$V,БЮДЖЕТ!$P:$P,$D1602)*IF(G1602=ФИО!$Q$8,0,SUM(р_дни!$J:$J))+SUMIFS(факт_операции!$Q:$Q,факт_операции!$D:$D,$D1602)*1000)/SUM(р_дни!$J:$J)))/100,0)*100</f>
        <v>0</v>
      </c>
      <c r="K1602" s="48">
        <f>IF(D1602="",0,SUMIFS(факт_операции!$O:$O,факт_операции!$D:$D,D1602)-IF(SUMIFS(факт_операции!$Q:$Q,факт_операции!$D:$D,D1602)&lt;&gt;0,SUMIFS(факт_операции!$O:$O,факт_операции!$D:$D,D1602,факт_операции!$N:$N,операции!$H$11),0))</f>
        <v>0</v>
      </c>
      <c r="L1602" s="48">
        <f>IF(D1602="",0,SUMIFS(факт_операции!$T:$T,факт_операции!$D:$D,D1602))</f>
        <v>0</v>
      </c>
      <c r="M1602" s="86">
        <f t="shared" si="49"/>
        <v>0</v>
      </c>
      <c r="N1602" s="36"/>
      <c r="O1602" s="92"/>
      <c r="P1602" s="96"/>
    </row>
    <row r="1603" spans="1:16" x14ac:dyDescent="0.25">
      <c r="A1603" s="1"/>
      <c r="B1603" s="1"/>
      <c r="C1603" s="5">
        <f t="shared" si="50"/>
        <v>1593</v>
      </c>
      <c r="D1603" s="19" t="str">
        <f>IF(C1603&gt;MAX(БЮДЖЕТ!$C:$C),"",INDEX(БЮДЖЕТ!$P$11:$P$9415,C1603))</f>
        <v/>
      </c>
      <c r="E1603" s="22">
        <f>IF(D1603="",0,IF(COUNTIF(БЮДЖЕТ!$P:$P,D1603)=1,0,1))</f>
        <v>0</v>
      </c>
      <c r="F1603" s="19" t="str">
        <f>IF($D1603="","",INDEX(БЮДЖЕТ!$N:$N,SUMIFS(БЮДЖЕТ!$B:$B,БЮДЖЕТ!$P:$P,$D1603)))</f>
        <v/>
      </c>
      <c r="G1603" s="19" t="str">
        <f>IF($D1603="","",INDEX(БЮДЖЕТ!$X:$X,SUMIFS(БЮДЖЕТ!$B:$B,БЮДЖЕТ!$P:$P,$D1603)))</f>
        <v/>
      </c>
      <c r="H1603" s="36"/>
      <c r="I1603" s="30">
        <f>IF(D1603="",0,IF(G1603=ФИО!$Q$8,0,SUM(р_дни!$J:$J))+SUMIFS(факт_операции!$L:$L,факт_операции!$D:$D,D1603,факт_операции!$I:$I,операции!$F$8)-SUMIFS(факт_операции!$L:$L,факт_операции!$D:$D,D1603,факт_операции!$I:$I,операции!$F$9)+SUMIFS(факт_операции!$L:$L,факт_операции!$D:$D,D1603,факт_операции!$I:$I,операции!$F$10)-SUMIFS(факт_операции!$L:$L,факт_операции!$D:$D,D1603,факт_операции!$I:$I,операции!$F$11))</f>
        <v>0</v>
      </c>
      <c r="J1603" s="48">
        <f>ROUND(IF(D1603="",0,IF(SUM(р_дни!$J:$J)=0,0,(SUMIFS(БЮДЖЕТ!$V:$V,БЮДЖЕТ!$P:$P,$D1603)*IF(G1603=ФИО!$Q$8,0,SUM(р_дни!$J:$J))+SUMIFS(факт_операции!$Q:$Q,факт_операции!$D:$D,$D1603)*1000)/SUM(р_дни!$J:$J)))/100,0)*100</f>
        <v>0</v>
      </c>
      <c r="K1603" s="48">
        <f>IF(D1603="",0,SUMIFS(факт_операции!$O:$O,факт_операции!$D:$D,D1603)-IF(SUMIFS(факт_операции!$Q:$Q,факт_операции!$D:$D,D1603)&lt;&gt;0,SUMIFS(факт_операции!$O:$O,факт_операции!$D:$D,D1603,факт_операции!$N:$N,операции!$H$11),0))</f>
        <v>0</v>
      </c>
      <c r="L1603" s="48">
        <f>IF(D1603="",0,SUMIFS(факт_операции!$T:$T,факт_операции!$D:$D,D1603))</f>
        <v>0</v>
      </c>
      <c r="M1603" s="86">
        <f t="shared" si="49"/>
        <v>0</v>
      </c>
      <c r="N1603" s="36"/>
      <c r="O1603" s="92"/>
      <c r="P1603" s="96"/>
    </row>
    <row r="1604" spans="1:16" x14ac:dyDescent="0.25">
      <c r="A1604" s="1"/>
      <c r="B1604" s="1"/>
      <c r="C1604" s="5">
        <f t="shared" si="50"/>
        <v>1594</v>
      </c>
      <c r="D1604" s="19" t="str">
        <f>IF(C1604&gt;MAX(БЮДЖЕТ!$C:$C),"",INDEX(БЮДЖЕТ!$P$11:$P$9415,C1604))</f>
        <v/>
      </c>
      <c r="E1604" s="22">
        <f>IF(D1604="",0,IF(COUNTIF(БЮДЖЕТ!$P:$P,D1604)=1,0,1))</f>
        <v>0</v>
      </c>
      <c r="F1604" s="19" t="str">
        <f>IF($D1604="","",INDEX(БЮДЖЕТ!$N:$N,SUMIFS(БЮДЖЕТ!$B:$B,БЮДЖЕТ!$P:$P,$D1604)))</f>
        <v/>
      </c>
      <c r="G1604" s="19" t="str">
        <f>IF($D1604="","",INDEX(БЮДЖЕТ!$X:$X,SUMIFS(БЮДЖЕТ!$B:$B,БЮДЖЕТ!$P:$P,$D1604)))</f>
        <v/>
      </c>
      <c r="H1604" s="36"/>
      <c r="I1604" s="30">
        <f>IF(D1604="",0,IF(G1604=ФИО!$Q$8,0,SUM(р_дни!$J:$J))+SUMIFS(факт_операции!$L:$L,факт_операции!$D:$D,D1604,факт_операции!$I:$I,операции!$F$8)-SUMIFS(факт_операции!$L:$L,факт_операции!$D:$D,D1604,факт_операции!$I:$I,операции!$F$9)+SUMIFS(факт_операции!$L:$L,факт_операции!$D:$D,D1604,факт_операции!$I:$I,операции!$F$10)-SUMIFS(факт_операции!$L:$L,факт_операции!$D:$D,D1604,факт_операции!$I:$I,операции!$F$11))</f>
        <v>0</v>
      </c>
      <c r="J1604" s="48">
        <f>ROUND(IF(D1604="",0,IF(SUM(р_дни!$J:$J)=0,0,(SUMIFS(БЮДЖЕТ!$V:$V,БЮДЖЕТ!$P:$P,$D1604)*IF(G1604=ФИО!$Q$8,0,SUM(р_дни!$J:$J))+SUMIFS(факт_операции!$Q:$Q,факт_операции!$D:$D,$D1604)*1000)/SUM(р_дни!$J:$J)))/100,0)*100</f>
        <v>0</v>
      </c>
      <c r="K1604" s="48">
        <f>IF(D1604="",0,SUMIFS(факт_операции!$O:$O,факт_операции!$D:$D,D1604)-IF(SUMIFS(факт_операции!$Q:$Q,факт_операции!$D:$D,D1604)&lt;&gt;0,SUMIFS(факт_операции!$O:$O,факт_операции!$D:$D,D1604,факт_операции!$N:$N,операции!$H$11),0))</f>
        <v>0</v>
      </c>
      <c r="L1604" s="48">
        <f>IF(D1604="",0,SUMIFS(факт_операции!$T:$T,факт_операции!$D:$D,D1604))</f>
        <v>0</v>
      </c>
      <c r="M1604" s="86">
        <f t="shared" si="49"/>
        <v>0</v>
      </c>
      <c r="N1604" s="36"/>
      <c r="O1604" s="92"/>
      <c r="P1604" s="96"/>
    </row>
    <row r="1605" spans="1:16" x14ac:dyDescent="0.25">
      <c r="A1605" s="1"/>
      <c r="B1605" s="1"/>
      <c r="C1605" s="5">
        <f t="shared" si="50"/>
        <v>1595</v>
      </c>
      <c r="D1605" s="19" t="str">
        <f>IF(C1605&gt;MAX(БЮДЖЕТ!$C:$C),"",INDEX(БЮДЖЕТ!$P$11:$P$9415,C1605))</f>
        <v/>
      </c>
      <c r="E1605" s="22">
        <f>IF(D1605="",0,IF(COUNTIF(БЮДЖЕТ!$P:$P,D1605)=1,0,1))</f>
        <v>0</v>
      </c>
      <c r="F1605" s="19" t="str">
        <f>IF($D1605="","",INDEX(БЮДЖЕТ!$N:$N,SUMIFS(БЮДЖЕТ!$B:$B,БЮДЖЕТ!$P:$P,$D1605)))</f>
        <v/>
      </c>
      <c r="G1605" s="19" t="str">
        <f>IF($D1605="","",INDEX(БЮДЖЕТ!$X:$X,SUMIFS(БЮДЖЕТ!$B:$B,БЮДЖЕТ!$P:$P,$D1605)))</f>
        <v/>
      </c>
      <c r="H1605" s="36"/>
      <c r="I1605" s="30">
        <f>IF(D1605="",0,IF(G1605=ФИО!$Q$8,0,SUM(р_дни!$J:$J))+SUMIFS(факт_операции!$L:$L,факт_операции!$D:$D,D1605,факт_операции!$I:$I,операции!$F$8)-SUMIFS(факт_операции!$L:$L,факт_операции!$D:$D,D1605,факт_операции!$I:$I,операции!$F$9)+SUMIFS(факт_операции!$L:$L,факт_операции!$D:$D,D1605,факт_операции!$I:$I,операции!$F$10)-SUMIFS(факт_операции!$L:$L,факт_операции!$D:$D,D1605,факт_операции!$I:$I,операции!$F$11))</f>
        <v>0</v>
      </c>
      <c r="J1605" s="48">
        <f>ROUND(IF(D1605="",0,IF(SUM(р_дни!$J:$J)=0,0,(SUMIFS(БЮДЖЕТ!$V:$V,БЮДЖЕТ!$P:$P,$D1605)*IF(G1605=ФИО!$Q$8,0,SUM(р_дни!$J:$J))+SUMIFS(факт_операции!$Q:$Q,факт_операции!$D:$D,$D1605)*1000)/SUM(р_дни!$J:$J)))/100,0)*100</f>
        <v>0</v>
      </c>
      <c r="K1605" s="48">
        <f>IF(D1605="",0,SUMIFS(факт_операции!$O:$O,факт_операции!$D:$D,D1605)-IF(SUMIFS(факт_операции!$Q:$Q,факт_операции!$D:$D,D1605)&lt;&gt;0,SUMIFS(факт_операции!$O:$O,факт_операции!$D:$D,D1605,факт_операции!$N:$N,операции!$H$11),0))</f>
        <v>0</v>
      </c>
      <c r="L1605" s="48">
        <f>IF(D1605="",0,SUMIFS(факт_операции!$T:$T,факт_операции!$D:$D,D1605))</f>
        <v>0</v>
      </c>
      <c r="M1605" s="86">
        <f t="shared" si="49"/>
        <v>0</v>
      </c>
      <c r="N1605" s="36"/>
      <c r="O1605" s="92"/>
      <c r="P1605" s="96"/>
    </row>
    <row r="1606" spans="1:16" x14ac:dyDescent="0.25">
      <c r="A1606" s="1"/>
      <c r="B1606" s="1"/>
      <c r="C1606" s="5">
        <f t="shared" si="50"/>
        <v>1596</v>
      </c>
      <c r="D1606" s="19" t="str">
        <f>IF(C1606&gt;MAX(БЮДЖЕТ!$C:$C),"",INDEX(БЮДЖЕТ!$P$11:$P$9415,C1606))</f>
        <v/>
      </c>
      <c r="E1606" s="22">
        <f>IF(D1606="",0,IF(COUNTIF(БЮДЖЕТ!$P:$P,D1606)=1,0,1))</f>
        <v>0</v>
      </c>
      <c r="F1606" s="19" t="str">
        <f>IF($D1606="","",INDEX(БЮДЖЕТ!$N:$N,SUMIFS(БЮДЖЕТ!$B:$B,БЮДЖЕТ!$P:$P,$D1606)))</f>
        <v/>
      </c>
      <c r="G1606" s="19" t="str">
        <f>IF($D1606="","",INDEX(БЮДЖЕТ!$X:$X,SUMIFS(БЮДЖЕТ!$B:$B,БЮДЖЕТ!$P:$P,$D1606)))</f>
        <v/>
      </c>
      <c r="H1606" s="36"/>
      <c r="I1606" s="30">
        <f>IF(D1606="",0,IF(G1606=ФИО!$Q$8,0,SUM(р_дни!$J:$J))+SUMIFS(факт_операции!$L:$L,факт_операции!$D:$D,D1606,факт_операции!$I:$I,операции!$F$8)-SUMIFS(факт_операции!$L:$L,факт_операции!$D:$D,D1606,факт_операции!$I:$I,операции!$F$9)+SUMIFS(факт_операции!$L:$L,факт_операции!$D:$D,D1606,факт_операции!$I:$I,операции!$F$10)-SUMIFS(факт_операции!$L:$L,факт_операции!$D:$D,D1606,факт_операции!$I:$I,операции!$F$11))</f>
        <v>0</v>
      </c>
      <c r="J1606" s="48">
        <f>ROUND(IF(D1606="",0,IF(SUM(р_дни!$J:$J)=0,0,(SUMIFS(БЮДЖЕТ!$V:$V,БЮДЖЕТ!$P:$P,$D1606)*IF(G1606=ФИО!$Q$8,0,SUM(р_дни!$J:$J))+SUMIFS(факт_операции!$Q:$Q,факт_операции!$D:$D,$D1606)*1000)/SUM(р_дни!$J:$J)))/100,0)*100</f>
        <v>0</v>
      </c>
      <c r="K1606" s="48">
        <f>IF(D1606="",0,SUMIFS(факт_операции!$O:$O,факт_операции!$D:$D,D1606)-IF(SUMIFS(факт_операции!$Q:$Q,факт_операции!$D:$D,D1606)&lt;&gt;0,SUMIFS(факт_операции!$O:$O,факт_операции!$D:$D,D1606,факт_операции!$N:$N,операции!$H$11),0))</f>
        <v>0</v>
      </c>
      <c r="L1606" s="48">
        <f>IF(D1606="",0,SUMIFS(факт_операции!$T:$T,факт_операции!$D:$D,D1606))</f>
        <v>0</v>
      </c>
      <c r="M1606" s="86">
        <f t="shared" si="49"/>
        <v>0</v>
      </c>
      <c r="N1606" s="36"/>
      <c r="O1606" s="92"/>
      <c r="P1606" s="96"/>
    </row>
    <row r="1607" spans="1:16" x14ac:dyDescent="0.25">
      <c r="A1607" s="1"/>
      <c r="B1607" s="1"/>
      <c r="C1607" s="5">
        <f t="shared" si="50"/>
        <v>1597</v>
      </c>
      <c r="D1607" s="19" t="str">
        <f>IF(C1607&gt;MAX(БЮДЖЕТ!$C:$C),"",INDEX(БЮДЖЕТ!$P$11:$P$9415,C1607))</f>
        <v/>
      </c>
      <c r="E1607" s="22">
        <f>IF(D1607="",0,IF(COUNTIF(БЮДЖЕТ!$P:$P,D1607)=1,0,1))</f>
        <v>0</v>
      </c>
      <c r="F1607" s="19" t="str">
        <f>IF($D1607="","",INDEX(БЮДЖЕТ!$N:$N,SUMIFS(БЮДЖЕТ!$B:$B,БЮДЖЕТ!$P:$P,$D1607)))</f>
        <v/>
      </c>
      <c r="G1607" s="19" t="str">
        <f>IF($D1607="","",INDEX(БЮДЖЕТ!$X:$X,SUMIFS(БЮДЖЕТ!$B:$B,БЮДЖЕТ!$P:$P,$D1607)))</f>
        <v/>
      </c>
      <c r="H1607" s="36"/>
      <c r="I1607" s="30">
        <f>IF(D1607="",0,IF(G1607=ФИО!$Q$8,0,SUM(р_дни!$J:$J))+SUMIFS(факт_операции!$L:$L,факт_операции!$D:$D,D1607,факт_операции!$I:$I,операции!$F$8)-SUMIFS(факт_операции!$L:$L,факт_операции!$D:$D,D1607,факт_операции!$I:$I,операции!$F$9)+SUMIFS(факт_операции!$L:$L,факт_операции!$D:$D,D1607,факт_операции!$I:$I,операции!$F$10)-SUMIFS(факт_операции!$L:$L,факт_операции!$D:$D,D1607,факт_операции!$I:$I,операции!$F$11))</f>
        <v>0</v>
      </c>
      <c r="J1607" s="48">
        <f>ROUND(IF(D1607="",0,IF(SUM(р_дни!$J:$J)=0,0,(SUMIFS(БЮДЖЕТ!$V:$V,БЮДЖЕТ!$P:$P,$D1607)*IF(G1607=ФИО!$Q$8,0,SUM(р_дни!$J:$J))+SUMIFS(факт_операции!$Q:$Q,факт_операции!$D:$D,$D1607)*1000)/SUM(р_дни!$J:$J)))/100,0)*100</f>
        <v>0</v>
      </c>
      <c r="K1607" s="48">
        <f>IF(D1607="",0,SUMIFS(факт_операции!$O:$O,факт_операции!$D:$D,D1607)-IF(SUMIFS(факт_операции!$Q:$Q,факт_операции!$D:$D,D1607)&lt;&gt;0,SUMIFS(факт_операции!$O:$O,факт_операции!$D:$D,D1607,факт_операции!$N:$N,операции!$H$11),0))</f>
        <v>0</v>
      </c>
      <c r="L1607" s="48">
        <f>IF(D1607="",0,SUMIFS(факт_операции!$T:$T,факт_операции!$D:$D,D1607))</f>
        <v>0</v>
      </c>
      <c r="M1607" s="86">
        <f t="shared" ref="M1607:M1670" si="51">IF(D1607="",0,J1607-K1607-L1607)</f>
        <v>0</v>
      </c>
      <c r="N1607" s="36"/>
      <c r="O1607" s="92"/>
      <c r="P1607" s="96"/>
    </row>
    <row r="1608" spans="1:16" x14ac:dyDescent="0.25">
      <c r="A1608" s="1"/>
      <c r="B1608" s="1"/>
      <c r="C1608" s="5">
        <f t="shared" si="50"/>
        <v>1598</v>
      </c>
      <c r="D1608" s="19" t="str">
        <f>IF(C1608&gt;MAX(БЮДЖЕТ!$C:$C),"",INDEX(БЮДЖЕТ!$P$11:$P$9415,C1608))</f>
        <v/>
      </c>
      <c r="E1608" s="22">
        <f>IF(D1608="",0,IF(COUNTIF(БЮДЖЕТ!$P:$P,D1608)=1,0,1))</f>
        <v>0</v>
      </c>
      <c r="F1608" s="19" t="str">
        <f>IF($D1608="","",INDEX(БЮДЖЕТ!$N:$N,SUMIFS(БЮДЖЕТ!$B:$B,БЮДЖЕТ!$P:$P,$D1608)))</f>
        <v/>
      </c>
      <c r="G1608" s="19" t="str">
        <f>IF($D1608="","",INDEX(БЮДЖЕТ!$X:$X,SUMIFS(БЮДЖЕТ!$B:$B,БЮДЖЕТ!$P:$P,$D1608)))</f>
        <v/>
      </c>
      <c r="H1608" s="36"/>
      <c r="I1608" s="30">
        <f>IF(D1608="",0,IF(G1608=ФИО!$Q$8,0,SUM(р_дни!$J:$J))+SUMIFS(факт_операции!$L:$L,факт_операции!$D:$D,D1608,факт_операции!$I:$I,операции!$F$8)-SUMIFS(факт_операции!$L:$L,факт_операции!$D:$D,D1608,факт_операции!$I:$I,операции!$F$9)+SUMIFS(факт_операции!$L:$L,факт_операции!$D:$D,D1608,факт_операции!$I:$I,операции!$F$10)-SUMIFS(факт_операции!$L:$L,факт_операции!$D:$D,D1608,факт_операции!$I:$I,операции!$F$11))</f>
        <v>0</v>
      </c>
      <c r="J1608" s="48">
        <f>ROUND(IF(D1608="",0,IF(SUM(р_дни!$J:$J)=0,0,(SUMIFS(БЮДЖЕТ!$V:$V,БЮДЖЕТ!$P:$P,$D1608)*IF(G1608=ФИО!$Q$8,0,SUM(р_дни!$J:$J))+SUMIFS(факт_операции!$Q:$Q,факт_операции!$D:$D,$D1608)*1000)/SUM(р_дни!$J:$J)))/100,0)*100</f>
        <v>0</v>
      </c>
      <c r="K1608" s="48">
        <f>IF(D1608="",0,SUMIFS(факт_операции!$O:$O,факт_операции!$D:$D,D1608)-IF(SUMIFS(факт_операции!$Q:$Q,факт_операции!$D:$D,D1608)&lt;&gt;0,SUMIFS(факт_операции!$O:$O,факт_операции!$D:$D,D1608,факт_операции!$N:$N,операции!$H$11),0))</f>
        <v>0</v>
      </c>
      <c r="L1608" s="48">
        <f>IF(D1608="",0,SUMIFS(факт_операции!$T:$T,факт_операции!$D:$D,D1608))</f>
        <v>0</v>
      </c>
      <c r="M1608" s="86">
        <f t="shared" si="51"/>
        <v>0</v>
      </c>
      <c r="N1608" s="36"/>
      <c r="O1608" s="92"/>
      <c r="P1608" s="96"/>
    </row>
    <row r="1609" spans="1:16" x14ac:dyDescent="0.25">
      <c r="A1609" s="1"/>
      <c r="B1609" s="1"/>
      <c r="C1609" s="5">
        <f t="shared" si="50"/>
        <v>1599</v>
      </c>
      <c r="D1609" s="19" t="str">
        <f>IF(C1609&gt;MAX(БЮДЖЕТ!$C:$C),"",INDEX(БЮДЖЕТ!$P$11:$P$9415,C1609))</f>
        <v/>
      </c>
      <c r="E1609" s="22">
        <f>IF(D1609="",0,IF(COUNTIF(БЮДЖЕТ!$P:$P,D1609)=1,0,1))</f>
        <v>0</v>
      </c>
      <c r="F1609" s="19" t="str">
        <f>IF($D1609="","",INDEX(БЮДЖЕТ!$N:$N,SUMIFS(БЮДЖЕТ!$B:$B,БЮДЖЕТ!$P:$P,$D1609)))</f>
        <v/>
      </c>
      <c r="G1609" s="19" t="str">
        <f>IF($D1609="","",INDEX(БЮДЖЕТ!$X:$X,SUMIFS(БЮДЖЕТ!$B:$B,БЮДЖЕТ!$P:$P,$D1609)))</f>
        <v/>
      </c>
      <c r="H1609" s="36"/>
      <c r="I1609" s="30">
        <f>IF(D1609="",0,IF(G1609=ФИО!$Q$8,0,SUM(р_дни!$J:$J))+SUMIFS(факт_операции!$L:$L,факт_операции!$D:$D,D1609,факт_операции!$I:$I,операции!$F$8)-SUMIFS(факт_операции!$L:$L,факт_операции!$D:$D,D1609,факт_операции!$I:$I,операции!$F$9)+SUMIFS(факт_операции!$L:$L,факт_операции!$D:$D,D1609,факт_операции!$I:$I,операции!$F$10)-SUMIFS(факт_операции!$L:$L,факт_операции!$D:$D,D1609,факт_операции!$I:$I,операции!$F$11))</f>
        <v>0</v>
      </c>
      <c r="J1609" s="48">
        <f>ROUND(IF(D1609="",0,IF(SUM(р_дни!$J:$J)=0,0,(SUMIFS(БЮДЖЕТ!$V:$V,БЮДЖЕТ!$P:$P,$D1609)*IF(G1609=ФИО!$Q$8,0,SUM(р_дни!$J:$J))+SUMIFS(факт_операции!$Q:$Q,факт_операции!$D:$D,$D1609)*1000)/SUM(р_дни!$J:$J)))/100,0)*100</f>
        <v>0</v>
      </c>
      <c r="K1609" s="48">
        <f>IF(D1609="",0,SUMIFS(факт_операции!$O:$O,факт_операции!$D:$D,D1609)-IF(SUMIFS(факт_операции!$Q:$Q,факт_операции!$D:$D,D1609)&lt;&gt;0,SUMIFS(факт_операции!$O:$O,факт_операции!$D:$D,D1609,факт_операции!$N:$N,операции!$H$11),0))</f>
        <v>0</v>
      </c>
      <c r="L1609" s="48">
        <f>IF(D1609="",0,SUMIFS(факт_операции!$T:$T,факт_операции!$D:$D,D1609))</f>
        <v>0</v>
      </c>
      <c r="M1609" s="86">
        <f t="shared" si="51"/>
        <v>0</v>
      </c>
      <c r="N1609" s="36"/>
      <c r="O1609" s="92"/>
      <c r="P1609" s="96"/>
    </row>
    <row r="1610" spans="1:16" x14ac:dyDescent="0.25">
      <c r="A1610" s="1"/>
      <c r="B1610" s="1"/>
      <c r="C1610" s="5">
        <f t="shared" si="50"/>
        <v>1600</v>
      </c>
      <c r="D1610" s="19" t="str">
        <f>IF(C1610&gt;MAX(БЮДЖЕТ!$C:$C),"",INDEX(БЮДЖЕТ!$P$11:$P$9415,C1610))</f>
        <v/>
      </c>
      <c r="E1610" s="22">
        <f>IF(D1610="",0,IF(COUNTIF(БЮДЖЕТ!$P:$P,D1610)=1,0,1))</f>
        <v>0</v>
      </c>
      <c r="F1610" s="19" t="str">
        <f>IF($D1610="","",INDEX(БЮДЖЕТ!$N:$N,SUMIFS(БЮДЖЕТ!$B:$B,БЮДЖЕТ!$P:$P,$D1610)))</f>
        <v/>
      </c>
      <c r="G1610" s="19" t="str">
        <f>IF($D1610="","",INDEX(БЮДЖЕТ!$X:$X,SUMIFS(БЮДЖЕТ!$B:$B,БЮДЖЕТ!$P:$P,$D1610)))</f>
        <v/>
      </c>
      <c r="H1610" s="36"/>
      <c r="I1610" s="30">
        <f>IF(D1610="",0,IF(G1610=ФИО!$Q$8,0,SUM(р_дни!$J:$J))+SUMIFS(факт_операции!$L:$L,факт_операции!$D:$D,D1610,факт_операции!$I:$I,операции!$F$8)-SUMIFS(факт_операции!$L:$L,факт_операции!$D:$D,D1610,факт_операции!$I:$I,операции!$F$9)+SUMIFS(факт_операции!$L:$L,факт_операции!$D:$D,D1610,факт_операции!$I:$I,операции!$F$10)-SUMIFS(факт_операции!$L:$L,факт_операции!$D:$D,D1610,факт_операции!$I:$I,операции!$F$11))</f>
        <v>0</v>
      </c>
      <c r="J1610" s="48">
        <f>ROUND(IF(D1610="",0,IF(SUM(р_дни!$J:$J)=0,0,(SUMIFS(БЮДЖЕТ!$V:$V,БЮДЖЕТ!$P:$P,$D1610)*IF(G1610=ФИО!$Q$8,0,SUM(р_дни!$J:$J))+SUMIFS(факт_операции!$Q:$Q,факт_операции!$D:$D,$D1610)*1000)/SUM(р_дни!$J:$J)))/100,0)*100</f>
        <v>0</v>
      </c>
      <c r="K1610" s="48">
        <f>IF(D1610="",0,SUMIFS(факт_операции!$O:$O,факт_операции!$D:$D,D1610)-IF(SUMIFS(факт_операции!$Q:$Q,факт_операции!$D:$D,D1610)&lt;&gt;0,SUMIFS(факт_операции!$O:$O,факт_операции!$D:$D,D1610,факт_операции!$N:$N,операции!$H$11),0))</f>
        <v>0</v>
      </c>
      <c r="L1610" s="48">
        <f>IF(D1610="",0,SUMIFS(факт_операции!$T:$T,факт_операции!$D:$D,D1610))</f>
        <v>0</v>
      </c>
      <c r="M1610" s="86">
        <f t="shared" si="51"/>
        <v>0</v>
      </c>
      <c r="N1610" s="36"/>
      <c r="O1610" s="92"/>
      <c r="P1610" s="96"/>
    </row>
    <row r="1611" spans="1:16" x14ac:dyDescent="0.25">
      <c r="A1611" s="1"/>
      <c r="B1611" s="1"/>
      <c r="C1611" s="5">
        <f t="shared" si="50"/>
        <v>1601</v>
      </c>
      <c r="D1611" s="19" t="str">
        <f>IF(C1611&gt;MAX(БЮДЖЕТ!$C:$C),"",INDEX(БЮДЖЕТ!$P$11:$P$9415,C1611))</f>
        <v/>
      </c>
      <c r="E1611" s="22">
        <f>IF(D1611="",0,IF(COUNTIF(БЮДЖЕТ!$P:$P,D1611)=1,0,1))</f>
        <v>0</v>
      </c>
      <c r="F1611" s="19" t="str">
        <f>IF($D1611="","",INDEX(БЮДЖЕТ!$N:$N,SUMIFS(БЮДЖЕТ!$B:$B,БЮДЖЕТ!$P:$P,$D1611)))</f>
        <v/>
      </c>
      <c r="G1611" s="19" t="str">
        <f>IF($D1611="","",INDEX(БЮДЖЕТ!$X:$X,SUMIFS(БЮДЖЕТ!$B:$B,БЮДЖЕТ!$P:$P,$D1611)))</f>
        <v/>
      </c>
      <c r="H1611" s="36"/>
      <c r="I1611" s="30">
        <f>IF(D1611="",0,IF(G1611=ФИО!$Q$8,0,SUM(р_дни!$J:$J))+SUMIFS(факт_операции!$L:$L,факт_операции!$D:$D,D1611,факт_операции!$I:$I,операции!$F$8)-SUMIFS(факт_операции!$L:$L,факт_операции!$D:$D,D1611,факт_операции!$I:$I,операции!$F$9)+SUMIFS(факт_операции!$L:$L,факт_операции!$D:$D,D1611,факт_операции!$I:$I,операции!$F$10)-SUMIFS(факт_операции!$L:$L,факт_операции!$D:$D,D1611,факт_операции!$I:$I,операции!$F$11))</f>
        <v>0</v>
      </c>
      <c r="J1611" s="48">
        <f>ROUND(IF(D1611="",0,IF(SUM(р_дни!$J:$J)=0,0,(SUMIFS(БЮДЖЕТ!$V:$V,БЮДЖЕТ!$P:$P,$D1611)*IF(G1611=ФИО!$Q$8,0,SUM(р_дни!$J:$J))+SUMIFS(факт_операции!$Q:$Q,факт_операции!$D:$D,$D1611)*1000)/SUM(р_дни!$J:$J)))/100,0)*100</f>
        <v>0</v>
      </c>
      <c r="K1611" s="48">
        <f>IF(D1611="",0,SUMIFS(факт_операции!$O:$O,факт_операции!$D:$D,D1611)-IF(SUMIFS(факт_операции!$Q:$Q,факт_операции!$D:$D,D1611)&lt;&gt;0,SUMIFS(факт_операции!$O:$O,факт_операции!$D:$D,D1611,факт_операции!$N:$N,операции!$H$11),0))</f>
        <v>0</v>
      </c>
      <c r="L1611" s="48">
        <f>IF(D1611="",0,SUMIFS(факт_операции!$T:$T,факт_операции!$D:$D,D1611))</f>
        <v>0</v>
      </c>
      <c r="M1611" s="86">
        <f t="shared" si="51"/>
        <v>0</v>
      </c>
      <c r="N1611" s="36"/>
      <c r="O1611" s="92"/>
      <c r="P1611" s="96"/>
    </row>
    <row r="1612" spans="1:16" x14ac:dyDescent="0.25">
      <c r="A1612" s="1"/>
      <c r="B1612" s="1"/>
      <c r="C1612" s="5">
        <f t="shared" si="50"/>
        <v>1602</v>
      </c>
      <c r="D1612" s="19" t="str">
        <f>IF(C1612&gt;MAX(БЮДЖЕТ!$C:$C),"",INDEX(БЮДЖЕТ!$P$11:$P$9415,C1612))</f>
        <v/>
      </c>
      <c r="E1612" s="22">
        <f>IF(D1612="",0,IF(COUNTIF(БЮДЖЕТ!$P:$P,D1612)=1,0,1))</f>
        <v>0</v>
      </c>
      <c r="F1612" s="19" t="str">
        <f>IF($D1612="","",INDEX(БЮДЖЕТ!$N:$N,SUMIFS(БЮДЖЕТ!$B:$B,БЮДЖЕТ!$P:$P,$D1612)))</f>
        <v/>
      </c>
      <c r="G1612" s="19" t="str">
        <f>IF($D1612="","",INDEX(БЮДЖЕТ!$X:$X,SUMIFS(БЮДЖЕТ!$B:$B,БЮДЖЕТ!$P:$P,$D1612)))</f>
        <v/>
      </c>
      <c r="H1612" s="36"/>
      <c r="I1612" s="30">
        <f>IF(D1612="",0,IF(G1612=ФИО!$Q$8,0,SUM(р_дни!$J:$J))+SUMIFS(факт_операции!$L:$L,факт_операции!$D:$D,D1612,факт_операции!$I:$I,операции!$F$8)-SUMIFS(факт_операции!$L:$L,факт_операции!$D:$D,D1612,факт_операции!$I:$I,операции!$F$9)+SUMIFS(факт_операции!$L:$L,факт_операции!$D:$D,D1612,факт_операции!$I:$I,операции!$F$10)-SUMIFS(факт_операции!$L:$L,факт_операции!$D:$D,D1612,факт_операции!$I:$I,операции!$F$11))</f>
        <v>0</v>
      </c>
      <c r="J1612" s="48">
        <f>ROUND(IF(D1612="",0,IF(SUM(р_дни!$J:$J)=0,0,(SUMIFS(БЮДЖЕТ!$V:$V,БЮДЖЕТ!$P:$P,$D1612)*IF(G1612=ФИО!$Q$8,0,SUM(р_дни!$J:$J))+SUMIFS(факт_операции!$Q:$Q,факт_операции!$D:$D,$D1612)*1000)/SUM(р_дни!$J:$J)))/100,0)*100</f>
        <v>0</v>
      </c>
      <c r="K1612" s="48">
        <f>IF(D1612="",0,SUMIFS(факт_операции!$O:$O,факт_операции!$D:$D,D1612)-IF(SUMIFS(факт_операции!$Q:$Q,факт_операции!$D:$D,D1612)&lt;&gt;0,SUMIFS(факт_операции!$O:$O,факт_операции!$D:$D,D1612,факт_операции!$N:$N,операции!$H$11),0))</f>
        <v>0</v>
      </c>
      <c r="L1612" s="48">
        <f>IF(D1612="",0,SUMIFS(факт_операции!$T:$T,факт_операции!$D:$D,D1612))</f>
        <v>0</v>
      </c>
      <c r="M1612" s="86">
        <f t="shared" si="51"/>
        <v>0</v>
      </c>
      <c r="N1612" s="36"/>
      <c r="O1612" s="92"/>
      <c r="P1612" s="96"/>
    </row>
    <row r="1613" spans="1:16" x14ac:dyDescent="0.25">
      <c r="A1613" s="1"/>
      <c r="B1613" s="1"/>
      <c r="C1613" s="5">
        <f t="shared" ref="C1613:C1676" si="52">C1612+1</f>
        <v>1603</v>
      </c>
      <c r="D1613" s="19" t="str">
        <f>IF(C1613&gt;MAX(БЮДЖЕТ!$C:$C),"",INDEX(БЮДЖЕТ!$P$11:$P$9415,C1613))</f>
        <v/>
      </c>
      <c r="E1613" s="22">
        <f>IF(D1613="",0,IF(COUNTIF(БЮДЖЕТ!$P:$P,D1613)=1,0,1))</f>
        <v>0</v>
      </c>
      <c r="F1613" s="19" t="str">
        <f>IF($D1613="","",INDEX(БЮДЖЕТ!$N:$N,SUMIFS(БЮДЖЕТ!$B:$B,БЮДЖЕТ!$P:$P,$D1613)))</f>
        <v/>
      </c>
      <c r="G1613" s="19" t="str">
        <f>IF($D1613="","",INDEX(БЮДЖЕТ!$X:$X,SUMIFS(БЮДЖЕТ!$B:$B,БЮДЖЕТ!$P:$P,$D1613)))</f>
        <v/>
      </c>
      <c r="H1613" s="36"/>
      <c r="I1613" s="30">
        <f>IF(D1613="",0,IF(G1613=ФИО!$Q$8,0,SUM(р_дни!$J:$J))+SUMIFS(факт_операции!$L:$L,факт_операции!$D:$D,D1613,факт_операции!$I:$I,операции!$F$8)-SUMIFS(факт_операции!$L:$L,факт_операции!$D:$D,D1613,факт_операции!$I:$I,операции!$F$9)+SUMIFS(факт_операции!$L:$L,факт_операции!$D:$D,D1613,факт_операции!$I:$I,операции!$F$10)-SUMIFS(факт_операции!$L:$L,факт_операции!$D:$D,D1613,факт_операции!$I:$I,операции!$F$11))</f>
        <v>0</v>
      </c>
      <c r="J1613" s="48">
        <f>ROUND(IF(D1613="",0,IF(SUM(р_дни!$J:$J)=0,0,(SUMIFS(БЮДЖЕТ!$V:$V,БЮДЖЕТ!$P:$P,$D1613)*IF(G1613=ФИО!$Q$8,0,SUM(р_дни!$J:$J))+SUMIFS(факт_операции!$Q:$Q,факт_операции!$D:$D,$D1613)*1000)/SUM(р_дни!$J:$J)))/100,0)*100</f>
        <v>0</v>
      </c>
      <c r="K1613" s="48">
        <f>IF(D1613="",0,SUMIFS(факт_операции!$O:$O,факт_операции!$D:$D,D1613)-IF(SUMIFS(факт_операции!$Q:$Q,факт_операции!$D:$D,D1613)&lt;&gt;0,SUMIFS(факт_операции!$O:$O,факт_операции!$D:$D,D1613,факт_операции!$N:$N,операции!$H$11),0))</f>
        <v>0</v>
      </c>
      <c r="L1613" s="48">
        <f>IF(D1613="",0,SUMIFS(факт_операции!$T:$T,факт_операции!$D:$D,D1613))</f>
        <v>0</v>
      </c>
      <c r="M1613" s="86">
        <f t="shared" si="51"/>
        <v>0</v>
      </c>
      <c r="N1613" s="36"/>
      <c r="O1613" s="92"/>
      <c r="P1613" s="96"/>
    </row>
    <row r="1614" spans="1:16" x14ac:dyDescent="0.25">
      <c r="A1614" s="1"/>
      <c r="B1614" s="1"/>
      <c r="C1614" s="5">
        <f t="shared" si="52"/>
        <v>1604</v>
      </c>
      <c r="D1614" s="19" t="str">
        <f>IF(C1614&gt;MAX(БЮДЖЕТ!$C:$C),"",INDEX(БЮДЖЕТ!$P$11:$P$9415,C1614))</f>
        <v/>
      </c>
      <c r="E1614" s="22">
        <f>IF(D1614="",0,IF(COUNTIF(БЮДЖЕТ!$P:$P,D1614)=1,0,1))</f>
        <v>0</v>
      </c>
      <c r="F1614" s="19" t="str">
        <f>IF($D1614="","",INDEX(БЮДЖЕТ!$N:$N,SUMIFS(БЮДЖЕТ!$B:$B,БЮДЖЕТ!$P:$P,$D1614)))</f>
        <v/>
      </c>
      <c r="G1614" s="19" t="str">
        <f>IF($D1614="","",INDEX(БЮДЖЕТ!$X:$X,SUMIFS(БЮДЖЕТ!$B:$B,БЮДЖЕТ!$P:$P,$D1614)))</f>
        <v/>
      </c>
      <c r="H1614" s="36"/>
      <c r="I1614" s="30">
        <f>IF(D1614="",0,IF(G1614=ФИО!$Q$8,0,SUM(р_дни!$J:$J))+SUMIFS(факт_операции!$L:$L,факт_операции!$D:$D,D1614,факт_операции!$I:$I,операции!$F$8)-SUMIFS(факт_операции!$L:$L,факт_операции!$D:$D,D1614,факт_операции!$I:$I,операции!$F$9)+SUMIFS(факт_операции!$L:$L,факт_операции!$D:$D,D1614,факт_операции!$I:$I,операции!$F$10)-SUMIFS(факт_операции!$L:$L,факт_операции!$D:$D,D1614,факт_операции!$I:$I,операции!$F$11))</f>
        <v>0</v>
      </c>
      <c r="J1614" s="48">
        <f>ROUND(IF(D1614="",0,IF(SUM(р_дни!$J:$J)=0,0,(SUMIFS(БЮДЖЕТ!$V:$V,БЮДЖЕТ!$P:$P,$D1614)*IF(G1614=ФИО!$Q$8,0,SUM(р_дни!$J:$J))+SUMIFS(факт_операции!$Q:$Q,факт_операции!$D:$D,$D1614)*1000)/SUM(р_дни!$J:$J)))/100,0)*100</f>
        <v>0</v>
      </c>
      <c r="K1614" s="48">
        <f>IF(D1614="",0,SUMIFS(факт_операции!$O:$O,факт_операции!$D:$D,D1614)-IF(SUMIFS(факт_операции!$Q:$Q,факт_операции!$D:$D,D1614)&lt;&gt;0,SUMIFS(факт_операции!$O:$O,факт_операции!$D:$D,D1614,факт_операции!$N:$N,операции!$H$11),0))</f>
        <v>0</v>
      </c>
      <c r="L1614" s="48">
        <f>IF(D1614="",0,SUMIFS(факт_операции!$T:$T,факт_операции!$D:$D,D1614))</f>
        <v>0</v>
      </c>
      <c r="M1614" s="86">
        <f t="shared" si="51"/>
        <v>0</v>
      </c>
      <c r="N1614" s="36"/>
      <c r="O1614" s="92"/>
      <c r="P1614" s="96"/>
    </row>
    <row r="1615" spans="1:16" x14ac:dyDescent="0.25">
      <c r="A1615" s="1"/>
      <c r="B1615" s="1"/>
      <c r="C1615" s="5">
        <f t="shared" si="52"/>
        <v>1605</v>
      </c>
      <c r="D1615" s="19" t="str">
        <f>IF(C1615&gt;MAX(БЮДЖЕТ!$C:$C),"",INDEX(БЮДЖЕТ!$P$11:$P$9415,C1615))</f>
        <v/>
      </c>
      <c r="E1615" s="22">
        <f>IF(D1615="",0,IF(COUNTIF(БЮДЖЕТ!$P:$P,D1615)=1,0,1))</f>
        <v>0</v>
      </c>
      <c r="F1615" s="19" t="str">
        <f>IF($D1615="","",INDEX(БЮДЖЕТ!$N:$N,SUMIFS(БЮДЖЕТ!$B:$B,БЮДЖЕТ!$P:$P,$D1615)))</f>
        <v/>
      </c>
      <c r="G1615" s="19" t="str">
        <f>IF($D1615="","",INDEX(БЮДЖЕТ!$X:$X,SUMIFS(БЮДЖЕТ!$B:$B,БЮДЖЕТ!$P:$P,$D1615)))</f>
        <v/>
      </c>
      <c r="H1615" s="36"/>
      <c r="I1615" s="30">
        <f>IF(D1615="",0,IF(G1615=ФИО!$Q$8,0,SUM(р_дни!$J:$J))+SUMIFS(факт_операции!$L:$L,факт_операции!$D:$D,D1615,факт_операции!$I:$I,операции!$F$8)-SUMIFS(факт_операции!$L:$L,факт_операции!$D:$D,D1615,факт_операции!$I:$I,операции!$F$9)+SUMIFS(факт_операции!$L:$L,факт_операции!$D:$D,D1615,факт_операции!$I:$I,операции!$F$10)-SUMIFS(факт_операции!$L:$L,факт_операции!$D:$D,D1615,факт_операции!$I:$I,операции!$F$11))</f>
        <v>0</v>
      </c>
      <c r="J1615" s="48">
        <f>ROUND(IF(D1615="",0,IF(SUM(р_дни!$J:$J)=0,0,(SUMIFS(БЮДЖЕТ!$V:$V,БЮДЖЕТ!$P:$P,$D1615)*IF(G1615=ФИО!$Q$8,0,SUM(р_дни!$J:$J))+SUMIFS(факт_операции!$Q:$Q,факт_операции!$D:$D,$D1615)*1000)/SUM(р_дни!$J:$J)))/100,0)*100</f>
        <v>0</v>
      </c>
      <c r="K1615" s="48">
        <f>IF(D1615="",0,SUMIFS(факт_операции!$O:$O,факт_операции!$D:$D,D1615)-IF(SUMIFS(факт_операции!$Q:$Q,факт_операции!$D:$D,D1615)&lt;&gt;0,SUMIFS(факт_операции!$O:$O,факт_операции!$D:$D,D1615,факт_операции!$N:$N,операции!$H$11),0))</f>
        <v>0</v>
      </c>
      <c r="L1615" s="48">
        <f>IF(D1615="",0,SUMIFS(факт_операции!$T:$T,факт_операции!$D:$D,D1615))</f>
        <v>0</v>
      </c>
      <c r="M1615" s="86">
        <f t="shared" si="51"/>
        <v>0</v>
      </c>
      <c r="N1615" s="36"/>
      <c r="O1615" s="92"/>
      <c r="P1615" s="96"/>
    </row>
    <row r="1616" spans="1:16" x14ac:dyDescent="0.25">
      <c r="A1616" s="1"/>
      <c r="B1616" s="1"/>
      <c r="C1616" s="5">
        <f t="shared" si="52"/>
        <v>1606</v>
      </c>
      <c r="D1616" s="19" t="str">
        <f>IF(C1616&gt;MAX(БЮДЖЕТ!$C:$C),"",INDEX(БЮДЖЕТ!$P$11:$P$9415,C1616))</f>
        <v/>
      </c>
      <c r="E1616" s="22">
        <f>IF(D1616="",0,IF(COUNTIF(БЮДЖЕТ!$P:$P,D1616)=1,0,1))</f>
        <v>0</v>
      </c>
      <c r="F1616" s="19" t="str">
        <f>IF($D1616="","",INDEX(БЮДЖЕТ!$N:$N,SUMIFS(БЮДЖЕТ!$B:$B,БЮДЖЕТ!$P:$P,$D1616)))</f>
        <v/>
      </c>
      <c r="G1616" s="19" t="str">
        <f>IF($D1616="","",INDEX(БЮДЖЕТ!$X:$X,SUMIFS(БЮДЖЕТ!$B:$B,БЮДЖЕТ!$P:$P,$D1616)))</f>
        <v/>
      </c>
      <c r="H1616" s="36"/>
      <c r="I1616" s="30">
        <f>IF(D1616="",0,IF(G1616=ФИО!$Q$8,0,SUM(р_дни!$J:$J))+SUMIFS(факт_операции!$L:$L,факт_операции!$D:$D,D1616,факт_операции!$I:$I,операции!$F$8)-SUMIFS(факт_операции!$L:$L,факт_операции!$D:$D,D1616,факт_операции!$I:$I,операции!$F$9)+SUMIFS(факт_операции!$L:$L,факт_операции!$D:$D,D1616,факт_операции!$I:$I,операции!$F$10)-SUMIFS(факт_операции!$L:$L,факт_операции!$D:$D,D1616,факт_операции!$I:$I,операции!$F$11))</f>
        <v>0</v>
      </c>
      <c r="J1616" s="48">
        <f>ROUND(IF(D1616="",0,IF(SUM(р_дни!$J:$J)=0,0,(SUMIFS(БЮДЖЕТ!$V:$V,БЮДЖЕТ!$P:$P,$D1616)*IF(G1616=ФИО!$Q$8,0,SUM(р_дни!$J:$J))+SUMIFS(факт_операции!$Q:$Q,факт_операции!$D:$D,$D1616)*1000)/SUM(р_дни!$J:$J)))/100,0)*100</f>
        <v>0</v>
      </c>
      <c r="K1616" s="48">
        <f>IF(D1616="",0,SUMIFS(факт_операции!$O:$O,факт_операции!$D:$D,D1616)-IF(SUMIFS(факт_операции!$Q:$Q,факт_операции!$D:$D,D1616)&lt;&gt;0,SUMIFS(факт_операции!$O:$O,факт_операции!$D:$D,D1616,факт_операции!$N:$N,операции!$H$11),0))</f>
        <v>0</v>
      </c>
      <c r="L1616" s="48">
        <f>IF(D1616="",0,SUMIFS(факт_операции!$T:$T,факт_операции!$D:$D,D1616))</f>
        <v>0</v>
      </c>
      <c r="M1616" s="86">
        <f t="shared" si="51"/>
        <v>0</v>
      </c>
      <c r="N1616" s="36"/>
      <c r="O1616" s="92"/>
      <c r="P1616" s="96"/>
    </row>
    <row r="1617" spans="1:16" x14ac:dyDescent="0.25">
      <c r="A1617" s="1"/>
      <c r="B1617" s="1"/>
      <c r="C1617" s="5">
        <f t="shared" si="52"/>
        <v>1607</v>
      </c>
      <c r="D1617" s="19" t="str">
        <f>IF(C1617&gt;MAX(БЮДЖЕТ!$C:$C),"",INDEX(БЮДЖЕТ!$P$11:$P$9415,C1617))</f>
        <v/>
      </c>
      <c r="E1617" s="22">
        <f>IF(D1617="",0,IF(COUNTIF(БЮДЖЕТ!$P:$P,D1617)=1,0,1))</f>
        <v>0</v>
      </c>
      <c r="F1617" s="19" t="str">
        <f>IF($D1617="","",INDEX(БЮДЖЕТ!$N:$N,SUMIFS(БЮДЖЕТ!$B:$B,БЮДЖЕТ!$P:$P,$D1617)))</f>
        <v/>
      </c>
      <c r="G1617" s="19" t="str">
        <f>IF($D1617="","",INDEX(БЮДЖЕТ!$X:$X,SUMIFS(БЮДЖЕТ!$B:$B,БЮДЖЕТ!$P:$P,$D1617)))</f>
        <v/>
      </c>
      <c r="H1617" s="36"/>
      <c r="I1617" s="30">
        <f>IF(D1617="",0,IF(G1617=ФИО!$Q$8,0,SUM(р_дни!$J:$J))+SUMIFS(факт_операции!$L:$L,факт_операции!$D:$D,D1617,факт_операции!$I:$I,операции!$F$8)-SUMIFS(факт_операции!$L:$L,факт_операции!$D:$D,D1617,факт_операции!$I:$I,операции!$F$9)+SUMIFS(факт_операции!$L:$L,факт_операции!$D:$D,D1617,факт_операции!$I:$I,операции!$F$10)-SUMIFS(факт_операции!$L:$L,факт_операции!$D:$D,D1617,факт_операции!$I:$I,операции!$F$11))</f>
        <v>0</v>
      </c>
      <c r="J1617" s="48">
        <f>ROUND(IF(D1617="",0,IF(SUM(р_дни!$J:$J)=0,0,(SUMIFS(БЮДЖЕТ!$V:$V,БЮДЖЕТ!$P:$P,$D1617)*IF(G1617=ФИО!$Q$8,0,SUM(р_дни!$J:$J))+SUMIFS(факт_операции!$Q:$Q,факт_операции!$D:$D,$D1617)*1000)/SUM(р_дни!$J:$J)))/100,0)*100</f>
        <v>0</v>
      </c>
      <c r="K1617" s="48">
        <f>IF(D1617="",0,SUMIFS(факт_операции!$O:$O,факт_операции!$D:$D,D1617)-IF(SUMIFS(факт_операции!$Q:$Q,факт_операции!$D:$D,D1617)&lt;&gt;0,SUMIFS(факт_операции!$O:$O,факт_операции!$D:$D,D1617,факт_операции!$N:$N,операции!$H$11),0))</f>
        <v>0</v>
      </c>
      <c r="L1617" s="48">
        <f>IF(D1617="",0,SUMIFS(факт_операции!$T:$T,факт_операции!$D:$D,D1617))</f>
        <v>0</v>
      </c>
      <c r="M1617" s="86">
        <f t="shared" si="51"/>
        <v>0</v>
      </c>
      <c r="N1617" s="36"/>
      <c r="O1617" s="92"/>
      <c r="P1617" s="96"/>
    </row>
    <row r="1618" spans="1:16" x14ac:dyDescent="0.25">
      <c r="A1618" s="1"/>
      <c r="B1618" s="1"/>
      <c r="C1618" s="5">
        <f t="shared" si="52"/>
        <v>1608</v>
      </c>
      <c r="D1618" s="19" t="str">
        <f>IF(C1618&gt;MAX(БЮДЖЕТ!$C:$C),"",INDEX(БЮДЖЕТ!$P$11:$P$9415,C1618))</f>
        <v/>
      </c>
      <c r="E1618" s="22">
        <f>IF(D1618="",0,IF(COUNTIF(БЮДЖЕТ!$P:$P,D1618)=1,0,1))</f>
        <v>0</v>
      </c>
      <c r="F1618" s="19" t="str">
        <f>IF($D1618="","",INDEX(БЮДЖЕТ!$N:$N,SUMIFS(БЮДЖЕТ!$B:$B,БЮДЖЕТ!$P:$P,$D1618)))</f>
        <v/>
      </c>
      <c r="G1618" s="19" t="str">
        <f>IF($D1618="","",INDEX(БЮДЖЕТ!$X:$X,SUMIFS(БЮДЖЕТ!$B:$B,БЮДЖЕТ!$P:$P,$D1618)))</f>
        <v/>
      </c>
      <c r="H1618" s="36"/>
      <c r="I1618" s="30">
        <f>IF(D1618="",0,IF(G1618=ФИО!$Q$8,0,SUM(р_дни!$J:$J))+SUMIFS(факт_операции!$L:$L,факт_операции!$D:$D,D1618,факт_операции!$I:$I,операции!$F$8)-SUMIFS(факт_операции!$L:$L,факт_операции!$D:$D,D1618,факт_операции!$I:$I,операции!$F$9)+SUMIFS(факт_операции!$L:$L,факт_операции!$D:$D,D1618,факт_операции!$I:$I,операции!$F$10)-SUMIFS(факт_операции!$L:$L,факт_операции!$D:$D,D1618,факт_операции!$I:$I,операции!$F$11))</f>
        <v>0</v>
      </c>
      <c r="J1618" s="48">
        <f>ROUND(IF(D1618="",0,IF(SUM(р_дни!$J:$J)=0,0,(SUMIFS(БЮДЖЕТ!$V:$V,БЮДЖЕТ!$P:$P,$D1618)*IF(G1618=ФИО!$Q$8,0,SUM(р_дни!$J:$J))+SUMIFS(факт_операции!$Q:$Q,факт_операции!$D:$D,$D1618)*1000)/SUM(р_дни!$J:$J)))/100,0)*100</f>
        <v>0</v>
      </c>
      <c r="K1618" s="48">
        <f>IF(D1618="",0,SUMIFS(факт_операции!$O:$O,факт_операции!$D:$D,D1618)-IF(SUMIFS(факт_операции!$Q:$Q,факт_операции!$D:$D,D1618)&lt;&gt;0,SUMIFS(факт_операции!$O:$O,факт_операции!$D:$D,D1618,факт_операции!$N:$N,операции!$H$11),0))</f>
        <v>0</v>
      </c>
      <c r="L1618" s="48">
        <f>IF(D1618="",0,SUMIFS(факт_операции!$T:$T,факт_операции!$D:$D,D1618))</f>
        <v>0</v>
      </c>
      <c r="M1618" s="86">
        <f t="shared" si="51"/>
        <v>0</v>
      </c>
      <c r="N1618" s="36"/>
      <c r="O1618" s="92"/>
      <c r="P1618" s="96"/>
    </row>
    <row r="1619" spans="1:16" x14ac:dyDescent="0.25">
      <c r="A1619" s="1"/>
      <c r="B1619" s="1"/>
      <c r="C1619" s="5">
        <f t="shared" si="52"/>
        <v>1609</v>
      </c>
      <c r="D1619" s="19" t="str">
        <f>IF(C1619&gt;MAX(БЮДЖЕТ!$C:$C),"",INDEX(БЮДЖЕТ!$P$11:$P$9415,C1619))</f>
        <v/>
      </c>
      <c r="E1619" s="22">
        <f>IF(D1619="",0,IF(COUNTIF(БЮДЖЕТ!$P:$P,D1619)=1,0,1))</f>
        <v>0</v>
      </c>
      <c r="F1619" s="19" t="str">
        <f>IF($D1619="","",INDEX(БЮДЖЕТ!$N:$N,SUMIFS(БЮДЖЕТ!$B:$B,БЮДЖЕТ!$P:$P,$D1619)))</f>
        <v/>
      </c>
      <c r="G1619" s="19" t="str">
        <f>IF($D1619="","",INDEX(БЮДЖЕТ!$X:$X,SUMIFS(БЮДЖЕТ!$B:$B,БЮДЖЕТ!$P:$P,$D1619)))</f>
        <v/>
      </c>
      <c r="H1619" s="36"/>
      <c r="I1619" s="30">
        <f>IF(D1619="",0,IF(G1619=ФИО!$Q$8,0,SUM(р_дни!$J:$J))+SUMIFS(факт_операции!$L:$L,факт_операции!$D:$D,D1619,факт_операции!$I:$I,операции!$F$8)-SUMIFS(факт_операции!$L:$L,факт_операции!$D:$D,D1619,факт_операции!$I:$I,операции!$F$9)+SUMIFS(факт_операции!$L:$L,факт_операции!$D:$D,D1619,факт_операции!$I:$I,операции!$F$10)-SUMIFS(факт_операции!$L:$L,факт_операции!$D:$D,D1619,факт_операции!$I:$I,операции!$F$11))</f>
        <v>0</v>
      </c>
      <c r="J1619" s="48">
        <f>ROUND(IF(D1619="",0,IF(SUM(р_дни!$J:$J)=0,0,(SUMIFS(БЮДЖЕТ!$V:$V,БЮДЖЕТ!$P:$P,$D1619)*IF(G1619=ФИО!$Q$8,0,SUM(р_дни!$J:$J))+SUMIFS(факт_операции!$Q:$Q,факт_операции!$D:$D,$D1619)*1000)/SUM(р_дни!$J:$J)))/100,0)*100</f>
        <v>0</v>
      </c>
      <c r="K1619" s="48">
        <f>IF(D1619="",0,SUMIFS(факт_операции!$O:$O,факт_операции!$D:$D,D1619)-IF(SUMIFS(факт_операции!$Q:$Q,факт_операции!$D:$D,D1619)&lt;&gt;0,SUMIFS(факт_операции!$O:$O,факт_операции!$D:$D,D1619,факт_операции!$N:$N,операции!$H$11),0))</f>
        <v>0</v>
      </c>
      <c r="L1619" s="48">
        <f>IF(D1619="",0,SUMIFS(факт_операции!$T:$T,факт_операции!$D:$D,D1619))</f>
        <v>0</v>
      </c>
      <c r="M1619" s="86">
        <f t="shared" si="51"/>
        <v>0</v>
      </c>
      <c r="N1619" s="36"/>
      <c r="O1619" s="92"/>
      <c r="P1619" s="96"/>
    </row>
    <row r="1620" spans="1:16" x14ac:dyDescent="0.25">
      <c r="A1620" s="1"/>
      <c r="B1620" s="1"/>
      <c r="C1620" s="5">
        <f t="shared" si="52"/>
        <v>1610</v>
      </c>
      <c r="D1620" s="19" t="str">
        <f>IF(C1620&gt;MAX(БЮДЖЕТ!$C:$C),"",INDEX(БЮДЖЕТ!$P$11:$P$9415,C1620))</f>
        <v/>
      </c>
      <c r="E1620" s="22">
        <f>IF(D1620="",0,IF(COUNTIF(БЮДЖЕТ!$P:$P,D1620)=1,0,1))</f>
        <v>0</v>
      </c>
      <c r="F1620" s="19" t="str">
        <f>IF($D1620="","",INDEX(БЮДЖЕТ!$N:$N,SUMIFS(БЮДЖЕТ!$B:$B,БЮДЖЕТ!$P:$P,$D1620)))</f>
        <v/>
      </c>
      <c r="G1620" s="19" t="str">
        <f>IF($D1620="","",INDEX(БЮДЖЕТ!$X:$X,SUMIFS(БЮДЖЕТ!$B:$B,БЮДЖЕТ!$P:$P,$D1620)))</f>
        <v/>
      </c>
      <c r="H1620" s="36"/>
      <c r="I1620" s="30">
        <f>IF(D1620="",0,IF(G1620=ФИО!$Q$8,0,SUM(р_дни!$J:$J))+SUMIFS(факт_операции!$L:$L,факт_операции!$D:$D,D1620,факт_операции!$I:$I,операции!$F$8)-SUMIFS(факт_операции!$L:$L,факт_операции!$D:$D,D1620,факт_операции!$I:$I,операции!$F$9)+SUMIFS(факт_операции!$L:$L,факт_операции!$D:$D,D1620,факт_операции!$I:$I,операции!$F$10)-SUMIFS(факт_операции!$L:$L,факт_операции!$D:$D,D1620,факт_операции!$I:$I,операции!$F$11))</f>
        <v>0</v>
      </c>
      <c r="J1620" s="48">
        <f>ROUND(IF(D1620="",0,IF(SUM(р_дни!$J:$J)=0,0,(SUMIFS(БЮДЖЕТ!$V:$V,БЮДЖЕТ!$P:$P,$D1620)*IF(G1620=ФИО!$Q$8,0,SUM(р_дни!$J:$J))+SUMIFS(факт_операции!$Q:$Q,факт_операции!$D:$D,$D1620)*1000)/SUM(р_дни!$J:$J)))/100,0)*100</f>
        <v>0</v>
      </c>
      <c r="K1620" s="48">
        <f>IF(D1620="",0,SUMIFS(факт_операции!$O:$O,факт_операции!$D:$D,D1620)-IF(SUMIFS(факт_операции!$Q:$Q,факт_операции!$D:$D,D1620)&lt;&gt;0,SUMIFS(факт_операции!$O:$O,факт_операции!$D:$D,D1620,факт_операции!$N:$N,операции!$H$11),0))</f>
        <v>0</v>
      </c>
      <c r="L1620" s="48">
        <f>IF(D1620="",0,SUMIFS(факт_операции!$T:$T,факт_операции!$D:$D,D1620))</f>
        <v>0</v>
      </c>
      <c r="M1620" s="86">
        <f t="shared" si="51"/>
        <v>0</v>
      </c>
      <c r="N1620" s="36"/>
      <c r="O1620" s="92"/>
      <c r="P1620" s="96"/>
    </row>
    <row r="1621" spans="1:16" x14ac:dyDescent="0.25">
      <c r="A1621" s="1"/>
      <c r="B1621" s="1"/>
      <c r="C1621" s="5">
        <f t="shared" si="52"/>
        <v>1611</v>
      </c>
      <c r="D1621" s="19" t="str">
        <f>IF(C1621&gt;MAX(БЮДЖЕТ!$C:$C),"",INDEX(БЮДЖЕТ!$P$11:$P$9415,C1621))</f>
        <v/>
      </c>
      <c r="E1621" s="22">
        <f>IF(D1621="",0,IF(COUNTIF(БЮДЖЕТ!$P:$P,D1621)=1,0,1))</f>
        <v>0</v>
      </c>
      <c r="F1621" s="19" t="str">
        <f>IF($D1621="","",INDEX(БЮДЖЕТ!$N:$N,SUMIFS(БЮДЖЕТ!$B:$B,БЮДЖЕТ!$P:$P,$D1621)))</f>
        <v/>
      </c>
      <c r="G1621" s="19" t="str">
        <f>IF($D1621="","",INDEX(БЮДЖЕТ!$X:$X,SUMIFS(БЮДЖЕТ!$B:$B,БЮДЖЕТ!$P:$P,$D1621)))</f>
        <v/>
      </c>
      <c r="H1621" s="36"/>
      <c r="I1621" s="30">
        <f>IF(D1621="",0,IF(G1621=ФИО!$Q$8,0,SUM(р_дни!$J:$J))+SUMIFS(факт_операции!$L:$L,факт_операции!$D:$D,D1621,факт_операции!$I:$I,операции!$F$8)-SUMIFS(факт_операции!$L:$L,факт_операции!$D:$D,D1621,факт_операции!$I:$I,операции!$F$9)+SUMIFS(факт_операции!$L:$L,факт_операции!$D:$D,D1621,факт_операции!$I:$I,операции!$F$10)-SUMIFS(факт_операции!$L:$L,факт_операции!$D:$D,D1621,факт_операции!$I:$I,операции!$F$11))</f>
        <v>0</v>
      </c>
      <c r="J1621" s="48">
        <f>ROUND(IF(D1621="",0,IF(SUM(р_дни!$J:$J)=0,0,(SUMIFS(БЮДЖЕТ!$V:$V,БЮДЖЕТ!$P:$P,$D1621)*IF(G1621=ФИО!$Q$8,0,SUM(р_дни!$J:$J))+SUMIFS(факт_операции!$Q:$Q,факт_операции!$D:$D,$D1621)*1000)/SUM(р_дни!$J:$J)))/100,0)*100</f>
        <v>0</v>
      </c>
      <c r="K1621" s="48">
        <f>IF(D1621="",0,SUMIFS(факт_операции!$O:$O,факт_операции!$D:$D,D1621)-IF(SUMIFS(факт_операции!$Q:$Q,факт_операции!$D:$D,D1621)&lt;&gt;0,SUMIFS(факт_операции!$O:$O,факт_операции!$D:$D,D1621,факт_операции!$N:$N,операции!$H$11),0))</f>
        <v>0</v>
      </c>
      <c r="L1621" s="48">
        <f>IF(D1621="",0,SUMIFS(факт_операции!$T:$T,факт_операции!$D:$D,D1621))</f>
        <v>0</v>
      </c>
      <c r="M1621" s="86">
        <f t="shared" si="51"/>
        <v>0</v>
      </c>
      <c r="N1621" s="36"/>
      <c r="O1621" s="92"/>
      <c r="P1621" s="96"/>
    </row>
    <row r="1622" spans="1:16" x14ac:dyDescent="0.25">
      <c r="A1622" s="1"/>
      <c r="B1622" s="1"/>
      <c r="C1622" s="5">
        <f t="shared" si="52"/>
        <v>1612</v>
      </c>
      <c r="D1622" s="19" t="str">
        <f>IF(C1622&gt;MAX(БЮДЖЕТ!$C:$C),"",INDEX(БЮДЖЕТ!$P$11:$P$9415,C1622))</f>
        <v/>
      </c>
      <c r="E1622" s="22">
        <f>IF(D1622="",0,IF(COUNTIF(БЮДЖЕТ!$P:$P,D1622)=1,0,1))</f>
        <v>0</v>
      </c>
      <c r="F1622" s="19" t="str">
        <f>IF($D1622="","",INDEX(БЮДЖЕТ!$N:$N,SUMIFS(БЮДЖЕТ!$B:$B,БЮДЖЕТ!$P:$P,$D1622)))</f>
        <v/>
      </c>
      <c r="G1622" s="19" t="str">
        <f>IF($D1622="","",INDEX(БЮДЖЕТ!$X:$X,SUMIFS(БЮДЖЕТ!$B:$B,БЮДЖЕТ!$P:$P,$D1622)))</f>
        <v/>
      </c>
      <c r="H1622" s="36"/>
      <c r="I1622" s="30">
        <f>IF(D1622="",0,IF(G1622=ФИО!$Q$8,0,SUM(р_дни!$J:$J))+SUMIFS(факт_операции!$L:$L,факт_операции!$D:$D,D1622,факт_операции!$I:$I,операции!$F$8)-SUMIFS(факт_операции!$L:$L,факт_операции!$D:$D,D1622,факт_операции!$I:$I,операции!$F$9)+SUMIFS(факт_операции!$L:$L,факт_операции!$D:$D,D1622,факт_операции!$I:$I,операции!$F$10)-SUMIFS(факт_операции!$L:$L,факт_операции!$D:$D,D1622,факт_операции!$I:$I,операции!$F$11))</f>
        <v>0</v>
      </c>
      <c r="J1622" s="48">
        <f>ROUND(IF(D1622="",0,IF(SUM(р_дни!$J:$J)=0,0,(SUMIFS(БЮДЖЕТ!$V:$V,БЮДЖЕТ!$P:$P,$D1622)*IF(G1622=ФИО!$Q$8,0,SUM(р_дни!$J:$J))+SUMIFS(факт_операции!$Q:$Q,факт_операции!$D:$D,$D1622)*1000)/SUM(р_дни!$J:$J)))/100,0)*100</f>
        <v>0</v>
      </c>
      <c r="K1622" s="48">
        <f>IF(D1622="",0,SUMIFS(факт_операции!$O:$O,факт_операции!$D:$D,D1622)-IF(SUMIFS(факт_операции!$Q:$Q,факт_операции!$D:$D,D1622)&lt;&gt;0,SUMIFS(факт_операции!$O:$O,факт_операции!$D:$D,D1622,факт_операции!$N:$N,операции!$H$11),0))</f>
        <v>0</v>
      </c>
      <c r="L1622" s="48">
        <f>IF(D1622="",0,SUMIFS(факт_операции!$T:$T,факт_операции!$D:$D,D1622))</f>
        <v>0</v>
      </c>
      <c r="M1622" s="86">
        <f t="shared" si="51"/>
        <v>0</v>
      </c>
      <c r="N1622" s="36"/>
      <c r="O1622" s="92"/>
      <c r="P1622" s="96"/>
    </row>
    <row r="1623" spans="1:16" x14ac:dyDescent="0.25">
      <c r="A1623" s="1"/>
      <c r="B1623" s="1"/>
      <c r="C1623" s="5">
        <f t="shared" si="52"/>
        <v>1613</v>
      </c>
      <c r="D1623" s="19" t="str">
        <f>IF(C1623&gt;MAX(БЮДЖЕТ!$C:$C),"",INDEX(БЮДЖЕТ!$P$11:$P$9415,C1623))</f>
        <v/>
      </c>
      <c r="E1623" s="22">
        <f>IF(D1623="",0,IF(COUNTIF(БЮДЖЕТ!$P:$P,D1623)=1,0,1))</f>
        <v>0</v>
      </c>
      <c r="F1623" s="19" t="str">
        <f>IF($D1623="","",INDEX(БЮДЖЕТ!$N:$N,SUMIFS(БЮДЖЕТ!$B:$B,БЮДЖЕТ!$P:$P,$D1623)))</f>
        <v/>
      </c>
      <c r="G1623" s="19" t="str">
        <f>IF($D1623="","",INDEX(БЮДЖЕТ!$X:$X,SUMIFS(БЮДЖЕТ!$B:$B,БЮДЖЕТ!$P:$P,$D1623)))</f>
        <v/>
      </c>
      <c r="H1623" s="36"/>
      <c r="I1623" s="30">
        <f>IF(D1623="",0,IF(G1623=ФИО!$Q$8,0,SUM(р_дни!$J:$J))+SUMIFS(факт_операции!$L:$L,факт_операции!$D:$D,D1623,факт_операции!$I:$I,операции!$F$8)-SUMIFS(факт_операции!$L:$L,факт_операции!$D:$D,D1623,факт_операции!$I:$I,операции!$F$9)+SUMIFS(факт_операции!$L:$L,факт_операции!$D:$D,D1623,факт_операции!$I:$I,операции!$F$10)-SUMIFS(факт_операции!$L:$L,факт_операции!$D:$D,D1623,факт_операции!$I:$I,операции!$F$11))</f>
        <v>0</v>
      </c>
      <c r="J1623" s="48">
        <f>ROUND(IF(D1623="",0,IF(SUM(р_дни!$J:$J)=0,0,(SUMIFS(БЮДЖЕТ!$V:$V,БЮДЖЕТ!$P:$P,$D1623)*IF(G1623=ФИО!$Q$8,0,SUM(р_дни!$J:$J))+SUMIFS(факт_операции!$Q:$Q,факт_операции!$D:$D,$D1623)*1000)/SUM(р_дни!$J:$J)))/100,0)*100</f>
        <v>0</v>
      </c>
      <c r="K1623" s="48">
        <f>IF(D1623="",0,SUMIFS(факт_операции!$O:$O,факт_операции!$D:$D,D1623)-IF(SUMIFS(факт_операции!$Q:$Q,факт_операции!$D:$D,D1623)&lt;&gt;0,SUMIFS(факт_операции!$O:$O,факт_операции!$D:$D,D1623,факт_операции!$N:$N,операции!$H$11),0))</f>
        <v>0</v>
      </c>
      <c r="L1623" s="48">
        <f>IF(D1623="",0,SUMIFS(факт_операции!$T:$T,факт_операции!$D:$D,D1623))</f>
        <v>0</v>
      </c>
      <c r="M1623" s="86">
        <f t="shared" si="51"/>
        <v>0</v>
      </c>
      <c r="N1623" s="36"/>
      <c r="O1623" s="92"/>
      <c r="P1623" s="96"/>
    </row>
    <row r="1624" spans="1:16" x14ac:dyDescent="0.25">
      <c r="A1624" s="1"/>
      <c r="B1624" s="1"/>
      <c r="C1624" s="5">
        <f t="shared" si="52"/>
        <v>1614</v>
      </c>
      <c r="D1624" s="19" t="str">
        <f>IF(C1624&gt;MAX(БЮДЖЕТ!$C:$C),"",INDEX(БЮДЖЕТ!$P$11:$P$9415,C1624))</f>
        <v/>
      </c>
      <c r="E1624" s="22">
        <f>IF(D1624="",0,IF(COUNTIF(БЮДЖЕТ!$P:$P,D1624)=1,0,1))</f>
        <v>0</v>
      </c>
      <c r="F1624" s="19" t="str">
        <f>IF($D1624="","",INDEX(БЮДЖЕТ!$N:$N,SUMIFS(БЮДЖЕТ!$B:$B,БЮДЖЕТ!$P:$P,$D1624)))</f>
        <v/>
      </c>
      <c r="G1624" s="19" t="str">
        <f>IF($D1624="","",INDEX(БЮДЖЕТ!$X:$X,SUMIFS(БЮДЖЕТ!$B:$B,БЮДЖЕТ!$P:$P,$D1624)))</f>
        <v/>
      </c>
      <c r="H1624" s="36"/>
      <c r="I1624" s="30">
        <f>IF(D1624="",0,IF(G1624=ФИО!$Q$8,0,SUM(р_дни!$J:$J))+SUMIFS(факт_операции!$L:$L,факт_операции!$D:$D,D1624,факт_операции!$I:$I,операции!$F$8)-SUMIFS(факт_операции!$L:$L,факт_операции!$D:$D,D1624,факт_операции!$I:$I,операции!$F$9)+SUMIFS(факт_операции!$L:$L,факт_операции!$D:$D,D1624,факт_операции!$I:$I,операции!$F$10)-SUMIFS(факт_операции!$L:$L,факт_операции!$D:$D,D1624,факт_операции!$I:$I,операции!$F$11))</f>
        <v>0</v>
      </c>
      <c r="J1624" s="48">
        <f>ROUND(IF(D1624="",0,IF(SUM(р_дни!$J:$J)=0,0,(SUMIFS(БЮДЖЕТ!$V:$V,БЮДЖЕТ!$P:$P,$D1624)*IF(G1624=ФИО!$Q$8,0,SUM(р_дни!$J:$J))+SUMIFS(факт_операции!$Q:$Q,факт_операции!$D:$D,$D1624)*1000)/SUM(р_дни!$J:$J)))/100,0)*100</f>
        <v>0</v>
      </c>
      <c r="K1624" s="48">
        <f>IF(D1624="",0,SUMIFS(факт_операции!$O:$O,факт_операции!$D:$D,D1624)-IF(SUMIFS(факт_операции!$Q:$Q,факт_операции!$D:$D,D1624)&lt;&gt;0,SUMIFS(факт_операции!$O:$O,факт_операции!$D:$D,D1624,факт_операции!$N:$N,операции!$H$11),0))</f>
        <v>0</v>
      </c>
      <c r="L1624" s="48">
        <f>IF(D1624="",0,SUMIFS(факт_операции!$T:$T,факт_операции!$D:$D,D1624))</f>
        <v>0</v>
      </c>
      <c r="M1624" s="86">
        <f t="shared" si="51"/>
        <v>0</v>
      </c>
      <c r="N1624" s="36"/>
      <c r="O1624" s="92"/>
      <c r="P1624" s="96"/>
    </row>
    <row r="1625" spans="1:16" x14ac:dyDescent="0.25">
      <c r="A1625" s="1"/>
      <c r="B1625" s="1"/>
      <c r="C1625" s="5">
        <f t="shared" si="52"/>
        <v>1615</v>
      </c>
      <c r="D1625" s="19" t="str">
        <f>IF(C1625&gt;MAX(БЮДЖЕТ!$C:$C),"",INDEX(БЮДЖЕТ!$P$11:$P$9415,C1625))</f>
        <v/>
      </c>
      <c r="E1625" s="22">
        <f>IF(D1625="",0,IF(COUNTIF(БЮДЖЕТ!$P:$P,D1625)=1,0,1))</f>
        <v>0</v>
      </c>
      <c r="F1625" s="19" t="str">
        <f>IF($D1625="","",INDEX(БЮДЖЕТ!$N:$N,SUMIFS(БЮДЖЕТ!$B:$B,БЮДЖЕТ!$P:$P,$D1625)))</f>
        <v/>
      </c>
      <c r="G1625" s="19" t="str">
        <f>IF($D1625="","",INDEX(БЮДЖЕТ!$X:$X,SUMIFS(БЮДЖЕТ!$B:$B,БЮДЖЕТ!$P:$P,$D1625)))</f>
        <v/>
      </c>
      <c r="H1625" s="36"/>
      <c r="I1625" s="30">
        <f>IF(D1625="",0,IF(G1625=ФИО!$Q$8,0,SUM(р_дни!$J:$J))+SUMIFS(факт_операции!$L:$L,факт_операции!$D:$D,D1625,факт_операции!$I:$I,операции!$F$8)-SUMIFS(факт_операции!$L:$L,факт_операции!$D:$D,D1625,факт_операции!$I:$I,операции!$F$9)+SUMIFS(факт_операции!$L:$L,факт_операции!$D:$D,D1625,факт_операции!$I:$I,операции!$F$10)-SUMIFS(факт_операции!$L:$L,факт_операции!$D:$D,D1625,факт_операции!$I:$I,операции!$F$11))</f>
        <v>0</v>
      </c>
      <c r="J1625" s="48">
        <f>ROUND(IF(D1625="",0,IF(SUM(р_дни!$J:$J)=0,0,(SUMIFS(БЮДЖЕТ!$V:$V,БЮДЖЕТ!$P:$P,$D1625)*IF(G1625=ФИО!$Q$8,0,SUM(р_дни!$J:$J))+SUMIFS(факт_операции!$Q:$Q,факт_операции!$D:$D,$D1625)*1000)/SUM(р_дни!$J:$J)))/100,0)*100</f>
        <v>0</v>
      </c>
      <c r="K1625" s="48">
        <f>IF(D1625="",0,SUMIFS(факт_операции!$O:$O,факт_операции!$D:$D,D1625)-IF(SUMIFS(факт_операции!$Q:$Q,факт_операции!$D:$D,D1625)&lt;&gt;0,SUMIFS(факт_операции!$O:$O,факт_операции!$D:$D,D1625,факт_операции!$N:$N,операции!$H$11),0))</f>
        <v>0</v>
      </c>
      <c r="L1625" s="48">
        <f>IF(D1625="",0,SUMIFS(факт_операции!$T:$T,факт_операции!$D:$D,D1625))</f>
        <v>0</v>
      </c>
      <c r="M1625" s="86">
        <f t="shared" si="51"/>
        <v>0</v>
      </c>
      <c r="N1625" s="36"/>
      <c r="O1625" s="92"/>
      <c r="P1625" s="96"/>
    </row>
    <row r="1626" spans="1:16" x14ac:dyDescent="0.25">
      <c r="A1626" s="1"/>
      <c r="B1626" s="1"/>
      <c r="C1626" s="5">
        <f t="shared" si="52"/>
        <v>1616</v>
      </c>
      <c r="D1626" s="19" t="str">
        <f>IF(C1626&gt;MAX(БЮДЖЕТ!$C:$C),"",INDEX(БЮДЖЕТ!$P$11:$P$9415,C1626))</f>
        <v/>
      </c>
      <c r="E1626" s="22">
        <f>IF(D1626="",0,IF(COUNTIF(БЮДЖЕТ!$P:$P,D1626)=1,0,1))</f>
        <v>0</v>
      </c>
      <c r="F1626" s="19" t="str">
        <f>IF($D1626="","",INDEX(БЮДЖЕТ!$N:$N,SUMIFS(БЮДЖЕТ!$B:$B,БЮДЖЕТ!$P:$P,$D1626)))</f>
        <v/>
      </c>
      <c r="G1626" s="19" t="str">
        <f>IF($D1626="","",INDEX(БЮДЖЕТ!$X:$X,SUMIFS(БЮДЖЕТ!$B:$B,БЮДЖЕТ!$P:$P,$D1626)))</f>
        <v/>
      </c>
      <c r="H1626" s="36"/>
      <c r="I1626" s="30">
        <f>IF(D1626="",0,IF(G1626=ФИО!$Q$8,0,SUM(р_дни!$J:$J))+SUMIFS(факт_операции!$L:$L,факт_операции!$D:$D,D1626,факт_операции!$I:$I,операции!$F$8)-SUMIFS(факт_операции!$L:$L,факт_операции!$D:$D,D1626,факт_операции!$I:$I,операции!$F$9)+SUMIFS(факт_операции!$L:$L,факт_операции!$D:$D,D1626,факт_операции!$I:$I,операции!$F$10)-SUMIFS(факт_операции!$L:$L,факт_операции!$D:$D,D1626,факт_операции!$I:$I,операции!$F$11))</f>
        <v>0</v>
      </c>
      <c r="J1626" s="48">
        <f>ROUND(IF(D1626="",0,IF(SUM(р_дни!$J:$J)=0,0,(SUMIFS(БЮДЖЕТ!$V:$V,БЮДЖЕТ!$P:$P,$D1626)*IF(G1626=ФИО!$Q$8,0,SUM(р_дни!$J:$J))+SUMIFS(факт_операции!$Q:$Q,факт_операции!$D:$D,$D1626)*1000)/SUM(р_дни!$J:$J)))/100,0)*100</f>
        <v>0</v>
      </c>
      <c r="K1626" s="48">
        <f>IF(D1626="",0,SUMIFS(факт_операции!$O:$O,факт_операции!$D:$D,D1626)-IF(SUMIFS(факт_операции!$Q:$Q,факт_операции!$D:$D,D1626)&lt;&gt;0,SUMIFS(факт_операции!$O:$O,факт_операции!$D:$D,D1626,факт_операции!$N:$N,операции!$H$11),0))</f>
        <v>0</v>
      </c>
      <c r="L1626" s="48">
        <f>IF(D1626="",0,SUMIFS(факт_операции!$T:$T,факт_операции!$D:$D,D1626))</f>
        <v>0</v>
      </c>
      <c r="M1626" s="86">
        <f t="shared" si="51"/>
        <v>0</v>
      </c>
      <c r="N1626" s="36"/>
      <c r="O1626" s="92"/>
      <c r="P1626" s="96"/>
    </row>
    <row r="1627" spans="1:16" x14ac:dyDescent="0.25">
      <c r="A1627" s="1"/>
      <c r="B1627" s="1"/>
      <c r="C1627" s="5">
        <f t="shared" si="52"/>
        <v>1617</v>
      </c>
      <c r="D1627" s="19" t="str">
        <f>IF(C1627&gt;MAX(БЮДЖЕТ!$C:$C),"",INDEX(БЮДЖЕТ!$P$11:$P$9415,C1627))</f>
        <v/>
      </c>
      <c r="E1627" s="22">
        <f>IF(D1627="",0,IF(COUNTIF(БЮДЖЕТ!$P:$P,D1627)=1,0,1))</f>
        <v>0</v>
      </c>
      <c r="F1627" s="19" t="str">
        <f>IF($D1627="","",INDEX(БЮДЖЕТ!$N:$N,SUMIFS(БЮДЖЕТ!$B:$B,БЮДЖЕТ!$P:$P,$D1627)))</f>
        <v/>
      </c>
      <c r="G1627" s="19" t="str">
        <f>IF($D1627="","",INDEX(БЮДЖЕТ!$X:$X,SUMIFS(БЮДЖЕТ!$B:$B,БЮДЖЕТ!$P:$P,$D1627)))</f>
        <v/>
      </c>
      <c r="H1627" s="36"/>
      <c r="I1627" s="30">
        <f>IF(D1627="",0,IF(G1627=ФИО!$Q$8,0,SUM(р_дни!$J:$J))+SUMIFS(факт_операции!$L:$L,факт_операции!$D:$D,D1627,факт_операции!$I:$I,операции!$F$8)-SUMIFS(факт_операции!$L:$L,факт_операции!$D:$D,D1627,факт_операции!$I:$I,операции!$F$9)+SUMIFS(факт_операции!$L:$L,факт_операции!$D:$D,D1627,факт_операции!$I:$I,операции!$F$10)-SUMIFS(факт_операции!$L:$L,факт_операции!$D:$D,D1627,факт_операции!$I:$I,операции!$F$11))</f>
        <v>0</v>
      </c>
      <c r="J1627" s="48">
        <f>ROUND(IF(D1627="",0,IF(SUM(р_дни!$J:$J)=0,0,(SUMIFS(БЮДЖЕТ!$V:$V,БЮДЖЕТ!$P:$P,$D1627)*IF(G1627=ФИО!$Q$8,0,SUM(р_дни!$J:$J))+SUMIFS(факт_операции!$Q:$Q,факт_операции!$D:$D,$D1627)*1000)/SUM(р_дни!$J:$J)))/100,0)*100</f>
        <v>0</v>
      </c>
      <c r="K1627" s="48">
        <f>IF(D1627="",0,SUMIFS(факт_операции!$O:$O,факт_операции!$D:$D,D1627)-IF(SUMIFS(факт_операции!$Q:$Q,факт_операции!$D:$D,D1627)&lt;&gt;0,SUMIFS(факт_операции!$O:$O,факт_операции!$D:$D,D1627,факт_операции!$N:$N,операции!$H$11),0))</f>
        <v>0</v>
      </c>
      <c r="L1627" s="48">
        <f>IF(D1627="",0,SUMIFS(факт_операции!$T:$T,факт_операции!$D:$D,D1627))</f>
        <v>0</v>
      </c>
      <c r="M1627" s="86">
        <f t="shared" si="51"/>
        <v>0</v>
      </c>
      <c r="N1627" s="36"/>
      <c r="O1627" s="92"/>
      <c r="P1627" s="96"/>
    </row>
    <row r="1628" spans="1:16" x14ac:dyDescent="0.25">
      <c r="A1628" s="1"/>
      <c r="B1628" s="1"/>
      <c r="C1628" s="5">
        <f t="shared" si="52"/>
        <v>1618</v>
      </c>
      <c r="D1628" s="19" t="str">
        <f>IF(C1628&gt;MAX(БЮДЖЕТ!$C:$C),"",INDEX(БЮДЖЕТ!$P$11:$P$9415,C1628))</f>
        <v/>
      </c>
      <c r="E1628" s="22">
        <f>IF(D1628="",0,IF(COUNTIF(БЮДЖЕТ!$P:$P,D1628)=1,0,1))</f>
        <v>0</v>
      </c>
      <c r="F1628" s="19" t="str">
        <f>IF($D1628="","",INDEX(БЮДЖЕТ!$N:$N,SUMIFS(БЮДЖЕТ!$B:$B,БЮДЖЕТ!$P:$P,$D1628)))</f>
        <v/>
      </c>
      <c r="G1628" s="19" t="str">
        <f>IF($D1628="","",INDEX(БЮДЖЕТ!$X:$X,SUMIFS(БЮДЖЕТ!$B:$B,БЮДЖЕТ!$P:$P,$D1628)))</f>
        <v/>
      </c>
      <c r="H1628" s="36"/>
      <c r="I1628" s="30">
        <f>IF(D1628="",0,IF(G1628=ФИО!$Q$8,0,SUM(р_дни!$J:$J))+SUMIFS(факт_операции!$L:$L,факт_операции!$D:$D,D1628,факт_операции!$I:$I,операции!$F$8)-SUMIFS(факт_операции!$L:$L,факт_операции!$D:$D,D1628,факт_операции!$I:$I,операции!$F$9)+SUMIFS(факт_операции!$L:$L,факт_операции!$D:$D,D1628,факт_операции!$I:$I,операции!$F$10)-SUMIFS(факт_операции!$L:$L,факт_операции!$D:$D,D1628,факт_операции!$I:$I,операции!$F$11))</f>
        <v>0</v>
      </c>
      <c r="J1628" s="48">
        <f>ROUND(IF(D1628="",0,IF(SUM(р_дни!$J:$J)=0,0,(SUMIFS(БЮДЖЕТ!$V:$V,БЮДЖЕТ!$P:$P,$D1628)*IF(G1628=ФИО!$Q$8,0,SUM(р_дни!$J:$J))+SUMIFS(факт_операции!$Q:$Q,факт_операции!$D:$D,$D1628)*1000)/SUM(р_дни!$J:$J)))/100,0)*100</f>
        <v>0</v>
      </c>
      <c r="K1628" s="48">
        <f>IF(D1628="",0,SUMIFS(факт_операции!$O:$O,факт_операции!$D:$D,D1628)-IF(SUMIFS(факт_операции!$Q:$Q,факт_операции!$D:$D,D1628)&lt;&gt;0,SUMIFS(факт_операции!$O:$O,факт_операции!$D:$D,D1628,факт_операции!$N:$N,операции!$H$11),0))</f>
        <v>0</v>
      </c>
      <c r="L1628" s="48">
        <f>IF(D1628="",0,SUMIFS(факт_операции!$T:$T,факт_операции!$D:$D,D1628))</f>
        <v>0</v>
      </c>
      <c r="M1628" s="86">
        <f t="shared" si="51"/>
        <v>0</v>
      </c>
      <c r="N1628" s="36"/>
      <c r="O1628" s="92"/>
      <c r="P1628" s="96"/>
    </row>
    <row r="1629" spans="1:16" x14ac:dyDescent="0.25">
      <c r="A1629" s="1"/>
      <c r="B1629" s="1"/>
      <c r="C1629" s="5">
        <f t="shared" si="52"/>
        <v>1619</v>
      </c>
      <c r="D1629" s="19" t="str">
        <f>IF(C1629&gt;MAX(БЮДЖЕТ!$C:$C),"",INDEX(БЮДЖЕТ!$P$11:$P$9415,C1629))</f>
        <v/>
      </c>
      <c r="E1629" s="22">
        <f>IF(D1629="",0,IF(COUNTIF(БЮДЖЕТ!$P:$P,D1629)=1,0,1))</f>
        <v>0</v>
      </c>
      <c r="F1629" s="19" t="str">
        <f>IF($D1629="","",INDEX(БЮДЖЕТ!$N:$N,SUMIFS(БЮДЖЕТ!$B:$B,БЮДЖЕТ!$P:$P,$D1629)))</f>
        <v/>
      </c>
      <c r="G1629" s="19" t="str">
        <f>IF($D1629="","",INDEX(БЮДЖЕТ!$X:$X,SUMIFS(БЮДЖЕТ!$B:$B,БЮДЖЕТ!$P:$P,$D1629)))</f>
        <v/>
      </c>
      <c r="H1629" s="36"/>
      <c r="I1629" s="30">
        <f>IF(D1629="",0,IF(G1629=ФИО!$Q$8,0,SUM(р_дни!$J:$J))+SUMIFS(факт_операции!$L:$L,факт_операции!$D:$D,D1629,факт_операции!$I:$I,операции!$F$8)-SUMIFS(факт_операции!$L:$L,факт_операции!$D:$D,D1629,факт_операции!$I:$I,операции!$F$9)+SUMIFS(факт_операции!$L:$L,факт_операции!$D:$D,D1629,факт_операции!$I:$I,операции!$F$10)-SUMIFS(факт_операции!$L:$L,факт_операции!$D:$D,D1629,факт_операции!$I:$I,операции!$F$11))</f>
        <v>0</v>
      </c>
      <c r="J1629" s="48">
        <f>ROUND(IF(D1629="",0,IF(SUM(р_дни!$J:$J)=0,0,(SUMIFS(БЮДЖЕТ!$V:$V,БЮДЖЕТ!$P:$P,$D1629)*IF(G1629=ФИО!$Q$8,0,SUM(р_дни!$J:$J))+SUMIFS(факт_операции!$Q:$Q,факт_операции!$D:$D,$D1629)*1000)/SUM(р_дни!$J:$J)))/100,0)*100</f>
        <v>0</v>
      </c>
      <c r="K1629" s="48">
        <f>IF(D1629="",0,SUMIFS(факт_операции!$O:$O,факт_операции!$D:$D,D1629)-IF(SUMIFS(факт_операции!$Q:$Q,факт_операции!$D:$D,D1629)&lt;&gt;0,SUMIFS(факт_операции!$O:$O,факт_операции!$D:$D,D1629,факт_операции!$N:$N,операции!$H$11),0))</f>
        <v>0</v>
      </c>
      <c r="L1629" s="48">
        <f>IF(D1629="",0,SUMIFS(факт_операции!$T:$T,факт_операции!$D:$D,D1629))</f>
        <v>0</v>
      </c>
      <c r="M1629" s="86">
        <f t="shared" si="51"/>
        <v>0</v>
      </c>
      <c r="N1629" s="36"/>
      <c r="O1629" s="92"/>
      <c r="P1629" s="96"/>
    </row>
    <row r="1630" spans="1:16" x14ac:dyDescent="0.25">
      <c r="A1630" s="1"/>
      <c r="B1630" s="1"/>
      <c r="C1630" s="5">
        <f t="shared" si="52"/>
        <v>1620</v>
      </c>
      <c r="D1630" s="19" t="str">
        <f>IF(C1630&gt;MAX(БЮДЖЕТ!$C:$C),"",INDEX(БЮДЖЕТ!$P$11:$P$9415,C1630))</f>
        <v/>
      </c>
      <c r="E1630" s="22">
        <f>IF(D1630="",0,IF(COUNTIF(БЮДЖЕТ!$P:$P,D1630)=1,0,1))</f>
        <v>0</v>
      </c>
      <c r="F1630" s="19" t="str">
        <f>IF($D1630="","",INDEX(БЮДЖЕТ!$N:$N,SUMIFS(БЮДЖЕТ!$B:$B,БЮДЖЕТ!$P:$P,$D1630)))</f>
        <v/>
      </c>
      <c r="G1630" s="19" t="str">
        <f>IF($D1630="","",INDEX(БЮДЖЕТ!$X:$X,SUMIFS(БЮДЖЕТ!$B:$B,БЮДЖЕТ!$P:$P,$D1630)))</f>
        <v/>
      </c>
      <c r="H1630" s="36"/>
      <c r="I1630" s="30">
        <f>IF(D1630="",0,IF(G1630=ФИО!$Q$8,0,SUM(р_дни!$J:$J))+SUMIFS(факт_операции!$L:$L,факт_операции!$D:$D,D1630,факт_операции!$I:$I,операции!$F$8)-SUMIFS(факт_операции!$L:$L,факт_операции!$D:$D,D1630,факт_операции!$I:$I,операции!$F$9)+SUMIFS(факт_операции!$L:$L,факт_операции!$D:$D,D1630,факт_операции!$I:$I,операции!$F$10)-SUMIFS(факт_операции!$L:$L,факт_операции!$D:$D,D1630,факт_операции!$I:$I,операции!$F$11))</f>
        <v>0</v>
      </c>
      <c r="J1630" s="48">
        <f>ROUND(IF(D1630="",0,IF(SUM(р_дни!$J:$J)=0,0,(SUMIFS(БЮДЖЕТ!$V:$V,БЮДЖЕТ!$P:$P,$D1630)*IF(G1630=ФИО!$Q$8,0,SUM(р_дни!$J:$J))+SUMIFS(факт_операции!$Q:$Q,факт_операции!$D:$D,$D1630)*1000)/SUM(р_дни!$J:$J)))/100,0)*100</f>
        <v>0</v>
      </c>
      <c r="K1630" s="48">
        <f>IF(D1630="",0,SUMIFS(факт_операции!$O:$O,факт_операции!$D:$D,D1630)-IF(SUMIFS(факт_операции!$Q:$Q,факт_операции!$D:$D,D1630)&lt;&gt;0,SUMIFS(факт_операции!$O:$O,факт_операции!$D:$D,D1630,факт_операции!$N:$N,операции!$H$11),0))</f>
        <v>0</v>
      </c>
      <c r="L1630" s="48">
        <f>IF(D1630="",0,SUMIFS(факт_операции!$T:$T,факт_операции!$D:$D,D1630))</f>
        <v>0</v>
      </c>
      <c r="M1630" s="86">
        <f t="shared" si="51"/>
        <v>0</v>
      </c>
      <c r="N1630" s="36"/>
      <c r="O1630" s="92"/>
      <c r="P1630" s="96"/>
    </row>
    <row r="1631" spans="1:16" x14ac:dyDescent="0.25">
      <c r="A1631" s="1"/>
      <c r="B1631" s="1"/>
      <c r="C1631" s="5">
        <f t="shared" si="52"/>
        <v>1621</v>
      </c>
      <c r="D1631" s="19" t="str">
        <f>IF(C1631&gt;MAX(БЮДЖЕТ!$C:$C),"",INDEX(БЮДЖЕТ!$P$11:$P$9415,C1631))</f>
        <v/>
      </c>
      <c r="E1631" s="22">
        <f>IF(D1631="",0,IF(COUNTIF(БЮДЖЕТ!$P:$P,D1631)=1,0,1))</f>
        <v>0</v>
      </c>
      <c r="F1631" s="19" t="str">
        <f>IF($D1631="","",INDEX(БЮДЖЕТ!$N:$N,SUMIFS(БЮДЖЕТ!$B:$B,БЮДЖЕТ!$P:$P,$D1631)))</f>
        <v/>
      </c>
      <c r="G1631" s="19" t="str">
        <f>IF($D1631="","",INDEX(БЮДЖЕТ!$X:$X,SUMIFS(БЮДЖЕТ!$B:$B,БЮДЖЕТ!$P:$P,$D1631)))</f>
        <v/>
      </c>
      <c r="H1631" s="36"/>
      <c r="I1631" s="30">
        <f>IF(D1631="",0,IF(G1631=ФИО!$Q$8,0,SUM(р_дни!$J:$J))+SUMIFS(факт_операции!$L:$L,факт_операции!$D:$D,D1631,факт_операции!$I:$I,операции!$F$8)-SUMIFS(факт_операции!$L:$L,факт_операции!$D:$D,D1631,факт_операции!$I:$I,операции!$F$9)+SUMIFS(факт_операции!$L:$L,факт_операции!$D:$D,D1631,факт_операции!$I:$I,операции!$F$10)-SUMIFS(факт_операции!$L:$L,факт_операции!$D:$D,D1631,факт_операции!$I:$I,операции!$F$11))</f>
        <v>0</v>
      </c>
      <c r="J1631" s="48">
        <f>ROUND(IF(D1631="",0,IF(SUM(р_дни!$J:$J)=0,0,(SUMIFS(БЮДЖЕТ!$V:$V,БЮДЖЕТ!$P:$P,$D1631)*IF(G1631=ФИО!$Q$8,0,SUM(р_дни!$J:$J))+SUMIFS(факт_операции!$Q:$Q,факт_операции!$D:$D,$D1631)*1000)/SUM(р_дни!$J:$J)))/100,0)*100</f>
        <v>0</v>
      </c>
      <c r="K1631" s="48">
        <f>IF(D1631="",0,SUMIFS(факт_операции!$O:$O,факт_операции!$D:$D,D1631)-IF(SUMIFS(факт_операции!$Q:$Q,факт_операции!$D:$D,D1631)&lt;&gt;0,SUMIFS(факт_операции!$O:$O,факт_операции!$D:$D,D1631,факт_операции!$N:$N,операции!$H$11),0))</f>
        <v>0</v>
      </c>
      <c r="L1631" s="48">
        <f>IF(D1631="",0,SUMIFS(факт_операции!$T:$T,факт_операции!$D:$D,D1631))</f>
        <v>0</v>
      </c>
      <c r="M1631" s="86">
        <f t="shared" si="51"/>
        <v>0</v>
      </c>
      <c r="N1631" s="36"/>
      <c r="O1631" s="92"/>
      <c r="P1631" s="96"/>
    </row>
    <row r="1632" spans="1:16" x14ac:dyDescent="0.25">
      <c r="A1632" s="1"/>
      <c r="B1632" s="1"/>
      <c r="C1632" s="5">
        <f t="shared" si="52"/>
        <v>1622</v>
      </c>
      <c r="D1632" s="19" t="str">
        <f>IF(C1632&gt;MAX(БЮДЖЕТ!$C:$C),"",INDEX(БЮДЖЕТ!$P$11:$P$9415,C1632))</f>
        <v/>
      </c>
      <c r="E1632" s="22">
        <f>IF(D1632="",0,IF(COUNTIF(БЮДЖЕТ!$P:$P,D1632)=1,0,1))</f>
        <v>0</v>
      </c>
      <c r="F1632" s="19" t="str">
        <f>IF($D1632="","",INDEX(БЮДЖЕТ!$N:$N,SUMIFS(БЮДЖЕТ!$B:$B,БЮДЖЕТ!$P:$P,$D1632)))</f>
        <v/>
      </c>
      <c r="G1632" s="19" t="str">
        <f>IF($D1632="","",INDEX(БЮДЖЕТ!$X:$X,SUMIFS(БЮДЖЕТ!$B:$B,БЮДЖЕТ!$P:$P,$D1632)))</f>
        <v/>
      </c>
      <c r="H1632" s="36"/>
      <c r="I1632" s="30">
        <f>IF(D1632="",0,IF(G1632=ФИО!$Q$8,0,SUM(р_дни!$J:$J))+SUMIFS(факт_операции!$L:$L,факт_операции!$D:$D,D1632,факт_операции!$I:$I,операции!$F$8)-SUMIFS(факт_операции!$L:$L,факт_операции!$D:$D,D1632,факт_операции!$I:$I,операции!$F$9)+SUMIFS(факт_операции!$L:$L,факт_операции!$D:$D,D1632,факт_операции!$I:$I,операции!$F$10)-SUMIFS(факт_операции!$L:$L,факт_операции!$D:$D,D1632,факт_операции!$I:$I,операции!$F$11))</f>
        <v>0</v>
      </c>
      <c r="J1632" s="48">
        <f>ROUND(IF(D1632="",0,IF(SUM(р_дни!$J:$J)=0,0,(SUMIFS(БЮДЖЕТ!$V:$V,БЮДЖЕТ!$P:$P,$D1632)*IF(G1632=ФИО!$Q$8,0,SUM(р_дни!$J:$J))+SUMIFS(факт_операции!$Q:$Q,факт_операции!$D:$D,$D1632)*1000)/SUM(р_дни!$J:$J)))/100,0)*100</f>
        <v>0</v>
      </c>
      <c r="K1632" s="48">
        <f>IF(D1632="",0,SUMIFS(факт_операции!$O:$O,факт_операции!$D:$D,D1632)-IF(SUMIFS(факт_операции!$Q:$Q,факт_операции!$D:$D,D1632)&lt;&gt;0,SUMIFS(факт_операции!$O:$O,факт_операции!$D:$D,D1632,факт_операции!$N:$N,операции!$H$11),0))</f>
        <v>0</v>
      </c>
      <c r="L1632" s="48">
        <f>IF(D1632="",0,SUMIFS(факт_операции!$T:$T,факт_операции!$D:$D,D1632))</f>
        <v>0</v>
      </c>
      <c r="M1632" s="86">
        <f t="shared" si="51"/>
        <v>0</v>
      </c>
      <c r="N1632" s="36"/>
      <c r="O1632" s="92"/>
      <c r="P1632" s="96"/>
    </row>
    <row r="1633" spans="1:16" x14ac:dyDescent="0.25">
      <c r="A1633" s="1"/>
      <c r="B1633" s="1"/>
      <c r="C1633" s="5">
        <f t="shared" si="52"/>
        <v>1623</v>
      </c>
      <c r="D1633" s="19" t="str">
        <f>IF(C1633&gt;MAX(БЮДЖЕТ!$C:$C),"",INDEX(БЮДЖЕТ!$P$11:$P$9415,C1633))</f>
        <v/>
      </c>
      <c r="E1633" s="22">
        <f>IF(D1633="",0,IF(COUNTIF(БЮДЖЕТ!$P:$P,D1633)=1,0,1))</f>
        <v>0</v>
      </c>
      <c r="F1633" s="19" t="str">
        <f>IF($D1633="","",INDEX(БЮДЖЕТ!$N:$N,SUMIFS(БЮДЖЕТ!$B:$B,БЮДЖЕТ!$P:$P,$D1633)))</f>
        <v/>
      </c>
      <c r="G1633" s="19" t="str">
        <f>IF($D1633="","",INDEX(БЮДЖЕТ!$X:$X,SUMIFS(БЮДЖЕТ!$B:$B,БЮДЖЕТ!$P:$P,$D1633)))</f>
        <v/>
      </c>
      <c r="H1633" s="36"/>
      <c r="I1633" s="30">
        <f>IF(D1633="",0,IF(G1633=ФИО!$Q$8,0,SUM(р_дни!$J:$J))+SUMIFS(факт_операции!$L:$L,факт_операции!$D:$D,D1633,факт_операции!$I:$I,операции!$F$8)-SUMIFS(факт_операции!$L:$L,факт_операции!$D:$D,D1633,факт_операции!$I:$I,операции!$F$9)+SUMIFS(факт_операции!$L:$L,факт_операции!$D:$D,D1633,факт_операции!$I:$I,операции!$F$10)-SUMIFS(факт_операции!$L:$L,факт_операции!$D:$D,D1633,факт_операции!$I:$I,операции!$F$11))</f>
        <v>0</v>
      </c>
      <c r="J1633" s="48">
        <f>ROUND(IF(D1633="",0,IF(SUM(р_дни!$J:$J)=0,0,(SUMIFS(БЮДЖЕТ!$V:$V,БЮДЖЕТ!$P:$P,$D1633)*IF(G1633=ФИО!$Q$8,0,SUM(р_дни!$J:$J))+SUMIFS(факт_операции!$Q:$Q,факт_операции!$D:$D,$D1633)*1000)/SUM(р_дни!$J:$J)))/100,0)*100</f>
        <v>0</v>
      </c>
      <c r="K1633" s="48">
        <f>IF(D1633="",0,SUMIFS(факт_операции!$O:$O,факт_операции!$D:$D,D1633)-IF(SUMIFS(факт_операции!$Q:$Q,факт_операции!$D:$D,D1633)&lt;&gt;0,SUMIFS(факт_операции!$O:$O,факт_операции!$D:$D,D1633,факт_операции!$N:$N,операции!$H$11),0))</f>
        <v>0</v>
      </c>
      <c r="L1633" s="48">
        <f>IF(D1633="",0,SUMIFS(факт_операции!$T:$T,факт_операции!$D:$D,D1633))</f>
        <v>0</v>
      </c>
      <c r="M1633" s="86">
        <f t="shared" si="51"/>
        <v>0</v>
      </c>
      <c r="N1633" s="36"/>
      <c r="O1633" s="92"/>
      <c r="P1633" s="96"/>
    </row>
    <row r="1634" spans="1:16" x14ac:dyDescent="0.25">
      <c r="A1634" s="1"/>
      <c r="B1634" s="1"/>
      <c r="C1634" s="5">
        <f t="shared" si="52"/>
        <v>1624</v>
      </c>
      <c r="D1634" s="19" t="str">
        <f>IF(C1634&gt;MAX(БЮДЖЕТ!$C:$C),"",INDEX(БЮДЖЕТ!$P$11:$P$9415,C1634))</f>
        <v/>
      </c>
      <c r="E1634" s="22">
        <f>IF(D1634="",0,IF(COUNTIF(БЮДЖЕТ!$P:$P,D1634)=1,0,1))</f>
        <v>0</v>
      </c>
      <c r="F1634" s="19" t="str">
        <f>IF($D1634="","",INDEX(БЮДЖЕТ!$N:$N,SUMIFS(БЮДЖЕТ!$B:$B,БЮДЖЕТ!$P:$P,$D1634)))</f>
        <v/>
      </c>
      <c r="G1634" s="19" t="str">
        <f>IF($D1634="","",INDEX(БЮДЖЕТ!$X:$X,SUMIFS(БЮДЖЕТ!$B:$B,БЮДЖЕТ!$P:$P,$D1634)))</f>
        <v/>
      </c>
      <c r="H1634" s="36"/>
      <c r="I1634" s="30">
        <f>IF(D1634="",0,IF(G1634=ФИО!$Q$8,0,SUM(р_дни!$J:$J))+SUMIFS(факт_операции!$L:$L,факт_операции!$D:$D,D1634,факт_операции!$I:$I,операции!$F$8)-SUMIFS(факт_операции!$L:$L,факт_операции!$D:$D,D1634,факт_операции!$I:$I,операции!$F$9)+SUMIFS(факт_операции!$L:$L,факт_операции!$D:$D,D1634,факт_операции!$I:$I,операции!$F$10)-SUMIFS(факт_операции!$L:$L,факт_операции!$D:$D,D1634,факт_операции!$I:$I,операции!$F$11))</f>
        <v>0</v>
      </c>
      <c r="J1634" s="48">
        <f>ROUND(IF(D1634="",0,IF(SUM(р_дни!$J:$J)=0,0,(SUMIFS(БЮДЖЕТ!$V:$V,БЮДЖЕТ!$P:$P,$D1634)*IF(G1634=ФИО!$Q$8,0,SUM(р_дни!$J:$J))+SUMIFS(факт_операции!$Q:$Q,факт_операции!$D:$D,$D1634)*1000)/SUM(р_дни!$J:$J)))/100,0)*100</f>
        <v>0</v>
      </c>
      <c r="K1634" s="48">
        <f>IF(D1634="",0,SUMIFS(факт_операции!$O:$O,факт_операции!$D:$D,D1634)-IF(SUMIFS(факт_операции!$Q:$Q,факт_операции!$D:$D,D1634)&lt;&gt;0,SUMIFS(факт_операции!$O:$O,факт_операции!$D:$D,D1634,факт_операции!$N:$N,операции!$H$11),0))</f>
        <v>0</v>
      </c>
      <c r="L1634" s="48">
        <f>IF(D1634="",0,SUMIFS(факт_операции!$T:$T,факт_операции!$D:$D,D1634))</f>
        <v>0</v>
      </c>
      <c r="M1634" s="86">
        <f t="shared" si="51"/>
        <v>0</v>
      </c>
      <c r="N1634" s="36"/>
      <c r="O1634" s="92"/>
      <c r="P1634" s="96"/>
    </row>
    <row r="1635" spans="1:16" x14ac:dyDescent="0.25">
      <c r="A1635" s="1"/>
      <c r="B1635" s="1"/>
      <c r="C1635" s="5">
        <f t="shared" si="52"/>
        <v>1625</v>
      </c>
      <c r="D1635" s="19" t="str">
        <f>IF(C1635&gt;MAX(БЮДЖЕТ!$C:$C),"",INDEX(БЮДЖЕТ!$P$11:$P$9415,C1635))</f>
        <v/>
      </c>
      <c r="E1635" s="22">
        <f>IF(D1635="",0,IF(COUNTIF(БЮДЖЕТ!$P:$P,D1635)=1,0,1))</f>
        <v>0</v>
      </c>
      <c r="F1635" s="19" t="str">
        <f>IF($D1635="","",INDEX(БЮДЖЕТ!$N:$N,SUMIFS(БЮДЖЕТ!$B:$B,БЮДЖЕТ!$P:$P,$D1635)))</f>
        <v/>
      </c>
      <c r="G1635" s="19" t="str">
        <f>IF($D1635="","",INDEX(БЮДЖЕТ!$X:$X,SUMIFS(БЮДЖЕТ!$B:$B,БЮДЖЕТ!$P:$P,$D1635)))</f>
        <v/>
      </c>
      <c r="H1635" s="36"/>
      <c r="I1635" s="30">
        <f>IF(D1635="",0,IF(G1635=ФИО!$Q$8,0,SUM(р_дни!$J:$J))+SUMIFS(факт_операции!$L:$L,факт_операции!$D:$D,D1635,факт_операции!$I:$I,операции!$F$8)-SUMIFS(факт_операции!$L:$L,факт_операции!$D:$D,D1635,факт_операции!$I:$I,операции!$F$9)+SUMIFS(факт_операции!$L:$L,факт_операции!$D:$D,D1635,факт_операции!$I:$I,операции!$F$10)-SUMIFS(факт_операции!$L:$L,факт_операции!$D:$D,D1635,факт_операции!$I:$I,операции!$F$11))</f>
        <v>0</v>
      </c>
      <c r="J1635" s="48">
        <f>ROUND(IF(D1635="",0,IF(SUM(р_дни!$J:$J)=0,0,(SUMIFS(БЮДЖЕТ!$V:$V,БЮДЖЕТ!$P:$P,$D1635)*IF(G1635=ФИО!$Q$8,0,SUM(р_дни!$J:$J))+SUMIFS(факт_операции!$Q:$Q,факт_операции!$D:$D,$D1635)*1000)/SUM(р_дни!$J:$J)))/100,0)*100</f>
        <v>0</v>
      </c>
      <c r="K1635" s="48">
        <f>IF(D1635="",0,SUMIFS(факт_операции!$O:$O,факт_операции!$D:$D,D1635)-IF(SUMIFS(факт_операции!$Q:$Q,факт_операции!$D:$D,D1635)&lt;&gt;0,SUMIFS(факт_операции!$O:$O,факт_операции!$D:$D,D1635,факт_операции!$N:$N,операции!$H$11),0))</f>
        <v>0</v>
      </c>
      <c r="L1635" s="48">
        <f>IF(D1635="",0,SUMIFS(факт_операции!$T:$T,факт_операции!$D:$D,D1635))</f>
        <v>0</v>
      </c>
      <c r="M1635" s="86">
        <f t="shared" si="51"/>
        <v>0</v>
      </c>
      <c r="N1635" s="36"/>
      <c r="O1635" s="92"/>
      <c r="P1635" s="96"/>
    </row>
    <row r="1636" spans="1:16" x14ac:dyDescent="0.25">
      <c r="A1636" s="1"/>
      <c r="B1636" s="1"/>
      <c r="C1636" s="5">
        <f t="shared" si="52"/>
        <v>1626</v>
      </c>
      <c r="D1636" s="19" t="str">
        <f>IF(C1636&gt;MAX(БЮДЖЕТ!$C:$C),"",INDEX(БЮДЖЕТ!$P$11:$P$9415,C1636))</f>
        <v/>
      </c>
      <c r="E1636" s="22">
        <f>IF(D1636="",0,IF(COUNTIF(БЮДЖЕТ!$P:$P,D1636)=1,0,1))</f>
        <v>0</v>
      </c>
      <c r="F1636" s="19" t="str">
        <f>IF($D1636="","",INDEX(БЮДЖЕТ!$N:$N,SUMIFS(БЮДЖЕТ!$B:$B,БЮДЖЕТ!$P:$P,$D1636)))</f>
        <v/>
      </c>
      <c r="G1636" s="19" t="str">
        <f>IF($D1636="","",INDEX(БЮДЖЕТ!$X:$X,SUMIFS(БЮДЖЕТ!$B:$B,БЮДЖЕТ!$P:$P,$D1636)))</f>
        <v/>
      </c>
      <c r="H1636" s="36"/>
      <c r="I1636" s="30">
        <f>IF(D1636="",0,IF(G1636=ФИО!$Q$8,0,SUM(р_дни!$J:$J))+SUMIFS(факт_операции!$L:$L,факт_операции!$D:$D,D1636,факт_операции!$I:$I,операции!$F$8)-SUMIFS(факт_операции!$L:$L,факт_операции!$D:$D,D1636,факт_операции!$I:$I,операции!$F$9)+SUMIFS(факт_операции!$L:$L,факт_операции!$D:$D,D1636,факт_операции!$I:$I,операции!$F$10)-SUMIFS(факт_операции!$L:$L,факт_операции!$D:$D,D1636,факт_операции!$I:$I,операции!$F$11))</f>
        <v>0</v>
      </c>
      <c r="J1636" s="48">
        <f>ROUND(IF(D1636="",0,IF(SUM(р_дни!$J:$J)=0,0,(SUMIFS(БЮДЖЕТ!$V:$V,БЮДЖЕТ!$P:$P,$D1636)*IF(G1636=ФИО!$Q$8,0,SUM(р_дни!$J:$J))+SUMIFS(факт_операции!$Q:$Q,факт_операции!$D:$D,$D1636)*1000)/SUM(р_дни!$J:$J)))/100,0)*100</f>
        <v>0</v>
      </c>
      <c r="K1636" s="48">
        <f>IF(D1636="",0,SUMIFS(факт_операции!$O:$O,факт_операции!$D:$D,D1636)-IF(SUMIFS(факт_операции!$Q:$Q,факт_операции!$D:$D,D1636)&lt;&gt;0,SUMIFS(факт_операции!$O:$O,факт_операции!$D:$D,D1636,факт_операции!$N:$N,операции!$H$11),0))</f>
        <v>0</v>
      </c>
      <c r="L1636" s="48">
        <f>IF(D1636="",0,SUMIFS(факт_операции!$T:$T,факт_операции!$D:$D,D1636))</f>
        <v>0</v>
      </c>
      <c r="M1636" s="86">
        <f t="shared" si="51"/>
        <v>0</v>
      </c>
      <c r="N1636" s="36"/>
      <c r="O1636" s="92"/>
      <c r="P1636" s="96"/>
    </row>
    <row r="1637" spans="1:16" x14ac:dyDescent="0.25">
      <c r="A1637" s="1"/>
      <c r="B1637" s="1"/>
      <c r="C1637" s="5">
        <f t="shared" si="52"/>
        <v>1627</v>
      </c>
      <c r="D1637" s="19" t="str">
        <f>IF(C1637&gt;MAX(БЮДЖЕТ!$C:$C),"",INDEX(БЮДЖЕТ!$P$11:$P$9415,C1637))</f>
        <v/>
      </c>
      <c r="E1637" s="22">
        <f>IF(D1637="",0,IF(COUNTIF(БЮДЖЕТ!$P:$P,D1637)=1,0,1))</f>
        <v>0</v>
      </c>
      <c r="F1637" s="19" t="str">
        <f>IF($D1637="","",INDEX(БЮДЖЕТ!$N:$N,SUMIFS(БЮДЖЕТ!$B:$B,БЮДЖЕТ!$P:$P,$D1637)))</f>
        <v/>
      </c>
      <c r="G1637" s="19" t="str">
        <f>IF($D1637="","",INDEX(БЮДЖЕТ!$X:$X,SUMIFS(БЮДЖЕТ!$B:$B,БЮДЖЕТ!$P:$P,$D1637)))</f>
        <v/>
      </c>
      <c r="H1637" s="36"/>
      <c r="I1637" s="30">
        <f>IF(D1637="",0,IF(G1637=ФИО!$Q$8,0,SUM(р_дни!$J:$J))+SUMIFS(факт_операции!$L:$L,факт_операции!$D:$D,D1637,факт_операции!$I:$I,операции!$F$8)-SUMIFS(факт_операции!$L:$L,факт_операции!$D:$D,D1637,факт_операции!$I:$I,операции!$F$9)+SUMIFS(факт_операции!$L:$L,факт_операции!$D:$D,D1637,факт_операции!$I:$I,операции!$F$10)-SUMIFS(факт_операции!$L:$L,факт_операции!$D:$D,D1637,факт_операции!$I:$I,операции!$F$11))</f>
        <v>0</v>
      </c>
      <c r="J1637" s="48">
        <f>ROUND(IF(D1637="",0,IF(SUM(р_дни!$J:$J)=0,0,(SUMIFS(БЮДЖЕТ!$V:$V,БЮДЖЕТ!$P:$P,$D1637)*IF(G1637=ФИО!$Q$8,0,SUM(р_дни!$J:$J))+SUMIFS(факт_операции!$Q:$Q,факт_операции!$D:$D,$D1637)*1000)/SUM(р_дни!$J:$J)))/100,0)*100</f>
        <v>0</v>
      </c>
      <c r="K1637" s="48">
        <f>IF(D1637="",0,SUMIFS(факт_операции!$O:$O,факт_операции!$D:$D,D1637)-IF(SUMIFS(факт_операции!$Q:$Q,факт_операции!$D:$D,D1637)&lt;&gt;0,SUMIFS(факт_операции!$O:$O,факт_операции!$D:$D,D1637,факт_операции!$N:$N,операции!$H$11),0))</f>
        <v>0</v>
      </c>
      <c r="L1637" s="48">
        <f>IF(D1637="",0,SUMIFS(факт_операции!$T:$T,факт_операции!$D:$D,D1637))</f>
        <v>0</v>
      </c>
      <c r="M1637" s="86">
        <f t="shared" si="51"/>
        <v>0</v>
      </c>
      <c r="N1637" s="36"/>
      <c r="O1637" s="92"/>
      <c r="P1637" s="96"/>
    </row>
    <row r="1638" spans="1:16" x14ac:dyDescent="0.25">
      <c r="A1638" s="1"/>
      <c r="B1638" s="1"/>
      <c r="C1638" s="5">
        <f t="shared" si="52"/>
        <v>1628</v>
      </c>
      <c r="D1638" s="19" t="str">
        <f>IF(C1638&gt;MAX(БЮДЖЕТ!$C:$C),"",INDEX(БЮДЖЕТ!$P$11:$P$9415,C1638))</f>
        <v/>
      </c>
      <c r="E1638" s="22">
        <f>IF(D1638="",0,IF(COUNTIF(БЮДЖЕТ!$P:$P,D1638)=1,0,1))</f>
        <v>0</v>
      </c>
      <c r="F1638" s="19" t="str">
        <f>IF($D1638="","",INDEX(БЮДЖЕТ!$N:$N,SUMIFS(БЮДЖЕТ!$B:$B,БЮДЖЕТ!$P:$P,$D1638)))</f>
        <v/>
      </c>
      <c r="G1638" s="19" t="str">
        <f>IF($D1638="","",INDEX(БЮДЖЕТ!$X:$X,SUMIFS(БЮДЖЕТ!$B:$B,БЮДЖЕТ!$P:$P,$D1638)))</f>
        <v/>
      </c>
      <c r="H1638" s="36"/>
      <c r="I1638" s="30">
        <f>IF(D1638="",0,IF(G1638=ФИО!$Q$8,0,SUM(р_дни!$J:$J))+SUMIFS(факт_операции!$L:$L,факт_операции!$D:$D,D1638,факт_операции!$I:$I,операции!$F$8)-SUMIFS(факт_операции!$L:$L,факт_операции!$D:$D,D1638,факт_операции!$I:$I,операции!$F$9)+SUMIFS(факт_операции!$L:$L,факт_операции!$D:$D,D1638,факт_операции!$I:$I,операции!$F$10)-SUMIFS(факт_операции!$L:$L,факт_операции!$D:$D,D1638,факт_операции!$I:$I,операции!$F$11))</f>
        <v>0</v>
      </c>
      <c r="J1638" s="48">
        <f>ROUND(IF(D1638="",0,IF(SUM(р_дни!$J:$J)=0,0,(SUMIFS(БЮДЖЕТ!$V:$V,БЮДЖЕТ!$P:$P,$D1638)*IF(G1638=ФИО!$Q$8,0,SUM(р_дни!$J:$J))+SUMIFS(факт_операции!$Q:$Q,факт_операции!$D:$D,$D1638)*1000)/SUM(р_дни!$J:$J)))/100,0)*100</f>
        <v>0</v>
      </c>
      <c r="K1638" s="48">
        <f>IF(D1638="",0,SUMIFS(факт_операции!$O:$O,факт_операции!$D:$D,D1638)-IF(SUMIFS(факт_операции!$Q:$Q,факт_операции!$D:$D,D1638)&lt;&gt;0,SUMIFS(факт_операции!$O:$O,факт_операции!$D:$D,D1638,факт_операции!$N:$N,операции!$H$11),0))</f>
        <v>0</v>
      </c>
      <c r="L1638" s="48">
        <f>IF(D1638="",0,SUMIFS(факт_операции!$T:$T,факт_операции!$D:$D,D1638))</f>
        <v>0</v>
      </c>
      <c r="M1638" s="86">
        <f t="shared" si="51"/>
        <v>0</v>
      </c>
      <c r="N1638" s="36"/>
      <c r="O1638" s="92"/>
      <c r="P1638" s="96"/>
    </row>
    <row r="1639" spans="1:16" x14ac:dyDescent="0.25">
      <c r="A1639" s="1"/>
      <c r="B1639" s="1"/>
      <c r="C1639" s="5">
        <f t="shared" si="52"/>
        <v>1629</v>
      </c>
      <c r="D1639" s="19" t="str">
        <f>IF(C1639&gt;MAX(БЮДЖЕТ!$C:$C),"",INDEX(БЮДЖЕТ!$P$11:$P$9415,C1639))</f>
        <v/>
      </c>
      <c r="E1639" s="22">
        <f>IF(D1639="",0,IF(COUNTIF(БЮДЖЕТ!$P:$P,D1639)=1,0,1))</f>
        <v>0</v>
      </c>
      <c r="F1639" s="19" t="str">
        <f>IF($D1639="","",INDEX(БЮДЖЕТ!$N:$N,SUMIFS(БЮДЖЕТ!$B:$B,БЮДЖЕТ!$P:$P,$D1639)))</f>
        <v/>
      </c>
      <c r="G1639" s="19" t="str">
        <f>IF($D1639="","",INDEX(БЮДЖЕТ!$X:$X,SUMIFS(БЮДЖЕТ!$B:$B,БЮДЖЕТ!$P:$P,$D1639)))</f>
        <v/>
      </c>
      <c r="H1639" s="36"/>
      <c r="I1639" s="30">
        <f>IF(D1639="",0,IF(G1639=ФИО!$Q$8,0,SUM(р_дни!$J:$J))+SUMIFS(факт_операции!$L:$L,факт_операции!$D:$D,D1639,факт_операции!$I:$I,операции!$F$8)-SUMIFS(факт_операции!$L:$L,факт_операции!$D:$D,D1639,факт_операции!$I:$I,операции!$F$9)+SUMIFS(факт_операции!$L:$L,факт_операции!$D:$D,D1639,факт_операции!$I:$I,операции!$F$10)-SUMIFS(факт_операции!$L:$L,факт_операции!$D:$D,D1639,факт_операции!$I:$I,операции!$F$11))</f>
        <v>0</v>
      </c>
      <c r="J1639" s="48">
        <f>ROUND(IF(D1639="",0,IF(SUM(р_дни!$J:$J)=0,0,(SUMIFS(БЮДЖЕТ!$V:$V,БЮДЖЕТ!$P:$P,$D1639)*IF(G1639=ФИО!$Q$8,0,SUM(р_дни!$J:$J))+SUMIFS(факт_операции!$Q:$Q,факт_операции!$D:$D,$D1639)*1000)/SUM(р_дни!$J:$J)))/100,0)*100</f>
        <v>0</v>
      </c>
      <c r="K1639" s="48">
        <f>IF(D1639="",0,SUMIFS(факт_операции!$O:$O,факт_операции!$D:$D,D1639)-IF(SUMIFS(факт_операции!$Q:$Q,факт_операции!$D:$D,D1639)&lt;&gt;0,SUMIFS(факт_операции!$O:$O,факт_операции!$D:$D,D1639,факт_операции!$N:$N,операции!$H$11),0))</f>
        <v>0</v>
      </c>
      <c r="L1639" s="48">
        <f>IF(D1639="",0,SUMIFS(факт_операции!$T:$T,факт_операции!$D:$D,D1639))</f>
        <v>0</v>
      </c>
      <c r="M1639" s="86">
        <f t="shared" si="51"/>
        <v>0</v>
      </c>
      <c r="N1639" s="36"/>
      <c r="O1639" s="92"/>
      <c r="P1639" s="96"/>
    </row>
    <row r="1640" spans="1:16" x14ac:dyDescent="0.25">
      <c r="A1640" s="1"/>
      <c r="B1640" s="1"/>
      <c r="C1640" s="5">
        <f t="shared" si="52"/>
        <v>1630</v>
      </c>
      <c r="D1640" s="19" t="str">
        <f>IF(C1640&gt;MAX(БЮДЖЕТ!$C:$C),"",INDEX(БЮДЖЕТ!$P$11:$P$9415,C1640))</f>
        <v/>
      </c>
      <c r="E1640" s="22">
        <f>IF(D1640="",0,IF(COUNTIF(БЮДЖЕТ!$P:$P,D1640)=1,0,1))</f>
        <v>0</v>
      </c>
      <c r="F1640" s="19" t="str">
        <f>IF($D1640="","",INDEX(БЮДЖЕТ!$N:$N,SUMIFS(БЮДЖЕТ!$B:$B,БЮДЖЕТ!$P:$P,$D1640)))</f>
        <v/>
      </c>
      <c r="G1640" s="19" t="str">
        <f>IF($D1640="","",INDEX(БЮДЖЕТ!$X:$X,SUMIFS(БЮДЖЕТ!$B:$B,БЮДЖЕТ!$P:$P,$D1640)))</f>
        <v/>
      </c>
      <c r="H1640" s="36"/>
      <c r="I1640" s="30">
        <f>IF(D1640="",0,IF(G1640=ФИО!$Q$8,0,SUM(р_дни!$J:$J))+SUMIFS(факт_операции!$L:$L,факт_операции!$D:$D,D1640,факт_операции!$I:$I,операции!$F$8)-SUMIFS(факт_операции!$L:$L,факт_операции!$D:$D,D1640,факт_операции!$I:$I,операции!$F$9)+SUMIFS(факт_операции!$L:$L,факт_операции!$D:$D,D1640,факт_операции!$I:$I,операции!$F$10)-SUMIFS(факт_операции!$L:$L,факт_операции!$D:$D,D1640,факт_операции!$I:$I,операции!$F$11))</f>
        <v>0</v>
      </c>
      <c r="J1640" s="48">
        <f>ROUND(IF(D1640="",0,IF(SUM(р_дни!$J:$J)=0,0,(SUMIFS(БЮДЖЕТ!$V:$V,БЮДЖЕТ!$P:$P,$D1640)*IF(G1640=ФИО!$Q$8,0,SUM(р_дни!$J:$J))+SUMIFS(факт_операции!$Q:$Q,факт_операции!$D:$D,$D1640)*1000)/SUM(р_дни!$J:$J)))/100,0)*100</f>
        <v>0</v>
      </c>
      <c r="K1640" s="48">
        <f>IF(D1640="",0,SUMIFS(факт_операции!$O:$O,факт_операции!$D:$D,D1640)-IF(SUMIFS(факт_операции!$Q:$Q,факт_операции!$D:$D,D1640)&lt;&gt;0,SUMIFS(факт_операции!$O:$O,факт_операции!$D:$D,D1640,факт_операции!$N:$N,операции!$H$11),0))</f>
        <v>0</v>
      </c>
      <c r="L1640" s="48">
        <f>IF(D1640="",0,SUMIFS(факт_операции!$T:$T,факт_операции!$D:$D,D1640))</f>
        <v>0</v>
      </c>
      <c r="M1640" s="86">
        <f t="shared" si="51"/>
        <v>0</v>
      </c>
      <c r="N1640" s="36"/>
      <c r="O1640" s="92"/>
      <c r="P1640" s="96"/>
    </row>
    <row r="1641" spans="1:16" x14ac:dyDescent="0.25">
      <c r="A1641" s="1"/>
      <c r="B1641" s="1"/>
      <c r="C1641" s="5">
        <f t="shared" si="52"/>
        <v>1631</v>
      </c>
      <c r="D1641" s="19" t="str">
        <f>IF(C1641&gt;MAX(БЮДЖЕТ!$C:$C),"",INDEX(БЮДЖЕТ!$P$11:$P$9415,C1641))</f>
        <v/>
      </c>
      <c r="E1641" s="22">
        <f>IF(D1641="",0,IF(COUNTIF(БЮДЖЕТ!$P:$P,D1641)=1,0,1))</f>
        <v>0</v>
      </c>
      <c r="F1641" s="19" t="str">
        <f>IF($D1641="","",INDEX(БЮДЖЕТ!$N:$N,SUMIFS(БЮДЖЕТ!$B:$B,БЮДЖЕТ!$P:$P,$D1641)))</f>
        <v/>
      </c>
      <c r="G1641" s="19" t="str">
        <f>IF($D1641="","",INDEX(БЮДЖЕТ!$X:$X,SUMIFS(БЮДЖЕТ!$B:$B,БЮДЖЕТ!$P:$P,$D1641)))</f>
        <v/>
      </c>
      <c r="H1641" s="36"/>
      <c r="I1641" s="30">
        <f>IF(D1641="",0,IF(G1641=ФИО!$Q$8,0,SUM(р_дни!$J:$J))+SUMIFS(факт_операции!$L:$L,факт_операции!$D:$D,D1641,факт_операции!$I:$I,операции!$F$8)-SUMIFS(факт_операции!$L:$L,факт_операции!$D:$D,D1641,факт_операции!$I:$I,операции!$F$9)+SUMIFS(факт_операции!$L:$L,факт_операции!$D:$D,D1641,факт_операции!$I:$I,операции!$F$10)-SUMIFS(факт_операции!$L:$L,факт_операции!$D:$D,D1641,факт_операции!$I:$I,операции!$F$11))</f>
        <v>0</v>
      </c>
      <c r="J1641" s="48">
        <f>ROUND(IF(D1641="",0,IF(SUM(р_дни!$J:$J)=0,0,(SUMIFS(БЮДЖЕТ!$V:$V,БЮДЖЕТ!$P:$P,$D1641)*IF(G1641=ФИО!$Q$8,0,SUM(р_дни!$J:$J))+SUMIFS(факт_операции!$Q:$Q,факт_операции!$D:$D,$D1641)*1000)/SUM(р_дни!$J:$J)))/100,0)*100</f>
        <v>0</v>
      </c>
      <c r="K1641" s="48">
        <f>IF(D1641="",0,SUMIFS(факт_операции!$O:$O,факт_операции!$D:$D,D1641)-IF(SUMIFS(факт_операции!$Q:$Q,факт_операции!$D:$D,D1641)&lt;&gt;0,SUMIFS(факт_операции!$O:$O,факт_операции!$D:$D,D1641,факт_операции!$N:$N,операции!$H$11),0))</f>
        <v>0</v>
      </c>
      <c r="L1641" s="48">
        <f>IF(D1641="",0,SUMIFS(факт_операции!$T:$T,факт_операции!$D:$D,D1641))</f>
        <v>0</v>
      </c>
      <c r="M1641" s="86">
        <f t="shared" si="51"/>
        <v>0</v>
      </c>
      <c r="N1641" s="36"/>
      <c r="O1641" s="92"/>
      <c r="P1641" s="96"/>
    </row>
    <row r="1642" spans="1:16" x14ac:dyDescent="0.25">
      <c r="A1642" s="1"/>
      <c r="B1642" s="1"/>
      <c r="C1642" s="5">
        <f t="shared" si="52"/>
        <v>1632</v>
      </c>
      <c r="D1642" s="19" t="str">
        <f>IF(C1642&gt;MAX(БЮДЖЕТ!$C:$C),"",INDEX(БЮДЖЕТ!$P$11:$P$9415,C1642))</f>
        <v/>
      </c>
      <c r="E1642" s="22">
        <f>IF(D1642="",0,IF(COUNTIF(БЮДЖЕТ!$P:$P,D1642)=1,0,1))</f>
        <v>0</v>
      </c>
      <c r="F1642" s="19" t="str">
        <f>IF($D1642="","",INDEX(БЮДЖЕТ!$N:$N,SUMIFS(БЮДЖЕТ!$B:$B,БЮДЖЕТ!$P:$P,$D1642)))</f>
        <v/>
      </c>
      <c r="G1642" s="19" t="str">
        <f>IF($D1642="","",INDEX(БЮДЖЕТ!$X:$X,SUMIFS(БЮДЖЕТ!$B:$B,БЮДЖЕТ!$P:$P,$D1642)))</f>
        <v/>
      </c>
      <c r="H1642" s="36"/>
      <c r="I1642" s="30">
        <f>IF(D1642="",0,IF(G1642=ФИО!$Q$8,0,SUM(р_дни!$J:$J))+SUMIFS(факт_операции!$L:$L,факт_операции!$D:$D,D1642,факт_операции!$I:$I,операции!$F$8)-SUMIFS(факт_операции!$L:$L,факт_операции!$D:$D,D1642,факт_операции!$I:$I,операции!$F$9)+SUMIFS(факт_операции!$L:$L,факт_операции!$D:$D,D1642,факт_операции!$I:$I,операции!$F$10)-SUMIFS(факт_операции!$L:$L,факт_операции!$D:$D,D1642,факт_операции!$I:$I,операции!$F$11))</f>
        <v>0</v>
      </c>
      <c r="J1642" s="48">
        <f>ROUND(IF(D1642="",0,IF(SUM(р_дни!$J:$J)=0,0,(SUMIFS(БЮДЖЕТ!$V:$V,БЮДЖЕТ!$P:$P,$D1642)*IF(G1642=ФИО!$Q$8,0,SUM(р_дни!$J:$J))+SUMIFS(факт_операции!$Q:$Q,факт_операции!$D:$D,$D1642)*1000)/SUM(р_дни!$J:$J)))/100,0)*100</f>
        <v>0</v>
      </c>
      <c r="K1642" s="48">
        <f>IF(D1642="",0,SUMIFS(факт_операции!$O:$O,факт_операции!$D:$D,D1642)-IF(SUMIFS(факт_операции!$Q:$Q,факт_операции!$D:$D,D1642)&lt;&gt;0,SUMIFS(факт_операции!$O:$O,факт_операции!$D:$D,D1642,факт_операции!$N:$N,операции!$H$11),0))</f>
        <v>0</v>
      </c>
      <c r="L1642" s="48">
        <f>IF(D1642="",0,SUMIFS(факт_операции!$T:$T,факт_операции!$D:$D,D1642))</f>
        <v>0</v>
      </c>
      <c r="M1642" s="86">
        <f t="shared" si="51"/>
        <v>0</v>
      </c>
      <c r="N1642" s="36"/>
      <c r="O1642" s="92"/>
      <c r="P1642" s="96"/>
    </row>
    <row r="1643" spans="1:16" x14ac:dyDescent="0.25">
      <c r="A1643" s="1"/>
      <c r="B1643" s="1"/>
      <c r="C1643" s="5">
        <f t="shared" si="52"/>
        <v>1633</v>
      </c>
      <c r="D1643" s="19" t="str">
        <f>IF(C1643&gt;MAX(БЮДЖЕТ!$C:$C),"",INDEX(БЮДЖЕТ!$P$11:$P$9415,C1643))</f>
        <v/>
      </c>
      <c r="E1643" s="22">
        <f>IF(D1643="",0,IF(COUNTIF(БЮДЖЕТ!$P:$P,D1643)=1,0,1))</f>
        <v>0</v>
      </c>
      <c r="F1643" s="19" t="str">
        <f>IF($D1643="","",INDEX(БЮДЖЕТ!$N:$N,SUMIFS(БЮДЖЕТ!$B:$B,БЮДЖЕТ!$P:$P,$D1643)))</f>
        <v/>
      </c>
      <c r="G1643" s="19" t="str">
        <f>IF($D1643="","",INDEX(БЮДЖЕТ!$X:$X,SUMIFS(БЮДЖЕТ!$B:$B,БЮДЖЕТ!$P:$P,$D1643)))</f>
        <v/>
      </c>
      <c r="H1643" s="36"/>
      <c r="I1643" s="30">
        <f>IF(D1643="",0,IF(G1643=ФИО!$Q$8,0,SUM(р_дни!$J:$J))+SUMIFS(факт_операции!$L:$L,факт_операции!$D:$D,D1643,факт_операции!$I:$I,операции!$F$8)-SUMIFS(факт_операции!$L:$L,факт_операции!$D:$D,D1643,факт_операции!$I:$I,операции!$F$9)+SUMIFS(факт_операции!$L:$L,факт_операции!$D:$D,D1643,факт_операции!$I:$I,операции!$F$10)-SUMIFS(факт_операции!$L:$L,факт_операции!$D:$D,D1643,факт_операции!$I:$I,операции!$F$11))</f>
        <v>0</v>
      </c>
      <c r="J1643" s="48">
        <f>ROUND(IF(D1643="",0,IF(SUM(р_дни!$J:$J)=0,0,(SUMIFS(БЮДЖЕТ!$V:$V,БЮДЖЕТ!$P:$P,$D1643)*IF(G1643=ФИО!$Q$8,0,SUM(р_дни!$J:$J))+SUMIFS(факт_операции!$Q:$Q,факт_операции!$D:$D,$D1643)*1000)/SUM(р_дни!$J:$J)))/100,0)*100</f>
        <v>0</v>
      </c>
      <c r="K1643" s="48">
        <f>IF(D1643="",0,SUMIFS(факт_операции!$O:$O,факт_операции!$D:$D,D1643)-IF(SUMIFS(факт_операции!$Q:$Q,факт_операции!$D:$D,D1643)&lt;&gt;0,SUMIFS(факт_операции!$O:$O,факт_операции!$D:$D,D1643,факт_операции!$N:$N,операции!$H$11),0))</f>
        <v>0</v>
      </c>
      <c r="L1643" s="48">
        <f>IF(D1643="",0,SUMIFS(факт_операции!$T:$T,факт_операции!$D:$D,D1643))</f>
        <v>0</v>
      </c>
      <c r="M1643" s="86">
        <f t="shared" si="51"/>
        <v>0</v>
      </c>
      <c r="N1643" s="36"/>
      <c r="O1643" s="92"/>
      <c r="P1643" s="96"/>
    </row>
    <row r="1644" spans="1:16" x14ac:dyDescent="0.25">
      <c r="A1644" s="1"/>
      <c r="B1644" s="1"/>
      <c r="C1644" s="5">
        <f t="shared" si="52"/>
        <v>1634</v>
      </c>
      <c r="D1644" s="19" t="str">
        <f>IF(C1644&gt;MAX(БЮДЖЕТ!$C:$C),"",INDEX(БЮДЖЕТ!$P$11:$P$9415,C1644))</f>
        <v/>
      </c>
      <c r="E1644" s="22">
        <f>IF(D1644="",0,IF(COUNTIF(БЮДЖЕТ!$P:$P,D1644)=1,0,1))</f>
        <v>0</v>
      </c>
      <c r="F1644" s="19" t="str">
        <f>IF($D1644="","",INDEX(БЮДЖЕТ!$N:$N,SUMIFS(БЮДЖЕТ!$B:$B,БЮДЖЕТ!$P:$P,$D1644)))</f>
        <v/>
      </c>
      <c r="G1644" s="19" t="str">
        <f>IF($D1644="","",INDEX(БЮДЖЕТ!$X:$X,SUMIFS(БЮДЖЕТ!$B:$B,БЮДЖЕТ!$P:$P,$D1644)))</f>
        <v/>
      </c>
      <c r="H1644" s="36"/>
      <c r="I1644" s="30">
        <f>IF(D1644="",0,IF(G1644=ФИО!$Q$8,0,SUM(р_дни!$J:$J))+SUMIFS(факт_операции!$L:$L,факт_операции!$D:$D,D1644,факт_операции!$I:$I,операции!$F$8)-SUMIFS(факт_операции!$L:$L,факт_операции!$D:$D,D1644,факт_операции!$I:$I,операции!$F$9)+SUMIFS(факт_операции!$L:$L,факт_операции!$D:$D,D1644,факт_операции!$I:$I,операции!$F$10)-SUMIFS(факт_операции!$L:$L,факт_операции!$D:$D,D1644,факт_операции!$I:$I,операции!$F$11))</f>
        <v>0</v>
      </c>
      <c r="J1644" s="48">
        <f>ROUND(IF(D1644="",0,IF(SUM(р_дни!$J:$J)=0,0,(SUMIFS(БЮДЖЕТ!$V:$V,БЮДЖЕТ!$P:$P,$D1644)*IF(G1644=ФИО!$Q$8,0,SUM(р_дни!$J:$J))+SUMIFS(факт_операции!$Q:$Q,факт_операции!$D:$D,$D1644)*1000)/SUM(р_дни!$J:$J)))/100,0)*100</f>
        <v>0</v>
      </c>
      <c r="K1644" s="48">
        <f>IF(D1644="",0,SUMIFS(факт_операции!$O:$O,факт_операции!$D:$D,D1644)-IF(SUMIFS(факт_операции!$Q:$Q,факт_операции!$D:$D,D1644)&lt;&gt;0,SUMIFS(факт_операции!$O:$O,факт_операции!$D:$D,D1644,факт_операции!$N:$N,операции!$H$11),0))</f>
        <v>0</v>
      </c>
      <c r="L1644" s="48">
        <f>IF(D1644="",0,SUMIFS(факт_операции!$T:$T,факт_операции!$D:$D,D1644))</f>
        <v>0</v>
      </c>
      <c r="M1644" s="86">
        <f t="shared" si="51"/>
        <v>0</v>
      </c>
      <c r="N1644" s="36"/>
      <c r="O1644" s="92"/>
      <c r="P1644" s="96"/>
    </row>
    <row r="1645" spans="1:16" x14ac:dyDescent="0.25">
      <c r="A1645" s="1"/>
      <c r="B1645" s="1"/>
      <c r="C1645" s="5">
        <f t="shared" si="52"/>
        <v>1635</v>
      </c>
      <c r="D1645" s="19" t="str">
        <f>IF(C1645&gt;MAX(БЮДЖЕТ!$C:$C),"",INDEX(БЮДЖЕТ!$P$11:$P$9415,C1645))</f>
        <v/>
      </c>
      <c r="E1645" s="22">
        <f>IF(D1645="",0,IF(COUNTIF(БЮДЖЕТ!$P:$P,D1645)=1,0,1))</f>
        <v>0</v>
      </c>
      <c r="F1645" s="19" t="str">
        <f>IF($D1645="","",INDEX(БЮДЖЕТ!$N:$N,SUMIFS(БЮДЖЕТ!$B:$B,БЮДЖЕТ!$P:$P,$D1645)))</f>
        <v/>
      </c>
      <c r="G1645" s="19" t="str">
        <f>IF($D1645="","",INDEX(БЮДЖЕТ!$X:$X,SUMIFS(БЮДЖЕТ!$B:$B,БЮДЖЕТ!$P:$P,$D1645)))</f>
        <v/>
      </c>
      <c r="H1645" s="36"/>
      <c r="I1645" s="30">
        <f>IF(D1645="",0,IF(G1645=ФИО!$Q$8,0,SUM(р_дни!$J:$J))+SUMIFS(факт_операции!$L:$L,факт_операции!$D:$D,D1645,факт_операции!$I:$I,операции!$F$8)-SUMIFS(факт_операции!$L:$L,факт_операции!$D:$D,D1645,факт_операции!$I:$I,операции!$F$9)+SUMIFS(факт_операции!$L:$L,факт_операции!$D:$D,D1645,факт_операции!$I:$I,операции!$F$10)-SUMIFS(факт_операции!$L:$L,факт_операции!$D:$D,D1645,факт_операции!$I:$I,операции!$F$11))</f>
        <v>0</v>
      </c>
      <c r="J1645" s="48">
        <f>ROUND(IF(D1645="",0,IF(SUM(р_дни!$J:$J)=0,0,(SUMIFS(БЮДЖЕТ!$V:$V,БЮДЖЕТ!$P:$P,$D1645)*IF(G1645=ФИО!$Q$8,0,SUM(р_дни!$J:$J))+SUMIFS(факт_операции!$Q:$Q,факт_операции!$D:$D,$D1645)*1000)/SUM(р_дни!$J:$J)))/100,0)*100</f>
        <v>0</v>
      </c>
      <c r="K1645" s="48">
        <f>IF(D1645="",0,SUMIFS(факт_операции!$O:$O,факт_операции!$D:$D,D1645)-IF(SUMIFS(факт_операции!$Q:$Q,факт_операции!$D:$D,D1645)&lt;&gt;0,SUMIFS(факт_операции!$O:$O,факт_операции!$D:$D,D1645,факт_операции!$N:$N,операции!$H$11),0))</f>
        <v>0</v>
      </c>
      <c r="L1645" s="48">
        <f>IF(D1645="",0,SUMIFS(факт_операции!$T:$T,факт_операции!$D:$D,D1645))</f>
        <v>0</v>
      </c>
      <c r="M1645" s="86">
        <f t="shared" si="51"/>
        <v>0</v>
      </c>
      <c r="N1645" s="36"/>
      <c r="O1645" s="92"/>
      <c r="P1645" s="96"/>
    </row>
    <row r="1646" spans="1:16" x14ac:dyDescent="0.25">
      <c r="A1646" s="1"/>
      <c r="B1646" s="1"/>
      <c r="C1646" s="5">
        <f t="shared" si="52"/>
        <v>1636</v>
      </c>
      <c r="D1646" s="19" t="str">
        <f>IF(C1646&gt;MAX(БЮДЖЕТ!$C:$C),"",INDEX(БЮДЖЕТ!$P$11:$P$9415,C1646))</f>
        <v/>
      </c>
      <c r="E1646" s="22">
        <f>IF(D1646="",0,IF(COUNTIF(БЮДЖЕТ!$P:$P,D1646)=1,0,1))</f>
        <v>0</v>
      </c>
      <c r="F1646" s="19" t="str">
        <f>IF($D1646="","",INDEX(БЮДЖЕТ!$N:$N,SUMIFS(БЮДЖЕТ!$B:$B,БЮДЖЕТ!$P:$P,$D1646)))</f>
        <v/>
      </c>
      <c r="G1646" s="19" t="str">
        <f>IF($D1646="","",INDEX(БЮДЖЕТ!$X:$X,SUMIFS(БЮДЖЕТ!$B:$B,БЮДЖЕТ!$P:$P,$D1646)))</f>
        <v/>
      </c>
      <c r="H1646" s="36"/>
      <c r="I1646" s="30">
        <f>IF(D1646="",0,IF(G1646=ФИО!$Q$8,0,SUM(р_дни!$J:$J))+SUMIFS(факт_операции!$L:$L,факт_операции!$D:$D,D1646,факт_операции!$I:$I,операции!$F$8)-SUMIFS(факт_операции!$L:$L,факт_операции!$D:$D,D1646,факт_операции!$I:$I,операции!$F$9)+SUMIFS(факт_операции!$L:$L,факт_операции!$D:$D,D1646,факт_операции!$I:$I,операции!$F$10)-SUMIFS(факт_операции!$L:$L,факт_операции!$D:$D,D1646,факт_операции!$I:$I,операции!$F$11))</f>
        <v>0</v>
      </c>
      <c r="J1646" s="48">
        <f>ROUND(IF(D1646="",0,IF(SUM(р_дни!$J:$J)=0,0,(SUMIFS(БЮДЖЕТ!$V:$V,БЮДЖЕТ!$P:$P,$D1646)*IF(G1646=ФИО!$Q$8,0,SUM(р_дни!$J:$J))+SUMIFS(факт_операции!$Q:$Q,факт_операции!$D:$D,$D1646)*1000)/SUM(р_дни!$J:$J)))/100,0)*100</f>
        <v>0</v>
      </c>
      <c r="K1646" s="48">
        <f>IF(D1646="",0,SUMIFS(факт_операции!$O:$O,факт_операции!$D:$D,D1646)-IF(SUMIFS(факт_операции!$Q:$Q,факт_операции!$D:$D,D1646)&lt;&gt;0,SUMIFS(факт_операции!$O:$O,факт_операции!$D:$D,D1646,факт_операции!$N:$N,операции!$H$11),0))</f>
        <v>0</v>
      </c>
      <c r="L1646" s="48">
        <f>IF(D1646="",0,SUMIFS(факт_операции!$T:$T,факт_операции!$D:$D,D1646))</f>
        <v>0</v>
      </c>
      <c r="M1646" s="86">
        <f t="shared" si="51"/>
        <v>0</v>
      </c>
      <c r="N1646" s="36"/>
      <c r="O1646" s="92"/>
      <c r="P1646" s="96"/>
    </row>
    <row r="1647" spans="1:16" x14ac:dyDescent="0.25">
      <c r="A1647" s="1"/>
      <c r="B1647" s="1"/>
      <c r="C1647" s="5">
        <f t="shared" si="52"/>
        <v>1637</v>
      </c>
      <c r="D1647" s="19" t="str">
        <f>IF(C1647&gt;MAX(БЮДЖЕТ!$C:$C),"",INDEX(БЮДЖЕТ!$P$11:$P$9415,C1647))</f>
        <v/>
      </c>
      <c r="E1647" s="22">
        <f>IF(D1647="",0,IF(COUNTIF(БЮДЖЕТ!$P:$P,D1647)=1,0,1))</f>
        <v>0</v>
      </c>
      <c r="F1647" s="19" t="str">
        <f>IF($D1647="","",INDEX(БЮДЖЕТ!$N:$N,SUMIFS(БЮДЖЕТ!$B:$B,БЮДЖЕТ!$P:$P,$D1647)))</f>
        <v/>
      </c>
      <c r="G1647" s="19" t="str">
        <f>IF($D1647="","",INDEX(БЮДЖЕТ!$X:$X,SUMIFS(БЮДЖЕТ!$B:$B,БЮДЖЕТ!$P:$P,$D1647)))</f>
        <v/>
      </c>
      <c r="H1647" s="36"/>
      <c r="I1647" s="30">
        <f>IF(D1647="",0,IF(G1647=ФИО!$Q$8,0,SUM(р_дни!$J:$J))+SUMIFS(факт_операции!$L:$L,факт_операции!$D:$D,D1647,факт_операции!$I:$I,операции!$F$8)-SUMIFS(факт_операции!$L:$L,факт_операции!$D:$D,D1647,факт_операции!$I:$I,операции!$F$9)+SUMIFS(факт_операции!$L:$L,факт_операции!$D:$D,D1647,факт_операции!$I:$I,операции!$F$10)-SUMIFS(факт_операции!$L:$L,факт_операции!$D:$D,D1647,факт_операции!$I:$I,операции!$F$11))</f>
        <v>0</v>
      </c>
      <c r="J1647" s="48">
        <f>ROUND(IF(D1647="",0,IF(SUM(р_дни!$J:$J)=0,0,(SUMIFS(БЮДЖЕТ!$V:$V,БЮДЖЕТ!$P:$P,$D1647)*IF(G1647=ФИО!$Q$8,0,SUM(р_дни!$J:$J))+SUMIFS(факт_операции!$Q:$Q,факт_операции!$D:$D,$D1647)*1000)/SUM(р_дни!$J:$J)))/100,0)*100</f>
        <v>0</v>
      </c>
      <c r="K1647" s="48">
        <f>IF(D1647="",0,SUMIFS(факт_операции!$O:$O,факт_операции!$D:$D,D1647)-IF(SUMIFS(факт_операции!$Q:$Q,факт_операции!$D:$D,D1647)&lt;&gt;0,SUMIFS(факт_операции!$O:$O,факт_операции!$D:$D,D1647,факт_операции!$N:$N,операции!$H$11),0))</f>
        <v>0</v>
      </c>
      <c r="L1647" s="48">
        <f>IF(D1647="",0,SUMIFS(факт_операции!$T:$T,факт_операции!$D:$D,D1647))</f>
        <v>0</v>
      </c>
      <c r="M1647" s="86">
        <f t="shared" si="51"/>
        <v>0</v>
      </c>
      <c r="N1647" s="36"/>
      <c r="O1647" s="92"/>
      <c r="P1647" s="96"/>
    </row>
    <row r="1648" spans="1:16" x14ac:dyDescent="0.25">
      <c r="A1648" s="1"/>
      <c r="B1648" s="1"/>
      <c r="C1648" s="5">
        <f t="shared" si="52"/>
        <v>1638</v>
      </c>
      <c r="D1648" s="19" t="str">
        <f>IF(C1648&gt;MAX(БЮДЖЕТ!$C:$C),"",INDEX(БЮДЖЕТ!$P$11:$P$9415,C1648))</f>
        <v/>
      </c>
      <c r="E1648" s="22">
        <f>IF(D1648="",0,IF(COUNTIF(БЮДЖЕТ!$P:$P,D1648)=1,0,1))</f>
        <v>0</v>
      </c>
      <c r="F1648" s="19" t="str">
        <f>IF($D1648="","",INDEX(БЮДЖЕТ!$N:$N,SUMIFS(БЮДЖЕТ!$B:$B,БЮДЖЕТ!$P:$P,$D1648)))</f>
        <v/>
      </c>
      <c r="G1648" s="19" t="str">
        <f>IF($D1648="","",INDEX(БЮДЖЕТ!$X:$X,SUMIFS(БЮДЖЕТ!$B:$B,БЮДЖЕТ!$P:$P,$D1648)))</f>
        <v/>
      </c>
      <c r="H1648" s="36"/>
      <c r="I1648" s="30">
        <f>IF(D1648="",0,IF(G1648=ФИО!$Q$8,0,SUM(р_дни!$J:$J))+SUMIFS(факт_операции!$L:$L,факт_операции!$D:$D,D1648,факт_операции!$I:$I,операции!$F$8)-SUMIFS(факт_операции!$L:$L,факт_операции!$D:$D,D1648,факт_операции!$I:$I,операции!$F$9)+SUMIFS(факт_операции!$L:$L,факт_операции!$D:$D,D1648,факт_операции!$I:$I,операции!$F$10)-SUMIFS(факт_операции!$L:$L,факт_операции!$D:$D,D1648,факт_операции!$I:$I,операции!$F$11))</f>
        <v>0</v>
      </c>
      <c r="J1648" s="48">
        <f>ROUND(IF(D1648="",0,IF(SUM(р_дни!$J:$J)=0,0,(SUMIFS(БЮДЖЕТ!$V:$V,БЮДЖЕТ!$P:$P,$D1648)*IF(G1648=ФИО!$Q$8,0,SUM(р_дни!$J:$J))+SUMIFS(факт_операции!$Q:$Q,факт_операции!$D:$D,$D1648)*1000)/SUM(р_дни!$J:$J)))/100,0)*100</f>
        <v>0</v>
      </c>
      <c r="K1648" s="48">
        <f>IF(D1648="",0,SUMIFS(факт_операции!$O:$O,факт_операции!$D:$D,D1648)-IF(SUMIFS(факт_операции!$Q:$Q,факт_операции!$D:$D,D1648)&lt;&gt;0,SUMIFS(факт_операции!$O:$O,факт_операции!$D:$D,D1648,факт_операции!$N:$N,операции!$H$11),0))</f>
        <v>0</v>
      </c>
      <c r="L1648" s="48">
        <f>IF(D1648="",0,SUMIFS(факт_операции!$T:$T,факт_операции!$D:$D,D1648))</f>
        <v>0</v>
      </c>
      <c r="M1648" s="86">
        <f t="shared" si="51"/>
        <v>0</v>
      </c>
      <c r="N1648" s="36"/>
      <c r="O1648" s="92"/>
      <c r="P1648" s="96"/>
    </row>
    <row r="1649" spans="1:16" x14ac:dyDescent="0.25">
      <c r="A1649" s="1"/>
      <c r="B1649" s="1"/>
      <c r="C1649" s="5">
        <f t="shared" si="52"/>
        <v>1639</v>
      </c>
      <c r="D1649" s="19" t="str">
        <f>IF(C1649&gt;MAX(БЮДЖЕТ!$C:$C),"",INDEX(БЮДЖЕТ!$P$11:$P$9415,C1649))</f>
        <v/>
      </c>
      <c r="E1649" s="22">
        <f>IF(D1649="",0,IF(COUNTIF(БЮДЖЕТ!$P:$P,D1649)=1,0,1))</f>
        <v>0</v>
      </c>
      <c r="F1649" s="19" t="str">
        <f>IF($D1649="","",INDEX(БЮДЖЕТ!$N:$N,SUMIFS(БЮДЖЕТ!$B:$B,БЮДЖЕТ!$P:$P,$D1649)))</f>
        <v/>
      </c>
      <c r="G1649" s="19" t="str">
        <f>IF($D1649="","",INDEX(БЮДЖЕТ!$X:$X,SUMIFS(БЮДЖЕТ!$B:$B,БЮДЖЕТ!$P:$P,$D1649)))</f>
        <v/>
      </c>
      <c r="H1649" s="36"/>
      <c r="I1649" s="30">
        <f>IF(D1649="",0,IF(G1649=ФИО!$Q$8,0,SUM(р_дни!$J:$J))+SUMIFS(факт_операции!$L:$L,факт_операции!$D:$D,D1649,факт_операции!$I:$I,операции!$F$8)-SUMIFS(факт_операции!$L:$L,факт_операции!$D:$D,D1649,факт_операции!$I:$I,операции!$F$9)+SUMIFS(факт_операции!$L:$L,факт_операции!$D:$D,D1649,факт_операции!$I:$I,операции!$F$10)-SUMIFS(факт_операции!$L:$L,факт_операции!$D:$D,D1649,факт_операции!$I:$I,операции!$F$11))</f>
        <v>0</v>
      </c>
      <c r="J1649" s="48">
        <f>ROUND(IF(D1649="",0,IF(SUM(р_дни!$J:$J)=0,0,(SUMIFS(БЮДЖЕТ!$V:$V,БЮДЖЕТ!$P:$P,$D1649)*IF(G1649=ФИО!$Q$8,0,SUM(р_дни!$J:$J))+SUMIFS(факт_операции!$Q:$Q,факт_операции!$D:$D,$D1649)*1000)/SUM(р_дни!$J:$J)))/100,0)*100</f>
        <v>0</v>
      </c>
      <c r="K1649" s="48">
        <f>IF(D1649="",0,SUMIFS(факт_операции!$O:$O,факт_операции!$D:$D,D1649)-IF(SUMIFS(факт_операции!$Q:$Q,факт_операции!$D:$D,D1649)&lt;&gt;0,SUMIFS(факт_операции!$O:$O,факт_операции!$D:$D,D1649,факт_операции!$N:$N,операции!$H$11),0))</f>
        <v>0</v>
      </c>
      <c r="L1649" s="48">
        <f>IF(D1649="",0,SUMIFS(факт_операции!$T:$T,факт_операции!$D:$D,D1649))</f>
        <v>0</v>
      </c>
      <c r="M1649" s="86">
        <f t="shared" si="51"/>
        <v>0</v>
      </c>
      <c r="N1649" s="36"/>
      <c r="O1649" s="92"/>
      <c r="P1649" s="96"/>
    </row>
    <row r="1650" spans="1:16" x14ac:dyDescent="0.25">
      <c r="A1650" s="1"/>
      <c r="B1650" s="1"/>
      <c r="C1650" s="5">
        <f t="shared" si="52"/>
        <v>1640</v>
      </c>
      <c r="D1650" s="19" t="str">
        <f>IF(C1650&gt;MAX(БЮДЖЕТ!$C:$C),"",INDEX(БЮДЖЕТ!$P$11:$P$9415,C1650))</f>
        <v/>
      </c>
      <c r="E1650" s="22">
        <f>IF(D1650="",0,IF(COUNTIF(БЮДЖЕТ!$P:$P,D1650)=1,0,1))</f>
        <v>0</v>
      </c>
      <c r="F1650" s="19" t="str">
        <f>IF($D1650="","",INDEX(БЮДЖЕТ!$N:$N,SUMIFS(БЮДЖЕТ!$B:$B,БЮДЖЕТ!$P:$P,$D1650)))</f>
        <v/>
      </c>
      <c r="G1650" s="19" t="str">
        <f>IF($D1650="","",INDEX(БЮДЖЕТ!$X:$X,SUMIFS(БЮДЖЕТ!$B:$B,БЮДЖЕТ!$P:$P,$D1650)))</f>
        <v/>
      </c>
      <c r="H1650" s="36"/>
      <c r="I1650" s="30">
        <f>IF(D1650="",0,IF(G1650=ФИО!$Q$8,0,SUM(р_дни!$J:$J))+SUMIFS(факт_операции!$L:$L,факт_операции!$D:$D,D1650,факт_операции!$I:$I,операции!$F$8)-SUMIFS(факт_операции!$L:$L,факт_операции!$D:$D,D1650,факт_операции!$I:$I,операции!$F$9)+SUMIFS(факт_операции!$L:$L,факт_операции!$D:$D,D1650,факт_операции!$I:$I,операции!$F$10)-SUMIFS(факт_операции!$L:$L,факт_операции!$D:$D,D1650,факт_операции!$I:$I,операции!$F$11))</f>
        <v>0</v>
      </c>
      <c r="J1650" s="48">
        <f>ROUND(IF(D1650="",0,IF(SUM(р_дни!$J:$J)=0,0,(SUMIFS(БЮДЖЕТ!$V:$V,БЮДЖЕТ!$P:$P,$D1650)*IF(G1650=ФИО!$Q$8,0,SUM(р_дни!$J:$J))+SUMIFS(факт_операции!$Q:$Q,факт_операции!$D:$D,$D1650)*1000)/SUM(р_дни!$J:$J)))/100,0)*100</f>
        <v>0</v>
      </c>
      <c r="K1650" s="48">
        <f>IF(D1650="",0,SUMIFS(факт_операции!$O:$O,факт_операции!$D:$D,D1650)-IF(SUMIFS(факт_операции!$Q:$Q,факт_операции!$D:$D,D1650)&lt;&gt;0,SUMIFS(факт_операции!$O:$O,факт_операции!$D:$D,D1650,факт_операции!$N:$N,операции!$H$11),0))</f>
        <v>0</v>
      </c>
      <c r="L1650" s="48">
        <f>IF(D1650="",0,SUMIFS(факт_операции!$T:$T,факт_операции!$D:$D,D1650))</f>
        <v>0</v>
      </c>
      <c r="M1650" s="86">
        <f t="shared" si="51"/>
        <v>0</v>
      </c>
      <c r="N1650" s="36"/>
      <c r="O1650" s="92"/>
      <c r="P1650" s="96"/>
    </row>
    <row r="1651" spans="1:16" x14ac:dyDescent="0.25">
      <c r="A1651" s="1"/>
      <c r="B1651" s="1"/>
      <c r="C1651" s="5">
        <f t="shared" si="52"/>
        <v>1641</v>
      </c>
      <c r="D1651" s="19" t="str">
        <f>IF(C1651&gt;MAX(БЮДЖЕТ!$C:$C),"",INDEX(БЮДЖЕТ!$P$11:$P$9415,C1651))</f>
        <v/>
      </c>
      <c r="E1651" s="22">
        <f>IF(D1651="",0,IF(COUNTIF(БЮДЖЕТ!$P:$P,D1651)=1,0,1))</f>
        <v>0</v>
      </c>
      <c r="F1651" s="19" t="str">
        <f>IF($D1651="","",INDEX(БЮДЖЕТ!$N:$N,SUMIFS(БЮДЖЕТ!$B:$B,БЮДЖЕТ!$P:$P,$D1651)))</f>
        <v/>
      </c>
      <c r="G1651" s="19" t="str">
        <f>IF($D1651="","",INDEX(БЮДЖЕТ!$X:$X,SUMIFS(БЮДЖЕТ!$B:$B,БЮДЖЕТ!$P:$P,$D1651)))</f>
        <v/>
      </c>
      <c r="H1651" s="36"/>
      <c r="I1651" s="30">
        <f>IF(D1651="",0,IF(G1651=ФИО!$Q$8,0,SUM(р_дни!$J:$J))+SUMIFS(факт_операции!$L:$L,факт_операции!$D:$D,D1651,факт_операции!$I:$I,операции!$F$8)-SUMIFS(факт_операции!$L:$L,факт_операции!$D:$D,D1651,факт_операции!$I:$I,операции!$F$9)+SUMIFS(факт_операции!$L:$L,факт_операции!$D:$D,D1651,факт_операции!$I:$I,операции!$F$10)-SUMIFS(факт_операции!$L:$L,факт_операции!$D:$D,D1651,факт_операции!$I:$I,операции!$F$11))</f>
        <v>0</v>
      </c>
      <c r="J1651" s="48">
        <f>ROUND(IF(D1651="",0,IF(SUM(р_дни!$J:$J)=0,0,(SUMIFS(БЮДЖЕТ!$V:$V,БЮДЖЕТ!$P:$P,$D1651)*IF(G1651=ФИО!$Q$8,0,SUM(р_дни!$J:$J))+SUMIFS(факт_операции!$Q:$Q,факт_операции!$D:$D,$D1651)*1000)/SUM(р_дни!$J:$J)))/100,0)*100</f>
        <v>0</v>
      </c>
      <c r="K1651" s="48">
        <f>IF(D1651="",0,SUMIFS(факт_операции!$O:$O,факт_операции!$D:$D,D1651)-IF(SUMIFS(факт_операции!$Q:$Q,факт_операции!$D:$D,D1651)&lt;&gt;0,SUMIFS(факт_операции!$O:$O,факт_операции!$D:$D,D1651,факт_операции!$N:$N,операции!$H$11),0))</f>
        <v>0</v>
      </c>
      <c r="L1651" s="48">
        <f>IF(D1651="",0,SUMIFS(факт_операции!$T:$T,факт_операции!$D:$D,D1651))</f>
        <v>0</v>
      </c>
      <c r="M1651" s="86">
        <f t="shared" si="51"/>
        <v>0</v>
      </c>
      <c r="N1651" s="36"/>
      <c r="O1651" s="92"/>
      <c r="P1651" s="96"/>
    </row>
    <row r="1652" spans="1:16" x14ac:dyDescent="0.25">
      <c r="A1652" s="1"/>
      <c r="B1652" s="1"/>
      <c r="C1652" s="5">
        <f t="shared" si="52"/>
        <v>1642</v>
      </c>
      <c r="D1652" s="19" t="str">
        <f>IF(C1652&gt;MAX(БЮДЖЕТ!$C:$C),"",INDEX(БЮДЖЕТ!$P$11:$P$9415,C1652))</f>
        <v/>
      </c>
      <c r="E1652" s="22">
        <f>IF(D1652="",0,IF(COUNTIF(БЮДЖЕТ!$P:$P,D1652)=1,0,1))</f>
        <v>0</v>
      </c>
      <c r="F1652" s="19" t="str">
        <f>IF($D1652="","",INDEX(БЮДЖЕТ!$N:$N,SUMIFS(БЮДЖЕТ!$B:$B,БЮДЖЕТ!$P:$P,$D1652)))</f>
        <v/>
      </c>
      <c r="G1652" s="19" t="str">
        <f>IF($D1652="","",INDEX(БЮДЖЕТ!$X:$X,SUMIFS(БЮДЖЕТ!$B:$B,БЮДЖЕТ!$P:$P,$D1652)))</f>
        <v/>
      </c>
      <c r="H1652" s="36"/>
      <c r="I1652" s="30">
        <f>IF(D1652="",0,IF(G1652=ФИО!$Q$8,0,SUM(р_дни!$J:$J))+SUMIFS(факт_операции!$L:$L,факт_операции!$D:$D,D1652,факт_операции!$I:$I,операции!$F$8)-SUMIFS(факт_операции!$L:$L,факт_операции!$D:$D,D1652,факт_операции!$I:$I,операции!$F$9)+SUMIFS(факт_операции!$L:$L,факт_операции!$D:$D,D1652,факт_операции!$I:$I,операции!$F$10)-SUMIFS(факт_операции!$L:$L,факт_операции!$D:$D,D1652,факт_операции!$I:$I,операции!$F$11))</f>
        <v>0</v>
      </c>
      <c r="J1652" s="48">
        <f>ROUND(IF(D1652="",0,IF(SUM(р_дни!$J:$J)=0,0,(SUMIFS(БЮДЖЕТ!$V:$V,БЮДЖЕТ!$P:$P,$D1652)*IF(G1652=ФИО!$Q$8,0,SUM(р_дни!$J:$J))+SUMIFS(факт_операции!$Q:$Q,факт_операции!$D:$D,$D1652)*1000)/SUM(р_дни!$J:$J)))/100,0)*100</f>
        <v>0</v>
      </c>
      <c r="K1652" s="48">
        <f>IF(D1652="",0,SUMIFS(факт_операции!$O:$O,факт_операции!$D:$D,D1652)-IF(SUMIFS(факт_операции!$Q:$Q,факт_операции!$D:$D,D1652)&lt;&gt;0,SUMIFS(факт_операции!$O:$O,факт_операции!$D:$D,D1652,факт_операции!$N:$N,операции!$H$11),0))</f>
        <v>0</v>
      </c>
      <c r="L1652" s="48">
        <f>IF(D1652="",0,SUMIFS(факт_операции!$T:$T,факт_операции!$D:$D,D1652))</f>
        <v>0</v>
      </c>
      <c r="M1652" s="86">
        <f t="shared" si="51"/>
        <v>0</v>
      </c>
      <c r="N1652" s="36"/>
      <c r="O1652" s="92"/>
      <c r="P1652" s="96"/>
    </row>
    <row r="1653" spans="1:16" x14ac:dyDescent="0.25">
      <c r="A1653" s="1"/>
      <c r="B1653" s="1"/>
      <c r="C1653" s="5">
        <f t="shared" si="52"/>
        <v>1643</v>
      </c>
      <c r="D1653" s="19" t="str">
        <f>IF(C1653&gt;MAX(БЮДЖЕТ!$C:$C),"",INDEX(БЮДЖЕТ!$P$11:$P$9415,C1653))</f>
        <v/>
      </c>
      <c r="E1653" s="22">
        <f>IF(D1653="",0,IF(COUNTIF(БЮДЖЕТ!$P:$P,D1653)=1,0,1))</f>
        <v>0</v>
      </c>
      <c r="F1653" s="19" t="str">
        <f>IF($D1653="","",INDEX(БЮДЖЕТ!$N:$N,SUMIFS(БЮДЖЕТ!$B:$B,БЮДЖЕТ!$P:$P,$D1653)))</f>
        <v/>
      </c>
      <c r="G1653" s="19" t="str">
        <f>IF($D1653="","",INDEX(БЮДЖЕТ!$X:$X,SUMIFS(БЮДЖЕТ!$B:$B,БЮДЖЕТ!$P:$P,$D1653)))</f>
        <v/>
      </c>
      <c r="H1653" s="36"/>
      <c r="I1653" s="30">
        <f>IF(D1653="",0,IF(G1653=ФИО!$Q$8,0,SUM(р_дни!$J:$J))+SUMIFS(факт_операции!$L:$L,факт_операции!$D:$D,D1653,факт_операции!$I:$I,операции!$F$8)-SUMIFS(факт_операции!$L:$L,факт_операции!$D:$D,D1653,факт_операции!$I:$I,операции!$F$9)+SUMIFS(факт_операции!$L:$L,факт_операции!$D:$D,D1653,факт_операции!$I:$I,операции!$F$10)-SUMIFS(факт_операции!$L:$L,факт_операции!$D:$D,D1653,факт_операции!$I:$I,операции!$F$11))</f>
        <v>0</v>
      </c>
      <c r="J1653" s="48">
        <f>ROUND(IF(D1653="",0,IF(SUM(р_дни!$J:$J)=0,0,(SUMIFS(БЮДЖЕТ!$V:$V,БЮДЖЕТ!$P:$P,$D1653)*IF(G1653=ФИО!$Q$8,0,SUM(р_дни!$J:$J))+SUMIFS(факт_операции!$Q:$Q,факт_операции!$D:$D,$D1653)*1000)/SUM(р_дни!$J:$J)))/100,0)*100</f>
        <v>0</v>
      </c>
      <c r="K1653" s="48">
        <f>IF(D1653="",0,SUMIFS(факт_операции!$O:$O,факт_операции!$D:$D,D1653)-IF(SUMIFS(факт_операции!$Q:$Q,факт_операции!$D:$D,D1653)&lt;&gt;0,SUMIFS(факт_операции!$O:$O,факт_операции!$D:$D,D1653,факт_операции!$N:$N,операции!$H$11),0))</f>
        <v>0</v>
      </c>
      <c r="L1653" s="48">
        <f>IF(D1653="",0,SUMIFS(факт_операции!$T:$T,факт_операции!$D:$D,D1653))</f>
        <v>0</v>
      </c>
      <c r="M1653" s="86">
        <f t="shared" si="51"/>
        <v>0</v>
      </c>
      <c r="N1653" s="36"/>
      <c r="O1653" s="92"/>
      <c r="P1653" s="96"/>
    </row>
    <row r="1654" spans="1:16" x14ac:dyDescent="0.25">
      <c r="A1654" s="1"/>
      <c r="B1654" s="1"/>
      <c r="C1654" s="5">
        <f t="shared" si="52"/>
        <v>1644</v>
      </c>
      <c r="D1654" s="19" t="str">
        <f>IF(C1654&gt;MAX(БЮДЖЕТ!$C:$C),"",INDEX(БЮДЖЕТ!$P$11:$P$9415,C1654))</f>
        <v/>
      </c>
      <c r="E1654" s="22">
        <f>IF(D1654="",0,IF(COUNTIF(БЮДЖЕТ!$P:$P,D1654)=1,0,1))</f>
        <v>0</v>
      </c>
      <c r="F1654" s="19" t="str">
        <f>IF($D1654="","",INDEX(БЮДЖЕТ!$N:$N,SUMIFS(БЮДЖЕТ!$B:$B,БЮДЖЕТ!$P:$P,$D1654)))</f>
        <v/>
      </c>
      <c r="G1654" s="19" t="str">
        <f>IF($D1654="","",INDEX(БЮДЖЕТ!$X:$X,SUMIFS(БЮДЖЕТ!$B:$B,БЮДЖЕТ!$P:$P,$D1654)))</f>
        <v/>
      </c>
      <c r="H1654" s="36"/>
      <c r="I1654" s="30">
        <f>IF(D1654="",0,IF(G1654=ФИО!$Q$8,0,SUM(р_дни!$J:$J))+SUMIFS(факт_операции!$L:$L,факт_операции!$D:$D,D1654,факт_операции!$I:$I,операции!$F$8)-SUMIFS(факт_операции!$L:$L,факт_операции!$D:$D,D1654,факт_операции!$I:$I,операции!$F$9)+SUMIFS(факт_операции!$L:$L,факт_операции!$D:$D,D1654,факт_операции!$I:$I,операции!$F$10)-SUMIFS(факт_операции!$L:$L,факт_операции!$D:$D,D1654,факт_операции!$I:$I,операции!$F$11))</f>
        <v>0</v>
      </c>
      <c r="J1654" s="48">
        <f>ROUND(IF(D1654="",0,IF(SUM(р_дни!$J:$J)=0,0,(SUMIFS(БЮДЖЕТ!$V:$V,БЮДЖЕТ!$P:$P,$D1654)*IF(G1654=ФИО!$Q$8,0,SUM(р_дни!$J:$J))+SUMIFS(факт_операции!$Q:$Q,факт_операции!$D:$D,$D1654)*1000)/SUM(р_дни!$J:$J)))/100,0)*100</f>
        <v>0</v>
      </c>
      <c r="K1654" s="48">
        <f>IF(D1654="",0,SUMIFS(факт_операции!$O:$O,факт_операции!$D:$D,D1654)-IF(SUMIFS(факт_операции!$Q:$Q,факт_операции!$D:$D,D1654)&lt;&gt;0,SUMIFS(факт_операции!$O:$O,факт_операции!$D:$D,D1654,факт_операции!$N:$N,операции!$H$11),0))</f>
        <v>0</v>
      </c>
      <c r="L1654" s="48">
        <f>IF(D1654="",0,SUMIFS(факт_операции!$T:$T,факт_операции!$D:$D,D1654))</f>
        <v>0</v>
      </c>
      <c r="M1654" s="86">
        <f t="shared" si="51"/>
        <v>0</v>
      </c>
      <c r="N1654" s="36"/>
      <c r="O1654" s="92"/>
      <c r="P1654" s="96"/>
    </row>
    <row r="1655" spans="1:16" x14ac:dyDescent="0.25">
      <c r="A1655" s="1"/>
      <c r="B1655" s="1"/>
      <c r="C1655" s="5">
        <f t="shared" si="52"/>
        <v>1645</v>
      </c>
      <c r="D1655" s="19" t="str">
        <f>IF(C1655&gt;MAX(БЮДЖЕТ!$C:$C),"",INDEX(БЮДЖЕТ!$P$11:$P$9415,C1655))</f>
        <v/>
      </c>
      <c r="E1655" s="22">
        <f>IF(D1655="",0,IF(COUNTIF(БЮДЖЕТ!$P:$P,D1655)=1,0,1))</f>
        <v>0</v>
      </c>
      <c r="F1655" s="19" t="str">
        <f>IF($D1655="","",INDEX(БЮДЖЕТ!$N:$N,SUMIFS(БЮДЖЕТ!$B:$B,БЮДЖЕТ!$P:$P,$D1655)))</f>
        <v/>
      </c>
      <c r="G1655" s="19" t="str">
        <f>IF($D1655="","",INDEX(БЮДЖЕТ!$X:$X,SUMIFS(БЮДЖЕТ!$B:$B,БЮДЖЕТ!$P:$P,$D1655)))</f>
        <v/>
      </c>
      <c r="H1655" s="36"/>
      <c r="I1655" s="30">
        <f>IF(D1655="",0,IF(G1655=ФИО!$Q$8,0,SUM(р_дни!$J:$J))+SUMIFS(факт_операции!$L:$L,факт_операции!$D:$D,D1655,факт_операции!$I:$I,операции!$F$8)-SUMIFS(факт_операции!$L:$L,факт_операции!$D:$D,D1655,факт_операции!$I:$I,операции!$F$9)+SUMIFS(факт_операции!$L:$L,факт_операции!$D:$D,D1655,факт_операции!$I:$I,операции!$F$10)-SUMIFS(факт_операции!$L:$L,факт_операции!$D:$D,D1655,факт_операции!$I:$I,операции!$F$11))</f>
        <v>0</v>
      </c>
      <c r="J1655" s="48">
        <f>ROUND(IF(D1655="",0,IF(SUM(р_дни!$J:$J)=0,0,(SUMIFS(БЮДЖЕТ!$V:$V,БЮДЖЕТ!$P:$P,$D1655)*IF(G1655=ФИО!$Q$8,0,SUM(р_дни!$J:$J))+SUMIFS(факт_операции!$Q:$Q,факт_операции!$D:$D,$D1655)*1000)/SUM(р_дни!$J:$J)))/100,0)*100</f>
        <v>0</v>
      </c>
      <c r="K1655" s="48">
        <f>IF(D1655="",0,SUMIFS(факт_операции!$O:$O,факт_операции!$D:$D,D1655)-IF(SUMIFS(факт_операции!$Q:$Q,факт_операции!$D:$D,D1655)&lt;&gt;0,SUMIFS(факт_операции!$O:$O,факт_операции!$D:$D,D1655,факт_операции!$N:$N,операции!$H$11),0))</f>
        <v>0</v>
      </c>
      <c r="L1655" s="48">
        <f>IF(D1655="",0,SUMIFS(факт_операции!$T:$T,факт_операции!$D:$D,D1655))</f>
        <v>0</v>
      </c>
      <c r="M1655" s="86">
        <f t="shared" si="51"/>
        <v>0</v>
      </c>
      <c r="N1655" s="36"/>
      <c r="O1655" s="92"/>
      <c r="P1655" s="96"/>
    </row>
    <row r="1656" spans="1:16" x14ac:dyDescent="0.25">
      <c r="A1656" s="1"/>
      <c r="B1656" s="1"/>
      <c r="C1656" s="5">
        <f t="shared" si="52"/>
        <v>1646</v>
      </c>
      <c r="D1656" s="19" t="str">
        <f>IF(C1656&gt;MAX(БЮДЖЕТ!$C:$C),"",INDEX(БЮДЖЕТ!$P$11:$P$9415,C1656))</f>
        <v/>
      </c>
      <c r="E1656" s="22">
        <f>IF(D1656="",0,IF(COUNTIF(БЮДЖЕТ!$P:$P,D1656)=1,0,1))</f>
        <v>0</v>
      </c>
      <c r="F1656" s="19" t="str">
        <f>IF($D1656="","",INDEX(БЮДЖЕТ!$N:$N,SUMIFS(БЮДЖЕТ!$B:$B,БЮДЖЕТ!$P:$P,$D1656)))</f>
        <v/>
      </c>
      <c r="G1656" s="19" t="str">
        <f>IF($D1656="","",INDEX(БЮДЖЕТ!$X:$X,SUMIFS(БЮДЖЕТ!$B:$B,БЮДЖЕТ!$P:$P,$D1656)))</f>
        <v/>
      </c>
      <c r="H1656" s="36"/>
      <c r="I1656" s="30">
        <f>IF(D1656="",0,IF(G1656=ФИО!$Q$8,0,SUM(р_дни!$J:$J))+SUMIFS(факт_операции!$L:$L,факт_операции!$D:$D,D1656,факт_операции!$I:$I,операции!$F$8)-SUMIFS(факт_операции!$L:$L,факт_операции!$D:$D,D1656,факт_операции!$I:$I,операции!$F$9)+SUMIFS(факт_операции!$L:$L,факт_операции!$D:$D,D1656,факт_операции!$I:$I,операции!$F$10)-SUMIFS(факт_операции!$L:$L,факт_операции!$D:$D,D1656,факт_операции!$I:$I,операции!$F$11))</f>
        <v>0</v>
      </c>
      <c r="J1656" s="48">
        <f>ROUND(IF(D1656="",0,IF(SUM(р_дни!$J:$J)=0,0,(SUMIFS(БЮДЖЕТ!$V:$V,БЮДЖЕТ!$P:$P,$D1656)*IF(G1656=ФИО!$Q$8,0,SUM(р_дни!$J:$J))+SUMIFS(факт_операции!$Q:$Q,факт_операции!$D:$D,$D1656)*1000)/SUM(р_дни!$J:$J)))/100,0)*100</f>
        <v>0</v>
      </c>
      <c r="K1656" s="48">
        <f>IF(D1656="",0,SUMIFS(факт_операции!$O:$O,факт_операции!$D:$D,D1656)-IF(SUMIFS(факт_операции!$Q:$Q,факт_операции!$D:$D,D1656)&lt;&gt;0,SUMIFS(факт_операции!$O:$O,факт_операции!$D:$D,D1656,факт_операции!$N:$N,операции!$H$11),0))</f>
        <v>0</v>
      </c>
      <c r="L1656" s="48">
        <f>IF(D1656="",0,SUMIFS(факт_операции!$T:$T,факт_операции!$D:$D,D1656))</f>
        <v>0</v>
      </c>
      <c r="M1656" s="86">
        <f t="shared" si="51"/>
        <v>0</v>
      </c>
      <c r="N1656" s="36"/>
      <c r="O1656" s="92"/>
      <c r="P1656" s="96"/>
    </row>
    <row r="1657" spans="1:16" x14ac:dyDescent="0.25">
      <c r="A1657" s="1"/>
      <c r="B1657" s="1"/>
      <c r="C1657" s="5">
        <f t="shared" si="52"/>
        <v>1647</v>
      </c>
      <c r="D1657" s="19" t="str">
        <f>IF(C1657&gt;MAX(БЮДЖЕТ!$C:$C),"",INDEX(БЮДЖЕТ!$P$11:$P$9415,C1657))</f>
        <v/>
      </c>
      <c r="E1657" s="22">
        <f>IF(D1657="",0,IF(COUNTIF(БЮДЖЕТ!$P:$P,D1657)=1,0,1))</f>
        <v>0</v>
      </c>
      <c r="F1657" s="19" t="str">
        <f>IF($D1657="","",INDEX(БЮДЖЕТ!$N:$N,SUMIFS(БЮДЖЕТ!$B:$B,БЮДЖЕТ!$P:$P,$D1657)))</f>
        <v/>
      </c>
      <c r="G1657" s="19" t="str">
        <f>IF($D1657="","",INDEX(БЮДЖЕТ!$X:$X,SUMIFS(БЮДЖЕТ!$B:$B,БЮДЖЕТ!$P:$P,$D1657)))</f>
        <v/>
      </c>
      <c r="H1657" s="36"/>
      <c r="I1657" s="30">
        <f>IF(D1657="",0,IF(G1657=ФИО!$Q$8,0,SUM(р_дни!$J:$J))+SUMIFS(факт_операции!$L:$L,факт_операции!$D:$D,D1657,факт_операции!$I:$I,операции!$F$8)-SUMIFS(факт_операции!$L:$L,факт_операции!$D:$D,D1657,факт_операции!$I:$I,операции!$F$9)+SUMIFS(факт_операции!$L:$L,факт_операции!$D:$D,D1657,факт_операции!$I:$I,операции!$F$10)-SUMIFS(факт_операции!$L:$L,факт_операции!$D:$D,D1657,факт_операции!$I:$I,операции!$F$11))</f>
        <v>0</v>
      </c>
      <c r="J1657" s="48">
        <f>ROUND(IF(D1657="",0,IF(SUM(р_дни!$J:$J)=0,0,(SUMIFS(БЮДЖЕТ!$V:$V,БЮДЖЕТ!$P:$P,$D1657)*IF(G1657=ФИО!$Q$8,0,SUM(р_дни!$J:$J))+SUMIFS(факт_операции!$Q:$Q,факт_операции!$D:$D,$D1657)*1000)/SUM(р_дни!$J:$J)))/100,0)*100</f>
        <v>0</v>
      </c>
      <c r="K1657" s="48">
        <f>IF(D1657="",0,SUMIFS(факт_операции!$O:$O,факт_операции!$D:$D,D1657)-IF(SUMIFS(факт_операции!$Q:$Q,факт_операции!$D:$D,D1657)&lt;&gt;0,SUMIFS(факт_операции!$O:$O,факт_операции!$D:$D,D1657,факт_операции!$N:$N,операции!$H$11),0))</f>
        <v>0</v>
      </c>
      <c r="L1657" s="48">
        <f>IF(D1657="",0,SUMIFS(факт_операции!$T:$T,факт_операции!$D:$D,D1657))</f>
        <v>0</v>
      </c>
      <c r="M1657" s="86">
        <f t="shared" si="51"/>
        <v>0</v>
      </c>
      <c r="N1657" s="36"/>
      <c r="O1657" s="92"/>
      <c r="P1657" s="96"/>
    </row>
    <row r="1658" spans="1:16" x14ac:dyDescent="0.25">
      <c r="A1658" s="1"/>
      <c r="B1658" s="1"/>
      <c r="C1658" s="5">
        <f t="shared" si="52"/>
        <v>1648</v>
      </c>
      <c r="D1658" s="19" t="str">
        <f>IF(C1658&gt;MAX(БЮДЖЕТ!$C:$C),"",INDEX(БЮДЖЕТ!$P$11:$P$9415,C1658))</f>
        <v/>
      </c>
      <c r="E1658" s="22">
        <f>IF(D1658="",0,IF(COUNTIF(БЮДЖЕТ!$P:$P,D1658)=1,0,1))</f>
        <v>0</v>
      </c>
      <c r="F1658" s="19" t="str">
        <f>IF($D1658="","",INDEX(БЮДЖЕТ!$N:$N,SUMIFS(БЮДЖЕТ!$B:$B,БЮДЖЕТ!$P:$P,$D1658)))</f>
        <v/>
      </c>
      <c r="G1658" s="19" t="str">
        <f>IF($D1658="","",INDEX(БЮДЖЕТ!$X:$X,SUMIFS(БЮДЖЕТ!$B:$B,БЮДЖЕТ!$P:$P,$D1658)))</f>
        <v/>
      </c>
      <c r="H1658" s="36"/>
      <c r="I1658" s="30">
        <f>IF(D1658="",0,IF(G1658=ФИО!$Q$8,0,SUM(р_дни!$J:$J))+SUMIFS(факт_операции!$L:$L,факт_операции!$D:$D,D1658,факт_операции!$I:$I,операции!$F$8)-SUMIFS(факт_операции!$L:$L,факт_операции!$D:$D,D1658,факт_операции!$I:$I,операции!$F$9)+SUMIFS(факт_операции!$L:$L,факт_операции!$D:$D,D1658,факт_операции!$I:$I,операции!$F$10)-SUMIFS(факт_операции!$L:$L,факт_операции!$D:$D,D1658,факт_операции!$I:$I,операции!$F$11))</f>
        <v>0</v>
      </c>
      <c r="J1658" s="48">
        <f>ROUND(IF(D1658="",0,IF(SUM(р_дни!$J:$J)=0,0,(SUMIFS(БЮДЖЕТ!$V:$V,БЮДЖЕТ!$P:$P,$D1658)*IF(G1658=ФИО!$Q$8,0,SUM(р_дни!$J:$J))+SUMIFS(факт_операции!$Q:$Q,факт_операции!$D:$D,$D1658)*1000)/SUM(р_дни!$J:$J)))/100,0)*100</f>
        <v>0</v>
      </c>
      <c r="K1658" s="48">
        <f>IF(D1658="",0,SUMIFS(факт_операции!$O:$O,факт_операции!$D:$D,D1658)-IF(SUMIFS(факт_операции!$Q:$Q,факт_операции!$D:$D,D1658)&lt;&gt;0,SUMIFS(факт_операции!$O:$O,факт_операции!$D:$D,D1658,факт_операции!$N:$N,операции!$H$11),0))</f>
        <v>0</v>
      </c>
      <c r="L1658" s="48">
        <f>IF(D1658="",0,SUMIFS(факт_операции!$T:$T,факт_операции!$D:$D,D1658))</f>
        <v>0</v>
      </c>
      <c r="M1658" s="86">
        <f t="shared" si="51"/>
        <v>0</v>
      </c>
      <c r="N1658" s="36"/>
      <c r="O1658" s="92"/>
      <c r="P1658" s="96"/>
    </row>
    <row r="1659" spans="1:16" x14ac:dyDescent="0.25">
      <c r="A1659" s="1"/>
      <c r="B1659" s="1"/>
      <c r="C1659" s="5">
        <f t="shared" si="52"/>
        <v>1649</v>
      </c>
      <c r="D1659" s="19" t="str">
        <f>IF(C1659&gt;MAX(БЮДЖЕТ!$C:$C),"",INDEX(БЮДЖЕТ!$P$11:$P$9415,C1659))</f>
        <v/>
      </c>
      <c r="E1659" s="22">
        <f>IF(D1659="",0,IF(COUNTIF(БЮДЖЕТ!$P:$P,D1659)=1,0,1))</f>
        <v>0</v>
      </c>
      <c r="F1659" s="19" t="str">
        <f>IF($D1659="","",INDEX(БЮДЖЕТ!$N:$N,SUMIFS(БЮДЖЕТ!$B:$B,БЮДЖЕТ!$P:$P,$D1659)))</f>
        <v/>
      </c>
      <c r="G1659" s="19" t="str">
        <f>IF($D1659="","",INDEX(БЮДЖЕТ!$X:$X,SUMIFS(БЮДЖЕТ!$B:$B,БЮДЖЕТ!$P:$P,$D1659)))</f>
        <v/>
      </c>
      <c r="H1659" s="36"/>
      <c r="I1659" s="30">
        <f>IF(D1659="",0,IF(G1659=ФИО!$Q$8,0,SUM(р_дни!$J:$J))+SUMIFS(факт_операции!$L:$L,факт_операции!$D:$D,D1659,факт_операции!$I:$I,операции!$F$8)-SUMIFS(факт_операции!$L:$L,факт_операции!$D:$D,D1659,факт_операции!$I:$I,операции!$F$9)+SUMIFS(факт_операции!$L:$L,факт_операции!$D:$D,D1659,факт_операции!$I:$I,операции!$F$10)-SUMIFS(факт_операции!$L:$L,факт_операции!$D:$D,D1659,факт_операции!$I:$I,операции!$F$11))</f>
        <v>0</v>
      </c>
      <c r="J1659" s="48">
        <f>ROUND(IF(D1659="",0,IF(SUM(р_дни!$J:$J)=0,0,(SUMIFS(БЮДЖЕТ!$V:$V,БЮДЖЕТ!$P:$P,$D1659)*IF(G1659=ФИО!$Q$8,0,SUM(р_дни!$J:$J))+SUMIFS(факт_операции!$Q:$Q,факт_операции!$D:$D,$D1659)*1000)/SUM(р_дни!$J:$J)))/100,0)*100</f>
        <v>0</v>
      </c>
      <c r="K1659" s="48">
        <f>IF(D1659="",0,SUMIFS(факт_операции!$O:$O,факт_операции!$D:$D,D1659)-IF(SUMIFS(факт_операции!$Q:$Q,факт_операции!$D:$D,D1659)&lt;&gt;0,SUMIFS(факт_операции!$O:$O,факт_операции!$D:$D,D1659,факт_операции!$N:$N,операции!$H$11),0))</f>
        <v>0</v>
      </c>
      <c r="L1659" s="48">
        <f>IF(D1659="",0,SUMIFS(факт_операции!$T:$T,факт_операции!$D:$D,D1659))</f>
        <v>0</v>
      </c>
      <c r="M1659" s="86">
        <f t="shared" si="51"/>
        <v>0</v>
      </c>
      <c r="N1659" s="36"/>
      <c r="O1659" s="92"/>
      <c r="P1659" s="96"/>
    </row>
    <row r="1660" spans="1:16" x14ac:dyDescent="0.25">
      <c r="A1660" s="1"/>
      <c r="B1660" s="1"/>
      <c r="C1660" s="5">
        <f t="shared" si="52"/>
        <v>1650</v>
      </c>
      <c r="D1660" s="19" t="str">
        <f>IF(C1660&gt;MAX(БЮДЖЕТ!$C:$C),"",INDEX(БЮДЖЕТ!$P$11:$P$9415,C1660))</f>
        <v/>
      </c>
      <c r="E1660" s="22">
        <f>IF(D1660="",0,IF(COUNTIF(БЮДЖЕТ!$P:$P,D1660)=1,0,1))</f>
        <v>0</v>
      </c>
      <c r="F1660" s="19" t="str">
        <f>IF($D1660="","",INDEX(БЮДЖЕТ!$N:$N,SUMIFS(БЮДЖЕТ!$B:$B,БЮДЖЕТ!$P:$P,$D1660)))</f>
        <v/>
      </c>
      <c r="G1660" s="19" t="str">
        <f>IF($D1660="","",INDEX(БЮДЖЕТ!$X:$X,SUMIFS(БЮДЖЕТ!$B:$B,БЮДЖЕТ!$P:$P,$D1660)))</f>
        <v/>
      </c>
      <c r="H1660" s="36"/>
      <c r="I1660" s="30">
        <f>IF(D1660="",0,IF(G1660=ФИО!$Q$8,0,SUM(р_дни!$J:$J))+SUMIFS(факт_операции!$L:$L,факт_операции!$D:$D,D1660,факт_операции!$I:$I,операции!$F$8)-SUMIFS(факт_операции!$L:$L,факт_операции!$D:$D,D1660,факт_операции!$I:$I,операции!$F$9)+SUMIFS(факт_операции!$L:$L,факт_операции!$D:$D,D1660,факт_операции!$I:$I,операции!$F$10)-SUMIFS(факт_операции!$L:$L,факт_операции!$D:$D,D1660,факт_операции!$I:$I,операции!$F$11))</f>
        <v>0</v>
      </c>
      <c r="J1660" s="48">
        <f>ROUND(IF(D1660="",0,IF(SUM(р_дни!$J:$J)=0,0,(SUMIFS(БЮДЖЕТ!$V:$V,БЮДЖЕТ!$P:$P,$D1660)*IF(G1660=ФИО!$Q$8,0,SUM(р_дни!$J:$J))+SUMIFS(факт_операции!$Q:$Q,факт_операции!$D:$D,$D1660)*1000)/SUM(р_дни!$J:$J)))/100,0)*100</f>
        <v>0</v>
      </c>
      <c r="K1660" s="48">
        <f>IF(D1660="",0,SUMIFS(факт_операции!$O:$O,факт_операции!$D:$D,D1660)-IF(SUMIFS(факт_операции!$Q:$Q,факт_операции!$D:$D,D1660)&lt;&gt;0,SUMIFS(факт_операции!$O:$O,факт_операции!$D:$D,D1660,факт_операции!$N:$N,операции!$H$11),0))</f>
        <v>0</v>
      </c>
      <c r="L1660" s="48">
        <f>IF(D1660="",0,SUMIFS(факт_операции!$T:$T,факт_операции!$D:$D,D1660))</f>
        <v>0</v>
      </c>
      <c r="M1660" s="86">
        <f t="shared" si="51"/>
        <v>0</v>
      </c>
      <c r="N1660" s="36"/>
      <c r="O1660" s="92"/>
      <c r="P1660" s="96"/>
    </row>
    <row r="1661" spans="1:16" x14ac:dyDescent="0.25">
      <c r="A1661" s="1"/>
      <c r="B1661" s="1"/>
      <c r="C1661" s="5">
        <f t="shared" si="52"/>
        <v>1651</v>
      </c>
      <c r="D1661" s="19" t="str">
        <f>IF(C1661&gt;MAX(БЮДЖЕТ!$C:$C),"",INDEX(БЮДЖЕТ!$P$11:$P$9415,C1661))</f>
        <v/>
      </c>
      <c r="E1661" s="22">
        <f>IF(D1661="",0,IF(COUNTIF(БЮДЖЕТ!$P:$P,D1661)=1,0,1))</f>
        <v>0</v>
      </c>
      <c r="F1661" s="19" t="str">
        <f>IF($D1661="","",INDEX(БЮДЖЕТ!$N:$N,SUMIFS(БЮДЖЕТ!$B:$B,БЮДЖЕТ!$P:$P,$D1661)))</f>
        <v/>
      </c>
      <c r="G1661" s="19" t="str">
        <f>IF($D1661="","",INDEX(БЮДЖЕТ!$X:$X,SUMIFS(БЮДЖЕТ!$B:$B,БЮДЖЕТ!$P:$P,$D1661)))</f>
        <v/>
      </c>
      <c r="H1661" s="36"/>
      <c r="I1661" s="30">
        <f>IF(D1661="",0,IF(G1661=ФИО!$Q$8,0,SUM(р_дни!$J:$J))+SUMIFS(факт_операции!$L:$L,факт_операции!$D:$D,D1661,факт_операции!$I:$I,операции!$F$8)-SUMIFS(факт_операции!$L:$L,факт_операции!$D:$D,D1661,факт_операции!$I:$I,операции!$F$9)+SUMIFS(факт_операции!$L:$L,факт_операции!$D:$D,D1661,факт_операции!$I:$I,операции!$F$10)-SUMIFS(факт_операции!$L:$L,факт_операции!$D:$D,D1661,факт_операции!$I:$I,операции!$F$11))</f>
        <v>0</v>
      </c>
      <c r="J1661" s="48">
        <f>ROUND(IF(D1661="",0,IF(SUM(р_дни!$J:$J)=0,0,(SUMIFS(БЮДЖЕТ!$V:$V,БЮДЖЕТ!$P:$P,$D1661)*IF(G1661=ФИО!$Q$8,0,SUM(р_дни!$J:$J))+SUMIFS(факт_операции!$Q:$Q,факт_операции!$D:$D,$D1661)*1000)/SUM(р_дни!$J:$J)))/100,0)*100</f>
        <v>0</v>
      </c>
      <c r="K1661" s="48">
        <f>IF(D1661="",0,SUMIFS(факт_операции!$O:$O,факт_операции!$D:$D,D1661)-IF(SUMIFS(факт_операции!$Q:$Q,факт_операции!$D:$D,D1661)&lt;&gt;0,SUMIFS(факт_операции!$O:$O,факт_операции!$D:$D,D1661,факт_операции!$N:$N,операции!$H$11),0))</f>
        <v>0</v>
      </c>
      <c r="L1661" s="48">
        <f>IF(D1661="",0,SUMIFS(факт_операции!$T:$T,факт_операции!$D:$D,D1661))</f>
        <v>0</v>
      </c>
      <c r="M1661" s="86">
        <f t="shared" si="51"/>
        <v>0</v>
      </c>
      <c r="N1661" s="36"/>
      <c r="O1661" s="92"/>
      <c r="P1661" s="96"/>
    </row>
    <row r="1662" spans="1:16" x14ac:dyDescent="0.25">
      <c r="A1662" s="1"/>
      <c r="B1662" s="1"/>
      <c r="C1662" s="5">
        <f t="shared" si="52"/>
        <v>1652</v>
      </c>
      <c r="D1662" s="19" t="str">
        <f>IF(C1662&gt;MAX(БЮДЖЕТ!$C:$C),"",INDEX(БЮДЖЕТ!$P$11:$P$9415,C1662))</f>
        <v/>
      </c>
      <c r="E1662" s="22">
        <f>IF(D1662="",0,IF(COUNTIF(БЮДЖЕТ!$P:$P,D1662)=1,0,1))</f>
        <v>0</v>
      </c>
      <c r="F1662" s="19" t="str">
        <f>IF($D1662="","",INDEX(БЮДЖЕТ!$N:$N,SUMIFS(БЮДЖЕТ!$B:$B,БЮДЖЕТ!$P:$P,$D1662)))</f>
        <v/>
      </c>
      <c r="G1662" s="19" t="str">
        <f>IF($D1662="","",INDEX(БЮДЖЕТ!$X:$X,SUMIFS(БЮДЖЕТ!$B:$B,БЮДЖЕТ!$P:$P,$D1662)))</f>
        <v/>
      </c>
      <c r="H1662" s="36"/>
      <c r="I1662" s="30">
        <f>IF(D1662="",0,IF(G1662=ФИО!$Q$8,0,SUM(р_дни!$J:$J))+SUMIFS(факт_операции!$L:$L,факт_операции!$D:$D,D1662,факт_операции!$I:$I,операции!$F$8)-SUMIFS(факт_операции!$L:$L,факт_операции!$D:$D,D1662,факт_операции!$I:$I,операции!$F$9)+SUMIFS(факт_операции!$L:$L,факт_операции!$D:$D,D1662,факт_операции!$I:$I,операции!$F$10)-SUMIFS(факт_операции!$L:$L,факт_операции!$D:$D,D1662,факт_операции!$I:$I,операции!$F$11))</f>
        <v>0</v>
      </c>
      <c r="J1662" s="48">
        <f>ROUND(IF(D1662="",0,IF(SUM(р_дни!$J:$J)=0,0,(SUMIFS(БЮДЖЕТ!$V:$V,БЮДЖЕТ!$P:$P,$D1662)*IF(G1662=ФИО!$Q$8,0,SUM(р_дни!$J:$J))+SUMIFS(факт_операции!$Q:$Q,факт_операции!$D:$D,$D1662)*1000)/SUM(р_дни!$J:$J)))/100,0)*100</f>
        <v>0</v>
      </c>
      <c r="K1662" s="48">
        <f>IF(D1662="",0,SUMIFS(факт_операции!$O:$O,факт_операции!$D:$D,D1662)-IF(SUMIFS(факт_операции!$Q:$Q,факт_операции!$D:$D,D1662)&lt;&gt;0,SUMIFS(факт_операции!$O:$O,факт_операции!$D:$D,D1662,факт_операции!$N:$N,операции!$H$11),0))</f>
        <v>0</v>
      </c>
      <c r="L1662" s="48">
        <f>IF(D1662="",0,SUMIFS(факт_операции!$T:$T,факт_операции!$D:$D,D1662))</f>
        <v>0</v>
      </c>
      <c r="M1662" s="86">
        <f t="shared" si="51"/>
        <v>0</v>
      </c>
      <c r="N1662" s="36"/>
      <c r="O1662" s="92"/>
      <c r="P1662" s="96"/>
    </row>
    <row r="1663" spans="1:16" x14ac:dyDescent="0.25">
      <c r="A1663" s="1"/>
      <c r="B1663" s="1"/>
      <c r="C1663" s="5">
        <f t="shared" si="52"/>
        <v>1653</v>
      </c>
      <c r="D1663" s="19" t="str">
        <f>IF(C1663&gt;MAX(БЮДЖЕТ!$C:$C),"",INDEX(БЮДЖЕТ!$P$11:$P$9415,C1663))</f>
        <v/>
      </c>
      <c r="E1663" s="22">
        <f>IF(D1663="",0,IF(COUNTIF(БЮДЖЕТ!$P:$P,D1663)=1,0,1))</f>
        <v>0</v>
      </c>
      <c r="F1663" s="19" t="str">
        <f>IF($D1663="","",INDEX(БЮДЖЕТ!$N:$N,SUMIFS(БЮДЖЕТ!$B:$B,БЮДЖЕТ!$P:$P,$D1663)))</f>
        <v/>
      </c>
      <c r="G1663" s="19" t="str">
        <f>IF($D1663="","",INDEX(БЮДЖЕТ!$X:$X,SUMIFS(БЮДЖЕТ!$B:$B,БЮДЖЕТ!$P:$P,$D1663)))</f>
        <v/>
      </c>
      <c r="H1663" s="36"/>
      <c r="I1663" s="30">
        <f>IF(D1663="",0,IF(G1663=ФИО!$Q$8,0,SUM(р_дни!$J:$J))+SUMIFS(факт_операции!$L:$L,факт_операции!$D:$D,D1663,факт_операции!$I:$I,операции!$F$8)-SUMIFS(факт_операции!$L:$L,факт_операции!$D:$D,D1663,факт_операции!$I:$I,операции!$F$9)+SUMIFS(факт_операции!$L:$L,факт_операции!$D:$D,D1663,факт_операции!$I:$I,операции!$F$10)-SUMIFS(факт_операции!$L:$L,факт_операции!$D:$D,D1663,факт_операции!$I:$I,операции!$F$11))</f>
        <v>0</v>
      </c>
      <c r="J1663" s="48">
        <f>ROUND(IF(D1663="",0,IF(SUM(р_дни!$J:$J)=0,0,(SUMIFS(БЮДЖЕТ!$V:$V,БЮДЖЕТ!$P:$P,$D1663)*IF(G1663=ФИО!$Q$8,0,SUM(р_дни!$J:$J))+SUMIFS(факт_операции!$Q:$Q,факт_операции!$D:$D,$D1663)*1000)/SUM(р_дни!$J:$J)))/100,0)*100</f>
        <v>0</v>
      </c>
      <c r="K1663" s="48">
        <f>IF(D1663="",0,SUMIFS(факт_операции!$O:$O,факт_операции!$D:$D,D1663)-IF(SUMIFS(факт_операции!$Q:$Q,факт_операции!$D:$D,D1663)&lt;&gt;0,SUMIFS(факт_операции!$O:$O,факт_операции!$D:$D,D1663,факт_операции!$N:$N,операции!$H$11),0))</f>
        <v>0</v>
      </c>
      <c r="L1663" s="48">
        <f>IF(D1663="",0,SUMIFS(факт_операции!$T:$T,факт_операции!$D:$D,D1663))</f>
        <v>0</v>
      </c>
      <c r="M1663" s="86">
        <f t="shared" si="51"/>
        <v>0</v>
      </c>
      <c r="N1663" s="36"/>
      <c r="O1663" s="92"/>
      <c r="P1663" s="96"/>
    </row>
    <row r="1664" spans="1:16" x14ac:dyDescent="0.25">
      <c r="A1664" s="1"/>
      <c r="B1664" s="1"/>
      <c r="C1664" s="5">
        <f t="shared" si="52"/>
        <v>1654</v>
      </c>
      <c r="D1664" s="19" t="str">
        <f>IF(C1664&gt;MAX(БЮДЖЕТ!$C:$C),"",INDEX(БЮДЖЕТ!$P$11:$P$9415,C1664))</f>
        <v/>
      </c>
      <c r="E1664" s="22">
        <f>IF(D1664="",0,IF(COUNTIF(БЮДЖЕТ!$P:$P,D1664)=1,0,1))</f>
        <v>0</v>
      </c>
      <c r="F1664" s="19" t="str">
        <f>IF($D1664="","",INDEX(БЮДЖЕТ!$N:$N,SUMIFS(БЮДЖЕТ!$B:$B,БЮДЖЕТ!$P:$P,$D1664)))</f>
        <v/>
      </c>
      <c r="G1664" s="19" t="str">
        <f>IF($D1664="","",INDEX(БЮДЖЕТ!$X:$X,SUMIFS(БЮДЖЕТ!$B:$B,БЮДЖЕТ!$P:$P,$D1664)))</f>
        <v/>
      </c>
      <c r="H1664" s="36"/>
      <c r="I1664" s="30">
        <f>IF(D1664="",0,IF(G1664=ФИО!$Q$8,0,SUM(р_дни!$J:$J))+SUMIFS(факт_операции!$L:$L,факт_операции!$D:$D,D1664,факт_операции!$I:$I,операции!$F$8)-SUMIFS(факт_операции!$L:$L,факт_операции!$D:$D,D1664,факт_операции!$I:$I,операции!$F$9)+SUMIFS(факт_операции!$L:$L,факт_операции!$D:$D,D1664,факт_операции!$I:$I,операции!$F$10)-SUMIFS(факт_операции!$L:$L,факт_операции!$D:$D,D1664,факт_операции!$I:$I,операции!$F$11))</f>
        <v>0</v>
      </c>
      <c r="J1664" s="48">
        <f>ROUND(IF(D1664="",0,IF(SUM(р_дни!$J:$J)=0,0,(SUMIFS(БЮДЖЕТ!$V:$V,БЮДЖЕТ!$P:$P,$D1664)*IF(G1664=ФИО!$Q$8,0,SUM(р_дни!$J:$J))+SUMIFS(факт_операции!$Q:$Q,факт_операции!$D:$D,$D1664)*1000)/SUM(р_дни!$J:$J)))/100,0)*100</f>
        <v>0</v>
      </c>
      <c r="K1664" s="48">
        <f>IF(D1664="",0,SUMIFS(факт_операции!$O:$O,факт_операции!$D:$D,D1664)-IF(SUMIFS(факт_операции!$Q:$Q,факт_операции!$D:$D,D1664)&lt;&gt;0,SUMIFS(факт_операции!$O:$O,факт_операции!$D:$D,D1664,факт_операции!$N:$N,операции!$H$11),0))</f>
        <v>0</v>
      </c>
      <c r="L1664" s="48">
        <f>IF(D1664="",0,SUMIFS(факт_операции!$T:$T,факт_операции!$D:$D,D1664))</f>
        <v>0</v>
      </c>
      <c r="M1664" s="86">
        <f t="shared" si="51"/>
        <v>0</v>
      </c>
      <c r="N1664" s="36"/>
      <c r="O1664" s="92"/>
      <c r="P1664" s="96"/>
    </row>
    <row r="1665" spans="1:16" x14ac:dyDescent="0.25">
      <c r="A1665" s="1"/>
      <c r="B1665" s="1"/>
      <c r="C1665" s="5">
        <f t="shared" si="52"/>
        <v>1655</v>
      </c>
      <c r="D1665" s="19" t="str">
        <f>IF(C1665&gt;MAX(БЮДЖЕТ!$C:$C),"",INDEX(БЮДЖЕТ!$P$11:$P$9415,C1665))</f>
        <v/>
      </c>
      <c r="E1665" s="22">
        <f>IF(D1665="",0,IF(COUNTIF(БЮДЖЕТ!$P:$P,D1665)=1,0,1))</f>
        <v>0</v>
      </c>
      <c r="F1665" s="19" t="str">
        <f>IF($D1665="","",INDEX(БЮДЖЕТ!$N:$N,SUMIFS(БЮДЖЕТ!$B:$B,БЮДЖЕТ!$P:$P,$D1665)))</f>
        <v/>
      </c>
      <c r="G1665" s="19" t="str">
        <f>IF($D1665="","",INDEX(БЮДЖЕТ!$X:$X,SUMIFS(БЮДЖЕТ!$B:$B,БЮДЖЕТ!$P:$P,$D1665)))</f>
        <v/>
      </c>
      <c r="H1665" s="36"/>
      <c r="I1665" s="30">
        <f>IF(D1665="",0,IF(G1665=ФИО!$Q$8,0,SUM(р_дни!$J:$J))+SUMIFS(факт_операции!$L:$L,факт_операции!$D:$D,D1665,факт_операции!$I:$I,операции!$F$8)-SUMIFS(факт_операции!$L:$L,факт_операции!$D:$D,D1665,факт_операции!$I:$I,операции!$F$9)+SUMIFS(факт_операции!$L:$L,факт_операции!$D:$D,D1665,факт_операции!$I:$I,операции!$F$10)-SUMIFS(факт_операции!$L:$L,факт_операции!$D:$D,D1665,факт_операции!$I:$I,операции!$F$11))</f>
        <v>0</v>
      </c>
      <c r="J1665" s="48">
        <f>ROUND(IF(D1665="",0,IF(SUM(р_дни!$J:$J)=0,0,(SUMIFS(БЮДЖЕТ!$V:$V,БЮДЖЕТ!$P:$P,$D1665)*IF(G1665=ФИО!$Q$8,0,SUM(р_дни!$J:$J))+SUMIFS(факт_операции!$Q:$Q,факт_операции!$D:$D,$D1665)*1000)/SUM(р_дни!$J:$J)))/100,0)*100</f>
        <v>0</v>
      </c>
      <c r="K1665" s="48">
        <f>IF(D1665="",0,SUMIFS(факт_операции!$O:$O,факт_операции!$D:$D,D1665)-IF(SUMIFS(факт_операции!$Q:$Q,факт_операции!$D:$D,D1665)&lt;&gt;0,SUMIFS(факт_операции!$O:$O,факт_операции!$D:$D,D1665,факт_операции!$N:$N,операции!$H$11),0))</f>
        <v>0</v>
      </c>
      <c r="L1665" s="48">
        <f>IF(D1665="",0,SUMIFS(факт_операции!$T:$T,факт_операции!$D:$D,D1665))</f>
        <v>0</v>
      </c>
      <c r="M1665" s="86">
        <f t="shared" si="51"/>
        <v>0</v>
      </c>
      <c r="N1665" s="36"/>
      <c r="O1665" s="92"/>
      <c r="P1665" s="96"/>
    </row>
    <row r="1666" spans="1:16" x14ac:dyDescent="0.25">
      <c r="A1666" s="1"/>
      <c r="B1666" s="1"/>
      <c r="C1666" s="5">
        <f t="shared" si="52"/>
        <v>1656</v>
      </c>
      <c r="D1666" s="19" t="str">
        <f>IF(C1666&gt;MAX(БЮДЖЕТ!$C:$C),"",INDEX(БЮДЖЕТ!$P$11:$P$9415,C1666))</f>
        <v/>
      </c>
      <c r="E1666" s="22">
        <f>IF(D1666="",0,IF(COUNTIF(БЮДЖЕТ!$P:$P,D1666)=1,0,1))</f>
        <v>0</v>
      </c>
      <c r="F1666" s="19" t="str">
        <f>IF($D1666="","",INDEX(БЮДЖЕТ!$N:$N,SUMIFS(БЮДЖЕТ!$B:$B,БЮДЖЕТ!$P:$P,$D1666)))</f>
        <v/>
      </c>
      <c r="G1666" s="19" t="str">
        <f>IF($D1666="","",INDEX(БЮДЖЕТ!$X:$X,SUMIFS(БЮДЖЕТ!$B:$B,БЮДЖЕТ!$P:$P,$D1666)))</f>
        <v/>
      </c>
      <c r="H1666" s="36"/>
      <c r="I1666" s="30">
        <f>IF(D1666="",0,IF(G1666=ФИО!$Q$8,0,SUM(р_дни!$J:$J))+SUMIFS(факт_операции!$L:$L,факт_операции!$D:$D,D1666,факт_операции!$I:$I,операции!$F$8)-SUMIFS(факт_операции!$L:$L,факт_операции!$D:$D,D1666,факт_операции!$I:$I,операции!$F$9)+SUMIFS(факт_операции!$L:$L,факт_операции!$D:$D,D1666,факт_операции!$I:$I,операции!$F$10)-SUMIFS(факт_операции!$L:$L,факт_операции!$D:$D,D1666,факт_операции!$I:$I,операции!$F$11))</f>
        <v>0</v>
      </c>
      <c r="J1666" s="48">
        <f>ROUND(IF(D1666="",0,IF(SUM(р_дни!$J:$J)=0,0,(SUMIFS(БЮДЖЕТ!$V:$V,БЮДЖЕТ!$P:$P,$D1666)*IF(G1666=ФИО!$Q$8,0,SUM(р_дни!$J:$J))+SUMIFS(факт_операции!$Q:$Q,факт_операции!$D:$D,$D1666)*1000)/SUM(р_дни!$J:$J)))/100,0)*100</f>
        <v>0</v>
      </c>
      <c r="K1666" s="48">
        <f>IF(D1666="",0,SUMIFS(факт_операции!$O:$O,факт_операции!$D:$D,D1666)-IF(SUMIFS(факт_операции!$Q:$Q,факт_операции!$D:$D,D1666)&lt;&gt;0,SUMIFS(факт_операции!$O:$O,факт_операции!$D:$D,D1666,факт_операции!$N:$N,операции!$H$11),0))</f>
        <v>0</v>
      </c>
      <c r="L1666" s="48">
        <f>IF(D1666="",0,SUMIFS(факт_операции!$T:$T,факт_операции!$D:$D,D1666))</f>
        <v>0</v>
      </c>
      <c r="M1666" s="86">
        <f t="shared" si="51"/>
        <v>0</v>
      </c>
      <c r="N1666" s="36"/>
      <c r="O1666" s="92"/>
      <c r="P1666" s="96"/>
    </row>
    <row r="1667" spans="1:16" x14ac:dyDescent="0.25">
      <c r="A1667" s="1"/>
      <c r="B1667" s="1"/>
      <c r="C1667" s="5">
        <f t="shared" si="52"/>
        <v>1657</v>
      </c>
      <c r="D1667" s="19" t="str">
        <f>IF(C1667&gt;MAX(БЮДЖЕТ!$C:$C),"",INDEX(БЮДЖЕТ!$P$11:$P$9415,C1667))</f>
        <v/>
      </c>
      <c r="E1667" s="22">
        <f>IF(D1667="",0,IF(COUNTIF(БЮДЖЕТ!$P:$P,D1667)=1,0,1))</f>
        <v>0</v>
      </c>
      <c r="F1667" s="19" t="str">
        <f>IF($D1667="","",INDEX(БЮДЖЕТ!$N:$N,SUMIFS(БЮДЖЕТ!$B:$B,БЮДЖЕТ!$P:$P,$D1667)))</f>
        <v/>
      </c>
      <c r="G1667" s="19" t="str">
        <f>IF($D1667="","",INDEX(БЮДЖЕТ!$X:$X,SUMIFS(БЮДЖЕТ!$B:$B,БЮДЖЕТ!$P:$P,$D1667)))</f>
        <v/>
      </c>
      <c r="H1667" s="36"/>
      <c r="I1667" s="30">
        <f>IF(D1667="",0,IF(G1667=ФИО!$Q$8,0,SUM(р_дни!$J:$J))+SUMIFS(факт_операции!$L:$L,факт_операции!$D:$D,D1667,факт_операции!$I:$I,операции!$F$8)-SUMIFS(факт_операции!$L:$L,факт_операции!$D:$D,D1667,факт_операции!$I:$I,операции!$F$9)+SUMIFS(факт_операции!$L:$L,факт_операции!$D:$D,D1667,факт_операции!$I:$I,операции!$F$10)-SUMIFS(факт_операции!$L:$L,факт_операции!$D:$D,D1667,факт_операции!$I:$I,операции!$F$11))</f>
        <v>0</v>
      </c>
      <c r="J1667" s="48">
        <f>ROUND(IF(D1667="",0,IF(SUM(р_дни!$J:$J)=0,0,(SUMIFS(БЮДЖЕТ!$V:$V,БЮДЖЕТ!$P:$P,$D1667)*IF(G1667=ФИО!$Q$8,0,SUM(р_дни!$J:$J))+SUMIFS(факт_операции!$Q:$Q,факт_операции!$D:$D,$D1667)*1000)/SUM(р_дни!$J:$J)))/100,0)*100</f>
        <v>0</v>
      </c>
      <c r="K1667" s="48">
        <f>IF(D1667="",0,SUMIFS(факт_операции!$O:$O,факт_операции!$D:$D,D1667)-IF(SUMIFS(факт_операции!$Q:$Q,факт_операции!$D:$D,D1667)&lt;&gt;0,SUMIFS(факт_операции!$O:$O,факт_операции!$D:$D,D1667,факт_операции!$N:$N,операции!$H$11),0))</f>
        <v>0</v>
      </c>
      <c r="L1667" s="48">
        <f>IF(D1667="",0,SUMIFS(факт_операции!$T:$T,факт_операции!$D:$D,D1667))</f>
        <v>0</v>
      </c>
      <c r="M1667" s="86">
        <f t="shared" si="51"/>
        <v>0</v>
      </c>
      <c r="N1667" s="36"/>
      <c r="O1667" s="92"/>
      <c r="P1667" s="96"/>
    </row>
    <row r="1668" spans="1:16" x14ac:dyDescent="0.25">
      <c r="A1668" s="1"/>
      <c r="B1668" s="1"/>
      <c r="C1668" s="5">
        <f t="shared" si="52"/>
        <v>1658</v>
      </c>
      <c r="D1668" s="19" t="str">
        <f>IF(C1668&gt;MAX(БЮДЖЕТ!$C:$C),"",INDEX(БЮДЖЕТ!$P$11:$P$9415,C1668))</f>
        <v/>
      </c>
      <c r="E1668" s="22">
        <f>IF(D1668="",0,IF(COUNTIF(БЮДЖЕТ!$P:$P,D1668)=1,0,1))</f>
        <v>0</v>
      </c>
      <c r="F1668" s="19" t="str">
        <f>IF($D1668="","",INDEX(БЮДЖЕТ!$N:$N,SUMIFS(БЮДЖЕТ!$B:$B,БЮДЖЕТ!$P:$P,$D1668)))</f>
        <v/>
      </c>
      <c r="G1668" s="19" t="str">
        <f>IF($D1668="","",INDEX(БЮДЖЕТ!$X:$X,SUMIFS(БЮДЖЕТ!$B:$B,БЮДЖЕТ!$P:$P,$D1668)))</f>
        <v/>
      </c>
      <c r="H1668" s="36"/>
      <c r="I1668" s="30">
        <f>IF(D1668="",0,IF(G1668=ФИО!$Q$8,0,SUM(р_дни!$J:$J))+SUMIFS(факт_операции!$L:$L,факт_операции!$D:$D,D1668,факт_операции!$I:$I,операции!$F$8)-SUMIFS(факт_операции!$L:$L,факт_операции!$D:$D,D1668,факт_операции!$I:$I,операции!$F$9)+SUMIFS(факт_операции!$L:$L,факт_операции!$D:$D,D1668,факт_операции!$I:$I,операции!$F$10)-SUMIFS(факт_операции!$L:$L,факт_операции!$D:$D,D1668,факт_операции!$I:$I,операции!$F$11))</f>
        <v>0</v>
      </c>
      <c r="J1668" s="48">
        <f>ROUND(IF(D1668="",0,IF(SUM(р_дни!$J:$J)=0,0,(SUMIFS(БЮДЖЕТ!$V:$V,БЮДЖЕТ!$P:$P,$D1668)*IF(G1668=ФИО!$Q$8,0,SUM(р_дни!$J:$J))+SUMIFS(факт_операции!$Q:$Q,факт_операции!$D:$D,$D1668)*1000)/SUM(р_дни!$J:$J)))/100,0)*100</f>
        <v>0</v>
      </c>
      <c r="K1668" s="48">
        <f>IF(D1668="",0,SUMIFS(факт_операции!$O:$O,факт_операции!$D:$D,D1668)-IF(SUMIFS(факт_операции!$Q:$Q,факт_операции!$D:$D,D1668)&lt;&gt;0,SUMIFS(факт_операции!$O:$O,факт_операции!$D:$D,D1668,факт_операции!$N:$N,операции!$H$11),0))</f>
        <v>0</v>
      </c>
      <c r="L1668" s="48">
        <f>IF(D1668="",0,SUMIFS(факт_операции!$T:$T,факт_операции!$D:$D,D1668))</f>
        <v>0</v>
      </c>
      <c r="M1668" s="86">
        <f t="shared" si="51"/>
        <v>0</v>
      </c>
      <c r="N1668" s="36"/>
      <c r="O1668" s="92"/>
      <c r="P1668" s="96"/>
    </row>
    <row r="1669" spans="1:16" x14ac:dyDescent="0.25">
      <c r="A1669" s="1"/>
      <c r="B1669" s="1"/>
      <c r="C1669" s="5">
        <f t="shared" si="52"/>
        <v>1659</v>
      </c>
      <c r="D1669" s="19" t="str">
        <f>IF(C1669&gt;MAX(БЮДЖЕТ!$C:$C),"",INDEX(БЮДЖЕТ!$P$11:$P$9415,C1669))</f>
        <v/>
      </c>
      <c r="E1669" s="22">
        <f>IF(D1669="",0,IF(COUNTIF(БЮДЖЕТ!$P:$P,D1669)=1,0,1))</f>
        <v>0</v>
      </c>
      <c r="F1669" s="19" t="str">
        <f>IF($D1669="","",INDEX(БЮДЖЕТ!$N:$N,SUMIFS(БЮДЖЕТ!$B:$B,БЮДЖЕТ!$P:$P,$D1669)))</f>
        <v/>
      </c>
      <c r="G1669" s="19" t="str">
        <f>IF($D1669="","",INDEX(БЮДЖЕТ!$X:$X,SUMIFS(БЮДЖЕТ!$B:$B,БЮДЖЕТ!$P:$P,$D1669)))</f>
        <v/>
      </c>
      <c r="H1669" s="36"/>
      <c r="I1669" s="30">
        <f>IF(D1669="",0,IF(G1669=ФИО!$Q$8,0,SUM(р_дни!$J:$J))+SUMIFS(факт_операции!$L:$L,факт_операции!$D:$D,D1669,факт_операции!$I:$I,операции!$F$8)-SUMIFS(факт_операции!$L:$L,факт_операции!$D:$D,D1669,факт_операции!$I:$I,операции!$F$9)+SUMIFS(факт_операции!$L:$L,факт_операции!$D:$D,D1669,факт_операции!$I:$I,операции!$F$10)-SUMIFS(факт_операции!$L:$L,факт_операции!$D:$D,D1669,факт_операции!$I:$I,операции!$F$11))</f>
        <v>0</v>
      </c>
      <c r="J1669" s="48">
        <f>ROUND(IF(D1669="",0,IF(SUM(р_дни!$J:$J)=0,0,(SUMIFS(БЮДЖЕТ!$V:$V,БЮДЖЕТ!$P:$P,$D1669)*IF(G1669=ФИО!$Q$8,0,SUM(р_дни!$J:$J))+SUMIFS(факт_операции!$Q:$Q,факт_операции!$D:$D,$D1669)*1000)/SUM(р_дни!$J:$J)))/100,0)*100</f>
        <v>0</v>
      </c>
      <c r="K1669" s="48">
        <f>IF(D1669="",0,SUMIFS(факт_операции!$O:$O,факт_операции!$D:$D,D1669)-IF(SUMIFS(факт_операции!$Q:$Q,факт_операции!$D:$D,D1669)&lt;&gt;0,SUMIFS(факт_операции!$O:$O,факт_операции!$D:$D,D1669,факт_операции!$N:$N,операции!$H$11),0))</f>
        <v>0</v>
      </c>
      <c r="L1669" s="48">
        <f>IF(D1669="",0,SUMIFS(факт_операции!$T:$T,факт_операции!$D:$D,D1669))</f>
        <v>0</v>
      </c>
      <c r="M1669" s="86">
        <f t="shared" si="51"/>
        <v>0</v>
      </c>
      <c r="N1669" s="36"/>
      <c r="O1669" s="92"/>
      <c r="P1669" s="96"/>
    </row>
    <row r="1670" spans="1:16" x14ac:dyDescent="0.25">
      <c r="A1670" s="1"/>
      <c r="B1670" s="1"/>
      <c r="C1670" s="5">
        <f t="shared" si="52"/>
        <v>1660</v>
      </c>
      <c r="D1670" s="19" t="str">
        <f>IF(C1670&gt;MAX(БЮДЖЕТ!$C:$C),"",INDEX(БЮДЖЕТ!$P$11:$P$9415,C1670))</f>
        <v/>
      </c>
      <c r="E1670" s="22">
        <f>IF(D1670="",0,IF(COUNTIF(БЮДЖЕТ!$P:$P,D1670)=1,0,1))</f>
        <v>0</v>
      </c>
      <c r="F1670" s="19" t="str">
        <f>IF($D1670="","",INDEX(БЮДЖЕТ!$N:$N,SUMIFS(БЮДЖЕТ!$B:$B,БЮДЖЕТ!$P:$P,$D1670)))</f>
        <v/>
      </c>
      <c r="G1670" s="19" t="str">
        <f>IF($D1670="","",INDEX(БЮДЖЕТ!$X:$X,SUMIFS(БЮДЖЕТ!$B:$B,БЮДЖЕТ!$P:$P,$D1670)))</f>
        <v/>
      </c>
      <c r="H1670" s="36"/>
      <c r="I1670" s="30">
        <f>IF(D1670="",0,IF(G1670=ФИО!$Q$8,0,SUM(р_дни!$J:$J))+SUMIFS(факт_операции!$L:$L,факт_операции!$D:$D,D1670,факт_операции!$I:$I,операции!$F$8)-SUMIFS(факт_операции!$L:$L,факт_операции!$D:$D,D1670,факт_операции!$I:$I,операции!$F$9)+SUMIFS(факт_операции!$L:$L,факт_операции!$D:$D,D1670,факт_операции!$I:$I,операции!$F$10)-SUMIFS(факт_операции!$L:$L,факт_операции!$D:$D,D1670,факт_операции!$I:$I,операции!$F$11))</f>
        <v>0</v>
      </c>
      <c r="J1670" s="48">
        <f>ROUND(IF(D1670="",0,IF(SUM(р_дни!$J:$J)=0,0,(SUMIFS(БЮДЖЕТ!$V:$V,БЮДЖЕТ!$P:$P,$D1670)*IF(G1670=ФИО!$Q$8,0,SUM(р_дни!$J:$J))+SUMIFS(факт_операции!$Q:$Q,факт_операции!$D:$D,$D1670)*1000)/SUM(р_дни!$J:$J)))/100,0)*100</f>
        <v>0</v>
      </c>
      <c r="K1670" s="48">
        <f>IF(D1670="",0,SUMIFS(факт_операции!$O:$O,факт_операции!$D:$D,D1670)-IF(SUMIFS(факт_операции!$Q:$Q,факт_операции!$D:$D,D1670)&lt;&gt;0,SUMIFS(факт_операции!$O:$O,факт_операции!$D:$D,D1670,факт_операции!$N:$N,операции!$H$11),0))</f>
        <v>0</v>
      </c>
      <c r="L1670" s="48">
        <f>IF(D1670="",0,SUMIFS(факт_операции!$T:$T,факт_операции!$D:$D,D1670))</f>
        <v>0</v>
      </c>
      <c r="M1670" s="86">
        <f t="shared" si="51"/>
        <v>0</v>
      </c>
      <c r="N1670" s="36"/>
      <c r="O1670" s="92"/>
      <c r="P1670" s="96"/>
    </row>
    <row r="1671" spans="1:16" x14ac:dyDescent="0.25">
      <c r="A1671" s="1"/>
      <c r="B1671" s="1"/>
      <c r="C1671" s="5">
        <f t="shared" si="52"/>
        <v>1661</v>
      </c>
      <c r="D1671" s="19" t="str">
        <f>IF(C1671&gt;MAX(БЮДЖЕТ!$C:$C),"",INDEX(БЮДЖЕТ!$P$11:$P$9415,C1671))</f>
        <v/>
      </c>
      <c r="E1671" s="22">
        <f>IF(D1671="",0,IF(COUNTIF(БЮДЖЕТ!$P:$P,D1671)=1,0,1))</f>
        <v>0</v>
      </c>
      <c r="F1671" s="19" t="str">
        <f>IF($D1671="","",INDEX(БЮДЖЕТ!$N:$N,SUMIFS(БЮДЖЕТ!$B:$B,БЮДЖЕТ!$P:$P,$D1671)))</f>
        <v/>
      </c>
      <c r="G1671" s="19" t="str">
        <f>IF($D1671="","",INDEX(БЮДЖЕТ!$X:$X,SUMIFS(БЮДЖЕТ!$B:$B,БЮДЖЕТ!$P:$P,$D1671)))</f>
        <v/>
      </c>
      <c r="H1671" s="36"/>
      <c r="I1671" s="30">
        <f>IF(D1671="",0,IF(G1671=ФИО!$Q$8,0,SUM(р_дни!$J:$J))+SUMIFS(факт_операции!$L:$L,факт_операции!$D:$D,D1671,факт_операции!$I:$I,операции!$F$8)-SUMIFS(факт_операции!$L:$L,факт_операции!$D:$D,D1671,факт_операции!$I:$I,операции!$F$9)+SUMIFS(факт_операции!$L:$L,факт_операции!$D:$D,D1671,факт_операции!$I:$I,операции!$F$10)-SUMIFS(факт_операции!$L:$L,факт_операции!$D:$D,D1671,факт_операции!$I:$I,операции!$F$11))</f>
        <v>0</v>
      </c>
      <c r="J1671" s="48">
        <f>ROUND(IF(D1671="",0,IF(SUM(р_дни!$J:$J)=0,0,(SUMIFS(БЮДЖЕТ!$V:$V,БЮДЖЕТ!$P:$P,$D1671)*IF(G1671=ФИО!$Q$8,0,SUM(р_дни!$J:$J))+SUMIFS(факт_операции!$Q:$Q,факт_операции!$D:$D,$D1671)*1000)/SUM(р_дни!$J:$J)))/100,0)*100</f>
        <v>0</v>
      </c>
      <c r="K1671" s="48">
        <f>IF(D1671="",0,SUMIFS(факт_операции!$O:$O,факт_операции!$D:$D,D1671)-IF(SUMIFS(факт_операции!$Q:$Q,факт_операции!$D:$D,D1671)&lt;&gt;0,SUMIFS(факт_операции!$O:$O,факт_операции!$D:$D,D1671,факт_операции!$N:$N,операции!$H$11),0))</f>
        <v>0</v>
      </c>
      <c r="L1671" s="48">
        <f>IF(D1671="",0,SUMIFS(факт_операции!$T:$T,факт_операции!$D:$D,D1671))</f>
        <v>0</v>
      </c>
      <c r="M1671" s="86">
        <f t="shared" ref="M1671:M1734" si="53">IF(D1671="",0,J1671-K1671-L1671)</f>
        <v>0</v>
      </c>
      <c r="N1671" s="36"/>
      <c r="O1671" s="92"/>
      <c r="P1671" s="96"/>
    </row>
    <row r="1672" spans="1:16" x14ac:dyDescent="0.25">
      <c r="A1672" s="1"/>
      <c r="B1672" s="1"/>
      <c r="C1672" s="5">
        <f t="shared" si="52"/>
        <v>1662</v>
      </c>
      <c r="D1672" s="19" t="str">
        <f>IF(C1672&gt;MAX(БЮДЖЕТ!$C:$C),"",INDEX(БЮДЖЕТ!$P$11:$P$9415,C1672))</f>
        <v/>
      </c>
      <c r="E1672" s="22">
        <f>IF(D1672="",0,IF(COUNTIF(БЮДЖЕТ!$P:$P,D1672)=1,0,1))</f>
        <v>0</v>
      </c>
      <c r="F1672" s="19" t="str">
        <f>IF($D1672="","",INDEX(БЮДЖЕТ!$N:$N,SUMIFS(БЮДЖЕТ!$B:$B,БЮДЖЕТ!$P:$P,$D1672)))</f>
        <v/>
      </c>
      <c r="G1672" s="19" t="str">
        <f>IF($D1672="","",INDEX(БЮДЖЕТ!$X:$X,SUMIFS(БЮДЖЕТ!$B:$B,БЮДЖЕТ!$P:$P,$D1672)))</f>
        <v/>
      </c>
      <c r="H1672" s="36"/>
      <c r="I1672" s="30">
        <f>IF(D1672="",0,IF(G1672=ФИО!$Q$8,0,SUM(р_дни!$J:$J))+SUMIFS(факт_операции!$L:$L,факт_операции!$D:$D,D1672,факт_операции!$I:$I,операции!$F$8)-SUMIFS(факт_операции!$L:$L,факт_операции!$D:$D,D1672,факт_операции!$I:$I,операции!$F$9)+SUMIFS(факт_операции!$L:$L,факт_операции!$D:$D,D1672,факт_операции!$I:$I,операции!$F$10)-SUMIFS(факт_операции!$L:$L,факт_операции!$D:$D,D1672,факт_операции!$I:$I,операции!$F$11))</f>
        <v>0</v>
      </c>
      <c r="J1672" s="48">
        <f>ROUND(IF(D1672="",0,IF(SUM(р_дни!$J:$J)=0,0,(SUMIFS(БЮДЖЕТ!$V:$V,БЮДЖЕТ!$P:$P,$D1672)*IF(G1672=ФИО!$Q$8,0,SUM(р_дни!$J:$J))+SUMIFS(факт_операции!$Q:$Q,факт_операции!$D:$D,$D1672)*1000)/SUM(р_дни!$J:$J)))/100,0)*100</f>
        <v>0</v>
      </c>
      <c r="K1672" s="48">
        <f>IF(D1672="",0,SUMIFS(факт_операции!$O:$O,факт_операции!$D:$D,D1672)-IF(SUMIFS(факт_операции!$Q:$Q,факт_операции!$D:$D,D1672)&lt;&gt;0,SUMIFS(факт_операции!$O:$O,факт_операции!$D:$D,D1672,факт_операции!$N:$N,операции!$H$11),0))</f>
        <v>0</v>
      </c>
      <c r="L1672" s="48">
        <f>IF(D1672="",0,SUMIFS(факт_операции!$T:$T,факт_операции!$D:$D,D1672))</f>
        <v>0</v>
      </c>
      <c r="M1672" s="86">
        <f t="shared" si="53"/>
        <v>0</v>
      </c>
      <c r="N1672" s="36"/>
      <c r="O1672" s="92"/>
      <c r="P1672" s="96"/>
    </row>
    <row r="1673" spans="1:16" x14ac:dyDescent="0.25">
      <c r="A1673" s="1"/>
      <c r="B1673" s="1"/>
      <c r="C1673" s="5">
        <f t="shared" si="52"/>
        <v>1663</v>
      </c>
      <c r="D1673" s="19" t="str">
        <f>IF(C1673&gt;MAX(БЮДЖЕТ!$C:$C),"",INDEX(БЮДЖЕТ!$P$11:$P$9415,C1673))</f>
        <v/>
      </c>
      <c r="E1673" s="22">
        <f>IF(D1673="",0,IF(COUNTIF(БЮДЖЕТ!$P:$P,D1673)=1,0,1))</f>
        <v>0</v>
      </c>
      <c r="F1673" s="19" t="str">
        <f>IF($D1673="","",INDEX(БЮДЖЕТ!$N:$N,SUMIFS(БЮДЖЕТ!$B:$B,БЮДЖЕТ!$P:$P,$D1673)))</f>
        <v/>
      </c>
      <c r="G1673" s="19" t="str">
        <f>IF($D1673="","",INDEX(БЮДЖЕТ!$X:$X,SUMIFS(БЮДЖЕТ!$B:$B,БЮДЖЕТ!$P:$P,$D1673)))</f>
        <v/>
      </c>
      <c r="H1673" s="36"/>
      <c r="I1673" s="30">
        <f>IF(D1673="",0,IF(G1673=ФИО!$Q$8,0,SUM(р_дни!$J:$J))+SUMIFS(факт_операции!$L:$L,факт_операции!$D:$D,D1673,факт_операции!$I:$I,операции!$F$8)-SUMIFS(факт_операции!$L:$L,факт_операции!$D:$D,D1673,факт_операции!$I:$I,операции!$F$9)+SUMIFS(факт_операции!$L:$L,факт_операции!$D:$D,D1673,факт_операции!$I:$I,операции!$F$10)-SUMIFS(факт_операции!$L:$L,факт_операции!$D:$D,D1673,факт_операции!$I:$I,операции!$F$11))</f>
        <v>0</v>
      </c>
      <c r="J1673" s="48">
        <f>ROUND(IF(D1673="",0,IF(SUM(р_дни!$J:$J)=0,0,(SUMIFS(БЮДЖЕТ!$V:$V,БЮДЖЕТ!$P:$P,$D1673)*IF(G1673=ФИО!$Q$8,0,SUM(р_дни!$J:$J))+SUMIFS(факт_операции!$Q:$Q,факт_операции!$D:$D,$D1673)*1000)/SUM(р_дни!$J:$J)))/100,0)*100</f>
        <v>0</v>
      </c>
      <c r="K1673" s="48">
        <f>IF(D1673="",0,SUMIFS(факт_операции!$O:$O,факт_операции!$D:$D,D1673)-IF(SUMIFS(факт_операции!$Q:$Q,факт_операции!$D:$D,D1673)&lt;&gt;0,SUMIFS(факт_операции!$O:$O,факт_операции!$D:$D,D1673,факт_операции!$N:$N,операции!$H$11),0))</f>
        <v>0</v>
      </c>
      <c r="L1673" s="48">
        <f>IF(D1673="",0,SUMIFS(факт_операции!$T:$T,факт_операции!$D:$D,D1673))</f>
        <v>0</v>
      </c>
      <c r="M1673" s="86">
        <f t="shared" si="53"/>
        <v>0</v>
      </c>
      <c r="N1673" s="36"/>
      <c r="O1673" s="92"/>
      <c r="P1673" s="96"/>
    </row>
    <row r="1674" spans="1:16" x14ac:dyDescent="0.25">
      <c r="A1674" s="1"/>
      <c r="B1674" s="1"/>
      <c r="C1674" s="5">
        <f t="shared" si="52"/>
        <v>1664</v>
      </c>
      <c r="D1674" s="19" t="str">
        <f>IF(C1674&gt;MAX(БЮДЖЕТ!$C:$C),"",INDEX(БЮДЖЕТ!$P$11:$P$9415,C1674))</f>
        <v/>
      </c>
      <c r="E1674" s="22">
        <f>IF(D1674="",0,IF(COUNTIF(БЮДЖЕТ!$P:$P,D1674)=1,0,1))</f>
        <v>0</v>
      </c>
      <c r="F1674" s="19" t="str">
        <f>IF($D1674="","",INDEX(БЮДЖЕТ!$N:$N,SUMIFS(БЮДЖЕТ!$B:$B,БЮДЖЕТ!$P:$P,$D1674)))</f>
        <v/>
      </c>
      <c r="G1674" s="19" t="str">
        <f>IF($D1674="","",INDEX(БЮДЖЕТ!$X:$X,SUMIFS(БЮДЖЕТ!$B:$B,БЮДЖЕТ!$P:$P,$D1674)))</f>
        <v/>
      </c>
      <c r="H1674" s="36"/>
      <c r="I1674" s="30">
        <f>IF(D1674="",0,IF(G1674=ФИО!$Q$8,0,SUM(р_дни!$J:$J))+SUMIFS(факт_операции!$L:$L,факт_операции!$D:$D,D1674,факт_операции!$I:$I,операции!$F$8)-SUMIFS(факт_операции!$L:$L,факт_операции!$D:$D,D1674,факт_операции!$I:$I,операции!$F$9)+SUMIFS(факт_операции!$L:$L,факт_операции!$D:$D,D1674,факт_операции!$I:$I,операции!$F$10)-SUMIFS(факт_операции!$L:$L,факт_операции!$D:$D,D1674,факт_операции!$I:$I,операции!$F$11))</f>
        <v>0</v>
      </c>
      <c r="J1674" s="48">
        <f>ROUND(IF(D1674="",0,IF(SUM(р_дни!$J:$J)=0,0,(SUMIFS(БЮДЖЕТ!$V:$V,БЮДЖЕТ!$P:$P,$D1674)*IF(G1674=ФИО!$Q$8,0,SUM(р_дни!$J:$J))+SUMIFS(факт_операции!$Q:$Q,факт_операции!$D:$D,$D1674)*1000)/SUM(р_дни!$J:$J)))/100,0)*100</f>
        <v>0</v>
      </c>
      <c r="K1674" s="48">
        <f>IF(D1674="",0,SUMIFS(факт_операции!$O:$O,факт_операции!$D:$D,D1674)-IF(SUMIFS(факт_операции!$Q:$Q,факт_операции!$D:$D,D1674)&lt;&gt;0,SUMIFS(факт_операции!$O:$O,факт_операции!$D:$D,D1674,факт_операции!$N:$N,операции!$H$11),0))</f>
        <v>0</v>
      </c>
      <c r="L1674" s="48">
        <f>IF(D1674="",0,SUMIFS(факт_операции!$T:$T,факт_операции!$D:$D,D1674))</f>
        <v>0</v>
      </c>
      <c r="M1674" s="86">
        <f t="shared" si="53"/>
        <v>0</v>
      </c>
      <c r="N1674" s="36"/>
      <c r="O1674" s="92"/>
      <c r="P1674" s="96"/>
    </row>
    <row r="1675" spans="1:16" x14ac:dyDescent="0.25">
      <c r="A1675" s="1"/>
      <c r="B1675" s="1"/>
      <c r="C1675" s="5">
        <f t="shared" si="52"/>
        <v>1665</v>
      </c>
      <c r="D1675" s="19" t="str">
        <f>IF(C1675&gt;MAX(БЮДЖЕТ!$C:$C),"",INDEX(БЮДЖЕТ!$P$11:$P$9415,C1675))</f>
        <v/>
      </c>
      <c r="E1675" s="22">
        <f>IF(D1675="",0,IF(COUNTIF(БЮДЖЕТ!$P:$P,D1675)=1,0,1))</f>
        <v>0</v>
      </c>
      <c r="F1675" s="19" t="str">
        <f>IF($D1675="","",INDEX(БЮДЖЕТ!$N:$N,SUMIFS(БЮДЖЕТ!$B:$B,БЮДЖЕТ!$P:$P,$D1675)))</f>
        <v/>
      </c>
      <c r="G1675" s="19" t="str">
        <f>IF($D1675="","",INDEX(БЮДЖЕТ!$X:$X,SUMIFS(БЮДЖЕТ!$B:$B,БЮДЖЕТ!$P:$P,$D1675)))</f>
        <v/>
      </c>
      <c r="H1675" s="36"/>
      <c r="I1675" s="30">
        <f>IF(D1675="",0,IF(G1675=ФИО!$Q$8,0,SUM(р_дни!$J:$J))+SUMIFS(факт_операции!$L:$L,факт_операции!$D:$D,D1675,факт_операции!$I:$I,операции!$F$8)-SUMIFS(факт_операции!$L:$L,факт_операции!$D:$D,D1675,факт_операции!$I:$I,операции!$F$9)+SUMIFS(факт_операции!$L:$L,факт_операции!$D:$D,D1675,факт_операции!$I:$I,операции!$F$10)-SUMIFS(факт_операции!$L:$L,факт_операции!$D:$D,D1675,факт_операции!$I:$I,операции!$F$11))</f>
        <v>0</v>
      </c>
      <c r="J1675" s="48">
        <f>ROUND(IF(D1675="",0,IF(SUM(р_дни!$J:$J)=0,0,(SUMIFS(БЮДЖЕТ!$V:$V,БЮДЖЕТ!$P:$P,$D1675)*IF(G1675=ФИО!$Q$8,0,SUM(р_дни!$J:$J))+SUMIFS(факт_операции!$Q:$Q,факт_операции!$D:$D,$D1675)*1000)/SUM(р_дни!$J:$J)))/100,0)*100</f>
        <v>0</v>
      </c>
      <c r="K1675" s="48">
        <f>IF(D1675="",0,SUMIFS(факт_операции!$O:$O,факт_операции!$D:$D,D1675)-IF(SUMIFS(факт_операции!$Q:$Q,факт_операции!$D:$D,D1675)&lt;&gt;0,SUMIFS(факт_операции!$O:$O,факт_операции!$D:$D,D1675,факт_операции!$N:$N,операции!$H$11),0))</f>
        <v>0</v>
      </c>
      <c r="L1675" s="48">
        <f>IF(D1675="",0,SUMIFS(факт_операции!$T:$T,факт_операции!$D:$D,D1675))</f>
        <v>0</v>
      </c>
      <c r="M1675" s="86">
        <f t="shared" si="53"/>
        <v>0</v>
      </c>
      <c r="N1675" s="36"/>
      <c r="O1675" s="92"/>
      <c r="P1675" s="96"/>
    </row>
    <row r="1676" spans="1:16" x14ac:dyDescent="0.25">
      <c r="A1676" s="1"/>
      <c r="B1676" s="1"/>
      <c r="C1676" s="5">
        <f t="shared" si="52"/>
        <v>1666</v>
      </c>
      <c r="D1676" s="19" t="str">
        <f>IF(C1676&gt;MAX(БЮДЖЕТ!$C:$C),"",INDEX(БЮДЖЕТ!$P$11:$P$9415,C1676))</f>
        <v/>
      </c>
      <c r="E1676" s="22">
        <f>IF(D1676="",0,IF(COUNTIF(БЮДЖЕТ!$P:$P,D1676)=1,0,1))</f>
        <v>0</v>
      </c>
      <c r="F1676" s="19" t="str">
        <f>IF($D1676="","",INDEX(БЮДЖЕТ!$N:$N,SUMIFS(БЮДЖЕТ!$B:$B,БЮДЖЕТ!$P:$P,$D1676)))</f>
        <v/>
      </c>
      <c r="G1676" s="19" t="str">
        <f>IF($D1676="","",INDEX(БЮДЖЕТ!$X:$X,SUMIFS(БЮДЖЕТ!$B:$B,БЮДЖЕТ!$P:$P,$D1676)))</f>
        <v/>
      </c>
      <c r="H1676" s="36"/>
      <c r="I1676" s="30">
        <f>IF(D1676="",0,IF(G1676=ФИО!$Q$8,0,SUM(р_дни!$J:$J))+SUMIFS(факт_операции!$L:$L,факт_операции!$D:$D,D1676,факт_операции!$I:$I,операции!$F$8)-SUMIFS(факт_операции!$L:$L,факт_операции!$D:$D,D1676,факт_операции!$I:$I,операции!$F$9)+SUMIFS(факт_операции!$L:$L,факт_операции!$D:$D,D1676,факт_операции!$I:$I,операции!$F$10)-SUMIFS(факт_операции!$L:$L,факт_операции!$D:$D,D1676,факт_операции!$I:$I,операции!$F$11))</f>
        <v>0</v>
      </c>
      <c r="J1676" s="48">
        <f>ROUND(IF(D1676="",0,IF(SUM(р_дни!$J:$J)=0,0,(SUMIFS(БЮДЖЕТ!$V:$V,БЮДЖЕТ!$P:$P,$D1676)*IF(G1676=ФИО!$Q$8,0,SUM(р_дни!$J:$J))+SUMIFS(факт_операции!$Q:$Q,факт_операции!$D:$D,$D1676)*1000)/SUM(р_дни!$J:$J)))/100,0)*100</f>
        <v>0</v>
      </c>
      <c r="K1676" s="48">
        <f>IF(D1676="",0,SUMIFS(факт_операции!$O:$O,факт_операции!$D:$D,D1676)-IF(SUMIFS(факт_операции!$Q:$Q,факт_операции!$D:$D,D1676)&lt;&gt;0,SUMIFS(факт_операции!$O:$O,факт_операции!$D:$D,D1676,факт_операции!$N:$N,операции!$H$11),0))</f>
        <v>0</v>
      </c>
      <c r="L1676" s="48">
        <f>IF(D1676="",0,SUMIFS(факт_операции!$T:$T,факт_операции!$D:$D,D1676))</f>
        <v>0</v>
      </c>
      <c r="M1676" s="86">
        <f t="shared" si="53"/>
        <v>0</v>
      </c>
      <c r="N1676" s="36"/>
      <c r="O1676" s="92"/>
      <c r="P1676" s="96"/>
    </row>
    <row r="1677" spans="1:16" x14ac:dyDescent="0.25">
      <c r="A1677" s="1"/>
      <c r="B1677" s="1"/>
      <c r="C1677" s="5">
        <f t="shared" ref="C1677:C1740" si="54">C1676+1</f>
        <v>1667</v>
      </c>
      <c r="D1677" s="19" t="str">
        <f>IF(C1677&gt;MAX(БЮДЖЕТ!$C:$C),"",INDEX(БЮДЖЕТ!$P$11:$P$9415,C1677))</f>
        <v/>
      </c>
      <c r="E1677" s="22">
        <f>IF(D1677="",0,IF(COUNTIF(БЮДЖЕТ!$P:$P,D1677)=1,0,1))</f>
        <v>0</v>
      </c>
      <c r="F1677" s="19" t="str">
        <f>IF($D1677="","",INDEX(БЮДЖЕТ!$N:$N,SUMIFS(БЮДЖЕТ!$B:$B,БЮДЖЕТ!$P:$P,$D1677)))</f>
        <v/>
      </c>
      <c r="G1677" s="19" t="str">
        <f>IF($D1677="","",INDEX(БЮДЖЕТ!$X:$X,SUMIFS(БЮДЖЕТ!$B:$B,БЮДЖЕТ!$P:$P,$D1677)))</f>
        <v/>
      </c>
      <c r="H1677" s="36"/>
      <c r="I1677" s="30">
        <f>IF(D1677="",0,IF(G1677=ФИО!$Q$8,0,SUM(р_дни!$J:$J))+SUMIFS(факт_операции!$L:$L,факт_операции!$D:$D,D1677,факт_операции!$I:$I,операции!$F$8)-SUMIFS(факт_операции!$L:$L,факт_операции!$D:$D,D1677,факт_операции!$I:$I,операции!$F$9)+SUMIFS(факт_операции!$L:$L,факт_операции!$D:$D,D1677,факт_операции!$I:$I,операции!$F$10)-SUMIFS(факт_операции!$L:$L,факт_операции!$D:$D,D1677,факт_операции!$I:$I,операции!$F$11))</f>
        <v>0</v>
      </c>
      <c r="J1677" s="48">
        <f>ROUND(IF(D1677="",0,IF(SUM(р_дни!$J:$J)=0,0,(SUMIFS(БЮДЖЕТ!$V:$V,БЮДЖЕТ!$P:$P,$D1677)*IF(G1677=ФИО!$Q$8,0,SUM(р_дни!$J:$J))+SUMIFS(факт_операции!$Q:$Q,факт_операции!$D:$D,$D1677)*1000)/SUM(р_дни!$J:$J)))/100,0)*100</f>
        <v>0</v>
      </c>
      <c r="K1677" s="48">
        <f>IF(D1677="",0,SUMIFS(факт_операции!$O:$O,факт_операции!$D:$D,D1677)-IF(SUMIFS(факт_операции!$Q:$Q,факт_операции!$D:$D,D1677)&lt;&gt;0,SUMIFS(факт_операции!$O:$O,факт_операции!$D:$D,D1677,факт_операции!$N:$N,операции!$H$11),0))</f>
        <v>0</v>
      </c>
      <c r="L1677" s="48">
        <f>IF(D1677="",0,SUMIFS(факт_операции!$T:$T,факт_операции!$D:$D,D1677))</f>
        <v>0</v>
      </c>
      <c r="M1677" s="86">
        <f t="shared" si="53"/>
        <v>0</v>
      </c>
      <c r="N1677" s="36"/>
      <c r="O1677" s="92"/>
      <c r="P1677" s="96"/>
    </row>
    <row r="1678" spans="1:16" x14ac:dyDescent="0.25">
      <c r="A1678" s="1"/>
      <c r="B1678" s="1"/>
      <c r="C1678" s="5">
        <f t="shared" si="54"/>
        <v>1668</v>
      </c>
      <c r="D1678" s="19" t="str">
        <f>IF(C1678&gt;MAX(БЮДЖЕТ!$C:$C),"",INDEX(БЮДЖЕТ!$P$11:$P$9415,C1678))</f>
        <v/>
      </c>
      <c r="E1678" s="22">
        <f>IF(D1678="",0,IF(COUNTIF(БЮДЖЕТ!$P:$P,D1678)=1,0,1))</f>
        <v>0</v>
      </c>
      <c r="F1678" s="19" t="str">
        <f>IF($D1678="","",INDEX(БЮДЖЕТ!$N:$N,SUMIFS(БЮДЖЕТ!$B:$B,БЮДЖЕТ!$P:$P,$D1678)))</f>
        <v/>
      </c>
      <c r="G1678" s="19" t="str">
        <f>IF($D1678="","",INDEX(БЮДЖЕТ!$X:$X,SUMIFS(БЮДЖЕТ!$B:$B,БЮДЖЕТ!$P:$P,$D1678)))</f>
        <v/>
      </c>
      <c r="H1678" s="36"/>
      <c r="I1678" s="30">
        <f>IF(D1678="",0,IF(G1678=ФИО!$Q$8,0,SUM(р_дни!$J:$J))+SUMIFS(факт_операции!$L:$L,факт_операции!$D:$D,D1678,факт_операции!$I:$I,операции!$F$8)-SUMIFS(факт_операции!$L:$L,факт_операции!$D:$D,D1678,факт_операции!$I:$I,операции!$F$9)+SUMIFS(факт_операции!$L:$L,факт_операции!$D:$D,D1678,факт_операции!$I:$I,операции!$F$10)-SUMIFS(факт_операции!$L:$L,факт_операции!$D:$D,D1678,факт_операции!$I:$I,операции!$F$11))</f>
        <v>0</v>
      </c>
      <c r="J1678" s="48">
        <f>ROUND(IF(D1678="",0,IF(SUM(р_дни!$J:$J)=0,0,(SUMIFS(БЮДЖЕТ!$V:$V,БЮДЖЕТ!$P:$P,$D1678)*IF(G1678=ФИО!$Q$8,0,SUM(р_дни!$J:$J))+SUMIFS(факт_операции!$Q:$Q,факт_операции!$D:$D,$D1678)*1000)/SUM(р_дни!$J:$J)))/100,0)*100</f>
        <v>0</v>
      </c>
      <c r="K1678" s="48">
        <f>IF(D1678="",0,SUMIFS(факт_операции!$O:$O,факт_операции!$D:$D,D1678)-IF(SUMIFS(факт_операции!$Q:$Q,факт_операции!$D:$D,D1678)&lt;&gt;0,SUMIFS(факт_операции!$O:$O,факт_операции!$D:$D,D1678,факт_операции!$N:$N,операции!$H$11),0))</f>
        <v>0</v>
      </c>
      <c r="L1678" s="48">
        <f>IF(D1678="",0,SUMIFS(факт_операции!$T:$T,факт_операции!$D:$D,D1678))</f>
        <v>0</v>
      </c>
      <c r="M1678" s="86">
        <f t="shared" si="53"/>
        <v>0</v>
      </c>
      <c r="N1678" s="36"/>
      <c r="O1678" s="92"/>
      <c r="P1678" s="96"/>
    </row>
    <row r="1679" spans="1:16" x14ac:dyDescent="0.25">
      <c r="A1679" s="1"/>
      <c r="B1679" s="1"/>
      <c r="C1679" s="5">
        <f t="shared" si="54"/>
        <v>1669</v>
      </c>
      <c r="D1679" s="19" t="str">
        <f>IF(C1679&gt;MAX(БЮДЖЕТ!$C:$C),"",INDEX(БЮДЖЕТ!$P$11:$P$9415,C1679))</f>
        <v/>
      </c>
      <c r="E1679" s="22">
        <f>IF(D1679="",0,IF(COUNTIF(БЮДЖЕТ!$P:$P,D1679)=1,0,1))</f>
        <v>0</v>
      </c>
      <c r="F1679" s="19" t="str">
        <f>IF($D1679="","",INDEX(БЮДЖЕТ!$N:$N,SUMIFS(БЮДЖЕТ!$B:$B,БЮДЖЕТ!$P:$P,$D1679)))</f>
        <v/>
      </c>
      <c r="G1679" s="19" t="str">
        <f>IF($D1679="","",INDEX(БЮДЖЕТ!$X:$X,SUMIFS(БЮДЖЕТ!$B:$B,БЮДЖЕТ!$P:$P,$D1679)))</f>
        <v/>
      </c>
      <c r="H1679" s="36"/>
      <c r="I1679" s="30">
        <f>IF(D1679="",0,IF(G1679=ФИО!$Q$8,0,SUM(р_дни!$J:$J))+SUMIFS(факт_операции!$L:$L,факт_операции!$D:$D,D1679,факт_операции!$I:$I,операции!$F$8)-SUMIFS(факт_операции!$L:$L,факт_операции!$D:$D,D1679,факт_операции!$I:$I,операции!$F$9)+SUMIFS(факт_операции!$L:$L,факт_операции!$D:$D,D1679,факт_операции!$I:$I,операции!$F$10)-SUMIFS(факт_операции!$L:$L,факт_операции!$D:$D,D1679,факт_операции!$I:$I,операции!$F$11))</f>
        <v>0</v>
      </c>
      <c r="J1679" s="48">
        <f>ROUND(IF(D1679="",0,IF(SUM(р_дни!$J:$J)=0,0,(SUMIFS(БЮДЖЕТ!$V:$V,БЮДЖЕТ!$P:$P,$D1679)*IF(G1679=ФИО!$Q$8,0,SUM(р_дни!$J:$J))+SUMIFS(факт_операции!$Q:$Q,факт_операции!$D:$D,$D1679)*1000)/SUM(р_дни!$J:$J)))/100,0)*100</f>
        <v>0</v>
      </c>
      <c r="K1679" s="48">
        <f>IF(D1679="",0,SUMIFS(факт_операции!$O:$O,факт_операции!$D:$D,D1679)-IF(SUMIFS(факт_операции!$Q:$Q,факт_операции!$D:$D,D1679)&lt;&gt;0,SUMIFS(факт_операции!$O:$O,факт_операции!$D:$D,D1679,факт_операции!$N:$N,операции!$H$11),0))</f>
        <v>0</v>
      </c>
      <c r="L1679" s="48">
        <f>IF(D1679="",0,SUMIFS(факт_операции!$T:$T,факт_операции!$D:$D,D1679))</f>
        <v>0</v>
      </c>
      <c r="M1679" s="86">
        <f t="shared" si="53"/>
        <v>0</v>
      </c>
      <c r="N1679" s="36"/>
      <c r="O1679" s="92"/>
      <c r="P1679" s="96"/>
    </row>
    <row r="1680" spans="1:16" x14ac:dyDescent="0.25">
      <c r="A1680" s="1"/>
      <c r="B1680" s="1"/>
      <c r="C1680" s="5">
        <f t="shared" si="54"/>
        <v>1670</v>
      </c>
      <c r="D1680" s="19" t="str">
        <f>IF(C1680&gt;MAX(БЮДЖЕТ!$C:$C),"",INDEX(БЮДЖЕТ!$P$11:$P$9415,C1680))</f>
        <v/>
      </c>
      <c r="E1680" s="22">
        <f>IF(D1680="",0,IF(COUNTIF(БЮДЖЕТ!$P:$P,D1680)=1,0,1))</f>
        <v>0</v>
      </c>
      <c r="F1680" s="19" t="str">
        <f>IF($D1680="","",INDEX(БЮДЖЕТ!$N:$N,SUMIFS(БЮДЖЕТ!$B:$B,БЮДЖЕТ!$P:$P,$D1680)))</f>
        <v/>
      </c>
      <c r="G1680" s="19" t="str">
        <f>IF($D1680="","",INDEX(БЮДЖЕТ!$X:$X,SUMIFS(БЮДЖЕТ!$B:$B,БЮДЖЕТ!$P:$P,$D1680)))</f>
        <v/>
      </c>
      <c r="H1680" s="36"/>
      <c r="I1680" s="30">
        <f>IF(D1680="",0,IF(G1680=ФИО!$Q$8,0,SUM(р_дни!$J:$J))+SUMIFS(факт_операции!$L:$L,факт_операции!$D:$D,D1680,факт_операции!$I:$I,операции!$F$8)-SUMIFS(факт_операции!$L:$L,факт_операции!$D:$D,D1680,факт_операции!$I:$I,операции!$F$9)+SUMIFS(факт_операции!$L:$L,факт_операции!$D:$D,D1680,факт_операции!$I:$I,операции!$F$10)-SUMIFS(факт_операции!$L:$L,факт_операции!$D:$D,D1680,факт_операции!$I:$I,операции!$F$11))</f>
        <v>0</v>
      </c>
      <c r="J1680" s="48">
        <f>ROUND(IF(D1680="",0,IF(SUM(р_дни!$J:$J)=0,0,(SUMIFS(БЮДЖЕТ!$V:$V,БЮДЖЕТ!$P:$P,$D1680)*IF(G1680=ФИО!$Q$8,0,SUM(р_дни!$J:$J))+SUMIFS(факт_операции!$Q:$Q,факт_операции!$D:$D,$D1680)*1000)/SUM(р_дни!$J:$J)))/100,0)*100</f>
        <v>0</v>
      </c>
      <c r="K1680" s="48">
        <f>IF(D1680="",0,SUMIFS(факт_операции!$O:$O,факт_операции!$D:$D,D1680)-IF(SUMIFS(факт_операции!$Q:$Q,факт_операции!$D:$D,D1680)&lt;&gt;0,SUMIFS(факт_операции!$O:$O,факт_операции!$D:$D,D1680,факт_операции!$N:$N,операции!$H$11),0))</f>
        <v>0</v>
      </c>
      <c r="L1680" s="48">
        <f>IF(D1680="",0,SUMIFS(факт_операции!$T:$T,факт_операции!$D:$D,D1680))</f>
        <v>0</v>
      </c>
      <c r="M1680" s="86">
        <f t="shared" si="53"/>
        <v>0</v>
      </c>
      <c r="N1680" s="36"/>
      <c r="O1680" s="92"/>
      <c r="P1680" s="96"/>
    </row>
    <row r="1681" spans="1:16" x14ac:dyDescent="0.25">
      <c r="A1681" s="1"/>
      <c r="B1681" s="1"/>
      <c r="C1681" s="5">
        <f t="shared" si="54"/>
        <v>1671</v>
      </c>
      <c r="D1681" s="19" t="str">
        <f>IF(C1681&gt;MAX(БЮДЖЕТ!$C:$C),"",INDEX(БЮДЖЕТ!$P$11:$P$9415,C1681))</f>
        <v/>
      </c>
      <c r="E1681" s="22">
        <f>IF(D1681="",0,IF(COUNTIF(БЮДЖЕТ!$P:$P,D1681)=1,0,1))</f>
        <v>0</v>
      </c>
      <c r="F1681" s="19" t="str">
        <f>IF($D1681="","",INDEX(БЮДЖЕТ!$N:$N,SUMIFS(БЮДЖЕТ!$B:$B,БЮДЖЕТ!$P:$P,$D1681)))</f>
        <v/>
      </c>
      <c r="G1681" s="19" t="str">
        <f>IF($D1681="","",INDEX(БЮДЖЕТ!$X:$X,SUMIFS(БЮДЖЕТ!$B:$B,БЮДЖЕТ!$P:$P,$D1681)))</f>
        <v/>
      </c>
      <c r="H1681" s="36"/>
      <c r="I1681" s="30">
        <f>IF(D1681="",0,IF(G1681=ФИО!$Q$8,0,SUM(р_дни!$J:$J))+SUMIFS(факт_операции!$L:$L,факт_операции!$D:$D,D1681,факт_операции!$I:$I,операции!$F$8)-SUMIFS(факт_операции!$L:$L,факт_операции!$D:$D,D1681,факт_операции!$I:$I,операции!$F$9)+SUMIFS(факт_операции!$L:$L,факт_операции!$D:$D,D1681,факт_операции!$I:$I,операции!$F$10)-SUMIFS(факт_операции!$L:$L,факт_операции!$D:$D,D1681,факт_операции!$I:$I,операции!$F$11))</f>
        <v>0</v>
      </c>
      <c r="J1681" s="48">
        <f>ROUND(IF(D1681="",0,IF(SUM(р_дни!$J:$J)=0,0,(SUMIFS(БЮДЖЕТ!$V:$V,БЮДЖЕТ!$P:$P,$D1681)*IF(G1681=ФИО!$Q$8,0,SUM(р_дни!$J:$J))+SUMIFS(факт_операции!$Q:$Q,факт_операции!$D:$D,$D1681)*1000)/SUM(р_дни!$J:$J)))/100,0)*100</f>
        <v>0</v>
      </c>
      <c r="K1681" s="48">
        <f>IF(D1681="",0,SUMIFS(факт_операции!$O:$O,факт_операции!$D:$D,D1681)-IF(SUMIFS(факт_операции!$Q:$Q,факт_операции!$D:$D,D1681)&lt;&gt;0,SUMIFS(факт_операции!$O:$O,факт_операции!$D:$D,D1681,факт_операции!$N:$N,операции!$H$11),0))</f>
        <v>0</v>
      </c>
      <c r="L1681" s="48">
        <f>IF(D1681="",0,SUMIFS(факт_операции!$T:$T,факт_операции!$D:$D,D1681))</f>
        <v>0</v>
      </c>
      <c r="M1681" s="86">
        <f t="shared" si="53"/>
        <v>0</v>
      </c>
      <c r="N1681" s="36"/>
      <c r="O1681" s="92"/>
      <c r="P1681" s="96"/>
    </row>
    <row r="1682" spans="1:16" x14ac:dyDescent="0.25">
      <c r="A1682" s="1"/>
      <c r="B1682" s="1"/>
      <c r="C1682" s="5">
        <f t="shared" si="54"/>
        <v>1672</v>
      </c>
      <c r="D1682" s="19" t="str">
        <f>IF(C1682&gt;MAX(БЮДЖЕТ!$C:$C),"",INDEX(БЮДЖЕТ!$P$11:$P$9415,C1682))</f>
        <v/>
      </c>
      <c r="E1682" s="22">
        <f>IF(D1682="",0,IF(COUNTIF(БЮДЖЕТ!$P:$P,D1682)=1,0,1))</f>
        <v>0</v>
      </c>
      <c r="F1682" s="19" t="str">
        <f>IF($D1682="","",INDEX(БЮДЖЕТ!$N:$N,SUMIFS(БЮДЖЕТ!$B:$B,БЮДЖЕТ!$P:$P,$D1682)))</f>
        <v/>
      </c>
      <c r="G1682" s="19" t="str">
        <f>IF($D1682="","",INDEX(БЮДЖЕТ!$X:$X,SUMIFS(БЮДЖЕТ!$B:$B,БЮДЖЕТ!$P:$P,$D1682)))</f>
        <v/>
      </c>
      <c r="H1682" s="36"/>
      <c r="I1682" s="30">
        <f>IF(D1682="",0,IF(G1682=ФИО!$Q$8,0,SUM(р_дни!$J:$J))+SUMIFS(факт_операции!$L:$L,факт_операции!$D:$D,D1682,факт_операции!$I:$I,операции!$F$8)-SUMIFS(факт_операции!$L:$L,факт_операции!$D:$D,D1682,факт_операции!$I:$I,операции!$F$9)+SUMIFS(факт_операции!$L:$L,факт_операции!$D:$D,D1682,факт_операции!$I:$I,операции!$F$10)-SUMIFS(факт_операции!$L:$L,факт_операции!$D:$D,D1682,факт_операции!$I:$I,операции!$F$11))</f>
        <v>0</v>
      </c>
      <c r="J1682" s="48">
        <f>ROUND(IF(D1682="",0,IF(SUM(р_дни!$J:$J)=0,0,(SUMIFS(БЮДЖЕТ!$V:$V,БЮДЖЕТ!$P:$P,$D1682)*IF(G1682=ФИО!$Q$8,0,SUM(р_дни!$J:$J))+SUMIFS(факт_операции!$Q:$Q,факт_операции!$D:$D,$D1682)*1000)/SUM(р_дни!$J:$J)))/100,0)*100</f>
        <v>0</v>
      </c>
      <c r="K1682" s="48">
        <f>IF(D1682="",0,SUMIFS(факт_операции!$O:$O,факт_операции!$D:$D,D1682)-IF(SUMIFS(факт_операции!$Q:$Q,факт_операции!$D:$D,D1682)&lt;&gt;0,SUMIFS(факт_операции!$O:$O,факт_операции!$D:$D,D1682,факт_операции!$N:$N,операции!$H$11),0))</f>
        <v>0</v>
      </c>
      <c r="L1682" s="48">
        <f>IF(D1682="",0,SUMIFS(факт_операции!$T:$T,факт_операции!$D:$D,D1682))</f>
        <v>0</v>
      </c>
      <c r="M1682" s="86">
        <f t="shared" si="53"/>
        <v>0</v>
      </c>
      <c r="N1682" s="36"/>
      <c r="O1682" s="92"/>
      <c r="P1682" s="96"/>
    </row>
    <row r="1683" spans="1:16" x14ac:dyDescent="0.25">
      <c r="A1683" s="1"/>
      <c r="B1683" s="1"/>
      <c r="C1683" s="5">
        <f t="shared" si="54"/>
        <v>1673</v>
      </c>
      <c r="D1683" s="19" t="str">
        <f>IF(C1683&gt;MAX(БЮДЖЕТ!$C:$C),"",INDEX(БЮДЖЕТ!$P$11:$P$9415,C1683))</f>
        <v/>
      </c>
      <c r="E1683" s="22">
        <f>IF(D1683="",0,IF(COUNTIF(БЮДЖЕТ!$P:$P,D1683)=1,0,1))</f>
        <v>0</v>
      </c>
      <c r="F1683" s="19" t="str">
        <f>IF($D1683="","",INDEX(БЮДЖЕТ!$N:$N,SUMIFS(БЮДЖЕТ!$B:$B,БЮДЖЕТ!$P:$P,$D1683)))</f>
        <v/>
      </c>
      <c r="G1683" s="19" t="str">
        <f>IF($D1683="","",INDEX(БЮДЖЕТ!$X:$X,SUMIFS(БЮДЖЕТ!$B:$B,БЮДЖЕТ!$P:$P,$D1683)))</f>
        <v/>
      </c>
      <c r="H1683" s="36"/>
      <c r="I1683" s="30">
        <f>IF(D1683="",0,IF(G1683=ФИО!$Q$8,0,SUM(р_дни!$J:$J))+SUMIFS(факт_операции!$L:$L,факт_операции!$D:$D,D1683,факт_операции!$I:$I,операции!$F$8)-SUMIFS(факт_операции!$L:$L,факт_операции!$D:$D,D1683,факт_операции!$I:$I,операции!$F$9)+SUMIFS(факт_операции!$L:$L,факт_операции!$D:$D,D1683,факт_операции!$I:$I,операции!$F$10)-SUMIFS(факт_операции!$L:$L,факт_операции!$D:$D,D1683,факт_операции!$I:$I,операции!$F$11))</f>
        <v>0</v>
      </c>
      <c r="J1683" s="48">
        <f>ROUND(IF(D1683="",0,IF(SUM(р_дни!$J:$J)=0,0,(SUMIFS(БЮДЖЕТ!$V:$V,БЮДЖЕТ!$P:$P,$D1683)*IF(G1683=ФИО!$Q$8,0,SUM(р_дни!$J:$J))+SUMIFS(факт_операции!$Q:$Q,факт_операции!$D:$D,$D1683)*1000)/SUM(р_дни!$J:$J)))/100,0)*100</f>
        <v>0</v>
      </c>
      <c r="K1683" s="48">
        <f>IF(D1683="",0,SUMIFS(факт_операции!$O:$O,факт_операции!$D:$D,D1683)-IF(SUMIFS(факт_операции!$Q:$Q,факт_операции!$D:$D,D1683)&lt;&gt;0,SUMIFS(факт_операции!$O:$O,факт_операции!$D:$D,D1683,факт_операции!$N:$N,операции!$H$11),0))</f>
        <v>0</v>
      </c>
      <c r="L1683" s="48">
        <f>IF(D1683="",0,SUMIFS(факт_операции!$T:$T,факт_операции!$D:$D,D1683))</f>
        <v>0</v>
      </c>
      <c r="M1683" s="86">
        <f t="shared" si="53"/>
        <v>0</v>
      </c>
      <c r="N1683" s="36"/>
      <c r="O1683" s="92"/>
      <c r="P1683" s="96"/>
    </row>
    <row r="1684" spans="1:16" x14ac:dyDescent="0.25">
      <c r="A1684" s="1"/>
      <c r="B1684" s="1"/>
      <c r="C1684" s="5">
        <f t="shared" si="54"/>
        <v>1674</v>
      </c>
      <c r="D1684" s="19" t="str">
        <f>IF(C1684&gt;MAX(БЮДЖЕТ!$C:$C),"",INDEX(БЮДЖЕТ!$P$11:$P$9415,C1684))</f>
        <v/>
      </c>
      <c r="E1684" s="22">
        <f>IF(D1684="",0,IF(COUNTIF(БЮДЖЕТ!$P:$P,D1684)=1,0,1))</f>
        <v>0</v>
      </c>
      <c r="F1684" s="19" t="str">
        <f>IF($D1684="","",INDEX(БЮДЖЕТ!$N:$N,SUMIFS(БЮДЖЕТ!$B:$B,БЮДЖЕТ!$P:$P,$D1684)))</f>
        <v/>
      </c>
      <c r="G1684" s="19" t="str">
        <f>IF($D1684="","",INDEX(БЮДЖЕТ!$X:$X,SUMIFS(БЮДЖЕТ!$B:$B,БЮДЖЕТ!$P:$P,$D1684)))</f>
        <v/>
      </c>
      <c r="H1684" s="36"/>
      <c r="I1684" s="30">
        <f>IF(D1684="",0,IF(G1684=ФИО!$Q$8,0,SUM(р_дни!$J:$J))+SUMIFS(факт_операции!$L:$L,факт_операции!$D:$D,D1684,факт_операции!$I:$I,операции!$F$8)-SUMIFS(факт_операции!$L:$L,факт_операции!$D:$D,D1684,факт_операции!$I:$I,операции!$F$9)+SUMIFS(факт_операции!$L:$L,факт_операции!$D:$D,D1684,факт_операции!$I:$I,операции!$F$10)-SUMIFS(факт_операции!$L:$L,факт_операции!$D:$D,D1684,факт_операции!$I:$I,операции!$F$11))</f>
        <v>0</v>
      </c>
      <c r="J1684" s="48">
        <f>ROUND(IF(D1684="",0,IF(SUM(р_дни!$J:$J)=0,0,(SUMIFS(БЮДЖЕТ!$V:$V,БЮДЖЕТ!$P:$P,$D1684)*IF(G1684=ФИО!$Q$8,0,SUM(р_дни!$J:$J))+SUMIFS(факт_операции!$Q:$Q,факт_операции!$D:$D,$D1684)*1000)/SUM(р_дни!$J:$J)))/100,0)*100</f>
        <v>0</v>
      </c>
      <c r="K1684" s="48">
        <f>IF(D1684="",0,SUMIFS(факт_операции!$O:$O,факт_операции!$D:$D,D1684)-IF(SUMIFS(факт_операции!$Q:$Q,факт_операции!$D:$D,D1684)&lt;&gt;0,SUMIFS(факт_операции!$O:$O,факт_операции!$D:$D,D1684,факт_операции!$N:$N,операции!$H$11),0))</f>
        <v>0</v>
      </c>
      <c r="L1684" s="48">
        <f>IF(D1684="",0,SUMIFS(факт_операции!$T:$T,факт_операции!$D:$D,D1684))</f>
        <v>0</v>
      </c>
      <c r="M1684" s="86">
        <f t="shared" si="53"/>
        <v>0</v>
      </c>
      <c r="N1684" s="36"/>
      <c r="O1684" s="92"/>
      <c r="P1684" s="96"/>
    </row>
    <row r="1685" spans="1:16" x14ac:dyDescent="0.25">
      <c r="A1685" s="1"/>
      <c r="B1685" s="1"/>
      <c r="C1685" s="5">
        <f t="shared" si="54"/>
        <v>1675</v>
      </c>
      <c r="D1685" s="19" t="str">
        <f>IF(C1685&gt;MAX(БЮДЖЕТ!$C:$C),"",INDEX(БЮДЖЕТ!$P$11:$P$9415,C1685))</f>
        <v/>
      </c>
      <c r="E1685" s="22">
        <f>IF(D1685="",0,IF(COUNTIF(БЮДЖЕТ!$P:$P,D1685)=1,0,1))</f>
        <v>0</v>
      </c>
      <c r="F1685" s="19" t="str">
        <f>IF($D1685="","",INDEX(БЮДЖЕТ!$N:$N,SUMIFS(БЮДЖЕТ!$B:$B,БЮДЖЕТ!$P:$P,$D1685)))</f>
        <v/>
      </c>
      <c r="G1685" s="19" t="str">
        <f>IF($D1685="","",INDEX(БЮДЖЕТ!$X:$X,SUMIFS(БЮДЖЕТ!$B:$B,БЮДЖЕТ!$P:$P,$D1685)))</f>
        <v/>
      </c>
      <c r="H1685" s="36"/>
      <c r="I1685" s="30">
        <f>IF(D1685="",0,IF(G1685=ФИО!$Q$8,0,SUM(р_дни!$J:$J))+SUMIFS(факт_операции!$L:$L,факт_операции!$D:$D,D1685,факт_операции!$I:$I,операции!$F$8)-SUMIFS(факт_операции!$L:$L,факт_операции!$D:$D,D1685,факт_операции!$I:$I,операции!$F$9)+SUMIFS(факт_операции!$L:$L,факт_операции!$D:$D,D1685,факт_операции!$I:$I,операции!$F$10)-SUMIFS(факт_операции!$L:$L,факт_операции!$D:$D,D1685,факт_операции!$I:$I,операции!$F$11))</f>
        <v>0</v>
      </c>
      <c r="J1685" s="48">
        <f>ROUND(IF(D1685="",0,IF(SUM(р_дни!$J:$J)=0,0,(SUMIFS(БЮДЖЕТ!$V:$V,БЮДЖЕТ!$P:$P,$D1685)*IF(G1685=ФИО!$Q$8,0,SUM(р_дни!$J:$J))+SUMIFS(факт_операции!$Q:$Q,факт_операции!$D:$D,$D1685)*1000)/SUM(р_дни!$J:$J)))/100,0)*100</f>
        <v>0</v>
      </c>
      <c r="K1685" s="48">
        <f>IF(D1685="",0,SUMIFS(факт_операции!$O:$O,факт_операции!$D:$D,D1685)-IF(SUMIFS(факт_операции!$Q:$Q,факт_операции!$D:$D,D1685)&lt;&gt;0,SUMIFS(факт_операции!$O:$O,факт_операции!$D:$D,D1685,факт_операции!$N:$N,операции!$H$11),0))</f>
        <v>0</v>
      </c>
      <c r="L1685" s="48">
        <f>IF(D1685="",0,SUMIFS(факт_операции!$T:$T,факт_операции!$D:$D,D1685))</f>
        <v>0</v>
      </c>
      <c r="M1685" s="86">
        <f t="shared" si="53"/>
        <v>0</v>
      </c>
      <c r="N1685" s="36"/>
      <c r="O1685" s="92"/>
      <c r="P1685" s="96"/>
    </row>
    <row r="1686" spans="1:16" x14ac:dyDescent="0.25">
      <c r="A1686" s="1"/>
      <c r="B1686" s="1"/>
      <c r="C1686" s="5">
        <f t="shared" si="54"/>
        <v>1676</v>
      </c>
      <c r="D1686" s="19" t="str">
        <f>IF(C1686&gt;MAX(БЮДЖЕТ!$C:$C),"",INDEX(БЮДЖЕТ!$P$11:$P$9415,C1686))</f>
        <v/>
      </c>
      <c r="E1686" s="22">
        <f>IF(D1686="",0,IF(COUNTIF(БЮДЖЕТ!$P:$P,D1686)=1,0,1))</f>
        <v>0</v>
      </c>
      <c r="F1686" s="19" t="str">
        <f>IF($D1686="","",INDEX(БЮДЖЕТ!$N:$N,SUMIFS(БЮДЖЕТ!$B:$B,БЮДЖЕТ!$P:$P,$D1686)))</f>
        <v/>
      </c>
      <c r="G1686" s="19" t="str">
        <f>IF($D1686="","",INDEX(БЮДЖЕТ!$X:$X,SUMIFS(БЮДЖЕТ!$B:$B,БЮДЖЕТ!$P:$P,$D1686)))</f>
        <v/>
      </c>
      <c r="H1686" s="36"/>
      <c r="I1686" s="30">
        <f>IF(D1686="",0,IF(G1686=ФИО!$Q$8,0,SUM(р_дни!$J:$J))+SUMIFS(факт_операции!$L:$L,факт_операции!$D:$D,D1686,факт_операции!$I:$I,операции!$F$8)-SUMIFS(факт_операции!$L:$L,факт_операции!$D:$D,D1686,факт_операции!$I:$I,операции!$F$9)+SUMIFS(факт_операции!$L:$L,факт_операции!$D:$D,D1686,факт_операции!$I:$I,операции!$F$10)-SUMIFS(факт_операции!$L:$L,факт_операции!$D:$D,D1686,факт_операции!$I:$I,операции!$F$11))</f>
        <v>0</v>
      </c>
      <c r="J1686" s="48">
        <f>ROUND(IF(D1686="",0,IF(SUM(р_дни!$J:$J)=0,0,(SUMIFS(БЮДЖЕТ!$V:$V,БЮДЖЕТ!$P:$P,$D1686)*IF(G1686=ФИО!$Q$8,0,SUM(р_дни!$J:$J))+SUMIFS(факт_операции!$Q:$Q,факт_операции!$D:$D,$D1686)*1000)/SUM(р_дни!$J:$J)))/100,0)*100</f>
        <v>0</v>
      </c>
      <c r="K1686" s="48">
        <f>IF(D1686="",0,SUMIFS(факт_операции!$O:$O,факт_операции!$D:$D,D1686)-IF(SUMIFS(факт_операции!$Q:$Q,факт_операции!$D:$D,D1686)&lt;&gt;0,SUMIFS(факт_операции!$O:$O,факт_операции!$D:$D,D1686,факт_операции!$N:$N,операции!$H$11),0))</f>
        <v>0</v>
      </c>
      <c r="L1686" s="48">
        <f>IF(D1686="",0,SUMIFS(факт_операции!$T:$T,факт_операции!$D:$D,D1686))</f>
        <v>0</v>
      </c>
      <c r="M1686" s="86">
        <f t="shared" si="53"/>
        <v>0</v>
      </c>
      <c r="N1686" s="36"/>
      <c r="O1686" s="92"/>
      <c r="P1686" s="96"/>
    </row>
    <row r="1687" spans="1:16" x14ac:dyDescent="0.25">
      <c r="A1687" s="1"/>
      <c r="B1687" s="1"/>
      <c r="C1687" s="5">
        <f t="shared" si="54"/>
        <v>1677</v>
      </c>
      <c r="D1687" s="19" t="str">
        <f>IF(C1687&gt;MAX(БЮДЖЕТ!$C:$C),"",INDEX(БЮДЖЕТ!$P$11:$P$9415,C1687))</f>
        <v/>
      </c>
      <c r="E1687" s="22">
        <f>IF(D1687="",0,IF(COUNTIF(БЮДЖЕТ!$P:$P,D1687)=1,0,1))</f>
        <v>0</v>
      </c>
      <c r="F1687" s="19" t="str">
        <f>IF($D1687="","",INDEX(БЮДЖЕТ!$N:$N,SUMIFS(БЮДЖЕТ!$B:$B,БЮДЖЕТ!$P:$P,$D1687)))</f>
        <v/>
      </c>
      <c r="G1687" s="19" t="str">
        <f>IF($D1687="","",INDEX(БЮДЖЕТ!$X:$X,SUMIFS(БЮДЖЕТ!$B:$B,БЮДЖЕТ!$P:$P,$D1687)))</f>
        <v/>
      </c>
      <c r="H1687" s="36"/>
      <c r="I1687" s="30">
        <f>IF(D1687="",0,IF(G1687=ФИО!$Q$8,0,SUM(р_дни!$J:$J))+SUMIFS(факт_операции!$L:$L,факт_операции!$D:$D,D1687,факт_операции!$I:$I,операции!$F$8)-SUMIFS(факт_операции!$L:$L,факт_операции!$D:$D,D1687,факт_операции!$I:$I,операции!$F$9)+SUMIFS(факт_операции!$L:$L,факт_операции!$D:$D,D1687,факт_операции!$I:$I,операции!$F$10)-SUMIFS(факт_операции!$L:$L,факт_операции!$D:$D,D1687,факт_операции!$I:$I,операции!$F$11))</f>
        <v>0</v>
      </c>
      <c r="J1687" s="48">
        <f>ROUND(IF(D1687="",0,IF(SUM(р_дни!$J:$J)=0,0,(SUMIFS(БЮДЖЕТ!$V:$V,БЮДЖЕТ!$P:$P,$D1687)*IF(G1687=ФИО!$Q$8,0,SUM(р_дни!$J:$J))+SUMIFS(факт_операции!$Q:$Q,факт_операции!$D:$D,$D1687)*1000)/SUM(р_дни!$J:$J)))/100,0)*100</f>
        <v>0</v>
      </c>
      <c r="K1687" s="48">
        <f>IF(D1687="",0,SUMIFS(факт_операции!$O:$O,факт_операции!$D:$D,D1687)-IF(SUMIFS(факт_операции!$Q:$Q,факт_операции!$D:$D,D1687)&lt;&gt;0,SUMIFS(факт_операции!$O:$O,факт_операции!$D:$D,D1687,факт_операции!$N:$N,операции!$H$11),0))</f>
        <v>0</v>
      </c>
      <c r="L1687" s="48">
        <f>IF(D1687="",0,SUMIFS(факт_операции!$T:$T,факт_операции!$D:$D,D1687))</f>
        <v>0</v>
      </c>
      <c r="M1687" s="86">
        <f t="shared" si="53"/>
        <v>0</v>
      </c>
      <c r="N1687" s="36"/>
      <c r="O1687" s="92"/>
      <c r="P1687" s="96"/>
    </row>
    <row r="1688" spans="1:16" x14ac:dyDescent="0.25">
      <c r="A1688" s="1"/>
      <c r="B1688" s="1"/>
      <c r="C1688" s="5">
        <f t="shared" si="54"/>
        <v>1678</v>
      </c>
      <c r="D1688" s="19" t="str">
        <f>IF(C1688&gt;MAX(БЮДЖЕТ!$C:$C),"",INDEX(БЮДЖЕТ!$P$11:$P$9415,C1688))</f>
        <v/>
      </c>
      <c r="E1688" s="22">
        <f>IF(D1688="",0,IF(COUNTIF(БЮДЖЕТ!$P:$P,D1688)=1,0,1))</f>
        <v>0</v>
      </c>
      <c r="F1688" s="19" t="str">
        <f>IF($D1688="","",INDEX(БЮДЖЕТ!$N:$N,SUMIFS(БЮДЖЕТ!$B:$B,БЮДЖЕТ!$P:$P,$D1688)))</f>
        <v/>
      </c>
      <c r="G1688" s="19" t="str">
        <f>IF($D1688="","",INDEX(БЮДЖЕТ!$X:$X,SUMIFS(БЮДЖЕТ!$B:$B,БЮДЖЕТ!$P:$P,$D1688)))</f>
        <v/>
      </c>
      <c r="H1688" s="36"/>
      <c r="I1688" s="30">
        <f>IF(D1688="",0,IF(G1688=ФИО!$Q$8,0,SUM(р_дни!$J:$J))+SUMIFS(факт_операции!$L:$L,факт_операции!$D:$D,D1688,факт_операции!$I:$I,операции!$F$8)-SUMIFS(факт_операции!$L:$L,факт_операции!$D:$D,D1688,факт_операции!$I:$I,операции!$F$9)+SUMIFS(факт_операции!$L:$L,факт_операции!$D:$D,D1688,факт_операции!$I:$I,операции!$F$10)-SUMIFS(факт_операции!$L:$L,факт_операции!$D:$D,D1688,факт_операции!$I:$I,операции!$F$11))</f>
        <v>0</v>
      </c>
      <c r="J1688" s="48">
        <f>ROUND(IF(D1688="",0,IF(SUM(р_дни!$J:$J)=0,0,(SUMIFS(БЮДЖЕТ!$V:$V,БЮДЖЕТ!$P:$P,$D1688)*IF(G1688=ФИО!$Q$8,0,SUM(р_дни!$J:$J))+SUMIFS(факт_операции!$Q:$Q,факт_операции!$D:$D,$D1688)*1000)/SUM(р_дни!$J:$J)))/100,0)*100</f>
        <v>0</v>
      </c>
      <c r="K1688" s="48">
        <f>IF(D1688="",0,SUMIFS(факт_операции!$O:$O,факт_операции!$D:$D,D1688)-IF(SUMIFS(факт_операции!$Q:$Q,факт_операции!$D:$D,D1688)&lt;&gt;0,SUMIFS(факт_операции!$O:$O,факт_операции!$D:$D,D1688,факт_операции!$N:$N,операции!$H$11),0))</f>
        <v>0</v>
      </c>
      <c r="L1688" s="48">
        <f>IF(D1688="",0,SUMIFS(факт_операции!$T:$T,факт_операции!$D:$D,D1688))</f>
        <v>0</v>
      </c>
      <c r="M1688" s="86">
        <f t="shared" si="53"/>
        <v>0</v>
      </c>
      <c r="N1688" s="36"/>
      <c r="O1688" s="92"/>
      <c r="P1688" s="96"/>
    </row>
    <row r="1689" spans="1:16" x14ac:dyDescent="0.25">
      <c r="A1689" s="1"/>
      <c r="B1689" s="1"/>
      <c r="C1689" s="5">
        <f t="shared" si="54"/>
        <v>1679</v>
      </c>
      <c r="D1689" s="19" t="str">
        <f>IF(C1689&gt;MAX(БЮДЖЕТ!$C:$C),"",INDEX(БЮДЖЕТ!$P$11:$P$9415,C1689))</f>
        <v/>
      </c>
      <c r="E1689" s="22">
        <f>IF(D1689="",0,IF(COUNTIF(БЮДЖЕТ!$P:$P,D1689)=1,0,1))</f>
        <v>0</v>
      </c>
      <c r="F1689" s="19" t="str">
        <f>IF($D1689="","",INDEX(БЮДЖЕТ!$N:$N,SUMIFS(БЮДЖЕТ!$B:$B,БЮДЖЕТ!$P:$P,$D1689)))</f>
        <v/>
      </c>
      <c r="G1689" s="19" t="str">
        <f>IF($D1689="","",INDEX(БЮДЖЕТ!$X:$X,SUMIFS(БЮДЖЕТ!$B:$B,БЮДЖЕТ!$P:$P,$D1689)))</f>
        <v/>
      </c>
      <c r="H1689" s="36"/>
      <c r="I1689" s="30">
        <f>IF(D1689="",0,IF(G1689=ФИО!$Q$8,0,SUM(р_дни!$J:$J))+SUMIFS(факт_операции!$L:$L,факт_операции!$D:$D,D1689,факт_операции!$I:$I,операции!$F$8)-SUMIFS(факт_операции!$L:$L,факт_операции!$D:$D,D1689,факт_операции!$I:$I,операции!$F$9)+SUMIFS(факт_операции!$L:$L,факт_операции!$D:$D,D1689,факт_операции!$I:$I,операции!$F$10)-SUMIFS(факт_операции!$L:$L,факт_операции!$D:$D,D1689,факт_операции!$I:$I,операции!$F$11))</f>
        <v>0</v>
      </c>
      <c r="J1689" s="48">
        <f>ROUND(IF(D1689="",0,IF(SUM(р_дни!$J:$J)=0,0,(SUMIFS(БЮДЖЕТ!$V:$V,БЮДЖЕТ!$P:$P,$D1689)*IF(G1689=ФИО!$Q$8,0,SUM(р_дни!$J:$J))+SUMIFS(факт_операции!$Q:$Q,факт_операции!$D:$D,$D1689)*1000)/SUM(р_дни!$J:$J)))/100,0)*100</f>
        <v>0</v>
      </c>
      <c r="K1689" s="48">
        <f>IF(D1689="",0,SUMIFS(факт_операции!$O:$O,факт_операции!$D:$D,D1689)-IF(SUMIFS(факт_операции!$Q:$Q,факт_операции!$D:$D,D1689)&lt;&gt;0,SUMIFS(факт_операции!$O:$O,факт_операции!$D:$D,D1689,факт_операции!$N:$N,операции!$H$11),0))</f>
        <v>0</v>
      </c>
      <c r="L1689" s="48">
        <f>IF(D1689="",0,SUMIFS(факт_операции!$T:$T,факт_операции!$D:$D,D1689))</f>
        <v>0</v>
      </c>
      <c r="M1689" s="86">
        <f t="shared" si="53"/>
        <v>0</v>
      </c>
      <c r="N1689" s="36"/>
      <c r="O1689" s="92"/>
      <c r="P1689" s="96"/>
    </row>
    <row r="1690" spans="1:16" x14ac:dyDescent="0.25">
      <c r="A1690" s="1"/>
      <c r="B1690" s="1"/>
      <c r="C1690" s="5">
        <f t="shared" si="54"/>
        <v>1680</v>
      </c>
      <c r="D1690" s="19" t="str">
        <f>IF(C1690&gt;MAX(БЮДЖЕТ!$C:$C),"",INDEX(БЮДЖЕТ!$P$11:$P$9415,C1690))</f>
        <v/>
      </c>
      <c r="E1690" s="22">
        <f>IF(D1690="",0,IF(COUNTIF(БЮДЖЕТ!$P:$P,D1690)=1,0,1))</f>
        <v>0</v>
      </c>
      <c r="F1690" s="19" t="str">
        <f>IF($D1690="","",INDEX(БЮДЖЕТ!$N:$N,SUMIFS(БЮДЖЕТ!$B:$B,БЮДЖЕТ!$P:$P,$D1690)))</f>
        <v/>
      </c>
      <c r="G1690" s="19" t="str">
        <f>IF($D1690="","",INDEX(БЮДЖЕТ!$X:$X,SUMIFS(БЮДЖЕТ!$B:$B,БЮДЖЕТ!$P:$P,$D1690)))</f>
        <v/>
      </c>
      <c r="H1690" s="36"/>
      <c r="I1690" s="30">
        <f>IF(D1690="",0,IF(G1690=ФИО!$Q$8,0,SUM(р_дни!$J:$J))+SUMIFS(факт_операции!$L:$L,факт_операции!$D:$D,D1690,факт_операции!$I:$I,операции!$F$8)-SUMIFS(факт_операции!$L:$L,факт_операции!$D:$D,D1690,факт_операции!$I:$I,операции!$F$9)+SUMIFS(факт_операции!$L:$L,факт_операции!$D:$D,D1690,факт_операции!$I:$I,операции!$F$10)-SUMIFS(факт_операции!$L:$L,факт_операции!$D:$D,D1690,факт_операции!$I:$I,операции!$F$11))</f>
        <v>0</v>
      </c>
      <c r="J1690" s="48">
        <f>ROUND(IF(D1690="",0,IF(SUM(р_дни!$J:$J)=0,0,(SUMIFS(БЮДЖЕТ!$V:$V,БЮДЖЕТ!$P:$P,$D1690)*IF(G1690=ФИО!$Q$8,0,SUM(р_дни!$J:$J))+SUMIFS(факт_операции!$Q:$Q,факт_операции!$D:$D,$D1690)*1000)/SUM(р_дни!$J:$J)))/100,0)*100</f>
        <v>0</v>
      </c>
      <c r="K1690" s="48">
        <f>IF(D1690="",0,SUMIFS(факт_операции!$O:$O,факт_операции!$D:$D,D1690)-IF(SUMIFS(факт_операции!$Q:$Q,факт_операции!$D:$D,D1690)&lt;&gt;0,SUMIFS(факт_операции!$O:$O,факт_операции!$D:$D,D1690,факт_операции!$N:$N,операции!$H$11),0))</f>
        <v>0</v>
      </c>
      <c r="L1690" s="48">
        <f>IF(D1690="",0,SUMIFS(факт_операции!$T:$T,факт_операции!$D:$D,D1690))</f>
        <v>0</v>
      </c>
      <c r="M1690" s="86">
        <f t="shared" si="53"/>
        <v>0</v>
      </c>
      <c r="N1690" s="36"/>
      <c r="O1690" s="92"/>
      <c r="P1690" s="96"/>
    </row>
    <row r="1691" spans="1:16" x14ac:dyDescent="0.25">
      <c r="A1691" s="1"/>
      <c r="B1691" s="1"/>
      <c r="C1691" s="5">
        <f t="shared" si="54"/>
        <v>1681</v>
      </c>
      <c r="D1691" s="19" t="str">
        <f>IF(C1691&gt;MAX(БЮДЖЕТ!$C:$C),"",INDEX(БЮДЖЕТ!$P$11:$P$9415,C1691))</f>
        <v/>
      </c>
      <c r="E1691" s="22">
        <f>IF(D1691="",0,IF(COUNTIF(БЮДЖЕТ!$P:$P,D1691)=1,0,1))</f>
        <v>0</v>
      </c>
      <c r="F1691" s="19" t="str">
        <f>IF($D1691="","",INDEX(БЮДЖЕТ!$N:$N,SUMIFS(БЮДЖЕТ!$B:$B,БЮДЖЕТ!$P:$P,$D1691)))</f>
        <v/>
      </c>
      <c r="G1691" s="19" t="str">
        <f>IF($D1691="","",INDEX(БЮДЖЕТ!$X:$X,SUMIFS(БЮДЖЕТ!$B:$B,БЮДЖЕТ!$P:$P,$D1691)))</f>
        <v/>
      </c>
      <c r="H1691" s="36"/>
      <c r="I1691" s="30">
        <f>IF(D1691="",0,IF(G1691=ФИО!$Q$8,0,SUM(р_дни!$J:$J))+SUMIFS(факт_операции!$L:$L,факт_операции!$D:$D,D1691,факт_операции!$I:$I,операции!$F$8)-SUMIFS(факт_операции!$L:$L,факт_операции!$D:$D,D1691,факт_операции!$I:$I,операции!$F$9)+SUMIFS(факт_операции!$L:$L,факт_операции!$D:$D,D1691,факт_операции!$I:$I,операции!$F$10)-SUMIFS(факт_операции!$L:$L,факт_операции!$D:$D,D1691,факт_операции!$I:$I,операции!$F$11))</f>
        <v>0</v>
      </c>
      <c r="J1691" s="48">
        <f>ROUND(IF(D1691="",0,IF(SUM(р_дни!$J:$J)=0,0,(SUMIFS(БЮДЖЕТ!$V:$V,БЮДЖЕТ!$P:$P,$D1691)*IF(G1691=ФИО!$Q$8,0,SUM(р_дни!$J:$J))+SUMIFS(факт_операции!$Q:$Q,факт_операции!$D:$D,$D1691)*1000)/SUM(р_дни!$J:$J)))/100,0)*100</f>
        <v>0</v>
      </c>
      <c r="K1691" s="48">
        <f>IF(D1691="",0,SUMIFS(факт_операции!$O:$O,факт_операции!$D:$D,D1691)-IF(SUMIFS(факт_операции!$Q:$Q,факт_операции!$D:$D,D1691)&lt;&gt;0,SUMIFS(факт_операции!$O:$O,факт_операции!$D:$D,D1691,факт_операции!$N:$N,операции!$H$11),0))</f>
        <v>0</v>
      </c>
      <c r="L1691" s="48">
        <f>IF(D1691="",0,SUMIFS(факт_операции!$T:$T,факт_операции!$D:$D,D1691))</f>
        <v>0</v>
      </c>
      <c r="M1691" s="86">
        <f t="shared" si="53"/>
        <v>0</v>
      </c>
      <c r="N1691" s="36"/>
      <c r="O1691" s="92"/>
      <c r="P1691" s="96"/>
    </row>
    <row r="1692" spans="1:16" x14ac:dyDescent="0.25">
      <c r="A1692" s="1"/>
      <c r="B1692" s="1"/>
      <c r="C1692" s="5">
        <f t="shared" si="54"/>
        <v>1682</v>
      </c>
      <c r="D1692" s="19" t="str">
        <f>IF(C1692&gt;MAX(БЮДЖЕТ!$C:$C),"",INDEX(БЮДЖЕТ!$P$11:$P$9415,C1692))</f>
        <v/>
      </c>
      <c r="E1692" s="22">
        <f>IF(D1692="",0,IF(COUNTIF(БЮДЖЕТ!$P:$P,D1692)=1,0,1))</f>
        <v>0</v>
      </c>
      <c r="F1692" s="19" t="str">
        <f>IF($D1692="","",INDEX(БЮДЖЕТ!$N:$N,SUMIFS(БЮДЖЕТ!$B:$B,БЮДЖЕТ!$P:$P,$D1692)))</f>
        <v/>
      </c>
      <c r="G1692" s="19" t="str">
        <f>IF($D1692="","",INDEX(БЮДЖЕТ!$X:$X,SUMIFS(БЮДЖЕТ!$B:$B,БЮДЖЕТ!$P:$P,$D1692)))</f>
        <v/>
      </c>
      <c r="H1692" s="36"/>
      <c r="I1692" s="30">
        <f>IF(D1692="",0,IF(G1692=ФИО!$Q$8,0,SUM(р_дни!$J:$J))+SUMIFS(факт_операции!$L:$L,факт_операции!$D:$D,D1692,факт_операции!$I:$I,операции!$F$8)-SUMIFS(факт_операции!$L:$L,факт_операции!$D:$D,D1692,факт_операции!$I:$I,операции!$F$9)+SUMIFS(факт_операции!$L:$L,факт_операции!$D:$D,D1692,факт_операции!$I:$I,операции!$F$10)-SUMIFS(факт_операции!$L:$L,факт_операции!$D:$D,D1692,факт_операции!$I:$I,операции!$F$11))</f>
        <v>0</v>
      </c>
      <c r="J1692" s="48">
        <f>ROUND(IF(D1692="",0,IF(SUM(р_дни!$J:$J)=0,0,(SUMIFS(БЮДЖЕТ!$V:$V,БЮДЖЕТ!$P:$P,$D1692)*IF(G1692=ФИО!$Q$8,0,SUM(р_дни!$J:$J))+SUMIFS(факт_операции!$Q:$Q,факт_операции!$D:$D,$D1692)*1000)/SUM(р_дни!$J:$J)))/100,0)*100</f>
        <v>0</v>
      </c>
      <c r="K1692" s="48">
        <f>IF(D1692="",0,SUMIFS(факт_операции!$O:$O,факт_операции!$D:$D,D1692)-IF(SUMIFS(факт_операции!$Q:$Q,факт_операции!$D:$D,D1692)&lt;&gt;0,SUMIFS(факт_операции!$O:$O,факт_операции!$D:$D,D1692,факт_операции!$N:$N,операции!$H$11),0))</f>
        <v>0</v>
      </c>
      <c r="L1692" s="48">
        <f>IF(D1692="",0,SUMIFS(факт_операции!$T:$T,факт_операции!$D:$D,D1692))</f>
        <v>0</v>
      </c>
      <c r="M1692" s="86">
        <f t="shared" si="53"/>
        <v>0</v>
      </c>
      <c r="N1692" s="36"/>
      <c r="O1692" s="92"/>
      <c r="P1692" s="96"/>
    </row>
    <row r="1693" spans="1:16" x14ac:dyDescent="0.25">
      <c r="A1693" s="1"/>
      <c r="B1693" s="1"/>
      <c r="C1693" s="5">
        <f t="shared" si="54"/>
        <v>1683</v>
      </c>
      <c r="D1693" s="19" t="str">
        <f>IF(C1693&gt;MAX(БЮДЖЕТ!$C:$C),"",INDEX(БЮДЖЕТ!$P$11:$P$9415,C1693))</f>
        <v/>
      </c>
      <c r="E1693" s="22">
        <f>IF(D1693="",0,IF(COUNTIF(БЮДЖЕТ!$P:$P,D1693)=1,0,1))</f>
        <v>0</v>
      </c>
      <c r="F1693" s="19" t="str">
        <f>IF($D1693="","",INDEX(БЮДЖЕТ!$N:$N,SUMIFS(БЮДЖЕТ!$B:$B,БЮДЖЕТ!$P:$P,$D1693)))</f>
        <v/>
      </c>
      <c r="G1693" s="19" t="str">
        <f>IF($D1693="","",INDEX(БЮДЖЕТ!$X:$X,SUMIFS(БЮДЖЕТ!$B:$B,БЮДЖЕТ!$P:$P,$D1693)))</f>
        <v/>
      </c>
      <c r="H1693" s="36"/>
      <c r="I1693" s="30">
        <f>IF(D1693="",0,IF(G1693=ФИО!$Q$8,0,SUM(р_дни!$J:$J))+SUMIFS(факт_операции!$L:$L,факт_операции!$D:$D,D1693,факт_операции!$I:$I,операции!$F$8)-SUMIFS(факт_операции!$L:$L,факт_операции!$D:$D,D1693,факт_операции!$I:$I,операции!$F$9)+SUMIFS(факт_операции!$L:$L,факт_операции!$D:$D,D1693,факт_операции!$I:$I,операции!$F$10)-SUMIFS(факт_операции!$L:$L,факт_операции!$D:$D,D1693,факт_операции!$I:$I,операции!$F$11))</f>
        <v>0</v>
      </c>
      <c r="J1693" s="48">
        <f>ROUND(IF(D1693="",0,IF(SUM(р_дни!$J:$J)=0,0,(SUMIFS(БЮДЖЕТ!$V:$V,БЮДЖЕТ!$P:$P,$D1693)*IF(G1693=ФИО!$Q$8,0,SUM(р_дни!$J:$J))+SUMIFS(факт_операции!$Q:$Q,факт_операции!$D:$D,$D1693)*1000)/SUM(р_дни!$J:$J)))/100,0)*100</f>
        <v>0</v>
      </c>
      <c r="K1693" s="48">
        <f>IF(D1693="",0,SUMIFS(факт_операции!$O:$O,факт_операции!$D:$D,D1693)-IF(SUMIFS(факт_операции!$Q:$Q,факт_операции!$D:$D,D1693)&lt;&gt;0,SUMIFS(факт_операции!$O:$O,факт_операции!$D:$D,D1693,факт_операции!$N:$N,операции!$H$11),0))</f>
        <v>0</v>
      </c>
      <c r="L1693" s="48">
        <f>IF(D1693="",0,SUMIFS(факт_операции!$T:$T,факт_операции!$D:$D,D1693))</f>
        <v>0</v>
      </c>
      <c r="M1693" s="86">
        <f t="shared" si="53"/>
        <v>0</v>
      </c>
      <c r="N1693" s="36"/>
      <c r="O1693" s="92"/>
      <c r="P1693" s="96"/>
    </row>
    <row r="1694" spans="1:16" x14ac:dyDescent="0.25">
      <c r="A1694" s="1"/>
      <c r="B1694" s="1"/>
      <c r="C1694" s="5">
        <f t="shared" si="54"/>
        <v>1684</v>
      </c>
      <c r="D1694" s="19" t="str">
        <f>IF(C1694&gt;MAX(БЮДЖЕТ!$C:$C),"",INDEX(БЮДЖЕТ!$P$11:$P$9415,C1694))</f>
        <v/>
      </c>
      <c r="E1694" s="22">
        <f>IF(D1694="",0,IF(COUNTIF(БЮДЖЕТ!$P:$P,D1694)=1,0,1))</f>
        <v>0</v>
      </c>
      <c r="F1694" s="19" t="str">
        <f>IF($D1694="","",INDEX(БЮДЖЕТ!$N:$N,SUMIFS(БЮДЖЕТ!$B:$B,БЮДЖЕТ!$P:$P,$D1694)))</f>
        <v/>
      </c>
      <c r="G1694" s="19" t="str">
        <f>IF($D1694="","",INDEX(БЮДЖЕТ!$X:$X,SUMIFS(БЮДЖЕТ!$B:$B,БЮДЖЕТ!$P:$P,$D1694)))</f>
        <v/>
      </c>
      <c r="H1694" s="36"/>
      <c r="I1694" s="30">
        <f>IF(D1694="",0,IF(G1694=ФИО!$Q$8,0,SUM(р_дни!$J:$J))+SUMIFS(факт_операции!$L:$L,факт_операции!$D:$D,D1694,факт_операции!$I:$I,операции!$F$8)-SUMIFS(факт_операции!$L:$L,факт_операции!$D:$D,D1694,факт_операции!$I:$I,операции!$F$9)+SUMIFS(факт_операции!$L:$L,факт_операции!$D:$D,D1694,факт_операции!$I:$I,операции!$F$10)-SUMIFS(факт_операции!$L:$L,факт_операции!$D:$D,D1694,факт_операции!$I:$I,операции!$F$11))</f>
        <v>0</v>
      </c>
      <c r="J1694" s="48">
        <f>ROUND(IF(D1694="",0,IF(SUM(р_дни!$J:$J)=0,0,(SUMIFS(БЮДЖЕТ!$V:$V,БЮДЖЕТ!$P:$P,$D1694)*IF(G1694=ФИО!$Q$8,0,SUM(р_дни!$J:$J))+SUMIFS(факт_операции!$Q:$Q,факт_операции!$D:$D,$D1694)*1000)/SUM(р_дни!$J:$J)))/100,0)*100</f>
        <v>0</v>
      </c>
      <c r="K1694" s="48">
        <f>IF(D1694="",0,SUMIFS(факт_операции!$O:$O,факт_операции!$D:$D,D1694)-IF(SUMIFS(факт_операции!$Q:$Q,факт_операции!$D:$D,D1694)&lt;&gt;0,SUMIFS(факт_операции!$O:$O,факт_операции!$D:$D,D1694,факт_операции!$N:$N,операции!$H$11),0))</f>
        <v>0</v>
      </c>
      <c r="L1694" s="48">
        <f>IF(D1694="",0,SUMIFS(факт_операции!$T:$T,факт_операции!$D:$D,D1694))</f>
        <v>0</v>
      </c>
      <c r="M1694" s="86">
        <f t="shared" si="53"/>
        <v>0</v>
      </c>
      <c r="N1694" s="36"/>
      <c r="O1694" s="92"/>
      <c r="P1694" s="96"/>
    </row>
    <row r="1695" spans="1:16" x14ac:dyDescent="0.25">
      <c r="A1695" s="1"/>
      <c r="B1695" s="1"/>
      <c r="C1695" s="5">
        <f t="shared" si="54"/>
        <v>1685</v>
      </c>
      <c r="D1695" s="19" t="str">
        <f>IF(C1695&gt;MAX(БЮДЖЕТ!$C:$C),"",INDEX(БЮДЖЕТ!$P$11:$P$9415,C1695))</f>
        <v/>
      </c>
      <c r="E1695" s="22">
        <f>IF(D1695="",0,IF(COUNTIF(БЮДЖЕТ!$P:$P,D1695)=1,0,1))</f>
        <v>0</v>
      </c>
      <c r="F1695" s="19" t="str">
        <f>IF($D1695="","",INDEX(БЮДЖЕТ!$N:$N,SUMIFS(БЮДЖЕТ!$B:$B,БЮДЖЕТ!$P:$P,$D1695)))</f>
        <v/>
      </c>
      <c r="G1695" s="19" t="str">
        <f>IF($D1695="","",INDEX(БЮДЖЕТ!$X:$X,SUMIFS(БЮДЖЕТ!$B:$B,БЮДЖЕТ!$P:$P,$D1695)))</f>
        <v/>
      </c>
      <c r="H1695" s="36"/>
      <c r="I1695" s="30">
        <f>IF(D1695="",0,IF(G1695=ФИО!$Q$8,0,SUM(р_дни!$J:$J))+SUMIFS(факт_операции!$L:$L,факт_операции!$D:$D,D1695,факт_операции!$I:$I,операции!$F$8)-SUMIFS(факт_операции!$L:$L,факт_операции!$D:$D,D1695,факт_операции!$I:$I,операции!$F$9)+SUMIFS(факт_операции!$L:$L,факт_операции!$D:$D,D1695,факт_операции!$I:$I,операции!$F$10)-SUMIFS(факт_операции!$L:$L,факт_операции!$D:$D,D1695,факт_операции!$I:$I,операции!$F$11))</f>
        <v>0</v>
      </c>
      <c r="J1695" s="48">
        <f>ROUND(IF(D1695="",0,IF(SUM(р_дни!$J:$J)=0,0,(SUMIFS(БЮДЖЕТ!$V:$V,БЮДЖЕТ!$P:$P,$D1695)*IF(G1695=ФИО!$Q$8,0,SUM(р_дни!$J:$J))+SUMIFS(факт_операции!$Q:$Q,факт_операции!$D:$D,$D1695)*1000)/SUM(р_дни!$J:$J)))/100,0)*100</f>
        <v>0</v>
      </c>
      <c r="K1695" s="48">
        <f>IF(D1695="",0,SUMIFS(факт_операции!$O:$O,факт_операции!$D:$D,D1695)-IF(SUMIFS(факт_операции!$Q:$Q,факт_операции!$D:$D,D1695)&lt;&gt;0,SUMIFS(факт_операции!$O:$O,факт_операции!$D:$D,D1695,факт_операции!$N:$N,операции!$H$11),0))</f>
        <v>0</v>
      </c>
      <c r="L1695" s="48">
        <f>IF(D1695="",0,SUMIFS(факт_операции!$T:$T,факт_операции!$D:$D,D1695))</f>
        <v>0</v>
      </c>
      <c r="M1695" s="86">
        <f t="shared" si="53"/>
        <v>0</v>
      </c>
      <c r="N1695" s="36"/>
      <c r="O1695" s="92"/>
      <c r="P1695" s="96"/>
    </row>
    <row r="1696" spans="1:16" x14ac:dyDescent="0.25">
      <c r="A1696" s="1"/>
      <c r="B1696" s="1"/>
      <c r="C1696" s="5">
        <f t="shared" si="54"/>
        <v>1686</v>
      </c>
      <c r="D1696" s="19" t="str">
        <f>IF(C1696&gt;MAX(БЮДЖЕТ!$C:$C),"",INDEX(БЮДЖЕТ!$P$11:$P$9415,C1696))</f>
        <v/>
      </c>
      <c r="E1696" s="22">
        <f>IF(D1696="",0,IF(COUNTIF(БЮДЖЕТ!$P:$P,D1696)=1,0,1))</f>
        <v>0</v>
      </c>
      <c r="F1696" s="19" t="str">
        <f>IF($D1696="","",INDEX(БЮДЖЕТ!$N:$N,SUMIFS(БЮДЖЕТ!$B:$B,БЮДЖЕТ!$P:$P,$D1696)))</f>
        <v/>
      </c>
      <c r="G1696" s="19" t="str">
        <f>IF($D1696="","",INDEX(БЮДЖЕТ!$X:$X,SUMIFS(БЮДЖЕТ!$B:$B,БЮДЖЕТ!$P:$P,$D1696)))</f>
        <v/>
      </c>
      <c r="H1696" s="36"/>
      <c r="I1696" s="30">
        <f>IF(D1696="",0,IF(G1696=ФИО!$Q$8,0,SUM(р_дни!$J:$J))+SUMIFS(факт_операции!$L:$L,факт_операции!$D:$D,D1696,факт_операции!$I:$I,операции!$F$8)-SUMIFS(факт_операции!$L:$L,факт_операции!$D:$D,D1696,факт_операции!$I:$I,операции!$F$9)+SUMIFS(факт_операции!$L:$L,факт_операции!$D:$D,D1696,факт_операции!$I:$I,операции!$F$10)-SUMIFS(факт_операции!$L:$L,факт_операции!$D:$D,D1696,факт_операции!$I:$I,операции!$F$11))</f>
        <v>0</v>
      </c>
      <c r="J1696" s="48">
        <f>ROUND(IF(D1696="",0,IF(SUM(р_дни!$J:$J)=0,0,(SUMIFS(БЮДЖЕТ!$V:$V,БЮДЖЕТ!$P:$P,$D1696)*IF(G1696=ФИО!$Q$8,0,SUM(р_дни!$J:$J))+SUMIFS(факт_операции!$Q:$Q,факт_операции!$D:$D,$D1696)*1000)/SUM(р_дни!$J:$J)))/100,0)*100</f>
        <v>0</v>
      </c>
      <c r="K1696" s="48">
        <f>IF(D1696="",0,SUMIFS(факт_операции!$O:$O,факт_операции!$D:$D,D1696)-IF(SUMIFS(факт_операции!$Q:$Q,факт_операции!$D:$D,D1696)&lt;&gt;0,SUMIFS(факт_операции!$O:$O,факт_операции!$D:$D,D1696,факт_операции!$N:$N,операции!$H$11),0))</f>
        <v>0</v>
      </c>
      <c r="L1696" s="48">
        <f>IF(D1696="",0,SUMIFS(факт_операции!$T:$T,факт_операции!$D:$D,D1696))</f>
        <v>0</v>
      </c>
      <c r="M1696" s="86">
        <f t="shared" si="53"/>
        <v>0</v>
      </c>
      <c r="N1696" s="36"/>
      <c r="O1696" s="92"/>
      <c r="P1696" s="96"/>
    </row>
    <row r="1697" spans="1:16" x14ac:dyDescent="0.25">
      <c r="A1697" s="1"/>
      <c r="B1697" s="1"/>
      <c r="C1697" s="5">
        <f t="shared" si="54"/>
        <v>1687</v>
      </c>
      <c r="D1697" s="19" t="str">
        <f>IF(C1697&gt;MAX(БЮДЖЕТ!$C:$C),"",INDEX(БЮДЖЕТ!$P$11:$P$9415,C1697))</f>
        <v/>
      </c>
      <c r="E1697" s="22">
        <f>IF(D1697="",0,IF(COUNTIF(БЮДЖЕТ!$P:$P,D1697)=1,0,1))</f>
        <v>0</v>
      </c>
      <c r="F1697" s="19" t="str">
        <f>IF($D1697="","",INDEX(БЮДЖЕТ!$N:$N,SUMIFS(БЮДЖЕТ!$B:$B,БЮДЖЕТ!$P:$P,$D1697)))</f>
        <v/>
      </c>
      <c r="G1697" s="19" t="str">
        <f>IF($D1697="","",INDEX(БЮДЖЕТ!$X:$X,SUMIFS(БЮДЖЕТ!$B:$B,БЮДЖЕТ!$P:$P,$D1697)))</f>
        <v/>
      </c>
      <c r="H1697" s="36"/>
      <c r="I1697" s="30">
        <f>IF(D1697="",0,IF(G1697=ФИО!$Q$8,0,SUM(р_дни!$J:$J))+SUMIFS(факт_операции!$L:$L,факт_операции!$D:$D,D1697,факт_операции!$I:$I,операции!$F$8)-SUMIFS(факт_операции!$L:$L,факт_операции!$D:$D,D1697,факт_операции!$I:$I,операции!$F$9)+SUMIFS(факт_операции!$L:$L,факт_операции!$D:$D,D1697,факт_операции!$I:$I,операции!$F$10)-SUMIFS(факт_операции!$L:$L,факт_операции!$D:$D,D1697,факт_операции!$I:$I,операции!$F$11))</f>
        <v>0</v>
      </c>
      <c r="J1697" s="48">
        <f>ROUND(IF(D1697="",0,IF(SUM(р_дни!$J:$J)=0,0,(SUMIFS(БЮДЖЕТ!$V:$V,БЮДЖЕТ!$P:$P,$D1697)*IF(G1697=ФИО!$Q$8,0,SUM(р_дни!$J:$J))+SUMIFS(факт_операции!$Q:$Q,факт_операции!$D:$D,$D1697)*1000)/SUM(р_дни!$J:$J)))/100,0)*100</f>
        <v>0</v>
      </c>
      <c r="K1697" s="48">
        <f>IF(D1697="",0,SUMIFS(факт_операции!$O:$O,факт_операции!$D:$D,D1697)-IF(SUMIFS(факт_операции!$Q:$Q,факт_операции!$D:$D,D1697)&lt;&gt;0,SUMIFS(факт_операции!$O:$O,факт_операции!$D:$D,D1697,факт_операции!$N:$N,операции!$H$11),0))</f>
        <v>0</v>
      </c>
      <c r="L1697" s="48">
        <f>IF(D1697="",0,SUMIFS(факт_операции!$T:$T,факт_операции!$D:$D,D1697))</f>
        <v>0</v>
      </c>
      <c r="M1697" s="86">
        <f t="shared" si="53"/>
        <v>0</v>
      </c>
      <c r="N1697" s="36"/>
      <c r="O1697" s="92"/>
      <c r="P1697" s="96"/>
    </row>
    <row r="1698" spans="1:16" x14ac:dyDescent="0.25">
      <c r="A1698" s="1"/>
      <c r="B1698" s="1"/>
      <c r="C1698" s="5">
        <f t="shared" si="54"/>
        <v>1688</v>
      </c>
      <c r="D1698" s="19" t="str">
        <f>IF(C1698&gt;MAX(БЮДЖЕТ!$C:$C),"",INDEX(БЮДЖЕТ!$P$11:$P$9415,C1698))</f>
        <v/>
      </c>
      <c r="E1698" s="22">
        <f>IF(D1698="",0,IF(COUNTIF(БЮДЖЕТ!$P:$P,D1698)=1,0,1))</f>
        <v>0</v>
      </c>
      <c r="F1698" s="19" t="str">
        <f>IF($D1698="","",INDEX(БЮДЖЕТ!$N:$N,SUMIFS(БЮДЖЕТ!$B:$B,БЮДЖЕТ!$P:$P,$D1698)))</f>
        <v/>
      </c>
      <c r="G1698" s="19" t="str">
        <f>IF($D1698="","",INDEX(БЮДЖЕТ!$X:$X,SUMIFS(БЮДЖЕТ!$B:$B,БЮДЖЕТ!$P:$P,$D1698)))</f>
        <v/>
      </c>
      <c r="H1698" s="36"/>
      <c r="I1698" s="30">
        <f>IF(D1698="",0,IF(G1698=ФИО!$Q$8,0,SUM(р_дни!$J:$J))+SUMIFS(факт_операции!$L:$L,факт_операции!$D:$D,D1698,факт_операции!$I:$I,операции!$F$8)-SUMIFS(факт_операции!$L:$L,факт_операции!$D:$D,D1698,факт_операции!$I:$I,операции!$F$9)+SUMIFS(факт_операции!$L:$L,факт_операции!$D:$D,D1698,факт_операции!$I:$I,операции!$F$10)-SUMIFS(факт_операции!$L:$L,факт_операции!$D:$D,D1698,факт_операции!$I:$I,операции!$F$11))</f>
        <v>0</v>
      </c>
      <c r="J1698" s="48">
        <f>ROUND(IF(D1698="",0,IF(SUM(р_дни!$J:$J)=0,0,(SUMIFS(БЮДЖЕТ!$V:$V,БЮДЖЕТ!$P:$P,$D1698)*IF(G1698=ФИО!$Q$8,0,SUM(р_дни!$J:$J))+SUMIFS(факт_операции!$Q:$Q,факт_операции!$D:$D,$D1698)*1000)/SUM(р_дни!$J:$J)))/100,0)*100</f>
        <v>0</v>
      </c>
      <c r="K1698" s="48">
        <f>IF(D1698="",0,SUMIFS(факт_операции!$O:$O,факт_операции!$D:$D,D1698)-IF(SUMIFS(факт_операции!$Q:$Q,факт_операции!$D:$D,D1698)&lt;&gt;0,SUMIFS(факт_операции!$O:$O,факт_операции!$D:$D,D1698,факт_операции!$N:$N,операции!$H$11),0))</f>
        <v>0</v>
      </c>
      <c r="L1698" s="48">
        <f>IF(D1698="",0,SUMIFS(факт_операции!$T:$T,факт_операции!$D:$D,D1698))</f>
        <v>0</v>
      </c>
      <c r="M1698" s="86">
        <f t="shared" si="53"/>
        <v>0</v>
      </c>
      <c r="N1698" s="36"/>
      <c r="O1698" s="92"/>
      <c r="P1698" s="96"/>
    </row>
    <row r="1699" spans="1:16" x14ac:dyDescent="0.25">
      <c r="A1699" s="1"/>
      <c r="B1699" s="1"/>
      <c r="C1699" s="5">
        <f t="shared" si="54"/>
        <v>1689</v>
      </c>
      <c r="D1699" s="19" t="str">
        <f>IF(C1699&gt;MAX(БЮДЖЕТ!$C:$C),"",INDEX(БЮДЖЕТ!$P$11:$P$9415,C1699))</f>
        <v/>
      </c>
      <c r="E1699" s="22">
        <f>IF(D1699="",0,IF(COUNTIF(БЮДЖЕТ!$P:$P,D1699)=1,0,1))</f>
        <v>0</v>
      </c>
      <c r="F1699" s="19" t="str">
        <f>IF($D1699="","",INDEX(БЮДЖЕТ!$N:$N,SUMIFS(БЮДЖЕТ!$B:$B,БЮДЖЕТ!$P:$P,$D1699)))</f>
        <v/>
      </c>
      <c r="G1699" s="19" t="str">
        <f>IF($D1699="","",INDEX(БЮДЖЕТ!$X:$X,SUMIFS(БЮДЖЕТ!$B:$B,БЮДЖЕТ!$P:$P,$D1699)))</f>
        <v/>
      </c>
      <c r="H1699" s="36"/>
      <c r="I1699" s="30">
        <f>IF(D1699="",0,IF(G1699=ФИО!$Q$8,0,SUM(р_дни!$J:$J))+SUMIFS(факт_операции!$L:$L,факт_операции!$D:$D,D1699,факт_операции!$I:$I,операции!$F$8)-SUMIFS(факт_операции!$L:$L,факт_операции!$D:$D,D1699,факт_операции!$I:$I,операции!$F$9)+SUMIFS(факт_операции!$L:$L,факт_операции!$D:$D,D1699,факт_операции!$I:$I,операции!$F$10)-SUMIFS(факт_операции!$L:$L,факт_операции!$D:$D,D1699,факт_операции!$I:$I,операции!$F$11))</f>
        <v>0</v>
      </c>
      <c r="J1699" s="48">
        <f>ROUND(IF(D1699="",0,IF(SUM(р_дни!$J:$J)=0,0,(SUMIFS(БЮДЖЕТ!$V:$V,БЮДЖЕТ!$P:$P,$D1699)*IF(G1699=ФИО!$Q$8,0,SUM(р_дни!$J:$J))+SUMIFS(факт_операции!$Q:$Q,факт_операции!$D:$D,$D1699)*1000)/SUM(р_дни!$J:$J)))/100,0)*100</f>
        <v>0</v>
      </c>
      <c r="K1699" s="48">
        <f>IF(D1699="",0,SUMIFS(факт_операции!$O:$O,факт_операции!$D:$D,D1699)-IF(SUMIFS(факт_операции!$Q:$Q,факт_операции!$D:$D,D1699)&lt;&gt;0,SUMIFS(факт_операции!$O:$O,факт_операции!$D:$D,D1699,факт_операции!$N:$N,операции!$H$11),0))</f>
        <v>0</v>
      </c>
      <c r="L1699" s="48">
        <f>IF(D1699="",0,SUMIFS(факт_операции!$T:$T,факт_операции!$D:$D,D1699))</f>
        <v>0</v>
      </c>
      <c r="M1699" s="86">
        <f t="shared" si="53"/>
        <v>0</v>
      </c>
      <c r="N1699" s="36"/>
      <c r="O1699" s="92"/>
      <c r="P1699" s="96"/>
    </row>
    <row r="1700" spans="1:16" x14ac:dyDescent="0.25">
      <c r="A1700" s="1"/>
      <c r="B1700" s="1"/>
      <c r="C1700" s="5">
        <f t="shared" si="54"/>
        <v>1690</v>
      </c>
      <c r="D1700" s="19" t="str">
        <f>IF(C1700&gt;MAX(БЮДЖЕТ!$C:$C),"",INDEX(БЮДЖЕТ!$P$11:$P$9415,C1700))</f>
        <v/>
      </c>
      <c r="E1700" s="22">
        <f>IF(D1700="",0,IF(COUNTIF(БЮДЖЕТ!$P:$P,D1700)=1,0,1))</f>
        <v>0</v>
      </c>
      <c r="F1700" s="19" t="str">
        <f>IF($D1700="","",INDEX(БЮДЖЕТ!$N:$N,SUMIFS(БЮДЖЕТ!$B:$B,БЮДЖЕТ!$P:$P,$D1700)))</f>
        <v/>
      </c>
      <c r="G1700" s="19" t="str">
        <f>IF($D1700="","",INDEX(БЮДЖЕТ!$X:$X,SUMIFS(БЮДЖЕТ!$B:$B,БЮДЖЕТ!$P:$P,$D1700)))</f>
        <v/>
      </c>
      <c r="H1700" s="36"/>
      <c r="I1700" s="30">
        <f>IF(D1700="",0,IF(G1700=ФИО!$Q$8,0,SUM(р_дни!$J:$J))+SUMIFS(факт_операции!$L:$L,факт_операции!$D:$D,D1700,факт_операции!$I:$I,операции!$F$8)-SUMIFS(факт_операции!$L:$L,факт_операции!$D:$D,D1700,факт_операции!$I:$I,операции!$F$9)+SUMIFS(факт_операции!$L:$L,факт_операции!$D:$D,D1700,факт_операции!$I:$I,операции!$F$10)-SUMIFS(факт_операции!$L:$L,факт_операции!$D:$D,D1700,факт_операции!$I:$I,операции!$F$11))</f>
        <v>0</v>
      </c>
      <c r="J1700" s="48">
        <f>ROUND(IF(D1700="",0,IF(SUM(р_дни!$J:$J)=0,0,(SUMIFS(БЮДЖЕТ!$V:$V,БЮДЖЕТ!$P:$P,$D1700)*IF(G1700=ФИО!$Q$8,0,SUM(р_дни!$J:$J))+SUMIFS(факт_операции!$Q:$Q,факт_операции!$D:$D,$D1700)*1000)/SUM(р_дни!$J:$J)))/100,0)*100</f>
        <v>0</v>
      </c>
      <c r="K1700" s="48">
        <f>IF(D1700="",0,SUMIFS(факт_операции!$O:$O,факт_операции!$D:$D,D1700)-IF(SUMIFS(факт_операции!$Q:$Q,факт_операции!$D:$D,D1700)&lt;&gt;0,SUMIFS(факт_операции!$O:$O,факт_операции!$D:$D,D1700,факт_операции!$N:$N,операции!$H$11),0))</f>
        <v>0</v>
      </c>
      <c r="L1700" s="48">
        <f>IF(D1700="",0,SUMIFS(факт_операции!$T:$T,факт_операции!$D:$D,D1700))</f>
        <v>0</v>
      </c>
      <c r="M1700" s="86">
        <f t="shared" si="53"/>
        <v>0</v>
      </c>
      <c r="N1700" s="36"/>
      <c r="O1700" s="92"/>
      <c r="P1700" s="96"/>
    </row>
    <row r="1701" spans="1:16" x14ac:dyDescent="0.25">
      <c r="A1701" s="1"/>
      <c r="B1701" s="1"/>
      <c r="C1701" s="5">
        <f t="shared" si="54"/>
        <v>1691</v>
      </c>
      <c r="D1701" s="19" t="str">
        <f>IF(C1701&gt;MAX(БЮДЖЕТ!$C:$C),"",INDEX(БЮДЖЕТ!$P$11:$P$9415,C1701))</f>
        <v/>
      </c>
      <c r="E1701" s="22">
        <f>IF(D1701="",0,IF(COUNTIF(БЮДЖЕТ!$P:$P,D1701)=1,0,1))</f>
        <v>0</v>
      </c>
      <c r="F1701" s="19" t="str">
        <f>IF($D1701="","",INDEX(БЮДЖЕТ!$N:$N,SUMIFS(БЮДЖЕТ!$B:$B,БЮДЖЕТ!$P:$P,$D1701)))</f>
        <v/>
      </c>
      <c r="G1701" s="19" t="str">
        <f>IF($D1701="","",INDEX(БЮДЖЕТ!$X:$X,SUMIFS(БЮДЖЕТ!$B:$B,БЮДЖЕТ!$P:$P,$D1701)))</f>
        <v/>
      </c>
      <c r="H1701" s="36"/>
      <c r="I1701" s="30">
        <f>IF(D1701="",0,IF(G1701=ФИО!$Q$8,0,SUM(р_дни!$J:$J))+SUMIFS(факт_операции!$L:$L,факт_операции!$D:$D,D1701,факт_операции!$I:$I,операции!$F$8)-SUMIFS(факт_операции!$L:$L,факт_операции!$D:$D,D1701,факт_операции!$I:$I,операции!$F$9)+SUMIFS(факт_операции!$L:$L,факт_операции!$D:$D,D1701,факт_операции!$I:$I,операции!$F$10)-SUMIFS(факт_операции!$L:$L,факт_операции!$D:$D,D1701,факт_операции!$I:$I,операции!$F$11))</f>
        <v>0</v>
      </c>
      <c r="J1701" s="48">
        <f>ROUND(IF(D1701="",0,IF(SUM(р_дни!$J:$J)=0,0,(SUMIFS(БЮДЖЕТ!$V:$V,БЮДЖЕТ!$P:$P,$D1701)*IF(G1701=ФИО!$Q$8,0,SUM(р_дни!$J:$J))+SUMIFS(факт_операции!$Q:$Q,факт_операции!$D:$D,$D1701)*1000)/SUM(р_дни!$J:$J)))/100,0)*100</f>
        <v>0</v>
      </c>
      <c r="K1701" s="48">
        <f>IF(D1701="",0,SUMIFS(факт_операции!$O:$O,факт_операции!$D:$D,D1701)-IF(SUMIFS(факт_операции!$Q:$Q,факт_операции!$D:$D,D1701)&lt;&gt;0,SUMIFS(факт_операции!$O:$O,факт_операции!$D:$D,D1701,факт_операции!$N:$N,операции!$H$11),0))</f>
        <v>0</v>
      </c>
      <c r="L1701" s="48">
        <f>IF(D1701="",0,SUMIFS(факт_операции!$T:$T,факт_операции!$D:$D,D1701))</f>
        <v>0</v>
      </c>
      <c r="M1701" s="86">
        <f t="shared" si="53"/>
        <v>0</v>
      </c>
      <c r="N1701" s="36"/>
      <c r="O1701" s="92"/>
      <c r="P1701" s="96"/>
    </row>
    <row r="1702" spans="1:16" x14ac:dyDescent="0.25">
      <c r="A1702" s="1"/>
      <c r="B1702" s="1"/>
      <c r="C1702" s="5">
        <f t="shared" si="54"/>
        <v>1692</v>
      </c>
      <c r="D1702" s="19" t="str">
        <f>IF(C1702&gt;MAX(БЮДЖЕТ!$C:$C),"",INDEX(БЮДЖЕТ!$P$11:$P$9415,C1702))</f>
        <v/>
      </c>
      <c r="E1702" s="22">
        <f>IF(D1702="",0,IF(COUNTIF(БЮДЖЕТ!$P:$P,D1702)=1,0,1))</f>
        <v>0</v>
      </c>
      <c r="F1702" s="19" t="str">
        <f>IF($D1702="","",INDEX(БЮДЖЕТ!$N:$N,SUMIFS(БЮДЖЕТ!$B:$B,БЮДЖЕТ!$P:$P,$D1702)))</f>
        <v/>
      </c>
      <c r="G1702" s="19" t="str">
        <f>IF($D1702="","",INDEX(БЮДЖЕТ!$X:$X,SUMIFS(БЮДЖЕТ!$B:$B,БЮДЖЕТ!$P:$P,$D1702)))</f>
        <v/>
      </c>
      <c r="H1702" s="36"/>
      <c r="I1702" s="30">
        <f>IF(D1702="",0,IF(G1702=ФИО!$Q$8,0,SUM(р_дни!$J:$J))+SUMIFS(факт_операции!$L:$L,факт_операции!$D:$D,D1702,факт_операции!$I:$I,операции!$F$8)-SUMIFS(факт_операции!$L:$L,факт_операции!$D:$D,D1702,факт_операции!$I:$I,операции!$F$9)+SUMIFS(факт_операции!$L:$L,факт_операции!$D:$D,D1702,факт_операции!$I:$I,операции!$F$10)-SUMIFS(факт_операции!$L:$L,факт_операции!$D:$D,D1702,факт_операции!$I:$I,операции!$F$11))</f>
        <v>0</v>
      </c>
      <c r="J1702" s="48">
        <f>ROUND(IF(D1702="",0,IF(SUM(р_дни!$J:$J)=0,0,(SUMIFS(БЮДЖЕТ!$V:$V,БЮДЖЕТ!$P:$P,$D1702)*IF(G1702=ФИО!$Q$8,0,SUM(р_дни!$J:$J))+SUMIFS(факт_операции!$Q:$Q,факт_операции!$D:$D,$D1702)*1000)/SUM(р_дни!$J:$J)))/100,0)*100</f>
        <v>0</v>
      </c>
      <c r="K1702" s="48">
        <f>IF(D1702="",0,SUMIFS(факт_операции!$O:$O,факт_операции!$D:$D,D1702)-IF(SUMIFS(факт_операции!$Q:$Q,факт_операции!$D:$D,D1702)&lt;&gt;0,SUMIFS(факт_операции!$O:$O,факт_операции!$D:$D,D1702,факт_операции!$N:$N,операции!$H$11),0))</f>
        <v>0</v>
      </c>
      <c r="L1702" s="48">
        <f>IF(D1702="",0,SUMIFS(факт_операции!$T:$T,факт_операции!$D:$D,D1702))</f>
        <v>0</v>
      </c>
      <c r="M1702" s="86">
        <f t="shared" si="53"/>
        <v>0</v>
      </c>
      <c r="N1702" s="36"/>
      <c r="O1702" s="92"/>
      <c r="P1702" s="96"/>
    </row>
    <row r="1703" spans="1:16" x14ac:dyDescent="0.25">
      <c r="A1703" s="1"/>
      <c r="B1703" s="1"/>
      <c r="C1703" s="5">
        <f t="shared" si="54"/>
        <v>1693</v>
      </c>
      <c r="D1703" s="19" t="str">
        <f>IF(C1703&gt;MAX(БЮДЖЕТ!$C:$C),"",INDEX(БЮДЖЕТ!$P$11:$P$9415,C1703))</f>
        <v/>
      </c>
      <c r="E1703" s="22">
        <f>IF(D1703="",0,IF(COUNTIF(БЮДЖЕТ!$P:$P,D1703)=1,0,1))</f>
        <v>0</v>
      </c>
      <c r="F1703" s="19" t="str">
        <f>IF($D1703="","",INDEX(БЮДЖЕТ!$N:$N,SUMIFS(БЮДЖЕТ!$B:$B,БЮДЖЕТ!$P:$P,$D1703)))</f>
        <v/>
      </c>
      <c r="G1703" s="19" t="str">
        <f>IF($D1703="","",INDEX(БЮДЖЕТ!$X:$X,SUMIFS(БЮДЖЕТ!$B:$B,БЮДЖЕТ!$P:$P,$D1703)))</f>
        <v/>
      </c>
      <c r="H1703" s="36"/>
      <c r="I1703" s="30">
        <f>IF(D1703="",0,IF(G1703=ФИО!$Q$8,0,SUM(р_дни!$J:$J))+SUMIFS(факт_операции!$L:$L,факт_операции!$D:$D,D1703,факт_операции!$I:$I,операции!$F$8)-SUMIFS(факт_операции!$L:$L,факт_операции!$D:$D,D1703,факт_операции!$I:$I,операции!$F$9)+SUMIFS(факт_операции!$L:$L,факт_операции!$D:$D,D1703,факт_операции!$I:$I,операции!$F$10)-SUMIFS(факт_операции!$L:$L,факт_операции!$D:$D,D1703,факт_операции!$I:$I,операции!$F$11))</f>
        <v>0</v>
      </c>
      <c r="J1703" s="48">
        <f>ROUND(IF(D1703="",0,IF(SUM(р_дни!$J:$J)=0,0,(SUMIFS(БЮДЖЕТ!$V:$V,БЮДЖЕТ!$P:$P,$D1703)*IF(G1703=ФИО!$Q$8,0,SUM(р_дни!$J:$J))+SUMIFS(факт_операции!$Q:$Q,факт_операции!$D:$D,$D1703)*1000)/SUM(р_дни!$J:$J)))/100,0)*100</f>
        <v>0</v>
      </c>
      <c r="K1703" s="48">
        <f>IF(D1703="",0,SUMIFS(факт_операции!$O:$O,факт_операции!$D:$D,D1703)-IF(SUMIFS(факт_операции!$Q:$Q,факт_операции!$D:$D,D1703)&lt;&gt;0,SUMIFS(факт_операции!$O:$O,факт_операции!$D:$D,D1703,факт_операции!$N:$N,операции!$H$11),0))</f>
        <v>0</v>
      </c>
      <c r="L1703" s="48">
        <f>IF(D1703="",0,SUMIFS(факт_операции!$T:$T,факт_операции!$D:$D,D1703))</f>
        <v>0</v>
      </c>
      <c r="M1703" s="86">
        <f t="shared" si="53"/>
        <v>0</v>
      </c>
      <c r="N1703" s="36"/>
      <c r="O1703" s="92"/>
      <c r="P1703" s="96"/>
    </row>
    <row r="1704" spans="1:16" x14ac:dyDescent="0.25">
      <c r="A1704" s="1"/>
      <c r="B1704" s="1"/>
      <c r="C1704" s="5">
        <f t="shared" si="54"/>
        <v>1694</v>
      </c>
      <c r="D1704" s="19" t="str">
        <f>IF(C1704&gt;MAX(БЮДЖЕТ!$C:$C),"",INDEX(БЮДЖЕТ!$P$11:$P$9415,C1704))</f>
        <v/>
      </c>
      <c r="E1704" s="22">
        <f>IF(D1704="",0,IF(COUNTIF(БЮДЖЕТ!$P:$P,D1704)=1,0,1))</f>
        <v>0</v>
      </c>
      <c r="F1704" s="19" t="str">
        <f>IF($D1704="","",INDEX(БЮДЖЕТ!$N:$N,SUMIFS(БЮДЖЕТ!$B:$B,БЮДЖЕТ!$P:$P,$D1704)))</f>
        <v/>
      </c>
      <c r="G1704" s="19" t="str">
        <f>IF($D1704="","",INDEX(БЮДЖЕТ!$X:$X,SUMIFS(БЮДЖЕТ!$B:$B,БЮДЖЕТ!$P:$P,$D1704)))</f>
        <v/>
      </c>
      <c r="H1704" s="36"/>
      <c r="I1704" s="30">
        <f>IF(D1704="",0,IF(G1704=ФИО!$Q$8,0,SUM(р_дни!$J:$J))+SUMIFS(факт_операции!$L:$L,факт_операции!$D:$D,D1704,факт_операции!$I:$I,операции!$F$8)-SUMIFS(факт_операции!$L:$L,факт_операции!$D:$D,D1704,факт_операции!$I:$I,операции!$F$9)+SUMIFS(факт_операции!$L:$L,факт_операции!$D:$D,D1704,факт_операции!$I:$I,операции!$F$10)-SUMIFS(факт_операции!$L:$L,факт_операции!$D:$D,D1704,факт_операции!$I:$I,операции!$F$11))</f>
        <v>0</v>
      </c>
      <c r="J1704" s="48">
        <f>ROUND(IF(D1704="",0,IF(SUM(р_дни!$J:$J)=0,0,(SUMIFS(БЮДЖЕТ!$V:$V,БЮДЖЕТ!$P:$P,$D1704)*IF(G1704=ФИО!$Q$8,0,SUM(р_дни!$J:$J))+SUMIFS(факт_операции!$Q:$Q,факт_операции!$D:$D,$D1704)*1000)/SUM(р_дни!$J:$J)))/100,0)*100</f>
        <v>0</v>
      </c>
      <c r="K1704" s="48">
        <f>IF(D1704="",0,SUMIFS(факт_операции!$O:$O,факт_операции!$D:$D,D1704)-IF(SUMIFS(факт_операции!$Q:$Q,факт_операции!$D:$D,D1704)&lt;&gt;0,SUMIFS(факт_операции!$O:$O,факт_операции!$D:$D,D1704,факт_операции!$N:$N,операции!$H$11),0))</f>
        <v>0</v>
      </c>
      <c r="L1704" s="48">
        <f>IF(D1704="",0,SUMIFS(факт_операции!$T:$T,факт_операции!$D:$D,D1704))</f>
        <v>0</v>
      </c>
      <c r="M1704" s="86">
        <f t="shared" si="53"/>
        <v>0</v>
      </c>
      <c r="N1704" s="36"/>
      <c r="O1704" s="92"/>
      <c r="P1704" s="96"/>
    </row>
    <row r="1705" spans="1:16" x14ac:dyDescent="0.25">
      <c r="A1705" s="1"/>
      <c r="B1705" s="1"/>
      <c r="C1705" s="5">
        <f t="shared" si="54"/>
        <v>1695</v>
      </c>
      <c r="D1705" s="19" t="str">
        <f>IF(C1705&gt;MAX(БЮДЖЕТ!$C:$C),"",INDEX(БЮДЖЕТ!$P$11:$P$9415,C1705))</f>
        <v/>
      </c>
      <c r="E1705" s="22">
        <f>IF(D1705="",0,IF(COUNTIF(БЮДЖЕТ!$P:$P,D1705)=1,0,1))</f>
        <v>0</v>
      </c>
      <c r="F1705" s="19" t="str">
        <f>IF($D1705="","",INDEX(БЮДЖЕТ!$N:$N,SUMIFS(БЮДЖЕТ!$B:$B,БЮДЖЕТ!$P:$P,$D1705)))</f>
        <v/>
      </c>
      <c r="G1705" s="19" t="str">
        <f>IF($D1705="","",INDEX(БЮДЖЕТ!$X:$X,SUMIFS(БЮДЖЕТ!$B:$B,БЮДЖЕТ!$P:$P,$D1705)))</f>
        <v/>
      </c>
      <c r="H1705" s="36"/>
      <c r="I1705" s="30">
        <f>IF(D1705="",0,IF(G1705=ФИО!$Q$8,0,SUM(р_дни!$J:$J))+SUMIFS(факт_операции!$L:$L,факт_операции!$D:$D,D1705,факт_операции!$I:$I,операции!$F$8)-SUMIFS(факт_операции!$L:$L,факт_операции!$D:$D,D1705,факт_операции!$I:$I,операции!$F$9)+SUMIFS(факт_операции!$L:$L,факт_операции!$D:$D,D1705,факт_операции!$I:$I,операции!$F$10)-SUMIFS(факт_операции!$L:$L,факт_операции!$D:$D,D1705,факт_операции!$I:$I,операции!$F$11))</f>
        <v>0</v>
      </c>
      <c r="J1705" s="48">
        <f>ROUND(IF(D1705="",0,IF(SUM(р_дни!$J:$J)=0,0,(SUMIFS(БЮДЖЕТ!$V:$V,БЮДЖЕТ!$P:$P,$D1705)*IF(G1705=ФИО!$Q$8,0,SUM(р_дни!$J:$J))+SUMIFS(факт_операции!$Q:$Q,факт_операции!$D:$D,$D1705)*1000)/SUM(р_дни!$J:$J)))/100,0)*100</f>
        <v>0</v>
      </c>
      <c r="K1705" s="48">
        <f>IF(D1705="",0,SUMIFS(факт_операции!$O:$O,факт_операции!$D:$D,D1705)-IF(SUMIFS(факт_операции!$Q:$Q,факт_операции!$D:$D,D1705)&lt;&gt;0,SUMIFS(факт_операции!$O:$O,факт_операции!$D:$D,D1705,факт_операции!$N:$N,операции!$H$11),0))</f>
        <v>0</v>
      </c>
      <c r="L1705" s="48">
        <f>IF(D1705="",0,SUMIFS(факт_операции!$T:$T,факт_операции!$D:$D,D1705))</f>
        <v>0</v>
      </c>
      <c r="M1705" s="86">
        <f t="shared" si="53"/>
        <v>0</v>
      </c>
      <c r="N1705" s="36"/>
      <c r="O1705" s="92"/>
      <c r="P1705" s="96"/>
    </row>
    <row r="1706" spans="1:16" x14ac:dyDescent="0.25">
      <c r="A1706" s="1"/>
      <c r="B1706" s="1"/>
      <c r="C1706" s="5">
        <f t="shared" si="54"/>
        <v>1696</v>
      </c>
      <c r="D1706" s="19" t="str">
        <f>IF(C1706&gt;MAX(БЮДЖЕТ!$C:$C),"",INDEX(БЮДЖЕТ!$P$11:$P$9415,C1706))</f>
        <v/>
      </c>
      <c r="E1706" s="22">
        <f>IF(D1706="",0,IF(COUNTIF(БЮДЖЕТ!$P:$P,D1706)=1,0,1))</f>
        <v>0</v>
      </c>
      <c r="F1706" s="19" t="str">
        <f>IF($D1706="","",INDEX(БЮДЖЕТ!$N:$N,SUMIFS(БЮДЖЕТ!$B:$B,БЮДЖЕТ!$P:$P,$D1706)))</f>
        <v/>
      </c>
      <c r="G1706" s="19" t="str">
        <f>IF($D1706="","",INDEX(БЮДЖЕТ!$X:$X,SUMIFS(БЮДЖЕТ!$B:$B,БЮДЖЕТ!$P:$P,$D1706)))</f>
        <v/>
      </c>
      <c r="H1706" s="36"/>
      <c r="I1706" s="30">
        <f>IF(D1706="",0,IF(G1706=ФИО!$Q$8,0,SUM(р_дни!$J:$J))+SUMIFS(факт_операции!$L:$L,факт_операции!$D:$D,D1706,факт_операции!$I:$I,операции!$F$8)-SUMIFS(факт_операции!$L:$L,факт_операции!$D:$D,D1706,факт_операции!$I:$I,операции!$F$9)+SUMIFS(факт_операции!$L:$L,факт_операции!$D:$D,D1706,факт_операции!$I:$I,операции!$F$10)-SUMIFS(факт_операции!$L:$L,факт_операции!$D:$D,D1706,факт_операции!$I:$I,операции!$F$11))</f>
        <v>0</v>
      </c>
      <c r="J1706" s="48">
        <f>ROUND(IF(D1706="",0,IF(SUM(р_дни!$J:$J)=0,0,(SUMIFS(БЮДЖЕТ!$V:$V,БЮДЖЕТ!$P:$P,$D1706)*IF(G1706=ФИО!$Q$8,0,SUM(р_дни!$J:$J))+SUMIFS(факт_операции!$Q:$Q,факт_операции!$D:$D,$D1706)*1000)/SUM(р_дни!$J:$J)))/100,0)*100</f>
        <v>0</v>
      </c>
      <c r="K1706" s="48">
        <f>IF(D1706="",0,SUMIFS(факт_операции!$O:$O,факт_операции!$D:$D,D1706)-IF(SUMIFS(факт_операции!$Q:$Q,факт_операции!$D:$D,D1706)&lt;&gt;0,SUMIFS(факт_операции!$O:$O,факт_операции!$D:$D,D1706,факт_операции!$N:$N,операции!$H$11),0))</f>
        <v>0</v>
      </c>
      <c r="L1706" s="48">
        <f>IF(D1706="",0,SUMIFS(факт_операции!$T:$T,факт_операции!$D:$D,D1706))</f>
        <v>0</v>
      </c>
      <c r="M1706" s="86">
        <f t="shared" si="53"/>
        <v>0</v>
      </c>
      <c r="N1706" s="36"/>
      <c r="O1706" s="92"/>
      <c r="P1706" s="96"/>
    </row>
    <row r="1707" spans="1:16" x14ac:dyDescent="0.25">
      <c r="A1707" s="1"/>
      <c r="B1707" s="1"/>
      <c r="C1707" s="5">
        <f t="shared" si="54"/>
        <v>1697</v>
      </c>
      <c r="D1707" s="19" t="str">
        <f>IF(C1707&gt;MAX(БЮДЖЕТ!$C:$C),"",INDEX(БЮДЖЕТ!$P$11:$P$9415,C1707))</f>
        <v/>
      </c>
      <c r="E1707" s="22">
        <f>IF(D1707="",0,IF(COUNTIF(БЮДЖЕТ!$P:$P,D1707)=1,0,1))</f>
        <v>0</v>
      </c>
      <c r="F1707" s="19" t="str">
        <f>IF($D1707="","",INDEX(БЮДЖЕТ!$N:$N,SUMIFS(БЮДЖЕТ!$B:$B,БЮДЖЕТ!$P:$P,$D1707)))</f>
        <v/>
      </c>
      <c r="G1707" s="19" t="str">
        <f>IF($D1707="","",INDEX(БЮДЖЕТ!$X:$X,SUMIFS(БЮДЖЕТ!$B:$B,БЮДЖЕТ!$P:$P,$D1707)))</f>
        <v/>
      </c>
      <c r="H1707" s="36"/>
      <c r="I1707" s="30">
        <f>IF(D1707="",0,IF(G1707=ФИО!$Q$8,0,SUM(р_дни!$J:$J))+SUMIFS(факт_операции!$L:$L,факт_операции!$D:$D,D1707,факт_операции!$I:$I,операции!$F$8)-SUMIFS(факт_операции!$L:$L,факт_операции!$D:$D,D1707,факт_операции!$I:$I,операции!$F$9)+SUMIFS(факт_операции!$L:$L,факт_операции!$D:$D,D1707,факт_операции!$I:$I,операции!$F$10)-SUMIFS(факт_операции!$L:$L,факт_операции!$D:$D,D1707,факт_операции!$I:$I,операции!$F$11))</f>
        <v>0</v>
      </c>
      <c r="J1707" s="48">
        <f>ROUND(IF(D1707="",0,IF(SUM(р_дни!$J:$J)=0,0,(SUMIFS(БЮДЖЕТ!$V:$V,БЮДЖЕТ!$P:$P,$D1707)*IF(G1707=ФИО!$Q$8,0,SUM(р_дни!$J:$J))+SUMIFS(факт_операции!$Q:$Q,факт_операции!$D:$D,$D1707)*1000)/SUM(р_дни!$J:$J)))/100,0)*100</f>
        <v>0</v>
      </c>
      <c r="K1707" s="48">
        <f>IF(D1707="",0,SUMIFS(факт_операции!$O:$O,факт_операции!$D:$D,D1707)-IF(SUMIFS(факт_операции!$Q:$Q,факт_операции!$D:$D,D1707)&lt;&gt;0,SUMIFS(факт_операции!$O:$O,факт_операции!$D:$D,D1707,факт_операции!$N:$N,операции!$H$11),0))</f>
        <v>0</v>
      </c>
      <c r="L1707" s="48">
        <f>IF(D1707="",0,SUMIFS(факт_операции!$T:$T,факт_операции!$D:$D,D1707))</f>
        <v>0</v>
      </c>
      <c r="M1707" s="86">
        <f t="shared" si="53"/>
        <v>0</v>
      </c>
      <c r="N1707" s="36"/>
      <c r="O1707" s="92"/>
      <c r="P1707" s="96"/>
    </row>
    <row r="1708" spans="1:16" x14ac:dyDescent="0.25">
      <c r="A1708" s="1"/>
      <c r="B1708" s="1"/>
      <c r="C1708" s="5">
        <f t="shared" si="54"/>
        <v>1698</v>
      </c>
      <c r="D1708" s="19" t="str">
        <f>IF(C1708&gt;MAX(БЮДЖЕТ!$C:$C),"",INDEX(БЮДЖЕТ!$P$11:$P$9415,C1708))</f>
        <v/>
      </c>
      <c r="E1708" s="22">
        <f>IF(D1708="",0,IF(COUNTIF(БЮДЖЕТ!$P:$P,D1708)=1,0,1))</f>
        <v>0</v>
      </c>
      <c r="F1708" s="19" t="str">
        <f>IF($D1708="","",INDEX(БЮДЖЕТ!$N:$N,SUMIFS(БЮДЖЕТ!$B:$B,БЮДЖЕТ!$P:$P,$D1708)))</f>
        <v/>
      </c>
      <c r="G1708" s="19" t="str">
        <f>IF($D1708="","",INDEX(БЮДЖЕТ!$X:$X,SUMIFS(БЮДЖЕТ!$B:$B,БЮДЖЕТ!$P:$P,$D1708)))</f>
        <v/>
      </c>
      <c r="H1708" s="36"/>
      <c r="I1708" s="30">
        <f>IF(D1708="",0,IF(G1708=ФИО!$Q$8,0,SUM(р_дни!$J:$J))+SUMIFS(факт_операции!$L:$L,факт_операции!$D:$D,D1708,факт_операции!$I:$I,операции!$F$8)-SUMIFS(факт_операции!$L:$L,факт_операции!$D:$D,D1708,факт_операции!$I:$I,операции!$F$9)+SUMIFS(факт_операции!$L:$L,факт_операции!$D:$D,D1708,факт_операции!$I:$I,операции!$F$10)-SUMIFS(факт_операции!$L:$L,факт_операции!$D:$D,D1708,факт_операции!$I:$I,операции!$F$11))</f>
        <v>0</v>
      </c>
      <c r="J1708" s="48">
        <f>ROUND(IF(D1708="",0,IF(SUM(р_дни!$J:$J)=0,0,(SUMIFS(БЮДЖЕТ!$V:$V,БЮДЖЕТ!$P:$P,$D1708)*IF(G1708=ФИО!$Q$8,0,SUM(р_дни!$J:$J))+SUMIFS(факт_операции!$Q:$Q,факт_операции!$D:$D,$D1708)*1000)/SUM(р_дни!$J:$J)))/100,0)*100</f>
        <v>0</v>
      </c>
      <c r="K1708" s="48">
        <f>IF(D1708="",0,SUMIFS(факт_операции!$O:$O,факт_операции!$D:$D,D1708)-IF(SUMIFS(факт_операции!$Q:$Q,факт_операции!$D:$D,D1708)&lt;&gt;0,SUMIFS(факт_операции!$O:$O,факт_операции!$D:$D,D1708,факт_операции!$N:$N,операции!$H$11),0))</f>
        <v>0</v>
      </c>
      <c r="L1708" s="48">
        <f>IF(D1708="",0,SUMIFS(факт_операции!$T:$T,факт_операции!$D:$D,D1708))</f>
        <v>0</v>
      </c>
      <c r="M1708" s="86">
        <f t="shared" si="53"/>
        <v>0</v>
      </c>
      <c r="N1708" s="36"/>
      <c r="O1708" s="92"/>
      <c r="P1708" s="96"/>
    </row>
    <row r="1709" spans="1:16" x14ac:dyDescent="0.25">
      <c r="A1709" s="1"/>
      <c r="B1709" s="1"/>
      <c r="C1709" s="5">
        <f t="shared" si="54"/>
        <v>1699</v>
      </c>
      <c r="D1709" s="19" t="str">
        <f>IF(C1709&gt;MAX(БЮДЖЕТ!$C:$C),"",INDEX(БЮДЖЕТ!$P$11:$P$9415,C1709))</f>
        <v/>
      </c>
      <c r="E1709" s="22">
        <f>IF(D1709="",0,IF(COUNTIF(БЮДЖЕТ!$P:$P,D1709)=1,0,1))</f>
        <v>0</v>
      </c>
      <c r="F1709" s="19" t="str">
        <f>IF($D1709="","",INDEX(БЮДЖЕТ!$N:$N,SUMIFS(БЮДЖЕТ!$B:$B,БЮДЖЕТ!$P:$P,$D1709)))</f>
        <v/>
      </c>
      <c r="G1709" s="19" t="str">
        <f>IF($D1709="","",INDEX(БЮДЖЕТ!$X:$X,SUMIFS(БЮДЖЕТ!$B:$B,БЮДЖЕТ!$P:$P,$D1709)))</f>
        <v/>
      </c>
      <c r="H1709" s="36"/>
      <c r="I1709" s="30">
        <f>IF(D1709="",0,IF(G1709=ФИО!$Q$8,0,SUM(р_дни!$J:$J))+SUMIFS(факт_операции!$L:$L,факт_операции!$D:$D,D1709,факт_операции!$I:$I,операции!$F$8)-SUMIFS(факт_операции!$L:$L,факт_операции!$D:$D,D1709,факт_операции!$I:$I,операции!$F$9)+SUMIFS(факт_операции!$L:$L,факт_операции!$D:$D,D1709,факт_операции!$I:$I,операции!$F$10)-SUMIFS(факт_операции!$L:$L,факт_операции!$D:$D,D1709,факт_операции!$I:$I,операции!$F$11))</f>
        <v>0</v>
      </c>
      <c r="J1709" s="48">
        <f>ROUND(IF(D1709="",0,IF(SUM(р_дни!$J:$J)=0,0,(SUMIFS(БЮДЖЕТ!$V:$V,БЮДЖЕТ!$P:$P,$D1709)*IF(G1709=ФИО!$Q$8,0,SUM(р_дни!$J:$J))+SUMIFS(факт_операции!$Q:$Q,факт_операции!$D:$D,$D1709)*1000)/SUM(р_дни!$J:$J)))/100,0)*100</f>
        <v>0</v>
      </c>
      <c r="K1709" s="48">
        <f>IF(D1709="",0,SUMIFS(факт_операции!$O:$O,факт_операции!$D:$D,D1709)-IF(SUMIFS(факт_операции!$Q:$Q,факт_операции!$D:$D,D1709)&lt;&gt;0,SUMIFS(факт_операции!$O:$O,факт_операции!$D:$D,D1709,факт_операции!$N:$N,операции!$H$11),0))</f>
        <v>0</v>
      </c>
      <c r="L1709" s="48">
        <f>IF(D1709="",0,SUMIFS(факт_операции!$T:$T,факт_операции!$D:$D,D1709))</f>
        <v>0</v>
      </c>
      <c r="M1709" s="86">
        <f t="shared" si="53"/>
        <v>0</v>
      </c>
      <c r="N1709" s="36"/>
      <c r="O1709" s="92"/>
      <c r="P1709" s="96"/>
    </row>
    <row r="1710" spans="1:16" x14ac:dyDescent="0.25">
      <c r="A1710" s="1"/>
      <c r="B1710" s="1"/>
      <c r="C1710" s="5">
        <f t="shared" si="54"/>
        <v>1700</v>
      </c>
      <c r="D1710" s="19" t="str">
        <f>IF(C1710&gt;MAX(БЮДЖЕТ!$C:$C),"",INDEX(БЮДЖЕТ!$P$11:$P$9415,C1710))</f>
        <v/>
      </c>
      <c r="E1710" s="22">
        <f>IF(D1710="",0,IF(COUNTIF(БЮДЖЕТ!$P:$P,D1710)=1,0,1))</f>
        <v>0</v>
      </c>
      <c r="F1710" s="19" t="str">
        <f>IF($D1710="","",INDEX(БЮДЖЕТ!$N:$N,SUMIFS(БЮДЖЕТ!$B:$B,БЮДЖЕТ!$P:$P,$D1710)))</f>
        <v/>
      </c>
      <c r="G1710" s="19" t="str">
        <f>IF($D1710="","",INDEX(БЮДЖЕТ!$X:$X,SUMIFS(БЮДЖЕТ!$B:$B,БЮДЖЕТ!$P:$P,$D1710)))</f>
        <v/>
      </c>
      <c r="H1710" s="36"/>
      <c r="I1710" s="30">
        <f>IF(D1710="",0,IF(G1710=ФИО!$Q$8,0,SUM(р_дни!$J:$J))+SUMIFS(факт_операции!$L:$L,факт_операции!$D:$D,D1710,факт_операции!$I:$I,операции!$F$8)-SUMIFS(факт_операции!$L:$L,факт_операции!$D:$D,D1710,факт_операции!$I:$I,операции!$F$9)+SUMIFS(факт_операции!$L:$L,факт_операции!$D:$D,D1710,факт_операции!$I:$I,операции!$F$10)-SUMIFS(факт_операции!$L:$L,факт_операции!$D:$D,D1710,факт_операции!$I:$I,операции!$F$11))</f>
        <v>0</v>
      </c>
      <c r="J1710" s="48">
        <f>ROUND(IF(D1710="",0,IF(SUM(р_дни!$J:$J)=0,0,(SUMIFS(БЮДЖЕТ!$V:$V,БЮДЖЕТ!$P:$P,$D1710)*IF(G1710=ФИО!$Q$8,0,SUM(р_дни!$J:$J))+SUMIFS(факт_операции!$Q:$Q,факт_операции!$D:$D,$D1710)*1000)/SUM(р_дни!$J:$J)))/100,0)*100</f>
        <v>0</v>
      </c>
      <c r="K1710" s="48">
        <f>IF(D1710="",0,SUMIFS(факт_операции!$O:$O,факт_операции!$D:$D,D1710)-IF(SUMIFS(факт_операции!$Q:$Q,факт_операции!$D:$D,D1710)&lt;&gt;0,SUMIFS(факт_операции!$O:$O,факт_операции!$D:$D,D1710,факт_операции!$N:$N,операции!$H$11),0))</f>
        <v>0</v>
      </c>
      <c r="L1710" s="48">
        <f>IF(D1710="",0,SUMIFS(факт_операции!$T:$T,факт_операции!$D:$D,D1710))</f>
        <v>0</v>
      </c>
      <c r="M1710" s="86">
        <f t="shared" si="53"/>
        <v>0</v>
      </c>
      <c r="N1710" s="36"/>
      <c r="O1710" s="92"/>
      <c r="P1710" s="96"/>
    </row>
    <row r="1711" spans="1:16" x14ac:dyDescent="0.25">
      <c r="A1711" s="1"/>
      <c r="B1711" s="1"/>
      <c r="C1711" s="5">
        <f t="shared" si="54"/>
        <v>1701</v>
      </c>
      <c r="D1711" s="19" t="str">
        <f>IF(C1711&gt;MAX(БЮДЖЕТ!$C:$C),"",INDEX(БЮДЖЕТ!$P$11:$P$9415,C1711))</f>
        <v/>
      </c>
      <c r="E1711" s="22">
        <f>IF(D1711="",0,IF(COUNTIF(БЮДЖЕТ!$P:$P,D1711)=1,0,1))</f>
        <v>0</v>
      </c>
      <c r="F1711" s="19" t="str">
        <f>IF($D1711="","",INDEX(БЮДЖЕТ!$N:$N,SUMIFS(БЮДЖЕТ!$B:$B,БЮДЖЕТ!$P:$P,$D1711)))</f>
        <v/>
      </c>
      <c r="G1711" s="19" t="str">
        <f>IF($D1711="","",INDEX(БЮДЖЕТ!$X:$X,SUMIFS(БЮДЖЕТ!$B:$B,БЮДЖЕТ!$P:$P,$D1711)))</f>
        <v/>
      </c>
      <c r="H1711" s="36"/>
      <c r="I1711" s="30">
        <f>IF(D1711="",0,IF(G1711=ФИО!$Q$8,0,SUM(р_дни!$J:$J))+SUMIFS(факт_операции!$L:$L,факт_операции!$D:$D,D1711,факт_операции!$I:$I,операции!$F$8)-SUMIFS(факт_операции!$L:$L,факт_операции!$D:$D,D1711,факт_операции!$I:$I,операции!$F$9)+SUMIFS(факт_операции!$L:$L,факт_операции!$D:$D,D1711,факт_операции!$I:$I,операции!$F$10)-SUMIFS(факт_операции!$L:$L,факт_операции!$D:$D,D1711,факт_операции!$I:$I,операции!$F$11))</f>
        <v>0</v>
      </c>
      <c r="J1711" s="48">
        <f>ROUND(IF(D1711="",0,IF(SUM(р_дни!$J:$J)=0,0,(SUMIFS(БЮДЖЕТ!$V:$V,БЮДЖЕТ!$P:$P,$D1711)*IF(G1711=ФИО!$Q$8,0,SUM(р_дни!$J:$J))+SUMIFS(факт_операции!$Q:$Q,факт_операции!$D:$D,$D1711)*1000)/SUM(р_дни!$J:$J)))/100,0)*100</f>
        <v>0</v>
      </c>
      <c r="K1711" s="48">
        <f>IF(D1711="",0,SUMIFS(факт_операции!$O:$O,факт_операции!$D:$D,D1711)-IF(SUMIFS(факт_операции!$Q:$Q,факт_операции!$D:$D,D1711)&lt;&gt;0,SUMIFS(факт_операции!$O:$O,факт_операции!$D:$D,D1711,факт_операции!$N:$N,операции!$H$11),0))</f>
        <v>0</v>
      </c>
      <c r="L1711" s="48">
        <f>IF(D1711="",0,SUMIFS(факт_операции!$T:$T,факт_операции!$D:$D,D1711))</f>
        <v>0</v>
      </c>
      <c r="M1711" s="86">
        <f t="shared" si="53"/>
        <v>0</v>
      </c>
      <c r="N1711" s="36"/>
      <c r="O1711" s="92"/>
      <c r="P1711" s="96"/>
    </row>
    <row r="1712" spans="1:16" x14ac:dyDescent="0.25">
      <c r="A1712" s="1"/>
      <c r="B1712" s="1"/>
      <c r="C1712" s="5">
        <f t="shared" si="54"/>
        <v>1702</v>
      </c>
      <c r="D1712" s="19" t="str">
        <f>IF(C1712&gt;MAX(БЮДЖЕТ!$C:$C),"",INDEX(БЮДЖЕТ!$P$11:$P$9415,C1712))</f>
        <v/>
      </c>
      <c r="E1712" s="22">
        <f>IF(D1712="",0,IF(COUNTIF(БЮДЖЕТ!$P:$P,D1712)=1,0,1))</f>
        <v>0</v>
      </c>
      <c r="F1712" s="19" t="str">
        <f>IF($D1712="","",INDEX(БЮДЖЕТ!$N:$N,SUMIFS(БЮДЖЕТ!$B:$B,БЮДЖЕТ!$P:$P,$D1712)))</f>
        <v/>
      </c>
      <c r="G1712" s="19" t="str">
        <f>IF($D1712="","",INDEX(БЮДЖЕТ!$X:$X,SUMIFS(БЮДЖЕТ!$B:$B,БЮДЖЕТ!$P:$P,$D1712)))</f>
        <v/>
      </c>
      <c r="H1712" s="36"/>
      <c r="I1712" s="30">
        <f>IF(D1712="",0,IF(G1712=ФИО!$Q$8,0,SUM(р_дни!$J:$J))+SUMIFS(факт_операции!$L:$L,факт_операции!$D:$D,D1712,факт_операции!$I:$I,операции!$F$8)-SUMIFS(факт_операции!$L:$L,факт_операции!$D:$D,D1712,факт_операции!$I:$I,операции!$F$9)+SUMIFS(факт_операции!$L:$L,факт_операции!$D:$D,D1712,факт_операции!$I:$I,операции!$F$10)-SUMIFS(факт_операции!$L:$L,факт_операции!$D:$D,D1712,факт_операции!$I:$I,операции!$F$11))</f>
        <v>0</v>
      </c>
      <c r="J1712" s="48">
        <f>ROUND(IF(D1712="",0,IF(SUM(р_дни!$J:$J)=0,0,(SUMIFS(БЮДЖЕТ!$V:$V,БЮДЖЕТ!$P:$P,$D1712)*IF(G1712=ФИО!$Q$8,0,SUM(р_дни!$J:$J))+SUMIFS(факт_операции!$Q:$Q,факт_операции!$D:$D,$D1712)*1000)/SUM(р_дни!$J:$J)))/100,0)*100</f>
        <v>0</v>
      </c>
      <c r="K1712" s="48">
        <f>IF(D1712="",0,SUMIFS(факт_операции!$O:$O,факт_операции!$D:$D,D1712)-IF(SUMIFS(факт_операции!$Q:$Q,факт_операции!$D:$D,D1712)&lt;&gt;0,SUMIFS(факт_операции!$O:$O,факт_операции!$D:$D,D1712,факт_операции!$N:$N,операции!$H$11),0))</f>
        <v>0</v>
      </c>
      <c r="L1712" s="48">
        <f>IF(D1712="",0,SUMIFS(факт_операции!$T:$T,факт_операции!$D:$D,D1712))</f>
        <v>0</v>
      </c>
      <c r="M1712" s="86">
        <f t="shared" si="53"/>
        <v>0</v>
      </c>
      <c r="N1712" s="36"/>
      <c r="O1712" s="92"/>
      <c r="P1712" s="96"/>
    </row>
    <row r="1713" spans="1:16" x14ac:dyDescent="0.25">
      <c r="A1713" s="1"/>
      <c r="B1713" s="1"/>
      <c r="C1713" s="5">
        <f t="shared" si="54"/>
        <v>1703</v>
      </c>
      <c r="D1713" s="19" t="str">
        <f>IF(C1713&gt;MAX(БЮДЖЕТ!$C:$C),"",INDEX(БЮДЖЕТ!$P$11:$P$9415,C1713))</f>
        <v/>
      </c>
      <c r="E1713" s="22">
        <f>IF(D1713="",0,IF(COUNTIF(БЮДЖЕТ!$P:$P,D1713)=1,0,1))</f>
        <v>0</v>
      </c>
      <c r="F1713" s="19" t="str">
        <f>IF($D1713="","",INDEX(БЮДЖЕТ!$N:$N,SUMIFS(БЮДЖЕТ!$B:$B,БЮДЖЕТ!$P:$P,$D1713)))</f>
        <v/>
      </c>
      <c r="G1713" s="19" t="str">
        <f>IF($D1713="","",INDEX(БЮДЖЕТ!$X:$X,SUMIFS(БЮДЖЕТ!$B:$B,БЮДЖЕТ!$P:$P,$D1713)))</f>
        <v/>
      </c>
      <c r="H1713" s="36"/>
      <c r="I1713" s="30">
        <f>IF(D1713="",0,IF(G1713=ФИО!$Q$8,0,SUM(р_дни!$J:$J))+SUMIFS(факт_операции!$L:$L,факт_операции!$D:$D,D1713,факт_операции!$I:$I,операции!$F$8)-SUMIFS(факт_операции!$L:$L,факт_операции!$D:$D,D1713,факт_операции!$I:$I,операции!$F$9)+SUMIFS(факт_операции!$L:$L,факт_операции!$D:$D,D1713,факт_операции!$I:$I,операции!$F$10)-SUMIFS(факт_операции!$L:$L,факт_операции!$D:$D,D1713,факт_операции!$I:$I,операции!$F$11))</f>
        <v>0</v>
      </c>
      <c r="J1713" s="48">
        <f>ROUND(IF(D1713="",0,IF(SUM(р_дни!$J:$J)=0,0,(SUMIFS(БЮДЖЕТ!$V:$V,БЮДЖЕТ!$P:$P,$D1713)*IF(G1713=ФИО!$Q$8,0,SUM(р_дни!$J:$J))+SUMIFS(факт_операции!$Q:$Q,факт_операции!$D:$D,$D1713)*1000)/SUM(р_дни!$J:$J)))/100,0)*100</f>
        <v>0</v>
      </c>
      <c r="K1713" s="48">
        <f>IF(D1713="",0,SUMIFS(факт_операции!$O:$O,факт_операции!$D:$D,D1713)-IF(SUMIFS(факт_операции!$Q:$Q,факт_операции!$D:$D,D1713)&lt;&gt;0,SUMIFS(факт_операции!$O:$O,факт_операции!$D:$D,D1713,факт_операции!$N:$N,операции!$H$11),0))</f>
        <v>0</v>
      </c>
      <c r="L1713" s="48">
        <f>IF(D1713="",0,SUMIFS(факт_операции!$T:$T,факт_операции!$D:$D,D1713))</f>
        <v>0</v>
      </c>
      <c r="M1713" s="86">
        <f t="shared" si="53"/>
        <v>0</v>
      </c>
      <c r="N1713" s="36"/>
      <c r="O1713" s="92"/>
      <c r="P1713" s="96"/>
    </row>
    <row r="1714" spans="1:16" x14ac:dyDescent="0.25">
      <c r="A1714" s="1"/>
      <c r="B1714" s="1"/>
      <c r="C1714" s="5">
        <f t="shared" si="54"/>
        <v>1704</v>
      </c>
      <c r="D1714" s="19" t="str">
        <f>IF(C1714&gt;MAX(БЮДЖЕТ!$C:$C),"",INDEX(БЮДЖЕТ!$P$11:$P$9415,C1714))</f>
        <v/>
      </c>
      <c r="E1714" s="22">
        <f>IF(D1714="",0,IF(COUNTIF(БЮДЖЕТ!$P:$P,D1714)=1,0,1))</f>
        <v>0</v>
      </c>
      <c r="F1714" s="19" t="str">
        <f>IF($D1714="","",INDEX(БЮДЖЕТ!$N:$N,SUMIFS(БЮДЖЕТ!$B:$B,БЮДЖЕТ!$P:$P,$D1714)))</f>
        <v/>
      </c>
      <c r="G1714" s="19" t="str">
        <f>IF($D1714="","",INDEX(БЮДЖЕТ!$X:$X,SUMIFS(БЮДЖЕТ!$B:$B,БЮДЖЕТ!$P:$P,$D1714)))</f>
        <v/>
      </c>
      <c r="H1714" s="36"/>
      <c r="I1714" s="30">
        <f>IF(D1714="",0,IF(G1714=ФИО!$Q$8,0,SUM(р_дни!$J:$J))+SUMIFS(факт_операции!$L:$L,факт_операции!$D:$D,D1714,факт_операции!$I:$I,операции!$F$8)-SUMIFS(факт_операции!$L:$L,факт_операции!$D:$D,D1714,факт_операции!$I:$I,операции!$F$9)+SUMIFS(факт_операции!$L:$L,факт_операции!$D:$D,D1714,факт_операции!$I:$I,операции!$F$10)-SUMIFS(факт_операции!$L:$L,факт_операции!$D:$D,D1714,факт_операции!$I:$I,операции!$F$11))</f>
        <v>0</v>
      </c>
      <c r="J1714" s="48">
        <f>ROUND(IF(D1714="",0,IF(SUM(р_дни!$J:$J)=0,0,(SUMIFS(БЮДЖЕТ!$V:$V,БЮДЖЕТ!$P:$P,$D1714)*IF(G1714=ФИО!$Q$8,0,SUM(р_дни!$J:$J))+SUMIFS(факт_операции!$Q:$Q,факт_операции!$D:$D,$D1714)*1000)/SUM(р_дни!$J:$J)))/100,0)*100</f>
        <v>0</v>
      </c>
      <c r="K1714" s="48">
        <f>IF(D1714="",0,SUMIFS(факт_операции!$O:$O,факт_операции!$D:$D,D1714)-IF(SUMIFS(факт_операции!$Q:$Q,факт_операции!$D:$D,D1714)&lt;&gt;0,SUMIFS(факт_операции!$O:$O,факт_операции!$D:$D,D1714,факт_операции!$N:$N,операции!$H$11),0))</f>
        <v>0</v>
      </c>
      <c r="L1714" s="48">
        <f>IF(D1714="",0,SUMIFS(факт_операции!$T:$T,факт_операции!$D:$D,D1714))</f>
        <v>0</v>
      </c>
      <c r="M1714" s="86">
        <f t="shared" si="53"/>
        <v>0</v>
      </c>
      <c r="N1714" s="36"/>
      <c r="O1714" s="92"/>
      <c r="P1714" s="96"/>
    </row>
    <row r="1715" spans="1:16" x14ac:dyDescent="0.25">
      <c r="A1715" s="1"/>
      <c r="B1715" s="1"/>
      <c r="C1715" s="5">
        <f t="shared" si="54"/>
        <v>1705</v>
      </c>
      <c r="D1715" s="19" t="str">
        <f>IF(C1715&gt;MAX(БЮДЖЕТ!$C:$C),"",INDEX(БЮДЖЕТ!$P$11:$P$9415,C1715))</f>
        <v/>
      </c>
      <c r="E1715" s="22">
        <f>IF(D1715="",0,IF(COUNTIF(БЮДЖЕТ!$P:$P,D1715)=1,0,1))</f>
        <v>0</v>
      </c>
      <c r="F1715" s="19" t="str">
        <f>IF($D1715="","",INDEX(БЮДЖЕТ!$N:$N,SUMIFS(БЮДЖЕТ!$B:$B,БЮДЖЕТ!$P:$P,$D1715)))</f>
        <v/>
      </c>
      <c r="G1715" s="19" t="str">
        <f>IF($D1715="","",INDEX(БЮДЖЕТ!$X:$X,SUMIFS(БЮДЖЕТ!$B:$B,БЮДЖЕТ!$P:$P,$D1715)))</f>
        <v/>
      </c>
      <c r="H1715" s="36"/>
      <c r="I1715" s="30">
        <f>IF(D1715="",0,IF(G1715=ФИО!$Q$8,0,SUM(р_дни!$J:$J))+SUMIFS(факт_операции!$L:$L,факт_операции!$D:$D,D1715,факт_операции!$I:$I,операции!$F$8)-SUMIFS(факт_операции!$L:$L,факт_операции!$D:$D,D1715,факт_операции!$I:$I,операции!$F$9)+SUMIFS(факт_операции!$L:$L,факт_операции!$D:$D,D1715,факт_операции!$I:$I,операции!$F$10)-SUMIFS(факт_операции!$L:$L,факт_операции!$D:$D,D1715,факт_операции!$I:$I,операции!$F$11))</f>
        <v>0</v>
      </c>
      <c r="J1715" s="48">
        <f>ROUND(IF(D1715="",0,IF(SUM(р_дни!$J:$J)=0,0,(SUMIFS(БЮДЖЕТ!$V:$V,БЮДЖЕТ!$P:$P,$D1715)*IF(G1715=ФИО!$Q$8,0,SUM(р_дни!$J:$J))+SUMIFS(факт_операции!$Q:$Q,факт_операции!$D:$D,$D1715)*1000)/SUM(р_дни!$J:$J)))/100,0)*100</f>
        <v>0</v>
      </c>
      <c r="K1715" s="48">
        <f>IF(D1715="",0,SUMIFS(факт_операции!$O:$O,факт_операции!$D:$D,D1715)-IF(SUMIFS(факт_операции!$Q:$Q,факт_операции!$D:$D,D1715)&lt;&gt;0,SUMIFS(факт_операции!$O:$O,факт_операции!$D:$D,D1715,факт_операции!$N:$N,операции!$H$11),0))</f>
        <v>0</v>
      </c>
      <c r="L1715" s="48">
        <f>IF(D1715="",0,SUMIFS(факт_операции!$T:$T,факт_операции!$D:$D,D1715))</f>
        <v>0</v>
      </c>
      <c r="M1715" s="86">
        <f t="shared" si="53"/>
        <v>0</v>
      </c>
      <c r="N1715" s="36"/>
      <c r="O1715" s="92"/>
      <c r="P1715" s="96"/>
    </row>
    <row r="1716" spans="1:16" x14ac:dyDescent="0.25">
      <c r="A1716" s="1"/>
      <c r="B1716" s="1"/>
      <c r="C1716" s="5">
        <f t="shared" si="54"/>
        <v>1706</v>
      </c>
      <c r="D1716" s="19" t="str">
        <f>IF(C1716&gt;MAX(БЮДЖЕТ!$C:$C),"",INDEX(БЮДЖЕТ!$P$11:$P$9415,C1716))</f>
        <v/>
      </c>
      <c r="E1716" s="22">
        <f>IF(D1716="",0,IF(COUNTIF(БЮДЖЕТ!$P:$P,D1716)=1,0,1))</f>
        <v>0</v>
      </c>
      <c r="F1716" s="19" t="str">
        <f>IF($D1716="","",INDEX(БЮДЖЕТ!$N:$N,SUMIFS(БЮДЖЕТ!$B:$B,БЮДЖЕТ!$P:$P,$D1716)))</f>
        <v/>
      </c>
      <c r="G1716" s="19" t="str">
        <f>IF($D1716="","",INDEX(БЮДЖЕТ!$X:$X,SUMIFS(БЮДЖЕТ!$B:$B,БЮДЖЕТ!$P:$P,$D1716)))</f>
        <v/>
      </c>
      <c r="H1716" s="36"/>
      <c r="I1716" s="30">
        <f>IF(D1716="",0,IF(G1716=ФИО!$Q$8,0,SUM(р_дни!$J:$J))+SUMIFS(факт_операции!$L:$L,факт_операции!$D:$D,D1716,факт_операции!$I:$I,операции!$F$8)-SUMIFS(факт_операции!$L:$L,факт_операции!$D:$D,D1716,факт_операции!$I:$I,операции!$F$9)+SUMIFS(факт_операции!$L:$L,факт_операции!$D:$D,D1716,факт_операции!$I:$I,операции!$F$10)-SUMIFS(факт_операции!$L:$L,факт_операции!$D:$D,D1716,факт_операции!$I:$I,операции!$F$11))</f>
        <v>0</v>
      </c>
      <c r="J1716" s="48">
        <f>ROUND(IF(D1716="",0,IF(SUM(р_дни!$J:$J)=0,0,(SUMIFS(БЮДЖЕТ!$V:$V,БЮДЖЕТ!$P:$P,$D1716)*IF(G1716=ФИО!$Q$8,0,SUM(р_дни!$J:$J))+SUMIFS(факт_операции!$Q:$Q,факт_операции!$D:$D,$D1716)*1000)/SUM(р_дни!$J:$J)))/100,0)*100</f>
        <v>0</v>
      </c>
      <c r="K1716" s="48">
        <f>IF(D1716="",0,SUMIFS(факт_операции!$O:$O,факт_операции!$D:$D,D1716)-IF(SUMIFS(факт_операции!$Q:$Q,факт_операции!$D:$D,D1716)&lt;&gt;0,SUMIFS(факт_операции!$O:$O,факт_операции!$D:$D,D1716,факт_операции!$N:$N,операции!$H$11),0))</f>
        <v>0</v>
      </c>
      <c r="L1716" s="48">
        <f>IF(D1716="",0,SUMIFS(факт_операции!$T:$T,факт_операции!$D:$D,D1716))</f>
        <v>0</v>
      </c>
      <c r="M1716" s="86">
        <f t="shared" si="53"/>
        <v>0</v>
      </c>
      <c r="N1716" s="36"/>
      <c r="O1716" s="92"/>
      <c r="P1716" s="96"/>
    </row>
    <row r="1717" spans="1:16" x14ac:dyDescent="0.25">
      <c r="A1717" s="1"/>
      <c r="B1717" s="1"/>
      <c r="C1717" s="5">
        <f t="shared" si="54"/>
        <v>1707</v>
      </c>
      <c r="D1717" s="19" t="str">
        <f>IF(C1717&gt;MAX(БЮДЖЕТ!$C:$C),"",INDEX(БЮДЖЕТ!$P$11:$P$9415,C1717))</f>
        <v/>
      </c>
      <c r="E1717" s="22">
        <f>IF(D1717="",0,IF(COUNTIF(БЮДЖЕТ!$P:$P,D1717)=1,0,1))</f>
        <v>0</v>
      </c>
      <c r="F1717" s="19" t="str">
        <f>IF($D1717="","",INDEX(БЮДЖЕТ!$N:$N,SUMIFS(БЮДЖЕТ!$B:$B,БЮДЖЕТ!$P:$P,$D1717)))</f>
        <v/>
      </c>
      <c r="G1717" s="19" t="str">
        <f>IF($D1717="","",INDEX(БЮДЖЕТ!$X:$X,SUMIFS(БЮДЖЕТ!$B:$B,БЮДЖЕТ!$P:$P,$D1717)))</f>
        <v/>
      </c>
      <c r="H1717" s="36"/>
      <c r="I1717" s="30">
        <f>IF(D1717="",0,IF(G1717=ФИО!$Q$8,0,SUM(р_дни!$J:$J))+SUMIFS(факт_операции!$L:$L,факт_операции!$D:$D,D1717,факт_операции!$I:$I,операции!$F$8)-SUMIFS(факт_операции!$L:$L,факт_операции!$D:$D,D1717,факт_операции!$I:$I,операции!$F$9)+SUMIFS(факт_операции!$L:$L,факт_операции!$D:$D,D1717,факт_операции!$I:$I,операции!$F$10)-SUMIFS(факт_операции!$L:$L,факт_операции!$D:$D,D1717,факт_операции!$I:$I,операции!$F$11))</f>
        <v>0</v>
      </c>
      <c r="J1717" s="48">
        <f>ROUND(IF(D1717="",0,IF(SUM(р_дни!$J:$J)=0,0,(SUMIFS(БЮДЖЕТ!$V:$V,БЮДЖЕТ!$P:$P,$D1717)*IF(G1717=ФИО!$Q$8,0,SUM(р_дни!$J:$J))+SUMIFS(факт_операции!$Q:$Q,факт_операции!$D:$D,$D1717)*1000)/SUM(р_дни!$J:$J)))/100,0)*100</f>
        <v>0</v>
      </c>
      <c r="K1717" s="48">
        <f>IF(D1717="",0,SUMIFS(факт_операции!$O:$O,факт_операции!$D:$D,D1717)-IF(SUMIFS(факт_операции!$Q:$Q,факт_операции!$D:$D,D1717)&lt;&gt;0,SUMIFS(факт_операции!$O:$O,факт_операции!$D:$D,D1717,факт_операции!$N:$N,операции!$H$11),0))</f>
        <v>0</v>
      </c>
      <c r="L1717" s="48">
        <f>IF(D1717="",0,SUMIFS(факт_операции!$T:$T,факт_операции!$D:$D,D1717))</f>
        <v>0</v>
      </c>
      <c r="M1717" s="86">
        <f t="shared" si="53"/>
        <v>0</v>
      </c>
      <c r="N1717" s="36"/>
      <c r="O1717" s="92"/>
      <c r="P1717" s="96"/>
    </row>
    <row r="1718" spans="1:16" x14ac:dyDescent="0.25">
      <c r="A1718" s="1"/>
      <c r="B1718" s="1"/>
      <c r="C1718" s="5">
        <f t="shared" si="54"/>
        <v>1708</v>
      </c>
      <c r="D1718" s="19" t="str">
        <f>IF(C1718&gt;MAX(БЮДЖЕТ!$C:$C),"",INDEX(БЮДЖЕТ!$P$11:$P$9415,C1718))</f>
        <v/>
      </c>
      <c r="E1718" s="22">
        <f>IF(D1718="",0,IF(COUNTIF(БЮДЖЕТ!$P:$P,D1718)=1,0,1))</f>
        <v>0</v>
      </c>
      <c r="F1718" s="19" t="str">
        <f>IF($D1718="","",INDEX(БЮДЖЕТ!$N:$N,SUMIFS(БЮДЖЕТ!$B:$B,БЮДЖЕТ!$P:$P,$D1718)))</f>
        <v/>
      </c>
      <c r="G1718" s="19" t="str">
        <f>IF($D1718="","",INDEX(БЮДЖЕТ!$X:$X,SUMIFS(БЮДЖЕТ!$B:$B,БЮДЖЕТ!$P:$P,$D1718)))</f>
        <v/>
      </c>
      <c r="H1718" s="36"/>
      <c r="I1718" s="30">
        <f>IF(D1718="",0,IF(G1718=ФИО!$Q$8,0,SUM(р_дни!$J:$J))+SUMIFS(факт_операции!$L:$L,факт_операции!$D:$D,D1718,факт_операции!$I:$I,операции!$F$8)-SUMIFS(факт_операции!$L:$L,факт_операции!$D:$D,D1718,факт_операции!$I:$I,операции!$F$9)+SUMIFS(факт_операции!$L:$L,факт_операции!$D:$D,D1718,факт_операции!$I:$I,операции!$F$10)-SUMIFS(факт_операции!$L:$L,факт_операции!$D:$D,D1718,факт_операции!$I:$I,операции!$F$11))</f>
        <v>0</v>
      </c>
      <c r="J1718" s="48">
        <f>ROUND(IF(D1718="",0,IF(SUM(р_дни!$J:$J)=0,0,(SUMIFS(БЮДЖЕТ!$V:$V,БЮДЖЕТ!$P:$P,$D1718)*IF(G1718=ФИО!$Q$8,0,SUM(р_дни!$J:$J))+SUMIFS(факт_операции!$Q:$Q,факт_операции!$D:$D,$D1718)*1000)/SUM(р_дни!$J:$J)))/100,0)*100</f>
        <v>0</v>
      </c>
      <c r="K1718" s="48">
        <f>IF(D1718="",0,SUMIFS(факт_операции!$O:$O,факт_операции!$D:$D,D1718)-IF(SUMIFS(факт_операции!$Q:$Q,факт_операции!$D:$D,D1718)&lt;&gt;0,SUMIFS(факт_операции!$O:$O,факт_операции!$D:$D,D1718,факт_операции!$N:$N,операции!$H$11),0))</f>
        <v>0</v>
      </c>
      <c r="L1718" s="48">
        <f>IF(D1718="",0,SUMIFS(факт_операции!$T:$T,факт_операции!$D:$D,D1718))</f>
        <v>0</v>
      </c>
      <c r="M1718" s="86">
        <f t="shared" si="53"/>
        <v>0</v>
      </c>
      <c r="N1718" s="36"/>
      <c r="O1718" s="92"/>
      <c r="P1718" s="96"/>
    </row>
    <row r="1719" spans="1:16" x14ac:dyDescent="0.25">
      <c r="A1719" s="1"/>
      <c r="B1719" s="1"/>
      <c r="C1719" s="5">
        <f t="shared" si="54"/>
        <v>1709</v>
      </c>
      <c r="D1719" s="19" t="str">
        <f>IF(C1719&gt;MAX(БЮДЖЕТ!$C:$C),"",INDEX(БЮДЖЕТ!$P$11:$P$9415,C1719))</f>
        <v/>
      </c>
      <c r="E1719" s="22">
        <f>IF(D1719="",0,IF(COUNTIF(БЮДЖЕТ!$P:$P,D1719)=1,0,1))</f>
        <v>0</v>
      </c>
      <c r="F1719" s="19" t="str">
        <f>IF($D1719="","",INDEX(БЮДЖЕТ!$N:$N,SUMIFS(БЮДЖЕТ!$B:$B,БЮДЖЕТ!$P:$P,$D1719)))</f>
        <v/>
      </c>
      <c r="G1719" s="19" t="str">
        <f>IF($D1719="","",INDEX(БЮДЖЕТ!$X:$X,SUMIFS(БЮДЖЕТ!$B:$B,БЮДЖЕТ!$P:$P,$D1719)))</f>
        <v/>
      </c>
      <c r="H1719" s="36"/>
      <c r="I1719" s="30">
        <f>IF(D1719="",0,IF(G1719=ФИО!$Q$8,0,SUM(р_дни!$J:$J))+SUMIFS(факт_операции!$L:$L,факт_операции!$D:$D,D1719,факт_операции!$I:$I,операции!$F$8)-SUMIFS(факт_операции!$L:$L,факт_операции!$D:$D,D1719,факт_операции!$I:$I,операции!$F$9)+SUMIFS(факт_операции!$L:$L,факт_операции!$D:$D,D1719,факт_операции!$I:$I,операции!$F$10)-SUMIFS(факт_операции!$L:$L,факт_операции!$D:$D,D1719,факт_операции!$I:$I,операции!$F$11))</f>
        <v>0</v>
      </c>
      <c r="J1719" s="48">
        <f>ROUND(IF(D1719="",0,IF(SUM(р_дни!$J:$J)=0,0,(SUMIFS(БЮДЖЕТ!$V:$V,БЮДЖЕТ!$P:$P,$D1719)*IF(G1719=ФИО!$Q$8,0,SUM(р_дни!$J:$J))+SUMIFS(факт_операции!$Q:$Q,факт_операции!$D:$D,$D1719)*1000)/SUM(р_дни!$J:$J)))/100,0)*100</f>
        <v>0</v>
      </c>
      <c r="K1719" s="48">
        <f>IF(D1719="",0,SUMIFS(факт_операции!$O:$O,факт_операции!$D:$D,D1719)-IF(SUMIFS(факт_операции!$Q:$Q,факт_операции!$D:$D,D1719)&lt;&gt;0,SUMIFS(факт_операции!$O:$O,факт_операции!$D:$D,D1719,факт_операции!$N:$N,операции!$H$11),0))</f>
        <v>0</v>
      </c>
      <c r="L1719" s="48">
        <f>IF(D1719="",0,SUMIFS(факт_операции!$T:$T,факт_операции!$D:$D,D1719))</f>
        <v>0</v>
      </c>
      <c r="M1719" s="86">
        <f t="shared" si="53"/>
        <v>0</v>
      </c>
      <c r="N1719" s="36"/>
      <c r="O1719" s="92"/>
      <c r="P1719" s="96"/>
    </row>
    <row r="1720" spans="1:16" x14ac:dyDescent="0.25">
      <c r="A1720" s="1"/>
      <c r="B1720" s="1"/>
      <c r="C1720" s="5">
        <f t="shared" si="54"/>
        <v>1710</v>
      </c>
      <c r="D1720" s="19" t="str">
        <f>IF(C1720&gt;MAX(БЮДЖЕТ!$C:$C),"",INDEX(БЮДЖЕТ!$P$11:$P$9415,C1720))</f>
        <v/>
      </c>
      <c r="E1720" s="22">
        <f>IF(D1720="",0,IF(COUNTIF(БЮДЖЕТ!$P:$P,D1720)=1,0,1))</f>
        <v>0</v>
      </c>
      <c r="F1720" s="19" t="str">
        <f>IF($D1720="","",INDEX(БЮДЖЕТ!$N:$N,SUMIFS(БЮДЖЕТ!$B:$B,БЮДЖЕТ!$P:$P,$D1720)))</f>
        <v/>
      </c>
      <c r="G1720" s="19" t="str">
        <f>IF($D1720="","",INDEX(БЮДЖЕТ!$X:$X,SUMIFS(БЮДЖЕТ!$B:$B,БЮДЖЕТ!$P:$P,$D1720)))</f>
        <v/>
      </c>
      <c r="H1720" s="36"/>
      <c r="I1720" s="30">
        <f>IF(D1720="",0,IF(G1720=ФИО!$Q$8,0,SUM(р_дни!$J:$J))+SUMIFS(факт_операции!$L:$L,факт_операции!$D:$D,D1720,факт_операции!$I:$I,операции!$F$8)-SUMIFS(факт_операции!$L:$L,факт_операции!$D:$D,D1720,факт_операции!$I:$I,операции!$F$9)+SUMIFS(факт_операции!$L:$L,факт_операции!$D:$D,D1720,факт_операции!$I:$I,операции!$F$10)-SUMIFS(факт_операции!$L:$L,факт_операции!$D:$D,D1720,факт_операции!$I:$I,операции!$F$11))</f>
        <v>0</v>
      </c>
      <c r="J1720" s="48">
        <f>ROUND(IF(D1720="",0,IF(SUM(р_дни!$J:$J)=0,0,(SUMIFS(БЮДЖЕТ!$V:$V,БЮДЖЕТ!$P:$P,$D1720)*IF(G1720=ФИО!$Q$8,0,SUM(р_дни!$J:$J))+SUMIFS(факт_операции!$Q:$Q,факт_операции!$D:$D,$D1720)*1000)/SUM(р_дни!$J:$J)))/100,0)*100</f>
        <v>0</v>
      </c>
      <c r="K1720" s="48">
        <f>IF(D1720="",0,SUMIFS(факт_операции!$O:$O,факт_операции!$D:$D,D1720)-IF(SUMIFS(факт_операции!$Q:$Q,факт_операции!$D:$D,D1720)&lt;&gt;0,SUMIFS(факт_операции!$O:$O,факт_операции!$D:$D,D1720,факт_операции!$N:$N,операции!$H$11),0))</f>
        <v>0</v>
      </c>
      <c r="L1720" s="48">
        <f>IF(D1720="",0,SUMIFS(факт_операции!$T:$T,факт_операции!$D:$D,D1720))</f>
        <v>0</v>
      </c>
      <c r="M1720" s="86">
        <f t="shared" si="53"/>
        <v>0</v>
      </c>
      <c r="N1720" s="36"/>
      <c r="O1720" s="92"/>
      <c r="P1720" s="96"/>
    </row>
    <row r="1721" spans="1:16" x14ac:dyDescent="0.25">
      <c r="A1721" s="1"/>
      <c r="B1721" s="1"/>
      <c r="C1721" s="5">
        <f t="shared" si="54"/>
        <v>1711</v>
      </c>
      <c r="D1721" s="19" t="str">
        <f>IF(C1721&gt;MAX(БЮДЖЕТ!$C:$C),"",INDEX(БЮДЖЕТ!$P$11:$P$9415,C1721))</f>
        <v/>
      </c>
      <c r="E1721" s="22">
        <f>IF(D1721="",0,IF(COUNTIF(БЮДЖЕТ!$P:$P,D1721)=1,0,1))</f>
        <v>0</v>
      </c>
      <c r="F1721" s="19" t="str">
        <f>IF($D1721="","",INDEX(БЮДЖЕТ!$N:$N,SUMIFS(БЮДЖЕТ!$B:$B,БЮДЖЕТ!$P:$P,$D1721)))</f>
        <v/>
      </c>
      <c r="G1721" s="19" t="str">
        <f>IF($D1721="","",INDEX(БЮДЖЕТ!$X:$X,SUMIFS(БЮДЖЕТ!$B:$B,БЮДЖЕТ!$P:$P,$D1721)))</f>
        <v/>
      </c>
      <c r="H1721" s="36"/>
      <c r="I1721" s="30">
        <f>IF(D1721="",0,IF(G1721=ФИО!$Q$8,0,SUM(р_дни!$J:$J))+SUMIFS(факт_операции!$L:$L,факт_операции!$D:$D,D1721,факт_операции!$I:$I,операции!$F$8)-SUMIFS(факт_операции!$L:$L,факт_операции!$D:$D,D1721,факт_операции!$I:$I,операции!$F$9)+SUMIFS(факт_операции!$L:$L,факт_операции!$D:$D,D1721,факт_операции!$I:$I,операции!$F$10)-SUMIFS(факт_операции!$L:$L,факт_операции!$D:$D,D1721,факт_операции!$I:$I,операции!$F$11))</f>
        <v>0</v>
      </c>
      <c r="J1721" s="48">
        <f>ROUND(IF(D1721="",0,IF(SUM(р_дни!$J:$J)=0,0,(SUMIFS(БЮДЖЕТ!$V:$V,БЮДЖЕТ!$P:$P,$D1721)*IF(G1721=ФИО!$Q$8,0,SUM(р_дни!$J:$J))+SUMIFS(факт_операции!$Q:$Q,факт_операции!$D:$D,$D1721)*1000)/SUM(р_дни!$J:$J)))/100,0)*100</f>
        <v>0</v>
      </c>
      <c r="K1721" s="48">
        <f>IF(D1721="",0,SUMIFS(факт_операции!$O:$O,факт_операции!$D:$D,D1721)-IF(SUMIFS(факт_операции!$Q:$Q,факт_операции!$D:$D,D1721)&lt;&gt;0,SUMIFS(факт_операции!$O:$O,факт_операции!$D:$D,D1721,факт_операции!$N:$N,операции!$H$11),0))</f>
        <v>0</v>
      </c>
      <c r="L1721" s="48">
        <f>IF(D1721="",0,SUMIFS(факт_операции!$T:$T,факт_операции!$D:$D,D1721))</f>
        <v>0</v>
      </c>
      <c r="M1721" s="86">
        <f t="shared" si="53"/>
        <v>0</v>
      </c>
      <c r="N1721" s="36"/>
      <c r="O1721" s="92"/>
      <c r="P1721" s="96"/>
    </row>
    <row r="1722" spans="1:16" x14ac:dyDescent="0.25">
      <c r="A1722" s="1"/>
      <c r="B1722" s="1"/>
      <c r="C1722" s="5">
        <f t="shared" si="54"/>
        <v>1712</v>
      </c>
      <c r="D1722" s="19" t="str">
        <f>IF(C1722&gt;MAX(БЮДЖЕТ!$C:$C),"",INDEX(БЮДЖЕТ!$P$11:$P$9415,C1722))</f>
        <v/>
      </c>
      <c r="E1722" s="22">
        <f>IF(D1722="",0,IF(COUNTIF(БЮДЖЕТ!$P:$P,D1722)=1,0,1))</f>
        <v>0</v>
      </c>
      <c r="F1722" s="19" t="str">
        <f>IF($D1722="","",INDEX(БЮДЖЕТ!$N:$N,SUMIFS(БЮДЖЕТ!$B:$B,БЮДЖЕТ!$P:$P,$D1722)))</f>
        <v/>
      </c>
      <c r="G1722" s="19" t="str">
        <f>IF($D1722="","",INDEX(БЮДЖЕТ!$X:$X,SUMIFS(БЮДЖЕТ!$B:$B,БЮДЖЕТ!$P:$P,$D1722)))</f>
        <v/>
      </c>
      <c r="H1722" s="36"/>
      <c r="I1722" s="30">
        <f>IF(D1722="",0,IF(G1722=ФИО!$Q$8,0,SUM(р_дни!$J:$J))+SUMIFS(факт_операции!$L:$L,факт_операции!$D:$D,D1722,факт_операции!$I:$I,операции!$F$8)-SUMIFS(факт_операции!$L:$L,факт_операции!$D:$D,D1722,факт_операции!$I:$I,операции!$F$9)+SUMIFS(факт_операции!$L:$L,факт_операции!$D:$D,D1722,факт_операции!$I:$I,операции!$F$10)-SUMIFS(факт_операции!$L:$L,факт_операции!$D:$D,D1722,факт_операции!$I:$I,операции!$F$11))</f>
        <v>0</v>
      </c>
      <c r="J1722" s="48">
        <f>ROUND(IF(D1722="",0,IF(SUM(р_дни!$J:$J)=0,0,(SUMIFS(БЮДЖЕТ!$V:$V,БЮДЖЕТ!$P:$P,$D1722)*IF(G1722=ФИО!$Q$8,0,SUM(р_дни!$J:$J))+SUMIFS(факт_операции!$Q:$Q,факт_операции!$D:$D,$D1722)*1000)/SUM(р_дни!$J:$J)))/100,0)*100</f>
        <v>0</v>
      </c>
      <c r="K1722" s="48">
        <f>IF(D1722="",0,SUMIFS(факт_операции!$O:$O,факт_операции!$D:$D,D1722)-IF(SUMIFS(факт_операции!$Q:$Q,факт_операции!$D:$D,D1722)&lt;&gt;0,SUMIFS(факт_операции!$O:$O,факт_операции!$D:$D,D1722,факт_операции!$N:$N,операции!$H$11),0))</f>
        <v>0</v>
      </c>
      <c r="L1722" s="48">
        <f>IF(D1722="",0,SUMIFS(факт_операции!$T:$T,факт_операции!$D:$D,D1722))</f>
        <v>0</v>
      </c>
      <c r="M1722" s="86">
        <f t="shared" si="53"/>
        <v>0</v>
      </c>
      <c r="N1722" s="36"/>
      <c r="O1722" s="92"/>
      <c r="P1722" s="96"/>
    </row>
    <row r="1723" spans="1:16" x14ac:dyDescent="0.25">
      <c r="A1723" s="1"/>
      <c r="B1723" s="1"/>
      <c r="C1723" s="5">
        <f t="shared" si="54"/>
        <v>1713</v>
      </c>
      <c r="D1723" s="19" t="str">
        <f>IF(C1723&gt;MAX(БЮДЖЕТ!$C:$C),"",INDEX(БЮДЖЕТ!$P$11:$P$9415,C1723))</f>
        <v/>
      </c>
      <c r="E1723" s="22">
        <f>IF(D1723="",0,IF(COUNTIF(БЮДЖЕТ!$P:$P,D1723)=1,0,1))</f>
        <v>0</v>
      </c>
      <c r="F1723" s="19" t="str">
        <f>IF($D1723="","",INDEX(БЮДЖЕТ!$N:$N,SUMIFS(БЮДЖЕТ!$B:$B,БЮДЖЕТ!$P:$P,$D1723)))</f>
        <v/>
      </c>
      <c r="G1723" s="19" t="str">
        <f>IF($D1723="","",INDEX(БЮДЖЕТ!$X:$X,SUMIFS(БЮДЖЕТ!$B:$B,БЮДЖЕТ!$P:$P,$D1723)))</f>
        <v/>
      </c>
      <c r="H1723" s="36"/>
      <c r="I1723" s="30">
        <f>IF(D1723="",0,IF(G1723=ФИО!$Q$8,0,SUM(р_дни!$J:$J))+SUMIFS(факт_операции!$L:$L,факт_операции!$D:$D,D1723,факт_операции!$I:$I,операции!$F$8)-SUMIFS(факт_операции!$L:$L,факт_операции!$D:$D,D1723,факт_операции!$I:$I,операции!$F$9)+SUMIFS(факт_операции!$L:$L,факт_операции!$D:$D,D1723,факт_операции!$I:$I,операции!$F$10)-SUMIFS(факт_операции!$L:$L,факт_операции!$D:$D,D1723,факт_операции!$I:$I,операции!$F$11))</f>
        <v>0</v>
      </c>
      <c r="J1723" s="48">
        <f>ROUND(IF(D1723="",0,IF(SUM(р_дни!$J:$J)=0,0,(SUMIFS(БЮДЖЕТ!$V:$V,БЮДЖЕТ!$P:$P,$D1723)*IF(G1723=ФИО!$Q$8,0,SUM(р_дни!$J:$J))+SUMIFS(факт_операции!$Q:$Q,факт_операции!$D:$D,$D1723)*1000)/SUM(р_дни!$J:$J)))/100,0)*100</f>
        <v>0</v>
      </c>
      <c r="K1723" s="48">
        <f>IF(D1723="",0,SUMIFS(факт_операции!$O:$O,факт_операции!$D:$D,D1723)-IF(SUMIFS(факт_операции!$Q:$Q,факт_операции!$D:$D,D1723)&lt;&gt;0,SUMIFS(факт_операции!$O:$O,факт_операции!$D:$D,D1723,факт_операции!$N:$N,операции!$H$11),0))</f>
        <v>0</v>
      </c>
      <c r="L1723" s="48">
        <f>IF(D1723="",0,SUMIFS(факт_операции!$T:$T,факт_операции!$D:$D,D1723))</f>
        <v>0</v>
      </c>
      <c r="M1723" s="86">
        <f t="shared" si="53"/>
        <v>0</v>
      </c>
      <c r="N1723" s="36"/>
      <c r="O1723" s="92"/>
      <c r="P1723" s="96"/>
    </row>
    <row r="1724" spans="1:16" x14ac:dyDescent="0.25">
      <c r="A1724" s="1"/>
      <c r="B1724" s="1"/>
      <c r="C1724" s="5">
        <f t="shared" si="54"/>
        <v>1714</v>
      </c>
      <c r="D1724" s="19" t="str">
        <f>IF(C1724&gt;MAX(БЮДЖЕТ!$C:$C),"",INDEX(БЮДЖЕТ!$P$11:$P$9415,C1724))</f>
        <v/>
      </c>
      <c r="E1724" s="22">
        <f>IF(D1724="",0,IF(COUNTIF(БЮДЖЕТ!$P:$P,D1724)=1,0,1))</f>
        <v>0</v>
      </c>
      <c r="F1724" s="19" t="str">
        <f>IF($D1724="","",INDEX(БЮДЖЕТ!$N:$N,SUMIFS(БЮДЖЕТ!$B:$B,БЮДЖЕТ!$P:$P,$D1724)))</f>
        <v/>
      </c>
      <c r="G1724" s="19" t="str">
        <f>IF($D1724="","",INDEX(БЮДЖЕТ!$X:$X,SUMIFS(БЮДЖЕТ!$B:$B,БЮДЖЕТ!$P:$P,$D1724)))</f>
        <v/>
      </c>
      <c r="H1724" s="36"/>
      <c r="I1724" s="30">
        <f>IF(D1724="",0,IF(G1724=ФИО!$Q$8,0,SUM(р_дни!$J:$J))+SUMIFS(факт_операции!$L:$L,факт_операции!$D:$D,D1724,факт_операции!$I:$I,операции!$F$8)-SUMIFS(факт_операции!$L:$L,факт_операции!$D:$D,D1724,факт_операции!$I:$I,операции!$F$9)+SUMIFS(факт_операции!$L:$L,факт_операции!$D:$D,D1724,факт_операции!$I:$I,операции!$F$10)-SUMIFS(факт_операции!$L:$L,факт_операции!$D:$D,D1724,факт_операции!$I:$I,операции!$F$11))</f>
        <v>0</v>
      </c>
      <c r="J1724" s="48">
        <f>ROUND(IF(D1724="",0,IF(SUM(р_дни!$J:$J)=0,0,(SUMIFS(БЮДЖЕТ!$V:$V,БЮДЖЕТ!$P:$P,$D1724)*IF(G1724=ФИО!$Q$8,0,SUM(р_дни!$J:$J))+SUMIFS(факт_операции!$Q:$Q,факт_операции!$D:$D,$D1724)*1000)/SUM(р_дни!$J:$J)))/100,0)*100</f>
        <v>0</v>
      </c>
      <c r="K1724" s="48">
        <f>IF(D1724="",0,SUMIFS(факт_операции!$O:$O,факт_операции!$D:$D,D1724)-IF(SUMIFS(факт_операции!$Q:$Q,факт_операции!$D:$D,D1724)&lt;&gt;0,SUMIFS(факт_операции!$O:$O,факт_операции!$D:$D,D1724,факт_операции!$N:$N,операции!$H$11),0))</f>
        <v>0</v>
      </c>
      <c r="L1724" s="48">
        <f>IF(D1724="",0,SUMIFS(факт_операции!$T:$T,факт_операции!$D:$D,D1724))</f>
        <v>0</v>
      </c>
      <c r="M1724" s="86">
        <f t="shared" si="53"/>
        <v>0</v>
      </c>
      <c r="N1724" s="36"/>
      <c r="O1724" s="92"/>
      <c r="P1724" s="96"/>
    </row>
    <row r="1725" spans="1:16" x14ac:dyDescent="0.25">
      <c r="A1725" s="1"/>
      <c r="B1725" s="1"/>
      <c r="C1725" s="5">
        <f t="shared" si="54"/>
        <v>1715</v>
      </c>
      <c r="D1725" s="19" t="str">
        <f>IF(C1725&gt;MAX(БЮДЖЕТ!$C:$C),"",INDEX(БЮДЖЕТ!$P$11:$P$9415,C1725))</f>
        <v/>
      </c>
      <c r="E1725" s="22">
        <f>IF(D1725="",0,IF(COUNTIF(БЮДЖЕТ!$P:$P,D1725)=1,0,1))</f>
        <v>0</v>
      </c>
      <c r="F1725" s="19" t="str">
        <f>IF($D1725="","",INDEX(БЮДЖЕТ!$N:$N,SUMIFS(БЮДЖЕТ!$B:$B,БЮДЖЕТ!$P:$P,$D1725)))</f>
        <v/>
      </c>
      <c r="G1725" s="19" t="str">
        <f>IF($D1725="","",INDEX(БЮДЖЕТ!$X:$X,SUMIFS(БЮДЖЕТ!$B:$B,БЮДЖЕТ!$P:$P,$D1725)))</f>
        <v/>
      </c>
      <c r="H1725" s="36"/>
      <c r="I1725" s="30">
        <f>IF(D1725="",0,IF(G1725=ФИО!$Q$8,0,SUM(р_дни!$J:$J))+SUMIFS(факт_операции!$L:$L,факт_операции!$D:$D,D1725,факт_операции!$I:$I,операции!$F$8)-SUMIFS(факт_операции!$L:$L,факт_операции!$D:$D,D1725,факт_операции!$I:$I,операции!$F$9)+SUMIFS(факт_операции!$L:$L,факт_операции!$D:$D,D1725,факт_операции!$I:$I,операции!$F$10)-SUMIFS(факт_операции!$L:$L,факт_операции!$D:$D,D1725,факт_операции!$I:$I,операции!$F$11))</f>
        <v>0</v>
      </c>
      <c r="J1725" s="48">
        <f>ROUND(IF(D1725="",0,IF(SUM(р_дни!$J:$J)=0,0,(SUMIFS(БЮДЖЕТ!$V:$V,БЮДЖЕТ!$P:$P,$D1725)*IF(G1725=ФИО!$Q$8,0,SUM(р_дни!$J:$J))+SUMIFS(факт_операции!$Q:$Q,факт_операции!$D:$D,$D1725)*1000)/SUM(р_дни!$J:$J)))/100,0)*100</f>
        <v>0</v>
      </c>
      <c r="K1725" s="48">
        <f>IF(D1725="",0,SUMIFS(факт_операции!$O:$O,факт_операции!$D:$D,D1725)-IF(SUMIFS(факт_операции!$Q:$Q,факт_операции!$D:$D,D1725)&lt;&gt;0,SUMIFS(факт_операции!$O:$O,факт_операции!$D:$D,D1725,факт_операции!$N:$N,операции!$H$11),0))</f>
        <v>0</v>
      </c>
      <c r="L1725" s="48">
        <f>IF(D1725="",0,SUMIFS(факт_операции!$T:$T,факт_операции!$D:$D,D1725))</f>
        <v>0</v>
      </c>
      <c r="M1725" s="86">
        <f t="shared" si="53"/>
        <v>0</v>
      </c>
      <c r="N1725" s="36"/>
      <c r="O1725" s="92"/>
      <c r="P1725" s="96"/>
    </row>
    <row r="1726" spans="1:16" x14ac:dyDescent="0.25">
      <c r="A1726" s="1"/>
      <c r="B1726" s="1"/>
      <c r="C1726" s="5">
        <f t="shared" si="54"/>
        <v>1716</v>
      </c>
      <c r="D1726" s="19" t="str">
        <f>IF(C1726&gt;MAX(БЮДЖЕТ!$C:$C),"",INDEX(БЮДЖЕТ!$P$11:$P$9415,C1726))</f>
        <v/>
      </c>
      <c r="E1726" s="22">
        <f>IF(D1726="",0,IF(COUNTIF(БЮДЖЕТ!$P:$P,D1726)=1,0,1))</f>
        <v>0</v>
      </c>
      <c r="F1726" s="19" t="str">
        <f>IF($D1726="","",INDEX(БЮДЖЕТ!$N:$N,SUMIFS(БЮДЖЕТ!$B:$B,БЮДЖЕТ!$P:$P,$D1726)))</f>
        <v/>
      </c>
      <c r="G1726" s="19" t="str">
        <f>IF($D1726="","",INDEX(БЮДЖЕТ!$X:$X,SUMIFS(БЮДЖЕТ!$B:$B,БЮДЖЕТ!$P:$P,$D1726)))</f>
        <v/>
      </c>
      <c r="H1726" s="36"/>
      <c r="I1726" s="30">
        <f>IF(D1726="",0,IF(G1726=ФИО!$Q$8,0,SUM(р_дни!$J:$J))+SUMIFS(факт_операции!$L:$L,факт_операции!$D:$D,D1726,факт_операции!$I:$I,операции!$F$8)-SUMIFS(факт_операции!$L:$L,факт_операции!$D:$D,D1726,факт_операции!$I:$I,операции!$F$9)+SUMIFS(факт_операции!$L:$L,факт_операции!$D:$D,D1726,факт_операции!$I:$I,операции!$F$10)-SUMIFS(факт_операции!$L:$L,факт_операции!$D:$D,D1726,факт_операции!$I:$I,операции!$F$11))</f>
        <v>0</v>
      </c>
      <c r="J1726" s="48">
        <f>ROUND(IF(D1726="",0,IF(SUM(р_дни!$J:$J)=0,0,(SUMIFS(БЮДЖЕТ!$V:$V,БЮДЖЕТ!$P:$P,$D1726)*IF(G1726=ФИО!$Q$8,0,SUM(р_дни!$J:$J))+SUMIFS(факт_операции!$Q:$Q,факт_операции!$D:$D,$D1726)*1000)/SUM(р_дни!$J:$J)))/100,0)*100</f>
        <v>0</v>
      </c>
      <c r="K1726" s="48">
        <f>IF(D1726="",0,SUMIFS(факт_операции!$O:$O,факт_операции!$D:$D,D1726)-IF(SUMIFS(факт_операции!$Q:$Q,факт_операции!$D:$D,D1726)&lt;&gt;0,SUMIFS(факт_операции!$O:$O,факт_операции!$D:$D,D1726,факт_операции!$N:$N,операции!$H$11),0))</f>
        <v>0</v>
      </c>
      <c r="L1726" s="48">
        <f>IF(D1726="",0,SUMIFS(факт_операции!$T:$T,факт_операции!$D:$D,D1726))</f>
        <v>0</v>
      </c>
      <c r="M1726" s="86">
        <f t="shared" si="53"/>
        <v>0</v>
      </c>
      <c r="N1726" s="36"/>
      <c r="O1726" s="92"/>
      <c r="P1726" s="96"/>
    </row>
    <row r="1727" spans="1:16" x14ac:dyDescent="0.25">
      <c r="A1727" s="1"/>
      <c r="B1727" s="1"/>
      <c r="C1727" s="5">
        <f t="shared" si="54"/>
        <v>1717</v>
      </c>
      <c r="D1727" s="19" t="str">
        <f>IF(C1727&gt;MAX(БЮДЖЕТ!$C:$C),"",INDEX(БЮДЖЕТ!$P$11:$P$9415,C1727))</f>
        <v/>
      </c>
      <c r="E1727" s="22">
        <f>IF(D1727="",0,IF(COUNTIF(БЮДЖЕТ!$P:$P,D1727)=1,0,1))</f>
        <v>0</v>
      </c>
      <c r="F1727" s="19" t="str">
        <f>IF($D1727="","",INDEX(БЮДЖЕТ!$N:$N,SUMIFS(БЮДЖЕТ!$B:$B,БЮДЖЕТ!$P:$P,$D1727)))</f>
        <v/>
      </c>
      <c r="G1727" s="19" t="str">
        <f>IF($D1727="","",INDEX(БЮДЖЕТ!$X:$X,SUMIFS(БЮДЖЕТ!$B:$B,БЮДЖЕТ!$P:$P,$D1727)))</f>
        <v/>
      </c>
      <c r="H1727" s="36"/>
      <c r="I1727" s="30">
        <f>IF(D1727="",0,IF(G1727=ФИО!$Q$8,0,SUM(р_дни!$J:$J))+SUMIFS(факт_операции!$L:$L,факт_операции!$D:$D,D1727,факт_операции!$I:$I,операции!$F$8)-SUMIFS(факт_операции!$L:$L,факт_операции!$D:$D,D1727,факт_операции!$I:$I,операции!$F$9)+SUMIFS(факт_операции!$L:$L,факт_операции!$D:$D,D1727,факт_операции!$I:$I,операции!$F$10)-SUMIFS(факт_операции!$L:$L,факт_операции!$D:$D,D1727,факт_операции!$I:$I,операции!$F$11))</f>
        <v>0</v>
      </c>
      <c r="J1727" s="48">
        <f>ROUND(IF(D1727="",0,IF(SUM(р_дни!$J:$J)=0,0,(SUMIFS(БЮДЖЕТ!$V:$V,БЮДЖЕТ!$P:$P,$D1727)*IF(G1727=ФИО!$Q$8,0,SUM(р_дни!$J:$J))+SUMIFS(факт_операции!$Q:$Q,факт_операции!$D:$D,$D1727)*1000)/SUM(р_дни!$J:$J)))/100,0)*100</f>
        <v>0</v>
      </c>
      <c r="K1727" s="48">
        <f>IF(D1727="",0,SUMIFS(факт_операции!$O:$O,факт_операции!$D:$D,D1727)-IF(SUMIFS(факт_операции!$Q:$Q,факт_операции!$D:$D,D1727)&lt;&gt;0,SUMIFS(факт_операции!$O:$O,факт_операции!$D:$D,D1727,факт_операции!$N:$N,операции!$H$11),0))</f>
        <v>0</v>
      </c>
      <c r="L1727" s="48">
        <f>IF(D1727="",0,SUMIFS(факт_операции!$T:$T,факт_операции!$D:$D,D1727))</f>
        <v>0</v>
      </c>
      <c r="M1727" s="86">
        <f t="shared" si="53"/>
        <v>0</v>
      </c>
      <c r="N1727" s="36"/>
      <c r="O1727" s="92"/>
      <c r="P1727" s="96"/>
    </row>
    <row r="1728" spans="1:16" x14ac:dyDescent="0.25">
      <c r="A1728" s="1"/>
      <c r="B1728" s="1"/>
      <c r="C1728" s="5">
        <f t="shared" si="54"/>
        <v>1718</v>
      </c>
      <c r="D1728" s="19" t="str">
        <f>IF(C1728&gt;MAX(БЮДЖЕТ!$C:$C),"",INDEX(БЮДЖЕТ!$P$11:$P$9415,C1728))</f>
        <v/>
      </c>
      <c r="E1728" s="22">
        <f>IF(D1728="",0,IF(COUNTIF(БЮДЖЕТ!$P:$P,D1728)=1,0,1))</f>
        <v>0</v>
      </c>
      <c r="F1728" s="19" t="str">
        <f>IF($D1728="","",INDEX(БЮДЖЕТ!$N:$N,SUMIFS(БЮДЖЕТ!$B:$B,БЮДЖЕТ!$P:$P,$D1728)))</f>
        <v/>
      </c>
      <c r="G1728" s="19" t="str">
        <f>IF($D1728="","",INDEX(БЮДЖЕТ!$X:$X,SUMIFS(БЮДЖЕТ!$B:$B,БЮДЖЕТ!$P:$P,$D1728)))</f>
        <v/>
      </c>
      <c r="H1728" s="36"/>
      <c r="I1728" s="30">
        <f>IF(D1728="",0,IF(G1728=ФИО!$Q$8,0,SUM(р_дни!$J:$J))+SUMIFS(факт_операции!$L:$L,факт_операции!$D:$D,D1728,факт_операции!$I:$I,операции!$F$8)-SUMIFS(факт_операции!$L:$L,факт_операции!$D:$D,D1728,факт_операции!$I:$I,операции!$F$9)+SUMIFS(факт_операции!$L:$L,факт_операции!$D:$D,D1728,факт_операции!$I:$I,операции!$F$10)-SUMIFS(факт_операции!$L:$L,факт_операции!$D:$D,D1728,факт_операции!$I:$I,операции!$F$11))</f>
        <v>0</v>
      </c>
      <c r="J1728" s="48">
        <f>ROUND(IF(D1728="",0,IF(SUM(р_дни!$J:$J)=0,0,(SUMIFS(БЮДЖЕТ!$V:$V,БЮДЖЕТ!$P:$P,$D1728)*IF(G1728=ФИО!$Q$8,0,SUM(р_дни!$J:$J))+SUMIFS(факт_операции!$Q:$Q,факт_операции!$D:$D,$D1728)*1000)/SUM(р_дни!$J:$J)))/100,0)*100</f>
        <v>0</v>
      </c>
      <c r="K1728" s="48">
        <f>IF(D1728="",0,SUMIFS(факт_операции!$O:$O,факт_операции!$D:$D,D1728)-IF(SUMIFS(факт_операции!$Q:$Q,факт_операции!$D:$D,D1728)&lt;&gt;0,SUMIFS(факт_операции!$O:$O,факт_операции!$D:$D,D1728,факт_операции!$N:$N,операции!$H$11),0))</f>
        <v>0</v>
      </c>
      <c r="L1728" s="48">
        <f>IF(D1728="",0,SUMIFS(факт_операции!$T:$T,факт_операции!$D:$D,D1728))</f>
        <v>0</v>
      </c>
      <c r="M1728" s="86">
        <f t="shared" si="53"/>
        <v>0</v>
      </c>
      <c r="N1728" s="36"/>
      <c r="O1728" s="92"/>
      <c r="P1728" s="96"/>
    </row>
    <row r="1729" spans="1:16" x14ac:dyDescent="0.25">
      <c r="A1729" s="1"/>
      <c r="B1729" s="1"/>
      <c r="C1729" s="5">
        <f t="shared" si="54"/>
        <v>1719</v>
      </c>
      <c r="D1729" s="19" t="str">
        <f>IF(C1729&gt;MAX(БЮДЖЕТ!$C:$C),"",INDEX(БЮДЖЕТ!$P$11:$P$9415,C1729))</f>
        <v/>
      </c>
      <c r="E1729" s="22">
        <f>IF(D1729="",0,IF(COUNTIF(БЮДЖЕТ!$P:$P,D1729)=1,0,1))</f>
        <v>0</v>
      </c>
      <c r="F1729" s="19" t="str">
        <f>IF($D1729="","",INDEX(БЮДЖЕТ!$N:$N,SUMIFS(БЮДЖЕТ!$B:$B,БЮДЖЕТ!$P:$P,$D1729)))</f>
        <v/>
      </c>
      <c r="G1729" s="19" t="str">
        <f>IF($D1729="","",INDEX(БЮДЖЕТ!$X:$X,SUMIFS(БЮДЖЕТ!$B:$B,БЮДЖЕТ!$P:$P,$D1729)))</f>
        <v/>
      </c>
      <c r="H1729" s="36"/>
      <c r="I1729" s="30">
        <f>IF(D1729="",0,IF(G1729=ФИО!$Q$8,0,SUM(р_дни!$J:$J))+SUMIFS(факт_операции!$L:$L,факт_операции!$D:$D,D1729,факт_операции!$I:$I,операции!$F$8)-SUMIFS(факт_операции!$L:$L,факт_операции!$D:$D,D1729,факт_операции!$I:$I,операции!$F$9)+SUMIFS(факт_операции!$L:$L,факт_операции!$D:$D,D1729,факт_операции!$I:$I,операции!$F$10)-SUMIFS(факт_операции!$L:$L,факт_операции!$D:$D,D1729,факт_операции!$I:$I,операции!$F$11))</f>
        <v>0</v>
      </c>
      <c r="J1729" s="48">
        <f>ROUND(IF(D1729="",0,IF(SUM(р_дни!$J:$J)=0,0,(SUMIFS(БЮДЖЕТ!$V:$V,БЮДЖЕТ!$P:$P,$D1729)*IF(G1729=ФИО!$Q$8,0,SUM(р_дни!$J:$J))+SUMIFS(факт_операции!$Q:$Q,факт_операции!$D:$D,$D1729)*1000)/SUM(р_дни!$J:$J)))/100,0)*100</f>
        <v>0</v>
      </c>
      <c r="K1729" s="48">
        <f>IF(D1729="",0,SUMIFS(факт_операции!$O:$O,факт_операции!$D:$D,D1729)-IF(SUMIFS(факт_операции!$Q:$Q,факт_операции!$D:$D,D1729)&lt;&gt;0,SUMIFS(факт_операции!$O:$O,факт_операции!$D:$D,D1729,факт_операции!$N:$N,операции!$H$11),0))</f>
        <v>0</v>
      </c>
      <c r="L1729" s="48">
        <f>IF(D1729="",0,SUMIFS(факт_операции!$T:$T,факт_операции!$D:$D,D1729))</f>
        <v>0</v>
      </c>
      <c r="M1729" s="86">
        <f t="shared" si="53"/>
        <v>0</v>
      </c>
      <c r="N1729" s="36"/>
      <c r="O1729" s="92"/>
      <c r="P1729" s="96"/>
    </row>
    <row r="1730" spans="1:16" x14ac:dyDescent="0.25">
      <c r="A1730" s="1"/>
      <c r="B1730" s="1"/>
      <c r="C1730" s="5">
        <f t="shared" si="54"/>
        <v>1720</v>
      </c>
      <c r="D1730" s="19" t="str">
        <f>IF(C1730&gt;MAX(БЮДЖЕТ!$C:$C),"",INDEX(БЮДЖЕТ!$P$11:$P$9415,C1730))</f>
        <v/>
      </c>
      <c r="E1730" s="22">
        <f>IF(D1730="",0,IF(COUNTIF(БЮДЖЕТ!$P:$P,D1730)=1,0,1))</f>
        <v>0</v>
      </c>
      <c r="F1730" s="19" t="str">
        <f>IF($D1730="","",INDEX(БЮДЖЕТ!$N:$N,SUMIFS(БЮДЖЕТ!$B:$B,БЮДЖЕТ!$P:$P,$D1730)))</f>
        <v/>
      </c>
      <c r="G1730" s="19" t="str">
        <f>IF($D1730="","",INDEX(БЮДЖЕТ!$X:$X,SUMIFS(БЮДЖЕТ!$B:$B,БЮДЖЕТ!$P:$P,$D1730)))</f>
        <v/>
      </c>
      <c r="H1730" s="36"/>
      <c r="I1730" s="30">
        <f>IF(D1730="",0,IF(G1730=ФИО!$Q$8,0,SUM(р_дни!$J:$J))+SUMIFS(факт_операции!$L:$L,факт_операции!$D:$D,D1730,факт_операции!$I:$I,операции!$F$8)-SUMIFS(факт_операции!$L:$L,факт_операции!$D:$D,D1730,факт_операции!$I:$I,операции!$F$9)+SUMIFS(факт_операции!$L:$L,факт_операции!$D:$D,D1730,факт_операции!$I:$I,операции!$F$10)-SUMIFS(факт_операции!$L:$L,факт_операции!$D:$D,D1730,факт_операции!$I:$I,операции!$F$11))</f>
        <v>0</v>
      </c>
      <c r="J1730" s="48">
        <f>ROUND(IF(D1730="",0,IF(SUM(р_дни!$J:$J)=0,0,(SUMIFS(БЮДЖЕТ!$V:$V,БЮДЖЕТ!$P:$P,$D1730)*IF(G1730=ФИО!$Q$8,0,SUM(р_дни!$J:$J))+SUMIFS(факт_операции!$Q:$Q,факт_операции!$D:$D,$D1730)*1000)/SUM(р_дни!$J:$J)))/100,0)*100</f>
        <v>0</v>
      </c>
      <c r="K1730" s="48">
        <f>IF(D1730="",0,SUMIFS(факт_операции!$O:$O,факт_операции!$D:$D,D1730)-IF(SUMIFS(факт_операции!$Q:$Q,факт_операции!$D:$D,D1730)&lt;&gt;0,SUMIFS(факт_операции!$O:$O,факт_операции!$D:$D,D1730,факт_операции!$N:$N,операции!$H$11),0))</f>
        <v>0</v>
      </c>
      <c r="L1730" s="48">
        <f>IF(D1730="",0,SUMIFS(факт_операции!$T:$T,факт_операции!$D:$D,D1730))</f>
        <v>0</v>
      </c>
      <c r="M1730" s="86">
        <f t="shared" si="53"/>
        <v>0</v>
      </c>
      <c r="N1730" s="36"/>
      <c r="O1730" s="92"/>
      <c r="P1730" s="96"/>
    </row>
    <row r="1731" spans="1:16" x14ac:dyDescent="0.25">
      <c r="A1731" s="1"/>
      <c r="B1731" s="1"/>
      <c r="C1731" s="5">
        <f t="shared" si="54"/>
        <v>1721</v>
      </c>
      <c r="D1731" s="19" t="str">
        <f>IF(C1731&gt;MAX(БЮДЖЕТ!$C:$C),"",INDEX(БЮДЖЕТ!$P$11:$P$9415,C1731))</f>
        <v/>
      </c>
      <c r="E1731" s="22">
        <f>IF(D1731="",0,IF(COUNTIF(БЮДЖЕТ!$P:$P,D1731)=1,0,1))</f>
        <v>0</v>
      </c>
      <c r="F1731" s="19" t="str">
        <f>IF($D1731="","",INDEX(БЮДЖЕТ!$N:$N,SUMIFS(БЮДЖЕТ!$B:$B,БЮДЖЕТ!$P:$P,$D1731)))</f>
        <v/>
      </c>
      <c r="G1731" s="19" t="str">
        <f>IF($D1731="","",INDEX(БЮДЖЕТ!$X:$X,SUMIFS(БЮДЖЕТ!$B:$B,БЮДЖЕТ!$P:$P,$D1731)))</f>
        <v/>
      </c>
      <c r="H1731" s="36"/>
      <c r="I1731" s="30">
        <f>IF(D1731="",0,IF(G1731=ФИО!$Q$8,0,SUM(р_дни!$J:$J))+SUMIFS(факт_операции!$L:$L,факт_операции!$D:$D,D1731,факт_операции!$I:$I,операции!$F$8)-SUMIFS(факт_операции!$L:$L,факт_операции!$D:$D,D1731,факт_операции!$I:$I,операции!$F$9)+SUMIFS(факт_операции!$L:$L,факт_операции!$D:$D,D1731,факт_операции!$I:$I,операции!$F$10)-SUMIFS(факт_операции!$L:$L,факт_операции!$D:$D,D1731,факт_операции!$I:$I,операции!$F$11))</f>
        <v>0</v>
      </c>
      <c r="J1731" s="48">
        <f>ROUND(IF(D1731="",0,IF(SUM(р_дни!$J:$J)=0,0,(SUMIFS(БЮДЖЕТ!$V:$V,БЮДЖЕТ!$P:$P,$D1731)*IF(G1731=ФИО!$Q$8,0,SUM(р_дни!$J:$J))+SUMIFS(факт_операции!$Q:$Q,факт_операции!$D:$D,$D1731)*1000)/SUM(р_дни!$J:$J)))/100,0)*100</f>
        <v>0</v>
      </c>
      <c r="K1731" s="48">
        <f>IF(D1731="",0,SUMIFS(факт_операции!$O:$O,факт_операции!$D:$D,D1731)-IF(SUMIFS(факт_операции!$Q:$Q,факт_операции!$D:$D,D1731)&lt;&gt;0,SUMIFS(факт_операции!$O:$O,факт_операции!$D:$D,D1731,факт_операции!$N:$N,операции!$H$11),0))</f>
        <v>0</v>
      </c>
      <c r="L1731" s="48">
        <f>IF(D1731="",0,SUMIFS(факт_операции!$T:$T,факт_операции!$D:$D,D1731))</f>
        <v>0</v>
      </c>
      <c r="M1731" s="86">
        <f t="shared" si="53"/>
        <v>0</v>
      </c>
      <c r="N1731" s="36"/>
      <c r="O1731" s="92"/>
      <c r="P1731" s="96"/>
    </row>
    <row r="1732" spans="1:16" x14ac:dyDescent="0.25">
      <c r="A1732" s="1"/>
      <c r="B1732" s="1"/>
      <c r="C1732" s="5">
        <f t="shared" si="54"/>
        <v>1722</v>
      </c>
      <c r="D1732" s="19" t="str">
        <f>IF(C1732&gt;MAX(БЮДЖЕТ!$C:$C),"",INDEX(БЮДЖЕТ!$P$11:$P$9415,C1732))</f>
        <v/>
      </c>
      <c r="E1732" s="22">
        <f>IF(D1732="",0,IF(COUNTIF(БЮДЖЕТ!$P:$P,D1732)=1,0,1))</f>
        <v>0</v>
      </c>
      <c r="F1732" s="19" t="str">
        <f>IF($D1732="","",INDEX(БЮДЖЕТ!$N:$N,SUMIFS(БЮДЖЕТ!$B:$B,БЮДЖЕТ!$P:$P,$D1732)))</f>
        <v/>
      </c>
      <c r="G1732" s="19" t="str">
        <f>IF($D1732="","",INDEX(БЮДЖЕТ!$X:$X,SUMIFS(БЮДЖЕТ!$B:$B,БЮДЖЕТ!$P:$P,$D1732)))</f>
        <v/>
      </c>
      <c r="H1732" s="36"/>
      <c r="I1732" s="30">
        <f>IF(D1732="",0,IF(G1732=ФИО!$Q$8,0,SUM(р_дни!$J:$J))+SUMIFS(факт_операции!$L:$L,факт_операции!$D:$D,D1732,факт_операции!$I:$I,операции!$F$8)-SUMIFS(факт_операции!$L:$L,факт_операции!$D:$D,D1732,факт_операции!$I:$I,операции!$F$9)+SUMIFS(факт_операции!$L:$L,факт_операции!$D:$D,D1732,факт_операции!$I:$I,операции!$F$10)-SUMIFS(факт_операции!$L:$L,факт_операции!$D:$D,D1732,факт_операции!$I:$I,операции!$F$11))</f>
        <v>0</v>
      </c>
      <c r="J1732" s="48">
        <f>ROUND(IF(D1732="",0,IF(SUM(р_дни!$J:$J)=0,0,(SUMIFS(БЮДЖЕТ!$V:$V,БЮДЖЕТ!$P:$P,$D1732)*IF(G1732=ФИО!$Q$8,0,SUM(р_дни!$J:$J))+SUMIFS(факт_операции!$Q:$Q,факт_операции!$D:$D,$D1732)*1000)/SUM(р_дни!$J:$J)))/100,0)*100</f>
        <v>0</v>
      </c>
      <c r="K1732" s="48">
        <f>IF(D1732="",0,SUMIFS(факт_операции!$O:$O,факт_операции!$D:$D,D1732)-IF(SUMIFS(факт_операции!$Q:$Q,факт_операции!$D:$D,D1732)&lt;&gt;0,SUMIFS(факт_операции!$O:$O,факт_операции!$D:$D,D1732,факт_операции!$N:$N,операции!$H$11),0))</f>
        <v>0</v>
      </c>
      <c r="L1732" s="48">
        <f>IF(D1732="",0,SUMIFS(факт_операции!$T:$T,факт_операции!$D:$D,D1732))</f>
        <v>0</v>
      </c>
      <c r="M1732" s="86">
        <f t="shared" si="53"/>
        <v>0</v>
      </c>
      <c r="N1732" s="36"/>
      <c r="O1732" s="92"/>
      <c r="P1732" s="96"/>
    </row>
    <row r="1733" spans="1:16" x14ac:dyDescent="0.25">
      <c r="A1733" s="1"/>
      <c r="B1733" s="1"/>
      <c r="C1733" s="5">
        <f t="shared" si="54"/>
        <v>1723</v>
      </c>
      <c r="D1733" s="19" t="str">
        <f>IF(C1733&gt;MAX(БЮДЖЕТ!$C:$C),"",INDEX(БЮДЖЕТ!$P$11:$P$9415,C1733))</f>
        <v/>
      </c>
      <c r="E1733" s="22">
        <f>IF(D1733="",0,IF(COUNTIF(БЮДЖЕТ!$P:$P,D1733)=1,0,1))</f>
        <v>0</v>
      </c>
      <c r="F1733" s="19" t="str">
        <f>IF($D1733="","",INDEX(БЮДЖЕТ!$N:$N,SUMIFS(БЮДЖЕТ!$B:$B,БЮДЖЕТ!$P:$P,$D1733)))</f>
        <v/>
      </c>
      <c r="G1733" s="19" t="str">
        <f>IF($D1733="","",INDEX(БЮДЖЕТ!$X:$X,SUMIFS(БЮДЖЕТ!$B:$B,БЮДЖЕТ!$P:$P,$D1733)))</f>
        <v/>
      </c>
      <c r="H1733" s="36"/>
      <c r="I1733" s="30">
        <f>IF(D1733="",0,IF(G1733=ФИО!$Q$8,0,SUM(р_дни!$J:$J))+SUMIFS(факт_операции!$L:$L,факт_операции!$D:$D,D1733,факт_операции!$I:$I,операции!$F$8)-SUMIFS(факт_операции!$L:$L,факт_операции!$D:$D,D1733,факт_операции!$I:$I,операции!$F$9)+SUMIFS(факт_операции!$L:$L,факт_операции!$D:$D,D1733,факт_операции!$I:$I,операции!$F$10)-SUMIFS(факт_операции!$L:$L,факт_операции!$D:$D,D1733,факт_операции!$I:$I,операции!$F$11))</f>
        <v>0</v>
      </c>
      <c r="J1733" s="48">
        <f>ROUND(IF(D1733="",0,IF(SUM(р_дни!$J:$J)=0,0,(SUMIFS(БЮДЖЕТ!$V:$V,БЮДЖЕТ!$P:$P,$D1733)*IF(G1733=ФИО!$Q$8,0,SUM(р_дни!$J:$J))+SUMIFS(факт_операции!$Q:$Q,факт_операции!$D:$D,$D1733)*1000)/SUM(р_дни!$J:$J)))/100,0)*100</f>
        <v>0</v>
      </c>
      <c r="K1733" s="48">
        <f>IF(D1733="",0,SUMIFS(факт_операции!$O:$O,факт_операции!$D:$D,D1733)-IF(SUMIFS(факт_операции!$Q:$Q,факт_операции!$D:$D,D1733)&lt;&gt;0,SUMIFS(факт_операции!$O:$O,факт_операции!$D:$D,D1733,факт_операции!$N:$N,операции!$H$11),0))</f>
        <v>0</v>
      </c>
      <c r="L1733" s="48">
        <f>IF(D1733="",0,SUMIFS(факт_операции!$T:$T,факт_операции!$D:$D,D1733))</f>
        <v>0</v>
      </c>
      <c r="M1733" s="86">
        <f t="shared" si="53"/>
        <v>0</v>
      </c>
      <c r="N1733" s="36"/>
      <c r="O1733" s="92"/>
      <c r="P1733" s="96"/>
    </row>
    <row r="1734" spans="1:16" x14ac:dyDescent="0.25">
      <c r="A1734" s="1"/>
      <c r="B1734" s="1"/>
      <c r="C1734" s="5">
        <f t="shared" si="54"/>
        <v>1724</v>
      </c>
      <c r="D1734" s="19" t="str">
        <f>IF(C1734&gt;MAX(БЮДЖЕТ!$C:$C),"",INDEX(БЮДЖЕТ!$P$11:$P$9415,C1734))</f>
        <v/>
      </c>
      <c r="E1734" s="22">
        <f>IF(D1734="",0,IF(COUNTIF(БЮДЖЕТ!$P:$P,D1734)=1,0,1))</f>
        <v>0</v>
      </c>
      <c r="F1734" s="19" t="str">
        <f>IF($D1734="","",INDEX(БЮДЖЕТ!$N:$N,SUMIFS(БЮДЖЕТ!$B:$B,БЮДЖЕТ!$P:$P,$D1734)))</f>
        <v/>
      </c>
      <c r="G1734" s="19" t="str">
        <f>IF($D1734="","",INDEX(БЮДЖЕТ!$X:$X,SUMIFS(БЮДЖЕТ!$B:$B,БЮДЖЕТ!$P:$P,$D1734)))</f>
        <v/>
      </c>
      <c r="H1734" s="36"/>
      <c r="I1734" s="30">
        <f>IF(D1734="",0,IF(G1734=ФИО!$Q$8,0,SUM(р_дни!$J:$J))+SUMIFS(факт_операции!$L:$L,факт_операции!$D:$D,D1734,факт_операции!$I:$I,операции!$F$8)-SUMIFS(факт_операции!$L:$L,факт_операции!$D:$D,D1734,факт_операции!$I:$I,операции!$F$9)+SUMIFS(факт_операции!$L:$L,факт_операции!$D:$D,D1734,факт_операции!$I:$I,операции!$F$10)-SUMIFS(факт_операции!$L:$L,факт_операции!$D:$D,D1734,факт_операции!$I:$I,операции!$F$11))</f>
        <v>0</v>
      </c>
      <c r="J1734" s="48">
        <f>ROUND(IF(D1734="",0,IF(SUM(р_дни!$J:$J)=0,0,(SUMIFS(БЮДЖЕТ!$V:$V,БЮДЖЕТ!$P:$P,$D1734)*IF(G1734=ФИО!$Q$8,0,SUM(р_дни!$J:$J))+SUMIFS(факт_операции!$Q:$Q,факт_операции!$D:$D,$D1734)*1000)/SUM(р_дни!$J:$J)))/100,0)*100</f>
        <v>0</v>
      </c>
      <c r="K1734" s="48">
        <f>IF(D1734="",0,SUMIFS(факт_операции!$O:$O,факт_операции!$D:$D,D1734)-IF(SUMIFS(факт_операции!$Q:$Q,факт_операции!$D:$D,D1734)&lt;&gt;0,SUMIFS(факт_операции!$O:$O,факт_операции!$D:$D,D1734,факт_операции!$N:$N,операции!$H$11),0))</f>
        <v>0</v>
      </c>
      <c r="L1734" s="48">
        <f>IF(D1734="",0,SUMIFS(факт_операции!$T:$T,факт_операции!$D:$D,D1734))</f>
        <v>0</v>
      </c>
      <c r="M1734" s="86">
        <f t="shared" si="53"/>
        <v>0</v>
      </c>
      <c r="N1734" s="36"/>
      <c r="O1734" s="92"/>
      <c r="P1734" s="96"/>
    </row>
    <row r="1735" spans="1:16" x14ac:dyDescent="0.25">
      <c r="A1735" s="1"/>
      <c r="B1735" s="1"/>
      <c r="C1735" s="5">
        <f t="shared" si="54"/>
        <v>1725</v>
      </c>
      <c r="D1735" s="19" t="str">
        <f>IF(C1735&gt;MAX(БЮДЖЕТ!$C:$C),"",INDEX(БЮДЖЕТ!$P$11:$P$9415,C1735))</f>
        <v/>
      </c>
      <c r="E1735" s="22">
        <f>IF(D1735="",0,IF(COUNTIF(БЮДЖЕТ!$P:$P,D1735)=1,0,1))</f>
        <v>0</v>
      </c>
      <c r="F1735" s="19" t="str">
        <f>IF($D1735="","",INDEX(БЮДЖЕТ!$N:$N,SUMIFS(БЮДЖЕТ!$B:$B,БЮДЖЕТ!$P:$P,$D1735)))</f>
        <v/>
      </c>
      <c r="G1735" s="19" t="str">
        <f>IF($D1735="","",INDEX(БЮДЖЕТ!$X:$X,SUMIFS(БЮДЖЕТ!$B:$B,БЮДЖЕТ!$P:$P,$D1735)))</f>
        <v/>
      </c>
      <c r="H1735" s="36"/>
      <c r="I1735" s="30">
        <f>IF(D1735="",0,IF(G1735=ФИО!$Q$8,0,SUM(р_дни!$J:$J))+SUMIFS(факт_операции!$L:$L,факт_операции!$D:$D,D1735,факт_операции!$I:$I,операции!$F$8)-SUMIFS(факт_операции!$L:$L,факт_операции!$D:$D,D1735,факт_операции!$I:$I,операции!$F$9)+SUMIFS(факт_операции!$L:$L,факт_операции!$D:$D,D1735,факт_операции!$I:$I,операции!$F$10)-SUMIFS(факт_операции!$L:$L,факт_операции!$D:$D,D1735,факт_операции!$I:$I,операции!$F$11))</f>
        <v>0</v>
      </c>
      <c r="J1735" s="48">
        <f>ROUND(IF(D1735="",0,IF(SUM(р_дни!$J:$J)=0,0,(SUMIFS(БЮДЖЕТ!$V:$V,БЮДЖЕТ!$P:$P,$D1735)*IF(G1735=ФИО!$Q$8,0,SUM(р_дни!$J:$J))+SUMIFS(факт_операции!$Q:$Q,факт_операции!$D:$D,$D1735)*1000)/SUM(р_дни!$J:$J)))/100,0)*100</f>
        <v>0</v>
      </c>
      <c r="K1735" s="48">
        <f>IF(D1735="",0,SUMIFS(факт_операции!$O:$O,факт_операции!$D:$D,D1735)-IF(SUMIFS(факт_операции!$Q:$Q,факт_операции!$D:$D,D1735)&lt;&gt;0,SUMIFS(факт_операции!$O:$O,факт_операции!$D:$D,D1735,факт_операции!$N:$N,операции!$H$11),0))</f>
        <v>0</v>
      </c>
      <c r="L1735" s="48">
        <f>IF(D1735="",0,SUMIFS(факт_операции!$T:$T,факт_операции!$D:$D,D1735))</f>
        <v>0</v>
      </c>
      <c r="M1735" s="86">
        <f t="shared" ref="M1735:M1798" si="55">IF(D1735="",0,J1735-K1735-L1735)</f>
        <v>0</v>
      </c>
      <c r="N1735" s="36"/>
      <c r="O1735" s="92"/>
      <c r="P1735" s="96"/>
    </row>
    <row r="1736" spans="1:16" x14ac:dyDescent="0.25">
      <c r="A1736" s="1"/>
      <c r="B1736" s="1"/>
      <c r="C1736" s="5">
        <f t="shared" si="54"/>
        <v>1726</v>
      </c>
      <c r="D1736" s="19" t="str">
        <f>IF(C1736&gt;MAX(БЮДЖЕТ!$C:$C),"",INDEX(БЮДЖЕТ!$P$11:$P$9415,C1736))</f>
        <v/>
      </c>
      <c r="E1736" s="22">
        <f>IF(D1736="",0,IF(COUNTIF(БЮДЖЕТ!$P:$P,D1736)=1,0,1))</f>
        <v>0</v>
      </c>
      <c r="F1736" s="19" t="str">
        <f>IF($D1736="","",INDEX(БЮДЖЕТ!$N:$N,SUMIFS(БЮДЖЕТ!$B:$B,БЮДЖЕТ!$P:$P,$D1736)))</f>
        <v/>
      </c>
      <c r="G1736" s="19" t="str">
        <f>IF($D1736="","",INDEX(БЮДЖЕТ!$X:$X,SUMIFS(БЮДЖЕТ!$B:$B,БЮДЖЕТ!$P:$P,$D1736)))</f>
        <v/>
      </c>
      <c r="H1736" s="36"/>
      <c r="I1736" s="30">
        <f>IF(D1736="",0,IF(G1736=ФИО!$Q$8,0,SUM(р_дни!$J:$J))+SUMIFS(факт_операции!$L:$L,факт_операции!$D:$D,D1736,факт_операции!$I:$I,операции!$F$8)-SUMIFS(факт_операции!$L:$L,факт_операции!$D:$D,D1736,факт_операции!$I:$I,операции!$F$9)+SUMIFS(факт_операции!$L:$L,факт_операции!$D:$D,D1736,факт_операции!$I:$I,операции!$F$10)-SUMIFS(факт_операции!$L:$L,факт_операции!$D:$D,D1736,факт_операции!$I:$I,операции!$F$11))</f>
        <v>0</v>
      </c>
      <c r="J1736" s="48">
        <f>ROUND(IF(D1736="",0,IF(SUM(р_дни!$J:$J)=0,0,(SUMIFS(БЮДЖЕТ!$V:$V,БЮДЖЕТ!$P:$P,$D1736)*IF(G1736=ФИО!$Q$8,0,SUM(р_дни!$J:$J))+SUMIFS(факт_операции!$Q:$Q,факт_операции!$D:$D,$D1736)*1000)/SUM(р_дни!$J:$J)))/100,0)*100</f>
        <v>0</v>
      </c>
      <c r="K1736" s="48">
        <f>IF(D1736="",0,SUMIFS(факт_операции!$O:$O,факт_операции!$D:$D,D1736)-IF(SUMIFS(факт_операции!$Q:$Q,факт_операции!$D:$D,D1736)&lt;&gt;0,SUMIFS(факт_операции!$O:$O,факт_операции!$D:$D,D1736,факт_операции!$N:$N,операции!$H$11),0))</f>
        <v>0</v>
      </c>
      <c r="L1736" s="48">
        <f>IF(D1736="",0,SUMIFS(факт_операции!$T:$T,факт_операции!$D:$D,D1736))</f>
        <v>0</v>
      </c>
      <c r="M1736" s="86">
        <f t="shared" si="55"/>
        <v>0</v>
      </c>
      <c r="N1736" s="36"/>
      <c r="O1736" s="92"/>
      <c r="P1736" s="96"/>
    </row>
    <row r="1737" spans="1:16" x14ac:dyDescent="0.25">
      <c r="A1737" s="1"/>
      <c r="B1737" s="1"/>
      <c r="C1737" s="5">
        <f t="shared" si="54"/>
        <v>1727</v>
      </c>
      <c r="D1737" s="19" t="str">
        <f>IF(C1737&gt;MAX(БЮДЖЕТ!$C:$C),"",INDEX(БЮДЖЕТ!$P$11:$P$9415,C1737))</f>
        <v/>
      </c>
      <c r="E1737" s="22">
        <f>IF(D1737="",0,IF(COUNTIF(БЮДЖЕТ!$P:$P,D1737)=1,0,1))</f>
        <v>0</v>
      </c>
      <c r="F1737" s="19" t="str">
        <f>IF($D1737="","",INDEX(БЮДЖЕТ!$N:$N,SUMIFS(БЮДЖЕТ!$B:$B,БЮДЖЕТ!$P:$P,$D1737)))</f>
        <v/>
      </c>
      <c r="G1737" s="19" t="str">
        <f>IF($D1737="","",INDEX(БЮДЖЕТ!$X:$X,SUMIFS(БЮДЖЕТ!$B:$B,БЮДЖЕТ!$P:$P,$D1737)))</f>
        <v/>
      </c>
      <c r="H1737" s="36"/>
      <c r="I1737" s="30">
        <f>IF(D1737="",0,IF(G1737=ФИО!$Q$8,0,SUM(р_дни!$J:$J))+SUMIFS(факт_операции!$L:$L,факт_операции!$D:$D,D1737,факт_операции!$I:$I,операции!$F$8)-SUMIFS(факт_операции!$L:$L,факт_операции!$D:$D,D1737,факт_операции!$I:$I,операции!$F$9)+SUMIFS(факт_операции!$L:$L,факт_операции!$D:$D,D1737,факт_операции!$I:$I,операции!$F$10)-SUMIFS(факт_операции!$L:$L,факт_операции!$D:$D,D1737,факт_операции!$I:$I,операции!$F$11))</f>
        <v>0</v>
      </c>
      <c r="J1737" s="48">
        <f>ROUND(IF(D1737="",0,IF(SUM(р_дни!$J:$J)=0,0,(SUMIFS(БЮДЖЕТ!$V:$V,БЮДЖЕТ!$P:$P,$D1737)*IF(G1737=ФИО!$Q$8,0,SUM(р_дни!$J:$J))+SUMIFS(факт_операции!$Q:$Q,факт_операции!$D:$D,$D1737)*1000)/SUM(р_дни!$J:$J)))/100,0)*100</f>
        <v>0</v>
      </c>
      <c r="K1737" s="48">
        <f>IF(D1737="",0,SUMIFS(факт_операции!$O:$O,факт_операции!$D:$D,D1737)-IF(SUMIFS(факт_операции!$Q:$Q,факт_операции!$D:$D,D1737)&lt;&gt;0,SUMIFS(факт_операции!$O:$O,факт_операции!$D:$D,D1737,факт_операции!$N:$N,операции!$H$11),0))</f>
        <v>0</v>
      </c>
      <c r="L1737" s="48">
        <f>IF(D1737="",0,SUMIFS(факт_операции!$T:$T,факт_операции!$D:$D,D1737))</f>
        <v>0</v>
      </c>
      <c r="M1737" s="86">
        <f t="shared" si="55"/>
        <v>0</v>
      </c>
      <c r="N1737" s="36"/>
      <c r="O1737" s="92"/>
      <c r="P1737" s="96"/>
    </row>
    <row r="1738" spans="1:16" x14ac:dyDescent="0.25">
      <c r="A1738" s="1"/>
      <c r="B1738" s="1"/>
      <c r="C1738" s="5">
        <f t="shared" si="54"/>
        <v>1728</v>
      </c>
      <c r="D1738" s="19" t="str">
        <f>IF(C1738&gt;MAX(БЮДЖЕТ!$C:$C),"",INDEX(БЮДЖЕТ!$P$11:$P$9415,C1738))</f>
        <v/>
      </c>
      <c r="E1738" s="22">
        <f>IF(D1738="",0,IF(COUNTIF(БЮДЖЕТ!$P:$P,D1738)=1,0,1))</f>
        <v>0</v>
      </c>
      <c r="F1738" s="19" t="str">
        <f>IF($D1738="","",INDEX(БЮДЖЕТ!$N:$N,SUMIFS(БЮДЖЕТ!$B:$B,БЮДЖЕТ!$P:$P,$D1738)))</f>
        <v/>
      </c>
      <c r="G1738" s="19" t="str">
        <f>IF($D1738="","",INDEX(БЮДЖЕТ!$X:$X,SUMIFS(БЮДЖЕТ!$B:$B,БЮДЖЕТ!$P:$P,$D1738)))</f>
        <v/>
      </c>
      <c r="H1738" s="36"/>
      <c r="I1738" s="30">
        <f>IF(D1738="",0,IF(G1738=ФИО!$Q$8,0,SUM(р_дни!$J:$J))+SUMIFS(факт_операции!$L:$L,факт_операции!$D:$D,D1738,факт_операции!$I:$I,операции!$F$8)-SUMIFS(факт_операции!$L:$L,факт_операции!$D:$D,D1738,факт_операции!$I:$I,операции!$F$9)+SUMIFS(факт_операции!$L:$L,факт_операции!$D:$D,D1738,факт_операции!$I:$I,операции!$F$10)-SUMIFS(факт_операции!$L:$L,факт_операции!$D:$D,D1738,факт_операции!$I:$I,операции!$F$11))</f>
        <v>0</v>
      </c>
      <c r="J1738" s="48">
        <f>ROUND(IF(D1738="",0,IF(SUM(р_дни!$J:$J)=0,0,(SUMIFS(БЮДЖЕТ!$V:$V,БЮДЖЕТ!$P:$P,$D1738)*IF(G1738=ФИО!$Q$8,0,SUM(р_дни!$J:$J))+SUMIFS(факт_операции!$Q:$Q,факт_операции!$D:$D,$D1738)*1000)/SUM(р_дни!$J:$J)))/100,0)*100</f>
        <v>0</v>
      </c>
      <c r="K1738" s="48">
        <f>IF(D1738="",0,SUMIFS(факт_операции!$O:$O,факт_операции!$D:$D,D1738)-IF(SUMIFS(факт_операции!$Q:$Q,факт_операции!$D:$D,D1738)&lt;&gt;0,SUMIFS(факт_операции!$O:$O,факт_операции!$D:$D,D1738,факт_операции!$N:$N,операции!$H$11),0))</f>
        <v>0</v>
      </c>
      <c r="L1738" s="48">
        <f>IF(D1738="",0,SUMIFS(факт_операции!$T:$T,факт_операции!$D:$D,D1738))</f>
        <v>0</v>
      </c>
      <c r="M1738" s="86">
        <f t="shared" si="55"/>
        <v>0</v>
      </c>
      <c r="N1738" s="36"/>
      <c r="O1738" s="92"/>
      <c r="P1738" s="96"/>
    </row>
    <row r="1739" spans="1:16" x14ac:dyDescent="0.25">
      <c r="A1739" s="1"/>
      <c r="B1739" s="1"/>
      <c r="C1739" s="5">
        <f t="shared" si="54"/>
        <v>1729</v>
      </c>
      <c r="D1739" s="19" t="str">
        <f>IF(C1739&gt;MAX(БЮДЖЕТ!$C:$C),"",INDEX(БЮДЖЕТ!$P$11:$P$9415,C1739))</f>
        <v/>
      </c>
      <c r="E1739" s="22">
        <f>IF(D1739="",0,IF(COUNTIF(БЮДЖЕТ!$P:$P,D1739)=1,0,1))</f>
        <v>0</v>
      </c>
      <c r="F1739" s="19" t="str">
        <f>IF($D1739="","",INDEX(БЮДЖЕТ!$N:$N,SUMIFS(БЮДЖЕТ!$B:$B,БЮДЖЕТ!$P:$P,$D1739)))</f>
        <v/>
      </c>
      <c r="G1739" s="19" t="str">
        <f>IF($D1739="","",INDEX(БЮДЖЕТ!$X:$X,SUMIFS(БЮДЖЕТ!$B:$B,БЮДЖЕТ!$P:$P,$D1739)))</f>
        <v/>
      </c>
      <c r="H1739" s="36"/>
      <c r="I1739" s="30">
        <f>IF(D1739="",0,IF(G1739=ФИО!$Q$8,0,SUM(р_дни!$J:$J))+SUMIFS(факт_операции!$L:$L,факт_операции!$D:$D,D1739,факт_операции!$I:$I,операции!$F$8)-SUMIFS(факт_операции!$L:$L,факт_операции!$D:$D,D1739,факт_операции!$I:$I,операции!$F$9)+SUMIFS(факт_операции!$L:$L,факт_операции!$D:$D,D1739,факт_операции!$I:$I,операции!$F$10)-SUMIFS(факт_операции!$L:$L,факт_операции!$D:$D,D1739,факт_операции!$I:$I,операции!$F$11))</f>
        <v>0</v>
      </c>
      <c r="J1739" s="48">
        <f>ROUND(IF(D1739="",0,IF(SUM(р_дни!$J:$J)=0,0,(SUMIFS(БЮДЖЕТ!$V:$V,БЮДЖЕТ!$P:$P,$D1739)*IF(G1739=ФИО!$Q$8,0,SUM(р_дни!$J:$J))+SUMIFS(факт_операции!$Q:$Q,факт_операции!$D:$D,$D1739)*1000)/SUM(р_дни!$J:$J)))/100,0)*100</f>
        <v>0</v>
      </c>
      <c r="K1739" s="48">
        <f>IF(D1739="",0,SUMIFS(факт_операции!$O:$O,факт_операции!$D:$D,D1739)-IF(SUMIFS(факт_операции!$Q:$Q,факт_операции!$D:$D,D1739)&lt;&gt;0,SUMIFS(факт_операции!$O:$O,факт_операции!$D:$D,D1739,факт_операции!$N:$N,операции!$H$11),0))</f>
        <v>0</v>
      </c>
      <c r="L1739" s="48">
        <f>IF(D1739="",0,SUMIFS(факт_операции!$T:$T,факт_операции!$D:$D,D1739))</f>
        <v>0</v>
      </c>
      <c r="M1739" s="86">
        <f t="shared" si="55"/>
        <v>0</v>
      </c>
      <c r="N1739" s="36"/>
      <c r="O1739" s="92"/>
      <c r="P1739" s="96"/>
    </row>
    <row r="1740" spans="1:16" x14ac:dyDescent="0.25">
      <c r="A1740" s="1"/>
      <c r="B1740" s="1"/>
      <c r="C1740" s="5">
        <f t="shared" si="54"/>
        <v>1730</v>
      </c>
      <c r="D1740" s="19" t="str">
        <f>IF(C1740&gt;MAX(БЮДЖЕТ!$C:$C),"",INDEX(БЮДЖЕТ!$P$11:$P$9415,C1740))</f>
        <v/>
      </c>
      <c r="E1740" s="22">
        <f>IF(D1740="",0,IF(COUNTIF(БЮДЖЕТ!$P:$P,D1740)=1,0,1))</f>
        <v>0</v>
      </c>
      <c r="F1740" s="19" t="str">
        <f>IF($D1740="","",INDEX(БЮДЖЕТ!$N:$N,SUMIFS(БЮДЖЕТ!$B:$B,БЮДЖЕТ!$P:$P,$D1740)))</f>
        <v/>
      </c>
      <c r="G1740" s="19" t="str">
        <f>IF($D1740="","",INDEX(БЮДЖЕТ!$X:$X,SUMIFS(БЮДЖЕТ!$B:$B,БЮДЖЕТ!$P:$P,$D1740)))</f>
        <v/>
      </c>
      <c r="H1740" s="36"/>
      <c r="I1740" s="30">
        <f>IF(D1740="",0,IF(G1740=ФИО!$Q$8,0,SUM(р_дни!$J:$J))+SUMIFS(факт_операции!$L:$L,факт_операции!$D:$D,D1740,факт_операции!$I:$I,операции!$F$8)-SUMIFS(факт_операции!$L:$L,факт_операции!$D:$D,D1740,факт_операции!$I:$I,операции!$F$9)+SUMIFS(факт_операции!$L:$L,факт_операции!$D:$D,D1740,факт_операции!$I:$I,операции!$F$10)-SUMIFS(факт_операции!$L:$L,факт_операции!$D:$D,D1740,факт_операции!$I:$I,операции!$F$11))</f>
        <v>0</v>
      </c>
      <c r="J1740" s="48">
        <f>ROUND(IF(D1740="",0,IF(SUM(р_дни!$J:$J)=0,0,(SUMIFS(БЮДЖЕТ!$V:$V,БЮДЖЕТ!$P:$P,$D1740)*IF(G1740=ФИО!$Q$8,0,SUM(р_дни!$J:$J))+SUMIFS(факт_операции!$Q:$Q,факт_операции!$D:$D,$D1740)*1000)/SUM(р_дни!$J:$J)))/100,0)*100</f>
        <v>0</v>
      </c>
      <c r="K1740" s="48">
        <f>IF(D1740="",0,SUMIFS(факт_операции!$O:$O,факт_операции!$D:$D,D1740)-IF(SUMIFS(факт_операции!$Q:$Q,факт_операции!$D:$D,D1740)&lt;&gt;0,SUMIFS(факт_операции!$O:$O,факт_операции!$D:$D,D1740,факт_операции!$N:$N,операции!$H$11),0))</f>
        <v>0</v>
      </c>
      <c r="L1740" s="48">
        <f>IF(D1740="",0,SUMIFS(факт_операции!$T:$T,факт_операции!$D:$D,D1740))</f>
        <v>0</v>
      </c>
      <c r="M1740" s="86">
        <f t="shared" si="55"/>
        <v>0</v>
      </c>
      <c r="N1740" s="36"/>
      <c r="O1740" s="92"/>
      <c r="P1740" s="96"/>
    </row>
    <row r="1741" spans="1:16" x14ac:dyDescent="0.25">
      <c r="A1741" s="1"/>
      <c r="B1741" s="1"/>
      <c r="C1741" s="5">
        <f t="shared" ref="C1741:C1804" si="56">C1740+1</f>
        <v>1731</v>
      </c>
      <c r="D1741" s="19" t="str">
        <f>IF(C1741&gt;MAX(БЮДЖЕТ!$C:$C),"",INDEX(БЮДЖЕТ!$P$11:$P$9415,C1741))</f>
        <v/>
      </c>
      <c r="E1741" s="22">
        <f>IF(D1741="",0,IF(COUNTIF(БЮДЖЕТ!$P:$P,D1741)=1,0,1))</f>
        <v>0</v>
      </c>
      <c r="F1741" s="19" t="str">
        <f>IF($D1741="","",INDEX(БЮДЖЕТ!$N:$N,SUMIFS(БЮДЖЕТ!$B:$B,БЮДЖЕТ!$P:$P,$D1741)))</f>
        <v/>
      </c>
      <c r="G1741" s="19" t="str">
        <f>IF($D1741="","",INDEX(БЮДЖЕТ!$X:$X,SUMIFS(БЮДЖЕТ!$B:$B,БЮДЖЕТ!$P:$P,$D1741)))</f>
        <v/>
      </c>
      <c r="H1741" s="36"/>
      <c r="I1741" s="30">
        <f>IF(D1741="",0,IF(G1741=ФИО!$Q$8,0,SUM(р_дни!$J:$J))+SUMIFS(факт_операции!$L:$L,факт_операции!$D:$D,D1741,факт_операции!$I:$I,операции!$F$8)-SUMIFS(факт_операции!$L:$L,факт_операции!$D:$D,D1741,факт_операции!$I:$I,операции!$F$9)+SUMIFS(факт_операции!$L:$L,факт_операции!$D:$D,D1741,факт_операции!$I:$I,операции!$F$10)-SUMIFS(факт_операции!$L:$L,факт_операции!$D:$D,D1741,факт_операции!$I:$I,операции!$F$11))</f>
        <v>0</v>
      </c>
      <c r="J1741" s="48">
        <f>ROUND(IF(D1741="",0,IF(SUM(р_дни!$J:$J)=0,0,(SUMIFS(БЮДЖЕТ!$V:$V,БЮДЖЕТ!$P:$P,$D1741)*IF(G1741=ФИО!$Q$8,0,SUM(р_дни!$J:$J))+SUMIFS(факт_операции!$Q:$Q,факт_операции!$D:$D,$D1741)*1000)/SUM(р_дни!$J:$J)))/100,0)*100</f>
        <v>0</v>
      </c>
      <c r="K1741" s="48">
        <f>IF(D1741="",0,SUMIFS(факт_операции!$O:$O,факт_операции!$D:$D,D1741)-IF(SUMIFS(факт_операции!$Q:$Q,факт_операции!$D:$D,D1741)&lt;&gt;0,SUMIFS(факт_операции!$O:$O,факт_операции!$D:$D,D1741,факт_операции!$N:$N,операции!$H$11),0))</f>
        <v>0</v>
      </c>
      <c r="L1741" s="48">
        <f>IF(D1741="",0,SUMIFS(факт_операции!$T:$T,факт_операции!$D:$D,D1741))</f>
        <v>0</v>
      </c>
      <c r="M1741" s="86">
        <f t="shared" si="55"/>
        <v>0</v>
      </c>
      <c r="N1741" s="36"/>
      <c r="O1741" s="92"/>
      <c r="P1741" s="96"/>
    </row>
    <row r="1742" spans="1:16" x14ac:dyDescent="0.25">
      <c r="A1742" s="1"/>
      <c r="B1742" s="1"/>
      <c r="C1742" s="5">
        <f t="shared" si="56"/>
        <v>1732</v>
      </c>
      <c r="D1742" s="19" t="str">
        <f>IF(C1742&gt;MAX(БЮДЖЕТ!$C:$C),"",INDEX(БЮДЖЕТ!$P$11:$P$9415,C1742))</f>
        <v/>
      </c>
      <c r="E1742" s="22">
        <f>IF(D1742="",0,IF(COUNTIF(БЮДЖЕТ!$P:$P,D1742)=1,0,1))</f>
        <v>0</v>
      </c>
      <c r="F1742" s="19" t="str">
        <f>IF($D1742="","",INDEX(БЮДЖЕТ!$N:$N,SUMIFS(БЮДЖЕТ!$B:$B,БЮДЖЕТ!$P:$P,$D1742)))</f>
        <v/>
      </c>
      <c r="G1742" s="19" t="str">
        <f>IF($D1742="","",INDEX(БЮДЖЕТ!$X:$X,SUMIFS(БЮДЖЕТ!$B:$B,БЮДЖЕТ!$P:$P,$D1742)))</f>
        <v/>
      </c>
      <c r="H1742" s="36"/>
      <c r="I1742" s="30">
        <f>IF(D1742="",0,IF(G1742=ФИО!$Q$8,0,SUM(р_дни!$J:$J))+SUMIFS(факт_операции!$L:$L,факт_операции!$D:$D,D1742,факт_операции!$I:$I,операции!$F$8)-SUMIFS(факт_операции!$L:$L,факт_операции!$D:$D,D1742,факт_операции!$I:$I,операции!$F$9)+SUMIFS(факт_операции!$L:$L,факт_операции!$D:$D,D1742,факт_операции!$I:$I,операции!$F$10)-SUMIFS(факт_операции!$L:$L,факт_операции!$D:$D,D1742,факт_операции!$I:$I,операции!$F$11))</f>
        <v>0</v>
      </c>
      <c r="J1742" s="48">
        <f>ROUND(IF(D1742="",0,IF(SUM(р_дни!$J:$J)=0,0,(SUMIFS(БЮДЖЕТ!$V:$V,БЮДЖЕТ!$P:$P,$D1742)*IF(G1742=ФИО!$Q$8,0,SUM(р_дни!$J:$J))+SUMIFS(факт_операции!$Q:$Q,факт_операции!$D:$D,$D1742)*1000)/SUM(р_дни!$J:$J)))/100,0)*100</f>
        <v>0</v>
      </c>
      <c r="K1742" s="48">
        <f>IF(D1742="",0,SUMIFS(факт_операции!$O:$O,факт_операции!$D:$D,D1742)-IF(SUMIFS(факт_операции!$Q:$Q,факт_операции!$D:$D,D1742)&lt;&gt;0,SUMIFS(факт_операции!$O:$O,факт_операции!$D:$D,D1742,факт_операции!$N:$N,операции!$H$11),0))</f>
        <v>0</v>
      </c>
      <c r="L1742" s="48">
        <f>IF(D1742="",0,SUMIFS(факт_операции!$T:$T,факт_операции!$D:$D,D1742))</f>
        <v>0</v>
      </c>
      <c r="M1742" s="86">
        <f t="shared" si="55"/>
        <v>0</v>
      </c>
      <c r="N1742" s="36"/>
      <c r="O1742" s="92"/>
      <c r="P1742" s="96"/>
    </row>
    <row r="1743" spans="1:16" x14ac:dyDescent="0.25">
      <c r="A1743" s="1"/>
      <c r="B1743" s="1"/>
      <c r="C1743" s="5">
        <f t="shared" si="56"/>
        <v>1733</v>
      </c>
      <c r="D1743" s="19" t="str">
        <f>IF(C1743&gt;MAX(БЮДЖЕТ!$C:$C),"",INDEX(БЮДЖЕТ!$P$11:$P$9415,C1743))</f>
        <v/>
      </c>
      <c r="E1743" s="22">
        <f>IF(D1743="",0,IF(COUNTIF(БЮДЖЕТ!$P:$P,D1743)=1,0,1))</f>
        <v>0</v>
      </c>
      <c r="F1743" s="19" t="str">
        <f>IF($D1743="","",INDEX(БЮДЖЕТ!$N:$N,SUMIFS(БЮДЖЕТ!$B:$B,БЮДЖЕТ!$P:$P,$D1743)))</f>
        <v/>
      </c>
      <c r="G1743" s="19" t="str">
        <f>IF($D1743="","",INDEX(БЮДЖЕТ!$X:$X,SUMIFS(БЮДЖЕТ!$B:$B,БЮДЖЕТ!$P:$P,$D1743)))</f>
        <v/>
      </c>
      <c r="H1743" s="36"/>
      <c r="I1743" s="30">
        <f>IF(D1743="",0,IF(G1743=ФИО!$Q$8,0,SUM(р_дни!$J:$J))+SUMIFS(факт_операции!$L:$L,факт_операции!$D:$D,D1743,факт_операции!$I:$I,операции!$F$8)-SUMIFS(факт_операции!$L:$L,факт_операции!$D:$D,D1743,факт_операции!$I:$I,операции!$F$9)+SUMIFS(факт_операции!$L:$L,факт_операции!$D:$D,D1743,факт_операции!$I:$I,операции!$F$10)-SUMIFS(факт_операции!$L:$L,факт_операции!$D:$D,D1743,факт_операции!$I:$I,операции!$F$11))</f>
        <v>0</v>
      </c>
      <c r="J1743" s="48">
        <f>ROUND(IF(D1743="",0,IF(SUM(р_дни!$J:$J)=0,0,(SUMIFS(БЮДЖЕТ!$V:$V,БЮДЖЕТ!$P:$P,$D1743)*IF(G1743=ФИО!$Q$8,0,SUM(р_дни!$J:$J))+SUMIFS(факт_операции!$Q:$Q,факт_операции!$D:$D,$D1743)*1000)/SUM(р_дни!$J:$J)))/100,0)*100</f>
        <v>0</v>
      </c>
      <c r="K1743" s="48">
        <f>IF(D1743="",0,SUMIFS(факт_операции!$O:$O,факт_операции!$D:$D,D1743)-IF(SUMIFS(факт_операции!$Q:$Q,факт_операции!$D:$D,D1743)&lt;&gt;0,SUMIFS(факт_операции!$O:$O,факт_операции!$D:$D,D1743,факт_операции!$N:$N,операции!$H$11),0))</f>
        <v>0</v>
      </c>
      <c r="L1743" s="48">
        <f>IF(D1743="",0,SUMIFS(факт_операции!$T:$T,факт_операции!$D:$D,D1743))</f>
        <v>0</v>
      </c>
      <c r="M1743" s="86">
        <f t="shared" si="55"/>
        <v>0</v>
      </c>
      <c r="N1743" s="36"/>
      <c r="O1743" s="92"/>
      <c r="P1743" s="96"/>
    </row>
    <row r="1744" spans="1:16" x14ac:dyDescent="0.25">
      <c r="A1744" s="1"/>
      <c r="B1744" s="1"/>
      <c r="C1744" s="5">
        <f t="shared" si="56"/>
        <v>1734</v>
      </c>
      <c r="D1744" s="19" t="str">
        <f>IF(C1744&gt;MAX(БЮДЖЕТ!$C:$C),"",INDEX(БЮДЖЕТ!$P$11:$P$9415,C1744))</f>
        <v/>
      </c>
      <c r="E1744" s="22">
        <f>IF(D1744="",0,IF(COUNTIF(БЮДЖЕТ!$P:$P,D1744)=1,0,1))</f>
        <v>0</v>
      </c>
      <c r="F1744" s="19" t="str">
        <f>IF($D1744="","",INDEX(БЮДЖЕТ!$N:$N,SUMIFS(БЮДЖЕТ!$B:$B,БЮДЖЕТ!$P:$P,$D1744)))</f>
        <v/>
      </c>
      <c r="G1744" s="19" t="str">
        <f>IF($D1744="","",INDEX(БЮДЖЕТ!$X:$X,SUMIFS(БЮДЖЕТ!$B:$B,БЮДЖЕТ!$P:$P,$D1744)))</f>
        <v/>
      </c>
      <c r="H1744" s="36"/>
      <c r="I1744" s="30">
        <f>IF(D1744="",0,IF(G1744=ФИО!$Q$8,0,SUM(р_дни!$J:$J))+SUMIFS(факт_операции!$L:$L,факт_операции!$D:$D,D1744,факт_операции!$I:$I,операции!$F$8)-SUMIFS(факт_операции!$L:$L,факт_операции!$D:$D,D1744,факт_операции!$I:$I,операции!$F$9)+SUMIFS(факт_операции!$L:$L,факт_операции!$D:$D,D1744,факт_операции!$I:$I,операции!$F$10)-SUMIFS(факт_операции!$L:$L,факт_операции!$D:$D,D1744,факт_операции!$I:$I,операции!$F$11))</f>
        <v>0</v>
      </c>
      <c r="J1744" s="48">
        <f>ROUND(IF(D1744="",0,IF(SUM(р_дни!$J:$J)=0,0,(SUMIFS(БЮДЖЕТ!$V:$V,БЮДЖЕТ!$P:$P,$D1744)*IF(G1744=ФИО!$Q$8,0,SUM(р_дни!$J:$J))+SUMIFS(факт_операции!$Q:$Q,факт_операции!$D:$D,$D1744)*1000)/SUM(р_дни!$J:$J)))/100,0)*100</f>
        <v>0</v>
      </c>
      <c r="K1744" s="48">
        <f>IF(D1744="",0,SUMIFS(факт_операции!$O:$O,факт_операции!$D:$D,D1744)-IF(SUMIFS(факт_операции!$Q:$Q,факт_операции!$D:$D,D1744)&lt;&gt;0,SUMIFS(факт_операции!$O:$O,факт_операции!$D:$D,D1744,факт_операции!$N:$N,операции!$H$11),0))</f>
        <v>0</v>
      </c>
      <c r="L1744" s="48">
        <f>IF(D1744="",0,SUMIFS(факт_операции!$T:$T,факт_операции!$D:$D,D1744))</f>
        <v>0</v>
      </c>
      <c r="M1744" s="86">
        <f t="shared" si="55"/>
        <v>0</v>
      </c>
      <c r="N1744" s="36"/>
      <c r="O1744" s="92"/>
      <c r="P1744" s="96"/>
    </row>
    <row r="1745" spans="1:16" x14ac:dyDescent="0.25">
      <c r="A1745" s="1"/>
      <c r="B1745" s="1"/>
      <c r="C1745" s="5">
        <f t="shared" si="56"/>
        <v>1735</v>
      </c>
      <c r="D1745" s="19" t="str">
        <f>IF(C1745&gt;MAX(БЮДЖЕТ!$C:$C),"",INDEX(БЮДЖЕТ!$P$11:$P$9415,C1745))</f>
        <v/>
      </c>
      <c r="E1745" s="22">
        <f>IF(D1745="",0,IF(COUNTIF(БЮДЖЕТ!$P:$P,D1745)=1,0,1))</f>
        <v>0</v>
      </c>
      <c r="F1745" s="19" t="str">
        <f>IF($D1745="","",INDEX(БЮДЖЕТ!$N:$N,SUMIFS(БЮДЖЕТ!$B:$B,БЮДЖЕТ!$P:$P,$D1745)))</f>
        <v/>
      </c>
      <c r="G1745" s="19" t="str">
        <f>IF($D1745="","",INDEX(БЮДЖЕТ!$X:$X,SUMIFS(БЮДЖЕТ!$B:$B,БЮДЖЕТ!$P:$P,$D1745)))</f>
        <v/>
      </c>
      <c r="H1745" s="36"/>
      <c r="I1745" s="30">
        <f>IF(D1745="",0,IF(G1745=ФИО!$Q$8,0,SUM(р_дни!$J:$J))+SUMIFS(факт_операции!$L:$L,факт_операции!$D:$D,D1745,факт_операции!$I:$I,операции!$F$8)-SUMIFS(факт_операции!$L:$L,факт_операции!$D:$D,D1745,факт_операции!$I:$I,операции!$F$9)+SUMIFS(факт_операции!$L:$L,факт_операции!$D:$D,D1745,факт_операции!$I:$I,операции!$F$10)-SUMIFS(факт_операции!$L:$L,факт_операции!$D:$D,D1745,факт_операции!$I:$I,операции!$F$11))</f>
        <v>0</v>
      </c>
      <c r="J1745" s="48">
        <f>ROUND(IF(D1745="",0,IF(SUM(р_дни!$J:$J)=0,0,(SUMIFS(БЮДЖЕТ!$V:$V,БЮДЖЕТ!$P:$P,$D1745)*IF(G1745=ФИО!$Q$8,0,SUM(р_дни!$J:$J))+SUMIFS(факт_операции!$Q:$Q,факт_операции!$D:$D,$D1745)*1000)/SUM(р_дни!$J:$J)))/100,0)*100</f>
        <v>0</v>
      </c>
      <c r="K1745" s="48">
        <f>IF(D1745="",0,SUMIFS(факт_операции!$O:$O,факт_операции!$D:$D,D1745)-IF(SUMIFS(факт_операции!$Q:$Q,факт_операции!$D:$D,D1745)&lt;&gt;0,SUMIFS(факт_операции!$O:$O,факт_операции!$D:$D,D1745,факт_операции!$N:$N,операции!$H$11),0))</f>
        <v>0</v>
      </c>
      <c r="L1745" s="48">
        <f>IF(D1745="",0,SUMIFS(факт_операции!$T:$T,факт_операции!$D:$D,D1745))</f>
        <v>0</v>
      </c>
      <c r="M1745" s="86">
        <f t="shared" si="55"/>
        <v>0</v>
      </c>
      <c r="N1745" s="36"/>
      <c r="O1745" s="92"/>
      <c r="P1745" s="96"/>
    </row>
    <row r="1746" spans="1:16" x14ac:dyDescent="0.25">
      <c r="A1746" s="1"/>
      <c r="B1746" s="1"/>
      <c r="C1746" s="5">
        <f t="shared" si="56"/>
        <v>1736</v>
      </c>
      <c r="D1746" s="19" t="str">
        <f>IF(C1746&gt;MAX(БЮДЖЕТ!$C:$C),"",INDEX(БЮДЖЕТ!$P$11:$P$9415,C1746))</f>
        <v/>
      </c>
      <c r="E1746" s="22">
        <f>IF(D1746="",0,IF(COUNTIF(БЮДЖЕТ!$P:$P,D1746)=1,0,1))</f>
        <v>0</v>
      </c>
      <c r="F1746" s="19" t="str">
        <f>IF($D1746="","",INDEX(БЮДЖЕТ!$N:$N,SUMIFS(БЮДЖЕТ!$B:$B,БЮДЖЕТ!$P:$P,$D1746)))</f>
        <v/>
      </c>
      <c r="G1746" s="19" t="str">
        <f>IF($D1746="","",INDEX(БЮДЖЕТ!$X:$X,SUMIFS(БЮДЖЕТ!$B:$B,БЮДЖЕТ!$P:$P,$D1746)))</f>
        <v/>
      </c>
      <c r="H1746" s="36"/>
      <c r="I1746" s="30">
        <f>IF(D1746="",0,IF(G1746=ФИО!$Q$8,0,SUM(р_дни!$J:$J))+SUMIFS(факт_операции!$L:$L,факт_операции!$D:$D,D1746,факт_операции!$I:$I,операции!$F$8)-SUMIFS(факт_операции!$L:$L,факт_операции!$D:$D,D1746,факт_операции!$I:$I,операции!$F$9)+SUMIFS(факт_операции!$L:$L,факт_операции!$D:$D,D1746,факт_операции!$I:$I,операции!$F$10)-SUMIFS(факт_операции!$L:$L,факт_операции!$D:$D,D1746,факт_операции!$I:$I,операции!$F$11))</f>
        <v>0</v>
      </c>
      <c r="J1746" s="48">
        <f>ROUND(IF(D1746="",0,IF(SUM(р_дни!$J:$J)=0,0,(SUMIFS(БЮДЖЕТ!$V:$V,БЮДЖЕТ!$P:$P,$D1746)*IF(G1746=ФИО!$Q$8,0,SUM(р_дни!$J:$J))+SUMIFS(факт_операции!$Q:$Q,факт_операции!$D:$D,$D1746)*1000)/SUM(р_дни!$J:$J)))/100,0)*100</f>
        <v>0</v>
      </c>
      <c r="K1746" s="48">
        <f>IF(D1746="",0,SUMIFS(факт_операции!$O:$O,факт_операции!$D:$D,D1746)-IF(SUMIFS(факт_операции!$Q:$Q,факт_операции!$D:$D,D1746)&lt;&gt;0,SUMIFS(факт_операции!$O:$O,факт_операции!$D:$D,D1746,факт_операции!$N:$N,операции!$H$11),0))</f>
        <v>0</v>
      </c>
      <c r="L1746" s="48">
        <f>IF(D1746="",0,SUMIFS(факт_операции!$T:$T,факт_операции!$D:$D,D1746))</f>
        <v>0</v>
      </c>
      <c r="M1746" s="86">
        <f t="shared" si="55"/>
        <v>0</v>
      </c>
      <c r="N1746" s="36"/>
      <c r="O1746" s="92"/>
      <c r="P1746" s="96"/>
    </row>
    <row r="1747" spans="1:16" x14ac:dyDescent="0.25">
      <c r="A1747" s="1"/>
      <c r="B1747" s="1"/>
      <c r="C1747" s="5">
        <f t="shared" si="56"/>
        <v>1737</v>
      </c>
      <c r="D1747" s="19" t="str">
        <f>IF(C1747&gt;MAX(БЮДЖЕТ!$C:$C),"",INDEX(БЮДЖЕТ!$P$11:$P$9415,C1747))</f>
        <v/>
      </c>
      <c r="E1747" s="22">
        <f>IF(D1747="",0,IF(COUNTIF(БЮДЖЕТ!$P:$P,D1747)=1,0,1))</f>
        <v>0</v>
      </c>
      <c r="F1747" s="19" t="str">
        <f>IF($D1747="","",INDEX(БЮДЖЕТ!$N:$N,SUMIFS(БЮДЖЕТ!$B:$B,БЮДЖЕТ!$P:$P,$D1747)))</f>
        <v/>
      </c>
      <c r="G1747" s="19" t="str">
        <f>IF($D1747="","",INDEX(БЮДЖЕТ!$X:$X,SUMIFS(БЮДЖЕТ!$B:$B,БЮДЖЕТ!$P:$P,$D1747)))</f>
        <v/>
      </c>
      <c r="H1747" s="36"/>
      <c r="I1747" s="30">
        <f>IF(D1747="",0,IF(G1747=ФИО!$Q$8,0,SUM(р_дни!$J:$J))+SUMIFS(факт_операции!$L:$L,факт_операции!$D:$D,D1747,факт_операции!$I:$I,операции!$F$8)-SUMIFS(факт_операции!$L:$L,факт_операции!$D:$D,D1747,факт_операции!$I:$I,операции!$F$9)+SUMIFS(факт_операции!$L:$L,факт_операции!$D:$D,D1747,факт_операции!$I:$I,операции!$F$10)-SUMIFS(факт_операции!$L:$L,факт_операции!$D:$D,D1747,факт_операции!$I:$I,операции!$F$11))</f>
        <v>0</v>
      </c>
      <c r="J1747" s="48">
        <f>ROUND(IF(D1747="",0,IF(SUM(р_дни!$J:$J)=0,0,(SUMIFS(БЮДЖЕТ!$V:$V,БЮДЖЕТ!$P:$P,$D1747)*IF(G1747=ФИО!$Q$8,0,SUM(р_дни!$J:$J))+SUMIFS(факт_операции!$Q:$Q,факт_операции!$D:$D,$D1747)*1000)/SUM(р_дни!$J:$J)))/100,0)*100</f>
        <v>0</v>
      </c>
      <c r="K1747" s="48">
        <f>IF(D1747="",0,SUMIFS(факт_операции!$O:$O,факт_операции!$D:$D,D1747)-IF(SUMIFS(факт_операции!$Q:$Q,факт_операции!$D:$D,D1747)&lt;&gt;0,SUMIFS(факт_операции!$O:$O,факт_операции!$D:$D,D1747,факт_операции!$N:$N,операции!$H$11),0))</f>
        <v>0</v>
      </c>
      <c r="L1747" s="48">
        <f>IF(D1747="",0,SUMIFS(факт_операции!$T:$T,факт_операции!$D:$D,D1747))</f>
        <v>0</v>
      </c>
      <c r="M1747" s="86">
        <f t="shared" si="55"/>
        <v>0</v>
      </c>
      <c r="N1747" s="36"/>
      <c r="O1747" s="92"/>
      <c r="P1747" s="96"/>
    </row>
    <row r="1748" spans="1:16" x14ac:dyDescent="0.25">
      <c r="A1748" s="1"/>
      <c r="B1748" s="1"/>
      <c r="C1748" s="5">
        <f t="shared" si="56"/>
        <v>1738</v>
      </c>
      <c r="D1748" s="19" t="str">
        <f>IF(C1748&gt;MAX(БЮДЖЕТ!$C:$C),"",INDEX(БЮДЖЕТ!$P$11:$P$9415,C1748))</f>
        <v/>
      </c>
      <c r="E1748" s="22">
        <f>IF(D1748="",0,IF(COUNTIF(БЮДЖЕТ!$P:$P,D1748)=1,0,1))</f>
        <v>0</v>
      </c>
      <c r="F1748" s="19" t="str">
        <f>IF($D1748="","",INDEX(БЮДЖЕТ!$N:$N,SUMIFS(БЮДЖЕТ!$B:$B,БЮДЖЕТ!$P:$P,$D1748)))</f>
        <v/>
      </c>
      <c r="G1748" s="19" t="str">
        <f>IF($D1748="","",INDEX(БЮДЖЕТ!$X:$X,SUMIFS(БЮДЖЕТ!$B:$B,БЮДЖЕТ!$P:$P,$D1748)))</f>
        <v/>
      </c>
      <c r="H1748" s="36"/>
      <c r="I1748" s="30">
        <f>IF(D1748="",0,IF(G1748=ФИО!$Q$8,0,SUM(р_дни!$J:$J))+SUMIFS(факт_операции!$L:$L,факт_операции!$D:$D,D1748,факт_операции!$I:$I,операции!$F$8)-SUMIFS(факт_операции!$L:$L,факт_операции!$D:$D,D1748,факт_операции!$I:$I,операции!$F$9)+SUMIFS(факт_операции!$L:$L,факт_операции!$D:$D,D1748,факт_операции!$I:$I,операции!$F$10)-SUMIFS(факт_операции!$L:$L,факт_операции!$D:$D,D1748,факт_операции!$I:$I,операции!$F$11))</f>
        <v>0</v>
      </c>
      <c r="J1748" s="48">
        <f>ROUND(IF(D1748="",0,IF(SUM(р_дни!$J:$J)=0,0,(SUMIFS(БЮДЖЕТ!$V:$V,БЮДЖЕТ!$P:$P,$D1748)*IF(G1748=ФИО!$Q$8,0,SUM(р_дни!$J:$J))+SUMIFS(факт_операции!$Q:$Q,факт_операции!$D:$D,$D1748)*1000)/SUM(р_дни!$J:$J)))/100,0)*100</f>
        <v>0</v>
      </c>
      <c r="K1748" s="48">
        <f>IF(D1748="",0,SUMIFS(факт_операции!$O:$O,факт_операции!$D:$D,D1748)-IF(SUMIFS(факт_операции!$Q:$Q,факт_операции!$D:$D,D1748)&lt;&gt;0,SUMIFS(факт_операции!$O:$O,факт_операции!$D:$D,D1748,факт_операции!$N:$N,операции!$H$11),0))</f>
        <v>0</v>
      </c>
      <c r="L1748" s="48">
        <f>IF(D1748="",0,SUMIFS(факт_операции!$T:$T,факт_операции!$D:$D,D1748))</f>
        <v>0</v>
      </c>
      <c r="M1748" s="86">
        <f t="shared" si="55"/>
        <v>0</v>
      </c>
      <c r="N1748" s="36"/>
      <c r="O1748" s="92"/>
      <c r="P1748" s="96"/>
    </row>
    <row r="1749" spans="1:16" x14ac:dyDescent="0.25">
      <c r="A1749" s="1"/>
      <c r="B1749" s="1"/>
      <c r="C1749" s="5">
        <f t="shared" si="56"/>
        <v>1739</v>
      </c>
      <c r="D1749" s="19" t="str">
        <f>IF(C1749&gt;MAX(БЮДЖЕТ!$C:$C),"",INDEX(БЮДЖЕТ!$P$11:$P$9415,C1749))</f>
        <v/>
      </c>
      <c r="E1749" s="22">
        <f>IF(D1749="",0,IF(COUNTIF(БЮДЖЕТ!$P:$P,D1749)=1,0,1))</f>
        <v>0</v>
      </c>
      <c r="F1749" s="19" t="str">
        <f>IF($D1749="","",INDEX(БЮДЖЕТ!$N:$N,SUMIFS(БЮДЖЕТ!$B:$B,БЮДЖЕТ!$P:$P,$D1749)))</f>
        <v/>
      </c>
      <c r="G1749" s="19" t="str">
        <f>IF($D1749="","",INDEX(БЮДЖЕТ!$X:$X,SUMIFS(БЮДЖЕТ!$B:$B,БЮДЖЕТ!$P:$P,$D1749)))</f>
        <v/>
      </c>
      <c r="H1749" s="36"/>
      <c r="I1749" s="30">
        <f>IF(D1749="",0,IF(G1749=ФИО!$Q$8,0,SUM(р_дни!$J:$J))+SUMIFS(факт_операции!$L:$L,факт_операции!$D:$D,D1749,факт_операции!$I:$I,операции!$F$8)-SUMIFS(факт_операции!$L:$L,факт_операции!$D:$D,D1749,факт_операции!$I:$I,операции!$F$9)+SUMIFS(факт_операции!$L:$L,факт_операции!$D:$D,D1749,факт_операции!$I:$I,операции!$F$10)-SUMIFS(факт_операции!$L:$L,факт_операции!$D:$D,D1749,факт_операции!$I:$I,операции!$F$11))</f>
        <v>0</v>
      </c>
      <c r="J1749" s="48">
        <f>ROUND(IF(D1749="",0,IF(SUM(р_дни!$J:$J)=0,0,(SUMIFS(БЮДЖЕТ!$V:$V,БЮДЖЕТ!$P:$P,$D1749)*IF(G1749=ФИО!$Q$8,0,SUM(р_дни!$J:$J))+SUMIFS(факт_операции!$Q:$Q,факт_операции!$D:$D,$D1749)*1000)/SUM(р_дни!$J:$J)))/100,0)*100</f>
        <v>0</v>
      </c>
      <c r="K1749" s="48">
        <f>IF(D1749="",0,SUMIFS(факт_операции!$O:$O,факт_операции!$D:$D,D1749)-IF(SUMIFS(факт_операции!$Q:$Q,факт_операции!$D:$D,D1749)&lt;&gt;0,SUMIFS(факт_операции!$O:$O,факт_операции!$D:$D,D1749,факт_операции!$N:$N,операции!$H$11),0))</f>
        <v>0</v>
      </c>
      <c r="L1749" s="48">
        <f>IF(D1749="",0,SUMIFS(факт_операции!$T:$T,факт_операции!$D:$D,D1749))</f>
        <v>0</v>
      </c>
      <c r="M1749" s="86">
        <f t="shared" si="55"/>
        <v>0</v>
      </c>
      <c r="N1749" s="36"/>
      <c r="O1749" s="92"/>
      <c r="P1749" s="96"/>
    </row>
    <row r="1750" spans="1:16" x14ac:dyDescent="0.25">
      <c r="A1750" s="1"/>
      <c r="B1750" s="1"/>
      <c r="C1750" s="5">
        <f t="shared" si="56"/>
        <v>1740</v>
      </c>
      <c r="D1750" s="19" t="str">
        <f>IF(C1750&gt;MAX(БЮДЖЕТ!$C:$C),"",INDEX(БЮДЖЕТ!$P$11:$P$9415,C1750))</f>
        <v/>
      </c>
      <c r="E1750" s="22">
        <f>IF(D1750="",0,IF(COUNTIF(БЮДЖЕТ!$P:$P,D1750)=1,0,1))</f>
        <v>0</v>
      </c>
      <c r="F1750" s="19" t="str">
        <f>IF($D1750="","",INDEX(БЮДЖЕТ!$N:$N,SUMIFS(БЮДЖЕТ!$B:$B,БЮДЖЕТ!$P:$P,$D1750)))</f>
        <v/>
      </c>
      <c r="G1750" s="19" t="str">
        <f>IF($D1750="","",INDEX(БЮДЖЕТ!$X:$X,SUMIFS(БЮДЖЕТ!$B:$B,БЮДЖЕТ!$P:$P,$D1750)))</f>
        <v/>
      </c>
      <c r="H1750" s="36"/>
      <c r="I1750" s="30">
        <f>IF(D1750="",0,IF(G1750=ФИО!$Q$8,0,SUM(р_дни!$J:$J))+SUMIFS(факт_операции!$L:$L,факт_операции!$D:$D,D1750,факт_операции!$I:$I,операции!$F$8)-SUMIFS(факт_операции!$L:$L,факт_операции!$D:$D,D1750,факт_операции!$I:$I,операции!$F$9)+SUMIFS(факт_операции!$L:$L,факт_операции!$D:$D,D1750,факт_операции!$I:$I,операции!$F$10)-SUMIFS(факт_операции!$L:$L,факт_операции!$D:$D,D1750,факт_операции!$I:$I,операции!$F$11))</f>
        <v>0</v>
      </c>
      <c r="J1750" s="48">
        <f>ROUND(IF(D1750="",0,IF(SUM(р_дни!$J:$J)=0,0,(SUMIFS(БЮДЖЕТ!$V:$V,БЮДЖЕТ!$P:$P,$D1750)*IF(G1750=ФИО!$Q$8,0,SUM(р_дни!$J:$J))+SUMIFS(факт_операции!$Q:$Q,факт_операции!$D:$D,$D1750)*1000)/SUM(р_дни!$J:$J)))/100,0)*100</f>
        <v>0</v>
      </c>
      <c r="K1750" s="48">
        <f>IF(D1750="",0,SUMIFS(факт_операции!$O:$O,факт_операции!$D:$D,D1750)-IF(SUMIFS(факт_операции!$Q:$Q,факт_операции!$D:$D,D1750)&lt;&gt;0,SUMIFS(факт_операции!$O:$O,факт_операции!$D:$D,D1750,факт_операции!$N:$N,операции!$H$11),0))</f>
        <v>0</v>
      </c>
      <c r="L1750" s="48">
        <f>IF(D1750="",0,SUMIFS(факт_операции!$T:$T,факт_операции!$D:$D,D1750))</f>
        <v>0</v>
      </c>
      <c r="M1750" s="86">
        <f t="shared" si="55"/>
        <v>0</v>
      </c>
      <c r="N1750" s="36"/>
      <c r="O1750" s="92"/>
      <c r="P1750" s="96"/>
    </row>
    <row r="1751" spans="1:16" x14ac:dyDescent="0.25">
      <c r="A1751" s="1"/>
      <c r="B1751" s="1"/>
      <c r="C1751" s="5">
        <f t="shared" si="56"/>
        <v>1741</v>
      </c>
      <c r="D1751" s="19" t="str">
        <f>IF(C1751&gt;MAX(БЮДЖЕТ!$C:$C),"",INDEX(БЮДЖЕТ!$P$11:$P$9415,C1751))</f>
        <v/>
      </c>
      <c r="E1751" s="22">
        <f>IF(D1751="",0,IF(COUNTIF(БЮДЖЕТ!$P:$P,D1751)=1,0,1))</f>
        <v>0</v>
      </c>
      <c r="F1751" s="19" t="str">
        <f>IF($D1751="","",INDEX(БЮДЖЕТ!$N:$N,SUMIFS(БЮДЖЕТ!$B:$B,БЮДЖЕТ!$P:$P,$D1751)))</f>
        <v/>
      </c>
      <c r="G1751" s="19" t="str">
        <f>IF($D1751="","",INDEX(БЮДЖЕТ!$X:$X,SUMIFS(БЮДЖЕТ!$B:$B,БЮДЖЕТ!$P:$P,$D1751)))</f>
        <v/>
      </c>
      <c r="H1751" s="36"/>
      <c r="I1751" s="30">
        <f>IF(D1751="",0,IF(G1751=ФИО!$Q$8,0,SUM(р_дни!$J:$J))+SUMIFS(факт_операции!$L:$L,факт_операции!$D:$D,D1751,факт_операции!$I:$I,операции!$F$8)-SUMIFS(факт_операции!$L:$L,факт_операции!$D:$D,D1751,факт_операции!$I:$I,операции!$F$9)+SUMIFS(факт_операции!$L:$L,факт_операции!$D:$D,D1751,факт_операции!$I:$I,операции!$F$10)-SUMIFS(факт_операции!$L:$L,факт_операции!$D:$D,D1751,факт_операции!$I:$I,операции!$F$11))</f>
        <v>0</v>
      </c>
      <c r="J1751" s="48">
        <f>ROUND(IF(D1751="",0,IF(SUM(р_дни!$J:$J)=0,0,(SUMIFS(БЮДЖЕТ!$V:$V,БЮДЖЕТ!$P:$P,$D1751)*IF(G1751=ФИО!$Q$8,0,SUM(р_дни!$J:$J))+SUMIFS(факт_операции!$Q:$Q,факт_операции!$D:$D,$D1751)*1000)/SUM(р_дни!$J:$J)))/100,0)*100</f>
        <v>0</v>
      </c>
      <c r="K1751" s="48">
        <f>IF(D1751="",0,SUMIFS(факт_операции!$O:$O,факт_операции!$D:$D,D1751)-IF(SUMIFS(факт_операции!$Q:$Q,факт_операции!$D:$D,D1751)&lt;&gt;0,SUMIFS(факт_операции!$O:$O,факт_операции!$D:$D,D1751,факт_операции!$N:$N,операции!$H$11),0))</f>
        <v>0</v>
      </c>
      <c r="L1751" s="48">
        <f>IF(D1751="",0,SUMIFS(факт_операции!$T:$T,факт_операции!$D:$D,D1751))</f>
        <v>0</v>
      </c>
      <c r="M1751" s="86">
        <f t="shared" si="55"/>
        <v>0</v>
      </c>
      <c r="N1751" s="36"/>
      <c r="O1751" s="92"/>
      <c r="P1751" s="96"/>
    </row>
    <row r="1752" spans="1:16" x14ac:dyDescent="0.25">
      <c r="A1752" s="1"/>
      <c r="B1752" s="1"/>
      <c r="C1752" s="5">
        <f t="shared" si="56"/>
        <v>1742</v>
      </c>
      <c r="D1752" s="19" t="str">
        <f>IF(C1752&gt;MAX(БЮДЖЕТ!$C:$C),"",INDEX(БЮДЖЕТ!$P$11:$P$9415,C1752))</f>
        <v/>
      </c>
      <c r="E1752" s="22">
        <f>IF(D1752="",0,IF(COUNTIF(БЮДЖЕТ!$P:$P,D1752)=1,0,1))</f>
        <v>0</v>
      </c>
      <c r="F1752" s="19" t="str">
        <f>IF($D1752="","",INDEX(БЮДЖЕТ!$N:$N,SUMIFS(БЮДЖЕТ!$B:$B,БЮДЖЕТ!$P:$P,$D1752)))</f>
        <v/>
      </c>
      <c r="G1752" s="19" t="str">
        <f>IF($D1752="","",INDEX(БЮДЖЕТ!$X:$X,SUMIFS(БЮДЖЕТ!$B:$B,БЮДЖЕТ!$P:$P,$D1752)))</f>
        <v/>
      </c>
      <c r="H1752" s="36"/>
      <c r="I1752" s="30">
        <f>IF(D1752="",0,IF(G1752=ФИО!$Q$8,0,SUM(р_дни!$J:$J))+SUMIFS(факт_операции!$L:$L,факт_операции!$D:$D,D1752,факт_операции!$I:$I,операции!$F$8)-SUMIFS(факт_операции!$L:$L,факт_операции!$D:$D,D1752,факт_операции!$I:$I,операции!$F$9)+SUMIFS(факт_операции!$L:$L,факт_операции!$D:$D,D1752,факт_операции!$I:$I,операции!$F$10)-SUMIFS(факт_операции!$L:$L,факт_операции!$D:$D,D1752,факт_операции!$I:$I,операции!$F$11))</f>
        <v>0</v>
      </c>
      <c r="J1752" s="48">
        <f>ROUND(IF(D1752="",0,IF(SUM(р_дни!$J:$J)=0,0,(SUMIFS(БЮДЖЕТ!$V:$V,БЮДЖЕТ!$P:$P,$D1752)*IF(G1752=ФИО!$Q$8,0,SUM(р_дни!$J:$J))+SUMIFS(факт_операции!$Q:$Q,факт_операции!$D:$D,$D1752)*1000)/SUM(р_дни!$J:$J)))/100,0)*100</f>
        <v>0</v>
      </c>
      <c r="K1752" s="48">
        <f>IF(D1752="",0,SUMIFS(факт_операции!$O:$O,факт_операции!$D:$D,D1752)-IF(SUMIFS(факт_операции!$Q:$Q,факт_операции!$D:$D,D1752)&lt;&gt;0,SUMIFS(факт_операции!$O:$O,факт_операции!$D:$D,D1752,факт_операции!$N:$N,операции!$H$11),0))</f>
        <v>0</v>
      </c>
      <c r="L1752" s="48">
        <f>IF(D1752="",0,SUMIFS(факт_операции!$T:$T,факт_операции!$D:$D,D1752))</f>
        <v>0</v>
      </c>
      <c r="M1752" s="86">
        <f t="shared" si="55"/>
        <v>0</v>
      </c>
      <c r="N1752" s="36"/>
      <c r="O1752" s="92"/>
      <c r="P1752" s="96"/>
    </row>
    <row r="1753" spans="1:16" x14ac:dyDescent="0.25">
      <c r="A1753" s="1"/>
      <c r="B1753" s="1"/>
      <c r="C1753" s="5">
        <f t="shared" si="56"/>
        <v>1743</v>
      </c>
      <c r="D1753" s="19" t="str">
        <f>IF(C1753&gt;MAX(БЮДЖЕТ!$C:$C),"",INDEX(БЮДЖЕТ!$P$11:$P$9415,C1753))</f>
        <v/>
      </c>
      <c r="E1753" s="22">
        <f>IF(D1753="",0,IF(COUNTIF(БЮДЖЕТ!$P:$P,D1753)=1,0,1))</f>
        <v>0</v>
      </c>
      <c r="F1753" s="19" t="str">
        <f>IF($D1753="","",INDEX(БЮДЖЕТ!$N:$N,SUMIFS(БЮДЖЕТ!$B:$B,БЮДЖЕТ!$P:$P,$D1753)))</f>
        <v/>
      </c>
      <c r="G1753" s="19" t="str">
        <f>IF($D1753="","",INDEX(БЮДЖЕТ!$X:$X,SUMIFS(БЮДЖЕТ!$B:$B,БЮДЖЕТ!$P:$P,$D1753)))</f>
        <v/>
      </c>
      <c r="H1753" s="36"/>
      <c r="I1753" s="30">
        <f>IF(D1753="",0,IF(G1753=ФИО!$Q$8,0,SUM(р_дни!$J:$J))+SUMIFS(факт_операции!$L:$L,факт_операции!$D:$D,D1753,факт_операции!$I:$I,операции!$F$8)-SUMIFS(факт_операции!$L:$L,факт_операции!$D:$D,D1753,факт_операции!$I:$I,операции!$F$9)+SUMIFS(факт_операции!$L:$L,факт_операции!$D:$D,D1753,факт_операции!$I:$I,операции!$F$10)-SUMIFS(факт_операции!$L:$L,факт_операции!$D:$D,D1753,факт_операции!$I:$I,операции!$F$11))</f>
        <v>0</v>
      </c>
      <c r="J1753" s="48">
        <f>ROUND(IF(D1753="",0,IF(SUM(р_дни!$J:$J)=0,0,(SUMIFS(БЮДЖЕТ!$V:$V,БЮДЖЕТ!$P:$P,$D1753)*IF(G1753=ФИО!$Q$8,0,SUM(р_дни!$J:$J))+SUMIFS(факт_операции!$Q:$Q,факт_операции!$D:$D,$D1753)*1000)/SUM(р_дни!$J:$J)))/100,0)*100</f>
        <v>0</v>
      </c>
      <c r="K1753" s="48">
        <f>IF(D1753="",0,SUMIFS(факт_операции!$O:$O,факт_операции!$D:$D,D1753)-IF(SUMIFS(факт_операции!$Q:$Q,факт_операции!$D:$D,D1753)&lt;&gt;0,SUMIFS(факт_операции!$O:$O,факт_операции!$D:$D,D1753,факт_операции!$N:$N,операции!$H$11),0))</f>
        <v>0</v>
      </c>
      <c r="L1753" s="48">
        <f>IF(D1753="",0,SUMIFS(факт_операции!$T:$T,факт_операции!$D:$D,D1753))</f>
        <v>0</v>
      </c>
      <c r="M1753" s="86">
        <f t="shared" si="55"/>
        <v>0</v>
      </c>
      <c r="N1753" s="36"/>
      <c r="O1753" s="92"/>
      <c r="P1753" s="96"/>
    </row>
    <row r="1754" spans="1:16" x14ac:dyDescent="0.25">
      <c r="A1754" s="1"/>
      <c r="B1754" s="1"/>
      <c r="C1754" s="5">
        <f t="shared" si="56"/>
        <v>1744</v>
      </c>
      <c r="D1754" s="19" t="str">
        <f>IF(C1754&gt;MAX(БЮДЖЕТ!$C:$C),"",INDEX(БЮДЖЕТ!$P$11:$P$9415,C1754))</f>
        <v/>
      </c>
      <c r="E1754" s="22">
        <f>IF(D1754="",0,IF(COUNTIF(БЮДЖЕТ!$P:$P,D1754)=1,0,1))</f>
        <v>0</v>
      </c>
      <c r="F1754" s="19" t="str">
        <f>IF($D1754="","",INDEX(БЮДЖЕТ!$N:$N,SUMIFS(БЮДЖЕТ!$B:$B,БЮДЖЕТ!$P:$P,$D1754)))</f>
        <v/>
      </c>
      <c r="G1754" s="19" t="str">
        <f>IF($D1754="","",INDEX(БЮДЖЕТ!$X:$X,SUMIFS(БЮДЖЕТ!$B:$B,БЮДЖЕТ!$P:$P,$D1754)))</f>
        <v/>
      </c>
      <c r="H1754" s="36"/>
      <c r="I1754" s="30">
        <f>IF(D1754="",0,IF(G1754=ФИО!$Q$8,0,SUM(р_дни!$J:$J))+SUMIFS(факт_операции!$L:$L,факт_операции!$D:$D,D1754,факт_операции!$I:$I,операции!$F$8)-SUMIFS(факт_операции!$L:$L,факт_операции!$D:$D,D1754,факт_операции!$I:$I,операции!$F$9)+SUMIFS(факт_операции!$L:$L,факт_операции!$D:$D,D1754,факт_операции!$I:$I,операции!$F$10)-SUMIFS(факт_операции!$L:$L,факт_операции!$D:$D,D1754,факт_операции!$I:$I,операции!$F$11))</f>
        <v>0</v>
      </c>
      <c r="J1754" s="48">
        <f>ROUND(IF(D1754="",0,IF(SUM(р_дни!$J:$J)=0,0,(SUMIFS(БЮДЖЕТ!$V:$V,БЮДЖЕТ!$P:$P,$D1754)*IF(G1754=ФИО!$Q$8,0,SUM(р_дни!$J:$J))+SUMIFS(факт_операции!$Q:$Q,факт_операции!$D:$D,$D1754)*1000)/SUM(р_дни!$J:$J)))/100,0)*100</f>
        <v>0</v>
      </c>
      <c r="K1754" s="48">
        <f>IF(D1754="",0,SUMIFS(факт_операции!$O:$O,факт_операции!$D:$D,D1754)-IF(SUMIFS(факт_операции!$Q:$Q,факт_операции!$D:$D,D1754)&lt;&gt;0,SUMIFS(факт_операции!$O:$O,факт_операции!$D:$D,D1754,факт_операции!$N:$N,операции!$H$11),0))</f>
        <v>0</v>
      </c>
      <c r="L1754" s="48">
        <f>IF(D1754="",0,SUMIFS(факт_операции!$T:$T,факт_операции!$D:$D,D1754))</f>
        <v>0</v>
      </c>
      <c r="M1754" s="86">
        <f t="shared" si="55"/>
        <v>0</v>
      </c>
      <c r="N1754" s="36"/>
      <c r="O1754" s="92"/>
      <c r="P1754" s="96"/>
    </row>
    <row r="1755" spans="1:16" x14ac:dyDescent="0.25">
      <c r="A1755" s="1"/>
      <c r="B1755" s="1"/>
      <c r="C1755" s="5">
        <f t="shared" si="56"/>
        <v>1745</v>
      </c>
      <c r="D1755" s="19" t="str">
        <f>IF(C1755&gt;MAX(БЮДЖЕТ!$C:$C),"",INDEX(БЮДЖЕТ!$P$11:$P$9415,C1755))</f>
        <v/>
      </c>
      <c r="E1755" s="22">
        <f>IF(D1755="",0,IF(COUNTIF(БЮДЖЕТ!$P:$P,D1755)=1,0,1))</f>
        <v>0</v>
      </c>
      <c r="F1755" s="19" t="str">
        <f>IF($D1755="","",INDEX(БЮДЖЕТ!$N:$N,SUMIFS(БЮДЖЕТ!$B:$B,БЮДЖЕТ!$P:$P,$D1755)))</f>
        <v/>
      </c>
      <c r="G1755" s="19" t="str">
        <f>IF($D1755="","",INDEX(БЮДЖЕТ!$X:$X,SUMIFS(БЮДЖЕТ!$B:$B,БЮДЖЕТ!$P:$P,$D1755)))</f>
        <v/>
      </c>
      <c r="H1755" s="36"/>
      <c r="I1755" s="30">
        <f>IF(D1755="",0,IF(G1755=ФИО!$Q$8,0,SUM(р_дни!$J:$J))+SUMIFS(факт_операции!$L:$L,факт_операции!$D:$D,D1755,факт_операции!$I:$I,операции!$F$8)-SUMIFS(факт_операции!$L:$L,факт_операции!$D:$D,D1755,факт_операции!$I:$I,операции!$F$9)+SUMIFS(факт_операции!$L:$L,факт_операции!$D:$D,D1755,факт_операции!$I:$I,операции!$F$10)-SUMIFS(факт_операции!$L:$L,факт_операции!$D:$D,D1755,факт_операции!$I:$I,операции!$F$11))</f>
        <v>0</v>
      </c>
      <c r="J1755" s="48">
        <f>ROUND(IF(D1755="",0,IF(SUM(р_дни!$J:$J)=0,0,(SUMIFS(БЮДЖЕТ!$V:$V,БЮДЖЕТ!$P:$P,$D1755)*IF(G1755=ФИО!$Q$8,0,SUM(р_дни!$J:$J))+SUMIFS(факт_операции!$Q:$Q,факт_операции!$D:$D,$D1755)*1000)/SUM(р_дни!$J:$J)))/100,0)*100</f>
        <v>0</v>
      </c>
      <c r="K1755" s="48">
        <f>IF(D1755="",0,SUMIFS(факт_операции!$O:$O,факт_операции!$D:$D,D1755)-IF(SUMIFS(факт_операции!$Q:$Q,факт_операции!$D:$D,D1755)&lt;&gt;0,SUMIFS(факт_операции!$O:$O,факт_операции!$D:$D,D1755,факт_операции!$N:$N,операции!$H$11),0))</f>
        <v>0</v>
      </c>
      <c r="L1755" s="48">
        <f>IF(D1755="",0,SUMIFS(факт_операции!$T:$T,факт_операции!$D:$D,D1755))</f>
        <v>0</v>
      </c>
      <c r="M1755" s="86">
        <f t="shared" si="55"/>
        <v>0</v>
      </c>
      <c r="N1755" s="36"/>
      <c r="O1755" s="92"/>
      <c r="P1755" s="96"/>
    </row>
    <row r="1756" spans="1:16" x14ac:dyDescent="0.25">
      <c r="A1756" s="1"/>
      <c r="B1756" s="1"/>
      <c r="C1756" s="5">
        <f t="shared" si="56"/>
        <v>1746</v>
      </c>
      <c r="D1756" s="19" t="str">
        <f>IF(C1756&gt;MAX(БЮДЖЕТ!$C:$C),"",INDEX(БЮДЖЕТ!$P$11:$P$9415,C1756))</f>
        <v/>
      </c>
      <c r="E1756" s="22">
        <f>IF(D1756="",0,IF(COUNTIF(БЮДЖЕТ!$P:$P,D1756)=1,0,1))</f>
        <v>0</v>
      </c>
      <c r="F1756" s="19" t="str">
        <f>IF($D1756="","",INDEX(БЮДЖЕТ!$N:$N,SUMIFS(БЮДЖЕТ!$B:$B,БЮДЖЕТ!$P:$P,$D1756)))</f>
        <v/>
      </c>
      <c r="G1756" s="19" t="str">
        <f>IF($D1756="","",INDEX(БЮДЖЕТ!$X:$X,SUMIFS(БЮДЖЕТ!$B:$B,БЮДЖЕТ!$P:$P,$D1756)))</f>
        <v/>
      </c>
      <c r="H1756" s="36"/>
      <c r="I1756" s="30">
        <f>IF(D1756="",0,IF(G1756=ФИО!$Q$8,0,SUM(р_дни!$J:$J))+SUMIFS(факт_операции!$L:$L,факт_операции!$D:$D,D1756,факт_операции!$I:$I,операции!$F$8)-SUMIFS(факт_операции!$L:$L,факт_операции!$D:$D,D1756,факт_операции!$I:$I,операции!$F$9)+SUMIFS(факт_операции!$L:$L,факт_операции!$D:$D,D1756,факт_операции!$I:$I,операции!$F$10)-SUMIFS(факт_операции!$L:$L,факт_операции!$D:$D,D1756,факт_операции!$I:$I,операции!$F$11))</f>
        <v>0</v>
      </c>
      <c r="J1756" s="48">
        <f>ROUND(IF(D1756="",0,IF(SUM(р_дни!$J:$J)=0,0,(SUMIFS(БЮДЖЕТ!$V:$V,БЮДЖЕТ!$P:$P,$D1756)*IF(G1756=ФИО!$Q$8,0,SUM(р_дни!$J:$J))+SUMIFS(факт_операции!$Q:$Q,факт_операции!$D:$D,$D1756)*1000)/SUM(р_дни!$J:$J)))/100,0)*100</f>
        <v>0</v>
      </c>
      <c r="K1756" s="48">
        <f>IF(D1756="",0,SUMIFS(факт_операции!$O:$O,факт_операции!$D:$D,D1756)-IF(SUMIFS(факт_операции!$Q:$Q,факт_операции!$D:$D,D1756)&lt;&gt;0,SUMIFS(факт_операции!$O:$O,факт_операции!$D:$D,D1756,факт_операции!$N:$N,операции!$H$11),0))</f>
        <v>0</v>
      </c>
      <c r="L1756" s="48">
        <f>IF(D1756="",0,SUMIFS(факт_операции!$T:$T,факт_операции!$D:$D,D1756))</f>
        <v>0</v>
      </c>
      <c r="M1756" s="86">
        <f t="shared" si="55"/>
        <v>0</v>
      </c>
      <c r="N1756" s="36"/>
      <c r="O1756" s="92"/>
      <c r="P1756" s="96"/>
    </row>
    <row r="1757" spans="1:16" x14ac:dyDescent="0.25">
      <c r="A1757" s="1"/>
      <c r="B1757" s="1"/>
      <c r="C1757" s="5">
        <f t="shared" si="56"/>
        <v>1747</v>
      </c>
      <c r="D1757" s="19" t="str">
        <f>IF(C1757&gt;MAX(БЮДЖЕТ!$C:$C),"",INDEX(БЮДЖЕТ!$P$11:$P$9415,C1757))</f>
        <v/>
      </c>
      <c r="E1757" s="22">
        <f>IF(D1757="",0,IF(COUNTIF(БЮДЖЕТ!$P:$P,D1757)=1,0,1))</f>
        <v>0</v>
      </c>
      <c r="F1757" s="19" t="str">
        <f>IF($D1757="","",INDEX(БЮДЖЕТ!$N:$N,SUMIFS(БЮДЖЕТ!$B:$B,БЮДЖЕТ!$P:$P,$D1757)))</f>
        <v/>
      </c>
      <c r="G1757" s="19" t="str">
        <f>IF($D1757="","",INDEX(БЮДЖЕТ!$X:$X,SUMIFS(БЮДЖЕТ!$B:$B,БЮДЖЕТ!$P:$P,$D1757)))</f>
        <v/>
      </c>
      <c r="H1757" s="36"/>
      <c r="I1757" s="30">
        <f>IF(D1757="",0,IF(G1757=ФИО!$Q$8,0,SUM(р_дни!$J:$J))+SUMIFS(факт_операции!$L:$L,факт_операции!$D:$D,D1757,факт_операции!$I:$I,операции!$F$8)-SUMIFS(факт_операции!$L:$L,факт_операции!$D:$D,D1757,факт_операции!$I:$I,операции!$F$9)+SUMIFS(факт_операции!$L:$L,факт_операции!$D:$D,D1757,факт_операции!$I:$I,операции!$F$10)-SUMIFS(факт_операции!$L:$L,факт_операции!$D:$D,D1757,факт_операции!$I:$I,операции!$F$11))</f>
        <v>0</v>
      </c>
      <c r="J1757" s="48">
        <f>ROUND(IF(D1757="",0,IF(SUM(р_дни!$J:$J)=0,0,(SUMIFS(БЮДЖЕТ!$V:$V,БЮДЖЕТ!$P:$P,$D1757)*IF(G1757=ФИО!$Q$8,0,SUM(р_дни!$J:$J))+SUMIFS(факт_операции!$Q:$Q,факт_операции!$D:$D,$D1757)*1000)/SUM(р_дни!$J:$J)))/100,0)*100</f>
        <v>0</v>
      </c>
      <c r="K1757" s="48">
        <f>IF(D1757="",0,SUMIFS(факт_операции!$O:$O,факт_операции!$D:$D,D1757)-IF(SUMIFS(факт_операции!$Q:$Q,факт_операции!$D:$D,D1757)&lt;&gt;0,SUMIFS(факт_операции!$O:$O,факт_операции!$D:$D,D1757,факт_операции!$N:$N,операции!$H$11),0))</f>
        <v>0</v>
      </c>
      <c r="L1757" s="48">
        <f>IF(D1757="",0,SUMIFS(факт_операции!$T:$T,факт_операции!$D:$D,D1757))</f>
        <v>0</v>
      </c>
      <c r="M1757" s="86">
        <f t="shared" si="55"/>
        <v>0</v>
      </c>
      <c r="N1757" s="36"/>
      <c r="O1757" s="92"/>
      <c r="P1757" s="96"/>
    </row>
    <row r="1758" spans="1:16" x14ac:dyDescent="0.25">
      <c r="A1758" s="1"/>
      <c r="B1758" s="1"/>
      <c r="C1758" s="5">
        <f t="shared" si="56"/>
        <v>1748</v>
      </c>
      <c r="D1758" s="19" t="str">
        <f>IF(C1758&gt;MAX(БЮДЖЕТ!$C:$C),"",INDEX(БЮДЖЕТ!$P$11:$P$9415,C1758))</f>
        <v/>
      </c>
      <c r="E1758" s="22">
        <f>IF(D1758="",0,IF(COUNTIF(БЮДЖЕТ!$P:$P,D1758)=1,0,1))</f>
        <v>0</v>
      </c>
      <c r="F1758" s="19" t="str">
        <f>IF($D1758="","",INDEX(БЮДЖЕТ!$N:$N,SUMIFS(БЮДЖЕТ!$B:$B,БЮДЖЕТ!$P:$P,$D1758)))</f>
        <v/>
      </c>
      <c r="G1758" s="19" t="str">
        <f>IF($D1758="","",INDEX(БЮДЖЕТ!$X:$X,SUMIFS(БЮДЖЕТ!$B:$B,БЮДЖЕТ!$P:$P,$D1758)))</f>
        <v/>
      </c>
      <c r="H1758" s="36"/>
      <c r="I1758" s="30">
        <f>IF(D1758="",0,IF(G1758=ФИО!$Q$8,0,SUM(р_дни!$J:$J))+SUMIFS(факт_операции!$L:$L,факт_операции!$D:$D,D1758,факт_операции!$I:$I,операции!$F$8)-SUMIFS(факт_операции!$L:$L,факт_операции!$D:$D,D1758,факт_операции!$I:$I,операции!$F$9)+SUMIFS(факт_операции!$L:$L,факт_операции!$D:$D,D1758,факт_операции!$I:$I,операции!$F$10)-SUMIFS(факт_операции!$L:$L,факт_операции!$D:$D,D1758,факт_операции!$I:$I,операции!$F$11))</f>
        <v>0</v>
      </c>
      <c r="J1758" s="48">
        <f>ROUND(IF(D1758="",0,IF(SUM(р_дни!$J:$J)=0,0,(SUMIFS(БЮДЖЕТ!$V:$V,БЮДЖЕТ!$P:$P,$D1758)*IF(G1758=ФИО!$Q$8,0,SUM(р_дни!$J:$J))+SUMIFS(факт_операции!$Q:$Q,факт_операции!$D:$D,$D1758)*1000)/SUM(р_дни!$J:$J)))/100,0)*100</f>
        <v>0</v>
      </c>
      <c r="K1758" s="48">
        <f>IF(D1758="",0,SUMIFS(факт_операции!$O:$O,факт_операции!$D:$D,D1758)-IF(SUMIFS(факт_операции!$Q:$Q,факт_операции!$D:$D,D1758)&lt;&gt;0,SUMIFS(факт_операции!$O:$O,факт_операции!$D:$D,D1758,факт_операции!$N:$N,операции!$H$11),0))</f>
        <v>0</v>
      </c>
      <c r="L1758" s="48">
        <f>IF(D1758="",0,SUMIFS(факт_операции!$T:$T,факт_операции!$D:$D,D1758))</f>
        <v>0</v>
      </c>
      <c r="M1758" s="86">
        <f t="shared" si="55"/>
        <v>0</v>
      </c>
      <c r="N1758" s="36"/>
      <c r="O1758" s="92"/>
      <c r="P1758" s="96"/>
    </row>
    <row r="1759" spans="1:16" x14ac:dyDescent="0.25">
      <c r="A1759" s="1"/>
      <c r="B1759" s="1"/>
      <c r="C1759" s="5">
        <f t="shared" si="56"/>
        <v>1749</v>
      </c>
      <c r="D1759" s="19" t="str">
        <f>IF(C1759&gt;MAX(БЮДЖЕТ!$C:$C),"",INDEX(БЮДЖЕТ!$P$11:$P$9415,C1759))</f>
        <v/>
      </c>
      <c r="E1759" s="22">
        <f>IF(D1759="",0,IF(COUNTIF(БЮДЖЕТ!$P:$P,D1759)=1,0,1))</f>
        <v>0</v>
      </c>
      <c r="F1759" s="19" t="str">
        <f>IF($D1759="","",INDEX(БЮДЖЕТ!$N:$N,SUMIFS(БЮДЖЕТ!$B:$B,БЮДЖЕТ!$P:$P,$D1759)))</f>
        <v/>
      </c>
      <c r="G1759" s="19" t="str">
        <f>IF($D1759="","",INDEX(БЮДЖЕТ!$X:$X,SUMIFS(БЮДЖЕТ!$B:$B,БЮДЖЕТ!$P:$P,$D1759)))</f>
        <v/>
      </c>
      <c r="H1759" s="36"/>
      <c r="I1759" s="30">
        <f>IF(D1759="",0,IF(G1759=ФИО!$Q$8,0,SUM(р_дни!$J:$J))+SUMIFS(факт_операции!$L:$L,факт_операции!$D:$D,D1759,факт_операции!$I:$I,операции!$F$8)-SUMIFS(факт_операции!$L:$L,факт_операции!$D:$D,D1759,факт_операции!$I:$I,операции!$F$9)+SUMIFS(факт_операции!$L:$L,факт_операции!$D:$D,D1759,факт_операции!$I:$I,операции!$F$10)-SUMIFS(факт_операции!$L:$L,факт_операции!$D:$D,D1759,факт_операции!$I:$I,операции!$F$11))</f>
        <v>0</v>
      </c>
      <c r="J1759" s="48">
        <f>ROUND(IF(D1759="",0,IF(SUM(р_дни!$J:$J)=0,0,(SUMIFS(БЮДЖЕТ!$V:$V,БЮДЖЕТ!$P:$P,$D1759)*IF(G1759=ФИО!$Q$8,0,SUM(р_дни!$J:$J))+SUMIFS(факт_операции!$Q:$Q,факт_операции!$D:$D,$D1759)*1000)/SUM(р_дни!$J:$J)))/100,0)*100</f>
        <v>0</v>
      </c>
      <c r="K1759" s="48">
        <f>IF(D1759="",0,SUMIFS(факт_операции!$O:$O,факт_операции!$D:$D,D1759)-IF(SUMIFS(факт_операции!$Q:$Q,факт_операции!$D:$D,D1759)&lt;&gt;0,SUMIFS(факт_операции!$O:$O,факт_операции!$D:$D,D1759,факт_операции!$N:$N,операции!$H$11),0))</f>
        <v>0</v>
      </c>
      <c r="L1759" s="48">
        <f>IF(D1759="",0,SUMIFS(факт_операции!$T:$T,факт_операции!$D:$D,D1759))</f>
        <v>0</v>
      </c>
      <c r="M1759" s="86">
        <f t="shared" si="55"/>
        <v>0</v>
      </c>
      <c r="N1759" s="36"/>
      <c r="O1759" s="92"/>
      <c r="P1759" s="96"/>
    </row>
    <row r="1760" spans="1:16" x14ac:dyDescent="0.25">
      <c r="A1760" s="1"/>
      <c r="B1760" s="1"/>
      <c r="C1760" s="5">
        <f t="shared" si="56"/>
        <v>1750</v>
      </c>
      <c r="D1760" s="19" t="str">
        <f>IF(C1760&gt;MAX(БЮДЖЕТ!$C:$C),"",INDEX(БЮДЖЕТ!$P$11:$P$9415,C1760))</f>
        <v/>
      </c>
      <c r="E1760" s="22">
        <f>IF(D1760="",0,IF(COUNTIF(БЮДЖЕТ!$P:$P,D1760)=1,0,1))</f>
        <v>0</v>
      </c>
      <c r="F1760" s="19" t="str">
        <f>IF($D1760="","",INDEX(БЮДЖЕТ!$N:$N,SUMIFS(БЮДЖЕТ!$B:$B,БЮДЖЕТ!$P:$P,$D1760)))</f>
        <v/>
      </c>
      <c r="G1760" s="19" t="str">
        <f>IF($D1760="","",INDEX(БЮДЖЕТ!$X:$X,SUMIFS(БЮДЖЕТ!$B:$B,БЮДЖЕТ!$P:$P,$D1760)))</f>
        <v/>
      </c>
      <c r="H1760" s="36"/>
      <c r="I1760" s="30">
        <f>IF(D1760="",0,IF(G1760=ФИО!$Q$8,0,SUM(р_дни!$J:$J))+SUMIFS(факт_операции!$L:$L,факт_операции!$D:$D,D1760,факт_операции!$I:$I,операции!$F$8)-SUMIFS(факт_операции!$L:$L,факт_операции!$D:$D,D1760,факт_операции!$I:$I,операции!$F$9)+SUMIFS(факт_операции!$L:$L,факт_операции!$D:$D,D1760,факт_операции!$I:$I,операции!$F$10)-SUMIFS(факт_операции!$L:$L,факт_операции!$D:$D,D1760,факт_операции!$I:$I,операции!$F$11))</f>
        <v>0</v>
      </c>
      <c r="J1760" s="48">
        <f>ROUND(IF(D1760="",0,IF(SUM(р_дни!$J:$J)=0,0,(SUMIFS(БЮДЖЕТ!$V:$V,БЮДЖЕТ!$P:$P,$D1760)*IF(G1760=ФИО!$Q$8,0,SUM(р_дни!$J:$J))+SUMIFS(факт_операции!$Q:$Q,факт_операции!$D:$D,$D1760)*1000)/SUM(р_дни!$J:$J)))/100,0)*100</f>
        <v>0</v>
      </c>
      <c r="K1760" s="48">
        <f>IF(D1760="",0,SUMIFS(факт_операции!$O:$O,факт_операции!$D:$D,D1760)-IF(SUMIFS(факт_операции!$Q:$Q,факт_операции!$D:$D,D1760)&lt;&gt;0,SUMIFS(факт_операции!$O:$O,факт_операции!$D:$D,D1760,факт_операции!$N:$N,операции!$H$11),0))</f>
        <v>0</v>
      </c>
      <c r="L1760" s="48">
        <f>IF(D1760="",0,SUMIFS(факт_операции!$T:$T,факт_операции!$D:$D,D1760))</f>
        <v>0</v>
      </c>
      <c r="M1760" s="86">
        <f t="shared" si="55"/>
        <v>0</v>
      </c>
      <c r="N1760" s="36"/>
      <c r="O1760" s="92"/>
      <c r="P1760" s="96"/>
    </row>
    <row r="1761" spans="1:16" x14ac:dyDescent="0.25">
      <c r="A1761" s="1"/>
      <c r="B1761" s="1"/>
      <c r="C1761" s="5">
        <f t="shared" si="56"/>
        <v>1751</v>
      </c>
      <c r="D1761" s="19" t="str">
        <f>IF(C1761&gt;MAX(БЮДЖЕТ!$C:$C),"",INDEX(БЮДЖЕТ!$P$11:$P$9415,C1761))</f>
        <v/>
      </c>
      <c r="E1761" s="22">
        <f>IF(D1761="",0,IF(COUNTIF(БЮДЖЕТ!$P:$P,D1761)=1,0,1))</f>
        <v>0</v>
      </c>
      <c r="F1761" s="19" t="str">
        <f>IF($D1761="","",INDEX(БЮДЖЕТ!$N:$N,SUMIFS(БЮДЖЕТ!$B:$B,БЮДЖЕТ!$P:$P,$D1761)))</f>
        <v/>
      </c>
      <c r="G1761" s="19" t="str">
        <f>IF($D1761="","",INDEX(БЮДЖЕТ!$X:$X,SUMIFS(БЮДЖЕТ!$B:$B,БЮДЖЕТ!$P:$P,$D1761)))</f>
        <v/>
      </c>
      <c r="H1761" s="36"/>
      <c r="I1761" s="30">
        <f>IF(D1761="",0,IF(G1761=ФИО!$Q$8,0,SUM(р_дни!$J:$J))+SUMIFS(факт_операции!$L:$L,факт_операции!$D:$D,D1761,факт_операции!$I:$I,операции!$F$8)-SUMIFS(факт_операции!$L:$L,факт_операции!$D:$D,D1761,факт_операции!$I:$I,операции!$F$9)+SUMIFS(факт_операции!$L:$L,факт_операции!$D:$D,D1761,факт_операции!$I:$I,операции!$F$10)-SUMIFS(факт_операции!$L:$L,факт_операции!$D:$D,D1761,факт_операции!$I:$I,операции!$F$11))</f>
        <v>0</v>
      </c>
      <c r="J1761" s="48">
        <f>ROUND(IF(D1761="",0,IF(SUM(р_дни!$J:$J)=0,0,(SUMIFS(БЮДЖЕТ!$V:$V,БЮДЖЕТ!$P:$P,$D1761)*IF(G1761=ФИО!$Q$8,0,SUM(р_дни!$J:$J))+SUMIFS(факт_операции!$Q:$Q,факт_операции!$D:$D,$D1761)*1000)/SUM(р_дни!$J:$J)))/100,0)*100</f>
        <v>0</v>
      </c>
      <c r="K1761" s="48">
        <f>IF(D1761="",0,SUMIFS(факт_операции!$O:$O,факт_операции!$D:$D,D1761)-IF(SUMIFS(факт_операции!$Q:$Q,факт_операции!$D:$D,D1761)&lt;&gt;0,SUMIFS(факт_операции!$O:$O,факт_операции!$D:$D,D1761,факт_операции!$N:$N,операции!$H$11),0))</f>
        <v>0</v>
      </c>
      <c r="L1761" s="48">
        <f>IF(D1761="",0,SUMIFS(факт_операции!$T:$T,факт_операции!$D:$D,D1761))</f>
        <v>0</v>
      </c>
      <c r="M1761" s="86">
        <f t="shared" si="55"/>
        <v>0</v>
      </c>
      <c r="N1761" s="36"/>
      <c r="O1761" s="92"/>
      <c r="P1761" s="96"/>
    </row>
    <row r="1762" spans="1:16" x14ac:dyDescent="0.25">
      <c r="A1762" s="1"/>
      <c r="B1762" s="1"/>
      <c r="C1762" s="5">
        <f t="shared" si="56"/>
        <v>1752</v>
      </c>
      <c r="D1762" s="19" t="str">
        <f>IF(C1762&gt;MAX(БЮДЖЕТ!$C:$C),"",INDEX(БЮДЖЕТ!$P$11:$P$9415,C1762))</f>
        <v/>
      </c>
      <c r="E1762" s="22">
        <f>IF(D1762="",0,IF(COUNTIF(БЮДЖЕТ!$P:$P,D1762)=1,0,1))</f>
        <v>0</v>
      </c>
      <c r="F1762" s="19" t="str">
        <f>IF($D1762="","",INDEX(БЮДЖЕТ!$N:$N,SUMIFS(БЮДЖЕТ!$B:$B,БЮДЖЕТ!$P:$P,$D1762)))</f>
        <v/>
      </c>
      <c r="G1762" s="19" t="str">
        <f>IF($D1762="","",INDEX(БЮДЖЕТ!$X:$X,SUMIFS(БЮДЖЕТ!$B:$B,БЮДЖЕТ!$P:$P,$D1762)))</f>
        <v/>
      </c>
      <c r="H1762" s="36"/>
      <c r="I1762" s="30">
        <f>IF(D1762="",0,IF(G1762=ФИО!$Q$8,0,SUM(р_дни!$J:$J))+SUMIFS(факт_операции!$L:$L,факт_операции!$D:$D,D1762,факт_операции!$I:$I,операции!$F$8)-SUMIFS(факт_операции!$L:$L,факт_операции!$D:$D,D1762,факт_операции!$I:$I,операции!$F$9)+SUMIFS(факт_операции!$L:$L,факт_операции!$D:$D,D1762,факт_операции!$I:$I,операции!$F$10)-SUMIFS(факт_операции!$L:$L,факт_операции!$D:$D,D1762,факт_операции!$I:$I,операции!$F$11))</f>
        <v>0</v>
      </c>
      <c r="J1762" s="48">
        <f>ROUND(IF(D1762="",0,IF(SUM(р_дни!$J:$J)=0,0,(SUMIFS(БЮДЖЕТ!$V:$V,БЮДЖЕТ!$P:$P,$D1762)*IF(G1762=ФИО!$Q$8,0,SUM(р_дни!$J:$J))+SUMIFS(факт_операции!$Q:$Q,факт_операции!$D:$D,$D1762)*1000)/SUM(р_дни!$J:$J)))/100,0)*100</f>
        <v>0</v>
      </c>
      <c r="K1762" s="48">
        <f>IF(D1762="",0,SUMIFS(факт_операции!$O:$O,факт_операции!$D:$D,D1762)-IF(SUMIFS(факт_операции!$Q:$Q,факт_операции!$D:$D,D1762)&lt;&gt;0,SUMIFS(факт_операции!$O:$O,факт_операции!$D:$D,D1762,факт_операции!$N:$N,операции!$H$11),0))</f>
        <v>0</v>
      </c>
      <c r="L1762" s="48">
        <f>IF(D1762="",0,SUMIFS(факт_операции!$T:$T,факт_операции!$D:$D,D1762))</f>
        <v>0</v>
      </c>
      <c r="M1762" s="86">
        <f t="shared" si="55"/>
        <v>0</v>
      </c>
      <c r="N1762" s="36"/>
      <c r="O1762" s="92"/>
      <c r="P1762" s="96"/>
    </row>
    <row r="1763" spans="1:16" x14ac:dyDescent="0.25">
      <c r="A1763" s="1"/>
      <c r="B1763" s="1"/>
      <c r="C1763" s="5">
        <f t="shared" si="56"/>
        <v>1753</v>
      </c>
      <c r="D1763" s="19" t="str">
        <f>IF(C1763&gt;MAX(БЮДЖЕТ!$C:$C),"",INDEX(БЮДЖЕТ!$P$11:$P$9415,C1763))</f>
        <v/>
      </c>
      <c r="E1763" s="22">
        <f>IF(D1763="",0,IF(COUNTIF(БЮДЖЕТ!$P:$P,D1763)=1,0,1))</f>
        <v>0</v>
      </c>
      <c r="F1763" s="19" t="str">
        <f>IF($D1763="","",INDEX(БЮДЖЕТ!$N:$N,SUMIFS(БЮДЖЕТ!$B:$B,БЮДЖЕТ!$P:$P,$D1763)))</f>
        <v/>
      </c>
      <c r="G1763" s="19" t="str">
        <f>IF($D1763="","",INDEX(БЮДЖЕТ!$X:$X,SUMIFS(БЮДЖЕТ!$B:$B,БЮДЖЕТ!$P:$P,$D1763)))</f>
        <v/>
      </c>
      <c r="H1763" s="36"/>
      <c r="I1763" s="30">
        <f>IF(D1763="",0,IF(G1763=ФИО!$Q$8,0,SUM(р_дни!$J:$J))+SUMIFS(факт_операции!$L:$L,факт_операции!$D:$D,D1763,факт_операции!$I:$I,операции!$F$8)-SUMIFS(факт_операции!$L:$L,факт_операции!$D:$D,D1763,факт_операции!$I:$I,операции!$F$9)+SUMIFS(факт_операции!$L:$L,факт_операции!$D:$D,D1763,факт_операции!$I:$I,операции!$F$10)-SUMIFS(факт_операции!$L:$L,факт_операции!$D:$D,D1763,факт_операции!$I:$I,операции!$F$11))</f>
        <v>0</v>
      </c>
      <c r="J1763" s="48">
        <f>ROUND(IF(D1763="",0,IF(SUM(р_дни!$J:$J)=0,0,(SUMIFS(БЮДЖЕТ!$V:$V,БЮДЖЕТ!$P:$P,$D1763)*IF(G1763=ФИО!$Q$8,0,SUM(р_дни!$J:$J))+SUMIFS(факт_операции!$Q:$Q,факт_операции!$D:$D,$D1763)*1000)/SUM(р_дни!$J:$J)))/100,0)*100</f>
        <v>0</v>
      </c>
      <c r="K1763" s="48">
        <f>IF(D1763="",0,SUMIFS(факт_операции!$O:$O,факт_операции!$D:$D,D1763)-IF(SUMIFS(факт_операции!$Q:$Q,факт_операции!$D:$D,D1763)&lt;&gt;0,SUMIFS(факт_операции!$O:$O,факт_операции!$D:$D,D1763,факт_операции!$N:$N,операции!$H$11),0))</f>
        <v>0</v>
      </c>
      <c r="L1763" s="48">
        <f>IF(D1763="",0,SUMIFS(факт_операции!$T:$T,факт_операции!$D:$D,D1763))</f>
        <v>0</v>
      </c>
      <c r="M1763" s="86">
        <f t="shared" si="55"/>
        <v>0</v>
      </c>
      <c r="N1763" s="36"/>
      <c r="O1763" s="92"/>
      <c r="P1763" s="96"/>
    </row>
    <row r="1764" spans="1:16" x14ac:dyDescent="0.25">
      <c r="A1764" s="1"/>
      <c r="B1764" s="1"/>
      <c r="C1764" s="5">
        <f t="shared" si="56"/>
        <v>1754</v>
      </c>
      <c r="D1764" s="19" t="str">
        <f>IF(C1764&gt;MAX(БЮДЖЕТ!$C:$C),"",INDEX(БЮДЖЕТ!$P$11:$P$9415,C1764))</f>
        <v/>
      </c>
      <c r="E1764" s="22">
        <f>IF(D1764="",0,IF(COUNTIF(БЮДЖЕТ!$P:$P,D1764)=1,0,1))</f>
        <v>0</v>
      </c>
      <c r="F1764" s="19" t="str">
        <f>IF($D1764="","",INDEX(БЮДЖЕТ!$N:$N,SUMIFS(БЮДЖЕТ!$B:$B,БЮДЖЕТ!$P:$P,$D1764)))</f>
        <v/>
      </c>
      <c r="G1764" s="19" t="str">
        <f>IF($D1764="","",INDEX(БЮДЖЕТ!$X:$X,SUMIFS(БЮДЖЕТ!$B:$B,БЮДЖЕТ!$P:$P,$D1764)))</f>
        <v/>
      </c>
      <c r="H1764" s="36"/>
      <c r="I1764" s="30">
        <f>IF(D1764="",0,IF(G1764=ФИО!$Q$8,0,SUM(р_дни!$J:$J))+SUMIFS(факт_операции!$L:$L,факт_операции!$D:$D,D1764,факт_операции!$I:$I,операции!$F$8)-SUMIFS(факт_операции!$L:$L,факт_операции!$D:$D,D1764,факт_операции!$I:$I,операции!$F$9)+SUMIFS(факт_операции!$L:$L,факт_операции!$D:$D,D1764,факт_операции!$I:$I,операции!$F$10)-SUMIFS(факт_операции!$L:$L,факт_операции!$D:$D,D1764,факт_операции!$I:$I,операции!$F$11))</f>
        <v>0</v>
      </c>
      <c r="J1764" s="48">
        <f>ROUND(IF(D1764="",0,IF(SUM(р_дни!$J:$J)=0,0,(SUMIFS(БЮДЖЕТ!$V:$V,БЮДЖЕТ!$P:$P,$D1764)*IF(G1764=ФИО!$Q$8,0,SUM(р_дни!$J:$J))+SUMIFS(факт_операции!$Q:$Q,факт_операции!$D:$D,$D1764)*1000)/SUM(р_дни!$J:$J)))/100,0)*100</f>
        <v>0</v>
      </c>
      <c r="K1764" s="48">
        <f>IF(D1764="",0,SUMIFS(факт_операции!$O:$O,факт_операции!$D:$D,D1764)-IF(SUMIFS(факт_операции!$Q:$Q,факт_операции!$D:$D,D1764)&lt;&gt;0,SUMIFS(факт_операции!$O:$O,факт_операции!$D:$D,D1764,факт_операции!$N:$N,операции!$H$11),0))</f>
        <v>0</v>
      </c>
      <c r="L1764" s="48">
        <f>IF(D1764="",0,SUMIFS(факт_операции!$T:$T,факт_операции!$D:$D,D1764))</f>
        <v>0</v>
      </c>
      <c r="M1764" s="86">
        <f t="shared" si="55"/>
        <v>0</v>
      </c>
      <c r="N1764" s="36"/>
      <c r="O1764" s="92"/>
      <c r="P1764" s="96"/>
    </row>
    <row r="1765" spans="1:16" x14ac:dyDescent="0.25">
      <c r="A1765" s="1"/>
      <c r="B1765" s="1"/>
      <c r="C1765" s="5">
        <f t="shared" si="56"/>
        <v>1755</v>
      </c>
      <c r="D1765" s="19" t="str">
        <f>IF(C1765&gt;MAX(БЮДЖЕТ!$C:$C),"",INDEX(БЮДЖЕТ!$P$11:$P$9415,C1765))</f>
        <v/>
      </c>
      <c r="E1765" s="22">
        <f>IF(D1765="",0,IF(COUNTIF(БЮДЖЕТ!$P:$P,D1765)=1,0,1))</f>
        <v>0</v>
      </c>
      <c r="F1765" s="19" t="str">
        <f>IF($D1765="","",INDEX(БЮДЖЕТ!$N:$N,SUMIFS(БЮДЖЕТ!$B:$B,БЮДЖЕТ!$P:$P,$D1765)))</f>
        <v/>
      </c>
      <c r="G1765" s="19" t="str">
        <f>IF($D1765="","",INDEX(БЮДЖЕТ!$X:$X,SUMIFS(БЮДЖЕТ!$B:$B,БЮДЖЕТ!$P:$P,$D1765)))</f>
        <v/>
      </c>
      <c r="H1765" s="36"/>
      <c r="I1765" s="30">
        <f>IF(D1765="",0,IF(G1765=ФИО!$Q$8,0,SUM(р_дни!$J:$J))+SUMIFS(факт_операции!$L:$L,факт_операции!$D:$D,D1765,факт_операции!$I:$I,операции!$F$8)-SUMIFS(факт_операции!$L:$L,факт_операции!$D:$D,D1765,факт_операции!$I:$I,операции!$F$9)+SUMIFS(факт_операции!$L:$L,факт_операции!$D:$D,D1765,факт_операции!$I:$I,операции!$F$10)-SUMIFS(факт_операции!$L:$L,факт_операции!$D:$D,D1765,факт_операции!$I:$I,операции!$F$11))</f>
        <v>0</v>
      </c>
      <c r="J1765" s="48">
        <f>ROUND(IF(D1765="",0,IF(SUM(р_дни!$J:$J)=0,0,(SUMIFS(БЮДЖЕТ!$V:$V,БЮДЖЕТ!$P:$P,$D1765)*IF(G1765=ФИО!$Q$8,0,SUM(р_дни!$J:$J))+SUMIFS(факт_операции!$Q:$Q,факт_операции!$D:$D,$D1765)*1000)/SUM(р_дни!$J:$J)))/100,0)*100</f>
        <v>0</v>
      </c>
      <c r="K1765" s="48">
        <f>IF(D1765="",0,SUMIFS(факт_операции!$O:$O,факт_операции!$D:$D,D1765)-IF(SUMIFS(факт_операции!$Q:$Q,факт_операции!$D:$D,D1765)&lt;&gt;0,SUMIFS(факт_операции!$O:$O,факт_операции!$D:$D,D1765,факт_операции!$N:$N,операции!$H$11),0))</f>
        <v>0</v>
      </c>
      <c r="L1765" s="48">
        <f>IF(D1765="",0,SUMIFS(факт_операции!$T:$T,факт_операции!$D:$D,D1765))</f>
        <v>0</v>
      </c>
      <c r="M1765" s="86">
        <f t="shared" si="55"/>
        <v>0</v>
      </c>
      <c r="N1765" s="36"/>
      <c r="O1765" s="92"/>
      <c r="P1765" s="96"/>
    </row>
    <row r="1766" spans="1:16" x14ac:dyDescent="0.25">
      <c r="A1766" s="1"/>
      <c r="B1766" s="1"/>
      <c r="C1766" s="5">
        <f t="shared" si="56"/>
        <v>1756</v>
      </c>
      <c r="D1766" s="19" t="str">
        <f>IF(C1766&gt;MAX(БЮДЖЕТ!$C:$C),"",INDEX(БЮДЖЕТ!$P$11:$P$9415,C1766))</f>
        <v/>
      </c>
      <c r="E1766" s="22">
        <f>IF(D1766="",0,IF(COUNTIF(БЮДЖЕТ!$P:$P,D1766)=1,0,1))</f>
        <v>0</v>
      </c>
      <c r="F1766" s="19" t="str">
        <f>IF($D1766="","",INDEX(БЮДЖЕТ!$N:$N,SUMIFS(БЮДЖЕТ!$B:$B,БЮДЖЕТ!$P:$P,$D1766)))</f>
        <v/>
      </c>
      <c r="G1766" s="19" t="str">
        <f>IF($D1766="","",INDEX(БЮДЖЕТ!$X:$X,SUMIFS(БЮДЖЕТ!$B:$B,БЮДЖЕТ!$P:$P,$D1766)))</f>
        <v/>
      </c>
      <c r="H1766" s="36"/>
      <c r="I1766" s="30">
        <f>IF(D1766="",0,IF(G1766=ФИО!$Q$8,0,SUM(р_дни!$J:$J))+SUMIFS(факт_операции!$L:$L,факт_операции!$D:$D,D1766,факт_операции!$I:$I,операции!$F$8)-SUMIFS(факт_операции!$L:$L,факт_операции!$D:$D,D1766,факт_операции!$I:$I,операции!$F$9)+SUMIFS(факт_операции!$L:$L,факт_операции!$D:$D,D1766,факт_операции!$I:$I,операции!$F$10)-SUMIFS(факт_операции!$L:$L,факт_операции!$D:$D,D1766,факт_операции!$I:$I,операции!$F$11))</f>
        <v>0</v>
      </c>
      <c r="J1766" s="48">
        <f>ROUND(IF(D1766="",0,IF(SUM(р_дни!$J:$J)=0,0,(SUMIFS(БЮДЖЕТ!$V:$V,БЮДЖЕТ!$P:$P,$D1766)*IF(G1766=ФИО!$Q$8,0,SUM(р_дни!$J:$J))+SUMIFS(факт_операции!$Q:$Q,факт_операции!$D:$D,$D1766)*1000)/SUM(р_дни!$J:$J)))/100,0)*100</f>
        <v>0</v>
      </c>
      <c r="K1766" s="48">
        <f>IF(D1766="",0,SUMIFS(факт_операции!$O:$O,факт_операции!$D:$D,D1766)-IF(SUMIFS(факт_операции!$Q:$Q,факт_операции!$D:$D,D1766)&lt;&gt;0,SUMIFS(факт_операции!$O:$O,факт_операции!$D:$D,D1766,факт_операции!$N:$N,операции!$H$11),0))</f>
        <v>0</v>
      </c>
      <c r="L1766" s="48">
        <f>IF(D1766="",0,SUMIFS(факт_операции!$T:$T,факт_операции!$D:$D,D1766))</f>
        <v>0</v>
      </c>
      <c r="M1766" s="86">
        <f t="shared" si="55"/>
        <v>0</v>
      </c>
      <c r="N1766" s="36"/>
      <c r="O1766" s="92"/>
      <c r="P1766" s="96"/>
    </row>
    <row r="1767" spans="1:16" x14ac:dyDescent="0.25">
      <c r="A1767" s="1"/>
      <c r="B1767" s="1"/>
      <c r="C1767" s="5">
        <f t="shared" si="56"/>
        <v>1757</v>
      </c>
      <c r="D1767" s="19" t="str">
        <f>IF(C1767&gt;MAX(БЮДЖЕТ!$C:$C),"",INDEX(БЮДЖЕТ!$P$11:$P$9415,C1767))</f>
        <v/>
      </c>
      <c r="E1767" s="22">
        <f>IF(D1767="",0,IF(COUNTIF(БЮДЖЕТ!$P:$P,D1767)=1,0,1))</f>
        <v>0</v>
      </c>
      <c r="F1767" s="19" t="str">
        <f>IF($D1767="","",INDEX(БЮДЖЕТ!$N:$N,SUMIFS(БЮДЖЕТ!$B:$B,БЮДЖЕТ!$P:$P,$D1767)))</f>
        <v/>
      </c>
      <c r="G1767" s="19" t="str">
        <f>IF($D1767="","",INDEX(БЮДЖЕТ!$X:$X,SUMIFS(БЮДЖЕТ!$B:$B,БЮДЖЕТ!$P:$P,$D1767)))</f>
        <v/>
      </c>
      <c r="H1767" s="36"/>
      <c r="I1767" s="30">
        <f>IF(D1767="",0,IF(G1767=ФИО!$Q$8,0,SUM(р_дни!$J:$J))+SUMIFS(факт_операции!$L:$L,факт_операции!$D:$D,D1767,факт_операции!$I:$I,операции!$F$8)-SUMIFS(факт_операции!$L:$L,факт_операции!$D:$D,D1767,факт_операции!$I:$I,операции!$F$9)+SUMIFS(факт_операции!$L:$L,факт_операции!$D:$D,D1767,факт_операции!$I:$I,операции!$F$10)-SUMIFS(факт_операции!$L:$L,факт_операции!$D:$D,D1767,факт_операции!$I:$I,операции!$F$11))</f>
        <v>0</v>
      </c>
      <c r="J1767" s="48">
        <f>ROUND(IF(D1767="",0,IF(SUM(р_дни!$J:$J)=0,0,(SUMIFS(БЮДЖЕТ!$V:$V,БЮДЖЕТ!$P:$P,$D1767)*IF(G1767=ФИО!$Q$8,0,SUM(р_дни!$J:$J))+SUMIFS(факт_операции!$Q:$Q,факт_операции!$D:$D,$D1767)*1000)/SUM(р_дни!$J:$J)))/100,0)*100</f>
        <v>0</v>
      </c>
      <c r="K1767" s="48">
        <f>IF(D1767="",0,SUMIFS(факт_операции!$O:$O,факт_операции!$D:$D,D1767)-IF(SUMIFS(факт_операции!$Q:$Q,факт_операции!$D:$D,D1767)&lt;&gt;0,SUMIFS(факт_операции!$O:$O,факт_операции!$D:$D,D1767,факт_операции!$N:$N,операции!$H$11),0))</f>
        <v>0</v>
      </c>
      <c r="L1767" s="48">
        <f>IF(D1767="",0,SUMIFS(факт_операции!$T:$T,факт_операции!$D:$D,D1767))</f>
        <v>0</v>
      </c>
      <c r="M1767" s="86">
        <f t="shared" si="55"/>
        <v>0</v>
      </c>
      <c r="N1767" s="36"/>
      <c r="O1767" s="92"/>
      <c r="P1767" s="96"/>
    </row>
    <row r="1768" spans="1:16" x14ac:dyDescent="0.25">
      <c r="A1768" s="1"/>
      <c r="B1768" s="1"/>
      <c r="C1768" s="5">
        <f t="shared" si="56"/>
        <v>1758</v>
      </c>
      <c r="D1768" s="19" t="str">
        <f>IF(C1768&gt;MAX(БЮДЖЕТ!$C:$C),"",INDEX(БЮДЖЕТ!$P$11:$P$9415,C1768))</f>
        <v/>
      </c>
      <c r="E1768" s="22">
        <f>IF(D1768="",0,IF(COUNTIF(БЮДЖЕТ!$P:$P,D1768)=1,0,1))</f>
        <v>0</v>
      </c>
      <c r="F1768" s="19" t="str">
        <f>IF($D1768="","",INDEX(БЮДЖЕТ!$N:$N,SUMIFS(БЮДЖЕТ!$B:$B,БЮДЖЕТ!$P:$P,$D1768)))</f>
        <v/>
      </c>
      <c r="G1768" s="19" t="str">
        <f>IF($D1768="","",INDEX(БЮДЖЕТ!$X:$X,SUMIFS(БЮДЖЕТ!$B:$B,БЮДЖЕТ!$P:$P,$D1768)))</f>
        <v/>
      </c>
      <c r="H1768" s="36"/>
      <c r="I1768" s="30">
        <f>IF(D1768="",0,IF(G1768=ФИО!$Q$8,0,SUM(р_дни!$J:$J))+SUMIFS(факт_операции!$L:$L,факт_операции!$D:$D,D1768,факт_операции!$I:$I,операции!$F$8)-SUMIFS(факт_операции!$L:$L,факт_операции!$D:$D,D1768,факт_операции!$I:$I,операции!$F$9)+SUMIFS(факт_операции!$L:$L,факт_операции!$D:$D,D1768,факт_операции!$I:$I,операции!$F$10)-SUMIFS(факт_операции!$L:$L,факт_операции!$D:$D,D1768,факт_операции!$I:$I,операции!$F$11))</f>
        <v>0</v>
      </c>
      <c r="J1768" s="48">
        <f>ROUND(IF(D1768="",0,IF(SUM(р_дни!$J:$J)=0,0,(SUMIFS(БЮДЖЕТ!$V:$V,БЮДЖЕТ!$P:$P,$D1768)*IF(G1768=ФИО!$Q$8,0,SUM(р_дни!$J:$J))+SUMIFS(факт_операции!$Q:$Q,факт_операции!$D:$D,$D1768)*1000)/SUM(р_дни!$J:$J)))/100,0)*100</f>
        <v>0</v>
      </c>
      <c r="K1768" s="48">
        <f>IF(D1768="",0,SUMIFS(факт_операции!$O:$O,факт_операции!$D:$D,D1768)-IF(SUMIFS(факт_операции!$Q:$Q,факт_операции!$D:$D,D1768)&lt;&gt;0,SUMIFS(факт_операции!$O:$O,факт_операции!$D:$D,D1768,факт_операции!$N:$N,операции!$H$11),0))</f>
        <v>0</v>
      </c>
      <c r="L1768" s="48">
        <f>IF(D1768="",0,SUMIFS(факт_операции!$T:$T,факт_операции!$D:$D,D1768))</f>
        <v>0</v>
      </c>
      <c r="M1768" s="86">
        <f t="shared" si="55"/>
        <v>0</v>
      </c>
      <c r="N1768" s="36"/>
      <c r="O1768" s="92"/>
      <c r="P1768" s="96"/>
    </row>
    <row r="1769" spans="1:16" x14ac:dyDescent="0.25">
      <c r="A1769" s="1"/>
      <c r="B1769" s="1"/>
      <c r="C1769" s="5">
        <f t="shared" si="56"/>
        <v>1759</v>
      </c>
      <c r="D1769" s="19" t="str">
        <f>IF(C1769&gt;MAX(БЮДЖЕТ!$C:$C),"",INDEX(БЮДЖЕТ!$P$11:$P$9415,C1769))</f>
        <v/>
      </c>
      <c r="E1769" s="22">
        <f>IF(D1769="",0,IF(COUNTIF(БЮДЖЕТ!$P:$P,D1769)=1,0,1))</f>
        <v>0</v>
      </c>
      <c r="F1769" s="19" t="str">
        <f>IF($D1769="","",INDEX(БЮДЖЕТ!$N:$N,SUMIFS(БЮДЖЕТ!$B:$B,БЮДЖЕТ!$P:$P,$D1769)))</f>
        <v/>
      </c>
      <c r="G1769" s="19" t="str">
        <f>IF($D1769="","",INDEX(БЮДЖЕТ!$X:$X,SUMIFS(БЮДЖЕТ!$B:$B,БЮДЖЕТ!$P:$P,$D1769)))</f>
        <v/>
      </c>
      <c r="H1769" s="36"/>
      <c r="I1769" s="30">
        <f>IF(D1769="",0,IF(G1769=ФИО!$Q$8,0,SUM(р_дни!$J:$J))+SUMIFS(факт_операции!$L:$L,факт_операции!$D:$D,D1769,факт_операции!$I:$I,операции!$F$8)-SUMIFS(факт_операции!$L:$L,факт_операции!$D:$D,D1769,факт_операции!$I:$I,операции!$F$9)+SUMIFS(факт_операции!$L:$L,факт_операции!$D:$D,D1769,факт_операции!$I:$I,операции!$F$10)-SUMIFS(факт_операции!$L:$L,факт_операции!$D:$D,D1769,факт_операции!$I:$I,операции!$F$11))</f>
        <v>0</v>
      </c>
      <c r="J1769" s="48">
        <f>ROUND(IF(D1769="",0,IF(SUM(р_дни!$J:$J)=0,0,(SUMIFS(БЮДЖЕТ!$V:$V,БЮДЖЕТ!$P:$P,$D1769)*IF(G1769=ФИО!$Q$8,0,SUM(р_дни!$J:$J))+SUMIFS(факт_операции!$Q:$Q,факт_операции!$D:$D,$D1769)*1000)/SUM(р_дни!$J:$J)))/100,0)*100</f>
        <v>0</v>
      </c>
      <c r="K1769" s="48">
        <f>IF(D1769="",0,SUMIFS(факт_операции!$O:$O,факт_операции!$D:$D,D1769)-IF(SUMIFS(факт_операции!$Q:$Q,факт_операции!$D:$D,D1769)&lt;&gt;0,SUMIFS(факт_операции!$O:$O,факт_операции!$D:$D,D1769,факт_операции!$N:$N,операции!$H$11),0))</f>
        <v>0</v>
      </c>
      <c r="L1769" s="48">
        <f>IF(D1769="",0,SUMIFS(факт_операции!$T:$T,факт_операции!$D:$D,D1769))</f>
        <v>0</v>
      </c>
      <c r="M1769" s="86">
        <f t="shared" si="55"/>
        <v>0</v>
      </c>
      <c r="N1769" s="36"/>
      <c r="O1769" s="92"/>
      <c r="P1769" s="96"/>
    </row>
    <row r="1770" spans="1:16" x14ac:dyDescent="0.25">
      <c r="A1770" s="1"/>
      <c r="B1770" s="1"/>
      <c r="C1770" s="5">
        <f t="shared" si="56"/>
        <v>1760</v>
      </c>
      <c r="D1770" s="19" t="str">
        <f>IF(C1770&gt;MAX(БЮДЖЕТ!$C:$C),"",INDEX(БЮДЖЕТ!$P$11:$P$9415,C1770))</f>
        <v/>
      </c>
      <c r="E1770" s="22">
        <f>IF(D1770="",0,IF(COUNTIF(БЮДЖЕТ!$P:$P,D1770)=1,0,1))</f>
        <v>0</v>
      </c>
      <c r="F1770" s="19" t="str">
        <f>IF($D1770="","",INDEX(БЮДЖЕТ!$N:$N,SUMIFS(БЮДЖЕТ!$B:$B,БЮДЖЕТ!$P:$P,$D1770)))</f>
        <v/>
      </c>
      <c r="G1770" s="19" t="str">
        <f>IF($D1770="","",INDEX(БЮДЖЕТ!$X:$X,SUMIFS(БЮДЖЕТ!$B:$B,БЮДЖЕТ!$P:$P,$D1770)))</f>
        <v/>
      </c>
      <c r="H1770" s="36"/>
      <c r="I1770" s="30">
        <f>IF(D1770="",0,IF(G1770=ФИО!$Q$8,0,SUM(р_дни!$J:$J))+SUMIFS(факт_операции!$L:$L,факт_операции!$D:$D,D1770,факт_операции!$I:$I,операции!$F$8)-SUMIFS(факт_операции!$L:$L,факт_операции!$D:$D,D1770,факт_операции!$I:$I,операции!$F$9)+SUMIFS(факт_операции!$L:$L,факт_операции!$D:$D,D1770,факт_операции!$I:$I,операции!$F$10)-SUMIFS(факт_операции!$L:$L,факт_операции!$D:$D,D1770,факт_операции!$I:$I,операции!$F$11))</f>
        <v>0</v>
      </c>
      <c r="J1770" s="48">
        <f>ROUND(IF(D1770="",0,IF(SUM(р_дни!$J:$J)=0,0,(SUMIFS(БЮДЖЕТ!$V:$V,БЮДЖЕТ!$P:$P,$D1770)*IF(G1770=ФИО!$Q$8,0,SUM(р_дни!$J:$J))+SUMIFS(факт_операции!$Q:$Q,факт_операции!$D:$D,$D1770)*1000)/SUM(р_дни!$J:$J)))/100,0)*100</f>
        <v>0</v>
      </c>
      <c r="K1770" s="48">
        <f>IF(D1770="",0,SUMIFS(факт_операции!$O:$O,факт_операции!$D:$D,D1770)-IF(SUMIFS(факт_операции!$Q:$Q,факт_операции!$D:$D,D1770)&lt;&gt;0,SUMIFS(факт_операции!$O:$O,факт_операции!$D:$D,D1770,факт_операции!$N:$N,операции!$H$11),0))</f>
        <v>0</v>
      </c>
      <c r="L1770" s="48">
        <f>IF(D1770="",0,SUMIFS(факт_операции!$T:$T,факт_операции!$D:$D,D1770))</f>
        <v>0</v>
      </c>
      <c r="M1770" s="86">
        <f t="shared" si="55"/>
        <v>0</v>
      </c>
      <c r="N1770" s="36"/>
      <c r="O1770" s="92"/>
      <c r="P1770" s="96"/>
    </row>
    <row r="1771" spans="1:16" x14ac:dyDescent="0.25">
      <c r="A1771" s="1"/>
      <c r="B1771" s="1"/>
      <c r="C1771" s="5">
        <f t="shared" si="56"/>
        <v>1761</v>
      </c>
      <c r="D1771" s="19" t="str">
        <f>IF(C1771&gt;MAX(БЮДЖЕТ!$C:$C),"",INDEX(БЮДЖЕТ!$P$11:$P$9415,C1771))</f>
        <v/>
      </c>
      <c r="E1771" s="22">
        <f>IF(D1771="",0,IF(COUNTIF(БЮДЖЕТ!$P:$P,D1771)=1,0,1))</f>
        <v>0</v>
      </c>
      <c r="F1771" s="19" t="str">
        <f>IF($D1771="","",INDEX(БЮДЖЕТ!$N:$N,SUMIFS(БЮДЖЕТ!$B:$B,БЮДЖЕТ!$P:$P,$D1771)))</f>
        <v/>
      </c>
      <c r="G1771" s="19" t="str">
        <f>IF($D1771="","",INDEX(БЮДЖЕТ!$X:$X,SUMIFS(БЮДЖЕТ!$B:$B,БЮДЖЕТ!$P:$P,$D1771)))</f>
        <v/>
      </c>
      <c r="H1771" s="36"/>
      <c r="I1771" s="30">
        <f>IF(D1771="",0,IF(G1771=ФИО!$Q$8,0,SUM(р_дни!$J:$J))+SUMIFS(факт_операции!$L:$L,факт_операции!$D:$D,D1771,факт_операции!$I:$I,операции!$F$8)-SUMIFS(факт_операции!$L:$L,факт_операции!$D:$D,D1771,факт_операции!$I:$I,операции!$F$9)+SUMIFS(факт_операции!$L:$L,факт_операции!$D:$D,D1771,факт_операции!$I:$I,операции!$F$10)-SUMIFS(факт_операции!$L:$L,факт_операции!$D:$D,D1771,факт_операции!$I:$I,операции!$F$11))</f>
        <v>0</v>
      </c>
      <c r="J1771" s="48">
        <f>ROUND(IF(D1771="",0,IF(SUM(р_дни!$J:$J)=0,0,(SUMIFS(БЮДЖЕТ!$V:$V,БЮДЖЕТ!$P:$P,$D1771)*IF(G1771=ФИО!$Q$8,0,SUM(р_дни!$J:$J))+SUMIFS(факт_операции!$Q:$Q,факт_операции!$D:$D,$D1771)*1000)/SUM(р_дни!$J:$J)))/100,0)*100</f>
        <v>0</v>
      </c>
      <c r="K1771" s="48">
        <f>IF(D1771="",0,SUMIFS(факт_операции!$O:$O,факт_операции!$D:$D,D1771)-IF(SUMIFS(факт_операции!$Q:$Q,факт_операции!$D:$D,D1771)&lt;&gt;0,SUMIFS(факт_операции!$O:$O,факт_операции!$D:$D,D1771,факт_операции!$N:$N,операции!$H$11),0))</f>
        <v>0</v>
      </c>
      <c r="L1771" s="48">
        <f>IF(D1771="",0,SUMIFS(факт_операции!$T:$T,факт_операции!$D:$D,D1771))</f>
        <v>0</v>
      </c>
      <c r="M1771" s="86">
        <f t="shared" si="55"/>
        <v>0</v>
      </c>
      <c r="N1771" s="36"/>
      <c r="O1771" s="92"/>
      <c r="P1771" s="96"/>
    </row>
    <row r="1772" spans="1:16" x14ac:dyDescent="0.25">
      <c r="A1772" s="1"/>
      <c r="B1772" s="1"/>
      <c r="C1772" s="5">
        <f t="shared" si="56"/>
        <v>1762</v>
      </c>
      <c r="D1772" s="19" t="str">
        <f>IF(C1772&gt;MAX(БЮДЖЕТ!$C:$C),"",INDEX(БЮДЖЕТ!$P$11:$P$9415,C1772))</f>
        <v/>
      </c>
      <c r="E1772" s="22">
        <f>IF(D1772="",0,IF(COUNTIF(БЮДЖЕТ!$P:$P,D1772)=1,0,1))</f>
        <v>0</v>
      </c>
      <c r="F1772" s="19" t="str">
        <f>IF($D1772="","",INDEX(БЮДЖЕТ!$N:$N,SUMIFS(БЮДЖЕТ!$B:$B,БЮДЖЕТ!$P:$P,$D1772)))</f>
        <v/>
      </c>
      <c r="G1772" s="19" t="str">
        <f>IF($D1772="","",INDEX(БЮДЖЕТ!$X:$X,SUMIFS(БЮДЖЕТ!$B:$B,БЮДЖЕТ!$P:$P,$D1772)))</f>
        <v/>
      </c>
      <c r="H1772" s="36"/>
      <c r="I1772" s="30">
        <f>IF(D1772="",0,IF(G1772=ФИО!$Q$8,0,SUM(р_дни!$J:$J))+SUMIFS(факт_операции!$L:$L,факт_операции!$D:$D,D1772,факт_операции!$I:$I,операции!$F$8)-SUMIFS(факт_операции!$L:$L,факт_операции!$D:$D,D1772,факт_операции!$I:$I,операции!$F$9)+SUMIFS(факт_операции!$L:$L,факт_операции!$D:$D,D1772,факт_операции!$I:$I,операции!$F$10)-SUMIFS(факт_операции!$L:$L,факт_операции!$D:$D,D1772,факт_операции!$I:$I,операции!$F$11))</f>
        <v>0</v>
      </c>
      <c r="J1772" s="48">
        <f>ROUND(IF(D1772="",0,IF(SUM(р_дни!$J:$J)=0,0,(SUMIFS(БЮДЖЕТ!$V:$V,БЮДЖЕТ!$P:$P,$D1772)*IF(G1772=ФИО!$Q$8,0,SUM(р_дни!$J:$J))+SUMIFS(факт_операции!$Q:$Q,факт_операции!$D:$D,$D1772)*1000)/SUM(р_дни!$J:$J)))/100,0)*100</f>
        <v>0</v>
      </c>
      <c r="K1772" s="48">
        <f>IF(D1772="",0,SUMIFS(факт_операции!$O:$O,факт_операции!$D:$D,D1772)-IF(SUMIFS(факт_операции!$Q:$Q,факт_операции!$D:$D,D1772)&lt;&gt;0,SUMIFS(факт_операции!$O:$O,факт_операции!$D:$D,D1772,факт_операции!$N:$N,операции!$H$11),0))</f>
        <v>0</v>
      </c>
      <c r="L1772" s="48">
        <f>IF(D1772="",0,SUMIFS(факт_операции!$T:$T,факт_операции!$D:$D,D1772))</f>
        <v>0</v>
      </c>
      <c r="M1772" s="86">
        <f t="shared" si="55"/>
        <v>0</v>
      </c>
      <c r="N1772" s="36"/>
      <c r="O1772" s="92"/>
      <c r="P1772" s="96"/>
    </row>
    <row r="1773" spans="1:16" x14ac:dyDescent="0.25">
      <c r="A1773" s="1"/>
      <c r="B1773" s="1"/>
      <c r="C1773" s="5">
        <f t="shared" si="56"/>
        <v>1763</v>
      </c>
      <c r="D1773" s="19" t="str">
        <f>IF(C1773&gt;MAX(БЮДЖЕТ!$C:$C),"",INDEX(БЮДЖЕТ!$P$11:$P$9415,C1773))</f>
        <v/>
      </c>
      <c r="E1773" s="22">
        <f>IF(D1773="",0,IF(COUNTIF(БЮДЖЕТ!$P:$P,D1773)=1,0,1))</f>
        <v>0</v>
      </c>
      <c r="F1773" s="19" t="str">
        <f>IF($D1773="","",INDEX(БЮДЖЕТ!$N:$N,SUMIFS(БЮДЖЕТ!$B:$B,БЮДЖЕТ!$P:$P,$D1773)))</f>
        <v/>
      </c>
      <c r="G1773" s="19" t="str">
        <f>IF($D1773="","",INDEX(БЮДЖЕТ!$X:$X,SUMIFS(БЮДЖЕТ!$B:$B,БЮДЖЕТ!$P:$P,$D1773)))</f>
        <v/>
      </c>
      <c r="H1773" s="36"/>
      <c r="I1773" s="30">
        <f>IF(D1773="",0,IF(G1773=ФИО!$Q$8,0,SUM(р_дни!$J:$J))+SUMIFS(факт_операции!$L:$L,факт_операции!$D:$D,D1773,факт_операции!$I:$I,операции!$F$8)-SUMIFS(факт_операции!$L:$L,факт_операции!$D:$D,D1773,факт_операции!$I:$I,операции!$F$9)+SUMIFS(факт_операции!$L:$L,факт_операции!$D:$D,D1773,факт_операции!$I:$I,операции!$F$10)-SUMIFS(факт_операции!$L:$L,факт_операции!$D:$D,D1773,факт_операции!$I:$I,операции!$F$11))</f>
        <v>0</v>
      </c>
      <c r="J1773" s="48">
        <f>ROUND(IF(D1773="",0,IF(SUM(р_дни!$J:$J)=0,0,(SUMIFS(БЮДЖЕТ!$V:$V,БЮДЖЕТ!$P:$P,$D1773)*IF(G1773=ФИО!$Q$8,0,SUM(р_дни!$J:$J))+SUMIFS(факт_операции!$Q:$Q,факт_операции!$D:$D,$D1773)*1000)/SUM(р_дни!$J:$J)))/100,0)*100</f>
        <v>0</v>
      </c>
      <c r="K1773" s="48">
        <f>IF(D1773="",0,SUMIFS(факт_операции!$O:$O,факт_операции!$D:$D,D1773)-IF(SUMIFS(факт_операции!$Q:$Q,факт_операции!$D:$D,D1773)&lt;&gt;0,SUMIFS(факт_операции!$O:$O,факт_операции!$D:$D,D1773,факт_операции!$N:$N,операции!$H$11),0))</f>
        <v>0</v>
      </c>
      <c r="L1773" s="48">
        <f>IF(D1773="",0,SUMIFS(факт_операции!$T:$T,факт_операции!$D:$D,D1773))</f>
        <v>0</v>
      </c>
      <c r="M1773" s="86">
        <f t="shared" si="55"/>
        <v>0</v>
      </c>
      <c r="N1773" s="36"/>
      <c r="O1773" s="92"/>
      <c r="P1773" s="96"/>
    </row>
    <row r="1774" spans="1:16" x14ac:dyDescent="0.25">
      <c r="A1774" s="1"/>
      <c r="B1774" s="1"/>
      <c r="C1774" s="5">
        <f t="shared" si="56"/>
        <v>1764</v>
      </c>
      <c r="D1774" s="19" t="str">
        <f>IF(C1774&gt;MAX(БЮДЖЕТ!$C:$C),"",INDEX(БЮДЖЕТ!$P$11:$P$9415,C1774))</f>
        <v/>
      </c>
      <c r="E1774" s="22">
        <f>IF(D1774="",0,IF(COUNTIF(БЮДЖЕТ!$P:$P,D1774)=1,0,1))</f>
        <v>0</v>
      </c>
      <c r="F1774" s="19" t="str">
        <f>IF($D1774="","",INDEX(БЮДЖЕТ!$N:$N,SUMIFS(БЮДЖЕТ!$B:$B,БЮДЖЕТ!$P:$P,$D1774)))</f>
        <v/>
      </c>
      <c r="G1774" s="19" t="str">
        <f>IF($D1774="","",INDEX(БЮДЖЕТ!$X:$X,SUMIFS(БЮДЖЕТ!$B:$B,БЮДЖЕТ!$P:$P,$D1774)))</f>
        <v/>
      </c>
      <c r="H1774" s="36"/>
      <c r="I1774" s="30">
        <f>IF(D1774="",0,IF(G1774=ФИО!$Q$8,0,SUM(р_дни!$J:$J))+SUMIFS(факт_операции!$L:$L,факт_операции!$D:$D,D1774,факт_операции!$I:$I,операции!$F$8)-SUMIFS(факт_операции!$L:$L,факт_операции!$D:$D,D1774,факт_операции!$I:$I,операции!$F$9)+SUMIFS(факт_операции!$L:$L,факт_операции!$D:$D,D1774,факт_операции!$I:$I,операции!$F$10)-SUMIFS(факт_операции!$L:$L,факт_операции!$D:$D,D1774,факт_операции!$I:$I,операции!$F$11))</f>
        <v>0</v>
      </c>
      <c r="J1774" s="48">
        <f>ROUND(IF(D1774="",0,IF(SUM(р_дни!$J:$J)=0,0,(SUMIFS(БЮДЖЕТ!$V:$V,БЮДЖЕТ!$P:$P,$D1774)*IF(G1774=ФИО!$Q$8,0,SUM(р_дни!$J:$J))+SUMIFS(факт_операции!$Q:$Q,факт_операции!$D:$D,$D1774)*1000)/SUM(р_дни!$J:$J)))/100,0)*100</f>
        <v>0</v>
      </c>
      <c r="K1774" s="48">
        <f>IF(D1774="",0,SUMIFS(факт_операции!$O:$O,факт_операции!$D:$D,D1774)-IF(SUMIFS(факт_операции!$Q:$Q,факт_операции!$D:$D,D1774)&lt;&gt;0,SUMIFS(факт_операции!$O:$O,факт_операции!$D:$D,D1774,факт_операции!$N:$N,операции!$H$11),0))</f>
        <v>0</v>
      </c>
      <c r="L1774" s="48">
        <f>IF(D1774="",0,SUMIFS(факт_операции!$T:$T,факт_операции!$D:$D,D1774))</f>
        <v>0</v>
      </c>
      <c r="M1774" s="86">
        <f t="shared" si="55"/>
        <v>0</v>
      </c>
      <c r="N1774" s="36"/>
      <c r="O1774" s="92"/>
      <c r="P1774" s="96"/>
    </row>
    <row r="1775" spans="1:16" x14ac:dyDescent="0.25">
      <c r="A1775" s="1"/>
      <c r="B1775" s="1"/>
      <c r="C1775" s="5">
        <f t="shared" si="56"/>
        <v>1765</v>
      </c>
      <c r="D1775" s="19" t="str">
        <f>IF(C1775&gt;MAX(БЮДЖЕТ!$C:$C),"",INDEX(БЮДЖЕТ!$P$11:$P$9415,C1775))</f>
        <v/>
      </c>
      <c r="E1775" s="22">
        <f>IF(D1775="",0,IF(COUNTIF(БЮДЖЕТ!$P:$P,D1775)=1,0,1))</f>
        <v>0</v>
      </c>
      <c r="F1775" s="19" t="str">
        <f>IF($D1775="","",INDEX(БЮДЖЕТ!$N:$N,SUMIFS(БЮДЖЕТ!$B:$B,БЮДЖЕТ!$P:$P,$D1775)))</f>
        <v/>
      </c>
      <c r="G1775" s="19" t="str">
        <f>IF($D1775="","",INDEX(БЮДЖЕТ!$X:$X,SUMIFS(БЮДЖЕТ!$B:$B,БЮДЖЕТ!$P:$P,$D1775)))</f>
        <v/>
      </c>
      <c r="H1775" s="36"/>
      <c r="I1775" s="30">
        <f>IF(D1775="",0,IF(G1775=ФИО!$Q$8,0,SUM(р_дни!$J:$J))+SUMIFS(факт_операции!$L:$L,факт_операции!$D:$D,D1775,факт_операции!$I:$I,операции!$F$8)-SUMIFS(факт_операции!$L:$L,факт_операции!$D:$D,D1775,факт_операции!$I:$I,операции!$F$9)+SUMIFS(факт_операции!$L:$L,факт_операции!$D:$D,D1775,факт_операции!$I:$I,операции!$F$10)-SUMIFS(факт_операции!$L:$L,факт_операции!$D:$D,D1775,факт_операции!$I:$I,операции!$F$11))</f>
        <v>0</v>
      </c>
      <c r="J1775" s="48">
        <f>ROUND(IF(D1775="",0,IF(SUM(р_дни!$J:$J)=0,0,(SUMIFS(БЮДЖЕТ!$V:$V,БЮДЖЕТ!$P:$P,$D1775)*IF(G1775=ФИО!$Q$8,0,SUM(р_дни!$J:$J))+SUMIFS(факт_операции!$Q:$Q,факт_операции!$D:$D,$D1775)*1000)/SUM(р_дни!$J:$J)))/100,0)*100</f>
        <v>0</v>
      </c>
      <c r="K1775" s="48">
        <f>IF(D1775="",0,SUMIFS(факт_операции!$O:$O,факт_операции!$D:$D,D1775)-IF(SUMIFS(факт_операции!$Q:$Q,факт_операции!$D:$D,D1775)&lt;&gt;0,SUMIFS(факт_операции!$O:$O,факт_операции!$D:$D,D1775,факт_операции!$N:$N,операции!$H$11),0))</f>
        <v>0</v>
      </c>
      <c r="L1775" s="48">
        <f>IF(D1775="",0,SUMIFS(факт_операции!$T:$T,факт_операции!$D:$D,D1775))</f>
        <v>0</v>
      </c>
      <c r="M1775" s="86">
        <f t="shared" si="55"/>
        <v>0</v>
      </c>
      <c r="N1775" s="36"/>
      <c r="O1775" s="92"/>
      <c r="P1775" s="96"/>
    </row>
    <row r="1776" spans="1:16" x14ac:dyDescent="0.25">
      <c r="A1776" s="1"/>
      <c r="B1776" s="1"/>
      <c r="C1776" s="5">
        <f t="shared" si="56"/>
        <v>1766</v>
      </c>
      <c r="D1776" s="19" t="str">
        <f>IF(C1776&gt;MAX(БЮДЖЕТ!$C:$C),"",INDEX(БЮДЖЕТ!$P$11:$P$9415,C1776))</f>
        <v/>
      </c>
      <c r="E1776" s="22">
        <f>IF(D1776="",0,IF(COUNTIF(БЮДЖЕТ!$P:$P,D1776)=1,0,1))</f>
        <v>0</v>
      </c>
      <c r="F1776" s="19" t="str">
        <f>IF($D1776="","",INDEX(БЮДЖЕТ!$N:$N,SUMIFS(БЮДЖЕТ!$B:$B,БЮДЖЕТ!$P:$P,$D1776)))</f>
        <v/>
      </c>
      <c r="G1776" s="19" t="str">
        <f>IF($D1776="","",INDEX(БЮДЖЕТ!$X:$X,SUMIFS(БЮДЖЕТ!$B:$B,БЮДЖЕТ!$P:$P,$D1776)))</f>
        <v/>
      </c>
      <c r="H1776" s="36"/>
      <c r="I1776" s="30">
        <f>IF(D1776="",0,IF(G1776=ФИО!$Q$8,0,SUM(р_дни!$J:$J))+SUMIFS(факт_операции!$L:$L,факт_операции!$D:$D,D1776,факт_операции!$I:$I,операции!$F$8)-SUMIFS(факт_операции!$L:$L,факт_операции!$D:$D,D1776,факт_операции!$I:$I,операции!$F$9)+SUMIFS(факт_операции!$L:$L,факт_операции!$D:$D,D1776,факт_операции!$I:$I,операции!$F$10)-SUMIFS(факт_операции!$L:$L,факт_операции!$D:$D,D1776,факт_операции!$I:$I,операции!$F$11))</f>
        <v>0</v>
      </c>
      <c r="J1776" s="48">
        <f>ROUND(IF(D1776="",0,IF(SUM(р_дни!$J:$J)=0,0,(SUMIFS(БЮДЖЕТ!$V:$V,БЮДЖЕТ!$P:$P,$D1776)*IF(G1776=ФИО!$Q$8,0,SUM(р_дни!$J:$J))+SUMIFS(факт_операции!$Q:$Q,факт_операции!$D:$D,$D1776)*1000)/SUM(р_дни!$J:$J)))/100,0)*100</f>
        <v>0</v>
      </c>
      <c r="K1776" s="48">
        <f>IF(D1776="",0,SUMIFS(факт_операции!$O:$O,факт_операции!$D:$D,D1776)-IF(SUMIFS(факт_операции!$Q:$Q,факт_операции!$D:$D,D1776)&lt;&gt;0,SUMIFS(факт_операции!$O:$O,факт_операции!$D:$D,D1776,факт_операции!$N:$N,операции!$H$11),0))</f>
        <v>0</v>
      </c>
      <c r="L1776" s="48">
        <f>IF(D1776="",0,SUMIFS(факт_операции!$T:$T,факт_операции!$D:$D,D1776))</f>
        <v>0</v>
      </c>
      <c r="M1776" s="86">
        <f t="shared" si="55"/>
        <v>0</v>
      </c>
      <c r="N1776" s="36"/>
      <c r="O1776" s="92"/>
      <c r="P1776" s="96"/>
    </row>
    <row r="1777" spans="1:16" x14ac:dyDescent="0.25">
      <c r="A1777" s="1"/>
      <c r="B1777" s="1"/>
      <c r="C1777" s="5">
        <f t="shared" si="56"/>
        <v>1767</v>
      </c>
      <c r="D1777" s="19" t="str">
        <f>IF(C1777&gt;MAX(БЮДЖЕТ!$C:$C),"",INDEX(БЮДЖЕТ!$P$11:$P$9415,C1777))</f>
        <v/>
      </c>
      <c r="E1777" s="22">
        <f>IF(D1777="",0,IF(COUNTIF(БЮДЖЕТ!$P:$P,D1777)=1,0,1))</f>
        <v>0</v>
      </c>
      <c r="F1777" s="19" t="str">
        <f>IF($D1777="","",INDEX(БЮДЖЕТ!$N:$N,SUMIFS(БЮДЖЕТ!$B:$B,БЮДЖЕТ!$P:$P,$D1777)))</f>
        <v/>
      </c>
      <c r="G1777" s="19" t="str">
        <f>IF($D1777="","",INDEX(БЮДЖЕТ!$X:$X,SUMIFS(БЮДЖЕТ!$B:$B,БЮДЖЕТ!$P:$P,$D1777)))</f>
        <v/>
      </c>
      <c r="H1777" s="36"/>
      <c r="I1777" s="30">
        <f>IF(D1777="",0,IF(G1777=ФИО!$Q$8,0,SUM(р_дни!$J:$J))+SUMIFS(факт_операции!$L:$L,факт_операции!$D:$D,D1777,факт_операции!$I:$I,операции!$F$8)-SUMIFS(факт_операции!$L:$L,факт_операции!$D:$D,D1777,факт_операции!$I:$I,операции!$F$9)+SUMIFS(факт_операции!$L:$L,факт_операции!$D:$D,D1777,факт_операции!$I:$I,операции!$F$10)-SUMIFS(факт_операции!$L:$L,факт_операции!$D:$D,D1777,факт_операции!$I:$I,операции!$F$11))</f>
        <v>0</v>
      </c>
      <c r="J1777" s="48">
        <f>ROUND(IF(D1777="",0,IF(SUM(р_дни!$J:$J)=0,0,(SUMIFS(БЮДЖЕТ!$V:$V,БЮДЖЕТ!$P:$P,$D1777)*IF(G1777=ФИО!$Q$8,0,SUM(р_дни!$J:$J))+SUMIFS(факт_операции!$Q:$Q,факт_операции!$D:$D,$D1777)*1000)/SUM(р_дни!$J:$J)))/100,0)*100</f>
        <v>0</v>
      </c>
      <c r="K1777" s="48">
        <f>IF(D1777="",0,SUMIFS(факт_операции!$O:$O,факт_операции!$D:$D,D1777)-IF(SUMIFS(факт_операции!$Q:$Q,факт_операции!$D:$D,D1777)&lt;&gt;0,SUMIFS(факт_операции!$O:$O,факт_операции!$D:$D,D1777,факт_операции!$N:$N,операции!$H$11),0))</f>
        <v>0</v>
      </c>
      <c r="L1777" s="48">
        <f>IF(D1777="",0,SUMIFS(факт_операции!$T:$T,факт_операции!$D:$D,D1777))</f>
        <v>0</v>
      </c>
      <c r="M1777" s="86">
        <f t="shared" si="55"/>
        <v>0</v>
      </c>
      <c r="N1777" s="36"/>
      <c r="O1777" s="92"/>
      <c r="P1777" s="96"/>
    </row>
    <row r="1778" spans="1:16" x14ac:dyDescent="0.25">
      <c r="A1778" s="1"/>
      <c r="B1778" s="1"/>
      <c r="C1778" s="5">
        <f t="shared" si="56"/>
        <v>1768</v>
      </c>
      <c r="D1778" s="19" t="str">
        <f>IF(C1778&gt;MAX(БЮДЖЕТ!$C:$C),"",INDEX(БЮДЖЕТ!$P$11:$P$9415,C1778))</f>
        <v/>
      </c>
      <c r="E1778" s="22">
        <f>IF(D1778="",0,IF(COUNTIF(БЮДЖЕТ!$P:$P,D1778)=1,0,1))</f>
        <v>0</v>
      </c>
      <c r="F1778" s="19" t="str">
        <f>IF($D1778="","",INDEX(БЮДЖЕТ!$N:$N,SUMIFS(БЮДЖЕТ!$B:$B,БЮДЖЕТ!$P:$P,$D1778)))</f>
        <v/>
      </c>
      <c r="G1778" s="19" t="str">
        <f>IF($D1778="","",INDEX(БЮДЖЕТ!$X:$X,SUMIFS(БЮДЖЕТ!$B:$B,БЮДЖЕТ!$P:$P,$D1778)))</f>
        <v/>
      </c>
      <c r="H1778" s="36"/>
      <c r="I1778" s="30">
        <f>IF(D1778="",0,IF(G1778=ФИО!$Q$8,0,SUM(р_дни!$J:$J))+SUMIFS(факт_операции!$L:$L,факт_операции!$D:$D,D1778,факт_операции!$I:$I,операции!$F$8)-SUMIFS(факт_операции!$L:$L,факт_операции!$D:$D,D1778,факт_операции!$I:$I,операции!$F$9)+SUMIFS(факт_операции!$L:$L,факт_операции!$D:$D,D1778,факт_операции!$I:$I,операции!$F$10)-SUMIFS(факт_операции!$L:$L,факт_операции!$D:$D,D1778,факт_операции!$I:$I,операции!$F$11))</f>
        <v>0</v>
      </c>
      <c r="J1778" s="48">
        <f>ROUND(IF(D1778="",0,IF(SUM(р_дни!$J:$J)=0,0,(SUMIFS(БЮДЖЕТ!$V:$V,БЮДЖЕТ!$P:$P,$D1778)*IF(G1778=ФИО!$Q$8,0,SUM(р_дни!$J:$J))+SUMIFS(факт_операции!$Q:$Q,факт_операции!$D:$D,$D1778)*1000)/SUM(р_дни!$J:$J)))/100,0)*100</f>
        <v>0</v>
      </c>
      <c r="K1778" s="48">
        <f>IF(D1778="",0,SUMIFS(факт_операции!$O:$O,факт_операции!$D:$D,D1778)-IF(SUMIFS(факт_операции!$Q:$Q,факт_операции!$D:$D,D1778)&lt;&gt;0,SUMIFS(факт_операции!$O:$O,факт_операции!$D:$D,D1778,факт_операции!$N:$N,операции!$H$11),0))</f>
        <v>0</v>
      </c>
      <c r="L1778" s="48">
        <f>IF(D1778="",0,SUMIFS(факт_операции!$T:$T,факт_операции!$D:$D,D1778))</f>
        <v>0</v>
      </c>
      <c r="M1778" s="86">
        <f t="shared" si="55"/>
        <v>0</v>
      </c>
      <c r="N1778" s="36"/>
      <c r="O1778" s="92"/>
      <c r="P1778" s="96"/>
    </row>
    <row r="1779" spans="1:16" x14ac:dyDescent="0.25">
      <c r="A1779" s="1"/>
      <c r="B1779" s="1"/>
      <c r="C1779" s="5">
        <f t="shared" si="56"/>
        <v>1769</v>
      </c>
      <c r="D1779" s="19" t="str">
        <f>IF(C1779&gt;MAX(БЮДЖЕТ!$C:$C),"",INDEX(БЮДЖЕТ!$P$11:$P$9415,C1779))</f>
        <v/>
      </c>
      <c r="E1779" s="22">
        <f>IF(D1779="",0,IF(COUNTIF(БЮДЖЕТ!$P:$P,D1779)=1,0,1))</f>
        <v>0</v>
      </c>
      <c r="F1779" s="19" t="str">
        <f>IF($D1779="","",INDEX(БЮДЖЕТ!$N:$N,SUMIFS(БЮДЖЕТ!$B:$B,БЮДЖЕТ!$P:$P,$D1779)))</f>
        <v/>
      </c>
      <c r="G1779" s="19" t="str">
        <f>IF($D1779="","",INDEX(БЮДЖЕТ!$X:$X,SUMIFS(БЮДЖЕТ!$B:$B,БЮДЖЕТ!$P:$P,$D1779)))</f>
        <v/>
      </c>
      <c r="H1779" s="36"/>
      <c r="I1779" s="30">
        <f>IF(D1779="",0,IF(G1779=ФИО!$Q$8,0,SUM(р_дни!$J:$J))+SUMIFS(факт_операции!$L:$L,факт_операции!$D:$D,D1779,факт_операции!$I:$I,операции!$F$8)-SUMIFS(факт_операции!$L:$L,факт_операции!$D:$D,D1779,факт_операции!$I:$I,операции!$F$9)+SUMIFS(факт_операции!$L:$L,факт_операции!$D:$D,D1779,факт_операции!$I:$I,операции!$F$10)-SUMIFS(факт_операции!$L:$L,факт_операции!$D:$D,D1779,факт_операции!$I:$I,операции!$F$11))</f>
        <v>0</v>
      </c>
      <c r="J1779" s="48">
        <f>ROUND(IF(D1779="",0,IF(SUM(р_дни!$J:$J)=0,0,(SUMIFS(БЮДЖЕТ!$V:$V,БЮДЖЕТ!$P:$P,$D1779)*IF(G1779=ФИО!$Q$8,0,SUM(р_дни!$J:$J))+SUMIFS(факт_операции!$Q:$Q,факт_операции!$D:$D,$D1779)*1000)/SUM(р_дни!$J:$J)))/100,0)*100</f>
        <v>0</v>
      </c>
      <c r="K1779" s="48">
        <f>IF(D1779="",0,SUMIFS(факт_операции!$O:$O,факт_операции!$D:$D,D1779)-IF(SUMIFS(факт_операции!$Q:$Q,факт_операции!$D:$D,D1779)&lt;&gt;0,SUMIFS(факт_операции!$O:$O,факт_операции!$D:$D,D1779,факт_операции!$N:$N,операции!$H$11),0))</f>
        <v>0</v>
      </c>
      <c r="L1779" s="48">
        <f>IF(D1779="",0,SUMIFS(факт_операции!$T:$T,факт_операции!$D:$D,D1779))</f>
        <v>0</v>
      </c>
      <c r="M1779" s="86">
        <f t="shared" si="55"/>
        <v>0</v>
      </c>
      <c r="N1779" s="36"/>
      <c r="O1779" s="92"/>
      <c r="P1779" s="96"/>
    </row>
    <row r="1780" spans="1:16" x14ac:dyDescent="0.25">
      <c r="A1780" s="1"/>
      <c r="B1780" s="1"/>
      <c r="C1780" s="5">
        <f t="shared" si="56"/>
        <v>1770</v>
      </c>
      <c r="D1780" s="19" t="str">
        <f>IF(C1780&gt;MAX(БЮДЖЕТ!$C:$C),"",INDEX(БЮДЖЕТ!$P$11:$P$9415,C1780))</f>
        <v/>
      </c>
      <c r="E1780" s="22">
        <f>IF(D1780="",0,IF(COUNTIF(БЮДЖЕТ!$P:$P,D1780)=1,0,1))</f>
        <v>0</v>
      </c>
      <c r="F1780" s="19" t="str">
        <f>IF($D1780="","",INDEX(БЮДЖЕТ!$N:$N,SUMIFS(БЮДЖЕТ!$B:$B,БЮДЖЕТ!$P:$P,$D1780)))</f>
        <v/>
      </c>
      <c r="G1780" s="19" t="str">
        <f>IF($D1780="","",INDEX(БЮДЖЕТ!$X:$X,SUMIFS(БЮДЖЕТ!$B:$B,БЮДЖЕТ!$P:$P,$D1780)))</f>
        <v/>
      </c>
      <c r="H1780" s="36"/>
      <c r="I1780" s="30">
        <f>IF(D1780="",0,IF(G1780=ФИО!$Q$8,0,SUM(р_дни!$J:$J))+SUMIFS(факт_операции!$L:$L,факт_операции!$D:$D,D1780,факт_операции!$I:$I,операции!$F$8)-SUMIFS(факт_операции!$L:$L,факт_операции!$D:$D,D1780,факт_операции!$I:$I,операции!$F$9)+SUMIFS(факт_операции!$L:$L,факт_операции!$D:$D,D1780,факт_операции!$I:$I,операции!$F$10)-SUMIFS(факт_операции!$L:$L,факт_операции!$D:$D,D1780,факт_операции!$I:$I,операции!$F$11))</f>
        <v>0</v>
      </c>
      <c r="J1780" s="48">
        <f>ROUND(IF(D1780="",0,IF(SUM(р_дни!$J:$J)=0,0,(SUMIFS(БЮДЖЕТ!$V:$V,БЮДЖЕТ!$P:$P,$D1780)*IF(G1780=ФИО!$Q$8,0,SUM(р_дни!$J:$J))+SUMIFS(факт_операции!$Q:$Q,факт_операции!$D:$D,$D1780)*1000)/SUM(р_дни!$J:$J)))/100,0)*100</f>
        <v>0</v>
      </c>
      <c r="K1780" s="48">
        <f>IF(D1780="",0,SUMIFS(факт_операции!$O:$O,факт_операции!$D:$D,D1780)-IF(SUMIFS(факт_операции!$Q:$Q,факт_операции!$D:$D,D1780)&lt;&gt;0,SUMIFS(факт_операции!$O:$O,факт_операции!$D:$D,D1780,факт_операции!$N:$N,операции!$H$11),0))</f>
        <v>0</v>
      </c>
      <c r="L1780" s="48">
        <f>IF(D1780="",0,SUMIFS(факт_операции!$T:$T,факт_операции!$D:$D,D1780))</f>
        <v>0</v>
      </c>
      <c r="M1780" s="86">
        <f t="shared" si="55"/>
        <v>0</v>
      </c>
      <c r="N1780" s="36"/>
      <c r="O1780" s="92"/>
      <c r="P1780" s="96"/>
    </row>
    <row r="1781" spans="1:16" x14ac:dyDescent="0.25">
      <c r="A1781" s="1"/>
      <c r="B1781" s="1"/>
      <c r="C1781" s="5">
        <f t="shared" si="56"/>
        <v>1771</v>
      </c>
      <c r="D1781" s="19" t="str">
        <f>IF(C1781&gt;MAX(БЮДЖЕТ!$C:$C),"",INDEX(БЮДЖЕТ!$P$11:$P$9415,C1781))</f>
        <v/>
      </c>
      <c r="E1781" s="22">
        <f>IF(D1781="",0,IF(COUNTIF(БЮДЖЕТ!$P:$P,D1781)=1,0,1))</f>
        <v>0</v>
      </c>
      <c r="F1781" s="19" t="str">
        <f>IF($D1781="","",INDEX(БЮДЖЕТ!$N:$N,SUMIFS(БЮДЖЕТ!$B:$B,БЮДЖЕТ!$P:$P,$D1781)))</f>
        <v/>
      </c>
      <c r="G1781" s="19" t="str">
        <f>IF($D1781="","",INDEX(БЮДЖЕТ!$X:$X,SUMIFS(БЮДЖЕТ!$B:$B,БЮДЖЕТ!$P:$P,$D1781)))</f>
        <v/>
      </c>
      <c r="H1781" s="36"/>
      <c r="I1781" s="30">
        <f>IF(D1781="",0,IF(G1781=ФИО!$Q$8,0,SUM(р_дни!$J:$J))+SUMIFS(факт_операции!$L:$L,факт_операции!$D:$D,D1781,факт_операции!$I:$I,операции!$F$8)-SUMIFS(факт_операции!$L:$L,факт_операции!$D:$D,D1781,факт_операции!$I:$I,операции!$F$9)+SUMIFS(факт_операции!$L:$L,факт_операции!$D:$D,D1781,факт_операции!$I:$I,операции!$F$10)-SUMIFS(факт_операции!$L:$L,факт_операции!$D:$D,D1781,факт_операции!$I:$I,операции!$F$11))</f>
        <v>0</v>
      </c>
      <c r="J1781" s="48">
        <f>ROUND(IF(D1781="",0,IF(SUM(р_дни!$J:$J)=0,0,(SUMIFS(БЮДЖЕТ!$V:$V,БЮДЖЕТ!$P:$P,$D1781)*IF(G1781=ФИО!$Q$8,0,SUM(р_дни!$J:$J))+SUMIFS(факт_операции!$Q:$Q,факт_операции!$D:$D,$D1781)*1000)/SUM(р_дни!$J:$J)))/100,0)*100</f>
        <v>0</v>
      </c>
      <c r="K1781" s="48">
        <f>IF(D1781="",0,SUMIFS(факт_операции!$O:$O,факт_операции!$D:$D,D1781)-IF(SUMIFS(факт_операции!$Q:$Q,факт_операции!$D:$D,D1781)&lt;&gt;0,SUMIFS(факт_операции!$O:$O,факт_операции!$D:$D,D1781,факт_операции!$N:$N,операции!$H$11),0))</f>
        <v>0</v>
      </c>
      <c r="L1781" s="48">
        <f>IF(D1781="",0,SUMIFS(факт_операции!$T:$T,факт_операции!$D:$D,D1781))</f>
        <v>0</v>
      </c>
      <c r="M1781" s="86">
        <f t="shared" si="55"/>
        <v>0</v>
      </c>
      <c r="N1781" s="36"/>
      <c r="O1781" s="92"/>
      <c r="P1781" s="96"/>
    </row>
    <row r="1782" spans="1:16" x14ac:dyDescent="0.25">
      <c r="A1782" s="1"/>
      <c r="B1782" s="1"/>
      <c r="C1782" s="5">
        <f t="shared" si="56"/>
        <v>1772</v>
      </c>
      <c r="D1782" s="19" t="str">
        <f>IF(C1782&gt;MAX(БЮДЖЕТ!$C:$C),"",INDEX(БЮДЖЕТ!$P$11:$P$9415,C1782))</f>
        <v/>
      </c>
      <c r="E1782" s="22">
        <f>IF(D1782="",0,IF(COUNTIF(БЮДЖЕТ!$P:$P,D1782)=1,0,1))</f>
        <v>0</v>
      </c>
      <c r="F1782" s="19" t="str">
        <f>IF($D1782="","",INDEX(БЮДЖЕТ!$N:$N,SUMIFS(БЮДЖЕТ!$B:$B,БЮДЖЕТ!$P:$P,$D1782)))</f>
        <v/>
      </c>
      <c r="G1782" s="19" t="str">
        <f>IF($D1782="","",INDEX(БЮДЖЕТ!$X:$X,SUMIFS(БЮДЖЕТ!$B:$B,БЮДЖЕТ!$P:$P,$D1782)))</f>
        <v/>
      </c>
      <c r="H1782" s="36"/>
      <c r="I1782" s="30">
        <f>IF(D1782="",0,IF(G1782=ФИО!$Q$8,0,SUM(р_дни!$J:$J))+SUMIFS(факт_операции!$L:$L,факт_операции!$D:$D,D1782,факт_операции!$I:$I,операции!$F$8)-SUMIFS(факт_операции!$L:$L,факт_операции!$D:$D,D1782,факт_операции!$I:$I,операции!$F$9)+SUMIFS(факт_операции!$L:$L,факт_операции!$D:$D,D1782,факт_операции!$I:$I,операции!$F$10)-SUMIFS(факт_операции!$L:$L,факт_операции!$D:$D,D1782,факт_операции!$I:$I,операции!$F$11))</f>
        <v>0</v>
      </c>
      <c r="J1782" s="48">
        <f>ROUND(IF(D1782="",0,IF(SUM(р_дни!$J:$J)=0,0,(SUMIFS(БЮДЖЕТ!$V:$V,БЮДЖЕТ!$P:$P,$D1782)*IF(G1782=ФИО!$Q$8,0,SUM(р_дни!$J:$J))+SUMIFS(факт_операции!$Q:$Q,факт_операции!$D:$D,$D1782)*1000)/SUM(р_дни!$J:$J)))/100,0)*100</f>
        <v>0</v>
      </c>
      <c r="K1782" s="48">
        <f>IF(D1782="",0,SUMIFS(факт_операции!$O:$O,факт_операции!$D:$D,D1782)-IF(SUMIFS(факт_операции!$Q:$Q,факт_операции!$D:$D,D1782)&lt;&gt;0,SUMIFS(факт_операции!$O:$O,факт_операции!$D:$D,D1782,факт_операции!$N:$N,операции!$H$11),0))</f>
        <v>0</v>
      </c>
      <c r="L1782" s="48">
        <f>IF(D1782="",0,SUMIFS(факт_операции!$T:$T,факт_операции!$D:$D,D1782))</f>
        <v>0</v>
      </c>
      <c r="M1782" s="86">
        <f t="shared" si="55"/>
        <v>0</v>
      </c>
      <c r="N1782" s="36"/>
      <c r="O1782" s="92"/>
      <c r="P1782" s="96"/>
    </row>
    <row r="1783" spans="1:16" x14ac:dyDescent="0.25">
      <c r="A1783" s="1"/>
      <c r="B1783" s="1"/>
      <c r="C1783" s="5">
        <f t="shared" si="56"/>
        <v>1773</v>
      </c>
      <c r="D1783" s="19" t="str">
        <f>IF(C1783&gt;MAX(БЮДЖЕТ!$C:$C),"",INDEX(БЮДЖЕТ!$P$11:$P$9415,C1783))</f>
        <v/>
      </c>
      <c r="E1783" s="22">
        <f>IF(D1783="",0,IF(COUNTIF(БЮДЖЕТ!$P:$P,D1783)=1,0,1))</f>
        <v>0</v>
      </c>
      <c r="F1783" s="19" t="str">
        <f>IF($D1783="","",INDEX(БЮДЖЕТ!$N:$N,SUMIFS(БЮДЖЕТ!$B:$B,БЮДЖЕТ!$P:$P,$D1783)))</f>
        <v/>
      </c>
      <c r="G1783" s="19" t="str">
        <f>IF($D1783="","",INDEX(БЮДЖЕТ!$X:$X,SUMIFS(БЮДЖЕТ!$B:$B,БЮДЖЕТ!$P:$P,$D1783)))</f>
        <v/>
      </c>
      <c r="H1783" s="36"/>
      <c r="I1783" s="30">
        <f>IF(D1783="",0,IF(G1783=ФИО!$Q$8,0,SUM(р_дни!$J:$J))+SUMIFS(факт_операции!$L:$L,факт_операции!$D:$D,D1783,факт_операции!$I:$I,операции!$F$8)-SUMIFS(факт_операции!$L:$L,факт_операции!$D:$D,D1783,факт_операции!$I:$I,операции!$F$9)+SUMIFS(факт_операции!$L:$L,факт_операции!$D:$D,D1783,факт_операции!$I:$I,операции!$F$10)-SUMIFS(факт_операции!$L:$L,факт_операции!$D:$D,D1783,факт_операции!$I:$I,операции!$F$11))</f>
        <v>0</v>
      </c>
      <c r="J1783" s="48">
        <f>ROUND(IF(D1783="",0,IF(SUM(р_дни!$J:$J)=0,0,(SUMIFS(БЮДЖЕТ!$V:$V,БЮДЖЕТ!$P:$P,$D1783)*IF(G1783=ФИО!$Q$8,0,SUM(р_дни!$J:$J))+SUMIFS(факт_операции!$Q:$Q,факт_операции!$D:$D,$D1783)*1000)/SUM(р_дни!$J:$J)))/100,0)*100</f>
        <v>0</v>
      </c>
      <c r="K1783" s="48">
        <f>IF(D1783="",0,SUMIFS(факт_операции!$O:$O,факт_операции!$D:$D,D1783)-IF(SUMIFS(факт_операции!$Q:$Q,факт_операции!$D:$D,D1783)&lt;&gt;0,SUMIFS(факт_операции!$O:$O,факт_операции!$D:$D,D1783,факт_операции!$N:$N,операции!$H$11),0))</f>
        <v>0</v>
      </c>
      <c r="L1783" s="48">
        <f>IF(D1783="",0,SUMIFS(факт_операции!$T:$T,факт_операции!$D:$D,D1783))</f>
        <v>0</v>
      </c>
      <c r="M1783" s="86">
        <f t="shared" si="55"/>
        <v>0</v>
      </c>
      <c r="N1783" s="36"/>
      <c r="O1783" s="92"/>
      <c r="P1783" s="96"/>
    </row>
    <row r="1784" spans="1:16" x14ac:dyDescent="0.25">
      <c r="A1784" s="1"/>
      <c r="B1784" s="1"/>
      <c r="C1784" s="5">
        <f t="shared" si="56"/>
        <v>1774</v>
      </c>
      <c r="D1784" s="19" t="str">
        <f>IF(C1784&gt;MAX(БЮДЖЕТ!$C:$C),"",INDEX(БЮДЖЕТ!$P$11:$P$9415,C1784))</f>
        <v/>
      </c>
      <c r="E1784" s="22">
        <f>IF(D1784="",0,IF(COUNTIF(БЮДЖЕТ!$P:$P,D1784)=1,0,1))</f>
        <v>0</v>
      </c>
      <c r="F1784" s="19" t="str">
        <f>IF($D1784="","",INDEX(БЮДЖЕТ!$N:$N,SUMIFS(БЮДЖЕТ!$B:$B,БЮДЖЕТ!$P:$P,$D1784)))</f>
        <v/>
      </c>
      <c r="G1784" s="19" t="str">
        <f>IF($D1784="","",INDEX(БЮДЖЕТ!$X:$X,SUMIFS(БЮДЖЕТ!$B:$B,БЮДЖЕТ!$P:$P,$D1784)))</f>
        <v/>
      </c>
      <c r="H1784" s="36"/>
      <c r="I1784" s="30">
        <f>IF(D1784="",0,IF(G1784=ФИО!$Q$8,0,SUM(р_дни!$J:$J))+SUMIFS(факт_операции!$L:$L,факт_операции!$D:$D,D1784,факт_операции!$I:$I,операции!$F$8)-SUMIFS(факт_операции!$L:$L,факт_операции!$D:$D,D1784,факт_операции!$I:$I,операции!$F$9)+SUMIFS(факт_операции!$L:$L,факт_операции!$D:$D,D1784,факт_операции!$I:$I,операции!$F$10)-SUMIFS(факт_операции!$L:$L,факт_операции!$D:$D,D1784,факт_операции!$I:$I,операции!$F$11))</f>
        <v>0</v>
      </c>
      <c r="J1784" s="48">
        <f>ROUND(IF(D1784="",0,IF(SUM(р_дни!$J:$J)=0,0,(SUMIFS(БЮДЖЕТ!$V:$V,БЮДЖЕТ!$P:$P,$D1784)*IF(G1784=ФИО!$Q$8,0,SUM(р_дни!$J:$J))+SUMIFS(факт_операции!$Q:$Q,факт_операции!$D:$D,$D1784)*1000)/SUM(р_дни!$J:$J)))/100,0)*100</f>
        <v>0</v>
      </c>
      <c r="K1784" s="48">
        <f>IF(D1784="",0,SUMIFS(факт_операции!$O:$O,факт_операции!$D:$D,D1784)-IF(SUMIFS(факт_операции!$Q:$Q,факт_операции!$D:$D,D1784)&lt;&gt;0,SUMIFS(факт_операции!$O:$O,факт_операции!$D:$D,D1784,факт_операции!$N:$N,операции!$H$11),0))</f>
        <v>0</v>
      </c>
      <c r="L1784" s="48">
        <f>IF(D1784="",0,SUMIFS(факт_операции!$T:$T,факт_операции!$D:$D,D1784))</f>
        <v>0</v>
      </c>
      <c r="M1784" s="86">
        <f t="shared" si="55"/>
        <v>0</v>
      </c>
      <c r="N1784" s="36"/>
      <c r="O1784" s="92"/>
      <c r="P1784" s="96"/>
    </row>
    <row r="1785" spans="1:16" x14ac:dyDescent="0.25">
      <c r="A1785" s="1"/>
      <c r="B1785" s="1"/>
      <c r="C1785" s="5">
        <f t="shared" si="56"/>
        <v>1775</v>
      </c>
      <c r="D1785" s="19" t="str">
        <f>IF(C1785&gt;MAX(БЮДЖЕТ!$C:$C),"",INDEX(БЮДЖЕТ!$P$11:$P$9415,C1785))</f>
        <v/>
      </c>
      <c r="E1785" s="22">
        <f>IF(D1785="",0,IF(COUNTIF(БЮДЖЕТ!$P:$P,D1785)=1,0,1))</f>
        <v>0</v>
      </c>
      <c r="F1785" s="19" t="str">
        <f>IF($D1785="","",INDEX(БЮДЖЕТ!$N:$N,SUMIFS(БЮДЖЕТ!$B:$B,БЮДЖЕТ!$P:$P,$D1785)))</f>
        <v/>
      </c>
      <c r="G1785" s="19" t="str">
        <f>IF($D1785="","",INDEX(БЮДЖЕТ!$X:$X,SUMIFS(БЮДЖЕТ!$B:$B,БЮДЖЕТ!$P:$P,$D1785)))</f>
        <v/>
      </c>
      <c r="H1785" s="36"/>
      <c r="I1785" s="30">
        <f>IF(D1785="",0,IF(G1785=ФИО!$Q$8,0,SUM(р_дни!$J:$J))+SUMIFS(факт_операции!$L:$L,факт_операции!$D:$D,D1785,факт_операции!$I:$I,операции!$F$8)-SUMIFS(факт_операции!$L:$L,факт_операции!$D:$D,D1785,факт_операции!$I:$I,операции!$F$9)+SUMIFS(факт_операции!$L:$L,факт_операции!$D:$D,D1785,факт_операции!$I:$I,операции!$F$10)-SUMIFS(факт_операции!$L:$L,факт_операции!$D:$D,D1785,факт_операции!$I:$I,операции!$F$11))</f>
        <v>0</v>
      </c>
      <c r="J1785" s="48">
        <f>ROUND(IF(D1785="",0,IF(SUM(р_дни!$J:$J)=0,0,(SUMIFS(БЮДЖЕТ!$V:$V,БЮДЖЕТ!$P:$P,$D1785)*IF(G1785=ФИО!$Q$8,0,SUM(р_дни!$J:$J))+SUMIFS(факт_операции!$Q:$Q,факт_операции!$D:$D,$D1785)*1000)/SUM(р_дни!$J:$J)))/100,0)*100</f>
        <v>0</v>
      </c>
      <c r="K1785" s="48">
        <f>IF(D1785="",0,SUMIFS(факт_операции!$O:$O,факт_операции!$D:$D,D1785)-IF(SUMIFS(факт_операции!$Q:$Q,факт_операции!$D:$D,D1785)&lt;&gt;0,SUMIFS(факт_операции!$O:$O,факт_операции!$D:$D,D1785,факт_операции!$N:$N,операции!$H$11),0))</f>
        <v>0</v>
      </c>
      <c r="L1785" s="48">
        <f>IF(D1785="",0,SUMIFS(факт_операции!$T:$T,факт_операции!$D:$D,D1785))</f>
        <v>0</v>
      </c>
      <c r="M1785" s="86">
        <f t="shared" si="55"/>
        <v>0</v>
      </c>
      <c r="N1785" s="36"/>
      <c r="O1785" s="92"/>
      <c r="P1785" s="96"/>
    </row>
    <row r="1786" spans="1:16" x14ac:dyDescent="0.25">
      <c r="A1786" s="1"/>
      <c r="B1786" s="1"/>
      <c r="C1786" s="5">
        <f t="shared" si="56"/>
        <v>1776</v>
      </c>
      <c r="D1786" s="19" t="str">
        <f>IF(C1786&gt;MAX(БЮДЖЕТ!$C:$C),"",INDEX(БЮДЖЕТ!$P$11:$P$9415,C1786))</f>
        <v/>
      </c>
      <c r="E1786" s="22">
        <f>IF(D1786="",0,IF(COUNTIF(БЮДЖЕТ!$P:$P,D1786)=1,0,1))</f>
        <v>0</v>
      </c>
      <c r="F1786" s="19" t="str">
        <f>IF($D1786="","",INDEX(БЮДЖЕТ!$N:$N,SUMIFS(БЮДЖЕТ!$B:$B,БЮДЖЕТ!$P:$P,$D1786)))</f>
        <v/>
      </c>
      <c r="G1786" s="19" t="str">
        <f>IF($D1786="","",INDEX(БЮДЖЕТ!$X:$X,SUMIFS(БЮДЖЕТ!$B:$B,БЮДЖЕТ!$P:$P,$D1786)))</f>
        <v/>
      </c>
      <c r="H1786" s="36"/>
      <c r="I1786" s="30">
        <f>IF(D1786="",0,IF(G1786=ФИО!$Q$8,0,SUM(р_дни!$J:$J))+SUMIFS(факт_операции!$L:$L,факт_операции!$D:$D,D1786,факт_операции!$I:$I,операции!$F$8)-SUMIFS(факт_операции!$L:$L,факт_операции!$D:$D,D1786,факт_операции!$I:$I,операции!$F$9)+SUMIFS(факт_операции!$L:$L,факт_операции!$D:$D,D1786,факт_операции!$I:$I,операции!$F$10)-SUMIFS(факт_операции!$L:$L,факт_операции!$D:$D,D1786,факт_операции!$I:$I,операции!$F$11))</f>
        <v>0</v>
      </c>
      <c r="J1786" s="48">
        <f>ROUND(IF(D1786="",0,IF(SUM(р_дни!$J:$J)=0,0,(SUMIFS(БЮДЖЕТ!$V:$V,БЮДЖЕТ!$P:$P,$D1786)*IF(G1786=ФИО!$Q$8,0,SUM(р_дни!$J:$J))+SUMIFS(факт_операции!$Q:$Q,факт_операции!$D:$D,$D1786)*1000)/SUM(р_дни!$J:$J)))/100,0)*100</f>
        <v>0</v>
      </c>
      <c r="K1786" s="48">
        <f>IF(D1786="",0,SUMIFS(факт_операции!$O:$O,факт_операции!$D:$D,D1786)-IF(SUMIFS(факт_операции!$Q:$Q,факт_операции!$D:$D,D1786)&lt;&gt;0,SUMIFS(факт_операции!$O:$O,факт_операции!$D:$D,D1786,факт_операции!$N:$N,операции!$H$11),0))</f>
        <v>0</v>
      </c>
      <c r="L1786" s="48">
        <f>IF(D1786="",0,SUMIFS(факт_операции!$T:$T,факт_операции!$D:$D,D1786))</f>
        <v>0</v>
      </c>
      <c r="M1786" s="86">
        <f t="shared" si="55"/>
        <v>0</v>
      </c>
      <c r="N1786" s="36"/>
      <c r="O1786" s="92"/>
      <c r="P1786" s="96"/>
    </row>
    <row r="1787" spans="1:16" x14ac:dyDescent="0.25">
      <c r="A1787" s="1"/>
      <c r="B1787" s="1"/>
      <c r="C1787" s="5">
        <f t="shared" si="56"/>
        <v>1777</v>
      </c>
      <c r="D1787" s="19" t="str">
        <f>IF(C1787&gt;MAX(БЮДЖЕТ!$C:$C),"",INDEX(БЮДЖЕТ!$P$11:$P$9415,C1787))</f>
        <v/>
      </c>
      <c r="E1787" s="22">
        <f>IF(D1787="",0,IF(COUNTIF(БЮДЖЕТ!$P:$P,D1787)=1,0,1))</f>
        <v>0</v>
      </c>
      <c r="F1787" s="19" t="str">
        <f>IF($D1787="","",INDEX(БЮДЖЕТ!$N:$N,SUMIFS(БЮДЖЕТ!$B:$B,БЮДЖЕТ!$P:$P,$D1787)))</f>
        <v/>
      </c>
      <c r="G1787" s="19" t="str">
        <f>IF($D1787="","",INDEX(БЮДЖЕТ!$X:$X,SUMIFS(БЮДЖЕТ!$B:$B,БЮДЖЕТ!$P:$P,$D1787)))</f>
        <v/>
      </c>
      <c r="H1787" s="36"/>
      <c r="I1787" s="30">
        <f>IF(D1787="",0,IF(G1787=ФИО!$Q$8,0,SUM(р_дни!$J:$J))+SUMIFS(факт_операции!$L:$L,факт_операции!$D:$D,D1787,факт_операции!$I:$I,операции!$F$8)-SUMIFS(факт_операции!$L:$L,факт_операции!$D:$D,D1787,факт_операции!$I:$I,операции!$F$9)+SUMIFS(факт_операции!$L:$L,факт_операции!$D:$D,D1787,факт_операции!$I:$I,операции!$F$10)-SUMIFS(факт_операции!$L:$L,факт_операции!$D:$D,D1787,факт_операции!$I:$I,операции!$F$11))</f>
        <v>0</v>
      </c>
      <c r="J1787" s="48">
        <f>ROUND(IF(D1787="",0,IF(SUM(р_дни!$J:$J)=0,0,(SUMIFS(БЮДЖЕТ!$V:$V,БЮДЖЕТ!$P:$P,$D1787)*IF(G1787=ФИО!$Q$8,0,SUM(р_дни!$J:$J))+SUMIFS(факт_операции!$Q:$Q,факт_операции!$D:$D,$D1787)*1000)/SUM(р_дни!$J:$J)))/100,0)*100</f>
        <v>0</v>
      </c>
      <c r="K1787" s="48">
        <f>IF(D1787="",0,SUMIFS(факт_операции!$O:$O,факт_операции!$D:$D,D1787)-IF(SUMIFS(факт_операции!$Q:$Q,факт_операции!$D:$D,D1787)&lt;&gt;0,SUMIFS(факт_операции!$O:$O,факт_операции!$D:$D,D1787,факт_операции!$N:$N,операции!$H$11),0))</f>
        <v>0</v>
      </c>
      <c r="L1787" s="48">
        <f>IF(D1787="",0,SUMIFS(факт_операции!$T:$T,факт_операции!$D:$D,D1787))</f>
        <v>0</v>
      </c>
      <c r="M1787" s="86">
        <f t="shared" si="55"/>
        <v>0</v>
      </c>
      <c r="N1787" s="36"/>
      <c r="O1787" s="92"/>
      <c r="P1787" s="96"/>
    </row>
    <row r="1788" spans="1:16" x14ac:dyDescent="0.25">
      <c r="A1788" s="1"/>
      <c r="B1788" s="1"/>
      <c r="C1788" s="5">
        <f t="shared" si="56"/>
        <v>1778</v>
      </c>
      <c r="D1788" s="19" t="str">
        <f>IF(C1788&gt;MAX(БЮДЖЕТ!$C:$C),"",INDEX(БЮДЖЕТ!$P$11:$P$9415,C1788))</f>
        <v/>
      </c>
      <c r="E1788" s="22">
        <f>IF(D1788="",0,IF(COUNTIF(БЮДЖЕТ!$P:$P,D1788)=1,0,1))</f>
        <v>0</v>
      </c>
      <c r="F1788" s="19" t="str">
        <f>IF($D1788="","",INDEX(БЮДЖЕТ!$N:$N,SUMIFS(БЮДЖЕТ!$B:$B,БЮДЖЕТ!$P:$P,$D1788)))</f>
        <v/>
      </c>
      <c r="G1788" s="19" t="str">
        <f>IF($D1788="","",INDEX(БЮДЖЕТ!$X:$X,SUMIFS(БЮДЖЕТ!$B:$B,БЮДЖЕТ!$P:$P,$D1788)))</f>
        <v/>
      </c>
      <c r="H1788" s="36"/>
      <c r="I1788" s="30">
        <f>IF(D1788="",0,IF(G1788=ФИО!$Q$8,0,SUM(р_дни!$J:$J))+SUMIFS(факт_операции!$L:$L,факт_операции!$D:$D,D1788,факт_операции!$I:$I,операции!$F$8)-SUMIFS(факт_операции!$L:$L,факт_операции!$D:$D,D1788,факт_операции!$I:$I,операции!$F$9)+SUMIFS(факт_операции!$L:$L,факт_операции!$D:$D,D1788,факт_операции!$I:$I,операции!$F$10)-SUMIFS(факт_операции!$L:$L,факт_операции!$D:$D,D1788,факт_операции!$I:$I,операции!$F$11))</f>
        <v>0</v>
      </c>
      <c r="J1788" s="48">
        <f>ROUND(IF(D1788="",0,IF(SUM(р_дни!$J:$J)=0,0,(SUMIFS(БЮДЖЕТ!$V:$V,БЮДЖЕТ!$P:$P,$D1788)*IF(G1788=ФИО!$Q$8,0,SUM(р_дни!$J:$J))+SUMIFS(факт_операции!$Q:$Q,факт_операции!$D:$D,$D1788)*1000)/SUM(р_дни!$J:$J)))/100,0)*100</f>
        <v>0</v>
      </c>
      <c r="K1788" s="48">
        <f>IF(D1788="",0,SUMIFS(факт_операции!$O:$O,факт_операции!$D:$D,D1788)-IF(SUMIFS(факт_операции!$Q:$Q,факт_операции!$D:$D,D1788)&lt;&gt;0,SUMIFS(факт_операции!$O:$O,факт_операции!$D:$D,D1788,факт_операции!$N:$N,операции!$H$11),0))</f>
        <v>0</v>
      </c>
      <c r="L1788" s="48">
        <f>IF(D1788="",0,SUMIFS(факт_операции!$T:$T,факт_операции!$D:$D,D1788))</f>
        <v>0</v>
      </c>
      <c r="M1788" s="86">
        <f t="shared" si="55"/>
        <v>0</v>
      </c>
      <c r="N1788" s="36"/>
      <c r="O1788" s="92"/>
      <c r="P1788" s="96"/>
    </row>
    <row r="1789" spans="1:16" x14ac:dyDescent="0.25">
      <c r="A1789" s="1"/>
      <c r="B1789" s="1"/>
      <c r="C1789" s="5">
        <f t="shared" si="56"/>
        <v>1779</v>
      </c>
      <c r="D1789" s="19" t="str">
        <f>IF(C1789&gt;MAX(БЮДЖЕТ!$C:$C),"",INDEX(БЮДЖЕТ!$P$11:$P$9415,C1789))</f>
        <v/>
      </c>
      <c r="E1789" s="22">
        <f>IF(D1789="",0,IF(COUNTIF(БЮДЖЕТ!$P:$P,D1789)=1,0,1))</f>
        <v>0</v>
      </c>
      <c r="F1789" s="19" t="str">
        <f>IF($D1789="","",INDEX(БЮДЖЕТ!$N:$N,SUMIFS(БЮДЖЕТ!$B:$B,БЮДЖЕТ!$P:$P,$D1789)))</f>
        <v/>
      </c>
      <c r="G1789" s="19" t="str">
        <f>IF($D1789="","",INDEX(БЮДЖЕТ!$X:$X,SUMIFS(БЮДЖЕТ!$B:$B,БЮДЖЕТ!$P:$P,$D1789)))</f>
        <v/>
      </c>
      <c r="H1789" s="36"/>
      <c r="I1789" s="30">
        <f>IF(D1789="",0,IF(G1789=ФИО!$Q$8,0,SUM(р_дни!$J:$J))+SUMIFS(факт_операции!$L:$L,факт_операции!$D:$D,D1789,факт_операции!$I:$I,операции!$F$8)-SUMIFS(факт_операции!$L:$L,факт_операции!$D:$D,D1789,факт_операции!$I:$I,операции!$F$9)+SUMIFS(факт_операции!$L:$L,факт_операции!$D:$D,D1789,факт_операции!$I:$I,операции!$F$10)-SUMIFS(факт_операции!$L:$L,факт_операции!$D:$D,D1789,факт_операции!$I:$I,операции!$F$11))</f>
        <v>0</v>
      </c>
      <c r="J1789" s="48">
        <f>ROUND(IF(D1789="",0,IF(SUM(р_дни!$J:$J)=0,0,(SUMIFS(БЮДЖЕТ!$V:$V,БЮДЖЕТ!$P:$P,$D1789)*IF(G1789=ФИО!$Q$8,0,SUM(р_дни!$J:$J))+SUMIFS(факт_операции!$Q:$Q,факт_операции!$D:$D,$D1789)*1000)/SUM(р_дни!$J:$J)))/100,0)*100</f>
        <v>0</v>
      </c>
      <c r="K1789" s="48">
        <f>IF(D1789="",0,SUMIFS(факт_операции!$O:$O,факт_операции!$D:$D,D1789)-IF(SUMIFS(факт_операции!$Q:$Q,факт_операции!$D:$D,D1789)&lt;&gt;0,SUMIFS(факт_операции!$O:$O,факт_операции!$D:$D,D1789,факт_операции!$N:$N,операции!$H$11),0))</f>
        <v>0</v>
      </c>
      <c r="L1789" s="48">
        <f>IF(D1789="",0,SUMIFS(факт_операции!$T:$T,факт_операции!$D:$D,D1789))</f>
        <v>0</v>
      </c>
      <c r="M1789" s="86">
        <f t="shared" si="55"/>
        <v>0</v>
      </c>
      <c r="N1789" s="36"/>
      <c r="O1789" s="92"/>
      <c r="P1789" s="96"/>
    </row>
    <row r="1790" spans="1:16" x14ac:dyDescent="0.25">
      <c r="A1790" s="1"/>
      <c r="B1790" s="1"/>
      <c r="C1790" s="5">
        <f t="shared" si="56"/>
        <v>1780</v>
      </c>
      <c r="D1790" s="19" t="str">
        <f>IF(C1790&gt;MAX(БЮДЖЕТ!$C:$C),"",INDEX(БЮДЖЕТ!$P$11:$P$9415,C1790))</f>
        <v/>
      </c>
      <c r="E1790" s="22">
        <f>IF(D1790="",0,IF(COUNTIF(БЮДЖЕТ!$P:$P,D1790)=1,0,1))</f>
        <v>0</v>
      </c>
      <c r="F1790" s="19" t="str">
        <f>IF($D1790="","",INDEX(БЮДЖЕТ!$N:$N,SUMIFS(БЮДЖЕТ!$B:$B,БЮДЖЕТ!$P:$P,$D1790)))</f>
        <v/>
      </c>
      <c r="G1790" s="19" t="str">
        <f>IF($D1790="","",INDEX(БЮДЖЕТ!$X:$X,SUMIFS(БЮДЖЕТ!$B:$B,БЮДЖЕТ!$P:$P,$D1790)))</f>
        <v/>
      </c>
      <c r="H1790" s="36"/>
      <c r="I1790" s="30">
        <f>IF(D1790="",0,IF(G1790=ФИО!$Q$8,0,SUM(р_дни!$J:$J))+SUMIFS(факт_операции!$L:$L,факт_операции!$D:$D,D1790,факт_операции!$I:$I,операции!$F$8)-SUMIFS(факт_операции!$L:$L,факт_операции!$D:$D,D1790,факт_операции!$I:$I,операции!$F$9)+SUMIFS(факт_операции!$L:$L,факт_операции!$D:$D,D1790,факт_операции!$I:$I,операции!$F$10)-SUMIFS(факт_операции!$L:$L,факт_операции!$D:$D,D1790,факт_операции!$I:$I,операции!$F$11))</f>
        <v>0</v>
      </c>
      <c r="J1790" s="48">
        <f>ROUND(IF(D1790="",0,IF(SUM(р_дни!$J:$J)=0,0,(SUMIFS(БЮДЖЕТ!$V:$V,БЮДЖЕТ!$P:$P,$D1790)*IF(G1790=ФИО!$Q$8,0,SUM(р_дни!$J:$J))+SUMIFS(факт_операции!$Q:$Q,факт_операции!$D:$D,$D1790)*1000)/SUM(р_дни!$J:$J)))/100,0)*100</f>
        <v>0</v>
      </c>
      <c r="K1790" s="48">
        <f>IF(D1790="",0,SUMIFS(факт_операции!$O:$O,факт_операции!$D:$D,D1790)-IF(SUMIFS(факт_операции!$Q:$Q,факт_операции!$D:$D,D1790)&lt;&gt;0,SUMIFS(факт_операции!$O:$O,факт_операции!$D:$D,D1790,факт_операции!$N:$N,операции!$H$11),0))</f>
        <v>0</v>
      </c>
      <c r="L1790" s="48">
        <f>IF(D1790="",0,SUMIFS(факт_операции!$T:$T,факт_операции!$D:$D,D1790))</f>
        <v>0</v>
      </c>
      <c r="M1790" s="86">
        <f t="shared" si="55"/>
        <v>0</v>
      </c>
      <c r="N1790" s="36"/>
      <c r="O1790" s="92"/>
      <c r="P1790" s="96"/>
    </row>
    <row r="1791" spans="1:16" x14ac:dyDescent="0.25">
      <c r="A1791" s="1"/>
      <c r="B1791" s="1"/>
      <c r="C1791" s="5">
        <f t="shared" si="56"/>
        <v>1781</v>
      </c>
      <c r="D1791" s="19" t="str">
        <f>IF(C1791&gt;MAX(БЮДЖЕТ!$C:$C),"",INDEX(БЮДЖЕТ!$P$11:$P$9415,C1791))</f>
        <v/>
      </c>
      <c r="E1791" s="22">
        <f>IF(D1791="",0,IF(COUNTIF(БЮДЖЕТ!$P:$P,D1791)=1,0,1))</f>
        <v>0</v>
      </c>
      <c r="F1791" s="19" t="str">
        <f>IF($D1791="","",INDEX(БЮДЖЕТ!$N:$N,SUMIFS(БЮДЖЕТ!$B:$B,БЮДЖЕТ!$P:$P,$D1791)))</f>
        <v/>
      </c>
      <c r="G1791" s="19" t="str">
        <f>IF($D1791="","",INDEX(БЮДЖЕТ!$X:$X,SUMIFS(БЮДЖЕТ!$B:$B,БЮДЖЕТ!$P:$P,$D1791)))</f>
        <v/>
      </c>
      <c r="H1791" s="36"/>
      <c r="I1791" s="30">
        <f>IF(D1791="",0,IF(G1791=ФИО!$Q$8,0,SUM(р_дни!$J:$J))+SUMIFS(факт_операции!$L:$L,факт_операции!$D:$D,D1791,факт_операции!$I:$I,операции!$F$8)-SUMIFS(факт_операции!$L:$L,факт_операции!$D:$D,D1791,факт_операции!$I:$I,операции!$F$9)+SUMIFS(факт_операции!$L:$L,факт_операции!$D:$D,D1791,факт_операции!$I:$I,операции!$F$10)-SUMIFS(факт_операции!$L:$L,факт_операции!$D:$D,D1791,факт_операции!$I:$I,операции!$F$11))</f>
        <v>0</v>
      </c>
      <c r="J1791" s="48">
        <f>ROUND(IF(D1791="",0,IF(SUM(р_дни!$J:$J)=0,0,(SUMIFS(БЮДЖЕТ!$V:$V,БЮДЖЕТ!$P:$P,$D1791)*IF(G1791=ФИО!$Q$8,0,SUM(р_дни!$J:$J))+SUMIFS(факт_операции!$Q:$Q,факт_операции!$D:$D,$D1791)*1000)/SUM(р_дни!$J:$J)))/100,0)*100</f>
        <v>0</v>
      </c>
      <c r="K1791" s="48">
        <f>IF(D1791="",0,SUMIFS(факт_операции!$O:$O,факт_операции!$D:$D,D1791)-IF(SUMIFS(факт_операции!$Q:$Q,факт_операции!$D:$D,D1791)&lt;&gt;0,SUMIFS(факт_операции!$O:$O,факт_операции!$D:$D,D1791,факт_операции!$N:$N,операции!$H$11),0))</f>
        <v>0</v>
      </c>
      <c r="L1791" s="48">
        <f>IF(D1791="",0,SUMIFS(факт_операции!$T:$T,факт_операции!$D:$D,D1791))</f>
        <v>0</v>
      </c>
      <c r="M1791" s="86">
        <f t="shared" si="55"/>
        <v>0</v>
      </c>
      <c r="N1791" s="36"/>
      <c r="O1791" s="92"/>
      <c r="P1791" s="96"/>
    </row>
    <row r="1792" spans="1:16" x14ac:dyDescent="0.25">
      <c r="A1792" s="1"/>
      <c r="B1792" s="1"/>
      <c r="C1792" s="5">
        <f t="shared" si="56"/>
        <v>1782</v>
      </c>
      <c r="D1792" s="19" t="str">
        <f>IF(C1792&gt;MAX(БЮДЖЕТ!$C:$C),"",INDEX(БЮДЖЕТ!$P$11:$P$9415,C1792))</f>
        <v/>
      </c>
      <c r="E1792" s="22">
        <f>IF(D1792="",0,IF(COUNTIF(БЮДЖЕТ!$P:$P,D1792)=1,0,1))</f>
        <v>0</v>
      </c>
      <c r="F1792" s="19" t="str">
        <f>IF($D1792="","",INDEX(БЮДЖЕТ!$N:$N,SUMIFS(БЮДЖЕТ!$B:$B,БЮДЖЕТ!$P:$P,$D1792)))</f>
        <v/>
      </c>
      <c r="G1792" s="19" t="str">
        <f>IF($D1792="","",INDEX(БЮДЖЕТ!$X:$X,SUMIFS(БЮДЖЕТ!$B:$B,БЮДЖЕТ!$P:$P,$D1792)))</f>
        <v/>
      </c>
      <c r="H1792" s="36"/>
      <c r="I1792" s="30">
        <f>IF(D1792="",0,IF(G1792=ФИО!$Q$8,0,SUM(р_дни!$J:$J))+SUMIFS(факт_операции!$L:$L,факт_операции!$D:$D,D1792,факт_операции!$I:$I,операции!$F$8)-SUMIFS(факт_операции!$L:$L,факт_операции!$D:$D,D1792,факт_операции!$I:$I,операции!$F$9)+SUMIFS(факт_операции!$L:$L,факт_операции!$D:$D,D1792,факт_операции!$I:$I,операции!$F$10)-SUMIFS(факт_операции!$L:$L,факт_операции!$D:$D,D1792,факт_операции!$I:$I,операции!$F$11))</f>
        <v>0</v>
      </c>
      <c r="J1792" s="48">
        <f>ROUND(IF(D1792="",0,IF(SUM(р_дни!$J:$J)=0,0,(SUMIFS(БЮДЖЕТ!$V:$V,БЮДЖЕТ!$P:$P,$D1792)*IF(G1792=ФИО!$Q$8,0,SUM(р_дни!$J:$J))+SUMIFS(факт_операции!$Q:$Q,факт_операции!$D:$D,$D1792)*1000)/SUM(р_дни!$J:$J)))/100,0)*100</f>
        <v>0</v>
      </c>
      <c r="K1792" s="48">
        <f>IF(D1792="",0,SUMIFS(факт_операции!$O:$O,факт_операции!$D:$D,D1792)-IF(SUMIFS(факт_операции!$Q:$Q,факт_операции!$D:$D,D1792)&lt;&gt;0,SUMIFS(факт_операции!$O:$O,факт_операции!$D:$D,D1792,факт_операции!$N:$N,операции!$H$11),0))</f>
        <v>0</v>
      </c>
      <c r="L1792" s="48">
        <f>IF(D1792="",0,SUMIFS(факт_операции!$T:$T,факт_операции!$D:$D,D1792))</f>
        <v>0</v>
      </c>
      <c r="M1792" s="86">
        <f t="shared" si="55"/>
        <v>0</v>
      </c>
      <c r="N1792" s="36"/>
      <c r="O1792" s="92"/>
      <c r="P1792" s="96"/>
    </row>
    <row r="1793" spans="1:16" x14ac:dyDescent="0.25">
      <c r="A1793" s="1"/>
      <c r="B1793" s="1"/>
      <c r="C1793" s="5">
        <f t="shared" si="56"/>
        <v>1783</v>
      </c>
      <c r="D1793" s="19" t="str">
        <f>IF(C1793&gt;MAX(БЮДЖЕТ!$C:$C),"",INDEX(БЮДЖЕТ!$P$11:$P$9415,C1793))</f>
        <v/>
      </c>
      <c r="E1793" s="22">
        <f>IF(D1793="",0,IF(COUNTIF(БЮДЖЕТ!$P:$P,D1793)=1,0,1))</f>
        <v>0</v>
      </c>
      <c r="F1793" s="19" t="str">
        <f>IF($D1793="","",INDEX(БЮДЖЕТ!$N:$N,SUMIFS(БЮДЖЕТ!$B:$B,БЮДЖЕТ!$P:$P,$D1793)))</f>
        <v/>
      </c>
      <c r="G1793" s="19" t="str">
        <f>IF($D1793="","",INDEX(БЮДЖЕТ!$X:$X,SUMIFS(БЮДЖЕТ!$B:$B,БЮДЖЕТ!$P:$P,$D1793)))</f>
        <v/>
      </c>
      <c r="H1793" s="36"/>
      <c r="I1793" s="30">
        <f>IF(D1793="",0,IF(G1793=ФИО!$Q$8,0,SUM(р_дни!$J:$J))+SUMIFS(факт_операции!$L:$L,факт_операции!$D:$D,D1793,факт_операции!$I:$I,операции!$F$8)-SUMIFS(факт_операции!$L:$L,факт_операции!$D:$D,D1793,факт_операции!$I:$I,операции!$F$9)+SUMIFS(факт_операции!$L:$L,факт_операции!$D:$D,D1793,факт_операции!$I:$I,операции!$F$10)-SUMIFS(факт_операции!$L:$L,факт_операции!$D:$D,D1793,факт_операции!$I:$I,операции!$F$11))</f>
        <v>0</v>
      </c>
      <c r="J1793" s="48">
        <f>ROUND(IF(D1793="",0,IF(SUM(р_дни!$J:$J)=0,0,(SUMIFS(БЮДЖЕТ!$V:$V,БЮДЖЕТ!$P:$P,$D1793)*IF(G1793=ФИО!$Q$8,0,SUM(р_дни!$J:$J))+SUMIFS(факт_операции!$Q:$Q,факт_операции!$D:$D,$D1793)*1000)/SUM(р_дни!$J:$J)))/100,0)*100</f>
        <v>0</v>
      </c>
      <c r="K1793" s="48">
        <f>IF(D1793="",0,SUMIFS(факт_операции!$O:$O,факт_операции!$D:$D,D1793)-IF(SUMIFS(факт_операции!$Q:$Q,факт_операции!$D:$D,D1793)&lt;&gt;0,SUMIFS(факт_операции!$O:$O,факт_операции!$D:$D,D1793,факт_операции!$N:$N,операции!$H$11),0))</f>
        <v>0</v>
      </c>
      <c r="L1793" s="48">
        <f>IF(D1793="",0,SUMIFS(факт_операции!$T:$T,факт_операции!$D:$D,D1793))</f>
        <v>0</v>
      </c>
      <c r="M1793" s="86">
        <f t="shared" si="55"/>
        <v>0</v>
      </c>
      <c r="N1793" s="36"/>
      <c r="O1793" s="92"/>
      <c r="P1793" s="96"/>
    </row>
    <row r="1794" spans="1:16" x14ac:dyDescent="0.25">
      <c r="A1794" s="1"/>
      <c r="B1794" s="1"/>
      <c r="C1794" s="5">
        <f t="shared" si="56"/>
        <v>1784</v>
      </c>
      <c r="D1794" s="19" t="str">
        <f>IF(C1794&gt;MAX(БЮДЖЕТ!$C:$C),"",INDEX(БЮДЖЕТ!$P$11:$P$9415,C1794))</f>
        <v/>
      </c>
      <c r="E1794" s="22">
        <f>IF(D1794="",0,IF(COUNTIF(БЮДЖЕТ!$P:$P,D1794)=1,0,1))</f>
        <v>0</v>
      </c>
      <c r="F1794" s="19" t="str">
        <f>IF($D1794="","",INDEX(БЮДЖЕТ!$N:$N,SUMIFS(БЮДЖЕТ!$B:$B,БЮДЖЕТ!$P:$P,$D1794)))</f>
        <v/>
      </c>
      <c r="G1794" s="19" t="str">
        <f>IF($D1794="","",INDEX(БЮДЖЕТ!$X:$X,SUMIFS(БЮДЖЕТ!$B:$B,БЮДЖЕТ!$P:$P,$D1794)))</f>
        <v/>
      </c>
      <c r="H1794" s="36"/>
      <c r="I1794" s="30">
        <f>IF(D1794="",0,IF(G1794=ФИО!$Q$8,0,SUM(р_дни!$J:$J))+SUMIFS(факт_операции!$L:$L,факт_операции!$D:$D,D1794,факт_операции!$I:$I,операции!$F$8)-SUMIFS(факт_операции!$L:$L,факт_операции!$D:$D,D1794,факт_операции!$I:$I,операции!$F$9)+SUMIFS(факт_операции!$L:$L,факт_операции!$D:$D,D1794,факт_операции!$I:$I,операции!$F$10)-SUMIFS(факт_операции!$L:$L,факт_операции!$D:$D,D1794,факт_операции!$I:$I,операции!$F$11))</f>
        <v>0</v>
      </c>
      <c r="J1794" s="48">
        <f>ROUND(IF(D1794="",0,IF(SUM(р_дни!$J:$J)=0,0,(SUMIFS(БЮДЖЕТ!$V:$V,БЮДЖЕТ!$P:$P,$D1794)*IF(G1794=ФИО!$Q$8,0,SUM(р_дни!$J:$J))+SUMIFS(факт_операции!$Q:$Q,факт_операции!$D:$D,$D1794)*1000)/SUM(р_дни!$J:$J)))/100,0)*100</f>
        <v>0</v>
      </c>
      <c r="K1794" s="48">
        <f>IF(D1794="",0,SUMIFS(факт_операции!$O:$O,факт_операции!$D:$D,D1794)-IF(SUMIFS(факт_операции!$Q:$Q,факт_операции!$D:$D,D1794)&lt;&gt;0,SUMIFS(факт_операции!$O:$O,факт_операции!$D:$D,D1794,факт_операции!$N:$N,операции!$H$11),0))</f>
        <v>0</v>
      </c>
      <c r="L1794" s="48">
        <f>IF(D1794="",0,SUMIFS(факт_операции!$T:$T,факт_операции!$D:$D,D1794))</f>
        <v>0</v>
      </c>
      <c r="M1794" s="86">
        <f t="shared" si="55"/>
        <v>0</v>
      </c>
      <c r="N1794" s="36"/>
      <c r="O1794" s="92"/>
      <c r="P1794" s="96"/>
    </row>
    <row r="1795" spans="1:16" x14ac:dyDescent="0.25">
      <c r="A1795" s="1"/>
      <c r="B1795" s="1"/>
      <c r="C1795" s="5">
        <f t="shared" si="56"/>
        <v>1785</v>
      </c>
      <c r="D1795" s="19" t="str">
        <f>IF(C1795&gt;MAX(БЮДЖЕТ!$C:$C),"",INDEX(БЮДЖЕТ!$P$11:$P$9415,C1795))</f>
        <v/>
      </c>
      <c r="E1795" s="22">
        <f>IF(D1795="",0,IF(COUNTIF(БЮДЖЕТ!$P:$P,D1795)=1,0,1))</f>
        <v>0</v>
      </c>
      <c r="F1795" s="19" t="str">
        <f>IF($D1795="","",INDEX(БЮДЖЕТ!$N:$N,SUMIFS(БЮДЖЕТ!$B:$B,БЮДЖЕТ!$P:$P,$D1795)))</f>
        <v/>
      </c>
      <c r="G1795" s="19" t="str">
        <f>IF($D1795="","",INDEX(БЮДЖЕТ!$X:$X,SUMIFS(БЮДЖЕТ!$B:$B,БЮДЖЕТ!$P:$P,$D1795)))</f>
        <v/>
      </c>
      <c r="H1795" s="36"/>
      <c r="I1795" s="30">
        <f>IF(D1795="",0,IF(G1795=ФИО!$Q$8,0,SUM(р_дни!$J:$J))+SUMIFS(факт_операции!$L:$L,факт_операции!$D:$D,D1795,факт_операции!$I:$I,операции!$F$8)-SUMIFS(факт_операции!$L:$L,факт_операции!$D:$D,D1795,факт_операции!$I:$I,операции!$F$9)+SUMIFS(факт_операции!$L:$L,факт_операции!$D:$D,D1795,факт_операции!$I:$I,операции!$F$10)-SUMIFS(факт_операции!$L:$L,факт_операции!$D:$D,D1795,факт_операции!$I:$I,операции!$F$11))</f>
        <v>0</v>
      </c>
      <c r="J1795" s="48">
        <f>ROUND(IF(D1795="",0,IF(SUM(р_дни!$J:$J)=0,0,(SUMIFS(БЮДЖЕТ!$V:$V,БЮДЖЕТ!$P:$P,$D1795)*IF(G1795=ФИО!$Q$8,0,SUM(р_дни!$J:$J))+SUMIFS(факт_операции!$Q:$Q,факт_операции!$D:$D,$D1795)*1000)/SUM(р_дни!$J:$J)))/100,0)*100</f>
        <v>0</v>
      </c>
      <c r="K1795" s="48">
        <f>IF(D1795="",0,SUMIFS(факт_операции!$O:$O,факт_операции!$D:$D,D1795)-IF(SUMIFS(факт_операции!$Q:$Q,факт_операции!$D:$D,D1795)&lt;&gt;0,SUMIFS(факт_операции!$O:$O,факт_операции!$D:$D,D1795,факт_операции!$N:$N,операции!$H$11),0))</f>
        <v>0</v>
      </c>
      <c r="L1795" s="48">
        <f>IF(D1795="",0,SUMIFS(факт_операции!$T:$T,факт_операции!$D:$D,D1795))</f>
        <v>0</v>
      </c>
      <c r="M1795" s="86">
        <f t="shared" si="55"/>
        <v>0</v>
      </c>
      <c r="N1795" s="36"/>
      <c r="O1795" s="92"/>
      <c r="P1795" s="96"/>
    </row>
    <row r="1796" spans="1:16" x14ac:dyDescent="0.25">
      <c r="A1796" s="1"/>
      <c r="B1796" s="1"/>
      <c r="C1796" s="5">
        <f t="shared" si="56"/>
        <v>1786</v>
      </c>
      <c r="D1796" s="19" t="str">
        <f>IF(C1796&gt;MAX(БЮДЖЕТ!$C:$C),"",INDEX(БЮДЖЕТ!$P$11:$P$9415,C1796))</f>
        <v/>
      </c>
      <c r="E1796" s="22">
        <f>IF(D1796="",0,IF(COUNTIF(БЮДЖЕТ!$P:$P,D1796)=1,0,1))</f>
        <v>0</v>
      </c>
      <c r="F1796" s="19" t="str">
        <f>IF($D1796="","",INDEX(БЮДЖЕТ!$N:$N,SUMIFS(БЮДЖЕТ!$B:$B,БЮДЖЕТ!$P:$P,$D1796)))</f>
        <v/>
      </c>
      <c r="G1796" s="19" t="str">
        <f>IF($D1796="","",INDEX(БЮДЖЕТ!$X:$X,SUMIFS(БЮДЖЕТ!$B:$B,БЮДЖЕТ!$P:$P,$D1796)))</f>
        <v/>
      </c>
      <c r="H1796" s="36"/>
      <c r="I1796" s="30">
        <f>IF(D1796="",0,IF(G1796=ФИО!$Q$8,0,SUM(р_дни!$J:$J))+SUMIFS(факт_операции!$L:$L,факт_операции!$D:$D,D1796,факт_операции!$I:$I,операции!$F$8)-SUMIFS(факт_операции!$L:$L,факт_операции!$D:$D,D1796,факт_операции!$I:$I,операции!$F$9)+SUMIFS(факт_операции!$L:$L,факт_операции!$D:$D,D1796,факт_операции!$I:$I,операции!$F$10)-SUMIFS(факт_операции!$L:$L,факт_операции!$D:$D,D1796,факт_операции!$I:$I,операции!$F$11))</f>
        <v>0</v>
      </c>
      <c r="J1796" s="48">
        <f>ROUND(IF(D1796="",0,IF(SUM(р_дни!$J:$J)=0,0,(SUMIFS(БЮДЖЕТ!$V:$V,БЮДЖЕТ!$P:$P,$D1796)*IF(G1796=ФИО!$Q$8,0,SUM(р_дни!$J:$J))+SUMIFS(факт_операции!$Q:$Q,факт_операции!$D:$D,$D1796)*1000)/SUM(р_дни!$J:$J)))/100,0)*100</f>
        <v>0</v>
      </c>
      <c r="K1796" s="48">
        <f>IF(D1796="",0,SUMIFS(факт_операции!$O:$O,факт_операции!$D:$D,D1796)-IF(SUMIFS(факт_операции!$Q:$Q,факт_операции!$D:$D,D1796)&lt;&gt;0,SUMIFS(факт_операции!$O:$O,факт_операции!$D:$D,D1796,факт_операции!$N:$N,операции!$H$11),0))</f>
        <v>0</v>
      </c>
      <c r="L1796" s="48">
        <f>IF(D1796="",0,SUMIFS(факт_операции!$T:$T,факт_операции!$D:$D,D1796))</f>
        <v>0</v>
      </c>
      <c r="M1796" s="86">
        <f t="shared" si="55"/>
        <v>0</v>
      </c>
      <c r="N1796" s="36"/>
      <c r="O1796" s="92"/>
      <c r="P1796" s="96"/>
    </row>
    <row r="1797" spans="1:16" x14ac:dyDescent="0.25">
      <c r="A1797" s="1"/>
      <c r="B1797" s="1"/>
      <c r="C1797" s="5">
        <f t="shared" si="56"/>
        <v>1787</v>
      </c>
      <c r="D1797" s="19" t="str">
        <f>IF(C1797&gt;MAX(БЮДЖЕТ!$C:$C),"",INDEX(БЮДЖЕТ!$P$11:$P$9415,C1797))</f>
        <v/>
      </c>
      <c r="E1797" s="22">
        <f>IF(D1797="",0,IF(COUNTIF(БЮДЖЕТ!$P:$P,D1797)=1,0,1))</f>
        <v>0</v>
      </c>
      <c r="F1797" s="19" t="str">
        <f>IF($D1797="","",INDEX(БЮДЖЕТ!$N:$N,SUMIFS(БЮДЖЕТ!$B:$B,БЮДЖЕТ!$P:$P,$D1797)))</f>
        <v/>
      </c>
      <c r="G1797" s="19" t="str">
        <f>IF($D1797="","",INDEX(БЮДЖЕТ!$X:$X,SUMIFS(БЮДЖЕТ!$B:$B,БЮДЖЕТ!$P:$P,$D1797)))</f>
        <v/>
      </c>
      <c r="H1797" s="36"/>
      <c r="I1797" s="30">
        <f>IF(D1797="",0,IF(G1797=ФИО!$Q$8,0,SUM(р_дни!$J:$J))+SUMIFS(факт_операции!$L:$L,факт_операции!$D:$D,D1797,факт_операции!$I:$I,операции!$F$8)-SUMIFS(факт_операции!$L:$L,факт_операции!$D:$D,D1797,факт_операции!$I:$I,операции!$F$9)+SUMIFS(факт_операции!$L:$L,факт_операции!$D:$D,D1797,факт_операции!$I:$I,операции!$F$10)-SUMIFS(факт_операции!$L:$L,факт_операции!$D:$D,D1797,факт_операции!$I:$I,операции!$F$11))</f>
        <v>0</v>
      </c>
      <c r="J1797" s="48">
        <f>ROUND(IF(D1797="",0,IF(SUM(р_дни!$J:$J)=0,0,(SUMIFS(БЮДЖЕТ!$V:$V,БЮДЖЕТ!$P:$P,$D1797)*IF(G1797=ФИО!$Q$8,0,SUM(р_дни!$J:$J))+SUMIFS(факт_операции!$Q:$Q,факт_операции!$D:$D,$D1797)*1000)/SUM(р_дни!$J:$J)))/100,0)*100</f>
        <v>0</v>
      </c>
      <c r="K1797" s="48">
        <f>IF(D1797="",0,SUMIFS(факт_операции!$O:$O,факт_операции!$D:$D,D1797)-IF(SUMIFS(факт_операции!$Q:$Q,факт_операции!$D:$D,D1797)&lt;&gt;0,SUMIFS(факт_операции!$O:$O,факт_операции!$D:$D,D1797,факт_операции!$N:$N,операции!$H$11),0))</f>
        <v>0</v>
      </c>
      <c r="L1797" s="48">
        <f>IF(D1797="",0,SUMIFS(факт_операции!$T:$T,факт_операции!$D:$D,D1797))</f>
        <v>0</v>
      </c>
      <c r="M1797" s="86">
        <f t="shared" si="55"/>
        <v>0</v>
      </c>
      <c r="N1797" s="36"/>
      <c r="O1797" s="92"/>
      <c r="P1797" s="96"/>
    </row>
    <row r="1798" spans="1:16" x14ac:dyDescent="0.25">
      <c r="A1798" s="1"/>
      <c r="B1798" s="1"/>
      <c r="C1798" s="5">
        <f t="shared" si="56"/>
        <v>1788</v>
      </c>
      <c r="D1798" s="19" t="str">
        <f>IF(C1798&gt;MAX(БЮДЖЕТ!$C:$C),"",INDEX(БЮДЖЕТ!$P$11:$P$9415,C1798))</f>
        <v/>
      </c>
      <c r="E1798" s="22">
        <f>IF(D1798="",0,IF(COUNTIF(БЮДЖЕТ!$P:$P,D1798)=1,0,1))</f>
        <v>0</v>
      </c>
      <c r="F1798" s="19" t="str">
        <f>IF($D1798="","",INDEX(БЮДЖЕТ!$N:$N,SUMIFS(БЮДЖЕТ!$B:$B,БЮДЖЕТ!$P:$P,$D1798)))</f>
        <v/>
      </c>
      <c r="G1798" s="19" t="str">
        <f>IF($D1798="","",INDEX(БЮДЖЕТ!$X:$X,SUMIFS(БЮДЖЕТ!$B:$B,БЮДЖЕТ!$P:$P,$D1798)))</f>
        <v/>
      </c>
      <c r="H1798" s="36"/>
      <c r="I1798" s="30">
        <f>IF(D1798="",0,IF(G1798=ФИО!$Q$8,0,SUM(р_дни!$J:$J))+SUMIFS(факт_операции!$L:$L,факт_операции!$D:$D,D1798,факт_операции!$I:$I,операции!$F$8)-SUMIFS(факт_операции!$L:$L,факт_операции!$D:$D,D1798,факт_операции!$I:$I,операции!$F$9)+SUMIFS(факт_операции!$L:$L,факт_операции!$D:$D,D1798,факт_операции!$I:$I,операции!$F$10)-SUMIFS(факт_операции!$L:$L,факт_операции!$D:$D,D1798,факт_операции!$I:$I,операции!$F$11))</f>
        <v>0</v>
      </c>
      <c r="J1798" s="48">
        <f>ROUND(IF(D1798="",0,IF(SUM(р_дни!$J:$J)=0,0,(SUMIFS(БЮДЖЕТ!$V:$V,БЮДЖЕТ!$P:$P,$D1798)*IF(G1798=ФИО!$Q$8,0,SUM(р_дни!$J:$J))+SUMIFS(факт_операции!$Q:$Q,факт_операции!$D:$D,$D1798)*1000)/SUM(р_дни!$J:$J)))/100,0)*100</f>
        <v>0</v>
      </c>
      <c r="K1798" s="48">
        <f>IF(D1798="",0,SUMIFS(факт_операции!$O:$O,факт_операции!$D:$D,D1798)-IF(SUMIFS(факт_операции!$Q:$Q,факт_операции!$D:$D,D1798)&lt;&gt;0,SUMIFS(факт_операции!$O:$O,факт_операции!$D:$D,D1798,факт_операции!$N:$N,операции!$H$11),0))</f>
        <v>0</v>
      </c>
      <c r="L1798" s="48">
        <f>IF(D1798="",0,SUMIFS(факт_операции!$T:$T,факт_операции!$D:$D,D1798))</f>
        <v>0</v>
      </c>
      <c r="M1798" s="86">
        <f t="shared" si="55"/>
        <v>0</v>
      </c>
      <c r="N1798" s="36"/>
      <c r="O1798" s="92"/>
      <c r="P1798" s="96"/>
    </row>
    <row r="1799" spans="1:16" x14ac:dyDescent="0.25">
      <c r="A1799" s="1"/>
      <c r="B1799" s="1"/>
      <c r="C1799" s="5">
        <f t="shared" si="56"/>
        <v>1789</v>
      </c>
      <c r="D1799" s="19" t="str">
        <f>IF(C1799&gt;MAX(БЮДЖЕТ!$C:$C),"",INDEX(БЮДЖЕТ!$P$11:$P$9415,C1799))</f>
        <v/>
      </c>
      <c r="E1799" s="22">
        <f>IF(D1799="",0,IF(COUNTIF(БЮДЖЕТ!$P:$P,D1799)=1,0,1))</f>
        <v>0</v>
      </c>
      <c r="F1799" s="19" t="str">
        <f>IF($D1799="","",INDEX(БЮДЖЕТ!$N:$N,SUMIFS(БЮДЖЕТ!$B:$B,БЮДЖЕТ!$P:$P,$D1799)))</f>
        <v/>
      </c>
      <c r="G1799" s="19" t="str">
        <f>IF($D1799="","",INDEX(БЮДЖЕТ!$X:$X,SUMIFS(БЮДЖЕТ!$B:$B,БЮДЖЕТ!$P:$P,$D1799)))</f>
        <v/>
      </c>
      <c r="H1799" s="36"/>
      <c r="I1799" s="30">
        <f>IF(D1799="",0,IF(G1799=ФИО!$Q$8,0,SUM(р_дни!$J:$J))+SUMIFS(факт_операции!$L:$L,факт_операции!$D:$D,D1799,факт_операции!$I:$I,операции!$F$8)-SUMIFS(факт_операции!$L:$L,факт_операции!$D:$D,D1799,факт_операции!$I:$I,операции!$F$9)+SUMIFS(факт_операции!$L:$L,факт_операции!$D:$D,D1799,факт_операции!$I:$I,операции!$F$10)-SUMIFS(факт_операции!$L:$L,факт_операции!$D:$D,D1799,факт_операции!$I:$I,операции!$F$11))</f>
        <v>0</v>
      </c>
      <c r="J1799" s="48">
        <f>ROUND(IF(D1799="",0,IF(SUM(р_дни!$J:$J)=0,0,(SUMIFS(БЮДЖЕТ!$V:$V,БЮДЖЕТ!$P:$P,$D1799)*IF(G1799=ФИО!$Q$8,0,SUM(р_дни!$J:$J))+SUMIFS(факт_операции!$Q:$Q,факт_операции!$D:$D,$D1799)*1000)/SUM(р_дни!$J:$J)))/100,0)*100</f>
        <v>0</v>
      </c>
      <c r="K1799" s="48">
        <f>IF(D1799="",0,SUMIFS(факт_операции!$O:$O,факт_операции!$D:$D,D1799)-IF(SUMIFS(факт_операции!$Q:$Q,факт_операции!$D:$D,D1799)&lt;&gt;0,SUMIFS(факт_операции!$O:$O,факт_операции!$D:$D,D1799,факт_операции!$N:$N,операции!$H$11),0))</f>
        <v>0</v>
      </c>
      <c r="L1799" s="48">
        <f>IF(D1799="",0,SUMIFS(факт_операции!$T:$T,факт_операции!$D:$D,D1799))</f>
        <v>0</v>
      </c>
      <c r="M1799" s="86">
        <f t="shared" ref="M1799:M1862" si="57">IF(D1799="",0,J1799-K1799-L1799)</f>
        <v>0</v>
      </c>
      <c r="N1799" s="36"/>
      <c r="O1799" s="92"/>
      <c r="P1799" s="96"/>
    </row>
    <row r="1800" spans="1:16" x14ac:dyDescent="0.25">
      <c r="A1800" s="1"/>
      <c r="B1800" s="1"/>
      <c r="C1800" s="5">
        <f t="shared" si="56"/>
        <v>1790</v>
      </c>
      <c r="D1800" s="19" t="str">
        <f>IF(C1800&gt;MAX(БЮДЖЕТ!$C:$C),"",INDEX(БЮДЖЕТ!$P$11:$P$9415,C1800))</f>
        <v/>
      </c>
      <c r="E1800" s="22">
        <f>IF(D1800="",0,IF(COUNTIF(БЮДЖЕТ!$P:$P,D1800)=1,0,1))</f>
        <v>0</v>
      </c>
      <c r="F1800" s="19" t="str">
        <f>IF($D1800="","",INDEX(БЮДЖЕТ!$N:$N,SUMIFS(БЮДЖЕТ!$B:$B,БЮДЖЕТ!$P:$P,$D1800)))</f>
        <v/>
      </c>
      <c r="G1800" s="19" t="str">
        <f>IF($D1800="","",INDEX(БЮДЖЕТ!$X:$X,SUMIFS(БЮДЖЕТ!$B:$B,БЮДЖЕТ!$P:$P,$D1800)))</f>
        <v/>
      </c>
      <c r="H1800" s="36"/>
      <c r="I1800" s="30">
        <f>IF(D1800="",0,IF(G1800=ФИО!$Q$8,0,SUM(р_дни!$J:$J))+SUMIFS(факт_операции!$L:$L,факт_операции!$D:$D,D1800,факт_операции!$I:$I,операции!$F$8)-SUMIFS(факт_операции!$L:$L,факт_операции!$D:$D,D1800,факт_операции!$I:$I,операции!$F$9)+SUMIFS(факт_операции!$L:$L,факт_операции!$D:$D,D1800,факт_операции!$I:$I,операции!$F$10)-SUMIFS(факт_операции!$L:$L,факт_операции!$D:$D,D1800,факт_операции!$I:$I,операции!$F$11))</f>
        <v>0</v>
      </c>
      <c r="J1800" s="48">
        <f>ROUND(IF(D1800="",0,IF(SUM(р_дни!$J:$J)=0,0,(SUMIFS(БЮДЖЕТ!$V:$V,БЮДЖЕТ!$P:$P,$D1800)*IF(G1800=ФИО!$Q$8,0,SUM(р_дни!$J:$J))+SUMIFS(факт_операции!$Q:$Q,факт_операции!$D:$D,$D1800)*1000)/SUM(р_дни!$J:$J)))/100,0)*100</f>
        <v>0</v>
      </c>
      <c r="K1800" s="48">
        <f>IF(D1800="",0,SUMIFS(факт_операции!$O:$O,факт_операции!$D:$D,D1800)-IF(SUMIFS(факт_операции!$Q:$Q,факт_операции!$D:$D,D1800)&lt;&gt;0,SUMIFS(факт_операции!$O:$O,факт_операции!$D:$D,D1800,факт_операции!$N:$N,операции!$H$11),0))</f>
        <v>0</v>
      </c>
      <c r="L1800" s="48">
        <f>IF(D1800="",0,SUMIFS(факт_операции!$T:$T,факт_операции!$D:$D,D1800))</f>
        <v>0</v>
      </c>
      <c r="M1800" s="86">
        <f t="shared" si="57"/>
        <v>0</v>
      </c>
      <c r="N1800" s="36"/>
      <c r="O1800" s="92"/>
      <c r="P1800" s="96"/>
    </row>
    <row r="1801" spans="1:16" x14ac:dyDescent="0.25">
      <c r="A1801" s="1"/>
      <c r="B1801" s="1"/>
      <c r="C1801" s="5">
        <f t="shared" si="56"/>
        <v>1791</v>
      </c>
      <c r="D1801" s="19" t="str">
        <f>IF(C1801&gt;MAX(БЮДЖЕТ!$C:$C),"",INDEX(БЮДЖЕТ!$P$11:$P$9415,C1801))</f>
        <v/>
      </c>
      <c r="E1801" s="22">
        <f>IF(D1801="",0,IF(COUNTIF(БЮДЖЕТ!$P:$P,D1801)=1,0,1))</f>
        <v>0</v>
      </c>
      <c r="F1801" s="19" t="str">
        <f>IF($D1801="","",INDEX(БЮДЖЕТ!$N:$N,SUMIFS(БЮДЖЕТ!$B:$B,БЮДЖЕТ!$P:$P,$D1801)))</f>
        <v/>
      </c>
      <c r="G1801" s="19" t="str">
        <f>IF($D1801="","",INDEX(БЮДЖЕТ!$X:$X,SUMIFS(БЮДЖЕТ!$B:$B,БЮДЖЕТ!$P:$P,$D1801)))</f>
        <v/>
      </c>
      <c r="H1801" s="36"/>
      <c r="I1801" s="30">
        <f>IF(D1801="",0,IF(G1801=ФИО!$Q$8,0,SUM(р_дни!$J:$J))+SUMIFS(факт_операции!$L:$L,факт_операции!$D:$D,D1801,факт_операции!$I:$I,операции!$F$8)-SUMIFS(факт_операции!$L:$L,факт_операции!$D:$D,D1801,факт_операции!$I:$I,операции!$F$9)+SUMIFS(факт_операции!$L:$L,факт_операции!$D:$D,D1801,факт_операции!$I:$I,операции!$F$10)-SUMIFS(факт_операции!$L:$L,факт_операции!$D:$D,D1801,факт_операции!$I:$I,операции!$F$11))</f>
        <v>0</v>
      </c>
      <c r="J1801" s="48">
        <f>ROUND(IF(D1801="",0,IF(SUM(р_дни!$J:$J)=0,0,(SUMIFS(БЮДЖЕТ!$V:$V,БЮДЖЕТ!$P:$P,$D1801)*IF(G1801=ФИО!$Q$8,0,SUM(р_дни!$J:$J))+SUMIFS(факт_операции!$Q:$Q,факт_операции!$D:$D,$D1801)*1000)/SUM(р_дни!$J:$J)))/100,0)*100</f>
        <v>0</v>
      </c>
      <c r="K1801" s="48">
        <f>IF(D1801="",0,SUMIFS(факт_операции!$O:$O,факт_операции!$D:$D,D1801)-IF(SUMIFS(факт_операции!$Q:$Q,факт_операции!$D:$D,D1801)&lt;&gt;0,SUMIFS(факт_операции!$O:$O,факт_операции!$D:$D,D1801,факт_операции!$N:$N,операции!$H$11),0))</f>
        <v>0</v>
      </c>
      <c r="L1801" s="48">
        <f>IF(D1801="",0,SUMIFS(факт_операции!$T:$T,факт_операции!$D:$D,D1801))</f>
        <v>0</v>
      </c>
      <c r="M1801" s="86">
        <f t="shared" si="57"/>
        <v>0</v>
      </c>
      <c r="N1801" s="36"/>
      <c r="O1801" s="92"/>
      <c r="P1801" s="96"/>
    </row>
    <row r="1802" spans="1:16" x14ac:dyDescent="0.25">
      <c r="A1802" s="1"/>
      <c r="B1802" s="1"/>
      <c r="C1802" s="5">
        <f t="shared" si="56"/>
        <v>1792</v>
      </c>
      <c r="D1802" s="19" t="str">
        <f>IF(C1802&gt;MAX(БЮДЖЕТ!$C:$C),"",INDEX(БЮДЖЕТ!$P$11:$P$9415,C1802))</f>
        <v/>
      </c>
      <c r="E1802" s="22">
        <f>IF(D1802="",0,IF(COUNTIF(БЮДЖЕТ!$P:$P,D1802)=1,0,1))</f>
        <v>0</v>
      </c>
      <c r="F1802" s="19" t="str">
        <f>IF($D1802="","",INDEX(БЮДЖЕТ!$N:$N,SUMIFS(БЮДЖЕТ!$B:$B,БЮДЖЕТ!$P:$P,$D1802)))</f>
        <v/>
      </c>
      <c r="G1802" s="19" t="str">
        <f>IF($D1802="","",INDEX(БЮДЖЕТ!$X:$X,SUMIFS(БЮДЖЕТ!$B:$B,БЮДЖЕТ!$P:$P,$D1802)))</f>
        <v/>
      </c>
      <c r="H1802" s="36"/>
      <c r="I1802" s="30">
        <f>IF(D1802="",0,IF(G1802=ФИО!$Q$8,0,SUM(р_дни!$J:$J))+SUMIFS(факт_операции!$L:$L,факт_операции!$D:$D,D1802,факт_операции!$I:$I,операции!$F$8)-SUMIFS(факт_операции!$L:$L,факт_операции!$D:$D,D1802,факт_операции!$I:$I,операции!$F$9)+SUMIFS(факт_операции!$L:$L,факт_операции!$D:$D,D1802,факт_операции!$I:$I,операции!$F$10)-SUMIFS(факт_операции!$L:$L,факт_операции!$D:$D,D1802,факт_операции!$I:$I,операции!$F$11))</f>
        <v>0</v>
      </c>
      <c r="J1802" s="48">
        <f>ROUND(IF(D1802="",0,IF(SUM(р_дни!$J:$J)=0,0,(SUMIFS(БЮДЖЕТ!$V:$V,БЮДЖЕТ!$P:$P,$D1802)*IF(G1802=ФИО!$Q$8,0,SUM(р_дни!$J:$J))+SUMIFS(факт_операции!$Q:$Q,факт_операции!$D:$D,$D1802)*1000)/SUM(р_дни!$J:$J)))/100,0)*100</f>
        <v>0</v>
      </c>
      <c r="K1802" s="48">
        <f>IF(D1802="",0,SUMIFS(факт_операции!$O:$O,факт_операции!$D:$D,D1802)-IF(SUMIFS(факт_операции!$Q:$Q,факт_операции!$D:$D,D1802)&lt;&gt;0,SUMIFS(факт_операции!$O:$O,факт_операции!$D:$D,D1802,факт_операции!$N:$N,операции!$H$11),0))</f>
        <v>0</v>
      </c>
      <c r="L1802" s="48">
        <f>IF(D1802="",0,SUMIFS(факт_операции!$T:$T,факт_операции!$D:$D,D1802))</f>
        <v>0</v>
      </c>
      <c r="M1802" s="86">
        <f t="shared" si="57"/>
        <v>0</v>
      </c>
      <c r="N1802" s="36"/>
      <c r="O1802" s="92"/>
      <c r="P1802" s="96"/>
    </row>
    <row r="1803" spans="1:16" x14ac:dyDescent="0.25">
      <c r="A1803" s="1"/>
      <c r="B1803" s="1"/>
      <c r="C1803" s="5">
        <f t="shared" si="56"/>
        <v>1793</v>
      </c>
      <c r="D1803" s="19" t="str">
        <f>IF(C1803&gt;MAX(БЮДЖЕТ!$C:$C),"",INDEX(БЮДЖЕТ!$P$11:$P$9415,C1803))</f>
        <v/>
      </c>
      <c r="E1803" s="22">
        <f>IF(D1803="",0,IF(COUNTIF(БЮДЖЕТ!$P:$P,D1803)=1,0,1))</f>
        <v>0</v>
      </c>
      <c r="F1803" s="19" t="str">
        <f>IF($D1803="","",INDEX(БЮДЖЕТ!$N:$N,SUMIFS(БЮДЖЕТ!$B:$B,БЮДЖЕТ!$P:$P,$D1803)))</f>
        <v/>
      </c>
      <c r="G1803" s="19" t="str">
        <f>IF($D1803="","",INDEX(БЮДЖЕТ!$X:$X,SUMIFS(БЮДЖЕТ!$B:$B,БЮДЖЕТ!$P:$P,$D1803)))</f>
        <v/>
      </c>
      <c r="H1803" s="36"/>
      <c r="I1803" s="30">
        <f>IF(D1803="",0,IF(G1803=ФИО!$Q$8,0,SUM(р_дни!$J:$J))+SUMIFS(факт_операции!$L:$L,факт_операции!$D:$D,D1803,факт_операции!$I:$I,операции!$F$8)-SUMIFS(факт_операции!$L:$L,факт_операции!$D:$D,D1803,факт_операции!$I:$I,операции!$F$9)+SUMIFS(факт_операции!$L:$L,факт_операции!$D:$D,D1803,факт_операции!$I:$I,операции!$F$10)-SUMIFS(факт_операции!$L:$L,факт_операции!$D:$D,D1803,факт_операции!$I:$I,операции!$F$11))</f>
        <v>0</v>
      </c>
      <c r="J1803" s="48">
        <f>ROUND(IF(D1803="",0,IF(SUM(р_дни!$J:$J)=0,0,(SUMIFS(БЮДЖЕТ!$V:$V,БЮДЖЕТ!$P:$P,$D1803)*IF(G1803=ФИО!$Q$8,0,SUM(р_дни!$J:$J))+SUMIFS(факт_операции!$Q:$Q,факт_операции!$D:$D,$D1803)*1000)/SUM(р_дни!$J:$J)))/100,0)*100</f>
        <v>0</v>
      </c>
      <c r="K1803" s="48">
        <f>IF(D1803="",0,SUMIFS(факт_операции!$O:$O,факт_операции!$D:$D,D1803)-IF(SUMIFS(факт_операции!$Q:$Q,факт_операции!$D:$D,D1803)&lt;&gt;0,SUMIFS(факт_операции!$O:$O,факт_операции!$D:$D,D1803,факт_операции!$N:$N,операции!$H$11),0))</f>
        <v>0</v>
      </c>
      <c r="L1803" s="48">
        <f>IF(D1803="",0,SUMIFS(факт_операции!$T:$T,факт_операции!$D:$D,D1803))</f>
        <v>0</v>
      </c>
      <c r="M1803" s="86">
        <f t="shared" si="57"/>
        <v>0</v>
      </c>
      <c r="N1803" s="36"/>
      <c r="O1803" s="92"/>
      <c r="P1803" s="96"/>
    </row>
    <row r="1804" spans="1:16" x14ac:dyDescent="0.25">
      <c r="A1804" s="1"/>
      <c r="B1804" s="1"/>
      <c r="C1804" s="5">
        <f t="shared" si="56"/>
        <v>1794</v>
      </c>
      <c r="D1804" s="19" t="str">
        <f>IF(C1804&gt;MAX(БЮДЖЕТ!$C:$C),"",INDEX(БЮДЖЕТ!$P$11:$P$9415,C1804))</f>
        <v/>
      </c>
      <c r="E1804" s="22">
        <f>IF(D1804="",0,IF(COUNTIF(БЮДЖЕТ!$P:$P,D1804)=1,0,1))</f>
        <v>0</v>
      </c>
      <c r="F1804" s="19" t="str">
        <f>IF($D1804="","",INDEX(БЮДЖЕТ!$N:$N,SUMIFS(БЮДЖЕТ!$B:$B,БЮДЖЕТ!$P:$P,$D1804)))</f>
        <v/>
      </c>
      <c r="G1804" s="19" t="str">
        <f>IF($D1804="","",INDEX(БЮДЖЕТ!$X:$X,SUMIFS(БЮДЖЕТ!$B:$B,БЮДЖЕТ!$P:$P,$D1804)))</f>
        <v/>
      </c>
      <c r="H1804" s="36"/>
      <c r="I1804" s="30">
        <f>IF(D1804="",0,IF(G1804=ФИО!$Q$8,0,SUM(р_дни!$J:$J))+SUMIFS(факт_операции!$L:$L,факт_операции!$D:$D,D1804,факт_операции!$I:$I,операции!$F$8)-SUMIFS(факт_операции!$L:$L,факт_операции!$D:$D,D1804,факт_операции!$I:$I,операции!$F$9)+SUMIFS(факт_операции!$L:$L,факт_операции!$D:$D,D1804,факт_операции!$I:$I,операции!$F$10)-SUMIFS(факт_операции!$L:$L,факт_операции!$D:$D,D1804,факт_операции!$I:$I,операции!$F$11))</f>
        <v>0</v>
      </c>
      <c r="J1804" s="48">
        <f>ROUND(IF(D1804="",0,IF(SUM(р_дни!$J:$J)=0,0,(SUMIFS(БЮДЖЕТ!$V:$V,БЮДЖЕТ!$P:$P,$D1804)*IF(G1804=ФИО!$Q$8,0,SUM(р_дни!$J:$J))+SUMIFS(факт_операции!$Q:$Q,факт_операции!$D:$D,$D1804)*1000)/SUM(р_дни!$J:$J)))/100,0)*100</f>
        <v>0</v>
      </c>
      <c r="K1804" s="48">
        <f>IF(D1804="",0,SUMIFS(факт_операции!$O:$O,факт_операции!$D:$D,D1804)-IF(SUMIFS(факт_операции!$Q:$Q,факт_операции!$D:$D,D1804)&lt;&gt;0,SUMIFS(факт_операции!$O:$O,факт_операции!$D:$D,D1804,факт_операции!$N:$N,операции!$H$11),0))</f>
        <v>0</v>
      </c>
      <c r="L1804" s="48">
        <f>IF(D1804="",0,SUMIFS(факт_операции!$T:$T,факт_операции!$D:$D,D1804))</f>
        <v>0</v>
      </c>
      <c r="M1804" s="86">
        <f t="shared" si="57"/>
        <v>0</v>
      </c>
      <c r="N1804" s="36"/>
      <c r="O1804" s="92"/>
      <c r="P1804" s="96"/>
    </row>
    <row r="1805" spans="1:16" x14ac:dyDescent="0.25">
      <c r="A1805" s="1"/>
      <c r="B1805" s="1"/>
      <c r="C1805" s="5">
        <f t="shared" ref="C1805:C1868" si="58">C1804+1</f>
        <v>1795</v>
      </c>
      <c r="D1805" s="19" t="str">
        <f>IF(C1805&gt;MAX(БЮДЖЕТ!$C:$C),"",INDEX(БЮДЖЕТ!$P$11:$P$9415,C1805))</f>
        <v/>
      </c>
      <c r="E1805" s="22">
        <f>IF(D1805="",0,IF(COUNTIF(БЮДЖЕТ!$P:$P,D1805)=1,0,1))</f>
        <v>0</v>
      </c>
      <c r="F1805" s="19" t="str">
        <f>IF($D1805="","",INDEX(БЮДЖЕТ!$N:$N,SUMIFS(БЮДЖЕТ!$B:$B,БЮДЖЕТ!$P:$P,$D1805)))</f>
        <v/>
      </c>
      <c r="G1805" s="19" t="str">
        <f>IF($D1805="","",INDEX(БЮДЖЕТ!$X:$X,SUMIFS(БЮДЖЕТ!$B:$B,БЮДЖЕТ!$P:$P,$D1805)))</f>
        <v/>
      </c>
      <c r="H1805" s="36"/>
      <c r="I1805" s="30">
        <f>IF(D1805="",0,IF(G1805=ФИО!$Q$8,0,SUM(р_дни!$J:$J))+SUMIFS(факт_операции!$L:$L,факт_операции!$D:$D,D1805,факт_операции!$I:$I,операции!$F$8)-SUMIFS(факт_операции!$L:$L,факт_операции!$D:$D,D1805,факт_операции!$I:$I,операции!$F$9)+SUMIFS(факт_операции!$L:$L,факт_операции!$D:$D,D1805,факт_операции!$I:$I,операции!$F$10)-SUMIFS(факт_операции!$L:$L,факт_операции!$D:$D,D1805,факт_операции!$I:$I,операции!$F$11))</f>
        <v>0</v>
      </c>
      <c r="J1805" s="48">
        <f>ROUND(IF(D1805="",0,IF(SUM(р_дни!$J:$J)=0,0,(SUMIFS(БЮДЖЕТ!$V:$V,БЮДЖЕТ!$P:$P,$D1805)*IF(G1805=ФИО!$Q$8,0,SUM(р_дни!$J:$J))+SUMIFS(факт_операции!$Q:$Q,факт_операции!$D:$D,$D1805)*1000)/SUM(р_дни!$J:$J)))/100,0)*100</f>
        <v>0</v>
      </c>
      <c r="K1805" s="48">
        <f>IF(D1805="",0,SUMIFS(факт_операции!$O:$O,факт_операции!$D:$D,D1805)-IF(SUMIFS(факт_операции!$Q:$Q,факт_операции!$D:$D,D1805)&lt;&gt;0,SUMIFS(факт_операции!$O:$O,факт_операции!$D:$D,D1805,факт_операции!$N:$N,операции!$H$11),0))</f>
        <v>0</v>
      </c>
      <c r="L1805" s="48">
        <f>IF(D1805="",0,SUMIFS(факт_операции!$T:$T,факт_операции!$D:$D,D1805))</f>
        <v>0</v>
      </c>
      <c r="M1805" s="86">
        <f t="shared" si="57"/>
        <v>0</v>
      </c>
      <c r="N1805" s="36"/>
      <c r="O1805" s="92"/>
      <c r="P1805" s="96"/>
    </row>
    <row r="1806" spans="1:16" x14ac:dyDescent="0.25">
      <c r="A1806" s="1"/>
      <c r="B1806" s="1"/>
      <c r="C1806" s="5">
        <f t="shared" si="58"/>
        <v>1796</v>
      </c>
      <c r="D1806" s="19" t="str">
        <f>IF(C1806&gt;MAX(БЮДЖЕТ!$C:$C),"",INDEX(БЮДЖЕТ!$P$11:$P$9415,C1806))</f>
        <v/>
      </c>
      <c r="E1806" s="22">
        <f>IF(D1806="",0,IF(COUNTIF(БЮДЖЕТ!$P:$P,D1806)=1,0,1))</f>
        <v>0</v>
      </c>
      <c r="F1806" s="19" t="str">
        <f>IF($D1806="","",INDEX(БЮДЖЕТ!$N:$N,SUMIFS(БЮДЖЕТ!$B:$B,БЮДЖЕТ!$P:$P,$D1806)))</f>
        <v/>
      </c>
      <c r="G1806" s="19" t="str">
        <f>IF($D1806="","",INDEX(БЮДЖЕТ!$X:$X,SUMIFS(БЮДЖЕТ!$B:$B,БЮДЖЕТ!$P:$P,$D1806)))</f>
        <v/>
      </c>
      <c r="H1806" s="36"/>
      <c r="I1806" s="30">
        <f>IF(D1806="",0,IF(G1806=ФИО!$Q$8,0,SUM(р_дни!$J:$J))+SUMIFS(факт_операции!$L:$L,факт_операции!$D:$D,D1806,факт_операции!$I:$I,операции!$F$8)-SUMIFS(факт_операции!$L:$L,факт_операции!$D:$D,D1806,факт_операции!$I:$I,операции!$F$9)+SUMIFS(факт_операции!$L:$L,факт_операции!$D:$D,D1806,факт_операции!$I:$I,операции!$F$10)-SUMIFS(факт_операции!$L:$L,факт_операции!$D:$D,D1806,факт_операции!$I:$I,операции!$F$11))</f>
        <v>0</v>
      </c>
      <c r="J1806" s="48">
        <f>ROUND(IF(D1806="",0,IF(SUM(р_дни!$J:$J)=0,0,(SUMIFS(БЮДЖЕТ!$V:$V,БЮДЖЕТ!$P:$P,$D1806)*IF(G1806=ФИО!$Q$8,0,SUM(р_дни!$J:$J))+SUMIFS(факт_операции!$Q:$Q,факт_операции!$D:$D,$D1806)*1000)/SUM(р_дни!$J:$J)))/100,0)*100</f>
        <v>0</v>
      </c>
      <c r="K1806" s="48">
        <f>IF(D1806="",0,SUMIFS(факт_операции!$O:$O,факт_операции!$D:$D,D1806)-IF(SUMIFS(факт_операции!$Q:$Q,факт_операции!$D:$D,D1806)&lt;&gt;0,SUMIFS(факт_операции!$O:$O,факт_операции!$D:$D,D1806,факт_операции!$N:$N,операции!$H$11),0))</f>
        <v>0</v>
      </c>
      <c r="L1806" s="48">
        <f>IF(D1806="",0,SUMIFS(факт_операции!$T:$T,факт_операции!$D:$D,D1806))</f>
        <v>0</v>
      </c>
      <c r="M1806" s="86">
        <f t="shared" si="57"/>
        <v>0</v>
      </c>
      <c r="N1806" s="36"/>
      <c r="O1806" s="92"/>
      <c r="P1806" s="96"/>
    </row>
    <row r="1807" spans="1:16" x14ac:dyDescent="0.25">
      <c r="A1807" s="1"/>
      <c r="B1807" s="1"/>
      <c r="C1807" s="5">
        <f t="shared" si="58"/>
        <v>1797</v>
      </c>
      <c r="D1807" s="19" t="str">
        <f>IF(C1807&gt;MAX(БЮДЖЕТ!$C:$C),"",INDEX(БЮДЖЕТ!$P$11:$P$9415,C1807))</f>
        <v/>
      </c>
      <c r="E1807" s="22">
        <f>IF(D1807="",0,IF(COUNTIF(БЮДЖЕТ!$P:$P,D1807)=1,0,1))</f>
        <v>0</v>
      </c>
      <c r="F1807" s="19" t="str">
        <f>IF($D1807="","",INDEX(БЮДЖЕТ!$N:$N,SUMIFS(БЮДЖЕТ!$B:$B,БЮДЖЕТ!$P:$P,$D1807)))</f>
        <v/>
      </c>
      <c r="G1807" s="19" t="str">
        <f>IF($D1807="","",INDEX(БЮДЖЕТ!$X:$X,SUMIFS(БЮДЖЕТ!$B:$B,БЮДЖЕТ!$P:$P,$D1807)))</f>
        <v/>
      </c>
      <c r="H1807" s="36"/>
      <c r="I1807" s="30">
        <f>IF(D1807="",0,IF(G1807=ФИО!$Q$8,0,SUM(р_дни!$J:$J))+SUMIFS(факт_операции!$L:$L,факт_операции!$D:$D,D1807,факт_операции!$I:$I,операции!$F$8)-SUMIFS(факт_операции!$L:$L,факт_операции!$D:$D,D1807,факт_операции!$I:$I,операции!$F$9)+SUMIFS(факт_операции!$L:$L,факт_операции!$D:$D,D1807,факт_операции!$I:$I,операции!$F$10)-SUMIFS(факт_операции!$L:$L,факт_операции!$D:$D,D1807,факт_операции!$I:$I,операции!$F$11))</f>
        <v>0</v>
      </c>
      <c r="J1807" s="48">
        <f>ROUND(IF(D1807="",0,IF(SUM(р_дни!$J:$J)=0,0,(SUMIFS(БЮДЖЕТ!$V:$V,БЮДЖЕТ!$P:$P,$D1807)*IF(G1807=ФИО!$Q$8,0,SUM(р_дни!$J:$J))+SUMIFS(факт_операции!$Q:$Q,факт_операции!$D:$D,$D1807)*1000)/SUM(р_дни!$J:$J)))/100,0)*100</f>
        <v>0</v>
      </c>
      <c r="K1807" s="48">
        <f>IF(D1807="",0,SUMIFS(факт_операции!$O:$O,факт_операции!$D:$D,D1807)-IF(SUMIFS(факт_операции!$Q:$Q,факт_операции!$D:$D,D1807)&lt;&gt;0,SUMIFS(факт_операции!$O:$O,факт_операции!$D:$D,D1807,факт_операции!$N:$N,операции!$H$11),0))</f>
        <v>0</v>
      </c>
      <c r="L1807" s="48">
        <f>IF(D1807="",0,SUMIFS(факт_операции!$T:$T,факт_операции!$D:$D,D1807))</f>
        <v>0</v>
      </c>
      <c r="M1807" s="86">
        <f t="shared" si="57"/>
        <v>0</v>
      </c>
      <c r="N1807" s="36"/>
      <c r="O1807" s="92"/>
      <c r="P1807" s="96"/>
    </row>
    <row r="1808" spans="1:16" x14ac:dyDescent="0.25">
      <c r="A1808" s="1"/>
      <c r="B1808" s="1"/>
      <c r="C1808" s="5">
        <f t="shared" si="58"/>
        <v>1798</v>
      </c>
      <c r="D1808" s="19" t="str">
        <f>IF(C1808&gt;MAX(БЮДЖЕТ!$C:$C),"",INDEX(БЮДЖЕТ!$P$11:$P$9415,C1808))</f>
        <v/>
      </c>
      <c r="E1808" s="22">
        <f>IF(D1808="",0,IF(COUNTIF(БЮДЖЕТ!$P:$P,D1808)=1,0,1))</f>
        <v>0</v>
      </c>
      <c r="F1808" s="19" t="str">
        <f>IF($D1808="","",INDEX(БЮДЖЕТ!$N:$N,SUMIFS(БЮДЖЕТ!$B:$B,БЮДЖЕТ!$P:$P,$D1808)))</f>
        <v/>
      </c>
      <c r="G1808" s="19" t="str">
        <f>IF($D1808="","",INDEX(БЮДЖЕТ!$X:$X,SUMIFS(БЮДЖЕТ!$B:$B,БЮДЖЕТ!$P:$P,$D1808)))</f>
        <v/>
      </c>
      <c r="H1808" s="36"/>
      <c r="I1808" s="30">
        <f>IF(D1808="",0,IF(G1808=ФИО!$Q$8,0,SUM(р_дни!$J:$J))+SUMIFS(факт_операции!$L:$L,факт_операции!$D:$D,D1808,факт_операции!$I:$I,операции!$F$8)-SUMIFS(факт_операции!$L:$L,факт_операции!$D:$D,D1808,факт_операции!$I:$I,операции!$F$9)+SUMIFS(факт_операции!$L:$L,факт_операции!$D:$D,D1808,факт_операции!$I:$I,операции!$F$10)-SUMIFS(факт_операции!$L:$L,факт_операции!$D:$D,D1808,факт_операции!$I:$I,операции!$F$11))</f>
        <v>0</v>
      </c>
      <c r="J1808" s="48">
        <f>ROUND(IF(D1808="",0,IF(SUM(р_дни!$J:$J)=0,0,(SUMIFS(БЮДЖЕТ!$V:$V,БЮДЖЕТ!$P:$P,$D1808)*IF(G1808=ФИО!$Q$8,0,SUM(р_дни!$J:$J))+SUMIFS(факт_операции!$Q:$Q,факт_операции!$D:$D,$D1808)*1000)/SUM(р_дни!$J:$J)))/100,0)*100</f>
        <v>0</v>
      </c>
      <c r="K1808" s="48">
        <f>IF(D1808="",0,SUMIFS(факт_операции!$O:$O,факт_операции!$D:$D,D1808)-IF(SUMIFS(факт_операции!$Q:$Q,факт_операции!$D:$D,D1808)&lt;&gt;0,SUMIFS(факт_операции!$O:$O,факт_операции!$D:$D,D1808,факт_операции!$N:$N,операции!$H$11),0))</f>
        <v>0</v>
      </c>
      <c r="L1808" s="48">
        <f>IF(D1808="",0,SUMIFS(факт_операции!$T:$T,факт_операции!$D:$D,D1808))</f>
        <v>0</v>
      </c>
      <c r="M1808" s="86">
        <f t="shared" si="57"/>
        <v>0</v>
      </c>
      <c r="N1808" s="36"/>
      <c r="O1808" s="92"/>
      <c r="P1808" s="96"/>
    </row>
    <row r="1809" spans="1:16" x14ac:dyDescent="0.25">
      <c r="A1809" s="1"/>
      <c r="B1809" s="1"/>
      <c r="C1809" s="5">
        <f t="shared" si="58"/>
        <v>1799</v>
      </c>
      <c r="D1809" s="19" t="str">
        <f>IF(C1809&gt;MAX(БЮДЖЕТ!$C:$C),"",INDEX(БЮДЖЕТ!$P$11:$P$9415,C1809))</f>
        <v/>
      </c>
      <c r="E1809" s="22">
        <f>IF(D1809="",0,IF(COUNTIF(БЮДЖЕТ!$P:$P,D1809)=1,0,1))</f>
        <v>0</v>
      </c>
      <c r="F1809" s="19" t="str">
        <f>IF($D1809="","",INDEX(БЮДЖЕТ!$N:$N,SUMIFS(БЮДЖЕТ!$B:$B,БЮДЖЕТ!$P:$P,$D1809)))</f>
        <v/>
      </c>
      <c r="G1809" s="19" t="str">
        <f>IF($D1809="","",INDEX(БЮДЖЕТ!$X:$X,SUMIFS(БЮДЖЕТ!$B:$B,БЮДЖЕТ!$P:$P,$D1809)))</f>
        <v/>
      </c>
      <c r="H1809" s="36"/>
      <c r="I1809" s="30">
        <f>IF(D1809="",0,IF(G1809=ФИО!$Q$8,0,SUM(р_дни!$J:$J))+SUMIFS(факт_операции!$L:$L,факт_операции!$D:$D,D1809,факт_операции!$I:$I,операции!$F$8)-SUMIFS(факт_операции!$L:$L,факт_операции!$D:$D,D1809,факт_операции!$I:$I,операции!$F$9)+SUMIFS(факт_операции!$L:$L,факт_операции!$D:$D,D1809,факт_операции!$I:$I,операции!$F$10)-SUMIFS(факт_операции!$L:$L,факт_операции!$D:$D,D1809,факт_операции!$I:$I,операции!$F$11))</f>
        <v>0</v>
      </c>
      <c r="J1809" s="48">
        <f>ROUND(IF(D1809="",0,IF(SUM(р_дни!$J:$J)=0,0,(SUMIFS(БЮДЖЕТ!$V:$V,БЮДЖЕТ!$P:$P,$D1809)*IF(G1809=ФИО!$Q$8,0,SUM(р_дни!$J:$J))+SUMIFS(факт_операции!$Q:$Q,факт_операции!$D:$D,$D1809)*1000)/SUM(р_дни!$J:$J)))/100,0)*100</f>
        <v>0</v>
      </c>
      <c r="K1809" s="48">
        <f>IF(D1809="",0,SUMIFS(факт_операции!$O:$O,факт_операции!$D:$D,D1809)-IF(SUMIFS(факт_операции!$Q:$Q,факт_операции!$D:$D,D1809)&lt;&gt;0,SUMIFS(факт_операции!$O:$O,факт_операции!$D:$D,D1809,факт_операции!$N:$N,операции!$H$11),0))</f>
        <v>0</v>
      </c>
      <c r="L1809" s="48">
        <f>IF(D1809="",0,SUMIFS(факт_операции!$T:$T,факт_операции!$D:$D,D1809))</f>
        <v>0</v>
      </c>
      <c r="M1809" s="86">
        <f t="shared" si="57"/>
        <v>0</v>
      </c>
      <c r="N1809" s="36"/>
      <c r="O1809" s="92"/>
      <c r="P1809" s="96"/>
    </row>
    <row r="1810" spans="1:16" x14ac:dyDescent="0.25">
      <c r="A1810" s="1"/>
      <c r="B1810" s="1"/>
      <c r="C1810" s="5">
        <f t="shared" si="58"/>
        <v>1800</v>
      </c>
      <c r="D1810" s="19" t="str">
        <f>IF(C1810&gt;MAX(БЮДЖЕТ!$C:$C),"",INDEX(БЮДЖЕТ!$P$11:$P$9415,C1810))</f>
        <v/>
      </c>
      <c r="E1810" s="22">
        <f>IF(D1810="",0,IF(COUNTIF(БЮДЖЕТ!$P:$P,D1810)=1,0,1))</f>
        <v>0</v>
      </c>
      <c r="F1810" s="19" t="str">
        <f>IF($D1810="","",INDEX(БЮДЖЕТ!$N:$N,SUMIFS(БЮДЖЕТ!$B:$B,БЮДЖЕТ!$P:$P,$D1810)))</f>
        <v/>
      </c>
      <c r="G1810" s="19" t="str">
        <f>IF($D1810="","",INDEX(БЮДЖЕТ!$X:$X,SUMIFS(БЮДЖЕТ!$B:$B,БЮДЖЕТ!$P:$P,$D1810)))</f>
        <v/>
      </c>
      <c r="H1810" s="36"/>
      <c r="I1810" s="30">
        <f>IF(D1810="",0,IF(G1810=ФИО!$Q$8,0,SUM(р_дни!$J:$J))+SUMIFS(факт_операции!$L:$L,факт_операции!$D:$D,D1810,факт_операции!$I:$I,операции!$F$8)-SUMIFS(факт_операции!$L:$L,факт_операции!$D:$D,D1810,факт_операции!$I:$I,операции!$F$9)+SUMIFS(факт_операции!$L:$L,факт_операции!$D:$D,D1810,факт_операции!$I:$I,операции!$F$10)-SUMIFS(факт_операции!$L:$L,факт_операции!$D:$D,D1810,факт_операции!$I:$I,операции!$F$11))</f>
        <v>0</v>
      </c>
      <c r="J1810" s="48">
        <f>ROUND(IF(D1810="",0,IF(SUM(р_дни!$J:$J)=0,0,(SUMIFS(БЮДЖЕТ!$V:$V,БЮДЖЕТ!$P:$P,$D1810)*IF(G1810=ФИО!$Q$8,0,SUM(р_дни!$J:$J))+SUMIFS(факт_операции!$Q:$Q,факт_операции!$D:$D,$D1810)*1000)/SUM(р_дни!$J:$J)))/100,0)*100</f>
        <v>0</v>
      </c>
      <c r="K1810" s="48">
        <f>IF(D1810="",0,SUMIFS(факт_операции!$O:$O,факт_операции!$D:$D,D1810)-IF(SUMIFS(факт_операции!$Q:$Q,факт_операции!$D:$D,D1810)&lt;&gt;0,SUMIFS(факт_операции!$O:$O,факт_операции!$D:$D,D1810,факт_операции!$N:$N,операции!$H$11),0))</f>
        <v>0</v>
      </c>
      <c r="L1810" s="48">
        <f>IF(D1810="",0,SUMIFS(факт_операции!$T:$T,факт_операции!$D:$D,D1810))</f>
        <v>0</v>
      </c>
      <c r="M1810" s="86">
        <f t="shared" si="57"/>
        <v>0</v>
      </c>
      <c r="N1810" s="36"/>
      <c r="O1810" s="92"/>
      <c r="P1810" s="96"/>
    </row>
    <row r="1811" spans="1:16" x14ac:dyDescent="0.25">
      <c r="A1811" s="1"/>
      <c r="B1811" s="1"/>
      <c r="C1811" s="5">
        <f t="shared" si="58"/>
        <v>1801</v>
      </c>
      <c r="D1811" s="19" t="str">
        <f>IF(C1811&gt;MAX(БЮДЖЕТ!$C:$C),"",INDEX(БЮДЖЕТ!$P$11:$P$9415,C1811))</f>
        <v/>
      </c>
      <c r="E1811" s="22">
        <f>IF(D1811="",0,IF(COUNTIF(БЮДЖЕТ!$P:$P,D1811)=1,0,1))</f>
        <v>0</v>
      </c>
      <c r="F1811" s="19" t="str">
        <f>IF($D1811="","",INDEX(БЮДЖЕТ!$N:$N,SUMIFS(БЮДЖЕТ!$B:$B,БЮДЖЕТ!$P:$P,$D1811)))</f>
        <v/>
      </c>
      <c r="G1811" s="19" t="str">
        <f>IF($D1811="","",INDEX(БЮДЖЕТ!$X:$X,SUMIFS(БЮДЖЕТ!$B:$B,БЮДЖЕТ!$P:$P,$D1811)))</f>
        <v/>
      </c>
      <c r="H1811" s="36"/>
      <c r="I1811" s="30">
        <f>IF(D1811="",0,IF(G1811=ФИО!$Q$8,0,SUM(р_дни!$J:$J))+SUMIFS(факт_операции!$L:$L,факт_операции!$D:$D,D1811,факт_операции!$I:$I,операции!$F$8)-SUMIFS(факт_операции!$L:$L,факт_операции!$D:$D,D1811,факт_операции!$I:$I,операции!$F$9)+SUMIFS(факт_операции!$L:$L,факт_операции!$D:$D,D1811,факт_операции!$I:$I,операции!$F$10)-SUMIFS(факт_операции!$L:$L,факт_операции!$D:$D,D1811,факт_операции!$I:$I,операции!$F$11))</f>
        <v>0</v>
      </c>
      <c r="J1811" s="48">
        <f>ROUND(IF(D1811="",0,IF(SUM(р_дни!$J:$J)=0,0,(SUMIFS(БЮДЖЕТ!$V:$V,БЮДЖЕТ!$P:$P,$D1811)*IF(G1811=ФИО!$Q$8,0,SUM(р_дни!$J:$J))+SUMIFS(факт_операции!$Q:$Q,факт_операции!$D:$D,$D1811)*1000)/SUM(р_дни!$J:$J)))/100,0)*100</f>
        <v>0</v>
      </c>
      <c r="K1811" s="48">
        <f>IF(D1811="",0,SUMIFS(факт_операции!$O:$O,факт_операции!$D:$D,D1811)-IF(SUMIFS(факт_операции!$Q:$Q,факт_операции!$D:$D,D1811)&lt;&gt;0,SUMIFS(факт_операции!$O:$O,факт_операции!$D:$D,D1811,факт_операции!$N:$N,операции!$H$11),0))</f>
        <v>0</v>
      </c>
      <c r="L1811" s="48">
        <f>IF(D1811="",0,SUMIFS(факт_операции!$T:$T,факт_операции!$D:$D,D1811))</f>
        <v>0</v>
      </c>
      <c r="M1811" s="86">
        <f t="shared" si="57"/>
        <v>0</v>
      </c>
      <c r="N1811" s="36"/>
      <c r="O1811" s="92"/>
      <c r="P1811" s="96"/>
    </row>
    <row r="1812" spans="1:16" x14ac:dyDescent="0.25">
      <c r="A1812" s="1"/>
      <c r="B1812" s="1"/>
      <c r="C1812" s="5">
        <f t="shared" si="58"/>
        <v>1802</v>
      </c>
      <c r="D1812" s="19" t="str">
        <f>IF(C1812&gt;MAX(БЮДЖЕТ!$C:$C),"",INDEX(БЮДЖЕТ!$P$11:$P$9415,C1812))</f>
        <v/>
      </c>
      <c r="E1812" s="22">
        <f>IF(D1812="",0,IF(COUNTIF(БЮДЖЕТ!$P:$P,D1812)=1,0,1))</f>
        <v>0</v>
      </c>
      <c r="F1812" s="19" t="str">
        <f>IF($D1812="","",INDEX(БЮДЖЕТ!$N:$N,SUMIFS(БЮДЖЕТ!$B:$B,БЮДЖЕТ!$P:$P,$D1812)))</f>
        <v/>
      </c>
      <c r="G1812" s="19" t="str">
        <f>IF($D1812="","",INDEX(БЮДЖЕТ!$X:$X,SUMIFS(БЮДЖЕТ!$B:$B,БЮДЖЕТ!$P:$P,$D1812)))</f>
        <v/>
      </c>
      <c r="H1812" s="36"/>
      <c r="I1812" s="30">
        <f>IF(D1812="",0,IF(G1812=ФИО!$Q$8,0,SUM(р_дни!$J:$J))+SUMIFS(факт_операции!$L:$L,факт_операции!$D:$D,D1812,факт_операции!$I:$I,операции!$F$8)-SUMIFS(факт_операции!$L:$L,факт_операции!$D:$D,D1812,факт_операции!$I:$I,операции!$F$9)+SUMIFS(факт_операции!$L:$L,факт_операции!$D:$D,D1812,факт_операции!$I:$I,операции!$F$10)-SUMIFS(факт_операции!$L:$L,факт_операции!$D:$D,D1812,факт_операции!$I:$I,операции!$F$11))</f>
        <v>0</v>
      </c>
      <c r="J1812" s="48">
        <f>ROUND(IF(D1812="",0,IF(SUM(р_дни!$J:$J)=0,0,(SUMIFS(БЮДЖЕТ!$V:$V,БЮДЖЕТ!$P:$P,$D1812)*IF(G1812=ФИО!$Q$8,0,SUM(р_дни!$J:$J))+SUMIFS(факт_операции!$Q:$Q,факт_операции!$D:$D,$D1812)*1000)/SUM(р_дни!$J:$J)))/100,0)*100</f>
        <v>0</v>
      </c>
      <c r="K1812" s="48">
        <f>IF(D1812="",0,SUMIFS(факт_операции!$O:$O,факт_операции!$D:$D,D1812)-IF(SUMIFS(факт_операции!$Q:$Q,факт_операции!$D:$D,D1812)&lt;&gt;0,SUMIFS(факт_операции!$O:$O,факт_операции!$D:$D,D1812,факт_операции!$N:$N,операции!$H$11),0))</f>
        <v>0</v>
      </c>
      <c r="L1812" s="48">
        <f>IF(D1812="",0,SUMIFS(факт_операции!$T:$T,факт_операции!$D:$D,D1812))</f>
        <v>0</v>
      </c>
      <c r="M1812" s="86">
        <f t="shared" si="57"/>
        <v>0</v>
      </c>
      <c r="N1812" s="36"/>
      <c r="O1812" s="92"/>
      <c r="P1812" s="96"/>
    </row>
    <row r="1813" spans="1:16" x14ac:dyDescent="0.25">
      <c r="A1813" s="1"/>
      <c r="B1813" s="1"/>
      <c r="C1813" s="5">
        <f t="shared" si="58"/>
        <v>1803</v>
      </c>
      <c r="D1813" s="19" t="str">
        <f>IF(C1813&gt;MAX(БЮДЖЕТ!$C:$C),"",INDEX(БЮДЖЕТ!$P$11:$P$9415,C1813))</f>
        <v/>
      </c>
      <c r="E1813" s="22">
        <f>IF(D1813="",0,IF(COUNTIF(БЮДЖЕТ!$P:$P,D1813)=1,0,1))</f>
        <v>0</v>
      </c>
      <c r="F1813" s="19" t="str">
        <f>IF($D1813="","",INDEX(БЮДЖЕТ!$N:$N,SUMIFS(БЮДЖЕТ!$B:$B,БЮДЖЕТ!$P:$P,$D1813)))</f>
        <v/>
      </c>
      <c r="G1813" s="19" t="str">
        <f>IF($D1813="","",INDEX(БЮДЖЕТ!$X:$X,SUMIFS(БЮДЖЕТ!$B:$B,БЮДЖЕТ!$P:$P,$D1813)))</f>
        <v/>
      </c>
      <c r="H1813" s="36"/>
      <c r="I1813" s="30">
        <f>IF(D1813="",0,IF(G1813=ФИО!$Q$8,0,SUM(р_дни!$J:$J))+SUMIFS(факт_операции!$L:$L,факт_операции!$D:$D,D1813,факт_операции!$I:$I,операции!$F$8)-SUMIFS(факт_операции!$L:$L,факт_операции!$D:$D,D1813,факт_операции!$I:$I,операции!$F$9)+SUMIFS(факт_операции!$L:$L,факт_операции!$D:$D,D1813,факт_операции!$I:$I,операции!$F$10)-SUMIFS(факт_операции!$L:$L,факт_операции!$D:$D,D1813,факт_операции!$I:$I,операции!$F$11))</f>
        <v>0</v>
      </c>
      <c r="J1813" s="48">
        <f>ROUND(IF(D1813="",0,IF(SUM(р_дни!$J:$J)=0,0,(SUMIFS(БЮДЖЕТ!$V:$V,БЮДЖЕТ!$P:$P,$D1813)*IF(G1813=ФИО!$Q$8,0,SUM(р_дни!$J:$J))+SUMIFS(факт_операции!$Q:$Q,факт_операции!$D:$D,$D1813)*1000)/SUM(р_дни!$J:$J)))/100,0)*100</f>
        <v>0</v>
      </c>
      <c r="K1813" s="48">
        <f>IF(D1813="",0,SUMIFS(факт_операции!$O:$O,факт_операции!$D:$D,D1813)-IF(SUMIFS(факт_операции!$Q:$Q,факт_операции!$D:$D,D1813)&lt;&gt;0,SUMIFS(факт_операции!$O:$O,факт_операции!$D:$D,D1813,факт_операции!$N:$N,операции!$H$11),0))</f>
        <v>0</v>
      </c>
      <c r="L1813" s="48">
        <f>IF(D1813="",0,SUMIFS(факт_операции!$T:$T,факт_операции!$D:$D,D1813))</f>
        <v>0</v>
      </c>
      <c r="M1813" s="86">
        <f t="shared" si="57"/>
        <v>0</v>
      </c>
      <c r="N1813" s="36"/>
      <c r="O1813" s="92"/>
      <c r="P1813" s="96"/>
    </row>
    <row r="1814" spans="1:16" x14ac:dyDescent="0.25">
      <c r="A1814" s="1"/>
      <c r="B1814" s="1"/>
      <c r="C1814" s="5">
        <f t="shared" si="58"/>
        <v>1804</v>
      </c>
      <c r="D1814" s="19" t="str">
        <f>IF(C1814&gt;MAX(БЮДЖЕТ!$C:$C),"",INDEX(БЮДЖЕТ!$P$11:$P$9415,C1814))</f>
        <v/>
      </c>
      <c r="E1814" s="22">
        <f>IF(D1814="",0,IF(COUNTIF(БЮДЖЕТ!$P:$P,D1814)=1,0,1))</f>
        <v>0</v>
      </c>
      <c r="F1814" s="19" t="str">
        <f>IF($D1814="","",INDEX(БЮДЖЕТ!$N:$N,SUMIFS(БЮДЖЕТ!$B:$B,БЮДЖЕТ!$P:$P,$D1814)))</f>
        <v/>
      </c>
      <c r="G1814" s="19" t="str">
        <f>IF($D1814="","",INDEX(БЮДЖЕТ!$X:$X,SUMIFS(БЮДЖЕТ!$B:$B,БЮДЖЕТ!$P:$P,$D1814)))</f>
        <v/>
      </c>
      <c r="H1814" s="36"/>
      <c r="I1814" s="30">
        <f>IF(D1814="",0,IF(G1814=ФИО!$Q$8,0,SUM(р_дни!$J:$J))+SUMIFS(факт_операции!$L:$L,факт_операции!$D:$D,D1814,факт_операции!$I:$I,операции!$F$8)-SUMIFS(факт_операции!$L:$L,факт_операции!$D:$D,D1814,факт_операции!$I:$I,операции!$F$9)+SUMIFS(факт_операции!$L:$L,факт_операции!$D:$D,D1814,факт_операции!$I:$I,операции!$F$10)-SUMIFS(факт_операции!$L:$L,факт_операции!$D:$D,D1814,факт_операции!$I:$I,операции!$F$11))</f>
        <v>0</v>
      </c>
      <c r="J1814" s="48">
        <f>ROUND(IF(D1814="",0,IF(SUM(р_дни!$J:$J)=0,0,(SUMIFS(БЮДЖЕТ!$V:$V,БЮДЖЕТ!$P:$P,$D1814)*IF(G1814=ФИО!$Q$8,0,SUM(р_дни!$J:$J))+SUMIFS(факт_операции!$Q:$Q,факт_операции!$D:$D,$D1814)*1000)/SUM(р_дни!$J:$J)))/100,0)*100</f>
        <v>0</v>
      </c>
      <c r="K1814" s="48">
        <f>IF(D1814="",0,SUMIFS(факт_операции!$O:$O,факт_операции!$D:$D,D1814)-IF(SUMIFS(факт_операции!$Q:$Q,факт_операции!$D:$D,D1814)&lt;&gt;0,SUMIFS(факт_операции!$O:$O,факт_операции!$D:$D,D1814,факт_операции!$N:$N,операции!$H$11),0))</f>
        <v>0</v>
      </c>
      <c r="L1814" s="48">
        <f>IF(D1814="",0,SUMIFS(факт_операции!$T:$T,факт_операции!$D:$D,D1814))</f>
        <v>0</v>
      </c>
      <c r="M1814" s="86">
        <f t="shared" si="57"/>
        <v>0</v>
      </c>
      <c r="N1814" s="36"/>
      <c r="O1814" s="92"/>
      <c r="P1814" s="96"/>
    </row>
    <row r="1815" spans="1:16" x14ac:dyDescent="0.25">
      <c r="A1815" s="1"/>
      <c r="B1815" s="1"/>
      <c r="C1815" s="5">
        <f t="shared" si="58"/>
        <v>1805</v>
      </c>
      <c r="D1815" s="19" t="str">
        <f>IF(C1815&gt;MAX(БЮДЖЕТ!$C:$C),"",INDEX(БЮДЖЕТ!$P$11:$P$9415,C1815))</f>
        <v/>
      </c>
      <c r="E1815" s="22">
        <f>IF(D1815="",0,IF(COUNTIF(БЮДЖЕТ!$P:$P,D1815)=1,0,1))</f>
        <v>0</v>
      </c>
      <c r="F1815" s="19" t="str">
        <f>IF($D1815="","",INDEX(БЮДЖЕТ!$N:$N,SUMIFS(БЮДЖЕТ!$B:$B,БЮДЖЕТ!$P:$P,$D1815)))</f>
        <v/>
      </c>
      <c r="G1815" s="19" t="str">
        <f>IF($D1815="","",INDEX(БЮДЖЕТ!$X:$X,SUMIFS(БЮДЖЕТ!$B:$B,БЮДЖЕТ!$P:$P,$D1815)))</f>
        <v/>
      </c>
      <c r="H1815" s="36"/>
      <c r="I1815" s="30">
        <f>IF(D1815="",0,IF(G1815=ФИО!$Q$8,0,SUM(р_дни!$J:$J))+SUMIFS(факт_операции!$L:$L,факт_операции!$D:$D,D1815,факт_операции!$I:$I,операции!$F$8)-SUMIFS(факт_операции!$L:$L,факт_операции!$D:$D,D1815,факт_операции!$I:$I,операции!$F$9)+SUMIFS(факт_операции!$L:$L,факт_операции!$D:$D,D1815,факт_операции!$I:$I,операции!$F$10)-SUMIFS(факт_операции!$L:$L,факт_операции!$D:$D,D1815,факт_операции!$I:$I,операции!$F$11))</f>
        <v>0</v>
      </c>
      <c r="J1815" s="48">
        <f>ROUND(IF(D1815="",0,IF(SUM(р_дни!$J:$J)=0,0,(SUMIFS(БЮДЖЕТ!$V:$V,БЮДЖЕТ!$P:$P,$D1815)*IF(G1815=ФИО!$Q$8,0,SUM(р_дни!$J:$J))+SUMIFS(факт_операции!$Q:$Q,факт_операции!$D:$D,$D1815)*1000)/SUM(р_дни!$J:$J)))/100,0)*100</f>
        <v>0</v>
      </c>
      <c r="K1815" s="48">
        <f>IF(D1815="",0,SUMIFS(факт_операции!$O:$O,факт_операции!$D:$D,D1815)-IF(SUMIFS(факт_операции!$Q:$Q,факт_операции!$D:$D,D1815)&lt;&gt;0,SUMIFS(факт_операции!$O:$O,факт_операции!$D:$D,D1815,факт_операции!$N:$N,операции!$H$11),0))</f>
        <v>0</v>
      </c>
      <c r="L1815" s="48">
        <f>IF(D1815="",0,SUMIFS(факт_операции!$T:$T,факт_операции!$D:$D,D1815))</f>
        <v>0</v>
      </c>
      <c r="M1815" s="86">
        <f t="shared" si="57"/>
        <v>0</v>
      </c>
      <c r="N1815" s="36"/>
      <c r="O1815" s="92"/>
      <c r="P1815" s="96"/>
    </row>
    <row r="1816" spans="1:16" x14ac:dyDescent="0.25">
      <c r="A1816" s="1"/>
      <c r="B1816" s="1"/>
      <c r="C1816" s="5">
        <f t="shared" si="58"/>
        <v>1806</v>
      </c>
      <c r="D1816" s="19" t="str">
        <f>IF(C1816&gt;MAX(БЮДЖЕТ!$C:$C),"",INDEX(БЮДЖЕТ!$P$11:$P$9415,C1816))</f>
        <v/>
      </c>
      <c r="E1816" s="22">
        <f>IF(D1816="",0,IF(COUNTIF(БЮДЖЕТ!$P:$P,D1816)=1,0,1))</f>
        <v>0</v>
      </c>
      <c r="F1816" s="19" t="str">
        <f>IF($D1816="","",INDEX(БЮДЖЕТ!$N:$N,SUMIFS(БЮДЖЕТ!$B:$B,БЮДЖЕТ!$P:$P,$D1816)))</f>
        <v/>
      </c>
      <c r="G1816" s="19" t="str">
        <f>IF($D1816="","",INDEX(БЮДЖЕТ!$X:$X,SUMIFS(БЮДЖЕТ!$B:$B,БЮДЖЕТ!$P:$P,$D1816)))</f>
        <v/>
      </c>
      <c r="H1816" s="36"/>
      <c r="I1816" s="30">
        <f>IF(D1816="",0,IF(G1816=ФИО!$Q$8,0,SUM(р_дни!$J:$J))+SUMIFS(факт_операции!$L:$L,факт_операции!$D:$D,D1816,факт_операции!$I:$I,операции!$F$8)-SUMIFS(факт_операции!$L:$L,факт_операции!$D:$D,D1816,факт_операции!$I:$I,операции!$F$9)+SUMIFS(факт_операции!$L:$L,факт_операции!$D:$D,D1816,факт_операции!$I:$I,операции!$F$10)-SUMIFS(факт_операции!$L:$L,факт_операции!$D:$D,D1816,факт_операции!$I:$I,операции!$F$11))</f>
        <v>0</v>
      </c>
      <c r="J1816" s="48">
        <f>ROUND(IF(D1816="",0,IF(SUM(р_дни!$J:$J)=0,0,(SUMIFS(БЮДЖЕТ!$V:$V,БЮДЖЕТ!$P:$P,$D1816)*IF(G1816=ФИО!$Q$8,0,SUM(р_дни!$J:$J))+SUMIFS(факт_операции!$Q:$Q,факт_операции!$D:$D,$D1816)*1000)/SUM(р_дни!$J:$J)))/100,0)*100</f>
        <v>0</v>
      </c>
      <c r="K1816" s="48">
        <f>IF(D1816="",0,SUMIFS(факт_операции!$O:$O,факт_операции!$D:$D,D1816)-IF(SUMIFS(факт_операции!$Q:$Q,факт_операции!$D:$D,D1816)&lt;&gt;0,SUMIFS(факт_операции!$O:$O,факт_операции!$D:$D,D1816,факт_операции!$N:$N,операции!$H$11),0))</f>
        <v>0</v>
      </c>
      <c r="L1816" s="48">
        <f>IF(D1816="",0,SUMIFS(факт_операции!$T:$T,факт_операции!$D:$D,D1816))</f>
        <v>0</v>
      </c>
      <c r="M1816" s="86">
        <f t="shared" si="57"/>
        <v>0</v>
      </c>
      <c r="N1816" s="36"/>
      <c r="O1816" s="92"/>
      <c r="P1816" s="96"/>
    </row>
    <row r="1817" spans="1:16" x14ac:dyDescent="0.25">
      <c r="A1817" s="1"/>
      <c r="B1817" s="1"/>
      <c r="C1817" s="5">
        <f t="shared" si="58"/>
        <v>1807</v>
      </c>
      <c r="D1817" s="19" t="str">
        <f>IF(C1817&gt;MAX(БЮДЖЕТ!$C:$C),"",INDEX(БЮДЖЕТ!$P$11:$P$9415,C1817))</f>
        <v/>
      </c>
      <c r="E1817" s="22">
        <f>IF(D1817="",0,IF(COUNTIF(БЮДЖЕТ!$P:$P,D1817)=1,0,1))</f>
        <v>0</v>
      </c>
      <c r="F1817" s="19" t="str">
        <f>IF($D1817="","",INDEX(БЮДЖЕТ!$N:$N,SUMIFS(БЮДЖЕТ!$B:$B,БЮДЖЕТ!$P:$P,$D1817)))</f>
        <v/>
      </c>
      <c r="G1817" s="19" t="str">
        <f>IF($D1817="","",INDEX(БЮДЖЕТ!$X:$X,SUMIFS(БЮДЖЕТ!$B:$B,БЮДЖЕТ!$P:$P,$D1817)))</f>
        <v/>
      </c>
      <c r="H1817" s="36"/>
      <c r="I1817" s="30">
        <f>IF(D1817="",0,IF(G1817=ФИО!$Q$8,0,SUM(р_дни!$J:$J))+SUMIFS(факт_операции!$L:$L,факт_операции!$D:$D,D1817,факт_операции!$I:$I,операции!$F$8)-SUMIFS(факт_операции!$L:$L,факт_операции!$D:$D,D1817,факт_операции!$I:$I,операции!$F$9)+SUMIFS(факт_операции!$L:$L,факт_операции!$D:$D,D1817,факт_операции!$I:$I,операции!$F$10)-SUMIFS(факт_операции!$L:$L,факт_операции!$D:$D,D1817,факт_операции!$I:$I,операции!$F$11))</f>
        <v>0</v>
      </c>
      <c r="J1817" s="48">
        <f>ROUND(IF(D1817="",0,IF(SUM(р_дни!$J:$J)=0,0,(SUMIFS(БЮДЖЕТ!$V:$V,БЮДЖЕТ!$P:$P,$D1817)*IF(G1817=ФИО!$Q$8,0,SUM(р_дни!$J:$J))+SUMIFS(факт_операции!$Q:$Q,факт_операции!$D:$D,$D1817)*1000)/SUM(р_дни!$J:$J)))/100,0)*100</f>
        <v>0</v>
      </c>
      <c r="K1817" s="48">
        <f>IF(D1817="",0,SUMIFS(факт_операции!$O:$O,факт_операции!$D:$D,D1817)-IF(SUMIFS(факт_операции!$Q:$Q,факт_операции!$D:$D,D1817)&lt;&gt;0,SUMIFS(факт_операции!$O:$O,факт_операции!$D:$D,D1817,факт_операции!$N:$N,операции!$H$11),0))</f>
        <v>0</v>
      </c>
      <c r="L1817" s="48">
        <f>IF(D1817="",0,SUMIFS(факт_операции!$T:$T,факт_операции!$D:$D,D1817))</f>
        <v>0</v>
      </c>
      <c r="M1817" s="86">
        <f t="shared" si="57"/>
        <v>0</v>
      </c>
      <c r="N1817" s="36"/>
      <c r="O1817" s="92"/>
      <c r="P1817" s="96"/>
    </row>
    <row r="1818" spans="1:16" x14ac:dyDescent="0.25">
      <c r="A1818" s="1"/>
      <c r="B1818" s="1"/>
      <c r="C1818" s="5">
        <f t="shared" si="58"/>
        <v>1808</v>
      </c>
      <c r="D1818" s="19" t="str">
        <f>IF(C1818&gt;MAX(БЮДЖЕТ!$C:$C),"",INDEX(БЮДЖЕТ!$P$11:$P$9415,C1818))</f>
        <v/>
      </c>
      <c r="E1818" s="22">
        <f>IF(D1818="",0,IF(COUNTIF(БЮДЖЕТ!$P:$P,D1818)=1,0,1))</f>
        <v>0</v>
      </c>
      <c r="F1818" s="19" t="str">
        <f>IF($D1818="","",INDEX(БЮДЖЕТ!$N:$N,SUMIFS(БЮДЖЕТ!$B:$B,БЮДЖЕТ!$P:$P,$D1818)))</f>
        <v/>
      </c>
      <c r="G1818" s="19" t="str">
        <f>IF($D1818="","",INDEX(БЮДЖЕТ!$X:$X,SUMIFS(БЮДЖЕТ!$B:$B,БЮДЖЕТ!$P:$P,$D1818)))</f>
        <v/>
      </c>
      <c r="H1818" s="36"/>
      <c r="I1818" s="30">
        <f>IF(D1818="",0,IF(G1818=ФИО!$Q$8,0,SUM(р_дни!$J:$J))+SUMIFS(факт_операции!$L:$L,факт_операции!$D:$D,D1818,факт_операции!$I:$I,операции!$F$8)-SUMIFS(факт_операции!$L:$L,факт_операции!$D:$D,D1818,факт_операции!$I:$I,операции!$F$9)+SUMIFS(факт_операции!$L:$L,факт_операции!$D:$D,D1818,факт_операции!$I:$I,операции!$F$10)-SUMIFS(факт_операции!$L:$L,факт_операции!$D:$D,D1818,факт_операции!$I:$I,операции!$F$11))</f>
        <v>0</v>
      </c>
      <c r="J1818" s="48">
        <f>ROUND(IF(D1818="",0,IF(SUM(р_дни!$J:$J)=0,0,(SUMIFS(БЮДЖЕТ!$V:$V,БЮДЖЕТ!$P:$P,$D1818)*IF(G1818=ФИО!$Q$8,0,SUM(р_дни!$J:$J))+SUMIFS(факт_операции!$Q:$Q,факт_операции!$D:$D,$D1818)*1000)/SUM(р_дни!$J:$J)))/100,0)*100</f>
        <v>0</v>
      </c>
      <c r="K1818" s="48">
        <f>IF(D1818="",0,SUMIFS(факт_операции!$O:$O,факт_операции!$D:$D,D1818)-IF(SUMIFS(факт_операции!$Q:$Q,факт_операции!$D:$D,D1818)&lt;&gt;0,SUMIFS(факт_операции!$O:$O,факт_операции!$D:$D,D1818,факт_операции!$N:$N,операции!$H$11),0))</f>
        <v>0</v>
      </c>
      <c r="L1818" s="48">
        <f>IF(D1818="",0,SUMIFS(факт_операции!$T:$T,факт_операции!$D:$D,D1818))</f>
        <v>0</v>
      </c>
      <c r="M1818" s="86">
        <f t="shared" si="57"/>
        <v>0</v>
      </c>
      <c r="N1818" s="36"/>
      <c r="O1818" s="92"/>
      <c r="P1818" s="96"/>
    </row>
    <row r="1819" spans="1:16" x14ac:dyDescent="0.25">
      <c r="A1819" s="1"/>
      <c r="B1819" s="1"/>
      <c r="C1819" s="5">
        <f t="shared" si="58"/>
        <v>1809</v>
      </c>
      <c r="D1819" s="19" t="str">
        <f>IF(C1819&gt;MAX(БЮДЖЕТ!$C:$C),"",INDEX(БЮДЖЕТ!$P$11:$P$9415,C1819))</f>
        <v/>
      </c>
      <c r="E1819" s="22">
        <f>IF(D1819="",0,IF(COUNTIF(БЮДЖЕТ!$P:$P,D1819)=1,0,1))</f>
        <v>0</v>
      </c>
      <c r="F1819" s="19" t="str">
        <f>IF($D1819="","",INDEX(БЮДЖЕТ!$N:$N,SUMIFS(БЮДЖЕТ!$B:$B,БЮДЖЕТ!$P:$P,$D1819)))</f>
        <v/>
      </c>
      <c r="G1819" s="19" t="str">
        <f>IF($D1819="","",INDEX(БЮДЖЕТ!$X:$X,SUMIFS(БЮДЖЕТ!$B:$B,БЮДЖЕТ!$P:$P,$D1819)))</f>
        <v/>
      </c>
      <c r="H1819" s="36"/>
      <c r="I1819" s="30">
        <f>IF(D1819="",0,IF(G1819=ФИО!$Q$8,0,SUM(р_дни!$J:$J))+SUMIFS(факт_операции!$L:$L,факт_операции!$D:$D,D1819,факт_операции!$I:$I,операции!$F$8)-SUMIFS(факт_операции!$L:$L,факт_операции!$D:$D,D1819,факт_операции!$I:$I,операции!$F$9)+SUMIFS(факт_операции!$L:$L,факт_операции!$D:$D,D1819,факт_операции!$I:$I,операции!$F$10)-SUMIFS(факт_операции!$L:$L,факт_операции!$D:$D,D1819,факт_операции!$I:$I,операции!$F$11))</f>
        <v>0</v>
      </c>
      <c r="J1819" s="48">
        <f>ROUND(IF(D1819="",0,IF(SUM(р_дни!$J:$J)=0,0,(SUMIFS(БЮДЖЕТ!$V:$V,БЮДЖЕТ!$P:$P,$D1819)*IF(G1819=ФИО!$Q$8,0,SUM(р_дни!$J:$J))+SUMIFS(факт_операции!$Q:$Q,факт_операции!$D:$D,$D1819)*1000)/SUM(р_дни!$J:$J)))/100,0)*100</f>
        <v>0</v>
      </c>
      <c r="K1819" s="48">
        <f>IF(D1819="",0,SUMIFS(факт_операции!$O:$O,факт_операции!$D:$D,D1819)-IF(SUMIFS(факт_операции!$Q:$Q,факт_операции!$D:$D,D1819)&lt;&gt;0,SUMIFS(факт_операции!$O:$O,факт_операции!$D:$D,D1819,факт_операции!$N:$N,операции!$H$11),0))</f>
        <v>0</v>
      </c>
      <c r="L1819" s="48">
        <f>IF(D1819="",0,SUMIFS(факт_операции!$T:$T,факт_операции!$D:$D,D1819))</f>
        <v>0</v>
      </c>
      <c r="M1819" s="86">
        <f t="shared" si="57"/>
        <v>0</v>
      </c>
      <c r="N1819" s="36"/>
      <c r="O1819" s="92"/>
      <c r="P1819" s="96"/>
    </row>
    <row r="1820" spans="1:16" x14ac:dyDescent="0.25">
      <c r="A1820" s="1"/>
      <c r="B1820" s="1"/>
      <c r="C1820" s="5">
        <f t="shared" si="58"/>
        <v>1810</v>
      </c>
      <c r="D1820" s="19" t="str">
        <f>IF(C1820&gt;MAX(БЮДЖЕТ!$C:$C),"",INDEX(БЮДЖЕТ!$P$11:$P$9415,C1820))</f>
        <v/>
      </c>
      <c r="E1820" s="22">
        <f>IF(D1820="",0,IF(COUNTIF(БЮДЖЕТ!$P:$P,D1820)=1,0,1))</f>
        <v>0</v>
      </c>
      <c r="F1820" s="19" t="str">
        <f>IF($D1820="","",INDEX(БЮДЖЕТ!$N:$N,SUMIFS(БЮДЖЕТ!$B:$B,БЮДЖЕТ!$P:$P,$D1820)))</f>
        <v/>
      </c>
      <c r="G1820" s="19" t="str">
        <f>IF($D1820="","",INDEX(БЮДЖЕТ!$X:$X,SUMIFS(БЮДЖЕТ!$B:$B,БЮДЖЕТ!$P:$P,$D1820)))</f>
        <v/>
      </c>
      <c r="H1820" s="36"/>
      <c r="I1820" s="30">
        <f>IF(D1820="",0,IF(G1820=ФИО!$Q$8,0,SUM(р_дни!$J:$J))+SUMIFS(факт_операции!$L:$L,факт_операции!$D:$D,D1820,факт_операции!$I:$I,операции!$F$8)-SUMIFS(факт_операции!$L:$L,факт_операции!$D:$D,D1820,факт_операции!$I:$I,операции!$F$9)+SUMIFS(факт_операции!$L:$L,факт_операции!$D:$D,D1820,факт_операции!$I:$I,операции!$F$10)-SUMIFS(факт_операции!$L:$L,факт_операции!$D:$D,D1820,факт_операции!$I:$I,операции!$F$11))</f>
        <v>0</v>
      </c>
      <c r="J1820" s="48">
        <f>ROUND(IF(D1820="",0,IF(SUM(р_дни!$J:$J)=0,0,(SUMIFS(БЮДЖЕТ!$V:$V,БЮДЖЕТ!$P:$P,$D1820)*IF(G1820=ФИО!$Q$8,0,SUM(р_дни!$J:$J))+SUMIFS(факт_операции!$Q:$Q,факт_операции!$D:$D,$D1820)*1000)/SUM(р_дни!$J:$J)))/100,0)*100</f>
        <v>0</v>
      </c>
      <c r="K1820" s="48">
        <f>IF(D1820="",0,SUMIFS(факт_операции!$O:$O,факт_операции!$D:$D,D1820)-IF(SUMIFS(факт_операции!$Q:$Q,факт_операции!$D:$D,D1820)&lt;&gt;0,SUMIFS(факт_операции!$O:$O,факт_операции!$D:$D,D1820,факт_операции!$N:$N,операции!$H$11),0))</f>
        <v>0</v>
      </c>
      <c r="L1820" s="48">
        <f>IF(D1820="",0,SUMIFS(факт_операции!$T:$T,факт_операции!$D:$D,D1820))</f>
        <v>0</v>
      </c>
      <c r="M1820" s="86">
        <f t="shared" si="57"/>
        <v>0</v>
      </c>
      <c r="N1820" s="36"/>
      <c r="O1820" s="92"/>
      <c r="P1820" s="96"/>
    </row>
    <row r="1821" spans="1:16" x14ac:dyDescent="0.25">
      <c r="A1821" s="1"/>
      <c r="B1821" s="1"/>
      <c r="C1821" s="5">
        <f t="shared" si="58"/>
        <v>1811</v>
      </c>
      <c r="D1821" s="19" t="str">
        <f>IF(C1821&gt;MAX(БЮДЖЕТ!$C:$C),"",INDEX(БЮДЖЕТ!$P$11:$P$9415,C1821))</f>
        <v/>
      </c>
      <c r="E1821" s="22">
        <f>IF(D1821="",0,IF(COUNTIF(БЮДЖЕТ!$P:$P,D1821)=1,0,1))</f>
        <v>0</v>
      </c>
      <c r="F1821" s="19" t="str">
        <f>IF($D1821="","",INDEX(БЮДЖЕТ!$N:$N,SUMIFS(БЮДЖЕТ!$B:$B,БЮДЖЕТ!$P:$P,$D1821)))</f>
        <v/>
      </c>
      <c r="G1821" s="19" t="str">
        <f>IF($D1821="","",INDEX(БЮДЖЕТ!$X:$X,SUMIFS(БЮДЖЕТ!$B:$B,БЮДЖЕТ!$P:$P,$D1821)))</f>
        <v/>
      </c>
      <c r="H1821" s="36"/>
      <c r="I1821" s="30">
        <f>IF(D1821="",0,IF(G1821=ФИО!$Q$8,0,SUM(р_дни!$J:$J))+SUMIFS(факт_операции!$L:$L,факт_операции!$D:$D,D1821,факт_операции!$I:$I,операции!$F$8)-SUMIFS(факт_операции!$L:$L,факт_операции!$D:$D,D1821,факт_операции!$I:$I,операции!$F$9)+SUMIFS(факт_операции!$L:$L,факт_операции!$D:$D,D1821,факт_операции!$I:$I,операции!$F$10)-SUMIFS(факт_операции!$L:$L,факт_операции!$D:$D,D1821,факт_операции!$I:$I,операции!$F$11))</f>
        <v>0</v>
      </c>
      <c r="J1821" s="48">
        <f>ROUND(IF(D1821="",0,IF(SUM(р_дни!$J:$J)=0,0,(SUMIFS(БЮДЖЕТ!$V:$V,БЮДЖЕТ!$P:$P,$D1821)*IF(G1821=ФИО!$Q$8,0,SUM(р_дни!$J:$J))+SUMIFS(факт_операции!$Q:$Q,факт_операции!$D:$D,$D1821)*1000)/SUM(р_дни!$J:$J)))/100,0)*100</f>
        <v>0</v>
      </c>
      <c r="K1821" s="48">
        <f>IF(D1821="",0,SUMIFS(факт_операции!$O:$O,факт_операции!$D:$D,D1821)-IF(SUMIFS(факт_операции!$Q:$Q,факт_операции!$D:$D,D1821)&lt;&gt;0,SUMIFS(факт_операции!$O:$O,факт_операции!$D:$D,D1821,факт_операции!$N:$N,операции!$H$11),0))</f>
        <v>0</v>
      </c>
      <c r="L1821" s="48">
        <f>IF(D1821="",0,SUMIFS(факт_операции!$T:$T,факт_операции!$D:$D,D1821))</f>
        <v>0</v>
      </c>
      <c r="M1821" s="86">
        <f t="shared" si="57"/>
        <v>0</v>
      </c>
      <c r="N1821" s="36"/>
      <c r="O1821" s="92"/>
      <c r="P1821" s="96"/>
    </row>
    <row r="1822" spans="1:16" x14ac:dyDescent="0.25">
      <c r="A1822" s="1"/>
      <c r="B1822" s="1"/>
      <c r="C1822" s="5">
        <f t="shared" si="58"/>
        <v>1812</v>
      </c>
      <c r="D1822" s="19" t="str">
        <f>IF(C1822&gt;MAX(БЮДЖЕТ!$C:$C),"",INDEX(БЮДЖЕТ!$P$11:$P$9415,C1822))</f>
        <v/>
      </c>
      <c r="E1822" s="22">
        <f>IF(D1822="",0,IF(COUNTIF(БЮДЖЕТ!$P:$P,D1822)=1,0,1))</f>
        <v>0</v>
      </c>
      <c r="F1822" s="19" t="str">
        <f>IF($D1822="","",INDEX(БЮДЖЕТ!$N:$N,SUMIFS(БЮДЖЕТ!$B:$B,БЮДЖЕТ!$P:$P,$D1822)))</f>
        <v/>
      </c>
      <c r="G1822" s="19" t="str">
        <f>IF($D1822="","",INDEX(БЮДЖЕТ!$X:$X,SUMIFS(БЮДЖЕТ!$B:$B,БЮДЖЕТ!$P:$P,$D1822)))</f>
        <v/>
      </c>
      <c r="H1822" s="36"/>
      <c r="I1822" s="30">
        <f>IF(D1822="",0,IF(G1822=ФИО!$Q$8,0,SUM(р_дни!$J:$J))+SUMIFS(факт_операции!$L:$L,факт_операции!$D:$D,D1822,факт_операции!$I:$I,операции!$F$8)-SUMIFS(факт_операции!$L:$L,факт_операции!$D:$D,D1822,факт_операции!$I:$I,операции!$F$9)+SUMIFS(факт_операции!$L:$L,факт_операции!$D:$D,D1822,факт_операции!$I:$I,операции!$F$10)-SUMIFS(факт_операции!$L:$L,факт_операции!$D:$D,D1822,факт_операции!$I:$I,операции!$F$11))</f>
        <v>0</v>
      </c>
      <c r="J1822" s="48">
        <f>ROUND(IF(D1822="",0,IF(SUM(р_дни!$J:$J)=0,0,(SUMIFS(БЮДЖЕТ!$V:$V,БЮДЖЕТ!$P:$P,$D1822)*IF(G1822=ФИО!$Q$8,0,SUM(р_дни!$J:$J))+SUMIFS(факт_операции!$Q:$Q,факт_операции!$D:$D,$D1822)*1000)/SUM(р_дни!$J:$J)))/100,0)*100</f>
        <v>0</v>
      </c>
      <c r="K1822" s="48">
        <f>IF(D1822="",0,SUMIFS(факт_операции!$O:$O,факт_операции!$D:$D,D1822)-IF(SUMIFS(факт_операции!$Q:$Q,факт_операции!$D:$D,D1822)&lt;&gt;0,SUMIFS(факт_операции!$O:$O,факт_операции!$D:$D,D1822,факт_операции!$N:$N,операции!$H$11),0))</f>
        <v>0</v>
      </c>
      <c r="L1822" s="48">
        <f>IF(D1822="",0,SUMIFS(факт_операции!$T:$T,факт_операции!$D:$D,D1822))</f>
        <v>0</v>
      </c>
      <c r="M1822" s="86">
        <f t="shared" si="57"/>
        <v>0</v>
      </c>
      <c r="N1822" s="36"/>
      <c r="O1822" s="92"/>
      <c r="P1822" s="96"/>
    </row>
    <row r="1823" spans="1:16" x14ac:dyDescent="0.25">
      <c r="A1823" s="1"/>
      <c r="B1823" s="1"/>
      <c r="C1823" s="5">
        <f t="shared" si="58"/>
        <v>1813</v>
      </c>
      <c r="D1823" s="19" t="str">
        <f>IF(C1823&gt;MAX(БЮДЖЕТ!$C:$C),"",INDEX(БЮДЖЕТ!$P$11:$P$9415,C1823))</f>
        <v/>
      </c>
      <c r="E1823" s="22">
        <f>IF(D1823="",0,IF(COUNTIF(БЮДЖЕТ!$P:$P,D1823)=1,0,1))</f>
        <v>0</v>
      </c>
      <c r="F1823" s="19" t="str">
        <f>IF($D1823="","",INDEX(БЮДЖЕТ!$N:$N,SUMIFS(БЮДЖЕТ!$B:$B,БЮДЖЕТ!$P:$P,$D1823)))</f>
        <v/>
      </c>
      <c r="G1823" s="19" t="str">
        <f>IF($D1823="","",INDEX(БЮДЖЕТ!$X:$X,SUMIFS(БЮДЖЕТ!$B:$B,БЮДЖЕТ!$P:$P,$D1823)))</f>
        <v/>
      </c>
      <c r="H1823" s="36"/>
      <c r="I1823" s="30">
        <f>IF(D1823="",0,IF(G1823=ФИО!$Q$8,0,SUM(р_дни!$J:$J))+SUMIFS(факт_операции!$L:$L,факт_операции!$D:$D,D1823,факт_операции!$I:$I,операции!$F$8)-SUMIFS(факт_операции!$L:$L,факт_операции!$D:$D,D1823,факт_операции!$I:$I,операции!$F$9)+SUMIFS(факт_операции!$L:$L,факт_операции!$D:$D,D1823,факт_операции!$I:$I,операции!$F$10)-SUMIFS(факт_операции!$L:$L,факт_операции!$D:$D,D1823,факт_операции!$I:$I,операции!$F$11))</f>
        <v>0</v>
      </c>
      <c r="J1823" s="48">
        <f>ROUND(IF(D1823="",0,IF(SUM(р_дни!$J:$J)=0,0,(SUMIFS(БЮДЖЕТ!$V:$V,БЮДЖЕТ!$P:$P,$D1823)*IF(G1823=ФИО!$Q$8,0,SUM(р_дни!$J:$J))+SUMIFS(факт_операции!$Q:$Q,факт_операции!$D:$D,$D1823)*1000)/SUM(р_дни!$J:$J)))/100,0)*100</f>
        <v>0</v>
      </c>
      <c r="K1823" s="48">
        <f>IF(D1823="",0,SUMIFS(факт_операции!$O:$O,факт_операции!$D:$D,D1823)-IF(SUMIFS(факт_операции!$Q:$Q,факт_операции!$D:$D,D1823)&lt;&gt;0,SUMIFS(факт_операции!$O:$O,факт_операции!$D:$D,D1823,факт_операции!$N:$N,операции!$H$11),0))</f>
        <v>0</v>
      </c>
      <c r="L1823" s="48">
        <f>IF(D1823="",0,SUMIFS(факт_операции!$T:$T,факт_операции!$D:$D,D1823))</f>
        <v>0</v>
      </c>
      <c r="M1823" s="86">
        <f t="shared" si="57"/>
        <v>0</v>
      </c>
      <c r="N1823" s="36"/>
      <c r="O1823" s="92"/>
      <c r="P1823" s="96"/>
    </row>
    <row r="1824" spans="1:16" x14ac:dyDescent="0.25">
      <c r="A1824" s="1"/>
      <c r="B1824" s="1"/>
      <c r="C1824" s="5">
        <f t="shared" si="58"/>
        <v>1814</v>
      </c>
      <c r="D1824" s="19" t="str">
        <f>IF(C1824&gt;MAX(БЮДЖЕТ!$C:$C),"",INDEX(БЮДЖЕТ!$P$11:$P$9415,C1824))</f>
        <v/>
      </c>
      <c r="E1824" s="22">
        <f>IF(D1824="",0,IF(COUNTIF(БЮДЖЕТ!$P:$P,D1824)=1,0,1))</f>
        <v>0</v>
      </c>
      <c r="F1824" s="19" t="str">
        <f>IF($D1824="","",INDEX(БЮДЖЕТ!$N:$N,SUMIFS(БЮДЖЕТ!$B:$B,БЮДЖЕТ!$P:$P,$D1824)))</f>
        <v/>
      </c>
      <c r="G1824" s="19" t="str">
        <f>IF($D1824="","",INDEX(БЮДЖЕТ!$X:$X,SUMIFS(БЮДЖЕТ!$B:$B,БЮДЖЕТ!$P:$P,$D1824)))</f>
        <v/>
      </c>
      <c r="H1824" s="36"/>
      <c r="I1824" s="30">
        <f>IF(D1824="",0,IF(G1824=ФИО!$Q$8,0,SUM(р_дни!$J:$J))+SUMIFS(факт_операции!$L:$L,факт_операции!$D:$D,D1824,факт_операции!$I:$I,операции!$F$8)-SUMIFS(факт_операции!$L:$L,факт_операции!$D:$D,D1824,факт_операции!$I:$I,операции!$F$9)+SUMIFS(факт_операции!$L:$L,факт_операции!$D:$D,D1824,факт_операции!$I:$I,операции!$F$10)-SUMIFS(факт_операции!$L:$L,факт_операции!$D:$D,D1824,факт_операции!$I:$I,операции!$F$11))</f>
        <v>0</v>
      </c>
      <c r="J1824" s="48">
        <f>ROUND(IF(D1824="",0,IF(SUM(р_дни!$J:$J)=0,0,(SUMIFS(БЮДЖЕТ!$V:$V,БЮДЖЕТ!$P:$P,$D1824)*IF(G1824=ФИО!$Q$8,0,SUM(р_дни!$J:$J))+SUMIFS(факт_операции!$Q:$Q,факт_операции!$D:$D,$D1824)*1000)/SUM(р_дни!$J:$J)))/100,0)*100</f>
        <v>0</v>
      </c>
      <c r="K1824" s="48">
        <f>IF(D1824="",0,SUMIFS(факт_операции!$O:$O,факт_операции!$D:$D,D1824)-IF(SUMIFS(факт_операции!$Q:$Q,факт_операции!$D:$D,D1824)&lt;&gt;0,SUMIFS(факт_операции!$O:$O,факт_операции!$D:$D,D1824,факт_операции!$N:$N,операции!$H$11),0))</f>
        <v>0</v>
      </c>
      <c r="L1824" s="48">
        <f>IF(D1824="",0,SUMIFS(факт_операции!$T:$T,факт_операции!$D:$D,D1824))</f>
        <v>0</v>
      </c>
      <c r="M1824" s="86">
        <f t="shared" si="57"/>
        <v>0</v>
      </c>
      <c r="N1824" s="36"/>
      <c r="O1824" s="92"/>
      <c r="P1824" s="96"/>
    </row>
    <row r="1825" spans="1:16" x14ac:dyDescent="0.25">
      <c r="A1825" s="1"/>
      <c r="B1825" s="1"/>
      <c r="C1825" s="5">
        <f t="shared" si="58"/>
        <v>1815</v>
      </c>
      <c r="D1825" s="19" t="str">
        <f>IF(C1825&gt;MAX(БЮДЖЕТ!$C:$C),"",INDEX(БЮДЖЕТ!$P$11:$P$9415,C1825))</f>
        <v/>
      </c>
      <c r="E1825" s="22">
        <f>IF(D1825="",0,IF(COUNTIF(БЮДЖЕТ!$P:$P,D1825)=1,0,1))</f>
        <v>0</v>
      </c>
      <c r="F1825" s="19" t="str">
        <f>IF($D1825="","",INDEX(БЮДЖЕТ!$N:$N,SUMIFS(БЮДЖЕТ!$B:$B,БЮДЖЕТ!$P:$P,$D1825)))</f>
        <v/>
      </c>
      <c r="G1825" s="19" t="str">
        <f>IF($D1825="","",INDEX(БЮДЖЕТ!$X:$X,SUMIFS(БЮДЖЕТ!$B:$B,БЮДЖЕТ!$P:$P,$D1825)))</f>
        <v/>
      </c>
      <c r="H1825" s="36"/>
      <c r="I1825" s="30">
        <f>IF(D1825="",0,IF(G1825=ФИО!$Q$8,0,SUM(р_дни!$J:$J))+SUMIFS(факт_операции!$L:$L,факт_операции!$D:$D,D1825,факт_операции!$I:$I,операции!$F$8)-SUMIFS(факт_операции!$L:$L,факт_операции!$D:$D,D1825,факт_операции!$I:$I,операции!$F$9)+SUMIFS(факт_операции!$L:$L,факт_операции!$D:$D,D1825,факт_операции!$I:$I,операции!$F$10)-SUMIFS(факт_операции!$L:$L,факт_операции!$D:$D,D1825,факт_операции!$I:$I,операции!$F$11))</f>
        <v>0</v>
      </c>
      <c r="J1825" s="48">
        <f>ROUND(IF(D1825="",0,IF(SUM(р_дни!$J:$J)=0,0,(SUMIFS(БЮДЖЕТ!$V:$V,БЮДЖЕТ!$P:$P,$D1825)*IF(G1825=ФИО!$Q$8,0,SUM(р_дни!$J:$J))+SUMIFS(факт_операции!$Q:$Q,факт_операции!$D:$D,$D1825)*1000)/SUM(р_дни!$J:$J)))/100,0)*100</f>
        <v>0</v>
      </c>
      <c r="K1825" s="48">
        <f>IF(D1825="",0,SUMIFS(факт_операции!$O:$O,факт_операции!$D:$D,D1825)-IF(SUMIFS(факт_операции!$Q:$Q,факт_операции!$D:$D,D1825)&lt;&gt;0,SUMIFS(факт_операции!$O:$O,факт_операции!$D:$D,D1825,факт_операции!$N:$N,операции!$H$11),0))</f>
        <v>0</v>
      </c>
      <c r="L1825" s="48">
        <f>IF(D1825="",0,SUMIFS(факт_операции!$T:$T,факт_операции!$D:$D,D1825))</f>
        <v>0</v>
      </c>
      <c r="M1825" s="86">
        <f t="shared" si="57"/>
        <v>0</v>
      </c>
      <c r="N1825" s="36"/>
      <c r="O1825" s="92"/>
      <c r="P1825" s="96"/>
    </row>
    <row r="1826" spans="1:16" x14ac:dyDescent="0.25">
      <c r="A1826" s="1"/>
      <c r="B1826" s="1"/>
      <c r="C1826" s="5">
        <f t="shared" si="58"/>
        <v>1816</v>
      </c>
      <c r="D1826" s="19" t="str">
        <f>IF(C1826&gt;MAX(БЮДЖЕТ!$C:$C),"",INDEX(БЮДЖЕТ!$P$11:$P$9415,C1826))</f>
        <v/>
      </c>
      <c r="E1826" s="22">
        <f>IF(D1826="",0,IF(COUNTIF(БЮДЖЕТ!$P:$P,D1826)=1,0,1))</f>
        <v>0</v>
      </c>
      <c r="F1826" s="19" t="str">
        <f>IF($D1826="","",INDEX(БЮДЖЕТ!$N:$N,SUMIFS(БЮДЖЕТ!$B:$B,БЮДЖЕТ!$P:$P,$D1826)))</f>
        <v/>
      </c>
      <c r="G1826" s="19" t="str">
        <f>IF($D1826="","",INDEX(БЮДЖЕТ!$X:$X,SUMIFS(БЮДЖЕТ!$B:$B,БЮДЖЕТ!$P:$P,$D1826)))</f>
        <v/>
      </c>
      <c r="H1826" s="36"/>
      <c r="I1826" s="30">
        <f>IF(D1826="",0,IF(G1826=ФИО!$Q$8,0,SUM(р_дни!$J:$J))+SUMIFS(факт_операции!$L:$L,факт_операции!$D:$D,D1826,факт_операции!$I:$I,операции!$F$8)-SUMIFS(факт_операции!$L:$L,факт_операции!$D:$D,D1826,факт_операции!$I:$I,операции!$F$9)+SUMIFS(факт_операции!$L:$L,факт_операции!$D:$D,D1826,факт_операции!$I:$I,операции!$F$10)-SUMIFS(факт_операции!$L:$L,факт_операции!$D:$D,D1826,факт_операции!$I:$I,операции!$F$11))</f>
        <v>0</v>
      </c>
      <c r="J1826" s="48">
        <f>ROUND(IF(D1826="",0,IF(SUM(р_дни!$J:$J)=0,0,(SUMIFS(БЮДЖЕТ!$V:$V,БЮДЖЕТ!$P:$P,$D1826)*IF(G1826=ФИО!$Q$8,0,SUM(р_дни!$J:$J))+SUMIFS(факт_операции!$Q:$Q,факт_операции!$D:$D,$D1826)*1000)/SUM(р_дни!$J:$J)))/100,0)*100</f>
        <v>0</v>
      </c>
      <c r="K1826" s="48">
        <f>IF(D1826="",0,SUMIFS(факт_операции!$O:$O,факт_операции!$D:$D,D1826)-IF(SUMIFS(факт_операции!$Q:$Q,факт_операции!$D:$D,D1826)&lt;&gt;0,SUMIFS(факт_операции!$O:$O,факт_операции!$D:$D,D1826,факт_операции!$N:$N,операции!$H$11),0))</f>
        <v>0</v>
      </c>
      <c r="L1826" s="48">
        <f>IF(D1826="",0,SUMIFS(факт_операции!$T:$T,факт_операции!$D:$D,D1826))</f>
        <v>0</v>
      </c>
      <c r="M1826" s="86">
        <f t="shared" si="57"/>
        <v>0</v>
      </c>
      <c r="N1826" s="36"/>
      <c r="O1826" s="92"/>
      <c r="P1826" s="96"/>
    </row>
    <row r="1827" spans="1:16" x14ac:dyDescent="0.25">
      <c r="A1827" s="1"/>
      <c r="B1827" s="1"/>
      <c r="C1827" s="5">
        <f t="shared" si="58"/>
        <v>1817</v>
      </c>
      <c r="D1827" s="19" t="str">
        <f>IF(C1827&gt;MAX(БЮДЖЕТ!$C:$C),"",INDEX(БЮДЖЕТ!$P$11:$P$9415,C1827))</f>
        <v/>
      </c>
      <c r="E1827" s="22">
        <f>IF(D1827="",0,IF(COUNTIF(БЮДЖЕТ!$P:$P,D1827)=1,0,1))</f>
        <v>0</v>
      </c>
      <c r="F1827" s="19" t="str">
        <f>IF($D1827="","",INDEX(БЮДЖЕТ!$N:$N,SUMIFS(БЮДЖЕТ!$B:$B,БЮДЖЕТ!$P:$P,$D1827)))</f>
        <v/>
      </c>
      <c r="G1827" s="19" t="str">
        <f>IF($D1827="","",INDEX(БЮДЖЕТ!$X:$X,SUMIFS(БЮДЖЕТ!$B:$B,БЮДЖЕТ!$P:$P,$D1827)))</f>
        <v/>
      </c>
      <c r="H1827" s="36"/>
      <c r="I1827" s="30">
        <f>IF(D1827="",0,IF(G1827=ФИО!$Q$8,0,SUM(р_дни!$J:$J))+SUMIFS(факт_операции!$L:$L,факт_операции!$D:$D,D1827,факт_операции!$I:$I,операции!$F$8)-SUMIFS(факт_операции!$L:$L,факт_операции!$D:$D,D1827,факт_операции!$I:$I,операции!$F$9)+SUMIFS(факт_операции!$L:$L,факт_операции!$D:$D,D1827,факт_операции!$I:$I,операции!$F$10)-SUMIFS(факт_операции!$L:$L,факт_операции!$D:$D,D1827,факт_операции!$I:$I,операции!$F$11))</f>
        <v>0</v>
      </c>
      <c r="J1827" s="48">
        <f>ROUND(IF(D1827="",0,IF(SUM(р_дни!$J:$J)=0,0,(SUMIFS(БЮДЖЕТ!$V:$V,БЮДЖЕТ!$P:$P,$D1827)*IF(G1827=ФИО!$Q$8,0,SUM(р_дни!$J:$J))+SUMIFS(факт_операции!$Q:$Q,факт_операции!$D:$D,$D1827)*1000)/SUM(р_дни!$J:$J)))/100,0)*100</f>
        <v>0</v>
      </c>
      <c r="K1827" s="48">
        <f>IF(D1827="",0,SUMIFS(факт_операции!$O:$O,факт_операции!$D:$D,D1827)-IF(SUMIFS(факт_операции!$Q:$Q,факт_операции!$D:$D,D1827)&lt;&gt;0,SUMIFS(факт_операции!$O:$O,факт_операции!$D:$D,D1827,факт_операции!$N:$N,операции!$H$11),0))</f>
        <v>0</v>
      </c>
      <c r="L1827" s="48">
        <f>IF(D1827="",0,SUMIFS(факт_операции!$T:$T,факт_операции!$D:$D,D1827))</f>
        <v>0</v>
      </c>
      <c r="M1827" s="86">
        <f t="shared" si="57"/>
        <v>0</v>
      </c>
      <c r="N1827" s="36"/>
      <c r="O1827" s="92"/>
      <c r="P1827" s="96"/>
    </row>
    <row r="1828" spans="1:16" x14ac:dyDescent="0.25">
      <c r="A1828" s="1"/>
      <c r="B1828" s="1"/>
      <c r="C1828" s="5">
        <f t="shared" si="58"/>
        <v>1818</v>
      </c>
      <c r="D1828" s="19" t="str">
        <f>IF(C1828&gt;MAX(БЮДЖЕТ!$C:$C),"",INDEX(БЮДЖЕТ!$P$11:$P$9415,C1828))</f>
        <v/>
      </c>
      <c r="E1828" s="22">
        <f>IF(D1828="",0,IF(COUNTIF(БЮДЖЕТ!$P:$P,D1828)=1,0,1))</f>
        <v>0</v>
      </c>
      <c r="F1828" s="19" t="str">
        <f>IF($D1828="","",INDEX(БЮДЖЕТ!$N:$N,SUMIFS(БЮДЖЕТ!$B:$B,БЮДЖЕТ!$P:$P,$D1828)))</f>
        <v/>
      </c>
      <c r="G1828" s="19" t="str">
        <f>IF($D1828="","",INDEX(БЮДЖЕТ!$X:$X,SUMIFS(БЮДЖЕТ!$B:$B,БЮДЖЕТ!$P:$P,$D1828)))</f>
        <v/>
      </c>
      <c r="H1828" s="36"/>
      <c r="I1828" s="30">
        <f>IF(D1828="",0,IF(G1828=ФИО!$Q$8,0,SUM(р_дни!$J:$J))+SUMIFS(факт_операции!$L:$L,факт_операции!$D:$D,D1828,факт_операции!$I:$I,операции!$F$8)-SUMIFS(факт_операции!$L:$L,факт_операции!$D:$D,D1828,факт_операции!$I:$I,операции!$F$9)+SUMIFS(факт_операции!$L:$L,факт_операции!$D:$D,D1828,факт_операции!$I:$I,операции!$F$10)-SUMIFS(факт_операции!$L:$L,факт_операции!$D:$D,D1828,факт_операции!$I:$I,операции!$F$11))</f>
        <v>0</v>
      </c>
      <c r="J1828" s="48">
        <f>ROUND(IF(D1828="",0,IF(SUM(р_дни!$J:$J)=0,0,(SUMIFS(БЮДЖЕТ!$V:$V,БЮДЖЕТ!$P:$P,$D1828)*IF(G1828=ФИО!$Q$8,0,SUM(р_дни!$J:$J))+SUMIFS(факт_операции!$Q:$Q,факт_операции!$D:$D,$D1828)*1000)/SUM(р_дни!$J:$J)))/100,0)*100</f>
        <v>0</v>
      </c>
      <c r="K1828" s="48">
        <f>IF(D1828="",0,SUMIFS(факт_операции!$O:$O,факт_операции!$D:$D,D1828)-IF(SUMIFS(факт_операции!$Q:$Q,факт_операции!$D:$D,D1828)&lt;&gt;0,SUMIFS(факт_операции!$O:$O,факт_операции!$D:$D,D1828,факт_операции!$N:$N,операции!$H$11),0))</f>
        <v>0</v>
      </c>
      <c r="L1828" s="48">
        <f>IF(D1828="",0,SUMIFS(факт_операции!$T:$T,факт_операции!$D:$D,D1828))</f>
        <v>0</v>
      </c>
      <c r="M1828" s="86">
        <f t="shared" si="57"/>
        <v>0</v>
      </c>
      <c r="N1828" s="36"/>
      <c r="O1828" s="92"/>
      <c r="P1828" s="96"/>
    </row>
    <row r="1829" spans="1:16" x14ac:dyDescent="0.25">
      <c r="A1829" s="1"/>
      <c r="B1829" s="1"/>
      <c r="C1829" s="5">
        <f t="shared" si="58"/>
        <v>1819</v>
      </c>
      <c r="D1829" s="19" t="str">
        <f>IF(C1829&gt;MAX(БЮДЖЕТ!$C:$C),"",INDEX(БЮДЖЕТ!$P$11:$P$9415,C1829))</f>
        <v/>
      </c>
      <c r="E1829" s="22">
        <f>IF(D1829="",0,IF(COUNTIF(БЮДЖЕТ!$P:$P,D1829)=1,0,1))</f>
        <v>0</v>
      </c>
      <c r="F1829" s="19" t="str">
        <f>IF($D1829="","",INDEX(БЮДЖЕТ!$N:$N,SUMIFS(БЮДЖЕТ!$B:$B,БЮДЖЕТ!$P:$P,$D1829)))</f>
        <v/>
      </c>
      <c r="G1829" s="19" t="str">
        <f>IF($D1829="","",INDEX(БЮДЖЕТ!$X:$X,SUMIFS(БЮДЖЕТ!$B:$B,БЮДЖЕТ!$P:$P,$D1829)))</f>
        <v/>
      </c>
      <c r="H1829" s="36"/>
      <c r="I1829" s="30">
        <f>IF(D1829="",0,IF(G1829=ФИО!$Q$8,0,SUM(р_дни!$J:$J))+SUMIFS(факт_операции!$L:$L,факт_операции!$D:$D,D1829,факт_операции!$I:$I,операции!$F$8)-SUMIFS(факт_операции!$L:$L,факт_операции!$D:$D,D1829,факт_операции!$I:$I,операции!$F$9)+SUMIFS(факт_операции!$L:$L,факт_операции!$D:$D,D1829,факт_операции!$I:$I,операции!$F$10)-SUMIFS(факт_операции!$L:$L,факт_операции!$D:$D,D1829,факт_операции!$I:$I,операции!$F$11))</f>
        <v>0</v>
      </c>
      <c r="J1829" s="48">
        <f>ROUND(IF(D1829="",0,IF(SUM(р_дни!$J:$J)=0,0,(SUMIFS(БЮДЖЕТ!$V:$V,БЮДЖЕТ!$P:$P,$D1829)*IF(G1829=ФИО!$Q$8,0,SUM(р_дни!$J:$J))+SUMIFS(факт_операции!$Q:$Q,факт_операции!$D:$D,$D1829)*1000)/SUM(р_дни!$J:$J)))/100,0)*100</f>
        <v>0</v>
      </c>
      <c r="K1829" s="48">
        <f>IF(D1829="",0,SUMIFS(факт_операции!$O:$O,факт_операции!$D:$D,D1829)-IF(SUMIFS(факт_операции!$Q:$Q,факт_операции!$D:$D,D1829)&lt;&gt;0,SUMIFS(факт_операции!$O:$O,факт_операции!$D:$D,D1829,факт_операции!$N:$N,операции!$H$11),0))</f>
        <v>0</v>
      </c>
      <c r="L1829" s="48">
        <f>IF(D1829="",0,SUMIFS(факт_операции!$T:$T,факт_операции!$D:$D,D1829))</f>
        <v>0</v>
      </c>
      <c r="M1829" s="86">
        <f t="shared" si="57"/>
        <v>0</v>
      </c>
      <c r="N1829" s="36"/>
      <c r="O1829" s="92"/>
      <c r="P1829" s="96"/>
    </row>
    <row r="1830" spans="1:16" x14ac:dyDescent="0.25">
      <c r="A1830" s="1"/>
      <c r="B1830" s="1"/>
      <c r="C1830" s="5">
        <f t="shared" si="58"/>
        <v>1820</v>
      </c>
      <c r="D1830" s="19" t="str">
        <f>IF(C1830&gt;MAX(БЮДЖЕТ!$C:$C),"",INDEX(БЮДЖЕТ!$P$11:$P$9415,C1830))</f>
        <v/>
      </c>
      <c r="E1830" s="22">
        <f>IF(D1830="",0,IF(COUNTIF(БЮДЖЕТ!$P:$P,D1830)=1,0,1))</f>
        <v>0</v>
      </c>
      <c r="F1830" s="19" t="str">
        <f>IF($D1830="","",INDEX(БЮДЖЕТ!$N:$N,SUMIFS(БЮДЖЕТ!$B:$B,БЮДЖЕТ!$P:$P,$D1830)))</f>
        <v/>
      </c>
      <c r="G1830" s="19" t="str">
        <f>IF($D1830="","",INDEX(БЮДЖЕТ!$X:$X,SUMIFS(БЮДЖЕТ!$B:$B,БЮДЖЕТ!$P:$P,$D1830)))</f>
        <v/>
      </c>
      <c r="H1830" s="36"/>
      <c r="I1830" s="30">
        <f>IF(D1830="",0,IF(G1830=ФИО!$Q$8,0,SUM(р_дни!$J:$J))+SUMIFS(факт_операции!$L:$L,факт_операции!$D:$D,D1830,факт_операции!$I:$I,операции!$F$8)-SUMIFS(факт_операции!$L:$L,факт_операции!$D:$D,D1830,факт_операции!$I:$I,операции!$F$9)+SUMIFS(факт_операции!$L:$L,факт_операции!$D:$D,D1830,факт_операции!$I:$I,операции!$F$10)-SUMIFS(факт_операции!$L:$L,факт_операции!$D:$D,D1830,факт_операции!$I:$I,операции!$F$11))</f>
        <v>0</v>
      </c>
      <c r="J1830" s="48">
        <f>ROUND(IF(D1830="",0,IF(SUM(р_дни!$J:$J)=0,0,(SUMIFS(БЮДЖЕТ!$V:$V,БЮДЖЕТ!$P:$P,$D1830)*IF(G1830=ФИО!$Q$8,0,SUM(р_дни!$J:$J))+SUMIFS(факт_операции!$Q:$Q,факт_операции!$D:$D,$D1830)*1000)/SUM(р_дни!$J:$J)))/100,0)*100</f>
        <v>0</v>
      </c>
      <c r="K1830" s="48">
        <f>IF(D1830="",0,SUMIFS(факт_операции!$O:$O,факт_операции!$D:$D,D1830)-IF(SUMIFS(факт_операции!$Q:$Q,факт_операции!$D:$D,D1830)&lt;&gt;0,SUMIFS(факт_операции!$O:$O,факт_операции!$D:$D,D1830,факт_операции!$N:$N,операции!$H$11),0))</f>
        <v>0</v>
      </c>
      <c r="L1830" s="48">
        <f>IF(D1830="",0,SUMIFS(факт_операции!$T:$T,факт_операции!$D:$D,D1830))</f>
        <v>0</v>
      </c>
      <c r="M1830" s="86">
        <f t="shared" si="57"/>
        <v>0</v>
      </c>
      <c r="N1830" s="36"/>
      <c r="O1830" s="92"/>
      <c r="P1830" s="96"/>
    </row>
    <row r="1831" spans="1:16" x14ac:dyDescent="0.25">
      <c r="A1831" s="1"/>
      <c r="B1831" s="1"/>
      <c r="C1831" s="5">
        <f t="shared" si="58"/>
        <v>1821</v>
      </c>
      <c r="D1831" s="19" t="str">
        <f>IF(C1831&gt;MAX(БЮДЖЕТ!$C:$C),"",INDEX(БЮДЖЕТ!$P$11:$P$9415,C1831))</f>
        <v/>
      </c>
      <c r="E1831" s="22">
        <f>IF(D1831="",0,IF(COUNTIF(БЮДЖЕТ!$P:$P,D1831)=1,0,1))</f>
        <v>0</v>
      </c>
      <c r="F1831" s="19" t="str">
        <f>IF($D1831="","",INDEX(БЮДЖЕТ!$N:$N,SUMIFS(БЮДЖЕТ!$B:$B,БЮДЖЕТ!$P:$P,$D1831)))</f>
        <v/>
      </c>
      <c r="G1831" s="19" t="str">
        <f>IF($D1831="","",INDEX(БЮДЖЕТ!$X:$X,SUMIFS(БЮДЖЕТ!$B:$B,БЮДЖЕТ!$P:$P,$D1831)))</f>
        <v/>
      </c>
      <c r="H1831" s="36"/>
      <c r="I1831" s="30">
        <f>IF(D1831="",0,IF(G1831=ФИО!$Q$8,0,SUM(р_дни!$J:$J))+SUMIFS(факт_операции!$L:$L,факт_операции!$D:$D,D1831,факт_операции!$I:$I,операции!$F$8)-SUMIFS(факт_операции!$L:$L,факт_операции!$D:$D,D1831,факт_операции!$I:$I,операции!$F$9)+SUMIFS(факт_операции!$L:$L,факт_операции!$D:$D,D1831,факт_операции!$I:$I,операции!$F$10)-SUMIFS(факт_операции!$L:$L,факт_операции!$D:$D,D1831,факт_операции!$I:$I,операции!$F$11))</f>
        <v>0</v>
      </c>
      <c r="J1831" s="48">
        <f>ROUND(IF(D1831="",0,IF(SUM(р_дни!$J:$J)=0,0,(SUMIFS(БЮДЖЕТ!$V:$V,БЮДЖЕТ!$P:$P,$D1831)*IF(G1831=ФИО!$Q$8,0,SUM(р_дни!$J:$J))+SUMIFS(факт_операции!$Q:$Q,факт_операции!$D:$D,$D1831)*1000)/SUM(р_дни!$J:$J)))/100,0)*100</f>
        <v>0</v>
      </c>
      <c r="K1831" s="48">
        <f>IF(D1831="",0,SUMIFS(факт_операции!$O:$O,факт_операции!$D:$D,D1831)-IF(SUMIFS(факт_операции!$Q:$Q,факт_операции!$D:$D,D1831)&lt;&gt;0,SUMIFS(факт_операции!$O:$O,факт_операции!$D:$D,D1831,факт_операции!$N:$N,операции!$H$11),0))</f>
        <v>0</v>
      </c>
      <c r="L1831" s="48">
        <f>IF(D1831="",0,SUMIFS(факт_операции!$T:$T,факт_операции!$D:$D,D1831))</f>
        <v>0</v>
      </c>
      <c r="M1831" s="86">
        <f t="shared" si="57"/>
        <v>0</v>
      </c>
      <c r="N1831" s="36"/>
      <c r="O1831" s="92"/>
      <c r="P1831" s="96"/>
    </row>
    <row r="1832" spans="1:16" x14ac:dyDescent="0.25">
      <c r="A1832" s="1"/>
      <c r="B1832" s="1"/>
      <c r="C1832" s="5">
        <f t="shared" si="58"/>
        <v>1822</v>
      </c>
      <c r="D1832" s="19" t="str">
        <f>IF(C1832&gt;MAX(БЮДЖЕТ!$C:$C),"",INDEX(БЮДЖЕТ!$P$11:$P$9415,C1832))</f>
        <v/>
      </c>
      <c r="E1832" s="22">
        <f>IF(D1832="",0,IF(COUNTIF(БЮДЖЕТ!$P:$P,D1832)=1,0,1))</f>
        <v>0</v>
      </c>
      <c r="F1832" s="19" t="str">
        <f>IF($D1832="","",INDEX(БЮДЖЕТ!$N:$N,SUMIFS(БЮДЖЕТ!$B:$B,БЮДЖЕТ!$P:$P,$D1832)))</f>
        <v/>
      </c>
      <c r="G1832" s="19" t="str">
        <f>IF($D1832="","",INDEX(БЮДЖЕТ!$X:$X,SUMIFS(БЮДЖЕТ!$B:$B,БЮДЖЕТ!$P:$P,$D1832)))</f>
        <v/>
      </c>
      <c r="H1832" s="36"/>
      <c r="I1832" s="30">
        <f>IF(D1832="",0,IF(G1832=ФИО!$Q$8,0,SUM(р_дни!$J:$J))+SUMIFS(факт_операции!$L:$L,факт_операции!$D:$D,D1832,факт_операции!$I:$I,операции!$F$8)-SUMIFS(факт_операции!$L:$L,факт_операции!$D:$D,D1832,факт_операции!$I:$I,операции!$F$9)+SUMIFS(факт_операции!$L:$L,факт_операции!$D:$D,D1832,факт_операции!$I:$I,операции!$F$10)-SUMIFS(факт_операции!$L:$L,факт_операции!$D:$D,D1832,факт_операции!$I:$I,операции!$F$11))</f>
        <v>0</v>
      </c>
      <c r="J1832" s="48">
        <f>ROUND(IF(D1832="",0,IF(SUM(р_дни!$J:$J)=0,0,(SUMIFS(БЮДЖЕТ!$V:$V,БЮДЖЕТ!$P:$P,$D1832)*IF(G1832=ФИО!$Q$8,0,SUM(р_дни!$J:$J))+SUMIFS(факт_операции!$Q:$Q,факт_операции!$D:$D,$D1832)*1000)/SUM(р_дни!$J:$J)))/100,0)*100</f>
        <v>0</v>
      </c>
      <c r="K1832" s="48">
        <f>IF(D1832="",0,SUMIFS(факт_операции!$O:$O,факт_операции!$D:$D,D1832)-IF(SUMIFS(факт_операции!$Q:$Q,факт_операции!$D:$D,D1832)&lt;&gt;0,SUMIFS(факт_операции!$O:$O,факт_операции!$D:$D,D1832,факт_операции!$N:$N,операции!$H$11),0))</f>
        <v>0</v>
      </c>
      <c r="L1832" s="48">
        <f>IF(D1832="",0,SUMIFS(факт_операции!$T:$T,факт_операции!$D:$D,D1832))</f>
        <v>0</v>
      </c>
      <c r="M1832" s="86">
        <f t="shared" si="57"/>
        <v>0</v>
      </c>
      <c r="N1832" s="36"/>
      <c r="O1832" s="92"/>
      <c r="P1832" s="96"/>
    </row>
    <row r="1833" spans="1:16" x14ac:dyDescent="0.25">
      <c r="A1833" s="1"/>
      <c r="B1833" s="1"/>
      <c r="C1833" s="5">
        <f t="shared" si="58"/>
        <v>1823</v>
      </c>
      <c r="D1833" s="19" t="str">
        <f>IF(C1833&gt;MAX(БЮДЖЕТ!$C:$C),"",INDEX(БЮДЖЕТ!$P$11:$P$9415,C1833))</f>
        <v/>
      </c>
      <c r="E1833" s="22">
        <f>IF(D1833="",0,IF(COUNTIF(БЮДЖЕТ!$P:$P,D1833)=1,0,1))</f>
        <v>0</v>
      </c>
      <c r="F1833" s="19" t="str">
        <f>IF($D1833="","",INDEX(БЮДЖЕТ!$N:$N,SUMIFS(БЮДЖЕТ!$B:$B,БЮДЖЕТ!$P:$P,$D1833)))</f>
        <v/>
      </c>
      <c r="G1833" s="19" t="str">
        <f>IF($D1833="","",INDEX(БЮДЖЕТ!$X:$X,SUMIFS(БЮДЖЕТ!$B:$B,БЮДЖЕТ!$P:$P,$D1833)))</f>
        <v/>
      </c>
      <c r="H1833" s="36"/>
      <c r="I1833" s="30">
        <f>IF(D1833="",0,IF(G1833=ФИО!$Q$8,0,SUM(р_дни!$J:$J))+SUMIFS(факт_операции!$L:$L,факт_операции!$D:$D,D1833,факт_операции!$I:$I,операции!$F$8)-SUMIFS(факт_операции!$L:$L,факт_операции!$D:$D,D1833,факт_операции!$I:$I,операции!$F$9)+SUMIFS(факт_операции!$L:$L,факт_операции!$D:$D,D1833,факт_операции!$I:$I,операции!$F$10)-SUMIFS(факт_операции!$L:$L,факт_операции!$D:$D,D1833,факт_операции!$I:$I,операции!$F$11))</f>
        <v>0</v>
      </c>
      <c r="J1833" s="48">
        <f>ROUND(IF(D1833="",0,IF(SUM(р_дни!$J:$J)=0,0,(SUMIFS(БЮДЖЕТ!$V:$V,БЮДЖЕТ!$P:$P,$D1833)*IF(G1833=ФИО!$Q$8,0,SUM(р_дни!$J:$J))+SUMIFS(факт_операции!$Q:$Q,факт_операции!$D:$D,$D1833)*1000)/SUM(р_дни!$J:$J)))/100,0)*100</f>
        <v>0</v>
      </c>
      <c r="K1833" s="48">
        <f>IF(D1833="",0,SUMIFS(факт_операции!$O:$O,факт_операции!$D:$D,D1833)-IF(SUMIFS(факт_операции!$Q:$Q,факт_операции!$D:$D,D1833)&lt;&gt;0,SUMIFS(факт_операции!$O:$O,факт_операции!$D:$D,D1833,факт_операции!$N:$N,операции!$H$11),0))</f>
        <v>0</v>
      </c>
      <c r="L1833" s="48">
        <f>IF(D1833="",0,SUMIFS(факт_операции!$T:$T,факт_операции!$D:$D,D1833))</f>
        <v>0</v>
      </c>
      <c r="M1833" s="86">
        <f t="shared" si="57"/>
        <v>0</v>
      </c>
      <c r="N1833" s="36"/>
      <c r="O1833" s="92"/>
      <c r="P1833" s="96"/>
    </row>
    <row r="1834" spans="1:16" x14ac:dyDescent="0.25">
      <c r="A1834" s="1"/>
      <c r="B1834" s="1"/>
      <c r="C1834" s="5">
        <f t="shared" si="58"/>
        <v>1824</v>
      </c>
      <c r="D1834" s="19" t="str">
        <f>IF(C1834&gt;MAX(БЮДЖЕТ!$C:$C),"",INDEX(БЮДЖЕТ!$P$11:$P$9415,C1834))</f>
        <v/>
      </c>
      <c r="E1834" s="22">
        <f>IF(D1834="",0,IF(COUNTIF(БЮДЖЕТ!$P:$P,D1834)=1,0,1))</f>
        <v>0</v>
      </c>
      <c r="F1834" s="19" t="str">
        <f>IF($D1834="","",INDEX(БЮДЖЕТ!$N:$N,SUMIFS(БЮДЖЕТ!$B:$B,БЮДЖЕТ!$P:$P,$D1834)))</f>
        <v/>
      </c>
      <c r="G1834" s="19" t="str">
        <f>IF($D1834="","",INDEX(БЮДЖЕТ!$X:$X,SUMIFS(БЮДЖЕТ!$B:$B,БЮДЖЕТ!$P:$P,$D1834)))</f>
        <v/>
      </c>
      <c r="H1834" s="36"/>
      <c r="I1834" s="30">
        <f>IF(D1834="",0,IF(G1834=ФИО!$Q$8,0,SUM(р_дни!$J:$J))+SUMIFS(факт_операции!$L:$L,факт_операции!$D:$D,D1834,факт_операции!$I:$I,операции!$F$8)-SUMIFS(факт_операции!$L:$L,факт_операции!$D:$D,D1834,факт_операции!$I:$I,операции!$F$9)+SUMIFS(факт_операции!$L:$L,факт_операции!$D:$D,D1834,факт_операции!$I:$I,операции!$F$10)-SUMIFS(факт_операции!$L:$L,факт_операции!$D:$D,D1834,факт_операции!$I:$I,операции!$F$11))</f>
        <v>0</v>
      </c>
      <c r="J1834" s="48">
        <f>ROUND(IF(D1834="",0,IF(SUM(р_дни!$J:$J)=0,0,(SUMIFS(БЮДЖЕТ!$V:$V,БЮДЖЕТ!$P:$P,$D1834)*IF(G1834=ФИО!$Q$8,0,SUM(р_дни!$J:$J))+SUMIFS(факт_операции!$Q:$Q,факт_операции!$D:$D,$D1834)*1000)/SUM(р_дни!$J:$J)))/100,0)*100</f>
        <v>0</v>
      </c>
      <c r="K1834" s="48">
        <f>IF(D1834="",0,SUMIFS(факт_операции!$O:$O,факт_операции!$D:$D,D1834)-IF(SUMIFS(факт_операции!$Q:$Q,факт_операции!$D:$D,D1834)&lt;&gt;0,SUMIFS(факт_операции!$O:$O,факт_операции!$D:$D,D1834,факт_операции!$N:$N,операции!$H$11),0))</f>
        <v>0</v>
      </c>
      <c r="L1834" s="48">
        <f>IF(D1834="",0,SUMIFS(факт_операции!$T:$T,факт_операции!$D:$D,D1834))</f>
        <v>0</v>
      </c>
      <c r="M1834" s="86">
        <f t="shared" si="57"/>
        <v>0</v>
      </c>
      <c r="N1834" s="36"/>
      <c r="O1834" s="92"/>
      <c r="P1834" s="96"/>
    </row>
    <row r="1835" spans="1:16" x14ac:dyDescent="0.25">
      <c r="A1835" s="1"/>
      <c r="B1835" s="1"/>
      <c r="C1835" s="5">
        <f t="shared" si="58"/>
        <v>1825</v>
      </c>
      <c r="D1835" s="19" t="str">
        <f>IF(C1835&gt;MAX(БЮДЖЕТ!$C:$C),"",INDEX(БЮДЖЕТ!$P$11:$P$9415,C1835))</f>
        <v/>
      </c>
      <c r="E1835" s="22">
        <f>IF(D1835="",0,IF(COUNTIF(БЮДЖЕТ!$P:$P,D1835)=1,0,1))</f>
        <v>0</v>
      </c>
      <c r="F1835" s="19" t="str">
        <f>IF($D1835="","",INDEX(БЮДЖЕТ!$N:$N,SUMIFS(БЮДЖЕТ!$B:$B,БЮДЖЕТ!$P:$P,$D1835)))</f>
        <v/>
      </c>
      <c r="G1835" s="19" t="str">
        <f>IF($D1835="","",INDEX(БЮДЖЕТ!$X:$X,SUMIFS(БЮДЖЕТ!$B:$B,БЮДЖЕТ!$P:$P,$D1835)))</f>
        <v/>
      </c>
      <c r="H1835" s="36"/>
      <c r="I1835" s="30">
        <f>IF(D1835="",0,IF(G1835=ФИО!$Q$8,0,SUM(р_дни!$J:$J))+SUMIFS(факт_операции!$L:$L,факт_операции!$D:$D,D1835,факт_операции!$I:$I,операции!$F$8)-SUMIFS(факт_операции!$L:$L,факт_операции!$D:$D,D1835,факт_операции!$I:$I,операции!$F$9)+SUMIFS(факт_операции!$L:$L,факт_операции!$D:$D,D1835,факт_операции!$I:$I,операции!$F$10)-SUMIFS(факт_операции!$L:$L,факт_операции!$D:$D,D1835,факт_операции!$I:$I,операции!$F$11))</f>
        <v>0</v>
      </c>
      <c r="J1835" s="48">
        <f>ROUND(IF(D1835="",0,IF(SUM(р_дни!$J:$J)=0,0,(SUMIFS(БЮДЖЕТ!$V:$V,БЮДЖЕТ!$P:$P,$D1835)*IF(G1835=ФИО!$Q$8,0,SUM(р_дни!$J:$J))+SUMIFS(факт_операции!$Q:$Q,факт_операции!$D:$D,$D1835)*1000)/SUM(р_дни!$J:$J)))/100,0)*100</f>
        <v>0</v>
      </c>
      <c r="K1835" s="48">
        <f>IF(D1835="",0,SUMIFS(факт_операции!$O:$O,факт_операции!$D:$D,D1835)-IF(SUMIFS(факт_операции!$Q:$Q,факт_операции!$D:$D,D1835)&lt;&gt;0,SUMIFS(факт_операции!$O:$O,факт_операции!$D:$D,D1835,факт_операции!$N:$N,операции!$H$11),0))</f>
        <v>0</v>
      </c>
      <c r="L1835" s="48">
        <f>IF(D1835="",0,SUMIFS(факт_операции!$T:$T,факт_операции!$D:$D,D1835))</f>
        <v>0</v>
      </c>
      <c r="M1835" s="86">
        <f t="shared" si="57"/>
        <v>0</v>
      </c>
      <c r="N1835" s="36"/>
      <c r="O1835" s="92"/>
      <c r="P1835" s="96"/>
    </row>
    <row r="1836" spans="1:16" x14ac:dyDescent="0.25">
      <c r="A1836" s="1"/>
      <c r="B1836" s="1"/>
      <c r="C1836" s="5">
        <f t="shared" si="58"/>
        <v>1826</v>
      </c>
      <c r="D1836" s="19" t="str">
        <f>IF(C1836&gt;MAX(БЮДЖЕТ!$C:$C),"",INDEX(БЮДЖЕТ!$P$11:$P$9415,C1836))</f>
        <v/>
      </c>
      <c r="E1836" s="22">
        <f>IF(D1836="",0,IF(COUNTIF(БЮДЖЕТ!$P:$P,D1836)=1,0,1))</f>
        <v>0</v>
      </c>
      <c r="F1836" s="19" t="str">
        <f>IF($D1836="","",INDEX(БЮДЖЕТ!$N:$N,SUMIFS(БЮДЖЕТ!$B:$B,БЮДЖЕТ!$P:$P,$D1836)))</f>
        <v/>
      </c>
      <c r="G1836" s="19" t="str">
        <f>IF($D1836="","",INDEX(БЮДЖЕТ!$X:$X,SUMIFS(БЮДЖЕТ!$B:$B,БЮДЖЕТ!$P:$P,$D1836)))</f>
        <v/>
      </c>
      <c r="H1836" s="36"/>
      <c r="I1836" s="30">
        <f>IF(D1836="",0,IF(G1836=ФИО!$Q$8,0,SUM(р_дни!$J:$J))+SUMIFS(факт_операции!$L:$L,факт_операции!$D:$D,D1836,факт_операции!$I:$I,операции!$F$8)-SUMIFS(факт_операции!$L:$L,факт_операции!$D:$D,D1836,факт_операции!$I:$I,операции!$F$9)+SUMIFS(факт_операции!$L:$L,факт_операции!$D:$D,D1836,факт_операции!$I:$I,операции!$F$10)-SUMIFS(факт_операции!$L:$L,факт_операции!$D:$D,D1836,факт_операции!$I:$I,операции!$F$11))</f>
        <v>0</v>
      </c>
      <c r="J1836" s="48">
        <f>ROUND(IF(D1836="",0,IF(SUM(р_дни!$J:$J)=0,0,(SUMIFS(БЮДЖЕТ!$V:$V,БЮДЖЕТ!$P:$P,$D1836)*IF(G1836=ФИО!$Q$8,0,SUM(р_дни!$J:$J))+SUMIFS(факт_операции!$Q:$Q,факт_операции!$D:$D,$D1836)*1000)/SUM(р_дни!$J:$J)))/100,0)*100</f>
        <v>0</v>
      </c>
      <c r="K1836" s="48">
        <f>IF(D1836="",0,SUMIFS(факт_операции!$O:$O,факт_операции!$D:$D,D1836)-IF(SUMIFS(факт_операции!$Q:$Q,факт_операции!$D:$D,D1836)&lt;&gt;0,SUMIFS(факт_операции!$O:$O,факт_операции!$D:$D,D1836,факт_операции!$N:$N,операции!$H$11),0))</f>
        <v>0</v>
      </c>
      <c r="L1836" s="48">
        <f>IF(D1836="",0,SUMIFS(факт_операции!$T:$T,факт_операции!$D:$D,D1836))</f>
        <v>0</v>
      </c>
      <c r="M1836" s="86">
        <f t="shared" si="57"/>
        <v>0</v>
      </c>
      <c r="N1836" s="36"/>
      <c r="O1836" s="92"/>
      <c r="P1836" s="96"/>
    </row>
    <row r="1837" spans="1:16" x14ac:dyDescent="0.25">
      <c r="A1837" s="1"/>
      <c r="B1837" s="1"/>
      <c r="C1837" s="5">
        <f t="shared" si="58"/>
        <v>1827</v>
      </c>
      <c r="D1837" s="19" t="str">
        <f>IF(C1837&gt;MAX(БЮДЖЕТ!$C:$C),"",INDEX(БЮДЖЕТ!$P$11:$P$9415,C1837))</f>
        <v/>
      </c>
      <c r="E1837" s="22">
        <f>IF(D1837="",0,IF(COUNTIF(БЮДЖЕТ!$P:$P,D1837)=1,0,1))</f>
        <v>0</v>
      </c>
      <c r="F1837" s="19" t="str">
        <f>IF($D1837="","",INDEX(БЮДЖЕТ!$N:$N,SUMIFS(БЮДЖЕТ!$B:$B,БЮДЖЕТ!$P:$P,$D1837)))</f>
        <v/>
      </c>
      <c r="G1837" s="19" t="str">
        <f>IF($D1837="","",INDEX(БЮДЖЕТ!$X:$X,SUMIFS(БЮДЖЕТ!$B:$B,БЮДЖЕТ!$P:$P,$D1837)))</f>
        <v/>
      </c>
      <c r="H1837" s="36"/>
      <c r="I1837" s="30">
        <f>IF(D1837="",0,IF(G1837=ФИО!$Q$8,0,SUM(р_дни!$J:$J))+SUMIFS(факт_операции!$L:$L,факт_операции!$D:$D,D1837,факт_операции!$I:$I,операции!$F$8)-SUMIFS(факт_операции!$L:$L,факт_операции!$D:$D,D1837,факт_операции!$I:$I,операции!$F$9)+SUMIFS(факт_операции!$L:$L,факт_операции!$D:$D,D1837,факт_операции!$I:$I,операции!$F$10)-SUMIFS(факт_операции!$L:$L,факт_операции!$D:$D,D1837,факт_операции!$I:$I,операции!$F$11))</f>
        <v>0</v>
      </c>
      <c r="J1837" s="48">
        <f>ROUND(IF(D1837="",0,IF(SUM(р_дни!$J:$J)=0,0,(SUMIFS(БЮДЖЕТ!$V:$V,БЮДЖЕТ!$P:$P,$D1837)*IF(G1837=ФИО!$Q$8,0,SUM(р_дни!$J:$J))+SUMIFS(факт_операции!$Q:$Q,факт_операции!$D:$D,$D1837)*1000)/SUM(р_дни!$J:$J)))/100,0)*100</f>
        <v>0</v>
      </c>
      <c r="K1837" s="48">
        <f>IF(D1837="",0,SUMIFS(факт_операции!$O:$O,факт_операции!$D:$D,D1837)-IF(SUMIFS(факт_операции!$Q:$Q,факт_операции!$D:$D,D1837)&lt;&gt;0,SUMIFS(факт_операции!$O:$O,факт_операции!$D:$D,D1837,факт_операции!$N:$N,операции!$H$11),0))</f>
        <v>0</v>
      </c>
      <c r="L1837" s="48">
        <f>IF(D1837="",0,SUMIFS(факт_операции!$T:$T,факт_операции!$D:$D,D1837))</f>
        <v>0</v>
      </c>
      <c r="M1837" s="86">
        <f t="shared" si="57"/>
        <v>0</v>
      </c>
      <c r="N1837" s="36"/>
      <c r="O1837" s="92"/>
      <c r="P1837" s="96"/>
    </row>
    <row r="1838" spans="1:16" x14ac:dyDescent="0.25">
      <c r="A1838" s="1"/>
      <c r="B1838" s="1"/>
      <c r="C1838" s="5">
        <f t="shared" si="58"/>
        <v>1828</v>
      </c>
      <c r="D1838" s="19" t="str">
        <f>IF(C1838&gt;MAX(БЮДЖЕТ!$C:$C),"",INDEX(БЮДЖЕТ!$P$11:$P$9415,C1838))</f>
        <v/>
      </c>
      <c r="E1838" s="22">
        <f>IF(D1838="",0,IF(COUNTIF(БЮДЖЕТ!$P:$P,D1838)=1,0,1))</f>
        <v>0</v>
      </c>
      <c r="F1838" s="19" t="str">
        <f>IF($D1838="","",INDEX(БЮДЖЕТ!$N:$N,SUMIFS(БЮДЖЕТ!$B:$B,БЮДЖЕТ!$P:$P,$D1838)))</f>
        <v/>
      </c>
      <c r="G1838" s="19" t="str">
        <f>IF($D1838="","",INDEX(БЮДЖЕТ!$X:$X,SUMIFS(БЮДЖЕТ!$B:$B,БЮДЖЕТ!$P:$P,$D1838)))</f>
        <v/>
      </c>
      <c r="H1838" s="36"/>
      <c r="I1838" s="30">
        <f>IF(D1838="",0,IF(G1838=ФИО!$Q$8,0,SUM(р_дни!$J:$J))+SUMIFS(факт_операции!$L:$L,факт_операции!$D:$D,D1838,факт_операции!$I:$I,операции!$F$8)-SUMIFS(факт_операции!$L:$L,факт_операции!$D:$D,D1838,факт_операции!$I:$I,операции!$F$9)+SUMIFS(факт_операции!$L:$L,факт_операции!$D:$D,D1838,факт_операции!$I:$I,операции!$F$10)-SUMIFS(факт_операции!$L:$L,факт_операции!$D:$D,D1838,факт_операции!$I:$I,операции!$F$11))</f>
        <v>0</v>
      </c>
      <c r="J1838" s="48">
        <f>ROUND(IF(D1838="",0,IF(SUM(р_дни!$J:$J)=0,0,(SUMIFS(БЮДЖЕТ!$V:$V,БЮДЖЕТ!$P:$P,$D1838)*IF(G1838=ФИО!$Q$8,0,SUM(р_дни!$J:$J))+SUMIFS(факт_операции!$Q:$Q,факт_операции!$D:$D,$D1838)*1000)/SUM(р_дни!$J:$J)))/100,0)*100</f>
        <v>0</v>
      </c>
      <c r="K1838" s="48">
        <f>IF(D1838="",0,SUMIFS(факт_операции!$O:$O,факт_операции!$D:$D,D1838)-IF(SUMIFS(факт_операции!$Q:$Q,факт_операции!$D:$D,D1838)&lt;&gt;0,SUMIFS(факт_операции!$O:$O,факт_операции!$D:$D,D1838,факт_операции!$N:$N,операции!$H$11),0))</f>
        <v>0</v>
      </c>
      <c r="L1838" s="48">
        <f>IF(D1838="",0,SUMIFS(факт_операции!$T:$T,факт_операции!$D:$D,D1838))</f>
        <v>0</v>
      </c>
      <c r="M1838" s="86">
        <f t="shared" si="57"/>
        <v>0</v>
      </c>
      <c r="N1838" s="36"/>
      <c r="O1838" s="92"/>
      <c r="P1838" s="96"/>
    </row>
    <row r="1839" spans="1:16" x14ac:dyDescent="0.25">
      <c r="A1839" s="1"/>
      <c r="B1839" s="1"/>
      <c r="C1839" s="5">
        <f t="shared" si="58"/>
        <v>1829</v>
      </c>
      <c r="D1839" s="19" t="str">
        <f>IF(C1839&gt;MAX(БЮДЖЕТ!$C:$C),"",INDEX(БЮДЖЕТ!$P$11:$P$9415,C1839))</f>
        <v/>
      </c>
      <c r="E1839" s="22">
        <f>IF(D1839="",0,IF(COUNTIF(БЮДЖЕТ!$P:$P,D1839)=1,0,1))</f>
        <v>0</v>
      </c>
      <c r="F1839" s="19" t="str">
        <f>IF($D1839="","",INDEX(БЮДЖЕТ!$N:$N,SUMIFS(БЮДЖЕТ!$B:$B,БЮДЖЕТ!$P:$P,$D1839)))</f>
        <v/>
      </c>
      <c r="G1839" s="19" t="str">
        <f>IF($D1839="","",INDEX(БЮДЖЕТ!$X:$X,SUMIFS(БЮДЖЕТ!$B:$B,БЮДЖЕТ!$P:$P,$D1839)))</f>
        <v/>
      </c>
      <c r="H1839" s="36"/>
      <c r="I1839" s="30">
        <f>IF(D1839="",0,IF(G1839=ФИО!$Q$8,0,SUM(р_дни!$J:$J))+SUMIFS(факт_операции!$L:$L,факт_операции!$D:$D,D1839,факт_операции!$I:$I,операции!$F$8)-SUMIFS(факт_операции!$L:$L,факт_операции!$D:$D,D1839,факт_операции!$I:$I,операции!$F$9)+SUMIFS(факт_операции!$L:$L,факт_операции!$D:$D,D1839,факт_операции!$I:$I,операции!$F$10)-SUMIFS(факт_операции!$L:$L,факт_операции!$D:$D,D1839,факт_операции!$I:$I,операции!$F$11))</f>
        <v>0</v>
      </c>
      <c r="J1839" s="48">
        <f>ROUND(IF(D1839="",0,IF(SUM(р_дни!$J:$J)=0,0,(SUMIFS(БЮДЖЕТ!$V:$V,БЮДЖЕТ!$P:$P,$D1839)*IF(G1839=ФИО!$Q$8,0,SUM(р_дни!$J:$J))+SUMIFS(факт_операции!$Q:$Q,факт_операции!$D:$D,$D1839)*1000)/SUM(р_дни!$J:$J)))/100,0)*100</f>
        <v>0</v>
      </c>
      <c r="K1839" s="48">
        <f>IF(D1839="",0,SUMIFS(факт_операции!$O:$O,факт_операции!$D:$D,D1839)-IF(SUMIFS(факт_операции!$Q:$Q,факт_операции!$D:$D,D1839)&lt;&gt;0,SUMIFS(факт_операции!$O:$O,факт_операции!$D:$D,D1839,факт_операции!$N:$N,операции!$H$11),0))</f>
        <v>0</v>
      </c>
      <c r="L1839" s="48">
        <f>IF(D1839="",0,SUMIFS(факт_операции!$T:$T,факт_операции!$D:$D,D1839))</f>
        <v>0</v>
      </c>
      <c r="M1839" s="86">
        <f t="shared" si="57"/>
        <v>0</v>
      </c>
      <c r="N1839" s="36"/>
      <c r="O1839" s="92"/>
      <c r="P1839" s="96"/>
    </row>
    <row r="1840" spans="1:16" x14ac:dyDescent="0.25">
      <c r="A1840" s="1"/>
      <c r="B1840" s="1"/>
      <c r="C1840" s="5">
        <f t="shared" si="58"/>
        <v>1830</v>
      </c>
      <c r="D1840" s="19" t="str">
        <f>IF(C1840&gt;MAX(БЮДЖЕТ!$C:$C),"",INDEX(БЮДЖЕТ!$P$11:$P$9415,C1840))</f>
        <v/>
      </c>
      <c r="E1840" s="22">
        <f>IF(D1840="",0,IF(COUNTIF(БЮДЖЕТ!$P:$P,D1840)=1,0,1))</f>
        <v>0</v>
      </c>
      <c r="F1840" s="19" t="str">
        <f>IF($D1840="","",INDEX(БЮДЖЕТ!$N:$N,SUMIFS(БЮДЖЕТ!$B:$B,БЮДЖЕТ!$P:$P,$D1840)))</f>
        <v/>
      </c>
      <c r="G1840" s="19" t="str">
        <f>IF($D1840="","",INDEX(БЮДЖЕТ!$X:$X,SUMIFS(БЮДЖЕТ!$B:$B,БЮДЖЕТ!$P:$P,$D1840)))</f>
        <v/>
      </c>
      <c r="H1840" s="36"/>
      <c r="I1840" s="30">
        <f>IF(D1840="",0,IF(G1840=ФИО!$Q$8,0,SUM(р_дни!$J:$J))+SUMIFS(факт_операции!$L:$L,факт_операции!$D:$D,D1840,факт_операции!$I:$I,операции!$F$8)-SUMIFS(факт_операции!$L:$L,факт_операции!$D:$D,D1840,факт_операции!$I:$I,операции!$F$9)+SUMIFS(факт_операции!$L:$L,факт_операции!$D:$D,D1840,факт_операции!$I:$I,операции!$F$10)-SUMIFS(факт_операции!$L:$L,факт_операции!$D:$D,D1840,факт_операции!$I:$I,операции!$F$11))</f>
        <v>0</v>
      </c>
      <c r="J1840" s="48">
        <f>ROUND(IF(D1840="",0,IF(SUM(р_дни!$J:$J)=0,0,(SUMIFS(БЮДЖЕТ!$V:$V,БЮДЖЕТ!$P:$P,$D1840)*IF(G1840=ФИО!$Q$8,0,SUM(р_дни!$J:$J))+SUMIFS(факт_операции!$Q:$Q,факт_операции!$D:$D,$D1840)*1000)/SUM(р_дни!$J:$J)))/100,0)*100</f>
        <v>0</v>
      </c>
      <c r="K1840" s="48">
        <f>IF(D1840="",0,SUMIFS(факт_операции!$O:$O,факт_операции!$D:$D,D1840)-IF(SUMIFS(факт_операции!$Q:$Q,факт_операции!$D:$D,D1840)&lt;&gt;0,SUMIFS(факт_операции!$O:$O,факт_операции!$D:$D,D1840,факт_операции!$N:$N,операции!$H$11),0))</f>
        <v>0</v>
      </c>
      <c r="L1840" s="48">
        <f>IF(D1840="",0,SUMIFS(факт_операции!$T:$T,факт_операции!$D:$D,D1840))</f>
        <v>0</v>
      </c>
      <c r="M1840" s="86">
        <f t="shared" si="57"/>
        <v>0</v>
      </c>
      <c r="N1840" s="36"/>
      <c r="O1840" s="92"/>
      <c r="P1840" s="96"/>
    </row>
    <row r="1841" spans="1:16" x14ac:dyDescent="0.25">
      <c r="A1841" s="1"/>
      <c r="B1841" s="1"/>
      <c r="C1841" s="5">
        <f t="shared" si="58"/>
        <v>1831</v>
      </c>
      <c r="D1841" s="19" t="str">
        <f>IF(C1841&gt;MAX(БЮДЖЕТ!$C:$C),"",INDEX(БЮДЖЕТ!$P$11:$P$9415,C1841))</f>
        <v/>
      </c>
      <c r="E1841" s="22">
        <f>IF(D1841="",0,IF(COUNTIF(БЮДЖЕТ!$P:$P,D1841)=1,0,1))</f>
        <v>0</v>
      </c>
      <c r="F1841" s="19" t="str">
        <f>IF($D1841="","",INDEX(БЮДЖЕТ!$N:$N,SUMIFS(БЮДЖЕТ!$B:$B,БЮДЖЕТ!$P:$P,$D1841)))</f>
        <v/>
      </c>
      <c r="G1841" s="19" t="str">
        <f>IF($D1841="","",INDEX(БЮДЖЕТ!$X:$X,SUMIFS(БЮДЖЕТ!$B:$B,БЮДЖЕТ!$P:$P,$D1841)))</f>
        <v/>
      </c>
      <c r="H1841" s="36"/>
      <c r="I1841" s="30">
        <f>IF(D1841="",0,IF(G1841=ФИО!$Q$8,0,SUM(р_дни!$J:$J))+SUMIFS(факт_операции!$L:$L,факт_операции!$D:$D,D1841,факт_операции!$I:$I,операции!$F$8)-SUMIFS(факт_операции!$L:$L,факт_операции!$D:$D,D1841,факт_операции!$I:$I,операции!$F$9)+SUMIFS(факт_операции!$L:$L,факт_операции!$D:$D,D1841,факт_операции!$I:$I,операции!$F$10)-SUMIFS(факт_операции!$L:$L,факт_операции!$D:$D,D1841,факт_операции!$I:$I,операции!$F$11))</f>
        <v>0</v>
      </c>
      <c r="J1841" s="48">
        <f>ROUND(IF(D1841="",0,IF(SUM(р_дни!$J:$J)=0,0,(SUMIFS(БЮДЖЕТ!$V:$V,БЮДЖЕТ!$P:$P,$D1841)*IF(G1841=ФИО!$Q$8,0,SUM(р_дни!$J:$J))+SUMIFS(факт_операции!$Q:$Q,факт_операции!$D:$D,$D1841)*1000)/SUM(р_дни!$J:$J)))/100,0)*100</f>
        <v>0</v>
      </c>
      <c r="K1841" s="48">
        <f>IF(D1841="",0,SUMIFS(факт_операции!$O:$O,факт_операции!$D:$D,D1841)-IF(SUMIFS(факт_операции!$Q:$Q,факт_операции!$D:$D,D1841)&lt;&gt;0,SUMIFS(факт_операции!$O:$O,факт_операции!$D:$D,D1841,факт_операции!$N:$N,операции!$H$11),0))</f>
        <v>0</v>
      </c>
      <c r="L1841" s="48">
        <f>IF(D1841="",0,SUMIFS(факт_операции!$T:$T,факт_операции!$D:$D,D1841))</f>
        <v>0</v>
      </c>
      <c r="M1841" s="86">
        <f t="shared" si="57"/>
        <v>0</v>
      </c>
      <c r="N1841" s="36"/>
      <c r="O1841" s="92"/>
      <c r="P1841" s="96"/>
    </row>
    <row r="1842" spans="1:16" x14ac:dyDescent="0.25">
      <c r="A1842" s="1"/>
      <c r="B1842" s="1"/>
      <c r="C1842" s="5">
        <f t="shared" si="58"/>
        <v>1832</v>
      </c>
      <c r="D1842" s="19" t="str">
        <f>IF(C1842&gt;MAX(БЮДЖЕТ!$C:$C),"",INDEX(БЮДЖЕТ!$P$11:$P$9415,C1842))</f>
        <v/>
      </c>
      <c r="E1842" s="22">
        <f>IF(D1842="",0,IF(COUNTIF(БЮДЖЕТ!$P:$P,D1842)=1,0,1))</f>
        <v>0</v>
      </c>
      <c r="F1842" s="19" t="str">
        <f>IF($D1842="","",INDEX(БЮДЖЕТ!$N:$N,SUMIFS(БЮДЖЕТ!$B:$B,БЮДЖЕТ!$P:$P,$D1842)))</f>
        <v/>
      </c>
      <c r="G1842" s="19" t="str">
        <f>IF($D1842="","",INDEX(БЮДЖЕТ!$X:$X,SUMIFS(БЮДЖЕТ!$B:$B,БЮДЖЕТ!$P:$P,$D1842)))</f>
        <v/>
      </c>
      <c r="H1842" s="36"/>
      <c r="I1842" s="30">
        <f>IF(D1842="",0,IF(G1842=ФИО!$Q$8,0,SUM(р_дни!$J:$J))+SUMIFS(факт_операции!$L:$L,факт_операции!$D:$D,D1842,факт_операции!$I:$I,операции!$F$8)-SUMIFS(факт_операции!$L:$L,факт_операции!$D:$D,D1842,факт_операции!$I:$I,операции!$F$9)+SUMIFS(факт_операции!$L:$L,факт_операции!$D:$D,D1842,факт_операции!$I:$I,операции!$F$10)-SUMIFS(факт_операции!$L:$L,факт_операции!$D:$D,D1842,факт_операции!$I:$I,операции!$F$11))</f>
        <v>0</v>
      </c>
      <c r="J1842" s="48">
        <f>ROUND(IF(D1842="",0,IF(SUM(р_дни!$J:$J)=0,0,(SUMIFS(БЮДЖЕТ!$V:$V,БЮДЖЕТ!$P:$P,$D1842)*IF(G1842=ФИО!$Q$8,0,SUM(р_дни!$J:$J))+SUMIFS(факт_операции!$Q:$Q,факт_операции!$D:$D,$D1842)*1000)/SUM(р_дни!$J:$J)))/100,0)*100</f>
        <v>0</v>
      </c>
      <c r="K1842" s="48">
        <f>IF(D1842="",0,SUMIFS(факт_операции!$O:$O,факт_операции!$D:$D,D1842)-IF(SUMIFS(факт_операции!$Q:$Q,факт_операции!$D:$D,D1842)&lt;&gt;0,SUMIFS(факт_операции!$O:$O,факт_операции!$D:$D,D1842,факт_операции!$N:$N,операции!$H$11),0))</f>
        <v>0</v>
      </c>
      <c r="L1842" s="48">
        <f>IF(D1842="",0,SUMIFS(факт_операции!$T:$T,факт_операции!$D:$D,D1842))</f>
        <v>0</v>
      </c>
      <c r="M1842" s="86">
        <f t="shared" si="57"/>
        <v>0</v>
      </c>
      <c r="N1842" s="36"/>
      <c r="O1842" s="92"/>
      <c r="P1842" s="96"/>
    </row>
    <row r="1843" spans="1:16" x14ac:dyDescent="0.25">
      <c r="A1843" s="1"/>
      <c r="B1843" s="1"/>
      <c r="C1843" s="5">
        <f t="shared" si="58"/>
        <v>1833</v>
      </c>
      <c r="D1843" s="19" t="str">
        <f>IF(C1843&gt;MAX(БЮДЖЕТ!$C:$C),"",INDEX(БЮДЖЕТ!$P$11:$P$9415,C1843))</f>
        <v/>
      </c>
      <c r="E1843" s="22">
        <f>IF(D1843="",0,IF(COUNTIF(БЮДЖЕТ!$P:$P,D1843)=1,0,1))</f>
        <v>0</v>
      </c>
      <c r="F1843" s="19" t="str">
        <f>IF($D1843="","",INDEX(БЮДЖЕТ!$N:$N,SUMIFS(БЮДЖЕТ!$B:$B,БЮДЖЕТ!$P:$P,$D1843)))</f>
        <v/>
      </c>
      <c r="G1843" s="19" t="str">
        <f>IF($D1843="","",INDEX(БЮДЖЕТ!$X:$X,SUMIFS(БЮДЖЕТ!$B:$B,БЮДЖЕТ!$P:$P,$D1843)))</f>
        <v/>
      </c>
      <c r="H1843" s="36"/>
      <c r="I1843" s="30">
        <f>IF(D1843="",0,IF(G1843=ФИО!$Q$8,0,SUM(р_дни!$J:$J))+SUMIFS(факт_операции!$L:$L,факт_операции!$D:$D,D1843,факт_операции!$I:$I,операции!$F$8)-SUMIFS(факт_операции!$L:$L,факт_операции!$D:$D,D1843,факт_операции!$I:$I,операции!$F$9)+SUMIFS(факт_операции!$L:$L,факт_операции!$D:$D,D1843,факт_операции!$I:$I,операции!$F$10)-SUMIFS(факт_операции!$L:$L,факт_операции!$D:$D,D1843,факт_операции!$I:$I,операции!$F$11))</f>
        <v>0</v>
      </c>
      <c r="J1843" s="48">
        <f>ROUND(IF(D1843="",0,IF(SUM(р_дни!$J:$J)=0,0,(SUMIFS(БЮДЖЕТ!$V:$V,БЮДЖЕТ!$P:$P,$D1843)*IF(G1843=ФИО!$Q$8,0,SUM(р_дни!$J:$J))+SUMIFS(факт_операции!$Q:$Q,факт_операции!$D:$D,$D1843)*1000)/SUM(р_дни!$J:$J)))/100,0)*100</f>
        <v>0</v>
      </c>
      <c r="K1843" s="48">
        <f>IF(D1843="",0,SUMIFS(факт_операции!$O:$O,факт_операции!$D:$D,D1843)-IF(SUMIFS(факт_операции!$Q:$Q,факт_операции!$D:$D,D1843)&lt;&gt;0,SUMIFS(факт_операции!$O:$O,факт_операции!$D:$D,D1843,факт_операции!$N:$N,операции!$H$11),0))</f>
        <v>0</v>
      </c>
      <c r="L1843" s="48">
        <f>IF(D1843="",0,SUMIFS(факт_операции!$T:$T,факт_операции!$D:$D,D1843))</f>
        <v>0</v>
      </c>
      <c r="M1843" s="86">
        <f t="shared" si="57"/>
        <v>0</v>
      </c>
      <c r="N1843" s="36"/>
      <c r="O1843" s="92"/>
      <c r="P1843" s="96"/>
    </row>
    <row r="1844" spans="1:16" x14ac:dyDescent="0.25">
      <c r="A1844" s="1"/>
      <c r="B1844" s="1"/>
      <c r="C1844" s="5">
        <f t="shared" si="58"/>
        <v>1834</v>
      </c>
      <c r="D1844" s="19" t="str">
        <f>IF(C1844&gt;MAX(БЮДЖЕТ!$C:$C),"",INDEX(БЮДЖЕТ!$P$11:$P$9415,C1844))</f>
        <v/>
      </c>
      <c r="E1844" s="22">
        <f>IF(D1844="",0,IF(COUNTIF(БЮДЖЕТ!$P:$P,D1844)=1,0,1))</f>
        <v>0</v>
      </c>
      <c r="F1844" s="19" t="str">
        <f>IF($D1844="","",INDEX(БЮДЖЕТ!$N:$N,SUMIFS(БЮДЖЕТ!$B:$B,БЮДЖЕТ!$P:$P,$D1844)))</f>
        <v/>
      </c>
      <c r="G1844" s="19" t="str">
        <f>IF($D1844="","",INDEX(БЮДЖЕТ!$X:$X,SUMIFS(БЮДЖЕТ!$B:$B,БЮДЖЕТ!$P:$P,$D1844)))</f>
        <v/>
      </c>
      <c r="H1844" s="36"/>
      <c r="I1844" s="30">
        <f>IF(D1844="",0,IF(G1844=ФИО!$Q$8,0,SUM(р_дни!$J:$J))+SUMIFS(факт_операции!$L:$L,факт_операции!$D:$D,D1844,факт_операции!$I:$I,операции!$F$8)-SUMIFS(факт_операции!$L:$L,факт_операции!$D:$D,D1844,факт_операции!$I:$I,операции!$F$9)+SUMIFS(факт_операции!$L:$L,факт_операции!$D:$D,D1844,факт_операции!$I:$I,операции!$F$10)-SUMIFS(факт_операции!$L:$L,факт_операции!$D:$D,D1844,факт_операции!$I:$I,операции!$F$11))</f>
        <v>0</v>
      </c>
      <c r="J1844" s="48">
        <f>ROUND(IF(D1844="",0,IF(SUM(р_дни!$J:$J)=0,0,(SUMIFS(БЮДЖЕТ!$V:$V,БЮДЖЕТ!$P:$P,$D1844)*IF(G1844=ФИО!$Q$8,0,SUM(р_дни!$J:$J))+SUMIFS(факт_операции!$Q:$Q,факт_операции!$D:$D,$D1844)*1000)/SUM(р_дни!$J:$J)))/100,0)*100</f>
        <v>0</v>
      </c>
      <c r="K1844" s="48">
        <f>IF(D1844="",0,SUMIFS(факт_операции!$O:$O,факт_операции!$D:$D,D1844)-IF(SUMIFS(факт_операции!$Q:$Q,факт_операции!$D:$D,D1844)&lt;&gt;0,SUMIFS(факт_операции!$O:$O,факт_операции!$D:$D,D1844,факт_операции!$N:$N,операции!$H$11),0))</f>
        <v>0</v>
      </c>
      <c r="L1844" s="48">
        <f>IF(D1844="",0,SUMIFS(факт_операции!$T:$T,факт_операции!$D:$D,D1844))</f>
        <v>0</v>
      </c>
      <c r="M1844" s="86">
        <f t="shared" si="57"/>
        <v>0</v>
      </c>
      <c r="N1844" s="36"/>
      <c r="O1844" s="92"/>
      <c r="P1844" s="96"/>
    </row>
    <row r="1845" spans="1:16" x14ac:dyDescent="0.25">
      <c r="A1845" s="1"/>
      <c r="B1845" s="1"/>
      <c r="C1845" s="5">
        <f t="shared" si="58"/>
        <v>1835</v>
      </c>
      <c r="D1845" s="19" t="str">
        <f>IF(C1845&gt;MAX(БЮДЖЕТ!$C:$C),"",INDEX(БЮДЖЕТ!$P$11:$P$9415,C1845))</f>
        <v/>
      </c>
      <c r="E1845" s="22">
        <f>IF(D1845="",0,IF(COUNTIF(БЮДЖЕТ!$P:$P,D1845)=1,0,1))</f>
        <v>0</v>
      </c>
      <c r="F1845" s="19" t="str">
        <f>IF($D1845="","",INDEX(БЮДЖЕТ!$N:$N,SUMIFS(БЮДЖЕТ!$B:$B,БЮДЖЕТ!$P:$P,$D1845)))</f>
        <v/>
      </c>
      <c r="G1845" s="19" t="str">
        <f>IF($D1845="","",INDEX(БЮДЖЕТ!$X:$X,SUMIFS(БЮДЖЕТ!$B:$B,БЮДЖЕТ!$P:$P,$D1845)))</f>
        <v/>
      </c>
      <c r="H1845" s="36"/>
      <c r="I1845" s="30">
        <f>IF(D1845="",0,IF(G1845=ФИО!$Q$8,0,SUM(р_дни!$J:$J))+SUMIFS(факт_операции!$L:$L,факт_операции!$D:$D,D1845,факт_операции!$I:$I,операции!$F$8)-SUMIFS(факт_операции!$L:$L,факт_операции!$D:$D,D1845,факт_операции!$I:$I,операции!$F$9)+SUMIFS(факт_операции!$L:$L,факт_операции!$D:$D,D1845,факт_операции!$I:$I,операции!$F$10)-SUMIFS(факт_операции!$L:$L,факт_операции!$D:$D,D1845,факт_операции!$I:$I,операции!$F$11))</f>
        <v>0</v>
      </c>
      <c r="J1845" s="48">
        <f>ROUND(IF(D1845="",0,IF(SUM(р_дни!$J:$J)=0,0,(SUMIFS(БЮДЖЕТ!$V:$V,БЮДЖЕТ!$P:$P,$D1845)*IF(G1845=ФИО!$Q$8,0,SUM(р_дни!$J:$J))+SUMIFS(факт_операции!$Q:$Q,факт_операции!$D:$D,$D1845)*1000)/SUM(р_дни!$J:$J)))/100,0)*100</f>
        <v>0</v>
      </c>
      <c r="K1845" s="48">
        <f>IF(D1845="",0,SUMIFS(факт_операции!$O:$O,факт_операции!$D:$D,D1845)-IF(SUMIFS(факт_операции!$Q:$Q,факт_операции!$D:$D,D1845)&lt;&gt;0,SUMIFS(факт_операции!$O:$O,факт_операции!$D:$D,D1845,факт_операции!$N:$N,операции!$H$11),0))</f>
        <v>0</v>
      </c>
      <c r="L1845" s="48">
        <f>IF(D1845="",0,SUMIFS(факт_операции!$T:$T,факт_операции!$D:$D,D1845))</f>
        <v>0</v>
      </c>
      <c r="M1845" s="86">
        <f t="shared" si="57"/>
        <v>0</v>
      </c>
      <c r="N1845" s="36"/>
      <c r="O1845" s="92"/>
      <c r="P1845" s="96"/>
    </row>
    <row r="1846" spans="1:16" x14ac:dyDescent="0.25">
      <c r="A1846" s="1"/>
      <c r="B1846" s="1"/>
      <c r="C1846" s="5">
        <f t="shared" si="58"/>
        <v>1836</v>
      </c>
      <c r="D1846" s="19" t="str">
        <f>IF(C1846&gt;MAX(БЮДЖЕТ!$C:$C),"",INDEX(БЮДЖЕТ!$P$11:$P$9415,C1846))</f>
        <v/>
      </c>
      <c r="E1846" s="22">
        <f>IF(D1846="",0,IF(COUNTIF(БЮДЖЕТ!$P:$P,D1846)=1,0,1))</f>
        <v>0</v>
      </c>
      <c r="F1846" s="19" t="str">
        <f>IF($D1846="","",INDEX(БЮДЖЕТ!$N:$N,SUMIFS(БЮДЖЕТ!$B:$B,БЮДЖЕТ!$P:$P,$D1846)))</f>
        <v/>
      </c>
      <c r="G1846" s="19" t="str">
        <f>IF($D1846="","",INDEX(БЮДЖЕТ!$X:$X,SUMIFS(БЮДЖЕТ!$B:$B,БЮДЖЕТ!$P:$P,$D1846)))</f>
        <v/>
      </c>
      <c r="H1846" s="36"/>
      <c r="I1846" s="30">
        <f>IF(D1846="",0,IF(G1846=ФИО!$Q$8,0,SUM(р_дни!$J:$J))+SUMIFS(факт_операции!$L:$L,факт_операции!$D:$D,D1846,факт_операции!$I:$I,операции!$F$8)-SUMIFS(факт_операции!$L:$L,факт_операции!$D:$D,D1846,факт_операции!$I:$I,операции!$F$9)+SUMIFS(факт_операции!$L:$L,факт_операции!$D:$D,D1846,факт_операции!$I:$I,операции!$F$10)-SUMIFS(факт_операции!$L:$L,факт_операции!$D:$D,D1846,факт_операции!$I:$I,операции!$F$11))</f>
        <v>0</v>
      </c>
      <c r="J1846" s="48">
        <f>ROUND(IF(D1846="",0,IF(SUM(р_дни!$J:$J)=0,0,(SUMIFS(БЮДЖЕТ!$V:$V,БЮДЖЕТ!$P:$P,$D1846)*IF(G1846=ФИО!$Q$8,0,SUM(р_дни!$J:$J))+SUMIFS(факт_операции!$Q:$Q,факт_операции!$D:$D,$D1846)*1000)/SUM(р_дни!$J:$J)))/100,0)*100</f>
        <v>0</v>
      </c>
      <c r="K1846" s="48">
        <f>IF(D1846="",0,SUMIFS(факт_операции!$O:$O,факт_операции!$D:$D,D1846)-IF(SUMIFS(факт_операции!$Q:$Q,факт_операции!$D:$D,D1846)&lt;&gt;0,SUMIFS(факт_операции!$O:$O,факт_операции!$D:$D,D1846,факт_операции!$N:$N,операции!$H$11),0))</f>
        <v>0</v>
      </c>
      <c r="L1846" s="48">
        <f>IF(D1846="",0,SUMIFS(факт_операции!$T:$T,факт_операции!$D:$D,D1846))</f>
        <v>0</v>
      </c>
      <c r="M1846" s="86">
        <f t="shared" si="57"/>
        <v>0</v>
      </c>
      <c r="N1846" s="36"/>
      <c r="O1846" s="92"/>
      <c r="P1846" s="96"/>
    </row>
    <row r="1847" spans="1:16" x14ac:dyDescent="0.25">
      <c r="A1847" s="1"/>
      <c r="B1847" s="1"/>
      <c r="C1847" s="5">
        <f t="shared" si="58"/>
        <v>1837</v>
      </c>
      <c r="D1847" s="19" t="str">
        <f>IF(C1847&gt;MAX(БЮДЖЕТ!$C:$C),"",INDEX(БЮДЖЕТ!$P$11:$P$9415,C1847))</f>
        <v/>
      </c>
      <c r="E1847" s="22">
        <f>IF(D1847="",0,IF(COUNTIF(БЮДЖЕТ!$P:$P,D1847)=1,0,1))</f>
        <v>0</v>
      </c>
      <c r="F1847" s="19" t="str">
        <f>IF($D1847="","",INDEX(БЮДЖЕТ!$N:$N,SUMIFS(БЮДЖЕТ!$B:$B,БЮДЖЕТ!$P:$P,$D1847)))</f>
        <v/>
      </c>
      <c r="G1847" s="19" t="str">
        <f>IF($D1847="","",INDEX(БЮДЖЕТ!$X:$X,SUMIFS(БЮДЖЕТ!$B:$B,БЮДЖЕТ!$P:$P,$D1847)))</f>
        <v/>
      </c>
      <c r="H1847" s="36"/>
      <c r="I1847" s="30">
        <f>IF(D1847="",0,IF(G1847=ФИО!$Q$8,0,SUM(р_дни!$J:$J))+SUMIFS(факт_операции!$L:$L,факт_операции!$D:$D,D1847,факт_операции!$I:$I,операции!$F$8)-SUMIFS(факт_операции!$L:$L,факт_операции!$D:$D,D1847,факт_операции!$I:$I,операции!$F$9)+SUMIFS(факт_операции!$L:$L,факт_операции!$D:$D,D1847,факт_операции!$I:$I,операции!$F$10)-SUMIFS(факт_операции!$L:$L,факт_операции!$D:$D,D1847,факт_операции!$I:$I,операции!$F$11))</f>
        <v>0</v>
      </c>
      <c r="J1847" s="48">
        <f>ROUND(IF(D1847="",0,IF(SUM(р_дни!$J:$J)=0,0,(SUMIFS(БЮДЖЕТ!$V:$V,БЮДЖЕТ!$P:$P,$D1847)*IF(G1847=ФИО!$Q$8,0,SUM(р_дни!$J:$J))+SUMIFS(факт_операции!$Q:$Q,факт_операции!$D:$D,$D1847)*1000)/SUM(р_дни!$J:$J)))/100,0)*100</f>
        <v>0</v>
      </c>
      <c r="K1847" s="48">
        <f>IF(D1847="",0,SUMIFS(факт_операции!$O:$O,факт_операции!$D:$D,D1847)-IF(SUMIFS(факт_операции!$Q:$Q,факт_операции!$D:$D,D1847)&lt;&gt;0,SUMIFS(факт_операции!$O:$O,факт_операции!$D:$D,D1847,факт_операции!$N:$N,операции!$H$11),0))</f>
        <v>0</v>
      </c>
      <c r="L1847" s="48">
        <f>IF(D1847="",0,SUMIFS(факт_операции!$T:$T,факт_операции!$D:$D,D1847))</f>
        <v>0</v>
      </c>
      <c r="M1847" s="86">
        <f t="shared" si="57"/>
        <v>0</v>
      </c>
      <c r="N1847" s="36"/>
      <c r="O1847" s="92"/>
      <c r="P1847" s="96"/>
    </row>
    <row r="1848" spans="1:16" x14ac:dyDescent="0.25">
      <c r="A1848" s="1"/>
      <c r="B1848" s="1"/>
      <c r="C1848" s="5">
        <f t="shared" si="58"/>
        <v>1838</v>
      </c>
      <c r="D1848" s="19" t="str">
        <f>IF(C1848&gt;MAX(БЮДЖЕТ!$C:$C),"",INDEX(БЮДЖЕТ!$P$11:$P$9415,C1848))</f>
        <v/>
      </c>
      <c r="E1848" s="22">
        <f>IF(D1848="",0,IF(COUNTIF(БЮДЖЕТ!$P:$P,D1848)=1,0,1))</f>
        <v>0</v>
      </c>
      <c r="F1848" s="19" t="str">
        <f>IF($D1848="","",INDEX(БЮДЖЕТ!$N:$N,SUMIFS(БЮДЖЕТ!$B:$B,БЮДЖЕТ!$P:$P,$D1848)))</f>
        <v/>
      </c>
      <c r="G1848" s="19" t="str">
        <f>IF($D1848="","",INDEX(БЮДЖЕТ!$X:$X,SUMIFS(БЮДЖЕТ!$B:$B,БЮДЖЕТ!$P:$P,$D1848)))</f>
        <v/>
      </c>
      <c r="H1848" s="36"/>
      <c r="I1848" s="30">
        <f>IF(D1848="",0,IF(G1848=ФИО!$Q$8,0,SUM(р_дни!$J:$J))+SUMIFS(факт_операции!$L:$L,факт_операции!$D:$D,D1848,факт_операции!$I:$I,операции!$F$8)-SUMIFS(факт_операции!$L:$L,факт_операции!$D:$D,D1848,факт_операции!$I:$I,операции!$F$9)+SUMIFS(факт_операции!$L:$L,факт_операции!$D:$D,D1848,факт_операции!$I:$I,операции!$F$10)-SUMIFS(факт_операции!$L:$L,факт_операции!$D:$D,D1848,факт_операции!$I:$I,операции!$F$11))</f>
        <v>0</v>
      </c>
      <c r="J1848" s="48">
        <f>ROUND(IF(D1848="",0,IF(SUM(р_дни!$J:$J)=0,0,(SUMIFS(БЮДЖЕТ!$V:$V,БЮДЖЕТ!$P:$P,$D1848)*IF(G1848=ФИО!$Q$8,0,SUM(р_дни!$J:$J))+SUMIFS(факт_операции!$Q:$Q,факт_операции!$D:$D,$D1848)*1000)/SUM(р_дни!$J:$J)))/100,0)*100</f>
        <v>0</v>
      </c>
      <c r="K1848" s="48">
        <f>IF(D1848="",0,SUMIFS(факт_операции!$O:$O,факт_операции!$D:$D,D1848)-IF(SUMIFS(факт_операции!$Q:$Q,факт_операции!$D:$D,D1848)&lt;&gt;0,SUMIFS(факт_операции!$O:$O,факт_операции!$D:$D,D1848,факт_операции!$N:$N,операции!$H$11),0))</f>
        <v>0</v>
      </c>
      <c r="L1848" s="48">
        <f>IF(D1848="",0,SUMIFS(факт_операции!$T:$T,факт_операции!$D:$D,D1848))</f>
        <v>0</v>
      </c>
      <c r="M1848" s="86">
        <f t="shared" si="57"/>
        <v>0</v>
      </c>
      <c r="N1848" s="36"/>
      <c r="O1848" s="92"/>
      <c r="P1848" s="96"/>
    </row>
    <row r="1849" spans="1:16" x14ac:dyDescent="0.25">
      <c r="A1849" s="1"/>
      <c r="B1849" s="1"/>
      <c r="C1849" s="5">
        <f t="shared" si="58"/>
        <v>1839</v>
      </c>
      <c r="D1849" s="19" t="str">
        <f>IF(C1849&gt;MAX(БЮДЖЕТ!$C:$C),"",INDEX(БЮДЖЕТ!$P$11:$P$9415,C1849))</f>
        <v/>
      </c>
      <c r="E1849" s="22">
        <f>IF(D1849="",0,IF(COUNTIF(БЮДЖЕТ!$P:$P,D1849)=1,0,1))</f>
        <v>0</v>
      </c>
      <c r="F1849" s="19" t="str">
        <f>IF($D1849="","",INDEX(БЮДЖЕТ!$N:$N,SUMIFS(БЮДЖЕТ!$B:$B,БЮДЖЕТ!$P:$P,$D1849)))</f>
        <v/>
      </c>
      <c r="G1849" s="19" t="str">
        <f>IF($D1849="","",INDEX(БЮДЖЕТ!$X:$X,SUMIFS(БЮДЖЕТ!$B:$B,БЮДЖЕТ!$P:$P,$D1849)))</f>
        <v/>
      </c>
      <c r="H1849" s="36"/>
      <c r="I1849" s="30">
        <f>IF(D1849="",0,IF(G1849=ФИО!$Q$8,0,SUM(р_дни!$J:$J))+SUMIFS(факт_операции!$L:$L,факт_операции!$D:$D,D1849,факт_операции!$I:$I,операции!$F$8)-SUMIFS(факт_операции!$L:$L,факт_операции!$D:$D,D1849,факт_операции!$I:$I,операции!$F$9)+SUMIFS(факт_операции!$L:$L,факт_операции!$D:$D,D1849,факт_операции!$I:$I,операции!$F$10)-SUMIFS(факт_операции!$L:$L,факт_операции!$D:$D,D1849,факт_операции!$I:$I,операции!$F$11))</f>
        <v>0</v>
      </c>
      <c r="J1849" s="48">
        <f>ROUND(IF(D1849="",0,IF(SUM(р_дни!$J:$J)=0,0,(SUMIFS(БЮДЖЕТ!$V:$V,БЮДЖЕТ!$P:$P,$D1849)*IF(G1849=ФИО!$Q$8,0,SUM(р_дни!$J:$J))+SUMIFS(факт_операции!$Q:$Q,факт_операции!$D:$D,$D1849)*1000)/SUM(р_дни!$J:$J)))/100,0)*100</f>
        <v>0</v>
      </c>
      <c r="K1849" s="48">
        <f>IF(D1849="",0,SUMIFS(факт_операции!$O:$O,факт_операции!$D:$D,D1849)-IF(SUMIFS(факт_операции!$Q:$Q,факт_операции!$D:$D,D1849)&lt;&gt;0,SUMIFS(факт_операции!$O:$O,факт_операции!$D:$D,D1849,факт_операции!$N:$N,операции!$H$11),0))</f>
        <v>0</v>
      </c>
      <c r="L1849" s="48">
        <f>IF(D1849="",0,SUMIFS(факт_операции!$T:$T,факт_операции!$D:$D,D1849))</f>
        <v>0</v>
      </c>
      <c r="M1849" s="86">
        <f t="shared" si="57"/>
        <v>0</v>
      </c>
      <c r="N1849" s="36"/>
      <c r="O1849" s="92"/>
      <c r="P1849" s="96"/>
    </row>
    <row r="1850" spans="1:16" x14ac:dyDescent="0.25">
      <c r="A1850" s="1"/>
      <c r="B1850" s="1"/>
      <c r="C1850" s="5">
        <f t="shared" si="58"/>
        <v>1840</v>
      </c>
      <c r="D1850" s="19" t="str">
        <f>IF(C1850&gt;MAX(БЮДЖЕТ!$C:$C),"",INDEX(БЮДЖЕТ!$P$11:$P$9415,C1850))</f>
        <v/>
      </c>
      <c r="E1850" s="22">
        <f>IF(D1850="",0,IF(COUNTIF(БЮДЖЕТ!$P:$P,D1850)=1,0,1))</f>
        <v>0</v>
      </c>
      <c r="F1850" s="19" t="str">
        <f>IF($D1850="","",INDEX(БЮДЖЕТ!$N:$N,SUMIFS(БЮДЖЕТ!$B:$B,БЮДЖЕТ!$P:$P,$D1850)))</f>
        <v/>
      </c>
      <c r="G1850" s="19" t="str">
        <f>IF($D1850="","",INDEX(БЮДЖЕТ!$X:$X,SUMIFS(БЮДЖЕТ!$B:$B,БЮДЖЕТ!$P:$P,$D1850)))</f>
        <v/>
      </c>
      <c r="H1850" s="36"/>
      <c r="I1850" s="30">
        <f>IF(D1850="",0,IF(G1850=ФИО!$Q$8,0,SUM(р_дни!$J:$J))+SUMIFS(факт_операции!$L:$L,факт_операции!$D:$D,D1850,факт_операции!$I:$I,операции!$F$8)-SUMIFS(факт_операции!$L:$L,факт_операции!$D:$D,D1850,факт_операции!$I:$I,операции!$F$9)+SUMIFS(факт_операции!$L:$L,факт_операции!$D:$D,D1850,факт_операции!$I:$I,операции!$F$10)-SUMIFS(факт_операции!$L:$L,факт_операции!$D:$D,D1850,факт_операции!$I:$I,операции!$F$11))</f>
        <v>0</v>
      </c>
      <c r="J1850" s="48">
        <f>ROUND(IF(D1850="",0,IF(SUM(р_дни!$J:$J)=0,0,(SUMIFS(БЮДЖЕТ!$V:$V,БЮДЖЕТ!$P:$P,$D1850)*IF(G1850=ФИО!$Q$8,0,SUM(р_дни!$J:$J))+SUMIFS(факт_операции!$Q:$Q,факт_операции!$D:$D,$D1850)*1000)/SUM(р_дни!$J:$J)))/100,0)*100</f>
        <v>0</v>
      </c>
      <c r="K1850" s="48">
        <f>IF(D1850="",0,SUMIFS(факт_операции!$O:$O,факт_операции!$D:$D,D1850)-IF(SUMIFS(факт_операции!$Q:$Q,факт_операции!$D:$D,D1850)&lt;&gt;0,SUMIFS(факт_операции!$O:$O,факт_операции!$D:$D,D1850,факт_операции!$N:$N,операции!$H$11),0))</f>
        <v>0</v>
      </c>
      <c r="L1850" s="48">
        <f>IF(D1850="",0,SUMIFS(факт_операции!$T:$T,факт_операции!$D:$D,D1850))</f>
        <v>0</v>
      </c>
      <c r="M1850" s="86">
        <f t="shared" si="57"/>
        <v>0</v>
      </c>
      <c r="N1850" s="36"/>
      <c r="O1850" s="92"/>
      <c r="P1850" s="96"/>
    </row>
    <row r="1851" spans="1:16" x14ac:dyDescent="0.25">
      <c r="A1851" s="1"/>
      <c r="B1851" s="1"/>
      <c r="C1851" s="5">
        <f t="shared" si="58"/>
        <v>1841</v>
      </c>
      <c r="D1851" s="19" t="str">
        <f>IF(C1851&gt;MAX(БЮДЖЕТ!$C:$C),"",INDEX(БЮДЖЕТ!$P$11:$P$9415,C1851))</f>
        <v/>
      </c>
      <c r="E1851" s="22">
        <f>IF(D1851="",0,IF(COUNTIF(БЮДЖЕТ!$P:$P,D1851)=1,0,1))</f>
        <v>0</v>
      </c>
      <c r="F1851" s="19" t="str">
        <f>IF($D1851="","",INDEX(БЮДЖЕТ!$N:$N,SUMIFS(БЮДЖЕТ!$B:$B,БЮДЖЕТ!$P:$P,$D1851)))</f>
        <v/>
      </c>
      <c r="G1851" s="19" t="str">
        <f>IF($D1851="","",INDEX(БЮДЖЕТ!$X:$X,SUMIFS(БЮДЖЕТ!$B:$B,БЮДЖЕТ!$P:$P,$D1851)))</f>
        <v/>
      </c>
      <c r="H1851" s="36"/>
      <c r="I1851" s="30">
        <f>IF(D1851="",0,IF(G1851=ФИО!$Q$8,0,SUM(р_дни!$J:$J))+SUMIFS(факт_операции!$L:$L,факт_операции!$D:$D,D1851,факт_операции!$I:$I,операции!$F$8)-SUMIFS(факт_операции!$L:$L,факт_операции!$D:$D,D1851,факт_операции!$I:$I,операции!$F$9)+SUMIFS(факт_операции!$L:$L,факт_операции!$D:$D,D1851,факт_операции!$I:$I,операции!$F$10)-SUMIFS(факт_операции!$L:$L,факт_операции!$D:$D,D1851,факт_операции!$I:$I,операции!$F$11))</f>
        <v>0</v>
      </c>
      <c r="J1851" s="48">
        <f>ROUND(IF(D1851="",0,IF(SUM(р_дни!$J:$J)=0,0,(SUMIFS(БЮДЖЕТ!$V:$V,БЮДЖЕТ!$P:$P,$D1851)*IF(G1851=ФИО!$Q$8,0,SUM(р_дни!$J:$J))+SUMIFS(факт_операции!$Q:$Q,факт_операции!$D:$D,$D1851)*1000)/SUM(р_дни!$J:$J)))/100,0)*100</f>
        <v>0</v>
      </c>
      <c r="K1851" s="48">
        <f>IF(D1851="",0,SUMIFS(факт_операции!$O:$O,факт_операции!$D:$D,D1851)-IF(SUMIFS(факт_операции!$Q:$Q,факт_операции!$D:$D,D1851)&lt;&gt;0,SUMIFS(факт_операции!$O:$O,факт_операции!$D:$D,D1851,факт_операции!$N:$N,операции!$H$11),0))</f>
        <v>0</v>
      </c>
      <c r="L1851" s="48">
        <f>IF(D1851="",0,SUMIFS(факт_операции!$T:$T,факт_операции!$D:$D,D1851))</f>
        <v>0</v>
      </c>
      <c r="M1851" s="86">
        <f t="shared" si="57"/>
        <v>0</v>
      </c>
      <c r="N1851" s="36"/>
      <c r="O1851" s="92"/>
      <c r="P1851" s="96"/>
    </row>
    <row r="1852" spans="1:16" x14ac:dyDescent="0.25">
      <c r="A1852" s="1"/>
      <c r="B1852" s="1"/>
      <c r="C1852" s="5">
        <f t="shared" si="58"/>
        <v>1842</v>
      </c>
      <c r="D1852" s="19" t="str">
        <f>IF(C1852&gt;MAX(БЮДЖЕТ!$C:$C),"",INDEX(БЮДЖЕТ!$P$11:$P$9415,C1852))</f>
        <v/>
      </c>
      <c r="E1852" s="22">
        <f>IF(D1852="",0,IF(COUNTIF(БЮДЖЕТ!$P:$P,D1852)=1,0,1))</f>
        <v>0</v>
      </c>
      <c r="F1852" s="19" t="str">
        <f>IF($D1852="","",INDEX(БЮДЖЕТ!$N:$N,SUMIFS(БЮДЖЕТ!$B:$B,БЮДЖЕТ!$P:$P,$D1852)))</f>
        <v/>
      </c>
      <c r="G1852" s="19" t="str">
        <f>IF($D1852="","",INDEX(БЮДЖЕТ!$X:$X,SUMIFS(БЮДЖЕТ!$B:$B,БЮДЖЕТ!$P:$P,$D1852)))</f>
        <v/>
      </c>
      <c r="H1852" s="36"/>
      <c r="I1852" s="30">
        <f>IF(D1852="",0,IF(G1852=ФИО!$Q$8,0,SUM(р_дни!$J:$J))+SUMIFS(факт_операции!$L:$L,факт_операции!$D:$D,D1852,факт_операции!$I:$I,операции!$F$8)-SUMIFS(факт_операции!$L:$L,факт_операции!$D:$D,D1852,факт_операции!$I:$I,операции!$F$9)+SUMIFS(факт_операции!$L:$L,факт_операции!$D:$D,D1852,факт_операции!$I:$I,операции!$F$10)-SUMIFS(факт_операции!$L:$L,факт_операции!$D:$D,D1852,факт_операции!$I:$I,операции!$F$11))</f>
        <v>0</v>
      </c>
      <c r="J1852" s="48">
        <f>ROUND(IF(D1852="",0,IF(SUM(р_дни!$J:$J)=0,0,(SUMIFS(БЮДЖЕТ!$V:$V,БЮДЖЕТ!$P:$P,$D1852)*IF(G1852=ФИО!$Q$8,0,SUM(р_дни!$J:$J))+SUMIFS(факт_операции!$Q:$Q,факт_операции!$D:$D,$D1852)*1000)/SUM(р_дни!$J:$J)))/100,0)*100</f>
        <v>0</v>
      </c>
      <c r="K1852" s="48">
        <f>IF(D1852="",0,SUMIFS(факт_операции!$O:$O,факт_операции!$D:$D,D1852)-IF(SUMIFS(факт_операции!$Q:$Q,факт_операции!$D:$D,D1852)&lt;&gt;0,SUMIFS(факт_операции!$O:$O,факт_операции!$D:$D,D1852,факт_операции!$N:$N,операции!$H$11),0))</f>
        <v>0</v>
      </c>
      <c r="L1852" s="48">
        <f>IF(D1852="",0,SUMIFS(факт_операции!$T:$T,факт_операции!$D:$D,D1852))</f>
        <v>0</v>
      </c>
      <c r="M1852" s="86">
        <f t="shared" si="57"/>
        <v>0</v>
      </c>
      <c r="N1852" s="36"/>
      <c r="O1852" s="92"/>
      <c r="P1852" s="96"/>
    </row>
    <row r="1853" spans="1:16" x14ac:dyDescent="0.25">
      <c r="A1853" s="1"/>
      <c r="B1853" s="1"/>
      <c r="C1853" s="5">
        <f t="shared" si="58"/>
        <v>1843</v>
      </c>
      <c r="D1853" s="19" t="str">
        <f>IF(C1853&gt;MAX(БЮДЖЕТ!$C:$C),"",INDEX(БЮДЖЕТ!$P$11:$P$9415,C1853))</f>
        <v/>
      </c>
      <c r="E1853" s="22">
        <f>IF(D1853="",0,IF(COUNTIF(БЮДЖЕТ!$P:$P,D1853)=1,0,1))</f>
        <v>0</v>
      </c>
      <c r="F1853" s="19" t="str">
        <f>IF($D1853="","",INDEX(БЮДЖЕТ!$N:$N,SUMIFS(БЮДЖЕТ!$B:$B,БЮДЖЕТ!$P:$P,$D1853)))</f>
        <v/>
      </c>
      <c r="G1853" s="19" t="str">
        <f>IF($D1853="","",INDEX(БЮДЖЕТ!$X:$X,SUMIFS(БЮДЖЕТ!$B:$B,БЮДЖЕТ!$P:$P,$D1853)))</f>
        <v/>
      </c>
      <c r="H1853" s="36"/>
      <c r="I1853" s="30">
        <f>IF(D1853="",0,IF(G1853=ФИО!$Q$8,0,SUM(р_дни!$J:$J))+SUMIFS(факт_операции!$L:$L,факт_операции!$D:$D,D1853,факт_операции!$I:$I,операции!$F$8)-SUMIFS(факт_операции!$L:$L,факт_операции!$D:$D,D1853,факт_операции!$I:$I,операции!$F$9)+SUMIFS(факт_операции!$L:$L,факт_операции!$D:$D,D1853,факт_операции!$I:$I,операции!$F$10)-SUMIFS(факт_операции!$L:$L,факт_операции!$D:$D,D1853,факт_операции!$I:$I,операции!$F$11))</f>
        <v>0</v>
      </c>
      <c r="J1853" s="48">
        <f>ROUND(IF(D1853="",0,IF(SUM(р_дни!$J:$J)=0,0,(SUMIFS(БЮДЖЕТ!$V:$V,БЮДЖЕТ!$P:$P,$D1853)*IF(G1853=ФИО!$Q$8,0,SUM(р_дни!$J:$J))+SUMIFS(факт_операции!$Q:$Q,факт_операции!$D:$D,$D1853)*1000)/SUM(р_дни!$J:$J)))/100,0)*100</f>
        <v>0</v>
      </c>
      <c r="K1853" s="48">
        <f>IF(D1853="",0,SUMIFS(факт_операции!$O:$O,факт_операции!$D:$D,D1853)-IF(SUMIFS(факт_операции!$Q:$Q,факт_операции!$D:$D,D1853)&lt;&gt;0,SUMIFS(факт_операции!$O:$O,факт_операции!$D:$D,D1853,факт_операции!$N:$N,операции!$H$11),0))</f>
        <v>0</v>
      </c>
      <c r="L1853" s="48">
        <f>IF(D1853="",0,SUMIFS(факт_операции!$T:$T,факт_операции!$D:$D,D1853))</f>
        <v>0</v>
      </c>
      <c r="M1853" s="86">
        <f t="shared" si="57"/>
        <v>0</v>
      </c>
      <c r="N1853" s="36"/>
      <c r="O1853" s="92"/>
      <c r="P1853" s="96"/>
    </row>
    <row r="1854" spans="1:16" x14ac:dyDescent="0.25">
      <c r="A1854" s="1"/>
      <c r="B1854" s="1"/>
      <c r="C1854" s="5">
        <f t="shared" si="58"/>
        <v>1844</v>
      </c>
      <c r="D1854" s="19" t="str">
        <f>IF(C1854&gt;MAX(БЮДЖЕТ!$C:$C),"",INDEX(БЮДЖЕТ!$P$11:$P$9415,C1854))</f>
        <v/>
      </c>
      <c r="E1854" s="22">
        <f>IF(D1854="",0,IF(COUNTIF(БЮДЖЕТ!$P:$P,D1854)=1,0,1))</f>
        <v>0</v>
      </c>
      <c r="F1854" s="19" t="str">
        <f>IF($D1854="","",INDEX(БЮДЖЕТ!$N:$N,SUMIFS(БЮДЖЕТ!$B:$B,БЮДЖЕТ!$P:$P,$D1854)))</f>
        <v/>
      </c>
      <c r="G1854" s="19" t="str">
        <f>IF($D1854="","",INDEX(БЮДЖЕТ!$X:$X,SUMIFS(БЮДЖЕТ!$B:$B,БЮДЖЕТ!$P:$P,$D1854)))</f>
        <v/>
      </c>
      <c r="H1854" s="36"/>
      <c r="I1854" s="30">
        <f>IF(D1854="",0,IF(G1854=ФИО!$Q$8,0,SUM(р_дни!$J:$J))+SUMIFS(факт_операции!$L:$L,факт_операции!$D:$D,D1854,факт_операции!$I:$I,операции!$F$8)-SUMIFS(факт_операции!$L:$L,факт_операции!$D:$D,D1854,факт_операции!$I:$I,операции!$F$9)+SUMIFS(факт_операции!$L:$L,факт_операции!$D:$D,D1854,факт_операции!$I:$I,операции!$F$10)-SUMIFS(факт_операции!$L:$L,факт_операции!$D:$D,D1854,факт_операции!$I:$I,операции!$F$11))</f>
        <v>0</v>
      </c>
      <c r="J1854" s="48">
        <f>ROUND(IF(D1854="",0,IF(SUM(р_дни!$J:$J)=0,0,(SUMIFS(БЮДЖЕТ!$V:$V,БЮДЖЕТ!$P:$P,$D1854)*IF(G1854=ФИО!$Q$8,0,SUM(р_дни!$J:$J))+SUMIFS(факт_операции!$Q:$Q,факт_операции!$D:$D,$D1854)*1000)/SUM(р_дни!$J:$J)))/100,0)*100</f>
        <v>0</v>
      </c>
      <c r="K1854" s="48">
        <f>IF(D1854="",0,SUMIFS(факт_операции!$O:$O,факт_операции!$D:$D,D1854)-IF(SUMIFS(факт_операции!$Q:$Q,факт_операции!$D:$D,D1854)&lt;&gt;0,SUMIFS(факт_операции!$O:$O,факт_операции!$D:$D,D1854,факт_операции!$N:$N,операции!$H$11),0))</f>
        <v>0</v>
      </c>
      <c r="L1854" s="48">
        <f>IF(D1854="",0,SUMIFS(факт_операции!$T:$T,факт_операции!$D:$D,D1854))</f>
        <v>0</v>
      </c>
      <c r="M1854" s="86">
        <f t="shared" si="57"/>
        <v>0</v>
      </c>
      <c r="N1854" s="36"/>
      <c r="O1854" s="92"/>
      <c r="P1854" s="96"/>
    </row>
    <row r="1855" spans="1:16" x14ac:dyDescent="0.25">
      <c r="A1855" s="1"/>
      <c r="B1855" s="1"/>
      <c r="C1855" s="5">
        <f t="shared" si="58"/>
        <v>1845</v>
      </c>
      <c r="D1855" s="19" t="str">
        <f>IF(C1855&gt;MAX(БЮДЖЕТ!$C:$C),"",INDEX(БЮДЖЕТ!$P$11:$P$9415,C1855))</f>
        <v/>
      </c>
      <c r="E1855" s="22">
        <f>IF(D1855="",0,IF(COUNTIF(БЮДЖЕТ!$P:$P,D1855)=1,0,1))</f>
        <v>0</v>
      </c>
      <c r="F1855" s="19" t="str">
        <f>IF($D1855="","",INDEX(БЮДЖЕТ!$N:$N,SUMIFS(БЮДЖЕТ!$B:$B,БЮДЖЕТ!$P:$P,$D1855)))</f>
        <v/>
      </c>
      <c r="G1855" s="19" t="str">
        <f>IF($D1855="","",INDEX(БЮДЖЕТ!$X:$X,SUMIFS(БЮДЖЕТ!$B:$B,БЮДЖЕТ!$P:$P,$D1855)))</f>
        <v/>
      </c>
      <c r="H1855" s="36"/>
      <c r="I1855" s="30">
        <f>IF(D1855="",0,IF(G1855=ФИО!$Q$8,0,SUM(р_дни!$J:$J))+SUMIFS(факт_операции!$L:$L,факт_операции!$D:$D,D1855,факт_операции!$I:$I,операции!$F$8)-SUMIFS(факт_операции!$L:$L,факт_операции!$D:$D,D1855,факт_операции!$I:$I,операции!$F$9)+SUMIFS(факт_операции!$L:$L,факт_операции!$D:$D,D1855,факт_операции!$I:$I,операции!$F$10)-SUMIFS(факт_операции!$L:$L,факт_операции!$D:$D,D1855,факт_операции!$I:$I,операции!$F$11))</f>
        <v>0</v>
      </c>
      <c r="J1855" s="48">
        <f>ROUND(IF(D1855="",0,IF(SUM(р_дни!$J:$J)=0,0,(SUMIFS(БЮДЖЕТ!$V:$V,БЮДЖЕТ!$P:$P,$D1855)*IF(G1855=ФИО!$Q$8,0,SUM(р_дни!$J:$J))+SUMIFS(факт_операции!$Q:$Q,факт_операции!$D:$D,$D1855)*1000)/SUM(р_дни!$J:$J)))/100,0)*100</f>
        <v>0</v>
      </c>
      <c r="K1855" s="48">
        <f>IF(D1855="",0,SUMIFS(факт_операции!$O:$O,факт_операции!$D:$D,D1855)-IF(SUMIFS(факт_операции!$Q:$Q,факт_операции!$D:$D,D1855)&lt;&gt;0,SUMIFS(факт_операции!$O:$O,факт_операции!$D:$D,D1855,факт_операции!$N:$N,операции!$H$11),0))</f>
        <v>0</v>
      </c>
      <c r="L1855" s="48">
        <f>IF(D1855="",0,SUMIFS(факт_операции!$T:$T,факт_операции!$D:$D,D1855))</f>
        <v>0</v>
      </c>
      <c r="M1855" s="86">
        <f t="shared" si="57"/>
        <v>0</v>
      </c>
      <c r="N1855" s="36"/>
      <c r="O1855" s="92"/>
      <c r="P1855" s="96"/>
    </row>
    <row r="1856" spans="1:16" x14ac:dyDescent="0.25">
      <c r="A1856" s="1"/>
      <c r="B1856" s="1"/>
      <c r="C1856" s="5">
        <f t="shared" si="58"/>
        <v>1846</v>
      </c>
      <c r="D1856" s="19" t="str">
        <f>IF(C1856&gt;MAX(БЮДЖЕТ!$C:$C),"",INDEX(БЮДЖЕТ!$P$11:$P$9415,C1856))</f>
        <v/>
      </c>
      <c r="E1856" s="22">
        <f>IF(D1856="",0,IF(COUNTIF(БЮДЖЕТ!$P:$P,D1856)=1,0,1))</f>
        <v>0</v>
      </c>
      <c r="F1856" s="19" t="str">
        <f>IF($D1856="","",INDEX(БЮДЖЕТ!$N:$N,SUMIFS(БЮДЖЕТ!$B:$B,БЮДЖЕТ!$P:$P,$D1856)))</f>
        <v/>
      </c>
      <c r="G1856" s="19" t="str">
        <f>IF($D1856="","",INDEX(БЮДЖЕТ!$X:$X,SUMIFS(БЮДЖЕТ!$B:$B,БЮДЖЕТ!$P:$P,$D1856)))</f>
        <v/>
      </c>
      <c r="H1856" s="36"/>
      <c r="I1856" s="30">
        <f>IF(D1856="",0,IF(G1856=ФИО!$Q$8,0,SUM(р_дни!$J:$J))+SUMIFS(факт_операции!$L:$L,факт_операции!$D:$D,D1856,факт_операции!$I:$I,операции!$F$8)-SUMIFS(факт_операции!$L:$L,факт_операции!$D:$D,D1856,факт_операции!$I:$I,операции!$F$9)+SUMIFS(факт_операции!$L:$L,факт_операции!$D:$D,D1856,факт_операции!$I:$I,операции!$F$10)-SUMIFS(факт_операции!$L:$L,факт_операции!$D:$D,D1856,факт_операции!$I:$I,операции!$F$11))</f>
        <v>0</v>
      </c>
      <c r="J1856" s="48">
        <f>ROUND(IF(D1856="",0,IF(SUM(р_дни!$J:$J)=0,0,(SUMIFS(БЮДЖЕТ!$V:$V,БЮДЖЕТ!$P:$P,$D1856)*IF(G1856=ФИО!$Q$8,0,SUM(р_дни!$J:$J))+SUMIFS(факт_операции!$Q:$Q,факт_операции!$D:$D,$D1856)*1000)/SUM(р_дни!$J:$J)))/100,0)*100</f>
        <v>0</v>
      </c>
      <c r="K1856" s="48">
        <f>IF(D1856="",0,SUMIFS(факт_операции!$O:$O,факт_операции!$D:$D,D1856)-IF(SUMIFS(факт_операции!$Q:$Q,факт_операции!$D:$D,D1856)&lt;&gt;0,SUMIFS(факт_операции!$O:$O,факт_операции!$D:$D,D1856,факт_операции!$N:$N,операции!$H$11),0))</f>
        <v>0</v>
      </c>
      <c r="L1856" s="48">
        <f>IF(D1856="",0,SUMIFS(факт_операции!$T:$T,факт_операции!$D:$D,D1856))</f>
        <v>0</v>
      </c>
      <c r="M1856" s="86">
        <f t="shared" si="57"/>
        <v>0</v>
      </c>
      <c r="N1856" s="36"/>
      <c r="O1856" s="92"/>
      <c r="P1856" s="96"/>
    </row>
    <row r="1857" spans="1:16" x14ac:dyDescent="0.25">
      <c r="A1857" s="1"/>
      <c r="B1857" s="1"/>
      <c r="C1857" s="5">
        <f t="shared" si="58"/>
        <v>1847</v>
      </c>
      <c r="D1857" s="19" t="str">
        <f>IF(C1857&gt;MAX(БЮДЖЕТ!$C:$C),"",INDEX(БЮДЖЕТ!$P$11:$P$9415,C1857))</f>
        <v/>
      </c>
      <c r="E1857" s="22">
        <f>IF(D1857="",0,IF(COUNTIF(БЮДЖЕТ!$P:$P,D1857)=1,0,1))</f>
        <v>0</v>
      </c>
      <c r="F1857" s="19" t="str">
        <f>IF($D1857="","",INDEX(БЮДЖЕТ!$N:$N,SUMIFS(БЮДЖЕТ!$B:$B,БЮДЖЕТ!$P:$P,$D1857)))</f>
        <v/>
      </c>
      <c r="G1857" s="19" t="str">
        <f>IF($D1857="","",INDEX(БЮДЖЕТ!$X:$X,SUMIFS(БЮДЖЕТ!$B:$B,БЮДЖЕТ!$P:$P,$D1857)))</f>
        <v/>
      </c>
      <c r="H1857" s="36"/>
      <c r="I1857" s="30">
        <f>IF(D1857="",0,IF(G1857=ФИО!$Q$8,0,SUM(р_дни!$J:$J))+SUMIFS(факт_операции!$L:$L,факт_операции!$D:$D,D1857,факт_операции!$I:$I,операции!$F$8)-SUMIFS(факт_операции!$L:$L,факт_операции!$D:$D,D1857,факт_операции!$I:$I,операции!$F$9)+SUMIFS(факт_операции!$L:$L,факт_операции!$D:$D,D1857,факт_операции!$I:$I,операции!$F$10)-SUMIFS(факт_операции!$L:$L,факт_операции!$D:$D,D1857,факт_операции!$I:$I,операции!$F$11))</f>
        <v>0</v>
      </c>
      <c r="J1857" s="48">
        <f>ROUND(IF(D1857="",0,IF(SUM(р_дни!$J:$J)=0,0,(SUMIFS(БЮДЖЕТ!$V:$V,БЮДЖЕТ!$P:$P,$D1857)*IF(G1857=ФИО!$Q$8,0,SUM(р_дни!$J:$J))+SUMIFS(факт_операции!$Q:$Q,факт_операции!$D:$D,$D1857)*1000)/SUM(р_дни!$J:$J)))/100,0)*100</f>
        <v>0</v>
      </c>
      <c r="K1857" s="48">
        <f>IF(D1857="",0,SUMIFS(факт_операции!$O:$O,факт_операции!$D:$D,D1857)-IF(SUMIFS(факт_операции!$Q:$Q,факт_операции!$D:$D,D1857)&lt;&gt;0,SUMIFS(факт_операции!$O:$O,факт_операции!$D:$D,D1857,факт_операции!$N:$N,операции!$H$11),0))</f>
        <v>0</v>
      </c>
      <c r="L1857" s="48">
        <f>IF(D1857="",0,SUMIFS(факт_операции!$T:$T,факт_операции!$D:$D,D1857))</f>
        <v>0</v>
      </c>
      <c r="M1857" s="86">
        <f t="shared" si="57"/>
        <v>0</v>
      </c>
      <c r="N1857" s="36"/>
      <c r="O1857" s="92"/>
      <c r="P1857" s="96"/>
    </row>
    <row r="1858" spans="1:16" x14ac:dyDescent="0.25">
      <c r="A1858" s="1"/>
      <c r="B1858" s="1"/>
      <c r="C1858" s="5">
        <f t="shared" si="58"/>
        <v>1848</v>
      </c>
      <c r="D1858" s="19" t="str">
        <f>IF(C1858&gt;MAX(БЮДЖЕТ!$C:$C),"",INDEX(БЮДЖЕТ!$P$11:$P$9415,C1858))</f>
        <v/>
      </c>
      <c r="E1858" s="22">
        <f>IF(D1858="",0,IF(COUNTIF(БЮДЖЕТ!$P:$P,D1858)=1,0,1))</f>
        <v>0</v>
      </c>
      <c r="F1858" s="19" t="str">
        <f>IF($D1858="","",INDEX(БЮДЖЕТ!$N:$N,SUMIFS(БЮДЖЕТ!$B:$B,БЮДЖЕТ!$P:$P,$D1858)))</f>
        <v/>
      </c>
      <c r="G1858" s="19" t="str">
        <f>IF($D1858="","",INDEX(БЮДЖЕТ!$X:$X,SUMIFS(БЮДЖЕТ!$B:$B,БЮДЖЕТ!$P:$P,$D1858)))</f>
        <v/>
      </c>
      <c r="H1858" s="36"/>
      <c r="I1858" s="30">
        <f>IF(D1858="",0,IF(G1858=ФИО!$Q$8,0,SUM(р_дни!$J:$J))+SUMIFS(факт_операции!$L:$L,факт_операции!$D:$D,D1858,факт_операции!$I:$I,операции!$F$8)-SUMIFS(факт_операции!$L:$L,факт_операции!$D:$D,D1858,факт_операции!$I:$I,операции!$F$9)+SUMIFS(факт_операции!$L:$L,факт_операции!$D:$D,D1858,факт_операции!$I:$I,операции!$F$10)-SUMIFS(факт_операции!$L:$L,факт_операции!$D:$D,D1858,факт_операции!$I:$I,операции!$F$11))</f>
        <v>0</v>
      </c>
      <c r="J1858" s="48">
        <f>ROUND(IF(D1858="",0,IF(SUM(р_дни!$J:$J)=0,0,(SUMIFS(БЮДЖЕТ!$V:$V,БЮДЖЕТ!$P:$P,$D1858)*IF(G1858=ФИО!$Q$8,0,SUM(р_дни!$J:$J))+SUMIFS(факт_операции!$Q:$Q,факт_операции!$D:$D,$D1858)*1000)/SUM(р_дни!$J:$J)))/100,0)*100</f>
        <v>0</v>
      </c>
      <c r="K1858" s="48">
        <f>IF(D1858="",0,SUMIFS(факт_операции!$O:$O,факт_операции!$D:$D,D1858)-IF(SUMIFS(факт_операции!$Q:$Q,факт_операции!$D:$D,D1858)&lt;&gt;0,SUMIFS(факт_операции!$O:$O,факт_операции!$D:$D,D1858,факт_операции!$N:$N,операции!$H$11),0))</f>
        <v>0</v>
      </c>
      <c r="L1858" s="48">
        <f>IF(D1858="",0,SUMIFS(факт_операции!$T:$T,факт_операции!$D:$D,D1858))</f>
        <v>0</v>
      </c>
      <c r="M1858" s="86">
        <f t="shared" si="57"/>
        <v>0</v>
      </c>
      <c r="N1858" s="36"/>
      <c r="O1858" s="92"/>
      <c r="P1858" s="96"/>
    </row>
    <row r="1859" spans="1:16" x14ac:dyDescent="0.25">
      <c r="A1859" s="1"/>
      <c r="B1859" s="1"/>
      <c r="C1859" s="5">
        <f t="shared" si="58"/>
        <v>1849</v>
      </c>
      <c r="D1859" s="19" t="str">
        <f>IF(C1859&gt;MAX(БЮДЖЕТ!$C:$C),"",INDEX(БЮДЖЕТ!$P$11:$P$9415,C1859))</f>
        <v/>
      </c>
      <c r="E1859" s="22">
        <f>IF(D1859="",0,IF(COUNTIF(БЮДЖЕТ!$P:$P,D1859)=1,0,1))</f>
        <v>0</v>
      </c>
      <c r="F1859" s="19" t="str">
        <f>IF($D1859="","",INDEX(БЮДЖЕТ!$N:$N,SUMIFS(БЮДЖЕТ!$B:$B,БЮДЖЕТ!$P:$P,$D1859)))</f>
        <v/>
      </c>
      <c r="G1859" s="19" t="str">
        <f>IF($D1859="","",INDEX(БЮДЖЕТ!$X:$X,SUMIFS(БЮДЖЕТ!$B:$B,БЮДЖЕТ!$P:$P,$D1859)))</f>
        <v/>
      </c>
      <c r="H1859" s="36"/>
      <c r="I1859" s="30">
        <f>IF(D1859="",0,IF(G1859=ФИО!$Q$8,0,SUM(р_дни!$J:$J))+SUMIFS(факт_операции!$L:$L,факт_операции!$D:$D,D1859,факт_операции!$I:$I,операции!$F$8)-SUMIFS(факт_операции!$L:$L,факт_операции!$D:$D,D1859,факт_операции!$I:$I,операции!$F$9)+SUMIFS(факт_операции!$L:$L,факт_операции!$D:$D,D1859,факт_операции!$I:$I,операции!$F$10)-SUMIFS(факт_операции!$L:$L,факт_операции!$D:$D,D1859,факт_операции!$I:$I,операции!$F$11))</f>
        <v>0</v>
      </c>
      <c r="J1859" s="48">
        <f>ROUND(IF(D1859="",0,IF(SUM(р_дни!$J:$J)=0,0,(SUMIFS(БЮДЖЕТ!$V:$V,БЮДЖЕТ!$P:$P,$D1859)*IF(G1859=ФИО!$Q$8,0,SUM(р_дни!$J:$J))+SUMIFS(факт_операции!$Q:$Q,факт_операции!$D:$D,$D1859)*1000)/SUM(р_дни!$J:$J)))/100,0)*100</f>
        <v>0</v>
      </c>
      <c r="K1859" s="48">
        <f>IF(D1859="",0,SUMIFS(факт_операции!$O:$O,факт_операции!$D:$D,D1859)-IF(SUMIFS(факт_операции!$Q:$Q,факт_операции!$D:$D,D1859)&lt;&gt;0,SUMIFS(факт_операции!$O:$O,факт_операции!$D:$D,D1859,факт_операции!$N:$N,операции!$H$11),0))</f>
        <v>0</v>
      </c>
      <c r="L1859" s="48">
        <f>IF(D1859="",0,SUMIFS(факт_операции!$T:$T,факт_операции!$D:$D,D1859))</f>
        <v>0</v>
      </c>
      <c r="M1859" s="86">
        <f t="shared" si="57"/>
        <v>0</v>
      </c>
      <c r="N1859" s="36"/>
      <c r="O1859" s="92"/>
      <c r="P1859" s="96"/>
    </row>
    <row r="1860" spans="1:16" x14ac:dyDescent="0.25">
      <c r="A1860" s="1"/>
      <c r="B1860" s="1"/>
      <c r="C1860" s="5">
        <f t="shared" si="58"/>
        <v>1850</v>
      </c>
      <c r="D1860" s="19" t="str">
        <f>IF(C1860&gt;MAX(БЮДЖЕТ!$C:$C),"",INDEX(БЮДЖЕТ!$P$11:$P$9415,C1860))</f>
        <v/>
      </c>
      <c r="E1860" s="22">
        <f>IF(D1860="",0,IF(COUNTIF(БЮДЖЕТ!$P:$P,D1860)=1,0,1))</f>
        <v>0</v>
      </c>
      <c r="F1860" s="19" t="str">
        <f>IF($D1860="","",INDEX(БЮДЖЕТ!$N:$N,SUMIFS(БЮДЖЕТ!$B:$B,БЮДЖЕТ!$P:$P,$D1860)))</f>
        <v/>
      </c>
      <c r="G1860" s="19" t="str">
        <f>IF($D1860="","",INDEX(БЮДЖЕТ!$X:$X,SUMIFS(БЮДЖЕТ!$B:$B,БЮДЖЕТ!$P:$P,$D1860)))</f>
        <v/>
      </c>
      <c r="H1860" s="36"/>
      <c r="I1860" s="30">
        <f>IF(D1860="",0,IF(G1860=ФИО!$Q$8,0,SUM(р_дни!$J:$J))+SUMIFS(факт_операции!$L:$L,факт_операции!$D:$D,D1860,факт_операции!$I:$I,операции!$F$8)-SUMIFS(факт_операции!$L:$L,факт_операции!$D:$D,D1860,факт_операции!$I:$I,операции!$F$9)+SUMIFS(факт_операции!$L:$L,факт_операции!$D:$D,D1860,факт_операции!$I:$I,операции!$F$10)-SUMIFS(факт_операции!$L:$L,факт_операции!$D:$D,D1860,факт_операции!$I:$I,операции!$F$11))</f>
        <v>0</v>
      </c>
      <c r="J1860" s="48">
        <f>ROUND(IF(D1860="",0,IF(SUM(р_дни!$J:$J)=0,0,(SUMIFS(БЮДЖЕТ!$V:$V,БЮДЖЕТ!$P:$P,$D1860)*IF(G1860=ФИО!$Q$8,0,SUM(р_дни!$J:$J))+SUMIFS(факт_операции!$Q:$Q,факт_операции!$D:$D,$D1860)*1000)/SUM(р_дни!$J:$J)))/100,0)*100</f>
        <v>0</v>
      </c>
      <c r="K1860" s="48">
        <f>IF(D1860="",0,SUMIFS(факт_операции!$O:$O,факт_операции!$D:$D,D1860)-IF(SUMIFS(факт_операции!$Q:$Q,факт_операции!$D:$D,D1860)&lt;&gt;0,SUMIFS(факт_операции!$O:$O,факт_операции!$D:$D,D1860,факт_операции!$N:$N,операции!$H$11),0))</f>
        <v>0</v>
      </c>
      <c r="L1860" s="48">
        <f>IF(D1860="",0,SUMIFS(факт_операции!$T:$T,факт_операции!$D:$D,D1860))</f>
        <v>0</v>
      </c>
      <c r="M1860" s="86">
        <f t="shared" si="57"/>
        <v>0</v>
      </c>
      <c r="N1860" s="36"/>
      <c r="O1860" s="92"/>
      <c r="P1860" s="96"/>
    </row>
    <row r="1861" spans="1:16" x14ac:dyDescent="0.25">
      <c r="A1861" s="1"/>
      <c r="B1861" s="1"/>
      <c r="C1861" s="5">
        <f t="shared" si="58"/>
        <v>1851</v>
      </c>
      <c r="D1861" s="19" t="str">
        <f>IF(C1861&gt;MAX(БЮДЖЕТ!$C:$C),"",INDEX(БЮДЖЕТ!$P$11:$P$9415,C1861))</f>
        <v/>
      </c>
      <c r="E1861" s="22">
        <f>IF(D1861="",0,IF(COUNTIF(БЮДЖЕТ!$P:$P,D1861)=1,0,1))</f>
        <v>0</v>
      </c>
      <c r="F1861" s="19" t="str">
        <f>IF($D1861="","",INDEX(БЮДЖЕТ!$N:$N,SUMIFS(БЮДЖЕТ!$B:$B,БЮДЖЕТ!$P:$P,$D1861)))</f>
        <v/>
      </c>
      <c r="G1861" s="19" t="str">
        <f>IF($D1861="","",INDEX(БЮДЖЕТ!$X:$X,SUMIFS(БЮДЖЕТ!$B:$B,БЮДЖЕТ!$P:$P,$D1861)))</f>
        <v/>
      </c>
      <c r="H1861" s="36"/>
      <c r="I1861" s="30">
        <f>IF(D1861="",0,IF(G1861=ФИО!$Q$8,0,SUM(р_дни!$J:$J))+SUMIFS(факт_операции!$L:$L,факт_операции!$D:$D,D1861,факт_операции!$I:$I,операции!$F$8)-SUMIFS(факт_операции!$L:$L,факт_операции!$D:$D,D1861,факт_операции!$I:$I,операции!$F$9)+SUMIFS(факт_операции!$L:$L,факт_операции!$D:$D,D1861,факт_операции!$I:$I,операции!$F$10)-SUMIFS(факт_операции!$L:$L,факт_операции!$D:$D,D1861,факт_операции!$I:$I,операции!$F$11))</f>
        <v>0</v>
      </c>
      <c r="J1861" s="48">
        <f>ROUND(IF(D1861="",0,IF(SUM(р_дни!$J:$J)=0,0,(SUMIFS(БЮДЖЕТ!$V:$V,БЮДЖЕТ!$P:$P,$D1861)*IF(G1861=ФИО!$Q$8,0,SUM(р_дни!$J:$J))+SUMIFS(факт_операции!$Q:$Q,факт_операции!$D:$D,$D1861)*1000)/SUM(р_дни!$J:$J)))/100,0)*100</f>
        <v>0</v>
      </c>
      <c r="K1861" s="48">
        <f>IF(D1861="",0,SUMIFS(факт_операции!$O:$O,факт_операции!$D:$D,D1861)-IF(SUMIFS(факт_операции!$Q:$Q,факт_операции!$D:$D,D1861)&lt;&gt;0,SUMIFS(факт_операции!$O:$O,факт_операции!$D:$D,D1861,факт_операции!$N:$N,операции!$H$11),0))</f>
        <v>0</v>
      </c>
      <c r="L1861" s="48">
        <f>IF(D1861="",0,SUMIFS(факт_операции!$T:$T,факт_операции!$D:$D,D1861))</f>
        <v>0</v>
      </c>
      <c r="M1861" s="86">
        <f t="shared" si="57"/>
        <v>0</v>
      </c>
      <c r="N1861" s="36"/>
      <c r="O1861" s="92"/>
      <c r="P1861" s="96"/>
    </row>
    <row r="1862" spans="1:16" x14ac:dyDescent="0.25">
      <c r="A1862" s="1"/>
      <c r="B1862" s="1"/>
      <c r="C1862" s="5">
        <f t="shared" si="58"/>
        <v>1852</v>
      </c>
      <c r="D1862" s="19" t="str">
        <f>IF(C1862&gt;MAX(БЮДЖЕТ!$C:$C),"",INDEX(БЮДЖЕТ!$P$11:$P$9415,C1862))</f>
        <v/>
      </c>
      <c r="E1862" s="22">
        <f>IF(D1862="",0,IF(COUNTIF(БЮДЖЕТ!$P:$P,D1862)=1,0,1))</f>
        <v>0</v>
      </c>
      <c r="F1862" s="19" t="str">
        <f>IF($D1862="","",INDEX(БЮДЖЕТ!$N:$N,SUMIFS(БЮДЖЕТ!$B:$B,БЮДЖЕТ!$P:$P,$D1862)))</f>
        <v/>
      </c>
      <c r="G1862" s="19" t="str">
        <f>IF($D1862="","",INDEX(БЮДЖЕТ!$X:$X,SUMIFS(БЮДЖЕТ!$B:$B,БЮДЖЕТ!$P:$P,$D1862)))</f>
        <v/>
      </c>
      <c r="H1862" s="36"/>
      <c r="I1862" s="30">
        <f>IF(D1862="",0,IF(G1862=ФИО!$Q$8,0,SUM(р_дни!$J:$J))+SUMIFS(факт_операции!$L:$L,факт_операции!$D:$D,D1862,факт_операции!$I:$I,операции!$F$8)-SUMIFS(факт_операции!$L:$L,факт_операции!$D:$D,D1862,факт_операции!$I:$I,операции!$F$9)+SUMIFS(факт_операции!$L:$L,факт_операции!$D:$D,D1862,факт_операции!$I:$I,операции!$F$10)-SUMIFS(факт_операции!$L:$L,факт_операции!$D:$D,D1862,факт_операции!$I:$I,операции!$F$11))</f>
        <v>0</v>
      </c>
      <c r="J1862" s="48">
        <f>ROUND(IF(D1862="",0,IF(SUM(р_дни!$J:$J)=0,0,(SUMIFS(БЮДЖЕТ!$V:$V,БЮДЖЕТ!$P:$P,$D1862)*IF(G1862=ФИО!$Q$8,0,SUM(р_дни!$J:$J))+SUMIFS(факт_операции!$Q:$Q,факт_операции!$D:$D,$D1862)*1000)/SUM(р_дни!$J:$J)))/100,0)*100</f>
        <v>0</v>
      </c>
      <c r="K1862" s="48">
        <f>IF(D1862="",0,SUMIFS(факт_операции!$O:$O,факт_операции!$D:$D,D1862)-IF(SUMIFS(факт_операции!$Q:$Q,факт_операции!$D:$D,D1862)&lt;&gt;0,SUMIFS(факт_операции!$O:$O,факт_операции!$D:$D,D1862,факт_операции!$N:$N,операции!$H$11),0))</f>
        <v>0</v>
      </c>
      <c r="L1862" s="48">
        <f>IF(D1862="",0,SUMIFS(факт_операции!$T:$T,факт_операции!$D:$D,D1862))</f>
        <v>0</v>
      </c>
      <c r="M1862" s="86">
        <f t="shared" si="57"/>
        <v>0</v>
      </c>
      <c r="N1862" s="36"/>
      <c r="O1862" s="92"/>
      <c r="P1862" s="96"/>
    </row>
    <row r="1863" spans="1:16" x14ac:dyDescent="0.25">
      <c r="A1863" s="1"/>
      <c r="B1863" s="1"/>
      <c r="C1863" s="5">
        <f t="shared" si="58"/>
        <v>1853</v>
      </c>
      <c r="D1863" s="19" t="str">
        <f>IF(C1863&gt;MAX(БЮДЖЕТ!$C:$C),"",INDEX(БЮДЖЕТ!$P$11:$P$9415,C1863))</f>
        <v/>
      </c>
      <c r="E1863" s="22">
        <f>IF(D1863="",0,IF(COUNTIF(БЮДЖЕТ!$P:$P,D1863)=1,0,1))</f>
        <v>0</v>
      </c>
      <c r="F1863" s="19" t="str">
        <f>IF($D1863="","",INDEX(БЮДЖЕТ!$N:$N,SUMIFS(БЮДЖЕТ!$B:$B,БЮДЖЕТ!$P:$P,$D1863)))</f>
        <v/>
      </c>
      <c r="G1863" s="19" t="str">
        <f>IF($D1863="","",INDEX(БЮДЖЕТ!$X:$X,SUMIFS(БЮДЖЕТ!$B:$B,БЮДЖЕТ!$P:$P,$D1863)))</f>
        <v/>
      </c>
      <c r="H1863" s="36"/>
      <c r="I1863" s="30">
        <f>IF(D1863="",0,IF(G1863=ФИО!$Q$8,0,SUM(р_дни!$J:$J))+SUMIFS(факт_операции!$L:$L,факт_операции!$D:$D,D1863,факт_операции!$I:$I,операции!$F$8)-SUMIFS(факт_операции!$L:$L,факт_операции!$D:$D,D1863,факт_операции!$I:$I,операции!$F$9)+SUMIFS(факт_операции!$L:$L,факт_операции!$D:$D,D1863,факт_операции!$I:$I,операции!$F$10)-SUMIFS(факт_операции!$L:$L,факт_операции!$D:$D,D1863,факт_операции!$I:$I,операции!$F$11))</f>
        <v>0</v>
      </c>
      <c r="J1863" s="48">
        <f>ROUND(IF(D1863="",0,IF(SUM(р_дни!$J:$J)=0,0,(SUMIFS(БЮДЖЕТ!$V:$V,БЮДЖЕТ!$P:$P,$D1863)*IF(G1863=ФИО!$Q$8,0,SUM(р_дни!$J:$J))+SUMIFS(факт_операции!$Q:$Q,факт_операции!$D:$D,$D1863)*1000)/SUM(р_дни!$J:$J)))/100,0)*100</f>
        <v>0</v>
      </c>
      <c r="K1863" s="48">
        <f>IF(D1863="",0,SUMIFS(факт_операции!$O:$O,факт_операции!$D:$D,D1863)-IF(SUMIFS(факт_операции!$Q:$Q,факт_операции!$D:$D,D1863)&lt;&gt;0,SUMIFS(факт_операции!$O:$O,факт_операции!$D:$D,D1863,факт_операции!$N:$N,операции!$H$11),0))</f>
        <v>0</v>
      </c>
      <c r="L1863" s="48">
        <f>IF(D1863="",0,SUMIFS(факт_операции!$T:$T,факт_операции!$D:$D,D1863))</f>
        <v>0</v>
      </c>
      <c r="M1863" s="86">
        <f t="shared" ref="M1863:M1917" si="59">IF(D1863="",0,J1863-K1863-L1863)</f>
        <v>0</v>
      </c>
      <c r="N1863" s="36"/>
      <c r="O1863" s="92"/>
      <c r="P1863" s="96"/>
    </row>
    <row r="1864" spans="1:16" x14ac:dyDescent="0.25">
      <c r="A1864" s="1"/>
      <c r="B1864" s="1"/>
      <c r="C1864" s="5">
        <f t="shared" si="58"/>
        <v>1854</v>
      </c>
      <c r="D1864" s="19" t="str">
        <f>IF(C1864&gt;MAX(БЮДЖЕТ!$C:$C),"",INDEX(БЮДЖЕТ!$P$11:$P$9415,C1864))</f>
        <v/>
      </c>
      <c r="E1864" s="22">
        <f>IF(D1864="",0,IF(COUNTIF(БЮДЖЕТ!$P:$P,D1864)=1,0,1))</f>
        <v>0</v>
      </c>
      <c r="F1864" s="19" t="str">
        <f>IF($D1864="","",INDEX(БЮДЖЕТ!$N:$N,SUMIFS(БЮДЖЕТ!$B:$B,БЮДЖЕТ!$P:$P,$D1864)))</f>
        <v/>
      </c>
      <c r="G1864" s="19" t="str">
        <f>IF($D1864="","",INDEX(БЮДЖЕТ!$X:$X,SUMIFS(БЮДЖЕТ!$B:$B,БЮДЖЕТ!$P:$P,$D1864)))</f>
        <v/>
      </c>
      <c r="H1864" s="36"/>
      <c r="I1864" s="30">
        <f>IF(D1864="",0,IF(G1864=ФИО!$Q$8,0,SUM(р_дни!$J:$J))+SUMIFS(факт_операции!$L:$L,факт_операции!$D:$D,D1864,факт_операции!$I:$I,операции!$F$8)-SUMIFS(факт_операции!$L:$L,факт_операции!$D:$D,D1864,факт_операции!$I:$I,операции!$F$9)+SUMIFS(факт_операции!$L:$L,факт_операции!$D:$D,D1864,факт_операции!$I:$I,операции!$F$10)-SUMIFS(факт_операции!$L:$L,факт_операции!$D:$D,D1864,факт_операции!$I:$I,операции!$F$11))</f>
        <v>0</v>
      </c>
      <c r="J1864" s="48">
        <f>ROUND(IF(D1864="",0,IF(SUM(р_дни!$J:$J)=0,0,(SUMIFS(БЮДЖЕТ!$V:$V,БЮДЖЕТ!$P:$P,$D1864)*IF(G1864=ФИО!$Q$8,0,SUM(р_дни!$J:$J))+SUMIFS(факт_операции!$Q:$Q,факт_операции!$D:$D,$D1864)*1000)/SUM(р_дни!$J:$J)))/100,0)*100</f>
        <v>0</v>
      </c>
      <c r="K1864" s="48">
        <f>IF(D1864="",0,SUMIFS(факт_операции!$O:$O,факт_операции!$D:$D,D1864)-IF(SUMIFS(факт_операции!$Q:$Q,факт_операции!$D:$D,D1864)&lt;&gt;0,SUMIFS(факт_операции!$O:$O,факт_операции!$D:$D,D1864,факт_операции!$N:$N,операции!$H$11),0))</f>
        <v>0</v>
      </c>
      <c r="L1864" s="48">
        <f>IF(D1864="",0,SUMIFS(факт_операции!$T:$T,факт_операции!$D:$D,D1864))</f>
        <v>0</v>
      </c>
      <c r="M1864" s="86">
        <f t="shared" si="59"/>
        <v>0</v>
      </c>
      <c r="N1864" s="36"/>
      <c r="O1864" s="92"/>
      <c r="P1864" s="96"/>
    </row>
    <row r="1865" spans="1:16" x14ac:dyDescent="0.25">
      <c r="A1865" s="1"/>
      <c r="B1865" s="1"/>
      <c r="C1865" s="5">
        <f t="shared" si="58"/>
        <v>1855</v>
      </c>
      <c r="D1865" s="19" t="str">
        <f>IF(C1865&gt;MAX(БЮДЖЕТ!$C:$C),"",INDEX(БЮДЖЕТ!$P$11:$P$9415,C1865))</f>
        <v/>
      </c>
      <c r="E1865" s="22">
        <f>IF(D1865="",0,IF(COUNTIF(БЮДЖЕТ!$P:$P,D1865)=1,0,1))</f>
        <v>0</v>
      </c>
      <c r="F1865" s="19" t="str">
        <f>IF($D1865="","",INDEX(БЮДЖЕТ!$N:$N,SUMIFS(БЮДЖЕТ!$B:$B,БЮДЖЕТ!$P:$P,$D1865)))</f>
        <v/>
      </c>
      <c r="G1865" s="19" t="str">
        <f>IF($D1865="","",INDEX(БЮДЖЕТ!$X:$X,SUMIFS(БЮДЖЕТ!$B:$B,БЮДЖЕТ!$P:$P,$D1865)))</f>
        <v/>
      </c>
      <c r="H1865" s="36"/>
      <c r="I1865" s="30">
        <f>IF(D1865="",0,IF(G1865=ФИО!$Q$8,0,SUM(р_дни!$J:$J))+SUMIFS(факт_операции!$L:$L,факт_операции!$D:$D,D1865,факт_операции!$I:$I,операции!$F$8)-SUMIFS(факт_операции!$L:$L,факт_операции!$D:$D,D1865,факт_операции!$I:$I,операции!$F$9)+SUMIFS(факт_операции!$L:$L,факт_операции!$D:$D,D1865,факт_операции!$I:$I,операции!$F$10)-SUMIFS(факт_операции!$L:$L,факт_операции!$D:$D,D1865,факт_операции!$I:$I,операции!$F$11))</f>
        <v>0</v>
      </c>
      <c r="J1865" s="48">
        <f>ROUND(IF(D1865="",0,IF(SUM(р_дни!$J:$J)=0,0,(SUMIFS(БЮДЖЕТ!$V:$V,БЮДЖЕТ!$P:$P,$D1865)*IF(G1865=ФИО!$Q$8,0,SUM(р_дни!$J:$J))+SUMIFS(факт_операции!$Q:$Q,факт_операции!$D:$D,$D1865)*1000)/SUM(р_дни!$J:$J)))/100,0)*100</f>
        <v>0</v>
      </c>
      <c r="K1865" s="48">
        <f>IF(D1865="",0,SUMIFS(факт_операции!$O:$O,факт_операции!$D:$D,D1865)-IF(SUMIFS(факт_операции!$Q:$Q,факт_операции!$D:$D,D1865)&lt;&gt;0,SUMIFS(факт_операции!$O:$O,факт_операции!$D:$D,D1865,факт_операции!$N:$N,операции!$H$11),0))</f>
        <v>0</v>
      </c>
      <c r="L1865" s="48">
        <f>IF(D1865="",0,SUMIFS(факт_операции!$T:$T,факт_операции!$D:$D,D1865))</f>
        <v>0</v>
      </c>
      <c r="M1865" s="86">
        <f t="shared" si="59"/>
        <v>0</v>
      </c>
      <c r="N1865" s="36"/>
      <c r="O1865" s="92"/>
      <c r="P1865" s="96"/>
    </row>
    <row r="1866" spans="1:16" x14ac:dyDescent="0.25">
      <c r="A1866" s="1"/>
      <c r="B1866" s="1"/>
      <c r="C1866" s="5">
        <f t="shared" si="58"/>
        <v>1856</v>
      </c>
      <c r="D1866" s="19" t="str">
        <f>IF(C1866&gt;MAX(БЮДЖЕТ!$C:$C),"",INDEX(БЮДЖЕТ!$P$11:$P$9415,C1866))</f>
        <v/>
      </c>
      <c r="E1866" s="22">
        <f>IF(D1866="",0,IF(COUNTIF(БЮДЖЕТ!$P:$P,D1866)=1,0,1))</f>
        <v>0</v>
      </c>
      <c r="F1866" s="19" t="str">
        <f>IF($D1866="","",INDEX(БЮДЖЕТ!$N:$N,SUMIFS(БЮДЖЕТ!$B:$B,БЮДЖЕТ!$P:$P,$D1866)))</f>
        <v/>
      </c>
      <c r="G1866" s="19" t="str">
        <f>IF($D1866="","",INDEX(БЮДЖЕТ!$X:$X,SUMIFS(БЮДЖЕТ!$B:$B,БЮДЖЕТ!$P:$P,$D1866)))</f>
        <v/>
      </c>
      <c r="H1866" s="36"/>
      <c r="I1866" s="30">
        <f>IF(D1866="",0,IF(G1866=ФИО!$Q$8,0,SUM(р_дни!$J:$J))+SUMIFS(факт_операции!$L:$L,факт_операции!$D:$D,D1866,факт_операции!$I:$I,операции!$F$8)-SUMIFS(факт_операции!$L:$L,факт_операции!$D:$D,D1866,факт_операции!$I:$I,операции!$F$9)+SUMIFS(факт_операции!$L:$L,факт_операции!$D:$D,D1866,факт_операции!$I:$I,операции!$F$10)-SUMIFS(факт_операции!$L:$L,факт_операции!$D:$D,D1866,факт_операции!$I:$I,операции!$F$11))</f>
        <v>0</v>
      </c>
      <c r="J1866" s="48">
        <f>ROUND(IF(D1866="",0,IF(SUM(р_дни!$J:$J)=0,0,(SUMIFS(БЮДЖЕТ!$V:$V,БЮДЖЕТ!$P:$P,$D1866)*IF(G1866=ФИО!$Q$8,0,SUM(р_дни!$J:$J))+SUMIFS(факт_операции!$Q:$Q,факт_операции!$D:$D,$D1866)*1000)/SUM(р_дни!$J:$J)))/100,0)*100</f>
        <v>0</v>
      </c>
      <c r="K1866" s="48">
        <f>IF(D1866="",0,SUMIFS(факт_операции!$O:$O,факт_операции!$D:$D,D1866)-IF(SUMIFS(факт_операции!$Q:$Q,факт_операции!$D:$D,D1866)&lt;&gt;0,SUMIFS(факт_операции!$O:$O,факт_операции!$D:$D,D1866,факт_операции!$N:$N,операции!$H$11),0))</f>
        <v>0</v>
      </c>
      <c r="L1866" s="48">
        <f>IF(D1866="",0,SUMIFS(факт_операции!$T:$T,факт_операции!$D:$D,D1866))</f>
        <v>0</v>
      </c>
      <c r="M1866" s="86">
        <f t="shared" si="59"/>
        <v>0</v>
      </c>
      <c r="N1866" s="36"/>
      <c r="O1866" s="92"/>
      <c r="P1866" s="96"/>
    </row>
    <row r="1867" spans="1:16" x14ac:dyDescent="0.25">
      <c r="A1867" s="1"/>
      <c r="B1867" s="1"/>
      <c r="C1867" s="5">
        <f t="shared" si="58"/>
        <v>1857</v>
      </c>
      <c r="D1867" s="19" t="str">
        <f>IF(C1867&gt;MAX(БЮДЖЕТ!$C:$C),"",INDEX(БЮДЖЕТ!$P$11:$P$9415,C1867))</f>
        <v/>
      </c>
      <c r="E1867" s="22">
        <f>IF(D1867="",0,IF(COUNTIF(БЮДЖЕТ!$P:$P,D1867)=1,0,1))</f>
        <v>0</v>
      </c>
      <c r="F1867" s="19" t="str">
        <f>IF($D1867="","",INDEX(БЮДЖЕТ!$N:$N,SUMIFS(БЮДЖЕТ!$B:$B,БЮДЖЕТ!$P:$P,$D1867)))</f>
        <v/>
      </c>
      <c r="G1867" s="19" t="str">
        <f>IF($D1867="","",INDEX(БЮДЖЕТ!$X:$X,SUMIFS(БЮДЖЕТ!$B:$B,БЮДЖЕТ!$P:$P,$D1867)))</f>
        <v/>
      </c>
      <c r="H1867" s="36"/>
      <c r="I1867" s="30">
        <f>IF(D1867="",0,IF(G1867=ФИО!$Q$8,0,SUM(р_дни!$J:$J))+SUMIFS(факт_операции!$L:$L,факт_операции!$D:$D,D1867,факт_операции!$I:$I,операции!$F$8)-SUMIFS(факт_операции!$L:$L,факт_операции!$D:$D,D1867,факт_операции!$I:$I,операции!$F$9)+SUMIFS(факт_операции!$L:$L,факт_операции!$D:$D,D1867,факт_операции!$I:$I,операции!$F$10)-SUMIFS(факт_операции!$L:$L,факт_операции!$D:$D,D1867,факт_операции!$I:$I,операции!$F$11))</f>
        <v>0</v>
      </c>
      <c r="J1867" s="48">
        <f>ROUND(IF(D1867="",0,IF(SUM(р_дни!$J:$J)=0,0,(SUMIFS(БЮДЖЕТ!$V:$V,БЮДЖЕТ!$P:$P,$D1867)*IF(G1867=ФИО!$Q$8,0,SUM(р_дни!$J:$J))+SUMIFS(факт_операции!$Q:$Q,факт_операции!$D:$D,$D1867)*1000)/SUM(р_дни!$J:$J)))/100,0)*100</f>
        <v>0</v>
      </c>
      <c r="K1867" s="48">
        <f>IF(D1867="",0,SUMIFS(факт_операции!$O:$O,факт_операции!$D:$D,D1867)-IF(SUMIFS(факт_операции!$Q:$Q,факт_операции!$D:$D,D1867)&lt;&gt;0,SUMIFS(факт_операции!$O:$O,факт_операции!$D:$D,D1867,факт_операции!$N:$N,операции!$H$11),0))</f>
        <v>0</v>
      </c>
      <c r="L1867" s="48">
        <f>IF(D1867="",0,SUMIFS(факт_операции!$T:$T,факт_операции!$D:$D,D1867))</f>
        <v>0</v>
      </c>
      <c r="M1867" s="86">
        <f t="shared" si="59"/>
        <v>0</v>
      </c>
      <c r="N1867" s="36"/>
      <c r="O1867" s="92"/>
      <c r="P1867" s="96"/>
    </row>
    <row r="1868" spans="1:16" x14ac:dyDescent="0.25">
      <c r="A1868" s="1"/>
      <c r="B1868" s="1"/>
      <c r="C1868" s="5">
        <f t="shared" si="58"/>
        <v>1858</v>
      </c>
      <c r="D1868" s="19" t="str">
        <f>IF(C1868&gt;MAX(БЮДЖЕТ!$C:$C),"",INDEX(БЮДЖЕТ!$P$11:$P$9415,C1868))</f>
        <v/>
      </c>
      <c r="E1868" s="22">
        <f>IF(D1868="",0,IF(COUNTIF(БЮДЖЕТ!$P:$P,D1868)=1,0,1))</f>
        <v>0</v>
      </c>
      <c r="F1868" s="19" t="str">
        <f>IF($D1868="","",INDEX(БЮДЖЕТ!$N:$N,SUMIFS(БЮДЖЕТ!$B:$B,БЮДЖЕТ!$P:$P,$D1868)))</f>
        <v/>
      </c>
      <c r="G1868" s="19" t="str">
        <f>IF($D1868="","",INDEX(БЮДЖЕТ!$X:$X,SUMIFS(БЮДЖЕТ!$B:$B,БЮДЖЕТ!$P:$P,$D1868)))</f>
        <v/>
      </c>
      <c r="H1868" s="36"/>
      <c r="I1868" s="30">
        <f>IF(D1868="",0,IF(G1868=ФИО!$Q$8,0,SUM(р_дни!$J:$J))+SUMIFS(факт_операции!$L:$L,факт_операции!$D:$D,D1868,факт_операции!$I:$I,операции!$F$8)-SUMIFS(факт_операции!$L:$L,факт_операции!$D:$D,D1868,факт_операции!$I:$I,операции!$F$9)+SUMIFS(факт_операции!$L:$L,факт_операции!$D:$D,D1868,факт_операции!$I:$I,операции!$F$10)-SUMIFS(факт_операции!$L:$L,факт_операции!$D:$D,D1868,факт_операции!$I:$I,операции!$F$11))</f>
        <v>0</v>
      </c>
      <c r="J1868" s="48">
        <f>ROUND(IF(D1868="",0,IF(SUM(р_дни!$J:$J)=0,0,(SUMIFS(БЮДЖЕТ!$V:$V,БЮДЖЕТ!$P:$P,$D1868)*IF(G1868=ФИО!$Q$8,0,SUM(р_дни!$J:$J))+SUMIFS(факт_операции!$Q:$Q,факт_операции!$D:$D,$D1868)*1000)/SUM(р_дни!$J:$J)))/100,0)*100</f>
        <v>0</v>
      </c>
      <c r="K1868" s="48">
        <f>IF(D1868="",0,SUMIFS(факт_операции!$O:$O,факт_операции!$D:$D,D1868)-IF(SUMIFS(факт_операции!$Q:$Q,факт_операции!$D:$D,D1868)&lt;&gt;0,SUMIFS(факт_операции!$O:$O,факт_операции!$D:$D,D1868,факт_операции!$N:$N,операции!$H$11),0))</f>
        <v>0</v>
      </c>
      <c r="L1868" s="48">
        <f>IF(D1868="",0,SUMIFS(факт_операции!$T:$T,факт_операции!$D:$D,D1868))</f>
        <v>0</v>
      </c>
      <c r="M1868" s="86">
        <f t="shared" si="59"/>
        <v>0</v>
      </c>
      <c r="N1868" s="36"/>
      <c r="O1868" s="92"/>
      <c r="P1868" s="96"/>
    </row>
    <row r="1869" spans="1:16" x14ac:dyDescent="0.25">
      <c r="A1869" s="1"/>
      <c r="B1869" s="1"/>
      <c r="C1869" s="5">
        <f t="shared" ref="C1869:C1917" si="60">C1868+1</f>
        <v>1859</v>
      </c>
      <c r="D1869" s="19" t="str">
        <f>IF(C1869&gt;MAX(БЮДЖЕТ!$C:$C),"",INDEX(БЮДЖЕТ!$P$11:$P$9415,C1869))</f>
        <v/>
      </c>
      <c r="E1869" s="22">
        <f>IF(D1869="",0,IF(COUNTIF(БЮДЖЕТ!$P:$P,D1869)=1,0,1))</f>
        <v>0</v>
      </c>
      <c r="F1869" s="19" t="str">
        <f>IF($D1869="","",INDEX(БЮДЖЕТ!$N:$N,SUMIFS(БЮДЖЕТ!$B:$B,БЮДЖЕТ!$P:$P,$D1869)))</f>
        <v/>
      </c>
      <c r="G1869" s="19" t="str">
        <f>IF($D1869="","",INDEX(БЮДЖЕТ!$X:$X,SUMIFS(БЮДЖЕТ!$B:$B,БЮДЖЕТ!$P:$P,$D1869)))</f>
        <v/>
      </c>
      <c r="H1869" s="36"/>
      <c r="I1869" s="30">
        <f>IF(D1869="",0,IF(G1869=ФИО!$Q$8,0,SUM(р_дни!$J:$J))+SUMIFS(факт_операции!$L:$L,факт_операции!$D:$D,D1869,факт_операции!$I:$I,операции!$F$8)-SUMIFS(факт_операции!$L:$L,факт_операции!$D:$D,D1869,факт_операции!$I:$I,операции!$F$9)+SUMIFS(факт_операции!$L:$L,факт_операции!$D:$D,D1869,факт_операции!$I:$I,операции!$F$10)-SUMIFS(факт_операции!$L:$L,факт_операции!$D:$D,D1869,факт_операции!$I:$I,операции!$F$11))</f>
        <v>0</v>
      </c>
      <c r="J1869" s="48">
        <f>ROUND(IF(D1869="",0,IF(SUM(р_дни!$J:$J)=0,0,(SUMIFS(БЮДЖЕТ!$V:$V,БЮДЖЕТ!$P:$P,$D1869)*IF(G1869=ФИО!$Q$8,0,SUM(р_дни!$J:$J))+SUMIFS(факт_операции!$Q:$Q,факт_операции!$D:$D,$D1869)*1000)/SUM(р_дни!$J:$J)))/100,0)*100</f>
        <v>0</v>
      </c>
      <c r="K1869" s="48">
        <f>IF(D1869="",0,SUMIFS(факт_операции!$O:$O,факт_операции!$D:$D,D1869)-IF(SUMIFS(факт_операции!$Q:$Q,факт_операции!$D:$D,D1869)&lt;&gt;0,SUMIFS(факт_операции!$O:$O,факт_операции!$D:$D,D1869,факт_операции!$N:$N,операции!$H$11),0))</f>
        <v>0</v>
      </c>
      <c r="L1869" s="48">
        <f>IF(D1869="",0,SUMIFS(факт_операции!$T:$T,факт_операции!$D:$D,D1869))</f>
        <v>0</v>
      </c>
      <c r="M1869" s="86">
        <f t="shared" si="59"/>
        <v>0</v>
      </c>
      <c r="N1869" s="36"/>
      <c r="O1869" s="92"/>
      <c r="P1869" s="96"/>
    </row>
    <row r="1870" spans="1:16" x14ac:dyDescent="0.25">
      <c r="A1870" s="1"/>
      <c r="B1870" s="1"/>
      <c r="C1870" s="5">
        <f t="shared" si="60"/>
        <v>1860</v>
      </c>
      <c r="D1870" s="19" t="str">
        <f>IF(C1870&gt;MAX(БЮДЖЕТ!$C:$C),"",INDEX(БЮДЖЕТ!$P$11:$P$9415,C1870))</f>
        <v/>
      </c>
      <c r="E1870" s="22">
        <f>IF(D1870="",0,IF(COUNTIF(БЮДЖЕТ!$P:$P,D1870)=1,0,1))</f>
        <v>0</v>
      </c>
      <c r="F1870" s="19" t="str">
        <f>IF($D1870="","",INDEX(БЮДЖЕТ!$N:$N,SUMIFS(БЮДЖЕТ!$B:$B,БЮДЖЕТ!$P:$P,$D1870)))</f>
        <v/>
      </c>
      <c r="G1870" s="19" t="str">
        <f>IF($D1870="","",INDEX(БЮДЖЕТ!$X:$X,SUMIFS(БЮДЖЕТ!$B:$B,БЮДЖЕТ!$P:$P,$D1870)))</f>
        <v/>
      </c>
      <c r="H1870" s="36"/>
      <c r="I1870" s="30">
        <f>IF(D1870="",0,IF(G1870=ФИО!$Q$8,0,SUM(р_дни!$J:$J))+SUMIFS(факт_операции!$L:$L,факт_операции!$D:$D,D1870,факт_операции!$I:$I,операции!$F$8)-SUMIFS(факт_операции!$L:$L,факт_операции!$D:$D,D1870,факт_операции!$I:$I,операции!$F$9)+SUMIFS(факт_операции!$L:$L,факт_операции!$D:$D,D1870,факт_операции!$I:$I,операции!$F$10)-SUMIFS(факт_операции!$L:$L,факт_операции!$D:$D,D1870,факт_операции!$I:$I,операции!$F$11))</f>
        <v>0</v>
      </c>
      <c r="J1870" s="48">
        <f>ROUND(IF(D1870="",0,IF(SUM(р_дни!$J:$J)=0,0,(SUMIFS(БЮДЖЕТ!$V:$V,БЮДЖЕТ!$P:$P,$D1870)*IF(G1870=ФИО!$Q$8,0,SUM(р_дни!$J:$J))+SUMIFS(факт_операции!$Q:$Q,факт_операции!$D:$D,$D1870)*1000)/SUM(р_дни!$J:$J)))/100,0)*100</f>
        <v>0</v>
      </c>
      <c r="K1870" s="48">
        <f>IF(D1870="",0,SUMIFS(факт_операции!$O:$O,факт_операции!$D:$D,D1870)-IF(SUMIFS(факт_операции!$Q:$Q,факт_операции!$D:$D,D1870)&lt;&gt;0,SUMIFS(факт_операции!$O:$O,факт_операции!$D:$D,D1870,факт_операции!$N:$N,операции!$H$11),0))</f>
        <v>0</v>
      </c>
      <c r="L1870" s="48">
        <f>IF(D1870="",0,SUMIFS(факт_операции!$T:$T,факт_операции!$D:$D,D1870))</f>
        <v>0</v>
      </c>
      <c r="M1870" s="86">
        <f t="shared" si="59"/>
        <v>0</v>
      </c>
      <c r="N1870" s="36"/>
      <c r="O1870" s="92"/>
      <c r="P1870" s="96"/>
    </row>
    <row r="1871" spans="1:16" x14ac:dyDescent="0.25">
      <c r="A1871" s="1"/>
      <c r="B1871" s="1"/>
      <c r="C1871" s="5">
        <f t="shared" si="60"/>
        <v>1861</v>
      </c>
      <c r="D1871" s="19" t="str">
        <f>IF(C1871&gt;MAX(БЮДЖЕТ!$C:$C),"",INDEX(БЮДЖЕТ!$P$11:$P$9415,C1871))</f>
        <v/>
      </c>
      <c r="E1871" s="22">
        <f>IF(D1871="",0,IF(COUNTIF(БЮДЖЕТ!$P:$P,D1871)=1,0,1))</f>
        <v>0</v>
      </c>
      <c r="F1871" s="19" t="str">
        <f>IF($D1871="","",INDEX(БЮДЖЕТ!$N:$N,SUMIFS(БЮДЖЕТ!$B:$B,БЮДЖЕТ!$P:$P,$D1871)))</f>
        <v/>
      </c>
      <c r="G1871" s="19" t="str">
        <f>IF($D1871="","",INDEX(БЮДЖЕТ!$X:$X,SUMIFS(БЮДЖЕТ!$B:$B,БЮДЖЕТ!$P:$P,$D1871)))</f>
        <v/>
      </c>
      <c r="H1871" s="36"/>
      <c r="I1871" s="30">
        <f>IF(D1871="",0,IF(G1871=ФИО!$Q$8,0,SUM(р_дни!$J:$J))+SUMIFS(факт_операции!$L:$L,факт_операции!$D:$D,D1871,факт_операции!$I:$I,операции!$F$8)-SUMIFS(факт_операции!$L:$L,факт_операции!$D:$D,D1871,факт_операции!$I:$I,операции!$F$9)+SUMIFS(факт_операции!$L:$L,факт_операции!$D:$D,D1871,факт_операции!$I:$I,операции!$F$10)-SUMIFS(факт_операции!$L:$L,факт_операции!$D:$D,D1871,факт_операции!$I:$I,операции!$F$11))</f>
        <v>0</v>
      </c>
      <c r="J1871" s="48">
        <f>ROUND(IF(D1871="",0,IF(SUM(р_дни!$J:$J)=0,0,(SUMIFS(БЮДЖЕТ!$V:$V,БЮДЖЕТ!$P:$P,$D1871)*IF(G1871=ФИО!$Q$8,0,SUM(р_дни!$J:$J))+SUMIFS(факт_операции!$Q:$Q,факт_операции!$D:$D,$D1871)*1000)/SUM(р_дни!$J:$J)))/100,0)*100</f>
        <v>0</v>
      </c>
      <c r="K1871" s="48">
        <f>IF(D1871="",0,SUMIFS(факт_операции!$O:$O,факт_операции!$D:$D,D1871)-IF(SUMIFS(факт_операции!$Q:$Q,факт_операции!$D:$D,D1871)&lt;&gt;0,SUMIFS(факт_операции!$O:$O,факт_операции!$D:$D,D1871,факт_операции!$N:$N,операции!$H$11),0))</f>
        <v>0</v>
      </c>
      <c r="L1871" s="48">
        <f>IF(D1871="",0,SUMIFS(факт_операции!$T:$T,факт_операции!$D:$D,D1871))</f>
        <v>0</v>
      </c>
      <c r="M1871" s="86">
        <f t="shared" si="59"/>
        <v>0</v>
      </c>
      <c r="N1871" s="36"/>
      <c r="O1871" s="92"/>
      <c r="P1871" s="96"/>
    </row>
    <row r="1872" spans="1:16" x14ac:dyDescent="0.25">
      <c r="A1872" s="1"/>
      <c r="B1872" s="1"/>
      <c r="C1872" s="5">
        <f t="shared" si="60"/>
        <v>1862</v>
      </c>
      <c r="D1872" s="19" t="str">
        <f>IF(C1872&gt;MAX(БЮДЖЕТ!$C:$C),"",INDEX(БЮДЖЕТ!$P$11:$P$9415,C1872))</f>
        <v/>
      </c>
      <c r="E1872" s="22">
        <f>IF(D1872="",0,IF(COUNTIF(БЮДЖЕТ!$P:$P,D1872)=1,0,1))</f>
        <v>0</v>
      </c>
      <c r="F1872" s="19" t="str">
        <f>IF($D1872="","",INDEX(БЮДЖЕТ!$N:$N,SUMIFS(БЮДЖЕТ!$B:$B,БЮДЖЕТ!$P:$P,$D1872)))</f>
        <v/>
      </c>
      <c r="G1872" s="19" t="str">
        <f>IF($D1872="","",INDEX(БЮДЖЕТ!$X:$X,SUMIFS(БЮДЖЕТ!$B:$B,БЮДЖЕТ!$P:$P,$D1872)))</f>
        <v/>
      </c>
      <c r="H1872" s="36"/>
      <c r="I1872" s="30">
        <f>IF(D1872="",0,IF(G1872=ФИО!$Q$8,0,SUM(р_дни!$J:$J))+SUMIFS(факт_операции!$L:$L,факт_операции!$D:$D,D1872,факт_операции!$I:$I,операции!$F$8)-SUMIFS(факт_операции!$L:$L,факт_операции!$D:$D,D1872,факт_операции!$I:$I,операции!$F$9)+SUMIFS(факт_операции!$L:$L,факт_операции!$D:$D,D1872,факт_операции!$I:$I,операции!$F$10)-SUMIFS(факт_операции!$L:$L,факт_операции!$D:$D,D1872,факт_операции!$I:$I,операции!$F$11))</f>
        <v>0</v>
      </c>
      <c r="J1872" s="48">
        <f>ROUND(IF(D1872="",0,IF(SUM(р_дни!$J:$J)=0,0,(SUMIFS(БЮДЖЕТ!$V:$V,БЮДЖЕТ!$P:$P,$D1872)*IF(G1872=ФИО!$Q$8,0,SUM(р_дни!$J:$J))+SUMIFS(факт_операции!$Q:$Q,факт_операции!$D:$D,$D1872)*1000)/SUM(р_дни!$J:$J)))/100,0)*100</f>
        <v>0</v>
      </c>
      <c r="K1872" s="48">
        <f>IF(D1872="",0,SUMIFS(факт_операции!$O:$O,факт_операции!$D:$D,D1872)-IF(SUMIFS(факт_операции!$Q:$Q,факт_операции!$D:$D,D1872)&lt;&gt;0,SUMIFS(факт_операции!$O:$O,факт_операции!$D:$D,D1872,факт_операции!$N:$N,операции!$H$11),0))</f>
        <v>0</v>
      </c>
      <c r="L1872" s="48">
        <f>IF(D1872="",0,SUMIFS(факт_операции!$T:$T,факт_операции!$D:$D,D1872))</f>
        <v>0</v>
      </c>
      <c r="M1872" s="86">
        <f t="shared" si="59"/>
        <v>0</v>
      </c>
      <c r="N1872" s="36"/>
      <c r="O1872" s="92"/>
      <c r="P1872" s="96"/>
    </row>
    <row r="1873" spans="1:16" x14ac:dyDescent="0.25">
      <c r="A1873" s="1"/>
      <c r="B1873" s="1"/>
      <c r="C1873" s="5">
        <f t="shared" si="60"/>
        <v>1863</v>
      </c>
      <c r="D1873" s="19" t="str">
        <f>IF(C1873&gt;MAX(БЮДЖЕТ!$C:$C),"",INDEX(БЮДЖЕТ!$P$11:$P$9415,C1873))</f>
        <v/>
      </c>
      <c r="E1873" s="22">
        <f>IF(D1873="",0,IF(COUNTIF(БЮДЖЕТ!$P:$P,D1873)=1,0,1))</f>
        <v>0</v>
      </c>
      <c r="F1873" s="19" t="str">
        <f>IF($D1873="","",INDEX(БЮДЖЕТ!$N:$N,SUMIFS(БЮДЖЕТ!$B:$B,БЮДЖЕТ!$P:$P,$D1873)))</f>
        <v/>
      </c>
      <c r="G1873" s="19" t="str">
        <f>IF($D1873="","",INDEX(БЮДЖЕТ!$X:$X,SUMIFS(БЮДЖЕТ!$B:$B,БЮДЖЕТ!$P:$P,$D1873)))</f>
        <v/>
      </c>
      <c r="H1873" s="36"/>
      <c r="I1873" s="30">
        <f>IF(D1873="",0,IF(G1873=ФИО!$Q$8,0,SUM(р_дни!$J:$J))+SUMIFS(факт_операции!$L:$L,факт_операции!$D:$D,D1873,факт_операции!$I:$I,операции!$F$8)-SUMIFS(факт_операции!$L:$L,факт_операции!$D:$D,D1873,факт_операции!$I:$I,операции!$F$9)+SUMIFS(факт_операции!$L:$L,факт_операции!$D:$D,D1873,факт_операции!$I:$I,операции!$F$10)-SUMIFS(факт_операции!$L:$L,факт_операции!$D:$D,D1873,факт_операции!$I:$I,операции!$F$11))</f>
        <v>0</v>
      </c>
      <c r="J1873" s="48">
        <f>ROUND(IF(D1873="",0,IF(SUM(р_дни!$J:$J)=0,0,(SUMIFS(БЮДЖЕТ!$V:$V,БЮДЖЕТ!$P:$P,$D1873)*IF(G1873=ФИО!$Q$8,0,SUM(р_дни!$J:$J))+SUMIFS(факт_операции!$Q:$Q,факт_операции!$D:$D,$D1873)*1000)/SUM(р_дни!$J:$J)))/100,0)*100</f>
        <v>0</v>
      </c>
      <c r="K1873" s="48">
        <f>IF(D1873="",0,SUMIFS(факт_операции!$O:$O,факт_операции!$D:$D,D1873)-IF(SUMIFS(факт_операции!$Q:$Q,факт_операции!$D:$D,D1873)&lt;&gt;0,SUMIFS(факт_операции!$O:$O,факт_операции!$D:$D,D1873,факт_операции!$N:$N,операции!$H$11),0))</f>
        <v>0</v>
      </c>
      <c r="L1873" s="48">
        <f>IF(D1873="",0,SUMIFS(факт_операции!$T:$T,факт_операции!$D:$D,D1873))</f>
        <v>0</v>
      </c>
      <c r="M1873" s="86">
        <f t="shared" si="59"/>
        <v>0</v>
      </c>
      <c r="N1873" s="36"/>
      <c r="O1873" s="92"/>
      <c r="P1873" s="96"/>
    </row>
    <row r="1874" spans="1:16" x14ac:dyDescent="0.25">
      <c r="A1874" s="1"/>
      <c r="B1874" s="1"/>
      <c r="C1874" s="5">
        <f t="shared" si="60"/>
        <v>1864</v>
      </c>
      <c r="D1874" s="19" t="str">
        <f>IF(C1874&gt;MAX(БЮДЖЕТ!$C:$C),"",INDEX(БЮДЖЕТ!$P$11:$P$9415,C1874))</f>
        <v/>
      </c>
      <c r="E1874" s="22">
        <f>IF(D1874="",0,IF(COUNTIF(БЮДЖЕТ!$P:$P,D1874)=1,0,1))</f>
        <v>0</v>
      </c>
      <c r="F1874" s="19" t="str">
        <f>IF($D1874="","",INDEX(БЮДЖЕТ!$N:$N,SUMIFS(БЮДЖЕТ!$B:$B,БЮДЖЕТ!$P:$P,$D1874)))</f>
        <v/>
      </c>
      <c r="G1874" s="19" t="str">
        <f>IF($D1874="","",INDEX(БЮДЖЕТ!$X:$X,SUMIFS(БЮДЖЕТ!$B:$B,БЮДЖЕТ!$P:$P,$D1874)))</f>
        <v/>
      </c>
      <c r="H1874" s="36"/>
      <c r="I1874" s="30">
        <f>IF(D1874="",0,IF(G1874=ФИО!$Q$8,0,SUM(р_дни!$J:$J))+SUMIFS(факт_операции!$L:$L,факт_операции!$D:$D,D1874,факт_операции!$I:$I,операции!$F$8)-SUMIFS(факт_операции!$L:$L,факт_операции!$D:$D,D1874,факт_операции!$I:$I,операции!$F$9)+SUMIFS(факт_операции!$L:$L,факт_операции!$D:$D,D1874,факт_операции!$I:$I,операции!$F$10)-SUMIFS(факт_операции!$L:$L,факт_операции!$D:$D,D1874,факт_операции!$I:$I,операции!$F$11))</f>
        <v>0</v>
      </c>
      <c r="J1874" s="48">
        <f>ROUND(IF(D1874="",0,IF(SUM(р_дни!$J:$J)=0,0,(SUMIFS(БЮДЖЕТ!$V:$V,БЮДЖЕТ!$P:$P,$D1874)*IF(G1874=ФИО!$Q$8,0,SUM(р_дни!$J:$J))+SUMIFS(факт_операции!$Q:$Q,факт_операции!$D:$D,$D1874)*1000)/SUM(р_дни!$J:$J)))/100,0)*100</f>
        <v>0</v>
      </c>
      <c r="K1874" s="48">
        <f>IF(D1874="",0,SUMIFS(факт_операции!$O:$O,факт_операции!$D:$D,D1874)-IF(SUMIFS(факт_операции!$Q:$Q,факт_операции!$D:$D,D1874)&lt;&gt;0,SUMIFS(факт_операции!$O:$O,факт_операции!$D:$D,D1874,факт_операции!$N:$N,операции!$H$11),0))</f>
        <v>0</v>
      </c>
      <c r="L1874" s="48">
        <f>IF(D1874="",0,SUMIFS(факт_операции!$T:$T,факт_операции!$D:$D,D1874))</f>
        <v>0</v>
      </c>
      <c r="M1874" s="86">
        <f t="shared" si="59"/>
        <v>0</v>
      </c>
      <c r="N1874" s="36"/>
      <c r="O1874" s="92"/>
      <c r="P1874" s="96"/>
    </row>
    <row r="1875" spans="1:16" x14ac:dyDescent="0.25">
      <c r="A1875" s="1"/>
      <c r="B1875" s="1"/>
      <c r="C1875" s="5">
        <f t="shared" si="60"/>
        <v>1865</v>
      </c>
      <c r="D1875" s="19" t="str">
        <f>IF(C1875&gt;MAX(БЮДЖЕТ!$C:$C),"",INDEX(БЮДЖЕТ!$P$11:$P$9415,C1875))</f>
        <v/>
      </c>
      <c r="E1875" s="22">
        <f>IF(D1875="",0,IF(COUNTIF(БЮДЖЕТ!$P:$P,D1875)=1,0,1))</f>
        <v>0</v>
      </c>
      <c r="F1875" s="19" t="str">
        <f>IF($D1875="","",INDEX(БЮДЖЕТ!$N:$N,SUMIFS(БЮДЖЕТ!$B:$B,БЮДЖЕТ!$P:$P,$D1875)))</f>
        <v/>
      </c>
      <c r="G1875" s="19" t="str">
        <f>IF($D1875="","",INDEX(БЮДЖЕТ!$X:$X,SUMIFS(БЮДЖЕТ!$B:$B,БЮДЖЕТ!$P:$P,$D1875)))</f>
        <v/>
      </c>
      <c r="H1875" s="36"/>
      <c r="I1875" s="30">
        <f>IF(D1875="",0,IF(G1875=ФИО!$Q$8,0,SUM(р_дни!$J:$J))+SUMIFS(факт_операции!$L:$L,факт_операции!$D:$D,D1875,факт_операции!$I:$I,операции!$F$8)-SUMIFS(факт_операции!$L:$L,факт_операции!$D:$D,D1875,факт_операции!$I:$I,операции!$F$9)+SUMIFS(факт_операции!$L:$L,факт_операции!$D:$D,D1875,факт_операции!$I:$I,операции!$F$10)-SUMIFS(факт_операции!$L:$L,факт_операции!$D:$D,D1875,факт_операции!$I:$I,операции!$F$11))</f>
        <v>0</v>
      </c>
      <c r="J1875" s="48">
        <f>ROUND(IF(D1875="",0,IF(SUM(р_дни!$J:$J)=0,0,(SUMIFS(БЮДЖЕТ!$V:$V,БЮДЖЕТ!$P:$P,$D1875)*IF(G1875=ФИО!$Q$8,0,SUM(р_дни!$J:$J))+SUMIFS(факт_операции!$Q:$Q,факт_операции!$D:$D,$D1875)*1000)/SUM(р_дни!$J:$J)))/100,0)*100</f>
        <v>0</v>
      </c>
      <c r="K1875" s="48">
        <f>IF(D1875="",0,SUMIFS(факт_операции!$O:$O,факт_операции!$D:$D,D1875)-IF(SUMIFS(факт_операции!$Q:$Q,факт_операции!$D:$D,D1875)&lt;&gt;0,SUMIFS(факт_операции!$O:$O,факт_операции!$D:$D,D1875,факт_операции!$N:$N,операции!$H$11),0))</f>
        <v>0</v>
      </c>
      <c r="L1875" s="48">
        <f>IF(D1875="",0,SUMIFS(факт_операции!$T:$T,факт_операции!$D:$D,D1875))</f>
        <v>0</v>
      </c>
      <c r="M1875" s="86">
        <f t="shared" si="59"/>
        <v>0</v>
      </c>
      <c r="N1875" s="36"/>
      <c r="O1875" s="92"/>
      <c r="P1875" s="96"/>
    </row>
    <row r="1876" spans="1:16" x14ac:dyDescent="0.25">
      <c r="A1876" s="1"/>
      <c r="B1876" s="1"/>
      <c r="C1876" s="5">
        <f t="shared" si="60"/>
        <v>1866</v>
      </c>
      <c r="D1876" s="19" t="str">
        <f>IF(C1876&gt;MAX(БЮДЖЕТ!$C:$C),"",INDEX(БЮДЖЕТ!$P$11:$P$9415,C1876))</f>
        <v/>
      </c>
      <c r="E1876" s="22">
        <f>IF(D1876="",0,IF(COUNTIF(БЮДЖЕТ!$P:$P,D1876)=1,0,1))</f>
        <v>0</v>
      </c>
      <c r="F1876" s="19" t="str">
        <f>IF($D1876="","",INDEX(БЮДЖЕТ!$N:$N,SUMIFS(БЮДЖЕТ!$B:$B,БЮДЖЕТ!$P:$P,$D1876)))</f>
        <v/>
      </c>
      <c r="G1876" s="19" t="str">
        <f>IF($D1876="","",INDEX(БЮДЖЕТ!$X:$X,SUMIFS(БЮДЖЕТ!$B:$B,БЮДЖЕТ!$P:$P,$D1876)))</f>
        <v/>
      </c>
      <c r="H1876" s="36"/>
      <c r="I1876" s="30">
        <f>IF(D1876="",0,IF(G1876=ФИО!$Q$8,0,SUM(р_дни!$J:$J))+SUMIFS(факт_операции!$L:$L,факт_операции!$D:$D,D1876,факт_операции!$I:$I,операции!$F$8)-SUMIFS(факт_операции!$L:$L,факт_операции!$D:$D,D1876,факт_операции!$I:$I,операции!$F$9)+SUMIFS(факт_операции!$L:$L,факт_операции!$D:$D,D1876,факт_операции!$I:$I,операции!$F$10)-SUMIFS(факт_операции!$L:$L,факт_операции!$D:$D,D1876,факт_операции!$I:$I,операции!$F$11))</f>
        <v>0</v>
      </c>
      <c r="J1876" s="48">
        <f>ROUND(IF(D1876="",0,IF(SUM(р_дни!$J:$J)=0,0,(SUMIFS(БЮДЖЕТ!$V:$V,БЮДЖЕТ!$P:$P,$D1876)*IF(G1876=ФИО!$Q$8,0,SUM(р_дни!$J:$J))+SUMIFS(факт_операции!$Q:$Q,факт_операции!$D:$D,$D1876)*1000)/SUM(р_дни!$J:$J)))/100,0)*100</f>
        <v>0</v>
      </c>
      <c r="K1876" s="48">
        <f>IF(D1876="",0,SUMIFS(факт_операции!$O:$O,факт_операции!$D:$D,D1876)-IF(SUMIFS(факт_операции!$Q:$Q,факт_операции!$D:$D,D1876)&lt;&gt;0,SUMIFS(факт_операции!$O:$O,факт_операции!$D:$D,D1876,факт_операции!$N:$N,операции!$H$11),0))</f>
        <v>0</v>
      </c>
      <c r="L1876" s="48">
        <f>IF(D1876="",0,SUMIFS(факт_операции!$T:$T,факт_операции!$D:$D,D1876))</f>
        <v>0</v>
      </c>
      <c r="M1876" s="86">
        <f t="shared" si="59"/>
        <v>0</v>
      </c>
      <c r="N1876" s="36"/>
      <c r="O1876" s="92"/>
      <c r="P1876" s="96"/>
    </row>
    <row r="1877" spans="1:16" x14ac:dyDescent="0.25">
      <c r="A1877" s="1"/>
      <c r="B1877" s="1"/>
      <c r="C1877" s="5">
        <f t="shared" si="60"/>
        <v>1867</v>
      </c>
      <c r="D1877" s="19" t="str">
        <f>IF(C1877&gt;MAX(БЮДЖЕТ!$C:$C),"",INDEX(БЮДЖЕТ!$P$11:$P$9415,C1877))</f>
        <v/>
      </c>
      <c r="E1877" s="22">
        <f>IF(D1877="",0,IF(COUNTIF(БЮДЖЕТ!$P:$P,D1877)=1,0,1))</f>
        <v>0</v>
      </c>
      <c r="F1877" s="19" t="str">
        <f>IF($D1877="","",INDEX(БЮДЖЕТ!$N:$N,SUMIFS(БЮДЖЕТ!$B:$B,БЮДЖЕТ!$P:$P,$D1877)))</f>
        <v/>
      </c>
      <c r="G1877" s="19" t="str">
        <f>IF($D1877="","",INDEX(БЮДЖЕТ!$X:$X,SUMIFS(БЮДЖЕТ!$B:$B,БЮДЖЕТ!$P:$P,$D1877)))</f>
        <v/>
      </c>
      <c r="H1877" s="36"/>
      <c r="I1877" s="30">
        <f>IF(D1877="",0,IF(G1877=ФИО!$Q$8,0,SUM(р_дни!$J:$J))+SUMIFS(факт_операции!$L:$L,факт_операции!$D:$D,D1877,факт_операции!$I:$I,операции!$F$8)-SUMIFS(факт_операции!$L:$L,факт_операции!$D:$D,D1877,факт_операции!$I:$I,операции!$F$9)+SUMIFS(факт_операции!$L:$L,факт_операции!$D:$D,D1877,факт_операции!$I:$I,операции!$F$10)-SUMIFS(факт_операции!$L:$L,факт_операции!$D:$D,D1877,факт_операции!$I:$I,операции!$F$11))</f>
        <v>0</v>
      </c>
      <c r="J1877" s="48">
        <f>ROUND(IF(D1877="",0,IF(SUM(р_дни!$J:$J)=0,0,(SUMIFS(БЮДЖЕТ!$V:$V,БЮДЖЕТ!$P:$P,$D1877)*IF(G1877=ФИО!$Q$8,0,SUM(р_дни!$J:$J))+SUMIFS(факт_операции!$Q:$Q,факт_операции!$D:$D,$D1877)*1000)/SUM(р_дни!$J:$J)))/100,0)*100</f>
        <v>0</v>
      </c>
      <c r="K1877" s="48">
        <f>IF(D1877="",0,SUMIFS(факт_операции!$O:$O,факт_операции!$D:$D,D1877)-IF(SUMIFS(факт_операции!$Q:$Q,факт_операции!$D:$D,D1877)&lt;&gt;0,SUMIFS(факт_операции!$O:$O,факт_операции!$D:$D,D1877,факт_операции!$N:$N,операции!$H$11),0))</f>
        <v>0</v>
      </c>
      <c r="L1877" s="48">
        <f>IF(D1877="",0,SUMIFS(факт_операции!$T:$T,факт_операции!$D:$D,D1877))</f>
        <v>0</v>
      </c>
      <c r="M1877" s="86">
        <f t="shared" si="59"/>
        <v>0</v>
      </c>
      <c r="N1877" s="36"/>
      <c r="O1877" s="92"/>
      <c r="P1877" s="96"/>
    </row>
    <row r="1878" spans="1:16" x14ac:dyDescent="0.25">
      <c r="A1878" s="1"/>
      <c r="B1878" s="1"/>
      <c r="C1878" s="5">
        <f t="shared" si="60"/>
        <v>1868</v>
      </c>
      <c r="D1878" s="19" t="str">
        <f>IF(C1878&gt;MAX(БЮДЖЕТ!$C:$C),"",INDEX(БЮДЖЕТ!$P$11:$P$9415,C1878))</f>
        <v/>
      </c>
      <c r="E1878" s="22">
        <f>IF(D1878="",0,IF(COUNTIF(БЮДЖЕТ!$P:$P,D1878)=1,0,1))</f>
        <v>0</v>
      </c>
      <c r="F1878" s="19" t="str">
        <f>IF($D1878="","",INDEX(БЮДЖЕТ!$N:$N,SUMIFS(БЮДЖЕТ!$B:$B,БЮДЖЕТ!$P:$P,$D1878)))</f>
        <v/>
      </c>
      <c r="G1878" s="19" t="str">
        <f>IF($D1878="","",INDEX(БЮДЖЕТ!$X:$X,SUMIFS(БЮДЖЕТ!$B:$B,БЮДЖЕТ!$P:$P,$D1878)))</f>
        <v/>
      </c>
      <c r="H1878" s="36"/>
      <c r="I1878" s="30">
        <f>IF(D1878="",0,IF(G1878=ФИО!$Q$8,0,SUM(р_дни!$J:$J))+SUMIFS(факт_операции!$L:$L,факт_операции!$D:$D,D1878,факт_операции!$I:$I,операции!$F$8)-SUMIFS(факт_операции!$L:$L,факт_операции!$D:$D,D1878,факт_операции!$I:$I,операции!$F$9)+SUMIFS(факт_операции!$L:$L,факт_операции!$D:$D,D1878,факт_операции!$I:$I,операции!$F$10)-SUMIFS(факт_операции!$L:$L,факт_операции!$D:$D,D1878,факт_операции!$I:$I,операции!$F$11))</f>
        <v>0</v>
      </c>
      <c r="J1878" s="48">
        <f>ROUND(IF(D1878="",0,IF(SUM(р_дни!$J:$J)=0,0,(SUMIFS(БЮДЖЕТ!$V:$V,БЮДЖЕТ!$P:$P,$D1878)*IF(G1878=ФИО!$Q$8,0,SUM(р_дни!$J:$J))+SUMIFS(факт_операции!$Q:$Q,факт_операции!$D:$D,$D1878)*1000)/SUM(р_дни!$J:$J)))/100,0)*100</f>
        <v>0</v>
      </c>
      <c r="K1878" s="48">
        <f>IF(D1878="",0,SUMIFS(факт_операции!$O:$O,факт_операции!$D:$D,D1878)-IF(SUMIFS(факт_операции!$Q:$Q,факт_операции!$D:$D,D1878)&lt;&gt;0,SUMIFS(факт_операции!$O:$O,факт_операции!$D:$D,D1878,факт_операции!$N:$N,операции!$H$11),0))</f>
        <v>0</v>
      </c>
      <c r="L1878" s="48">
        <f>IF(D1878="",0,SUMIFS(факт_операции!$T:$T,факт_операции!$D:$D,D1878))</f>
        <v>0</v>
      </c>
      <c r="M1878" s="86">
        <f t="shared" si="59"/>
        <v>0</v>
      </c>
      <c r="N1878" s="36"/>
      <c r="O1878" s="92"/>
      <c r="P1878" s="96"/>
    </row>
    <row r="1879" spans="1:16" x14ac:dyDescent="0.25">
      <c r="A1879" s="1"/>
      <c r="B1879" s="1"/>
      <c r="C1879" s="5">
        <f t="shared" si="60"/>
        <v>1869</v>
      </c>
      <c r="D1879" s="19" t="str">
        <f>IF(C1879&gt;MAX(БЮДЖЕТ!$C:$C),"",INDEX(БЮДЖЕТ!$P$11:$P$9415,C1879))</f>
        <v/>
      </c>
      <c r="E1879" s="22">
        <f>IF(D1879="",0,IF(COUNTIF(БЮДЖЕТ!$P:$P,D1879)=1,0,1))</f>
        <v>0</v>
      </c>
      <c r="F1879" s="19" t="str">
        <f>IF($D1879="","",INDEX(БЮДЖЕТ!$N:$N,SUMIFS(БЮДЖЕТ!$B:$B,БЮДЖЕТ!$P:$P,$D1879)))</f>
        <v/>
      </c>
      <c r="G1879" s="19" t="str">
        <f>IF($D1879="","",INDEX(БЮДЖЕТ!$X:$X,SUMIFS(БЮДЖЕТ!$B:$B,БЮДЖЕТ!$P:$P,$D1879)))</f>
        <v/>
      </c>
      <c r="H1879" s="36"/>
      <c r="I1879" s="30">
        <f>IF(D1879="",0,IF(G1879=ФИО!$Q$8,0,SUM(р_дни!$J:$J))+SUMIFS(факт_операции!$L:$L,факт_операции!$D:$D,D1879,факт_операции!$I:$I,операции!$F$8)-SUMIFS(факт_операции!$L:$L,факт_операции!$D:$D,D1879,факт_операции!$I:$I,операции!$F$9)+SUMIFS(факт_операции!$L:$L,факт_операции!$D:$D,D1879,факт_операции!$I:$I,операции!$F$10)-SUMIFS(факт_операции!$L:$L,факт_операции!$D:$D,D1879,факт_операции!$I:$I,операции!$F$11))</f>
        <v>0</v>
      </c>
      <c r="J1879" s="48">
        <f>ROUND(IF(D1879="",0,IF(SUM(р_дни!$J:$J)=0,0,(SUMIFS(БЮДЖЕТ!$V:$V,БЮДЖЕТ!$P:$P,$D1879)*IF(G1879=ФИО!$Q$8,0,SUM(р_дни!$J:$J))+SUMIFS(факт_операции!$Q:$Q,факт_операции!$D:$D,$D1879)*1000)/SUM(р_дни!$J:$J)))/100,0)*100</f>
        <v>0</v>
      </c>
      <c r="K1879" s="48">
        <f>IF(D1879="",0,SUMIFS(факт_операции!$O:$O,факт_операции!$D:$D,D1879)-IF(SUMIFS(факт_операции!$Q:$Q,факт_операции!$D:$D,D1879)&lt;&gt;0,SUMIFS(факт_операции!$O:$O,факт_операции!$D:$D,D1879,факт_операции!$N:$N,операции!$H$11),0))</f>
        <v>0</v>
      </c>
      <c r="L1879" s="48">
        <f>IF(D1879="",0,SUMIFS(факт_операции!$T:$T,факт_операции!$D:$D,D1879))</f>
        <v>0</v>
      </c>
      <c r="M1879" s="86">
        <f t="shared" si="59"/>
        <v>0</v>
      </c>
      <c r="N1879" s="36"/>
      <c r="O1879" s="92"/>
      <c r="P1879" s="96"/>
    </row>
    <row r="1880" spans="1:16" x14ac:dyDescent="0.25">
      <c r="A1880" s="1"/>
      <c r="B1880" s="1"/>
      <c r="C1880" s="5">
        <f t="shared" si="60"/>
        <v>1870</v>
      </c>
      <c r="D1880" s="19" t="str">
        <f>IF(C1880&gt;MAX(БЮДЖЕТ!$C:$C),"",INDEX(БЮДЖЕТ!$P$11:$P$9415,C1880))</f>
        <v/>
      </c>
      <c r="E1880" s="22">
        <f>IF(D1880="",0,IF(COUNTIF(БЮДЖЕТ!$P:$P,D1880)=1,0,1))</f>
        <v>0</v>
      </c>
      <c r="F1880" s="19" t="str">
        <f>IF($D1880="","",INDEX(БЮДЖЕТ!$N:$N,SUMIFS(БЮДЖЕТ!$B:$B,БЮДЖЕТ!$P:$P,$D1880)))</f>
        <v/>
      </c>
      <c r="G1880" s="19" t="str">
        <f>IF($D1880="","",INDEX(БЮДЖЕТ!$X:$X,SUMIFS(БЮДЖЕТ!$B:$B,БЮДЖЕТ!$P:$P,$D1880)))</f>
        <v/>
      </c>
      <c r="H1880" s="36"/>
      <c r="I1880" s="30">
        <f>IF(D1880="",0,IF(G1880=ФИО!$Q$8,0,SUM(р_дни!$J:$J))+SUMIFS(факт_операции!$L:$L,факт_операции!$D:$D,D1880,факт_операции!$I:$I,операции!$F$8)-SUMIFS(факт_операции!$L:$L,факт_операции!$D:$D,D1880,факт_операции!$I:$I,операции!$F$9)+SUMIFS(факт_операции!$L:$L,факт_операции!$D:$D,D1880,факт_операции!$I:$I,операции!$F$10)-SUMIFS(факт_операции!$L:$L,факт_операции!$D:$D,D1880,факт_операции!$I:$I,операции!$F$11))</f>
        <v>0</v>
      </c>
      <c r="J1880" s="48">
        <f>ROUND(IF(D1880="",0,IF(SUM(р_дни!$J:$J)=0,0,(SUMIFS(БЮДЖЕТ!$V:$V,БЮДЖЕТ!$P:$P,$D1880)*IF(G1880=ФИО!$Q$8,0,SUM(р_дни!$J:$J))+SUMIFS(факт_операции!$Q:$Q,факт_операции!$D:$D,$D1880)*1000)/SUM(р_дни!$J:$J)))/100,0)*100</f>
        <v>0</v>
      </c>
      <c r="K1880" s="48">
        <f>IF(D1880="",0,SUMIFS(факт_операции!$O:$O,факт_операции!$D:$D,D1880)-IF(SUMIFS(факт_операции!$Q:$Q,факт_операции!$D:$D,D1880)&lt;&gt;0,SUMIFS(факт_операции!$O:$O,факт_операции!$D:$D,D1880,факт_операции!$N:$N,операции!$H$11),0))</f>
        <v>0</v>
      </c>
      <c r="L1880" s="48">
        <f>IF(D1880="",0,SUMIFS(факт_операции!$T:$T,факт_операции!$D:$D,D1880))</f>
        <v>0</v>
      </c>
      <c r="M1880" s="86">
        <f t="shared" si="59"/>
        <v>0</v>
      </c>
      <c r="N1880" s="36"/>
      <c r="O1880" s="92"/>
      <c r="P1880" s="96"/>
    </row>
    <row r="1881" spans="1:16" x14ac:dyDescent="0.25">
      <c r="A1881" s="1"/>
      <c r="B1881" s="1"/>
      <c r="C1881" s="5">
        <f t="shared" si="60"/>
        <v>1871</v>
      </c>
      <c r="D1881" s="19" t="str">
        <f>IF(C1881&gt;MAX(БЮДЖЕТ!$C:$C),"",INDEX(БЮДЖЕТ!$P$11:$P$9415,C1881))</f>
        <v/>
      </c>
      <c r="E1881" s="22">
        <f>IF(D1881="",0,IF(COUNTIF(БЮДЖЕТ!$P:$P,D1881)=1,0,1))</f>
        <v>0</v>
      </c>
      <c r="F1881" s="19" t="str">
        <f>IF($D1881="","",INDEX(БЮДЖЕТ!$N:$N,SUMIFS(БЮДЖЕТ!$B:$B,БЮДЖЕТ!$P:$P,$D1881)))</f>
        <v/>
      </c>
      <c r="G1881" s="19" t="str">
        <f>IF($D1881="","",INDEX(БЮДЖЕТ!$X:$X,SUMIFS(БЮДЖЕТ!$B:$B,БЮДЖЕТ!$P:$P,$D1881)))</f>
        <v/>
      </c>
      <c r="H1881" s="36"/>
      <c r="I1881" s="30">
        <f>IF(D1881="",0,IF(G1881=ФИО!$Q$8,0,SUM(р_дни!$J:$J))+SUMIFS(факт_операции!$L:$L,факт_операции!$D:$D,D1881,факт_операции!$I:$I,операции!$F$8)-SUMIFS(факт_операции!$L:$L,факт_операции!$D:$D,D1881,факт_операции!$I:$I,операции!$F$9)+SUMIFS(факт_операции!$L:$L,факт_операции!$D:$D,D1881,факт_операции!$I:$I,операции!$F$10)-SUMIFS(факт_операции!$L:$L,факт_операции!$D:$D,D1881,факт_операции!$I:$I,операции!$F$11))</f>
        <v>0</v>
      </c>
      <c r="J1881" s="48">
        <f>ROUND(IF(D1881="",0,IF(SUM(р_дни!$J:$J)=0,0,(SUMIFS(БЮДЖЕТ!$V:$V,БЮДЖЕТ!$P:$P,$D1881)*IF(G1881=ФИО!$Q$8,0,SUM(р_дни!$J:$J))+SUMIFS(факт_операции!$Q:$Q,факт_операции!$D:$D,$D1881)*1000)/SUM(р_дни!$J:$J)))/100,0)*100</f>
        <v>0</v>
      </c>
      <c r="K1881" s="48">
        <f>IF(D1881="",0,SUMIFS(факт_операции!$O:$O,факт_операции!$D:$D,D1881)-IF(SUMIFS(факт_операции!$Q:$Q,факт_операции!$D:$D,D1881)&lt;&gt;0,SUMIFS(факт_операции!$O:$O,факт_операции!$D:$D,D1881,факт_операции!$N:$N,операции!$H$11),0))</f>
        <v>0</v>
      </c>
      <c r="L1881" s="48">
        <f>IF(D1881="",0,SUMIFS(факт_операции!$T:$T,факт_операции!$D:$D,D1881))</f>
        <v>0</v>
      </c>
      <c r="M1881" s="86">
        <f t="shared" si="59"/>
        <v>0</v>
      </c>
      <c r="N1881" s="36"/>
      <c r="O1881" s="92"/>
      <c r="P1881" s="96"/>
    </row>
    <row r="1882" spans="1:16" x14ac:dyDescent="0.25">
      <c r="A1882" s="1"/>
      <c r="B1882" s="1"/>
      <c r="C1882" s="5">
        <f t="shared" si="60"/>
        <v>1872</v>
      </c>
      <c r="D1882" s="19" t="str">
        <f>IF(C1882&gt;MAX(БЮДЖЕТ!$C:$C),"",INDEX(БЮДЖЕТ!$P$11:$P$9415,C1882))</f>
        <v/>
      </c>
      <c r="E1882" s="22">
        <f>IF(D1882="",0,IF(COUNTIF(БЮДЖЕТ!$P:$P,D1882)=1,0,1))</f>
        <v>0</v>
      </c>
      <c r="F1882" s="19" t="str">
        <f>IF($D1882="","",INDEX(БЮДЖЕТ!$N:$N,SUMIFS(БЮДЖЕТ!$B:$B,БЮДЖЕТ!$P:$P,$D1882)))</f>
        <v/>
      </c>
      <c r="G1882" s="19" t="str">
        <f>IF($D1882="","",INDEX(БЮДЖЕТ!$X:$X,SUMIFS(БЮДЖЕТ!$B:$B,БЮДЖЕТ!$P:$P,$D1882)))</f>
        <v/>
      </c>
      <c r="H1882" s="36"/>
      <c r="I1882" s="30">
        <f>IF(D1882="",0,IF(G1882=ФИО!$Q$8,0,SUM(р_дни!$J:$J))+SUMIFS(факт_операции!$L:$L,факт_операции!$D:$D,D1882,факт_операции!$I:$I,операции!$F$8)-SUMIFS(факт_операции!$L:$L,факт_операции!$D:$D,D1882,факт_операции!$I:$I,операции!$F$9)+SUMIFS(факт_операции!$L:$L,факт_операции!$D:$D,D1882,факт_операции!$I:$I,операции!$F$10)-SUMIFS(факт_операции!$L:$L,факт_операции!$D:$D,D1882,факт_операции!$I:$I,операции!$F$11))</f>
        <v>0</v>
      </c>
      <c r="J1882" s="48">
        <f>ROUND(IF(D1882="",0,IF(SUM(р_дни!$J:$J)=0,0,(SUMIFS(БЮДЖЕТ!$V:$V,БЮДЖЕТ!$P:$P,$D1882)*IF(G1882=ФИО!$Q$8,0,SUM(р_дни!$J:$J))+SUMIFS(факт_операции!$Q:$Q,факт_операции!$D:$D,$D1882)*1000)/SUM(р_дни!$J:$J)))/100,0)*100</f>
        <v>0</v>
      </c>
      <c r="K1882" s="48">
        <f>IF(D1882="",0,SUMIFS(факт_операции!$O:$O,факт_операции!$D:$D,D1882)-IF(SUMIFS(факт_операции!$Q:$Q,факт_операции!$D:$D,D1882)&lt;&gt;0,SUMIFS(факт_операции!$O:$O,факт_операции!$D:$D,D1882,факт_операции!$N:$N,операции!$H$11),0))</f>
        <v>0</v>
      </c>
      <c r="L1882" s="48">
        <f>IF(D1882="",0,SUMIFS(факт_операции!$T:$T,факт_операции!$D:$D,D1882))</f>
        <v>0</v>
      </c>
      <c r="M1882" s="86">
        <f t="shared" si="59"/>
        <v>0</v>
      </c>
      <c r="N1882" s="36"/>
      <c r="O1882" s="92"/>
      <c r="P1882" s="96"/>
    </row>
    <row r="1883" spans="1:16" x14ac:dyDescent="0.25">
      <c r="A1883" s="1"/>
      <c r="B1883" s="1"/>
      <c r="C1883" s="5">
        <f t="shared" si="60"/>
        <v>1873</v>
      </c>
      <c r="D1883" s="19" t="str">
        <f>IF(C1883&gt;MAX(БЮДЖЕТ!$C:$C),"",INDEX(БЮДЖЕТ!$P$11:$P$9415,C1883))</f>
        <v/>
      </c>
      <c r="E1883" s="22">
        <f>IF(D1883="",0,IF(COUNTIF(БЮДЖЕТ!$P:$P,D1883)=1,0,1))</f>
        <v>0</v>
      </c>
      <c r="F1883" s="19" t="str">
        <f>IF($D1883="","",INDEX(БЮДЖЕТ!$N:$N,SUMIFS(БЮДЖЕТ!$B:$B,БЮДЖЕТ!$P:$P,$D1883)))</f>
        <v/>
      </c>
      <c r="G1883" s="19" t="str">
        <f>IF($D1883="","",INDEX(БЮДЖЕТ!$X:$X,SUMIFS(БЮДЖЕТ!$B:$B,БЮДЖЕТ!$P:$P,$D1883)))</f>
        <v/>
      </c>
      <c r="H1883" s="36"/>
      <c r="I1883" s="30">
        <f>IF(D1883="",0,IF(G1883=ФИО!$Q$8,0,SUM(р_дни!$J:$J))+SUMIFS(факт_операции!$L:$L,факт_операции!$D:$D,D1883,факт_операции!$I:$I,операции!$F$8)-SUMIFS(факт_операции!$L:$L,факт_операции!$D:$D,D1883,факт_операции!$I:$I,операции!$F$9)+SUMIFS(факт_операции!$L:$L,факт_операции!$D:$D,D1883,факт_операции!$I:$I,операции!$F$10)-SUMIFS(факт_операции!$L:$L,факт_операции!$D:$D,D1883,факт_операции!$I:$I,операции!$F$11))</f>
        <v>0</v>
      </c>
      <c r="J1883" s="48">
        <f>ROUND(IF(D1883="",0,IF(SUM(р_дни!$J:$J)=0,0,(SUMIFS(БЮДЖЕТ!$V:$V,БЮДЖЕТ!$P:$P,$D1883)*IF(G1883=ФИО!$Q$8,0,SUM(р_дни!$J:$J))+SUMIFS(факт_операции!$Q:$Q,факт_операции!$D:$D,$D1883)*1000)/SUM(р_дни!$J:$J)))/100,0)*100</f>
        <v>0</v>
      </c>
      <c r="K1883" s="48">
        <f>IF(D1883="",0,SUMIFS(факт_операции!$O:$O,факт_операции!$D:$D,D1883)-IF(SUMIFS(факт_операции!$Q:$Q,факт_операции!$D:$D,D1883)&lt;&gt;0,SUMIFS(факт_операции!$O:$O,факт_операции!$D:$D,D1883,факт_операции!$N:$N,операции!$H$11),0))</f>
        <v>0</v>
      </c>
      <c r="L1883" s="48">
        <f>IF(D1883="",0,SUMIFS(факт_операции!$T:$T,факт_операции!$D:$D,D1883))</f>
        <v>0</v>
      </c>
      <c r="M1883" s="86">
        <f t="shared" si="59"/>
        <v>0</v>
      </c>
      <c r="N1883" s="36"/>
      <c r="O1883" s="92"/>
      <c r="P1883" s="96"/>
    </row>
    <row r="1884" spans="1:16" x14ac:dyDescent="0.25">
      <c r="A1884" s="1"/>
      <c r="B1884" s="1"/>
      <c r="C1884" s="5">
        <f t="shared" si="60"/>
        <v>1874</v>
      </c>
      <c r="D1884" s="19" t="str">
        <f>IF(C1884&gt;MAX(БЮДЖЕТ!$C:$C),"",INDEX(БЮДЖЕТ!$P$11:$P$9415,C1884))</f>
        <v/>
      </c>
      <c r="E1884" s="22">
        <f>IF(D1884="",0,IF(COUNTIF(БЮДЖЕТ!$P:$P,D1884)=1,0,1))</f>
        <v>0</v>
      </c>
      <c r="F1884" s="19" t="str">
        <f>IF($D1884="","",INDEX(БЮДЖЕТ!$N:$N,SUMIFS(БЮДЖЕТ!$B:$B,БЮДЖЕТ!$P:$P,$D1884)))</f>
        <v/>
      </c>
      <c r="G1884" s="19" t="str">
        <f>IF($D1884="","",INDEX(БЮДЖЕТ!$X:$X,SUMIFS(БЮДЖЕТ!$B:$B,БЮДЖЕТ!$P:$P,$D1884)))</f>
        <v/>
      </c>
      <c r="H1884" s="36"/>
      <c r="I1884" s="30">
        <f>IF(D1884="",0,IF(G1884=ФИО!$Q$8,0,SUM(р_дни!$J:$J))+SUMIFS(факт_операции!$L:$L,факт_операции!$D:$D,D1884,факт_операции!$I:$I,операции!$F$8)-SUMIFS(факт_операции!$L:$L,факт_операции!$D:$D,D1884,факт_операции!$I:$I,операции!$F$9)+SUMIFS(факт_операции!$L:$L,факт_операции!$D:$D,D1884,факт_операции!$I:$I,операции!$F$10)-SUMIFS(факт_операции!$L:$L,факт_операции!$D:$D,D1884,факт_операции!$I:$I,операции!$F$11))</f>
        <v>0</v>
      </c>
      <c r="J1884" s="48">
        <f>ROUND(IF(D1884="",0,IF(SUM(р_дни!$J:$J)=0,0,(SUMIFS(БЮДЖЕТ!$V:$V,БЮДЖЕТ!$P:$P,$D1884)*IF(G1884=ФИО!$Q$8,0,SUM(р_дни!$J:$J))+SUMIFS(факт_операции!$Q:$Q,факт_операции!$D:$D,$D1884)*1000)/SUM(р_дни!$J:$J)))/100,0)*100</f>
        <v>0</v>
      </c>
      <c r="K1884" s="48">
        <f>IF(D1884="",0,SUMIFS(факт_операции!$O:$O,факт_операции!$D:$D,D1884)-IF(SUMIFS(факт_операции!$Q:$Q,факт_операции!$D:$D,D1884)&lt;&gt;0,SUMIFS(факт_операции!$O:$O,факт_операции!$D:$D,D1884,факт_операции!$N:$N,операции!$H$11),0))</f>
        <v>0</v>
      </c>
      <c r="L1884" s="48">
        <f>IF(D1884="",0,SUMIFS(факт_операции!$T:$T,факт_операции!$D:$D,D1884))</f>
        <v>0</v>
      </c>
      <c r="M1884" s="86">
        <f t="shared" si="59"/>
        <v>0</v>
      </c>
      <c r="N1884" s="36"/>
      <c r="O1884" s="92"/>
      <c r="P1884" s="96"/>
    </row>
    <row r="1885" spans="1:16" x14ac:dyDescent="0.25">
      <c r="A1885" s="1"/>
      <c r="B1885" s="1"/>
      <c r="C1885" s="5">
        <f t="shared" si="60"/>
        <v>1875</v>
      </c>
      <c r="D1885" s="19" t="str">
        <f>IF(C1885&gt;MAX(БЮДЖЕТ!$C:$C),"",INDEX(БЮДЖЕТ!$P$11:$P$9415,C1885))</f>
        <v/>
      </c>
      <c r="E1885" s="22">
        <f>IF(D1885="",0,IF(COUNTIF(БЮДЖЕТ!$P:$P,D1885)=1,0,1))</f>
        <v>0</v>
      </c>
      <c r="F1885" s="19" t="str">
        <f>IF($D1885="","",INDEX(БЮДЖЕТ!$N:$N,SUMIFS(БЮДЖЕТ!$B:$B,БЮДЖЕТ!$P:$P,$D1885)))</f>
        <v/>
      </c>
      <c r="G1885" s="19" t="str">
        <f>IF($D1885="","",INDEX(БЮДЖЕТ!$X:$X,SUMIFS(БЮДЖЕТ!$B:$B,БЮДЖЕТ!$P:$P,$D1885)))</f>
        <v/>
      </c>
      <c r="H1885" s="36"/>
      <c r="I1885" s="30">
        <f>IF(D1885="",0,IF(G1885=ФИО!$Q$8,0,SUM(р_дни!$J:$J))+SUMIFS(факт_операции!$L:$L,факт_операции!$D:$D,D1885,факт_операции!$I:$I,операции!$F$8)-SUMIFS(факт_операции!$L:$L,факт_операции!$D:$D,D1885,факт_операции!$I:$I,операции!$F$9)+SUMIFS(факт_операции!$L:$L,факт_операции!$D:$D,D1885,факт_операции!$I:$I,операции!$F$10)-SUMIFS(факт_операции!$L:$L,факт_операции!$D:$D,D1885,факт_операции!$I:$I,операции!$F$11))</f>
        <v>0</v>
      </c>
      <c r="J1885" s="48">
        <f>ROUND(IF(D1885="",0,IF(SUM(р_дни!$J:$J)=0,0,(SUMIFS(БЮДЖЕТ!$V:$V,БЮДЖЕТ!$P:$P,$D1885)*IF(G1885=ФИО!$Q$8,0,SUM(р_дни!$J:$J))+SUMIFS(факт_операции!$Q:$Q,факт_операции!$D:$D,$D1885)*1000)/SUM(р_дни!$J:$J)))/100,0)*100</f>
        <v>0</v>
      </c>
      <c r="K1885" s="48">
        <f>IF(D1885="",0,SUMIFS(факт_операции!$O:$O,факт_операции!$D:$D,D1885)-IF(SUMIFS(факт_операции!$Q:$Q,факт_операции!$D:$D,D1885)&lt;&gt;0,SUMIFS(факт_операции!$O:$O,факт_операции!$D:$D,D1885,факт_операции!$N:$N,операции!$H$11),0))</f>
        <v>0</v>
      </c>
      <c r="L1885" s="48">
        <f>IF(D1885="",0,SUMIFS(факт_операции!$T:$T,факт_операции!$D:$D,D1885))</f>
        <v>0</v>
      </c>
      <c r="M1885" s="86">
        <f t="shared" si="59"/>
        <v>0</v>
      </c>
      <c r="N1885" s="36"/>
      <c r="O1885" s="92"/>
      <c r="P1885" s="96"/>
    </row>
    <row r="1886" spans="1:16" x14ac:dyDescent="0.25">
      <c r="A1886" s="1"/>
      <c r="B1886" s="1"/>
      <c r="C1886" s="5">
        <f t="shared" si="60"/>
        <v>1876</v>
      </c>
      <c r="D1886" s="19" t="str">
        <f>IF(C1886&gt;MAX(БЮДЖЕТ!$C:$C),"",INDEX(БЮДЖЕТ!$P$11:$P$9415,C1886))</f>
        <v/>
      </c>
      <c r="E1886" s="22">
        <f>IF(D1886="",0,IF(COUNTIF(БЮДЖЕТ!$P:$P,D1886)=1,0,1))</f>
        <v>0</v>
      </c>
      <c r="F1886" s="19" t="str">
        <f>IF($D1886="","",INDEX(БЮДЖЕТ!$N:$N,SUMIFS(БЮДЖЕТ!$B:$B,БЮДЖЕТ!$P:$P,$D1886)))</f>
        <v/>
      </c>
      <c r="G1886" s="19" t="str">
        <f>IF($D1886="","",INDEX(БЮДЖЕТ!$X:$X,SUMIFS(БЮДЖЕТ!$B:$B,БЮДЖЕТ!$P:$P,$D1886)))</f>
        <v/>
      </c>
      <c r="H1886" s="36"/>
      <c r="I1886" s="30">
        <f>IF(D1886="",0,IF(G1886=ФИО!$Q$8,0,SUM(р_дни!$J:$J))+SUMIFS(факт_операции!$L:$L,факт_операции!$D:$D,D1886,факт_операции!$I:$I,операции!$F$8)-SUMIFS(факт_операции!$L:$L,факт_операции!$D:$D,D1886,факт_операции!$I:$I,операции!$F$9)+SUMIFS(факт_операции!$L:$L,факт_операции!$D:$D,D1886,факт_операции!$I:$I,операции!$F$10)-SUMIFS(факт_операции!$L:$L,факт_операции!$D:$D,D1886,факт_операции!$I:$I,операции!$F$11))</f>
        <v>0</v>
      </c>
      <c r="J1886" s="48">
        <f>ROUND(IF(D1886="",0,IF(SUM(р_дни!$J:$J)=0,0,(SUMIFS(БЮДЖЕТ!$V:$V,БЮДЖЕТ!$P:$P,$D1886)*IF(G1886=ФИО!$Q$8,0,SUM(р_дни!$J:$J))+SUMIFS(факт_операции!$Q:$Q,факт_операции!$D:$D,$D1886)*1000)/SUM(р_дни!$J:$J)))/100,0)*100</f>
        <v>0</v>
      </c>
      <c r="K1886" s="48">
        <f>IF(D1886="",0,SUMIFS(факт_операции!$O:$O,факт_операции!$D:$D,D1886)-IF(SUMIFS(факт_операции!$Q:$Q,факт_операции!$D:$D,D1886)&lt;&gt;0,SUMIFS(факт_операции!$O:$O,факт_операции!$D:$D,D1886,факт_операции!$N:$N,операции!$H$11),0))</f>
        <v>0</v>
      </c>
      <c r="L1886" s="48">
        <f>IF(D1886="",0,SUMIFS(факт_операции!$T:$T,факт_операции!$D:$D,D1886))</f>
        <v>0</v>
      </c>
      <c r="M1886" s="86">
        <f t="shared" si="59"/>
        <v>0</v>
      </c>
      <c r="N1886" s="36"/>
      <c r="O1886" s="92"/>
      <c r="P1886" s="96"/>
    </row>
    <row r="1887" spans="1:16" x14ac:dyDescent="0.25">
      <c r="A1887" s="1"/>
      <c r="B1887" s="1"/>
      <c r="C1887" s="5">
        <f t="shared" si="60"/>
        <v>1877</v>
      </c>
      <c r="D1887" s="19" t="str">
        <f>IF(C1887&gt;MAX(БЮДЖЕТ!$C:$C),"",INDEX(БЮДЖЕТ!$P$11:$P$9415,C1887))</f>
        <v/>
      </c>
      <c r="E1887" s="22">
        <f>IF(D1887="",0,IF(COUNTIF(БЮДЖЕТ!$P:$P,D1887)=1,0,1))</f>
        <v>0</v>
      </c>
      <c r="F1887" s="19" t="str">
        <f>IF($D1887="","",INDEX(БЮДЖЕТ!$N:$N,SUMIFS(БЮДЖЕТ!$B:$B,БЮДЖЕТ!$P:$P,$D1887)))</f>
        <v/>
      </c>
      <c r="G1887" s="19" t="str">
        <f>IF($D1887="","",INDEX(БЮДЖЕТ!$X:$X,SUMIFS(БЮДЖЕТ!$B:$B,БЮДЖЕТ!$P:$P,$D1887)))</f>
        <v/>
      </c>
      <c r="H1887" s="36"/>
      <c r="I1887" s="30">
        <f>IF(D1887="",0,IF(G1887=ФИО!$Q$8,0,SUM(р_дни!$J:$J))+SUMIFS(факт_операции!$L:$L,факт_операции!$D:$D,D1887,факт_операции!$I:$I,операции!$F$8)-SUMIFS(факт_операции!$L:$L,факт_операции!$D:$D,D1887,факт_операции!$I:$I,операции!$F$9)+SUMIFS(факт_операции!$L:$L,факт_операции!$D:$D,D1887,факт_операции!$I:$I,операции!$F$10)-SUMIFS(факт_операции!$L:$L,факт_операции!$D:$D,D1887,факт_операции!$I:$I,операции!$F$11))</f>
        <v>0</v>
      </c>
      <c r="J1887" s="48">
        <f>ROUND(IF(D1887="",0,IF(SUM(р_дни!$J:$J)=0,0,(SUMIFS(БЮДЖЕТ!$V:$V,БЮДЖЕТ!$P:$P,$D1887)*IF(G1887=ФИО!$Q$8,0,SUM(р_дни!$J:$J))+SUMIFS(факт_операции!$Q:$Q,факт_операции!$D:$D,$D1887)*1000)/SUM(р_дни!$J:$J)))/100,0)*100</f>
        <v>0</v>
      </c>
      <c r="K1887" s="48">
        <f>IF(D1887="",0,SUMIFS(факт_операции!$O:$O,факт_операции!$D:$D,D1887)-IF(SUMIFS(факт_операции!$Q:$Q,факт_операции!$D:$D,D1887)&lt;&gt;0,SUMIFS(факт_операции!$O:$O,факт_операции!$D:$D,D1887,факт_операции!$N:$N,операции!$H$11),0))</f>
        <v>0</v>
      </c>
      <c r="L1887" s="48">
        <f>IF(D1887="",0,SUMIFS(факт_операции!$T:$T,факт_операции!$D:$D,D1887))</f>
        <v>0</v>
      </c>
      <c r="M1887" s="86">
        <f t="shared" si="59"/>
        <v>0</v>
      </c>
      <c r="N1887" s="36"/>
      <c r="O1887" s="92"/>
      <c r="P1887" s="96"/>
    </row>
    <row r="1888" spans="1:16" x14ac:dyDescent="0.25">
      <c r="A1888" s="1"/>
      <c r="B1888" s="1"/>
      <c r="C1888" s="5">
        <f t="shared" si="60"/>
        <v>1878</v>
      </c>
      <c r="D1888" s="19" t="str">
        <f>IF(C1888&gt;MAX(БЮДЖЕТ!$C:$C),"",INDEX(БЮДЖЕТ!$P$11:$P$9415,C1888))</f>
        <v/>
      </c>
      <c r="E1888" s="22">
        <f>IF(D1888="",0,IF(COUNTIF(БЮДЖЕТ!$P:$P,D1888)=1,0,1))</f>
        <v>0</v>
      </c>
      <c r="F1888" s="19" t="str">
        <f>IF($D1888="","",INDEX(БЮДЖЕТ!$N:$N,SUMIFS(БЮДЖЕТ!$B:$B,БЮДЖЕТ!$P:$P,$D1888)))</f>
        <v/>
      </c>
      <c r="G1888" s="19" t="str">
        <f>IF($D1888="","",INDEX(БЮДЖЕТ!$X:$X,SUMIFS(БЮДЖЕТ!$B:$B,БЮДЖЕТ!$P:$P,$D1888)))</f>
        <v/>
      </c>
      <c r="H1888" s="36"/>
      <c r="I1888" s="30">
        <f>IF(D1888="",0,IF(G1888=ФИО!$Q$8,0,SUM(р_дни!$J:$J))+SUMIFS(факт_операции!$L:$L,факт_операции!$D:$D,D1888,факт_операции!$I:$I,операции!$F$8)-SUMIFS(факт_операции!$L:$L,факт_операции!$D:$D,D1888,факт_операции!$I:$I,операции!$F$9)+SUMIFS(факт_операции!$L:$L,факт_операции!$D:$D,D1888,факт_операции!$I:$I,операции!$F$10)-SUMIFS(факт_операции!$L:$L,факт_операции!$D:$D,D1888,факт_операции!$I:$I,операции!$F$11))</f>
        <v>0</v>
      </c>
      <c r="J1888" s="48">
        <f>ROUND(IF(D1888="",0,IF(SUM(р_дни!$J:$J)=0,0,(SUMIFS(БЮДЖЕТ!$V:$V,БЮДЖЕТ!$P:$P,$D1888)*IF(G1888=ФИО!$Q$8,0,SUM(р_дни!$J:$J))+SUMIFS(факт_операции!$Q:$Q,факт_операции!$D:$D,$D1888)*1000)/SUM(р_дни!$J:$J)))/100,0)*100</f>
        <v>0</v>
      </c>
      <c r="K1888" s="48">
        <f>IF(D1888="",0,SUMIFS(факт_операции!$O:$O,факт_операции!$D:$D,D1888)-IF(SUMIFS(факт_операции!$Q:$Q,факт_операции!$D:$D,D1888)&lt;&gt;0,SUMIFS(факт_операции!$O:$O,факт_операции!$D:$D,D1888,факт_операции!$N:$N,операции!$H$11),0))</f>
        <v>0</v>
      </c>
      <c r="L1888" s="48">
        <f>IF(D1888="",0,SUMIFS(факт_операции!$T:$T,факт_операции!$D:$D,D1888))</f>
        <v>0</v>
      </c>
      <c r="M1888" s="86">
        <f t="shared" si="59"/>
        <v>0</v>
      </c>
      <c r="N1888" s="36"/>
      <c r="O1888" s="92"/>
      <c r="P1888" s="96"/>
    </row>
    <row r="1889" spans="1:16" x14ac:dyDescent="0.25">
      <c r="A1889" s="1"/>
      <c r="B1889" s="1"/>
      <c r="C1889" s="5">
        <f t="shared" si="60"/>
        <v>1879</v>
      </c>
      <c r="D1889" s="19" t="str">
        <f>IF(C1889&gt;MAX(БЮДЖЕТ!$C:$C),"",INDEX(БЮДЖЕТ!$P$11:$P$9415,C1889))</f>
        <v/>
      </c>
      <c r="E1889" s="22">
        <f>IF(D1889="",0,IF(COUNTIF(БЮДЖЕТ!$P:$P,D1889)=1,0,1))</f>
        <v>0</v>
      </c>
      <c r="F1889" s="19" t="str">
        <f>IF($D1889="","",INDEX(БЮДЖЕТ!$N:$N,SUMIFS(БЮДЖЕТ!$B:$B,БЮДЖЕТ!$P:$P,$D1889)))</f>
        <v/>
      </c>
      <c r="G1889" s="19" t="str">
        <f>IF($D1889="","",INDEX(БЮДЖЕТ!$X:$X,SUMIFS(БЮДЖЕТ!$B:$B,БЮДЖЕТ!$P:$P,$D1889)))</f>
        <v/>
      </c>
      <c r="H1889" s="36"/>
      <c r="I1889" s="30">
        <f>IF(D1889="",0,IF(G1889=ФИО!$Q$8,0,SUM(р_дни!$J:$J))+SUMIFS(факт_операции!$L:$L,факт_операции!$D:$D,D1889,факт_операции!$I:$I,операции!$F$8)-SUMIFS(факт_операции!$L:$L,факт_операции!$D:$D,D1889,факт_операции!$I:$I,операции!$F$9)+SUMIFS(факт_операции!$L:$L,факт_операции!$D:$D,D1889,факт_операции!$I:$I,операции!$F$10)-SUMIFS(факт_операции!$L:$L,факт_операции!$D:$D,D1889,факт_операции!$I:$I,операции!$F$11))</f>
        <v>0</v>
      </c>
      <c r="J1889" s="48">
        <f>ROUND(IF(D1889="",0,IF(SUM(р_дни!$J:$J)=0,0,(SUMIFS(БЮДЖЕТ!$V:$V,БЮДЖЕТ!$P:$P,$D1889)*IF(G1889=ФИО!$Q$8,0,SUM(р_дни!$J:$J))+SUMIFS(факт_операции!$Q:$Q,факт_операции!$D:$D,$D1889)*1000)/SUM(р_дни!$J:$J)))/100,0)*100</f>
        <v>0</v>
      </c>
      <c r="K1889" s="48">
        <f>IF(D1889="",0,SUMIFS(факт_операции!$O:$O,факт_операции!$D:$D,D1889)-IF(SUMIFS(факт_операции!$Q:$Q,факт_операции!$D:$D,D1889)&lt;&gt;0,SUMIFS(факт_операции!$O:$O,факт_операции!$D:$D,D1889,факт_операции!$N:$N,операции!$H$11),0))</f>
        <v>0</v>
      </c>
      <c r="L1889" s="48">
        <f>IF(D1889="",0,SUMIFS(факт_операции!$T:$T,факт_операции!$D:$D,D1889))</f>
        <v>0</v>
      </c>
      <c r="M1889" s="86">
        <f t="shared" si="59"/>
        <v>0</v>
      </c>
      <c r="N1889" s="36"/>
      <c r="O1889" s="92"/>
      <c r="P1889" s="96"/>
    </row>
    <row r="1890" spans="1:16" x14ac:dyDescent="0.25">
      <c r="A1890" s="1"/>
      <c r="B1890" s="1"/>
      <c r="C1890" s="5">
        <f t="shared" si="60"/>
        <v>1880</v>
      </c>
      <c r="D1890" s="19" t="str">
        <f>IF(C1890&gt;MAX(БЮДЖЕТ!$C:$C),"",INDEX(БЮДЖЕТ!$P$11:$P$9415,C1890))</f>
        <v/>
      </c>
      <c r="E1890" s="22">
        <f>IF(D1890="",0,IF(COUNTIF(БЮДЖЕТ!$P:$P,D1890)=1,0,1))</f>
        <v>0</v>
      </c>
      <c r="F1890" s="19" t="str">
        <f>IF($D1890="","",INDEX(БЮДЖЕТ!$N:$N,SUMIFS(БЮДЖЕТ!$B:$B,БЮДЖЕТ!$P:$P,$D1890)))</f>
        <v/>
      </c>
      <c r="G1890" s="19" t="str">
        <f>IF($D1890="","",INDEX(БЮДЖЕТ!$X:$X,SUMIFS(БЮДЖЕТ!$B:$B,БЮДЖЕТ!$P:$P,$D1890)))</f>
        <v/>
      </c>
      <c r="H1890" s="36"/>
      <c r="I1890" s="30">
        <f>IF(D1890="",0,IF(G1890=ФИО!$Q$8,0,SUM(р_дни!$J:$J))+SUMIFS(факт_операции!$L:$L,факт_операции!$D:$D,D1890,факт_операции!$I:$I,операции!$F$8)-SUMIFS(факт_операции!$L:$L,факт_операции!$D:$D,D1890,факт_операции!$I:$I,операции!$F$9)+SUMIFS(факт_операции!$L:$L,факт_операции!$D:$D,D1890,факт_операции!$I:$I,операции!$F$10)-SUMIFS(факт_операции!$L:$L,факт_операции!$D:$D,D1890,факт_операции!$I:$I,операции!$F$11))</f>
        <v>0</v>
      </c>
      <c r="J1890" s="48">
        <f>ROUND(IF(D1890="",0,IF(SUM(р_дни!$J:$J)=0,0,(SUMIFS(БЮДЖЕТ!$V:$V,БЮДЖЕТ!$P:$P,$D1890)*IF(G1890=ФИО!$Q$8,0,SUM(р_дни!$J:$J))+SUMIFS(факт_операции!$Q:$Q,факт_операции!$D:$D,$D1890)*1000)/SUM(р_дни!$J:$J)))/100,0)*100</f>
        <v>0</v>
      </c>
      <c r="K1890" s="48">
        <f>IF(D1890="",0,SUMIFS(факт_операции!$O:$O,факт_операции!$D:$D,D1890)-IF(SUMIFS(факт_операции!$Q:$Q,факт_операции!$D:$D,D1890)&lt;&gt;0,SUMIFS(факт_операции!$O:$O,факт_операции!$D:$D,D1890,факт_операции!$N:$N,операции!$H$11),0))</f>
        <v>0</v>
      </c>
      <c r="L1890" s="48">
        <f>IF(D1890="",0,SUMIFS(факт_операции!$T:$T,факт_операции!$D:$D,D1890))</f>
        <v>0</v>
      </c>
      <c r="M1890" s="86">
        <f t="shared" si="59"/>
        <v>0</v>
      </c>
      <c r="N1890" s="36"/>
      <c r="O1890" s="92"/>
      <c r="P1890" s="96"/>
    </row>
    <row r="1891" spans="1:16" x14ac:dyDescent="0.25">
      <c r="A1891" s="1"/>
      <c r="B1891" s="1"/>
      <c r="C1891" s="5">
        <f t="shared" si="60"/>
        <v>1881</v>
      </c>
      <c r="D1891" s="19" t="str">
        <f>IF(C1891&gt;MAX(БЮДЖЕТ!$C:$C),"",INDEX(БЮДЖЕТ!$P$11:$P$9415,C1891))</f>
        <v/>
      </c>
      <c r="E1891" s="22">
        <f>IF(D1891="",0,IF(COUNTIF(БЮДЖЕТ!$P:$P,D1891)=1,0,1))</f>
        <v>0</v>
      </c>
      <c r="F1891" s="19" t="str">
        <f>IF($D1891="","",INDEX(БЮДЖЕТ!$N:$N,SUMIFS(БЮДЖЕТ!$B:$B,БЮДЖЕТ!$P:$P,$D1891)))</f>
        <v/>
      </c>
      <c r="G1891" s="19" t="str">
        <f>IF($D1891="","",INDEX(БЮДЖЕТ!$X:$X,SUMIFS(БЮДЖЕТ!$B:$B,БЮДЖЕТ!$P:$P,$D1891)))</f>
        <v/>
      </c>
      <c r="H1891" s="36"/>
      <c r="I1891" s="30">
        <f>IF(D1891="",0,IF(G1891=ФИО!$Q$8,0,SUM(р_дни!$J:$J))+SUMIFS(факт_операции!$L:$L,факт_операции!$D:$D,D1891,факт_операции!$I:$I,операции!$F$8)-SUMIFS(факт_операции!$L:$L,факт_операции!$D:$D,D1891,факт_операции!$I:$I,операции!$F$9)+SUMIFS(факт_операции!$L:$L,факт_операции!$D:$D,D1891,факт_операции!$I:$I,операции!$F$10)-SUMIFS(факт_операции!$L:$L,факт_операции!$D:$D,D1891,факт_операции!$I:$I,операции!$F$11))</f>
        <v>0</v>
      </c>
      <c r="J1891" s="48">
        <f>ROUND(IF(D1891="",0,IF(SUM(р_дни!$J:$J)=0,0,(SUMIFS(БЮДЖЕТ!$V:$V,БЮДЖЕТ!$P:$P,$D1891)*IF(G1891=ФИО!$Q$8,0,SUM(р_дни!$J:$J))+SUMIFS(факт_операции!$Q:$Q,факт_операции!$D:$D,$D1891)*1000)/SUM(р_дни!$J:$J)))/100,0)*100</f>
        <v>0</v>
      </c>
      <c r="K1891" s="48">
        <f>IF(D1891="",0,SUMIFS(факт_операции!$O:$O,факт_операции!$D:$D,D1891)-IF(SUMIFS(факт_операции!$Q:$Q,факт_операции!$D:$D,D1891)&lt;&gt;0,SUMIFS(факт_операции!$O:$O,факт_операции!$D:$D,D1891,факт_операции!$N:$N,операции!$H$11),0))</f>
        <v>0</v>
      </c>
      <c r="L1891" s="48">
        <f>IF(D1891="",0,SUMIFS(факт_операции!$T:$T,факт_операции!$D:$D,D1891))</f>
        <v>0</v>
      </c>
      <c r="M1891" s="86">
        <f t="shared" si="59"/>
        <v>0</v>
      </c>
      <c r="N1891" s="36"/>
      <c r="O1891" s="92"/>
      <c r="P1891" s="96"/>
    </row>
    <row r="1892" spans="1:16" x14ac:dyDescent="0.25">
      <c r="A1892" s="1"/>
      <c r="B1892" s="1"/>
      <c r="C1892" s="5">
        <f t="shared" si="60"/>
        <v>1882</v>
      </c>
      <c r="D1892" s="19" t="str">
        <f>IF(C1892&gt;MAX(БЮДЖЕТ!$C:$C),"",INDEX(БЮДЖЕТ!$P$11:$P$9415,C1892))</f>
        <v/>
      </c>
      <c r="E1892" s="22">
        <f>IF(D1892="",0,IF(COUNTIF(БЮДЖЕТ!$P:$P,D1892)=1,0,1))</f>
        <v>0</v>
      </c>
      <c r="F1892" s="19" t="str">
        <f>IF($D1892="","",INDEX(БЮДЖЕТ!$N:$N,SUMIFS(БЮДЖЕТ!$B:$B,БЮДЖЕТ!$P:$P,$D1892)))</f>
        <v/>
      </c>
      <c r="G1892" s="19" t="str">
        <f>IF($D1892="","",INDEX(БЮДЖЕТ!$X:$X,SUMIFS(БЮДЖЕТ!$B:$B,БЮДЖЕТ!$P:$P,$D1892)))</f>
        <v/>
      </c>
      <c r="H1892" s="36"/>
      <c r="I1892" s="30">
        <f>IF(D1892="",0,IF(G1892=ФИО!$Q$8,0,SUM(р_дни!$J:$J))+SUMIFS(факт_операции!$L:$L,факт_операции!$D:$D,D1892,факт_операции!$I:$I,операции!$F$8)-SUMIFS(факт_операции!$L:$L,факт_операции!$D:$D,D1892,факт_операции!$I:$I,операции!$F$9)+SUMIFS(факт_операции!$L:$L,факт_операции!$D:$D,D1892,факт_операции!$I:$I,операции!$F$10)-SUMIFS(факт_операции!$L:$L,факт_операции!$D:$D,D1892,факт_операции!$I:$I,операции!$F$11))</f>
        <v>0</v>
      </c>
      <c r="J1892" s="48">
        <f>ROUND(IF(D1892="",0,IF(SUM(р_дни!$J:$J)=0,0,(SUMIFS(БЮДЖЕТ!$V:$V,БЮДЖЕТ!$P:$P,$D1892)*IF(G1892=ФИО!$Q$8,0,SUM(р_дни!$J:$J))+SUMIFS(факт_операции!$Q:$Q,факт_операции!$D:$D,$D1892)*1000)/SUM(р_дни!$J:$J)))/100,0)*100</f>
        <v>0</v>
      </c>
      <c r="K1892" s="48">
        <f>IF(D1892="",0,SUMIFS(факт_операции!$O:$O,факт_операции!$D:$D,D1892)-IF(SUMIFS(факт_операции!$Q:$Q,факт_операции!$D:$D,D1892)&lt;&gt;0,SUMIFS(факт_операции!$O:$O,факт_операции!$D:$D,D1892,факт_операции!$N:$N,операции!$H$11),0))</f>
        <v>0</v>
      </c>
      <c r="L1892" s="48">
        <f>IF(D1892="",0,SUMIFS(факт_операции!$T:$T,факт_операции!$D:$D,D1892))</f>
        <v>0</v>
      </c>
      <c r="M1892" s="86">
        <f t="shared" si="59"/>
        <v>0</v>
      </c>
      <c r="N1892" s="36"/>
      <c r="O1892" s="92"/>
      <c r="P1892" s="96"/>
    </row>
    <row r="1893" spans="1:16" x14ac:dyDescent="0.25">
      <c r="A1893" s="1"/>
      <c r="B1893" s="1"/>
      <c r="C1893" s="5">
        <f t="shared" si="60"/>
        <v>1883</v>
      </c>
      <c r="D1893" s="19" t="str">
        <f>IF(C1893&gt;MAX(БЮДЖЕТ!$C:$C),"",INDEX(БЮДЖЕТ!$P$11:$P$9415,C1893))</f>
        <v/>
      </c>
      <c r="E1893" s="22">
        <f>IF(D1893="",0,IF(COUNTIF(БЮДЖЕТ!$P:$P,D1893)=1,0,1))</f>
        <v>0</v>
      </c>
      <c r="F1893" s="19" t="str">
        <f>IF($D1893="","",INDEX(БЮДЖЕТ!$N:$N,SUMIFS(БЮДЖЕТ!$B:$B,БЮДЖЕТ!$P:$P,$D1893)))</f>
        <v/>
      </c>
      <c r="G1893" s="19" t="str">
        <f>IF($D1893="","",INDEX(БЮДЖЕТ!$X:$X,SUMIFS(БЮДЖЕТ!$B:$B,БЮДЖЕТ!$P:$P,$D1893)))</f>
        <v/>
      </c>
      <c r="H1893" s="36"/>
      <c r="I1893" s="30">
        <f>IF(D1893="",0,IF(G1893=ФИО!$Q$8,0,SUM(р_дни!$J:$J))+SUMIFS(факт_операции!$L:$L,факт_операции!$D:$D,D1893,факт_операции!$I:$I,операции!$F$8)-SUMIFS(факт_операции!$L:$L,факт_операции!$D:$D,D1893,факт_операции!$I:$I,операции!$F$9)+SUMIFS(факт_операции!$L:$L,факт_операции!$D:$D,D1893,факт_операции!$I:$I,операции!$F$10)-SUMIFS(факт_операции!$L:$L,факт_операции!$D:$D,D1893,факт_операции!$I:$I,операции!$F$11))</f>
        <v>0</v>
      </c>
      <c r="J1893" s="48">
        <f>ROUND(IF(D1893="",0,IF(SUM(р_дни!$J:$J)=0,0,(SUMIFS(БЮДЖЕТ!$V:$V,БЮДЖЕТ!$P:$P,$D1893)*IF(G1893=ФИО!$Q$8,0,SUM(р_дни!$J:$J))+SUMIFS(факт_операции!$Q:$Q,факт_операции!$D:$D,$D1893)*1000)/SUM(р_дни!$J:$J)))/100,0)*100</f>
        <v>0</v>
      </c>
      <c r="K1893" s="48">
        <f>IF(D1893="",0,SUMIFS(факт_операции!$O:$O,факт_операции!$D:$D,D1893)-IF(SUMIFS(факт_операции!$Q:$Q,факт_операции!$D:$D,D1893)&lt;&gt;0,SUMIFS(факт_операции!$O:$O,факт_операции!$D:$D,D1893,факт_операции!$N:$N,операции!$H$11),0))</f>
        <v>0</v>
      </c>
      <c r="L1893" s="48">
        <f>IF(D1893="",0,SUMIFS(факт_операции!$T:$T,факт_операции!$D:$D,D1893))</f>
        <v>0</v>
      </c>
      <c r="M1893" s="86">
        <f t="shared" si="59"/>
        <v>0</v>
      </c>
      <c r="N1893" s="36"/>
      <c r="O1893" s="92"/>
      <c r="P1893" s="96"/>
    </row>
    <row r="1894" spans="1:16" x14ac:dyDescent="0.25">
      <c r="A1894" s="1"/>
      <c r="B1894" s="1"/>
      <c r="C1894" s="5">
        <f t="shared" si="60"/>
        <v>1884</v>
      </c>
      <c r="D1894" s="19" t="str">
        <f>IF(C1894&gt;MAX(БЮДЖЕТ!$C:$C),"",INDEX(БЮДЖЕТ!$P$11:$P$9415,C1894))</f>
        <v/>
      </c>
      <c r="E1894" s="22">
        <f>IF(D1894="",0,IF(COUNTIF(БЮДЖЕТ!$P:$P,D1894)=1,0,1))</f>
        <v>0</v>
      </c>
      <c r="F1894" s="19" t="str">
        <f>IF($D1894="","",INDEX(БЮДЖЕТ!$N:$N,SUMIFS(БЮДЖЕТ!$B:$B,БЮДЖЕТ!$P:$P,$D1894)))</f>
        <v/>
      </c>
      <c r="G1894" s="19" t="str">
        <f>IF($D1894="","",INDEX(БЮДЖЕТ!$X:$X,SUMIFS(БЮДЖЕТ!$B:$B,БЮДЖЕТ!$P:$P,$D1894)))</f>
        <v/>
      </c>
      <c r="H1894" s="36"/>
      <c r="I1894" s="30">
        <f>IF(D1894="",0,IF(G1894=ФИО!$Q$8,0,SUM(р_дни!$J:$J))+SUMIFS(факт_операции!$L:$L,факт_операции!$D:$D,D1894,факт_операции!$I:$I,операции!$F$8)-SUMIFS(факт_операции!$L:$L,факт_операции!$D:$D,D1894,факт_операции!$I:$I,операции!$F$9)+SUMIFS(факт_операции!$L:$L,факт_операции!$D:$D,D1894,факт_операции!$I:$I,операции!$F$10)-SUMIFS(факт_операции!$L:$L,факт_операции!$D:$D,D1894,факт_операции!$I:$I,операции!$F$11))</f>
        <v>0</v>
      </c>
      <c r="J1894" s="48">
        <f>ROUND(IF(D1894="",0,IF(SUM(р_дни!$J:$J)=0,0,(SUMIFS(БЮДЖЕТ!$V:$V,БЮДЖЕТ!$P:$P,$D1894)*IF(G1894=ФИО!$Q$8,0,SUM(р_дни!$J:$J))+SUMIFS(факт_операции!$Q:$Q,факт_операции!$D:$D,$D1894)*1000)/SUM(р_дни!$J:$J)))/100,0)*100</f>
        <v>0</v>
      </c>
      <c r="K1894" s="48">
        <f>IF(D1894="",0,SUMIFS(факт_операции!$O:$O,факт_операции!$D:$D,D1894)-IF(SUMIFS(факт_операции!$Q:$Q,факт_операции!$D:$D,D1894)&lt;&gt;0,SUMIFS(факт_операции!$O:$O,факт_операции!$D:$D,D1894,факт_операции!$N:$N,операции!$H$11),0))</f>
        <v>0</v>
      </c>
      <c r="L1894" s="48">
        <f>IF(D1894="",0,SUMIFS(факт_операции!$T:$T,факт_операции!$D:$D,D1894))</f>
        <v>0</v>
      </c>
      <c r="M1894" s="86">
        <f t="shared" si="59"/>
        <v>0</v>
      </c>
      <c r="N1894" s="36"/>
      <c r="O1894" s="92"/>
      <c r="P1894" s="96"/>
    </row>
    <row r="1895" spans="1:16" x14ac:dyDescent="0.25">
      <c r="A1895" s="1"/>
      <c r="B1895" s="1"/>
      <c r="C1895" s="5">
        <f t="shared" si="60"/>
        <v>1885</v>
      </c>
      <c r="D1895" s="19" t="str">
        <f>IF(C1895&gt;MAX(БЮДЖЕТ!$C:$C),"",INDEX(БЮДЖЕТ!$P$11:$P$9415,C1895))</f>
        <v/>
      </c>
      <c r="E1895" s="22">
        <f>IF(D1895="",0,IF(COUNTIF(БЮДЖЕТ!$P:$P,D1895)=1,0,1))</f>
        <v>0</v>
      </c>
      <c r="F1895" s="19" t="str">
        <f>IF($D1895="","",INDEX(БЮДЖЕТ!$N:$N,SUMIFS(БЮДЖЕТ!$B:$B,БЮДЖЕТ!$P:$P,$D1895)))</f>
        <v/>
      </c>
      <c r="G1895" s="19" t="str">
        <f>IF($D1895="","",INDEX(БЮДЖЕТ!$X:$X,SUMIFS(БЮДЖЕТ!$B:$B,БЮДЖЕТ!$P:$P,$D1895)))</f>
        <v/>
      </c>
      <c r="H1895" s="36"/>
      <c r="I1895" s="30">
        <f>IF(D1895="",0,IF(G1895=ФИО!$Q$8,0,SUM(р_дни!$J:$J))+SUMIFS(факт_операции!$L:$L,факт_операции!$D:$D,D1895,факт_операции!$I:$I,операции!$F$8)-SUMIFS(факт_операции!$L:$L,факт_операции!$D:$D,D1895,факт_операции!$I:$I,операции!$F$9)+SUMIFS(факт_операции!$L:$L,факт_операции!$D:$D,D1895,факт_операции!$I:$I,операции!$F$10)-SUMIFS(факт_операции!$L:$L,факт_операции!$D:$D,D1895,факт_операции!$I:$I,операции!$F$11))</f>
        <v>0</v>
      </c>
      <c r="J1895" s="48">
        <f>ROUND(IF(D1895="",0,IF(SUM(р_дни!$J:$J)=0,0,(SUMIFS(БЮДЖЕТ!$V:$V,БЮДЖЕТ!$P:$P,$D1895)*IF(G1895=ФИО!$Q$8,0,SUM(р_дни!$J:$J))+SUMIFS(факт_операции!$Q:$Q,факт_операции!$D:$D,$D1895)*1000)/SUM(р_дни!$J:$J)))/100,0)*100</f>
        <v>0</v>
      </c>
      <c r="K1895" s="48">
        <f>IF(D1895="",0,SUMIFS(факт_операции!$O:$O,факт_операции!$D:$D,D1895)-IF(SUMIFS(факт_операции!$Q:$Q,факт_операции!$D:$D,D1895)&lt;&gt;0,SUMIFS(факт_операции!$O:$O,факт_операции!$D:$D,D1895,факт_операции!$N:$N,операции!$H$11),0))</f>
        <v>0</v>
      </c>
      <c r="L1895" s="48">
        <f>IF(D1895="",0,SUMIFS(факт_операции!$T:$T,факт_операции!$D:$D,D1895))</f>
        <v>0</v>
      </c>
      <c r="M1895" s="86">
        <f t="shared" si="59"/>
        <v>0</v>
      </c>
      <c r="N1895" s="36"/>
      <c r="O1895" s="92"/>
      <c r="P1895" s="96"/>
    </row>
    <row r="1896" spans="1:16" x14ac:dyDescent="0.25">
      <c r="A1896" s="1"/>
      <c r="B1896" s="1"/>
      <c r="C1896" s="5">
        <f t="shared" si="60"/>
        <v>1886</v>
      </c>
      <c r="D1896" s="19" t="str">
        <f>IF(C1896&gt;MAX(БЮДЖЕТ!$C:$C),"",INDEX(БЮДЖЕТ!$P$11:$P$9415,C1896))</f>
        <v/>
      </c>
      <c r="E1896" s="22">
        <f>IF(D1896="",0,IF(COUNTIF(БЮДЖЕТ!$P:$P,D1896)=1,0,1))</f>
        <v>0</v>
      </c>
      <c r="F1896" s="19" t="str">
        <f>IF($D1896="","",INDEX(БЮДЖЕТ!$N:$N,SUMIFS(БЮДЖЕТ!$B:$B,БЮДЖЕТ!$P:$P,$D1896)))</f>
        <v/>
      </c>
      <c r="G1896" s="19" t="str">
        <f>IF($D1896="","",INDEX(БЮДЖЕТ!$X:$X,SUMIFS(БЮДЖЕТ!$B:$B,БЮДЖЕТ!$P:$P,$D1896)))</f>
        <v/>
      </c>
      <c r="H1896" s="36"/>
      <c r="I1896" s="30">
        <f>IF(D1896="",0,IF(G1896=ФИО!$Q$8,0,SUM(р_дни!$J:$J))+SUMIFS(факт_операции!$L:$L,факт_операции!$D:$D,D1896,факт_операции!$I:$I,операции!$F$8)-SUMIFS(факт_операции!$L:$L,факт_операции!$D:$D,D1896,факт_операции!$I:$I,операции!$F$9)+SUMIFS(факт_операции!$L:$L,факт_операции!$D:$D,D1896,факт_операции!$I:$I,операции!$F$10)-SUMIFS(факт_операции!$L:$L,факт_операции!$D:$D,D1896,факт_операции!$I:$I,операции!$F$11))</f>
        <v>0</v>
      </c>
      <c r="J1896" s="48">
        <f>ROUND(IF(D1896="",0,IF(SUM(р_дни!$J:$J)=0,0,(SUMIFS(БЮДЖЕТ!$V:$V,БЮДЖЕТ!$P:$P,$D1896)*IF(G1896=ФИО!$Q$8,0,SUM(р_дни!$J:$J))+SUMIFS(факт_операции!$Q:$Q,факт_операции!$D:$D,$D1896)*1000)/SUM(р_дни!$J:$J)))/100,0)*100</f>
        <v>0</v>
      </c>
      <c r="K1896" s="48">
        <f>IF(D1896="",0,SUMIFS(факт_операции!$O:$O,факт_операции!$D:$D,D1896)-IF(SUMIFS(факт_операции!$Q:$Q,факт_операции!$D:$D,D1896)&lt;&gt;0,SUMIFS(факт_операции!$O:$O,факт_операции!$D:$D,D1896,факт_операции!$N:$N,операции!$H$11),0))</f>
        <v>0</v>
      </c>
      <c r="L1896" s="48">
        <f>IF(D1896="",0,SUMIFS(факт_операции!$T:$T,факт_операции!$D:$D,D1896))</f>
        <v>0</v>
      </c>
      <c r="M1896" s="86">
        <f t="shared" si="59"/>
        <v>0</v>
      </c>
      <c r="N1896" s="36"/>
      <c r="O1896" s="92"/>
      <c r="P1896" s="96"/>
    </row>
    <row r="1897" spans="1:16" x14ac:dyDescent="0.25">
      <c r="A1897" s="1"/>
      <c r="B1897" s="1"/>
      <c r="C1897" s="5">
        <f t="shared" si="60"/>
        <v>1887</v>
      </c>
      <c r="D1897" s="19" t="str">
        <f>IF(C1897&gt;MAX(БЮДЖЕТ!$C:$C),"",INDEX(БЮДЖЕТ!$P$11:$P$9415,C1897))</f>
        <v/>
      </c>
      <c r="E1897" s="22">
        <f>IF(D1897="",0,IF(COUNTIF(БЮДЖЕТ!$P:$P,D1897)=1,0,1))</f>
        <v>0</v>
      </c>
      <c r="F1897" s="19" t="str">
        <f>IF($D1897="","",INDEX(БЮДЖЕТ!$N:$N,SUMIFS(БЮДЖЕТ!$B:$B,БЮДЖЕТ!$P:$P,$D1897)))</f>
        <v/>
      </c>
      <c r="G1897" s="19" t="str">
        <f>IF($D1897="","",INDEX(БЮДЖЕТ!$X:$X,SUMIFS(БЮДЖЕТ!$B:$B,БЮДЖЕТ!$P:$P,$D1897)))</f>
        <v/>
      </c>
      <c r="H1897" s="36"/>
      <c r="I1897" s="30">
        <f>IF(D1897="",0,IF(G1897=ФИО!$Q$8,0,SUM(р_дни!$J:$J))+SUMIFS(факт_операции!$L:$L,факт_операции!$D:$D,D1897,факт_операции!$I:$I,операции!$F$8)-SUMIFS(факт_операции!$L:$L,факт_операции!$D:$D,D1897,факт_операции!$I:$I,операции!$F$9)+SUMIFS(факт_операции!$L:$L,факт_операции!$D:$D,D1897,факт_операции!$I:$I,операции!$F$10)-SUMIFS(факт_операции!$L:$L,факт_операции!$D:$D,D1897,факт_операции!$I:$I,операции!$F$11))</f>
        <v>0</v>
      </c>
      <c r="J1897" s="48">
        <f>ROUND(IF(D1897="",0,IF(SUM(р_дни!$J:$J)=0,0,(SUMIFS(БЮДЖЕТ!$V:$V,БЮДЖЕТ!$P:$P,$D1897)*IF(G1897=ФИО!$Q$8,0,SUM(р_дни!$J:$J))+SUMIFS(факт_операции!$Q:$Q,факт_операции!$D:$D,$D1897)*1000)/SUM(р_дни!$J:$J)))/100,0)*100</f>
        <v>0</v>
      </c>
      <c r="K1897" s="48">
        <f>IF(D1897="",0,SUMIFS(факт_операции!$O:$O,факт_операции!$D:$D,D1897)-IF(SUMIFS(факт_операции!$Q:$Q,факт_операции!$D:$D,D1897)&lt;&gt;0,SUMIFS(факт_операции!$O:$O,факт_операции!$D:$D,D1897,факт_операции!$N:$N,операции!$H$11),0))</f>
        <v>0</v>
      </c>
      <c r="L1897" s="48">
        <f>IF(D1897="",0,SUMIFS(факт_операции!$T:$T,факт_операции!$D:$D,D1897))</f>
        <v>0</v>
      </c>
      <c r="M1897" s="86">
        <f t="shared" si="59"/>
        <v>0</v>
      </c>
      <c r="N1897" s="36"/>
      <c r="O1897" s="92"/>
      <c r="P1897" s="96"/>
    </row>
    <row r="1898" spans="1:16" x14ac:dyDescent="0.25">
      <c r="A1898" s="1"/>
      <c r="B1898" s="1"/>
      <c r="C1898" s="5">
        <f t="shared" si="60"/>
        <v>1888</v>
      </c>
      <c r="D1898" s="19" t="str">
        <f>IF(C1898&gt;MAX(БЮДЖЕТ!$C:$C),"",INDEX(БЮДЖЕТ!$P$11:$P$9415,C1898))</f>
        <v/>
      </c>
      <c r="E1898" s="22">
        <f>IF(D1898="",0,IF(COUNTIF(БЮДЖЕТ!$P:$P,D1898)=1,0,1))</f>
        <v>0</v>
      </c>
      <c r="F1898" s="19" t="str">
        <f>IF($D1898="","",INDEX(БЮДЖЕТ!$N:$N,SUMIFS(БЮДЖЕТ!$B:$B,БЮДЖЕТ!$P:$P,$D1898)))</f>
        <v/>
      </c>
      <c r="G1898" s="19" t="str">
        <f>IF($D1898="","",INDEX(БЮДЖЕТ!$X:$X,SUMIFS(БЮДЖЕТ!$B:$B,БЮДЖЕТ!$P:$P,$D1898)))</f>
        <v/>
      </c>
      <c r="H1898" s="36"/>
      <c r="I1898" s="30">
        <f>IF(D1898="",0,IF(G1898=ФИО!$Q$8,0,SUM(р_дни!$J:$J))+SUMIFS(факт_операции!$L:$L,факт_операции!$D:$D,D1898,факт_операции!$I:$I,операции!$F$8)-SUMIFS(факт_операции!$L:$L,факт_операции!$D:$D,D1898,факт_операции!$I:$I,операции!$F$9)+SUMIFS(факт_операции!$L:$L,факт_операции!$D:$D,D1898,факт_операции!$I:$I,операции!$F$10)-SUMIFS(факт_операции!$L:$L,факт_операции!$D:$D,D1898,факт_операции!$I:$I,операции!$F$11))</f>
        <v>0</v>
      </c>
      <c r="J1898" s="48">
        <f>ROUND(IF(D1898="",0,IF(SUM(р_дни!$J:$J)=0,0,(SUMIFS(БЮДЖЕТ!$V:$V,БЮДЖЕТ!$P:$P,$D1898)*IF(G1898=ФИО!$Q$8,0,SUM(р_дни!$J:$J))+SUMIFS(факт_операции!$Q:$Q,факт_операции!$D:$D,$D1898)*1000)/SUM(р_дни!$J:$J)))/100,0)*100</f>
        <v>0</v>
      </c>
      <c r="K1898" s="48">
        <f>IF(D1898="",0,SUMIFS(факт_операции!$O:$O,факт_операции!$D:$D,D1898)-IF(SUMIFS(факт_операции!$Q:$Q,факт_операции!$D:$D,D1898)&lt;&gt;0,SUMIFS(факт_операции!$O:$O,факт_операции!$D:$D,D1898,факт_операции!$N:$N,операции!$H$11),0))</f>
        <v>0</v>
      </c>
      <c r="L1898" s="48">
        <f>IF(D1898="",0,SUMIFS(факт_операции!$T:$T,факт_операции!$D:$D,D1898))</f>
        <v>0</v>
      </c>
      <c r="M1898" s="86">
        <f t="shared" si="59"/>
        <v>0</v>
      </c>
      <c r="N1898" s="36"/>
      <c r="O1898" s="92"/>
      <c r="P1898" s="96"/>
    </row>
    <row r="1899" spans="1:16" x14ac:dyDescent="0.25">
      <c r="A1899" s="1"/>
      <c r="B1899" s="1"/>
      <c r="C1899" s="5">
        <f t="shared" si="60"/>
        <v>1889</v>
      </c>
      <c r="D1899" s="19" t="str">
        <f>IF(C1899&gt;MAX(БЮДЖЕТ!$C:$C),"",INDEX(БЮДЖЕТ!$P$11:$P$9415,C1899))</f>
        <v/>
      </c>
      <c r="E1899" s="22">
        <f>IF(D1899="",0,IF(COUNTIF(БЮДЖЕТ!$P:$P,D1899)=1,0,1))</f>
        <v>0</v>
      </c>
      <c r="F1899" s="19" t="str">
        <f>IF($D1899="","",INDEX(БЮДЖЕТ!$N:$N,SUMIFS(БЮДЖЕТ!$B:$B,БЮДЖЕТ!$P:$P,$D1899)))</f>
        <v/>
      </c>
      <c r="G1899" s="19" t="str">
        <f>IF($D1899="","",INDEX(БЮДЖЕТ!$X:$X,SUMIFS(БЮДЖЕТ!$B:$B,БЮДЖЕТ!$P:$P,$D1899)))</f>
        <v/>
      </c>
      <c r="H1899" s="36"/>
      <c r="I1899" s="30">
        <f>IF(D1899="",0,IF(G1899=ФИО!$Q$8,0,SUM(р_дни!$J:$J))+SUMIFS(факт_операции!$L:$L,факт_операции!$D:$D,D1899,факт_операции!$I:$I,операции!$F$8)-SUMIFS(факт_операции!$L:$L,факт_операции!$D:$D,D1899,факт_операции!$I:$I,операции!$F$9)+SUMIFS(факт_операции!$L:$L,факт_операции!$D:$D,D1899,факт_операции!$I:$I,операции!$F$10)-SUMIFS(факт_операции!$L:$L,факт_операции!$D:$D,D1899,факт_операции!$I:$I,операции!$F$11))</f>
        <v>0</v>
      </c>
      <c r="J1899" s="48">
        <f>ROUND(IF(D1899="",0,IF(SUM(р_дни!$J:$J)=0,0,(SUMIFS(БЮДЖЕТ!$V:$V,БЮДЖЕТ!$P:$P,$D1899)*IF(G1899=ФИО!$Q$8,0,SUM(р_дни!$J:$J))+SUMIFS(факт_операции!$Q:$Q,факт_операции!$D:$D,$D1899)*1000)/SUM(р_дни!$J:$J)))/100,0)*100</f>
        <v>0</v>
      </c>
      <c r="K1899" s="48">
        <f>IF(D1899="",0,SUMIFS(факт_операции!$O:$O,факт_операции!$D:$D,D1899)-IF(SUMIFS(факт_операции!$Q:$Q,факт_операции!$D:$D,D1899)&lt;&gt;0,SUMIFS(факт_операции!$O:$O,факт_операции!$D:$D,D1899,факт_операции!$N:$N,операции!$H$11),0))</f>
        <v>0</v>
      </c>
      <c r="L1899" s="48">
        <f>IF(D1899="",0,SUMIFS(факт_операции!$T:$T,факт_операции!$D:$D,D1899))</f>
        <v>0</v>
      </c>
      <c r="M1899" s="86">
        <f t="shared" si="59"/>
        <v>0</v>
      </c>
      <c r="N1899" s="36"/>
      <c r="O1899" s="92"/>
      <c r="P1899" s="96"/>
    </row>
    <row r="1900" spans="1:16" x14ac:dyDescent="0.25">
      <c r="A1900" s="1"/>
      <c r="B1900" s="1"/>
      <c r="C1900" s="5">
        <f t="shared" si="60"/>
        <v>1890</v>
      </c>
      <c r="D1900" s="19" t="str">
        <f>IF(C1900&gt;MAX(БЮДЖЕТ!$C:$C),"",INDEX(БЮДЖЕТ!$P$11:$P$9415,C1900))</f>
        <v/>
      </c>
      <c r="E1900" s="22">
        <f>IF(D1900="",0,IF(COUNTIF(БЮДЖЕТ!$P:$P,D1900)=1,0,1))</f>
        <v>0</v>
      </c>
      <c r="F1900" s="19" t="str">
        <f>IF($D1900="","",INDEX(БЮДЖЕТ!$N:$N,SUMIFS(БЮДЖЕТ!$B:$B,БЮДЖЕТ!$P:$P,$D1900)))</f>
        <v/>
      </c>
      <c r="G1900" s="19" t="str">
        <f>IF($D1900="","",INDEX(БЮДЖЕТ!$X:$X,SUMIFS(БЮДЖЕТ!$B:$B,БЮДЖЕТ!$P:$P,$D1900)))</f>
        <v/>
      </c>
      <c r="H1900" s="36"/>
      <c r="I1900" s="30">
        <f>IF(D1900="",0,IF(G1900=ФИО!$Q$8,0,SUM(р_дни!$J:$J))+SUMIFS(факт_операции!$L:$L,факт_операции!$D:$D,D1900,факт_операции!$I:$I,операции!$F$8)-SUMIFS(факт_операции!$L:$L,факт_операции!$D:$D,D1900,факт_операции!$I:$I,операции!$F$9)+SUMIFS(факт_операции!$L:$L,факт_операции!$D:$D,D1900,факт_операции!$I:$I,операции!$F$10)-SUMIFS(факт_операции!$L:$L,факт_операции!$D:$D,D1900,факт_операции!$I:$I,операции!$F$11))</f>
        <v>0</v>
      </c>
      <c r="J1900" s="48">
        <f>ROUND(IF(D1900="",0,IF(SUM(р_дни!$J:$J)=0,0,(SUMIFS(БЮДЖЕТ!$V:$V,БЮДЖЕТ!$P:$P,$D1900)*IF(G1900=ФИО!$Q$8,0,SUM(р_дни!$J:$J))+SUMIFS(факт_операции!$Q:$Q,факт_операции!$D:$D,$D1900)*1000)/SUM(р_дни!$J:$J)))/100,0)*100</f>
        <v>0</v>
      </c>
      <c r="K1900" s="48">
        <f>IF(D1900="",0,SUMIFS(факт_операции!$O:$O,факт_операции!$D:$D,D1900)-IF(SUMIFS(факт_операции!$Q:$Q,факт_операции!$D:$D,D1900)&lt;&gt;0,SUMIFS(факт_операции!$O:$O,факт_операции!$D:$D,D1900,факт_операции!$N:$N,операции!$H$11),0))</f>
        <v>0</v>
      </c>
      <c r="L1900" s="48">
        <f>IF(D1900="",0,SUMIFS(факт_операции!$T:$T,факт_операции!$D:$D,D1900))</f>
        <v>0</v>
      </c>
      <c r="M1900" s="86">
        <f t="shared" si="59"/>
        <v>0</v>
      </c>
      <c r="N1900" s="36"/>
      <c r="O1900" s="92"/>
      <c r="P1900" s="96"/>
    </row>
    <row r="1901" spans="1:16" x14ac:dyDescent="0.25">
      <c r="A1901" s="1"/>
      <c r="B1901" s="1"/>
      <c r="C1901" s="5">
        <f t="shared" si="60"/>
        <v>1891</v>
      </c>
      <c r="D1901" s="19" t="str">
        <f>IF(C1901&gt;MAX(БЮДЖЕТ!$C:$C),"",INDEX(БЮДЖЕТ!$P$11:$P$9415,C1901))</f>
        <v/>
      </c>
      <c r="E1901" s="22">
        <f>IF(D1901="",0,IF(COUNTIF(БЮДЖЕТ!$P:$P,D1901)=1,0,1))</f>
        <v>0</v>
      </c>
      <c r="F1901" s="19" t="str">
        <f>IF($D1901="","",INDEX(БЮДЖЕТ!$N:$N,SUMIFS(БЮДЖЕТ!$B:$B,БЮДЖЕТ!$P:$P,$D1901)))</f>
        <v/>
      </c>
      <c r="G1901" s="19" t="str">
        <f>IF($D1901="","",INDEX(БЮДЖЕТ!$X:$X,SUMIFS(БЮДЖЕТ!$B:$B,БЮДЖЕТ!$P:$P,$D1901)))</f>
        <v/>
      </c>
      <c r="H1901" s="36"/>
      <c r="I1901" s="30">
        <f>IF(D1901="",0,IF(G1901=ФИО!$Q$8,0,SUM(р_дни!$J:$J))+SUMIFS(факт_операции!$L:$L,факт_операции!$D:$D,D1901,факт_операции!$I:$I,операции!$F$8)-SUMIFS(факт_операции!$L:$L,факт_операции!$D:$D,D1901,факт_операции!$I:$I,операции!$F$9)+SUMIFS(факт_операции!$L:$L,факт_операции!$D:$D,D1901,факт_операции!$I:$I,операции!$F$10)-SUMIFS(факт_операции!$L:$L,факт_операции!$D:$D,D1901,факт_операции!$I:$I,операции!$F$11))</f>
        <v>0</v>
      </c>
      <c r="J1901" s="48">
        <f>ROUND(IF(D1901="",0,IF(SUM(р_дни!$J:$J)=0,0,(SUMIFS(БЮДЖЕТ!$V:$V,БЮДЖЕТ!$P:$P,$D1901)*IF(G1901=ФИО!$Q$8,0,SUM(р_дни!$J:$J))+SUMIFS(факт_операции!$Q:$Q,факт_операции!$D:$D,$D1901)*1000)/SUM(р_дни!$J:$J)))/100,0)*100</f>
        <v>0</v>
      </c>
      <c r="K1901" s="48">
        <f>IF(D1901="",0,SUMIFS(факт_операции!$O:$O,факт_операции!$D:$D,D1901)-IF(SUMIFS(факт_операции!$Q:$Q,факт_операции!$D:$D,D1901)&lt;&gt;0,SUMIFS(факт_операции!$O:$O,факт_операции!$D:$D,D1901,факт_операции!$N:$N,операции!$H$11),0))</f>
        <v>0</v>
      </c>
      <c r="L1901" s="48">
        <f>IF(D1901="",0,SUMIFS(факт_операции!$T:$T,факт_операции!$D:$D,D1901))</f>
        <v>0</v>
      </c>
      <c r="M1901" s="86">
        <f t="shared" si="59"/>
        <v>0</v>
      </c>
      <c r="N1901" s="36"/>
      <c r="O1901" s="92"/>
      <c r="P1901" s="96"/>
    </row>
    <row r="1902" spans="1:16" x14ac:dyDescent="0.25">
      <c r="A1902" s="1"/>
      <c r="B1902" s="1"/>
      <c r="C1902" s="5">
        <f t="shared" si="60"/>
        <v>1892</v>
      </c>
      <c r="D1902" s="19" t="str">
        <f>IF(C1902&gt;MAX(БЮДЖЕТ!$C:$C),"",INDEX(БЮДЖЕТ!$P$11:$P$9415,C1902))</f>
        <v/>
      </c>
      <c r="E1902" s="22">
        <f>IF(D1902="",0,IF(COUNTIF(БЮДЖЕТ!$P:$P,D1902)=1,0,1))</f>
        <v>0</v>
      </c>
      <c r="F1902" s="19" t="str">
        <f>IF($D1902="","",INDEX(БЮДЖЕТ!$N:$N,SUMIFS(БЮДЖЕТ!$B:$B,БЮДЖЕТ!$P:$P,$D1902)))</f>
        <v/>
      </c>
      <c r="G1902" s="19" t="str">
        <f>IF($D1902="","",INDEX(БЮДЖЕТ!$X:$X,SUMIFS(БЮДЖЕТ!$B:$B,БЮДЖЕТ!$P:$P,$D1902)))</f>
        <v/>
      </c>
      <c r="H1902" s="36"/>
      <c r="I1902" s="30">
        <f>IF(D1902="",0,IF(G1902=ФИО!$Q$8,0,SUM(р_дни!$J:$J))+SUMIFS(факт_операции!$L:$L,факт_операции!$D:$D,D1902,факт_операции!$I:$I,операции!$F$8)-SUMIFS(факт_операции!$L:$L,факт_операции!$D:$D,D1902,факт_операции!$I:$I,операции!$F$9)+SUMIFS(факт_операции!$L:$L,факт_операции!$D:$D,D1902,факт_операции!$I:$I,операции!$F$10)-SUMIFS(факт_операции!$L:$L,факт_операции!$D:$D,D1902,факт_операции!$I:$I,операции!$F$11))</f>
        <v>0</v>
      </c>
      <c r="J1902" s="48">
        <f>ROUND(IF(D1902="",0,IF(SUM(р_дни!$J:$J)=0,0,(SUMIFS(БЮДЖЕТ!$V:$V,БЮДЖЕТ!$P:$P,$D1902)*IF(G1902=ФИО!$Q$8,0,SUM(р_дни!$J:$J))+SUMIFS(факт_операции!$Q:$Q,факт_операции!$D:$D,$D1902)*1000)/SUM(р_дни!$J:$J)))/100,0)*100</f>
        <v>0</v>
      </c>
      <c r="K1902" s="48">
        <f>IF(D1902="",0,SUMIFS(факт_операции!$O:$O,факт_операции!$D:$D,D1902)-IF(SUMIFS(факт_операции!$Q:$Q,факт_операции!$D:$D,D1902)&lt;&gt;0,SUMIFS(факт_операции!$O:$O,факт_операции!$D:$D,D1902,факт_операции!$N:$N,операции!$H$11),0))</f>
        <v>0</v>
      </c>
      <c r="L1902" s="48">
        <f>IF(D1902="",0,SUMIFS(факт_операции!$T:$T,факт_операции!$D:$D,D1902))</f>
        <v>0</v>
      </c>
      <c r="M1902" s="86">
        <f t="shared" si="59"/>
        <v>0</v>
      </c>
      <c r="N1902" s="36"/>
      <c r="O1902" s="92"/>
      <c r="P1902" s="96"/>
    </row>
    <row r="1903" spans="1:16" x14ac:dyDescent="0.25">
      <c r="A1903" s="1"/>
      <c r="B1903" s="1"/>
      <c r="C1903" s="5">
        <f t="shared" si="60"/>
        <v>1893</v>
      </c>
      <c r="D1903" s="19" t="str">
        <f>IF(C1903&gt;MAX(БЮДЖЕТ!$C:$C),"",INDEX(БЮДЖЕТ!$P$11:$P$9415,C1903))</f>
        <v/>
      </c>
      <c r="E1903" s="22">
        <f>IF(D1903="",0,IF(COUNTIF(БЮДЖЕТ!$P:$P,D1903)=1,0,1))</f>
        <v>0</v>
      </c>
      <c r="F1903" s="19" t="str">
        <f>IF($D1903="","",INDEX(БЮДЖЕТ!$N:$N,SUMIFS(БЮДЖЕТ!$B:$B,БЮДЖЕТ!$P:$P,$D1903)))</f>
        <v/>
      </c>
      <c r="G1903" s="19" t="str">
        <f>IF($D1903="","",INDEX(БЮДЖЕТ!$X:$X,SUMIFS(БЮДЖЕТ!$B:$B,БЮДЖЕТ!$P:$P,$D1903)))</f>
        <v/>
      </c>
      <c r="H1903" s="36"/>
      <c r="I1903" s="30">
        <f>IF(D1903="",0,IF(G1903=ФИО!$Q$8,0,SUM(р_дни!$J:$J))+SUMIFS(факт_операции!$L:$L,факт_операции!$D:$D,D1903,факт_операции!$I:$I,операции!$F$8)-SUMIFS(факт_операции!$L:$L,факт_операции!$D:$D,D1903,факт_операции!$I:$I,операции!$F$9)+SUMIFS(факт_операции!$L:$L,факт_операции!$D:$D,D1903,факт_операции!$I:$I,операции!$F$10)-SUMIFS(факт_операции!$L:$L,факт_операции!$D:$D,D1903,факт_операции!$I:$I,операции!$F$11))</f>
        <v>0</v>
      </c>
      <c r="J1903" s="48">
        <f>ROUND(IF(D1903="",0,IF(SUM(р_дни!$J:$J)=0,0,(SUMIFS(БЮДЖЕТ!$V:$V,БЮДЖЕТ!$P:$P,$D1903)*IF(G1903=ФИО!$Q$8,0,SUM(р_дни!$J:$J))+SUMIFS(факт_операции!$Q:$Q,факт_операции!$D:$D,$D1903)*1000)/SUM(р_дни!$J:$J)))/100,0)*100</f>
        <v>0</v>
      </c>
      <c r="K1903" s="48">
        <f>IF(D1903="",0,SUMIFS(факт_операции!$O:$O,факт_операции!$D:$D,D1903)-IF(SUMIFS(факт_операции!$Q:$Q,факт_операции!$D:$D,D1903)&lt;&gt;0,SUMIFS(факт_операции!$O:$O,факт_операции!$D:$D,D1903,факт_операции!$N:$N,операции!$H$11),0))</f>
        <v>0</v>
      </c>
      <c r="L1903" s="48">
        <f>IF(D1903="",0,SUMIFS(факт_операции!$T:$T,факт_операции!$D:$D,D1903))</f>
        <v>0</v>
      </c>
      <c r="M1903" s="86">
        <f t="shared" si="59"/>
        <v>0</v>
      </c>
      <c r="N1903" s="36"/>
      <c r="O1903" s="92"/>
      <c r="P1903" s="96"/>
    </row>
    <row r="1904" spans="1:16" x14ac:dyDescent="0.25">
      <c r="A1904" s="1"/>
      <c r="B1904" s="1"/>
      <c r="C1904" s="5">
        <f t="shared" si="60"/>
        <v>1894</v>
      </c>
      <c r="D1904" s="19" t="str">
        <f>IF(C1904&gt;MAX(БЮДЖЕТ!$C:$C),"",INDEX(БЮДЖЕТ!$P$11:$P$9415,C1904))</f>
        <v/>
      </c>
      <c r="E1904" s="22">
        <f>IF(D1904="",0,IF(COUNTIF(БЮДЖЕТ!$P:$P,D1904)=1,0,1))</f>
        <v>0</v>
      </c>
      <c r="F1904" s="19" t="str">
        <f>IF($D1904="","",INDEX(БЮДЖЕТ!$N:$N,SUMIFS(БЮДЖЕТ!$B:$B,БЮДЖЕТ!$P:$P,$D1904)))</f>
        <v/>
      </c>
      <c r="G1904" s="19" t="str">
        <f>IF($D1904="","",INDEX(БЮДЖЕТ!$X:$X,SUMIFS(БЮДЖЕТ!$B:$B,БЮДЖЕТ!$P:$P,$D1904)))</f>
        <v/>
      </c>
      <c r="H1904" s="36"/>
      <c r="I1904" s="30">
        <f>IF(D1904="",0,IF(G1904=ФИО!$Q$8,0,SUM(р_дни!$J:$J))+SUMIFS(факт_операции!$L:$L,факт_операции!$D:$D,D1904,факт_операции!$I:$I,операции!$F$8)-SUMIFS(факт_операции!$L:$L,факт_операции!$D:$D,D1904,факт_операции!$I:$I,операции!$F$9)+SUMIFS(факт_операции!$L:$L,факт_операции!$D:$D,D1904,факт_операции!$I:$I,операции!$F$10)-SUMIFS(факт_операции!$L:$L,факт_операции!$D:$D,D1904,факт_операции!$I:$I,операции!$F$11))</f>
        <v>0</v>
      </c>
      <c r="J1904" s="48">
        <f>ROUND(IF(D1904="",0,IF(SUM(р_дни!$J:$J)=0,0,(SUMIFS(БЮДЖЕТ!$V:$V,БЮДЖЕТ!$P:$P,$D1904)*IF(G1904=ФИО!$Q$8,0,SUM(р_дни!$J:$J))+SUMIFS(факт_операции!$Q:$Q,факт_операции!$D:$D,$D1904)*1000)/SUM(р_дни!$J:$J)))/100,0)*100</f>
        <v>0</v>
      </c>
      <c r="K1904" s="48">
        <f>IF(D1904="",0,SUMIFS(факт_операции!$O:$O,факт_операции!$D:$D,D1904)-IF(SUMIFS(факт_операции!$Q:$Q,факт_операции!$D:$D,D1904)&lt;&gt;0,SUMIFS(факт_операции!$O:$O,факт_операции!$D:$D,D1904,факт_операции!$N:$N,операции!$H$11),0))</f>
        <v>0</v>
      </c>
      <c r="L1904" s="48">
        <f>IF(D1904="",0,SUMIFS(факт_операции!$T:$T,факт_операции!$D:$D,D1904))</f>
        <v>0</v>
      </c>
      <c r="M1904" s="86">
        <f t="shared" si="59"/>
        <v>0</v>
      </c>
      <c r="N1904" s="36"/>
      <c r="O1904" s="92"/>
      <c r="P1904" s="96"/>
    </row>
    <row r="1905" spans="1:16" x14ac:dyDescent="0.25">
      <c r="A1905" s="1"/>
      <c r="B1905" s="1"/>
      <c r="C1905" s="5">
        <f t="shared" si="60"/>
        <v>1895</v>
      </c>
      <c r="D1905" s="19" t="str">
        <f>IF(C1905&gt;MAX(БЮДЖЕТ!$C:$C),"",INDEX(БЮДЖЕТ!$P$11:$P$9415,C1905))</f>
        <v/>
      </c>
      <c r="E1905" s="22">
        <f>IF(D1905="",0,IF(COUNTIF(БЮДЖЕТ!$P:$P,D1905)=1,0,1))</f>
        <v>0</v>
      </c>
      <c r="F1905" s="19" t="str">
        <f>IF($D1905="","",INDEX(БЮДЖЕТ!$N:$N,SUMIFS(БЮДЖЕТ!$B:$B,БЮДЖЕТ!$P:$P,$D1905)))</f>
        <v/>
      </c>
      <c r="G1905" s="19" t="str">
        <f>IF($D1905="","",INDEX(БЮДЖЕТ!$X:$X,SUMIFS(БЮДЖЕТ!$B:$B,БЮДЖЕТ!$P:$P,$D1905)))</f>
        <v/>
      </c>
      <c r="H1905" s="36"/>
      <c r="I1905" s="30">
        <f>IF(D1905="",0,IF(G1905=ФИО!$Q$8,0,SUM(р_дни!$J:$J))+SUMIFS(факт_операции!$L:$L,факт_операции!$D:$D,D1905,факт_операции!$I:$I,операции!$F$8)-SUMIFS(факт_операции!$L:$L,факт_операции!$D:$D,D1905,факт_операции!$I:$I,операции!$F$9)+SUMIFS(факт_операции!$L:$L,факт_операции!$D:$D,D1905,факт_операции!$I:$I,операции!$F$10)-SUMIFS(факт_операции!$L:$L,факт_операции!$D:$D,D1905,факт_операции!$I:$I,операции!$F$11))</f>
        <v>0</v>
      </c>
      <c r="J1905" s="48">
        <f>ROUND(IF(D1905="",0,IF(SUM(р_дни!$J:$J)=0,0,(SUMIFS(БЮДЖЕТ!$V:$V,БЮДЖЕТ!$P:$P,$D1905)*IF(G1905=ФИО!$Q$8,0,SUM(р_дни!$J:$J))+SUMIFS(факт_операции!$Q:$Q,факт_операции!$D:$D,$D1905)*1000)/SUM(р_дни!$J:$J)))/100,0)*100</f>
        <v>0</v>
      </c>
      <c r="K1905" s="48">
        <f>IF(D1905="",0,SUMIFS(факт_операции!$O:$O,факт_операции!$D:$D,D1905)-IF(SUMIFS(факт_операции!$Q:$Q,факт_операции!$D:$D,D1905)&lt;&gt;0,SUMIFS(факт_операции!$O:$O,факт_операции!$D:$D,D1905,факт_операции!$N:$N,операции!$H$11),0))</f>
        <v>0</v>
      </c>
      <c r="L1905" s="48">
        <f>IF(D1905="",0,SUMIFS(факт_операции!$T:$T,факт_операции!$D:$D,D1905))</f>
        <v>0</v>
      </c>
      <c r="M1905" s="86">
        <f t="shared" si="59"/>
        <v>0</v>
      </c>
      <c r="N1905" s="36"/>
      <c r="O1905" s="92"/>
      <c r="P1905" s="96"/>
    </row>
    <row r="1906" spans="1:16" x14ac:dyDescent="0.25">
      <c r="A1906" s="1"/>
      <c r="B1906" s="1"/>
      <c r="C1906" s="5">
        <f t="shared" si="60"/>
        <v>1896</v>
      </c>
      <c r="D1906" s="19" t="str">
        <f>IF(C1906&gt;MAX(БЮДЖЕТ!$C:$C),"",INDEX(БЮДЖЕТ!$P$11:$P$9415,C1906))</f>
        <v/>
      </c>
      <c r="E1906" s="22">
        <f>IF(D1906="",0,IF(COUNTIF(БЮДЖЕТ!$P:$P,D1906)=1,0,1))</f>
        <v>0</v>
      </c>
      <c r="F1906" s="19" t="str">
        <f>IF($D1906="","",INDEX(БЮДЖЕТ!$N:$N,SUMIFS(БЮДЖЕТ!$B:$B,БЮДЖЕТ!$P:$P,$D1906)))</f>
        <v/>
      </c>
      <c r="G1906" s="19" t="str">
        <f>IF($D1906="","",INDEX(БЮДЖЕТ!$X:$X,SUMIFS(БЮДЖЕТ!$B:$B,БЮДЖЕТ!$P:$P,$D1906)))</f>
        <v/>
      </c>
      <c r="H1906" s="36"/>
      <c r="I1906" s="30">
        <f>IF(D1906="",0,IF(G1906=ФИО!$Q$8,0,SUM(р_дни!$J:$J))+SUMIFS(факт_операции!$L:$L,факт_операции!$D:$D,D1906,факт_операции!$I:$I,операции!$F$8)-SUMIFS(факт_операции!$L:$L,факт_операции!$D:$D,D1906,факт_операции!$I:$I,операции!$F$9)+SUMIFS(факт_операции!$L:$L,факт_операции!$D:$D,D1906,факт_операции!$I:$I,операции!$F$10)-SUMIFS(факт_операции!$L:$L,факт_операции!$D:$D,D1906,факт_операции!$I:$I,операции!$F$11))</f>
        <v>0</v>
      </c>
      <c r="J1906" s="48">
        <f>ROUND(IF(D1906="",0,IF(SUM(р_дни!$J:$J)=0,0,(SUMIFS(БЮДЖЕТ!$V:$V,БЮДЖЕТ!$P:$P,$D1906)*IF(G1906=ФИО!$Q$8,0,SUM(р_дни!$J:$J))+SUMIFS(факт_операции!$Q:$Q,факт_операции!$D:$D,$D1906)*1000)/SUM(р_дни!$J:$J)))/100,0)*100</f>
        <v>0</v>
      </c>
      <c r="K1906" s="48">
        <f>IF(D1906="",0,SUMIFS(факт_операции!$O:$O,факт_операции!$D:$D,D1906)-IF(SUMIFS(факт_операции!$Q:$Q,факт_операции!$D:$D,D1906)&lt;&gt;0,SUMIFS(факт_операции!$O:$O,факт_операции!$D:$D,D1906,факт_операции!$N:$N,операции!$H$11),0))</f>
        <v>0</v>
      </c>
      <c r="L1906" s="48">
        <f>IF(D1906="",0,SUMIFS(факт_операции!$T:$T,факт_операции!$D:$D,D1906))</f>
        <v>0</v>
      </c>
      <c r="M1906" s="86">
        <f t="shared" si="59"/>
        <v>0</v>
      </c>
      <c r="N1906" s="36"/>
      <c r="O1906" s="92"/>
      <c r="P1906" s="96"/>
    </row>
    <row r="1907" spans="1:16" x14ac:dyDescent="0.25">
      <c r="A1907" s="1"/>
      <c r="B1907" s="1"/>
      <c r="C1907" s="5">
        <f t="shared" si="60"/>
        <v>1897</v>
      </c>
      <c r="D1907" s="19" t="str">
        <f>IF(C1907&gt;MAX(БЮДЖЕТ!$C:$C),"",INDEX(БЮДЖЕТ!$P$11:$P$9415,C1907))</f>
        <v/>
      </c>
      <c r="E1907" s="22">
        <f>IF(D1907="",0,IF(COUNTIF(БЮДЖЕТ!$P:$P,D1907)=1,0,1))</f>
        <v>0</v>
      </c>
      <c r="F1907" s="19" t="str">
        <f>IF($D1907="","",INDEX(БЮДЖЕТ!$N:$N,SUMIFS(БЮДЖЕТ!$B:$B,БЮДЖЕТ!$P:$P,$D1907)))</f>
        <v/>
      </c>
      <c r="G1907" s="19" t="str">
        <f>IF($D1907="","",INDEX(БЮДЖЕТ!$X:$X,SUMIFS(БЮДЖЕТ!$B:$B,БЮДЖЕТ!$P:$P,$D1907)))</f>
        <v/>
      </c>
      <c r="H1907" s="36"/>
      <c r="I1907" s="30">
        <f>IF(D1907="",0,IF(G1907=ФИО!$Q$8,0,SUM(р_дни!$J:$J))+SUMIFS(факт_операции!$L:$L,факт_операции!$D:$D,D1907,факт_операции!$I:$I,операции!$F$8)-SUMIFS(факт_операции!$L:$L,факт_операции!$D:$D,D1907,факт_операции!$I:$I,операции!$F$9)+SUMIFS(факт_операции!$L:$L,факт_операции!$D:$D,D1907,факт_операции!$I:$I,операции!$F$10)-SUMIFS(факт_операции!$L:$L,факт_операции!$D:$D,D1907,факт_операции!$I:$I,операции!$F$11))</f>
        <v>0</v>
      </c>
      <c r="J1907" s="48">
        <f>ROUND(IF(D1907="",0,IF(SUM(р_дни!$J:$J)=0,0,(SUMIFS(БЮДЖЕТ!$V:$V,БЮДЖЕТ!$P:$P,$D1907)*IF(G1907=ФИО!$Q$8,0,SUM(р_дни!$J:$J))+SUMIFS(факт_операции!$Q:$Q,факт_операции!$D:$D,$D1907)*1000)/SUM(р_дни!$J:$J)))/100,0)*100</f>
        <v>0</v>
      </c>
      <c r="K1907" s="48">
        <f>IF(D1907="",0,SUMIFS(факт_операции!$O:$O,факт_операции!$D:$D,D1907)-IF(SUMIFS(факт_операции!$Q:$Q,факт_операции!$D:$D,D1907)&lt;&gt;0,SUMIFS(факт_операции!$O:$O,факт_операции!$D:$D,D1907,факт_операции!$N:$N,операции!$H$11),0))</f>
        <v>0</v>
      </c>
      <c r="L1907" s="48">
        <f>IF(D1907="",0,SUMIFS(факт_операции!$T:$T,факт_операции!$D:$D,D1907))</f>
        <v>0</v>
      </c>
      <c r="M1907" s="86">
        <f t="shared" si="59"/>
        <v>0</v>
      </c>
      <c r="N1907" s="36"/>
      <c r="O1907" s="92"/>
      <c r="P1907" s="96"/>
    </row>
    <row r="1908" spans="1:16" x14ac:dyDescent="0.25">
      <c r="A1908" s="1"/>
      <c r="B1908" s="1"/>
      <c r="C1908" s="5">
        <f t="shared" si="60"/>
        <v>1898</v>
      </c>
      <c r="D1908" s="19" t="str">
        <f>IF(C1908&gt;MAX(БЮДЖЕТ!$C:$C),"",INDEX(БЮДЖЕТ!$P$11:$P$9415,C1908))</f>
        <v/>
      </c>
      <c r="E1908" s="22">
        <f>IF(D1908="",0,IF(COUNTIF(БЮДЖЕТ!$P:$P,D1908)=1,0,1))</f>
        <v>0</v>
      </c>
      <c r="F1908" s="19" t="str">
        <f>IF($D1908="","",INDEX(БЮДЖЕТ!$N:$N,SUMIFS(БЮДЖЕТ!$B:$B,БЮДЖЕТ!$P:$P,$D1908)))</f>
        <v/>
      </c>
      <c r="G1908" s="19" t="str">
        <f>IF($D1908="","",INDEX(БЮДЖЕТ!$X:$X,SUMIFS(БЮДЖЕТ!$B:$B,БЮДЖЕТ!$P:$P,$D1908)))</f>
        <v/>
      </c>
      <c r="H1908" s="36"/>
      <c r="I1908" s="30">
        <f>IF(D1908="",0,IF(G1908=ФИО!$Q$8,0,SUM(р_дни!$J:$J))+SUMIFS(факт_операции!$L:$L,факт_операции!$D:$D,D1908,факт_операции!$I:$I,операции!$F$8)-SUMIFS(факт_операции!$L:$L,факт_операции!$D:$D,D1908,факт_операции!$I:$I,операции!$F$9)+SUMIFS(факт_операции!$L:$L,факт_операции!$D:$D,D1908,факт_операции!$I:$I,операции!$F$10)-SUMIFS(факт_операции!$L:$L,факт_операции!$D:$D,D1908,факт_операции!$I:$I,операции!$F$11))</f>
        <v>0</v>
      </c>
      <c r="J1908" s="48">
        <f>ROUND(IF(D1908="",0,IF(SUM(р_дни!$J:$J)=0,0,(SUMIFS(БЮДЖЕТ!$V:$V,БЮДЖЕТ!$P:$P,$D1908)*IF(G1908=ФИО!$Q$8,0,SUM(р_дни!$J:$J))+SUMIFS(факт_операции!$Q:$Q,факт_операции!$D:$D,$D1908)*1000)/SUM(р_дни!$J:$J)))/100,0)*100</f>
        <v>0</v>
      </c>
      <c r="K1908" s="48">
        <f>IF(D1908="",0,SUMIFS(факт_операции!$O:$O,факт_операции!$D:$D,D1908)-IF(SUMIFS(факт_операции!$Q:$Q,факт_операции!$D:$D,D1908)&lt;&gt;0,SUMIFS(факт_операции!$O:$O,факт_операции!$D:$D,D1908,факт_операции!$N:$N,операции!$H$11),0))</f>
        <v>0</v>
      </c>
      <c r="L1908" s="48">
        <f>IF(D1908="",0,SUMIFS(факт_операции!$T:$T,факт_операции!$D:$D,D1908))</f>
        <v>0</v>
      </c>
      <c r="M1908" s="86">
        <f t="shared" si="59"/>
        <v>0</v>
      </c>
      <c r="N1908" s="36"/>
      <c r="O1908" s="92"/>
      <c r="P1908" s="96"/>
    </row>
    <row r="1909" spans="1:16" x14ac:dyDescent="0.25">
      <c r="A1909" s="1"/>
      <c r="B1909" s="1"/>
      <c r="C1909" s="5">
        <f t="shared" si="60"/>
        <v>1899</v>
      </c>
      <c r="D1909" s="19" t="str">
        <f>IF(C1909&gt;MAX(БЮДЖЕТ!$C:$C),"",INDEX(БЮДЖЕТ!$P$11:$P$9415,C1909))</f>
        <v/>
      </c>
      <c r="E1909" s="22">
        <f>IF(D1909="",0,IF(COUNTIF(БЮДЖЕТ!$P:$P,D1909)=1,0,1))</f>
        <v>0</v>
      </c>
      <c r="F1909" s="19" t="str">
        <f>IF($D1909="","",INDEX(БЮДЖЕТ!$N:$N,SUMIFS(БЮДЖЕТ!$B:$B,БЮДЖЕТ!$P:$P,$D1909)))</f>
        <v/>
      </c>
      <c r="G1909" s="19" t="str">
        <f>IF($D1909="","",INDEX(БЮДЖЕТ!$X:$X,SUMIFS(БЮДЖЕТ!$B:$B,БЮДЖЕТ!$P:$P,$D1909)))</f>
        <v/>
      </c>
      <c r="H1909" s="36"/>
      <c r="I1909" s="30">
        <f>IF(D1909="",0,IF(G1909=ФИО!$Q$8,0,SUM(р_дни!$J:$J))+SUMIFS(факт_операции!$L:$L,факт_операции!$D:$D,D1909,факт_операции!$I:$I,операции!$F$8)-SUMIFS(факт_операции!$L:$L,факт_операции!$D:$D,D1909,факт_операции!$I:$I,операции!$F$9)+SUMIFS(факт_операции!$L:$L,факт_операции!$D:$D,D1909,факт_операции!$I:$I,операции!$F$10)-SUMIFS(факт_операции!$L:$L,факт_операции!$D:$D,D1909,факт_операции!$I:$I,операции!$F$11))</f>
        <v>0</v>
      </c>
      <c r="J1909" s="48">
        <f>ROUND(IF(D1909="",0,IF(SUM(р_дни!$J:$J)=0,0,(SUMIFS(БЮДЖЕТ!$V:$V,БЮДЖЕТ!$P:$P,$D1909)*IF(G1909=ФИО!$Q$8,0,SUM(р_дни!$J:$J))+SUMIFS(факт_операции!$Q:$Q,факт_операции!$D:$D,$D1909)*1000)/SUM(р_дни!$J:$J)))/100,0)*100</f>
        <v>0</v>
      </c>
      <c r="K1909" s="48">
        <f>IF(D1909="",0,SUMIFS(факт_операции!$O:$O,факт_операции!$D:$D,D1909)-IF(SUMIFS(факт_операции!$Q:$Q,факт_операции!$D:$D,D1909)&lt;&gt;0,SUMIFS(факт_операции!$O:$O,факт_операции!$D:$D,D1909,факт_операции!$N:$N,операции!$H$11),0))</f>
        <v>0</v>
      </c>
      <c r="L1909" s="48">
        <f>IF(D1909="",0,SUMIFS(факт_операции!$T:$T,факт_операции!$D:$D,D1909))</f>
        <v>0</v>
      </c>
      <c r="M1909" s="86">
        <f t="shared" si="59"/>
        <v>0</v>
      </c>
      <c r="N1909" s="36"/>
      <c r="O1909" s="92"/>
      <c r="P1909" s="96"/>
    </row>
    <row r="1910" spans="1:16" x14ac:dyDescent="0.25">
      <c r="A1910" s="1"/>
      <c r="B1910" s="1"/>
      <c r="C1910" s="5">
        <f t="shared" si="60"/>
        <v>1900</v>
      </c>
      <c r="D1910" s="19" t="str">
        <f>IF(C1910&gt;MAX(БЮДЖЕТ!$C:$C),"",INDEX(БЮДЖЕТ!$P$11:$P$9415,C1910))</f>
        <v/>
      </c>
      <c r="E1910" s="22">
        <f>IF(D1910="",0,IF(COUNTIF(БЮДЖЕТ!$P:$P,D1910)=1,0,1))</f>
        <v>0</v>
      </c>
      <c r="F1910" s="19" t="str">
        <f>IF($D1910="","",INDEX(БЮДЖЕТ!$N:$N,SUMIFS(БЮДЖЕТ!$B:$B,БЮДЖЕТ!$P:$P,$D1910)))</f>
        <v/>
      </c>
      <c r="G1910" s="19" t="str">
        <f>IF($D1910="","",INDEX(БЮДЖЕТ!$X:$X,SUMIFS(БЮДЖЕТ!$B:$B,БЮДЖЕТ!$P:$P,$D1910)))</f>
        <v/>
      </c>
      <c r="H1910" s="36"/>
      <c r="I1910" s="30">
        <f>IF(D1910="",0,IF(G1910=ФИО!$Q$8,0,SUM(р_дни!$J:$J))+SUMIFS(факт_операции!$L:$L,факт_операции!$D:$D,D1910,факт_операции!$I:$I,операции!$F$8)-SUMIFS(факт_операции!$L:$L,факт_операции!$D:$D,D1910,факт_операции!$I:$I,операции!$F$9)+SUMIFS(факт_операции!$L:$L,факт_операции!$D:$D,D1910,факт_операции!$I:$I,операции!$F$10)-SUMIFS(факт_операции!$L:$L,факт_операции!$D:$D,D1910,факт_операции!$I:$I,операции!$F$11))</f>
        <v>0</v>
      </c>
      <c r="J1910" s="48">
        <f>ROUND(IF(D1910="",0,IF(SUM(р_дни!$J:$J)=0,0,(SUMIFS(БЮДЖЕТ!$V:$V,БЮДЖЕТ!$P:$P,$D1910)*IF(G1910=ФИО!$Q$8,0,SUM(р_дни!$J:$J))+SUMIFS(факт_операции!$Q:$Q,факт_операции!$D:$D,$D1910)*1000)/SUM(р_дни!$J:$J)))/100,0)*100</f>
        <v>0</v>
      </c>
      <c r="K1910" s="48">
        <f>IF(D1910="",0,SUMIFS(факт_операции!$O:$O,факт_операции!$D:$D,D1910)-IF(SUMIFS(факт_операции!$Q:$Q,факт_операции!$D:$D,D1910)&lt;&gt;0,SUMIFS(факт_операции!$O:$O,факт_операции!$D:$D,D1910,факт_операции!$N:$N,операции!$H$11),0))</f>
        <v>0</v>
      </c>
      <c r="L1910" s="48">
        <f>IF(D1910="",0,SUMIFS(факт_операции!$T:$T,факт_операции!$D:$D,D1910))</f>
        <v>0</v>
      </c>
      <c r="M1910" s="86">
        <f t="shared" si="59"/>
        <v>0</v>
      </c>
      <c r="N1910" s="36"/>
      <c r="O1910" s="92"/>
      <c r="P1910" s="96"/>
    </row>
    <row r="1911" spans="1:16" x14ac:dyDescent="0.25">
      <c r="A1911" s="1"/>
      <c r="B1911" s="1"/>
      <c r="C1911" s="5">
        <f t="shared" si="60"/>
        <v>1901</v>
      </c>
      <c r="D1911" s="19" t="str">
        <f>IF(C1911&gt;MAX(БЮДЖЕТ!$C:$C),"",INDEX(БЮДЖЕТ!$P$11:$P$9415,C1911))</f>
        <v/>
      </c>
      <c r="E1911" s="22">
        <f>IF(D1911="",0,IF(COUNTIF(БЮДЖЕТ!$P:$P,D1911)=1,0,1))</f>
        <v>0</v>
      </c>
      <c r="F1911" s="19" t="str">
        <f>IF($D1911="","",INDEX(БЮДЖЕТ!$N:$N,SUMIFS(БЮДЖЕТ!$B:$B,БЮДЖЕТ!$P:$P,$D1911)))</f>
        <v/>
      </c>
      <c r="G1911" s="19" t="str">
        <f>IF($D1911="","",INDEX(БЮДЖЕТ!$X:$X,SUMIFS(БЮДЖЕТ!$B:$B,БЮДЖЕТ!$P:$P,$D1911)))</f>
        <v/>
      </c>
      <c r="H1911" s="36"/>
      <c r="I1911" s="30">
        <f>IF(D1911="",0,IF(G1911=ФИО!$Q$8,0,SUM(р_дни!$J:$J))+SUMIFS(факт_операции!$L:$L,факт_операции!$D:$D,D1911,факт_операции!$I:$I,операции!$F$8)-SUMIFS(факт_операции!$L:$L,факт_операции!$D:$D,D1911,факт_операции!$I:$I,операции!$F$9)+SUMIFS(факт_операции!$L:$L,факт_операции!$D:$D,D1911,факт_операции!$I:$I,операции!$F$10)-SUMIFS(факт_операции!$L:$L,факт_операции!$D:$D,D1911,факт_операции!$I:$I,операции!$F$11))</f>
        <v>0</v>
      </c>
      <c r="J1911" s="48">
        <f>ROUND(IF(D1911="",0,IF(SUM(р_дни!$J:$J)=0,0,(SUMIFS(БЮДЖЕТ!$V:$V,БЮДЖЕТ!$P:$P,$D1911)*IF(G1911=ФИО!$Q$8,0,SUM(р_дни!$J:$J))+SUMIFS(факт_операции!$Q:$Q,факт_операции!$D:$D,$D1911)*1000)/SUM(р_дни!$J:$J)))/100,0)*100</f>
        <v>0</v>
      </c>
      <c r="K1911" s="48">
        <f>IF(D1911="",0,SUMIFS(факт_операции!$O:$O,факт_операции!$D:$D,D1911)-IF(SUMIFS(факт_операции!$Q:$Q,факт_операции!$D:$D,D1911)&lt;&gt;0,SUMIFS(факт_операции!$O:$O,факт_операции!$D:$D,D1911,факт_операции!$N:$N,операции!$H$11),0))</f>
        <v>0</v>
      </c>
      <c r="L1911" s="48">
        <f>IF(D1911="",0,SUMIFS(факт_операции!$T:$T,факт_операции!$D:$D,D1911))</f>
        <v>0</v>
      </c>
      <c r="M1911" s="86">
        <f t="shared" si="59"/>
        <v>0</v>
      </c>
      <c r="N1911" s="36"/>
      <c r="O1911" s="92"/>
      <c r="P1911" s="96"/>
    </row>
    <row r="1912" spans="1:16" x14ac:dyDescent="0.25">
      <c r="A1912" s="1"/>
      <c r="B1912" s="1"/>
      <c r="C1912" s="5">
        <f t="shared" si="60"/>
        <v>1902</v>
      </c>
      <c r="D1912" s="19" t="str">
        <f>IF(C1912&gt;MAX(БЮДЖЕТ!$C:$C),"",INDEX(БЮДЖЕТ!$P$11:$P$9415,C1912))</f>
        <v/>
      </c>
      <c r="E1912" s="22">
        <f>IF(D1912="",0,IF(COUNTIF(БЮДЖЕТ!$P:$P,D1912)=1,0,1))</f>
        <v>0</v>
      </c>
      <c r="F1912" s="19" t="str">
        <f>IF($D1912="","",INDEX(БЮДЖЕТ!$N:$N,SUMIFS(БЮДЖЕТ!$B:$B,БЮДЖЕТ!$P:$P,$D1912)))</f>
        <v/>
      </c>
      <c r="G1912" s="19" t="str">
        <f>IF($D1912="","",INDEX(БЮДЖЕТ!$X:$X,SUMIFS(БЮДЖЕТ!$B:$B,БЮДЖЕТ!$P:$P,$D1912)))</f>
        <v/>
      </c>
      <c r="H1912" s="36"/>
      <c r="I1912" s="30">
        <f>IF(D1912="",0,IF(G1912=ФИО!$Q$8,0,SUM(р_дни!$J:$J))+SUMIFS(факт_операции!$L:$L,факт_операции!$D:$D,D1912,факт_операции!$I:$I,операции!$F$8)-SUMIFS(факт_операции!$L:$L,факт_операции!$D:$D,D1912,факт_операции!$I:$I,операции!$F$9)+SUMIFS(факт_операции!$L:$L,факт_операции!$D:$D,D1912,факт_операции!$I:$I,операции!$F$10)-SUMIFS(факт_операции!$L:$L,факт_операции!$D:$D,D1912,факт_операции!$I:$I,операции!$F$11))</f>
        <v>0</v>
      </c>
      <c r="J1912" s="48">
        <f>ROUND(IF(D1912="",0,IF(SUM(р_дни!$J:$J)=0,0,(SUMIFS(БЮДЖЕТ!$V:$V,БЮДЖЕТ!$P:$P,$D1912)*IF(G1912=ФИО!$Q$8,0,SUM(р_дни!$J:$J))+SUMIFS(факт_операции!$Q:$Q,факт_операции!$D:$D,$D1912)*1000)/SUM(р_дни!$J:$J)))/100,0)*100</f>
        <v>0</v>
      </c>
      <c r="K1912" s="48">
        <f>IF(D1912="",0,SUMIFS(факт_операции!$O:$O,факт_операции!$D:$D,D1912)-IF(SUMIFS(факт_операции!$Q:$Q,факт_операции!$D:$D,D1912)&lt;&gt;0,SUMIFS(факт_операции!$O:$O,факт_операции!$D:$D,D1912,факт_операции!$N:$N,операции!$H$11),0))</f>
        <v>0</v>
      </c>
      <c r="L1912" s="48">
        <f>IF(D1912="",0,SUMIFS(факт_операции!$T:$T,факт_операции!$D:$D,D1912))</f>
        <v>0</v>
      </c>
      <c r="M1912" s="86">
        <f t="shared" si="59"/>
        <v>0</v>
      </c>
      <c r="N1912" s="36"/>
      <c r="O1912" s="92"/>
      <c r="P1912" s="96"/>
    </row>
    <row r="1913" spans="1:16" x14ac:dyDescent="0.25">
      <c r="A1913" s="1"/>
      <c r="B1913" s="1"/>
      <c r="C1913" s="5">
        <f t="shared" si="60"/>
        <v>1903</v>
      </c>
      <c r="D1913" s="19" t="str">
        <f>IF(C1913&gt;MAX(БЮДЖЕТ!$C:$C),"",INDEX(БЮДЖЕТ!$P$11:$P$9415,C1913))</f>
        <v/>
      </c>
      <c r="E1913" s="22">
        <f>IF(D1913="",0,IF(COUNTIF(БЮДЖЕТ!$P:$P,D1913)=1,0,1))</f>
        <v>0</v>
      </c>
      <c r="F1913" s="19" t="str">
        <f>IF($D1913="","",INDEX(БЮДЖЕТ!$N:$N,SUMIFS(БЮДЖЕТ!$B:$B,БЮДЖЕТ!$P:$P,$D1913)))</f>
        <v/>
      </c>
      <c r="G1913" s="19" t="str">
        <f>IF($D1913="","",INDEX(БЮДЖЕТ!$X:$X,SUMIFS(БЮДЖЕТ!$B:$B,БЮДЖЕТ!$P:$P,$D1913)))</f>
        <v/>
      </c>
      <c r="H1913" s="36"/>
      <c r="I1913" s="30">
        <f>IF(D1913="",0,IF(G1913=ФИО!$Q$8,0,SUM(р_дни!$J:$J))+SUMIFS(факт_операции!$L:$L,факт_операции!$D:$D,D1913,факт_операции!$I:$I,операции!$F$8)-SUMIFS(факт_операции!$L:$L,факт_операции!$D:$D,D1913,факт_операции!$I:$I,операции!$F$9)+SUMIFS(факт_операции!$L:$L,факт_операции!$D:$D,D1913,факт_операции!$I:$I,операции!$F$10)-SUMIFS(факт_операции!$L:$L,факт_операции!$D:$D,D1913,факт_операции!$I:$I,операции!$F$11))</f>
        <v>0</v>
      </c>
      <c r="J1913" s="48">
        <f>ROUND(IF(D1913="",0,IF(SUM(р_дни!$J:$J)=0,0,(SUMIFS(БЮДЖЕТ!$V:$V,БЮДЖЕТ!$P:$P,$D1913)*IF(G1913=ФИО!$Q$8,0,SUM(р_дни!$J:$J))+SUMIFS(факт_операции!$Q:$Q,факт_операции!$D:$D,$D1913)*1000)/SUM(р_дни!$J:$J)))/100,0)*100</f>
        <v>0</v>
      </c>
      <c r="K1913" s="48">
        <f>IF(D1913="",0,SUMIFS(факт_операции!$O:$O,факт_операции!$D:$D,D1913)-IF(SUMIFS(факт_операции!$Q:$Q,факт_операции!$D:$D,D1913)&lt;&gt;0,SUMIFS(факт_операции!$O:$O,факт_операции!$D:$D,D1913,факт_операции!$N:$N,операции!$H$11),0))</f>
        <v>0</v>
      </c>
      <c r="L1913" s="48">
        <f>IF(D1913="",0,SUMIFS(факт_операции!$T:$T,факт_операции!$D:$D,D1913))</f>
        <v>0</v>
      </c>
      <c r="M1913" s="86">
        <f t="shared" si="59"/>
        <v>0</v>
      </c>
      <c r="N1913" s="36"/>
      <c r="O1913" s="92"/>
      <c r="P1913" s="96"/>
    </row>
    <row r="1914" spans="1:16" x14ac:dyDescent="0.25">
      <c r="A1914" s="1"/>
      <c r="B1914" s="1"/>
      <c r="C1914" s="5">
        <f t="shared" si="60"/>
        <v>1904</v>
      </c>
      <c r="D1914" s="19" t="str">
        <f>IF(C1914&gt;MAX(БЮДЖЕТ!$C:$C),"",INDEX(БЮДЖЕТ!$P$11:$P$9415,C1914))</f>
        <v/>
      </c>
      <c r="E1914" s="22">
        <f>IF(D1914="",0,IF(COUNTIF(БЮДЖЕТ!$P:$P,D1914)=1,0,1))</f>
        <v>0</v>
      </c>
      <c r="F1914" s="19" t="str">
        <f>IF($D1914="","",INDEX(БЮДЖЕТ!$N:$N,SUMIFS(БЮДЖЕТ!$B:$B,БЮДЖЕТ!$P:$P,$D1914)))</f>
        <v/>
      </c>
      <c r="G1914" s="19" t="str">
        <f>IF($D1914="","",INDEX(БЮДЖЕТ!$X:$X,SUMIFS(БЮДЖЕТ!$B:$B,БЮДЖЕТ!$P:$P,$D1914)))</f>
        <v/>
      </c>
      <c r="H1914" s="36"/>
      <c r="I1914" s="30">
        <f>IF(D1914="",0,IF(G1914=ФИО!$Q$8,0,SUM(р_дни!$J:$J))+SUMIFS(факт_операции!$L:$L,факт_операции!$D:$D,D1914,факт_операции!$I:$I,операции!$F$8)-SUMIFS(факт_операции!$L:$L,факт_операции!$D:$D,D1914,факт_операции!$I:$I,операции!$F$9)+SUMIFS(факт_операции!$L:$L,факт_операции!$D:$D,D1914,факт_операции!$I:$I,операции!$F$10)-SUMIFS(факт_операции!$L:$L,факт_операции!$D:$D,D1914,факт_операции!$I:$I,операции!$F$11))</f>
        <v>0</v>
      </c>
      <c r="J1914" s="48">
        <f>ROUND(IF(D1914="",0,IF(SUM(р_дни!$J:$J)=0,0,(SUMIFS(БЮДЖЕТ!$V:$V,БЮДЖЕТ!$P:$P,$D1914)*IF(G1914=ФИО!$Q$8,0,SUM(р_дни!$J:$J))+SUMIFS(факт_операции!$Q:$Q,факт_операции!$D:$D,$D1914)*1000)/SUM(р_дни!$J:$J)))/100,0)*100</f>
        <v>0</v>
      </c>
      <c r="K1914" s="48">
        <f>IF(D1914="",0,SUMIFS(факт_операции!$O:$O,факт_операции!$D:$D,D1914)-IF(SUMIFS(факт_операции!$Q:$Q,факт_операции!$D:$D,D1914)&lt;&gt;0,SUMIFS(факт_операции!$O:$O,факт_операции!$D:$D,D1914,факт_операции!$N:$N,операции!$H$11),0))</f>
        <v>0</v>
      </c>
      <c r="L1914" s="48">
        <f>IF(D1914="",0,SUMIFS(факт_операции!$T:$T,факт_операции!$D:$D,D1914))</f>
        <v>0</v>
      </c>
      <c r="M1914" s="86">
        <f t="shared" si="59"/>
        <v>0</v>
      </c>
      <c r="N1914" s="36"/>
      <c r="O1914" s="92"/>
      <c r="P1914" s="96"/>
    </row>
    <row r="1915" spans="1:16" x14ac:dyDescent="0.25">
      <c r="A1915" s="1"/>
      <c r="B1915" s="1"/>
      <c r="C1915" s="5">
        <f t="shared" si="60"/>
        <v>1905</v>
      </c>
      <c r="D1915" s="19" t="str">
        <f>IF(C1915&gt;MAX(БЮДЖЕТ!$C:$C),"",INDEX(БЮДЖЕТ!$P$11:$P$9415,C1915))</f>
        <v/>
      </c>
      <c r="E1915" s="22">
        <f>IF(D1915="",0,IF(COUNTIF(БЮДЖЕТ!$P:$P,D1915)=1,0,1))</f>
        <v>0</v>
      </c>
      <c r="F1915" s="19" t="str">
        <f>IF($D1915="","",INDEX(БЮДЖЕТ!$N:$N,SUMIFS(БЮДЖЕТ!$B:$B,БЮДЖЕТ!$P:$P,$D1915)))</f>
        <v/>
      </c>
      <c r="G1915" s="19" t="str">
        <f>IF($D1915="","",INDEX(БЮДЖЕТ!$X:$X,SUMIFS(БЮДЖЕТ!$B:$B,БЮДЖЕТ!$P:$P,$D1915)))</f>
        <v/>
      </c>
      <c r="H1915" s="36"/>
      <c r="I1915" s="30">
        <f>IF(D1915="",0,IF(G1915=ФИО!$Q$8,0,SUM(р_дни!$J:$J))+SUMIFS(факт_операции!$L:$L,факт_операции!$D:$D,D1915,факт_операции!$I:$I,операции!$F$8)-SUMIFS(факт_операции!$L:$L,факт_операции!$D:$D,D1915,факт_операции!$I:$I,операции!$F$9)+SUMIFS(факт_операции!$L:$L,факт_операции!$D:$D,D1915,факт_операции!$I:$I,операции!$F$10)-SUMIFS(факт_операции!$L:$L,факт_операции!$D:$D,D1915,факт_операции!$I:$I,операции!$F$11))</f>
        <v>0</v>
      </c>
      <c r="J1915" s="48">
        <f>ROUND(IF(D1915="",0,IF(SUM(р_дни!$J:$J)=0,0,(SUMIFS(БЮДЖЕТ!$V:$V,БЮДЖЕТ!$P:$P,$D1915)*IF(G1915=ФИО!$Q$8,0,SUM(р_дни!$J:$J))+SUMIFS(факт_операции!$Q:$Q,факт_операции!$D:$D,$D1915)*1000)/SUM(р_дни!$J:$J)))/100,0)*100</f>
        <v>0</v>
      </c>
      <c r="K1915" s="48">
        <f>IF(D1915="",0,SUMIFS(факт_операции!$O:$O,факт_операции!$D:$D,D1915)-IF(SUMIFS(факт_операции!$Q:$Q,факт_операции!$D:$D,D1915)&lt;&gt;0,SUMIFS(факт_операции!$O:$O,факт_операции!$D:$D,D1915,факт_операции!$N:$N,операции!$H$11),0))</f>
        <v>0</v>
      </c>
      <c r="L1915" s="48">
        <f>IF(D1915="",0,SUMIFS(факт_операции!$T:$T,факт_операции!$D:$D,D1915))</f>
        <v>0</v>
      </c>
      <c r="M1915" s="86">
        <f t="shared" si="59"/>
        <v>0</v>
      </c>
      <c r="N1915" s="36"/>
      <c r="O1915" s="92"/>
      <c r="P1915" s="96"/>
    </row>
    <row r="1916" spans="1:16" x14ac:dyDescent="0.25">
      <c r="A1916" s="1"/>
      <c r="B1916" s="1"/>
      <c r="C1916" s="5">
        <f t="shared" si="60"/>
        <v>1906</v>
      </c>
      <c r="D1916" s="19" t="str">
        <f>IF(C1916&gt;MAX(БЮДЖЕТ!$C:$C),"",INDEX(БЮДЖЕТ!$P$11:$P$9415,C1916))</f>
        <v/>
      </c>
      <c r="E1916" s="22">
        <f>IF(D1916="",0,IF(COUNTIF(БЮДЖЕТ!$P:$P,D1916)=1,0,1))</f>
        <v>0</v>
      </c>
      <c r="F1916" s="19" t="str">
        <f>IF($D1916="","",INDEX(БЮДЖЕТ!$N:$N,SUMIFS(БЮДЖЕТ!$B:$B,БЮДЖЕТ!$P:$P,$D1916)))</f>
        <v/>
      </c>
      <c r="G1916" s="19" t="str">
        <f>IF($D1916="","",INDEX(БЮДЖЕТ!$X:$X,SUMIFS(БЮДЖЕТ!$B:$B,БЮДЖЕТ!$P:$P,$D1916)))</f>
        <v/>
      </c>
      <c r="H1916" s="36"/>
      <c r="I1916" s="30">
        <f>IF(D1916="",0,IF(G1916=ФИО!$Q$8,0,SUM(р_дни!$J:$J))+SUMIFS(факт_операции!$L:$L,факт_операции!$D:$D,D1916,факт_операции!$I:$I,операции!$F$8)-SUMIFS(факт_операции!$L:$L,факт_операции!$D:$D,D1916,факт_операции!$I:$I,операции!$F$9)+SUMIFS(факт_операции!$L:$L,факт_операции!$D:$D,D1916,факт_операции!$I:$I,операции!$F$10)-SUMIFS(факт_операции!$L:$L,факт_операции!$D:$D,D1916,факт_операции!$I:$I,операции!$F$11))</f>
        <v>0</v>
      </c>
      <c r="J1916" s="48">
        <f>ROUND(IF(D1916="",0,IF(SUM(р_дни!$J:$J)=0,0,(SUMIFS(БЮДЖЕТ!$V:$V,БЮДЖЕТ!$P:$P,$D1916)*IF(G1916=ФИО!$Q$8,0,SUM(р_дни!$J:$J))+SUMIFS(факт_операции!$Q:$Q,факт_операции!$D:$D,$D1916)*1000)/SUM(р_дни!$J:$J)))/100,0)*100</f>
        <v>0</v>
      </c>
      <c r="K1916" s="48">
        <f>IF(D1916="",0,SUMIFS(факт_операции!$O:$O,факт_операции!$D:$D,D1916)-IF(SUMIFS(факт_операции!$Q:$Q,факт_операции!$D:$D,D1916)&lt;&gt;0,SUMIFS(факт_операции!$O:$O,факт_операции!$D:$D,D1916,факт_операции!$N:$N,операции!$H$11),0))</f>
        <v>0</v>
      </c>
      <c r="L1916" s="48">
        <f>IF(D1916="",0,SUMIFS(факт_операции!$T:$T,факт_операции!$D:$D,D1916))</f>
        <v>0</v>
      </c>
      <c r="M1916" s="86">
        <f t="shared" si="59"/>
        <v>0</v>
      </c>
      <c r="N1916" s="36"/>
      <c r="O1916" s="92"/>
      <c r="P1916" s="96"/>
    </row>
    <row r="1917" spans="1:16" x14ac:dyDescent="0.25">
      <c r="A1917" s="1"/>
      <c r="B1917" s="1"/>
      <c r="C1917" s="5">
        <f t="shared" si="60"/>
        <v>1907</v>
      </c>
      <c r="D1917" s="19" t="str">
        <f>IF(C1917&gt;MAX(БЮДЖЕТ!$C:$C),"",INDEX(БЮДЖЕТ!$P$11:$P$9415,C1917))</f>
        <v/>
      </c>
      <c r="E1917" s="22">
        <f>IF(D1917="",0,IF(COUNTIF(БЮДЖЕТ!$P:$P,D1917)=1,0,1))</f>
        <v>0</v>
      </c>
      <c r="F1917" s="19" t="str">
        <f>IF($D1917="","",INDEX(БЮДЖЕТ!$N:$N,SUMIFS(БЮДЖЕТ!$B:$B,БЮДЖЕТ!$P:$P,$D1917)))</f>
        <v/>
      </c>
      <c r="G1917" s="19" t="str">
        <f>IF($D1917="","",INDEX(БЮДЖЕТ!$X:$X,SUMIFS(БЮДЖЕТ!$B:$B,БЮДЖЕТ!$P:$P,$D1917)))</f>
        <v/>
      </c>
      <c r="H1917" s="36"/>
      <c r="I1917" s="30">
        <f>IF(D1917="",0,IF(G1917=ФИО!$Q$8,0,SUM(р_дни!$J:$J))+SUMIFS(факт_операции!$L:$L,факт_операции!$D:$D,D1917,факт_операции!$I:$I,операции!$F$8)-SUMIFS(факт_операции!$L:$L,факт_операции!$D:$D,D1917,факт_операции!$I:$I,операции!$F$9)+SUMIFS(факт_операции!$L:$L,факт_операции!$D:$D,D1917,факт_операции!$I:$I,операции!$F$10)-SUMIFS(факт_операции!$L:$L,факт_операции!$D:$D,D1917,факт_операции!$I:$I,операции!$F$11))</f>
        <v>0</v>
      </c>
      <c r="J1917" s="48">
        <f>ROUND(IF(D1917="",0,IF(SUM(р_дни!$J:$J)=0,0,(SUMIFS(БЮДЖЕТ!$V:$V,БЮДЖЕТ!$P:$P,$D1917)*IF(G1917=ФИО!$Q$8,0,SUM(р_дни!$J:$J))+SUMIFS(факт_операции!$Q:$Q,факт_операции!$D:$D,$D1917)*1000)/SUM(р_дни!$J:$J)))/100,0)*100</f>
        <v>0</v>
      </c>
      <c r="K1917" s="48">
        <f>IF(D1917="",0,SUMIFS(факт_операции!$O:$O,факт_операции!$D:$D,D1917)-IF(SUMIFS(факт_операции!$Q:$Q,факт_операции!$D:$D,D1917)&lt;&gt;0,SUMIFS(факт_операции!$O:$O,факт_операции!$D:$D,D1917,факт_операции!$N:$N,операции!$H$11),0))</f>
        <v>0</v>
      </c>
      <c r="L1917" s="48">
        <f>IF(D1917="",0,SUMIFS(факт_операции!$T:$T,факт_операции!$D:$D,D1917))</f>
        <v>0</v>
      </c>
      <c r="M1917" s="86">
        <f t="shared" si="59"/>
        <v>0</v>
      </c>
      <c r="N1917" s="36"/>
      <c r="O1917" s="92"/>
      <c r="P1917" s="96"/>
    </row>
    <row r="1918" spans="1:16" x14ac:dyDescent="0.25">
      <c r="A1918" s="1"/>
      <c r="B1918" s="1"/>
      <c r="C1918" s="5"/>
      <c r="D1918" s="19"/>
      <c r="E1918" s="22"/>
      <c r="F1918" s="19"/>
      <c r="G1918" s="19"/>
      <c r="H1918" s="36"/>
      <c r="I1918" s="30"/>
      <c r="J1918" s="48"/>
      <c r="K1918" s="48"/>
      <c r="L1918" s="48"/>
      <c r="M1918" s="86"/>
      <c r="N1918" s="36"/>
      <c r="O1918" s="92"/>
      <c r="P1918" s="96"/>
    </row>
    <row r="1919" spans="1:16" x14ac:dyDescent="0.25">
      <c r="A1919" s="1"/>
      <c r="B1919" s="1"/>
      <c r="C1919" s="5"/>
      <c r="D1919" s="19"/>
      <c r="E1919" s="22"/>
      <c r="F1919" s="19"/>
      <c r="G1919" s="19"/>
      <c r="H1919" s="36"/>
      <c r="I1919" s="30"/>
      <c r="J1919" s="48"/>
      <c r="K1919" s="48"/>
      <c r="L1919" s="48"/>
      <c r="M1919" s="86"/>
      <c r="N1919" s="36"/>
      <c r="O1919" s="92"/>
      <c r="P1919" s="96"/>
    </row>
    <row r="1920" spans="1:16" x14ac:dyDescent="0.25">
      <c r="A1920" s="1"/>
      <c r="B1920" s="1"/>
      <c r="C1920" s="5"/>
      <c r="D1920" s="19"/>
      <c r="E1920" s="22"/>
      <c r="F1920" s="19"/>
      <c r="G1920" s="19"/>
      <c r="H1920" s="36"/>
      <c r="I1920" s="30"/>
      <c r="J1920" s="48"/>
      <c r="K1920" s="48"/>
      <c r="L1920" s="48"/>
      <c r="M1920" s="86"/>
      <c r="N1920" s="36"/>
      <c r="O1920" s="92"/>
      <c r="P1920" s="96"/>
    </row>
    <row r="1921" spans="1:16" x14ac:dyDescent="0.25">
      <c r="A1921" s="1"/>
      <c r="B1921" s="1"/>
      <c r="C1921" s="5"/>
      <c r="D1921" s="19"/>
      <c r="E1921" s="22"/>
      <c r="F1921" s="19"/>
      <c r="G1921" s="19"/>
      <c r="H1921" s="36"/>
      <c r="I1921" s="30"/>
      <c r="J1921" s="48"/>
      <c r="K1921" s="48"/>
      <c r="L1921" s="48"/>
      <c r="M1921" s="86"/>
      <c r="N1921" s="36"/>
      <c r="O1921" s="92"/>
      <c r="P1921" s="96"/>
    </row>
    <row r="1922" spans="1:16" x14ac:dyDescent="0.25">
      <c r="A1922" s="1"/>
      <c r="B1922" s="1"/>
      <c r="C1922" s="5"/>
      <c r="D1922" s="19"/>
      <c r="E1922" s="22"/>
      <c r="F1922" s="19"/>
      <c r="G1922" s="19"/>
      <c r="H1922" s="36"/>
      <c r="I1922" s="30"/>
      <c r="J1922" s="48"/>
      <c r="K1922" s="48"/>
      <c r="L1922" s="48"/>
      <c r="M1922" s="86"/>
      <c r="N1922" s="36"/>
      <c r="O1922" s="92"/>
      <c r="P1922" s="96"/>
    </row>
    <row r="1923" spans="1:16" x14ac:dyDescent="0.25">
      <c r="A1923" s="1"/>
      <c r="B1923" s="1"/>
      <c r="C1923" s="5"/>
      <c r="D1923" s="19"/>
      <c r="E1923" s="22"/>
      <c r="F1923" s="19"/>
      <c r="G1923" s="19"/>
      <c r="H1923" s="36"/>
      <c r="I1923" s="30"/>
      <c r="J1923" s="48"/>
      <c r="K1923" s="48"/>
      <c r="L1923" s="48"/>
      <c r="M1923" s="86"/>
      <c r="N1923" s="36"/>
      <c r="O1923" s="92"/>
      <c r="P1923" s="96"/>
    </row>
    <row r="1924" spans="1:16" x14ac:dyDescent="0.25">
      <c r="A1924" s="1"/>
      <c r="B1924" s="1"/>
      <c r="C1924" s="5"/>
      <c r="D1924" s="19"/>
      <c r="E1924" s="22"/>
      <c r="F1924" s="19"/>
      <c r="G1924" s="19"/>
      <c r="H1924" s="36"/>
      <c r="I1924" s="30"/>
      <c r="J1924" s="48"/>
      <c r="K1924" s="48"/>
      <c r="L1924" s="48"/>
      <c r="M1924" s="86"/>
      <c r="N1924" s="36"/>
      <c r="O1924" s="92"/>
      <c r="P1924" s="96"/>
    </row>
    <row r="1925" spans="1:16" x14ac:dyDescent="0.25">
      <c r="A1925" s="1"/>
      <c r="B1925" s="1"/>
      <c r="C1925" s="5"/>
      <c r="D1925" s="19"/>
      <c r="E1925" s="22"/>
      <c r="F1925" s="19"/>
      <c r="G1925" s="19"/>
      <c r="H1925" s="36"/>
      <c r="I1925" s="30"/>
      <c r="J1925" s="48"/>
      <c r="K1925" s="48"/>
      <c r="L1925" s="48"/>
      <c r="M1925" s="86"/>
      <c r="N1925" s="36"/>
      <c r="O1925" s="92"/>
      <c r="P1925" s="96"/>
    </row>
    <row r="1926" spans="1:16" x14ac:dyDescent="0.25">
      <c r="A1926" s="1"/>
      <c r="B1926" s="1"/>
      <c r="C1926" s="5"/>
      <c r="D1926" s="19"/>
      <c r="E1926" s="22"/>
      <c r="F1926" s="19"/>
      <c r="G1926" s="19"/>
      <c r="H1926" s="36"/>
      <c r="I1926" s="30"/>
      <c r="J1926" s="48"/>
      <c r="K1926" s="48"/>
      <c r="L1926" s="48"/>
      <c r="M1926" s="86"/>
      <c r="N1926" s="36"/>
      <c r="O1926" s="92"/>
      <c r="P1926" s="96"/>
    </row>
    <row r="1927" spans="1:16" x14ac:dyDescent="0.25">
      <c r="A1927" s="1"/>
      <c r="B1927" s="1"/>
      <c r="C1927" s="5"/>
      <c r="D1927" s="19"/>
      <c r="E1927" s="22"/>
      <c r="F1927" s="19"/>
      <c r="G1927" s="19"/>
      <c r="H1927" s="36"/>
      <c r="I1927" s="30"/>
      <c r="J1927" s="48"/>
      <c r="K1927" s="48"/>
      <c r="L1927" s="48"/>
      <c r="M1927" s="86"/>
      <c r="N1927" s="36"/>
      <c r="O1927" s="92"/>
      <c r="P1927" s="96"/>
    </row>
    <row r="1928" spans="1:16" x14ac:dyDescent="0.25">
      <c r="A1928" s="1"/>
      <c r="B1928" s="1"/>
      <c r="C1928" s="5"/>
      <c r="D1928" s="19"/>
      <c r="E1928" s="22"/>
      <c r="F1928" s="19"/>
      <c r="G1928" s="19"/>
      <c r="H1928" s="36"/>
      <c r="I1928" s="30"/>
      <c r="J1928" s="48"/>
      <c r="K1928" s="48"/>
      <c r="L1928" s="48"/>
      <c r="M1928" s="86"/>
      <c r="N1928" s="36"/>
      <c r="O1928" s="92"/>
      <c r="P1928" s="96"/>
    </row>
    <row r="1929" spans="1:16" x14ac:dyDescent="0.25">
      <c r="A1929" s="1"/>
      <c r="B1929" s="1"/>
      <c r="C1929" s="5"/>
      <c r="D1929" s="19"/>
      <c r="E1929" s="22"/>
      <c r="F1929" s="19"/>
      <c r="G1929" s="19"/>
      <c r="H1929" s="36"/>
      <c r="I1929" s="30"/>
      <c r="J1929" s="48"/>
      <c r="K1929" s="48"/>
      <c r="L1929" s="48"/>
      <c r="M1929" s="86"/>
      <c r="N1929" s="36"/>
      <c r="O1929" s="92"/>
      <c r="P1929" s="96"/>
    </row>
    <row r="1930" spans="1:16" x14ac:dyDescent="0.25">
      <c r="A1930" s="1"/>
      <c r="B1930" s="1"/>
      <c r="C1930" s="5"/>
      <c r="D1930" s="19"/>
      <c r="E1930" s="22"/>
      <c r="F1930" s="19"/>
      <c r="G1930" s="19"/>
      <c r="H1930" s="36"/>
      <c r="I1930" s="30"/>
      <c r="J1930" s="48"/>
      <c r="K1930" s="48"/>
      <c r="L1930" s="48"/>
      <c r="M1930" s="86"/>
      <c r="N1930" s="36"/>
      <c r="O1930" s="92"/>
      <c r="P1930" s="96"/>
    </row>
    <row r="1931" spans="1:16" x14ac:dyDescent="0.25">
      <c r="A1931" s="1"/>
      <c r="B1931" s="1"/>
      <c r="C1931" s="5"/>
      <c r="D1931" s="19"/>
      <c r="E1931" s="22"/>
      <c r="F1931" s="19"/>
      <c r="G1931" s="19"/>
      <c r="H1931" s="36"/>
      <c r="I1931" s="30"/>
      <c r="J1931" s="48"/>
      <c r="K1931" s="48"/>
      <c r="L1931" s="48"/>
      <c r="M1931" s="86"/>
      <c r="N1931" s="36"/>
      <c r="O1931" s="92"/>
      <c r="P1931" s="96"/>
    </row>
    <row r="1932" spans="1:16" x14ac:dyDescent="0.25">
      <c r="A1932" s="1"/>
      <c r="B1932" s="1"/>
      <c r="C1932" s="5"/>
      <c r="D1932" s="19"/>
      <c r="E1932" s="22"/>
      <c r="F1932" s="19"/>
      <c r="G1932" s="19"/>
      <c r="H1932" s="36"/>
      <c r="I1932" s="30"/>
      <c r="J1932" s="48"/>
      <c r="K1932" s="48"/>
      <c r="L1932" s="48"/>
      <c r="M1932" s="86"/>
      <c r="N1932" s="36"/>
      <c r="O1932" s="92"/>
      <c r="P1932" s="96"/>
    </row>
    <row r="1933" spans="1:16" x14ac:dyDescent="0.25">
      <c r="A1933" s="1"/>
      <c r="B1933" s="1"/>
      <c r="C1933" s="5"/>
      <c r="D1933" s="19"/>
      <c r="E1933" s="22"/>
      <c r="F1933" s="19"/>
      <c r="G1933" s="19"/>
      <c r="H1933" s="36"/>
      <c r="I1933" s="30"/>
      <c r="J1933" s="48"/>
      <c r="K1933" s="48"/>
      <c r="L1933" s="48"/>
      <c r="M1933" s="86"/>
      <c r="N1933" s="36"/>
      <c r="O1933" s="92"/>
      <c r="P1933" s="96"/>
    </row>
    <row r="1934" spans="1:16" x14ac:dyDescent="0.25">
      <c r="A1934" s="1"/>
      <c r="B1934" s="1"/>
      <c r="C1934" s="5"/>
      <c r="D1934" s="19"/>
      <c r="E1934" s="22"/>
      <c r="F1934" s="19"/>
      <c r="G1934" s="19"/>
      <c r="H1934" s="36"/>
      <c r="I1934" s="30"/>
      <c r="J1934" s="48"/>
      <c r="K1934" s="48"/>
      <c r="L1934" s="48"/>
      <c r="M1934" s="86"/>
      <c r="N1934" s="36"/>
      <c r="O1934" s="92"/>
      <c r="P1934" s="96"/>
    </row>
    <row r="1935" spans="1:16" x14ac:dyDescent="0.25">
      <c r="A1935" s="1"/>
      <c r="B1935" s="1"/>
      <c r="C1935" s="5"/>
      <c r="D1935" s="19"/>
      <c r="E1935" s="22"/>
      <c r="F1935" s="19"/>
      <c r="G1935" s="19"/>
      <c r="H1935" s="36"/>
      <c r="I1935" s="30"/>
      <c r="J1935" s="48"/>
      <c r="K1935" s="48"/>
      <c r="L1935" s="48"/>
      <c r="M1935" s="86"/>
      <c r="N1935" s="36"/>
      <c r="O1935" s="92"/>
      <c r="P1935" s="96"/>
    </row>
    <row r="1936" spans="1:16" x14ac:dyDescent="0.25">
      <c r="A1936" s="1"/>
      <c r="B1936" s="1"/>
      <c r="C1936" s="5"/>
      <c r="D1936" s="19"/>
      <c r="E1936" s="22"/>
      <c r="F1936" s="19"/>
      <c r="G1936" s="19"/>
      <c r="H1936" s="36"/>
      <c r="I1936" s="30"/>
      <c r="J1936" s="48"/>
      <c r="K1936" s="48"/>
      <c r="L1936" s="48"/>
      <c r="M1936" s="86"/>
      <c r="N1936" s="36"/>
      <c r="O1936" s="92"/>
      <c r="P1936" s="96"/>
    </row>
    <row r="1937" spans="1:16" x14ac:dyDescent="0.25">
      <c r="A1937" s="1"/>
      <c r="B1937" s="1"/>
      <c r="C1937" s="5"/>
      <c r="D1937" s="19"/>
      <c r="E1937" s="22"/>
      <c r="F1937" s="19"/>
      <c r="G1937" s="19"/>
      <c r="H1937" s="36"/>
      <c r="I1937" s="30"/>
      <c r="J1937" s="48"/>
      <c r="K1937" s="48"/>
      <c r="L1937" s="48"/>
      <c r="M1937" s="86"/>
      <c r="N1937" s="36"/>
      <c r="O1937" s="92"/>
      <c r="P1937" s="96"/>
    </row>
    <row r="1938" spans="1:16" x14ac:dyDescent="0.25">
      <c r="A1938" s="1"/>
      <c r="B1938" s="1"/>
      <c r="C1938" s="5"/>
      <c r="D1938" s="19"/>
      <c r="E1938" s="22"/>
      <c r="F1938" s="19"/>
      <c r="G1938" s="19"/>
      <c r="H1938" s="36"/>
      <c r="I1938" s="30"/>
      <c r="J1938" s="48"/>
      <c r="K1938" s="48"/>
      <c r="L1938" s="48"/>
      <c r="M1938" s="86"/>
      <c r="N1938" s="36"/>
      <c r="O1938" s="92"/>
      <c r="P1938" s="96"/>
    </row>
    <row r="1939" spans="1:16" x14ac:dyDescent="0.25">
      <c r="A1939" s="1"/>
      <c r="B1939" s="1"/>
      <c r="C1939" s="5"/>
      <c r="D1939" s="19"/>
      <c r="E1939" s="22"/>
      <c r="F1939" s="19"/>
      <c r="G1939" s="19"/>
      <c r="H1939" s="36"/>
      <c r="I1939" s="30"/>
      <c r="J1939" s="48"/>
      <c r="K1939" s="48"/>
      <c r="L1939" s="48"/>
      <c r="M1939" s="86"/>
      <c r="N1939" s="36"/>
      <c r="O1939" s="92"/>
      <c r="P1939" s="96"/>
    </row>
    <row r="1940" spans="1:16" x14ac:dyDescent="0.25">
      <c r="A1940" s="1"/>
      <c r="B1940" s="1"/>
      <c r="C1940" s="5"/>
      <c r="D1940" s="19"/>
      <c r="E1940" s="22"/>
      <c r="F1940" s="19"/>
      <c r="G1940" s="19"/>
      <c r="H1940" s="36"/>
      <c r="I1940" s="30"/>
      <c r="J1940" s="48"/>
      <c r="K1940" s="48"/>
      <c r="L1940" s="48"/>
      <c r="M1940" s="86"/>
      <c r="N1940" s="36"/>
      <c r="O1940" s="92"/>
      <c r="P1940" s="96"/>
    </row>
    <row r="1941" spans="1:16" x14ac:dyDescent="0.25">
      <c r="A1941" s="1"/>
      <c r="B1941" s="1"/>
      <c r="C1941" s="5"/>
      <c r="D1941" s="19"/>
      <c r="E1941" s="22"/>
      <c r="F1941" s="19"/>
      <c r="G1941" s="19"/>
      <c r="H1941" s="36"/>
      <c r="I1941" s="30"/>
      <c r="J1941" s="48"/>
      <c r="K1941" s="48"/>
      <c r="L1941" s="48"/>
      <c r="M1941" s="86"/>
      <c r="N1941" s="36"/>
      <c r="O1941" s="92"/>
      <c r="P1941" s="96"/>
    </row>
    <row r="1942" spans="1:16" x14ac:dyDescent="0.25">
      <c r="A1942" s="1"/>
      <c r="B1942" s="1"/>
      <c r="C1942" s="5"/>
      <c r="D1942" s="19"/>
      <c r="E1942" s="22"/>
      <c r="F1942" s="19"/>
      <c r="G1942" s="19"/>
      <c r="H1942" s="36"/>
      <c r="I1942" s="30"/>
      <c r="J1942" s="48"/>
      <c r="K1942" s="48"/>
      <c r="L1942" s="48"/>
      <c r="M1942" s="86"/>
      <c r="N1942" s="36"/>
      <c r="O1942" s="92"/>
      <c r="P1942" s="96"/>
    </row>
    <row r="1943" spans="1:16" x14ac:dyDescent="0.25">
      <c r="A1943" s="1"/>
      <c r="B1943" s="1"/>
      <c r="C1943" s="5"/>
      <c r="D1943" s="19"/>
      <c r="E1943" s="22"/>
      <c r="F1943" s="19"/>
      <c r="G1943" s="19"/>
      <c r="H1943" s="36"/>
      <c r="I1943" s="30"/>
      <c r="J1943" s="48"/>
      <c r="K1943" s="48"/>
      <c r="L1943" s="48"/>
      <c r="M1943" s="86"/>
      <c r="N1943" s="36"/>
      <c r="O1943" s="92"/>
      <c r="P1943" s="96"/>
    </row>
    <row r="1944" spans="1:16" x14ac:dyDescent="0.25">
      <c r="A1944" s="1"/>
      <c r="B1944" s="1"/>
      <c r="C1944" s="5"/>
      <c r="D1944" s="19"/>
      <c r="E1944" s="22"/>
      <c r="F1944" s="19"/>
      <c r="G1944" s="19"/>
      <c r="H1944" s="36"/>
      <c r="I1944" s="30"/>
      <c r="J1944" s="48"/>
      <c r="K1944" s="48"/>
      <c r="L1944" s="48"/>
      <c r="M1944" s="86"/>
      <c r="N1944" s="36"/>
      <c r="O1944" s="92"/>
      <c r="P1944" s="96"/>
    </row>
    <row r="1945" spans="1:16" x14ac:dyDescent="0.25">
      <c r="A1945" s="1"/>
      <c r="B1945" s="1"/>
      <c r="C1945" s="5"/>
      <c r="D1945" s="19"/>
      <c r="E1945" s="22"/>
      <c r="F1945" s="19"/>
      <c r="G1945" s="19"/>
      <c r="H1945" s="36"/>
      <c r="I1945" s="30"/>
      <c r="J1945" s="48"/>
      <c r="K1945" s="48"/>
      <c r="L1945" s="48"/>
      <c r="M1945" s="86"/>
      <c r="N1945" s="36"/>
      <c r="O1945" s="92"/>
      <c r="P1945" s="96"/>
    </row>
    <row r="1946" spans="1:16" x14ac:dyDescent="0.25">
      <c r="A1946" s="1"/>
      <c r="B1946" s="1"/>
      <c r="C1946" s="5"/>
      <c r="D1946" s="19"/>
      <c r="E1946" s="22"/>
      <c r="F1946" s="19"/>
      <c r="G1946" s="19"/>
      <c r="H1946" s="36"/>
      <c r="I1946" s="30"/>
      <c r="J1946" s="48"/>
      <c r="K1946" s="48"/>
      <c r="L1946" s="48"/>
      <c r="M1946" s="86"/>
      <c r="N1946" s="36"/>
      <c r="O1946" s="92"/>
      <c r="P1946" s="96"/>
    </row>
    <row r="1947" spans="1:16" x14ac:dyDescent="0.25">
      <c r="A1947" s="1"/>
      <c r="B1947" s="1"/>
      <c r="C1947" s="5"/>
      <c r="D1947" s="19"/>
      <c r="E1947" s="22"/>
      <c r="F1947" s="19"/>
      <c r="G1947" s="19"/>
      <c r="H1947" s="36"/>
      <c r="I1947" s="30"/>
      <c r="J1947" s="48"/>
      <c r="K1947" s="48"/>
      <c r="L1947" s="48"/>
      <c r="M1947" s="86"/>
      <c r="N1947" s="36"/>
      <c r="O1947" s="92"/>
      <c r="P1947" s="96"/>
    </row>
    <row r="1948" spans="1:16" x14ac:dyDescent="0.25">
      <c r="A1948" s="1"/>
      <c r="B1948" s="1"/>
      <c r="C1948" s="5"/>
      <c r="D1948" s="19"/>
      <c r="E1948" s="22"/>
      <c r="F1948" s="19"/>
      <c r="G1948" s="19"/>
      <c r="H1948" s="36"/>
      <c r="I1948" s="30"/>
      <c r="J1948" s="48"/>
      <c r="K1948" s="48"/>
      <c r="L1948" s="48"/>
      <c r="M1948" s="86"/>
      <c r="N1948" s="36"/>
      <c r="O1948" s="92"/>
      <c r="P1948" s="96"/>
    </row>
    <row r="1949" spans="1:16" x14ac:dyDescent="0.25">
      <c r="A1949" s="1"/>
      <c r="B1949" s="1"/>
      <c r="C1949" s="5"/>
      <c r="D1949" s="19"/>
      <c r="E1949" s="22"/>
      <c r="F1949" s="19"/>
      <c r="G1949" s="19"/>
      <c r="H1949" s="36"/>
      <c r="I1949" s="30"/>
      <c r="J1949" s="48"/>
      <c r="K1949" s="48"/>
      <c r="L1949" s="48"/>
      <c r="M1949" s="86"/>
      <c r="N1949" s="36"/>
      <c r="O1949" s="92"/>
      <c r="P1949" s="96"/>
    </row>
    <row r="1950" spans="1:16" x14ac:dyDescent="0.25">
      <c r="A1950" s="1"/>
      <c r="B1950" s="1"/>
      <c r="C1950" s="5"/>
      <c r="D1950" s="19"/>
      <c r="E1950" s="22"/>
      <c r="F1950" s="19"/>
      <c r="G1950" s="19"/>
      <c r="H1950" s="36"/>
      <c r="I1950" s="30"/>
      <c r="J1950" s="48"/>
      <c r="K1950" s="48"/>
      <c r="L1950" s="48"/>
      <c r="M1950" s="86"/>
      <c r="N1950" s="36"/>
      <c r="O1950" s="92"/>
      <c r="P1950" s="96"/>
    </row>
    <row r="1951" spans="1:16" x14ac:dyDescent="0.25">
      <c r="A1951" s="1"/>
      <c r="B1951" s="1"/>
      <c r="C1951" s="5"/>
      <c r="D1951" s="19"/>
      <c r="E1951" s="22"/>
      <c r="F1951" s="19"/>
      <c r="G1951" s="19"/>
      <c r="H1951" s="36"/>
      <c r="I1951" s="30"/>
      <c r="J1951" s="48"/>
      <c r="K1951" s="48"/>
      <c r="L1951" s="48"/>
      <c r="M1951" s="86"/>
      <c r="N1951" s="36"/>
      <c r="O1951" s="92"/>
      <c r="P1951" s="96"/>
    </row>
    <row r="1952" spans="1:16" x14ac:dyDescent="0.25">
      <c r="A1952" s="1"/>
      <c r="B1952" s="1"/>
      <c r="C1952" s="5"/>
      <c r="D1952" s="19"/>
      <c r="E1952" s="22"/>
      <c r="F1952" s="19"/>
      <c r="G1952" s="19"/>
      <c r="H1952" s="36"/>
      <c r="I1952" s="30"/>
      <c r="J1952" s="48"/>
      <c r="K1952" s="48"/>
      <c r="L1952" s="48"/>
      <c r="M1952" s="86"/>
      <c r="N1952" s="36"/>
      <c r="O1952" s="92"/>
      <c r="P1952" s="96"/>
    </row>
    <row r="1953" spans="1:16" x14ac:dyDescent="0.25">
      <c r="A1953" s="1"/>
      <c r="B1953" s="1"/>
      <c r="C1953" s="5"/>
      <c r="D1953" s="19"/>
      <c r="E1953" s="22"/>
      <c r="F1953" s="19"/>
      <c r="G1953" s="19"/>
      <c r="H1953" s="36"/>
      <c r="I1953" s="30"/>
      <c r="J1953" s="48"/>
      <c r="K1953" s="48"/>
      <c r="L1953" s="48"/>
      <c r="M1953" s="86"/>
      <c r="N1953" s="36"/>
      <c r="O1953" s="92"/>
      <c r="P1953" s="96"/>
    </row>
    <row r="1954" spans="1:16" x14ac:dyDescent="0.25">
      <c r="A1954" s="1"/>
      <c r="B1954" s="1"/>
      <c r="C1954" s="5"/>
      <c r="D1954" s="19"/>
      <c r="E1954" s="22"/>
      <c r="F1954" s="19"/>
      <c r="G1954" s="19"/>
      <c r="H1954" s="36"/>
      <c r="I1954" s="30"/>
      <c r="J1954" s="48"/>
      <c r="K1954" s="48"/>
      <c r="L1954" s="48"/>
      <c r="M1954" s="86"/>
      <c r="N1954" s="36"/>
      <c r="O1954" s="92"/>
      <c r="P1954" s="96"/>
    </row>
    <row r="1955" spans="1:16" x14ac:dyDescent="0.25">
      <c r="A1955" s="1"/>
      <c r="B1955" s="1"/>
      <c r="C1955" s="5"/>
      <c r="D1955" s="19"/>
      <c r="E1955" s="22"/>
      <c r="F1955" s="19"/>
      <c r="G1955" s="19"/>
      <c r="H1955" s="36"/>
      <c r="I1955" s="30"/>
      <c r="J1955" s="48"/>
      <c r="K1955" s="48"/>
      <c r="L1955" s="48"/>
      <c r="M1955" s="86"/>
      <c r="N1955" s="36"/>
      <c r="O1955" s="92"/>
      <c r="P1955" s="96"/>
    </row>
    <row r="1956" spans="1:16" x14ac:dyDescent="0.25">
      <c r="A1956" s="1"/>
      <c r="B1956" s="1"/>
      <c r="C1956" s="5"/>
      <c r="D1956" s="19"/>
      <c r="E1956" s="22"/>
      <c r="F1956" s="19"/>
      <c r="G1956" s="19"/>
      <c r="H1956" s="36"/>
      <c r="I1956" s="30"/>
      <c r="J1956" s="48"/>
      <c r="K1956" s="48"/>
      <c r="L1956" s="48"/>
      <c r="M1956" s="86"/>
      <c r="N1956" s="36"/>
      <c r="O1956" s="92"/>
      <c r="P1956" s="96"/>
    </row>
    <row r="1957" spans="1:16" x14ac:dyDescent="0.25">
      <c r="A1957" s="1"/>
      <c r="B1957" s="1"/>
      <c r="C1957" s="5"/>
      <c r="D1957" s="19"/>
      <c r="E1957" s="22"/>
      <c r="F1957" s="19"/>
      <c r="G1957" s="19"/>
      <c r="H1957" s="36"/>
      <c r="I1957" s="30"/>
      <c r="J1957" s="48"/>
      <c r="K1957" s="48"/>
      <c r="L1957" s="48"/>
      <c r="M1957" s="86"/>
      <c r="N1957" s="36"/>
      <c r="O1957" s="92"/>
      <c r="P1957" s="96"/>
    </row>
    <row r="1958" spans="1:16" x14ac:dyDescent="0.25">
      <c r="A1958" s="1"/>
      <c r="B1958" s="1"/>
      <c r="C1958" s="5"/>
      <c r="D1958" s="19"/>
      <c r="E1958" s="22"/>
      <c r="F1958" s="19"/>
      <c r="G1958" s="19"/>
      <c r="H1958" s="36"/>
      <c r="I1958" s="30"/>
      <c r="J1958" s="48"/>
      <c r="K1958" s="48"/>
      <c r="L1958" s="48"/>
      <c r="M1958" s="86"/>
      <c r="N1958" s="36"/>
      <c r="O1958" s="92"/>
      <c r="P1958" s="96"/>
    </row>
    <row r="1959" spans="1:16" x14ac:dyDescent="0.25">
      <c r="A1959" s="1"/>
      <c r="B1959" s="1"/>
      <c r="C1959" s="5"/>
      <c r="D1959" s="19"/>
      <c r="E1959" s="22"/>
      <c r="F1959" s="19"/>
      <c r="G1959" s="19"/>
      <c r="H1959" s="36"/>
      <c r="I1959" s="30"/>
      <c r="J1959" s="48"/>
      <c r="K1959" s="48"/>
      <c r="L1959" s="48"/>
      <c r="M1959" s="86"/>
      <c r="N1959" s="36"/>
      <c r="O1959" s="92"/>
      <c r="P1959" s="96"/>
    </row>
    <row r="1960" spans="1:16" x14ac:dyDescent="0.25">
      <c r="A1960" s="1"/>
      <c r="B1960" s="1"/>
      <c r="C1960" s="5"/>
      <c r="D1960" s="19"/>
      <c r="E1960" s="22"/>
      <c r="F1960" s="19"/>
      <c r="G1960" s="19"/>
      <c r="H1960" s="36"/>
      <c r="I1960" s="30"/>
      <c r="J1960" s="48"/>
      <c r="K1960" s="48"/>
      <c r="L1960" s="48"/>
      <c r="M1960" s="86"/>
      <c r="N1960" s="36"/>
      <c r="O1960" s="92"/>
      <c r="P1960" s="96"/>
    </row>
    <row r="1961" spans="1:16" x14ac:dyDescent="0.25">
      <c r="A1961" s="1"/>
      <c r="B1961" s="1"/>
      <c r="C1961" s="5"/>
      <c r="D1961" s="19"/>
      <c r="E1961" s="22"/>
      <c r="F1961" s="19"/>
      <c r="G1961" s="19"/>
      <c r="H1961" s="36"/>
      <c r="I1961" s="30"/>
      <c r="J1961" s="48"/>
      <c r="K1961" s="48"/>
      <c r="L1961" s="48"/>
      <c r="M1961" s="86"/>
      <c r="N1961" s="36"/>
      <c r="O1961" s="92"/>
      <c r="P1961" s="96"/>
    </row>
    <row r="1962" spans="1:16" x14ac:dyDescent="0.25">
      <c r="A1962" s="1"/>
      <c r="B1962" s="1"/>
      <c r="C1962" s="5"/>
      <c r="D1962" s="19"/>
      <c r="E1962" s="22"/>
      <c r="F1962" s="19"/>
      <c r="G1962" s="19"/>
      <c r="H1962" s="36"/>
      <c r="I1962" s="30"/>
      <c r="J1962" s="48"/>
      <c r="K1962" s="48"/>
      <c r="L1962" s="48"/>
      <c r="M1962" s="86"/>
      <c r="N1962" s="36"/>
      <c r="O1962" s="92"/>
      <c r="P1962" s="96"/>
    </row>
    <row r="1963" spans="1:16" x14ac:dyDescent="0.25">
      <c r="A1963" s="1"/>
      <c r="B1963" s="1"/>
      <c r="C1963" s="5"/>
      <c r="D1963" s="19"/>
      <c r="E1963" s="22"/>
      <c r="F1963" s="19"/>
      <c r="G1963" s="19"/>
      <c r="H1963" s="36"/>
      <c r="I1963" s="30"/>
      <c r="J1963" s="48"/>
      <c r="K1963" s="48"/>
      <c r="L1963" s="48"/>
      <c r="M1963" s="86"/>
      <c r="N1963" s="36"/>
      <c r="O1963" s="92"/>
      <c r="P1963" s="96"/>
    </row>
    <row r="1964" spans="1:16" x14ac:dyDescent="0.25">
      <c r="A1964" s="1"/>
      <c r="B1964" s="1"/>
      <c r="C1964" s="5"/>
      <c r="D1964" s="19"/>
      <c r="E1964" s="22"/>
      <c r="F1964" s="19"/>
      <c r="G1964" s="19"/>
      <c r="H1964" s="36"/>
      <c r="I1964" s="30"/>
      <c r="J1964" s="48"/>
      <c r="K1964" s="48"/>
      <c r="L1964" s="48"/>
      <c r="M1964" s="86"/>
      <c r="N1964" s="36"/>
      <c r="O1964" s="92"/>
      <c r="P1964" s="96"/>
    </row>
    <row r="1965" spans="1:16" x14ac:dyDescent="0.25">
      <c r="A1965" s="1"/>
      <c r="B1965" s="1"/>
      <c r="C1965" s="5"/>
      <c r="D1965" s="19"/>
      <c r="E1965" s="22"/>
      <c r="F1965" s="19"/>
      <c r="G1965" s="19"/>
      <c r="H1965" s="36"/>
      <c r="I1965" s="30"/>
      <c r="J1965" s="48"/>
      <c r="K1965" s="48"/>
      <c r="L1965" s="48"/>
      <c r="M1965" s="86"/>
      <c r="N1965" s="36"/>
      <c r="O1965" s="92"/>
      <c r="P1965" s="96"/>
    </row>
    <row r="1966" spans="1:16" x14ac:dyDescent="0.25">
      <c r="A1966" s="1"/>
      <c r="B1966" s="1"/>
      <c r="C1966" s="5"/>
      <c r="D1966" s="19"/>
      <c r="E1966" s="22"/>
      <c r="F1966" s="19"/>
      <c r="G1966" s="19"/>
      <c r="H1966" s="36"/>
      <c r="I1966" s="30"/>
      <c r="J1966" s="48"/>
      <c r="K1966" s="48"/>
      <c r="L1966" s="48"/>
      <c r="M1966" s="86"/>
      <c r="N1966" s="36"/>
      <c r="O1966" s="92"/>
      <c r="P1966" s="96"/>
    </row>
    <row r="1967" spans="1:16" x14ac:dyDescent="0.25">
      <c r="A1967" s="1"/>
      <c r="B1967" s="1"/>
      <c r="C1967" s="5"/>
      <c r="D1967" s="19"/>
      <c r="E1967" s="22"/>
      <c r="F1967" s="19"/>
      <c r="G1967" s="19"/>
      <c r="H1967" s="36"/>
      <c r="I1967" s="30"/>
      <c r="J1967" s="48"/>
      <c r="K1967" s="48"/>
      <c r="L1967" s="48"/>
      <c r="M1967" s="86"/>
      <c r="N1967" s="36"/>
      <c r="O1967" s="92"/>
      <c r="P1967" s="96"/>
    </row>
    <row r="1968" spans="1:16" x14ac:dyDescent="0.25">
      <c r="A1968" s="1"/>
      <c r="B1968" s="1"/>
      <c r="C1968" s="5"/>
      <c r="D1968" s="19"/>
      <c r="E1968" s="22"/>
      <c r="F1968" s="19"/>
      <c r="G1968" s="19"/>
      <c r="H1968" s="36"/>
      <c r="I1968" s="30"/>
      <c r="J1968" s="48"/>
      <c r="K1968" s="48"/>
      <c r="L1968" s="48"/>
      <c r="M1968" s="86"/>
      <c r="N1968" s="36"/>
      <c r="O1968" s="92"/>
      <c r="P1968" s="96"/>
    </row>
    <row r="1969" spans="1:16" x14ac:dyDescent="0.25">
      <c r="A1969" s="1"/>
      <c r="B1969" s="1"/>
      <c r="C1969" s="5"/>
      <c r="D1969" s="19"/>
      <c r="E1969" s="22"/>
      <c r="F1969" s="19"/>
      <c r="G1969" s="19"/>
      <c r="H1969" s="36"/>
      <c r="I1969" s="30"/>
      <c r="J1969" s="48"/>
      <c r="K1969" s="48"/>
      <c r="L1969" s="48"/>
      <c r="M1969" s="86"/>
      <c r="N1969" s="36"/>
      <c r="O1969" s="92"/>
      <c r="P1969" s="96"/>
    </row>
    <row r="1970" spans="1:16" x14ac:dyDescent="0.25">
      <c r="A1970" s="1"/>
      <c r="B1970" s="1"/>
      <c r="C1970" s="5"/>
      <c r="D1970" s="19"/>
      <c r="E1970" s="22"/>
      <c r="F1970" s="19"/>
      <c r="G1970" s="19"/>
      <c r="H1970" s="36"/>
      <c r="I1970" s="30"/>
      <c r="J1970" s="48"/>
      <c r="K1970" s="48"/>
      <c r="L1970" s="48"/>
      <c r="M1970" s="86"/>
      <c r="N1970" s="36"/>
      <c r="O1970" s="92"/>
      <c r="P1970" s="96"/>
    </row>
    <row r="1971" spans="1:16" x14ac:dyDescent="0.25">
      <c r="A1971" s="1"/>
      <c r="B1971" s="1"/>
      <c r="C1971" s="5"/>
      <c r="D1971" s="19"/>
      <c r="E1971" s="22"/>
      <c r="F1971" s="19"/>
      <c r="G1971" s="19"/>
      <c r="H1971" s="36"/>
      <c r="I1971" s="30"/>
      <c r="J1971" s="48"/>
      <c r="K1971" s="48"/>
      <c r="L1971" s="48"/>
      <c r="M1971" s="86"/>
      <c r="N1971" s="36"/>
      <c r="O1971" s="92"/>
      <c r="P1971" s="96"/>
    </row>
    <row r="1972" spans="1:16" x14ac:dyDescent="0.25">
      <c r="A1972" s="1"/>
      <c r="B1972" s="1"/>
      <c r="C1972" s="5"/>
      <c r="D1972" s="19"/>
      <c r="E1972" s="22"/>
      <c r="F1972" s="19"/>
      <c r="G1972" s="19"/>
      <c r="H1972" s="36"/>
      <c r="I1972" s="30"/>
      <c r="J1972" s="48"/>
      <c r="K1972" s="48"/>
      <c r="L1972" s="48"/>
      <c r="M1972" s="86"/>
      <c r="N1972" s="36"/>
      <c r="O1972" s="92"/>
      <c r="P1972" s="96"/>
    </row>
    <row r="1973" spans="1:16" x14ac:dyDescent="0.25">
      <c r="A1973" s="1"/>
      <c r="B1973" s="1"/>
      <c r="C1973" s="5"/>
      <c r="D1973" s="19"/>
      <c r="E1973" s="22"/>
      <c r="F1973" s="19"/>
      <c r="G1973" s="19"/>
      <c r="H1973" s="36"/>
      <c r="I1973" s="30"/>
      <c r="J1973" s="48"/>
      <c r="K1973" s="48"/>
      <c r="L1973" s="48"/>
      <c r="M1973" s="86"/>
      <c r="N1973" s="36"/>
      <c r="O1973" s="92"/>
      <c r="P1973" s="96"/>
    </row>
    <row r="1974" spans="1:16" x14ac:dyDescent="0.25">
      <c r="A1974" s="1"/>
      <c r="B1974" s="1"/>
      <c r="C1974" s="5"/>
      <c r="D1974" s="19"/>
      <c r="E1974" s="22"/>
      <c r="F1974" s="19"/>
      <c r="G1974" s="19"/>
      <c r="H1974" s="36"/>
      <c r="I1974" s="30"/>
      <c r="J1974" s="48"/>
      <c r="K1974" s="48"/>
      <c r="L1974" s="48"/>
      <c r="M1974" s="86"/>
      <c r="N1974" s="36"/>
      <c r="O1974" s="92"/>
      <c r="P1974" s="96"/>
    </row>
    <row r="1975" spans="1:16" x14ac:dyDescent="0.25">
      <c r="A1975" s="1"/>
      <c r="B1975" s="1"/>
      <c r="C1975" s="5"/>
      <c r="D1975" s="19"/>
      <c r="E1975" s="22"/>
      <c r="F1975" s="19"/>
      <c r="G1975" s="19"/>
      <c r="H1975" s="36"/>
      <c r="I1975" s="30"/>
      <c r="J1975" s="48"/>
      <c r="K1975" s="48"/>
      <c r="L1975" s="48"/>
      <c r="M1975" s="86"/>
      <c r="N1975" s="36"/>
      <c r="O1975" s="92"/>
      <c r="P1975" s="96"/>
    </row>
    <row r="1976" spans="1:16" x14ac:dyDescent="0.25">
      <c r="A1976" s="1"/>
      <c r="B1976" s="1"/>
      <c r="C1976" s="5"/>
      <c r="D1976" s="19"/>
      <c r="E1976" s="22"/>
      <c r="F1976" s="19"/>
      <c r="G1976" s="19"/>
      <c r="H1976" s="36"/>
      <c r="I1976" s="30"/>
      <c r="J1976" s="48"/>
      <c r="K1976" s="48"/>
      <c r="L1976" s="48"/>
      <c r="M1976" s="86"/>
      <c r="N1976" s="36"/>
      <c r="O1976" s="92"/>
      <c r="P1976" s="96"/>
    </row>
    <row r="1977" spans="1:16" x14ac:dyDescent="0.25">
      <c r="A1977" s="1"/>
      <c r="B1977" s="1"/>
      <c r="C1977" s="5"/>
      <c r="D1977" s="19"/>
      <c r="E1977" s="22"/>
      <c r="F1977" s="19"/>
      <c r="G1977" s="19"/>
      <c r="H1977" s="36"/>
      <c r="I1977" s="30"/>
      <c r="J1977" s="48"/>
      <c r="K1977" s="48"/>
      <c r="L1977" s="48"/>
      <c r="M1977" s="86"/>
      <c r="N1977" s="36"/>
      <c r="O1977" s="92"/>
      <c r="P1977" s="96"/>
    </row>
    <row r="1978" spans="1:16" x14ac:dyDescent="0.25">
      <c r="A1978" s="1"/>
      <c r="B1978" s="1"/>
      <c r="C1978" s="5"/>
      <c r="D1978" s="19"/>
      <c r="E1978" s="22"/>
      <c r="F1978" s="19"/>
      <c r="G1978" s="19"/>
      <c r="H1978" s="36"/>
      <c r="I1978" s="30"/>
      <c r="J1978" s="48"/>
      <c r="K1978" s="48"/>
      <c r="L1978" s="48"/>
      <c r="M1978" s="86"/>
      <c r="N1978" s="36"/>
      <c r="O1978" s="92"/>
      <c r="P1978" s="96"/>
    </row>
    <row r="1979" spans="1:16" x14ac:dyDescent="0.25">
      <c r="A1979" s="1"/>
      <c r="B1979" s="1"/>
      <c r="C1979" s="5"/>
      <c r="D1979" s="19"/>
      <c r="E1979" s="22"/>
      <c r="F1979" s="19"/>
      <c r="G1979" s="19"/>
      <c r="H1979" s="36"/>
      <c r="I1979" s="30"/>
      <c r="J1979" s="48"/>
      <c r="K1979" s="48"/>
      <c r="L1979" s="48"/>
      <c r="M1979" s="86"/>
      <c r="N1979" s="36"/>
      <c r="O1979" s="92"/>
      <c r="P1979" s="96"/>
    </row>
    <row r="1980" spans="1:16" x14ac:dyDescent="0.25">
      <c r="A1980" s="1"/>
      <c r="B1980" s="1"/>
      <c r="C1980" s="5"/>
      <c r="D1980" s="19"/>
      <c r="E1980" s="22"/>
      <c r="F1980" s="19"/>
      <c r="G1980" s="19"/>
      <c r="H1980" s="36"/>
      <c r="I1980" s="30"/>
      <c r="J1980" s="48"/>
      <c r="K1980" s="48"/>
      <c r="L1980" s="48"/>
      <c r="M1980" s="86"/>
      <c r="N1980" s="36"/>
      <c r="O1980" s="92"/>
      <c r="P1980" s="96"/>
    </row>
    <row r="1981" spans="1:16" x14ac:dyDescent="0.25">
      <c r="A1981" s="1"/>
      <c r="B1981" s="1"/>
      <c r="C1981" s="5"/>
      <c r="D1981" s="19"/>
      <c r="E1981" s="22"/>
      <c r="F1981" s="19"/>
      <c r="G1981" s="19"/>
      <c r="H1981" s="36"/>
      <c r="I1981" s="30"/>
      <c r="J1981" s="48"/>
      <c r="K1981" s="48"/>
      <c r="L1981" s="48"/>
      <c r="M1981" s="86"/>
      <c r="N1981" s="36"/>
      <c r="O1981" s="92"/>
      <c r="P1981" s="96"/>
    </row>
    <row r="1982" spans="1:16" x14ac:dyDescent="0.25">
      <c r="A1982" s="1"/>
      <c r="B1982" s="1"/>
      <c r="C1982" s="5"/>
      <c r="D1982" s="19"/>
      <c r="E1982" s="22"/>
      <c r="F1982" s="19"/>
      <c r="G1982" s="19"/>
      <c r="H1982" s="36"/>
      <c r="I1982" s="30"/>
      <c r="J1982" s="48"/>
      <c r="K1982" s="48"/>
      <c r="L1982" s="48"/>
      <c r="M1982" s="86"/>
      <c r="N1982" s="36"/>
      <c r="O1982" s="92"/>
      <c r="P1982" s="96"/>
    </row>
    <row r="1983" spans="1:16" x14ac:dyDescent="0.25">
      <c r="A1983" s="1"/>
      <c r="B1983" s="1"/>
      <c r="C1983" s="5"/>
      <c r="D1983" s="19"/>
      <c r="E1983" s="22"/>
      <c r="F1983" s="19"/>
      <c r="G1983" s="19"/>
      <c r="H1983" s="36"/>
      <c r="I1983" s="30"/>
      <c r="J1983" s="48"/>
      <c r="K1983" s="48"/>
      <c r="L1983" s="48"/>
      <c r="M1983" s="86"/>
      <c r="N1983" s="36"/>
      <c r="O1983" s="92"/>
      <c r="P1983" s="96"/>
    </row>
    <row r="1984" spans="1:16" x14ac:dyDescent="0.25">
      <c r="A1984" s="1"/>
      <c r="B1984" s="1"/>
      <c r="C1984" s="5"/>
      <c r="D1984" s="19"/>
      <c r="E1984" s="22"/>
      <c r="F1984" s="19"/>
      <c r="G1984" s="19"/>
      <c r="H1984" s="36"/>
      <c r="I1984" s="30"/>
      <c r="J1984" s="48"/>
      <c r="K1984" s="48"/>
      <c r="L1984" s="48"/>
      <c r="M1984" s="86"/>
      <c r="N1984" s="36"/>
      <c r="O1984" s="92"/>
      <c r="P1984" s="96"/>
    </row>
    <row r="1985" spans="1:16" x14ac:dyDescent="0.25">
      <c r="A1985" s="1"/>
      <c r="B1985" s="1"/>
      <c r="C1985" s="5"/>
      <c r="D1985" s="19"/>
      <c r="E1985" s="22"/>
      <c r="F1985" s="19"/>
      <c r="G1985" s="19"/>
      <c r="H1985" s="36"/>
      <c r="I1985" s="30"/>
      <c r="J1985" s="48"/>
      <c r="K1985" s="48"/>
      <c r="L1985" s="48"/>
      <c r="M1985" s="86"/>
      <c r="N1985" s="36"/>
      <c r="O1985" s="92"/>
      <c r="P1985" s="96"/>
    </row>
    <row r="1986" spans="1:16" x14ac:dyDescent="0.25">
      <c r="A1986" s="1"/>
      <c r="B1986" s="1"/>
      <c r="C1986" s="5"/>
      <c r="D1986" s="19"/>
      <c r="E1986" s="22"/>
      <c r="F1986" s="19"/>
      <c r="G1986" s="19"/>
      <c r="H1986" s="36"/>
      <c r="I1986" s="30"/>
      <c r="J1986" s="48"/>
      <c r="K1986" s="48"/>
      <c r="L1986" s="48"/>
      <c r="M1986" s="86"/>
      <c r="N1986" s="36"/>
      <c r="O1986" s="92"/>
      <c r="P1986" s="96"/>
    </row>
    <row r="1987" spans="1:16" x14ac:dyDescent="0.25">
      <c r="A1987" s="1"/>
      <c r="B1987" s="1"/>
      <c r="C1987" s="5"/>
      <c r="D1987" s="19"/>
      <c r="E1987" s="22"/>
      <c r="F1987" s="19"/>
      <c r="G1987" s="19"/>
      <c r="H1987" s="36"/>
      <c r="I1987" s="30"/>
      <c r="J1987" s="48"/>
      <c r="K1987" s="48"/>
      <c r="L1987" s="48"/>
      <c r="M1987" s="86"/>
      <c r="N1987" s="36"/>
      <c r="O1987" s="92"/>
      <c r="P1987" s="96"/>
    </row>
    <row r="1988" spans="1:16" x14ac:dyDescent="0.25">
      <c r="A1988" s="1"/>
      <c r="B1988" s="1"/>
      <c r="C1988" s="5"/>
      <c r="D1988" s="19"/>
      <c r="E1988" s="22"/>
      <c r="F1988" s="19"/>
      <c r="G1988" s="19"/>
      <c r="H1988" s="36"/>
      <c r="I1988" s="30"/>
      <c r="J1988" s="48"/>
      <c r="K1988" s="48"/>
      <c r="L1988" s="48"/>
      <c r="M1988" s="86"/>
      <c r="N1988" s="36"/>
      <c r="O1988" s="92"/>
      <c r="P1988" s="96"/>
    </row>
    <row r="1989" spans="1:16" x14ac:dyDescent="0.25">
      <c r="A1989" s="1"/>
      <c r="B1989" s="1"/>
      <c r="C1989" s="5"/>
      <c r="D1989" s="19"/>
      <c r="E1989" s="22"/>
      <c r="F1989" s="19"/>
      <c r="G1989" s="19"/>
      <c r="H1989" s="36"/>
      <c r="I1989" s="30"/>
      <c r="J1989" s="48"/>
      <c r="K1989" s="48"/>
      <c r="L1989" s="48"/>
      <c r="M1989" s="86"/>
      <c r="N1989" s="36"/>
      <c r="O1989" s="92"/>
      <c r="P1989" s="96"/>
    </row>
    <row r="1990" spans="1:16" x14ac:dyDescent="0.25">
      <c r="A1990" s="1"/>
      <c r="B1990" s="1"/>
      <c r="C1990" s="5"/>
      <c r="D1990" s="19"/>
      <c r="E1990" s="22"/>
      <c r="F1990" s="19"/>
      <c r="G1990" s="19"/>
      <c r="H1990" s="36"/>
      <c r="I1990" s="30"/>
      <c r="J1990" s="48"/>
      <c r="K1990" s="48"/>
      <c r="L1990" s="48"/>
      <c r="M1990" s="86"/>
      <c r="N1990" s="36"/>
      <c r="O1990" s="92"/>
      <c r="P1990" s="96"/>
    </row>
    <row r="1991" spans="1:16" x14ac:dyDescent="0.25">
      <c r="A1991" s="1"/>
      <c r="B1991" s="1"/>
      <c r="C1991" s="5"/>
      <c r="D1991" s="19"/>
      <c r="E1991" s="22"/>
      <c r="F1991" s="19"/>
      <c r="G1991" s="19"/>
      <c r="H1991" s="36"/>
      <c r="I1991" s="30"/>
      <c r="J1991" s="48"/>
      <c r="K1991" s="48"/>
      <c r="L1991" s="48"/>
      <c r="M1991" s="86"/>
      <c r="N1991" s="36"/>
      <c r="O1991" s="92"/>
      <c r="P1991" s="96"/>
    </row>
    <row r="1992" spans="1:16" x14ac:dyDescent="0.25">
      <c r="A1992" s="1"/>
      <c r="B1992" s="1"/>
      <c r="C1992" s="5"/>
      <c r="D1992" s="19"/>
      <c r="E1992" s="22"/>
      <c r="F1992" s="19"/>
      <c r="G1992" s="19"/>
      <c r="H1992" s="36"/>
      <c r="I1992" s="30"/>
      <c r="J1992" s="48"/>
      <c r="K1992" s="48"/>
      <c r="L1992" s="48"/>
      <c r="M1992" s="86"/>
      <c r="N1992" s="36"/>
      <c r="O1992" s="92"/>
      <c r="P1992" s="96"/>
    </row>
    <row r="1993" spans="1:16" x14ac:dyDescent="0.25">
      <c r="A1993" s="1"/>
      <c r="B1993" s="1"/>
      <c r="C1993" s="5"/>
      <c r="D1993" s="19"/>
      <c r="E1993" s="22"/>
      <c r="F1993" s="19"/>
      <c r="G1993" s="19"/>
      <c r="H1993" s="36"/>
      <c r="I1993" s="30"/>
      <c r="J1993" s="48"/>
      <c r="K1993" s="48"/>
      <c r="L1993" s="48"/>
      <c r="M1993" s="86"/>
      <c r="N1993" s="36"/>
      <c r="O1993" s="92"/>
      <c r="P1993" s="96"/>
    </row>
    <row r="1994" spans="1:16" x14ac:dyDescent="0.25">
      <c r="A1994" s="1"/>
      <c r="B1994" s="1"/>
      <c r="C1994" s="5"/>
      <c r="D1994" s="19"/>
      <c r="E1994" s="22"/>
      <c r="F1994" s="19"/>
      <c r="G1994" s="19"/>
      <c r="H1994" s="36"/>
      <c r="I1994" s="30"/>
      <c r="J1994" s="48"/>
      <c r="K1994" s="48"/>
      <c r="L1994" s="48"/>
      <c r="M1994" s="86"/>
      <c r="N1994" s="36"/>
      <c r="O1994" s="92"/>
      <c r="P1994" s="96"/>
    </row>
    <row r="1995" spans="1:16" x14ac:dyDescent="0.25">
      <c r="A1995" s="1"/>
      <c r="B1995" s="1"/>
      <c r="C1995" s="5"/>
      <c r="D1995" s="19"/>
      <c r="E1995" s="22"/>
      <c r="F1995" s="19"/>
      <c r="G1995" s="19"/>
      <c r="H1995" s="36"/>
      <c r="I1995" s="30"/>
      <c r="J1995" s="48"/>
      <c r="K1995" s="48"/>
      <c r="L1995" s="48"/>
      <c r="M1995" s="86"/>
      <c r="N1995" s="36"/>
      <c r="O1995" s="92"/>
      <c r="P1995" s="96"/>
    </row>
    <row r="1996" spans="1:16" x14ac:dyDescent="0.25">
      <c r="A1996" s="1"/>
      <c r="B1996" s="1"/>
      <c r="C1996" s="5"/>
      <c r="D1996" s="19"/>
      <c r="E1996" s="22"/>
      <c r="F1996" s="19"/>
      <c r="G1996" s="19"/>
      <c r="H1996" s="36"/>
      <c r="I1996" s="30"/>
      <c r="J1996" s="48"/>
      <c r="K1996" s="48"/>
      <c r="L1996" s="48"/>
      <c r="M1996" s="86"/>
      <c r="N1996" s="36"/>
      <c r="O1996" s="92"/>
      <c r="P1996" s="96"/>
    </row>
    <row r="1997" spans="1:16" x14ac:dyDescent="0.25">
      <c r="A1997" s="1"/>
      <c r="B1997" s="1"/>
      <c r="C1997" s="5"/>
      <c r="D1997" s="19"/>
      <c r="E1997" s="22"/>
      <c r="F1997" s="19"/>
      <c r="G1997" s="19"/>
      <c r="H1997" s="36"/>
      <c r="I1997" s="30"/>
      <c r="J1997" s="48"/>
      <c r="K1997" s="48"/>
      <c r="L1997" s="48"/>
      <c r="M1997" s="86"/>
      <c r="N1997" s="36"/>
      <c r="O1997" s="92"/>
      <c r="P1997" s="96"/>
    </row>
    <row r="1998" spans="1:16" x14ac:dyDescent="0.25">
      <c r="A1998" s="1"/>
      <c r="B1998" s="1"/>
      <c r="C1998" s="5"/>
      <c r="D1998" s="19"/>
      <c r="E1998" s="22"/>
      <c r="F1998" s="19"/>
      <c r="G1998" s="19"/>
      <c r="H1998" s="36"/>
      <c r="I1998" s="30"/>
      <c r="J1998" s="48"/>
      <c r="K1998" s="48"/>
      <c r="L1998" s="48"/>
      <c r="M1998" s="86"/>
      <c r="N1998" s="36"/>
      <c r="O1998" s="92"/>
      <c r="P1998" s="96"/>
    </row>
    <row r="1999" spans="1:16" x14ac:dyDescent="0.25">
      <c r="A1999" s="1"/>
      <c r="B1999" s="1"/>
      <c r="C1999" s="5"/>
      <c r="D1999" s="19"/>
      <c r="E1999" s="22"/>
      <c r="F1999" s="19"/>
      <c r="G1999" s="19"/>
      <c r="H1999" s="36"/>
      <c r="I1999" s="30"/>
      <c r="J1999" s="48"/>
      <c r="K1999" s="48"/>
      <c r="L1999" s="48"/>
      <c r="M1999" s="86"/>
      <c r="N1999" s="36"/>
      <c r="O1999" s="92"/>
      <c r="P1999" s="96"/>
    </row>
    <row r="2000" spans="1:16" x14ac:dyDescent="0.25">
      <c r="A2000" s="1"/>
      <c r="B2000" s="1"/>
      <c r="C2000" s="5"/>
      <c r="D2000" s="19"/>
      <c r="E2000" s="22"/>
      <c r="F2000" s="19"/>
      <c r="G2000" s="19"/>
      <c r="H2000" s="36"/>
      <c r="I2000" s="30"/>
      <c r="J2000" s="48"/>
      <c r="K2000" s="48"/>
      <c r="L2000" s="48"/>
      <c r="M2000" s="86"/>
      <c r="N2000" s="36"/>
      <c r="O2000" s="92"/>
      <c r="P2000" s="96"/>
    </row>
    <row r="2001" spans="1:16" x14ac:dyDescent="0.25">
      <c r="A2001" s="1"/>
      <c r="B2001" s="1"/>
      <c r="C2001" s="5"/>
      <c r="D2001" s="19"/>
      <c r="E2001" s="22"/>
      <c r="F2001" s="19"/>
      <c r="G2001" s="19"/>
      <c r="H2001" s="36"/>
      <c r="I2001" s="30"/>
      <c r="J2001" s="48"/>
      <c r="K2001" s="48"/>
      <c r="L2001" s="48"/>
      <c r="M2001" s="86"/>
      <c r="N2001" s="36"/>
      <c r="O2001" s="92"/>
      <c r="P2001" s="96"/>
    </row>
    <row r="2002" spans="1:16" x14ac:dyDescent="0.25">
      <c r="A2002" s="1"/>
      <c r="B2002" s="1"/>
      <c r="C2002" s="5"/>
      <c r="D2002" s="19"/>
      <c r="E2002" s="22"/>
      <c r="F2002" s="19"/>
      <c r="G2002" s="19"/>
      <c r="H2002" s="36"/>
      <c r="I2002" s="30"/>
      <c r="J2002" s="48"/>
      <c r="K2002" s="48"/>
      <c r="L2002" s="48"/>
      <c r="M2002" s="86"/>
      <c r="N2002" s="36"/>
      <c r="O2002" s="92"/>
      <c r="P2002" s="96"/>
    </row>
    <row r="2003" spans="1:16" x14ac:dyDescent="0.25">
      <c r="A2003" s="1"/>
      <c r="B2003" s="1"/>
      <c r="C2003" s="5"/>
      <c r="D2003" s="19"/>
      <c r="E2003" s="22"/>
      <c r="F2003" s="19"/>
      <c r="G2003" s="19"/>
      <c r="H2003" s="36"/>
      <c r="I2003" s="30"/>
      <c r="J2003" s="48"/>
      <c r="K2003" s="48"/>
      <c r="L2003" s="48"/>
      <c r="M2003" s="86"/>
      <c r="N2003" s="36"/>
      <c r="O2003" s="92"/>
      <c r="P2003" s="96"/>
    </row>
    <row r="2004" spans="1:16" x14ac:dyDescent="0.25">
      <c r="A2004" s="1"/>
      <c r="B2004" s="1"/>
      <c r="C2004" s="5"/>
      <c r="D2004" s="19"/>
      <c r="E2004" s="22"/>
      <c r="F2004" s="19"/>
      <c r="G2004" s="19"/>
      <c r="H2004" s="36"/>
      <c r="I2004" s="30"/>
      <c r="J2004" s="48"/>
      <c r="K2004" s="48"/>
      <c r="L2004" s="48"/>
      <c r="M2004" s="86"/>
      <c r="N2004" s="36"/>
      <c r="O2004" s="92"/>
      <c r="P2004" s="96"/>
    </row>
    <row r="2005" spans="1:16" x14ac:dyDescent="0.25">
      <c r="A2005" s="1"/>
      <c r="B2005" s="1"/>
      <c r="C2005" s="5"/>
      <c r="D2005" s="19"/>
      <c r="E2005" s="22"/>
      <c r="F2005" s="19"/>
      <c r="G2005" s="19"/>
      <c r="H2005" s="36"/>
      <c r="I2005" s="30"/>
      <c r="J2005" s="48"/>
      <c r="K2005" s="48"/>
      <c r="L2005" s="48"/>
      <c r="M2005" s="86"/>
      <c r="N2005" s="36"/>
      <c r="O2005" s="92"/>
      <c r="P2005" s="96"/>
    </row>
    <row r="2006" spans="1:16" x14ac:dyDescent="0.25">
      <c r="A2006" s="1"/>
      <c r="B2006" s="1"/>
      <c r="C2006" s="5"/>
      <c r="D2006" s="19"/>
      <c r="E2006" s="22"/>
      <c r="F2006" s="19"/>
      <c r="G2006" s="19"/>
      <c r="H2006" s="36"/>
      <c r="I2006" s="30"/>
      <c r="J2006" s="48"/>
      <c r="K2006" s="48"/>
      <c r="L2006" s="48"/>
      <c r="M2006" s="86"/>
      <c r="N2006" s="36"/>
      <c r="O2006" s="92"/>
      <c r="P2006" s="96"/>
    </row>
    <row r="2007" spans="1:16" x14ac:dyDescent="0.25">
      <c r="A2007" s="1"/>
      <c r="B2007" s="1"/>
      <c r="C2007" s="5"/>
      <c r="D2007" s="19"/>
      <c r="E2007" s="22"/>
      <c r="F2007" s="19"/>
      <c r="G2007" s="19"/>
      <c r="H2007" s="36"/>
      <c r="I2007" s="30"/>
      <c r="J2007" s="48"/>
      <c r="K2007" s="48"/>
      <c r="L2007" s="48"/>
      <c r="M2007" s="86"/>
      <c r="N2007" s="36"/>
      <c r="O2007" s="92"/>
      <c r="P2007" s="96"/>
    </row>
    <row r="2008" spans="1:16" x14ac:dyDescent="0.25">
      <c r="A2008" s="1"/>
      <c r="B2008" s="1"/>
      <c r="C2008" s="5"/>
      <c r="D2008" s="19"/>
      <c r="E2008" s="22"/>
      <c r="F2008" s="19"/>
      <c r="G2008" s="19"/>
      <c r="H2008" s="36"/>
      <c r="I2008" s="30"/>
      <c r="J2008" s="48"/>
      <c r="K2008" s="48"/>
      <c r="L2008" s="48"/>
      <c r="M2008" s="86"/>
      <c r="N2008" s="36"/>
      <c r="O2008" s="92"/>
      <c r="P2008" s="96"/>
    </row>
    <row r="2009" spans="1:16" x14ac:dyDescent="0.25">
      <c r="A2009" s="1"/>
      <c r="B2009" s="1"/>
      <c r="C2009" s="5"/>
      <c r="D2009" s="19"/>
      <c r="E2009" s="22"/>
      <c r="F2009" s="19"/>
      <c r="G2009" s="19"/>
      <c r="H2009" s="36"/>
      <c r="I2009" s="30"/>
      <c r="J2009" s="48"/>
      <c r="K2009" s="48"/>
      <c r="L2009" s="48"/>
      <c r="M2009" s="86"/>
      <c r="N2009" s="36"/>
      <c r="O2009" s="92"/>
      <c r="P2009" s="96"/>
    </row>
    <row r="2010" spans="1:16" x14ac:dyDescent="0.25">
      <c r="A2010" s="1"/>
      <c r="B2010" s="1"/>
      <c r="C2010" s="5"/>
      <c r="D2010" s="19"/>
      <c r="E2010" s="22"/>
      <c r="F2010" s="19"/>
      <c r="G2010" s="19"/>
      <c r="H2010" s="36"/>
      <c r="I2010" s="30"/>
      <c r="J2010" s="48"/>
      <c r="K2010" s="48"/>
      <c r="L2010" s="48"/>
      <c r="M2010" s="86"/>
      <c r="N2010" s="36"/>
      <c r="O2010" s="92"/>
      <c r="P2010" s="96"/>
    </row>
    <row r="2011" spans="1:16" x14ac:dyDescent="0.25">
      <c r="A2011" s="1"/>
      <c r="B2011" s="1"/>
      <c r="C2011" s="5"/>
      <c r="D2011" s="19"/>
      <c r="E2011" s="22"/>
      <c r="F2011" s="19"/>
      <c r="G2011" s="19"/>
      <c r="H2011" s="36"/>
      <c r="I2011" s="30"/>
      <c r="J2011" s="48"/>
      <c r="K2011" s="48"/>
      <c r="L2011" s="48"/>
      <c r="M2011" s="86"/>
      <c r="N2011" s="36"/>
      <c r="O2011" s="92"/>
      <c r="P2011" s="96"/>
    </row>
    <row r="2012" spans="1:16" x14ac:dyDescent="0.25">
      <c r="A2012" s="1"/>
      <c r="B2012" s="1"/>
      <c r="C2012" s="5"/>
      <c r="D2012" s="19"/>
      <c r="E2012" s="22"/>
      <c r="F2012" s="19"/>
      <c r="G2012" s="19"/>
      <c r="H2012" s="36"/>
      <c r="I2012" s="30"/>
      <c r="J2012" s="48"/>
      <c r="K2012" s="48"/>
      <c r="L2012" s="48"/>
      <c r="M2012" s="86"/>
      <c r="N2012" s="36"/>
      <c r="O2012" s="92"/>
      <c r="P2012" s="96"/>
    </row>
    <row r="2013" spans="1:16" x14ac:dyDescent="0.25">
      <c r="A2013" s="1"/>
      <c r="B2013" s="1"/>
      <c r="C2013" s="5"/>
      <c r="D2013" s="19"/>
      <c r="E2013" s="22"/>
      <c r="F2013" s="19"/>
      <c r="G2013" s="19"/>
      <c r="H2013" s="36"/>
      <c r="I2013" s="30"/>
      <c r="J2013" s="48"/>
      <c r="K2013" s="48"/>
      <c r="L2013" s="48"/>
      <c r="M2013" s="86"/>
      <c r="N2013" s="36"/>
      <c r="O2013" s="92"/>
      <c r="P2013" s="96"/>
    </row>
    <row r="2014" spans="1:16" x14ac:dyDescent="0.25">
      <c r="A2014" s="1"/>
      <c r="B2014" s="1"/>
      <c r="C2014" s="5"/>
      <c r="D2014" s="19"/>
      <c r="E2014" s="22"/>
      <c r="F2014" s="19"/>
      <c r="G2014" s="19"/>
      <c r="H2014" s="36"/>
      <c r="I2014" s="30"/>
      <c r="J2014" s="48"/>
      <c r="K2014" s="48"/>
      <c r="L2014" s="48"/>
      <c r="M2014" s="86"/>
      <c r="N2014" s="36"/>
      <c r="O2014" s="92"/>
      <c r="P2014" s="96"/>
    </row>
    <row r="2015" spans="1:16" x14ac:dyDescent="0.25">
      <c r="A2015" s="1"/>
      <c r="B2015" s="1"/>
      <c r="C2015" s="5"/>
      <c r="D2015" s="19"/>
      <c r="E2015" s="22"/>
      <c r="F2015" s="19"/>
      <c r="G2015" s="19"/>
      <c r="H2015" s="36"/>
      <c r="I2015" s="30"/>
      <c r="J2015" s="48"/>
      <c r="K2015" s="48"/>
      <c r="L2015" s="48"/>
      <c r="M2015" s="86"/>
      <c r="N2015" s="36"/>
      <c r="O2015" s="92"/>
      <c r="P2015" s="96"/>
    </row>
    <row r="2016" spans="1:16" x14ac:dyDescent="0.25">
      <c r="A2016" s="1"/>
      <c r="B2016" s="1"/>
      <c r="C2016" s="5"/>
      <c r="D2016" s="19"/>
      <c r="E2016" s="22"/>
      <c r="F2016" s="19"/>
      <c r="G2016" s="19"/>
      <c r="H2016" s="36"/>
      <c r="I2016" s="30"/>
      <c r="J2016" s="48"/>
      <c r="K2016" s="48"/>
      <c r="L2016" s="48"/>
      <c r="M2016" s="86"/>
      <c r="N2016" s="36"/>
      <c r="O2016" s="92"/>
      <c r="P2016" s="96"/>
    </row>
    <row r="2017" spans="1:16" x14ac:dyDescent="0.25">
      <c r="A2017" s="1"/>
      <c r="B2017" s="1"/>
      <c r="C2017" s="5"/>
      <c r="D2017" s="19"/>
      <c r="E2017" s="22"/>
      <c r="F2017" s="19"/>
      <c r="G2017" s="19"/>
      <c r="H2017" s="36"/>
      <c r="I2017" s="30"/>
      <c r="J2017" s="48"/>
      <c r="K2017" s="48"/>
      <c r="L2017" s="48"/>
      <c r="M2017" s="86"/>
      <c r="N2017" s="36"/>
      <c r="O2017" s="92"/>
      <c r="P2017" s="96"/>
    </row>
    <row r="2018" spans="1:16" x14ac:dyDescent="0.25">
      <c r="A2018" s="1"/>
      <c r="B2018" s="1"/>
      <c r="C2018" s="5"/>
      <c r="D2018" s="19"/>
      <c r="E2018" s="22"/>
      <c r="F2018" s="19"/>
      <c r="G2018" s="19"/>
      <c r="H2018" s="36"/>
      <c r="I2018" s="30"/>
      <c r="J2018" s="48"/>
      <c r="K2018" s="48"/>
      <c r="L2018" s="48"/>
      <c r="M2018" s="86"/>
      <c r="N2018" s="36"/>
      <c r="O2018" s="92"/>
      <c r="P2018" s="96"/>
    </row>
    <row r="2019" spans="1:16" x14ac:dyDescent="0.25">
      <c r="A2019" s="1"/>
      <c r="B2019" s="1"/>
      <c r="C2019" s="5"/>
      <c r="D2019" s="19"/>
      <c r="E2019" s="22"/>
      <c r="F2019" s="19"/>
      <c r="G2019" s="19"/>
      <c r="H2019" s="36"/>
      <c r="I2019" s="30"/>
      <c r="J2019" s="48"/>
      <c r="K2019" s="48"/>
      <c r="L2019" s="48"/>
      <c r="M2019" s="86"/>
      <c r="N2019" s="36"/>
      <c r="O2019" s="92"/>
      <c r="P2019" s="96"/>
    </row>
    <row r="2020" spans="1:16" x14ac:dyDescent="0.25">
      <c r="A2020" s="1"/>
      <c r="B2020" s="1"/>
      <c r="C2020" s="5"/>
      <c r="D2020" s="19"/>
      <c r="E2020" s="22"/>
      <c r="F2020" s="19"/>
      <c r="G2020" s="19"/>
      <c r="H2020" s="36"/>
      <c r="I2020" s="30"/>
      <c r="J2020" s="48"/>
      <c r="K2020" s="48"/>
      <c r="L2020" s="48"/>
      <c r="M2020" s="86"/>
      <c r="N2020" s="36"/>
      <c r="O2020" s="92"/>
      <c r="P2020" s="96"/>
    </row>
    <row r="2021" spans="1:16" x14ac:dyDescent="0.25">
      <c r="A2021" s="1"/>
      <c r="B2021" s="1"/>
      <c r="C2021" s="5"/>
      <c r="D2021" s="19"/>
      <c r="E2021" s="22"/>
      <c r="F2021" s="19"/>
      <c r="G2021" s="19"/>
      <c r="H2021" s="36"/>
      <c r="I2021" s="30"/>
      <c r="J2021" s="48"/>
      <c r="K2021" s="48"/>
      <c r="L2021" s="48"/>
      <c r="M2021" s="86"/>
      <c r="N2021" s="36"/>
      <c r="O2021" s="92"/>
      <c r="P2021" s="96"/>
    </row>
    <row r="2022" spans="1:16" x14ac:dyDescent="0.25">
      <c r="A2022" s="1"/>
      <c r="B2022" s="1"/>
      <c r="C2022" s="5"/>
      <c r="D2022" s="19"/>
      <c r="E2022" s="22"/>
      <c r="F2022" s="19"/>
      <c r="G2022" s="19"/>
      <c r="H2022" s="36"/>
      <c r="I2022" s="30"/>
      <c r="J2022" s="48"/>
      <c r="K2022" s="48"/>
      <c r="L2022" s="48"/>
      <c r="M2022" s="86"/>
      <c r="N2022" s="36"/>
      <c r="O2022" s="92"/>
      <c r="P2022" s="96"/>
    </row>
    <row r="2023" spans="1:16" x14ac:dyDescent="0.25">
      <c r="A2023" s="1"/>
      <c r="B2023" s="1"/>
      <c r="C2023" s="5"/>
      <c r="D2023" s="19"/>
      <c r="E2023" s="22"/>
      <c r="F2023" s="19"/>
      <c r="G2023" s="19"/>
      <c r="H2023" s="36"/>
      <c r="I2023" s="30"/>
      <c r="J2023" s="48"/>
      <c r="K2023" s="48"/>
      <c r="L2023" s="48"/>
      <c r="M2023" s="86"/>
      <c r="N2023" s="36"/>
      <c r="O2023" s="92"/>
      <c r="P2023" s="96"/>
    </row>
    <row r="2024" spans="1:16" x14ac:dyDescent="0.25">
      <c r="A2024" s="1"/>
      <c r="B2024" s="1"/>
      <c r="C2024" s="5"/>
      <c r="D2024" s="19"/>
      <c r="E2024" s="22"/>
      <c r="F2024" s="19"/>
      <c r="G2024" s="19"/>
      <c r="H2024" s="36"/>
      <c r="I2024" s="30"/>
      <c r="J2024" s="48"/>
      <c r="K2024" s="48"/>
      <c r="L2024" s="48"/>
      <c r="M2024" s="86"/>
      <c r="N2024" s="36"/>
      <c r="O2024" s="92"/>
      <c r="P2024" s="96"/>
    </row>
    <row r="2025" spans="1:16" x14ac:dyDescent="0.25">
      <c r="A2025" s="1"/>
      <c r="B2025" s="1"/>
      <c r="C2025" s="5"/>
      <c r="D2025" s="19"/>
      <c r="E2025" s="22"/>
      <c r="F2025" s="19"/>
      <c r="G2025" s="19"/>
      <c r="H2025" s="36"/>
      <c r="I2025" s="30"/>
      <c r="J2025" s="48"/>
      <c r="K2025" s="48"/>
      <c r="L2025" s="48"/>
      <c r="M2025" s="86"/>
      <c r="N2025" s="36"/>
      <c r="O2025" s="92"/>
      <c r="P2025" s="96"/>
    </row>
    <row r="2026" spans="1:16" x14ac:dyDescent="0.25">
      <c r="A2026" s="1"/>
      <c r="B2026" s="1"/>
      <c r="C2026" s="5"/>
      <c r="D2026" s="19"/>
      <c r="E2026" s="22"/>
      <c r="F2026" s="19"/>
      <c r="G2026" s="19"/>
      <c r="H2026" s="36"/>
      <c r="I2026" s="30"/>
      <c r="J2026" s="48"/>
      <c r="K2026" s="48"/>
      <c r="L2026" s="48"/>
      <c r="M2026" s="86"/>
      <c r="N2026" s="36"/>
      <c r="O2026" s="92"/>
      <c r="P2026" s="96"/>
    </row>
    <row r="2027" spans="1:16" x14ac:dyDescent="0.25">
      <c r="A2027" s="1"/>
      <c r="B2027" s="1"/>
      <c r="C2027" s="5"/>
      <c r="D2027" s="19"/>
      <c r="E2027" s="22"/>
      <c r="F2027" s="19"/>
      <c r="G2027" s="19"/>
      <c r="H2027" s="36"/>
      <c r="I2027" s="30"/>
      <c r="J2027" s="48"/>
      <c r="K2027" s="48"/>
      <c r="L2027" s="48"/>
      <c r="M2027" s="86"/>
      <c r="N2027" s="36"/>
      <c r="O2027" s="92"/>
      <c r="P2027" s="96"/>
    </row>
    <row r="2028" spans="1:16" x14ac:dyDescent="0.25">
      <c r="A2028" s="1"/>
      <c r="B2028" s="1"/>
      <c r="C2028" s="5"/>
      <c r="D2028" s="19"/>
      <c r="E2028" s="22"/>
      <c r="F2028" s="19"/>
      <c r="G2028" s="19"/>
      <c r="H2028" s="36"/>
      <c r="I2028" s="30"/>
      <c r="J2028" s="48"/>
      <c r="K2028" s="48"/>
      <c r="L2028" s="48"/>
      <c r="M2028" s="86"/>
      <c r="N2028" s="36"/>
      <c r="O2028" s="92"/>
      <c r="P2028" s="96"/>
    </row>
    <row r="2029" spans="1:16" x14ac:dyDescent="0.25">
      <c r="A2029" s="1"/>
      <c r="B2029" s="1"/>
      <c r="C2029" s="5"/>
      <c r="D2029" s="19"/>
      <c r="E2029" s="22"/>
      <c r="F2029" s="19"/>
      <c r="G2029" s="19"/>
      <c r="H2029" s="36"/>
      <c r="I2029" s="30"/>
      <c r="J2029" s="48"/>
      <c r="K2029" s="48"/>
      <c r="L2029" s="48"/>
      <c r="M2029" s="86"/>
      <c r="N2029" s="36"/>
      <c r="O2029" s="92"/>
      <c r="P2029" s="96"/>
    </row>
    <row r="2030" spans="1:16" x14ac:dyDescent="0.25">
      <c r="A2030" s="1"/>
      <c r="B2030" s="1"/>
      <c r="C2030" s="5"/>
      <c r="D2030" s="19"/>
      <c r="E2030" s="22"/>
      <c r="F2030" s="19"/>
      <c r="G2030" s="19"/>
      <c r="H2030" s="36"/>
      <c r="I2030" s="30"/>
      <c r="J2030" s="48"/>
      <c r="K2030" s="48"/>
      <c r="L2030" s="48"/>
      <c r="M2030" s="86"/>
      <c r="N2030" s="36"/>
      <c r="O2030" s="92"/>
      <c r="P2030" s="96"/>
    </row>
    <row r="2031" spans="1:16" x14ac:dyDescent="0.25">
      <c r="A2031" s="1"/>
      <c r="B2031" s="1"/>
      <c r="C2031" s="5"/>
      <c r="D2031" s="19"/>
      <c r="E2031" s="22"/>
      <c r="F2031" s="19"/>
      <c r="G2031" s="19"/>
      <c r="H2031" s="36"/>
      <c r="I2031" s="30"/>
      <c r="J2031" s="48"/>
      <c r="K2031" s="48"/>
      <c r="L2031" s="48"/>
      <c r="M2031" s="86"/>
      <c r="N2031" s="36"/>
      <c r="O2031" s="92"/>
      <c r="P2031" s="96"/>
    </row>
    <row r="2032" spans="1:16" x14ac:dyDescent="0.25">
      <c r="A2032" s="1"/>
      <c r="B2032" s="1"/>
      <c r="C2032" s="5"/>
      <c r="D2032" s="19"/>
      <c r="E2032" s="22"/>
      <c r="F2032" s="19"/>
      <c r="G2032" s="19"/>
      <c r="H2032" s="36"/>
      <c r="I2032" s="30"/>
      <c r="J2032" s="48"/>
      <c r="K2032" s="48"/>
      <c r="L2032" s="48"/>
      <c r="M2032" s="86"/>
      <c r="N2032" s="36"/>
      <c r="O2032" s="92"/>
      <c r="P2032" s="96"/>
    </row>
    <row r="2033" spans="1:16" x14ac:dyDescent="0.25">
      <c r="A2033" s="1"/>
      <c r="B2033" s="1"/>
      <c r="C2033" s="5"/>
      <c r="D2033" s="19"/>
      <c r="E2033" s="22"/>
      <c r="F2033" s="19"/>
      <c r="G2033" s="19"/>
      <c r="H2033" s="36"/>
      <c r="I2033" s="30"/>
      <c r="J2033" s="48"/>
      <c r="K2033" s="48"/>
      <c r="L2033" s="48"/>
      <c r="M2033" s="86"/>
      <c r="N2033" s="36"/>
      <c r="O2033" s="92"/>
      <c r="P2033" s="96"/>
    </row>
    <row r="2034" spans="1:16" x14ac:dyDescent="0.25">
      <c r="A2034" s="1"/>
      <c r="B2034" s="1"/>
      <c r="C2034" s="5"/>
      <c r="D2034" s="19"/>
      <c r="E2034" s="22"/>
      <c r="F2034" s="19"/>
      <c r="G2034" s="19"/>
      <c r="H2034" s="36"/>
      <c r="I2034" s="30"/>
      <c r="J2034" s="48"/>
      <c r="K2034" s="48"/>
      <c r="L2034" s="48"/>
      <c r="M2034" s="86"/>
      <c r="N2034" s="36"/>
      <c r="O2034" s="92"/>
      <c r="P2034" s="96"/>
    </row>
    <row r="2035" spans="1:16" x14ac:dyDescent="0.25">
      <c r="A2035" s="1"/>
      <c r="B2035" s="1"/>
      <c r="C2035" s="5"/>
      <c r="D2035" s="19"/>
      <c r="E2035" s="22"/>
      <c r="F2035" s="19"/>
      <c r="G2035" s="19"/>
      <c r="H2035" s="36"/>
      <c r="I2035" s="30"/>
      <c r="J2035" s="48"/>
      <c r="K2035" s="48"/>
      <c r="L2035" s="48"/>
      <c r="M2035" s="86"/>
      <c r="N2035" s="36"/>
      <c r="O2035" s="92"/>
      <c r="P2035" s="96"/>
    </row>
    <row r="2036" spans="1:16" x14ac:dyDescent="0.25">
      <c r="A2036" s="1"/>
      <c r="B2036" s="1"/>
      <c r="C2036" s="5"/>
      <c r="D2036" s="19"/>
      <c r="E2036" s="22"/>
      <c r="F2036" s="19"/>
      <c r="G2036" s="19"/>
      <c r="H2036" s="36"/>
      <c r="I2036" s="30"/>
      <c r="J2036" s="48"/>
      <c r="K2036" s="48"/>
      <c r="L2036" s="48"/>
      <c r="M2036" s="86"/>
      <c r="N2036" s="36"/>
      <c r="O2036" s="92"/>
      <c r="P2036" s="96"/>
    </row>
    <row r="2037" spans="1:16" x14ac:dyDescent="0.25">
      <c r="A2037" s="1"/>
      <c r="B2037" s="1"/>
      <c r="C2037" s="5"/>
      <c r="D2037" s="19"/>
      <c r="E2037" s="22"/>
      <c r="F2037" s="19"/>
      <c r="G2037" s="19"/>
      <c r="H2037" s="36"/>
      <c r="I2037" s="30"/>
      <c r="J2037" s="48"/>
      <c r="K2037" s="48"/>
      <c r="L2037" s="48"/>
      <c r="M2037" s="86"/>
      <c r="N2037" s="36"/>
      <c r="O2037" s="92"/>
      <c r="P2037" s="96"/>
    </row>
    <row r="2038" spans="1:16" x14ac:dyDescent="0.25">
      <c r="A2038" s="1"/>
      <c r="B2038" s="1"/>
      <c r="C2038" s="5"/>
      <c r="D2038" s="19"/>
      <c r="E2038" s="22"/>
      <c r="F2038" s="19"/>
      <c r="G2038" s="19"/>
      <c r="H2038" s="36"/>
      <c r="I2038" s="30"/>
      <c r="J2038" s="48"/>
      <c r="K2038" s="48"/>
      <c r="L2038" s="48"/>
      <c r="M2038" s="86"/>
      <c r="N2038" s="36"/>
      <c r="O2038" s="92"/>
      <c r="P2038" s="96"/>
    </row>
    <row r="2039" spans="1:16" x14ac:dyDescent="0.25">
      <c r="A2039" s="1"/>
      <c r="B2039" s="1"/>
      <c r="C2039" s="5"/>
      <c r="D2039" s="19"/>
      <c r="E2039" s="22"/>
      <c r="F2039" s="19"/>
      <c r="G2039" s="19"/>
      <c r="H2039" s="36"/>
      <c r="I2039" s="30"/>
      <c r="J2039" s="48"/>
      <c r="K2039" s="48"/>
      <c r="L2039" s="48"/>
      <c r="M2039" s="86"/>
      <c r="N2039" s="36"/>
      <c r="O2039" s="92"/>
      <c r="P2039" s="96"/>
    </row>
    <row r="2040" spans="1:16" x14ac:dyDescent="0.25">
      <c r="A2040" s="1"/>
      <c r="B2040" s="1"/>
      <c r="C2040" s="5"/>
      <c r="D2040" s="19"/>
      <c r="E2040" s="22"/>
      <c r="F2040" s="19"/>
      <c r="G2040" s="19"/>
      <c r="H2040" s="36"/>
      <c r="I2040" s="30"/>
      <c r="J2040" s="48"/>
      <c r="K2040" s="48"/>
      <c r="L2040" s="48"/>
      <c r="M2040" s="86"/>
      <c r="N2040" s="36"/>
      <c r="O2040" s="92"/>
      <c r="P2040" s="96"/>
    </row>
    <row r="2041" spans="1:16" x14ac:dyDescent="0.25">
      <c r="A2041" s="1"/>
      <c r="B2041" s="1"/>
      <c r="C2041" s="5"/>
      <c r="D2041" s="19"/>
      <c r="E2041" s="22"/>
      <c r="F2041" s="19"/>
      <c r="G2041" s="19"/>
      <c r="H2041" s="36"/>
      <c r="I2041" s="30"/>
      <c r="J2041" s="48"/>
      <c r="K2041" s="48"/>
      <c r="L2041" s="48"/>
      <c r="M2041" s="86"/>
      <c r="N2041" s="36"/>
      <c r="O2041" s="92"/>
      <c r="P2041" s="96"/>
    </row>
    <row r="2042" spans="1:16" x14ac:dyDescent="0.25">
      <c r="A2042" s="1"/>
      <c r="B2042" s="1"/>
      <c r="C2042" s="5"/>
      <c r="D2042" s="19"/>
      <c r="E2042" s="22"/>
      <c r="F2042" s="19"/>
      <c r="G2042" s="19"/>
      <c r="H2042" s="36"/>
      <c r="I2042" s="30"/>
      <c r="J2042" s="48"/>
      <c r="K2042" s="48"/>
      <c r="L2042" s="48"/>
      <c r="M2042" s="86"/>
      <c r="N2042" s="36"/>
      <c r="O2042" s="92"/>
      <c r="P2042" s="96"/>
    </row>
    <row r="2043" spans="1:16" x14ac:dyDescent="0.25">
      <c r="A2043" s="1"/>
      <c r="B2043" s="1"/>
      <c r="C2043" s="5"/>
      <c r="D2043" s="19"/>
      <c r="E2043" s="22"/>
      <c r="F2043" s="19"/>
      <c r="G2043" s="19"/>
      <c r="H2043" s="36"/>
      <c r="I2043" s="30"/>
      <c r="J2043" s="48"/>
      <c r="K2043" s="48"/>
      <c r="L2043" s="48"/>
      <c r="M2043" s="86"/>
      <c r="N2043" s="36"/>
      <c r="O2043" s="92"/>
      <c r="P2043" s="96"/>
    </row>
    <row r="2044" spans="1:16" x14ac:dyDescent="0.25">
      <c r="A2044" s="1"/>
      <c r="B2044" s="1"/>
      <c r="C2044" s="5"/>
      <c r="D2044" s="19"/>
      <c r="E2044" s="22"/>
      <c r="F2044" s="19"/>
      <c r="G2044" s="19"/>
      <c r="H2044" s="36"/>
      <c r="I2044" s="30"/>
      <c r="J2044" s="48"/>
      <c r="K2044" s="48"/>
      <c r="L2044" s="48"/>
      <c r="M2044" s="86"/>
      <c r="N2044" s="36"/>
      <c r="O2044" s="92"/>
      <c r="P2044" s="96"/>
    </row>
    <row r="2045" spans="1:16" x14ac:dyDescent="0.25">
      <c r="A2045" s="1"/>
      <c r="B2045" s="1"/>
      <c r="C2045" s="5"/>
      <c r="D2045" s="19"/>
      <c r="E2045" s="22"/>
      <c r="F2045" s="19"/>
      <c r="G2045" s="19"/>
      <c r="H2045" s="36"/>
      <c r="I2045" s="30"/>
      <c r="J2045" s="48"/>
      <c r="K2045" s="48"/>
      <c r="L2045" s="48"/>
      <c r="M2045" s="86"/>
      <c r="N2045" s="36"/>
      <c r="O2045" s="92"/>
      <c r="P2045" s="96"/>
    </row>
    <row r="2046" spans="1:16" x14ac:dyDescent="0.25">
      <c r="A2046" s="1"/>
      <c r="B2046" s="1"/>
      <c r="C2046" s="5"/>
      <c r="D2046" s="19"/>
      <c r="E2046" s="22"/>
      <c r="F2046" s="19"/>
      <c r="G2046" s="19"/>
      <c r="H2046" s="36"/>
      <c r="I2046" s="30"/>
      <c r="J2046" s="48"/>
      <c r="K2046" s="48"/>
      <c r="L2046" s="48"/>
      <c r="M2046" s="86"/>
      <c r="N2046" s="36"/>
      <c r="O2046" s="92"/>
      <c r="P2046" s="96"/>
    </row>
    <row r="2047" spans="1:16" x14ac:dyDescent="0.25">
      <c r="A2047" s="1"/>
      <c r="B2047" s="1"/>
      <c r="C2047" s="5"/>
      <c r="D2047" s="19"/>
      <c r="E2047" s="22"/>
      <c r="F2047" s="19"/>
      <c r="G2047" s="19"/>
      <c r="H2047" s="36"/>
      <c r="I2047" s="30"/>
      <c r="J2047" s="48"/>
      <c r="K2047" s="48"/>
      <c r="L2047" s="48"/>
      <c r="M2047" s="86"/>
      <c r="N2047" s="36"/>
      <c r="O2047" s="92"/>
      <c r="P2047" s="96"/>
    </row>
    <row r="2048" spans="1:16" x14ac:dyDescent="0.25">
      <c r="A2048" s="1"/>
      <c r="B2048" s="1"/>
      <c r="C2048" s="5"/>
      <c r="D2048" s="19"/>
      <c r="E2048" s="22"/>
      <c r="F2048" s="19"/>
      <c r="G2048" s="19"/>
      <c r="H2048" s="36"/>
      <c r="I2048" s="30"/>
      <c r="J2048" s="48"/>
      <c r="K2048" s="48"/>
      <c r="L2048" s="48"/>
      <c r="M2048" s="86"/>
      <c r="N2048" s="36"/>
      <c r="O2048" s="92"/>
      <c r="P2048" s="96"/>
    </row>
    <row r="2049" spans="1:16" x14ac:dyDescent="0.25">
      <c r="A2049" s="1"/>
      <c r="B2049" s="1"/>
      <c r="C2049" s="5"/>
      <c r="D2049" s="19"/>
      <c r="E2049" s="22"/>
      <c r="F2049" s="19"/>
      <c r="G2049" s="19"/>
      <c r="H2049" s="36"/>
      <c r="I2049" s="30"/>
      <c r="J2049" s="48"/>
      <c r="K2049" s="48"/>
      <c r="L2049" s="48"/>
      <c r="M2049" s="86"/>
      <c r="N2049" s="36"/>
      <c r="O2049" s="92"/>
      <c r="P2049" s="96"/>
    </row>
    <row r="2050" spans="1:16" x14ac:dyDescent="0.25">
      <c r="A2050" s="1"/>
      <c r="B2050" s="1"/>
      <c r="C2050" s="5"/>
      <c r="D2050" s="19"/>
      <c r="E2050" s="22"/>
      <c r="F2050" s="19"/>
      <c r="G2050" s="19"/>
      <c r="H2050" s="36"/>
      <c r="I2050" s="30"/>
      <c r="J2050" s="48"/>
      <c r="K2050" s="48"/>
      <c r="L2050" s="48"/>
      <c r="M2050" s="86"/>
      <c r="N2050" s="36"/>
      <c r="O2050" s="92"/>
      <c r="P2050" s="96"/>
    </row>
    <row r="2051" spans="1:16" x14ac:dyDescent="0.25">
      <c r="A2051" s="1"/>
      <c r="B2051" s="1"/>
      <c r="C2051" s="5"/>
      <c r="D2051" s="19"/>
      <c r="E2051" s="22"/>
      <c r="F2051" s="19"/>
      <c r="G2051" s="19"/>
      <c r="H2051" s="36"/>
      <c r="I2051" s="30"/>
      <c r="J2051" s="48"/>
      <c r="K2051" s="48"/>
      <c r="L2051" s="48"/>
      <c r="M2051" s="86"/>
      <c r="N2051" s="36"/>
      <c r="O2051" s="92"/>
      <c r="P2051" s="96"/>
    </row>
    <row r="2052" spans="1:16" x14ac:dyDescent="0.25">
      <c r="A2052" s="1"/>
      <c r="B2052" s="1"/>
      <c r="C2052" s="5"/>
      <c r="D2052" s="19"/>
      <c r="E2052" s="22"/>
      <c r="F2052" s="19"/>
      <c r="G2052" s="19"/>
      <c r="H2052" s="36"/>
      <c r="I2052" s="30"/>
      <c r="J2052" s="48"/>
      <c r="K2052" s="48"/>
      <c r="L2052" s="48"/>
      <c r="M2052" s="86"/>
      <c r="N2052" s="36"/>
      <c r="O2052" s="92"/>
      <c r="P2052" s="96"/>
    </row>
    <row r="2053" spans="1:16" x14ac:dyDescent="0.25">
      <c r="A2053" s="1"/>
      <c r="B2053" s="1"/>
      <c r="C2053" s="5"/>
      <c r="D2053" s="19"/>
      <c r="E2053" s="22"/>
      <c r="F2053" s="19"/>
      <c r="G2053" s="19"/>
      <c r="H2053" s="36"/>
      <c r="I2053" s="30"/>
      <c r="J2053" s="48"/>
      <c r="K2053" s="48"/>
      <c r="L2053" s="48"/>
      <c r="M2053" s="86"/>
      <c r="N2053" s="36"/>
      <c r="O2053" s="92"/>
      <c r="P2053" s="96"/>
    </row>
    <row r="2054" spans="1:16" x14ac:dyDescent="0.25">
      <c r="A2054" s="1"/>
      <c r="B2054" s="1"/>
      <c r="C2054" s="5"/>
      <c r="D2054" s="19"/>
      <c r="E2054" s="22"/>
      <c r="F2054" s="19"/>
      <c r="G2054" s="19"/>
      <c r="H2054" s="36"/>
      <c r="I2054" s="30"/>
      <c r="J2054" s="48"/>
      <c r="K2054" s="48"/>
      <c r="L2054" s="48"/>
      <c r="M2054" s="86"/>
      <c r="N2054" s="36"/>
      <c r="O2054" s="92"/>
      <c r="P2054" s="96"/>
    </row>
    <row r="2055" spans="1:16" x14ac:dyDescent="0.25">
      <c r="A2055" s="1"/>
      <c r="B2055" s="1"/>
      <c r="C2055" s="5"/>
      <c r="D2055" s="19"/>
      <c r="E2055" s="22"/>
      <c r="F2055" s="19"/>
      <c r="G2055" s="19"/>
      <c r="H2055" s="36"/>
      <c r="I2055" s="30"/>
      <c r="J2055" s="48"/>
      <c r="K2055" s="48"/>
      <c r="L2055" s="48"/>
      <c r="M2055" s="86"/>
      <c r="N2055" s="36"/>
      <c r="O2055" s="92"/>
      <c r="P2055" s="96"/>
    </row>
    <row r="2056" spans="1:16" x14ac:dyDescent="0.25">
      <c r="A2056" s="1"/>
      <c r="B2056" s="1"/>
      <c r="C2056" s="5"/>
      <c r="D2056" s="19"/>
      <c r="E2056" s="22"/>
      <c r="F2056" s="19"/>
      <c r="G2056" s="19"/>
      <c r="H2056" s="36"/>
      <c r="I2056" s="30"/>
      <c r="J2056" s="48"/>
      <c r="K2056" s="48"/>
      <c r="L2056" s="48"/>
      <c r="M2056" s="86"/>
      <c r="N2056" s="36"/>
      <c r="O2056" s="92"/>
      <c r="P2056" s="96"/>
    </row>
    <row r="2057" spans="1:16" x14ac:dyDescent="0.25">
      <c r="A2057" s="1"/>
      <c r="B2057" s="1"/>
      <c r="C2057" s="5"/>
      <c r="D2057" s="19"/>
      <c r="E2057" s="22"/>
      <c r="F2057" s="19"/>
      <c r="G2057" s="19"/>
      <c r="H2057" s="36"/>
      <c r="I2057" s="30"/>
      <c r="J2057" s="48"/>
      <c r="K2057" s="48"/>
      <c r="L2057" s="48"/>
      <c r="M2057" s="86"/>
      <c r="N2057" s="36"/>
      <c r="O2057" s="92"/>
      <c r="P2057" s="96"/>
    </row>
    <row r="2058" spans="1:16" x14ac:dyDescent="0.25">
      <c r="A2058" s="1"/>
      <c r="B2058" s="1"/>
      <c r="C2058" s="5"/>
      <c r="D2058" s="19"/>
      <c r="E2058" s="22"/>
      <c r="F2058" s="19"/>
      <c r="G2058" s="19"/>
      <c r="H2058" s="36"/>
      <c r="I2058" s="30"/>
      <c r="J2058" s="48"/>
      <c r="K2058" s="48"/>
      <c r="L2058" s="48"/>
      <c r="M2058" s="86"/>
      <c r="N2058" s="36"/>
      <c r="O2058" s="92"/>
      <c r="P2058" s="96"/>
    </row>
    <row r="2059" spans="1:16" x14ac:dyDescent="0.25">
      <c r="A2059" s="1"/>
      <c r="B2059" s="1"/>
      <c r="C2059" s="5"/>
      <c r="D2059" s="19"/>
      <c r="E2059" s="22"/>
      <c r="F2059" s="19"/>
      <c r="G2059" s="19"/>
      <c r="H2059" s="36"/>
      <c r="I2059" s="30"/>
      <c r="J2059" s="48"/>
      <c r="K2059" s="48"/>
      <c r="L2059" s="48"/>
      <c r="M2059" s="86"/>
      <c r="N2059" s="36"/>
      <c r="O2059" s="92"/>
      <c r="P2059" s="96"/>
    </row>
    <row r="2060" spans="1:16" x14ac:dyDescent="0.25">
      <c r="A2060" s="1"/>
      <c r="B2060" s="1"/>
      <c r="C2060" s="5"/>
      <c r="D2060" s="19"/>
      <c r="E2060" s="22"/>
      <c r="F2060" s="19"/>
      <c r="G2060" s="19"/>
      <c r="H2060" s="36"/>
      <c r="I2060" s="30"/>
      <c r="J2060" s="48"/>
      <c r="K2060" s="48"/>
      <c r="L2060" s="48"/>
      <c r="M2060" s="86"/>
      <c r="N2060" s="36"/>
      <c r="O2060" s="92"/>
      <c r="P2060" s="96"/>
    </row>
    <row r="2061" spans="1:16" x14ac:dyDescent="0.25">
      <c r="A2061" s="1"/>
      <c r="B2061" s="1"/>
      <c r="C2061" s="5"/>
      <c r="D2061" s="19"/>
      <c r="E2061" s="22"/>
      <c r="F2061" s="19"/>
      <c r="G2061" s="19"/>
      <c r="H2061" s="36"/>
      <c r="I2061" s="30"/>
      <c r="J2061" s="48"/>
      <c r="K2061" s="48"/>
      <c r="L2061" s="48"/>
      <c r="M2061" s="86"/>
      <c r="N2061" s="36"/>
      <c r="O2061" s="92"/>
      <c r="P2061" s="96"/>
    </row>
    <row r="2062" spans="1:16" x14ac:dyDescent="0.25">
      <c r="A2062" s="1"/>
      <c r="B2062" s="1"/>
      <c r="C2062" s="5"/>
      <c r="D2062" s="19"/>
      <c r="E2062" s="22"/>
      <c r="F2062" s="19"/>
      <c r="G2062" s="19"/>
      <c r="H2062" s="36"/>
      <c r="I2062" s="30"/>
      <c r="J2062" s="48"/>
      <c r="K2062" s="48"/>
      <c r="L2062" s="48"/>
      <c r="M2062" s="86"/>
      <c r="N2062" s="36"/>
      <c r="O2062" s="92"/>
      <c r="P2062" s="96"/>
    </row>
    <row r="2063" spans="1:16" x14ac:dyDescent="0.25">
      <c r="A2063" s="1"/>
      <c r="B2063" s="1"/>
      <c r="C2063" s="5"/>
      <c r="D2063" s="19"/>
      <c r="E2063" s="22"/>
      <c r="F2063" s="19"/>
      <c r="G2063" s="19"/>
      <c r="H2063" s="36"/>
      <c r="I2063" s="30"/>
      <c r="J2063" s="48"/>
      <c r="K2063" s="48"/>
      <c r="L2063" s="48"/>
      <c r="M2063" s="86"/>
      <c r="N2063" s="36"/>
      <c r="O2063" s="92"/>
      <c r="P2063" s="96"/>
    </row>
    <row r="2064" spans="1:16" x14ac:dyDescent="0.25">
      <c r="A2064" s="1"/>
      <c r="B2064" s="1"/>
      <c r="C2064" s="5"/>
      <c r="D2064" s="19"/>
      <c r="E2064" s="22"/>
      <c r="F2064" s="19"/>
      <c r="G2064" s="19"/>
      <c r="H2064" s="36"/>
      <c r="I2064" s="30"/>
      <c r="J2064" s="48"/>
      <c r="K2064" s="48"/>
      <c r="L2064" s="48"/>
      <c r="M2064" s="86"/>
      <c r="N2064" s="36"/>
      <c r="O2064" s="92"/>
      <c r="P2064" s="96"/>
    </row>
    <row r="2065" spans="1:16" x14ac:dyDescent="0.25">
      <c r="A2065" s="1"/>
      <c r="B2065" s="1"/>
      <c r="C2065" s="5"/>
      <c r="D2065" s="19"/>
      <c r="E2065" s="22"/>
      <c r="F2065" s="19"/>
      <c r="G2065" s="19"/>
      <c r="H2065" s="36"/>
      <c r="I2065" s="30"/>
      <c r="J2065" s="48"/>
      <c r="K2065" s="48"/>
      <c r="L2065" s="48"/>
      <c r="M2065" s="86"/>
      <c r="N2065" s="36"/>
      <c r="O2065" s="92"/>
      <c r="P2065" s="96"/>
    </row>
    <row r="2066" spans="1:16" x14ac:dyDescent="0.25">
      <c r="A2066" s="1"/>
      <c r="B2066" s="1"/>
      <c r="C2066" s="5"/>
      <c r="D2066" s="19"/>
      <c r="E2066" s="22"/>
      <c r="F2066" s="19"/>
      <c r="G2066" s="19"/>
      <c r="H2066" s="36"/>
      <c r="I2066" s="30"/>
      <c r="J2066" s="48"/>
      <c r="K2066" s="48"/>
      <c r="L2066" s="48"/>
      <c r="M2066" s="86"/>
      <c r="N2066" s="36"/>
      <c r="O2066" s="92"/>
      <c r="P2066" s="96"/>
    </row>
    <row r="2067" spans="1:16" x14ac:dyDescent="0.25">
      <c r="A2067" s="1"/>
      <c r="B2067" s="1"/>
      <c r="C2067" s="5"/>
      <c r="D2067" s="19"/>
      <c r="E2067" s="22"/>
      <c r="F2067" s="19"/>
      <c r="G2067" s="19"/>
      <c r="H2067" s="36"/>
      <c r="I2067" s="30"/>
      <c r="J2067" s="48"/>
      <c r="K2067" s="48"/>
      <c r="L2067" s="48"/>
      <c r="M2067" s="86"/>
      <c r="N2067" s="36"/>
      <c r="O2067" s="92"/>
      <c r="P2067" s="96"/>
    </row>
    <row r="2068" spans="1:16" x14ac:dyDescent="0.25">
      <c r="A2068" s="1"/>
      <c r="B2068" s="1"/>
      <c r="C2068" s="5"/>
      <c r="D2068" s="19"/>
      <c r="E2068" s="22"/>
      <c r="F2068" s="19"/>
      <c r="G2068" s="19"/>
      <c r="H2068" s="36"/>
      <c r="I2068" s="30"/>
      <c r="J2068" s="48"/>
      <c r="K2068" s="48"/>
      <c r="L2068" s="48"/>
      <c r="M2068" s="86"/>
      <c r="N2068" s="36"/>
      <c r="O2068" s="92"/>
      <c r="P2068" s="96"/>
    </row>
    <row r="2069" spans="1:16" x14ac:dyDescent="0.25">
      <c r="A2069" s="1"/>
      <c r="B2069" s="1"/>
      <c r="C2069" s="5"/>
      <c r="D2069" s="19"/>
      <c r="E2069" s="22"/>
      <c r="F2069" s="19"/>
      <c r="G2069" s="19"/>
      <c r="H2069" s="36"/>
      <c r="I2069" s="30"/>
      <c r="J2069" s="48"/>
      <c r="K2069" s="48"/>
      <c r="L2069" s="48"/>
      <c r="M2069" s="86"/>
      <c r="N2069" s="36"/>
      <c r="O2069" s="92"/>
      <c r="P2069" s="96"/>
    </row>
    <row r="2070" spans="1:16" x14ac:dyDescent="0.25">
      <c r="A2070" s="1"/>
      <c r="B2070" s="1"/>
      <c r="C2070" s="5"/>
      <c r="D2070" s="19"/>
      <c r="E2070" s="22"/>
      <c r="F2070" s="19"/>
      <c r="G2070" s="19"/>
      <c r="H2070" s="36"/>
      <c r="I2070" s="30"/>
      <c r="J2070" s="48"/>
      <c r="K2070" s="48"/>
      <c r="L2070" s="48"/>
      <c r="M2070" s="86"/>
      <c r="N2070" s="36"/>
      <c r="O2070" s="92"/>
      <c r="P2070" s="96"/>
    </row>
    <row r="2071" spans="1:16" x14ac:dyDescent="0.25">
      <c r="A2071" s="1"/>
      <c r="B2071" s="1"/>
      <c r="C2071" s="5"/>
      <c r="D2071" s="19"/>
      <c r="E2071" s="22"/>
      <c r="F2071" s="19"/>
      <c r="G2071" s="19"/>
      <c r="H2071" s="36"/>
      <c r="I2071" s="30"/>
      <c r="J2071" s="48"/>
      <c r="K2071" s="48"/>
      <c r="L2071" s="48"/>
      <c r="M2071" s="86"/>
      <c r="N2071" s="36"/>
      <c r="O2071" s="92"/>
      <c r="P2071" s="96"/>
    </row>
    <row r="2072" spans="1:16" x14ac:dyDescent="0.25">
      <c r="A2072" s="1"/>
      <c r="B2072" s="1"/>
      <c r="C2072" s="5"/>
      <c r="D2072" s="19"/>
      <c r="E2072" s="22"/>
      <c r="F2072" s="19"/>
      <c r="G2072" s="19"/>
      <c r="H2072" s="36"/>
      <c r="I2072" s="30"/>
      <c r="J2072" s="48"/>
      <c r="K2072" s="48"/>
      <c r="L2072" s="48"/>
      <c r="M2072" s="86"/>
      <c r="N2072" s="36"/>
      <c r="O2072" s="92"/>
      <c r="P2072" s="96"/>
    </row>
    <row r="2073" spans="1:16" x14ac:dyDescent="0.25">
      <c r="A2073" s="1"/>
      <c r="B2073" s="1"/>
      <c r="C2073" s="5"/>
      <c r="D2073" s="19"/>
      <c r="E2073" s="22"/>
      <c r="F2073" s="19"/>
      <c r="G2073" s="19"/>
      <c r="H2073" s="36"/>
      <c r="I2073" s="30"/>
      <c r="J2073" s="48"/>
      <c r="K2073" s="48"/>
      <c r="L2073" s="48"/>
      <c r="M2073" s="86"/>
      <c r="N2073" s="36"/>
      <c r="O2073" s="92"/>
      <c r="P2073" s="96"/>
    </row>
    <row r="2074" spans="1:16" x14ac:dyDescent="0.25">
      <c r="A2074" s="1"/>
      <c r="B2074" s="1"/>
      <c r="C2074" s="5"/>
      <c r="D2074" s="19"/>
      <c r="E2074" s="22"/>
      <c r="F2074" s="19"/>
      <c r="G2074" s="19"/>
      <c r="H2074" s="36"/>
      <c r="I2074" s="30"/>
      <c r="J2074" s="48"/>
      <c r="K2074" s="48"/>
      <c r="L2074" s="48"/>
      <c r="M2074" s="86"/>
      <c r="N2074" s="36"/>
      <c r="O2074" s="92"/>
      <c r="P2074" s="96"/>
    </row>
    <row r="2075" spans="1:16" x14ac:dyDescent="0.25">
      <c r="A2075" s="1"/>
      <c r="B2075" s="1"/>
      <c r="C2075" s="5"/>
      <c r="D2075" s="19"/>
      <c r="E2075" s="22"/>
      <c r="F2075" s="19"/>
      <c r="G2075" s="19"/>
      <c r="H2075" s="36"/>
      <c r="I2075" s="30"/>
      <c r="J2075" s="48"/>
      <c r="K2075" s="48"/>
      <c r="L2075" s="48"/>
      <c r="M2075" s="86"/>
      <c r="N2075" s="36"/>
      <c r="O2075" s="92"/>
      <c r="P2075" s="96"/>
    </row>
    <row r="2076" spans="1:16" x14ac:dyDescent="0.25">
      <c r="A2076" s="1"/>
      <c r="B2076" s="1"/>
      <c r="C2076" s="5"/>
      <c r="D2076" s="19"/>
      <c r="E2076" s="22"/>
      <c r="F2076" s="19"/>
      <c r="G2076" s="19"/>
      <c r="H2076" s="36"/>
      <c r="I2076" s="30"/>
      <c r="J2076" s="48"/>
      <c r="K2076" s="48"/>
      <c r="L2076" s="48"/>
      <c r="M2076" s="86"/>
      <c r="N2076" s="36"/>
      <c r="O2076" s="92"/>
      <c r="P2076" s="96"/>
    </row>
    <row r="2077" spans="1:16" x14ac:dyDescent="0.25">
      <c r="A2077" s="1"/>
      <c r="B2077" s="1"/>
      <c r="C2077" s="5"/>
      <c r="D2077" s="19"/>
      <c r="E2077" s="22"/>
      <c r="F2077" s="19"/>
      <c r="G2077" s="19"/>
      <c r="H2077" s="36"/>
      <c r="I2077" s="30"/>
      <c r="J2077" s="48"/>
      <c r="K2077" s="48"/>
      <c r="L2077" s="48"/>
      <c r="M2077" s="86"/>
      <c r="N2077" s="36"/>
      <c r="O2077" s="92"/>
      <c r="P2077" s="96"/>
    </row>
    <row r="2078" spans="1:16" x14ac:dyDescent="0.25">
      <c r="A2078" s="1"/>
      <c r="B2078" s="1"/>
      <c r="C2078" s="5"/>
      <c r="D2078" s="19"/>
      <c r="E2078" s="22"/>
      <c r="F2078" s="19"/>
      <c r="G2078" s="19"/>
      <c r="H2078" s="36"/>
      <c r="I2078" s="30"/>
      <c r="J2078" s="48"/>
      <c r="K2078" s="48"/>
      <c r="L2078" s="48"/>
      <c r="M2078" s="86"/>
      <c r="N2078" s="36"/>
      <c r="O2078" s="92"/>
      <c r="P2078" s="96"/>
    </row>
    <row r="2079" spans="1:16" x14ac:dyDescent="0.25">
      <c r="A2079" s="1"/>
      <c r="B2079" s="1"/>
      <c r="C2079" s="5"/>
      <c r="D2079" s="19"/>
      <c r="E2079" s="22"/>
      <c r="F2079" s="19"/>
      <c r="G2079" s="19"/>
      <c r="H2079" s="36"/>
      <c r="I2079" s="30"/>
      <c r="J2079" s="48"/>
      <c r="K2079" s="48"/>
      <c r="L2079" s="48"/>
      <c r="M2079" s="86"/>
      <c r="N2079" s="36"/>
      <c r="O2079" s="92"/>
      <c r="P2079" s="96"/>
    </row>
    <row r="2080" spans="1:16" x14ac:dyDescent="0.25">
      <c r="A2080" s="1"/>
      <c r="B2080" s="1"/>
      <c r="C2080" s="5"/>
      <c r="D2080" s="19"/>
      <c r="E2080" s="22"/>
      <c r="F2080" s="19"/>
      <c r="G2080" s="19"/>
      <c r="H2080" s="36"/>
      <c r="I2080" s="30"/>
      <c r="J2080" s="48"/>
      <c r="K2080" s="48"/>
      <c r="L2080" s="48"/>
      <c r="M2080" s="86"/>
      <c r="N2080" s="36"/>
      <c r="O2080" s="92"/>
      <c r="P2080" s="96"/>
    </row>
    <row r="2081" spans="1:16" x14ac:dyDescent="0.25">
      <c r="A2081" s="1"/>
      <c r="B2081" s="1"/>
      <c r="C2081" s="5"/>
      <c r="D2081" s="19"/>
      <c r="E2081" s="22"/>
      <c r="F2081" s="19"/>
      <c r="G2081" s="19"/>
      <c r="H2081" s="36"/>
      <c r="I2081" s="30"/>
      <c r="J2081" s="48"/>
      <c r="K2081" s="48"/>
      <c r="L2081" s="48"/>
      <c r="M2081" s="86"/>
      <c r="N2081" s="36"/>
      <c r="O2081" s="92"/>
      <c r="P2081" s="96"/>
    </row>
    <row r="2082" spans="1:16" x14ac:dyDescent="0.25">
      <c r="A2082" s="1"/>
      <c r="B2082" s="1"/>
      <c r="C2082" s="5"/>
      <c r="D2082" s="19"/>
      <c r="E2082" s="22"/>
      <c r="F2082" s="19"/>
      <c r="G2082" s="19"/>
      <c r="H2082" s="36"/>
      <c r="I2082" s="30"/>
      <c r="J2082" s="48"/>
      <c r="K2082" s="48"/>
      <c r="L2082" s="48"/>
      <c r="M2082" s="86"/>
      <c r="N2082" s="36"/>
      <c r="O2082" s="92"/>
      <c r="P2082" s="96"/>
    </row>
    <row r="2083" spans="1:16" x14ac:dyDescent="0.25">
      <c r="A2083" s="1"/>
      <c r="B2083" s="1"/>
      <c r="C2083" s="5"/>
      <c r="D2083" s="19"/>
      <c r="E2083" s="22"/>
      <c r="F2083" s="19"/>
      <c r="G2083" s="19"/>
      <c r="H2083" s="36"/>
      <c r="I2083" s="30"/>
      <c r="J2083" s="48"/>
      <c r="K2083" s="48"/>
      <c r="L2083" s="48"/>
      <c r="M2083" s="86"/>
      <c r="N2083" s="36"/>
      <c r="O2083" s="92"/>
      <c r="P2083" s="96"/>
    </row>
    <row r="2084" spans="1:16" x14ac:dyDescent="0.25">
      <c r="A2084" s="1"/>
      <c r="B2084" s="1"/>
      <c r="C2084" s="5"/>
      <c r="D2084" s="19"/>
      <c r="E2084" s="22"/>
      <c r="F2084" s="19"/>
      <c r="G2084" s="19"/>
      <c r="H2084" s="36"/>
      <c r="I2084" s="30"/>
      <c r="J2084" s="48"/>
      <c r="K2084" s="48"/>
      <c r="L2084" s="48"/>
      <c r="M2084" s="86"/>
      <c r="N2084" s="36"/>
      <c r="O2084" s="92"/>
      <c r="P2084" s="96"/>
    </row>
    <row r="2085" spans="1:16" x14ac:dyDescent="0.25">
      <c r="A2085" s="1"/>
      <c r="B2085" s="1"/>
      <c r="C2085" s="5"/>
      <c r="D2085" s="19"/>
      <c r="E2085" s="22"/>
      <c r="F2085" s="19"/>
      <c r="G2085" s="19"/>
      <c r="H2085" s="36"/>
      <c r="I2085" s="30"/>
      <c r="J2085" s="48"/>
      <c r="K2085" s="48"/>
      <c r="L2085" s="48"/>
      <c r="M2085" s="86"/>
      <c r="N2085" s="36"/>
      <c r="O2085" s="92"/>
      <c r="P2085" s="96"/>
    </row>
    <row r="2086" spans="1:16" x14ac:dyDescent="0.25">
      <c r="A2086" s="1"/>
      <c r="B2086" s="1"/>
      <c r="C2086" s="5"/>
      <c r="D2086" s="19"/>
      <c r="E2086" s="22"/>
      <c r="F2086" s="19"/>
      <c r="G2086" s="19"/>
      <c r="H2086" s="36"/>
      <c r="I2086" s="30"/>
      <c r="J2086" s="48"/>
      <c r="K2086" s="48"/>
      <c r="L2086" s="48"/>
      <c r="M2086" s="86"/>
      <c r="N2086" s="36"/>
      <c r="O2086" s="92"/>
      <c r="P2086" s="96"/>
    </row>
    <row r="2087" spans="1:16" x14ac:dyDescent="0.25">
      <c r="A2087" s="1"/>
      <c r="B2087" s="1"/>
      <c r="C2087" s="5"/>
      <c r="D2087" s="19"/>
      <c r="E2087" s="22"/>
      <c r="F2087" s="19"/>
      <c r="G2087" s="19"/>
      <c r="H2087" s="36"/>
      <c r="I2087" s="30"/>
      <c r="J2087" s="48"/>
      <c r="K2087" s="48"/>
      <c r="L2087" s="48"/>
      <c r="M2087" s="86"/>
      <c r="N2087" s="36"/>
      <c r="O2087" s="92"/>
      <c r="P2087" s="96"/>
    </row>
    <row r="2088" spans="1:16" x14ac:dyDescent="0.25">
      <c r="A2088" s="1"/>
      <c r="B2088" s="1"/>
      <c r="C2088" s="5"/>
      <c r="D2088" s="19"/>
      <c r="E2088" s="22"/>
      <c r="F2088" s="19"/>
      <c r="G2088" s="19"/>
      <c r="H2088" s="36"/>
      <c r="I2088" s="30"/>
      <c r="J2088" s="48"/>
      <c r="K2088" s="48"/>
      <c r="L2088" s="48"/>
      <c r="M2088" s="86"/>
      <c r="N2088" s="36"/>
      <c r="O2088" s="92"/>
      <c r="P2088" s="96"/>
    </row>
    <row r="2089" spans="1:16" x14ac:dyDescent="0.25">
      <c r="A2089" s="1"/>
      <c r="B2089" s="1"/>
      <c r="C2089" s="5"/>
      <c r="D2089" s="19"/>
      <c r="E2089" s="22"/>
      <c r="F2089" s="19"/>
      <c r="G2089" s="19"/>
      <c r="H2089" s="36"/>
      <c r="I2089" s="30"/>
      <c r="J2089" s="48"/>
      <c r="K2089" s="48"/>
      <c r="L2089" s="48"/>
      <c r="M2089" s="86"/>
      <c r="N2089" s="36"/>
      <c r="O2089" s="92"/>
      <c r="P2089" s="96"/>
    </row>
    <row r="2090" spans="1:16" x14ac:dyDescent="0.25">
      <c r="A2090" s="1"/>
      <c r="B2090" s="1"/>
      <c r="C2090" s="5"/>
      <c r="D2090" s="19"/>
      <c r="E2090" s="22"/>
      <c r="F2090" s="19"/>
      <c r="G2090" s="19"/>
      <c r="H2090" s="36"/>
      <c r="I2090" s="30"/>
      <c r="J2090" s="48"/>
      <c r="K2090" s="48"/>
      <c r="L2090" s="48"/>
      <c r="M2090" s="86"/>
      <c r="N2090" s="36"/>
      <c r="O2090" s="92"/>
      <c r="P2090" s="96"/>
    </row>
    <row r="2091" spans="1:16" x14ac:dyDescent="0.25">
      <c r="A2091" s="1"/>
      <c r="B2091" s="1"/>
      <c r="C2091" s="5"/>
      <c r="D2091" s="19"/>
      <c r="E2091" s="22"/>
      <c r="F2091" s="19"/>
      <c r="G2091" s="19"/>
      <c r="H2091" s="36"/>
      <c r="I2091" s="30"/>
      <c r="J2091" s="48"/>
      <c r="K2091" s="48"/>
      <c r="L2091" s="48"/>
      <c r="M2091" s="86"/>
      <c r="N2091" s="36"/>
      <c r="O2091" s="92"/>
      <c r="P2091" s="96"/>
    </row>
    <row r="2092" spans="1:16" x14ac:dyDescent="0.25">
      <c r="A2092" s="1"/>
      <c r="B2092" s="1"/>
      <c r="C2092" s="5"/>
      <c r="D2092" s="19"/>
      <c r="E2092" s="22"/>
      <c r="F2092" s="19"/>
      <c r="G2092" s="19"/>
      <c r="H2092" s="36"/>
      <c r="I2092" s="30"/>
      <c r="J2092" s="48"/>
      <c r="K2092" s="48"/>
      <c r="L2092" s="48"/>
      <c r="M2092" s="86"/>
      <c r="N2092" s="36"/>
      <c r="O2092" s="92"/>
      <c r="P2092" s="96"/>
    </row>
    <row r="2093" spans="1:16" x14ac:dyDescent="0.25">
      <c r="A2093" s="1"/>
      <c r="B2093" s="1"/>
      <c r="C2093" s="5"/>
      <c r="D2093" s="19"/>
      <c r="E2093" s="22"/>
      <c r="F2093" s="19"/>
      <c r="G2093" s="19"/>
      <c r="H2093" s="36"/>
      <c r="I2093" s="30"/>
      <c r="J2093" s="48"/>
      <c r="K2093" s="48"/>
      <c r="L2093" s="48"/>
      <c r="M2093" s="86"/>
      <c r="N2093" s="36"/>
      <c r="O2093" s="92"/>
      <c r="P2093" s="96"/>
    </row>
    <row r="2094" spans="1:16" x14ac:dyDescent="0.25">
      <c r="A2094" s="1"/>
      <c r="B2094" s="1"/>
      <c r="C2094" s="5"/>
      <c r="D2094" s="19"/>
      <c r="E2094" s="22"/>
      <c r="F2094" s="19"/>
      <c r="G2094" s="19"/>
      <c r="H2094" s="36"/>
      <c r="I2094" s="30"/>
      <c r="J2094" s="48"/>
      <c r="K2094" s="48"/>
      <c r="L2094" s="48"/>
      <c r="M2094" s="86"/>
      <c r="N2094" s="36"/>
      <c r="O2094" s="92"/>
      <c r="P2094" s="96"/>
    </row>
    <row r="2095" spans="1:16" x14ac:dyDescent="0.25">
      <c r="A2095" s="1"/>
      <c r="B2095" s="1"/>
      <c r="C2095" s="5"/>
      <c r="D2095" s="19"/>
      <c r="E2095" s="22"/>
      <c r="F2095" s="19"/>
      <c r="G2095" s="19"/>
      <c r="H2095" s="36"/>
      <c r="I2095" s="30"/>
      <c r="J2095" s="48"/>
      <c r="K2095" s="48"/>
      <c r="L2095" s="48"/>
      <c r="M2095" s="86"/>
      <c r="N2095" s="36"/>
      <c r="O2095" s="92"/>
      <c r="P2095" s="96"/>
    </row>
    <row r="2096" spans="1:16" x14ac:dyDescent="0.25">
      <c r="A2096" s="1"/>
      <c r="B2096" s="1"/>
      <c r="C2096" s="5"/>
      <c r="D2096" s="19"/>
      <c r="E2096" s="22"/>
      <c r="F2096" s="19"/>
      <c r="G2096" s="19"/>
      <c r="H2096" s="36"/>
      <c r="I2096" s="30"/>
      <c r="J2096" s="48"/>
      <c r="K2096" s="48"/>
      <c r="L2096" s="48"/>
      <c r="M2096" s="86"/>
      <c r="N2096" s="36"/>
      <c r="O2096" s="92"/>
      <c r="P2096" s="96"/>
    </row>
    <row r="2097" spans="1:16" x14ac:dyDescent="0.25">
      <c r="A2097" s="1"/>
      <c r="B2097" s="1"/>
      <c r="C2097" s="5"/>
      <c r="D2097" s="19"/>
      <c r="E2097" s="22"/>
      <c r="F2097" s="19"/>
      <c r="G2097" s="19"/>
      <c r="H2097" s="36"/>
      <c r="I2097" s="30"/>
      <c r="J2097" s="48"/>
      <c r="K2097" s="48"/>
      <c r="L2097" s="48"/>
      <c r="M2097" s="86"/>
      <c r="N2097" s="36"/>
      <c r="O2097" s="92"/>
      <c r="P2097" s="96"/>
    </row>
    <row r="2098" spans="1:16" x14ac:dyDescent="0.25">
      <c r="A2098" s="1"/>
      <c r="B2098" s="1"/>
      <c r="C2098" s="5"/>
      <c r="D2098" s="19"/>
      <c r="E2098" s="22"/>
      <c r="F2098" s="19"/>
      <c r="G2098" s="19"/>
      <c r="H2098" s="36"/>
      <c r="I2098" s="30"/>
      <c r="J2098" s="48"/>
      <c r="K2098" s="48"/>
      <c r="L2098" s="48"/>
      <c r="M2098" s="86"/>
      <c r="N2098" s="36"/>
      <c r="O2098" s="92"/>
      <c r="P2098" s="96"/>
    </row>
    <row r="2099" spans="1:16" x14ac:dyDescent="0.25">
      <c r="A2099" s="1"/>
      <c r="B2099" s="1"/>
      <c r="C2099" s="5"/>
      <c r="D2099" s="19"/>
      <c r="E2099" s="22"/>
      <c r="F2099" s="19"/>
      <c r="G2099" s="19"/>
      <c r="H2099" s="36"/>
      <c r="I2099" s="30"/>
      <c r="J2099" s="48"/>
      <c r="K2099" s="48"/>
      <c r="L2099" s="48"/>
      <c r="M2099" s="86"/>
      <c r="N2099" s="36"/>
      <c r="O2099" s="92"/>
      <c r="P2099" s="96"/>
    </row>
    <row r="2100" spans="1:16" x14ac:dyDescent="0.25">
      <c r="A2100" s="1"/>
      <c r="B2100" s="1"/>
      <c r="C2100" s="5"/>
      <c r="D2100" s="19"/>
      <c r="E2100" s="22"/>
      <c r="F2100" s="19"/>
      <c r="G2100" s="19"/>
      <c r="H2100" s="36"/>
      <c r="I2100" s="30"/>
      <c r="J2100" s="48"/>
      <c r="K2100" s="48"/>
      <c r="L2100" s="48"/>
      <c r="M2100" s="86"/>
      <c r="N2100" s="36"/>
      <c r="O2100" s="92"/>
      <c r="P2100" s="96"/>
    </row>
    <row r="2101" spans="1:16" x14ac:dyDescent="0.25">
      <c r="A2101" s="1"/>
      <c r="B2101" s="1"/>
      <c r="C2101" s="5"/>
      <c r="D2101" s="19"/>
      <c r="E2101" s="22"/>
      <c r="F2101" s="19"/>
      <c r="G2101" s="19"/>
      <c r="H2101" s="36"/>
      <c r="I2101" s="30"/>
      <c r="J2101" s="48"/>
      <c r="K2101" s="48"/>
      <c r="L2101" s="48"/>
      <c r="M2101" s="86"/>
      <c r="N2101" s="36"/>
      <c r="O2101" s="92"/>
      <c r="P2101" s="96"/>
    </row>
    <row r="2102" spans="1:16" x14ac:dyDescent="0.25">
      <c r="A2102" s="1"/>
      <c r="B2102" s="1"/>
      <c r="C2102" s="5"/>
      <c r="D2102" s="19"/>
      <c r="E2102" s="22"/>
      <c r="F2102" s="19"/>
      <c r="G2102" s="19"/>
      <c r="H2102" s="36"/>
      <c r="I2102" s="30"/>
      <c r="J2102" s="48"/>
      <c r="K2102" s="48"/>
      <c r="L2102" s="48"/>
      <c r="M2102" s="86"/>
      <c r="N2102" s="36"/>
      <c r="O2102" s="92"/>
      <c r="P2102" s="96"/>
    </row>
    <row r="2103" spans="1:16" x14ac:dyDescent="0.25">
      <c r="A2103" s="1"/>
      <c r="B2103" s="1"/>
      <c r="C2103" s="5"/>
      <c r="D2103" s="19"/>
      <c r="E2103" s="22"/>
      <c r="F2103" s="19"/>
      <c r="G2103" s="19"/>
      <c r="H2103" s="36"/>
      <c r="I2103" s="30"/>
      <c r="J2103" s="48"/>
      <c r="K2103" s="48"/>
      <c r="L2103" s="48"/>
      <c r="M2103" s="86"/>
      <c r="N2103" s="36"/>
      <c r="O2103" s="92"/>
      <c r="P2103" s="96"/>
    </row>
    <row r="2104" spans="1:16" x14ac:dyDescent="0.25">
      <c r="A2104" s="1"/>
      <c r="B2104" s="1"/>
      <c r="C2104" s="5"/>
      <c r="D2104" s="19"/>
      <c r="E2104" s="22"/>
      <c r="F2104" s="19"/>
      <c r="G2104" s="19"/>
      <c r="H2104" s="36"/>
      <c r="I2104" s="30"/>
      <c r="J2104" s="48"/>
      <c r="K2104" s="48"/>
      <c r="L2104" s="48"/>
      <c r="M2104" s="86"/>
      <c r="N2104" s="36"/>
      <c r="O2104" s="92"/>
      <c r="P2104" s="96"/>
    </row>
    <row r="2105" spans="1:16" x14ac:dyDescent="0.25">
      <c r="A2105" s="1"/>
      <c r="B2105" s="1"/>
      <c r="C2105" s="5"/>
      <c r="D2105" s="19"/>
      <c r="E2105" s="22"/>
      <c r="F2105" s="19"/>
      <c r="G2105" s="19"/>
      <c r="H2105" s="36"/>
      <c r="I2105" s="30"/>
      <c r="J2105" s="48"/>
      <c r="K2105" s="48"/>
      <c r="L2105" s="48"/>
      <c r="M2105" s="86"/>
      <c r="N2105" s="36"/>
      <c r="O2105" s="92"/>
      <c r="P2105" s="96"/>
    </row>
    <row r="2106" spans="1:16" x14ac:dyDescent="0.25">
      <c r="A2106" s="1"/>
      <c r="B2106" s="1"/>
      <c r="C2106" s="5"/>
      <c r="D2106" s="19"/>
      <c r="E2106" s="22"/>
      <c r="F2106" s="19"/>
      <c r="G2106" s="19"/>
      <c r="H2106" s="36"/>
      <c r="I2106" s="30"/>
      <c r="J2106" s="48"/>
      <c r="K2106" s="48"/>
      <c r="L2106" s="48"/>
      <c r="M2106" s="86"/>
      <c r="N2106" s="36"/>
      <c r="O2106" s="92"/>
      <c r="P2106" s="96"/>
    </row>
    <row r="2107" spans="1:16" x14ac:dyDescent="0.25">
      <c r="A2107" s="1"/>
      <c r="B2107" s="1"/>
      <c r="C2107" s="5"/>
      <c r="D2107" s="19"/>
      <c r="E2107" s="22"/>
      <c r="F2107" s="19"/>
      <c r="G2107" s="19"/>
      <c r="H2107" s="36"/>
      <c r="I2107" s="30"/>
      <c r="J2107" s="48"/>
      <c r="K2107" s="48"/>
      <c r="L2107" s="48"/>
      <c r="M2107" s="86"/>
      <c r="N2107" s="36"/>
      <c r="O2107" s="92"/>
      <c r="P2107" s="96"/>
    </row>
    <row r="2108" spans="1:16" x14ac:dyDescent="0.25">
      <c r="A2108" s="1"/>
      <c r="B2108" s="1"/>
      <c r="C2108" s="5"/>
      <c r="D2108" s="19"/>
      <c r="E2108" s="22"/>
      <c r="F2108" s="19"/>
      <c r="G2108" s="19"/>
      <c r="H2108" s="36"/>
      <c r="I2108" s="30"/>
      <c r="J2108" s="48"/>
      <c r="K2108" s="48"/>
      <c r="L2108" s="48"/>
      <c r="M2108" s="86"/>
      <c r="N2108" s="36"/>
      <c r="O2108" s="92"/>
      <c r="P2108" s="96"/>
    </row>
    <row r="2109" spans="1:16" x14ac:dyDescent="0.25">
      <c r="A2109" s="1"/>
      <c r="B2109" s="1"/>
      <c r="C2109" s="5"/>
      <c r="D2109" s="19"/>
      <c r="E2109" s="22"/>
      <c r="F2109" s="19"/>
      <c r="G2109" s="19"/>
      <c r="H2109" s="36"/>
      <c r="I2109" s="30"/>
      <c r="J2109" s="48"/>
      <c r="K2109" s="48"/>
      <c r="L2109" s="48"/>
      <c r="M2109" s="86"/>
      <c r="N2109" s="36"/>
      <c r="O2109" s="92"/>
      <c r="P2109" s="96"/>
    </row>
    <row r="2110" spans="1:16" x14ac:dyDescent="0.25">
      <c r="A2110" s="1"/>
      <c r="B2110" s="1"/>
      <c r="C2110" s="5"/>
      <c r="D2110" s="19"/>
      <c r="E2110" s="22"/>
      <c r="F2110" s="19"/>
      <c r="G2110" s="19"/>
      <c r="H2110" s="36"/>
      <c r="I2110" s="30"/>
      <c r="J2110" s="48"/>
      <c r="K2110" s="48"/>
      <c r="L2110" s="48"/>
      <c r="M2110" s="86"/>
      <c r="N2110" s="36"/>
      <c r="O2110" s="92"/>
      <c r="P2110" s="96"/>
    </row>
    <row r="2111" spans="1:16" x14ac:dyDescent="0.25">
      <c r="A2111" s="1"/>
      <c r="B2111" s="1"/>
      <c r="C2111" s="5"/>
      <c r="D2111" s="19"/>
      <c r="E2111" s="22"/>
      <c r="F2111" s="19"/>
      <c r="G2111" s="19"/>
      <c r="H2111" s="36"/>
      <c r="I2111" s="30"/>
      <c r="J2111" s="48"/>
      <c r="K2111" s="48"/>
      <c r="L2111" s="48"/>
      <c r="M2111" s="86"/>
      <c r="N2111" s="36"/>
      <c r="O2111" s="92"/>
      <c r="P2111" s="96"/>
    </row>
    <row r="2112" spans="1:16" x14ac:dyDescent="0.25">
      <c r="A2112" s="1"/>
      <c r="B2112" s="1"/>
      <c r="C2112" s="5"/>
      <c r="D2112" s="19"/>
      <c r="E2112" s="22"/>
      <c r="F2112" s="19"/>
      <c r="G2112" s="19"/>
      <c r="H2112" s="36"/>
      <c r="I2112" s="30"/>
      <c r="J2112" s="48"/>
      <c r="K2112" s="48"/>
      <c r="L2112" s="48"/>
      <c r="M2112" s="86"/>
      <c r="N2112" s="36"/>
      <c r="O2112" s="92"/>
      <c r="P2112" s="96"/>
    </row>
    <row r="2113" spans="1:16" x14ac:dyDescent="0.25">
      <c r="A2113" s="1"/>
      <c r="B2113" s="1"/>
      <c r="C2113" s="5"/>
      <c r="D2113" s="19"/>
      <c r="E2113" s="22"/>
      <c r="F2113" s="19"/>
      <c r="G2113" s="19"/>
      <c r="H2113" s="36"/>
      <c r="I2113" s="30"/>
      <c r="J2113" s="48"/>
      <c r="K2113" s="48"/>
      <c r="L2113" s="48"/>
      <c r="M2113" s="86"/>
      <c r="N2113" s="36"/>
      <c r="O2113" s="92"/>
      <c r="P2113" s="96"/>
    </row>
    <row r="2114" spans="1:16" x14ac:dyDescent="0.25">
      <c r="A2114" s="1"/>
      <c r="B2114" s="1"/>
      <c r="C2114" s="5"/>
      <c r="D2114" s="19"/>
      <c r="E2114" s="22"/>
      <c r="F2114" s="19"/>
      <c r="G2114" s="19"/>
      <c r="H2114" s="36"/>
      <c r="I2114" s="30"/>
      <c r="J2114" s="48"/>
      <c r="K2114" s="48"/>
      <c r="L2114" s="48"/>
      <c r="M2114" s="86"/>
      <c r="N2114" s="36"/>
      <c r="O2114" s="92"/>
      <c r="P2114" s="96"/>
    </row>
    <row r="2115" spans="1:16" x14ac:dyDescent="0.25">
      <c r="A2115" s="1"/>
      <c r="B2115" s="1"/>
      <c r="C2115" s="5"/>
      <c r="D2115" s="19"/>
      <c r="E2115" s="22"/>
      <c r="F2115" s="19"/>
      <c r="G2115" s="19"/>
      <c r="H2115" s="36"/>
      <c r="I2115" s="30"/>
      <c r="J2115" s="48"/>
      <c r="K2115" s="48"/>
      <c r="L2115" s="48"/>
      <c r="M2115" s="86"/>
      <c r="N2115" s="36"/>
      <c r="O2115" s="92"/>
      <c r="P2115" s="96"/>
    </row>
    <row r="2116" spans="1:16" x14ac:dyDescent="0.25">
      <c r="A2116" s="1"/>
      <c r="B2116" s="1"/>
      <c r="C2116" s="5"/>
      <c r="D2116" s="19"/>
      <c r="E2116" s="22"/>
      <c r="F2116" s="19"/>
      <c r="G2116" s="19"/>
      <c r="H2116" s="36"/>
      <c r="I2116" s="30"/>
      <c r="J2116" s="48"/>
      <c r="K2116" s="48"/>
      <c r="L2116" s="48"/>
      <c r="M2116" s="86"/>
      <c r="N2116" s="36"/>
      <c r="O2116" s="92"/>
      <c r="P2116" s="96"/>
    </row>
    <row r="2117" spans="1:16" x14ac:dyDescent="0.25">
      <c r="A2117" s="1"/>
      <c r="B2117" s="1"/>
      <c r="C2117" s="5"/>
      <c r="D2117" s="19"/>
      <c r="E2117" s="22"/>
      <c r="F2117" s="19"/>
      <c r="G2117" s="19"/>
      <c r="H2117" s="36"/>
      <c r="I2117" s="30"/>
      <c r="J2117" s="48"/>
      <c r="K2117" s="48"/>
      <c r="L2117" s="48"/>
      <c r="M2117" s="86"/>
      <c r="N2117" s="36"/>
      <c r="O2117" s="92"/>
      <c r="P2117" s="96"/>
    </row>
    <row r="2118" spans="1:16" x14ac:dyDescent="0.25">
      <c r="A2118" s="1"/>
      <c r="B2118" s="1"/>
      <c r="C2118" s="5"/>
      <c r="D2118" s="19"/>
      <c r="E2118" s="22"/>
      <c r="F2118" s="19"/>
      <c r="G2118" s="19"/>
      <c r="H2118" s="36"/>
      <c r="I2118" s="30"/>
      <c r="J2118" s="48"/>
      <c r="K2118" s="48"/>
      <c r="L2118" s="48"/>
      <c r="M2118" s="86"/>
      <c r="N2118" s="36"/>
      <c r="O2118" s="92"/>
      <c r="P2118" s="96"/>
    </row>
    <row r="2119" spans="1:16" x14ac:dyDescent="0.25">
      <c r="A2119" s="1"/>
      <c r="B2119" s="1"/>
      <c r="C2119" s="5"/>
      <c r="D2119" s="19"/>
      <c r="E2119" s="22"/>
      <c r="F2119" s="19"/>
      <c r="G2119" s="19"/>
      <c r="H2119" s="36"/>
      <c r="I2119" s="30"/>
      <c r="J2119" s="48"/>
      <c r="K2119" s="48"/>
      <c r="L2119" s="48"/>
      <c r="M2119" s="86"/>
      <c r="N2119" s="36"/>
      <c r="O2119" s="92"/>
      <c r="P2119" s="96"/>
    </row>
    <row r="2120" spans="1:16" x14ac:dyDescent="0.25">
      <c r="A2120" s="1"/>
      <c r="B2120" s="1"/>
      <c r="C2120" s="5"/>
      <c r="D2120" s="19"/>
      <c r="E2120" s="22"/>
      <c r="F2120" s="19"/>
      <c r="G2120" s="19"/>
      <c r="H2120" s="36"/>
      <c r="I2120" s="30"/>
      <c r="J2120" s="48"/>
      <c r="K2120" s="48"/>
      <c r="L2120" s="48"/>
      <c r="M2120" s="86"/>
      <c r="N2120" s="36"/>
      <c r="O2120" s="92"/>
      <c r="P2120" s="96"/>
    </row>
    <row r="2121" spans="1:16" x14ac:dyDescent="0.25">
      <c r="A2121" s="1"/>
      <c r="B2121" s="1"/>
      <c r="C2121" s="5"/>
      <c r="D2121" s="19"/>
      <c r="E2121" s="22"/>
      <c r="F2121" s="19"/>
      <c r="G2121" s="19"/>
      <c r="H2121" s="36"/>
      <c r="I2121" s="30"/>
      <c r="J2121" s="48"/>
      <c r="K2121" s="48"/>
      <c r="L2121" s="48"/>
      <c r="M2121" s="86"/>
      <c r="N2121" s="36"/>
      <c r="O2121" s="92"/>
      <c r="P2121" s="96"/>
    </row>
    <row r="2122" spans="1:16" x14ac:dyDescent="0.25">
      <c r="A2122" s="1"/>
      <c r="B2122" s="1"/>
      <c r="C2122" s="5"/>
      <c r="D2122" s="19"/>
      <c r="E2122" s="22"/>
      <c r="F2122" s="19"/>
      <c r="G2122" s="19"/>
      <c r="H2122" s="36"/>
      <c r="I2122" s="30"/>
      <c r="J2122" s="48"/>
      <c r="K2122" s="48"/>
      <c r="L2122" s="48"/>
      <c r="M2122" s="86"/>
      <c r="N2122" s="36"/>
      <c r="O2122" s="92"/>
      <c r="P2122" s="96"/>
    </row>
    <row r="2123" spans="1:16" x14ac:dyDescent="0.25">
      <c r="A2123" s="1"/>
      <c r="B2123" s="1"/>
      <c r="C2123" s="5"/>
      <c r="D2123" s="19"/>
      <c r="E2123" s="22"/>
      <c r="F2123" s="19"/>
      <c r="G2123" s="19"/>
      <c r="H2123" s="36"/>
      <c r="I2123" s="30"/>
      <c r="J2123" s="48"/>
      <c r="K2123" s="48"/>
      <c r="L2123" s="48"/>
      <c r="M2123" s="86"/>
      <c r="N2123" s="36"/>
      <c r="O2123" s="92"/>
      <c r="P2123" s="96"/>
    </row>
    <row r="2124" spans="1:16" x14ac:dyDescent="0.25">
      <c r="A2124" s="1"/>
      <c r="B2124" s="1"/>
      <c r="C2124" s="5"/>
      <c r="D2124" s="19"/>
      <c r="E2124" s="22"/>
      <c r="F2124" s="19"/>
      <c r="G2124" s="19"/>
      <c r="H2124" s="36"/>
      <c r="I2124" s="30"/>
      <c r="J2124" s="48"/>
      <c r="K2124" s="48"/>
      <c r="L2124" s="48"/>
      <c r="M2124" s="86"/>
      <c r="N2124" s="36"/>
      <c r="O2124" s="92"/>
      <c r="P2124" s="96"/>
    </row>
    <row r="2125" spans="1:16" x14ac:dyDescent="0.25">
      <c r="A2125" s="1"/>
      <c r="B2125" s="1"/>
      <c r="C2125" s="5"/>
      <c r="D2125" s="19"/>
      <c r="E2125" s="22"/>
      <c r="F2125" s="19"/>
      <c r="G2125" s="19"/>
      <c r="H2125" s="36"/>
      <c r="I2125" s="30"/>
      <c r="J2125" s="48"/>
      <c r="K2125" s="48"/>
      <c r="L2125" s="48"/>
      <c r="M2125" s="86"/>
      <c r="N2125" s="36"/>
      <c r="O2125" s="92"/>
      <c r="P2125" s="96"/>
    </row>
    <row r="2126" spans="1:16" x14ac:dyDescent="0.25">
      <c r="A2126" s="1"/>
      <c r="B2126" s="1"/>
      <c r="C2126" s="5"/>
      <c r="D2126" s="19"/>
      <c r="E2126" s="22"/>
      <c r="F2126" s="19"/>
      <c r="G2126" s="19"/>
      <c r="H2126" s="36"/>
      <c r="I2126" s="30"/>
      <c r="J2126" s="48"/>
      <c r="K2126" s="48"/>
      <c r="L2126" s="48"/>
      <c r="M2126" s="86"/>
      <c r="N2126" s="36"/>
      <c r="O2126" s="92"/>
      <c r="P2126" s="96"/>
    </row>
    <row r="2127" spans="1:16" x14ac:dyDescent="0.25">
      <c r="A2127" s="1"/>
      <c r="B2127" s="1"/>
      <c r="C2127" s="5"/>
      <c r="D2127" s="19"/>
      <c r="E2127" s="22"/>
      <c r="F2127" s="19"/>
      <c r="G2127" s="19"/>
      <c r="H2127" s="36"/>
      <c r="I2127" s="30"/>
      <c r="J2127" s="48"/>
      <c r="K2127" s="48"/>
      <c r="L2127" s="48"/>
      <c r="M2127" s="86"/>
      <c r="N2127" s="36"/>
      <c r="O2127" s="92"/>
      <c r="P2127" s="96"/>
    </row>
    <row r="2128" spans="1:16" x14ac:dyDescent="0.25">
      <c r="A2128" s="1"/>
      <c r="B2128" s="1"/>
      <c r="C2128" s="5"/>
      <c r="D2128" s="19"/>
      <c r="E2128" s="22"/>
      <c r="F2128" s="19"/>
      <c r="G2128" s="19"/>
      <c r="H2128" s="36"/>
      <c r="I2128" s="30"/>
      <c r="J2128" s="48"/>
      <c r="K2128" s="48"/>
      <c r="L2128" s="48"/>
      <c r="M2128" s="86"/>
      <c r="N2128" s="36"/>
      <c r="O2128" s="92"/>
      <c r="P2128" s="96"/>
    </row>
    <row r="2129" spans="1:16" x14ac:dyDescent="0.25">
      <c r="A2129" s="1"/>
      <c r="B2129" s="1"/>
      <c r="C2129" s="5"/>
      <c r="D2129" s="19"/>
      <c r="E2129" s="22"/>
      <c r="F2129" s="19"/>
      <c r="G2129" s="19"/>
      <c r="H2129" s="36"/>
      <c r="I2129" s="30"/>
      <c r="J2129" s="48"/>
      <c r="K2129" s="48"/>
      <c r="L2129" s="48"/>
      <c r="M2129" s="86"/>
      <c r="N2129" s="36"/>
      <c r="O2129" s="92"/>
      <c r="P2129" s="96"/>
    </row>
    <row r="2130" spans="1:16" x14ac:dyDescent="0.25">
      <c r="A2130" s="1"/>
      <c r="B2130" s="1"/>
      <c r="C2130" s="5"/>
      <c r="D2130" s="19"/>
      <c r="E2130" s="22"/>
      <c r="F2130" s="19"/>
      <c r="G2130" s="19"/>
      <c r="H2130" s="36"/>
      <c r="I2130" s="30"/>
      <c r="J2130" s="48"/>
      <c r="K2130" s="48"/>
      <c r="L2130" s="48"/>
      <c r="M2130" s="86"/>
      <c r="N2130" s="36"/>
      <c r="O2130" s="92"/>
      <c r="P2130" s="96"/>
    </row>
    <row r="2131" spans="1:16" x14ac:dyDescent="0.25">
      <c r="A2131" s="1"/>
      <c r="B2131" s="1"/>
      <c r="C2131" s="5"/>
      <c r="D2131" s="19"/>
      <c r="E2131" s="22"/>
      <c r="F2131" s="19"/>
      <c r="G2131" s="19"/>
      <c r="H2131" s="36"/>
      <c r="I2131" s="30"/>
      <c r="J2131" s="48"/>
      <c r="K2131" s="48"/>
      <c r="L2131" s="48"/>
      <c r="M2131" s="86"/>
      <c r="N2131" s="36"/>
      <c r="O2131" s="92"/>
      <c r="P2131" s="96"/>
    </row>
    <row r="2132" spans="1:16" x14ac:dyDescent="0.25">
      <c r="A2132" s="1"/>
      <c r="B2132" s="1"/>
      <c r="C2132" s="5"/>
      <c r="D2132" s="19"/>
      <c r="E2132" s="22"/>
      <c r="F2132" s="19"/>
      <c r="G2132" s="19"/>
      <c r="H2132" s="36"/>
      <c r="I2132" s="30"/>
      <c r="J2132" s="48"/>
      <c r="K2132" s="48"/>
      <c r="L2132" s="48"/>
      <c r="M2132" s="86"/>
      <c r="N2132" s="36"/>
      <c r="O2132" s="92"/>
      <c r="P2132" s="96"/>
    </row>
    <row r="2133" spans="1:16" x14ac:dyDescent="0.25">
      <c r="A2133" s="1"/>
      <c r="B2133" s="1"/>
      <c r="C2133" s="5"/>
      <c r="D2133" s="19"/>
      <c r="E2133" s="22"/>
      <c r="F2133" s="19"/>
      <c r="G2133" s="19"/>
      <c r="H2133" s="36"/>
      <c r="I2133" s="30"/>
      <c r="J2133" s="48"/>
      <c r="K2133" s="48"/>
      <c r="L2133" s="48"/>
      <c r="M2133" s="86"/>
      <c r="N2133" s="36"/>
      <c r="O2133" s="92"/>
      <c r="P2133" s="96"/>
    </row>
    <row r="2134" spans="1:16" x14ac:dyDescent="0.25">
      <c r="A2134" s="1"/>
      <c r="B2134" s="1"/>
      <c r="C2134" s="5"/>
      <c r="D2134" s="19"/>
      <c r="E2134" s="22"/>
      <c r="F2134" s="19"/>
      <c r="G2134" s="19"/>
      <c r="H2134" s="36"/>
      <c r="I2134" s="30"/>
      <c r="J2134" s="48"/>
      <c r="K2134" s="48"/>
      <c r="L2134" s="48"/>
      <c r="M2134" s="86"/>
      <c r="N2134" s="36"/>
      <c r="O2134" s="92"/>
      <c r="P2134" s="96"/>
    </row>
    <row r="2135" spans="1:16" x14ac:dyDescent="0.25">
      <c r="A2135" s="1"/>
      <c r="B2135" s="1"/>
      <c r="C2135" s="5"/>
      <c r="D2135" s="19"/>
      <c r="E2135" s="22"/>
      <c r="F2135" s="19"/>
      <c r="G2135" s="19"/>
      <c r="H2135" s="36"/>
      <c r="I2135" s="30"/>
      <c r="J2135" s="48"/>
      <c r="K2135" s="48"/>
      <c r="L2135" s="48"/>
      <c r="M2135" s="86"/>
      <c r="N2135" s="36"/>
      <c r="O2135" s="92"/>
      <c r="P2135" s="96"/>
    </row>
    <row r="2136" spans="1:16" x14ac:dyDescent="0.25">
      <c r="A2136" s="1"/>
      <c r="B2136" s="1"/>
      <c r="C2136" s="5"/>
      <c r="D2136" s="19"/>
      <c r="E2136" s="22"/>
      <c r="F2136" s="19"/>
      <c r="G2136" s="19"/>
      <c r="H2136" s="36"/>
      <c r="I2136" s="30"/>
      <c r="J2136" s="48"/>
      <c r="K2136" s="48"/>
      <c r="L2136" s="48"/>
      <c r="M2136" s="86"/>
      <c r="N2136" s="36"/>
      <c r="O2136" s="92"/>
      <c r="P2136" s="96"/>
    </row>
    <row r="2137" spans="1:16" x14ac:dyDescent="0.25">
      <c r="A2137" s="1"/>
      <c r="B2137" s="1"/>
      <c r="C2137" s="5"/>
      <c r="D2137" s="19"/>
      <c r="E2137" s="22"/>
      <c r="F2137" s="19"/>
      <c r="G2137" s="19"/>
      <c r="H2137" s="36"/>
      <c r="I2137" s="30"/>
      <c r="J2137" s="48"/>
      <c r="K2137" s="48"/>
      <c r="L2137" s="48"/>
      <c r="M2137" s="86"/>
      <c r="N2137" s="36"/>
      <c r="O2137" s="92"/>
      <c r="P2137" s="96"/>
    </row>
    <row r="2138" spans="1:16" x14ac:dyDescent="0.25">
      <c r="A2138" s="1"/>
      <c r="B2138" s="1"/>
      <c r="C2138" s="5"/>
      <c r="D2138" s="19"/>
      <c r="E2138" s="22"/>
      <c r="F2138" s="19"/>
      <c r="G2138" s="19"/>
      <c r="H2138" s="36"/>
      <c r="I2138" s="30"/>
      <c r="J2138" s="48"/>
      <c r="K2138" s="48"/>
      <c r="L2138" s="48"/>
      <c r="M2138" s="86"/>
      <c r="N2138" s="36"/>
      <c r="O2138" s="92"/>
      <c r="P2138" s="96"/>
    </row>
    <row r="2139" spans="1:16" x14ac:dyDescent="0.25">
      <c r="A2139" s="1"/>
      <c r="B2139" s="1"/>
      <c r="C2139" s="5"/>
      <c r="D2139" s="19"/>
      <c r="E2139" s="22"/>
      <c r="F2139" s="19"/>
      <c r="G2139" s="19"/>
      <c r="H2139" s="36"/>
      <c r="I2139" s="30"/>
      <c r="J2139" s="48"/>
      <c r="K2139" s="48"/>
      <c r="L2139" s="48"/>
      <c r="M2139" s="86"/>
      <c r="N2139" s="36"/>
      <c r="O2139" s="92"/>
      <c r="P2139" s="96"/>
    </row>
    <row r="2140" spans="1:16" x14ac:dyDescent="0.25">
      <c r="A2140" s="1"/>
      <c r="B2140" s="1"/>
      <c r="C2140" s="5"/>
      <c r="D2140" s="19"/>
      <c r="E2140" s="22"/>
      <c r="F2140" s="19"/>
      <c r="G2140" s="19"/>
      <c r="H2140" s="36"/>
      <c r="I2140" s="30"/>
      <c r="J2140" s="48"/>
      <c r="K2140" s="48"/>
      <c r="L2140" s="48"/>
      <c r="M2140" s="86"/>
      <c r="N2140" s="36"/>
      <c r="O2140" s="92"/>
      <c r="P2140" s="96"/>
    </row>
    <row r="2141" spans="1:16" x14ac:dyDescent="0.25">
      <c r="A2141" s="1"/>
      <c r="B2141" s="1"/>
      <c r="C2141" s="5"/>
      <c r="D2141" s="19"/>
      <c r="E2141" s="22"/>
      <c r="F2141" s="19"/>
      <c r="G2141" s="19"/>
      <c r="H2141" s="36"/>
      <c r="I2141" s="30"/>
      <c r="J2141" s="48"/>
      <c r="K2141" s="48"/>
      <c r="L2141" s="48"/>
      <c r="M2141" s="86"/>
      <c r="N2141" s="36"/>
      <c r="O2141" s="92"/>
      <c r="P2141" s="96"/>
    </row>
    <row r="2142" spans="1:16" x14ac:dyDescent="0.25">
      <c r="A2142" s="1"/>
      <c r="B2142" s="1"/>
      <c r="C2142" s="5"/>
      <c r="D2142" s="19"/>
      <c r="E2142" s="22"/>
      <c r="F2142" s="19"/>
      <c r="G2142" s="19"/>
      <c r="H2142" s="36"/>
      <c r="I2142" s="30"/>
      <c r="J2142" s="48"/>
      <c r="K2142" s="48"/>
      <c r="L2142" s="48"/>
      <c r="M2142" s="86"/>
      <c r="N2142" s="36"/>
      <c r="O2142" s="92"/>
      <c r="P2142" s="96"/>
    </row>
    <row r="2143" spans="1:16" x14ac:dyDescent="0.25">
      <c r="A2143" s="1"/>
      <c r="B2143" s="1"/>
      <c r="C2143" s="5"/>
      <c r="D2143" s="19"/>
      <c r="E2143" s="22"/>
      <c r="F2143" s="19"/>
      <c r="G2143" s="19"/>
      <c r="H2143" s="36"/>
      <c r="I2143" s="30"/>
      <c r="J2143" s="48"/>
      <c r="K2143" s="48"/>
      <c r="L2143" s="48"/>
      <c r="M2143" s="86"/>
      <c r="N2143" s="36"/>
      <c r="O2143" s="92"/>
      <c r="P2143" s="96"/>
    </row>
    <row r="2144" spans="1:16" x14ac:dyDescent="0.25">
      <c r="A2144" s="1"/>
      <c r="B2144" s="1"/>
      <c r="C2144" s="5"/>
      <c r="D2144" s="19"/>
      <c r="E2144" s="22"/>
      <c r="F2144" s="19"/>
      <c r="G2144" s="19"/>
      <c r="H2144" s="36"/>
      <c r="I2144" s="30"/>
      <c r="J2144" s="48"/>
      <c r="K2144" s="48"/>
      <c r="L2144" s="48"/>
      <c r="M2144" s="86"/>
      <c r="N2144" s="36"/>
      <c r="O2144" s="92"/>
      <c r="P2144" s="96"/>
    </row>
    <row r="2145" spans="1:16" x14ac:dyDescent="0.25">
      <c r="A2145" s="1"/>
      <c r="B2145" s="1"/>
      <c r="C2145" s="5"/>
      <c r="D2145" s="19"/>
      <c r="E2145" s="22"/>
      <c r="F2145" s="19"/>
      <c r="G2145" s="19"/>
      <c r="H2145" s="36"/>
      <c r="I2145" s="30"/>
      <c r="J2145" s="48"/>
      <c r="K2145" s="48"/>
      <c r="L2145" s="48"/>
      <c r="M2145" s="86"/>
      <c r="N2145" s="36"/>
      <c r="O2145" s="92"/>
      <c r="P2145" s="96"/>
    </row>
    <row r="2146" spans="1:16" x14ac:dyDescent="0.25">
      <c r="A2146" s="1"/>
      <c r="B2146" s="1"/>
      <c r="C2146" s="5"/>
      <c r="D2146" s="19"/>
      <c r="E2146" s="22"/>
      <c r="F2146" s="19"/>
      <c r="G2146" s="19"/>
      <c r="H2146" s="36"/>
      <c r="I2146" s="30"/>
      <c r="J2146" s="48"/>
      <c r="K2146" s="48"/>
      <c r="L2146" s="48"/>
      <c r="M2146" s="86"/>
      <c r="N2146" s="36"/>
      <c r="O2146" s="92"/>
      <c r="P2146" s="96"/>
    </row>
    <row r="2147" spans="1:16" x14ac:dyDescent="0.25">
      <c r="A2147" s="1"/>
      <c r="B2147" s="1"/>
      <c r="C2147" s="5"/>
      <c r="D2147" s="19"/>
      <c r="E2147" s="22"/>
      <c r="F2147" s="19"/>
      <c r="G2147" s="19"/>
      <c r="H2147" s="36"/>
      <c r="I2147" s="30"/>
      <c r="J2147" s="48"/>
      <c r="K2147" s="48"/>
      <c r="L2147" s="48"/>
      <c r="M2147" s="86"/>
      <c r="N2147" s="36"/>
      <c r="O2147" s="92"/>
      <c r="P2147" s="96"/>
    </row>
    <row r="2148" spans="1:16" x14ac:dyDescent="0.25">
      <c r="A2148" s="1"/>
      <c r="B2148" s="1"/>
      <c r="C2148" s="5"/>
      <c r="D2148" s="19"/>
      <c r="E2148" s="22"/>
      <c r="F2148" s="19"/>
      <c r="G2148" s="19"/>
      <c r="H2148" s="36"/>
      <c r="I2148" s="30"/>
      <c r="J2148" s="48"/>
      <c r="K2148" s="48"/>
      <c r="L2148" s="48"/>
      <c r="M2148" s="86"/>
      <c r="N2148" s="36"/>
      <c r="O2148" s="92"/>
      <c r="P2148" s="96"/>
    </row>
    <row r="2149" spans="1:16" x14ac:dyDescent="0.25">
      <c r="A2149" s="1"/>
      <c r="B2149" s="1"/>
      <c r="C2149" s="5"/>
      <c r="D2149" s="19"/>
      <c r="E2149" s="22"/>
      <c r="F2149" s="19"/>
      <c r="G2149" s="19"/>
      <c r="H2149" s="36"/>
      <c r="I2149" s="30"/>
      <c r="J2149" s="48"/>
      <c r="K2149" s="48"/>
      <c r="L2149" s="48"/>
      <c r="M2149" s="86"/>
      <c r="N2149" s="36"/>
      <c r="O2149" s="92"/>
      <c r="P2149" s="96"/>
    </row>
  </sheetData>
  <conditionalFormatting sqref="E1:E73 E510:E1048576">
    <cfRule type="cellIs" dxfId="25" priority="37" operator="notEqual">
      <formula>0</formula>
    </cfRule>
  </conditionalFormatting>
  <conditionalFormatting sqref="D9">
    <cfRule type="containsBlanks" dxfId="24" priority="36">
      <formula>LEN(TRIM(D9))=0</formula>
    </cfRule>
  </conditionalFormatting>
  <conditionalFormatting sqref="G9">
    <cfRule type="containsBlanks" dxfId="23" priority="34">
      <formula>LEN(TRIM(G9))=0</formula>
    </cfRule>
  </conditionalFormatting>
  <conditionalFormatting sqref="M9">
    <cfRule type="containsBlanks" dxfId="22" priority="32">
      <formula>LEN(TRIM(M9))=0</formula>
    </cfRule>
  </conditionalFormatting>
  <conditionalFormatting sqref="I9">
    <cfRule type="containsBlanks" dxfId="21" priority="29">
      <formula>LEN(TRIM(I9))=0</formula>
    </cfRule>
  </conditionalFormatting>
  <conditionalFormatting sqref="J9">
    <cfRule type="containsBlanks" dxfId="20" priority="27">
      <formula>LEN(TRIM(J9))=0</formula>
    </cfRule>
  </conditionalFormatting>
  <conditionalFormatting sqref="K9">
    <cfRule type="containsBlanks" dxfId="19" priority="25">
      <formula>LEN(TRIM(K9))=0</formula>
    </cfRule>
  </conditionalFormatting>
  <conditionalFormatting sqref="O9">
    <cfRule type="containsBlanks" dxfId="18" priority="20">
      <formula>LEN(TRIM(O9))=0</formula>
    </cfRule>
  </conditionalFormatting>
  <conditionalFormatting sqref="P9">
    <cfRule type="containsBlanks" dxfId="17" priority="19">
      <formula>LEN(TRIM(P9))=0</formula>
    </cfRule>
  </conditionalFormatting>
  <conditionalFormatting sqref="B8">
    <cfRule type="cellIs" dxfId="16" priority="11" operator="notEqual">
      <formula>0</formula>
    </cfRule>
  </conditionalFormatting>
  <conditionalFormatting sqref="C8">
    <cfRule type="cellIs" dxfId="15" priority="12" operator="notEqual">
      <formula>0</formula>
    </cfRule>
  </conditionalFormatting>
  <conditionalFormatting sqref="L9">
    <cfRule type="containsBlanks" dxfId="14" priority="10">
      <formula>LEN(TRIM(L9))=0</formula>
    </cfRule>
  </conditionalFormatting>
  <conditionalFormatting sqref="E74:E509">
    <cfRule type="cellIs" dxfId="13" priority="9" operator="notEqual">
      <formula>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M1632"/>
  <sheetViews>
    <sheetView showGridLines="0" workbookViewId="0">
      <pane xSplit="8" ySplit="10" topLeftCell="I11" activePane="bottomRight" state="frozen"/>
      <selection pane="topRight" activeCell="I1" sqref="I1"/>
      <selection pane="bottomLeft" activeCell="A11" sqref="A11"/>
      <selection pane="bottomRight" activeCell="A9" sqref="A9"/>
    </sheetView>
  </sheetViews>
  <sheetFormatPr defaultColWidth="9.109375" defaultRowHeight="12" x14ac:dyDescent="0.25"/>
  <cols>
    <col min="1" max="2" width="2.6640625" style="2" customWidth="1"/>
    <col min="3" max="3" width="4.88671875" style="2" bestFit="1" customWidth="1"/>
    <col min="4" max="4" width="12" style="20" customWidth="1"/>
    <col min="5" max="5" width="4" style="25" bestFit="1" customWidth="1"/>
    <col min="6" max="6" width="34" style="20" customWidth="1"/>
    <col min="7" max="7" width="27" style="20" customWidth="1"/>
    <col min="8" max="8" width="1.5546875" style="2" bestFit="1" customWidth="1"/>
    <col min="9" max="11" width="13.5546875" style="20" customWidth="1"/>
    <col min="12" max="12" width="0.88671875" style="2" customWidth="1"/>
    <col min="13" max="16384" width="9.109375" style="2"/>
  </cols>
  <sheetData>
    <row r="1" spans="1:13" ht="13.8" x14ac:dyDescent="0.3">
      <c r="A1" s="164" t="s">
        <v>131</v>
      </c>
      <c r="B1" s="164"/>
      <c r="C1" s="164"/>
      <c r="D1" s="164"/>
      <c r="E1" s="22"/>
      <c r="F1" s="17"/>
      <c r="G1" s="17"/>
      <c r="H1" s="1"/>
      <c r="I1" s="17"/>
      <c r="J1" s="17"/>
      <c r="K1" s="17"/>
      <c r="L1" s="1"/>
      <c r="M1" s="1"/>
    </row>
    <row r="2" spans="1:13" ht="12.6" thickBot="1" x14ac:dyDescent="0.3">
      <c r="A2" s="1"/>
      <c r="B2" s="1"/>
      <c r="C2" s="1"/>
      <c r="D2" s="17"/>
      <c r="E2" s="22"/>
      <c r="F2" s="17"/>
      <c r="G2" s="17"/>
      <c r="H2" s="1"/>
      <c r="I2" s="17"/>
      <c r="J2" s="17"/>
      <c r="K2" s="17"/>
      <c r="L2" s="1"/>
      <c r="M2" s="1"/>
    </row>
    <row r="3" spans="1:13" s="8" customFormat="1" ht="12.6" thickBot="1" x14ac:dyDescent="0.3">
      <c r="A3" s="7"/>
      <c r="B3" s="7" t="s">
        <v>120</v>
      </c>
      <c r="C3" s="7"/>
      <c r="D3" s="18"/>
      <c r="E3" s="27"/>
      <c r="F3" s="18"/>
      <c r="G3" s="18"/>
      <c r="H3" s="33">
        <f>I3-БЮДЖЕТ!V3</f>
        <v>0</v>
      </c>
      <c r="I3" s="133">
        <f>SUM(I11:I98585)</f>
        <v>0</v>
      </c>
      <c r="J3" s="133">
        <f t="shared" ref="J3:K3" si="0">SUM(J11:J98585)</f>
        <v>0</v>
      </c>
      <c r="K3" s="133">
        <f t="shared" si="0"/>
        <v>0</v>
      </c>
      <c r="L3" s="7"/>
      <c r="M3" s="7"/>
    </row>
    <row r="4" spans="1:13" s="8" customFormat="1" x14ac:dyDescent="0.25">
      <c r="A4" s="7"/>
      <c r="B4" s="7" t="s">
        <v>0</v>
      </c>
      <c r="C4" s="7"/>
      <c r="D4" s="18"/>
      <c r="E4" s="27"/>
      <c r="F4" s="18"/>
      <c r="G4" s="18"/>
      <c r="H4" s="7"/>
      <c r="I4" s="18"/>
      <c r="J4" s="18"/>
      <c r="K4" s="18"/>
      <c r="L4" s="7"/>
      <c r="M4" s="7"/>
    </row>
    <row r="5" spans="1:13" s="8" customFormat="1" x14ac:dyDescent="0.25">
      <c r="A5" s="7"/>
      <c r="B5" s="7" t="s">
        <v>1</v>
      </c>
      <c r="C5" s="7"/>
      <c r="D5" s="18"/>
      <c r="E5" s="27"/>
      <c r="F5" s="18"/>
      <c r="G5" s="18"/>
      <c r="H5" s="7"/>
      <c r="I5" s="18"/>
      <c r="J5" s="18"/>
      <c r="K5" s="18"/>
      <c r="L5" s="7"/>
      <c r="M5" s="7"/>
    </row>
    <row r="6" spans="1:13" s="8" customFormat="1" x14ac:dyDescent="0.25">
      <c r="A6" s="7"/>
      <c r="B6" s="7" t="s">
        <v>2</v>
      </c>
      <c r="C6" s="7"/>
      <c r="D6" s="18"/>
      <c r="E6" s="27"/>
      <c r="F6" s="18" t="s">
        <v>119</v>
      </c>
      <c r="G6" s="18"/>
      <c r="H6" s="7"/>
      <c r="I6" s="18"/>
      <c r="J6" s="18"/>
      <c r="K6" s="18"/>
      <c r="L6" s="7"/>
      <c r="M6" s="7"/>
    </row>
    <row r="7" spans="1:13" x14ac:dyDescent="0.25">
      <c r="A7" s="1"/>
      <c r="B7" s="1"/>
      <c r="C7" s="1"/>
      <c r="D7" s="17"/>
      <c r="E7" s="22"/>
      <c r="F7" s="17"/>
      <c r="G7" s="17"/>
      <c r="H7" s="1"/>
      <c r="I7" s="17"/>
      <c r="J7" s="17"/>
      <c r="K7" s="17"/>
      <c r="L7" s="1"/>
      <c r="M7" s="1"/>
    </row>
    <row r="8" spans="1:13" x14ac:dyDescent="0.25">
      <c r="A8" s="1"/>
      <c r="B8" s="27">
        <f>IF(MAX(C:C)&lt;MAX(БЮДЖЕТ!$C:$C),1,0)</f>
        <v>0</v>
      </c>
      <c r="C8" s="23" t="s">
        <v>19</v>
      </c>
      <c r="D8" s="17" t="s">
        <v>70</v>
      </c>
      <c r="E8" s="27">
        <f>SUM(E11:E99744)</f>
        <v>0</v>
      </c>
      <c r="F8" s="17" t="s">
        <v>60</v>
      </c>
      <c r="G8" s="17" t="s">
        <v>60</v>
      </c>
      <c r="H8" s="36"/>
      <c r="I8" s="42" t="s">
        <v>71</v>
      </c>
      <c r="J8" s="42" t="s">
        <v>71</v>
      </c>
      <c r="K8" s="43" t="s">
        <v>71</v>
      </c>
      <c r="L8" s="148"/>
      <c r="M8" s="1"/>
    </row>
    <row r="9" spans="1:13" s="8" customFormat="1" x14ac:dyDescent="0.25">
      <c r="A9" s="7"/>
      <c r="B9" s="7"/>
      <c r="C9" s="11" t="s">
        <v>6</v>
      </c>
      <c r="D9" s="35" t="str">
        <f>БЮДЖЕТ!$P$9</f>
        <v>ID</v>
      </c>
      <c r="E9" s="23" t="s">
        <v>19</v>
      </c>
      <c r="F9" s="18" t="str">
        <f>ID!$AB$6</f>
        <v>Должность - кратко</v>
      </c>
      <c r="G9" s="38" t="str">
        <f>БЮДЖЕТ!$X$9</f>
        <v>Фамилия И.О._ID</v>
      </c>
      <c r="H9" s="37"/>
      <c r="I9" s="44" t="s">
        <v>88</v>
      </c>
      <c r="J9" s="44" t="s">
        <v>89</v>
      </c>
      <c r="K9" s="45" t="s">
        <v>90</v>
      </c>
      <c r="L9" s="37"/>
      <c r="M9" s="7"/>
    </row>
    <row r="10" spans="1:13" ht="5.0999999999999996" customHeight="1" x14ac:dyDescent="0.25">
      <c r="A10" s="1"/>
      <c r="B10" s="1"/>
      <c r="C10" s="15"/>
      <c r="D10" s="21"/>
      <c r="E10" s="24"/>
      <c r="F10" s="21"/>
      <c r="G10" s="21"/>
      <c r="H10" s="36"/>
      <c r="I10" s="46"/>
      <c r="J10" s="46"/>
      <c r="K10" s="47"/>
      <c r="L10" s="36"/>
      <c r="M10" s="1"/>
    </row>
    <row r="11" spans="1:13" x14ac:dyDescent="0.25">
      <c r="A11" s="1"/>
      <c r="B11" s="1"/>
      <c r="C11" s="5">
        <v>1</v>
      </c>
      <c r="D11" s="19" t="str">
        <f>IF(C11&gt;MAX(БЮДЖЕТ!$C:$C),"",INDEX(БЮДЖЕТ!$P$11:$P$9415,C11))</f>
        <v/>
      </c>
      <c r="E11" s="22">
        <f>IF(D11="",0,IF(COUNTIF(БЮДЖЕТ!$P:$P,D11)=1,0,1))</f>
        <v>0</v>
      </c>
      <c r="F11" s="19" t="str">
        <f>IF($D11="","",INDEX(БЮДЖЕТ!$N:$N,SUMIFS(БЮДЖЕТ!$B:$B,БЮДЖЕТ!$P:$P,$D11)))</f>
        <v/>
      </c>
      <c r="G11" s="19" t="str">
        <f>IF($D11="","",INDEX(БЮДЖЕТ!$X:$X,SUMIFS(БЮДЖЕТ!$B:$B,БЮДЖЕТ!$P:$P,$D11)))</f>
        <v/>
      </c>
      <c r="H11" s="36"/>
      <c r="I11" s="48">
        <f>IF(D11="",0,SUMIFS(БЮДЖЕТ!$V:$V,БЮДЖЕТ!$P:$P,D11))</f>
        <v>0</v>
      </c>
      <c r="J11" s="48">
        <f>IF(D11="",0,SUMIFS(факт_операции!$T:$T,факт_операции!$D:$D,D11)+SUMIFS(факт_расчет!$M:$M,факт_расчет!$D:$D,D11))</f>
        <v>0</v>
      </c>
      <c r="K11" s="54">
        <f>IF(D11="",0,J11-I11)</f>
        <v>0</v>
      </c>
      <c r="L11" s="36"/>
      <c r="M11" s="1"/>
    </row>
    <row r="12" spans="1:13" x14ac:dyDescent="0.25">
      <c r="A12" s="1"/>
      <c r="B12" s="1"/>
      <c r="C12" s="5">
        <f>C11+1</f>
        <v>2</v>
      </c>
      <c r="D12" s="19" t="str">
        <f>IF(C12&gt;MAX(БЮДЖЕТ!$C:$C),"",INDEX(БЮДЖЕТ!$P$11:$P$9415,C12))</f>
        <v/>
      </c>
      <c r="E12" s="22">
        <f>IF(D12="",0,IF(COUNTIF(БЮДЖЕТ!$P:$P,D12)=1,0,1))</f>
        <v>0</v>
      </c>
      <c r="F12" s="19" t="str">
        <f>IF($D12="","",INDEX(БЮДЖЕТ!$N:$N,SUMIFS(БЮДЖЕТ!$B:$B,БЮДЖЕТ!$P:$P,$D12)))</f>
        <v/>
      </c>
      <c r="G12" s="19" t="str">
        <f>IF($D12="","",INDEX(БЮДЖЕТ!$X:$X,SUMIFS(БЮДЖЕТ!$B:$B,БЮДЖЕТ!$P:$P,$D12)))</f>
        <v/>
      </c>
      <c r="H12" s="36"/>
      <c r="I12" s="48">
        <f>IF(D12="",0,SUMIFS(БЮДЖЕТ!$V:$V,БЮДЖЕТ!$P:$P,D12))</f>
        <v>0</v>
      </c>
      <c r="J12" s="48">
        <f>IF(D12="",0,SUMIFS(факт_операции!$T:$T,факт_операции!$D:$D,D12)+SUMIFS(факт_расчет!$M:$M,факт_расчет!$D:$D,D12))</f>
        <v>0</v>
      </c>
      <c r="K12" s="54">
        <f t="shared" ref="K12:K75" si="1">IF(D12="",0,J12-I12)</f>
        <v>0</v>
      </c>
      <c r="L12" s="36"/>
      <c r="M12" s="1"/>
    </row>
    <row r="13" spans="1:13" x14ac:dyDescent="0.25">
      <c r="A13" s="1"/>
      <c r="B13" s="1"/>
      <c r="C13" s="5">
        <f t="shared" ref="C13:C76" si="2">C12+1</f>
        <v>3</v>
      </c>
      <c r="D13" s="19" t="str">
        <f>IF(C13&gt;MAX(БЮДЖЕТ!$C:$C),"",INDEX(БЮДЖЕТ!$P$11:$P$9415,C13))</f>
        <v/>
      </c>
      <c r="E13" s="22">
        <f>IF(D13="",0,IF(COUNTIF(БЮДЖЕТ!$P:$P,D13)=1,0,1))</f>
        <v>0</v>
      </c>
      <c r="F13" s="19" t="str">
        <f>IF($D13="","",INDEX(БЮДЖЕТ!$N:$N,SUMIFS(БЮДЖЕТ!$B:$B,БЮДЖЕТ!$P:$P,$D13)))</f>
        <v/>
      </c>
      <c r="G13" s="19" t="str">
        <f>IF($D13="","",INDEX(БЮДЖЕТ!$X:$X,SUMIFS(БЮДЖЕТ!$B:$B,БЮДЖЕТ!$P:$P,$D13)))</f>
        <v/>
      </c>
      <c r="H13" s="36"/>
      <c r="I13" s="48">
        <f>IF(D13="",0,SUMIFS(БЮДЖЕТ!$V:$V,БЮДЖЕТ!$P:$P,D13))</f>
        <v>0</v>
      </c>
      <c r="J13" s="48">
        <f>IF(D13="",0,SUMIFS(факт_операции!$T:$T,факт_операции!$D:$D,D13)+SUMIFS(факт_расчет!$M:$M,факт_расчет!$D:$D,D13))</f>
        <v>0</v>
      </c>
      <c r="K13" s="54">
        <f t="shared" si="1"/>
        <v>0</v>
      </c>
      <c r="L13" s="36"/>
      <c r="M13" s="1"/>
    </row>
    <row r="14" spans="1:13" x14ac:dyDescent="0.25">
      <c r="A14" s="1"/>
      <c r="B14" s="1"/>
      <c r="C14" s="5">
        <f t="shared" si="2"/>
        <v>4</v>
      </c>
      <c r="D14" s="19" t="str">
        <f>IF(C14&gt;MAX(БЮДЖЕТ!$C:$C),"",INDEX(БЮДЖЕТ!$P$11:$P$9415,C14))</f>
        <v/>
      </c>
      <c r="E14" s="22">
        <f>IF(D14="",0,IF(COUNTIF(БЮДЖЕТ!$P:$P,D14)=1,0,1))</f>
        <v>0</v>
      </c>
      <c r="F14" s="19" t="str">
        <f>IF($D14="","",INDEX(БЮДЖЕТ!$N:$N,SUMIFS(БЮДЖЕТ!$B:$B,БЮДЖЕТ!$P:$P,$D14)))</f>
        <v/>
      </c>
      <c r="G14" s="19" t="str">
        <f>IF($D14="","",INDEX(БЮДЖЕТ!$X:$X,SUMIFS(БЮДЖЕТ!$B:$B,БЮДЖЕТ!$P:$P,$D14)))</f>
        <v/>
      </c>
      <c r="H14" s="36"/>
      <c r="I14" s="48">
        <f>IF(D14="",0,SUMIFS(БЮДЖЕТ!$V:$V,БЮДЖЕТ!$P:$P,D14))</f>
        <v>0</v>
      </c>
      <c r="J14" s="48">
        <f>IF(D14="",0,SUMIFS(факт_операции!$T:$T,факт_операции!$D:$D,D14)+SUMIFS(факт_расчет!$M:$M,факт_расчет!$D:$D,D14))</f>
        <v>0</v>
      </c>
      <c r="K14" s="54">
        <f t="shared" si="1"/>
        <v>0</v>
      </c>
      <c r="L14" s="36"/>
      <c r="M14" s="1"/>
    </row>
    <row r="15" spans="1:13" x14ac:dyDescent="0.25">
      <c r="A15" s="1"/>
      <c r="B15" s="1"/>
      <c r="C15" s="5">
        <f t="shared" si="2"/>
        <v>5</v>
      </c>
      <c r="D15" s="19" t="str">
        <f>IF(C15&gt;MAX(БЮДЖЕТ!$C:$C),"",INDEX(БЮДЖЕТ!$P$11:$P$9415,C15))</f>
        <v/>
      </c>
      <c r="E15" s="22">
        <f>IF(D15="",0,IF(COUNTIF(БЮДЖЕТ!$P:$P,D15)=1,0,1))</f>
        <v>0</v>
      </c>
      <c r="F15" s="19" t="str">
        <f>IF($D15="","",INDEX(БЮДЖЕТ!$N:$N,SUMIFS(БЮДЖЕТ!$B:$B,БЮДЖЕТ!$P:$P,$D15)))</f>
        <v/>
      </c>
      <c r="G15" s="19" t="str">
        <f>IF($D15="","",INDEX(БЮДЖЕТ!$X:$X,SUMIFS(БЮДЖЕТ!$B:$B,БЮДЖЕТ!$P:$P,$D15)))</f>
        <v/>
      </c>
      <c r="H15" s="36"/>
      <c r="I15" s="48">
        <f>IF(D15="",0,SUMIFS(БЮДЖЕТ!$V:$V,БЮДЖЕТ!$P:$P,D15))</f>
        <v>0</v>
      </c>
      <c r="J15" s="48">
        <f>IF(D15="",0,SUMIFS(факт_операции!$T:$T,факт_операции!$D:$D,D15)+SUMIFS(факт_расчет!$M:$M,факт_расчет!$D:$D,D15))</f>
        <v>0</v>
      </c>
      <c r="K15" s="54">
        <f t="shared" si="1"/>
        <v>0</v>
      </c>
      <c r="L15" s="36"/>
      <c r="M15" s="1"/>
    </row>
    <row r="16" spans="1:13" x14ac:dyDescent="0.25">
      <c r="A16" s="1"/>
      <c r="B16" s="1"/>
      <c r="C16" s="5">
        <f t="shared" si="2"/>
        <v>6</v>
      </c>
      <c r="D16" s="19" t="str">
        <f>IF(C16&gt;MAX(БЮДЖЕТ!$C:$C),"",INDEX(БЮДЖЕТ!$P$11:$P$9415,C16))</f>
        <v/>
      </c>
      <c r="E16" s="22">
        <f>IF(D16="",0,IF(COUNTIF(БЮДЖЕТ!$P:$P,D16)=1,0,1))</f>
        <v>0</v>
      </c>
      <c r="F16" s="19" t="str">
        <f>IF($D16="","",INDEX(БЮДЖЕТ!$N:$N,SUMIFS(БЮДЖЕТ!$B:$B,БЮДЖЕТ!$P:$P,$D16)))</f>
        <v/>
      </c>
      <c r="G16" s="19" t="str">
        <f>IF($D16="","",INDEX(БЮДЖЕТ!$X:$X,SUMIFS(БЮДЖЕТ!$B:$B,БЮДЖЕТ!$P:$P,$D16)))</f>
        <v/>
      </c>
      <c r="H16" s="36"/>
      <c r="I16" s="48">
        <f>IF(D16="",0,SUMIFS(БЮДЖЕТ!$V:$V,БЮДЖЕТ!$P:$P,D16))</f>
        <v>0</v>
      </c>
      <c r="J16" s="48">
        <f>IF(D16="",0,SUMIFS(факт_операции!$T:$T,факт_операции!$D:$D,D16)+SUMIFS(факт_расчет!$M:$M,факт_расчет!$D:$D,D16))</f>
        <v>0</v>
      </c>
      <c r="K16" s="54">
        <f t="shared" si="1"/>
        <v>0</v>
      </c>
      <c r="L16" s="36"/>
      <c r="M16" s="1"/>
    </row>
    <row r="17" spans="1:13" x14ac:dyDescent="0.25">
      <c r="A17" s="1"/>
      <c r="B17" s="1"/>
      <c r="C17" s="5">
        <f t="shared" si="2"/>
        <v>7</v>
      </c>
      <c r="D17" s="19" t="str">
        <f>IF(C17&gt;MAX(БЮДЖЕТ!$C:$C),"",INDEX(БЮДЖЕТ!$P$11:$P$9415,C17))</f>
        <v/>
      </c>
      <c r="E17" s="22">
        <f>IF(D17="",0,IF(COUNTIF(БЮДЖЕТ!$P:$P,D17)=1,0,1))</f>
        <v>0</v>
      </c>
      <c r="F17" s="19" t="str">
        <f>IF($D17="","",INDEX(БЮДЖЕТ!$N:$N,SUMIFS(БЮДЖЕТ!$B:$B,БЮДЖЕТ!$P:$P,$D17)))</f>
        <v/>
      </c>
      <c r="G17" s="19" t="str">
        <f>IF($D17="","",INDEX(БЮДЖЕТ!$X:$X,SUMIFS(БЮДЖЕТ!$B:$B,БЮДЖЕТ!$P:$P,$D17)))</f>
        <v/>
      </c>
      <c r="H17" s="36"/>
      <c r="I17" s="48">
        <f>IF(D17="",0,SUMIFS(БЮДЖЕТ!$V:$V,БЮДЖЕТ!$P:$P,D17))</f>
        <v>0</v>
      </c>
      <c r="J17" s="48">
        <f>IF(D17="",0,SUMIFS(факт_операции!$T:$T,факт_операции!$D:$D,D17)+SUMIFS(факт_расчет!$M:$M,факт_расчет!$D:$D,D17))</f>
        <v>0</v>
      </c>
      <c r="K17" s="54">
        <f t="shared" si="1"/>
        <v>0</v>
      </c>
      <c r="L17" s="36"/>
      <c r="M17" s="1"/>
    </row>
    <row r="18" spans="1:13" x14ac:dyDescent="0.25">
      <c r="A18" s="1"/>
      <c r="B18" s="1"/>
      <c r="C18" s="5">
        <f t="shared" si="2"/>
        <v>8</v>
      </c>
      <c r="D18" s="19" t="str">
        <f>IF(C18&gt;MAX(БЮДЖЕТ!$C:$C),"",INDEX(БЮДЖЕТ!$P$11:$P$9415,C18))</f>
        <v/>
      </c>
      <c r="E18" s="22">
        <f>IF(D18="",0,IF(COUNTIF(БЮДЖЕТ!$P:$P,D18)=1,0,1))</f>
        <v>0</v>
      </c>
      <c r="F18" s="19" t="str">
        <f>IF($D18="","",INDEX(БЮДЖЕТ!$N:$N,SUMIFS(БЮДЖЕТ!$B:$B,БЮДЖЕТ!$P:$P,$D18)))</f>
        <v/>
      </c>
      <c r="G18" s="19" t="str">
        <f>IF($D18="","",INDEX(БЮДЖЕТ!$X:$X,SUMIFS(БЮДЖЕТ!$B:$B,БЮДЖЕТ!$P:$P,$D18)))</f>
        <v/>
      </c>
      <c r="H18" s="36"/>
      <c r="I18" s="48">
        <f>IF(D18="",0,SUMIFS(БЮДЖЕТ!$V:$V,БЮДЖЕТ!$P:$P,D18))</f>
        <v>0</v>
      </c>
      <c r="J18" s="48">
        <f>IF(D18="",0,SUMIFS(факт_операции!$T:$T,факт_операции!$D:$D,D18)+SUMIFS(факт_расчет!$M:$M,факт_расчет!$D:$D,D18))</f>
        <v>0</v>
      </c>
      <c r="K18" s="54">
        <f t="shared" si="1"/>
        <v>0</v>
      </c>
      <c r="L18" s="36"/>
      <c r="M18" s="1"/>
    </row>
    <row r="19" spans="1:13" x14ac:dyDescent="0.25">
      <c r="A19" s="1"/>
      <c r="B19" s="1"/>
      <c r="C19" s="5">
        <f t="shared" si="2"/>
        <v>9</v>
      </c>
      <c r="D19" s="19" t="str">
        <f>IF(C19&gt;MAX(БЮДЖЕТ!$C:$C),"",INDEX(БЮДЖЕТ!$P$11:$P$9415,C19))</f>
        <v/>
      </c>
      <c r="E19" s="22">
        <f>IF(D19="",0,IF(COUNTIF(БЮДЖЕТ!$P:$P,D19)=1,0,1))</f>
        <v>0</v>
      </c>
      <c r="F19" s="19" t="str">
        <f>IF($D19="","",INDEX(БЮДЖЕТ!$N:$N,SUMIFS(БЮДЖЕТ!$B:$B,БЮДЖЕТ!$P:$P,$D19)))</f>
        <v/>
      </c>
      <c r="G19" s="19" t="str">
        <f>IF($D19="","",INDEX(БЮДЖЕТ!$X:$X,SUMIFS(БЮДЖЕТ!$B:$B,БЮДЖЕТ!$P:$P,$D19)))</f>
        <v/>
      </c>
      <c r="H19" s="36"/>
      <c r="I19" s="48">
        <f>IF(D19="",0,SUMIFS(БЮДЖЕТ!$V:$V,БЮДЖЕТ!$P:$P,D19))</f>
        <v>0</v>
      </c>
      <c r="J19" s="48">
        <f>IF(D19="",0,SUMIFS(факт_операции!$T:$T,факт_операции!$D:$D,D19)+SUMIFS(факт_расчет!$M:$M,факт_расчет!$D:$D,D19))</f>
        <v>0</v>
      </c>
      <c r="K19" s="54">
        <f t="shared" si="1"/>
        <v>0</v>
      </c>
      <c r="L19" s="36"/>
      <c r="M19" s="1"/>
    </row>
    <row r="20" spans="1:13" x14ac:dyDescent="0.25">
      <c r="A20" s="1"/>
      <c r="B20" s="1"/>
      <c r="C20" s="5">
        <f t="shared" si="2"/>
        <v>10</v>
      </c>
      <c r="D20" s="19" t="str">
        <f>IF(C20&gt;MAX(БЮДЖЕТ!$C:$C),"",INDEX(БЮДЖЕТ!$P$11:$P$9415,C20))</f>
        <v/>
      </c>
      <c r="E20" s="22">
        <f>IF(D20="",0,IF(COUNTIF(БЮДЖЕТ!$P:$P,D20)=1,0,1))</f>
        <v>0</v>
      </c>
      <c r="F20" s="19" t="str">
        <f>IF($D20="","",INDEX(БЮДЖЕТ!$N:$N,SUMIFS(БЮДЖЕТ!$B:$B,БЮДЖЕТ!$P:$P,$D20)))</f>
        <v/>
      </c>
      <c r="G20" s="19" t="str">
        <f>IF($D20="","",INDEX(БЮДЖЕТ!$X:$X,SUMIFS(БЮДЖЕТ!$B:$B,БЮДЖЕТ!$P:$P,$D20)))</f>
        <v/>
      </c>
      <c r="H20" s="36"/>
      <c r="I20" s="48">
        <f>IF(D20="",0,SUMIFS(БЮДЖЕТ!$V:$V,БЮДЖЕТ!$P:$P,D20))</f>
        <v>0</v>
      </c>
      <c r="J20" s="48">
        <f>IF(D20="",0,SUMIFS(факт_операции!$T:$T,факт_операции!$D:$D,D20)+SUMIFS(факт_расчет!$M:$M,факт_расчет!$D:$D,D20))</f>
        <v>0</v>
      </c>
      <c r="K20" s="54">
        <f t="shared" si="1"/>
        <v>0</v>
      </c>
      <c r="L20" s="36"/>
      <c r="M20" s="1"/>
    </row>
    <row r="21" spans="1:13" x14ac:dyDescent="0.25">
      <c r="A21" s="1"/>
      <c r="B21" s="1"/>
      <c r="C21" s="5">
        <f t="shared" si="2"/>
        <v>11</v>
      </c>
      <c r="D21" s="19" t="str">
        <f>IF(C21&gt;MAX(БЮДЖЕТ!$C:$C),"",INDEX(БЮДЖЕТ!$P$11:$P$9415,C21))</f>
        <v/>
      </c>
      <c r="E21" s="22">
        <f>IF(D21="",0,IF(COUNTIF(БЮДЖЕТ!$P:$P,D21)=1,0,1))</f>
        <v>0</v>
      </c>
      <c r="F21" s="19" t="str">
        <f>IF($D21="","",INDEX(БЮДЖЕТ!$N:$N,SUMIFS(БЮДЖЕТ!$B:$B,БЮДЖЕТ!$P:$P,$D21)))</f>
        <v/>
      </c>
      <c r="G21" s="19" t="str">
        <f>IF($D21="","",INDEX(БЮДЖЕТ!$X:$X,SUMIFS(БЮДЖЕТ!$B:$B,БЮДЖЕТ!$P:$P,$D21)))</f>
        <v/>
      </c>
      <c r="H21" s="36"/>
      <c r="I21" s="48">
        <f>IF(D21="",0,SUMIFS(БЮДЖЕТ!$V:$V,БЮДЖЕТ!$P:$P,D21))</f>
        <v>0</v>
      </c>
      <c r="J21" s="48">
        <f>IF(D21="",0,SUMIFS(факт_операции!$T:$T,факт_операции!$D:$D,D21)+SUMIFS(факт_расчет!$M:$M,факт_расчет!$D:$D,D21))</f>
        <v>0</v>
      </c>
      <c r="K21" s="54">
        <f t="shared" si="1"/>
        <v>0</v>
      </c>
      <c r="L21" s="36"/>
      <c r="M21" s="1"/>
    </row>
    <row r="22" spans="1:13" x14ac:dyDescent="0.25">
      <c r="A22" s="1"/>
      <c r="B22" s="1"/>
      <c r="C22" s="5">
        <f t="shared" si="2"/>
        <v>12</v>
      </c>
      <c r="D22" s="19" t="str">
        <f>IF(C22&gt;MAX(БЮДЖЕТ!$C:$C),"",INDEX(БЮДЖЕТ!$P$11:$P$9415,C22))</f>
        <v/>
      </c>
      <c r="E22" s="22">
        <f>IF(D22="",0,IF(COUNTIF(БЮДЖЕТ!$P:$P,D22)=1,0,1))</f>
        <v>0</v>
      </c>
      <c r="F22" s="19" t="str">
        <f>IF($D22="","",INDEX(БЮДЖЕТ!$N:$N,SUMIFS(БЮДЖЕТ!$B:$B,БЮДЖЕТ!$P:$P,$D22)))</f>
        <v/>
      </c>
      <c r="G22" s="19" t="str">
        <f>IF($D22="","",INDEX(БЮДЖЕТ!$X:$X,SUMIFS(БЮДЖЕТ!$B:$B,БЮДЖЕТ!$P:$P,$D22)))</f>
        <v/>
      </c>
      <c r="H22" s="36"/>
      <c r="I22" s="48">
        <f>IF(D22="",0,SUMIFS(БЮДЖЕТ!$V:$V,БЮДЖЕТ!$P:$P,D22))</f>
        <v>0</v>
      </c>
      <c r="J22" s="48">
        <f>IF(D22="",0,SUMIFS(факт_операции!$T:$T,факт_операции!$D:$D,D22)+SUMIFS(факт_расчет!$M:$M,факт_расчет!$D:$D,D22))</f>
        <v>0</v>
      </c>
      <c r="K22" s="54">
        <f t="shared" si="1"/>
        <v>0</v>
      </c>
      <c r="L22" s="36"/>
      <c r="M22" s="1"/>
    </row>
    <row r="23" spans="1:13" x14ac:dyDescent="0.25">
      <c r="A23" s="1"/>
      <c r="B23" s="1"/>
      <c r="C23" s="5">
        <f t="shared" si="2"/>
        <v>13</v>
      </c>
      <c r="D23" s="19" t="str">
        <f>IF(C23&gt;MAX(БЮДЖЕТ!$C:$C),"",INDEX(БЮДЖЕТ!$P$11:$P$9415,C23))</f>
        <v/>
      </c>
      <c r="E23" s="22">
        <f>IF(D23="",0,IF(COUNTIF(БЮДЖЕТ!$P:$P,D23)=1,0,1))</f>
        <v>0</v>
      </c>
      <c r="F23" s="19" t="str">
        <f>IF($D23="","",INDEX(БЮДЖЕТ!$N:$N,SUMIFS(БЮДЖЕТ!$B:$B,БЮДЖЕТ!$P:$P,$D23)))</f>
        <v/>
      </c>
      <c r="G23" s="19" t="str">
        <f>IF($D23="","",INDEX(БЮДЖЕТ!$X:$X,SUMIFS(БЮДЖЕТ!$B:$B,БЮДЖЕТ!$P:$P,$D23)))</f>
        <v/>
      </c>
      <c r="H23" s="36"/>
      <c r="I23" s="48">
        <f>IF(D23="",0,SUMIFS(БЮДЖЕТ!$V:$V,БЮДЖЕТ!$P:$P,D23))</f>
        <v>0</v>
      </c>
      <c r="J23" s="48">
        <f>IF(D23="",0,SUMIFS(факт_операции!$T:$T,факт_операции!$D:$D,D23)+SUMIFS(факт_расчет!$M:$M,факт_расчет!$D:$D,D23))</f>
        <v>0</v>
      </c>
      <c r="K23" s="54">
        <f t="shared" si="1"/>
        <v>0</v>
      </c>
      <c r="L23" s="36"/>
      <c r="M23" s="1"/>
    </row>
    <row r="24" spans="1:13" x14ac:dyDescent="0.25">
      <c r="A24" s="1"/>
      <c r="B24" s="1"/>
      <c r="C24" s="5">
        <f t="shared" si="2"/>
        <v>14</v>
      </c>
      <c r="D24" s="19" t="str">
        <f>IF(C24&gt;MAX(БЮДЖЕТ!$C:$C),"",INDEX(БЮДЖЕТ!$P$11:$P$9415,C24))</f>
        <v/>
      </c>
      <c r="E24" s="22">
        <f>IF(D24="",0,IF(COUNTIF(БЮДЖЕТ!$P:$P,D24)=1,0,1))</f>
        <v>0</v>
      </c>
      <c r="F24" s="19" t="str">
        <f>IF($D24="","",INDEX(БЮДЖЕТ!$N:$N,SUMIFS(БЮДЖЕТ!$B:$B,БЮДЖЕТ!$P:$P,$D24)))</f>
        <v/>
      </c>
      <c r="G24" s="19" t="str">
        <f>IF($D24="","",INDEX(БЮДЖЕТ!$X:$X,SUMIFS(БЮДЖЕТ!$B:$B,БЮДЖЕТ!$P:$P,$D24)))</f>
        <v/>
      </c>
      <c r="H24" s="36"/>
      <c r="I24" s="48">
        <f>IF(D24="",0,SUMIFS(БЮДЖЕТ!$V:$V,БЮДЖЕТ!$P:$P,D24))</f>
        <v>0</v>
      </c>
      <c r="J24" s="48">
        <f>IF(D24="",0,SUMIFS(факт_операции!$T:$T,факт_операции!$D:$D,D24)+SUMIFS(факт_расчет!$M:$M,факт_расчет!$D:$D,D24))</f>
        <v>0</v>
      </c>
      <c r="K24" s="54">
        <f t="shared" si="1"/>
        <v>0</v>
      </c>
      <c r="L24" s="36"/>
      <c r="M24" s="1"/>
    </row>
    <row r="25" spans="1:13" x14ac:dyDescent="0.25">
      <c r="A25" s="1"/>
      <c r="B25" s="1"/>
      <c r="C25" s="5">
        <f t="shared" si="2"/>
        <v>15</v>
      </c>
      <c r="D25" s="19" t="str">
        <f>IF(C25&gt;MAX(БЮДЖЕТ!$C:$C),"",INDEX(БЮДЖЕТ!$P$11:$P$9415,C25))</f>
        <v/>
      </c>
      <c r="E25" s="22">
        <f>IF(D25="",0,IF(COUNTIF(БЮДЖЕТ!$P:$P,D25)=1,0,1))</f>
        <v>0</v>
      </c>
      <c r="F25" s="19" t="str">
        <f>IF($D25="","",INDEX(БЮДЖЕТ!$N:$N,SUMIFS(БЮДЖЕТ!$B:$B,БЮДЖЕТ!$P:$P,$D25)))</f>
        <v/>
      </c>
      <c r="G25" s="19" t="str">
        <f>IF($D25="","",INDEX(БЮДЖЕТ!$X:$X,SUMIFS(БЮДЖЕТ!$B:$B,БЮДЖЕТ!$P:$P,$D25)))</f>
        <v/>
      </c>
      <c r="H25" s="36"/>
      <c r="I25" s="48">
        <f>IF(D25="",0,SUMIFS(БЮДЖЕТ!$V:$V,БЮДЖЕТ!$P:$P,D25))</f>
        <v>0</v>
      </c>
      <c r="J25" s="48">
        <f>IF(D25="",0,SUMIFS(факт_операции!$T:$T,факт_операции!$D:$D,D25)+SUMIFS(факт_расчет!$M:$M,факт_расчет!$D:$D,D25))</f>
        <v>0</v>
      </c>
      <c r="K25" s="54">
        <f t="shared" si="1"/>
        <v>0</v>
      </c>
      <c r="L25" s="36"/>
      <c r="M25" s="1"/>
    </row>
    <row r="26" spans="1:13" x14ac:dyDescent="0.25">
      <c r="A26" s="1"/>
      <c r="B26" s="1"/>
      <c r="C26" s="5">
        <f t="shared" si="2"/>
        <v>16</v>
      </c>
      <c r="D26" s="19" t="str">
        <f>IF(C26&gt;MAX(БЮДЖЕТ!$C:$C),"",INDEX(БЮДЖЕТ!$P$11:$P$9415,C26))</f>
        <v/>
      </c>
      <c r="E26" s="22">
        <f>IF(D26="",0,IF(COUNTIF(БЮДЖЕТ!$P:$P,D26)=1,0,1))</f>
        <v>0</v>
      </c>
      <c r="F26" s="19" t="str">
        <f>IF($D26="","",INDEX(БЮДЖЕТ!$N:$N,SUMIFS(БЮДЖЕТ!$B:$B,БЮДЖЕТ!$P:$P,$D26)))</f>
        <v/>
      </c>
      <c r="G26" s="19" t="str">
        <f>IF($D26="","",INDEX(БЮДЖЕТ!$X:$X,SUMIFS(БЮДЖЕТ!$B:$B,БЮДЖЕТ!$P:$P,$D26)))</f>
        <v/>
      </c>
      <c r="H26" s="36"/>
      <c r="I26" s="48">
        <f>IF(D26="",0,SUMIFS(БЮДЖЕТ!$V:$V,БЮДЖЕТ!$P:$P,D26))</f>
        <v>0</v>
      </c>
      <c r="J26" s="48">
        <f>IF(D26="",0,SUMIFS(факт_операции!$T:$T,факт_операции!$D:$D,D26)+SUMIFS(факт_расчет!$M:$M,факт_расчет!$D:$D,D26))</f>
        <v>0</v>
      </c>
      <c r="K26" s="54">
        <f t="shared" si="1"/>
        <v>0</v>
      </c>
      <c r="L26" s="36"/>
      <c r="M26" s="1"/>
    </row>
    <row r="27" spans="1:13" x14ac:dyDescent="0.25">
      <c r="A27" s="1"/>
      <c r="B27" s="1"/>
      <c r="C27" s="5">
        <f t="shared" si="2"/>
        <v>17</v>
      </c>
      <c r="D27" s="19" t="str">
        <f>IF(C27&gt;MAX(БЮДЖЕТ!$C:$C),"",INDEX(БЮДЖЕТ!$P$11:$P$9415,C27))</f>
        <v/>
      </c>
      <c r="E27" s="22">
        <f>IF(D27="",0,IF(COUNTIF(БЮДЖЕТ!$P:$P,D27)=1,0,1))</f>
        <v>0</v>
      </c>
      <c r="F27" s="19" t="str">
        <f>IF($D27="","",INDEX(БЮДЖЕТ!$N:$N,SUMIFS(БЮДЖЕТ!$B:$B,БЮДЖЕТ!$P:$P,$D27)))</f>
        <v/>
      </c>
      <c r="G27" s="19" t="str">
        <f>IF($D27="","",INDEX(БЮДЖЕТ!$X:$X,SUMIFS(БЮДЖЕТ!$B:$B,БЮДЖЕТ!$P:$P,$D27)))</f>
        <v/>
      </c>
      <c r="H27" s="36"/>
      <c r="I27" s="48">
        <f>IF(D27="",0,SUMIFS(БЮДЖЕТ!$V:$V,БЮДЖЕТ!$P:$P,D27))</f>
        <v>0</v>
      </c>
      <c r="J27" s="48">
        <f>IF(D27="",0,SUMIFS(факт_операции!$T:$T,факт_операции!$D:$D,D27)+SUMIFS(факт_расчет!$M:$M,факт_расчет!$D:$D,D27))</f>
        <v>0</v>
      </c>
      <c r="K27" s="54">
        <f t="shared" si="1"/>
        <v>0</v>
      </c>
      <c r="L27" s="36"/>
      <c r="M27" s="1"/>
    </row>
    <row r="28" spans="1:13" x14ac:dyDescent="0.25">
      <c r="A28" s="1"/>
      <c r="B28" s="1"/>
      <c r="C28" s="5">
        <f t="shared" si="2"/>
        <v>18</v>
      </c>
      <c r="D28" s="19" t="str">
        <f>IF(C28&gt;MAX(БЮДЖЕТ!$C:$C),"",INDEX(БЮДЖЕТ!$P$11:$P$9415,C28))</f>
        <v/>
      </c>
      <c r="E28" s="22">
        <f>IF(D28="",0,IF(COUNTIF(БЮДЖЕТ!$P:$P,D28)=1,0,1))</f>
        <v>0</v>
      </c>
      <c r="F28" s="19" t="str">
        <f>IF($D28="","",INDEX(БЮДЖЕТ!$N:$N,SUMIFS(БЮДЖЕТ!$B:$B,БЮДЖЕТ!$P:$P,$D28)))</f>
        <v/>
      </c>
      <c r="G28" s="19" t="str">
        <f>IF($D28="","",INDEX(БЮДЖЕТ!$X:$X,SUMIFS(БЮДЖЕТ!$B:$B,БЮДЖЕТ!$P:$P,$D28)))</f>
        <v/>
      </c>
      <c r="H28" s="36"/>
      <c r="I28" s="48">
        <f>IF(D28="",0,SUMIFS(БЮДЖЕТ!$V:$V,БЮДЖЕТ!$P:$P,D28))</f>
        <v>0</v>
      </c>
      <c r="J28" s="48">
        <f>IF(D28="",0,SUMIFS(факт_операции!$T:$T,факт_операции!$D:$D,D28)+SUMIFS(факт_расчет!$M:$M,факт_расчет!$D:$D,D28))</f>
        <v>0</v>
      </c>
      <c r="K28" s="54">
        <f t="shared" si="1"/>
        <v>0</v>
      </c>
      <c r="L28" s="36"/>
      <c r="M28" s="1"/>
    </row>
    <row r="29" spans="1:13" x14ac:dyDescent="0.25">
      <c r="A29" s="1"/>
      <c r="B29" s="1"/>
      <c r="C29" s="5">
        <f t="shared" si="2"/>
        <v>19</v>
      </c>
      <c r="D29" s="19" t="str">
        <f>IF(C29&gt;MAX(БЮДЖЕТ!$C:$C),"",INDEX(БЮДЖЕТ!$P$11:$P$9415,C29))</f>
        <v/>
      </c>
      <c r="E29" s="22">
        <f>IF(D29="",0,IF(COUNTIF(БЮДЖЕТ!$P:$P,D29)=1,0,1))</f>
        <v>0</v>
      </c>
      <c r="F29" s="19" t="str">
        <f>IF($D29="","",INDEX(БЮДЖЕТ!$N:$N,SUMIFS(БЮДЖЕТ!$B:$B,БЮДЖЕТ!$P:$P,$D29)))</f>
        <v/>
      </c>
      <c r="G29" s="19" t="str">
        <f>IF($D29="","",INDEX(БЮДЖЕТ!$X:$X,SUMIFS(БЮДЖЕТ!$B:$B,БЮДЖЕТ!$P:$P,$D29)))</f>
        <v/>
      </c>
      <c r="H29" s="36"/>
      <c r="I29" s="48">
        <f>IF(D29="",0,SUMIFS(БЮДЖЕТ!$V:$V,БЮДЖЕТ!$P:$P,D29))</f>
        <v>0</v>
      </c>
      <c r="J29" s="48">
        <f>IF(D29="",0,SUMIFS(факт_операции!$T:$T,факт_операции!$D:$D,D29)+SUMIFS(факт_расчет!$M:$M,факт_расчет!$D:$D,D29))</f>
        <v>0</v>
      </c>
      <c r="K29" s="54">
        <f t="shared" si="1"/>
        <v>0</v>
      </c>
      <c r="L29" s="36"/>
      <c r="M29" s="1"/>
    </row>
    <row r="30" spans="1:13" x14ac:dyDescent="0.25">
      <c r="A30" s="1"/>
      <c r="B30" s="1"/>
      <c r="C30" s="5">
        <f t="shared" si="2"/>
        <v>20</v>
      </c>
      <c r="D30" s="19" t="str">
        <f>IF(C30&gt;MAX(БЮДЖЕТ!$C:$C),"",INDEX(БЮДЖЕТ!$P$11:$P$9415,C30))</f>
        <v/>
      </c>
      <c r="E30" s="22">
        <f>IF(D30="",0,IF(COUNTIF(БЮДЖЕТ!$P:$P,D30)=1,0,1))</f>
        <v>0</v>
      </c>
      <c r="F30" s="19" t="str">
        <f>IF($D30="","",INDEX(БЮДЖЕТ!$N:$N,SUMIFS(БЮДЖЕТ!$B:$B,БЮДЖЕТ!$P:$P,$D30)))</f>
        <v/>
      </c>
      <c r="G30" s="19" t="str">
        <f>IF($D30="","",INDEX(БЮДЖЕТ!$X:$X,SUMIFS(БЮДЖЕТ!$B:$B,БЮДЖЕТ!$P:$P,$D30)))</f>
        <v/>
      </c>
      <c r="H30" s="36"/>
      <c r="I30" s="48">
        <f>IF(D30="",0,SUMIFS(БЮДЖЕТ!$V:$V,БЮДЖЕТ!$P:$P,D30))</f>
        <v>0</v>
      </c>
      <c r="J30" s="48">
        <f>IF(D30="",0,SUMIFS(факт_операции!$T:$T,факт_операции!$D:$D,D30)+SUMIFS(факт_расчет!$M:$M,факт_расчет!$D:$D,D30))</f>
        <v>0</v>
      </c>
      <c r="K30" s="54">
        <f t="shared" si="1"/>
        <v>0</v>
      </c>
      <c r="L30" s="36"/>
      <c r="M30" s="1"/>
    </row>
    <row r="31" spans="1:13" x14ac:dyDescent="0.25">
      <c r="A31" s="1"/>
      <c r="B31" s="1"/>
      <c r="C31" s="5">
        <f t="shared" si="2"/>
        <v>21</v>
      </c>
      <c r="D31" s="19" t="str">
        <f>IF(C31&gt;MAX(БЮДЖЕТ!$C:$C),"",INDEX(БЮДЖЕТ!$P$11:$P$9415,C31))</f>
        <v/>
      </c>
      <c r="E31" s="22">
        <f>IF(D31="",0,IF(COUNTIF(БЮДЖЕТ!$P:$P,D31)=1,0,1))</f>
        <v>0</v>
      </c>
      <c r="F31" s="19" t="str">
        <f>IF($D31="","",INDEX(БЮДЖЕТ!$N:$N,SUMIFS(БЮДЖЕТ!$B:$B,БЮДЖЕТ!$P:$P,$D31)))</f>
        <v/>
      </c>
      <c r="G31" s="19" t="str">
        <f>IF($D31="","",INDEX(БЮДЖЕТ!$X:$X,SUMIFS(БЮДЖЕТ!$B:$B,БЮДЖЕТ!$P:$P,$D31)))</f>
        <v/>
      </c>
      <c r="H31" s="36"/>
      <c r="I31" s="48">
        <f>IF(D31="",0,SUMIFS(БЮДЖЕТ!$V:$V,БЮДЖЕТ!$P:$P,D31))</f>
        <v>0</v>
      </c>
      <c r="J31" s="48">
        <f>IF(D31="",0,SUMIFS(факт_операции!$T:$T,факт_операции!$D:$D,D31)+SUMIFS(факт_расчет!$M:$M,факт_расчет!$D:$D,D31))</f>
        <v>0</v>
      </c>
      <c r="K31" s="54">
        <f t="shared" si="1"/>
        <v>0</v>
      </c>
      <c r="L31" s="36"/>
      <c r="M31" s="1"/>
    </row>
    <row r="32" spans="1:13" x14ac:dyDescent="0.25">
      <c r="A32" s="1"/>
      <c r="B32" s="1"/>
      <c r="C32" s="5">
        <f t="shared" si="2"/>
        <v>22</v>
      </c>
      <c r="D32" s="19" t="str">
        <f>IF(C32&gt;MAX(БЮДЖЕТ!$C:$C),"",INDEX(БЮДЖЕТ!$P$11:$P$9415,C32))</f>
        <v/>
      </c>
      <c r="E32" s="22">
        <f>IF(D32="",0,IF(COUNTIF(БЮДЖЕТ!$P:$P,D32)=1,0,1))</f>
        <v>0</v>
      </c>
      <c r="F32" s="19" t="str">
        <f>IF($D32="","",INDEX(БЮДЖЕТ!$N:$N,SUMIFS(БЮДЖЕТ!$B:$B,БЮДЖЕТ!$P:$P,$D32)))</f>
        <v/>
      </c>
      <c r="G32" s="19" t="str">
        <f>IF($D32="","",INDEX(БЮДЖЕТ!$X:$X,SUMIFS(БЮДЖЕТ!$B:$B,БЮДЖЕТ!$P:$P,$D32)))</f>
        <v/>
      </c>
      <c r="H32" s="36"/>
      <c r="I32" s="48">
        <f>IF(D32="",0,SUMIFS(БЮДЖЕТ!$V:$V,БЮДЖЕТ!$P:$P,D32))</f>
        <v>0</v>
      </c>
      <c r="J32" s="48">
        <f>IF(D32="",0,SUMIFS(факт_операции!$T:$T,факт_операции!$D:$D,D32)+SUMIFS(факт_расчет!$M:$M,факт_расчет!$D:$D,D32))</f>
        <v>0</v>
      </c>
      <c r="K32" s="54">
        <f t="shared" si="1"/>
        <v>0</v>
      </c>
      <c r="L32" s="36"/>
      <c r="M32" s="1"/>
    </row>
    <row r="33" spans="1:13" x14ac:dyDescent="0.25">
      <c r="A33" s="1"/>
      <c r="B33" s="1"/>
      <c r="C33" s="5">
        <f t="shared" si="2"/>
        <v>23</v>
      </c>
      <c r="D33" s="19" t="str">
        <f>IF(C33&gt;MAX(БЮДЖЕТ!$C:$C),"",INDEX(БЮДЖЕТ!$P$11:$P$9415,C33))</f>
        <v/>
      </c>
      <c r="E33" s="22">
        <f>IF(D33="",0,IF(COUNTIF(БЮДЖЕТ!$P:$P,D33)=1,0,1))</f>
        <v>0</v>
      </c>
      <c r="F33" s="19" t="str">
        <f>IF($D33="","",INDEX(БЮДЖЕТ!$N:$N,SUMIFS(БЮДЖЕТ!$B:$B,БЮДЖЕТ!$P:$P,$D33)))</f>
        <v/>
      </c>
      <c r="G33" s="19" t="str">
        <f>IF($D33="","",INDEX(БЮДЖЕТ!$X:$X,SUMIFS(БЮДЖЕТ!$B:$B,БЮДЖЕТ!$P:$P,$D33)))</f>
        <v/>
      </c>
      <c r="H33" s="36"/>
      <c r="I33" s="48">
        <f>IF(D33="",0,SUMIFS(БЮДЖЕТ!$V:$V,БЮДЖЕТ!$P:$P,D33))</f>
        <v>0</v>
      </c>
      <c r="J33" s="48">
        <f>IF(D33="",0,SUMIFS(факт_операции!$T:$T,факт_операции!$D:$D,D33)+SUMIFS(факт_расчет!$M:$M,факт_расчет!$D:$D,D33))</f>
        <v>0</v>
      </c>
      <c r="K33" s="54">
        <f t="shared" si="1"/>
        <v>0</v>
      </c>
      <c r="L33" s="36"/>
      <c r="M33" s="1"/>
    </row>
    <row r="34" spans="1:13" x14ac:dyDescent="0.25">
      <c r="A34" s="1"/>
      <c r="B34" s="1"/>
      <c r="C34" s="5">
        <f t="shared" si="2"/>
        <v>24</v>
      </c>
      <c r="D34" s="19" t="str">
        <f>IF(C34&gt;MAX(БЮДЖЕТ!$C:$C),"",INDEX(БЮДЖЕТ!$P$11:$P$9415,C34))</f>
        <v/>
      </c>
      <c r="E34" s="22">
        <f>IF(D34="",0,IF(COUNTIF(БЮДЖЕТ!$P:$P,D34)=1,0,1))</f>
        <v>0</v>
      </c>
      <c r="F34" s="19" t="str">
        <f>IF($D34="","",INDEX(БЮДЖЕТ!$N:$N,SUMIFS(БЮДЖЕТ!$B:$B,БЮДЖЕТ!$P:$P,$D34)))</f>
        <v/>
      </c>
      <c r="G34" s="19" t="str">
        <f>IF($D34="","",INDEX(БЮДЖЕТ!$X:$X,SUMIFS(БЮДЖЕТ!$B:$B,БЮДЖЕТ!$P:$P,$D34)))</f>
        <v/>
      </c>
      <c r="H34" s="36"/>
      <c r="I34" s="48">
        <f>IF(D34="",0,SUMIFS(БЮДЖЕТ!$V:$V,БЮДЖЕТ!$P:$P,D34))</f>
        <v>0</v>
      </c>
      <c r="J34" s="48">
        <f>IF(D34="",0,SUMIFS(факт_операции!$T:$T,факт_операции!$D:$D,D34)+SUMIFS(факт_расчет!$M:$M,факт_расчет!$D:$D,D34))</f>
        <v>0</v>
      </c>
      <c r="K34" s="54">
        <f t="shared" si="1"/>
        <v>0</v>
      </c>
      <c r="L34" s="36"/>
      <c r="M34" s="1"/>
    </row>
    <row r="35" spans="1:13" x14ac:dyDescent="0.25">
      <c r="A35" s="1"/>
      <c r="B35" s="1"/>
      <c r="C35" s="5">
        <f t="shared" si="2"/>
        <v>25</v>
      </c>
      <c r="D35" s="19" t="str">
        <f>IF(C35&gt;MAX(БЮДЖЕТ!$C:$C),"",INDEX(БЮДЖЕТ!$P$11:$P$9415,C35))</f>
        <v/>
      </c>
      <c r="E35" s="22">
        <f>IF(D35="",0,IF(COUNTIF(БЮДЖЕТ!$P:$P,D35)=1,0,1))</f>
        <v>0</v>
      </c>
      <c r="F35" s="19" t="str">
        <f>IF($D35="","",INDEX(БЮДЖЕТ!$N:$N,SUMIFS(БЮДЖЕТ!$B:$B,БЮДЖЕТ!$P:$P,$D35)))</f>
        <v/>
      </c>
      <c r="G35" s="19" t="str">
        <f>IF($D35="","",INDEX(БЮДЖЕТ!$X:$X,SUMIFS(БЮДЖЕТ!$B:$B,БЮДЖЕТ!$P:$P,$D35)))</f>
        <v/>
      </c>
      <c r="H35" s="36"/>
      <c r="I35" s="48">
        <f>IF(D35="",0,SUMIFS(БЮДЖЕТ!$V:$V,БЮДЖЕТ!$P:$P,D35))</f>
        <v>0</v>
      </c>
      <c r="J35" s="48">
        <f>IF(D35="",0,SUMIFS(факт_операции!$T:$T,факт_операции!$D:$D,D35)+SUMIFS(факт_расчет!$M:$M,факт_расчет!$D:$D,D35))</f>
        <v>0</v>
      </c>
      <c r="K35" s="54">
        <f t="shared" si="1"/>
        <v>0</v>
      </c>
      <c r="L35" s="36"/>
      <c r="M35" s="1"/>
    </row>
    <row r="36" spans="1:13" x14ac:dyDescent="0.25">
      <c r="A36" s="1"/>
      <c r="B36" s="1"/>
      <c r="C36" s="5">
        <f t="shared" si="2"/>
        <v>26</v>
      </c>
      <c r="D36" s="19" t="str">
        <f>IF(C36&gt;MAX(БЮДЖЕТ!$C:$C),"",INDEX(БЮДЖЕТ!$P$11:$P$9415,C36))</f>
        <v/>
      </c>
      <c r="E36" s="22">
        <f>IF(D36="",0,IF(COUNTIF(БЮДЖЕТ!$P:$P,D36)=1,0,1))</f>
        <v>0</v>
      </c>
      <c r="F36" s="19" t="str">
        <f>IF($D36="","",INDEX(БЮДЖЕТ!$N:$N,SUMIFS(БЮДЖЕТ!$B:$B,БЮДЖЕТ!$P:$P,$D36)))</f>
        <v/>
      </c>
      <c r="G36" s="19" t="str">
        <f>IF($D36="","",INDEX(БЮДЖЕТ!$X:$X,SUMIFS(БЮДЖЕТ!$B:$B,БЮДЖЕТ!$P:$P,$D36)))</f>
        <v/>
      </c>
      <c r="H36" s="36"/>
      <c r="I36" s="48">
        <f>IF(D36="",0,SUMIFS(БЮДЖЕТ!$V:$V,БЮДЖЕТ!$P:$P,D36))</f>
        <v>0</v>
      </c>
      <c r="J36" s="48">
        <f>IF(D36="",0,SUMIFS(факт_операции!$T:$T,факт_операции!$D:$D,D36)+SUMIFS(факт_расчет!$M:$M,факт_расчет!$D:$D,D36))</f>
        <v>0</v>
      </c>
      <c r="K36" s="54">
        <f t="shared" si="1"/>
        <v>0</v>
      </c>
      <c r="L36" s="36"/>
      <c r="M36" s="1"/>
    </row>
    <row r="37" spans="1:13" x14ac:dyDescent="0.25">
      <c r="A37" s="1"/>
      <c r="B37" s="1"/>
      <c r="C37" s="5">
        <f t="shared" si="2"/>
        <v>27</v>
      </c>
      <c r="D37" s="19" t="str">
        <f>IF(C37&gt;MAX(БЮДЖЕТ!$C:$C),"",INDEX(БЮДЖЕТ!$P$11:$P$9415,C37))</f>
        <v/>
      </c>
      <c r="E37" s="22">
        <f>IF(D37="",0,IF(COUNTIF(БЮДЖЕТ!$P:$P,D37)=1,0,1))</f>
        <v>0</v>
      </c>
      <c r="F37" s="19" t="str">
        <f>IF($D37="","",INDEX(БЮДЖЕТ!$N:$N,SUMIFS(БЮДЖЕТ!$B:$B,БЮДЖЕТ!$P:$P,$D37)))</f>
        <v/>
      </c>
      <c r="G37" s="19" t="str">
        <f>IF($D37="","",INDEX(БЮДЖЕТ!$X:$X,SUMIFS(БЮДЖЕТ!$B:$B,БЮДЖЕТ!$P:$P,$D37)))</f>
        <v/>
      </c>
      <c r="H37" s="36"/>
      <c r="I37" s="48">
        <f>IF(D37="",0,SUMIFS(БЮДЖЕТ!$V:$V,БЮДЖЕТ!$P:$P,D37))</f>
        <v>0</v>
      </c>
      <c r="J37" s="48">
        <f>IF(D37="",0,SUMIFS(факт_операции!$T:$T,факт_операции!$D:$D,D37)+SUMIFS(факт_расчет!$M:$M,факт_расчет!$D:$D,D37))</f>
        <v>0</v>
      </c>
      <c r="K37" s="54">
        <f t="shared" si="1"/>
        <v>0</v>
      </c>
      <c r="L37" s="36"/>
      <c r="M37" s="1"/>
    </row>
    <row r="38" spans="1:13" x14ac:dyDescent="0.25">
      <c r="A38" s="1"/>
      <c r="B38" s="1"/>
      <c r="C38" s="5">
        <f t="shared" si="2"/>
        <v>28</v>
      </c>
      <c r="D38" s="19" t="str">
        <f>IF(C38&gt;MAX(БЮДЖЕТ!$C:$C),"",INDEX(БЮДЖЕТ!$P$11:$P$9415,C38))</f>
        <v/>
      </c>
      <c r="E38" s="22">
        <f>IF(D38="",0,IF(COUNTIF(БЮДЖЕТ!$P:$P,D38)=1,0,1))</f>
        <v>0</v>
      </c>
      <c r="F38" s="19" t="str">
        <f>IF($D38="","",INDEX(БЮДЖЕТ!$N:$N,SUMIFS(БЮДЖЕТ!$B:$B,БЮДЖЕТ!$P:$P,$D38)))</f>
        <v/>
      </c>
      <c r="G38" s="19" t="str">
        <f>IF($D38="","",INDEX(БЮДЖЕТ!$X:$X,SUMIFS(БЮДЖЕТ!$B:$B,БЮДЖЕТ!$P:$P,$D38)))</f>
        <v/>
      </c>
      <c r="H38" s="36"/>
      <c r="I38" s="48">
        <f>IF(D38="",0,SUMIFS(БЮДЖЕТ!$V:$V,БЮДЖЕТ!$P:$P,D38))</f>
        <v>0</v>
      </c>
      <c r="J38" s="48">
        <f>IF(D38="",0,SUMIFS(факт_операции!$T:$T,факт_операции!$D:$D,D38)+SUMIFS(факт_расчет!$M:$M,факт_расчет!$D:$D,D38))</f>
        <v>0</v>
      </c>
      <c r="K38" s="54">
        <f t="shared" si="1"/>
        <v>0</v>
      </c>
      <c r="L38" s="36"/>
      <c r="M38" s="1"/>
    </row>
    <row r="39" spans="1:13" x14ac:dyDescent="0.25">
      <c r="A39" s="1"/>
      <c r="B39" s="1"/>
      <c r="C39" s="5">
        <f t="shared" si="2"/>
        <v>29</v>
      </c>
      <c r="D39" s="19" t="str">
        <f>IF(C39&gt;MAX(БЮДЖЕТ!$C:$C),"",INDEX(БЮДЖЕТ!$P$11:$P$9415,C39))</f>
        <v/>
      </c>
      <c r="E39" s="22">
        <f>IF(D39="",0,IF(COUNTIF(БЮДЖЕТ!$P:$P,D39)=1,0,1))</f>
        <v>0</v>
      </c>
      <c r="F39" s="19" t="str">
        <f>IF($D39="","",INDEX(БЮДЖЕТ!$N:$N,SUMIFS(БЮДЖЕТ!$B:$B,БЮДЖЕТ!$P:$P,$D39)))</f>
        <v/>
      </c>
      <c r="G39" s="19" t="str">
        <f>IF($D39="","",INDEX(БЮДЖЕТ!$X:$X,SUMIFS(БЮДЖЕТ!$B:$B,БЮДЖЕТ!$P:$P,$D39)))</f>
        <v/>
      </c>
      <c r="H39" s="36"/>
      <c r="I39" s="48">
        <f>IF(D39="",0,SUMIFS(БЮДЖЕТ!$V:$V,БЮДЖЕТ!$P:$P,D39))</f>
        <v>0</v>
      </c>
      <c r="J39" s="48">
        <f>IF(D39="",0,SUMIFS(факт_операции!$T:$T,факт_операции!$D:$D,D39)+SUMIFS(факт_расчет!$M:$M,факт_расчет!$D:$D,D39))</f>
        <v>0</v>
      </c>
      <c r="K39" s="54">
        <f t="shared" si="1"/>
        <v>0</v>
      </c>
      <c r="L39" s="36"/>
      <c r="M39" s="1"/>
    </row>
    <row r="40" spans="1:13" x14ac:dyDescent="0.25">
      <c r="A40" s="1"/>
      <c r="B40" s="1"/>
      <c r="C40" s="5">
        <f t="shared" si="2"/>
        <v>30</v>
      </c>
      <c r="D40" s="19" t="str">
        <f>IF(C40&gt;MAX(БЮДЖЕТ!$C:$C),"",INDEX(БЮДЖЕТ!$P$11:$P$9415,C40))</f>
        <v/>
      </c>
      <c r="E40" s="22">
        <f>IF(D40="",0,IF(COUNTIF(БЮДЖЕТ!$P:$P,D40)=1,0,1))</f>
        <v>0</v>
      </c>
      <c r="F40" s="19" t="str">
        <f>IF($D40="","",INDEX(БЮДЖЕТ!$N:$N,SUMIFS(БЮДЖЕТ!$B:$B,БЮДЖЕТ!$P:$P,$D40)))</f>
        <v/>
      </c>
      <c r="G40" s="19" t="str">
        <f>IF($D40="","",INDEX(БЮДЖЕТ!$X:$X,SUMIFS(БЮДЖЕТ!$B:$B,БЮДЖЕТ!$P:$P,$D40)))</f>
        <v/>
      </c>
      <c r="H40" s="36"/>
      <c r="I40" s="48">
        <f>IF(D40="",0,SUMIFS(БЮДЖЕТ!$V:$V,БЮДЖЕТ!$P:$P,D40))</f>
        <v>0</v>
      </c>
      <c r="J40" s="48">
        <f>IF(D40="",0,SUMIFS(факт_операции!$T:$T,факт_операции!$D:$D,D40)+SUMIFS(факт_расчет!$M:$M,факт_расчет!$D:$D,D40))</f>
        <v>0</v>
      </c>
      <c r="K40" s="54">
        <f t="shared" si="1"/>
        <v>0</v>
      </c>
      <c r="L40" s="36"/>
      <c r="M40" s="1"/>
    </row>
    <row r="41" spans="1:13" x14ac:dyDescent="0.25">
      <c r="A41" s="1"/>
      <c r="B41" s="1"/>
      <c r="C41" s="5">
        <f t="shared" si="2"/>
        <v>31</v>
      </c>
      <c r="D41" s="19" t="str">
        <f>IF(C41&gt;MAX(БЮДЖЕТ!$C:$C),"",INDEX(БЮДЖЕТ!$P$11:$P$9415,C41))</f>
        <v/>
      </c>
      <c r="E41" s="22">
        <f>IF(D41="",0,IF(COUNTIF(БЮДЖЕТ!$P:$P,D41)=1,0,1))</f>
        <v>0</v>
      </c>
      <c r="F41" s="19" t="str">
        <f>IF($D41="","",INDEX(БЮДЖЕТ!$N:$N,SUMIFS(БЮДЖЕТ!$B:$B,БЮДЖЕТ!$P:$P,$D41)))</f>
        <v/>
      </c>
      <c r="G41" s="19" t="str">
        <f>IF($D41="","",INDEX(БЮДЖЕТ!$X:$X,SUMIFS(БЮДЖЕТ!$B:$B,БЮДЖЕТ!$P:$P,$D41)))</f>
        <v/>
      </c>
      <c r="H41" s="36"/>
      <c r="I41" s="48">
        <f>IF(D41="",0,SUMIFS(БЮДЖЕТ!$V:$V,БЮДЖЕТ!$P:$P,D41))</f>
        <v>0</v>
      </c>
      <c r="J41" s="48">
        <f>IF(D41="",0,SUMIFS(факт_операции!$T:$T,факт_операции!$D:$D,D41)+SUMIFS(факт_расчет!$M:$M,факт_расчет!$D:$D,D41))</f>
        <v>0</v>
      </c>
      <c r="K41" s="54">
        <f t="shared" si="1"/>
        <v>0</v>
      </c>
      <c r="L41" s="36"/>
      <c r="M41" s="1"/>
    </row>
    <row r="42" spans="1:13" x14ac:dyDescent="0.25">
      <c r="A42" s="1"/>
      <c r="B42" s="1"/>
      <c r="C42" s="5">
        <f t="shared" si="2"/>
        <v>32</v>
      </c>
      <c r="D42" s="19" t="str">
        <f>IF(C42&gt;MAX(БЮДЖЕТ!$C:$C),"",INDEX(БЮДЖЕТ!$P$11:$P$9415,C42))</f>
        <v/>
      </c>
      <c r="E42" s="22">
        <f>IF(D42="",0,IF(COUNTIF(БЮДЖЕТ!$P:$P,D42)=1,0,1))</f>
        <v>0</v>
      </c>
      <c r="F42" s="19" t="str">
        <f>IF($D42="","",INDEX(БЮДЖЕТ!$N:$N,SUMIFS(БЮДЖЕТ!$B:$B,БЮДЖЕТ!$P:$P,$D42)))</f>
        <v/>
      </c>
      <c r="G42" s="19" t="str">
        <f>IF($D42="","",INDEX(БЮДЖЕТ!$X:$X,SUMIFS(БЮДЖЕТ!$B:$B,БЮДЖЕТ!$P:$P,$D42)))</f>
        <v/>
      </c>
      <c r="H42" s="36"/>
      <c r="I42" s="48">
        <f>IF(D42="",0,SUMIFS(БЮДЖЕТ!$V:$V,БЮДЖЕТ!$P:$P,D42))</f>
        <v>0</v>
      </c>
      <c r="J42" s="48">
        <f>IF(D42="",0,SUMIFS(факт_операции!$T:$T,факт_операции!$D:$D,D42)+SUMIFS(факт_расчет!$M:$M,факт_расчет!$D:$D,D42))</f>
        <v>0</v>
      </c>
      <c r="K42" s="54">
        <f t="shared" si="1"/>
        <v>0</v>
      </c>
      <c r="L42" s="36"/>
      <c r="M42" s="1"/>
    </row>
    <row r="43" spans="1:13" x14ac:dyDescent="0.25">
      <c r="A43" s="1"/>
      <c r="B43" s="1"/>
      <c r="C43" s="5">
        <f t="shared" si="2"/>
        <v>33</v>
      </c>
      <c r="D43" s="19" t="str">
        <f>IF(C43&gt;MAX(БЮДЖЕТ!$C:$C),"",INDEX(БЮДЖЕТ!$P$11:$P$9415,C43))</f>
        <v/>
      </c>
      <c r="E43" s="22">
        <f>IF(D43="",0,IF(COUNTIF(БЮДЖЕТ!$P:$P,D43)=1,0,1))</f>
        <v>0</v>
      </c>
      <c r="F43" s="19" t="str">
        <f>IF($D43="","",INDEX(БЮДЖЕТ!$N:$N,SUMIFS(БЮДЖЕТ!$B:$B,БЮДЖЕТ!$P:$P,$D43)))</f>
        <v/>
      </c>
      <c r="G43" s="19" t="str">
        <f>IF($D43="","",INDEX(БЮДЖЕТ!$X:$X,SUMIFS(БЮДЖЕТ!$B:$B,БЮДЖЕТ!$P:$P,$D43)))</f>
        <v/>
      </c>
      <c r="H43" s="36"/>
      <c r="I43" s="48">
        <f>IF(D43="",0,SUMIFS(БЮДЖЕТ!$V:$V,БЮДЖЕТ!$P:$P,D43))</f>
        <v>0</v>
      </c>
      <c r="J43" s="48">
        <f>IF(D43="",0,SUMIFS(факт_операции!$T:$T,факт_операции!$D:$D,D43)+SUMIFS(факт_расчет!$M:$M,факт_расчет!$D:$D,D43))</f>
        <v>0</v>
      </c>
      <c r="K43" s="54">
        <f t="shared" si="1"/>
        <v>0</v>
      </c>
      <c r="L43" s="36"/>
      <c r="M43" s="1"/>
    </row>
    <row r="44" spans="1:13" x14ac:dyDescent="0.25">
      <c r="A44" s="1"/>
      <c r="B44" s="1"/>
      <c r="C44" s="5">
        <f t="shared" si="2"/>
        <v>34</v>
      </c>
      <c r="D44" s="19" t="str">
        <f>IF(C44&gt;MAX(БЮДЖЕТ!$C:$C),"",INDEX(БЮДЖЕТ!$P$11:$P$9415,C44))</f>
        <v/>
      </c>
      <c r="E44" s="22">
        <f>IF(D44="",0,IF(COUNTIF(БЮДЖЕТ!$P:$P,D44)=1,0,1))</f>
        <v>0</v>
      </c>
      <c r="F44" s="19" t="str">
        <f>IF($D44="","",INDEX(БЮДЖЕТ!$N:$N,SUMIFS(БЮДЖЕТ!$B:$B,БЮДЖЕТ!$P:$P,$D44)))</f>
        <v/>
      </c>
      <c r="G44" s="19" t="str">
        <f>IF($D44="","",INDEX(БЮДЖЕТ!$X:$X,SUMIFS(БЮДЖЕТ!$B:$B,БЮДЖЕТ!$P:$P,$D44)))</f>
        <v/>
      </c>
      <c r="H44" s="36"/>
      <c r="I44" s="48">
        <f>IF(D44="",0,SUMIFS(БЮДЖЕТ!$V:$V,БЮДЖЕТ!$P:$P,D44))</f>
        <v>0</v>
      </c>
      <c r="J44" s="48">
        <f>IF(D44="",0,SUMIFS(факт_операции!$T:$T,факт_операции!$D:$D,D44)+SUMIFS(факт_расчет!$M:$M,факт_расчет!$D:$D,D44))</f>
        <v>0</v>
      </c>
      <c r="K44" s="54">
        <f t="shared" si="1"/>
        <v>0</v>
      </c>
      <c r="L44" s="36"/>
      <c r="M44" s="1"/>
    </row>
    <row r="45" spans="1:13" x14ac:dyDescent="0.25">
      <c r="A45" s="1"/>
      <c r="B45" s="1"/>
      <c r="C45" s="5">
        <f t="shared" si="2"/>
        <v>35</v>
      </c>
      <c r="D45" s="19" t="str">
        <f>IF(C45&gt;MAX(БЮДЖЕТ!$C:$C),"",INDEX(БЮДЖЕТ!$P$11:$P$9415,C45))</f>
        <v/>
      </c>
      <c r="E45" s="22">
        <f>IF(D45="",0,IF(COUNTIF(БЮДЖЕТ!$P:$P,D45)=1,0,1))</f>
        <v>0</v>
      </c>
      <c r="F45" s="19" t="str">
        <f>IF($D45="","",INDEX(БЮДЖЕТ!$N:$N,SUMIFS(БЮДЖЕТ!$B:$B,БЮДЖЕТ!$P:$P,$D45)))</f>
        <v/>
      </c>
      <c r="G45" s="19" t="str">
        <f>IF($D45="","",INDEX(БЮДЖЕТ!$X:$X,SUMIFS(БЮДЖЕТ!$B:$B,БЮДЖЕТ!$P:$P,$D45)))</f>
        <v/>
      </c>
      <c r="H45" s="36"/>
      <c r="I45" s="48">
        <f>IF(D45="",0,SUMIFS(БЮДЖЕТ!$V:$V,БЮДЖЕТ!$P:$P,D45))</f>
        <v>0</v>
      </c>
      <c r="J45" s="48">
        <f>IF(D45="",0,SUMIFS(факт_операции!$T:$T,факт_операции!$D:$D,D45)+SUMIFS(факт_расчет!$M:$M,факт_расчет!$D:$D,D45))</f>
        <v>0</v>
      </c>
      <c r="K45" s="54">
        <f t="shared" si="1"/>
        <v>0</v>
      </c>
      <c r="L45" s="36"/>
      <c r="M45" s="1"/>
    </row>
    <row r="46" spans="1:13" x14ac:dyDescent="0.25">
      <c r="A46" s="1"/>
      <c r="B46" s="1"/>
      <c r="C46" s="5">
        <f t="shared" si="2"/>
        <v>36</v>
      </c>
      <c r="D46" s="19" t="str">
        <f>IF(C46&gt;MAX(БЮДЖЕТ!$C:$C),"",INDEX(БЮДЖЕТ!$P$11:$P$9415,C46))</f>
        <v/>
      </c>
      <c r="E46" s="22">
        <f>IF(D46="",0,IF(COUNTIF(БЮДЖЕТ!$P:$P,D46)=1,0,1))</f>
        <v>0</v>
      </c>
      <c r="F46" s="19" t="str">
        <f>IF($D46="","",INDEX(БЮДЖЕТ!$N:$N,SUMIFS(БЮДЖЕТ!$B:$B,БЮДЖЕТ!$P:$P,$D46)))</f>
        <v/>
      </c>
      <c r="G46" s="19" t="str">
        <f>IF($D46="","",INDEX(БЮДЖЕТ!$X:$X,SUMIFS(БЮДЖЕТ!$B:$B,БЮДЖЕТ!$P:$P,$D46)))</f>
        <v/>
      </c>
      <c r="H46" s="36"/>
      <c r="I46" s="48">
        <f>IF(D46="",0,SUMIFS(БЮДЖЕТ!$V:$V,БЮДЖЕТ!$P:$P,D46))</f>
        <v>0</v>
      </c>
      <c r="J46" s="48">
        <f>IF(D46="",0,SUMIFS(факт_операции!$T:$T,факт_операции!$D:$D,D46)+SUMIFS(факт_расчет!$M:$M,факт_расчет!$D:$D,D46))</f>
        <v>0</v>
      </c>
      <c r="K46" s="54">
        <f t="shared" si="1"/>
        <v>0</v>
      </c>
      <c r="L46" s="36"/>
      <c r="M46" s="1"/>
    </row>
    <row r="47" spans="1:13" x14ac:dyDescent="0.25">
      <c r="A47" s="1"/>
      <c r="B47" s="1"/>
      <c r="C47" s="5">
        <f t="shared" si="2"/>
        <v>37</v>
      </c>
      <c r="D47" s="19" t="str">
        <f>IF(C47&gt;MAX(БЮДЖЕТ!$C:$C),"",INDEX(БЮДЖЕТ!$P$11:$P$9415,C47))</f>
        <v/>
      </c>
      <c r="E47" s="22">
        <f>IF(D47="",0,IF(COUNTIF(БЮДЖЕТ!$P:$P,D47)=1,0,1))</f>
        <v>0</v>
      </c>
      <c r="F47" s="19" t="str">
        <f>IF($D47="","",INDEX(БЮДЖЕТ!$N:$N,SUMIFS(БЮДЖЕТ!$B:$B,БЮДЖЕТ!$P:$P,$D47)))</f>
        <v/>
      </c>
      <c r="G47" s="19" t="str">
        <f>IF($D47="","",INDEX(БЮДЖЕТ!$X:$X,SUMIFS(БЮДЖЕТ!$B:$B,БЮДЖЕТ!$P:$P,$D47)))</f>
        <v/>
      </c>
      <c r="H47" s="36"/>
      <c r="I47" s="48">
        <f>IF(D47="",0,SUMIFS(БЮДЖЕТ!$V:$V,БЮДЖЕТ!$P:$P,D47))</f>
        <v>0</v>
      </c>
      <c r="J47" s="48">
        <f>IF(D47="",0,SUMIFS(факт_операции!$T:$T,факт_операции!$D:$D,D47)+SUMIFS(факт_расчет!$M:$M,факт_расчет!$D:$D,D47))</f>
        <v>0</v>
      </c>
      <c r="K47" s="54">
        <f t="shared" si="1"/>
        <v>0</v>
      </c>
      <c r="L47" s="36"/>
      <c r="M47" s="1"/>
    </row>
    <row r="48" spans="1:13" x14ac:dyDescent="0.25">
      <c r="A48" s="1"/>
      <c r="B48" s="1"/>
      <c r="C48" s="5">
        <f t="shared" si="2"/>
        <v>38</v>
      </c>
      <c r="D48" s="19" t="str">
        <f>IF(C48&gt;MAX(БЮДЖЕТ!$C:$C),"",INDEX(БЮДЖЕТ!$P$11:$P$9415,C48))</f>
        <v/>
      </c>
      <c r="E48" s="22">
        <f>IF(D48="",0,IF(COUNTIF(БЮДЖЕТ!$P:$P,D48)=1,0,1))</f>
        <v>0</v>
      </c>
      <c r="F48" s="19" t="str">
        <f>IF($D48="","",INDEX(БЮДЖЕТ!$N:$N,SUMIFS(БЮДЖЕТ!$B:$B,БЮДЖЕТ!$P:$P,$D48)))</f>
        <v/>
      </c>
      <c r="G48" s="19" t="str">
        <f>IF($D48="","",INDEX(БЮДЖЕТ!$X:$X,SUMIFS(БЮДЖЕТ!$B:$B,БЮДЖЕТ!$P:$P,$D48)))</f>
        <v/>
      </c>
      <c r="H48" s="36"/>
      <c r="I48" s="48">
        <f>IF(D48="",0,SUMIFS(БЮДЖЕТ!$V:$V,БЮДЖЕТ!$P:$P,D48))</f>
        <v>0</v>
      </c>
      <c r="J48" s="48">
        <f>IF(D48="",0,SUMIFS(факт_операции!$T:$T,факт_операции!$D:$D,D48)+SUMIFS(факт_расчет!$M:$M,факт_расчет!$D:$D,D48))</f>
        <v>0</v>
      </c>
      <c r="K48" s="54">
        <f t="shared" si="1"/>
        <v>0</v>
      </c>
      <c r="L48" s="36"/>
      <c r="M48" s="1"/>
    </row>
    <row r="49" spans="1:13" x14ac:dyDescent="0.25">
      <c r="A49" s="1"/>
      <c r="B49" s="1"/>
      <c r="C49" s="5">
        <f t="shared" si="2"/>
        <v>39</v>
      </c>
      <c r="D49" s="19" t="str">
        <f>IF(C49&gt;MAX(БЮДЖЕТ!$C:$C),"",INDEX(БЮДЖЕТ!$P$11:$P$9415,C49))</f>
        <v/>
      </c>
      <c r="E49" s="22">
        <f>IF(D49="",0,IF(COUNTIF(БЮДЖЕТ!$P:$P,D49)=1,0,1))</f>
        <v>0</v>
      </c>
      <c r="F49" s="19" t="str">
        <f>IF($D49="","",INDEX(БЮДЖЕТ!$N:$N,SUMIFS(БЮДЖЕТ!$B:$B,БЮДЖЕТ!$P:$P,$D49)))</f>
        <v/>
      </c>
      <c r="G49" s="19" t="str">
        <f>IF($D49="","",INDEX(БЮДЖЕТ!$X:$X,SUMIFS(БЮДЖЕТ!$B:$B,БЮДЖЕТ!$P:$P,$D49)))</f>
        <v/>
      </c>
      <c r="H49" s="36"/>
      <c r="I49" s="48">
        <f>IF(D49="",0,SUMIFS(БЮДЖЕТ!$V:$V,БЮДЖЕТ!$P:$P,D49))</f>
        <v>0</v>
      </c>
      <c r="J49" s="48">
        <f>IF(D49="",0,SUMIFS(факт_операции!$T:$T,факт_операции!$D:$D,D49)+SUMIFS(факт_расчет!$M:$M,факт_расчет!$D:$D,D49))</f>
        <v>0</v>
      </c>
      <c r="K49" s="54">
        <f t="shared" si="1"/>
        <v>0</v>
      </c>
      <c r="L49" s="36"/>
      <c r="M49" s="1"/>
    </row>
    <row r="50" spans="1:13" x14ac:dyDescent="0.25">
      <c r="A50" s="1"/>
      <c r="B50" s="1"/>
      <c r="C50" s="5">
        <f t="shared" si="2"/>
        <v>40</v>
      </c>
      <c r="D50" s="19" t="str">
        <f>IF(C50&gt;MAX(БЮДЖЕТ!$C:$C),"",INDEX(БЮДЖЕТ!$P$11:$P$9415,C50))</f>
        <v/>
      </c>
      <c r="E50" s="22">
        <f>IF(D50="",0,IF(COUNTIF(БЮДЖЕТ!$P:$P,D50)=1,0,1))</f>
        <v>0</v>
      </c>
      <c r="F50" s="19" t="str">
        <f>IF($D50="","",INDEX(БЮДЖЕТ!$N:$N,SUMIFS(БЮДЖЕТ!$B:$B,БЮДЖЕТ!$P:$P,$D50)))</f>
        <v/>
      </c>
      <c r="G50" s="19" t="str">
        <f>IF($D50="","",INDEX(БЮДЖЕТ!$X:$X,SUMIFS(БЮДЖЕТ!$B:$B,БЮДЖЕТ!$P:$P,$D50)))</f>
        <v/>
      </c>
      <c r="H50" s="36"/>
      <c r="I50" s="48">
        <f>IF(D50="",0,SUMIFS(БЮДЖЕТ!$V:$V,БЮДЖЕТ!$P:$P,D50))</f>
        <v>0</v>
      </c>
      <c r="J50" s="48">
        <f>IF(D50="",0,SUMIFS(факт_операции!$T:$T,факт_операции!$D:$D,D50)+SUMIFS(факт_расчет!$M:$M,факт_расчет!$D:$D,D50))</f>
        <v>0</v>
      </c>
      <c r="K50" s="54">
        <f t="shared" si="1"/>
        <v>0</v>
      </c>
      <c r="L50" s="36"/>
      <c r="M50" s="1"/>
    </row>
    <row r="51" spans="1:13" x14ac:dyDescent="0.25">
      <c r="A51" s="1"/>
      <c r="B51" s="1"/>
      <c r="C51" s="5">
        <f t="shared" si="2"/>
        <v>41</v>
      </c>
      <c r="D51" s="19" t="str">
        <f>IF(C51&gt;MAX(БЮДЖЕТ!$C:$C),"",INDEX(БЮДЖЕТ!$P$11:$P$9415,C51))</f>
        <v/>
      </c>
      <c r="E51" s="22">
        <f>IF(D51="",0,IF(COUNTIF(БЮДЖЕТ!$P:$P,D51)=1,0,1))</f>
        <v>0</v>
      </c>
      <c r="F51" s="19" t="str">
        <f>IF($D51="","",INDEX(БЮДЖЕТ!$N:$N,SUMIFS(БЮДЖЕТ!$B:$B,БЮДЖЕТ!$P:$P,$D51)))</f>
        <v/>
      </c>
      <c r="G51" s="19" t="str">
        <f>IF($D51="","",INDEX(БЮДЖЕТ!$X:$X,SUMIFS(БЮДЖЕТ!$B:$B,БЮДЖЕТ!$P:$P,$D51)))</f>
        <v/>
      </c>
      <c r="H51" s="36"/>
      <c r="I51" s="48">
        <f>IF(D51="",0,SUMIFS(БЮДЖЕТ!$V:$V,БЮДЖЕТ!$P:$P,D51))</f>
        <v>0</v>
      </c>
      <c r="J51" s="48">
        <f>IF(D51="",0,SUMIFS(факт_операции!$T:$T,факт_операции!$D:$D,D51)+SUMIFS(факт_расчет!$M:$M,факт_расчет!$D:$D,D51))</f>
        <v>0</v>
      </c>
      <c r="K51" s="54">
        <f t="shared" si="1"/>
        <v>0</v>
      </c>
      <c r="L51" s="36"/>
      <c r="M51" s="1"/>
    </row>
    <row r="52" spans="1:13" x14ac:dyDescent="0.25">
      <c r="A52" s="1"/>
      <c r="B52" s="1"/>
      <c r="C52" s="5">
        <f t="shared" si="2"/>
        <v>42</v>
      </c>
      <c r="D52" s="19" t="str">
        <f>IF(C52&gt;MAX(БЮДЖЕТ!$C:$C),"",INDEX(БЮДЖЕТ!$P$11:$P$9415,C52))</f>
        <v/>
      </c>
      <c r="E52" s="22">
        <f>IF(D52="",0,IF(COUNTIF(БЮДЖЕТ!$P:$P,D52)=1,0,1))</f>
        <v>0</v>
      </c>
      <c r="F52" s="19" t="str">
        <f>IF($D52="","",INDEX(БЮДЖЕТ!$N:$N,SUMIFS(БЮДЖЕТ!$B:$B,БЮДЖЕТ!$P:$P,$D52)))</f>
        <v/>
      </c>
      <c r="G52" s="19" t="str">
        <f>IF($D52="","",INDEX(БЮДЖЕТ!$X:$X,SUMIFS(БЮДЖЕТ!$B:$B,БЮДЖЕТ!$P:$P,$D52)))</f>
        <v/>
      </c>
      <c r="H52" s="36"/>
      <c r="I52" s="48">
        <f>IF(D52="",0,SUMIFS(БЮДЖЕТ!$V:$V,БЮДЖЕТ!$P:$P,D52))</f>
        <v>0</v>
      </c>
      <c r="J52" s="48">
        <f>IF(D52="",0,SUMIFS(факт_операции!$T:$T,факт_операции!$D:$D,D52)+SUMIFS(факт_расчет!$M:$M,факт_расчет!$D:$D,D52))</f>
        <v>0</v>
      </c>
      <c r="K52" s="54">
        <f t="shared" si="1"/>
        <v>0</v>
      </c>
      <c r="L52" s="36"/>
      <c r="M52" s="1"/>
    </row>
    <row r="53" spans="1:13" x14ac:dyDescent="0.25">
      <c r="A53" s="1"/>
      <c r="B53" s="1"/>
      <c r="C53" s="5">
        <f t="shared" si="2"/>
        <v>43</v>
      </c>
      <c r="D53" s="19" t="str">
        <f>IF(C53&gt;MAX(БЮДЖЕТ!$C:$C),"",INDEX(БЮДЖЕТ!$P$11:$P$9415,C53))</f>
        <v/>
      </c>
      <c r="E53" s="22">
        <f>IF(D53="",0,IF(COUNTIF(БЮДЖЕТ!$P:$P,D53)=1,0,1))</f>
        <v>0</v>
      </c>
      <c r="F53" s="19" t="str">
        <f>IF($D53="","",INDEX(БЮДЖЕТ!$N:$N,SUMIFS(БЮДЖЕТ!$B:$B,БЮДЖЕТ!$P:$P,$D53)))</f>
        <v/>
      </c>
      <c r="G53" s="19" t="str">
        <f>IF($D53="","",INDEX(БЮДЖЕТ!$X:$X,SUMIFS(БЮДЖЕТ!$B:$B,БЮДЖЕТ!$P:$P,$D53)))</f>
        <v/>
      </c>
      <c r="H53" s="36"/>
      <c r="I53" s="48">
        <f>IF(D53="",0,SUMIFS(БЮДЖЕТ!$V:$V,БЮДЖЕТ!$P:$P,D53))</f>
        <v>0</v>
      </c>
      <c r="J53" s="48">
        <f>IF(D53="",0,SUMIFS(факт_операции!$T:$T,факт_операции!$D:$D,D53)+SUMIFS(факт_расчет!$M:$M,факт_расчет!$D:$D,D53))</f>
        <v>0</v>
      </c>
      <c r="K53" s="54">
        <f t="shared" si="1"/>
        <v>0</v>
      </c>
      <c r="L53" s="36"/>
      <c r="M53" s="1"/>
    </row>
    <row r="54" spans="1:13" x14ac:dyDescent="0.25">
      <c r="A54" s="1"/>
      <c r="B54" s="1"/>
      <c r="C54" s="5">
        <f t="shared" si="2"/>
        <v>44</v>
      </c>
      <c r="D54" s="19" t="str">
        <f>IF(C54&gt;MAX(БЮДЖЕТ!$C:$C),"",INDEX(БЮДЖЕТ!$P$11:$P$9415,C54))</f>
        <v/>
      </c>
      <c r="E54" s="22">
        <f>IF(D54="",0,IF(COUNTIF(БЮДЖЕТ!$P:$P,D54)=1,0,1))</f>
        <v>0</v>
      </c>
      <c r="F54" s="19" t="str">
        <f>IF($D54="","",INDEX(БЮДЖЕТ!$N:$N,SUMIFS(БЮДЖЕТ!$B:$B,БЮДЖЕТ!$P:$P,$D54)))</f>
        <v/>
      </c>
      <c r="G54" s="19" t="str">
        <f>IF($D54="","",INDEX(БЮДЖЕТ!$X:$X,SUMIFS(БЮДЖЕТ!$B:$B,БЮДЖЕТ!$P:$P,$D54)))</f>
        <v/>
      </c>
      <c r="H54" s="36"/>
      <c r="I54" s="48">
        <f>IF(D54="",0,SUMIFS(БЮДЖЕТ!$V:$V,БЮДЖЕТ!$P:$P,D54))</f>
        <v>0</v>
      </c>
      <c r="J54" s="48">
        <f>IF(D54="",0,SUMIFS(факт_операции!$T:$T,факт_операции!$D:$D,D54)+SUMIFS(факт_расчет!$M:$M,факт_расчет!$D:$D,D54))</f>
        <v>0</v>
      </c>
      <c r="K54" s="54">
        <f t="shared" si="1"/>
        <v>0</v>
      </c>
      <c r="L54" s="36"/>
      <c r="M54" s="1"/>
    </row>
    <row r="55" spans="1:13" x14ac:dyDescent="0.25">
      <c r="A55" s="1"/>
      <c r="B55" s="1"/>
      <c r="C55" s="5">
        <f t="shared" si="2"/>
        <v>45</v>
      </c>
      <c r="D55" s="19" t="str">
        <f>IF(C55&gt;MAX(БЮДЖЕТ!$C:$C),"",INDEX(БЮДЖЕТ!$P$11:$P$9415,C55))</f>
        <v/>
      </c>
      <c r="E55" s="22">
        <f>IF(D55="",0,IF(COUNTIF(БЮДЖЕТ!$P:$P,D55)=1,0,1))</f>
        <v>0</v>
      </c>
      <c r="F55" s="19" t="str">
        <f>IF($D55="","",INDEX(БЮДЖЕТ!$N:$N,SUMIFS(БЮДЖЕТ!$B:$B,БЮДЖЕТ!$P:$P,$D55)))</f>
        <v/>
      </c>
      <c r="G55" s="19" t="str">
        <f>IF($D55="","",INDEX(БЮДЖЕТ!$X:$X,SUMIFS(БЮДЖЕТ!$B:$B,БЮДЖЕТ!$P:$P,$D55)))</f>
        <v/>
      </c>
      <c r="H55" s="36"/>
      <c r="I55" s="48">
        <f>IF(D55="",0,SUMIFS(БЮДЖЕТ!$V:$V,БЮДЖЕТ!$P:$P,D55))</f>
        <v>0</v>
      </c>
      <c r="J55" s="48">
        <f>IF(D55="",0,SUMIFS(факт_операции!$T:$T,факт_операции!$D:$D,D55)+SUMIFS(факт_расчет!$M:$M,факт_расчет!$D:$D,D55))</f>
        <v>0</v>
      </c>
      <c r="K55" s="54">
        <f t="shared" si="1"/>
        <v>0</v>
      </c>
      <c r="L55" s="36"/>
      <c r="M55" s="1"/>
    </row>
    <row r="56" spans="1:13" x14ac:dyDescent="0.25">
      <c r="A56" s="1"/>
      <c r="B56" s="1"/>
      <c r="C56" s="5">
        <f t="shared" si="2"/>
        <v>46</v>
      </c>
      <c r="D56" s="19" t="str">
        <f>IF(C56&gt;MAX(БЮДЖЕТ!$C:$C),"",INDEX(БЮДЖЕТ!$P$11:$P$9415,C56))</f>
        <v/>
      </c>
      <c r="E56" s="22">
        <f>IF(D56="",0,IF(COUNTIF(БЮДЖЕТ!$P:$P,D56)=1,0,1))</f>
        <v>0</v>
      </c>
      <c r="F56" s="19" t="str">
        <f>IF($D56="","",INDEX(БЮДЖЕТ!$N:$N,SUMIFS(БЮДЖЕТ!$B:$B,БЮДЖЕТ!$P:$P,$D56)))</f>
        <v/>
      </c>
      <c r="G56" s="19" t="str">
        <f>IF($D56="","",INDEX(БЮДЖЕТ!$X:$X,SUMIFS(БЮДЖЕТ!$B:$B,БЮДЖЕТ!$P:$P,$D56)))</f>
        <v/>
      </c>
      <c r="H56" s="36"/>
      <c r="I56" s="48">
        <f>IF(D56="",0,SUMIFS(БЮДЖЕТ!$V:$V,БЮДЖЕТ!$P:$P,D56))</f>
        <v>0</v>
      </c>
      <c r="J56" s="48">
        <f>IF(D56="",0,SUMIFS(факт_операции!$T:$T,факт_операции!$D:$D,D56)+SUMIFS(факт_расчет!$M:$M,факт_расчет!$D:$D,D56))</f>
        <v>0</v>
      </c>
      <c r="K56" s="54">
        <f t="shared" si="1"/>
        <v>0</v>
      </c>
      <c r="L56" s="36"/>
      <c r="M56" s="1"/>
    </row>
    <row r="57" spans="1:13" x14ac:dyDescent="0.25">
      <c r="A57" s="1"/>
      <c r="B57" s="1"/>
      <c r="C57" s="5">
        <f t="shared" si="2"/>
        <v>47</v>
      </c>
      <c r="D57" s="19" t="str">
        <f>IF(C57&gt;MAX(БЮДЖЕТ!$C:$C),"",INDEX(БЮДЖЕТ!$P$11:$P$9415,C57))</f>
        <v/>
      </c>
      <c r="E57" s="22">
        <f>IF(D57="",0,IF(COUNTIF(БЮДЖЕТ!$P:$P,D57)=1,0,1))</f>
        <v>0</v>
      </c>
      <c r="F57" s="19" t="str">
        <f>IF($D57="","",INDEX(БЮДЖЕТ!$N:$N,SUMIFS(БЮДЖЕТ!$B:$B,БЮДЖЕТ!$P:$P,$D57)))</f>
        <v/>
      </c>
      <c r="G57" s="19" t="str">
        <f>IF($D57="","",INDEX(БЮДЖЕТ!$X:$X,SUMIFS(БЮДЖЕТ!$B:$B,БЮДЖЕТ!$P:$P,$D57)))</f>
        <v/>
      </c>
      <c r="H57" s="36"/>
      <c r="I57" s="48">
        <f>IF(D57="",0,SUMIFS(БЮДЖЕТ!$V:$V,БЮДЖЕТ!$P:$P,D57))</f>
        <v>0</v>
      </c>
      <c r="J57" s="48">
        <f>IF(D57="",0,SUMIFS(факт_операции!$T:$T,факт_операции!$D:$D,D57)+SUMIFS(факт_расчет!$M:$M,факт_расчет!$D:$D,D57))</f>
        <v>0</v>
      </c>
      <c r="K57" s="54">
        <f t="shared" si="1"/>
        <v>0</v>
      </c>
      <c r="L57" s="36"/>
      <c r="M57" s="1"/>
    </row>
    <row r="58" spans="1:13" x14ac:dyDescent="0.25">
      <c r="A58" s="1"/>
      <c r="B58" s="1"/>
      <c r="C58" s="5">
        <f t="shared" si="2"/>
        <v>48</v>
      </c>
      <c r="D58" s="19" t="str">
        <f>IF(C58&gt;MAX(БЮДЖЕТ!$C:$C),"",INDEX(БЮДЖЕТ!$P$11:$P$9415,C58))</f>
        <v/>
      </c>
      <c r="E58" s="22">
        <f>IF(D58="",0,IF(COUNTIF(БЮДЖЕТ!$P:$P,D58)=1,0,1))</f>
        <v>0</v>
      </c>
      <c r="F58" s="19" t="str">
        <f>IF($D58="","",INDEX(БЮДЖЕТ!$N:$N,SUMIFS(БЮДЖЕТ!$B:$B,БЮДЖЕТ!$P:$P,$D58)))</f>
        <v/>
      </c>
      <c r="G58" s="19" t="str">
        <f>IF($D58="","",INDEX(БЮДЖЕТ!$X:$X,SUMIFS(БЮДЖЕТ!$B:$B,БЮДЖЕТ!$P:$P,$D58)))</f>
        <v/>
      </c>
      <c r="H58" s="36"/>
      <c r="I58" s="48">
        <f>IF(D58="",0,SUMIFS(БЮДЖЕТ!$V:$V,БЮДЖЕТ!$P:$P,D58))</f>
        <v>0</v>
      </c>
      <c r="J58" s="48">
        <f>IF(D58="",0,SUMIFS(факт_операции!$T:$T,факт_операции!$D:$D,D58)+SUMIFS(факт_расчет!$M:$M,факт_расчет!$D:$D,D58))</f>
        <v>0</v>
      </c>
      <c r="K58" s="54">
        <f t="shared" si="1"/>
        <v>0</v>
      </c>
      <c r="L58" s="36"/>
      <c r="M58" s="1"/>
    </row>
    <row r="59" spans="1:13" x14ac:dyDescent="0.25">
      <c r="A59" s="1"/>
      <c r="B59" s="1"/>
      <c r="C59" s="5">
        <f t="shared" si="2"/>
        <v>49</v>
      </c>
      <c r="D59" s="19" t="str">
        <f>IF(C59&gt;MAX(БЮДЖЕТ!$C:$C),"",INDEX(БЮДЖЕТ!$P$11:$P$9415,C59))</f>
        <v/>
      </c>
      <c r="E59" s="22">
        <f>IF(D59="",0,IF(COUNTIF(БЮДЖЕТ!$P:$P,D59)=1,0,1))</f>
        <v>0</v>
      </c>
      <c r="F59" s="19" t="str">
        <f>IF($D59="","",INDEX(БЮДЖЕТ!$N:$N,SUMIFS(БЮДЖЕТ!$B:$B,БЮДЖЕТ!$P:$P,$D59)))</f>
        <v/>
      </c>
      <c r="G59" s="19" t="str">
        <f>IF($D59="","",INDEX(БЮДЖЕТ!$X:$X,SUMIFS(БЮДЖЕТ!$B:$B,БЮДЖЕТ!$P:$P,$D59)))</f>
        <v/>
      </c>
      <c r="H59" s="36"/>
      <c r="I59" s="48">
        <f>IF(D59="",0,SUMIFS(БЮДЖЕТ!$V:$V,БЮДЖЕТ!$P:$P,D59))</f>
        <v>0</v>
      </c>
      <c r="J59" s="48">
        <f>IF(D59="",0,SUMIFS(факт_операции!$T:$T,факт_операции!$D:$D,D59)+SUMIFS(факт_расчет!$M:$M,факт_расчет!$D:$D,D59))</f>
        <v>0</v>
      </c>
      <c r="K59" s="54">
        <f t="shared" si="1"/>
        <v>0</v>
      </c>
      <c r="L59" s="36"/>
      <c r="M59" s="1"/>
    </row>
    <row r="60" spans="1:13" x14ac:dyDescent="0.25">
      <c r="A60" s="1"/>
      <c r="B60" s="1"/>
      <c r="C60" s="5">
        <f t="shared" si="2"/>
        <v>50</v>
      </c>
      <c r="D60" s="19" t="str">
        <f>IF(C60&gt;MAX(БЮДЖЕТ!$C:$C),"",INDEX(БЮДЖЕТ!$P$11:$P$9415,C60))</f>
        <v/>
      </c>
      <c r="E60" s="22">
        <f>IF(D60="",0,IF(COUNTIF(БЮДЖЕТ!$P:$P,D60)=1,0,1))</f>
        <v>0</v>
      </c>
      <c r="F60" s="19" t="str">
        <f>IF($D60="","",INDEX(БЮДЖЕТ!$N:$N,SUMIFS(БЮДЖЕТ!$B:$B,БЮДЖЕТ!$P:$P,$D60)))</f>
        <v/>
      </c>
      <c r="G60" s="19" t="str">
        <f>IF($D60="","",INDEX(БЮДЖЕТ!$X:$X,SUMIFS(БЮДЖЕТ!$B:$B,БЮДЖЕТ!$P:$P,$D60)))</f>
        <v/>
      </c>
      <c r="H60" s="36"/>
      <c r="I60" s="48">
        <f>IF(D60="",0,SUMIFS(БЮДЖЕТ!$V:$V,БЮДЖЕТ!$P:$P,D60))</f>
        <v>0</v>
      </c>
      <c r="J60" s="48">
        <f>IF(D60="",0,SUMIFS(факт_операции!$T:$T,факт_операции!$D:$D,D60)+SUMIFS(факт_расчет!$M:$M,факт_расчет!$D:$D,D60))</f>
        <v>0</v>
      </c>
      <c r="K60" s="54">
        <f t="shared" si="1"/>
        <v>0</v>
      </c>
      <c r="L60" s="36"/>
      <c r="M60" s="1"/>
    </row>
    <row r="61" spans="1:13" x14ac:dyDescent="0.25">
      <c r="A61" s="1"/>
      <c r="B61" s="1"/>
      <c r="C61" s="5">
        <f t="shared" si="2"/>
        <v>51</v>
      </c>
      <c r="D61" s="19" t="str">
        <f>IF(C61&gt;MAX(БЮДЖЕТ!$C:$C),"",INDEX(БЮДЖЕТ!$P$11:$P$9415,C61))</f>
        <v/>
      </c>
      <c r="E61" s="22">
        <f>IF(D61="",0,IF(COUNTIF(БЮДЖЕТ!$P:$P,D61)=1,0,1))</f>
        <v>0</v>
      </c>
      <c r="F61" s="19" t="str">
        <f>IF($D61="","",INDEX(БЮДЖЕТ!$N:$N,SUMIFS(БЮДЖЕТ!$B:$B,БЮДЖЕТ!$P:$P,$D61)))</f>
        <v/>
      </c>
      <c r="G61" s="19" t="str">
        <f>IF($D61="","",INDEX(БЮДЖЕТ!$X:$X,SUMIFS(БЮДЖЕТ!$B:$B,БЮДЖЕТ!$P:$P,$D61)))</f>
        <v/>
      </c>
      <c r="H61" s="36"/>
      <c r="I61" s="48">
        <f>IF(D61="",0,SUMIFS(БЮДЖЕТ!$V:$V,БЮДЖЕТ!$P:$P,D61))</f>
        <v>0</v>
      </c>
      <c r="J61" s="48">
        <f>IF(D61="",0,SUMIFS(факт_операции!$T:$T,факт_операции!$D:$D,D61)+SUMIFS(факт_расчет!$M:$M,факт_расчет!$D:$D,D61))</f>
        <v>0</v>
      </c>
      <c r="K61" s="54">
        <f t="shared" si="1"/>
        <v>0</v>
      </c>
      <c r="L61" s="36"/>
      <c r="M61" s="1"/>
    </row>
    <row r="62" spans="1:13" x14ac:dyDescent="0.25">
      <c r="A62" s="1"/>
      <c r="B62" s="1"/>
      <c r="C62" s="5">
        <f t="shared" si="2"/>
        <v>52</v>
      </c>
      <c r="D62" s="19" t="str">
        <f>IF(C62&gt;MAX(БЮДЖЕТ!$C:$C),"",INDEX(БЮДЖЕТ!$P$11:$P$9415,C62))</f>
        <v/>
      </c>
      <c r="E62" s="22">
        <f>IF(D62="",0,IF(COUNTIF(БЮДЖЕТ!$P:$P,D62)=1,0,1))</f>
        <v>0</v>
      </c>
      <c r="F62" s="19" t="str">
        <f>IF($D62="","",INDEX(БЮДЖЕТ!$N:$N,SUMIFS(БЮДЖЕТ!$B:$B,БЮДЖЕТ!$P:$P,$D62)))</f>
        <v/>
      </c>
      <c r="G62" s="19" t="str">
        <f>IF($D62="","",INDEX(БЮДЖЕТ!$X:$X,SUMIFS(БЮДЖЕТ!$B:$B,БЮДЖЕТ!$P:$P,$D62)))</f>
        <v/>
      </c>
      <c r="H62" s="36"/>
      <c r="I62" s="48">
        <f>IF(D62="",0,SUMIFS(БЮДЖЕТ!$V:$V,БЮДЖЕТ!$P:$P,D62))</f>
        <v>0</v>
      </c>
      <c r="J62" s="48">
        <f>IF(D62="",0,SUMIFS(факт_операции!$T:$T,факт_операции!$D:$D,D62)+SUMIFS(факт_расчет!$M:$M,факт_расчет!$D:$D,D62))</f>
        <v>0</v>
      </c>
      <c r="K62" s="54">
        <f t="shared" si="1"/>
        <v>0</v>
      </c>
      <c r="L62" s="36"/>
      <c r="M62" s="1"/>
    </row>
    <row r="63" spans="1:13" x14ac:dyDescent="0.25">
      <c r="A63" s="1"/>
      <c r="B63" s="1"/>
      <c r="C63" s="5">
        <f t="shared" si="2"/>
        <v>53</v>
      </c>
      <c r="D63" s="19" t="str">
        <f>IF(C63&gt;MAX(БЮДЖЕТ!$C:$C),"",INDEX(БЮДЖЕТ!$P$11:$P$9415,C63))</f>
        <v/>
      </c>
      <c r="E63" s="22">
        <f>IF(D63="",0,IF(COUNTIF(БЮДЖЕТ!$P:$P,D63)=1,0,1))</f>
        <v>0</v>
      </c>
      <c r="F63" s="19" t="str">
        <f>IF($D63="","",INDEX(БЮДЖЕТ!$N:$N,SUMIFS(БЮДЖЕТ!$B:$B,БЮДЖЕТ!$P:$P,$D63)))</f>
        <v/>
      </c>
      <c r="G63" s="19" t="str">
        <f>IF($D63="","",INDEX(БЮДЖЕТ!$X:$X,SUMIFS(БЮДЖЕТ!$B:$B,БЮДЖЕТ!$P:$P,$D63)))</f>
        <v/>
      </c>
      <c r="H63" s="36"/>
      <c r="I63" s="48">
        <f>IF(D63="",0,SUMIFS(БЮДЖЕТ!$V:$V,БЮДЖЕТ!$P:$P,D63))</f>
        <v>0</v>
      </c>
      <c r="J63" s="48">
        <f>IF(D63="",0,SUMIFS(факт_операции!$T:$T,факт_операции!$D:$D,D63)+SUMIFS(факт_расчет!$M:$M,факт_расчет!$D:$D,D63))</f>
        <v>0</v>
      </c>
      <c r="K63" s="54">
        <f t="shared" si="1"/>
        <v>0</v>
      </c>
      <c r="L63" s="36"/>
      <c r="M63" s="1"/>
    </row>
    <row r="64" spans="1:13" x14ac:dyDescent="0.25">
      <c r="A64" s="1"/>
      <c r="B64" s="1"/>
      <c r="C64" s="5">
        <f t="shared" si="2"/>
        <v>54</v>
      </c>
      <c r="D64" s="19" t="str">
        <f>IF(C64&gt;MAX(БЮДЖЕТ!$C:$C),"",INDEX(БЮДЖЕТ!$P$11:$P$9415,C64))</f>
        <v/>
      </c>
      <c r="E64" s="22">
        <f>IF(D64="",0,IF(COUNTIF(БЮДЖЕТ!$P:$P,D64)=1,0,1))</f>
        <v>0</v>
      </c>
      <c r="F64" s="19" t="str">
        <f>IF($D64="","",INDEX(БЮДЖЕТ!$N:$N,SUMIFS(БЮДЖЕТ!$B:$B,БЮДЖЕТ!$P:$P,$D64)))</f>
        <v/>
      </c>
      <c r="G64" s="19" t="str">
        <f>IF($D64="","",INDEX(БЮДЖЕТ!$X:$X,SUMIFS(БЮДЖЕТ!$B:$B,БЮДЖЕТ!$P:$P,$D64)))</f>
        <v/>
      </c>
      <c r="H64" s="36"/>
      <c r="I64" s="48">
        <f>IF(D64="",0,SUMIFS(БЮДЖЕТ!$V:$V,БЮДЖЕТ!$P:$P,D64))</f>
        <v>0</v>
      </c>
      <c r="J64" s="48">
        <f>IF(D64="",0,SUMIFS(факт_операции!$T:$T,факт_операции!$D:$D,D64)+SUMIFS(факт_расчет!$M:$M,факт_расчет!$D:$D,D64))</f>
        <v>0</v>
      </c>
      <c r="K64" s="54">
        <f t="shared" si="1"/>
        <v>0</v>
      </c>
      <c r="L64" s="36"/>
      <c r="M64" s="1"/>
    </row>
    <row r="65" spans="1:13" x14ac:dyDescent="0.25">
      <c r="A65" s="1"/>
      <c r="B65" s="1"/>
      <c r="C65" s="5">
        <f t="shared" si="2"/>
        <v>55</v>
      </c>
      <c r="D65" s="19" t="str">
        <f>IF(C65&gt;MAX(БЮДЖЕТ!$C:$C),"",INDEX(БЮДЖЕТ!$P$11:$P$9415,C65))</f>
        <v/>
      </c>
      <c r="E65" s="22">
        <f>IF(D65="",0,IF(COUNTIF(БЮДЖЕТ!$P:$P,D65)=1,0,1))</f>
        <v>0</v>
      </c>
      <c r="F65" s="19" t="str">
        <f>IF($D65="","",INDEX(БЮДЖЕТ!$N:$N,SUMIFS(БЮДЖЕТ!$B:$B,БЮДЖЕТ!$P:$P,$D65)))</f>
        <v/>
      </c>
      <c r="G65" s="19" t="str">
        <f>IF($D65="","",INDEX(БЮДЖЕТ!$X:$X,SUMIFS(БЮДЖЕТ!$B:$B,БЮДЖЕТ!$P:$P,$D65)))</f>
        <v/>
      </c>
      <c r="H65" s="36"/>
      <c r="I65" s="48">
        <f>IF(D65="",0,SUMIFS(БЮДЖЕТ!$V:$V,БЮДЖЕТ!$P:$P,D65))</f>
        <v>0</v>
      </c>
      <c r="J65" s="48">
        <f>IF(D65="",0,SUMIFS(факт_операции!$T:$T,факт_операции!$D:$D,D65)+SUMIFS(факт_расчет!$M:$M,факт_расчет!$D:$D,D65))</f>
        <v>0</v>
      </c>
      <c r="K65" s="54">
        <f t="shared" si="1"/>
        <v>0</v>
      </c>
      <c r="L65" s="36"/>
      <c r="M65" s="1"/>
    </row>
    <row r="66" spans="1:13" x14ac:dyDescent="0.25">
      <c r="A66" s="1"/>
      <c r="B66" s="1"/>
      <c r="C66" s="5">
        <f t="shared" si="2"/>
        <v>56</v>
      </c>
      <c r="D66" s="19" t="str">
        <f>IF(C66&gt;MAX(БЮДЖЕТ!$C:$C),"",INDEX(БЮДЖЕТ!$P$11:$P$9415,C66))</f>
        <v/>
      </c>
      <c r="E66" s="22">
        <f>IF(D66="",0,IF(COUNTIF(БЮДЖЕТ!$P:$P,D66)=1,0,1))</f>
        <v>0</v>
      </c>
      <c r="F66" s="19" t="str">
        <f>IF($D66="","",INDEX(БЮДЖЕТ!$N:$N,SUMIFS(БЮДЖЕТ!$B:$B,БЮДЖЕТ!$P:$P,$D66)))</f>
        <v/>
      </c>
      <c r="G66" s="19" t="str">
        <f>IF($D66="","",INDEX(БЮДЖЕТ!$X:$X,SUMIFS(БЮДЖЕТ!$B:$B,БЮДЖЕТ!$P:$P,$D66)))</f>
        <v/>
      </c>
      <c r="H66" s="36"/>
      <c r="I66" s="48">
        <f>IF(D66="",0,SUMIFS(БЮДЖЕТ!$V:$V,БЮДЖЕТ!$P:$P,D66))</f>
        <v>0</v>
      </c>
      <c r="J66" s="48">
        <f>IF(D66="",0,SUMIFS(факт_операции!$T:$T,факт_операции!$D:$D,D66)+SUMIFS(факт_расчет!$M:$M,факт_расчет!$D:$D,D66))</f>
        <v>0</v>
      </c>
      <c r="K66" s="54">
        <f t="shared" si="1"/>
        <v>0</v>
      </c>
      <c r="L66" s="36"/>
      <c r="M66" s="1"/>
    </row>
    <row r="67" spans="1:13" x14ac:dyDescent="0.25">
      <c r="A67" s="1"/>
      <c r="B67" s="1"/>
      <c r="C67" s="5">
        <f t="shared" si="2"/>
        <v>57</v>
      </c>
      <c r="D67" s="19" t="str">
        <f>IF(C67&gt;MAX(БЮДЖЕТ!$C:$C),"",INDEX(БЮДЖЕТ!$P$11:$P$9415,C67))</f>
        <v/>
      </c>
      <c r="E67" s="22">
        <f>IF(D67="",0,IF(COUNTIF(БЮДЖЕТ!$P:$P,D67)=1,0,1))</f>
        <v>0</v>
      </c>
      <c r="F67" s="19" t="str">
        <f>IF($D67="","",INDEX(БЮДЖЕТ!$N:$N,SUMIFS(БЮДЖЕТ!$B:$B,БЮДЖЕТ!$P:$P,$D67)))</f>
        <v/>
      </c>
      <c r="G67" s="19" t="str">
        <f>IF($D67="","",INDEX(БЮДЖЕТ!$X:$X,SUMIFS(БЮДЖЕТ!$B:$B,БЮДЖЕТ!$P:$P,$D67)))</f>
        <v/>
      </c>
      <c r="H67" s="36"/>
      <c r="I67" s="48">
        <f>IF(D67="",0,SUMIFS(БЮДЖЕТ!$V:$V,БЮДЖЕТ!$P:$P,D67))</f>
        <v>0</v>
      </c>
      <c r="J67" s="48">
        <f>IF(D67="",0,SUMIFS(факт_операции!$T:$T,факт_операции!$D:$D,D67)+SUMIFS(факт_расчет!$M:$M,факт_расчет!$D:$D,D67))</f>
        <v>0</v>
      </c>
      <c r="K67" s="54">
        <f t="shared" si="1"/>
        <v>0</v>
      </c>
      <c r="L67" s="36"/>
      <c r="M67" s="1"/>
    </row>
    <row r="68" spans="1:13" x14ac:dyDescent="0.25">
      <c r="A68" s="1"/>
      <c r="B68" s="1"/>
      <c r="C68" s="5">
        <f t="shared" si="2"/>
        <v>58</v>
      </c>
      <c r="D68" s="19" t="str">
        <f>IF(C68&gt;MAX(БЮДЖЕТ!$C:$C),"",INDEX(БЮДЖЕТ!$P$11:$P$9415,C68))</f>
        <v/>
      </c>
      <c r="E68" s="22">
        <f>IF(D68="",0,IF(COUNTIF(БЮДЖЕТ!$P:$P,D68)=1,0,1))</f>
        <v>0</v>
      </c>
      <c r="F68" s="19" t="str">
        <f>IF($D68="","",INDEX(БЮДЖЕТ!$N:$N,SUMIFS(БЮДЖЕТ!$B:$B,БЮДЖЕТ!$P:$P,$D68)))</f>
        <v/>
      </c>
      <c r="G68" s="19" t="str">
        <f>IF($D68="","",INDEX(БЮДЖЕТ!$X:$X,SUMIFS(БЮДЖЕТ!$B:$B,БЮДЖЕТ!$P:$P,$D68)))</f>
        <v/>
      </c>
      <c r="H68" s="36"/>
      <c r="I68" s="48">
        <f>IF(D68="",0,SUMIFS(БЮДЖЕТ!$V:$V,БЮДЖЕТ!$P:$P,D68))</f>
        <v>0</v>
      </c>
      <c r="J68" s="48">
        <f>IF(D68="",0,SUMIFS(факт_операции!$T:$T,факт_операции!$D:$D,D68)+SUMIFS(факт_расчет!$M:$M,факт_расчет!$D:$D,D68))</f>
        <v>0</v>
      </c>
      <c r="K68" s="54">
        <f t="shared" si="1"/>
        <v>0</v>
      </c>
      <c r="L68" s="36"/>
      <c r="M68" s="1"/>
    </row>
    <row r="69" spans="1:13" x14ac:dyDescent="0.25">
      <c r="A69" s="1"/>
      <c r="B69" s="1"/>
      <c r="C69" s="5">
        <f t="shared" si="2"/>
        <v>59</v>
      </c>
      <c r="D69" s="19" t="str">
        <f>IF(C69&gt;MAX(БЮДЖЕТ!$C:$C),"",INDEX(БЮДЖЕТ!$P$11:$P$9415,C69))</f>
        <v/>
      </c>
      <c r="E69" s="22">
        <f>IF(D69="",0,IF(COUNTIF(БЮДЖЕТ!$P:$P,D69)=1,0,1))</f>
        <v>0</v>
      </c>
      <c r="F69" s="19" t="str">
        <f>IF($D69="","",INDEX(БЮДЖЕТ!$N:$N,SUMIFS(БЮДЖЕТ!$B:$B,БЮДЖЕТ!$P:$P,$D69)))</f>
        <v/>
      </c>
      <c r="G69" s="19" t="str">
        <f>IF($D69="","",INDEX(БЮДЖЕТ!$X:$X,SUMIFS(БЮДЖЕТ!$B:$B,БЮДЖЕТ!$P:$P,$D69)))</f>
        <v/>
      </c>
      <c r="H69" s="36"/>
      <c r="I69" s="48">
        <f>IF(D69="",0,SUMIFS(БЮДЖЕТ!$V:$V,БЮДЖЕТ!$P:$P,D69))</f>
        <v>0</v>
      </c>
      <c r="J69" s="48">
        <f>IF(D69="",0,SUMIFS(факт_операции!$T:$T,факт_операции!$D:$D,D69)+SUMIFS(факт_расчет!$M:$M,факт_расчет!$D:$D,D69))</f>
        <v>0</v>
      </c>
      <c r="K69" s="54">
        <f t="shared" si="1"/>
        <v>0</v>
      </c>
      <c r="L69" s="36"/>
      <c r="M69" s="1"/>
    </row>
    <row r="70" spans="1:13" x14ac:dyDescent="0.25">
      <c r="A70" s="1"/>
      <c r="B70" s="1"/>
      <c r="C70" s="5">
        <f t="shared" si="2"/>
        <v>60</v>
      </c>
      <c r="D70" s="19" t="str">
        <f>IF(C70&gt;MAX(БЮДЖЕТ!$C:$C),"",INDEX(БЮДЖЕТ!$P$11:$P$9415,C70))</f>
        <v/>
      </c>
      <c r="E70" s="22">
        <f>IF(D70="",0,IF(COUNTIF(БЮДЖЕТ!$P:$P,D70)=1,0,1))</f>
        <v>0</v>
      </c>
      <c r="F70" s="19" t="str">
        <f>IF($D70="","",INDEX(БЮДЖЕТ!$N:$N,SUMIFS(БЮДЖЕТ!$B:$B,БЮДЖЕТ!$P:$P,$D70)))</f>
        <v/>
      </c>
      <c r="G70" s="19" t="str">
        <f>IF($D70="","",INDEX(БЮДЖЕТ!$X:$X,SUMIFS(БЮДЖЕТ!$B:$B,БЮДЖЕТ!$P:$P,$D70)))</f>
        <v/>
      </c>
      <c r="H70" s="36"/>
      <c r="I70" s="48">
        <f>IF(D70="",0,SUMIFS(БЮДЖЕТ!$V:$V,БЮДЖЕТ!$P:$P,D70))</f>
        <v>0</v>
      </c>
      <c r="J70" s="48">
        <f>IF(D70="",0,SUMIFS(факт_операции!$T:$T,факт_операции!$D:$D,D70)+SUMIFS(факт_расчет!$M:$M,факт_расчет!$D:$D,D70))</f>
        <v>0</v>
      </c>
      <c r="K70" s="54">
        <f t="shared" si="1"/>
        <v>0</v>
      </c>
      <c r="L70" s="36"/>
      <c r="M70" s="1"/>
    </row>
    <row r="71" spans="1:13" x14ac:dyDescent="0.25">
      <c r="A71" s="1"/>
      <c r="B71" s="1"/>
      <c r="C71" s="5">
        <f t="shared" si="2"/>
        <v>61</v>
      </c>
      <c r="D71" s="19" t="str">
        <f>IF(C71&gt;MAX(БЮДЖЕТ!$C:$C),"",INDEX(БЮДЖЕТ!$P$11:$P$9415,C71))</f>
        <v/>
      </c>
      <c r="E71" s="22">
        <f>IF(D71="",0,IF(COUNTIF(БЮДЖЕТ!$P:$P,D71)=1,0,1))</f>
        <v>0</v>
      </c>
      <c r="F71" s="19" t="str">
        <f>IF($D71="","",INDEX(БЮДЖЕТ!$N:$N,SUMIFS(БЮДЖЕТ!$B:$B,БЮДЖЕТ!$P:$P,$D71)))</f>
        <v/>
      </c>
      <c r="G71" s="19" t="str">
        <f>IF($D71="","",INDEX(БЮДЖЕТ!$X:$X,SUMIFS(БЮДЖЕТ!$B:$B,БЮДЖЕТ!$P:$P,$D71)))</f>
        <v/>
      </c>
      <c r="H71" s="36"/>
      <c r="I71" s="48">
        <f>IF(D71="",0,SUMIFS(БЮДЖЕТ!$V:$V,БЮДЖЕТ!$P:$P,D71))</f>
        <v>0</v>
      </c>
      <c r="J71" s="48">
        <f>IF(D71="",0,SUMIFS(факт_операции!$T:$T,факт_операции!$D:$D,D71)+SUMIFS(факт_расчет!$M:$M,факт_расчет!$D:$D,D71))</f>
        <v>0</v>
      </c>
      <c r="K71" s="54">
        <f t="shared" si="1"/>
        <v>0</v>
      </c>
      <c r="L71" s="36"/>
      <c r="M71" s="1"/>
    </row>
    <row r="72" spans="1:13" x14ac:dyDescent="0.25">
      <c r="A72" s="1"/>
      <c r="B72" s="1"/>
      <c r="C72" s="5">
        <f t="shared" si="2"/>
        <v>62</v>
      </c>
      <c r="D72" s="19" t="str">
        <f>IF(C72&gt;MAX(БЮДЖЕТ!$C:$C),"",INDEX(БЮДЖЕТ!$P$11:$P$9415,C72))</f>
        <v/>
      </c>
      <c r="E72" s="22">
        <f>IF(D72="",0,IF(COUNTIF(БЮДЖЕТ!$P:$P,D72)=1,0,1))</f>
        <v>0</v>
      </c>
      <c r="F72" s="19" t="str">
        <f>IF($D72="","",INDEX(БЮДЖЕТ!$N:$N,SUMIFS(БЮДЖЕТ!$B:$B,БЮДЖЕТ!$P:$P,$D72)))</f>
        <v/>
      </c>
      <c r="G72" s="19" t="str">
        <f>IF($D72="","",INDEX(БЮДЖЕТ!$X:$X,SUMIFS(БЮДЖЕТ!$B:$B,БЮДЖЕТ!$P:$P,$D72)))</f>
        <v/>
      </c>
      <c r="H72" s="36"/>
      <c r="I72" s="48">
        <f>IF(D72="",0,SUMIFS(БЮДЖЕТ!$V:$V,БЮДЖЕТ!$P:$P,D72))</f>
        <v>0</v>
      </c>
      <c r="J72" s="48">
        <f>IF(D72="",0,SUMIFS(факт_операции!$T:$T,факт_операции!$D:$D,D72)+SUMIFS(факт_расчет!$M:$M,факт_расчет!$D:$D,D72))</f>
        <v>0</v>
      </c>
      <c r="K72" s="54">
        <f t="shared" si="1"/>
        <v>0</v>
      </c>
      <c r="L72" s="36"/>
      <c r="M72" s="1"/>
    </row>
    <row r="73" spans="1:13" x14ac:dyDescent="0.25">
      <c r="A73" s="1"/>
      <c r="B73" s="1"/>
      <c r="C73" s="5">
        <f t="shared" si="2"/>
        <v>63</v>
      </c>
      <c r="D73" s="19" t="str">
        <f>IF(C73&gt;MAX(БЮДЖЕТ!$C:$C),"",INDEX(БЮДЖЕТ!$P$11:$P$9415,C73))</f>
        <v/>
      </c>
      <c r="E73" s="22">
        <f>IF(D73="",0,IF(COUNTIF(БЮДЖЕТ!$P:$P,D73)=1,0,1))</f>
        <v>0</v>
      </c>
      <c r="F73" s="19" t="str">
        <f>IF($D73="","",INDEX(БЮДЖЕТ!$N:$N,SUMIFS(БЮДЖЕТ!$B:$B,БЮДЖЕТ!$P:$P,$D73)))</f>
        <v/>
      </c>
      <c r="G73" s="19" t="str">
        <f>IF($D73="","",INDEX(БЮДЖЕТ!$X:$X,SUMIFS(БЮДЖЕТ!$B:$B,БЮДЖЕТ!$P:$P,$D73)))</f>
        <v/>
      </c>
      <c r="H73" s="36"/>
      <c r="I73" s="48">
        <f>IF(D73="",0,SUMIFS(БЮДЖЕТ!$V:$V,БЮДЖЕТ!$P:$P,D73))</f>
        <v>0</v>
      </c>
      <c r="J73" s="48">
        <f>IF(D73="",0,SUMIFS(факт_операции!$T:$T,факт_операции!$D:$D,D73)+SUMIFS(факт_расчет!$M:$M,факт_расчет!$D:$D,D73))</f>
        <v>0</v>
      </c>
      <c r="K73" s="54">
        <f t="shared" si="1"/>
        <v>0</v>
      </c>
      <c r="L73" s="36"/>
      <c r="M73" s="1"/>
    </row>
    <row r="74" spans="1:13" x14ac:dyDescent="0.25">
      <c r="A74" s="1"/>
      <c r="B74" s="1"/>
      <c r="C74" s="5">
        <f t="shared" si="2"/>
        <v>64</v>
      </c>
      <c r="D74" s="19" t="str">
        <f>IF(C74&gt;MAX(БЮДЖЕТ!$C:$C),"",INDEX(БЮДЖЕТ!$P$11:$P$9415,C74))</f>
        <v/>
      </c>
      <c r="E74" s="22">
        <f>IF(D74="",0,IF(COUNTIF(БЮДЖЕТ!$P:$P,D74)=1,0,1))</f>
        <v>0</v>
      </c>
      <c r="F74" s="19" t="str">
        <f>IF($D74="","",INDEX(БЮДЖЕТ!$N:$N,SUMIFS(БЮДЖЕТ!$B:$B,БЮДЖЕТ!$P:$P,$D74)))</f>
        <v/>
      </c>
      <c r="G74" s="19" t="str">
        <f>IF($D74="","",INDEX(БЮДЖЕТ!$X:$X,SUMIFS(БЮДЖЕТ!$B:$B,БЮДЖЕТ!$P:$P,$D74)))</f>
        <v/>
      </c>
      <c r="H74" s="36"/>
      <c r="I74" s="48">
        <f>IF(D74="",0,SUMIFS(БЮДЖЕТ!$V:$V,БЮДЖЕТ!$P:$P,D74))</f>
        <v>0</v>
      </c>
      <c r="J74" s="48">
        <f>IF(D74="",0,SUMIFS(факт_операции!$T:$T,факт_операции!$D:$D,D74)+SUMIFS(факт_расчет!$M:$M,факт_расчет!$D:$D,D74))</f>
        <v>0</v>
      </c>
      <c r="K74" s="54">
        <f t="shared" si="1"/>
        <v>0</v>
      </c>
      <c r="L74" s="36"/>
      <c r="M74" s="1"/>
    </row>
    <row r="75" spans="1:13" x14ac:dyDescent="0.25">
      <c r="A75" s="1"/>
      <c r="B75" s="1"/>
      <c r="C75" s="5">
        <f t="shared" si="2"/>
        <v>65</v>
      </c>
      <c r="D75" s="19" t="str">
        <f>IF(C75&gt;MAX(БЮДЖЕТ!$C:$C),"",INDEX(БЮДЖЕТ!$P$11:$P$9415,C75))</f>
        <v/>
      </c>
      <c r="E75" s="22">
        <f>IF(D75="",0,IF(COUNTIF(БЮДЖЕТ!$P:$P,D75)=1,0,1))</f>
        <v>0</v>
      </c>
      <c r="F75" s="19" t="str">
        <f>IF($D75="","",INDEX(БЮДЖЕТ!$N:$N,SUMIFS(БЮДЖЕТ!$B:$B,БЮДЖЕТ!$P:$P,$D75)))</f>
        <v/>
      </c>
      <c r="G75" s="19" t="str">
        <f>IF($D75="","",INDEX(БЮДЖЕТ!$X:$X,SUMIFS(БЮДЖЕТ!$B:$B,БЮДЖЕТ!$P:$P,$D75)))</f>
        <v/>
      </c>
      <c r="H75" s="36"/>
      <c r="I75" s="48">
        <f>IF(D75="",0,SUMIFS(БЮДЖЕТ!$V:$V,БЮДЖЕТ!$P:$P,D75))</f>
        <v>0</v>
      </c>
      <c r="J75" s="48">
        <f>IF(D75="",0,SUMIFS(факт_операции!$T:$T,факт_операции!$D:$D,D75)+SUMIFS(факт_расчет!$M:$M,факт_расчет!$D:$D,D75))</f>
        <v>0</v>
      </c>
      <c r="K75" s="54">
        <f t="shared" si="1"/>
        <v>0</v>
      </c>
      <c r="L75" s="36"/>
      <c r="M75" s="1"/>
    </row>
    <row r="76" spans="1:13" x14ac:dyDescent="0.25">
      <c r="A76" s="1"/>
      <c r="B76" s="1"/>
      <c r="C76" s="5">
        <f t="shared" si="2"/>
        <v>66</v>
      </c>
      <c r="D76" s="19" t="str">
        <f>IF(C76&gt;MAX(БЮДЖЕТ!$C:$C),"",INDEX(БЮДЖЕТ!$P$11:$P$9415,C76))</f>
        <v/>
      </c>
      <c r="E76" s="22">
        <f>IF(D76="",0,IF(COUNTIF(БЮДЖЕТ!$P:$P,D76)=1,0,1))</f>
        <v>0</v>
      </c>
      <c r="F76" s="19" t="str">
        <f>IF($D76="","",INDEX(БЮДЖЕТ!$N:$N,SUMIFS(БЮДЖЕТ!$B:$B,БЮДЖЕТ!$P:$P,$D76)))</f>
        <v/>
      </c>
      <c r="G76" s="19" t="str">
        <f>IF($D76="","",INDEX(БЮДЖЕТ!$X:$X,SUMIFS(БЮДЖЕТ!$B:$B,БЮДЖЕТ!$P:$P,$D76)))</f>
        <v/>
      </c>
      <c r="H76" s="36"/>
      <c r="I76" s="48">
        <f>IF(D76="",0,SUMIFS(БЮДЖЕТ!$V:$V,БЮДЖЕТ!$P:$P,D76))</f>
        <v>0</v>
      </c>
      <c r="J76" s="48">
        <f>IF(D76="",0,SUMIFS(факт_операции!$T:$T,факт_операции!$D:$D,D76)+SUMIFS(факт_расчет!$M:$M,факт_расчет!$D:$D,D76))</f>
        <v>0</v>
      </c>
      <c r="K76" s="54">
        <f t="shared" ref="K76:K139" si="3">IF(D76="",0,J76-I76)</f>
        <v>0</v>
      </c>
      <c r="L76" s="36"/>
      <c r="M76" s="1"/>
    </row>
    <row r="77" spans="1:13" x14ac:dyDescent="0.25">
      <c r="A77" s="1"/>
      <c r="B77" s="1"/>
      <c r="C77" s="5">
        <f t="shared" ref="C77:C140" si="4">C76+1</f>
        <v>67</v>
      </c>
      <c r="D77" s="19" t="str">
        <f>IF(C77&gt;MAX(БЮДЖЕТ!$C:$C),"",INDEX(БЮДЖЕТ!$P$11:$P$9415,C77))</f>
        <v/>
      </c>
      <c r="E77" s="22">
        <f>IF(D77="",0,IF(COUNTIF(БЮДЖЕТ!$P:$P,D77)=1,0,1))</f>
        <v>0</v>
      </c>
      <c r="F77" s="19" t="str">
        <f>IF($D77="","",INDEX(БЮДЖЕТ!$N:$N,SUMIFS(БЮДЖЕТ!$B:$B,БЮДЖЕТ!$P:$P,$D77)))</f>
        <v/>
      </c>
      <c r="G77" s="19" t="str">
        <f>IF($D77="","",INDEX(БЮДЖЕТ!$X:$X,SUMIFS(БЮДЖЕТ!$B:$B,БЮДЖЕТ!$P:$P,$D77)))</f>
        <v/>
      </c>
      <c r="H77" s="36"/>
      <c r="I77" s="48">
        <f>IF(D77="",0,SUMIFS(БЮДЖЕТ!$V:$V,БЮДЖЕТ!$P:$P,D77))</f>
        <v>0</v>
      </c>
      <c r="J77" s="48">
        <f>IF(D77="",0,SUMIFS(факт_операции!$T:$T,факт_операции!$D:$D,D77)+SUMIFS(факт_расчет!$M:$M,факт_расчет!$D:$D,D77))</f>
        <v>0</v>
      </c>
      <c r="K77" s="54">
        <f t="shared" si="3"/>
        <v>0</v>
      </c>
      <c r="L77" s="36"/>
      <c r="M77" s="1"/>
    </row>
    <row r="78" spans="1:13" x14ac:dyDescent="0.25">
      <c r="A78" s="1"/>
      <c r="B78" s="1"/>
      <c r="C78" s="5">
        <f t="shared" si="4"/>
        <v>68</v>
      </c>
      <c r="D78" s="19" t="str">
        <f>IF(C78&gt;MAX(БЮДЖЕТ!$C:$C),"",INDEX(БЮДЖЕТ!$P$11:$P$9415,C78))</f>
        <v/>
      </c>
      <c r="E78" s="22">
        <f>IF(D78="",0,IF(COUNTIF(БЮДЖЕТ!$P:$P,D78)=1,0,1))</f>
        <v>0</v>
      </c>
      <c r="F78" s="19" t="str">
        <f>IF($D78="","",INDEX(БЮДЖЕТ!$N:$N,SUMIFS(БЮДЖЕТ!$B:$B,БЮДЖЕТ!$P:$P,$D78)))</f>
        <v/>
      </c>
      <c r="G78" s="19" t="str">
        <f>IF($D78="","",INDEX(БЮДЖЕТ!$X:$X,SUMIFS(БЮДЖЕТ!$B:$B,БЮДЖЕТ!$P:$P,$D78)))</f>
        <v/>
      </c>
      <c r="H78" s="36"/>
      <c r="I78" s="48">
        <f>IF(D78="",0,SUMIFS(БЮДЖЕТ!$V:$V,БЮДЖЕТ!$P:$P,D78))</f>
        <v>0</v>
      </c>
      <c r="J78" s="48">
        <f>IF(D78="",0,SUMIFS(факт_операции!$T:$T,факт_операции!$D:$D,D78)+SUMIFS(факт_расчет!$M:$M,факт_расчет!$D:$D,D78))</f>
        <v>0</v>
      </c>
      <c r="K78" s="54">
        <f t="shared" si="3"/>
        <v>0</v>
      </c>
      <c r="L78" s="36"/>
      <c r="M78" s="1"/>
    </row>
    <row r="79" spans="1:13" x14ac:dyDescent="0.25">
      <c r="A79" s="1"/>
      <c r="B79" s="1"/>
      <c r="C79" s="5">
        <f t="shared" si="4"/>
        <v>69</v>
      </c>
      <c r="D79" s="19" t="str">
        <f>IF(C79&gt;MAX(БЮДЖЕТ!$C:$C),"",INDEX(БЮДЖЕТ!$P$11:$P$9415,C79))</f>
        <v/>
      </c>
      <c r="E79" s="22">
        <f>IF(D79="",0,IF(COUNTIF(БЮДЖЕТ!$P:$P,D79)=1,0,1))</f>
        <v>0</v>
      </c>
      <c r="F79" s="19" t="str">
        <f>IF($D79="","",INDEX(БЮДЖЕТ!$N:$N,SUMIFS(БЮДЖЕТ!$B:$B,БЮДЖЕТ!$P:$P,$D79)))</f>
        <v/>
      </c>
      <c r="G79" s="19" t="str">
        <f>IF($D79="","",INDEX(БЮДЖЕТ!$X:$X,SUMIFS(БЮДЖЕТ!$B:$B,БЮДЖЕТ!$P:$P,$D79)))</f>
        <v/>
      </c>
      <c r="H79" s="36"/>
      <c r="I79" s="48">
        <f>IF(D79="",0,SUMIFS(БЮДЖЕТ!$V:$V,БЮДЖЕТ!$P:$P,D79))</f>
        <v>0</v>
      </c>
      <c r="J79" s="48">
        <f>IF(D79="",0,SUMIFS(факт_операции!$T:$T,факт_операции!$D:$D,D79)+SUMIFS(факт_расчет!$M:$M,факт_расчет!$D:$D,D79))</f>
        <v>0</v>
      </c>
      <c r="K79" s="54">
        <f t="shared" si="3"/>
        <v>0</v>
      </c>
      <c r="L79" s="36"/>
      <c r="M79" s="1"/>
    </row>
    <row r="80" spans="1:13" x14ac:dyDescent="0.25">
      <c r="A80" s="1"/>
      <c r="B80" s="1"/>
      <c r="C80" s="5">
        <f t="shared" si="4"/>
        <v>70</v>
      </c>
      <c r="D80" s="19" t="str">
        <f>IF(C80&gt;MAX(БЮДЖЕТ!$C:$C),"",INDEX(БЮДЖЕТ!$P$11:$P$9415,C80))</f>
        <v/>
      </c>
      <c r="E80" s="22">
        <f>IF(D80="",0,IF(COUNTIF(БЮДЖЕТ!$P:$P,D80)=1,0,1))</f>
        <v>0</v>
      </c>
      <c r="F80" s="19" t="str">
        <f>IF($D80="","",INDEX(БЮДЖЕТ!$N:$N,SUMIFS(БЮДЖЕТ!$B:$B,БЮДЖЕТ!$P:$P,$D80)))</f>
        <v/>
      </c>
      <c r="G80" s="19" t="str">
        <f>IF($D80="","",INDEX(БЮДЖЕТ!$X:$X,SUMIFS(БЮДЖЕТ!$B:$B,БЮДЖЕТ!$P:$P,$D80)))</f>
        <v/>
      </c>
      <c r="H80" s="36"/>
      <c r="I80" s="48">
        <f>IF(D80="",0,SUMIFS(БЮДЖЕТ!$V:$V,БЮДЖЕТ!$P:$P,D80))</f>
        <v>0</v>
      </c>
      <c r="J80" s="48">
        <f>IF(D80="",0,SUMIFS(факт_операции!$T:$T,факт_операции!$D:$D,D80)+SUMIFS(факт_расчет!$M:$M,факт_расчет!$D:$D,D80))</f>
        <v>0</v>
      </c>
      <c r="K80" s="54">
        <f t="shared" si="3"/>
        <v>0</v>
      </c>
      <c r="L80" s="36"/>
      <c r="M80" s="1"/>
    </row>
    <row r="81" spans="1:13" x14ac:dyDescent="0.25">
      <c r="A81" s="1"/>
      <c r="B81" s="1"/>
      <c r="C81" s="5">
        <f t="shared" si="4"/>
        <v>71</v>
      </c>
      <c r="D81" s="19" t="str">
        <f>IF(C81&gt;MAX(БЮДЖЕТ!$C:$C),"",INDEX(БЮДЖЕТ!$P$11:$P$9415,C81))</f>
        <v/>
      </c>
      <c r="E81" s="22">
        <f>IF(D81="",0,IF(COUNTIF(БЮДЖЕТ!$P:$P,D81)=1,0,1))</f>
        <v>0</v>
      </c>
      <c r="F81" s="19" t="str">
        <f>IF($D81="","",INDEX(БЮДЖЕТ!$N:$N,SUMIFS(БЮДЖЕТ!$B:$B,БЮДЖЕТ!$P:$P,$D81)))</f>
        <v/>
      </c>
      <c r="G81" s="19" t="str">
        <f>IF($D81="","",INDEX(БЮДЖЕТ!$X:$X,SUMIFS(БЮДЖЕТ!$B:$B,БЮДЖЕТ!$P:$P,$D81)))</f>
        <v/>
      </c>
      <c r="H81" s="36"/>
      <c r="I81" s="48">
        <f>IF(D81="",0,SUMIFS(БЮДЖЕТ!$V:$V,БЮДЖЕТ!$P:$P,D81))</f>
        <v>0</v>
      </c>
      <c r="J81" s="48">
        <f>IF(D81="",0,SUMIFS(факт_операции!$T:$T,факт_операции!$D:$D,D81)+SUMIFS(факт_расчет!$M:$M,факт_расчет!$D:$D,D81))</f>
        <v>0</v>
      </c>
      <c r="K81" s="54">
        <f t="shared" si="3"/>
        <v>0</v>
      </c>
      <c r="L81" s="36"/>
      <c r="M81" s="1"/>
    </row>
    <row r="82" spans="1:13" x14ac:dyDescent="0.25">
      <c r="A82" s="1"/>
      <c r="B82" s="1"/>
      <c r="C82" s="5">
        <f t="shared" si="4"/>
        <v>72</v>
      </c>
      <c r="D82" s="19" t="str">
        <f>IF(C82&gt;MAX(БЮДЖЕТ!$C:$C),"",INDEX(БЮДЖЕТ!$P$11:$P$9415,C82))</f>
        <v/>
      </c>
      <c r="E82" s="22">
        <f>IF(D82="",0,IF(COUNTIF(БЮДЖЕТ!$P:$P,D82)=1,0,1))</f>
        <v>0</v>
      </c>
      <c r="F82" s="19" t="str">
        <f>IF($D82="","",INDEX(БЮДЖЕТ!$N:$N,SUMIFS(БЮДЖЕТ!$B:$B,БЮДЖЕТ!$P:$P,$D82)))</f>
        <v/>
      </c>
      <c r="G82" s="19" t="str">
        <f>IF($D82="","",INDEX(БЮДЖЕТ!$X:$X,SUMIFS(БЮДЖЕТ!$B:$B,БЮДЖЕТ!$P:$P,$D82)))</f>
        <v/>
      </c>
      <c r="H82" s="36"/>
      <c r="I82" s="48">
        <f>IF(D82="",0,SUMIFS(БЮДЖЕТ!$V:$V,БЮДЖЕТ!$P:$P,D82))</f>
        <v>0</v>
      </c>
      <c r="J82" s="48">
        <f>IF(D82="",0,SUMIFS(факт_операции!$T:$T,факт_операции!$D:$D,D82)+SUMIFS(факт_расчет!$M:$M,факт_расчет!$D:$D,D82))</f>
        <v>0</v>
      </c>
      <c r="K82" s="54">
        <f t="shared" si="3"/>
        <v>0</v>
      </c>
      <c r="L82" s="36"/>
      <c r="M82" s="1"/>
    </row>
    <row r="83" spans="1:13" x14ac:dyDescent="0.25">
      <c r="A83" s="1"/>
      <c r="B83" s="1"/>
      <c r="C83" s="5">
        <f t="shared" si="4"/>
        <v>73</v>
      </c>
      <c r="D83" s="19" t="str">
        <f>IF(C83&gt;MAX(БЮДЖЕТ!$C:$C),"",INDEX(БЮДЖЕТ!$P$11:$P$9415,C83))</f>
        <v/>
      </c>
      <c r="E83" s="22">
        <f>IF(D83="",0,IF(COUNTIF(БЮДЖЕТ!$P:$P,D83)=1,0,1))</f>
        <v>0</v>
      </c>
      <c r="F83" s="19" t="str">
        <f>IF($D83="","",INDEX(БЮДЖЕТ!$N:$N,SUMIFS(БЮДЖЕТ!$B:$B,БЮДЖЕТ!$P:$P,$D83)))</f>
        <v/>
      </c>
      <c r="G83" s="19" t="str">
        <f>IF($D83="","",INDEX(БЮДЖЕТ!$X:$X,SUMIFS(БЮДЖЕТ!$B:$B,БЮДЖЕТ!$P:$P,$D83)))</f>
        <v/>
      </c>
      <c r="H83" s="36"/>
      <c r="I83" s="48">
        <f>IF(D83="",0,SUMIFS(БЮДЖЕТ!$V:$V,БЮДЖЕТ!$P:$P,D83))</f>
        <v>0</v>
      </c>
      <c r="J83" s="48">
        <f>IF(D83="",0,SUMIFS(факт_операции!$T:$T,факт_операции!$D:$D,D83)+SUMIFS(факт_расчет!$M:$M,факт_расчет!$D:$D,D83))</f>
        <v>0</v>
      </c>
      <c r="K83" s="54">
        <f t="shared" si="3"/>
        <v>0</v>
      </c>
      <c r="L83" s="36"/>
      <c r="M83" s="1"/>
    </row>
    <row r="84" spans="1:13" x14ac:dyDescent="0.25">
      <c r="A84" s="1"/>
      <c r="B84" s="1"/>
      <c r="C84" s="5">
        <f t="shared" si="4"/>
        <v>74</v>
      </c>
      <c r="D84" s="19" t="str">
        <f>IF(C84&gt;MAX(БЮДЖЕТ!$C:$C),"",INDEX(БЮДЖЕТ!$P$11:$P$9415,C84))</f>
        <v/>
      </c>
      <c r="E84" s="22">
        <f>IF(D84="",0,IF(COUNTIF(БЮДЖЕТ!$P:$P,D84)=1,0,1))</f>
        <v>0</v>
      </c>
      <c r="F84" s="19" t="str">
        <f>IF($D84="","",INDEX(БЮДЖЕТ!$N:$N,SUMIFS(БЮДЖЕТ!$B:$B,БЮДЖЕТ!$P:$P,$D84)))</f>
        <v/>
      </c>
      <c r="G84" s="19" t="str">
        <f>IF($D84="","",INDEX(БЮДЖЕТ!$X:$X,SUMIFS(БЮДЖЕТ!$B:$B,БЮДЖЕТ!$P:$P,$D84)))</f>
        <v/>
      </c>
      <c r="H84" s="36"/>
      <c r="I84" s="48">
        <f>IF(D84="",0,SUMIFS(БЮДЖЕТ!$V:$V,БЮДЖЕТ!$P:$P,D84))</f>
        <v>0</v>
      </c>
      <c r="J84" s="48">
        <f>IF(D84="",0,SUMIFS(факт_операции!$T:$T,факт_операции!$D:$D,D84)+SUMIFS(факт_расчет!$M:$M,факт_расчет!$D:$D,D84))</f>
        <v>0</v>
      </c>
      <c r="K84" s="54">
        <f t="shared" si="3"/>
        <v>0</v>
      </c>
      <c r="L84" s="36"/>
      <c r="M84" s="1"/>
    </row>
    <row r="85" spans="1:13" x14ac:dyDescent="0.25">
      <c r="A85" s="1"/>
      <c r="B85" s="1"/>
      <c r="C85" s="5">
        <f t="shared" si="4"/>
        <v>75</v>
      </c>
      <c r="D85" s="19" t="str">
        <f>IF(C85&gt;MAX(БЮДЖЕТ!$C:$C),"",INDEX(БЮДЖЕТ!$P$11:$P$9415,C85))</f>
        <v/>
      </c>
      <c r="E85" s="22">
        <f>IF(D85="",0,IF(COUNTIF(БЮДЖЕТ!$P:$P,D85)=1,0,1))</f>
        <v>0</v>
      </c>
      <c r="F85" s="19" t="str">
        <f>IF($D85="","",INDEX(БЮДЖЕТ!$N:$N,SUMIFS(БЮДЖЕТ!$B:$B,БЮДЖЕТ!$P:$P,$D85)))</f>
        <v/>
      </c>
      <c r="G85" s="19" t="str">
        <f>IF($D85="","",INDEX(БЮДЖЕТ!$X:$X,SUMIFS(БЮДЖЕТ!$B:$B,БЮДЖЕТ!$P:$P,$D85)))</f>
        <v/>
      </c>
      <c r="H85" s="36"/>
      <c r="I85" s="48">
        <f>IF(D85="",0,SUMIFS(БЮДЖЕТ!$V:$V,БЮДЖЕТ!$P:$P,D85))</f>
        <v>0</v>
      </c>
      <c r="J85" s="48">
        <f>IF(D85="",0,SUMIFS(факт_операции!$T:$T,факт_операции!$D:$D,D85)+SUMIFS(факт_расчет!$M:$M,факт_расчет!$D:$D,D85))</f>
        <v>0</v>
      </c>
      <c r="K85" s="54">
        <f t="shared" si="3"/>
        <v>0</v>
      </c>
      <c r="L85" s="36"/>
      <c r="M85" s="1"/>
    </row>
    <row r="86" spans="1:13" x14ac:dyDescent="0.25">
      <c r="A86" s="1"/>
      <c r="B86" s="1"/>
      <c r="C86" s="5">
        <f t="shared" si="4"/>
        <v>76</v>
      </c>
      <c r="D86" s="19" t="str">
        <f>IF(C86&gt;MAX(БЮДЖЕТ!$C:$C),"",INDEX(БЮДЖЕТ!$P$11:$P$9415,C86))</f>
        <v/>
      </c>
      <c r="E86" s="22">
        <f>IF(D86="",0,IF(COUNTIF(БЮДЖЕТ!$P:$P,D86)=1,0,1))</f>
        <v>0</v>
      </c>
      <c r="F86" s="19" t="str">
        <f>IF($D86="","",INDEX(БЮДЖЕТ!$N:$N,SUMIFS(БЮДЖЕТ!$B:$B,БЮДЖЕТ!$P:$P,$D86)))</f>
        <v/>
      </c>
      <c r="G86" s="19" t="str">
        <f>IF($D86="","",INDEX(БЮДЖЕТ!$X:$X,SUMIFS(БЮДЖЕТ!$B:$B,БЮДЖЕТ!$P:$P,$D86)))</f>
        <v/>
      </c>
      <c r="H86" s="36"/>
      <c r="I86" s="48">
        <f>IF(D86="",0,SUMIFS(БЮДЖЕТ!$V:$V,БЮДЖЕТ!$P:$P,D86))</f>
        <v>0</v>
      </c>
      <c r="J86" s="48">
        <f>IF(D86="",0,SUMIFS(факт_операции!$T:$T,факт_операции!$D:$D,D86)+SUMIFS(факт_расчет!$M:$M,факт_расчет!$D:$D,D86))</f>
        <v>0</v>
      </c>
      <c r="K86" s="54">
        <f t="shared" si="3"/>
        <v>0</v>
      </c>
      <c r="L86" s="36"/>
      <c r="M86" s="1"/>
    </row>
    <row r="87" spans="1:13" x14ac:dyDescent="0.25">
      <c r="A87" s="1"/>
      <c r="B87" s="1"/>
      <c r="C87" s="5">
        <f t="shared" si="4"/>
        <v>77</v>
      </c>
      <c r="D87" s="19" t="str">
        <f>IF(C87&gt;MAX(БЮДЖЕТ!$C:$C),"",INDEX(БЮДЖЕТ!$P$11:$P$9415,C87))</f>
        <v/>
      </c>
      <c r="E87" s="22">
        <f>IF(D87="",0,IF(COUNTIF(БЮДЖЕТ!$P:$P,D87)=1,0,1))</f>
        <v>0</v>
      </c>
      <c r="F87" s="19" t="str">
        <f>IF($D87="","",INDEX(БЮДЖЕТ!$N:$N,SUMIFS(БЮДЖЕТ!$B:$B,БЮДЖЕТ!$P:$P,$D87)))</f>
        <v/>
      </c>
      <c r="G87" s="19" t="str">
        <f>IF($D87="","",INDEX(БЮДЖЕТ!$X:$X,SUMIFS(БЮДЖЕТ!$B:$B,БЮДЖЕТ!$P:$P,$D87)))</f>
        <v/>
      </c>
      <c r="H87" s="36"/>
      <c r="I87" s="48">
        <f>IF(D87="",0,SUMIFS(БЮДЖЕТ!$V:$V,БЮДЖЕТ!$P:$P,D87))</f>
        <v>0</v>
      </c>
      <c r="J87" s="48">
        <f>IF(D87="",0,SUMIFS(факт_операции!$T:$T,факт_операции!$D:$D,D87)+SUMIFS(факт_расчет!$M:$M,факт_расчет!$D:$D,D87))</f>
        <v>0</v>
      </c>
      <c r="K87" s="54">
        <f t="shared" si="3"/>
        <v>0</v>
      </c>
      <c r="L87" s="36"/>
      <c r="M87" s="1"/>
    </row>
    <row r="88" spans="1:13" x14ac:dyDescent="0.25">
      <c r="A88" s="1"/>
      <c r="B88" s="1"/>
      <c r="C88" s="5">
        <f t="shared" si="4"/>
        <v>78</v>
      </c>
      <c r="D88" s="19" t="str">
        <f>IF(C88&gt;MAX(БЮДЖЕТ!$C:$C),"",INDEX(БЮДЖЕТ!$P$11:$P$9415,C88))</f>
        <v/>
      </c>
      <c r="E88" s="22">
        <f>IF(D88="",0,IF(COUNTIF(БЮДЖЕТ!$P:$P,D88)=1,0,1))</f>
        <v>0</v>
      </c>
      <c r="F88" s="19" t="str">
        <f>IF($D88="","",INDEX(БЮДЖЕТ!$N:$N,SUMIFS(БЮДЖЕТ!$B:$B,БЮДЖЕТ!$P:$P,$D88)))</f>
        <v/>
      </c>
      <c r="G88" s="19" t="str">
        <f>IF($D88="","",INDEX(БЮДЖЕТ!$X:$X,SUMIFS(БЮДЖЕТ!$B:$B,БЮДЖЕТ!$P:$P,$D88)))</f>
        <v/>
      </c>
      <c r="H88" s="36"/>
      <c r="I88" s="48">
        <f>IF(D88="",0,SUMIFS(БЮДЖЕТ!$V:$V,БЮДЖЕТ!$P:$P,D88))</f>
        <v>0</v>
      </c>
      <c r="J88" s="48">
        <f>IF(D88="",0,SUMIFS(факт_операции!$T:$T,факт_операции!$D:$D,D88)+SUMIFS(факт_расчет!$M:$M,факт_расчет!$D:$D,D88))</f>
        <v>0</v>
      </c>
      <c r="K88" s="54">
        <f t="shared" si="3"/>
        <v>0</v>
      </c>
      <c r="L88" s="36"/>
      <c r="M88" s="1"/>
    </row>
    <row r="89" spans="1:13" x14ac:dyDescent="0.25">
      <c r="A89" s="1"/>
      <c r="B89" s="1"/>
      <c r="C89" s="5">
        <f t="shared" si="4"/>
        <v>79</v>
      </c>
      <c r="D89" s="19" t="str">
        <f>IF(C89&gt;MAX(БЮДЖЕТ!$C:$C),"",INDEX(БЮДЖЕТ!$P$11:$P$9415,C89))</f>
        <v/>
      </c>
      <c r="E89" s="22">
        <f>IF(D89="",0,IF(COUNTIF(БЮДЖЕТ!$P:$P,D89)=1,0,1))</f>
        <v>0</v>
      </c>
      <c r="F89" s="19" t="str">
        <f>IF($D89="","",INDEX(БЮДЖЕТ!$N:$N,SUMIFS(БЮДЖЕТ!$B:$B,БЮДЖЕТ!$P:$P,$D89)))</f>
        <v/>
      </c>
      <c r="G89" s="19" t="str">
        <f>IF($D89="","",INDEX(БЮДЖЕТ!$X:$X,SUMIFS(БЮДЖЕТ!$B:$B,БЮДЖЕТ!$P:$P,$D89)))</f>
        <v/>
      </c>
      <c r="H89" s="36"/>
      <c r="I89" s="48">
        <f>IF(D89="",0,SUMIFS(БЮДЖЕТ!$V:$V,БЮДЖЕТ!$P:$P,D89))</f>
        <v>0</v>
      </c>
      <c r="J89" s="48">
        <f>IF(D89="",0,SUMIFS(факт_операции!$T:$T,факт_операции!$D:$D,D89)+SUMIFS(факт_расчет!$M:$M,факт_расчет!$D:$D,D89))</f>
        <v>0</v>
      </c>
      <c r="K89" s="54">
        <f t="shared" si="3"/>
        <v>0</v>
      </c>
      <c r="L89" s="36"/>
      <c r="M89" s="1"/>
    </row>
    <row r="90" spans="1:13" x14ac:dyDescent="0.25">
      <c r="A90" s="1"/>
      <c r="B90" s="1"/>
      <c r="C90" s="5">
        <f t="shared" si="4"/>
        <v>80</v>
      </c>
      <c r="D90" s="19" t="str">
        <f>IF(C90&gt;MAX(БЮДЖЕТ!$C:$C),"",INDEX(БЮДЖЕТ!$P$11:$P$9415,C90))</f>
        <v/>
      </c>
      <c r="E90" s="22">
        <f>IF(D90="",0,IF(COUNTIF(БЮДЖЕТ!$P:$P,D90)=1,0,1))</f>
        <v>0</v>
      </c>
      <c r="F90" s="19" t="str">
        <f>IF($D90="","",INDEX(БЮДЖЕТ!$N:$N,SUMIFS(БЮДЖЕТ!$B:$B,БЮДЖЕТ!$P:$P,$D90)))</f>
        <v/>
      </c>
      <c r="G90" s="19" t="str">
        <f>IF($D90="","",INDEX(БЮДЖЕТ!$X:$X,SUMIFS(БЮДЖЕТ!$B:$B,БЮДЖЕТ!$P:$P,$D90)))</f>
        <v/>
      </c>
      <c r="H90" s="36"/>
      <c r="I90" s="48">
        <f>IF(D90="",0,SUMIFS(БЮДЖЕТ!$V:$V,БЮДЖЕТ!$P:$P,D90))</f>
        <v>0</v>
      </c>
      <c r="J90" s="48">
        <f>IF(D90="",0,SUMIFS(факт_операции!$T:$T,факт_операции!$D:$D,D90)+SUMIFS(факт_расчет!$M:$M,факт_расчет!$D:$D,D90))</f>
        <v>0</v>
      </c>
      <c r="K90" s="54">
        <f t="shared" si="3"/>
        <v>0</v>
      </c>
      <c r="L90" s="36"/>
      <c r="M90" s="1"/>
    </row>
    <row r="91" spans="1:13" x14ac:dyDescent="0.25">
      <c r="A91" s="1"/>
      <c r="B91" s="1"/>
      <c r="C91" s="5">
        <f t="shared" si="4"/>
        <v>81</v>
      </c>
      <c r="D91" s="19" t="str">
        <f>IF(C91&gt;MAX(БЮДЖЕТ!$C:$C),"",INDEX(БЮДЖЕТ!$P$11:$P$9415,C91))</f>
        <v/>
      </c>
      <c r="E91" s="22">
        <f>IF(D91="",0,IF(COUNTIF(БЮДЖЕТ!$P:$P,D91)=1,0,1))</f>
        <v>0</v>
      </c>
      <c r="F91" s="19" t="str">
        <f>IF($D91="","",INDEX(БЮДЖЕТ!$N:$N,SUMIFS(БЮДЖЕТ!$B:$B,БЮДЖЕТ!$P:$P,$D91)))</f>
        <v/>
      </c>
      <c r="G91" s="19" t="str">
        <f>IF($D91="","",INDEX(БЮДЖЕТ!$X:$X,SUMIFS(БЮДЖЕТ!$B:$B,БЮДЖЕТ!$P:$P,$D91)))</f>
        <v/>
      </c>
      <c r="H91" s="36"/>
      <c r="I91" s="48">
        <f>IF(D91="",0,SUMIFS(БЮДЖЕТ!$V:$V,БЮДЖЕТ!$P:$P,D91))</f>
        <v>0</v>
      </c>
      <c r="J91" s="48">
        <f>IF(D91="",0,SUMIFS(факт_операции!$T:$T,факт_операции!$D:$D,D91)+SUMIFS(факт_расчет!$M:$M,факт_расчет!$D:$D,D91))</f>
        <v>0</v>
      </c>
      <c r="K91" s="54">
        <f t="shared" si="3"/>
        <v>0</v>
      </c>
      <c r="L91" s="36"/>
      <c r="M91" s="1"/>
    </row>
    <row r="92" spans="1:13" x14ac:dyDescent="0.25">
      <c r="A92" s="1"/>
      <c r="B92" s="1"/>
      <c r="C92" s="5">
        <f t="shared" si="4"/>
        <v>82</v>
      </c>
      <c r="D92" s="19" t="str">
        <f>IF(C92&gt;MAX(БЮДЖЕТ!$C:$C),"",INDEX(БЮДЖЕТ!$P$11:$P$9415,C92))</f>
        <v/>
      </c>
      <c r="E92" s="22">
        <f>IF(D92="",0,IF(COUNTIF(БЮДЖЕТ!$P:$P,D92)=1,0,1))</f>
        <v>0</v>
      </c>
      <c r="F92" s="19" t="str">
        <f>IF($D92="","",INDEX(БЮДЖЕТ!$N:$N,SUMIFS(БЮДЖЕТ!$B:$B,БЮДЖЕТ!$P:$P,$D92)))</f>
        <v/>
      </c>
      <c r="G92" s="19" t="str">
        <f>IF($D92="","",INDEX(БЮДЖЕТ!$X:$X,SUMIFS(БЮДЖЕТ!$B:$B,БЮДЖЕТ!$P:$P,$D92)))</f>
        <v/>
      </c>
      <c r="H92" s="36"/>
      <c r="I92" s="48">
        <f>IF(D92="",0,SUMIFS(БЮДЖЕТ!$V:$V,БЮДЖЕТ!$P:$P,D92))</f>
        <v>0</v>
      </c>
      <c r="J92" s="48">
        <f>IF(D92="",0,SUMIFS(факт_операции!$T:$T,факт_операции!$D:$D,D92)+SUMIFS(факт_расчет!$M:$M,факт_расчет!$D:$D,D92))</f>
        <v>0</v>
      </c>
      <c r="K92" s="54">
        <f t="shared" si="3"/>
        <v>0</v>
      </c>
      <c r="L92" s="36"/>
      <c r="M92" s="1"/>
    </row>
    <row r="93" spans="1:13" x14ac:dyDescent="0.25">
      <c r="A93" s="1"/>
      <c r="B93" s="1"/>
      <c r="C93" s="5">
        <f t="shared" si="4"/>
        <v>83</v>
      </c>
      <c r="D93" s="19" t="str">
        <f>IF(C93&gt;MAX(БЮДЖЕТ!$C:$C),"",INDEX(БЮДЖЕТ!$P$11:$P$9415,C93))</f>
        <v/>
      </c>
      <c r="E93" s="22">
        <f>IF(D93="",0,IF(COUNTIF(БЮДЖЕТ!$P:$P,D93)=1,0,1))</f>
        <v>0</v>
      </c>
      <c r="F93" s="19" t="str">
        <f>IF($D93="","",INDEX(БЮДЖЕТ!$N:$N,SUMIFS(БЮДЖЕТ!$B:$B,БЮДЖЕТ!$P:$P,$D93)))</f>
        <v/>
      </c>
      <c r="G93" s="19" t="str">
        <f>IF($D93="","",INDEX(БЮДЖЕТ!$X:$X,SUMIFS(БЮДЖЕТ!$B:$B,БЮДЖЕТ!$P:$P,$D93)))</f>
        <v/>
      </c>
      <c r="H93" s="36"/>
      <c r="I93" s="48">
        <f>IF(D93="",0,SUMIFS(БЮДЖЕТ!$V:$V,БЮДЖЕТ!$P:$P,D93))</f>
        <v>0</v>
      </c>
      <c r="J93" s="48">
        <f>IF(D93="",0,SUMIFS(факт_операции!$T:$T,факт_операции!$D:$D,D93)+SUMIFS(факт_расчет!$M:$M,факт_расчет!$D:$D,D93))</f>
        <v>0</v>
      </c>
      <c r="K93" s="54">
        <f t="shared" si="3"/>
        <v>0</v>
      </c>
      <c r="L93" s="36"/>
      <c r="M93" s="1"/>
    </row>
    <row r="94" spans="1:13" x14ac:dyDescent="0.25">
      <c r="A94" s="1"/>
      <c r="B94" s="1"/>
      <c r="C94" s="5">
        <f t="shared" si="4"/>
        <v>84</v>
      </c>
      <c r="D94" s="19" t="str">
        <f>IF(C94&gt;MAX(БЮДЖЕТ!$C:$C),"",INDEX(БЮДЖЕТ!$P$11:$P$9415,C94))</f>
        <v/>
      </c>
      <c r="E94" s="22">
        <f>IF(D94="",0,IF(COUNTIF(БЮДЖЕТ!$P:$P,D94)=1,0,1))</f>
        <v>0</v>
      </c>
      <c r="F94" s="19" t="str">
        <f>IF($D94="","",INDEX(БЮДЖЕТ!$N:$N,SUMIFS(БЮДЖЕТ!$B:$B,БЮДЖЕТ!$P:$P,$D94)))</f>
        <v/>
      </c>
      <c r="G94" s="19" t="str">
        <f>IF($D94="","",INDEX(БЮДЖЕТ!$X:$X,SUMIFS(БЮДЖЕТ!$B:$B,БЮДЖЕТ!$P:$P,$D94)))</f>
        <v/>
      </c>
      <c r="H94" s="36"/>
      <c r="I94" s="48">
        <f>IF(D94="",0,SUMIFS(БЮДЖЕТ!$V:$V,БЮДЖЕТ!$P:$P,D94))</f>
        <v>0</v>
      </c>
      <c r="J94" s="48">
        <f>IF(D94="",0,SUMIFS(факт_операции!$T:$T,факт_операции!$D:$D,D94)+SUMIFS(факт_расчет!$M:$M,факт_расчет!$D:$D,D94))</f>
        <v>0</v>
      </c>
      <c r="K94" s="54">
        <f t="shared" si="3"/>
        <v>0</v>
      </c>
      <c r="L94" s="36"/>
      <c r="M94" s="1"/>
    </row>
    <row r="95" spans="1:13" x14ac:dyDescent="0.25">
      <c r="A95" s="1"/>
      <c r="B95" s="1"/>
      <c r="C95" s="5">
        <f t="shared" si="4"/>
        <v>85</v>
      </c>
      <c r="D95" s="19" t="str">
        <f>IF(C95&gt;MAX(БЮДЖЕТ!$C:$C),"",INDEX(БЮДЖЕТ!$P$11:$P$9415,C95))</f>
        <v/>
      </c>
      <c r="E95" s="22">
        <f>IF(D95="",0,IF(COUNTIF(БЮДЖЕТ!$P:$P,D95)=1,0,1))</f>
        <v>0</v>
      </c>
      <c r="F95" s="19" t="str">
        <f>IF($D95="","",INDEX(БЮДЖЕТ!$N:$N,SUMIFS(БЮДЖЕТ!$B:$B,БЮДЖЕТ!$P:$P,$D95)))</f>
        <v/>
      </c>
      <c r="G95" s="19" t="str">
        <f>IF($D95="","",INDEX(БЮДЖЕТ!$X:$X,SUMIFS(БЮДЖЕТ!$B:$B,БЮДЖЕТ!$P:$P,$D95)))</f>
        <v/>
      </c>
      <c r="H95" s="36"/>
      <c r="I95" s="48">
        <f>IF(D95="",0,SUMIFS(БЮДЖЕТ!$V:$V,БЮДЖЕТ!$P:$P,D95))</f>
        <v>0</v>
      </c>
      <c r="J95" s="48">
        <f>IF(D95="",0,SUMIFS(факт_операции!$T:$T,факт_операции!$D:$D,D95)+SUMIFS(факт_расчет!$M:$M,факт_расчет!$D:$D,D95))</f>
        <v>0</v>
      </c>
      <c r="K95" s="54">
        <f t="shared" si="3"/>
        <v>0</v>
      </c>
      <c r="L95" s="36"/>
      <c r="M95" s="1"/>
    </row>
    <row r="96" spans="1:13" x14ac:dyDescent="0.25">
      <c r="A96" s="1"/>
      <c r="B96" s="1"/>
      <c r="C96" s="5">
        <f t="shared" si="4"/>
        <v>86</v>
      </c>
      <c r="D96" s="19" t="str">
        <f>IF(C96&gt;MAX(БЮДЖЕТ!$C:$C),"",INDEX(БЮДЖЕТ!$P$11:$P$9415,C96))</f>
        <v/>
      </c>
      <c r="E96" s="22">
        <f>IF(D96="",0,IF(COUNTIF(БЮДЖЕТ!$P:$P,D96)=1,0,1))</f>
        <v>0</v>
      </c>
      <c r="F96" s="19" t="str">
        <f>IF($D96="","",INDEX(БЮДЖЕТ!$N:$N,SUMIFS(БЮДЖЕТ!$B:$B,БЮДЖЕТ!$P:$P,$D96)))</f>
        <v/>
      </c>
      <c r="G96" s="19" t="str">
        <f>IF($D96="","",INDEX(БЮДЖЕТ!$X:$X,SUMIFS(БЮДЖЕТ!$B:$B,БЮДЖЕТ!$P:$P,$D96)))</f>
        <v/>
      </c>
      <c r="H96" s="36"/>
      <c r="I96" s="48">
        <f>IF(D96="",0,SUMIFS(БЮДЖЕТ!$V:$V,БЮДЖЕТ!$P:$P,D96))</f>
        <v>0</v>
      </c>
      <c r="J96" s="48">
        <f>IF(D96="",0,SUMIFS(факт_операции!$T:$T,факт_операции!$D:$D,D96)+SUMIFS(факт_расчет!$M:$M,факт_расчет!$D:$D,D96))</f>
        <v>0</v>
      </c>
      <c r="K96" s="54">
        <f t="shared" si="3"/>
        <v>0</v>
      </c>
      <c r="L96" s="36"/>
      <c r="M96" s="1"/>
    </row>
    <row r="97" spans="1:13" x14ac:dyDescent="0.25">
      <c r="A97" s="1"/>
      <c r="B97" s="1"/>
      <c r="C97" s="5">
        <f t="shared" si="4"/>
        <v>87</v>
      </c>
      <c r="D97" s="19" t="str">
        <f>IF(C97&gt;MAX(БЮДЖЕТ!$C:$C),"",INDEX(БЮДЖЕТ!$P$11:$P$9415,C97))</f>
        <v/>
      </c>
      <c r="E97" s="22">
        <f>IF(D97="",0,IF(COUNTIF(БЮДЖЕТ!$P:$P,D97)=1,0,1))</f>
        <v>0</v>
      </c>
      <c r="F97" s="19" t="str">
        <f>IF($D97="","",INDEX(БЮДЖЕТ!$N:$N,SUMIFS(БЮДЖЕТ!$B:$B,БЮДЖЕТ!$P:$P,$D97)))</f>
        <v/>
      </c>
      <c r="G97" s="19" t="str">
        <f>IF($D97="","",INDEX(БЮДЖЕТ!$X:$X,SUMIFS(БЮДЖЕТ!$B:$B,БЮДЖЕТ!$P:$P,$D97)))</f>
        <v/>
      </c>
      <c r="H97" s="36"/>
      <c r="I97" s="48">
        <f>IF(D97="",0,SUMIFS(БЮДЖЕТ!$V:$V,БЮДЖЕТ!$P:$P,D97))</f>
        <v>0</v>
      </c>
      <c r="J97" s="48">
        <f>IF(D97="",0,SUMIFS(факт_операции!$T:$T,факт_операции!$D:$D,D97)+SUMIFS(факт_расчет!$M:$M,факт_расчет!$D:$D,D97))</f>
        <v>0</v>
      </c>
      <c r="K97" s="54">
        <f t="shared" si="3"/>
        <v>0</v>
      </c>
      <c r="L97" s="36"/>
      <c r="M97" s="1"/>
    </row>
    <row r="98" spans="1:13" x14ac:dyDescent="0.25">
      <c r="A98" s="1"/>
      <c r="B98" s="1"/>
      <c r="C98" s="5">
        <f t="shared" si="4"/>
        <v>88</v>
      </c>
      <c r="D98" s="19" t="str">
        <f>IF(C98&gt;MAX(БЮДЖЕТ!$C:$C),"",INDEX(БЮДЖЕТ!$P$11:$P$9415,C98))</f>
        <v/>
      </c>
      <c r="E98" s="22">
        <f>IF(D98="",0,IF(COUNTIF(БЮДЖЕТ!$P:$P,D98)=1,0,1))</f>
        <v>0</v>
      </c>
      <c r="F98" s="19" t="str">
        <f>IF($D98="","",INDEX(БЮДЖЕТ!$N:$N,SUMIFS(БЮДЖЕТ!$B:$B,БЮДЖЕТ!$P:$P,$D98)))</f>
        <v/>
      </c>
      <c r="G98" s="19" t="str">
        <f>IF($D98="","",INDEX(БЮДЖЕТ!$X:$X,SUMIFS(БЮДЖЕТ!$B:$B,БЮДЖЕТ!$P:$P,$D98)))</f>
        <v/>
      </c>
      <c r="H98" s="36"/>
      <c r="I98" s="48">
        <f>IF(D98="",0,SUMIFS(БЮДЖЕТ!$V:$V,БЮДЖЕТ!$P:$P,D98))</f>
        <v>0</v>
      </c>
      <c r="J98" s="48">
        <f>IF(D98="",0,SUMIFS(факт_операции!$T:$T,факт_операции!$D:$D,D98)+SUMIFS(факт_расчет!$M:$M,факт_расчет!$D:$D,D98))</f>
        <v>0</v>
      </c>
      <c r="K98" s="54">
        <f t="shared" si="3"/>
        <v>0</v>
      </c>
      <c r="L98" s="36"/>
      <c r="M98" s="1"/>
    </row>
    <row r="99" spans="1:13" x14ac:dyDescent="0.25">
      <c r="A99" s="1"/>
      <c r="B99" s="1"/>
      <c r="C99" s="5">
        <f t="shared" si="4"/>
        <v>89</v>
      </c>
      <c r="D99" s="19" t="str">
        <f>IF(C99&gt;MAX(БЮДЖЕТ!$C:$C),"",INDEX(БЮДЖЕТ!$P$11:$P$9415,C99))</f>
        <v/>
      </c>
      <c r="E99" s="22">
        <f>IF(D99="",0,IF(COUNTIF(БЮДЖЕТ!$P:$P,D99)=1,0,1))</f>
        <v>0</v>
      </c>
      <c r="F99" s="19" t="str">
        <f>IF($D99="","",INDEX(БЮДЖЕТ!$N:$N,SUMIFS(БЮДЖЕТ!$B:$B,БЮДЖЕТ!$P:$P,$D99)))</f>
        <v/>
      </c>
      <c r="G99" s="19" t="str">
        <f>IF($D99="","",INDEX(БЮДЖЕТ!$X:$X,SUMIFS(БЮДЖЕТ!$B:$B,БЮДЖЕТ!$P:$P,$D99)))</f>
        <v/>
      </c>
      <c r="H99" s="36"/>
      <c r="I99" s="48">
        <f>IF(D99="",0,SUMIFS(БЮДЖЕТ!$V:$V,БЮДЖЕТ!$P:$P,D99))</f>
        <v>0</v>
      </c>
      <c r="J99" s="48">
        <f>IF(D99="",0,SUMIFS(факт_операции!$T:$T,факт_операции!$D:$D,D99)+SUMIFS(факт_расчет!$M:$M,факт_расчет!$D:$D,D99))</f>
        <v>0</v>
      </c>
      <c r="K99" s="54">
        <f t="shared" si="3"/>
        <v>0</v>
      </c>
      <c r="L99" s="36"/>
      <c r="M99" s="1"/>
    </row>
    <row r="100" spans="1:13" x14ac:dyDescent="0.25">
      <c r="A100" s="1"/>
      <c r="B100" s="1"/>
      <c r="C100" s="5">
        <f t="shared" si="4"/>
        <v>90</v>
      </c>
      <c r="D100" s="19" t="str">
        <f>IF(C100&gt;MAX(БЮДЖЕТ!$C:$C),"",INDEX(БЮДЖЕТ!$P$11:$P$9415,C100))</f>
        <v/>
      </c>
      <c r="E100" s="22">
        <f>IF(D100="",0,IF(COUNTIF(БЮДЖЕТ!$P:$P,D100)=1,0,1))</f>
        <v>0</v>
      </c>
      <c r="F100" s="19" t="str">
        <f>IF($D100="","",INDEX(БЮДЖЕТ!$N:$N,SUMIFS(БЮДЖЕТ!$B:$B,БЮДЖЕТ!$P:$P,$D100)))</f>
        <v/>
      </c>
      <c r="G100" s="19" t="str">
        <f>IF($D100="","",INDEX(БЮДЖЕТ!$X:$X,SUMIFS(БЮДЖЕТ!$B:$B,БЮДЖЕТ!$P:$P,$D100)))</f>
        <v/>
      </c>
      <c r="H100" s="36"/>
      <c r="I100" s="48">
        <f>IF(D100="",0,SUMIFS(БЮДЖЕТ!$V:$V,БЮДЖЕТ!$P:$P,D100))</f>
        <v>0</v>
      </c>
      <c r="J100" s="48">
        <f>IF(D100="",0,SUMIFS(факт_операции!$T:$T,факт_операции!$D:$D,D100)+SUMIFS(факт_расчет!$M:$M,факт_расчет!$D:$D,D100))</f>
        <v>0</v>
      </c>
      <c r="K100" s="54">
        <f t="shared" si="3"/>
        <v>0</v>
      </c>
      <c r="L100" s="36"/>
      <c r="M100" s="1"/>
    </row>
    <row r="101" spans="1:13" x14ac:dyDescent="0.25">
      <c r="A101" s="1"/>
      <c r="B101" s="1"/>
      <c r="C101" s="5">
        <f t="shared" si="4"/>
        <v>91</v>
      </c>
      <c r="D101" s="19" t="str">
        <f>IF(C101&gt;MAX(БЮДЖЕТ!$C:$C),"",INDEX(БЮДЖЕТ!$P$11:$P$9415,C101))</f>
        <v/>
      </c>
      <c r="E101" s="22">
        <f>IF(D101="",0,IF(COUNTIF(БЮДЖЕТ!$P:$P,D101)=1,0,1))</f>
        <v>0</v>
      </c>
      <c r="F101" s="19" t="str">
        <f>IF($D101="","",INDEX(БЮДЖЕТ!$N:$N,SUMIFS(БЮДЖЕТ!$B:$B,БЮДЖЕТ!$P:$P,$D101)))</f>
        <v/>
      </c>
      <c r="G101" s="19" t="str">
        <f>IF($D101="","",INDEX(БЮДЖЕТ!$X:$X,SUMIFS(БЮДЖЕТ!$B:$B,БЮДЖЕТ!$P:$P,$D101)))</f>
        <v/>
      </c>
      <c r="H101" s="36"/>
      <c r="I101" s="48">
        <f>IF(D101="",0,SUMIFS(БЮДЖЕТ!$V:$V,БЮДЖЕТ!$P:$P,D101))</f>
        <v>0</v>
      </c>
      <c r="J101" s="48">
        <f>IF(D101="",0,SUMIFS(факт_операции!$T:$T,факт_операции!$D:$D,D101)+SUMIFS(факт_расчет!$M:$M,факт_расчет!$D:$D,D101))</f>
        <v>0</v>
      </c>
      <c r="K101" s="54">
        <f t="shared" si="3"/>
        <v>0</v>
      </c>
      <c r="L101" s="36"/>
      <c r="M101" s="1"/>
    </row>
    <row r="102" spans="1:13" x14ac:dyDescent="0.25">
      <c r="A102" s="1"/>
      <c r="B102" s="1"/>
      <c r="C102" s="5">
        <f t="shared" si="4"/>
        <v>92</v>
      </c>
      <c r="D102" s="19" t="str">
        <f>IF(C102&gt;MAX(БЮДЖЕТ!$C:$C),"",INDEX(БЮДЖЕТ!$P$11:$P$9415,C102))</f>
        <v/>
      </c>
      <c r="E102" s="22">
        <f>IF(D102="",0,IF(COUNTIF(БЮДЖЕТ!$P:$P,D102)=1,0,1))</f>
        <v>0</v>
      </c>
      <c r="F102" s="19" t="str">
        <f>IF($D102="","",INDEX(БЮДЖЕТ!$N:$N,SUMIFS(БЮДЖЕТ!$B:$B,БЮДЖЕТ!$P:$P,$D102)))</f>
        <v/>
      </c>
      <c r="G102" s="19" t="str">
        <f>IF($D102="","",INDEX(БЮДЖЕТ!$X:$X,SUMIFS(БЮДЖЕТ!$B:$B,БЮДЖЕТ!$P:$P,$D102)))</f>
        <v/>
      </c>
      <c r="H102" s="36"/>
      <c r="I102" s="48">
        <f>IF(D102="",0,SUMIFS(БЮДЖЕТ!$V:$V,БЮДЖЕТ!$P:$P,D102))</f>
        <v>0</v>
      </c>
      <c r="J102" s="48">
        <f>IF(D102="",0,SUMIFS(факт_операции!$T:$T,факт_операции!$D:$D,D102)+SUMIFS(факт_расчет!$M:$M,факт_расчет!$D:$D,D102))</f>
        <v>0</v>
      </c>
      <c r="K102" s="54">
        <f t="shared" si="3"/>
        <v>0</v>
      </c>
      <c r="L102" s="36"/>
      <c r="M102" s="1"/>
    </row>
    <row r="103" spans="1:13" x14ac:dyDescent="0.25">
      <c r="A103" s="1"/>
      <c r="B103" s="1"/>
      <c r="C103" s="5">
        <f t="shared" si="4"/>
        <v>93</v>
      </c>
      <c r="D103" s="19" t="str">
        <f>IF(C103&gt;MAX(БЮДЖЕТ!$C:$C),"",INDEX(БЮДЖЕТ!$P$11:$P$9415,C103))</f>
        <v/>
      </c>
      <c r="E103" s="22">
        <f>IF(D103="",0,IF(COUNTIF(БЮДЖЕТ!$P:$P,D103)=1,0,1))</f>
        <v>0</v>
      </c>
      <c r="F103" s="19" t="str">
        <f>IF($D103="","",INDEX(БЮДЖЕТ!$N:$N,SUMIFS(БЮДЖЕТ!$B:$B,БЮДЖЕТ!$P:$P,$D103)))</f>
        <v/>
      </c>
      <c r="G103" s="19" t="str">
        <f>IF($D103="","",INDEX(БЮДЖЕТ!$X:$X,SUMIFS(БЮДЖЕТ!$B:$B,БЮДЖЕТ!$P:$P,$D103)))</f>
        <v/>
      </c>
      <c r="H103" s="36"/>
      <c r="I103" s="48">
        <f>IF(D103="",0,SUMIFS(БЮДЖЕТ!$V:$V,БЮДЖЕТ!$P:$P,D103))</f>
        <v>0</v>
      </c>
      <c r="J103" s="48">
        <f>IF(D103="",0,SUMIFS(факт_операции!$T:$T,факт_операции!$D:$D,D103)+SUMIFS(факт_расчет!$M:$M,факт_расчет!$D:$D,D103))</f>
        <v>0</v>
      </c>
      <c r="K103" s="54">
        <f t="shared" si="3"/>
        <v>0</v>
      </c>
      <c r="L103" s="36"/>
      <c r="M103" s="1"/>
    </row>
    <row r="104" spans="1:13" x14ac:dyDescent="0.25">
      <c r="A104" s="1"/>
      <c r="B104" s="1"/>
      <c r="C104" s="5">
        <f t="shared" si="4"/>
        <v>94</v>
      </c>
      <c r="D104" s="19" t="str">
        <f>IF(C104&gt;MAX(БЮДЖЕТ!$C:$C),"",INDEX(БЮДЖЕТ!$P$11:$P$9415,C104))</f>
        <v/>
      </c>
      <c r="E104" s="22">
        <f>IF(D104="",0,IF(COUNTIF(БЮДЖЕТ!$P:$P,D104)=1,0,1))</f>
        <v>0</v>
      </c>
      <c r="F104" s="19" t="str">
        <f>IF($D104="","",INDEX(БЮДЖЕТ!$N:$N,SUMIFS(БЮДЖЕТ!$B:$B,БЮДЖЕТ!$P:$P,$D104)))</f>
        <v/>
      </c>
      <c r="G104" s="19" t="str">
        <f>IF($D104="","",INDEX(БЮДЖЕТ!$X:$X,SUMIFS(БЮДЖЕТ!$B:$B,БЮДЖЕТ!$P:$P,$D104)))</f>
        <v/>
      </c>
      <c r="H104" s="36"/>
      <c r="I104" s="48">
        <f>IF(D104="",0,SUMIFS(БЮДЖЕТ!$V:$V,БЮДЖЕТ!$P:$P,D104))</f>
        <v>0</v>
      </c>
      <c r="J104" s="48">
        <f>IF(D104="",0,SUMIFS(факт_операции!$T:$T,факт_операции!$D:$D,D104)+SUMIFS(факт_расчет!$M:$M,факт_расчет!$D:$D,D104))</f>
        <v>0</v>
      </c>
      <c r="K104" s="54">
        <f t="shared" si="3"/>
        <v>0</v>
      </c>
      <c r="L104" s="36"/>
      <c r="M104" s="1"/>
    </row>
    <row r="105" spans="1:13" x14ac:dyDescent="0.25">
      <c r="A105" s="1"/>
      <c r="B105" s="1"/>
      <c r="C105" s="5">
        <f t="shared" si="4"/>
        <v>95</v>
      </c>
      <c r="D105" s="19" t="str">
        <f>IF(C105&gt;MAX(БЮДЖЕТ!$C:$C),"",INDEX(БЮДЖЕТ!$P$11:$P$9415,C105))</f>
        <v/>
      </c>
      <c r="E105" s="22">
        <f>IF(D105="",0,IF(COUNTIF(БЮДЖЕТ!$P:$P,D105)=1,0,1))</f>
        <v>0</v>
      </c>
      <c r="F105" s="19" t="str">
        <f>IF($D105="","",INDEX(БЮДЖЕТ!$N:$N,SUMIFS(БЮДЖЕТ!$B:$B,БЮДЖЕТ!$P:$P,$D105)))</f>
        <v/>
      </c>
      <c r="G105" s="19" t="str">
        <f>IF($D105="","",INDEX(БЮДЖЕТ!$X:$X,SUMIFS(БЮДЖЕТ!$B:$B,БЮДЖЕТ!$P:$P,$D105)))</f>
        <v/>
      </c>
      <c r="H105" s="36"/>
      <c r="I105" s="48">
        <f>IF(D105="",0,SUMIFS(БЮДЖЕТ!$V:$V,БЮДЖЕТ!$P:$P,D105))</f>
        <v>0</v>
      </c>
      <c r="J105" s="48">
        <f>IF(D105="",0,SUMIFS(факт_операции!$T:$T,факт_операции!$D:$D,D105)+SUMIFS(факт_расчет!$M:$M,факт_расчет!$D:$D,D105))</f>
        <v>0</v>
      </c>
      <c r="K105" s="54">
        <f t="shared" si="3"/>
        <v>0</v>
      </c>
      <c r="L105" s="36"/>
      <c r="M105" s="1"/>
    </row>
    <row r="106" spans="1:13" x14ac:dyDescent="0.25">
      <c r="A106" s="1"/>
      <c r="B106" s="1"/>
      <c r="C106" s="5">
        <f t="shared" si="4"/>
        <v>96</v>
      </c>
      <c r="D106" s="19" t="str">
        <f>IF(C106&gt;MAX(БЮДЖЕТ!$C:$C),"",INDEX(БЮДЖЕТ!$P$11:$P$9415,C106))</f>
        <v/>
      </c>
      <c r="E106" s="22">
        <f>IF(D106="",0,IF(COUNTIF(БЮДЖЕТ!$P:$P,D106)=1,0,1))</f>
        <v>0</v>
      </c>
      <c r="F106" s="19" t="str">
        <f>IF($D106="","",INDEX(БЮДЖЕТ!$N:$N,SUMIFS(БЮДЖЕТ!$B:$B,БЮДЖЕТ!$P:$P,$D106)))</f>
        <v/>
      </c>
      <c r="G106" s="19" t="str">
        <f>IF($D106="","",INDEX(БЮДЖЕТ!$X:$X,SUMIFS(БЮДЖЕТ!$B:$B,БЮДЖЕТ!$P:$P,$D106)))</f>
        <v/>
      </c>
      <c r="H106" s="36"/>
      <c r="I106" s="48">
        <f>IF(D106="",0,SUMIFS(БЮДЖЕТ!$V:$V,БЮДЖЕТ!$P:$P,D106))</f>
        <v>0</v>
      </c>
      <c r="J106" s="48">
        <f>IF(D106="",0,SUMIFS(факт_операции!$T:$T,факт_операции!$D:$D,D106)+SUMIFS(факт_расчет!$M:$M,факт_расчет!$D:$D,D106))</f>
        <v>0</v>
      </c>
      <c r="K106" s="54">
        <f t="shared" si="3"/>
        <v>0</v>
      </c>
      <c r="L106" s="36"/>
      <c r="M106" s="1"/>
    </row>
    <row r="107" spans="1:13" x14ac:dyDescent="0.25">
      <c r="A107" s="1"/>
      <c r="B107" s="1"/>
      <c r="C107" s="5">
        <f t="shared" si="4"/>
        <v>97</v>
      </c>
      <c r="D107" s="19" t="str">
        <f>IF(C107&gt;MAX(БЮДЖЕТ!$C:$C),"",INDEX(БЮДЖЕТ!$P$11:$P$9415,C107))</f>
        <v/>
      </c>
      <c r="E107" s="22">
        <f>IF(D107="",0,IF(COUNTIF(БЮДЖЕТ!$P:$P,D107)=1,0,1))</f>
        <v>0</v>
      </c>
      <c r="F107" s="19" t="str">
        <f>IF($D107="","",INDEX(БЮДЖЕТ!$N:$N,SUMIFS(БЮДЖЕТ!$B:$B,БЮДЖЕТ!$P:$P,$D107)))</f>
        <v/>
      </c>
      <c r="G107" s="19" t="str">
        <f>IF($D107="","",INDEX(БЮДЖЕТ!$X:$X,SUMIFS(БЮДЖЕТ!$B:$B,БЮДЖЕТ!$P:$P,$D107)))</f>
        <v/>
      </c>
      <c r="H107" s="36"/>
      <c r="I107" s="48">
        <f>IF(D107="",0,SUMIFS(БЮДЖЕТ!$V:$V,БЮДЖЕТ!$P:$P,D107))</f>
        <v>0</v>
      </c>
      <c r="J107" s="48">
        <f>IF(D107="",0,SUMIFS(факт_операции!$T:$T,факт_операции!$D:$D,D107)+SUMIFS(факт_расчет!$M:$M,факт_расчет!$D:$D,D107))</f>
        <v>0</v>
      </c>
      <c r="K107" s="54">
        <f t="shared" si="3"/>
        <v>0</v>
      </c>
      <c r="L107" s="36"/>
      <c r="M107" s="1"/>
    </row>
    <row r="108" spans="1:13" x14ac:dyDescent="0.25">
      <c r="A108" s="1"/>
      <c r="B108" s="1"/>
      <c r="C108" s="5">
        <f t="shared" si="4"/>
        <v>98</v>
      </c>
      <c r="D108" s="19" t="str">
        <f>IF(C108&gt;MAX(БЮДЖЕТ!$C:$C),"",INDEX(БЮДЖЕТ!$P$11:$P$9415,C108))</f>
        <v/>
      </c>
      <c r="E108" s="22">
        <f>IF(D108="",0,IF(COUNTIF(БЮДЖЕТ!$P:$P,D108)=1,0,1))</f>
        <v>0</v>
      </c>
      <c r="F108" s="19" t="str">
        <f>IF($D108="","",INDEX(БЮДЖЕТ!$N:$N,SUMIFS(БЮДЖЕТ!$B:$B,БЮДЖЕТ!$P:$P,$D108)))</f>
        <v/>
      </c>
      <c r="G108" s="19" t="str">
        <f>IF($D108="","",INDEX(БЮДЖЕТ!$X:$X,SUMIFS(БЮДЖЕТ!$B:$B,БЮДЖЕТ!$P:$P,$D108)))</f>
        <v/>
      </c>
      <c r="H108" s="36"/>
      <c r="I108" s="48">
        <f>IF(D108="",0,SUMIFS(БЮДЖЕТ!$V:$V,БЮДЖЕТ!$P:$P,D108))</f>
        <v>0</v>
      </c>
      <c r="J108" s="48">
        <f>IF(D108="",0,SUMIFS(факт_операции!$T:$T,факт_операции!$D:$D,D108)+SUMIFS(факт_расчет!$M:$M,факт_расчет!$D:$D,D108))</f>
        <v>0</v>
      </c>
      <c r="K108" s="54">
        <f t="shared" si="3"/>
        <v>0</v>
      </c>
      <c r="L108" s="36"/>
      <c r="M108" s="1"/>
    </row>
    <row r="109" spans="1:13" x14ac:dyDescent="0.25">
      <c r="A109" s="1"/>
      <c r="B109" s="1"/>
      <c r="C109" s="5">
        <f t="shared" si="4"/>
        <v>99</v>
      </c>
      <c r="D109" s="19" t="str">
        <f>IF(C109&gt;MAX(БЮДЖЕТ!$C:$C),"",INDEX(БЮДЖЕТ!$P$11:$P$9415,C109))</f>
        <v/>
      </c>
      <c r="E109" s="22">
        <f>IF(D109="",0,IF(COUNTIF(БЮДЖЕТ!$P:$P,D109)=1,0,1))</f>
        <v>0</v>
      </c>
      <c r="F109" s="19" t="str">
        <f>IF($D109="","",INDEX(БЮДЖЕТ!$N:$N,SUMIFS(БЮДЖЕТ!$B:$B,БЮДЖЕТ!$P:$P,$D109)))</f>
        <v/>
      </c>
      <c r="G109" s="19" t="str">
        <f>IF($D109="","",INDEX(БЮДЖЕТ!$X:$X,SUMIFS(БЮДЖЕТ!$B:$B,БЮДЖЕТ!$P:$P,$D109)))</f>
        <v/>
      </c>
      <c r="H109" s="36"/>
      <c r="I109" s="48">
        <f>IF(D109="",0,SUMIFS(БЮДЖЕТ!$V:$V,БЮДЖЕТ!$P:$P,D109))</f>
        <v>0</v>
      </c>
      <c r="J109" s="48">
        <f>IF(D109="",0,SUMIFS(факт_операции!$T:$T,факт_операции!$D:$D,D109)+SUMIFS(факт_расчет!$M:$M,факт_расчет!$D:$D,D109))</f>
        <v>0</v>
      </c>
      <c r="K109" s="54">
        <f t="shared" si="3"/>
        <v>0</v>
      </c>
      <c r="L109" s="36"/>
      <c r="M109" s="1"/>
    </row>
    <row r="110" spans="1:13" x14ac:dyDescent="0.25">
      <c r="A110" s="1"/>
      <c r="B110" s="1"/>
      <c r="C110" s="5">
        <f t="shared" si="4"/>
        <v>100</v>
      </c>
      <c r="D110" s="19" t="str">
        <f>IF(C110&gt;MAX(БЮДЖЕТ!$C:$C),"",INDEX(БЮДЖЕТ!$P$11:$P$9415,C110))</f>
        <v/>
      </c>
      <c r="E110" s="22">
        <f>IF(D110="",0,IF(COUNTIF(БЮДЖЕТ!$P:$P,D110)=1,0,1))</f>
        <v>0</v>
      </c>
      <c r="F110" s="19" t="str">
        <f>IF($D110="","",INDEX(БЮДЖЕТ!$N:$N,SUMIFS(БЮДЖЕТ!$B:$B,БЮДЖЕТ!$P:$P,$D110)))</f>
        <v/>
      </c>
      <c r="G110" s="19" t="str">
        <f>IF($D110="","",INDEX(БЮДЖЕТ!$X:$X,SUMIFS(БЮДЖЕТ!$B:$B,БЮДЖЕТ!$P:$P,$D110)))</f>
        <v/>
      </c>
      <c r="H110" s="36"/>
      <c r="I110" s="48">
        <f>IF(D110="",0,SUMIFS(БЮДЖЕТ!$V:$V,БЮДЖЕТ!$P:$P,D110))</f>
        <v>0</v>
      </c>
      <c r="J110" s="48">
        <f>IF(D110="",0,SUMIFS(факт_операции!$T:$T,факт_операции!$D:$D,D110)+SUMIFS(факт_расчет!$M:$M,факт_расчет!$D:$D,D110))</f>
        <v>0</v>
      </c>
      <c r="K110" s="54">
        <f t="shared" si="3"/>
        <v>0</v>
      </c>
      <c r="L110" s="36"/>
      <c r="M110" s="1"/>
    </row>
    <row r="111" spans="1:13" x14ac:dyDescent="0.25">
      <c r="A111" s="1"/>
      <c r="B111" s="1"/>
      <c r="C111" s="5">
        <f t="shared" si="4"/>
        <v>101</v>
      </c>
      <c r="D111" s="19" t="str">
        <f>IF(C111&gt;MAX(БЮДЖЕТ!$C:$C),"",INDEX(БЮДЖЕТ!$P$11:$P$9415,C111))</f>
        <v/>
      </c>
      <c r="E111" s="22">
        <f>IF(D111="",0,IF(COUNTIF(БЮДЖЕТ!$P:$P,D111)=1,0,1))</f>
        <v>0</v>
      </c>
      <c r="F111" s="19" t="str">
        <f>IF($D111="","",INDEX(БЮДЖЕТ!$N:$N,SUMIFS(БЮДЖЕТ!$B:$B,БЮДЖЕТ!$P:$P,$D111)))</f>
        <v/>
      </c>
      <c r="G111" s="19" t="str">
        <f>IF($D111="","",INDEX(БЮДЖЕТ!$X:$X,SUMIFS(БЮДЖЕТ!$B:$B,БЮДЖЕТ!$P:$P,$D111)))</f>
        <v/>
      </c>
      <c r="H111" s="36"/>
      <c r="I111" s="48">
        <f>IF(D111="",0,SUMIFS(БЮДЖЕТ!$V:$V,БЮДЖЕТ!$P:$P,D111))</f>
        <v>0</v>
      </c>
      <c r="J111" s="48">
        <f>IF(D111="",0,SUMIFS(факт_операции!$T:$T,факт_операции!$D:$D,D111)+SUMIFS(факт_расчет!$M:$M,факт_расчет!$D:$D,D111))</f>
        <v>0</v>
      </c>
      <c r="K111" s="54">
        <f t="shared" si="3"/>
        <v>0</v>
      </c>
      <c r="L111" s="36"/>
      <c r="M111" s="1"/>
    </row>
    <row r="112" spans="1:13" x14ac:dyDescent="0.25">
      <c r="A112" s="1"/>
      <c r="B112" s="1"/>
      <c r="C112" s="5">
        <f t="shared" si="4"/>
        <v>102</v>
      </c>
      <c r="D112" s="19" t="str">
        <f>IF(C112&gt;MAX(БЮДЖЕТ!$C:$C),"",INDEX(БЮДЖЕТ!$P$11:$P$9415,C112))</f>
        <v/>
      </c>
      <c r="E112" s="22">
        <f>IF(D112="",0,IF(COUNTIF(БЮДЖЕТ!$P:$P,D112)=1,0,1))</f>
        <v>0</v>
      </c>
      <c r="F112" s="19" t="str">
        <f>IF($D112="","",INDEX(БЮДЖЕТ!$N:$N,SUMIFS(БЮДЖЕТ!$B:$B,БЮДЖЕТ!$P:$P,$D112)))</f>
        <v/>
      </c>
      <c r="G112" s="19" t="str">
        <f>IF($D112="","",INDEX(БЮДЖЕТ!$X:$X,SUMIFS(БЮДЖЕТ!$B:$B,БЮДЖЕТ!$P:$P,$D112)))</f>
        <v/>
      </c>
      <c r="H112" s="36"/>
      <c r="I112" s="48">
        <f>IF(D112="",0,SUMIFS(БЮДЖЕТ!$V:$V,БЮДЖЕТ!$P:$P,D112))</f>
        <v>0</v>
      </c>
      <c r="J112" s="48">
        <f>IF(D112="",0,SUMIFS(факт_операции!$T:$T,факт_операции!$D:$D,D112)+SUMIFS(факт_расчет!$M:$M,факт_расчет!$D:$D,D112))</f>
        <v>0</v>
      </c>
      <c r="K112" s="54">
        <f t="shared" si="3"/>
        <v>0</v>
      </c>
      <c r="L112" s="36"/>
      <c r="M112" s="1"/>
    </row>
    <row r="113" spans="1:13" x14ac:dyDescent="0.25">
      <c r="A113" s="1"/>
      <c r="B113" s="1"/>
      <c r="C113" s="5">
        <f t="shared" si="4"/>
        <v>103</v>
      </c>
      <c r="D113" s="19" t="str">
        <f>IF(C113&gt;MAX(БЮДЖЕТ!$C:$C),"",INDEX(БЮДЖЕТ!$P$11:$P$9415,C113))</f>
        <v/>
      </c>
      <c r="E113" s="22">
        <f>IF(D113="",0,IF(COUNTIF(БЮДЖЕТ!$P:$P,D113)=1,0,1))</f>
        <v>0</v>
      </c>
      <c r="F113" s="19" t="str">
        <f>IF($D113="","",INDEX(БЮДЖЕТ!$N:$N,SUMIFS(БЮДЖЕТ!$B:$B,БЮДЖЕТ!$P:$P,$D113)))</f>
        <v/>
      </c>
      <c r="G113" s="19" t="str">
        <f>IF($D113="","",INDEX(БЮДЖЕТ!$X:$X,SUMIFS(БЮДЖЕТ!$B:$B,БЮДЖЕТ!$P:$P,$D113)))</f>
        <v/>
      </c>
      <c r="H113" s="36"/>
      <c r="I113" s="48">
        <f>IF(D113="",0,SUMIFS(БЮДЖЕТ!$V:$V,БЮДЖЕТ!$P:$P,D113))</f>
        <v>0</v>
      </c>
      <c r="J113" s="48">
        <f>IF(D113="",0,SUMIFS(факт_операции!$T:$T,факт_операции!$D:$D,D113)+SUMIFS(факт_расчет!$M:$M,факт_расчет!$D:$D,D113))</f>
        <v>0</v>
      </c>
      <c r="K113" s="54">
        <f t="shared" si="3"/>
        <v>0</v>
      </c>
      <c r="L113" s="36"/>
      <c r="M113" s="1"/>
    </row>
    <row r="114" spans="1:13" x14ac:dyDescent="0.25">
      <c r="A114" s="1"/>
      <c r="B114" s="1"/>
      <c r="C114" s="5">
        <f t="shared" si="4"/>
        <v>104</v>
      </c>
      <c r="D114" s="19" t="str">
        <f>IF(C114&gt;MAX(БЮДЖЕТ!$C:$C),"",INDEX(БЮДЖЕТ!$P$11:$P$9415,C114))</f>
        <v/>
      </c>
      <c r="E114" s="22">
        <f>IF(D114="",0,IF(COUNTIF(БЮДЖЕТ!$P:$P,D114)=1,0,1))</f>
        <v>0</v>
      </c>
      <c r="F114" s="19" t="str">
        <f>IF($D114="","",INDEX(БЮДЖЕТ!$N:$N,SUMIFS(БЮДЖЕТ!$B:$B,БЮДЖЕТ!$P:$P,$D114)))</f>
        <v/>
      </c>
      <c r="G114" s="19" t="str">
        <f>IF($D114="","",INDEX(БЮДЖЕТ!$X:$X,SUMIFS(БЮДЖЕТ!$B:$B,БЮДЖЕТ!$P:$P,$D114)))</f>
        <v/>
      </c>
      <c r="H114" s="36"/>
      <c r="I114" s="48">
        <f>IF(D114="",0,SUMIFS(БЮДЖЕТ!$V:$V,БЮДЖЕТ!$P:$P,D114))</f>
        <v>0</v>
      </c>
      <c r="J114" s="48">
        <f>IF(D114="",0,SUMIFS(факт_операции!$T:$T,факт_операции!$D:$D,D114)+SUMIFS(факт_расчет!$M:$M,факт_расчет!$D:$D,D114))</f>
        <v>0</v>
      </c>
      <c r="K114" s="54">
        <f t="shared" si="3"/>
        <v>0</v>
      </c>
      <c r="L114" s="36"/>
      <c r="M114" s="1"/>
    </row>
    <row r="115" spans="1:13" x14ac:dyDescent="0.25">
      <c r="A115" s="1"/>
      <c r="B115" s="1"/>
      <c r="C115" s="5">
        <f t="shared" si="4"/>
        <v>105</v>
      </c>
      <c r="D115" s="19" t="str">
        <f>IF(C115&gt;MAX(БЮДЖЕТ!$C:$C),"",INDEX(БЮДЖЕТ!$P$11:$P$9415,C115))</f>
        <v/>
      </c>
      <c r="E115" s="22">
        <f>IF(D115="",0,IF(COUNTIF(БЮДЖЕТ!$P:$P,D115)=1,0,1))</f>
        <v>0</v>
      </c>
      <c r="F115" s="19" t="str">
        <f>IF($D115="","",INDEX(БЮДЖЕТ!$N:$N,SUMIFS(БЮДЖЕТ!$B:$B,БЮДЖЕТ!$P:$P,$D115)))</f>
        <v/>
      </c>
      <c r="G115" s="19" t="str">
        <f>IF($D115="","",INDEX(БЮДЖЕТ!$X:$X,SUMIFS(БЮДЖЕТ!$B:$B,БЮДЖЕТ!$P:$P,$D115)))</f>
        <v/>
      </c>
      <c r="H115" s="36"/>
      <c r="I115" s="48">
        <f>IF(D115="",0,SUMIFS(БЮДЖЕТ!$V:$V,БЮДЖЕТ!$P:$P,D115))</f>
        <v>0</v>
      </c>
      <c r="J115" s="48">
        <f>IF(D115="",0,SUMIFS(факт_операции!$T:$T,факт_операции!$D:$D,D115)+SUMIFS(факт_расчет!$M:$M,факт_расчет!$D:$D,D115))</f>
        <v>0</v>
      </c>
      <c r="K115" s="54">
        <f t="shared" si="3"/>
        <v>0</v>
      </c>
      <c r="L115" s="36"/>
      <c r="M115" s="1"/>
    </row>
    <row r="116" spans="1:13" x14ac:dyDescent="0.25">
      <c r="A116" s="1"/>
      <c r="B116" s="1"/>
      <c r="C116" s="5">
        <f t="shared" si="4"/>
        <v>106</v>
      </c>
      <c r="D116" s="19" t="str">
        <f>IF(C116&gt;MAX(БЮДЖЕТ!$C:$C),"",INDEX(БЮДЖЕТ!$P$11:$P$9415,C116))</f>
        <v/>
      </c>
      <c r="E116" s="22">
        <f>IF(D116="",0,IF(COUNTIF(БЮДЖЕТ!$P:$P,D116)=1,0,1))</f>
        <v>0</v>
      </c>
      <c r="F116" s="19" t="str">
        <f>IF($D116="","",INDEX(БЮДЖЕТ!$N:$N,SUMIFS(БЮДЖЕТ!$B:$B,БЮДЖЕТ!$P:$P,$D116)))</f>
        <v/>
      </c>
      <c r="G116" s="19" t="str">
        <f>IF($D116="","",INDEX(БЮДЖЕТ!$X:$X,SUMIFS(БЮДЖЕТ!$B:$B,БЮДЖЕТ!$P:$P,$D116)))</f>
        <v/>
      </c>
      <c r="H116" s="36"/>
      <c r="I116" s="48">
        <f>IF(D116="",0,SUMIFS(БЮДЖЕТ!$V:$V,БЮДЖЕТ!$P:$P,D116))</f>
        <v>0</v>
      </c>
      <c r="J116" s="48">
        <f>IF(D116="",0,SUMIFS(факт_операции!$T:$T,факт_операции!$D:$D,D116)+SUMIFS(факт_расчет!$M:$M,факт_расчет!$D:$D,D116))</f>
        <v>0</v>
      </c>
      <c r="K116" s="54">
        <f t="shared" si="3"/>
        <v>0</v>
      </c>
      <c r="L116" s="36"/>
      <c r="M116" s="1"/>
    </row>
    <row r="117" spans="1:13" x14ac:dyDescent="0.25">
      <c r="A117" s="1"/>
      <c r="B117" s="1"/>
      <c r="C117" s="5">
        <f t="shared" si="4"/>
        <v>107</v>
      </c>
      <c r="D117" s="19" t="str">
        <f>IF(C117&gt;MAX(БЮДЖЕТ!$C:$C),"",INDEX(БЮДЖЕТ!$P$11:$P$9415,C117))</f>
        <v/>
      </c>
      <c r="E117" s="22">
        <f>IF(D117="",0,IF(COUNTIF(БЮДЖЕТ!$P:$P,D117)=1,0,1))</f>
        <v>0</v>
      </c>
      <c r="F117" s="19" t="str">
        <f>IF($D117="","",INDEX(БЮДЖЕТ!$N:$N,SUMIFS(БЮДЖЕТ!$B:$B,БЮДЖЕТ!$P:$P,$D117)))</f>
        <v/>
      </c>
      <c r="G117" s="19" t="str">
        <f>IF($D117="","",INDEX(БЮДЖЕТ!$X:$X,SUMIFS(БЮДЖЕТ!$B:$B,БЮДЖЕТ!$P:$P,$D117)))</f>
        <v/>
      </c>
      <c r="H117" s="36"/>
      <c r="I117" s="48">
        <f>IF(D117="",0,SUMIFS(БЮДЖЕТ!$V:$V,БЮДЖЕТ!$P:$P,D117))</f>
        <v>0</v>
      </c>
      <c r="J117" s="48">
        <f>IF(D117="",0,SUMIFS(факт_операции!$T:$T,факт_операции!$D:$D,D117)+SUMIFS(факт_расчет!$M:$M,факт_расчет!$D:$D,D117))</f>
        <v>0</v>
      </c>
      <c r="K117" s="54">
        <f t="shared" si="3"/>
        <v>0</v>
      </c>
      <c r="L117" s="36"/>
      <c r="M117" s="1"/>
    </row>
    <row r="118" spans="1:13" x14ac:dyDescent="0.25">
      <c r="A118" s="1"/>
      <c r="B118" s="1"/>
      <c r="C118" s="5">
        <f t="shared" si="4"/>
        <v>108</v>
      </c>
      <c r="D118" s="19" t="str">
        <f>IF(C118&gt;MAX(БЮДЖЕТ!$C:$C),"",INDEX(БЮДЖЕТ!$P$11:$P$9415,C118))</f>
        <v/>
      </c>
      <c r="E118" s="22">
        <f>IF(D118="",0,IF(COUNTIF(БЮДЖЕТ!$P:$P,D118)=1,0,1))</f>
        <v>0</v>
      </c>
      <c r="F118" s="19" t="str">
        <f>IF($D118="","",INDEX(БЮДЖЕТ!$N:$N,SUMIFS(БЮДЖЕТ!$B:$B,БЮДЖЕТ!$P:$P,$D118)))</f>
        <v/>
      </c>
      <c r="G118" s="19" t="str">
        <f>IF($D118="","",INDEX(БЮДЖЕТ!$X:$X,SUMIFS(БЮДЖЕТ!$B:$B,БЮДЖЕТ!$P:$P,$D118)))</f>
        <v/>
      </c>
      <c r="H118" s="36"/>
      <c r="I118" s="48">
        <f>IF(D118="",0,SUMIFS(БЮДЖЕТ!$V:$V,БЮДЖЕТ!$P:$P,D118))</f>
        <v>0</v>
      </c>
      <c r="J118" s="48">
        <f>IF(D118="",0,SUMIFS(факт_операции!$T:$T,факт_операции!$D:$D,D118)+SUMIFS(факт_расчет!$M:$M,факт_расчет!$D:$D,D118))</f>
        <v>0</v>
      </c>
      <c r="K118" s="54">
        <f t="shared" si="3"/>
        <v>0</v>
      </c>
      <c r="L118" s="36"/>
      <c r="M118" s="1"/>
    </row>
    <row r="119" spans="1:13" x14ac:dyDescent="0.25">
      <c r="A119" s="1"/>
      <c r="B119" s="1"/>
      <c r="C119" s="5">
        <f t="shared" si="4"/>
        <v>109</v>
      </c>
      <c r="D119" s="19" t="str">
        <f>IF(C119&gt;MAX(БЮДЖЕТ!$C:$C),"",INDEX(БЮДЖЕТ!$P$11:$P$9415,C119))</f>
        <v/>
      </c>
      <c r="E119" s="22">
        <f>IF(D119="",0,IF(COUNTIF(БЮДЖЕТ!$P:$P,D119)=1,0,1))</f>
        <v>0</v>
      </c>
      <c r="F119" s="19" t="str">
        <f>IF($D119="","",INDEX(БЮДЖЕТ!$N:$N,SUMIFS(БЮДЖЕТ!$B:$B,БЮДЖЕТ!$P:$P,$D119)))</f>
        <v/>
      </c>
      <c r="G119" s="19" t="str">
        <f>IF($D119="","",INDEX(БЮДЖЕТ!$X:$X,SUMIFS(БЮДЖЕТ!$B:$B,БЮДЖЕТ!$P:$P,$D119)))</f>
        <v/>
      </c>
      <c r="H119" s="36"/>
      <c r="I119" s="48">
        <f>IF(D119="",0,SUMIFS(БЮДЖЕТ!$V:$V,БЮДЖЕТ!$P:$P,D119))</f>
        <v>0</v>
      </c>
      <c r="J119" s="48">
        <f>IF(D119="",0,SUMIFS(факт_операции!$T:$T,факт_операции!$D:$D,D119)+SUMIFS(факт_расчет!$M:$M,факт_расчет!$D:$D,D119))</f>
        <v>0</v>
      </c>
      <c r="K119" s="54">
        <f t="shared" si="3"/>
        <v>0</v>
      </c>
      <c r="L119" s="36"/>
      <c r="M119" s="1"/>
    </row>
    <row r="120" spans="1:13" x14ac:dyDescent="0.25">
      <c r="A120" s="1"/>
      <c r="B120" s="1"/>
      <c r="C120" s="5">
        <f t="shared" si="4"/>
        <v>110</v>
      </c>
      <c r="D120" s="19" t="str">
        <f>IF(C120&gt;MAX(БЮДЖЕТ!$C:$C),"",INDEX(БЮДЖЕТ!$P$11:$P$9415,C120))</f>
        <v/>
      </c>
      <c r="E120" s="22">
        <f>IF(D120="",0,IF(COUNTIF(БЮДЖЕТ!$P:$P,D120)=1,0,1))</f>
        <v>0</v>
      </c>
      <c r="F120" s="19" t="str">
        <f>IF($D120="","",INDEX(БЮДЖЕТ!$N:$N,SUMIFS(БЮДЖЕТ!$B:$B,БЮДЖЕТ!$P:$P,$D120)))</f>
        <v/>
      </c>
      <c r="G120" s="19" t="str">
        <f>IF($D120="","",INDEX(БЮДЖЕТ!$X:$X,SUMIFS(БЮДЖЕТ!$B:$B,БЮДЖЕТ!$P:$P,$D120)))</f>
        <v/>
      </c>
      <c r="H120" s="36"/>
      <c r="I120" s="48">
        <f>IF(D120="",0,SUMIFS(БЮДЖЕТ!$V:$V,БЮДЖЕТ!$P:$P,D120))</f>
        <v>0</v>
      </c>
      <c r="J120" s="48">
        <f>IF(D120="",0,SUMIFS(факт_операции!$T:$T,факт_операции!$D:$D,D120)+SUMIFS(факт_расчет!$M:$M,факт_расчет!$D:$D,D120))</f>
        <v>0</v>
      </c>
      <c r="K120" s="54">
        <f t="shared" si="3"/>
        <v>0</v>
      </c>
      <c r="L120" s="36"/>
      <c r="M120" s="1"/>
    </row>
    <row r="121" spans="1:13" x14ac:dyDescent="0.25">
      <c r="A121" s="1"/>
      <c r="B121" s="1"/>
      <c r="C121" s="5">
        <f t="shared" si="4"/>
        <v>111</v>
      </c>
      <c r="D121" s="19" t="str">
        <f>IF(C121&gt;MAX(БЮДЖЕТ!$C:$C),"",INDEX(БЮДЖЕТ!$P$11:$P$9415,C121))</f>
        <v/>
      </c>
      <c r="E121" s="22">
        <f>IF(D121="",0,IF(COUNTIF(БЮДЖЕТ!$P:$P,D121)=1,0,1))</f>
        <v>0</v>
      </c>
      <c r="F121" s="19" t="str">
        <f>IF($D121="","",INDEX(БЮДЖЕТ!$N:$N,SUMIFS(БЮДЖЕТ!$B:$B,БЮДЖЕТ!$P:$P,$D121)))</f>
        <v/>
      </c>
      <c r="G121" s="19" t="str">
        <f>IF($D121="","",INDEX(БЮДЖЕТ!$X:$X,SUMIFS(БЮДЖЕТ!$B:$B,БЮДЖЕТ!$P:$P,$D121)))</f>
        <v/>
      </c>
      <c r="H121" s="36"/>
      <c r="I121" s="48">
        <f>IF(D121="",0,SUMIFS(БЮДЖЕТ!$V:$V,БЮДЖЕТ!$P:$P,D121))</f>
        <v>0</v>
      </c>
      <c r="J121" s="48">
        <f>IF(D121="",0,SUMIFS(факт_операции!$T:$T,факт_операции!$D:$D,D121)+SUMIFS(факт_расчет!$M:$M,факт_расчет!$D:$D,D121))</f>
        <v>0</v>
      </c>
      <c r="K121" s="54">
        <f t="shared" si="3"/>
        <v>0</v>
      </c>
      <c r="L121" s="36"/>
      <c r="M121" s="1"/>
    </row>
    <row r="122" spans="1:13" x14ac:dyDescent="0.25">
      <c r="A122" s="1"/>
      <c r="B122" s="1"/>
      <c r="C122" s="5">
        <f t="shared" si="4"/>
        <v>112</v>
      </c>
      <c r="D122" s="19" t="str">
        <f>IF(C122&gt;MAX(БЮДЖЕТ!$C:$C),"",INDEX(БЮДЖЕТ!$P$11:$P$9415,C122))</f>
        <v/>
      </c>
      <c r="E122" s="22">
        <f>IF(D122="",0,IF(COUNTIF(БЮДЖЕТ!$P:$P,D122)=1,0,1))</f>
        <v>0</v>
      </c>
      <c r="F122" s="19" t="str">
        <f>IF($D122="","",INDEX(БЮДЖЕТ!$N:$N,SUMIFS(БЮДЖЕТ!$B:$B,БЮДЖЕТ!$P:$P,$D122)))</f>
        <v/>
      </c>
      <c r="G122" s="19" t="str">
        <f>IF($D122="","",INDEX(БЮДЖЕТ!$X:$X,SUMIFS(БЮДЖЕТ!$B:$B,БЮДЖЕТ!$P:$P,$D122)))</f>
        <v/>
      </c>
      <c r="H122" s="36"/>
      <c r="I122" s="48">
        <f>IF(D122="",0,SUMIFS(БЮДЖЕТ!$V:$V,БЮДЖЕТ!$P:$P,D122))</f>
        <v>0</v>
      </c>
      <c r="J122" s="48">
        <f>IF(D122="",0,SUMIFS(факт_операции!$T:$T,факт_операции!$D:$D,D122)+SUMIFS(факт_расчет!$M:$M,факт_расчет!$D:$D,D122))</f>
        <v>0</v>
      </c>
      <c r="K122" s="54">
        <f t="shared" si="3"/>
        <v>0</v>
      </c>
      <c r="L122" s="36"/>
      <c r="M122" s="1"/>
    </row>
    <row r="123" spans="1:13" x14ac:dyDescent="0.25">
      <c r="A123" s="1"/>
      <c r="B123" s="1"/>
      <c r="C123" s="5">
        <f t="shared" si="4"/>
        <v>113</v>
      </c>
      <c r="D123" s="19" t="str">
        <f>IF(C123&gt;MAX(БЮДЖЕТ!$C:$C),"",INDEX(БЮДЖЕТ!$P$11:$P$9415,C123))</f>
        <v/>
      </c>
      <c r="E123" s="22">
        <f>IF(D123="",0,IF(COUNTIF(БЮДЖЕТ!$P:$P,D123)=1,0,1))</f>
        <v>0</v>
      </c>
      <c r="F123" s="19" t="str">
        <f>IF($D123="","",INDEX(БЮДЖЕТ!$N:$N,SUMIFS(БЮДЖЕТ!$B:$B,БЮДЖЕТ!$P:$P,$D123)))</f>
        <v/>
      </c>
      <c r="G123" s="19" t="str">
        <f>IF($D123="","",INDEX(БЮДЖЕТ!$X:$X,SUMIFS(БЮДЖЕТ!$B:$B,БЮДЖЕТ!$P:$P,$D123)))</f>
        <v/>
      </c>
      <c r="H123" s="36"/>
      <c r="I123" s="48">
        <f>IF(D123="",0,SUMIFS(БЮДЖЕТ!$V:$V,БЮДЖЕТ!$P:$P,D123))</f>
        <v>0</v>
      </c>
      <c r="J123" s="48">
        <f>IF(D123="",0,SUMIFS(факт_операции!$T:$T,факт_операции!$D:$D,D123)+SUMIFS(факт_расчет!$M:$M,факт_расчет!$D:$D,D123))</f>
        <v>0</v>
      </c>
      <c r="K123" s="54">
        <f t="shared" si="3"/>
        <v>0</v>
      </c>
      <c r="L123" s="36"/>
      <c r="M123" s="1"/>
    </row>
    <row r="124" spans="1:13" x14ac:dyDescent="0.25">
      <c r="A124" s="1"/>
      <c r="B124" s="1"/>
      <c r="C124" s="5">
        <f t="shared" si="4"/>
        <v>114</v>
      </c>
      <c r="D124" s="19" t="str">
        <f>IF(C124&gt;MAX(БЮДЖЕТ!$C:$C),"",INDEX(БЮДЖЕТ!$P$11:$P$9415,C124))</f>
        <v/>
      </c>
      <c r="E124" s="22">
        <f>IF(D124="",0,IF(COUNTIF(БЮДЖЕТ!$P:$P,D124)=1,0,1))</f>
        <v>0</v>
      </c>
      <c r="F124" s="19" t="str">
        <f>IF($D124="","",INDEX(БЮДЖЕТ!$N:$N,SUMIFS(БЮДЖЕТ!$B:$B,БЮДЖЕТ!$P:$P,$D124)))</f>
        <v/>
      </c>
      <c r="G124" s="19" t="str">
        <f>IF($D124="","",INDEX(БЮДЖЕТ!$X:$X,SUMIFS(БЮДЖЕТ!$B:$B,БЮДЖЕТ!$P:$P,$D124)))</f>
        <v/>
      </c>
      <c r="H124" s="36"/>
      <c r="I124" s="48">
        <f>IF(D124="",0,SUMIFS(БЮДЖЕТ!$V:$V,БЮДЖЕТ!$P:$P,D124))</f>
        <v>0</v>
      </c>
      <c r="J124" s="48">
        <f>IF(D124="",0,SUMIFS(факт_операции!$T:$T,факт_операции!$D:$D,D124)+SUMIFS(факт_расчет!$M:$M,факт_расчет!$D:$D,D124))</f>
        <v>0</v>
      </c>
      <c r="K124" s="54">
        <f t="shared" si="3"/>
        <v>0</v>
      </c>
      <c r="L124" s="36"/>
      <c r="M124" s="1"/>
    </row>
    <row r="125" spans="1:13" x14ac:dyDescent="0.25">
      <c r="A125" s="1"/>
      <c r="B125" s="1"/>
      <c r="C125" s="5">
        <f t="shared" si="4"/>
        <v>115</v>
      </c>
      <c r="D125" s="19" t="str">
        <f>IF(C125&gt;MAX(БЮДЖЕТ!$C:$C),"",INDEX(БЮДЖЕТ!$P$11:$P$9415,C125))</f>
        <v/>
      </c>
      <c r="E125" s="22">
        <f>IF(D125="",0,IF(COUNTIF(БЮДЖЕТ!$P:$P,D125)=1,0,1))</f>
        <v>0</v>
      </c>
      <c r="F125" s="19" t="str">
        <f>IF($D125="","",INDEX(БЮДЖЕТ!$N:$N,SUMIFS(БЮДЖЕТ!$B:$B,БЮДЖЕТ!$P:$P,$D125)))</f>
        <v/>
      </c>
      <c r="G125" s="19" t="str">
        <f>IF($D125="","",INDEX(БЮДЖЕТ!$X:$X,SUMIFS(БЮДЖЕТ!$B:$B,БЮДЖЕТ!$P:$P,$D125)))</f>
        <v/>
      </c>
      <c r="H125" s="36"/>
      <c r="I125" s="48">
        <f>IF(D125="",0,SUMIFS(БЮДЖЕТ!$V:$V,БЮДЖЕТ!$P:$P,D125))</f>
        <v>0</v>
      </c>
      <c r="J125" s="48">
        <f>IF(D125="",0,SUMIFS(факт_операции!$T:$T,факт_операции!$D:$D,D125)+SUMIFS(факт_расчет!$M:$M,факт_расчет!$D:$D,D125))</f>
        <v>0</v>
      </c>
      <c r="K125" s="54">
        <f t="shared" si="3"/>
        <v>0</v>
      </c>
      <c r="L125" s="36"/>
      <c r="M125" s="1"/>
    </row>
    <row r="126" spans="1:13" x14ac:dyDescent="0.25">
      <c r="A126" s="1"/>
      <c r="B126" s="1"/>
      <c r="C126" s="5">
        <f t="shared" si="4"/>
        <v>116</v>
      </c>
      <c r="D126" s="19" t="str">
        <f>IF(C126&gt;MAX(БЮДЖЕТ!$C:$C),"",INDEX(БЮДЖЕТ!$P$11:$P$9415,C126))</f>
        <v/>
      </c>
      <c r="E126" s="22">
        <f>IF(D126="",0,IF(COUNTIF(БЮДЖЕТ!$P:$P,D126)=1,0,1))</f>
        <v>0</v>
      </c>
      <c r="F126" s="19" t="str">
        <f>IF($D126="","",INDEX(БЮДЖЕТ!$N:$N,SUMIFS(БЮДЖЕТ!$B:$B,БЮДЖЕТ!$P:$P,$D126)))</f>
        <v/>
      </c>
      <c r="G126" s="19" t="str">
        <f>IF($D126="","",INDEX(БЮДЖЕТ!$X:$X,SUMIFS(БЮДЖЕТ!$B:$B,БЮДЖЕТ!$P:$P,$D126)))</f>
        <v/>
      </c>
      <c r="H126" s="36"/>
      <c r="I126" s="48">
        <f>IF(D126="",0,SUMIFS(БЮДЖЕТ!$V:$V,БЮДЖЕТ!$P:$P,D126))</f>
        <v>0</v>
      </c>
      <c r="J126" s="48">
        <f>IF(D126="",0,SUMIFS(факт_операции!$T:$T,факт_операции!$D:$D,D126)+SUMIFS(факт_расчет!$M:$M,факт_расчет!$D:$D,D126))</f>
        <v>0</v>
      </c>
      <c r="K126" s="54">
        <f t="shared" si="3"/>
        <v>0</v>
      </c>
      <c r="L126" s="36"/>
      <c r="M126" s="1"/>
    </row>
    <row r="127" spans="1:13" x14ac:dyDescent="0.25">
      <c r="A127" s="1"/>
      <c r="B127" s="1"/>
      <c r="C127" s="5">
        <f t="shared" si="4"/>
        <v>117</v>
      </c>
      <c r="D127" s="19" t="str">
        <f>IF(C127&gt;MAX(БЮДЖЕТ!$C:$C),"",INDEX(БЮДЖЕТ!$P$11:$P$9415,C127))</f>
        <v/>
      </c>
      <c r="E127" s="22">
        <f>IF(D127="",0,IF(COUNTIF(БЮДЖЕТ!$P:$P,D127)=1,0,1))</f>
        <v>0</v>
      </c>
      <c r="F127" s="19" t="str">
        <f>IF($D127="","",INDEX(БЮДЖЕТ!$N:$N,SUMIFS(БЮДЖЕТ!$B:$B,БЮДЖЕТ!$P:$P,$D127)))</f>
        <v/>
      </c>
      <c r="G127" s="19" t="str">
        <f>IF($D127="","",INDEX(БЮДЖЕТ!$X:$X,SUMIFS(БЮДЖЕТ!$B:$B,БЮДЖЕТ!$P:$P,$D127)))</f>
        <v/>
      </c>
      <c r="H127" s="36"/>
      <c r="I127" s="48">
        <f>IF(D127="",0,SUMIFS(БЮДЖЕТ!$V:$V,БЮДЖЕТ!$P:$P,D127))</f>
        <v>0</v>
      </c>
      <c r="J127" s="48">
        <f>IF(D127="",0,SUMIFS(факт_операции!$T:$T,факт_операции!$D:$D,D127)+SUMIFS(факт_расчет!$M:$M,факт_расчет!$D:$D,D127))</f>
        <v>0</v>
      </c>
      <c r="K127" s="54">
        <f t="shared" si="3"/>
        <v>0</v>
      </c>
      <c r="L127" s="36"/>
      <c r="M127" s="1"/>
    </row>
    <row r="128" spans="1:13" x14ac:dyDescent="0.25">
      <c r="A128" s="1"/>
      <c r="B128" s="1"/>
      <c r="C128" s="5">
        <f t="shared" si="4"/>
        <v>118</v>
      </c>
      <c r="D128" s="19" t="str">
        <f>IF(C128&gt;MAX(БЮДЖЕТ!$C:$C),"",INDEX(БЮДЖЕТ!$P$11:$P$9415,C128))</f>
        <v/>
      </c>
      <c r="E128" s="22">
        <f>IF(D128="",0,IF(COUNTIF(БЮДЖЕТ!$P:$P,D128)=1,0,1))</f>
        <v>0</v>
      </c>
      <c r="F128" s="19" t="str">
        <f>IF($D128="","",INDEX(БЮДЖЕТ!$N:$N,SUMIFS(БЮДЖЕТ!$B:$B,БЮДЖЕТ!$P:$P,$D128)))</f>
        <v/>
      </c>
      <c r="G128" s="19" t="str">
        <f>IF($D128="","",INDEX(БЮДЖЕТ!$X:$X,SUMIFS(БЮДЖЕТ!$B:$B,БЮДЖЕТ!$P:$P,$D128)))</f>
        <v/>
      </c>
      <c r="H128" s="36"/>
      <c r="I128" s="48">
        <f>IF(D128="",0,SUMIFS(БЮДЖЕТ!$V:$V,БЮДЖЕТ!$P:$P,D128))</f>
        <v>0</v>
      </c>
      <c r="J128" s="48">
        <f>IF(D128="",0,SUMIFS(факт_операции!$T:$T,факт_операции!$D:$D,D128)+SUMIFS(факт_расчет!$M:$M,факт_расчет!$D:$D,D128))</f>
        <v>0</v>
      </c>
      <c r="K128" s="54">
        <f t="shared" si="3"/>
        <v>0</v>
      </c>
      <c r="L128" s="36"/>
      <c r="M128" s="1"/>
    </row>
    <row r="129" spans="1:13" x14ac:dyDescent="0.25">
      <c r="A129" s="1"/>
      <c r="B129" s="1"/>
      <c r="C129" s="5">
        <f t="shared" si="4"/>
        <v>119</v>
      </c>
      <c r="D129" s="19" t="str">
        <f>IF(C129&gt;MAX(БЮДЖЕТ!$C:$C),"",INDEX(БЮДЖЕТ!$P$11:$P$9415,C129))</f>
        <v/>
      </c>
      <c r="E129" s="22">
        <f>IF(D129="",0,IF(COUNTIF(БЮДЖЕТ!$P:$P,D129)=1,0,1))</f>
        <v>0</v>
      </c>
      <c r="F129" s="19" t="str">
        <f>IF($D129="","",INDEX(БЮДЖЕТ!$N:$N,SUMIFS(БЮДЖЕТ!$B:$B,БЮДЖЕТ!$P:$P,$D129)))</f>
        <v/>
      </c>
      <c r="G129" s="19" t="str">
        <f>IF($D129="","",INDEX(БЮДЖЕТ!$X:$X,SUMIFS(БЮДЖЕТ!$B:$B,БЮДЖЕТ!$P:$P,$D129)))</f>
        <v/>
      </c>
      <c r="H129" s="36"/>
      <c r="I129" s="48">
        <f>IF(D129="",0,SUMIFS(БЮДЖЕТ!$V:$V,БЮДЖЕТ!$P:$P,D129))</f>
        <v>0</v>
      </c>
      <c r="J129" s="48">
        <f>IF(D129="",0,SUMIFS(факт_операции!$T:$T,факт_операции!$D:$D,D129)+SUMIFS(факт_расчет!$M:$M,факт_расчет!$D:$D,D129))</f>
        <v>0</v>
      </c>
      <c r="K129" s="54">
        <f t="shared" si="3"/>
        <v>0</v>
      </c>
      <c r="L129" s="36"/>
      <c r="M129" s="1"/>
    </row>
    <row r="130" spans="1:13" x14ac:dyDescent="0.25">
      <c r="A130" s="1"/>
      <c r="B130" s="1"/>
      <c r="C130" s="5">
        <f t="shared" si="4"/>
        <v>120</v>
      </c>
      <c r="D130" s="19" t="str">
        <f>IF(C130&gt;MAX(БЮДЖЕТ!$C:$C),"",INDEX(БЮДЖЕТ!$P$11:$P$9415,C130))</f>
        <v/>
      </c>
      <c r="E130" s="22">
        <f>IF(D130="",0,IF(COUNTIF(БЮДЖЕТ!$P:$P,D130)=1,0,1))</f>
        <v>0</v>
      </c>
      <c r="F130" s="19" t="str">
        <f>IF($D130="","",INDEX(БЮДЖЕТ!$N:$N,SUMIFS(БЮДЖЕТ!$B:$B,БЮДЖЕТ!$P:$P,$D130)))</f>
        <v/>
      </c>
      <c r="G130" s="19" t="str">
        <f>IF($D130="","",INDEX(БЮДЖЕТ!$X:$X,SUMIFS(БЮДЖЕТ!$B:$B,БЮДЖЕТ!$P:$P,$D130)))</f>
        <v/>
      </c>
      <c r="H130" s="36"/>
      <c r="I130" s="48">
        <f>IF(D130="",0,SUMIFS(БЮДЖЕТ!$V:$V,БЮДЖЕТ!$P:$P,D130))</f>
        <v>0</v>
      </c>
      <c r="J130" s="48">
        <f>IF(D130="",0,SUMIFS(факт_операции!$T:$T,факт_операции!$D:$D,D130)+SUMIFS(факт_расчет!$M:$M,факт_расчет!$D:$D,D130))</f>
        <v>0</v>
      </c>
      <c r="K130" s="54">
        <f t="shared" si="3"/>
        <v>0</v>
      </c>
      <c r="L130" s="36"/>
      <c r="M130" s="1"/>
    </row>
    <row r="131" spans="1:13" x14ac:dyDescent="0.25">
      <c r="A131" s="1"/>
      <c r="B131" s="1"/>
      <c r="C131" s="5">
        <f t="shared" si="4"/>
        <v>121</v>
      </c>
      <c r="D131" s="19" t="str">
        <f>IF(C131&gt;MAX(БЮДЖЕТ!$C:$C),"",INDEX(БЮДЖЕТ!$P$11:$P$9415,C131))</f>
        <v/>
      </c>
      <c r="E131" s="22">
        <f>IF(D131="",0,IF(COUNTIF(БЮДЖЕТ!$P:$P,D131)=1,0,1))</f>
        <v>0</v>
      </c>
      <c r="F131" s="19" t="str">
        <f>IF($D131="","",INDEX(БЮДЖЕТ!$N:$N,SUMIFS(БЮДЖЕТ!$B:$B,БЮДЖЕТ!$P:$P,$D131)))</f>
        <v/>
      </c>
      <c r="G131" s="19" t="str">
        <f>IF($D131="","",INDEX(БЮДЖЕТ!$X:$X,SUMIFS(БЮДЖЕТ!$B:$B,БЮДЖЕТ!$P:$P,$D131)))</f>
        <v/>
      </c>
      <c r="H131" s="36"/>
      <c r="I131" s="48">
        <f>IF(D131="",0,SUMIFS(БЮДЖЕТ!$V:$V,БЮДЖЕТ!$P:$P,D131))</f>
        <v>0</v>
      </c>
      <c r="J131" s="48">
        <f>IF(D131="",0,SUMIFS(факт_операции!$T:$T,факт_операции!$D:$D,D131)+SUMIFS(факт_расчет!$M:$M,факт_расчет!$D:$D,D131))</f>
        <v>0</v>
      </c>
      <c r="K131" s="54">
        <f t="shared" si="3"/>
        <v>0</v>
      </c>
      <c r="L131" s="36"/>
      <c r="M131" s="1"/>
    </row>
    <row r="132" spans="1:13" x14ac:dyDescent="0.25">
      <c r="A132" s="1"/>
      <c r="B132" s="1"/>
      <c r="C132" s="5">
        <f t="shared" si="4"/>
        <v>122</v>
      </c>
      <c r="D132" s="19" t="str">
        <f>IF(C132&gt;MAX(БЮДЖЕТ!$C:$C),"",INDEX(БЮДЖЕТ!$P$11:$P$9415,C132))</f>
        <v/>
      </c>
      <c r="E132" s="22">
        <f>IF(D132="",0,IF(COUNTIF(БЮДЖЕТ!$P:$P,D132)=1,0,1))</f>
        <v>0</v>
      </c>
      <c r="F132" s="19" t="str">
        <f>IF($D132="","",INDEX(БЮДЖЕТ!$N:$N,SUMIFS(БЮДЖЕТ!$B:$B,БЮДЖЕТ!$P:$P,$D132)))</f>
        <v/>
      </c>
      <c r="G132" s="19" t="str">
        <f>IF($D132="","",INDEX(БЮДЖЕТ!$X:$X,SUMIFS(БЮДЖЕТ!$B:$B,БЮДЖЕТ!$P:$P,$D132)))</f>
        <v/>
      </c>
      <c r="H132" s="36"/>
      <c r="I132" s="48">
        <f>IF(D132="",0,SUMIFS(БЮДЖЕТ!$V:$V,БЮДЖЕТ!$P:$P,D132))</f>
        <v>0</v>
      </c>
      <c r="J132" s="48">
        <f>IF(D132="",0,SUMIFS(факт_операции!$T:$T,факт_операции!$D:$D,D132)+SUMIFS(факт_расчет!$M:$M,факт_расчет!$D:$D,D132))</f>
        <v>0</v>
      </c>
      <c r="K132" s="54">
        <f t="shared" si="3"/>
        <v>0</v>
      </c>
      <c r="L132" s="36"/>
      <c r="M132" s="1"/>
    </row>
    <row r="133" spans="1:13" x14ac:dyDescent="0.25">
      <c r="A133" s="1"/>
      <c r="B133" s="1"/>
      <c r="C133" s="5">
        <f t="shared" si="4"/>
        <v>123</v>
      </c>
      <c r="D133" s="19" t="str">
        <f>IF(C133&gt;MAX(БЮДЖЕТ!$C:$C),"",INDEX(БЮДЖЕТ!$P$11:$P$9415,C133))</f>
        <v/>
      </c>
      <c r="E133" s="22">
        <f>IF(D133="",0,IF(COUNTIF(БЮДЖЕТ!$P:$P,D133)=1,0,1))</f>
        <v>0</v>
      </c>
      <c r="F133" s="19" t="str">
        <f>IF($D133="","",INDEX(БЮДЖЕТ!$N:$N,SUMIFS(БЮДЖЕТ!$B:$B,БЮДЖЕТ!$P:$P,$D133)))</f>
        <v/>
      </c>
      <c r="G133" s="19" t="str">
        <f>IF($D133="","",INDEX(БЮДЖЕТ!$X:$X,SUMIFS(БЮДЖЕТ!$B:$B,БЮДЖЕТ!$P:$P,$D133)))</f>
        <v/>
      </c>
      <c r="H133" s="36"/>
      <c r="I133" s="48">
        <f>IF(D133="",0,SUMIFS(БЮДЖЕТ!$V:$V,БЮДЖЕТ!$P:$P,D133))</f>
        <v>0</v>
      </c>
      <c r="J133" s="48">
        <f>IF(D133="",0,SUMIFS(факт_операции!$T:$T,факт_операции!$D:$D,D133)+SUMIFS(факт_расчет!$M:$M,факт_расчет!$D:$D,D133))</f>
        <v>0</v>
      </c>
      <c r="K133" s="54">
        <f t="shared" si="3"/>
        <v>0</v>
      </c>
      <c r="L133" s="36"/>
      <c r="M133" s="1"/>
    </row>
    <row r="134" spans="1:13" x14ac:dyDescent="0.25">
      <c r="A134" s="1"/>
      <c r="B134" s="1"/>
      <c r="C134" s="5">
        <f t="shared" si="4"/>
        <v>124</v>
      </c>
      <c r="D134" s="19" t="str">
        <f>IF(C134&gt;MAX(БЮДЖЕТ!$C:$C),"",INDEX(БЮДЖЕТ!$P$11:$P$9415,C134))</f>
        <v/>
      </c>
      <c r="E134" s="22">
        <f>IF(D134="",0,IF(COUNTIF(БЮДЖЕТ!$P:$P,D134)=1,0,1))</f>
        <v>0</v>
      </c>
      <c r="F134" s="19" t="str">
        <f>IF($D134="","",INDEX(БЮДЖЕТ!$N:$N,SUMIFS(БЮДЖЕТ!$B:$B,БЮДЖЕТ!$P:$P,$D134)))</f>
        <v/>
      </c>
      <c r="G134" s="19" t="str">
        <f>IF($D134="","",INDEX(БЮДЖЕТ!$X:$X,SUMIFS(БЮДЖЕТ!$B:$B,БЮДЖЕТ!$P:$P,$D134)))</f>
        <v/>
      </c>
      <c r="H134" s="36"/>
      <c r="I134" s="48">
        <f>IF(D134="",0,SUMIFS(БЮДЖЕТ!$V:$V,БЮДЖЕТ!$P:$P,D134))</f>
        <v>0</v>
      </c>
      <c r="J134" s="48">
        <f>IF(D134="",0,SUMIFS(факт_операции!$T:$T,факт_операции!$D:$D,D134)+SUMIFS(факт_расчет!$M:$M,факт_расчет!$D:$D,D134))</f>
        <v>0</v>
      </c>
      <c r="K134" s="54">
        <f t="shared" si="3"/>
        <v>0</v>
      </c>
      <c r="L134" s="36"/>
      <c r="M134" s="1"/>
    </row>
    <row r="135" spans="1:13" x14ac:dyDescent="0.25">
      <c r="A135" s="1"/>
      <c r="B135" s="1"/>
      <c r="C135" s="5">
        <f t="shared" si="4"/>
        <v>125</v>
      </c>
      <c r="D135" s="19" t="str">
        <f>IF(C135&gt;MAX(БЮДЖЕТ!$C:$C),"",INDEX(БЮДЖЕТ!$P$11:$P$9415,C135))</f>
        <v/>
      </c>
      <c r="E135" s="22">
        <f>IF(D135="",0,IF(COUNTIF(БЮДЖЕТ!$P:$P,D135)=1,0,1))</f>
        <v>0</v>
      </c>
      <c r="F135" s="19" t="str">
        <f>IF($D135="","",INDEX(БЮДЖЕТ!$N:$N,SUMIFS(БЮДЖЕТ!$B:$B,БЮДЖЕТ!$P:$P,$D135)))</f>
        <v/>
      </c>
      <c r="G135" s="19" t="str">
        <f>IF($D135="","",INDEX(БЮДЖЕТ!$X:$X,SUMIFS(БЮДЖЕТ!$B:$B,БЮДЖЕТ!$P:$P,$D135)))</f>
        <v/>
      </c>
      <c r="H135" s="36"/>
      <c r="I135" s="48">
        <f>IF(D135="",0,SUMIFS(БЮДЖЕТ!$V:$V,БЮДЖЕТ!$P:$P,D135))</f>
        <v>0</v>
      </c>
      <c r="J135" s="48">
        <f>IF(D135="",0,SUMIFS(факт_операции!$T:$T,факт_операции!$D:$D,D135)+SUMIFS(факт_расчет!$M:$M,факт_расчет!$D:$D,D135))</f>
        <v>0</v>
      </c>
      <c r="K135" s="54">
        <f t="shared" si="3"/>
        <v>0</v>
      </c>
      <c r="L135" s="36"/>
      <c r="M135" s="1"/>
    </row>
    <row r="136" spans="1:13" x14ac:dyDescent="0.25">
      <c r="A136" s="1"/>
      <c r="B136" s="1"/>
      <c r="C136" s="5">
        <f t="shared" si="4"/>
        <v>126</v>
      </c>
      <c r="D136" s="19" t="str">
        <f>IF(C136&gt;MAX(БЮДЖЕТ!$C:$C),"",INDEX(БЮДЖЕТ!$P$11:$P$9415,C136))</f>
        <v/>
      </c>
      <c r="E136" s="22">
        <f>IF(D136="",0,IF(COUNTIF(БЮДЖЕТ!$P:$P,D136)=1,0,1))</f>
        <v>0</v>
      </c>
      <c r="F136" s="19" t="str">
        <f>IF($D136="","",INDEX(БЮДЖЕТ!$N:$N,SUMIFS(БЮДЖЕТ!$B:$B,БЮДЖЕТ!$P:$P,$D136)))</f>
        <v/>
      </c>
      <c r="G136" s="19" t="str">
        <f>IF($D136="","",INDEX(БЮДЖЕТ!$X:$X,SUMIFS(БЮДЖЕТ!$B:$B,БЮДЖЕТ!$P:$P,$D136)))</f>
        <v/>
      </c>
      <c r="H136" s="36"/>
      <c r="I136" s="48">
        <f>IF(D136="",0,SUMIFS(БЮДЖЕТ!$V:$V,БЮДЖЕТ!$P:$P,D136))</f>
        <v>0</v>
      </c>
      <c r="J136" s="48">
        <f>IF(D136="",0,SUMIFS(факт_операции!$T:$T,факт_операции!$D:$D,D136)+SUMIFS(факт_расчет!$M:$M,факт_расчет!$D:$D,D136))</f>
        <v>0</v>
      </c>
      <c r="K136" s="54">
        <f t="shared" si="3"/>
        <v>0</v>
      </c>
      <c r="L136" s="36"/>
      <c r="M136" s="1"/>
    </row>
    <row r="137" spans="1:13" x14ac:dyDescent="0.25">
      <c r="A137" s="1"/>
      <c r="B137" s="1"/>
      <c r="C137" s="5">
        <f t="shared" si="4"/>
        <v>127</v>
      </c>
      <c r="D137" s="19" t="str">
        <f>IF(C137&gt;MAX(БЮДЖЕТ!$C:$C),"",INDEX(БЮДЖЕТ!$P$11:$P$9415,C137))</f>
        <v/>
      </c>
      <c r="E137" s="22">
        <f>IF(D137="",0,IF(COUNTIF(БЮДЖЕТ!$P:$P,D137)=1,0,1))</f>
        <v>0</v>
      </c>
      <c r="F137" s="19" t="str">
        <f>IF($D137="","",INDEX(БЮДЖЕТ!$N:$N,SUMIFS(БЮДЖЕТ!$B:$B,БЮДЖЕТ!$P:$P,$D137)))</f>
        <v/>
      </c>
      <c r="G137" s="19" t="str">
        <f>IF($D137="","",INDEX(БЮДЖЕТ!$X:$X,SUMIFS(БЮДЖЕТ!$B:$B,БЮДЖЕТ!$P:$P,$D137)))</f>
        <v/>
      </c>
      <c r="H137" s="36"/>
      <c r="I137" s="48">
        <f>IF(D137="",0,SUMIFS(БЮДЖЕТ!$V:$V,БЮДЖЕТ!$P:$P,D137))</f>
        <v>0</v>
      </c>
      <c r="J137" s="48">
        <f>IF(D137="",0,SUMIFS(факт_операции!$T:$T,факт_операции!$D:$D,D137)+SUMIFS(факт_расчет!$M:$M,факт_расчет!$D:$D,D137))</f>
        <v>0</v>
      </c>
      <c r="K137" s="54">
        <f t="shared" si="3"/>
        <v>0</v>
      </c>
      <c r="L137" s="36"/>
      <c r="M137" s="1"/>
    </row>
    <row r="138" spans="1:13" x14ac:dyDescent="0.25">
      <c r="A138" s="1"/>
      <c r="B138" s="1"/>
      <c r="C138" s="5">
        <f t="shared" si="4"/>
        <v>128</v>
      </c>
      <c r="D138" s="19" t="str">
        <f>IF(C138&gt;MAX(БЮДЖЕТ!$C:$C),"",INDEX(БЮДЖЕТ!$P$11:$P$9415,C138))</f>
        <v/>
      </c>
      <c r="E138" s="22">
        <f>IF(D138="",0,IF(COUNTIF(БЮДЖЕТ!$P:$P,D138)=1,0,1))</f>
        <v>0</v>
      </c>
      <c r="F138" s="19" t="str">
        <f>IF($D138="","",INDEX(БЮДЖЕТ!$N:$N,SUMIFS(БЮДЖЕТ!$B:$B,БЮДЖЕТ!$P:$P,$D138)))</f>
        <v/>
      </c>
      <c r="G138" s="19" t="str">
        <f>IF($D138="","",INDEX(БЮДЖЕТ!$X:$X,SUMIFS(БЮДЖЕТ!$B:$B,БЮДЖЕТ!$P:$P,$D138)))</f>
        <v/>
      </c>
      <c r="H138" s="36"/>
      <c r="I138" s="48">
        <f>IF(D138="",0,SUMIFS(БЮДЖЕТ!$V:$V,БЮДЖЕТ!$P:$P,D138))</f>
        <v>0</v>
      </c>
      <c r="J138" s="48">
        <f>IF(D138="",0,SUMIFS(факт_операции!$T:$T,факт_операции!$D:$D,D138)+SUMIFS(факт_расчет!$M:$M,факт_расчет!$D:$D,D138))</f>
        <v>0</v>
      </c>
      <c r="K138" s="54">
        <f t="shared" si="3"/>
        <v>0</v>
      </c>
      <c r="L138" s="36"/>
      <c r="M138" s="1"/>
    </row>
    <row r="139" spans="1:13" x14ac:dyDescent="0.25">
      <c r="A139" s="1"/>
      <c r="B139" s="1"/>
      <c r="C139" s="5">
        <f t="shared" si="4"/>
        <v>129</v>
      </c>
      <c r="D139" s="19" t="str">
        <f>IF(C139&gt;MAX(БЮДЖЕТ!$C:$C),"",INDEX(БЮДЖЕТ!$P$11:$P$9415,C139))</f>
        <v/>
      </c>
      <c r="E139" s="22">
        <f>IF(D139="",0,IF(COUNTIF(БЮДЖЕТ!$P:$P,D139)=1,0,1))</f>
        <v>0</v>
      </c>
      <c r="F139" s="19" t="str">
        <f>IF($D139="","",INDEX(БЮДЖЕТ!$N:$N,SUMIFS(БЮДЖЕТ!$B:$B,БЮДЖЕТ!$P:$P,$D139)))</f>
        <v/>
      </c>
      <c r="G139" s="19" t="str">
        <f>IF($D139="","",INDEX(БЮДЖЕТ!$X:$X,SUMIFS(БЮДЖЕТ!$B:$B,БЮДЖЕТ!$P:$P,$D139)))</f>
        <v/>
      </c>
      <c r="H139" s="36"/>
      <c r="I139" s="48">
        <f>IF(D139="",0,SUMIFS(БЮДЖЕТ!$V:$V,БЮДЖЕТ!$P:$P,D139))</f>
        <v>0</v>
      </c>
      <c r="J139" s="48">
        <f>IF(D139="",0,SUMIFS(факт_операции!$T:$T,факт_операции!$D:$D,D139)+SUMIFS(факт_расчет!$M:$M,факт_расчет!$D:$D,D139))</f>
        <v>0</v>
      </c>
      <c r="K139" s="54">
        <f t="shared" si="3"/>
        <v>0</v>
      </c>
      <c r="L139" s="36"/>
      <c r="M139" s="1"/>
    </row>
    <row r="140" spans="1:13" x14ac:dyDescent="0.25">
      <c r="A140" s="1"/>
      <c r="B140" s="1"/>
      <c r="C140" s="5">
        <f t="shared" si="4"/>
        <v>130</v>
      </c>
      <c r="D140" s="19" t="str">
        <f>IF(C140&gt;MAX(БЮДЖЕТ!$C:$C),"",INDEX(БЮДЖЕТ!$P$11:$P$9415,C140))</f>
        <v/>
      </c>
      <c r="E140" s="22">
        <f>IF(D140="",0,IF(COUNTIF(БЮДЖЕТ!$P:$P,D140)=1,0,1))</f>
        <v>0</v>
      </c>
      <c r="F140" s="19" t="str">
        <f>IF($D140="","",INDEX(БЮДЖЕТ!$N:$N,SUMIFS(БЮДЖЕТ!$B:$B,БЮДЖЕТ!$P:$P,$D140)))</f>
        <v/>
      </c>
      <c r="G140" s="19" t="str">
        <f>IF($D140="","",INDEX(БЮДЖЕТ!$X:$X,SUMIFS(БЮДЖЕТ!$B:$B,БЮДЖЕТ!$P:$P,$D140)))</f>
        <v/>
      </c>
      <c r="H140" s="36"/>
      <c r="I140" s="48">
        <f>IF(D140="",0,SUMIFS(БЮДЖЕТ!$V:$V,БЮДЖЕТ!$P:$P,D140))</f>
        <v>0</v>
      </c>
      <c r="J140" s="48">
        <f>IF(D140="",0,SUMIFS(факт_операции!$T:$T,факт_операции!$D:$D,D140)+SUMIFS(факт_расчет!$M:$M,факт_расчет!$D:$D,D140))</f>
        <v>0</v>
      </c>
      <c r="K140" s="54">
        <f t="shared" ref="K140:K203" si="5">IF(D140="",0,J140-I140)</f>
        <v>0</v>
      </c>
      <c r="L140" s="36"/>
      <c r="M140" s="1"/>
    </row>
    <row r="141" spans="1:13" x14ac:dyDescent="0.25">
      <c r="A141" s="1"/>
      <c r="B141" s="1"/>
      <c r="C141" s="5">
        <f t="shared" ref="C141:C204" si="6">C140+1</f>
        <v>131</v>
      </c>
      <c r="D141" s="19" t="str">
        <f>IF(C141&gt;MAX(БЮДЖЕТ!$C:$C),"",INDEX(БЮДЖЕТ!$P$11:$P$9415,C141))</f>
        <v/>
      </c>
      <c r="E141" s="22">
        <f>IF(D141="",0,IF(COUNTIF(БЮДЖЕТ!$P:$P,D141)=1,0,1))</f>
        <v>0</v>
      </c>
      <c r="F141" s="19" t="str">
        <f>IF($D141="","",INDEX(БЮДЖЕТ!$N:$N,SUMIFS(БЮДЖЕТ!$B:$B,БЮДЖЕТ!$P:$P,$D141)))</f>
        <v/>
      </c>
      <c r="G141" s="19" t="str">
        <f>IF($D141="","",INDEX(БЮДЖЕТ!$X:$X,SUMIFS(БЮДЖЕТ!$B:$B,БЮДЖЕТ!$P:$P,$D141)))</f>
        <v/>
      </c>
      <c r="H141" s="36"/>
      <c r="I141" s="48">
        <f>IF(D141="",0,SUMIFS(БЮДЖЕТ!$V:$V,БЮДЖЕТ!$P:$P,D141))</f>
        <v>0</v>
      </c>
      <c r="J141" s="48">
        <f>IF(D141="",0,SUMIFS(факт_операции!$T:$T,факт_операции!$D:$D,D141)+SUMIFS(факт_расчет!$M:$M,факт_расчет!$D:$D,D141))</f>
        <v>0</v>
      </c>
      <c r="K141" s="54">
        <f t="shared" si="5"/>
        <v>0</v>
      </c>
      <c r="L141" s="36"/>
      <c r="M141" s="1"/>
    </row>
    <row r="142" spans="1:13" x14ac:dyDescent="0.25">
      <c r="A142" s="1"/>
      <c r="B142" s="1"/>
      <c r="C142" s="5">
        <f t="shared" si="6"/>
        <v>132</v>
      </c>
      <c r="D142" s="19" t="str">
        <f>IF(C142&gt;MAX(БЮДЖЕТ!$C:$C),"",INDEX(БЮДЖЕТ!$P$11:$P$9415,C142))</f>
        <v/>
      </c>
      <c r="E142" s="22">
        <f>IF(D142="",0,IF(COUNTIF(БЮДЖЕТ!$P:$P,D142)=1,0,1))</f>
        <v>0</v>
      </c>
      <c r="F142" s="19" t="str">
        <f>IF($D142="","",INDEX(БЮДЖЕТ!$N:$N,SUMIFS(БЮДЖЕТ!$B:$B,БЮДЖЕТ!$P:$P,$D142)))</f>
        <v/>
      </c>
      <c r="G142" s="19" t="str">
        <f>IF($D142="","",INDEX(БЮДЖЕТ!$X:$X,SUMIFS(БЮДЖЕТ!$B:$B,БЮДЖЕТ!$P:$P,$D142)))</f>
        <v/>
      </c>
      <c r="H142" s="36"/>
      <c r="I142" s="48">
        <f>IF(D142="",0,SUMIFS(БЮДЖЕТ!$V:$V,БЮДЖЕТ!$P:$P,D142))</f>
        <v>0</v>
      </c>
      <c r="J142" s="48">
        <f>IF(D142="",0,SUMIFS(факт_операции!$T:$T,факт_операции!$D:$D,D142)+SUMIFS(факт_расчет!$M:$M,факт_расчет!$D:$D,D142))</f>
        <v>0</v>
      </c>
      <c r="K142" s="54">
        <f t="shared" si="5"/>
        <v>0</v>
      </c>
      <c r="L142" s="36"/>
      <c r="M142" s="1"/>
    </row>
    <row r="143" spans="1:13" x14ac:dyDescent="0.25">
      <c r="A143" s="1"/>
      <c r="B143" s="1"/>
      <c r="C143" s="5">
        <f t="shared" si="6"/>
        <v>133</v>
      </c>
      <c r="D143" s="19" t="str">
        <f>IF(C143&gt;MAX(БЮДЖЕТ!$C:$C),"",INDEX(БЮДЖЕТ!$P$11:$P$9415,C143))</f>
        <v/>
      </c>
      <c r="E143" s="22">
        <f>IF(D143="",0,IF(COUNTIF(БЮДЖЕТ!$P:$P,D143)=1,0,1))</f>
        <v>0</v>
      </c>
      <c r="F143" s="19" t="str">
        <f>IF($D143="","",INDEX(БЮДЖЕТ!$N:$N,SUMIFS(БЮДЖЕТ!$B:$B,БЮДЖЕТ!$P:$P,$D143)))</f>
        <v/>
      </c>
      <c r="G143" s="19" t="str">
        <f>IF($D143="","",INDEX(БЮДЖЕТ!$X:$X,SUMIFS(БЮДЖЕТ!$B:$B,БЮДЖЕТ!$P:$P,$D143)))</f>
        <v/>
      </c>
      <c r="H143" s="36"/>
      <c r="I143" s="48">
        <f>IF(D143="",0,SUMIFS(БЮДЖЕТ!$V:$V,БЮДЖЕТ!$P:$P,D143))</f>
        <v>0</v>
      </c>
      <c r="J143" s="48">
        <f>IF(D143="",0,SUMIFS(факт_операции!$T:$T,факт_операции!$D:$D,D143)+SUMIFS(факт_расчет!$M:$M,факт_расчет!$D:$D,D143))</f>
        <v>0</v>
      </c>
      <c r="K143" s="54">
        <f t="shared" si="5"/>
        <v>0</v>
      </c>
      <c r="L143" s="36"/>
      <c r="M143" s="1"/>
    </row>
    <row r="144" spans="1:13" x14ac:dyDescent="0.25">
      <c r="A144" s="1"/>
      <c r="B144" s="1"/>
      <c r="C144" s="5">
        <f t="shared" si="6"/>
        <v>134</v>
      </c>
      <c r="D144" s="19" t="str">
        <f>IF(C144&gt;MAX(БЮДЖЕТ!$C:$C),"",INDEX(БЮДЖЕТ!$P$11:$P$9415,C144))</f>
        <v/>
      </c>
      <c r="E144" s="22">
        <f>IF(D144="",0,IF(COUNTIF(БЮДЖЕТ!$P:$P,D144)=1,0,1))</f>
        <v>0</v>
      </c>
      <c r="F144" s="19" t="str">
        <f>IF($D144="","",INDEX(БЮДЖЕТ!$N:$N,SUMIFS(БЮДЖЕТ!$B:$B,БЮДЖЕТ!$P:$P,$D144)))</f>
        <v/>
      </c>
      <c r="G144" s="19" t="str">
        <f>IF($D144="","",INDEX(БЮДЖЕТ!$X:$X,SUMIFS(БЮДЖЕТ!$B:$B,БЮДЖЕТ!$P:$P,$D144)))</f>
        <v/>
      </c>
      <c r="H144" s="36"/>
      <c r="I144" s="48">
        <f>IF(D144="",0,SUMIFS(БЮДЖЕТ!$V:$V,БЮДЖЕТ!$P:$P,D144))</f>
        <v>0</v>
      </c>
      <c r="J144" s="48">
        <f>IF(D144="",0,SUMIFS(факт_операции!$T:$T,факт_операции!$D:$D,D144)+SUMIFS(факт_расчет!$M:$M,факт_расчет!$D:$D,D144))</f>
        <v>0</v>
      </c>
      <c r="K144" s="54">
        <f t="shared" si="5"/>
        <v>0</v>
      </c>
      <c r="L144" s="36"/>
      <c r="M144" s="1"/>
    </row>
    <row r="145" spans="1:13" x14ac:dyDescent="0.25">
      <c r="A145" s="1"/>
      <c r="B145" s="1"/>
      <c r="C145" s="5">
        <f t="shared" si="6"/>
        <v>135</v>
      </c>
      <c r="D145" s="19" t="str">
        <f>IF(C145&gt;MAX(БЮДЖЕТ!$C:$C),"",INDEX(БЮДЖЕТ!$P$11:$P$9415,C145))</f>
        <v/>
      </c>
      <c r="E145" s="22">
        <f>IF(D145="",0,IF(COUNTIF(БЮДЖЕТ!$P:$P,D145)=1,0,1))</f>
        <v>0</v>
      </c>
      <c r="F145" s="19" t="str">
        <f>IF($D145="","",INDEX(БЮДЖЕТ!$N:$N,SUMIFS(БЮДЖЕТ!$B:$B,БЮДЖЕТ!$P:$P,$D145)))</f>
        <v/>
      </c>
      <c r="G145" s="19" t="str">
        <f>IF($D145="","",INDEX(БЮДЖЕТ!$X:$X,SUMIFS(БЮДЖЕТ!$B:$B,БЮДЖЕТ!$P:$P,$D145)))</f>
        <v/>
      </c>
      <c r="H145" s="36"/>
      <c r="I145" s="48">
        <f>IF(D145="",0,SUMIFS(БЮДЖЕТ!$V:$V,БЮДЖЕТ!$P:$P,D145))</f>
        <v>0</v>
      </c>
      <c r="J145" s="48">
        <f>IF(D145="",0,SUMIFS(факт_операции!$T:$T,факт_операции!$D:$D,D145)+SUMIFS(факт_расчет!$M:$M,факт_расчет!$D:$D,D145))</f>
        <v>0</v>
      </c>
      <c r="K145" s="54">
        <f t="shared" si="5"/>
        <v>0</v>
      </c>
      <c r="L145" s="36"/>
      <c r="M145" s="1"/>
    </row>
    <row r="146" spans="1:13" x14ac:dyDescent="0.25">
      <c r="A146" s="1"/>
      <c r="B146" s="1"/>
      <c r="C146" s="5">
        <f t="shared" si="6"/>
        <v>136</v>
      </c>
      <c r="D146" s="19" t="str">
        <f>IF(C146&gt;MAX(БЮДЖЕТ!$C:$C),"",INDEX(БЮДЖЕТ!$P$11:$P$9415,C146))</f>
        <v/>
      </c>
      <c r="E146" s="22">
        <f>IF(D146="",0,IF(COUNTIF(БЮДЖЕТ!$P:$P,D146)=1,0,1))</f>
        <v>0</v>
      </c>
      <c r="F146" s="19" t="str">
        <f>IF($D146="","",INDEX(БЮДЖЕТ!$N:$N,SUMIFS(БЮДЖЕТ!$B:$B,БЮДЖЕТ!$P:$P,$D146)))</f>
        <v/>
      </c>
      <c r="G146" s="19" t="str">
        <f>IF($D146="","",INDEX(БЮДЖЕТ!$X:$X,SUMIFS(БЮДЖЕТ!$B:$B,БЮДЖЕТ!$P:$P,$D146)))</f>
        <v/>
      </c>
      <c r="H146" s="36"/>
      <c r="I146" s="48">
        <f>IF(D146="",0,SUMIFS(БЮДЖЕТ!$V:$V,БЮДЖЕТ!$P:$P,D146))</f>
        <v>0</v>
      </c>
      <c r="J146" s="48">
        <f>IF(D146="",0,SUMIFS(факт_операции!$T:$T,факт_операции!$D:$D,D146)+SUMIFS(факт_расчет!$M:$M,факт_расчет!$D:$D,D146))</f>
        <v>0</v>
      </c>
      <c r="K146" s="54">
        <f t="shared" si="5"/>
        <v>0</v>
      </c>
      <c r="L146" s="36"/>
      <c r="M146" s="1"/>
    </row>
    <row r="147" spans="1:13" x14ac:dyDescent="0.25">
      <c r="A147" s="1"/>
      <c r="B147" s="1"/>
      <c r="C147" s="5">
        <f t="shared" si="6"/>
        <v>137</v>
      </c>
      <c r="D147" s="19" t="str">
        <f>IF(C147&gt;MAX(БЮДЖЕТ!$C:$C),"",INDEX(БЮДЖЕТ!$P$11:$P$9415,C147))</f>
        <v/>
      </c>
      <c r="E147" s="22">
        <f>IF(D147="",0,IF(COUNTIF(БЮДЖЕТ!$P:$P,D147)=1,0,1))</f>
        <v>0</v>
      </c>
      <c r="F147" s="19" t="str">
        <f>IF($D147="","",INDEX(БЮДЖЕТ!$N:$N,SUMIFS(БЮДЖЕТ!$B:$B,БЮДЖЕТ!$P:$P,$D147)))</f>
        <v/>
      </c>
      <c r="G147" s="19" t="str">
        <f>IF($D147="","",INDEX(БЮДЖЕТ!$X:$X,SUMIFS(БЮДЖЕТ!$B:$B,БЮДЖЕТ!$P:$P,$D147)))</f>
        <v/>
      </c>
      <c r="H147" s="36"/>
      <c r="I147" s="48">
        <f>IF(D147="",0,SUMIFS(БЮДЖЕТ!$V:$V,БЮДЖЕТ!$P:$P,D147))</f>
        <v>0</v>
      </c>
      <c r="J147" s="48">
        <f>IF(D147="",0,SUMIFS(факт_операции!$T:$T,факт_операции!$D:$D,D147)+SUMIFS(факт_расчет!$M:$M,факт_расчет!$D:$D,D147))</f>
        <v>0</v>
      </c>
      <c r="K147" s="54">
        <f t="shared" si="5"/>
        <v>0</v>
      </c>
      <c r="L147" s="36"/>
      <c r="M147" s="1"/>
    </row>
    <row r="148" spans="1:13" x14ac:dyDescent="0.25">
      <c r="A148" s="1"/>
      <c r="B148" s="1"/>
      <c r="C148" s="5">
        <f t="shared" si="6"/>
        <v>138</v>
      </c>
      <c r="D148" s="19" t="str">
        <f>IF(C148&gt;MAX(БЮДЖЕТ!$C:$C),"",INDEX(БЮДЖЕТ!$P$11:$P$9415,C148))</f>
        <v/>
      </c>
      <c r="E148" s="22">
        <f>IF(D148="",0,IF(COUNTIF(БЮДЖЕТ!$P:$P,D148)=1,0,1))</f>
        <v>0</v>
      </c>
      <c r="F148" s="19" t="str">
        <f>IF($D148="","",INDEX(БЮДЖЕТ!$N:$N,SUMIFS(БЮДЖЕТ!$B:$B,БЮДЖЕТ!$P:$P,$D148)))</f>
        <v/>
      </c>
      <c r="G148" s="19" t="str">
        <f>IF($D148="","",INDEX(БЮДЖЕТ!$X:$X,SUMIFS(БЮДЖЕТ!$B:$B,БЮДЖЕТ!$P:$P,$D148)))</f>
        <v/>
      </c>
      <c r="H148" s="36"/>
      <c r="I148" s="48">
        <f>IF(D148="",0,SUMIFS(БЮДЖЕТ!$V:$V,БЮДЖЕТ!$P:$P,D148))</f>
        <v>0</v>
      </c>
      <c r="J148" s="48">
        <f>IF(D148="",0,SUMIFS(факт_операции!$T:$T,факт_операции!$D:$D,D148)+SUMIFS(факт_расчет!$M:$M,факт_расчет!$D:$D,D148))</f>
        <v>0</v>
      </c>
      <c r="K148" s="54">
        <f t="shared" si="5"/>
        <v>0</v>
      </c>
      <c r="L148" s="36"/>
      <c r="M148" s="1"/>
    </row>
    <row r="149" spans="1:13" x14ac:dyDescent="0.25">
      <c r="A149" s="1"/>
      <c r="B149" s="1"/>
      <c r="C149" s="5">
        <f t="shared" si="6"/>
        <v>139</v>
      </c>
      <c r="D149" s="19" t="str">
        <f>IF(C149&gt;MAX(БЮДЖЕТ!$C:$C),"",INDEX(БЮДЖЕТ!$P$11:$P$9415,C149))</f>
        <v/>
      </c>
      <c r="E149" s="22">
        <f>IF(D149="",0,IF(COUNTIF(БЮДЖЕТ!$P:$P,D149)=1,0,1))</f>
        <v>0</v>
      </c>
      <c r="F149" s="19" t="str">
        <f>IF($D149="","",INDEX(БЮДЖЕТ!$N:$N,SUMIFS(БЮДЖЕТ!$B:$B,БЮДЖЕТ!$P:$P,$D149)))</f>
        <v/>
      </c>
      <c r="G149" s="19" t="str">
        <f>IF($D149="","",INDEX(БЮДЖЕТ!$X:$X,SUMIFS(БЮДЖЕТ!$B:$B,БЮДЖЕТ!$P:$P,$D149)))</f>
        <v/>
      </c>
      <c r="H149" s="36"/>
      <c r="I149" s="48">
        <f>IF(D149="",0,SUMIFS(БЮДЖЕТ!$V:$V,БЮДЖЕТ!$P:$P,D149))</f>
        <v>0</v>
      </c>
      <c r="J149" s="48">
        <f>IF(D149="",0,SUMIFS(факт_операции!$T:$T,факт_операции!$D:$D,D149)+SUMIFS(факт_расчет!$M:$M,факт_расчет!$D:$D,D149))</f>
        <v>0</v>
      </c>
      <c r="K149" s="54">
        <f t="shared" si="5"/>
        <v>0</v>
      </c>
      <c r="L149" s="36"/>
      <c r="M149" s="1"/>
    </row>
    <row r="150" spans="1:13" x14ac:dyDescent="0.25">
      <c r="A150" s="1"/>
      <c r="B150" s="1"/>
      <c r="C150" s="5">
        <f t="shared" si="6"/>
        <v>140</v>
      </c>
      <c r="D150" s="19" t="str">
        <f>IF(C150&gt;MAX(БЮДЖЕТ!$C:$C),"",INDEX(БЮДЖЕТ!$P$11:$P$9415,C150))</f>
        <v/>
      </c>
      <c r="E150" s="22">
        <f>IF(D150="",0,IF(COUNTIF(БЮДЖЕТ!$P:$P,D150)=1,0,1))</f>
        <v>0</v>
      </c>
      <c r="F150" s="19" t="str">
        <f>IF($D150="","",INDEX(БЮДЖЕТ!$N:$N,SUMIFS(БЮДЖЕТ!$B:$B,БЮДЖЕТ!$P:$P,$D150)))</f>
        <v/>
      </c>
      <c r="G150" s="19" t="str">
        <f>IF($D150="","",INDEX(БЮДЖЕТ!$X:$X,SUMIFS(БЮДЖЕТ!$B:$B,БЮДЖЕТ!$P:$P,$D150)))</f>
        <v/>
      </c>
      <c r="H150" s="36"/>
      <c r="I150" s="48">
        <f>IF(D150="",0,SUMIFS(БЮДЖЕТ!$V:$V,БЮДЖЕТ!$P:$P,D150))</f>
        <v>0</v>
      </c>
      <c r="J150" s="48">
        <f>IF(D150="",0,SUMIFS(факт_операции!$T:$T,факт_операции!$D:$D,D150)+SUMIFS(факт_расчет!$M:$M,факт_расчет!$D:$D,D150))</f>
        <v>0</v>
      </c>
      <c r="K150" s="54">
        <f t="shared" si="5"/>
        <v>0</v>
      </c>
      <c r="L150" s="36"/>
      <c r="M150" s="1"/>
    </row>
    <row r="151" spans="1:13" x14ac:dyDescent="0.25">
      <c r="A151" s="1"/>
      <c r="B151" s="1"/>
      <c r="C151" s="5">
        <f t="shared" si="6"/>
        <v>141</v>
      </c>
      <c r="D151" s="19" t="str">
        <f>IF(C151&gt;MAX(БЮДЖЕТ!$C:$C),"",INDEX(БЮДЖЕТ!$P$11:$P$9415,C151))</f>
        <v/>
      </c>
      <c r="E151" s="22">
        <f>IF(D151="",0,IF(COUNTIF(БЮДЖЕТ!$P:$P,D151)=1,0,1))</f>
        <v>0</v>
      </c>
      <c r="F151" s="19" t="str">
        <f>IF($D151="","",INDEX(БЮДЖЕТ!$N:$N,SUMIFS(БЮДЖЕТ!$B:$B,БЮДЖЕТ!$P:$P,$D151)))</f>
        <v/>
      </c>
      <c r="G151" s="19" t="str">
        <f>IF($D151="","",INDEX(БЮДЖЕТ!$X:$X,SUMIFS(БЮДЖЕТ!$B:$B,БЮДЖЕТ!$P:$P,$D151)))</f>
        <v/>
      </c>
      <c r="H151" s="36"/>
      <c r="I151" s="48">
        <f>IF(D151="",0,SUMIFS(БЮДЖЕТ!$V:$V,БЮДЖЕТ!$P:$P,D151))</f>
        <v>0</v>
      </c>
      <c r="J151" s="48">
        <f>IF(D151="",0,SUMIFS(факт_операции!$T:$T,факт_операции!$D:$D,D151)+SUMIFS(факт_расчет!$M:$M,факт_расчет!$D:$D,D151))</f>
        <v>0</v>
      </c>
      <c r="K151" s="54">
        <f t="shared" si="5"/>
        <v>0</v>
      </c>
      <c r="L151" s="36"/>
      <c r="M151" s="1"/>
    </row>
    <row r="152" spans="1:13" x14ac:dyDescent="0.25">
      <c r="A152" s="1"/>
      <c r="B152" s="1"/>
      <c r="C152" s="5">
        <f t="shared" si="6"/>
        <v>142</v>
      </c>
      <c r="D152" s="19" t="str">
        <f>IF(C152&gt;MAX(БЮДЖЕТ!$C:$C),"",INDEX(БЮДЖЕТ!$P$11:$P$9415,C152))</f>
        <v/>
      </c>
      <c r="E152" s="22">
        <f>IF(D152="",0,IF(COUNTIF(БЮДЖЕТ!$P:$P,D152)=1,0,1))</f>
        <v>0</v>
      </c>
      <c r="F152" s="19" t="str">
        <f>IF($D152="","",INDEX(БЮДЖЕТ!$N:$N,SUMIFS(БЮДЖЕТ!$B:$B,БЮДЖЕТ!$P:$P,$D152)))</f>
        <v/>
      </c>
      <c r="G152" s="19" t="str">
        <f>IF($D152="","",INDEX(БЮДЖЕТ!$X:$X,SUMIFS(БЮДЖЕТ!$B:$B,БЮДЖЕТ!$P:$P,$D152)))</f>
        <v/>
      </c>
      <c r="H152" s="36"/>
      <c r="I152" s="48">
        <f>IF(D152="",0,SUMIFS(БЮДЖЕТ!$V:$V,БЮДЖЕТ!$P:$P,D152))</f>
        <v>0</v>
      </c>
      <c r="J152" s="48">
        <f>IF(D152="",0,SUMIFS(факт_операции!$T:$T,факт_операции!$D:$D,D152)+SUMIFS(факт_расчет!$M:$M,факт_расчет!$D:$D,D152))</f>
        <v>0</v>
      </c>
      <c r="K152" s="54">
        <f t="shared" si="5"/>
        <v>0</v>
      </c>
      <c r="L152" s="36"/>
      <c r="M152" s="1"/>
    </row>
    <row r="153" spans="1:13" x14ac:dyDescent="0.25">
      <c r="A153" s="1"/>
      <c r="B153" s="1"/>
      <c r="C153" s="5">
        <f t="shared" si="6"/>
        <v>143</v>
      </c>
      <c r="D153" s="19" t="str">
        <f>IF(C153&gt;MAX(БЮДЖЕТ!$C:$C),"",INDEX(БЮДЖЕТ!$P$11:$P$9415,C153))</f>
        <v/>
      </c>
      <c r="E153" s="22">
        <f>IF(D153="",0,IF(COUNTIF(БЮДЖЕТ!$P:$P,D153)=1,0,1))</f>
        <v>0</v>
      </c>
      <c r="F153" s="19" t="str">
        <f>IF($D153="","",INDEX(БЮДЖЕТ!$N:$N,SUMIFS(БЮДЖЕТ!$B:$B,БЮДЖЕТ!$P:$P,$D153)))</f>
        <v/>
      </c>
      <c r="G153" s="19" t="str">
        <f>IF($D153="","",INDEX(БЮДЖЕТ!$X:$X,SUMIFS(БЮДЖЕТ!$B:$B,БЮДЖЕТ!$P:$P,$D153)))</f>
        <v/>
      </c>
      <c r="H153" s="36"/>
      <c r="I153" s="48">
        <f>IF(D153="",0,SUMIFS(БЮДЖЕТ!$V:$V,БЮДЖЕТ!$P:$P,D153))</f>
        <v>0</v>
      </c>
      <c r="J153" s="48">
        <f>IF(D153="",0,SUMIFS(факт_операции!$T:$T,факт_операции!$D:$D,D153)+SUMIFS(факт_расчет!$M:$M,факт_расчет!$D:$D,D153))</f>
        <v>0</v>
      </c>
      <c r="K153" s="54">
        <f t="shared" si="5"/>
        <v>0</v>
      </c>
      <c r="L153" s="36"/>
      <c r="M153" s="1"/>
    </row>
    <row r="154" spans="1:13" x14ac:dyDescent="0.25">
      <c r="A154" s="1"/>
      <c r="B154" s="1"/>
      <c r="C154" s="5">
        <f t="shared" si="6"/>
        <v>144</v>
      </c>
      <c r="D154" s="19" t="str">
        <f>IF(C154&gt;MAX(БЮДЖЕТ!$C:$C),"",INDEX(БЮДЖЕТ!$P$11:$P$9415,C154))</f>
        <v/>
      </c>
      <c r="E154" s="22">
        <f>IF(D154="",0,IF(COUNTIF(БЮДЖЕТ!$P:$P,D154)=1,0,1))</f>
        <v>0</v>
      </c>
      <c r="F154" s="19" t="str">
        <f>IF($D154="","",INDEX(БЮДЖЕТ!$N:$N,SUMIFS(БЮДЖЕТ!$B:$B,БЮДЖЕТ!$P:$P,$D154)))</f>
        <v/>
      </c>
      <c r="G154" s="19" t="str">
        <f>IF($D154="","",INDEX(БЮДЖЕТ!$X:$X,SUMIFS(БЮДЖЕТ!$B:$B,БЮДЖЕТ!$P:$P,$D154)))</f>
        <v/>
      </c>
      <c r="H154" s="36"/>
      <c r="I154" s="48">
        <f>IF(D154="",0,SUMIFS(БЮДЖЕТ!$V:$V,БЮДЖЕТ!$P:$P,D154))</f>
        <v>0</v>
      </c>
      <c r="J154" s="48">
        <f>IF(D154="",0,SUMIFS(факт_операции!$T:$T,факт_операции!$D:$D,D154)+SUMIFS(факт_расчет!$M:$M,факт_расчет!$D:$D,D154))</f>
        <v>0</v>
      </c>
      <c r="K154" s="54">
        <f t="shared" si="5"/>
        <v>0</v>
      </c>
      <c r="L154" s="36"/>
      <c r="M154" s="1"/>
    </row>
    <row r="155" spans="1:13" x14ac:dyDescent="0.25">
      <c r="A155" s="1"/>
      <c r="B155" s="1"/>
      <c r="C155" s="5">
        <f t="shared" si="6"/>
        <v>145</v>
      </c>
      <c r="D155" s="19" t="str">
        <f>IF(C155&gt;MAX(БЮДЖЕТ!$C:$C),"",INDEX(БЮДЖЕТ!$P$11:$P$9415,C155))</f>
        <v/>
      </c>
      <c r="E155" s="22">
        <f>IF(D155="",0,IF(COUNTIF(БЮДЖЕТ!$P:$P,D155)=1,0,1))</f>
        <v>0</v>
      </c>
      <c r="F155" s="19" t="str">
        <f>IF($D155="","",INDEX(БЮДЖЕТ!$N:$N,SUMIFS(БЮДЖЕТ!$B:$B,БЮДЖЕТ!$P:$P,$D155)))</f>
        <v/>
      </c>
      <c r="G155" s="19" t="str">
        <f>IF($D155="","",INDEX(БЮДЖЕТ!$X:$X,SUMIFS(БЮДЖЕТ!$B:$B,БЮДЖЕТ!$P:$P,$D155)))</f>
        <v/>
      </c>
      <c r="H155" s="36"/>
      <c r="I155" s="48">
        <f>IF(D155="",0,SUMIFS(БЮДЖЕТ!$V:$V,БЮДЖЕТ!$P:$P,D155))</f>
        <v>0</v>
      </c>
      <c r="J155" s="48">
        <f>IF(D155="",0,SUMIFS(факт_операции!$T:$T,факт_операции!$D:$D,D155)+SUMIFS(факт_расчет!$M:$M,факт_расчет!$D:$D,D155))</f>
        <v>0</v>
      </c>
      <c r="K155" s="54">
        <f t="shared" si="5"/>
        <v>0</v>
      </c>
      <c r="L155" s="36"/>
      <c r="M155" s="1"/>
    </row>
    <row r="156" spans="1:13" x14ac:dyDescent="0.25">
      <c r="A156" s="1"/>
      <c r="B156" s="1"/>
      <c r="C156" s="5">
        <f t="shared" si="6"/>
        <v>146</v>
      </c>
      <c r="D156" s="19" t="str">
        <f>IF(C156&gt;MAX(БЮДЖЕТ!$C:$C),"",INDEX(БЮДЖЕТ!$P$11:$P$9415,C156))</f>
        <v/>
      </c>
      <c r="E156" s="22">
        <f>IF(D156="",0,IF(COUNTIF(БЮДЖЕТ!$P:$P,D156)=1,0,1))</f>
        <v>0</v>
      </c>
      <c r="F156" s="19" t="str">
        <f>IF($D156="","",INDEX(БЮДЖЕТ!$N:$N,SUMIFS(БЮДЖЕТ!$B:$B,БЮДЖЕТ!$P:$P,$D156)))</f>
        <v/>
      </c>
      <c r="G156" s="19" t="str">
        <f>IF($D156="","",INDEX(БЮДЖЕТ!$X:$X,SUMIFS(БЮДЖЕТ!$B:$B,БЮДЖЕТ!$P:$P,$D156)))</f>
        <v/>
      </c>
      <c r="H156" s="36"/>
      <c r="I156" s="48">
        <f>IF(D156="",0,SUMIFS(БЮДЖЕТ!$V:$V,БЮДЖЕТ!$P:$P,D156))</f>
        <v>0</v>
      </c>
      <c r="J156" s="48">
        <f>IF(D156="",0,SUMIFS(факт_операции!$T:$T,факт_операции!$D:$D,D156)+SUMIFS(факт_расчет!$M:$M,факт_расчет!$D:$D,D156))</f>
        <v>0</v>
      </c>
      <c r="K156" s="54">
        <f t="shared" si="5"/>
        <v>0</v>
      </c>
      <c r="L156" s="36"/>
      <c r="M156" s="1"/>
    </row>
    <row r="157" spans="1:13" x14ac:dyDescent="0.25">
      <c r="A157" s="1"/>
      <c r="B157" s="1"/>
      <c r="C157" s="5">
        <f t="shared" si="6"/>
        <v>147</v>
      </c>
      <c r="D157" s="19" t="str">
        <f>IF(C157&gt;MAX(БЮДЖЕТ!$C:$C),"",INDEX(БЮДЖЕТ!$P$11:$P$9415,C157))</f>
        <v/>
      </c>
      <c r="E157" s="22">
        <f>IF(D157="",0,IF(COUNTIF(БЮДЖЕТ!$P:$P,D157)=1,0,1))</f>
        <v>0</v>
      </c>
      <c r="F157" s="19" t="str">
        <f>IF($D157="","",INDEX(БЮДЖЕТ!$N:$N,SUMIFS(БЮДЖЕТ!$B:$B,БЮДЖЕТ!$P:$P,$D157)))</f>
        <v/>
      </c>
      <c r="G157" s="19" t="str">
        <f>IF($D157="","",INDEX(БЮДЖЕТ!$X:$X,SUMIFS(БЮДЖЕТ!$B:$B,БЮДЖЕТ!$P:$P,$D157)))</f>
        <v/>
      </c>
      <c r="H157" s="36"/>
      <c r="I157" s="48">
        <f>IF(D157="",0,SUMIFS(БЮДЖЕТ!$V:$V,БЮДЖЕТ!$P:$P,D157))</f>
        <v>0</v>
      </c>
      <c r="J157" s="48">
        <f>IF(D157="",0,SUMIFS(факт_операции!$T:$T,факт_операции!$D:$D,D157)+SUMIFS(факт_расчет!$M:$M,факт_расчет!$D:$D,D157))</f>
        <v>0</v>
      </c>
      <c r="K157" s="54">
        <f t="shared" si="5"/>
        <v>0</v>
      </c>
      <c r="L157" s="36"/>
      <c r="M157" s="1"/>
    </row>
    <row r="158" spans="1:13" x14ac:dyDescent="0.25">
      <c r="A158" s="1"/>
      <c r="B158" s="1"/>
      <c r="C158" s="5">
        <f t="shared" si="6"/>
        <v>148</v>
      </c>
      <c r="D158" s="19" t="str">
        <f>IF(C158&gt;MAX(БЮДЖЕТ!$C:$C),"",INDEX(БЮДЖЕТ!$P$11:$P$9415,C158))</f>
        <v/>
      </c>
      <c r="E158" s="22">
        <f>IF(D158="",0,IF(COUNTIF(БЮДЖЕТ!$P:$P,D158)=1,0,1))</f>
        <v>0</v>
      </c>
      <c r="F158" s="19" t="str">
        <f>IF($D158="","",INDEX(БЮДЖЕТ!$N:$N,SUMIFS(БЮДЖЕТ!$B:$B,БЮДЖЕТ!$P:$P,$D158)))</f>
        <v/>
      </c>
      <c r="G158" s="19" t="str">
        <f>IF($D158="","",INDEX(БЮДЖЕТ!$X:$X,SUMIFS(БЮДЖЕТ!$B:$B,БЮДЖЕТ!$P:$P,$D158)))</f>
        <v/>
      </c>
      <c r="H158" s="36"/>
      <c r="I158" s="48">
        <f>IF(D158="",0,SUMIFS(БЮДЖЕТ!$V:$V,БЮДЖЕТ!$P:$P,D158))</f>
        <v>0</v>
      </c>
      <c r="J158" s="48">
        <f>IF(D158="",0,SUMIFS(факт_операции!$T:$T,факт_операции!$D:$D,D158)+SUMIFS(факт_расчет!$M:$M,факт_расчет!$D:$D,D158))</f>
        <v>0</v>
      </c>
      <c r="K158" s="54">
        <f t="shared" si="5"/>
        <v>0</v>
      </c>
      <c r="L158" s="36"/>
      <c r="M158" s="1"/>
    </row>
    <row r="159" spans="1:13" x14ac:dyDescent="0.25">
      <c r="A159" s="1"/>
      <c r="B159" s="1"/>
      <c r="C159" s="5">
        <f t="shared" si="6"/>
        <v>149</v>
      </c>
      <c r="D159" s="19" t="str">
        <f>IF(C159&gt;MAX(БЮДЖЕТ!$C:$C),"",INDEX(БЮДЖЕТ!$P$11:$P$9415,C159))</f>
        <v/>
      </c>
      <c r="E159" s="22">
        <f>IF(D159="",0,IF(COUNTIF(БЮДЖЕТ!$P:$P,D159)=1,0,1))</f>
        <v>0</v>
      </c>
      <c r="F159" s="19" t="str">
        <f>IF($D159="","",INDEX(БЮДЖЕТ!$N:$N,SUMIFS(БЮДЖЕТ!$B:$B,БЮДЖЕТ!$P:$P,$D159)))</f>
        <v/>
      </c>
      <c r="G159" s="19" t="str">
        <f>IF($D159="","",INDEX(БЮДЖЕТ!$X:$X,SUMIFS(БЮДЖЕТ!$B:$B,БЮДЖЕТ!$P:$P,$D159)))</f>
        <v/>
      </c>
      <c r="H159" s="36"/>
      <c r="I159" s="48">
        <f>IF(D159="",0,SUMIFS(БЮДЖЕТ!$V:$V,БЮДЖЕТ!$P:$P,D159))</f>
        <v>0</v>
      </c>
      <c r="J159" s="48">
        <f>IF(D159="",0,SUMIFS(факт_операции!$T:$T,факт_операции!$D:$D,D159)+SUMIFS(факт_расчет!$M:$M,факт_расчет!$D:$D,D159))</f>
        <v>0</v>
      </c>
      <c r="K159" s="54">
        <f t="shared" si="5"/>
        <v>0</v>
      </c>
      <c r="L159" s="36"/>
      <c r="M159" s="1"/>
    </row>
    <row r="160" spans="1:13" x14ac:dyDescent="0.25">
      <c r="A160" s="1"/>
      <c r="B160" s="1"/>
      <c r="C160" s="5">
        <f t="shared" si="6"/>
        <v>150</v>
      </c>
      <c r="D160" s="19" t="str">
        <f>IF(C160&gt;MAX(БЮДЖЕТ!$C:$C),"",INDEX(БЮДЖЕТ!$P$11:$P$9415,C160))</f>
        <v/>
      </c>
      <c r="E160" s="22">
        <f>IF(D160="",0,IF(COUNTIF(БЮДЖЕТ!$P:$P,D160)=1,0,1))</f>
        <v>0</v>
      </c>
      <c r="F160" s="19" t="str">
        <f>IF($D160="","",INDEX(БЮДЖЕТ!$N:$N,SUMIFS(БЮДЖЕТ!$B:$B,БЮДЖЕТ!$P:$P,$D160)))</f>
        <v/>
      </c>
      <c r="G160" s="19" t="str">
        <f>IF($D160="","",INDEX(БЮДЖЕТ!$X:$X,SUMIFS(БЮДЖЕТ!$B:$B,БЮДЖЕТ!$P:$P,$D160)))</f>
        <v/>
      </c>
      <c r="H160" s="36"/>
      <c r="I160" s="48">
        <f>IF(D160="",0,SUMIFS(БЮДЖЕТ!$V:$V,БЮДЖЕТ!$P:$P,D160))</f>
        <v>0</v>
      </c>
      <c r="J160" s="48">
        <f>IF(D160="",0,SUMIFS(факт_операции!$T:$T,факт_операции!$D:$D,D160)+SUMIFS(факт_расчет!$M:$M,факт_расчет!$D:$D,D160))</f>
        <v>0</v>
      </c>
      <c r="K160" s="54">
        <f t="shared" si="5"/>
        <v>0</v>
      </c>
      <c r="L160" s="36"/>
      <c r="M160" s="1"/>
    </row>
    <row r="161" spans="1:13" x14ac:dyDescent="0.25">
      <c r="A161" s="1"/>
      <c r="B161" s="1"/>
      <c r="C161" s="5">
        <f t="shared" si="6"/>
        <v>151</v>
      </c>
      <c r="D161" s="19" t="str">
        <f>IF(C161&gt;MAX(БЮДЖЕТ!$C:$C),"",INDEX(БЮДЖЕТ!$P$11:$P$9415,C161))</f>
        <v/>
      </c>
      <c r="E161" s="22">
        <f>IF(D161="",0,IF(COUNTIF(БЮДЖЕТ!$P:$P,D161)=1,0,1))</f>
        <v>0</v>
      </c>
      <c r="F161" s="19" t="str">
        <f>IF($D161="","",INDEX(БЮДЖЕТ!$N:$N,SUMIFS(БЮДЖЕТ!$B:$B,БЮДЖЕТ!$P:$P,$D161)))</f>
        <v/>
      </c>
      <c r="G161" s="19" t="str">
        <f>IF($D161="","",INDEX(БЮДЖЕТ!$X:$X,SUMIFS(БЮДЖЕТ!$B:$B,БЮДЖЕТ!$P:$P,$D161)))</f>
        <v/>
      </c>
      <c r="H161" s="36"/>
      <c r="I161" s="48">
        <f>IF(D161="",0,SUMIFS(БЮДЖЕТ!$V:$V,БЮДЖЕТ!$P:$P,D161))</f>
        <v>0</v>
      </c>
      <c r="J161" s="48">
        <f>IF(D161="",0,SUMIFS(факт_операции!$T:$T,факт_операции!$D:$D,D161)+SUMIFS(факт_расчет!$M:$M,факт_расчет!$D:$D,D161))</f>
        <v>0</v>
      </c>
      <c r="K161" s="54">
        <f t="shared" si="5"/>
        <v>0</v>
      </c>
      <c r="L161" s="36"/>
      <c r="M161" s="1"/>
    </row>
    <row r="162" spans="1:13" x14ac:dyDescent="0.25">
      <c r="A162" s="1"/>
      <c r="B162" s="1"/>
      <c r="C162" s="5">
        <f t="shared" si="6"/>
        <v>152</v>
      </c>
      <c r="D162" s="19" t="str">
        <f>IF(C162&gt;MAX(БЮДЖЕТ!$C:$C),"",INDEX(БЮДЖЕТ!$P$11:$P$9415,C162))</f>
        <v/>
      </c>
      <c r="E162" s="22">
        <f>IF(D162="",0,IF(COUNTIF(БЮДЖЕТ!$P:$P,D162)=1,0,1))</f>
        <v>0</v>
      </c>
      <c r="F162" s="19" t="str">
        <f>IF($D162="","",INDEX(БЮДЖЕТ!$N:$N,SUMIFS(БЮДЖЕТ!$B:$B,БЮДЖЕТ!$P:$P,$D162)))</f>
        <v/>
      </c>
      <c r="G162" s="19" t="str">
        <f>IF($D162="","",INDEX(БЮДЖЕТ!$X:$X,SUMIFS(БЮДЖЕТ!$B:$B,БЮДЖЕТ!$P:$P,$D162)))</f>
        <v/>
      </c>
      <c r="H162" s="36"/>
      <c r="I162" s="48">
        <f>IF(D162="",0,SUMIFS(БЮДЖЕТ!$V:$V,БЮДЖЕТ!$P:$P,D162))</f>
        <v>0</v>
      </c>
      <c r="J162" s="48">
        <f>IF(D162="",0,SUMIFS(факт_операции!$T:$T,факт_операции!$D:$D,D162)+SUMIFS(факт_расчет!$M:$M,факт_расчет!$D:$D,D162))</f>
        <v>0</v>
      </c>
      <c r="K162" s="54">
        <f t="shared" si="5"/>
        <v>0</v>
      </c>
      <c r="L162" s="36"/>
      <c r="M162" s="1"/>
    </row>
    <row r="163" spans="1:13" x14ac:dyDescent="0.25">
      <c r="A163" s="1"/>
      <c r="B163" s="1"/>
      <c r="C163" s="5">
        <f t="shared" si="6"/>
        <v>153</v>
      </c>
      <c r="D163" s="19" t="str">
        <f>IF(C163&gt;MAX(БЮДЖЕТ!$C:$C),"",INDEX(БЮДЖЕТ!$P$11:$P$9415,C163))</f>
        <v/>
      </c>
      <c r="E163" s="22">
        <f>IF(D163="",0,IF(COUNTIF(БЮДЖЕТ!$P:$P,D163)=1,0,1))</f>
        <v>0</v>
      </c>
      <c r="F163" s="19" t="str">
        <f>IF($D163="","",INDEX(БЮДЖЕТ!$N:$N,SUMIFS(БЮДЖЕТ!$B:$B,БЮДЖЕТ!$P:$P,$D163)))</f>
        <v/>
      </c>
      <c r="G163" s="19" t="str">
        <f>IF($D163="","",INDEX(БЮДЖЕТ!$X:$X,SUMIFS(БЮДЖЕТ!$B:$B,БЮДЖЕТ!$P:$P,$D163)))</f>
        <v/>
      </c>
      <c r="H163" s="36"/>
      <c r="I163" s="48">
        <f>IF(D163="",0,SUMIFS(БЮДЖЕТ!$V:$V,БЮДЖЕТ!$P:$P,D163))</f>
        <v>0</v>
      </c>
      <c r="J163" s="48">
        <f>IF(D163="",0,SUMIFS(факт_операции!$T:$T,факт_операции!$D:$D,D163)+SUMIFS(факт_расчет!$M:$M,факт_расчет!$D:$D,D163))</f>
        <v>0</v>
      </c>
      <c r="K163" s="54">
        <f t="shared" si="5"/>
        <v>0</v>
      </c>
      <c r="L163" s="36"/>
      <c r="M163" s="1"/>
    </row>
    <row r="164" spans="1:13" x14ac:dyDescent="0.25">
      <c r="A164" s="1"/>
      <c r="B164" s="1"/>
      <c r="C164" s="5">
        <f t="shared" si="6"/>
        <v>154</v>
      </c>
      <c r="D164" s="19" t="str">
        <f>IF(C164&gt;MAX(БЮДЖЕТ!$C:$C),"",INDEX(БЮДЖЕТ!$P$11:$P$9415,C164))</f>
        <v/>
      </c>
      <c r="E164" s="22">
        <f>IF(D164="",0,IF(COUNTIF(БЮДЖЕТ!$P:$P,D164)=1,0,1))</f>
        <v>0</v>
      </c>
      <c r="F164" s="19" t="str">
        <f>IF($D164="","",INDEX(БЮДЖЕТ!$N:$N,SUMIFS(БЮДЖЕТ!$B:$B,БЮДЖЕТ!$P:$P,$D164)))</f>
        <v/>
      </c>
      <c r="G164" s="19" t="str">
        <f>IF($D164="","",INDEX(БЮДЖЕТ!$X:$X,SUMIFS(БЮДЖЕТ!$B:$B,БЮДЖЕТ!$P:$P,$D164)))</f>
        <v/>
      </c>
      <c r="H164" s="36"/>
      <c r="I164" s="48">
        <f>IF(D164="",0,SUMIFS(БЮДЖЕТ!$V:$V,БЮДЖЕТ!$P:$P,D164))</f>
        <v>0</v>
      </c>
      <c r="J164" s="48">
        <f>IF(D164="",0,SUMIFS(факт_операции!$T:$T,факт_операции!$D:$D,D164)+SUMIFS(факт_расчет!$M:$M,факт_расчет!$D:$D,D164))</f>
        <v>0</v>
      </c>
      <c r="K164" s="54">
        <f t="shared" si="5"/>
        <v>0</v>
      </c>
      <c r="L164" s="36"/>
      <c r="M164" s="1"/>
    </row>
    <row r="165" spans="1:13" x14ac:dyDescent="0.25">
      <c r="A165" s="1"/>
      <c r="B165" s="1"/>
      <c r="C165" s="5">
        <f t="shared" si="6"/>
        <v>155</v>
      </c>
      <c r="D165" s="19" t="str">
        <f>IF(C165&gt;MAX(БЮДЖЕТ!$C:$C),"",INDEX(БЮДЖЕТ!$P$11:$P$9415,C165))</f>
        <v/>
      </c>
      <c r="E165" s="22">
        <f>IF(D165="",0,IF(COUNTIF(БЮДЖЕТ!$P:$P,D165)=1,0,1))</f>
        <v>0</v>
      </c>
      <c r="F165" s="19" t="str">
        <f>IF($D165="","",INDEX(БЮДЖЕТ!$N:$N,SUMIFS(БЮДЖЕТ!$B:$B,БЮДЖЕТ!$P:$P,$D165)))</f>
        <v/>
      </c>
      <c r="G165" s="19" t="str">
        <f>IF($D165="","",INDEX(БЮДЖЕТ!$X:$X,SUMIFS(БЮДЖЕТ!$B:$B,БЮДЖЕТ!$P:$P,$D165)))</f>
        <v/>
      </c>
      <c r="H165" s="36"/>
      <c r="I165" s="48">
        <f>IF(D165="",0,SUMIFS(БЮДЖЕТ!$V:$V,БЮДЖЕТ!$P:$P,D165))</f>
        <v>0</v>
      </c>
      <c r="J165" s="48">
        <f>IF(D165="",0,SUMIFS(факт_операции!$T:$T,факт_операции!$D:$D,D165)+SUMIFS(факт_расчет!$M:$M,факт_расчет!$D:$D,D165))</f>
        <v>0</v>
      </c>
      <c r="K165" s="54">
        <f t="shared" si="5"/>
        <v>0</v>
      </c>
      <c r="L165" s="36"/>
      <c r="M165" s="1"/>
    </row>
    <row r="166" spans="1:13" x14ac:dyDescent="0.25">
      <c r="A166" s="1"/>
      <c r="B166" s="1"/>
      <c r="C166" s="5">
        <f t="shared" si="6"/>
        <v>156</v>
      </c>
      <c r="D166" s="19" t="str">
        <f>IF(C166&gt;MAX(БЮДЖЕТ!$C:$C),"",INDEX(БЮДЖЕТ!$P$11:$P$9415,C166))</f>
        <v/>
      </c>
      <c r="E166" s="22">
        <f>IF(D166="",0,IF(COUNTIF(БЮДЖЕТ!$P:$P,D166)=1,0,1))</f>
        <v>0</v>
      </c>
      <c r="F166" s="19" t="str">
        <f>IF($D166="","",INDEX(БЮДЖЕТ!$N:$N,SUMIFS(БЮДЖЕТ!$B:$B,БЮДЖЕТ!$P:$P,$D166)))</f>
        <v/>
      </c>
      <c r="G166" s="19" t="str">
        <f>IF($D166="","",INDEX(БЮДЖЕТ!$X:$X,SUMIFS(БЮДЖЕТ!$B:$B,БЮДЖЕТ!$P:$P,$D166)))</f>
        <v/>
      </c>
      <c r="H166" s="36"/>
      <c r="I166" s="48">
        <f>IF(D166="",0,SUMIFS(БЮДЖЕТ!$V:$V,БЮДЖЕТ!$P:$P,D166))</f>
        <v>0</v>
      </c>
      <c r="J166" s="48">
        <f>IF(D166="",0,SUMIFS(факт_операции!$T:$T,факт_операции!$D:$D,D166)+SUMIFS(факт_расчет!$M:$M,факт_расчет!$D:$D,D166))</f>
        <v>0</v>
      </c>
      <c r="K166" s="54">
        <f t="shared" si="5"/>
        <v>0</v>
      </c>
      <c r="L166" s="36"/>
      <c r="M166" s="1"/>
    </row>
    <row r="167" spans="1:13" x14ac:dyDescent="0.25">
      <c r="A167" s="1"/>
      <c r="B167" s="1"/>
      <c r="C167" s="5">
        <f t="shared" si="6"/>
        <v>157</v>
      </c>
      <c r="D167" s="19" t="str">
        <f>IF(C167&gt;MAX(БЮДЖЕТ!$C:$C),"",INDEX(БЮДЖЕТ!$P$11:$P$9415,C167))</f>
        <v/>
      </c>
      <c r="E167" s="22">
        <f>IF(D167="",0,IF(COUNTIF(БЮДЖЕТ!$P:$P,D167)=1,0,1))</f>
        <v>0</v>
      </c>
      <c r="F167" s="19" t="str">
        <f>IF($D167="","",INDEX(БЮДЖЕТ!$N:$N,SUMIFS(БЮДЖЕТ!$B:$B,БЮДЖЕТ!$P:$P,$D167)))</f>
        <v/>
      </c>
      <c r="G167" s="19" t="str">
        <f>IF($D167="","",INDEX(БЮДЖЕТ!$X:$X,SUMIFS(БЮДЖЕТ!$B:$B,БЮДЖЕТ!$P:$P,$D167)))</f>
        <v/>
      </c>
      <c r="H167" s="36"/>
      <c r="I167" s="48">
        <f>IF(D167="",0,SUMIFS(БЮДЖЕТ!$V:$V,БЮДЖЕТ!$P:$P,D167))</f>
        <v>0</v>
      </c>
      <c r="J167" s="48">
        <f>IF(D167="",0,SUMIFS(факт_операции!$T:$T,факт_операции!$D:$D,D167)+SUMIFS(факт_расчет!$M:$M,факт_расчет!$D:$D,D167))</f>
        <v>0</v>
      </c>
      <c r="K167" s="54">
        <f t="shared" si="5"/>
        <v>0</v>
      </c>
      <c r="L167" s="36"/>
      <c r="M167" s="1"/>
    </row>
    <row r="168" spans="1:13" x14ac:dyDescent="0.25">
      <c r="A168" s="1"/>
      <c r="B168" s="1"/>
      <c r="C168" s="5">
        <f t="shared" si="6"/>
        <v>158</v>
      </c>
      <c r="D168" s="19" t="str">
        <f>IF(C168&gt;MAX(БЮДЖЕТ!$C:$C),"",INDEX(БЮДЖЕТ!$P$11:$P$9415,C168))</f>
        <v/>
      </c>
      <c r="E168" s="22">
        <f>IF(D168="",0,IF(COUNTIF(БЮДЖЕТ!$P:$P,D168)=1,0,1))</f>
        <v>0</v>
      </c>
      <c r="F168" s="19" t="str">
        <f>IF($D168="","",INDEX(БЮДЖЕТ!$N:$N,SUMIFS(БЮДЖЕТ!$B:$B,БЮДЖЕТ!$P:$P,$D168)))</f>
        <v/>
      </c>
      <c r="G168" s="19" t="str">
        <f>IF($D168="","",INDEX(БЮДЖЕТ!$X:$X,SUMIFS(БЮДЖЕТ!$B:$B,БЮДЖЕТ!$P:$P,$D168)))</f>
        <v/>
      </c>
      <c r="H168" s="36"/>
      <c r="I168" s="48">
        <f>IF(D168="",0,SUMIFS(БЮДЖЕТ!$V:$V,БЮДЖЕТ!$P:$P,D168))</f>
        <v>0</v>
      </c>
      <c r="J168" s="48">
        <f>IF(D168="",0,SUMIFS(факт_операции!$T:$T,факт_операции!$D:$D,D168)+SUMIFS(факт_расчет!$M:$M,факт_расчет!$D:$D,D168))</f>
        <v>0</v>
      </c>
      <c r="K168" s="54">
        <f t="shared" si="5"/>
        <v>0</v>
      </c>
      <c r="L168" s="36"/>
      <c r="M168" s="1"/>
    </row>
    <row r="169" spans="1:13" x14ac:dyDescent="0.25">
      <c r="A169" s="1"/>
      <c r="B169" s="1"/>
      <c r="C169" s="5">
        <f t="shared" si="6"/>
        <v>159</v>
      </c>
      <c r="D169" s="19" t="str">
        <f>IF(C169&gt;MAX(БЮДЖЕТ!$C:$C),"",INDEX(БЮДЖЕТ!$P$11:$P$9415,C169))</f>
        <v/>
      </c>
      <c r="E169" s="22">
        <f>IF(D169="",0,IF(COUNTIF(БЮДЖЕТ!$P:$P,D169)=1,0,1))</f>
        <v>0</v>
      </c>
      <c r="F169" s="19" t="str">
        <f>IF($D169="","",INDEX(БЮДЖЕТ!$N:$N,SUMIFS(БЮДЖЕТ!$B:$B,БЮДЖЕТ!$P:$P,$D169)))</f>
        <v/>
      </c>
      <c r="G169" s="19" t="str">
        <f>IF($D169="","",INDEX(БЮДЖЕТ!$X:$X,SUMIFS(БЮДЖЕТ!$B:$B,БЮДЖЕТ!$P:$P,$D169)))</f>
        <v/>
      </c>
      <c r="H169" s="36"/>
      <c r="I169" s="48">
        <f>IF(D169="",0,SUMIFS(БЮДЖЕТ!$V:$V,БЮДЖЕТ!$P:$P,D169))</f>
        <v>0</v>
      </c>
      <c r="J169" s="48">
        <f>IF(D169="",0,SUMIFS(факт_операции!$T:$T,факт_операции!$D:$D,D169)+SUMIFS(факт_расчет!$M:$M,факт_расчет!$D:$D,D169))</f>
        <v>0</v>
      </c>
      <c r="K169" s="54">
        <f t="shared" si="5"/>
        <v>0</v>
      </c>
      <c r="L169" s="36"/>
      <c r="M169" s="1"/>
    </row>
    <row r="170" spans="1:13" x14ac:dyDescent="0.25">
      <c r="A170" s="1"/>
      <c r="B170" s="1"/>
      <c r="C170" s="5">
        <f t="shared" si="6"/>
        <v>160</v>
      </c>
      <c r="D170" s="19" t="str">
        <f>IF(C170&gt;MAX(БЮДЖЕТ!$C:$C),"",INDEX(БЮДЖЕТ!$P$11:$P$9415,C170))</f>
        <v/>
      </c>
      <c r="E170" s="22">
        <f>IF(D170="",0,IF(COUNTIF(БЮДЖЕТ!$P:$P,D170)=1,0,1))</f>
        <v>0</v>
      </c>
      <c r="F170" s="19" t="str">
        <f>IF($D170="","",INDEX(БЮДЖЕТ!$N:$N,SUMIFS(БЮДЖЕТ!$B:$B,БЮДЖЕТ!$P:$P,$D170)))</f>
        <v/>
      </c>
      <c r="G170" s="19" t="str">
        <f>IF($D170="","",INDEX(БЮДЖЕТ!$X:$X,SUMIFS(БЮДЖЕТ!$B:$B,БЮДЖЕТ!$P:$P,$D170)))</f>
        <v/>
      </c>
      <c r="H170" s="36"/>
      <c r="I170" s="48">
        <f>IF(D170="",0,SUMIFS(БЮДЖЕТ!$V:$V,БЮДЖЕТ!$P:$P,D170))</f>
        <v>0</v>
      </c>
      <c r="J170" s="48">
        <f>IF(D170="",0,SUMIFS(факт_операции!$T:$T,факт_операции!$D:$D,D170)+SUMIFS(факт_расчет!$M:$M,факт_расчет!$D:$D,D170))</f>
        <v>0</v>
      </c>
      <c r="K170" s="54">
        <f t="shared" si="5"/>
        <v>0</v>
      </c>
      <c r="L170" s="36"/>
      <c r="M170" s="1"/>
    </row>
    <row r="171" spans="1:13" x14ac:dyDescent="0.25">
      <c r="A171" s="1"/>
      <c r="B171" s="1"/>
      <c r="C171" s="5">
        <f t="shared" si="6"/>
        <v>161</v>
      </c>
      <c r="D171" s="19" t="str">
        <f>IF(C171&gt;MAX(БЮДЖЕТ!$C:$C),"",INDEX(БЮДЖЕТ!$P$11:$P$9415,C171))</f>
        <v/>
      </c>
      <c r="E171" s="22">
        <f>IF(D171="",0,IF(COUNTIF(БЮДЖЕТ!$P:$P,D171)=1,0,1))</f>
        <v>0</v>
      </c>
      <c r="F171" s="19" t="str">
        <f>IF($D171="","",INDEX(БЮДЖЕТ!$N:$N,SUMIFS(БЮДЖЕТ!$B:$B,БЮДЖЕТ!$P:$P,$D171)))</f>
        <v/>
      </c>
      <c r="G171" s="19" t="str">
        <f>IF($D171="","",INDEX(БЮДЖЕТ!$X:$X,SUMIFS(БЮДЖЕТ!$B:$B,БЮДЖЕТ!$P:$P,$D171)))</f>
        <v/>
      </c>
      <c r="H171" s="36"/>
      <c r="I171" s="48">
        <f>IF(D171="",0,SUMIFS(БЮДЖЕТ!$V:$V,БЮДЖЕТ!$P:$P,D171))</f>
        <v>0</v>
      </c>
      <c r="J171" s="48">
        <f>IF(D171="",0,SUMIFS(факт_операции!$T:$T,факт_операции!$D:$D,D171)+SUMIFS(факт_расчет!$M:$M,факт_расчет!$D:$D,D171))</f>
        <v>0</v>
      </c>
      <c r="K171" s="54">
        <f t="shared" si="5"/>
        <v>0</v>
      </c>
      <c r="L171" s="36"/>
      <c r="M171" s="1"/>
    </row>
    <row r="172" spans="1:13" x14ac:dyDescent="0.25">
      <c r="A172" s="1"/>
      <c r="B172" s="1"/>
      <c r="C172" s="5">
        <f t="shared" si="6"/>
        <v>162</v>
      </c>
      <c r="D172" s="19" t="str">
        <f>IF(C172&gt;MAX(БЮДЖЕТ!$C:$C),"",INDEX(БЮДЖЕТ!$P$11:$P$9415,C172))</f>
        <v/>
      </c>
      <c r="E172" s="22">
        <f>IF(D172="",0,IF(COUNTIF(БЮДЖЕТ!$P:$P,D172)=1,0,1))</f>
        <v>0</v>
      </c>
      <c r="F172" s="19" t="str">
        <f>IF($D172="","",INDEX(БЮДЖЕТ!$N:$N,SUMIFS(БЮДЖЕТ!$B:$B,БЮДЖЕТ!$P:$P,$D172)))</f>
        <v/>
      </c>
      <c r="G172" s="19" t="str">
        <f>IF($D172="","",INDEX(БЮДЖЕТ!$X:$X,SUMIFS(БЮДЖЕТ!$B:$B,БЮДЖЕТ!$P:$P,$D172)))</f>
        <v/>
      </c>
      <c r="H172" s="36"/>
      <c r="I172" s="48">
        <f>IF(D172="",0,SUMIFS(БЮДЖЕТ!$V:$V,БЮДЖЕТ!$P:$P,D172))</f>
        <v>0</v>
      </c>
      <c r="J172" s="48">
        <f>IF(D172="",0,SUMIFS(факт_операции!$T:$T,факт_операции!$D:$D,D172)+SUMIFS(факт_расчет!$M:$M,факт_расчет!$D:$D,D172))</f>
        <v>0</v>
      </c>
      <c r="K172" s="54">
        <f t="shared" si="5"/>
        <v>0</v>
      </c>
      <c r="L172" s="36"/>
      <c r="M172" s="1"/>
    </row>
    <row r="173" spans="1:13" x14ac:dyDescent="0.25">
      <c r="A173" s="1"/>
      <c r="B173" s="1"/>
      <c r="C173" s="5">
        <f t="shared" si="6"/>
        <v>163</v>
      </c>
      <c r="D173" s="19" t="str">
        <f>IF(C173&gt;MAX(БЮДЖЕТ!$C:$C),"",INDEX(БЮДЖЕТ!$P$11:$P$9415,C173))</f>
        <v/>
      </c>
      <c r="E173" s="22">
        <f>IF(D173="",0,IF(COUNTIF(БЮДЖЕТ!$P:$P,D173)=1,0,1))</f>
        <v>0</v>
      </c>
      <c r="F173" s="19" t="str">
        <f>IF($D173="","",INDEX(БЮДЖЕТ!$N:$N,SUMIFS(БЮДЖЕТ!$B:$B,БЮДЖЕТ!$P:$P,$D173)))</f>
        <v/>
      </c>
      <c r="G173" s="19" t="str">
        <f>IF($D173="","",INDEX(БЮДЖЕТ!$X:$X,SUMIFS(БЮДЖЕТ!$B:$B,БЮДЖЕТ!$P:$P,$D173)))</f>
        <v/>
      </c>
      <c r="H173" s="36"/>
      <c r="I173" s="48">
        <f>IF(D173="",0,SUMIFS(БЮДЖЕТ!$V:$V,БЮДЖЕТ!$P:$P,D173))</f>
        <v>0</v>
      </c>
      <c r="J173" s="48">
        <f>IF(D173="",0,SUMIFS(факт_операции!$T:$T,факт_операции!$D:$D,D173)+SUMIFS(факт_расчет!$M:$M,факт_расчет!$D:$D,D173))</f>
        <v>0</v>
      </c>
      <c r="K173" s="54">
        <f t="shared" si="5"/>
        <v>0</v>
      </c>
      <c r="L173" s="36"/>
      <c r="M173" s="1"/>
    </row>
    <row r="174" spans="1:13" x14ac:dyDescent="0.25">
      <c r="A174" s="1"/>
      <c r="B174" s="1"/>
      <c r="C174" s="5">
        <f t="shared" si="6"/>
        <v>164</v>
      </c>
      <c r="D174" s="19" t="str">
        <f>IF(C174&gt;MAX(БЮДЖЕТ!$C:$C),"",INDEX(БЮДЖЕТ!$P$11:$P$9415,C174))</f>
        <v/>
      </c>
      <c r="E174" s="22">
        <f>IF(D174="",0,IF(COUNTIF(БЮДЖЕТ!$P:$P,D174)=1,0,1))</f>
        <v>0</v>
      </c>
      <c r="F174" s="19" t="str">
        <f>IF($D174="","",INDEX(БЮДЖЕТ!$N:$N,SUMIFS(БЮДЖЕТ!$B:$B,БЮДЖЕТ!$P:$P,$D174)))</f>
        <v/>
      </c>
      <c r="G174" s="19" t="str">
        <f>IF($D174="","",INDEX(БЮДЖЕТ!$X:$X,SUMIFS(БЮДЖЕТ!$B:$B,БЮДЖЕТ!$P:$P,$D174)))</f>
        <v/>
      </c>
      <c r="H174" s="36"/>
      <c r="I174" s="48">
        <f>IF(D174="",0,SUMIFS(БЮДЖЕТ!$V:$V,БЮДЖЕТ!$P:$P,D174))</f>
        <v>0</v>
      </c>
      <c r="J174" s="48">
        <f>IF(D174="",0,SUMIFS(факт_операции!$T:$T,факт_операции!$D:$D,D174)+SUMIFS(факт_расчет!$M:$M,факт_расчет!$D:$D,D174))</f>
        <v>0</v>
      </c>
      <c r="K174" s="54">
        <f t="shared" si="5"/>
        <v>0</v>
      </c>
      <c r="L174" s="36"/>
      <c r="M174" s="1"/>
    </row>
    <row r="175" spans="1:13" x14ac:dyDescent="0.25">
      <c r="A175" s="1"/>
      <c r="B175" s="1"/>
      <c r="C175" s="5">
        <f t="shared" si="6"/>
        <v>165</v>
      </c>
      <c r="D175" s="19" t="str">
        <f>IF(C175&gt;MAX(БЮДЖЕТ!$C:$C),"",INDEX(БЮДЖЕТ!$P$11:$P$9415,C175))</f>
        <v/>
      </c>
      <c r="E175" s="22">
        <f>IF(D175="",0,IF(COUNTIF(БЮДЖЕТ!$P:$P,D175)=1,0,1))</f>
        <v>0</v>
      </c>
      <c r="F175" s="19" t="str">
        <f>IF($D175="","",INDEX(БЮДЖЕТ!$N:$N,SUMIFS(БЮДЖЕТ!$B:$B,БЮДЖЕТ!$P:$P,$D175)))</f>
        <v/>
      </c>
      <c r="G175" s="19" t="str">
        <f>IF($D175="","",INDEX(БЮДЖЕТ!$X:$X,SUMIFS(БЮДЖЕТ!$B:$B,БЮДЖЕТ!$P:$P,$D175)))</f>
        <v/>
      </c>
      <c r="H175" s="36"/>
      <c r="I175" s="48">
        <f>IF(D175="",0,SUMIFS(БЮДЖЕТ!$V:$V,БЮДЖЕТ!$P:$P,D175))</f>
        <v>0</v>
      </c>
      <c r="J175" s="48">
        <f>IF(D175="",0,SUMIFS(факт_операции!$T:$T,факт_операции!$D:$D,D175)+SUMIFS(факт_расчет!$M:$M,факт_расчет!$D:$D,D175))</f>
        <v>0</v>
      </c>
      <c r="K175" s="54">
        <f t="shared" si="5"/>
        <v>0</v>
      </c>
      <c r="L175" s="36"/>
      <c r="M175" s="1"/>
    </row>
    <row r="176" spans="1:13" x14ac:dyDescent="0.25">
      <c r="A176" s="1"/>
      <c r="B176" s="1"/>
      <c r="C176" s="5">
        <f t="shared" si="6"/>
        <v>166</v>
      </c>
      <c r="D176" s="19" t="str">
        <f>IF(C176&gt;MAX(БЮДЖЕТ!$C:$C),"",INDEX(БЮДЖЕТ!$P$11:$P$9415,C176))</f>
        <v/>
      </c>
      <c r="E176" s="22">
        <f>IF(D176="",0,IF(COUNTIF(БЮДЖЕТ!$P:$P,D176)=1,0,1))</f>
        <v>0</v>
      </c>
      <c r="F176" s="19" t="str">
        <f>IF($D176="","",INDEX(БЮДЖЕТ!$N:$N,SUMIFS(БЮДЖЕТ!$B:$B,БЮДЖЕТ!$P:$P,$D176)))</f>
        <v/>
      </c>
      <c r="G176" s="19" t="str">
        <f>IF($D176="","",INDEX(БЮДЖЕТ!$X:$X,SUMIFS(БЮДЖЕТ!$B:$B,БЮДЖЕТ!$P:$P,$D176)))</f>
        <v/>
      </c>
      <c r="H176" s="36"/>
      <c r="I176" s="48">
        <f>IF(D176="",0,SUMIFS(БЮДЖЕТ!$V:$V,БЮДЖЕТ!$P:$P,D176))</f>
        <v>0</v>
      </c>
      <c r="J176" s="48">
        <f>IF(D176="",0,SUMIFS(факт_операции!$T:$T,факт_операции!$D:$D,D176)+SUMIFS(факт_расчет!$M:$M,факт_расчет!$D:$D,D176))</f>
        <v>0</v>
      </c>
      <c r="K176" s="54">
        <f t="shared" si="5"/>
        <v>0</v>
      </c>
      <c r="L176" s="36"/>
      <c r="M176" s="1"/>
    </row>
    <row r="177" spans="1:13" x14ac:dyDescent="0.25">
      <c r="A177" s="1"/>
      <c r="B177" s="1"/>
      <c r="C177" s="5">
        <f t="shared" si="6"/>
        <v>167</v>
      </c>
      <c r="D177" s="19" t="str">
        <f>IF(C177&gt;MAX(БЮДЖЕТ!$C:$C),"",INDEX(БЮДЖЕТ!$P$11:$P$9415,C177))</f>
        <v/>
      </c>
      <c r="E177" s="22">
        <f>IF(D177="",0,IF(COUNTIF(БЮДЖЕТ!$P:$P,D177)=1,0,1))</f>
        <v>0</v>
      </c>
      <c r="F177" s="19" t="str">
        <f>IF($D177="","",INDEX(БЮДЖЕТ!$N:$N,SUMIFS(БЮДЖЕТ!$B:$B,БЮДЖЕТ!$P:$P,$D177)))</f>
        <v/>
      </c>
      <c r="G177" s="19" t="str">
        <f>IF($D177="","",INDEX(БЮДЖЕТ!$X:$X,SUMIFS(БЮДЖЕТ!$B:$B,БЮДЖЕТ!$P:$P,$D177)))</f>
        <v/>
      </c>
      <c r="H177" s="36"/>
      <c r="I177" s="48">
        <f>IF(D177="",0,SUMIFS(БЮДЖЕТ!$V:$V,БЮДЖЕТ!$P:$P,D177))</f>
        <v>0</v>
      </c>
      <c r="J177" s="48">
        <f>IF(D177="",0,SUMIFS(факт_операции!$T:$T,факт_операции!$D:$D,D177)+SUMIFS(факт_расчет!$M:$M,факт_расчет!$D:$D,D177))</f>
        <v>0</v>
      </c>
      <c r="K177" s="54">
        <f t="shared" si="5"/>
        <v>0</v>
      </c>
      <c r="L177" s="36"/>
      <c r="M177" s="1"/>
    </row>
    <row r="178" spans="1:13" x14ac:dyDescent="0.25">
      <c r="A178" s="1"/>
      <c r="B178" s="1"/>
      <c r="C178" s="5">
        <f t="shared" si="6"/>
        <v>168</v>
      </c>
      <c r="D178" s="19" t="str">
        <f>IF(C178&gt;MAX(БЮДЖЕТ!$C:$C),"",INDEX(БЮДЖЕТ!$P$11:$P$9415,C178))</f>
        <v/>
      </c>
      <c r="E178" s="22">
        <f>IF(D178="",0,IF(COUNTIF(БЮДЖЕТ!$P:$P,D178)=1,0,1))</f>
        <v>0</v>
      </c>
      <c r="F178" s="19" t="str">
        <f>IF($D178="","",INDEX(БЮДЖЕТ!$N:$N,SUMIFS(БЮДЖЕТ!$B:$B,БЮДЖЕТ!$P:$P,$D178)))</f>
        <v/>
      </c>
      <c r="G178" s="19" t="str">
        <f>IF($D178="","",INDEX(БЮДЖЕТ!$X:$X,SUMIFS(БЮДЖЕТ!$B:$B,БЮДЖЕТ!$P:$P,$D178)))</f>
        <v/>
      </c>
      <c r="H178" s="36"/>
      <c r="I178" s="48">
        <f>IF(D178="",0,SUMIFS(БЮДЖЕТ!$V:$V,БЮДЖЕТ!$P:$P,D178))</f>
        <v>0</v>
      </c>
      <c r="J178" s="48">
        <f>IF(D178="",0,SUMIFS(факт_операции!$T:$T,факт_операции!$D:$D,D178)+SUMIFS(факт_расчет!$M:$M,факт_расчет!$D:$D,D178))</f>
        <v>0</v>
      </c>
      <c r="K178" s="54">
        <f t="shared" si="5"/>
        <v>0</v>
      </c>
      <c r="L178" s="36"/>
      <c r="M178" s="1"/>
    </row>
    <row r="179" spans="1:13" x14ac:dyDescent="0.25">
      <c r="A179" s="1"/>
      <c r="B179" s="1"/>
      <c r="C179" s="5">
        <f t="shared" si="6"/>
        <v>169</v>
      </c>
      <c r="D179" s="19" t="str">
        <f>IF(C179&gt;MAX(БЮДЖЕТ!$C:$C),"",INDEX(БЮДЖЕТ!$P$11:$P$9415,C179))</f>
        <v/>
      </c>
      <c r="E179" s="22">
        <f>IF(D179="",0,IF(COUNTIF(БЮДЖЕТ!$P:$P,D179)=1,0,1))</f>
        <v>0</v>
      </c>
      <c r="F179" s="19" t="str">
        <f>IF($D179="","",INDEX(БЮДЖЕТ!$N:$N,SUMIFS(БЮДЖЕТ!$B:$B,БЮДЖЕТ!$P:$P,$D179)))</f>
        <v/>
      </c>
      <c r="G179" s="19" t="str">
        <f>IF($D179="","",INDEX(БЮДЖЕТ!$X:$X,SUMIFS(БЮДЖЕТ!$B:$B,БЮДЖЕТ!$P:$P,$D179)))</f>
        <v/>
      </c>
      <c r="H179" s="36"/>
      <c r="I179" s="48">
        <f>IF(D179="",0,SUMIFS(БЮДЖЕТ!$V:$V,БЮДЖЕТ!$P:$P,D179))</f>
        <v>0</v>
      </c>
      <c r="J179" s="48">
        <f>IF(D179="",0,SUMIFS(факт_операции!$T:$T,факт_операции!$D:$D,D179)+SUMIFS(факт_расчет!$M:$M,факт_расчет!$D:$D,D179))</f>
        <v>0</v>
      </c>
      <c r="K179" s="54">
        <f t="shared" si="5"/>
        <v>0</v>
      </c>
      <c r="L179" s="36"/>
      <c r="M179" s="1"/>
    </row>
    <row r="180" spans="1:13" x14ac:dyDescent="0.25">
      <c r="A180" s="1"/>
      <c r="B180" s="1"/>
      <c r="C180" s="5">
        <f t="shared" si="6"/>
        <v>170</v>
      </c>
      <c r="D180" s="19" t="str">
        <f>IF(C180&gt;MAX(БЮДЖЕТ!$C:$C),"",INDEX(БЮДЖЕТ!$P$11:$P$9415,C180))</f>
        <v/>
      </c>
      <c r="E180" s="22">
        <f>IF(D180="",0,IF(COUNTIF(БЮДЖЕТ!$P:$P,D180)=1,0,1))</f>
        <v>0</v>
      </c>
      <c r="F180" s="19" t="str">
        <f>IF($D180="","",INDEX(БЮДЖЕТ!$N:$N,SUMIFS(БЮДЖЕТ!$B:$B,БЮДЖЕТ!$P:$P,$D180)))</f>
        <v/>
      </c>
      <c r="G180" s="19" t="str">
        <f>IF($D180="","",INDEX(БЮДЖЕТ!$X:$X,SUMIFS(БЮДЖЕТ!$B:$B,БЮДЖЕТ!$P:$P,$D180)))</f>
        <v/>
      </c>
      <c r="H180" s="36"/>
      <c r="I180" s="48">
        <f>IF(D180="",0,SUMIFS(БЮДЖЕТ!$V:$V,БЮДЖЕТ!$P:$P,D180))</f>
        <v>0</v>
      </c>
      <c r="J180" s="48">
        <f>IF(D180="",0,SUMIFS(факт_операции!$T:$T,факт_операции!$D:$D,D180)+SUMIFS(факт_расчет!$M:$M,факт_расчет!$D:$D,D180))</f>
        <v>0</v>
      </c>
      <c r="K180" s="54">
        <f t="shared" si="5"/>
        <v>0</v>
      </c>
      <c r="L180" s="36"/>
      <c r="M180" s="1"/>
    </row>
    <row r="181" spans="1:13" x14ac:dyDescent="0.25">
      <c r="A181" s="1"/>
      <c r="B181" s="1"/>
      <c r="C181" s="5">
        <f t="shared" si="6"/>
        <v>171</v>
      </c>
      <c r="D181" s="19" t="str">
        <f>IF(C181&gt;MAX(БЮДЖЕТ!$C:$C),"",INDEX(БЮДЖЕТ!$P$11:$P$9415,C181))</f>
        <v/>
      </c>
      <c r="E181" s="22">
        <f>IF(D181="",0,IF(COUNTIF(БЮДЖЕТ!$P:$P,D181)=1,0,1))</f>
        <v>0</v>
      </c>
      <c r="F181" s="19" t="str">
        <f>IF($D181="","",INDEX(БЮДЖЕТ!$N:$N,SUMIFS(БЮДЖЕТ!$B:$B,БЮДЖЕТ!$P:$P,$D181)))</f>
        <v/>
      </c>
      <c r="G181" s="19" t="str">
        <f>IF($D181="","",INDEX(БЮДЖЕТ!$X:$X,SUMIFS(БЮДЖЕТ!$B:$B,БЮДЖЕТ!$P:$P,$D181)))</f>
        <v/>
      </c>
      <c r="H181" s="36"/>
      <c r="I181" s="48">
        <f>IF(D181="",0,SUMIFS(БЮДЖЕТ!$V:$V,БЮДЖЕТ!$P:$P,D181))</f>
        <v>0</v>
      </c>
      <c r="J181" s="48">
        <f>IF(D181="",0,SUMIFS(факт_операции!$T:$T,факт_операции!$D:$D,D181)+SUMIFS(факт_расчет!$M:$M,факт_расчет!$D:$D,D181))</f>
        <v>0</v>
      </c>
      <c r="K181" s="54">
        <f t="shared" si="5"/>
        <v>0</v>
      </c>
      <c r="L181" s="36"/>
      <c r="M181" s="1"/>
    </row>
    <row r="182" spans="1:13" x14ac:dyDescent="0.25">
      <c r="A182" s="1"/>
      <c r="B182" s="1"/>
      <c r="C182" s="5">
        <f t="shared" si="6"/>
        <v>172</v>
      </c>
      <c r="D182" s="19" t="str">
        <f>IF(C182&gt;MAX(БЮДЖЕТ!$C:$C),"",INDEX(БЮДЖЕТ!$P$11:$P$9415,C182))</f>
        <v/>
      </c>
      <c r="E182" s="22">
        <f>IF(D182="",0,IF(COUNTIF(БЮДЖЕТ!$P:$P,D182)=1,0,1))</f>
        <v>0</v>
      </c>
      <c r="F182" s="19" t="str">
        <f>IF($D182="","",INDEX(БЮДЖЕТ!$N:$N,SUMIFS(БЮДЖЕТ!$B:$B,БЮДЖЕТ!$P:$P,$D182)))</f>
        <v/>
      </c>
      <c r="G182" s="19" t="str">
        <f>IF($D182="","",INDEX(БЮДЖЕТ!$X:$X,SUMIFS(БЮДЖЕТ!$B:$B,БЮДЖЕТ!$P:$P,$D182)))</f>
        <v/>
      </c>
      <c r="H182" s="36"/>
      <c r="I182" s="48">
        <f>IF(D182="",0,SUMIFS(БЮДЖЕТ!$V:$V,БЮДЖЕТ!$P:$P,D182))</f>
        <v>0</v>
      </c>
      <c r="J182" s="48">
        <f>IF(D182="",0,SUMIFS(факт_операции!$T:$T,факт_операции!$D:$D,D182)+SUMIFS(факт_расчет!$M:$M,факт_расчет!$D:$D,D182))</f>
        <v>0</v>
      </c>
      <c r="K182" s="54">
        <f t="shared" si="5"/>
        <v>0</v>
      </c>
      <c r="L182" s="36"/>
      <c r="M182" s="1"/>
    </row>
    <row r="183" spans="1:13" x14ac:dyDescent="0.25">
      <c r="A183" s="1"/>
      <c r="B183" s="1"/>
      <c r="C183" s="5">
        <f t="shared" si="6"/>
        <v>173</v>
      </c>
      <c r="D183" s="19" t="str">
        <f>IF(C183&gt;MAX(БЮДЖЕТ!$C:$C),"",INDEX(БЮДЖЕТ!$P$11:$P$9415,C183))</f>
        <v/>
      </c>
      <c r="E183" s="22">
        <f>IF(D183="",0,IF(COUNTIF(БЮДЖЕТ!$P:$P,D183)=1,0,1))</f>
        <v>0</v>
      </c>
      <c r="F183" s="19" t="str">
        <f>IF($D183="","",INDEX(БЮДЖЕТ!$N:$N,SUMIFS(БЮДЖЕТ!$B:$B,БЮДЖЕТ!$P:$P,$D183)))</f>
        <v/>
      </c>
      <c r="G183" s="19" t="str">
        <f>IF($D183="","",INDEX(БЮДЖЕТ!$X:$X,SUMIFS(БЮДЖЕТ!$B:$B,БЮДЖЕТ!$P:$P,$D183)))</f>
        <v/>
      </c>
      <c r="H183" s="36"/>
      <c r="I183" s="48">
        <f>IF(D183="",0,SUMIFS(БЮДЖЕТ!$V:$V,БЮДЖЕТ!$P:$P,D183))</f>
        <v>0</v>
      </c>
      <c r="J183" s="48">
        <f>IF(D183="",0,SUMIFS(факт_операции!$T:$T,факт_операции!$D:$D,D183)+SUMIFS(факт_расчет!$M:$M,факт_расчет!$D:$D,D183))</f>
        <v>0</v>
      </c>
      <c r="K183" s="54">
        <f t="shared" si="5"/>
        <v>0</v>
      </c>
      <c r="L183" s="36"/>
      <c r="M183" s="1"/>
    </row>
    <row r="184" spans="1:13" x14ac:dyDescent="0.25">
      <c r="A184" s="1"/>
      <c r="B184" s="1"/>
      <c r="C184" s="5">
        <f t="shared" si="6"/>
        <v>174</v>
      </c>
      <c r="D184" s="19" t="str">
        <f>IF(C184&gt;MAX(БЮДЖЕТ!$C:$C),"",INDEX(БЮДЖЕТ!$P$11:$P$9415,C184))</f>
        <v/>
      </c>
      <c r="E184" s="22">
        <f>IF(D184="",0,IF(COUNTIF(БЮДЖЕТ!$P:$P,D184)=1,0,1))</f>
        <v>0</v>
      </c>
      <c r="F184" s="19" t="str">
        <f>IF($D184="","",INDEX(БЮДЖЕТ!$N:$N,SUMIFS(БЮДЖЕТ!$B:$B,БЮДЖЕТ!$P:$P,$D184)))</f>
        <v/>
      </c>
      <c r="G184" s="19" t="str">
        <f>IF($D184="","",INDEX(БЮДЖЕТ!$X:$X,SUMIFS(БЮДЖЕТ!$B:$B,БЮДЖЕТ!$P:$P,$D184)))</f>
        <v/>
      </c>
      <c r="H184" s="36"/>
      <c r="I184" s="48">
        <f>IF(D184="",0,SUMIFS(БЮДЖЕТ!$V:$V,БЮДЖЕТ!$P:$P,D184))</f>
        <v>0</v>
      </c>
      <c r="J184" s="48">
        <f>IF(D184="",0,SUMIFS(факт_операции!$T:$T,факт_операции!$D:$D,D184)+SUMIFS(факт_расчет!$M:$M,факт_расчет!$D:$D,D184))</f>
        <v>0</v>
      </c>
      <c r="K184" s="54">
        <f t="shared" si="5"/>
        <v>0</v>
      </c>
      <c r="L184" s="36"/>
      <c r="M184" s="1"/>
    </row>
    <row r="185" spans="1:13" x14ac:dyDescent="0.25">
      <c r="A185" s="1"/>
      <c r="B185" s="1"/>
      <c r="C185" s="5">
        <f t="shared" si="6"/>
        <v>175</v>
      </c>
      <c r="D185" s="19" t="str">
        <f>IF(C185&gt;MAX(БЮДЖЕТ!$C:$C),"",INDEX(БЮДЖЕТ!$P$11:$P$9415,C185))</f>
        <v/>
      </c>
      <c r="E185" s="22">
        <f>IF(D185="",0,IF(COUNTIF(БЮДЖЕТ!$P:$P,D185)=1,0,1))</f>
        <v>0</v>
      </c>
      <c r="F185" s="19" t="str">
        <f>IF($D185="","",INDEX(БЮДЖЕТ!$N:$N,SUMIFS(БЮДЖЕТ!$B:$B,БЮДЖЕТ!$P:$P,$D185)))</f>
        <v/>
      </c>
      <c r="G185" s="19" t="str">
        <f>IF($D185="","",INDEX(БЮДЖЕТ!$X:$X,SUMIFS(БЮДЖЕТ!$B:$B,БЮДЖЕТ!$P:$P,$D185)))</f>
        <v/>
      </c>
      <c r="H185" s="36"/>
      <c r="I185" s="48">
        <f>IF(D185="",0,SUMIFS(БЮДЖЕТ!$V:$V,БЮДЖЕТ!$P:$P,D185))</f>
        <v>0</v>
      </c>
      <c r="J185" s="48">
        <f>IF(D185="",0,SUMIFS(факт_операции!$T:$T,факт_операции!$D:$D,D185)+SUMIFS(факт_расчет!$M:$M,факт_расчет!$D:$D,D185))</f>
        <v>0</v>
      </c>
      <c r="K185" s="54">
        <f t="shared" si="5"/>
        <v>0</v>
      </c>
      <c r="L185" s="36"/>
      <c r="M185" s="1"/>
    </row>
    <row r="186" spans="1:13" x14ac:dyDescent="0.25">
      <c r="A186" s="1"/>
      <c r="B186" s="1"/>
      <c r="C186" s="5">
        <f t="shared" si="6"/>
        <v>176</v>
      </c>
      <c r="D186" s="19" t="str">
        <f>IF(C186&gt;MAX(БЮДЖЕТ!$C:$C),"",INDEX(БЮДЖЕТ!$P$11:$P$9415,C186))</f>
        <v/>
      </c>
      <c r="E186" s="22">
        <f>IF(D186="",0,IF(COUNTIF(БЮДЖЕТ!$P:$P,D186)=1,0,1))</f>
        <v>0</v>
      </c>
      <c r="F186" s="19" t="str">
        <f>IF($D186="","",INDEX(БЮДЖЕТ!$N:$N,SUMIFS(БЮДЖЕТ!$B:$B,БЮДЖЕТ!$P:$P,$D186)))</f>
        <v/>
      </c>
      <c r="G186" s="19" t="str">
        <f>IF($D186="","",INDEX(БЮДЖЕТ!$X:$X,SUMIFS(БЮДЖЕТ!$B:$B,БЮДЖЕТ!$P:$P,$D186)))</f>
        <v/>
      </c>
      <c r="H186" s="36"/>
      <c r="I186" s="48">
        <f>IF(D186="",0,SUMIFS(БЮДЖЕТ!$V:$V,БЮДЖЕТ!$P:$P,D186))</f>
        <v>0</v>
      </c>
      <c r="J186" s="48">
        <f>IF(D186="",0,SUMIFS(факт_операции!$T:$T,факт_операции!$D:$D,D186)+SUMIFS(факт_расчет!$M:$M,факт_расчет!$D:$D,D186))</f>
        <v>0</v>
      </c>
      <c r="K186" s="54">
        <f t="shared" si="5"/>
        <v>0</v>
      </c>
      <c r="L186" s="36"/>
      <c r="M186" s="1"/>
    </row>
    <row r="187" spans="1:13" x14ac:dyDescent="0.25">
      <c r="A187" s="1"/>
      <c r="B187" s="1"/>
      <c r="C187" s="5">
        <f t="shared" si="6"/>
        <v>177</v>
      </c>
      <c r="D187" s="19" t="str">
        <f>IF(C187&gt;MAX(БЮДЖЕТ!$C:$C),"",INDEX(БЮДЖЕТ!$P$11:$P$9415,C187))</f>
        <v/>
      </c>
      <c r="E187" s="22">
        <f>IF(D187="",0,IF(COUNTIF(БЮДЖЕТ!$P:$P,D187)=1,0,1))</f>
        <v>0</v>
      </c>
      <c r="F187" s="19" t="str">
        <f>IF($D187="","",INDEX(БЮДЖЕТ!$N:$N,SUMIFS(БЮДЖЕТ!$B:$B,БЮДЖЕТ!$P:$P,$D187)))</f>
        <v/>
      </c>
      <c r="G187" s="19" t="str">
        <f>IF($D187="","",INDEX(БЮДЖЕТ!$X:$X,SUMIFS(БЮДЖЕТ!$B:$B,БЮДЖЕТ!$P:$P,$D187)))</f>
        <v/>
      </c>
      <c r="H187" s="36"/>
      <c r="I187" s="48">
        <f>IF(D187="",0,SUMIFS(БЮДЖЕТ!$V:$V,БЮДЖЕТ!$P:$P,D187))</f>
        <v>0</v>
      </c>
      <c r="J187" s="48">
        <f>IF(D187="",0,SUMIFS(факт_операции!$T:$T,факт_операции!$D:$D,D187)+SUMIFS(факт_расчет!$M:$M,факт_расчет!$D:$D,D187))</f>
        <v>0</v>
      </c>
      <c r="K187" s="54">
        <f t="shared" si="5"/>
        <v>0</v>
      </c>
      <c r="L187" s="36"/>
      <c r="M187" s="1"/>
    </row>
    <row r="188" spans="1:13" x14ac:dyDescent="0.25">
      <c r="A188" s="1"/>
      <c r="B188" s="1"/>
      <c r="C188" s="5">
        <f t="shared" si="6"/>
        <v>178</v>
      </c>
      <c r="D188" s="19" t="str">
        <f>IF(C188&gt;MAX(БЮДЖЕТ!$C:$C),"",INDEX(БЮДЖЕТ!$P$11:$P$9415,C188))</f>
        <v/>
      </c>
      <c r="E188" s="22">
        <f>IF(D188="",0,IF(COUNTIF(БЮДЖЕТ!$P:$P,D188)=1,0,1))</f>
        <v>0</v>
      </c>
      <c r="F188" s="19" t="str">
        <f>IF($D188="","",INDEX(БЮДЖЕТ!$N:$N,SUMIFS(БЮДЖЕТ!$B:$B,БЮДЖЕТ!$P:$P,$D188)))</f>
        <v/>
      </c>
      <c r="G188" s="19" t="str">
        <f>IF($D188="","",INDEX(БЮДЖЕТ!$X:$X,SUMIFS(БЮДЖЕТ!$B:$B,БЮДЖЕТ!$P:$P,$D188)))</f>
        <v/>
      </c>
      <c r="H188" s="36"/>
      <c r="I188" s="48">
        <f>IF(D188="",0,SUMIFS(БЮДЖЕТ!$V:$V,БЮДЖЕТ!$P:$P,D188))</f>
        <v>0</v>
      </c>
      <c r="J188" s="48">
        <f>IF(D188="",0,SUMIFS(факт_операции!$T:$T,факт_операции!$D:$D,D188)+SUMIFS(факт_расчет!$M:$M,факт_расчет!$D:$D,D188))</f>
        <v>0</v>
      </c>
      <c r="K188" s="54">
        <f t="shared" si="5"/>
        <v>0</v>
      </c>
      <c r="L188" s="36"/>
      <c r="M188" s="1"/>
    </row>
    <row r="189" spans="1:13" x14ac:dyDescent="0.25">
      <c r="A189" s="1"/>
      <c r="B189" s="1"/>
      <c r="C189" s="5">
        <f t="shared" si="6"/>
        <v>179</v>
      </c>
      <c r="D189" s="19" t="str">
        <f>IF(C189&gt;MAX(БЮДЖЕТ!$C:$C),"",INDEX(БЮДЖЕТ!$P$11:$P$9415,C189))</f>
        <v/>
      </c>
      <c r="E189" s="22">
        <f>IF(D189="",0,IF(COUNTIF(БЮДЖЕТ!$P:$P,D189)=1,0,1))</f>
        <v>0</v>
      </c>
      <c r="F189" s="19" t="str">
        <f>IF($D189="","",INDEX(БЮДЖЕТ!$N:$N,SUMIFS(БЮДЖЕТ!$B:$B,БЮДЖЕТ!$P:$P,$D189)))</f>
        <v/>
      </c>
      <c r="G189" s="19" t="str">
        <f>IF($D189="","",INDEX(БЮДЖЕТ!$X:$X,SUMIFS(БЮДЖЕТ!$B:$B,БЮДЖЕТ!$P:$P,$D189)))</f>
        <v/>
      </c>
      <c r="H189" s="36"/>
      <c r="I189" s="48">
        <f>IF(D189="",0,SUMIFS(БЮДЖЕТ!$V:$V,БЮДЖЕТ!$P:$P,D189))</f>
        <v>0</v>
      </c>
      <c r="J189" s="48">
        <f>IF(D189="",0,SUMIFS(факт_операции!$T:$T,факт_операции!$D:$D,D189)+SUMIFS(факт_расчет!$M:$M,факт_расчет!$D:$D,D189))</f>
        <v>0</v>
      </c>
      <c r="K189" s="54">
        <f t="shared" si="5"/>
        <v>0</v>
      </c>
      <c r="L189" s="36"/>
      <c r="M189" s="1"/>
    </row>
    <row r="190" spans="1:13" x14ac:dyDescent="0.25">
      <c r="A190" s="1"/>
      <c r="B190" s="1"/>
      <c r="C190" s="5">
        <f t="shared" si="6"/>
        <v>180</v>
      </c>
      <c r="D190" s="19" t="str">
        <f>IF(C190&gt;MAX(БЮДЖЕТ!$C:$C),"",INDEX(БЮДЖЕТ!$P$11:$P$9415,C190))</f>
        <v/>
      </c>
      <c r="E190" s="22">
        <f>IF(D190="",0,IF(COUNTIF(БЮДЖЕТ!$P:$P,D190)=1,0,1))</f>
        <v>0</v>
      </c>
      <c r="F190" s="19" t="str">
        <f>IF($D190="","",INDEX(БЮДЖЕТ!$N:$N,SUMIFS(БЮДЖЕТ!$B:$B,БЮДЖЕТ!$P:$P,$D190)))</f>
        <v/>
      </c>
      <c r="G190" s="19" t="str">
        <f>IF($D190="","",INDEX(БЮДЖЕТ!$X:$X,SUMIFS(БЮДЖЕТ!$B:$B,БЮДЖЕТ!$P:$P,$D190)))</f>
        <v/>
      </c>
      <c r="H190" s="36"/>
      <c r="I190" s="48">
        <f>IF(D190="",0,SUMIFS(БЮДЖЕТ!$V:$V,БЮДЖЕТ!$P:$P,D190))</f>
        <v>0</v>
      </c>
      <c r="J190" s="48">
        <f>IF(D190="",0,SUMIFS(факт_операции!$T:$T,факт_операции!$D:$D,D190)+SUMIFS(факт_расчет!$M:$M,факт_расчет!$D:$D,D190))</f>
        <v>0</v>
      </c>
      <c r="K190" s="54">
        <f t="shared" si="5"/>
        <v>0</v>
      </c>
      <c r="L190" s="36"/>
      <c r="M190" s="1"/>
    </row>
    <row r="191" spans="1:13" x14ac:dyDescent="0.25">
      <c r="A191" s="1"/>
      <c r="B191" s="1"/>
      <c r="C191" s="5">
        <f t="shared" si="6"/>
        <v>181</v>
      </c>
      <c r="D191" s="19" t="str">
        <f>IF(C191&gt;MAX(БЮДЖЕТ!$C:$C),"",INDEX(БЮДЖЕТ!$P$11:$P$9415,C191))</f>
        <v/>
      </c>
      <c r="E191" s="22">
        <f>IF(D191="",0,IF(COUNTIF(БЮДЖЕТ!$P:$P,D191)=1,0,1))</f>
        <v>0</v>
      </c>
      <c r="F191" s="19" t="str">
        <f>IF($D191="","",INDEX(БЮДЖЕТ!$N:$N,SUMIFS(БЮДЖЕТ!$B:$B,БЮДЖЕТ!$P:$P,$D191)))</f>
        <v/>
      </c>
      <c r="G191" s="19" t="str">
        <f>IF($D191="","",INDEX(БЮДЖЕТ!$X:$X,SUMIFS(БЮДЖЕТ!$B:$B,БЮДЖЕТ!$P:$P,$D191)))</f>
        <v/>
      </c>
      <c r="H191" s="36"/>
      <c r="I191" s="48">
        <f>IF(D191="",0,SUMIFS(БЮДЖЕТ!$V:$V,БЮДЖЕТ!$P:$P,D191))</f>
        <v>0</v>
      </c>
      <c r="J191" s="48">
        <f>IF(D191="",0,SUMIFS(факт_операции!$T:$T,факт_операции!$D:$D,D191)+SUMIFS(факт_расчет!$M:$M,факт_расчет!$D:$D,D191))</f>
        <v>0</v>
      </c>
      <c r="K191" s="54">
        <f t="shared" si="5"/>
        <v>0</v>
      </c>
      <c r="L191" s="36"/>
      <c r="M191" s="1"/>
    </row>
    <row r="192" spans="1:13" x14ac:dyDescent="0.25">
      <c r="A192" s="1"/>
      <c r="B192" s="1"/>
      <c r="C192" s="5">
        <f t="shared" si="6"/>
        <v>182</v>
      </c>
      <c r="D192" s="19" t="str">
        <f>IF(C192&gt;MAX(БЮДЖЕТ!$C:$C),"",INDEX(БЮДЖЕТ!$P$11:$P$9415,C192))</f>
        <v/>
      </c>
      <c r="E192" s="22">
        <f>IF(D192="",0,IF(COUNTIF(БЮДЖЕТ!$P:$P,D192)=1,0,1))</f>
        <v>0</v>
      </c>
      <c r="F192" s="19" t="str">
        <f>IF($D192="","",INDEX(БЮДЖЕТ!$N:$N,SUMIFS(БЮДЖЕТ!$B:$B,БЮДЖЕТ!$P:$P,$D192)))</f>
        <v/>
      </c>
      <c r="G192" s="19" t="str">
        <f>IF($D192="","",INDEX(БЮДЖЕТ!$X:$X,SUMIFS(БЮДЖЕТ!$B:$B,БЮДЖЕТ!$P:$P,$D192)))</f>
        <v/>
      </c>
      <c r="H192" s="36"/>
      <c r="I192" s="48">
        <f>IF(D192="",0,SUMIFS(БЮДЖЕТ!$V:$V,БЮДЖЕТ!$P:$P,D192))</f>
        <v>0</v>
      </c>
      <c r="J192" s="48">
        <f>IF(D192="",0,SUMIFS(факт_операции!$T:$T,факт_операции!$D:$D,D192)+SUMIFS(факт_расчет!$M:$M,факт_расчет!$D:$D,D192))</f>
        <v>0</v>
      </c>
      <c r="K192" s="54">
        <f t="shared" si="5"/>
        <v>0</v>
      </c>
      <c r="L192" s="36"/>
      <c r="M192" s="1"/>
    </row>
    <row r="193" spans="1:13" x14ac:dyDescent="0.25">
      <c r="A193" s="1"/>
      <c r="B193" s="1"/>
      <c r="C193" s="5">
        <f t="shared" si="6"/>
        <v>183</v>
      </c>
      <c r="D193" s="19" t="str">
        <f>IF(C193&gt;MAX(БЮДЖЕТ!$C:$C),"",INDEX(БЮДЖЕТ!$P$11:$P$9415,C193))</f>
        <v/>
      </c>
      <c r="E193" s="22">
        <f>IF(D193="",0,IF(COUNTIF(БЮДЖЕТ!$P:$P,D193)=1,0,1))</f>
        <v>0</v>
      </c>
      <c r="F193" s="19" t="str">
        <f>IF($D193="","",INDEX(БЮДЖЕТ!$N:$N,SUMIFS(БЮДЖЕТ!$B:$B,БЮДЖЕТ!$P:$P,$D193)))</f>
        <v/>
      </c>
      <c r="G193" s="19" t="str">
        <f>IF($D193="","",INDEX(БЮДЖЕТ!$X:$X,SUMIFS(БЮДЖЕТ!$B:$B,БЮДЖЕТ!$P:$P,$D193)))</f>
        <v/>
      </c>
      <c r="H193" s="36"/>
      <c r="I193" s="48">
        <f>IF(D193="",0,SUMIFS(БЮДЖЕТ!$V:$V,БЮДЖЕТ!$P:$P,D193))</f>
        <v>0</v>
      </c>
      <c r="J193" s="48">
        <f>IF(D193="",0,SUMIFS(факт_операции!$T:$T,факт_операции!$D:$D,D193)+SUMIFS(факт_расчет!$M:$M,факт_расчет!$D:$D,D193))</f>
        <v>0</v>
      </c>
      <c r="K193" s="54">
        <f t="shared" si="5"/>
        <v>0</v>
      </c>
      <c r="L193" s="36"/>
      <c r="M193" s="1"/>
    </row>
    <row r="194" spans="1:13" x14ac:dyDescent="0.25">
      <c r="A194" s="1"/>
      <c r="B194" s="1"/>
      <c r="C194" s="5">
        <f t="shared" si="6"/>
        <v>184</v>
      </c>
      <c r="D194" s="19" t="str">
        <f>IF(C194&gt;MAX(БЮДЖЕТ!$C:$C),"",INDEX(БЮДЖЕТ!$P$11:$P$9415,C194))</f>
        <v/>
      </c>
      <c r="E194" s="22">
        <f>IF(D194="",0,IF(COUNTIF(БЮДЖЕТ!$P:$P,D194)=1,0,1))</f>
        <v>0</v>
      </c>
      <c r="F194" s="19" t="str">
        <f>IF($D194="","",INDEX(БЮДЖЕТ!$N:$N,SUMIFS(БЮДЖЕТ!$B:$B,БЮДЖЕТ!$P:$P,$D194)))</f>
        <v/>
      </c>
      <c r="G194" s="19" t="str">
        <f>IF($D194="","",INDEX(БЮДЖЕТ!$X:$X,SUMIFS(БЮДЖЕТ!$B:$B,БЮДЖЕТ!$P:$P,$D194)))</f>
        <v/>
      </c>
      <c r="H194" s="36"/>
      <c r="I194" s="48">
        <f>IF(D194="",0,SUMIFS(БЮДЖЕТ!$V:$V,БЮДЖЕТ!$P:$P,D194))</f>
        <v>0</v>
      </c>
      <c r="J194" s="48">
        <f>IF(D194="",0,SUMIFS(факт_операции!$T:$T,факт_операции!$D:$D,D194)+SUMIFS(факт_расчет!$M:$M,факт_расчет!$D:$D,D194))</f>
        <v>0</v>
      </c>
      <c r="K194" s="54">
        <f t="shared" si="5"/>
        <v>0</v>
      </c>
      <c r="L194" s="36"/>
      <c r="M194" s="1"/>
    </row>
    <row r="195" spans="1:13" x14ac:dyDescent="0.25">
      <c r="A195" s="1"/>
      <c r="B195" s="1"/>
      <c r="C195" s="5">
        <f t="shared" si="6"/>
        <v>185</v>
      </c>
      <c r="D195" s="19" t="str">
        <f>IF(C195&gt;MAX(БЮДЖЕТ!$C:$C),"",INDEX(БЮДЖЕТ!$P$11:$P$9415,C195))</f>
        <v/>
      </c>
      <c r="E195" s="22">
        <f>IF(D195="",0,IF(COUNTIF(БЮДЖЕТ!$P:$P,D195)=1,0,1))</f>
        <v>0</v>
      </c>
      <c r="F195" s="19" t="str">
        <f>IF($D195="","",INDEX(БЮДЖЕТ!$N:$N,SUMIFS(БЮДЖЕТ!$B:$B,БЮДЖЕТ!$P:$P,$D195)))</f>
        <v/>
      </c>
      <c r="G195" s="19" t="str">
        <f>IF($D195="","",INDEX(БЮДЖЕТ!$X:$X,SUMIFS(БЮДЖЕТ!$B:$B,БЮДЖЕТ!$P:$P,$D195)))</f>
        <v/>
      </c>
      <c r="H195" s="36"/>
      <c r="I195" s="48">
        <f>IF(D195="",0,SUMIFS(БЮДЖЕТ!$V:$V,БЮДЖЕТ!$P:$P,D195))</f>
        <v>0</v>
      </c>
      <c r="J195" s="48">
        <f>IF(D195="",0,SUMIFS(факт_операции!$T:$T,факт_операции!$D:$D,D195)+SUMIFS(факт_расчет!$M:$M,факт_расчет!$D:$D,D195))</f>
        <v>0</v>
      </c>
      <c r="K195" s="54">
        <f t="shared" si="5"/>
        <v>0</v>
      </c>
      <c r="L195" s="36"/>
      <c r="M195" s="1"/>
    </row>
    <row r="196" spans="1:13" x14ac:dyDescent="0.25">
      <c r="A196" s="1"/>
      <c r="B196" s="1"/>
      <c r="C196" s="5">
        <f t="shared" si="6"/>
        <v>186</v>
      </c>
      <c r="D196" s="19" t="str">
        <f>IF(C196&gt;MAX(БЮДЖЕТ!$C:$C),"",INDEX(БЮДЖЕТ!$P$11:$P$9415,C196))</f>
        <v/>
      </c>
      <c r="E196" s="22">
        <f>IF(D196="",0,IF(COUNTIF(БЮДЖЕТ!$P:$P,D196)=1,0,1))</f>
        <v>0</v>
      </c>
      <c r="F196" s="19" t="str">
        <f>IF($D196="","",INDEX(БЮДЖЕТ!$N:$N,SUMIFS(БЮДЖЕТ!$B:$B,БЮДЖЕТ!$P:$P,$D196)))</f>
        <v/>
      </c>
      <c r="G196" s="19" t="str">
        <f>IF($D196="","",INDEX(БЮДЖЕТ!$X:$X,SUMIFS(БЮДЖЕТ!$B:$B,БЮДЖЕТ!$P:$P,$D196)))</f>
        <v/>
      </c>
      <c r="H196" s="36"/>
      <c r="I196" s="48">
        <f>IF(D196="",0,SUMIFS(БЮДЖЕТ!$V:$V,БЮДЖЕТ!$P:$P,D196))</f>
        <v>0</v>
      </c>
      <c r="J196" s="48">
        <f>IF(D196="",0,SUMIFS(факт_операции!$T:$T,факт_операции!$D:$D,D196)+SUMIFS(факт_расчет!$M:$M,факт_расчет!$D:$D,D196))</f>
        <v>0</v>
      </c>
      <c r="K196" s="54">
        <f t="shared" si="5"/>
        <v>0</v>
      </c>
      <c r="L196" s="36"/>
      <c r="M196" s="1"/>
    </row>
    <row r="197" spans="1:13" x14ac:dyDescent="0.25">
      <c r="A197" s="1"/>
      <c r="B197" s="1"/>
      <c r="C197" s="5">
        <f t="shared" si="6"/>
        <v>187</v>
      </c>
      <c r="D197" s="19" t="str">
        <f>IF(C197&gt;MAX(БЮДЖЕТ!$C:$C),"",INDEX(БЮДЖЕТ!$P$11:$P$9415,C197))</f>
        <v/>
      </c>
      <c r="E197" s="22">
        <f>IF(D197="",0,IF(COUNTIF(БЮДЖЕТ!$P:$P,D197)=1,0,1))</f>
        <v>0</v>
      </c>
      <c r="F197" s="19" t="str">
        <f>IF($D197="","",INDEX(БЮДЖЕТ!$N:$N,SUMIFS(БЮДЖЕТ!$B:$B,БЮДЖЕТ!$P:$P,$D197)))</f>
        <v/>
      </c>
      <c r="G197" s="19" t="str">
        <f>IF($D197="","",INDEX(БЮДЖЕТ!$X:$X,SUMIFS(БЮДЖЕТ!$B:$B,БЮДЖЕТ!$P:$P,$D197)))</f>
        <v/>
      </c>
      <c r="H197" s="36"/>
      <c r="I197" s="48">
        <f>IF(D197="",0,SUMIFS(БЮДЖЕТ!$V:$V,БЮДЖЕТ!$P:$P,D197))</f>
        <v>0</v>
      </c>
      <c r="J197" s="48">
        <f>IF(D197="",0,SUMIFS(факт_операции!$T:$T,факт_операции!$D:$D,D197)+SUMIFS(факт_расчет!$M:$M,факт_расчет!$D:$D,D197))</f>
        <v>0</v>
      </c>
      <c r="K197" s="54">
        <f t="shared" si="5"/>
        <v>0</v>
      </c>
      <c r="L197" s="36"/>
      <c r="M197" s="1"/>
    </row>
    <row r="198" spans="1:13" x14ac:dyDescent="0.25">
      <c r="A198" s="1"/>
      <c r="B198" s="1"/>
      <c r="C198" s="5">
        <f t="shared" si="6"/>
        <v>188</v>
      </c>
      <c r="D198" s="19" t="str">
        <f>IF(C198&gt;MAX(БЮДЖЕТ!$C:$C),"",INDEX(БЮДЖЕТ!$P$11:$P$9415,C198))</f>
        <v/>
      </c>
      <c r="E198" s="22">
        <f>IF(D198="",0,IF(COUNTIF(БЮДЖЕТ!$P:$P,D198)=1,0,1))</f>
        <v>0</v>
      </c>
      <c r="F198" s="19" t="str">
        <f>IF($D198="","",INDEX(БЮДЖЕТ!$N:$N,SUMIFS(БЮДЖЕТ!$B:$B,БЮДЖЕТ!$P:$P,$D198)))</f>
        <v/>
      </c>
      <c r="G198" s="19" t="str">
        <f>IF($D198="","",INDEX(БЮДЖЕТ!$X:$X,SUMIFS(БЮДЖЕТ!$B:$B,БЮДЖЕТ!$P:$P,$D198)))</f>
        <v/>
      </c>
      <c r="H198" s="36"/>
      <c r="I198" s="48">
        <f>IF(D198="",0,SUMIFS(БЮДЖЕТ!$V:$V,БЮДЖЕТ!$P:$P,D198))</f>
        <v>0</v>
      </c>
      <c r="J198" s="48">
        <f>IF(D198="",0,SUMIFS(факт_операции!$T:$T,факт_операции!$D:$D,D198)+SUMIFS(факт_расчет!$M:$M,факт_расчет!$D:$D,D198))</f>
        <v>0</v>
      </c>
      <c r="K198" s="54">
        <f t="shared" si="5"/>
        <v>0</v>
      </c>
      <c r="L198" s="36"/>
      <c r="M198" s="1"/>
    </row>
    <row r="199" spans="1:13" x14ac:dyDescent="0.25">
      <c r="A199" s="1"/>
      <c r="B199" s="1"/>
      <c r="C199" s="5">
        <f t="shared" si="6"/>
        <v>189</v>
      </c>
      <c r="D199" s="19" t="str">
        <f>IF(C199&gt;MAX(БЮДЖЕТ!$C:$C),"",INDEX(БЮДЖЕТ!$P$11:$P$9415,C199))</f>
        <v/>
      </c>
      <c r="E199" s="22">
        <f>IF(D199="",0,IF(COUNTIF(БЮДЖЕТ!$P:$P,D199)=1,0,1))</f>
        <v>0</v>
      </c>
      <c r="F199" s="19" t="str">
        <f>IF($D199="","",INDEX(БЮДЖЕТ!$N:$N,SUMIFS(БЮДЖЕТ!$B:$B,БЮДЖЕТ!$P:$P,$D199)))</f>
        <v/>
      </c>
      <c r="G199" s="19" t="str">
        <f>IF($D199="","",INDEX(БЮДЖЕТ!$X:$X,SUMIFS(БЮДЖЕТ!$B:$B,БЮДЖЕТ!$P:$P,$D199)))</f>
        <v/>
      </c>
      <c r="H199" s="36"/>
      <c r="I199" s="48">
        <f>IF(D199="",0,SUMIFS(БЮДЖЕТ!$V:$V,БЮДЖЕТ!$P:$P,D199))</f>
        <v>0</v>
      </c>
      <c r="J199" s="48">
        <f>IF(D199="",0,SUMIFS(факт_операции!$T:$T,факт_операции!$D:$D,D199)+SUMIFS(факт_расчет!$M:$M,факт_расчет!$D:$D,D199))</f>
        <v>0</v>
      </c>
      <c r="K199" s="54">
        <f t="shared" si="5"/>
        <v>0</v>
      </c>
      <c r="L199" s="36"/>
      <c r="M199" s="1"/>
    </row>
    <row r="200" spans="1:13" x14ac:dyDescent="0.25">
      <c r="A200" s="1"/>
      <c r="B200" s="1"/>
      <c r="C200" s="5">
        <f t="shared" si="6"/>
        <v>190</v>
      </c>
      <c r="D200" s="19" t="str">
        <f>IF(C200&gt;MAX(БЮДЖЕТ!$C:$C),"",INDEX(БЮДЖЕТ!$P$11:$P$9415,C200))</f>
        <v/>
      </c>
      <c r="E200" s="22">
        <f>IF(D200="",0,IF(COUNTIF(БЮДЖЕТ!$P:$P,D200)=1,0,1))</f>
        <v>0</v>
      </c>
      <c r="F200" s="19" t="str">
        <f>IF($D200="","",INDEX(БЮДЖЕТ!$N:$N,SUMIFS(БЮДЖЕТ!$B:$B,БЮДЖЕТ!$P:$P,$D200)))</f>
        <v/>
      </c>
      <c r="G200" s="19" t="str">
        <f>IF($D200="","",INDEX(БЮДЖЕТ!$X:$X,SUMIFS(БЮДЖЕТ!$B:$B,БЮДЖЕТ!$P:$P,$D200)))</f>
        <v/>
      </c>
      <c r="H200" s="36"/>
      <c r="I200" s="48">
        <f>IF(D200="",0,SUMIFS(БЮДЖЕТ!$V:$V,БЮДЖЕТ!$P:$P,D200))</f>
        <v>0</v>
      </c>
      <c r="J200" s="48">
        <f>IF(D200="",0,SUMIFS(факт_операции!$T:$T,факт_операции!$D:$D,D200)+SUMIFS(факт_расчет!$M:$M,факт_расчет!$D:$D,D200))</f>
        <v>0</v>
      </c>
      <c r="K200" s="54">
        <f t="shared" si="5"/>
        <v>0</v>
      </c>
      <c r="L200" s="36"/>
      <c r="M200" s="1"/>
    </row>
    <row r="201" spans="1:13" x14ac:dyDescent="0.25">
      <c r="A201" s="1"/>
      <c r="B201" s="1"/>
      <c r="C201" s="5">
        <f t="shared" si="6"/>
        <v>191</v>
      </c>
      <c r="D201" s="19" t="str">
        <f>IF(C201&gt;MAX(БЮДЖЕТ!$C:$C),"",INDEX(БЮДЖЕТ!$P$11:$P$9415,C201))</f>
        <v/>
      </c>
      <c r="E201" s="22">
        <f>IF(D201="",0,IF(COUNTIF(БЮДЖЕТ!$P:$P,D201)=1,0,1))</f>
        <v>0</v>
      </c>
      <c r="F201" s="19" t="str">
        <f>IF($D201="","",INDEX(БЮДЖЕТ!$N:$N,SUMIFS(БЮДЖЕТ!$B:$B,БЮДЖЕТ!$P:$P,$D201)))</f>
        <v/>
      </c>
      <c r="G201" s="19" t="str">
        <f>IF($D201="","",INDEX(БЮДЖЕТ!$X:$X,SUMIFS(БЮДЖЕТ!$B:$B,БЮДЖЕТ!$P:$P,$D201)))</f>
        <v/>
      </c>
      <c r="H201" s="36"/>
      <c r="I201" s="48">
        <f>IF(D201="",0,SUMIFS(БЮДЖЕТ!$V:$V,БЮДЖЕТ!$P:$P,D201))</f>
        <v>0</v>
      </c>
      <c r="J201" s="48">
        <f>IF(D201="",0,SUMIFS(факт_операции!$T:$T,факт_операции!$D:$D,D201)+SUMIFS(факт_расчет!$M:$M,факт_расчет!$D:$D,D201))</f>
        <v>0</v>
      </c>
      <c r="K201" s="54">
        <f t="shared" si="5"/>
        <v>0</v>
      </c>
      <c r="L201" s="36"/>
      <c r="M201" s="1"/>
    </row>
    <row r="202" spans="1:13" x14ac:dyDescent="0.25">
      <c r="A202" s="1"/>
      <c r="B202" s="1"/>
      <c r="C202" s="5">
        <f t="shared" si="6"/>
        <v>192</v>
      </c>
      <c r="D202" s="19" t="str">
        <f>IF(C202&gt;MAX(БЮДЖЕТ!$C:$C),"",INDEX(БЮДЖЕТ!$P$11:$P$9415,C202))</f>
        <v/>
      </c>
      <c r="E202" s="22">
        <f>IF(D202="",0,IF(COUNTIF(БЮДЖЕТ!$P:$P,D202)=1,0,1))</f>
        <v>0</v>
      </c>
      <c r="F202" s="19" t="str">
        <f>IF($D202="","",INDEX(БЮДЖЕТ!$N:$N,SUMIFS(БЮДЖЕТ!$B:$B,БЮДЖЕТ!$P:$P,$D202)))</f>
        <v/>
      </c>
      <c r="G202" s="19" t="str">
        <f>IF($D202="","",INDEX(БЮДЖЕТ!$X:$X,SUMIFS(БЮДЖЕТ!$B:$B,БЮДЖЕТ!$P:$P,$D202)))</f>
        <v/>
      </c>
      <c r="H202" s="36"/>
      <c r="I202" s="48">
        <f>IF(D202="",0,SUMIFS(БЮДЖЕТ!$V:$V,БЮДЖЕТ!$P:$P,D202))</f>
        <v>0</v>
      </c>
      <c r="J202" s="48">
        <f>IF(D202="",0,SUMIFS(факт_операции!$T:$T,факт_операции!$D:$D,D202)+SUMIFS(факт_расчет!$M:$M,факт_расчет!$D:$D,D202))</f>
        <v>0</v>
      </c>
      <c r="K202" s="54">
        <f t="shared" si="5"/>
        <v>0</v>
      </c>
      <c r="L202" s="36"/>
      <c r="M202" s="1"/>
    </row>
    <row r="203" spans="1:13" x14ac:dyDescent="0.25">
      <c r="A203" s="1"/>
      <c r="B203" s="1"/>
      <c r="C203" s="5">
        <f t="shared" si="6"/>
        <v>193</v>
      </c>
      <c r="D203" s="19" t="str">
        <f>IF(C203&gt;MAX(БЮДЖЕТ!$C:$C),"",INDEX(БЮДЖЕТ!$P$11:$P$9415,C203))</f>
        <v/>
      </c>
      <c r="E203" s="22">
        <f>IF(D203="",0,IF(COUNTIF(БЮДЖЕТ!$P:$P,D203)=1,0,1))</f>
        <v>0</v>
      </c>
      <c r="F203" s="19" t="str">
        <f>IF($D203="","",INDEX(БЮДЖЕТ!$N:$N,SUMIFS(БЮДЖЕТ!$B:$B,БЮДЖЕТ!$P:$P,$D203)))</f>
        <v/>
      </c>
      <c r="G203" s="19" t="str">
        <f>IF($D203="","",INDEX(БЮДЖЕТ!$X:$X,SUMIFS(БЮДЖЕТ!$B:$B,БЮДЖЕТ!$P:$P,$D203)))</f>
        <v/>
      </c>
      <c r="H203" s="36"/>
      <c r="I203" s="48">
        <f>IF(D203="",0,SUMIFS(БЮДЖЕТ!$V:$V,БЮДЖЕТ!$P:$P,D203))</f>
        <v>0</v>
      </c>
      <c r="J203" s="48">
        <f>IF(D203="",0,SUMIFS(факт_операции!$T:$T,факт_операции!$D:$D,D203)+SUMIFS(факт_расчет!$M:$M,факт_расчет!$D:$D,D203))</f>
        <v>0</v>
      </c>
      <c r="K203" s="54">
        <f t="shared" si="5"/>
        <v>0</v>
      </c>
      <c r="L203" s="36"/>
      <c r="M203" s="1"/>
    </row>
    <row r="204" spans="1:13" x14ac:dyDescent="0.25">
      <c r="A204" s="1"/>
      <c r="B204" s="1"/>
      <c r="C204" s="5">
        <f t="shared" si="6"/>
        <v>194</v>
      </c>
      <c r="D204" s="19" t="str">
        <f>IF(C204&gt;MAX(БЮДЖЕТ!$C:$C),"",INDEX(БЮДЖЕТ!$P$11:$P$9415,C204))</f>
        <v/>
      </c>
      <c r="E204" s="22">
        <f>IF(D204="",0,IF(COUNTIF(БЮДЖЕТ!$P:$P,D204)=1,0,1))</f>
        <v>0</v>
      </c>
      <c r="F204" s="19" t="str">
        <f>IF($D204="","",INDEX(БЮДЖЕТ!$N:$N,SUMIFS(БЮДЖЕТ!$B:$B,БЮДЖЕТ!$P:$P,$D204)))</f>
        <v/>
      </c>
      <c r="G204" s="19" t="str">
        <f>IF($D204="","",INDEX(БЮДЖЕТ!$X:$X,SUMIFS(БЮДЖЕТ!$B:$B,БЮДЖЕТ!$P:$P,$D204)))</f>
        <v/>
      </c>
      <c r="H204" s="36"/>
      <c r="I204" s="48">
        <f>IF(D204="",0,SUMIFS(БЮДЖЕТ!$V:$V,БЮДЖЕТ!$P:$P,D204))</f>
        <v>0</v>
      </c>
      <c r="J204" s="48">
        <f>IF(D204="",0,SUMIFS(факт_операции!$T:$T,факт_операции!$D:$D,D204)+SUMIFS(факт_расчет!$M:$M,факт_расчет!$D:$D,D204))</f>
        <v>0</v>
      </c>
      <c r="K204" s="54">
        <f t="shared" ref="K204:K267" si="7">IF(D204="",0,J204-I204)</f>
        <v>0</v>
      </c>
      <c r="L204" s="36"/>
      <c r="M204" s="1"/>
    </row>
    <row r="205" spans="1:13" x14ac:dyDescent="0.25">
      <c r="A205" s="1"/>
      <c r="B205" s="1"/>
      <c r="C205" s="5">
        <f t="shared" ref="C205:C268" si="8">C204+1</f>
        <v>195</v>
      </c>
      <c r="D205" s="19" t="str">
        <f>IF(C205&gt;MAX(БЮДЖЕТ!$C:$C),"",INDEX(БЮДЖЕТ!$P$11:$P$9415,C205))</f>
        <v/>
      </c>
      <c r="E205" s="22">
        <f>IF(D205="",0,IF(COUNTIF(БЮДЖЕТ!$P:$P,D205)=1,0,1))</f>
        <v>0</v>
      </c>
      <c r="F205" s="19" t="str">
        <f>IF($D205="","",INDEX(БЮДЖЕТ!$N:$N,SUMIFS(БЮДЖЕТ!$B:$B,БЮДЖЕТ!$P:$P,$D205)))</f>
        <v/>
      </c>
      <c r="G205" s="19" t="str">
        <f>IF($D205="","",INDEX(БЮДЖЕТ!$X:$X,SUMIFS(БЮДЖЕТ!$B:$B,БЮДЖЕТ!$P:$P,$D205)))</f>
        <v/>
      </c>
      <c r="H205" s="36"/>
      <c r="I205" s="48">
        <f>IF(D205="",0,SUMIFS(БЮДЖЕТ!$V:$V,БЮДЖЕТ!$P:$P,D205))</f>
        <v>0</v>
      </c>
      <c r="J205" s="48">
        <f>IF(D205="",0,SUMIFS(факт_операции!$T:$T,факт_операции!$D:$D,D205)+SUMIFS(факт_расчет!$M:$M,факт_расчет!$D:$D,D205))</f>
        <v>0</v>
      </c>
      <c r="K205" s="54">
        <f t="shared" si="7"/>
        <v>0</v>
      </c>
      <c r="L205" s="36"/>
      <c r="M205" s="1"/>
    </row>
    <row r="206" spans="1:13" x14ac:dyDescent="0.25">
      <c r="A206" s="1"/>
      <c r="B206" s="1"/>
      <c r="C206" s="5">
        <f t="shared" si="8"/>
        <v>196</v>
      </c>
      <c r="D206" s="19" t="str">
        <f>IF(C206&gt;MAX(БЮДЖЕТ!$C:$C),"",INDEX(БЮДЖЕТ!$P$11:$P$9415,C206))</f>
        <v/>
      </c>
      <c r="E206" s="22">
        <f>IF(D206="",0,IF(COUNTIF(БЮДЖЕТ!$P:$P,D206)=1,0,1))</f>
        <v>0</v>
      </c>
      <c r="F206" s="19" t="str">
        <f>IF($D206="","",INDEX(БЮДЖЕТ!$N:$N,SUMIFS(БЮДЖЕТ!$B:$B,БЮДЖЕТ!$P:$P,$D206)))</f>
        <v/>
      </c>
      <c r="G206" s="19" t="str">
        <f>IF($D206="","",INDEX(БЮДЖЕТ!$X:$X,SUMIFS(БЮДЖЕТ!$B:$B,БЮДЖЕТ!$P:$P,$D206)))</f>
        <v/>
      </c>
      <c r="H206" s="36"/>
      <c r="I206" s="48">
        <f>IF(D206="",0,SUMIFS(БЮДЖЕТ!$V:$V,БЮДЖЕТ!$P:$P,D206))</f>
        <v>0</v>
      </c>
      <c r="J206" s="48">
        <f>IF(D206="",0,SUMIFS(факт_операции!$T:$T,факт_операции!$D:$D,D206)+SUMIFS(факт_расчет!$M:$M,факт_расчет!$D:$D,D206))</f>
        <v>0</v>
      </c>
      <c r="K206" s="54">
        <f t="shared" si="7"/>
        <v>0</v>
      </c>
      <c r="L206" s="36"/>
      <c r="M206" s="1"/>
    </row>
    <row r="207" spans="1:13" x14ac:dyDescent="0.25">
      <c r="A207" s="1"/>
      <c r="B207" s="1"/>
      <c r="C207" s="5">
        <f t="shared" si="8"/>
        <v>197</v>
      </c>
      <c r="D207" s="19" t="str">
        <f>IF(C207&gt;MAX(БЮДЖЕТ!$C:$C),"",INDEX(БЮДЖЕТ!$P$11:$P$9415,C207))</f>
        <v/>
      </c>
      <c r="E207" s="22">
        <f>IF(D207="",0,IF(COUNTIF(БЮДЖЕТ!$P:$P,D207)=1,0,1))</f>
        <v>0</v>
      </c>
      <c r="F207" s="19" t="str">
        <f>IF($D207="","",INDEX(БЮДЖЕТ!$N:$N,SUMIFS(БЮДЖЕТ!$B:$B,БЮДЖЕТ!$P:$P,$D207)))</f>
        <v/>
      </c>
      <c r="G207" s="19" t="str">
        <f>IF($D207="","",INDEX(БЮДЖЕТ!$X:$X,SUMIFS(БЮДЖЕТ!$B:$B,БЮДЖЕТ!$P:$P,$D207)))</f>
        <v/>
      </c>
      <c r="H207" s="36"/>
      <c r="I207" s="48">
        <f>IF(D207="",0,SUMIFS(БЮДЖЕТ!$V:$V,БЮДЖЕТ!$P:$P,D207))</f>
        <v>0</v>
      </c>
      <c r="J207" s="48">
        <f>IF(D207="",0,SUMIFS(факт_операции!$T:$T,факт_операции!$D:$D,D207)+SUMIFS(факт_расчет!$M:$M,факт_расчет!$D:$D,D207))</f>
        <v>0</v>
      </c>
      <c r="K207" s="54">
        <f t="shared" si="7"/>
        <v>0</v>
      </c>
      <c r="L207" s="36"/>
      <c r="M207" s="1"/>
    </row>
    <row r="208" spans="1:13" x14ac:dyDescent="0.25">
      <c r="A208" s="1"/>
      <c r="B208" s="1"/>
      <c r="C208" s="5">
        <f t="shared" si="8"/>
        <v>198</v>
      </c>
      <c r="D208" s="19" t="str">
        <f>IF(C208&gt;MAX(БЮДЖЕТ!$C:$C),"",INDEX(БЮДЖЕТ!$P$11:$P$9415,C208))</f>
        <v/>
      </c>
      <c r="E208" s="22">
        <f>IF(D208="",0,IF(COUNTIF(БЮДЖЕТ!$P:$P,D208)=1,0,1))</f>
        <v>0</v>
      </c>
      <c r="F208" s="19" t="str">
        <f>IF($D208="","",INDEX(БЮДЖЕТ!$N:$N,SUMIFS(БЮДЖЕТ!$B:$B,БЮДЖЕТ!$P:$P,$D208)))</f>
        <v/>
      </c>
      <c r="G208" s="19" t="str">
        <f>IF($D208="","",INDEX(БЮДЖЕТ!$X:$X,SUMIFS(БЮДЖЕТ!$B:$B,БЮДЖЕТ!$P:$P,$D208)))</f>
        <v/>
      </c>
      <c r="H208" s="36"/>
      <c r="I208" s="48">
        <f>IF(D208="",0,SUMIFS(БЮДЖЕТ!$V:$V,БЮДЖЕТ!$P:$P,D208))</f>
        <v>0</v>
      </c>
      <c r="J208" s="48">
        <f>IF(D208="",0,SUMIFS(факт_операции!$T:$T,факт_операции!$D:$D,D208)+SUMIFS(факт_расчет!$M:$M,факт_расчет!$D:$D,D208))</f>
        <v>0</v>
      </c>
      <c r="K208" s="54">
        <f t="shared" si="7"/>
        <v>0</v>
      </c>
      <c r="L208" s="36"/>
      <c r="M208" s="1"/>
    </row>
    <row r="209" spans="1:13" x14ac:dyDescent="0.25">
      <c r="A209" s="1"/>
      <c r="B209" s="1"/>
      <c r="C209" s="5">
        <f t="shared" si="8"/>
        <v>199</v>
      </c>
      <c r="D209" s="19" t="str">
        <f>IF(C209&gt;MAX(БЮДЖЕТ!$C:$C),"",INDEX(БЮДЖЕТ!$P$11:$P$9415,C209))</f>
        <v/>
      </c>
      <c r="E209" s="22">
        <f>IF(D209="",0,IF(COUNTIF(БЮДЖЕТ!$P:$P,D209)=1,0,1))</f>
        <v>0</v>
      </c>
      <c r="F209" s="19" t="str">
        <f>IF($D209="","",INDEX(БЮДЖЕТ!$N:$N,SUMIFS(БЮДЖЕТ!$B:$B,БЮДЖЕТ!$P:$P,$D209)))</f>
        <v/>
      </c>
      <c r="G209" s="19" t="str">
        <f>IF($D209="","",INDEX(БЮДЖЕТ!$X:$X,SUMIFS(БЮДЖЕТ!$B:$B,БЮДЖЕТ!$P:$P,$D209)))</f>
        <v/>
      </c>
      <c r="H209" s="36"/>
      <c r="I209" s="48">
        <f>IF(D209="",0,SUMIFS(БЮДЖЕТ!$V:$V,БЮДЖЕТ!$P:$P,D209))</f>
        <v>0</v>
      </c>
      <c r="J209" s="48">
        <f>IF(D209="",0,SUMIFS(факт_операции!$T:$T,факт_операции!$D:$D,D209)+SUMIFS(факт_расчет!$M:$M,факт_расчет!$D:$D,D209))</f>
        <v>0</v>
      </c>
      <c r="K209" s="54">
        <f t="shared" si="7"/>
        <v>0</v>
      </c>
      <c r="L209" s="36"/>
      <c r="M209" s="1"/>
    </row>
    <row r="210" spans="1:13" x14ac:dyDescent="0.25">
      <c r="A210" s="1"/>
      <c r="B210" s="1"/>
      <c r="C210" s="5">
        <f t="shared" si="8"/>
        <v>200</v>
      </c>
      <c r="D210" s="19" t="str">
        <f>IF(C210&gt;MAX(БЮДЖЕТ!$C:$C),"",INDEX(БЮДЖЕТ!$P$11:$P$9415,C210))</f>
        <v/>
      </c>
      <c r="E210" s="22">
        <f>IF(D210="",0,IF(COUNTIF(БЮДЖЕТ!$P:$P,D210)=1,0,1))</f>
        <v>0</v>
      </c>
      <c r="F210" s="19" t="str">
        <f>IF($D210="","",INDEX(БЮДЖЕТ!$N:$N,SUMIFS(БЮДЖЕТ!$B:$B,БЮДЖЕТ!$P:$P,$D210)))</f>
        <v/>
      </c>
      <c r="G210" s="19" t="str">
        <f>IF($D210="","",INDEX(БЮДЖЕТ!$X:$X,SUMIFS(БЮДЖЕТ!$B:$B,БЮДЖЕТ!$P:$P,$D210)))</f>
        <v/>
      </c>
      <c r="H210" s="36"/>
      <c r="I210" s="48">
        <f>IF(D210="",0,SUMIFS(БЮДЖЕТ!$V:$V,БЮДЖЕТ!$P:$P,D210))</f>
        <v>0</v>
      </c>
      <c r="J210" s="48">
        <f>IF(D210="",0,SUMIFS(факт_операции!$T:$T,факт_операции!$D:$D,D210)+SUMIFS(факт_расчет!$M:$M,факт_расчет!$D:$D,D210))</f>
        <v>0</v>
      </c>
      <c r="K210" s="54">
        <f t="shared" si="7"/>
        <v>0</v>
      </c>
      <c r="L210" s="36"/>
      <c r="M210" s="1"/>
    </row>
    <row r="211" spans="1:13" x14ac:dyDescent="0.25">
      <c r="A211" s="1"/>
      <c r="B211" s="1"/>
      <c r="C211" s="5">
        <f t="shared" si="8"/>
        <v>201</v>
      </c>
      <c r="D211" s="19" t="str">
        <f>IF(C211&gt;MAX(БЮДЖЕТ!$C:$C),"",INDEX(БЮДЖЕТ!$P$11:$P$9415,C211))</f>
        <v/>
      </c>
      <c r="E211" s="22">
        <f>IF(D211="",0,IF(COUNTIF(БЮДЖЕТ!$P:$P,D211)=1,0,1))</f>
        <v>0</v>
      </c>
      <c r="F211" s="19" t="str">
        <f>IF($D211="","",INDEX(БЮДЖЕТ!$N:$N,SUMIFS(БЮДЖЕТ!$B:$B,БЮДЖЕТ!$P:$P,$D211)))</f>
        <v/>
      </c>
      <c r="G211" s="19" t="str">
        <f>IF($D211="","",INDEX(БЮДЖЕТ!$X:$X,SUMIFS(БЮДЖЕТ!$B:$B,БЮДЖЕТ!$P:$P,$D211)))</f>
        <v/>
      </c>
      <c r="H211" s="36"/>
      <c r="I211" s="48">
        <f>IF(D211="",0,SUMIFS(БЮДЖЕТ!$V:$V,БЮДЖЕТ!$P:$P,D211))</f>
        <v>0</v>
      </c>
      <c r="J211" s="48">
        <f>IF(D211="",0,SUMIFS(факт_операции!$T:$T,факт_операции!$D:$D,D211)+SUMIFS(факт_расчет!$M:$M,факт_расчет!$D:$D,D211))</f>
        <v>0</v>
      </c>
      <c r="K211" s="54">
        <f t="shared" si="7"/>
        <v>0</v>
      </c>
      <c r="L211" s="36"/>
      <c r="M211" s="1"/>
    </row>
    <row r="212" spans="1:13" x14ac:dyDescent="0.25">
      <c r="A212" s="1"/>
      <c r="B212" s="1"/>
      <c r="C212" s="5">
        <f t="shared" si="8"/>
        <v>202</v>
      </c>
      <c r="D212" s="19" t="str">
        <f>IF(C212&gt;MAX(БЮДЖЕТ!$C:$C),"",INDEX(БЮДЖЕТ!$P$11:$P$9415,C212))</f>
        <v/>
      </c>
      <c r="E212" s="22">
        <f>IF(D212="",0,IF(COUNTIF(БЮДЖЕТ!$P:$P,D212)=1,0,1))</f>
        <v>0</v>
      </c>
      <c r="F212" s="19" t="str">
        <f>IF($D212="","",INDEX(БЮДЖЕТ!$N:$N,SUMIFS(БЮДЖЕТ!$B:$B,БЮДЖЕТ!$P:$P,$D212)))</f>
        <v/>
      </c>
      <c r="G212" s="19" t="str">
        <f>IF($D212="","",INDEX(БЮДЖЕТ!$X:$X,SUMIFS(БЮДЖЕТ!$B:$B,БЮДЖЕТ!$P:$P,$D212)))</f>
        <v/>
      </c>
      <c r="H212" s="36"/>
      <c r="I212" s="48">
        <f>IF(D212="",0,SUMIFS(БЮДЖЕТ!$V:$V,БЮДЖЕТ!$P:$P,D212))</f>
        <v>0</v>
      </c>
      <c r="J212" s="48">
        <f>IF(D212="",0,SUMIFS(факт_операции!$T:$T,факт_операции!$D:$D,D212)+SUMIFS(факт_расчет!$M:$M,факт_расчет!$D:$D,D212))</f>
        <v>0</v>
      </c>
      <c r="K212" s="54">
        <f t="shared" si="7"/>
        <v>0</v>
      </c>
      <c r="L212" s="36"/>
      <c r="M212" s="1"/>
    </row>
    <row r="213" spans="1:13" x14ac:dyDescent="0.25">
      <c r="A213" s="1"/>
      <c r="B213" s="1"/>
      <c r="C213" s="5">
        <f t="shared" si="8"/>
        <v>203</v>
      </c>
      <c r="D213" s="19" t="str">
        <f>IF(C213&gt;MAX(БЮДЖЕТ!$C:$C),"",INDEX(БЮДЖЕТ!$P$11:$P$9415,C213))</f>
        <v/>
      </c>
      <c r="E213" s="22">
        <f>IF(D213="",0,IF(COUNTIF(БЮДЖЕТ!$P:$P,D213)=1,0,1))</f>
        <v>0</v>
      </c>
      <c r="F213" s="19" t="str">
        <f>IF($D213="","",INDEX(БЮДЖЕТ!$N:$N,SUMIFS(БЮДЖЕТ!$B:$B,БЮДЖЕТ!$P:$P,$D213)))</f>
        <v/>
      </c>
      <c r="G213" s="19" t="str">
        <f>IF($D213="","",INDEX(БЮДЖЕТ!$X:$X,SUMIFS(БЮДЖЕТ!$B:$B,БЮДЖЕТ!$P:$P,$D213)))</f>
        <v/>
      </c>
      <c r="H213" s="36"/>
      <c r="I213" s="48">
        <f>IF(D213="",0,SUMIFS(БЮДЖЕТ!$V:$V,БЮДЖЕТ!$P:$P,D213))</f>
        <v>0</v>
      </c>
      <c r="J213" s="48">
        <f>IF(D213="",0,SUMIFS(факт_операции!$T:$T,факт_операции!$D:$D,D213)+SUMIFS(факт_расчет!$M:$M,факт_расчет!$D:$D,D213))</f>
        <v>0</v>
      </c>
      <c r="K213" s="54">
        <f t="shared" si="7"/>
        <v>0</v>
      </c>
      <c r="L213" s="36"/>
      <c r="M213" s="1"/>
    </row>
    <row r="214" spans="1:13" x14ac:dyDescent="0.25">
      <c r="A214" s="1"/>
      <c r="B214" s="1"/>
      <c r="C214" s="5">
        <f t="shared" si="8"/>
        <v>204</v>
      </c>
      <c r="D214" s="19" t="str">
        <f>IF(C214&gt;MAX(БЮДЖЕТ!$C:$C),"",INDEX(БЮДЖЕТ!$P$11:$P$9415,C214))</f>
        <v/>
      </c>
      <c r="E214" s="22">
        <f>IF(D214="",0,IF(COUNTIF(БЮДЖЕТ!$P:$P,D214)=1,0,1))</f>
        <v>0</v>
      </c>
      <c r="F214" s="19" t="str">
        <f>IF($D214="","",INDEX(БЮДЖЕТ!$N:$N,SUMIFS(БЮДЖЕТ!$B:$B,БЮДЖЕТ!$P:$P,$D214)))</f>
        <v/>
      </c>
      <c r="G214" s="19" t="str">
        <f>IF($D214="","",INDEX(БЮДЖЕТ!$X:$X,SUMIFS(БЮДЖЕТ!$B:$B,БЮДЖЕТ!$P:$P,$D214)))</f>
        <v/>
      </c>
      <c r="H214" s="36"/>
      <c r="I214" s="48">
        <f>IF(D214="",0,SUMIFS(БЮДЖЕТ!$V:$V,БЮДЖЕТ!$P:$P,D214))</f>
        <v>0</v>
      </c>
      <c r="J214" s="48">
        <f>IF(D214="",0,SUMIFS(факт_операции!$T:$T,факт_операции!$D:$D,D214)+SUMIFS(факт_расчет!$M:$M,факт_расчет!$D:$D,D214))</f>
        <v>0</v>
      </c>
      <c r="K214" s="54">
        <f t="shared" si="7"/>
        <v>0</v>
      </c>
      <c r="L214" s="36"/>
      <c r="M214" s="1"/>
    </row>
    <row r="215" spans="1:13" x14ac:dyDescent="0.25">
      <c r="A215" s="1"/>
      <c r="B215" s="1"/>
      <c r="C215" s="5">
        <f t="shared" si="8"/>
        <v>205</v>
      </c>
      <c r="D215" s="19" t="str">
        <f>IF(C215&gt;MAX(БЮДЖЕТ!$C:$C),"",INDEX(БЮДЖЕТ!$P$11:$P$9415,C215))</f>
        <v/>
      </c>
      <c r="E215" s="22">
        <f>IF(D215="",0,IF(COUNTIF(БЮДЖЕТ!$P:$P,D215)=1,0,1))</f>
        <v>0</v>
      </c>
      <c r="F215" s="19" t="str">
        <f>IF($D215="","",INDEX(БЮДЖЕТ!$N:$N,SUMIFS(БЮДЖЕТ!$B:$B,БЮДЖЕТ!$P:$P,$D215)))</f>
        <v/>
      </c>
      <c r="G215" s="19" t="str">
        <f>IF($D215="","",INDEX(БЮДЖЕТ!$X:$X,SUMIFS(БЮДЖЕТ!$B:$B,БЮДЖЕТ!$P:$P,$D215)))</f>
        <v/>
      </c>
      <c r="H215" s="36"/>
      <c r="I215" s="48">
        <f>IF(D215="",0,SUMIFS(БЮДЖЕТ!$V:$V,БЮДЖЕТ!$P:$P,D215))</f>
        <v>0</v>
      </c>
      <c r="J215" s="48">
        <f>IF(D215="",0,SUMIFS(факт_операции!$T:$T,факт_операции!$D:$D,D215)+SUMIFS(факт_расчет!$M:$M,факт_расчет!$D:$D,D215))</f>
        <v>0</v>
      </c>
      <c r="K215" s="54">
        <f t="shared" si="7"/>
        <v>0</v>
      </c>
      <c r="L215" s="36"/>
      <c r="M215" s="1"/>
    </row>
    <row r="216" spans="1:13" x14ac:dyDescent="0.25">
      <c r="A216" s="1"/>
      <c r="B216" s="1"/>
      <c r="C216" s="5">
        <f t="shared" si="8"/>
        <v>206</v>
      </c>
      <c r="D216" s="19" t="str">
        <f>IF(C216&gt;MAX(БЮДЖЕТ!$C:$C),"",INDEX(БЮДЖЕТ!$P$11:$P$9415,C216))</f>
        <v/>
      </c>
      <c r="E216" s="22">
        <f>IF(D216="",0,IF(COUNTIF(БЮДЖЕТ!$P:$P,D216)=1,0,1))</f>
        <v>0</v>
      </c>
      <c r="F216" s="19" t="str">
        <f>IF($D216="","",INDEX(БЮДЖЕТ!$N:$N,SUMIFS(БЮДЖЕТ!$B:$B,БЮДЖЕТ!$P:$P,$D216)))</f>
        <v/>
      </c>
      <c r="G216" s="19" t="str">
        <f>IF($D216="","",INDEX(БЮДЖЕТ!$X:$X,SUMIFS(БЮДЖЕТ!$B:$B,БЮДЖЕТ!$P:$P,$D216)))</f>
        <v/>
      </c>
      <c r="H216" s="36"/>
      <c r="I216" s="48">
        <f>IF(D216="",0,SUMIFS(БЮДЖЕТ!$V:$V,БЮДЖЕТ!$P:$P,D216))</f>
        <v>0</v>
      </c>
      <c r="J216" s="48">
        <f>IF(D216="",0,SUMIFS(факт_операции!$T:$T,факт_операции!$D:$D,D216)+SUMIFS(факт_расчет!$M:$M,факт_расчет!$D:$D,D216))</f>
        <v>0</v>
      </c>
      <c r="K216" s="54">
        <f t="shared" si="7"/>
        <v>0</v>
      </c>
      <c r="L216" s="36"/>
      <c r="M216" s="1"/>
    </row>
    <row r="217" spans="1:13" x14ac:dyDescent="0.25">
      <c r="A217" s="1"/>
      <c r="B217" s="1"/>
      <c r="C217" s="5">
        <f t="shared" si="8"/>
        <v>207</v>
      </c>
      <c r="D217" s="19" t="str">
        <f>IF(C217&gt;MAX(БЮДЖЕТ!$C:$C),"",INDEX(БЮДЖЕТ!$P$11:$P$9415,C217))</f>
        <v/>
      </c>
      <c r="E217" s="22">
        <f>IF(D217="",0,IF(COUNTIF(БЮДЖЕТ!$P:$P,D217)=1,0,1))</f>
        <v>0</v>
      </c>
      <c r="F217" s="19" t="str">
        <f>IF($D217="","",INDEX(БЮДЖЕТ!$N:$N,SUMIFS(БЮДЖЕТ!$B:$B,БЮДЖЕТ!$P:$P,$D217)))</f>
        <v/>
      </c>
      <c r="G217" s="19" t="str">
        <f>IF($D217="","",INDEX(БЮДЖЕТ!$X:$X,SUMIFS(БЮДЖЕТ!$B:$B,БЮДЖЕТ!$P:$P,$D217)))</f>
        <v/>
      </c>
      <c r="H217" s="36"/>
      <c r="I217" s="48">
        <f>IF(D217="",0,SUMIFS(БЮДЖЕТ!$V:$V,БЮДЖЕТ!$P:$P,D217))</f>
        <v>0</v>
      </c>
      <c r="J217" s="48">
        <f>IF(D217="",0,SUMIFS(факт_операции!$T:$T,факт_операции!$D:$D,D217)+SUMIFS(факт_расчет!$M:$M,факт_расчет!$D:$D,D217))</f>
        <v>0</v>
      </c>
      <c r="K217" s="54">
        <f t="shared" si="7"/>
        <v>0</v>
      </c>
      <c r="L217" s="36"/>
      <c r="M217" s="1"/>
    </row>
    <row r="218" spans="1:13" x14ac:dyDescent="0.25">
      <c r="A218" s="1"/>
      <c r="B218" s="1"/>
      <c r="C218" s="5">
        <f t="shared" si="8"/>
        <v>208</v>
      </c>
      <c r="D218" s="19" t="str">
        <f>IF(C218&gt;MAX(БЮДЖЕТ!$C:$C),"",INDEX(БЮДЖЕТ!$P$11:$P$9415,C218))</f>
        <v/>
      </c>
      <c r="E218" s="22">
        <f>IF(D218="",0,IF(COUNTIF(БЮДЖЕТ!$P:$P,D218)=1,0,1))</f>
        <v>0</v>
      </c>
      <c r="F218" s="19" t="str">
        <f>IF($D218="","",INDEX(БЮДЖЕТ!$N:$N,SUMIFS(БЮДЖЕТ!$B:$B,БЮДЖЕТ!$P:$P,$D218)))</f>
        <v/>
      </c>
      <c r="G218" s="19" t="str">
        <f>IF($D218="","",INDEX(БЮДЖЕТ!$X:$X,SUMIFS(БЮДЖЕТ!$B:$B,БЮДЖЕТ!$P:$P,$D218)))</f>
        <v/>
      </c>
      <c r="H218" s="36"/>
      <c r="I218" s="48">
        <f>IF(D218="",0,SUMIFS(БЮДЖЕТ!$V:$V,БЮДЖЕТ!$P:$P,D218))</f>
        <v>0</v>
      </c>
      <c r="J218" s="48">
        <f>IF(D218="",0,SUMIFS(факт_операции!$T:$T,факт_операции!$D:$D,D218)+SUMIFS(факт_расчет!$M:$M,факт_расчет!$D:$D,D218))</f>
        <v>0</v>
      </c>
      <c r="K218" s="54">
        <f t="shared" si="7"/>
        <v>0</v>
      </c>
      <c r="L218" s="36"/>
      <c r="M218" s="1"/>
    </row>
    <row r="219" spans="1:13" x14ac:dyDescent="0.25">
      <c r="A219" s="1"/>
      <c r="B219" s="1"/>
      <c r="C219" s="5">
        <f t="shared" si="8"/>
        <v>209</v>
      </c>
      <c r="D219" s="19" t="str">
        <f>IF(C219&gt;MAX(БЮДЖЕТ!$C:$C),"",INDEX(БЮДЖЕТ!$P$11:$P$9415,C219))</f>
        <v/>
      </c>
      <c r="E219" s="22">
        <f>IF(D219="",0,IF(COUNTIF(БЮДЖЕТ!$P:$P,D219)=1,0,1))</f>
        <v>0</v>
      </c>
      <c r="F219" s="19" t="str">
        <f>IF($D219="","",INDEX(БЮДЖЕТ!$N:$N,SUMIFS(БЮДЖЕТ!$B:$B,БЮДЖЕТ!$P:$P,$D219)))</f>
        <v/>
      </c>
      <c r="G219" s="19" t="str">
        <f>IF($D219="","",INDEX(БЮДЖЕТ!$X:$X,SUMIFS(БЮДЖЕТ!$B:$B,БЮДЖЕТ!$P:$P,$D219)))</f>
        <v/>
      </c>
      <c r="H219" s="36"/>
      <c r="I219" s="48">
        <f>IF(D219="",0,SUMIFS(БЮДЖЕТ!$V:$V,БЮДЖЕТ!$P:$P,D219))</f>
        <v>0</v>
      </c>
      <c r="J219" s="48">
        <f>IF(D219="",0,SUMIFS(факт_операции!$T:$T,факт_операции!$D:$D,D219)+SUMIFS(факт_расчет!$M:$M,факт_расчет!$D:$D,D219))</f>
        <v>0</v>
      </c>
      <c r="K219" s="54">
        <f t="shared" si="7"/>
        <v>0</v>
      </c>
      <c r="L219" s="36"/>
      <c r="M219" s="1"/>
    </row>
    <row r="220" spans="1:13" x14ac:dyDescent="0.25">
      <c r="A220" s="1"/>
      <c r="B220" s="1"/>
      <c r="C220" s="5">
        <f t="shared" si="8"/>
        <v>210</v>
      </c>
      <c r="D220" s="19" t="str">
        <f>IF(C220&gt;MAX(БЮДЖЕТ!$C:$C),"",INDEX(БЮДЖЕТ!$P$11:$P$9415,C220))</f>
        <v/>
      </c>
      <c r="E220" s="22">
        <f>IF(D220="",0,IF(COUNTIF(БЮДЖЕТ!$P:$P,D220)=1,0,1))</f>
        <v>0</v>
      </c>
      <c r="F220" s="19" t="str">
        <f>IF($D220="","",INDEX(БЮДЖЕТ!$N:$N,SUMIFS(БЮДЖЕТ!$B:$B,БЮДЖЕТ!$P:$P,$D220)))</f>
        <v/>
      </c>
      <c r="G220" s="19" t="str">
        <f>IF($D220="","",INDEX(БЮДЖЕТ!$X:$X,SUMIFS(БЮДЖЕТ!$B:$B,БЮДЖЕТ!$P:$P,$D220)))</f>
        <v/>
      </c>
      <c r="H220" s="36"/>
      <c r="I220" s="48">
        <f>IF(D220="",0,SUMIFS(БЮДЖЕТ!$V:$V,БЮДЖЕТ!$P:$P,D220))</f>
        <v>0</v>
      </c>
      <c r="J220" s="48">
        <f>IF(D220="",0,SUMIFS(факт_операции!$T:$T,факт_операции!$D:$D,D220)+SUMIFS(факт_расчет!$M:$M,факт_расчет!$D:$D,D220))</f>
        <v>0</v>
      </c>
      <c r="K220" s="54">
        <f t="shared" si="7"/>
        <v>0</v>
      </c>
      <c r="L220" s="36"/>
      <c r="M220" s="1"/>
    </row>
    <row r="221" spans="1:13" x14ac:dyDescent="0.25">
      <c r="A221" s="1"/>
      <c r="B221" s="1"/>
      <c r="C221" s="5">
        <f t="shared" si="8"/>
        <v>211</v>
      </c>
      <c r="D221" s="19" t="str">
        <f>IF(C221&gt;MAX(БЮДЖЕТ!$C:$C),"",INDEX(БЮДЖЕТ!$P$11:$P$9415,C221))</f>
        <v/>
      </c>
      <c r="E221" s="22">
        <f>IF(D221="",0,IF(COUNTIF(БЮДЖЕТ!$P:$P,D221)=1,0,1))</f>
        <v>0</v>
      </c>
      <c r="F221" s="19" t="str">
        <f>IF($D221="","",INDEX(БЮДЖЕТ!$N:$N,SUMIFS(БЮДЖЕТ!$B:$B,БЮДЖЕТ!$P:$P,$D221)))</f>
        <v/>
      </c>
      <c r="G221" s="19" t="str">
        <f>IF($D221="","",INDEX(БЮДЖЕТ!$X:$X,SUMIFS(БЮДЖЕТ!$B:$B,БЮДЖЕТ!$P:$P,$D221)))</f>
        <v/>
      </c>
      <c r="H221" s="36"/>
      <c r="I221" s="48">
        <f>IF(D221="",0,SUMIFS(БЮДЖЕТ!$V:$V,БЮДЖЕТ!$P:$P,D221))</f>
        <v>0</v>
      </c>
      <c r="J221" s="48">
        <f>IF(D221="",0,SUMIFS(факт_операции!$T:$T,факт_операции!$D:$D,D221)+SUMIFS(факт_расчет!$M:$M,факт_расчет!$D:$D,D221))</f>
        <v>0</v>
      </c>
      <c r="K221" s="54">
        <f t="shared" si="7"/>
        <v>0</v>
      </c>
      <c r="L221" s="36"/>
      <c r="M221" s="1"/>
    </row>
    <row r="222" spans="1:13" x14ac:dyDescent="0.25">
      <c r="A222" s="1"/>
      <c r="B222" s="1"/>
      <c r="C222" s="5">
        <f t="shared" si="8"/>
        <v>212</v>
      </c>
      <c r="D222" s="19" t="str">
        <f>IF(C222&gt;MAX(БЮДЖЕТ!$C:$C),"",INDEX(БЮДЖЕТ!$P$11:$P$9415,C222))</f>
        <v/>
      </c>
      <c r="E222" s="22">
        <f>IF(D222="",0,IF(COUNTIF(БЮДЖЕТ!$P:$P,D222)=1,0,1))</f>
        <v>0</v>
      </c>
      <c r="F222" s="19" t="str">
        <f>IF($D222="","",INDEX(БЮДЖЕТ!$N:$N,SUMIFS(БЮДЖЕТ!$B:$B,БЮДЖЕТ!$P:$P,$D222)))</f>
        <v/>
      </c>
      <c r="G222" s="19" t="str">
        <f>IF($D222="","",INDEX(БЮДЖЕТ!$X:$X,SUMIFS(БЮДЖЕТ!$B:$B,БЮДЖЕТ!$P:$P,$D222)))</f>
        <v/>
      </c>
      <c r="H222" s="36"/>
      <c r="I222" s="48">
        <f>IF(D222="",0,SUMIFS(БЮДЖЕТ!$V:$V,БЮДЖЕТ!$P:$P,D222))</f>
        <v>0</v>
      </c>
      <c r="J222" s="48">
        <f>IF(D222="",0,SUMIFS(факт_операции!$T:$T,факт_операции!$D:$D,D222)+SUMIFS(факт_расчет!$M:$M,факт_расчет!$D:$D,D222))</f>
        <v>0</v>
      </c>
      <c r="K222" s="54">
        <f t="shared" si="7"/>
        <v>0</v>
      </c>
      <c r="L222" s="36"/>
      <c r="M222" s="1"/>
    </row>
    <row r="223" spans="1:13" x14ac:dyDescent="0.25">
      <c r="A223" s="1"/>
      <c r="B223" s="1"/>
      <c r="C223" s="5">
        <f t="shared" si="8"/>
        <v>213</v>
      </c>
      <c r="D223" s="19" t="str">
        <f>IF(C223&gt;MAX(БЮДЖЕТ!$C:$C),"",INDEX(БЮДЖЕТ!$P$11:$P$9415,C223))</f>
        <v/>
      </c>
      <c r="E223" s="22">
        <f>IF(D223="",0,IF(COUNTIF(БЮДЖЕТ!$P:$P,D223)=1,0,1))</f>
        <v>0</v>
      </c>
      <c r="F223" s="19" t="str">
        <f>IF($D223="","",INDEX(БЮДЖЕТ!$N:$N,SUMIFS(БЮДЖЕТ!$B:$B,БЮДЖЕТ!$P:$P,$D223)))</f>
        <v/>
      </c>
      <c r="G223" s="19" t="str">
        <f>IF($D223="","",INDEX(БЮДЖЕТ!$X:$X,SUMIFS(БЮДЖЕТ!$B:$B,БЮДЖЕТ!$P:$P,$D223)))</f>
        <v/>
      </c>
      <c r="H223" s="36"/>
      <c r="I223" s="48">
        <f>IF(D223="",0,SUMIFS(БЮДЖЕТ!$V:$V,БЮДЖЕТ!$P:$P,D223))</f>
        <v>0</v>
      </c>
      <c r="J223" s="48">
        <f>IF(D223="",0,SUMIFS(факт_операции!$T:$T,факт_операции!$D:$D,D223)+SUMIFS(факт_расчет!$M:$M,факт_расчет!$D:$D,D223))</f>
        <v>0</v>
      </c>
      <c r="K223" s="54">
        <f t="shared" si="7"/>
        <v>0</v>
      </c>
      <c r="L223" s="36"/>
      <c r="M223" s="1"/>
    </row>
    <row r="224" spans="1:13" x14ac:dyDescent="0.25">
      <c r="A224" s="1"/>
      <c r="B224" s="1"/>
      <c r="C224" s="5">
        <f t="shared" si="8"/>
        <v>214</v>
      </c>
      <c r="D224" s="19" t="str">
        <f>IF(C224&gt;MAX(БЮДЖЕТ!$C:$C),"",INDEX(БЮДЖЕТ!$P$11:$P$9415,C224))</f>
        <v/>
      </c>
      <c r="E224" s="22">
        <f>IF(D224="",0,IF(COUNTIF(БЮДЖЕТ!$P:$P,D224)=1,0,1))</f>
        <v>0</v>
      </c>
      <c r="F224" s="19" t="str">
        <f>IF($D224="","",INDEX(БЮДЖЕТ!$N:$N,SUMIFS(БЮДЖЕТ!$B:$B,БЮДЖЕТ!$P:$P,$D224)))</f>
        <v/>
      </c>
      <c r="G224" s="19" t="str">
        <f>IF($D224="","",INDEX(БЮДЖЕТ!$X:$X,SUMIFS(БЮДЖЕТ!$B:$B,БЮДЖЕТ!$P:$P,$D224)))</f>
        <v/>
      </c>
      <c r="H224" s="36"/>
      <c r="I224" s="48">
        <f>IF(D224="",0,SUMIFS(БЮДЖЕТ!$V:$V,БЮДЖЕТ!$P:$P,D224))</f>
        <v>0</v>
      </c>
      <c r="J224" s="48">
        <f>IF(D224="",0,SUMIFS(факт_операции!$T:$T,факт_операции!$D:$D,D224)+SUMIFS(факт_расчет!$M:$M,факт_расчет!$D:$D,D224))</f>
        <v>0</v>
      </c>
      <c r="K224" s="54">
        <f t="shared" si="7"/>
        <v>0</v>
      </c>
      <c r="L224" s="36"/>
      <c r="M224" s="1"/>
    </row>
    <row r="225" spans="1:13" x14ac:dyDescent="0.25">
      <c r="A225" s="1"/>
      <c r="B225" s="1"/>
      <c r="C225" s="5">
        <f t="shared" si="8"/>
        <v>215</v>
      </c>
      <c r="D225" s="19" t="str">
        <f>IF(C225&gt;MAX(БЮДЖЕТ!$C:$C),"",INDEX(БЮДЖЕТ!$P$11:$P$9415,C225))</f>
        <v/>
      </c>
      <c r="E225" s="22">
        <f>IF(D225="",0,IF(COUNTIF(БЮДЖЕТ!$P:$P,D225)=1,0,1))</f>
        <v>0</v>
      </c>
      <c r="F225" s="19" t="str">
        <f>IF($D225="","",INDEX(БЮДЖЕТ!$N:$N,SUMIFS(БЮДЖЕТ!$B:$B,БЮДЖЕТ!$P:$P,$D225)))</f>
        <v/>
      </c>
      <c r="G225" s="19" t="str">
        <f>IF($D225="","",INDEX(БЮДЖЕТ!$X:$X,SUMIFS(БЮДЖЕТ!$B:$B,БЮДЖЕТ!$P:$P,$D225)))</f>
        <v/>
      </c>
      <c r="H225" s="36"/>
      <c r="I225" s="48">
        <f>IF(D225="",0,SUMIFS(БЮДЖЕТ!$V:$V,БЮДЖЕТ!$P:$P,D225))</f>
        <v>0</v>
      </c>
      <c r="J225" s="48">
        <f>IF(D225="",0,SUMIFS(факт_операции!$T:$T,факт_операции!$D:$D,D225)+SUMIFS(факт_расчет!$M:$M,факт_расчет!$D:$D,D225))</f>
        <v>0</v>
      </c>
      <c r="K225" s="54">
        <f t="shared" si="7"/>
        <v>0</v>
      </c>
      <c r="L225" s="36"/>
      <c r="M225" s="1"/>
    </row>
    <row r="226" spans="1:13" x14ac:dyDescent="0.25">
      <c r="A226" s="1"/>
      <c r="B226" s="1"/>
      <c r="C226" s="5">
        <f t="shared" si="8"/>
        <v>216</v>
      </c>
      <c r="D226" s="19" t="str">
        <f>IF(C226&gt;MAX(БЮДЖЕТ!$C:$C),"",INDEX(БЮДЖЕТ!$P$11:$P$9415,C226))</f>
        <v/>
      </c>
      <c r="E226" s="22">
        <f>IF(D226="",0,IF(COUNTIF(БЮДЖЕТ!$P:$P,D226)=1,0,1))</f>
        <v>0</v>
      </c>
      <c r="F226" s="19" t="str">
        <f>IF($D226="","",INDEX(БЮДЖЕТ!$N:$N,SUMIFS(БЮДЖЕТ!$B:$B,БЮДЖЕТ!$P:$P,$D226)))</f>
        <v/>
      </c>
      <c r="G226" s="19" t="str">
        <f>IF($D226="","",INDEX(БЮДЖЕТ!$X:$X,SUMIFS(БЮДЖЕТ!$B:$B,БЮДЖЕТ!$P:$P,$D226)))</f>
        <v/>
      </c>
      <c r="H226" s="36"/>
      <c r="I226" s="48">
        <f>IF(D226="",0,SUMIFS(БЮДЖЕТ!$V:$V,БЮДЖЕТ!$P:$P,D226))</f>
        <v>0</v>
      </c>
      <c r="J226" s="48">
        <f>IF(D226="",0,SUMIFS(факт_операции!$T:$T,факт_операции!$D:$D,D226)+SUMIFS(факт_расчет!$M:$M,факт_расчет!$D:$D,D226))</f>
        <v>0</v>
      </c>
      <c r="K226" s="54">
        <f t="shared" si="7"/>
        <v>0</v>
      </c>
      <c r="L226" s="36"/>
      <c r="M226" s="1"/>
    </row>
    <row r="227" spans="1:13" x14ac:dyDescent="0.25">
      <c r="A227" s="1"/>
      <c r="B227" s="1"/>
      <c r="C227" s="5">
        <f t="shared" si="8"/>
        <v>217</v>
      </c>
      <c r="D227" s="19" t="str">
        <f>IF(C227&gt;MAX(БЮДЖЕТ!$C:$C),"",INDEX(БЮДЖЕТ!$P$11:$P$9415,C227))</f>
        <v/>
      </c>
      <c r="E227" s="22">
        <f>IF(D227="",0,IF(COUNTIF(БЮДЖЕТ!$P:$P,D227)=1,0,1))</f>
        <v>0</v>
      </c>
      <c r="F227" s="19" t="str">
        <f>IF($D227="","",INDEX(БЮДЖЕТ!$N:$N,SUMIFS(БЮДЖЕТ!$B:$B,БЮДЖЕТ!$P:$P,$D227)))</f>
        <v/>
      </c>
      <c r="G227" s="19" t="str">
        <f>IF($D227="","",INDEX(БЮДЖЕТ!$X:$X,SUMIFS(БЮДЖЕТ!$B:$B,БЮДЖЕТ!$P:$P,$D227)))</f>
        <v/>
      </c>
      <c r="H227" s="36"/>
      <c r="I227" s="48">
        <f>IF(D227="",0,SUMIFS(БЮДЖЕТ!$V:$V,БЮДЖЕТ!$P:$P,D227))</f>
        <v>0</v>
      </c>
      <c r="J227" s="48">
        <f>IF(D227="",0,SUMIFS(факт_операции!$T:$T,факт_операции!$D:$D,D227)+SUMIFS(факт_расчет!$M:$M,факт_расчет!$D:$D,D227))</f>
        <v>0</v>
      </c>
      <c r="K227" s="54">
        <f t="shared" si="7"/>
        <v>0</v>
      </c>
      <c r="L227" s="36"/>
      <c r="M227" s="1"/>
    </row>
    <row r="228" spans="1:13" x14ac:dyDescent="0.25">
      <c r="A228" s="1"/>
      <c r="B228" s="1"/>
      <c r="C228" s="5">
        <f t="shared" si="8"/>
        <v>218</v>
      </c>
      <c r="D228" s="19" t="str">
        <f>IF(C228&gt;MAX(БЮДЖЕТ!$C:$C),"",INDEX(БЮДЖЕТ!$P$11:$P$9415,C228))</f>
        <v/>
      </c>
      <c r="E228" s="22">
        <f>IF(D228="",0,IF(COUNTIF(БЮДЖЕТ!$P:$P,D228)=1,0,1))</f>
        <v>0</v>
      </c>
      <c r="F228" s="19" t="str">
        <f>IF($D228="","",INDEX(БЮДЖЕТ!$N:$N,SUMIFS(БЮДЖЕТ!$B:$B,БЮДЖЕТ!$P:$P,$D228)))</f>
        <v/>
      </c>
      <c r="G228" s="19" t="str">
        <f>IF($D228="","",INDEX(БЮДЖЕТ!$X:$X,SUMIFS(БЮДЖЕТ!$B:$B,БЮДЖЕТ!$P:$P,$D228)))</f>
        <v/>
      </c>
      <c r="H228" s="36"/>
      <c r="I228" s="48">
        <f>IF(D228="",0,SUMIFS(БЮДЖЕТ!$V:$V,БЮДЖЕТ!$P:$P,D228))</f>
        <v>0</v>
      </c>
      <c r="J228" s="48">
        <f>IF(D228="",0,SUMIFS(факт_операции!$T:$T,факт_операции!$D:$D,D228)+SUMIFS(факт_расчет!$M:$M,факт_расчет!$D:$D,D228))</f>
        <v>0</v>
      </c>
      <c r="K228" s="54">
        <f t="shared" si="7"/>
        <v>0</v>
      </c>
      <c r="L228" s="36"/>
      <c r="M228" s="1"/>
    </row>
    <row r="229" spans="1:13" x14ac:dyDescent="0.25">
      <c r="A229" s="1"/>
      <c r="B229" s="1"/>
      <c r="C229" s="5">
        <f t="shared" si="8"/>
        <v>219</v>
      </c>
      <c r="D229" s="19" t="str">
        <f>IF(C229&gt;MAX(БЮДЖЕТ!$C:$C),"",INDEX(БЮДЖЕТ!$P$11:$P$9415,C229))</f>
        <v/>
      </c>
      <c r="E229" s="22">
        <f>IF(D229="",0,IF(COUNTIF(БЮДЖЕТ!$P:$P,D229)=1,0,1))</f>
        <v>0</v>
      </c>
      <c r="F229" s="19" t="str">
        <f>IF($D229="","",INDEX(БЮДЖЕТ!$N:$N,SUMIFS(БЮДЖЕТ!$B:$B,БЮДЖЕТ!$P:$P,$D229)))</f>
        <v/>
      </c>
      <c r="G229" s="19" t="str">
        <f>IF($D229="","",INDEX(БЮДЖЕТ!$X:$X,SUMIFS(БЮДЖЕТ!$B:$B,БЮДЖЕТ!$P:$P,$D229)))</f>
        <v/>
      </c>
      <c r="H229" s="36"/>
      <c r="I229" s="48">
        <f>IF(D229="",0,SUMIFS(БЮДЖЕТ!$V:$V,БЮДЖЕТ!$P:$P,D229))</f>
        <v>0</v>
      </c>
      <c r="J229" s="48">
        <f>IF(D229="",0,SUMIFS(факт_операции!$T:$T,факт_операции!$D:$D,D229)+SUMIFS(факт_расчет!$M:$M,факт_расчет!$D:$D,D229))</f>
        <v>0</v>
      </c>
      <c r="K229" s="54">
        <f t="shared" si="7"/>
        <v>0</v>
      </c>
      <c r="L229" s="36"/>
      <c r="M229" s="1"/>
    </row>
    <row r="230" spans="1:13" x14ac:dyDescent="0.25">
      <c r="A230" s="1"/>
      <c r="B230" s="1"/>
      <c r="C230" s="5">
        <f t="shared" si="8"/>
        <v>220</v>
      </c>
      <c r="D230" s="19" t="str">
        <f>IF(C230&gt;MAX(БЮДЖЕТ!$C:$C),"",INDEX(БЮДЖЕТ!$P$11:$P$9415,C230))</f>
        <v/>
      </c>
      <c r="E230" s="22">
        <f>IF(D230="",0,IF(COUNTIF(БЮДЖЕТ!$P:$P,D230)=1,0,1))</f>
        <v>0</v>
      </c>
      <c r="F230" s="19" t="str">
        <f>IF($D230="","",INDEX(БЮДЖЕТ!$N:$N,SUMIFS(БЮДЖЕТ!$B:$B,БЮДЖЕТ!$P:$P,$D230)))</f>
        <v/>
      </c>
      <c r="G230" s="19" t="str">
        <f>IF($D230="","",INDEX(БЮДЖЕТ!$X:$X,SUMIFS(БЮДЖЕТ!$B:$B,БЮДЖЕТ!$P:$P,$D230)))</f>
        <v/>
      </c>
      <c r="H230" s="36"/>
      <c r="I230" s="48">
        <f>IF(D230="",0,SUMIFS(БЮДЖЕТ!$V:$V,БЮДЖЕТ!$P:$P,D230))</f>
        <v>0</v>
      </c>
      <c r="J230" s="48">
        <f>IF(D230="",0,SUMIFS(факт_операции!$T:$T,факт_операции!$D:$D,D230)+SUMIFS(факт_расчет!$M:$M,факт_расчет!$D:$D,D230))</f>
        <v>0</v>
      </c>
      <c r="K230" s="54">
        <f t="shared" si="7"/>
        <v>0</v>
      </c>
      <c r="L230" s="36"/>
      <c r="M230" s="1"/>
    </row>
    <row r="231" spans="1:13" x14ac:dyDescent="0.25">
      <c r="A231" s="1"/>
      <c r="B231" s="1"/>
      <c r="C231" s="5">
        <f t="shared" si="8"/>
        <v>221</v>
      </c>
      <c r="D231" s="19" t="str">
        <f>IF(C231&gt;MAX(БЮДЖЕТ!$C:$C),"",INDEX(БЮДЖЕТ!$P$11:$P$9415,C231))</f>
        <v/>
      </c>
      <c r="E231" s="22">
        <f>IF(D231="",0,IF(COUNTIF(БЮДЖЕТ!$P:$P,D231)=1,0,1))</f>
        <v>0</v>
      </c>
      <c r="F231" s="19" t="str">
        <f>IF($D231="","",INDEX(БЮДЖЕТ!$N:$N,SUMIFS(БЮДЖЕТ!$B:$B,БЮДЖЕТ!$P:$P,$D231)))</f>
        <v/>
      </c>
      <c r="G231" s="19" t="str">
        <f>IF($D231="","",INDEX(БЮДЖЕТ!$X:$X,SUMIFS(БЮДЖЕТ!$B:$B,БЮДЖЕТ!$P:$P,$D231)))</f>
        <v/>
      </c>
      <c r="H231" s="36"/>
      <c r="I231" s="48">
        <f>IF(D231="",0,SUMIFS(БЮДЖЕТ!$V:$V,БЮДЖЕТ!$P:$P,D231))</f>
        <v>0</v>
      </c>
      <c r="J231" s="48">
        <f>IF(D231="",0,SUMIFS(факт_операции!$T:$T,факт_операции!$D:$D,D231)+SUMIFS(факт_расчет!$M:$M,факт_расчет!$D:$D,D231))</f>
        <v>0</v>
      </c>
      <c r="K231" s="54">
        <f t="shared" si="7"/>
        <v>0</v>
      </c>
      <c r="L231" s="36"/>
      <c r="M231" s="1"/>
    </row>
    <row r="232" spans="1:13" x14ac:dyDescent="0.25">
      <c r="A232" s="1"/>
      <c r="B232" s="1"/>
      <c r="C232" s="5">
        <f t="shared" si="8"/>
        <v>222</v>
      </c>
      <c r="D232" s="19" t="str">
        <f>IF(C232&gt;MAX(БЮДЖЕТ!$C:$C),"",INDEX(БЮДЖЕТ!$P$11:$P$9415,C232))</f>
        <v/>
      </c>
      <c r="E232" s="22">
        <f>IF(D232="",0,IF(COUNTIF(БЮДЖЕТ!$P:$P,D232)=1,0,1))</f>
        <v>0</v>
      </c>
      <c r="F232" s="19" t="str">
        <f>IF($D232="","",INDEX(БЮДЖЕТ!$N:$N,SUMIFS(БЮДЖЕТ!$B:$B,БЮДЖЕТ!$P:$P,$D232)))</f>
        <v/>
      </c>
      <c r="G232" s="19" t="str">
        <f>IF($D232="","",INDEX(БЮДЖЕТ!$X:$X,SUMIFS(БЮДЖЕТ!$B:$B,БЮДЖЕТ!$P:$P,$D232)))</f>
        <v/>
      </c>
      <c r="H232" s="36"/>
      <c r="I232" s="48">
        <f>IF(D232="",0,SUMIFS(БЮДЖЕТ!$V:$V,БЮДЖЕТ!$P:$P,D232))</f>
        <v>0</v>
      </c>
      <c r="J232" s="48">
        <f>IF(D232="",0,SUMIFS(факт_операции!$T:$T,факт_операции!$D:$D,D232)+SUMIFS(факт_расчет!$M:$M,факт_расчет!$D:$D,D232))</f>
        <v>0</v>
      </c>
      <c r="K232" s="54">
        <f t="shared" si="7"/>
        <v>0</v>
      </c>
      <c r="L232" s="36"/>
      <c r="M232" s="1"/>
    </row>
    <row r="233" spans="1:13" x14ac:dyDescent="0.25">
      <c r="A233" s="1"/>
      <c r="B233" s="1"/>
      <c r="C233" s="5">
        <f t="shared" si="8"/>
        <v>223</v>
      </c>
      <c r="D233" s="19" t="str">
        <f>IF(C233&gt;MAX(БЮДЖЕТ!$C:$C),"",INDEX(БЮДЖЕТ!$P$11:$P$9415,C233))</f>
        <v/>
      </c>
      <c r="E233" s="22">
        <f>IF(D233="",0,IF(COUNTIF(БЮДЖЕТ!$P:$P,D233)=1,0,1))</f>
        <v>0</v>
      </c>
      <c r="F233" s="19" t="str">
        <f>IF($D233="","",INDEX(БЮДЖЕТ!$N:$N,SUMIFS(БЮДЖЕТ!$B:$B,БЮДЖЕТ!$P:$P,$D233)))</f>
        <v/>
      </c>
      <c r="G233" s="19" t="str">
        <f>IF($D233="","",INDEX(БЮДЖЕТ!$X:$X,SUMIFS(БЮДЖЕТ!$B:$B,БЮДЖЕТ!$P:$P,$D233)))</f>
        <v/>
      </c>
      <c r="H233" s="36"/>
      <c r="I233" s="48">
        <f>IF(D233="",0,SUMIFS(БЮДЖЕТ!$V:$V,БЮДЖЕТ!$P:$P,D233))</f>
        <v>0</v>
      </c>
      <c r="J233" s="48">
        <f>IF(D233="",0,SUMIFS(факт_операции!$T:$T,факт_операции!$D:$D,D233)+SUMIFS(факт_расчет!$M:$M,факт_расчет!$D:$D,D233))</f>
        <v>0</v>
      </c>
      <c r="K233" s="54">
        <f t="shared" si="7"/>
        <v>0</v>
      </c>
      <c r="L233" s="36"/>
      <c r="M233" s="1"/>
    </row>
    <row r="234" spans="1:13" x14ac:dyDescent="0.25">
      <c r="A234" s="1"/>
      <c r="B234" s="1"/>
      <c r="C234" s="5">
        <f t="shared" si="8"/>
        <v>224</v>
      </c>
      <c r="D234" s="19" t="str">
        <f>IF(C234&gt;MAX(БЮДЖЕТ!$C:$C),"",INDEX(БЮДЖЕТ!$P$11:$P$9415,C234))</f>
        <v/>
      </c>
      <c r="E234" s="22">
        <f>IF(D234="",0,IF(COUNTIF(БЮДЖЕТ!$P:$P,D234)=1,0,1))</f>
        <v>0</v>
      </c>
      <c r="F234" s="19" t="str">
        <f>IF($D234="","",INDEX(БЮДЖЕТ!$N:$N,SUMIFS(БЮДЖЕТ!$B:$B,БЮДЖЕТ!$P:$P,$D234)))</f>
        <v/>
      </c>
      <c r="G234" s="19" t="str">
        <f>IF($D234="","",INDEX(БЮДЖЕТ!$X:$X,SUMIFS(БЮДЖЕТ!$B:$B,БЮДЖЕТ!$P:$P,$D234)))</f>
        <v/>
      </c>
      <c r="H234" s="36"/>
      <c r="I234" s="48">
        <f>IF(D234="",0,SUMIFS(БЮДЖЕТ!$V:$V,БЮДЖЕТ!$P:$P,D234))</f>
        <v>0</v>
      </c>
      <c r="J234" s="48">
        <f>IF(D234="",0,SUMIFS(факт_операции!$T:$T,факт_операции!$D:$D,D234)+SUMIFS(факт_расчет!$M:$M,факт_расчет!$D:$D,D234))</f>
        <v>0</v>
      </c>
      <c r="K234" s="54">
        <f t="shared" si="7"/>
        <v>0</v>
      </c>
      <c r="L234" s="36"/>
      <c r="M234" s="1"/>
    </row>
    <row r="235" spans="1:13" x14ac:dyDescent="0.25">
      <c r="A235" s="1"/>
      <c r="B235" s="1"/>
      <c r="C235" s="5">
        <f t="shared" si="8"/>
        <v>225</v>
      </c>
      <c r="D235" s="19" t="str">
        <f>IF(C235&gt;MAX(БЮДЖЕТ!$C:$C),"",INDEX(БЮДЖЕТ!$P$11:$P$9415,C235))</f>
        <v/>
      </c>
      <c r="E235" s="22">
        <f>IF(D235="",0,IF(COUNTIF(БЮДЖЕТ!$P:$P,D235)=1,0,1))</f>
        <v>0</v>
      </c>
      <c r="F235" s="19" t="str">
        <f>IF($D235="","",INDEX(БЮДЖЕТ!$N:$N,SUMIFS(БЮДЖЕТ!$B:$B,БЮДЖЕТ!$P:$P,$D235)))</f>
        <v/>
      </c>
      <c r="G235" s="19" t="str">
        <f>IF($D235="","",INDEX(БЮДЖЕТ!$X:$X,SUMIFS(БЮДЖЕТ!$B:$B,БЮДЖЕТ!$P:$P,$D235)))</f>
        <v/>
      </c>
      <c r="H235" s="36"/>
      <c r="I235" s="48">
        <f>IF(D235="",0,SUMIFS(БЮДЖЕТ!$V:$V,БЮДЖЕТ!$P:$P,D235))</f>
        <v>0</v>
      </c>
      <c r="J235" s="48">
        <f>IF(D235="",0,SUMIFS(факт_операции!$T:$T,факт_операции!$D:$D,D235)+SUMIFS(факт_расчет!$M:$M,факт_расчет!$D:$D,D235))</f>
        <v>0</v>
      </c>
      <c r="K235" s="54">
        <f t="shared" si="7"/>
        <v>0</v>
      </c>
      <c r="L235" s="36"/>
      <c r="M235" s="1"/>
    </row>
    <row r="236" spans="1:13" x14ac:dyDescent="0.25">
      <c r="A236" s="1"/>
      <c r="B236" s="1"/>
      <c r="C236" s="5">
        <f t="shared" si="8"/>
        <v>226</v>
      </c>
      <c r="D236" s="19" t="str">
        <f>IF(C236&gt;MAX(БЮДЖЕТ!$C:$C),"",INDEX(БЮДЖЕТ!$P$11:$P$9415,C236))</f>
        <v/>
      </c>
      <c r="E236" s="22">
        <f>IF(D236="",0,IF(COUNTIF(БЮДЖЕТ!$P:$P,D236)=1,0,1))</f>
        <v>0</v>
      </c>
      <c r="F236" s="19" t="str">
        <f>IF($D236="","",INDEX(БЮДЖЕТ!$N:$N,SUMIFS(БЮДЖЕТ!$B:$B,БЮДЖЕТ!$P:$P,$D236)))</f>
        <v/>
      </c>
      <c r="G236" s="19" t="str">
        <f>IF($D236="","",INDEX(БЮДЖЕТ!$X:$X,SUMIFS(БЮДЖЕТ!$B:$B,БЮДЖЕТ!$P:$P,$D236)))</f>
        <v/>
      </c>
      <c r="H236" s="36"/>
      <c r="I236" s="48">
        <f>IF(D236="",0,SUMIFS(БЮДЖЕТ!$V:$V,БЮДЖЕТ!$P:$P,D236))</f>
        <v>0</v>
      </c>
      <c r="J236" s="48">
        <f>IF(D236="",0,SUMIFS(факт_операции!$T:$T,факт_операции!$D:$D,D236)+SUMIFS(факт_расчет!$M:$M,факт_расчет!$D:$D,D236))</f>
        <v>0</v>
      </c>
      <c r="K236" s="54">
        <f t="shared" si="7"/>
        <v>0</v>
      </c>
      <c r="L236" s="36"/>
      <c r="M236" s="1"/>
    </row>
    <row r="237" spans="1:13" x14ac:dyDescent="0.25">
      <c r="A237" s="1"/>
      <c r="B237" s="1"/>
      <c r="C237" s="5">
        <f t="shared" si="8"/>
        <v>227</v>
      </c>
      <c r="D237" s="19" t="str">
        <f>IF(C237&gt;MAX(БЮДЖЕТ!$C:$C),"",INDEX(БЮДЖЕТ!$P$11:$P$9415,C237))</f>
        <v/>
      </c>
      <c r="E237" s="22">
        <f>IF(D237="",0,IF(COUNTIF(БЮДЖЕТ!$P:$P,D237)=1,0,1))</f>
        <v>0</v>
      </c>
      <c r="F237" s="19" t="str">
        <f>IF($D237="","",INDEX(БЮДЖЕТ!$N:$N,SUMIFS(БЮДЖЕТ!$B:$B,БЮДЖЕТ!$P:$P,$D237)))</f>
        <v/>
      </c>
      <c r="G237" s="19" t="str">
        <f>IF($D237="","",INDEX(БЮДЖЕТ!$X:$X,SUMIFS(БЮДЖЕТ!$B:$B,БЮДЖЕТ!$P:$P,$D237)))</f>
        <v/>
      </c>
      <c r="H237" s="36"/>
      <c r="I237" s="48">
        <f>IF(D237="",0,SUMIFS(БЮДЖЕТ!$V:$V,БЮДЖЕТ!$P:$P,D237))</f>
        <v>0</v>
      </c>
      <c r="J237" s="48">
        <f>IF(D237="",0,SUMIFS(факт_операции!$T:$T,факт_операции!$D:$D,D237)+SUMIFS(факт_расчет!$M:$M,факт_расчет!$D:$D,D237))</f>
        <v>0</v>
      </c>
      <c r="K237" s="54">
        <f t="shared" si="7"/>
        <v>0</v>
      </c>
      <c r="L237" s="36"/>
      <c r="M237" s="1"/>
    </row>
    <row r="238" spans="1:13" x14ac:dyDescent="0.25">
      <c r="A238" s="1"/>
      <c r="B238" s="1"/>
      <c r="C238" s="5">
        <f t="shared" si="8"/>
        <v>228</v>
      </c>
      <c r="D238" s="19" t="str">
        <f>IF(C238&gt;MAX(БЮДЖЕТ!$C:$C),"",INDEX(БЮДЖЕТ!$P$11:$P$9415,C238))</f>
        <v/>
      </c>
      <c r="E238" s="22">
        <f>IF(D238="",0,IF(COUNTIF(БЮДЖЕТ!$P:$P,D238)=1,0,1))</f>
        <v>0</v>
      </c>
      <c r="F238" s="19" t="str">
        <f>IF($D238="","",INDEX(БЮДЖЕТ!$N:$N,SUMIFS(БЮДЖЕТ!$B:$B,БЮДЖЕТ!$P:$P,$D238)))</f>
        <v/>
      </c>
      <c r="G238" s="19" t="str">
        <f>IF($D238="","",INDEX(БЮДЖЕТ!$X:$X,SUMIFS(БЮДЖЕТ!$B:$B,БЮДЖЕТ!$P:$P,$D238)))</f>
        <v/>
      </c>
      <c r="H238" s="36"/>
      <c r="I238" s="48">
        <f>IF(D238="",0,SUMIFS(БЮДЖЕТ!$V:$V,БЮДЖЕТ!$P:$P,D238))</f>
        <v>0</v>
      </c>
      <c r="J238" s="48">
        <f>IF(D238="",0,SUMIFS(факт_операции!$T:$T,факт_операции!$D:$D,D238)+SUMIFS(факт_расчет!$M:$M,факт_расчет!$D:$D,D238))</f>
        <v>0</v>
      </c>
      <c r="K238" s="54">
        <f t="shared" si="7"/>
        <v>0</v>
      </c>
      <c r="L238" s="36"/>
      <c r="M238" s="1"/>
    </row>
    <row r="239" spans="1:13" x14ac:dyDescent="0.25">
      <c r="A239" s="1"/>
      <c r="B239" s="1"/>
      <c r="C239" s="5">
        <f t="shared" si="8"/>
        <v>229</v>
      </c>
      <c r="D239" s="19" t="str">
        <f>IF(C239&gt;MAX(БЮДЖЕТ!$C:$C),"",INDEX(БЮДЖЕТ!$P$11:$P$9415,C239))</f>
        <v/>
      </c>
      <c r="E239" s="22">
        <f>IF(D239="",0,IF(COUNTIF(БЮДЖЕТ!$P:$P,D239)=1,0,1))</f>
        <v>0</v>
      </c>
      <c r="F239" s="19" t="str">
        <f>IF($D239="","",INDEX(БЮДЖЕТ!$N:$N,SUMIFS(БЮДЖЕТ!$B:$B,БЮДЖЕТ!$P:$P,$D239)))</f>
        <v/>
      </c>
      <c r="G239" s="19" t="str">
        <f>IF($D239="","",INDEX(БЮДЖЕТ!$X:$X,SUMIFS(БЮДЖЕТ!$B:$B,БЮДЖЕТ!$P:$P,$D239)))</f>
        <v/>
      </c>
      <c r="H239" s="36"/>
      <c r="I239" s="48">
        <f>IF(D239="",0,SUMIFS(БЮДЖЕТ!$V:$V,БЮДЖЕТ!$P:$P,D239))</f>
        <v>0</v>
      </c>
      <c r="J239" s="48">
        <f>IF(D239="",0,SUMIFS(факт_операции!$T:$T,факт_операции!$D:$D,D239)+SUMIFS(факт_расчет!$M:$M,факт_расчет!$D:$D,D239))</f>
        <v>0</v>
      </c>
      <c r="K239" s="54">
        <f t="shared" si="7"/>
        <v>0</v>
      </c>
      <c r="L239" s="36"/>
      <c r="M239" s="1"/>
    </row>
    <row r="240" spans="1:13" x14ac:dyDescent="0.25">
      <c r="A240" s="1"/>
      <c r="B240" s="1"/>
      <c r="C240" s="5">
        <f t="shared" si="8"/>
        <v>230</v>
      </c>
      <c r="D240" s="19" t="str">
        <f>IF(C240&gt;MAX(БЮДЖЕТ!$C:$C),"",INDEX(БЮДЖЕТ!$P$11:$P$9415,C240))</f>
        <v/>
      </c>
      <c r="E240" s="22">
        <f>IF(D240="",0,IF(COUNTIF(БЮДЖЕТ!$P:$P,D240)=1,0,1))</f>
        <v>0</v>
      </c>
      <c r="F240" s="19" t="str">
        <f>IF($D240="","",INDEX(БЮДЖЕТ!$N:$N,SUMIFS(БЮДЖЕТ!$B:$B,БЮДЖЕТ!$P:$P,$D240)))</f>
        <v/>
      </c>
      <c r="G240" s="19" t="str">
        <f>IF($D240="","",INDEX(БЮДЖЕТ!$X:$X,SUMIFS(БЮДЖЕТ!$B:$B,БЮДЖЕТ!$P:$P,$D240)))</f>
        <v/>
      </c>
      <c r="H240" s="36"/>
      <c r="I240" s="48">
        <f>IF(D240="",0,SUMIFS(БЮДЖЕТ!$V:$V,БЮДЖЕТ!$P:$P,D240))</f>
        <v>0</v>
      </c>
      <c r="J240" s="48">
        <f>IF(D240="",0,SUMIFS(факт_операции!$T:$T,факт_операции!$D:$D,D240)+SUMIFS(факт_расчет!$M:$M,факт_расчет!$D:$D,D240))</f>
        <v>0</v>
      </c>
      <c r="K240" s="54">
        <f t="shared" si="7"/>
        <v>0</v>
      </c>
      <c r="L240" s="36"/>
      <c r="M240" s="1"/>
    </row>
    <row r="241" spans="1:13" x14ac:dyDescent="0.25">
      <c r="A241" s="1"/>
      <c r="B241" s="1"/>
      <c r="C241" s="5">
        <f t="shared" si="8"/>
        <v>231</v>
      </c>
      <c r="D241" s="19" t="str">
        <f>IF(C241&gt;MAX(БЮДЖЕТ!$C:$C),"",INDEX(БЮДЖЕТ!$P$11:$P$9415,C241))</f>
        <v/>
      </c>
      <c r="E241" s="22">
        <f>IF(D241="",0,IF(COUNTIF(БЮДЖЕТ!$P:$P,D241)=1,0,1))</f>
        <v>0</v>
      </c>
      <c r="F241" s="19" t="str">
        <f>IF($D241="","",INDEX(БЮДЖЕТ!$N:$N,SUMIFS(БЮДЖЕТ!$B:$B,БЮДЖЕТ!$P:$P,$D241)))</f>
        <v/>
      </c>
      <c r="G241" s="19" t="str">
        <f>IF($D241="","",INDEX(БЮДЖЕТ!$X:$X,SUMIFS(БЮДЖЕТ!$B:$B,БЮДЖЕТ!$P:$P,$D241)))</f>
        <v/>
      </c>
      <c r="H241" s="36"/>
      <c r="I241" s="48">
        <f>IF(D241="",0,SUMIFS(БЮДЖЕТ!$V:$V,БЮДЖЕТ!$P:$P,D241))</f>
        <v>0</v>
      </c>
      <c r="J241" s="48">
        <f>IF(D241="",0,SUMIFS(факт_операции!$T:$T,факт_операции!$D:$D,D241)+SUMIFS(факт_расчет!$M:$M,факт_расчет!$D:$D,D241))</f>
        <v>0</v>
      </c>
      <c r="K241" s="54">
        <f t="shared" si="7"/>
        <v>0</v>
      </c>
      <c r="L241" s="36"/>
      <c r="M241" s="1"/>
    </row>
    <row r="242" spans="1:13" x14ac:dyDescent="0.25">
      <c r="A242" s="1"/>
      <c r="B242" s="1"/>
      <c r="C242" s="5">
        <f t="shared" si="8"/>
        <v>232</v>
      </c>
      <c r="D242" s="19" t="str">
        <f>IF(C242&gt;MAX(БЮДЖЕТ!$C:$C),"",INDEX(БЮДЖЕТ!$P$11:$P$9415,C242))</f>
        <v/>
      </c>
      <c r="E242" s="22">
        <f>IF(D242="",0,IF(COUNTIF(БЮДЖЕТ!$P:$P,D242)=1,0,1))</f>
        <v>0</v>
      </c>
      <c r="F242" s="19" t="str">
        <f>IF($D242="","",INDEX(БЮДЖЕТ!$N:$N,SUMIFS(БЮДЖЕТ!$B:$B,БЮДЖЕТ!$P:$P,$D242)))</f>
        <v/>
      </c>
      <c r="G242" s="19" t="str">
        <f>IF($D242="","",INDEX(БЮДЖЕТ!$X:$X,SUMIFS(БЮДЖЕТ!$B:$B,БЮДЖЕТ!$P:$P,$D242)))</f>
        <v/>
      </c>
      <c r="H242" s="36"/>
      <c r="I242" s="48">
        <f>IF(D242="",0,SUMIFS(БЮДЖЕТ!$V:$V,БЮДЖЕТ!$P:$P,D242))</f>
        <v>0</v>
      </c>
      <c r="J242" s="48">
        <f>IF(D242="",0,SUMIFS(факт_операции!$T:$T,факт_операции!$D:$D,D242)+SUMIFS(факт_расчет!$M:$M,факт_расчет!$D:$D,D242))</f>
        <v>0</v>
      </c>
      <c r="K242" s="54">
        <f t="shared" si="7"/>
        <v>0</v>
      </c>
      <c r="L242" s="36"/>
      <c r="M242" s="1"/>
    </row>
    <row r="243" spans="1:13" x14ac:dyDescent="0.25">
      <c r="A243" s="1"/>
      <c r="B243" s="1"/>
      <c r="C243" s="5">
        <f t="shared" si="8"/>
        <v>233</v>
      </c>
      <c r="D243" s="19" t="str">
        <f>IF(C243&gt;MAX(БЮДЖЕТ!$C:$C),"",INDEX(БЮДЖЕТ!$P$11:$P$9415,C243))</f>
        <v/>
      </c>
      <c r="E243" s="22">
        <f>IF(D243="",0,IF(COUNTIF(БЮДЖЕТ!$P:$P,D243)=1,0,1))</f>
        <v>0</v>
      </c>
      <c r="F243" s="19" t="str">
        <f>IF($D243="","",INDEX(БЮДЖЕТ!$N:$N,SUMIFS(БЮДЖЕТ!$B:$B,БЮДЖЕТ!$P:$P,$D243)))</f>
        <v/>
      </c>
      <c r="G243" s="19" t="str">
        <f>IF($D243="","",INDEX(БЮДЖЕТ!$X:$X,SUMIFS(БЮДЖЕТ!$B:$B,БЮДЖЕТ!$P:$P,$D243)))</f>
        <v/>
      </c>
      <c r="H243" s="36"/>
      <c r="I243" s="48">
        <f>IF(D243="",0,SUMIFS(БЮДЖЕТ!$V:$V,БЮДЖЕТ!$P:$P,D243))</f>
        <v>0</v>
      </c>
      <c r="J243" s="48">
        <f>IF(D243="",0,SUMIFS(факт_операции!$T:$T,факт_операции!$D:$D,D243)+SUMIFS(факт_расчет!$M:$M,факт_расчет!$D:$D,D243))</f>
        <v>0</v>
      </c>
      <c r="K243" s="54">
        <f t="shared" si="7"/>
        <v>0</v>
      </c>
      <c r="L243" s="36"/>
      <c r="M243" s="1"/>
    </row>
    <row r="244" spans="1:13" x14ac:dyDescent="0.25">
      <c r="A244" s="1"/>
      <c r="B244" s="1"/>
      <c r="C244" s="5">
        <f t="shared" si="8"/>
        <v>234</v>
      </c>
      <c r="D244" s="19" t="str">
        <f>IF(C244&gt;MAX(БЮДЖЕТ!$C:$C),"",INDEX(БЮДЖЕТ!$P$11:$P$9415,C244))</f>
        <v/>
      </c>
      <c r="E244" s="22">
        <f>IF(D244="",0,IF(COUNTIF(БЮДЖЕТ!$P:$P,D244)=1,0,1))</f>
        <v>0</v>
      </c>
      <c r="F244" s="19" t="str">
        <f>IF($D244="","",INDEX(БЮДЖЕТ!$N:$N,SUMIFS(БЮДЖЕТ!$B:$B,БЮДЖЕТ!$P:$P,$D244)))</f>
        <v/>
      </c>
      <c r="G244" s="19" t="str">
        <f>IF($D244="","",INDEX(БЮДЖЕТ!$X:$X,SUMIFS(БЮДЖЕТ!$B:$B,БЮДЖЕТ!$P:$P,$D244)))</f>
        <v/>
      </c>
      <c r="H244" s="36"/>
      <c r="I244" s="48">
        <f>IF(D244="",0,SUMIFS(БЮДЖЕТ!$V:$V,БЮДЖЕТ!$P:$P,D244))</f>
        <v>0</v>
      </c>
      <c r="J244" s="48">
        <f>IF(D244="",0,SUMIFS(факт_операции!$T:$T,факт_операции!$D:$D,D244)+SUMIFS(факт_расчет!$M:$M,факт_расчет!$D:$D,D244))</f>
        <v>0</v>
      </c>
      <c r="K244" s="54">
        <f t="shared" si="7"/>
        <v>0</v>
      </c>
      <c r="L244" s="36"/>
      <c r="M244" s="1"/>
    </row>
    <row r="245" spans="1:13" x14ac:dyDescent="0.25">
      <c r="A245" s="1"/>
      <c r="B245" s="1"/>
      <c r="C245" s="5">
        <f t="shared" si="8"/>
        <v>235</v>
      </c>
      <c r="D245" s="19" t="str">
        <f>IF(C245&gt;MAX(БЮДЖЕТ!$C:$C),"",INDEX(БЮДЖЕТ!$P$11:$P$9415,C245))</f>
        <v/>
      </c>
      <c r="E245" s="22">
        <f>IF(D245="",0,IF(COUNTIF(БЮДЖЕТ!$P:$P,D245)=1,0,1))</f>
        <v>0</v>
      </c>
      <c r="F245" s="19" t="str">
        <f>IF($D245="","",INDEX(БЮДЖЕТ!$N:$N,SUMIFS(БЮДЖЕТ!$B:$B,БЮДЖЕТ!$P:$P,$D245)))</f>
        <v/>
      </c>
      <c r="G245" s="19" t="str">
        <f>IF($D245="","",INDEX(БЮДЖЕТ!$X:$X,SUMIFS(БЮДЖЕТ!$B:$B,БЮДЖЕТ!$P:$P,$D245)))</f>
        <v/>
      </c>
      <c r="H245" s="36"/>
      <c r="I245" s="48">
        <f>IF(D245="",0,SUMIFS(БЮДЖЕТ!$V:$V,БЮДЖЕТ!$P:$P,D245))</f>
        <v>0</v>
      </c>
      <c r="J245" s="48">
        <f>IF(D245="",0,SUMIFS(факт_операции!$T:$T,факт_операции!$D:$D,D245)+SUMIFS(факт_расчет!$M:$M,факт_расчет!$D:$D,D245))</f>
        <v>0</v>
      </c>
      <c r="K245" s="54">
        <f t="shared" si="7"/>
        <v>0</v>
      </c>
      <c r="L245" s="36"/>
      <c r="M245" s="1"/>
    </row>
    <row r="246" spans="1:13" x14ac:dyDescent="0.25">
      <c r="A246" s="1"/>
      <c r="B246" s="1"/>
      <c r="C246" s="5">
        <f t="shared" si="8"/>
        <v>236</v>
      </c>
      <c r="D246" s="19" t="str">
        <f>IF(C246&gt;MAX(БЮДЖЕТ!$C:$C),"",INDEX(БЮДЖЕТ!$P$11:$P$9415,C246))</f>
        <v/>
      </c>
      <c r="E246" s="22">
        <f>IF(D246="",0,IF(COUNTIF(БЮДЖЕТ!$P:$P,D246)=1,0,1))</f>
        <v>0</v>
      </c>
      <c r="F246" s="19" t="str">
        <f>IF($D246="","",INDEX(БЮДЖЕТ!$N:$N,SUMIFS(БЮДЖЕТ!$B:$B,БЮДЖЕТ!$P:$P,$D246)))</f>
        <v/>
      </c>
      <c r="G246" s="19" t="str">
        <f>IF($D246="","",INDEX(БЮДЖЕТ!$X:$X,SUMIFS(БЮДЖЕТ!$B:$B,БЮДЖЕТ!$P:$P,$D246)))</f>
        <v/>
      </c>
      <c r="H246" s="36"/>
      <c r="I246" s="48">
        <f>IF(D246="",0,SUMIFS(БЮДЖЕТ!$V:$V,БЮДЖЕТ!$P:$P,D246))</f>
        <v>0</v>
      </c>
      <c r="J246" s="48">
        <f>IF(D246="",0,SUMIFS(факт_операции!$T:$T,факт_операции!$D:$D,D246)+SUMIFS(факт_расчет!$M:$M,факт_расчет!$D:$D,D246))</f>
        <v>0</v>
      </c>
      <c r="K246" s="54">
        <f t="shared" si="7"/>
        <v>0</v>
      </c>
      <c r="L246" s="36"/>
      <c r="M246" s="1"/>
    </row>
    <row r="247" spans="1:13" x14ac:dyDescent="0.25">
      <c r="A247" s="1"/>
      <c r="B247" s="1"/>
      <c r="C247" s="5">
        <f t="shared" si="8"/>
        <v>237</v>
      </c>
      <c r="D247" s="19" t="str">
        <f>IF(C247&gt;MAX(БЮДЖЕТ!$C:$C),"",INDEX(БЮДЖЕТ!$P$11:$P$9415,C247))</f>
        <v/>
      </c>
      <c r="E247" s="22">
        <f>IF(D247="",0,IF(COUNTIF(БЮДЖЕТ!$P:$P,D247)=1,0,1))</f>
        <v>0</v>
      </c>
      <c r="F247" s="19" t="str">
        <f>IF($D247="","",INDEX(БЮДЖЕТ!$N:$N,SUMIFS(БЮДЖЕТ!$B:$B,БЮДЖЕТ!$P:$P,$D247)))</f>
        <v/>
      </c>
      <c r="G247" s="19" t="str">
        <f>IF($D247="","",INDEX(БЮДЖЕТ!$X:$X,SUMIFS(БЮДЖЕТ!$B:$B,БЮДЖЕТ!$P:$P,$D247)))</f>
        <v/>
      </c>
      <c r="H247" s="36"/>
      <c r="I247" s="48">
        <f>IF(D247="",0,SUMIFS(БЮДЖЕТ!$V:$V,БЮДЖЕТ!$P:$P,D247))</f>
        <v>0</v>
      </c>
      <c r="J247" s="48">
        <f>IF(D247="",0,SUMIFS(факт_операции!$T:$T,факт_операции!$D:$D,D247)+SUMIFS(факт_расчет!$M:$M,факт_расчет!$D:$D,D247))</f>
        <v>0</v>
      </c>
      <c r="K247" s="54">
        <f t="shared" si="7"/>
        <v>0</v>
      </c>
      <c r="L247" s="36"/>
      <c r="M247" s="1"/>
    </row>
    <row r="248" spans="1:13" x14ac:dyDescent="0.25">
      <c r="A248" s="1"/>
      <c r="B248" s="1"/>
      <c r="C248" s="5">
        <f t="shared" si="8"/>
        <v>238</v>
      </c>
      <c r="D248" s="19" t="str">
        <f>IF(C248&gt;MAX(БЮДЖЕТ!$C:$C),"",INDEX(БЮДЖЕТ!$P$11:$P$9415,C248))</f>
        <v/>
      </c>
      <c r="E248" s="22">
        <f>IF(D248="",0,IF(COUNTIF(БЮДЖЕТ!$P:$P,D248)=1,0,1))</f>
        <v>0</v>
      </c>
      <c r="F248" s="19" t="str">
        <f>IF($D248="","",INDEX(БЮДЖЕТ!$N:$N,SUMIFS(БЮДЖЕТ!$B:$B,БЮДЖЕТ!$P:$P,$D248)))</f>
        <v/>
      </c>
      <c r="G248" s="19" t="str">
        <f>IF($D248="","",INDEX(БЮДЖЕТ!$X:$X,SUMIFS(БЮДЖЕТ!$B:$B,БЮДЖЕТ!$P:$P,$D248)))</f>
        <v/>
      </c>
      <c r="H248" s="36"/>
      <c r="I248" s="48">
        <f>IF(D248="",0,SUMIFS(БЮДЖЕТ!$V:$V,БЮДЖЕТ!$P:$P,D248))</f>
        <v>0</v>
      </c>
      <c r="J248" s="48">
        <f>IF(D248="",0,SUMIFS(факт_операции!$T:$T,факт_операции!$D:$D,D248)+SUMIFS(факт_расчет!$M:$M,факт_расчет!$D:$D,D248))</f>
        <v>0</v>
      </c>
      <c r="K248" s="54">
        <f t="shared" si="7"/>
        <v>0</v>
      </c>
      <c r="L248" s="36"/>
      <c r="M248" s="1"/>
    </row>
    <row r="249" spans="1:13" x14ac:dyDescent="0.25">
      <c r="A249" s="1"/>
      <c r="B249" s="1"/>
      <c r="C249" s="5">
        <f t="shared" si="8"/>
        <v>239</v>
      </c>
      <c r="D249" s="19" t="str">
        <f>IF(C249&gt;MAX(БЮДЖЕТ!$C:$C),"",INDEX(БЮДЖЕТ!$P$11:$P$9415,C249))</f>
        <v/>
      </c>
      <c r="E249" s="22">
        <f>IF(D249="",0,IF(COUNTIF(БЮДЖЕТ!$P:$P,D249)=1,0,1))</f>
        <v>0</v>
      </c>
      <c r="F249" s="19" t="str">
        <f>IF($D249="","",INDEX(БЮДЖЕТ!$N:$N,SUMIFS(БЮДЖЕТ!$B:$B,БЮДЖЕТ!$P:$P,$D249)))</f>
        <v/>
      </c>
      <c r="G249" s="19" t="str">
        <f>IF($D249="","",INDEX(БЮДЖЕТ!$X:$X,SUMIFS(БЮДЖЕТ!$B:$B,БЮДЖЕТ!$P:$P,$D249)))</f>
        <v/>
      </c>
      <c r="H249" s="36"/>
      <c r="I249" s="48">
        <f>IF(D249="",0,SUMIFS(БЮДЖЕТ!$V:$V,БЮДЖЕТ!$P:$P,D249))</f>
        <v>0</v>
      </c>
      <c r="J249" s="48">
        <f>IF(D249="",0,SUMIFS(факт_операции!$T:$T,факт_операции!$D:$D,D249)+SUMIFS(факт_расчет!$M:$M,факт_расчет!$D:$D,D249))</f>
        <v>0</v>
      </c>
      <c r="K249" s="54">
        <f t="shared" si="7"/>
        <v>0</v>
      </c>
      <c r="L249" s="36"/>
      <c r="M249" s="1"/>
    </row>
    <row r="250" spans="1:13" x14ac:dyDescent="0.25">
      <c r="A250" s="1"/>
      <c r="B250" s="1"/>
      <c r="C250" s="5">
        <f t="shared" si="8"/>
        <v>240</v>
      </c>
      <c r="D250" s="19" t="str">
        <f>IF(C250&gt;MAX(БЮДЖЕТ!$C:$C),"",INDEX(БЮДЖЕТ!$P$11:$P$9415,C250))</f>
        <v/>
      </c>
      <c r="E250" s="22">
        <f>IF(D250="",0,IF(COUNTIF(БЮДЖЕТ!$P:$P,D250)=1,0,1))</f>
        <v>0</v>
      </c>
      <c r="F250" s="19" t="str">
        <f>IF($D250="","",INDEX(БЮДЖЕТ!$N:$N,SUMIFS(БЮДЖЕТ!$B:$B,БЮДЖЕТ!$P:$P,$D250)))</f>
        <v/>
      </c>
      <c r="G250" s="19" t="str">
        <f>IF($D250="","",INDEX(БЮДЖЕТ!$X:$X,SUMIFS(БЮДЖЕТ!$B:$B,БЮДЖЕТ!$P:$P,$D250)))</f>
        <v/>
      </c>
      <c r="H250" s="36"/>
      <c r="I250" s="48">
        <f>IF(D250="",0,SUMIFS(БЮДЖЕТ!$V:$V,БЮДЖЕТ!$P:$P,D250))</f>
        <v>0</v>
      </c>
      <c r="J250" s="48">
        <f>IF(D250="",0,SUMIFS(факт_операции!$T:$T,факт_операции!$D:$D,D250)+SUMIFS(факт_расчет!$M:$M,факт_расчет!$D:$D,D250))</f>
        <v>0</v>
      </c>
      <c r="K250" s="54">
        <f t="shared" si="7"/>
        <v>0</v>
      </c>
      <c r="L250" s="36"/>
      <c r="M250" s="1"/>
    </row>
    <row r="251" spans="1:13" x14ac:dyDescent="0.25">
      <c r="A251" s="1"/>
      <c r="B251" s="1"/>
      <c r="C251" s="5">
        <f t="shared" si="8"/>
        <v>241</v>
      </c>
      <c r="D251" s="19" t="str">
        <f>IF(C251&gt;MAX(БЮДЖЕТ!$C:$C),"",INDEX(БЮДЖЕТ!$P$11:$P$9415,C251))</f>
        <v/>
      </c>
      <c r="E251" s="22">
        <f>IF(D251="",0,IF(COUNTIF(БЮДЖЕТ!$P:$P,D251)=1,0,1))</f>
        <v>0</v>
      </c>
      <c r="F251" s="19" t="str">
        <f>IF($D251="","",INDEX(БЮДЖЕТ!$N:$N,SUMIFS(БЮДЖЕТ!$B:$B,БЮДЖЕТ!$P:$P,$D251)))</f>
        <v/>
      </c>
      <c r="G251" s="19" t="str">
        <f>IF($D251="","",INDEX(БЮДЖЕТ!$X:$X,SUMIFS(БЮДЖЕТ!$B:$B,БЮДЖЕТ!$P:$P,$D251)))</f>
        <v/>
      </c>
      <c r="H251" s="36"/>
      <c r="I251" s="48">
        <f>IF(D251="",0,SUMIFS(БЮДЖЕТ!$V:$V,БЮДЖЕТ!$P:$P,D251))</f>
        <v>0</v>
      </c>
      <c r="J251" s="48">
        <f>IF(D251="",0,SUMIFS(факт_операции!$T:$T,факт_операции!$D:$D,D251)+SUMIFS(факт_расчет!$M:$M,факт_расчет!$D:$D,D251))</f>
        <v>0</v>
      </c>
      <c r="K251" s="54">
        <f t="shared" si="7"/>
        <v>0</v>
      </c>
      <c r="L251" s="36"/>
      <c r="M251" s="1"/>
    </row>
    <row r="252" spans="1:13" x14ac:dyDescent="0.25">
      <c r="A252" s="1"/>
      <c r="B252" s="1"/>
      <c r="C252" s="5">
        <f t="shared" si="8"/>
        <v>242</v>
      </c>
      <c r="D252" s="19" t="str">
        <f>IF(C252&gt;MAX(БЮДЖЕТ!$C:$C),"",INDEX(БЮДЖЕТ!$P$11:$P$9415,C252))</f>
        <v/>
      </c>
      <c r="E252" s="22">
        <f>IF(D252="",0,IF(COUNTIF(БЮДЖЕТ!$P:$P,D252)=1,0,1))</f>
        <v>0</v>
      </c>
      <c r="F252" s="19" t="str">
        <f>IF($D252="","",INDEX(БЮДЖЕТ!$N:$N,SUMIFS(БЮДЖЕТ!$B:$B,БЮДЖЕТ!$P:$P,$D252)))</f>
        <v/>
      </c>
      <c r="G252" s="19" t="str">
        <f>IF($D252="","",INDEX(БЮДЖЕТ!$X:$X,SUMIFS(БЮДЖЕТ!$B:$B,БЮДЖЕТ!$P:$P,$D252)))</f>
        <v/>
      </c>
      <c r="H252" s="36"/>
      <c r="I252" s="48">
        <f>IF(D252="",0,SUMIFS(БЮДЖЕТ!$V:$V,БЮДЖЕТ!$P:$P,D252))</f>
        <v>0</v>
      </c>
      <c r="J252" s="48">
        <f>IF(D252="",0,SUMIFS(факт_операции!$T:$T,факт_операции!$D:$D,D252)+SUMIFS(факт_расчет!$M:$M,факт_расчет!$D:$D,D252))</f>
        <v>0</v>
      </c>
      <c r="K252" s="54">
        <f t="shared" si="7"/>
        <v>0</v>
      </c>
      <c r="L252" s="36"/>
      <c r="M252" s="1"/>
    </row>
    <row r="253" spans="1:13" x14ac:dyDescent="0.25">
      <c r="A253" s="1"/>
      <c r="B253" s="1"/>
      <c r="C253" s="5">
        <f t="shared" si="8"/>
        <v>243</v>
      </c>
      <c r="D253" s="19" t="str">
        <f>IF(C253&gt;MAX(БЮДЖЕТ!$C:$C),"",INDEX(БЮДЖЕТ!$P$11:$P$9415,C253))</f>
        <v/>
      </c>
      <c r="E253" s="22">
        <f>IF(D253="",0,IF(COUNTIF(БЮДЖЕТ!$P:$P,D253)=1,0,1))</f>
        <v>0</v>
      </c>
      <c r="F253" s="19" t="str">
        <f>IF($D253="","",INDEX(БЮДЖЕТ!$N:$N,SUMIFS(БЮДЖЕТ!$B:$B,БЮДЖЕТ!$P:$P,$D253)))</f>
        <v/>
      </c>
      <c r="G253" s="19" t="str">
        <f>IF($D253="","",INDEX(БЮДЖЕТ!$X:$X,SUMIFS(БЮДЖЕТ!$B:$B,БЮДЖЕТ!$P:$P,$D253)))</f>
        <v/>
      </c>
      <c r="H253" s="36"/>
      <c r="I253" s="48">
        <f>IF(D253="",0,SUMIFS(БЮДЖЕТ!$V:$V,БЮДЖЕТ!$P:$P,D253))</f>
        <v>0</v>
      </c>
      <c r="J253" s="48">
        <f>IF(D253="",0,SUMIFS(факт_операции!$T:$T,факт_операции!$D:$D,D253)+SUMIFS(факт_расчет!$M:$M,факт_расчет!$D:$D,D253))</f>
        <v>0</v>
      </c>
      <c r="K253" s="54">
        <f t="shared" si="7"/>
        <v>0</v>
      </c>
      <c r="L253" s="36"/>
      <c r="M253" s="1"/>
    </row>
    <row r="254" spans="1:13" x14ac:dyDescent="0.25">
      <c r="A254" s="1"/>
      <c r="B254" s="1"/>
      <c r="C254" s="5">
        <f t="shared" si="8"/>
        <v>244</v>
      </c>
      <c r="D254" s="19" t="str">
        <f>IF(C254&gt;MAX(БЮДЖЕТ!$C:$C),"",INDEX(БЮДЖЕТ!$P$11:$P$9415,C254))</f>
        <v/>
      </c>
      <c r="E254" s="22">
        <f>IF(D254="",0,IF(COUNTIF(БЮДЖЕТ!$P:$P,D254)=1,0,1))</f>
        <v>0</v>
      </c>
      <c r="F254" s="19" t="str">
        <f>IF($D254="","",INDEX(БЮДЖЕТ!$N:$N,SUMIFS(БЮДЖЕТ!$B:$B,БЮДЖЕТ!$P:$P,$D254)))</f>
        <v/>
      </c>
      <c r="G254" s="19" t="str">
        <f>IF($D254="","",INDEX(БЮДЖЕТ!$X:$X,SUMIFS(БЮДЖЕТ!$B:$B,БЮДЖЕТ!$P:$P,$D254)))</f>
        <v/>
      </c>
      <c r="H254" s="36"/>
      <c r="I254" s="48">
        <f>IF(D254="",0,SUMIFS(БЮДЖЕТ!$V:$V,БЮДЖЕТ!$P:$P,D254))</f>
        <v>0</v>
      </c>
      <c r="J254" s="48">
        <f>IF(D254="",0,SUMIFS(факт_операции!$T:$T,факт_операции!$D:$D,D254)+SUMIFS(факт_расчет!$M:$M,факт_расчет!$D:$D,D254))</f>
        <v>0</v>
      </c>
      <c r="K254" s="54">
        <f t="shared" si="7"/>
        <v>0</v>
      </c>
      <c r="L254" s="36"/>
      <c r="M254" s="1"/>
    </row>
    <row r="255" spans="1:13" x14ac:dyDescent="0.25">
      <c r="A255" s="1"/>
      <c r="B255" s="1"/>
      <c r="C255" s="5">
        <f t="shared" si="8"/>
        <v>245</v>
      </c>
      <c r="D255" s="19" t="str">
        <f>IF(C255&gt;MAX(БЮДЖЕТ!$C:$C),"",INDEX(БЮДЖЕТ!$P$11:$P$9415,C255))</f>
        <v/>
      </c>
      <c r="E255" s="22">
        <f>IF(D255="",0,IF(COUNTIF(БЮДЖЕТ!$P:$P,D255)=1,0,1))</f>
        <v>0</v>
      </c>
      <c r="F255" s="19" t="str">
        <f>IF($D255="","",INDEX(БЮДЖЕТ!$N:$N,SUMIFS(БЮДЖЕТ!$B:$B,БЮДЖЕТ!$P:$P,$D255)))</f>
        <v/>
      </c>
      <c r="G255" s="19" t="str">
        <f>IF($D255="","",INDEX(БЮДЖЕТ!$X:$X,SUMIFS(БЮДЖЕТ!$B:$B,БЮДЖЕТ!$P:$P,$D255)))</f>
        <v/>
      </c>
      <c r="H255" s="36"/>
      <c r="I255" s="48">
        <f>IF(D255="",0,SUMIFS(БЮДЖЕТ!$V:$V,БЮДЖЕТ!$P:$P,D255))</f>
        <v>0</v>
      </c>
      <c r="J255" s="48">
        <f>IF(D255="",0,SUMIFS(факт_операции!$T:$T,факт_операции!$D:$D,D255)+SUMIFS(факт_расчет!$M:$M,факт_расчет!$D:$D,D255))</f>
        <v>0</v>
      </c>
      <c r="K255" s="54">
        <f t="shared" si="7"/>
        <v>0</v>
      </c>
      <c r="L255" s="36"/>
      <c r="M255" s="1"/>
    </row>
    <row r="256" spans="1:13" x14ac:dyDescent="0.25">
      <c r="A256" s="1"/>
      <c r="B256" s="1"/>
      <c r="C256" s="5">
        <f t="shared" si="8"/>
        <v>246</v>
      </c>
      <c r="D256" s="19" t="str">
        <f>IF(C256&gt;MAX(БЮДЖЕТ!$C:$C),"",INDEX(БЮДЖЕТ!$P$11:$P$9415,C256))</f>
        <v/>
      </c>
      <c r="E256" s="22">
        <f>IF(D256="",0,IF(COUNTIF(БЮДЖЕТ!$P:$P,D256)=1,0,1))</f>
        <v>0</v>
      </c>
      <c r="F256" s="19" t="str">
        <f>IF($D256="","",INDEX(БЮДЖЕТ!$N:$N,SUMIFS(БЮДЖЕТ!$B:$B,БЮДЖЕТ!$P:$P,$D256)))</f>
        <v/>
      </c>
      <c r="G256" s="19" t="str">
        <f>IF($D256="","",INDEX(БЮДЖЕТ!$X:$X,SUMIFS(БЮДЖЕТ!$B:$B,БЮДЖЕТ!$P:$P,$D256)))</f>
        <v/>
      </c>
      <c r="H256" s="36"/>
      <c r="I256" s="48">
        <f>IF(D256="",0,SUMIFS(БЮДЖЕТ!$V:$V,БЮДЖЕТ!$P:$P,D256))</f>
        <v>0</v>
      </c>
      <c r="J256" s="48">
        <f>IF(D256="",0,SUMIFS(факт_операции!$T:$T,факт_операции!$D:$D,D256)+SUMIFS(факт_расчет!$M:$M,факт_расчет!$D:$D,D256))</f>
        <v>0</v>
      </c>
      <c r="K256" s="54">
        <f t="shared" si="7"/>
        <v>0</v>
      </c>
      <c r="L256" s="36"/>
      <c r="M256" s="1"/>
    </row>
    <row r="257" spans="1:13" x14ac:dyDescent="0.25">
      <c r="A257" s="1"/>
      <c r="B257" s="1"/>
      <c r="C257" s="5">
        <f t="shared" si="8"/>
        <v>247</v>
      </c>
      <c r="D257" s="19" t="str">
        <f>IF(C257&gt;MAX(БЮДЖЕТ!$C:$C),"",INDEX(БЮДЖЕТ!$P$11:$P$9415,C257))</f>
        <v/>
      </c>
      <c r="E257" s="22">
        <f>IF(D257="",0,IF(COUNTIF(БЮДЖЕТ!$P:$P,D257)=1,0,1))</f>
        <v>0</v>
      </c>
      <c r="F257" s="19" t="str">
        <f>IF($D257="","",INDEX(БЮДЖЕТ!$N:$N,SUMIFS(БЮДЖЕТ!$B:$B,БЮДЖЕТ!$P:$P,$D257)))</f>
        <v/>
      </c>
      <c r="G257" s="19" t="str">
        <f>IF($D257="","",INDEX(БЮДЖЕТ!$X:$X,SUMIFS(БЮДЖЕТ!$B:$B,БЮДЖЕТ!$P:$P,$D257)))</f>
        <v/>
      </c>
      <c r="H257" s="36"/>
      <c r="I257" s="48">
        <f>IF(D257="",0,SUMIFS(БЮДЖЕТ!$V:$V,БЮДЖЕТ!$P:$P,D257))</f>
        <v>0</v>
      </c>
      <c r="J257" s="48">
        <f>IF(D257="",0,SUMIFS(факт_операции!$T:$T,факт_операции!$D:$D,D257)+SUMIFS(факт_расчет!$M:$M,факт_расчет!$D:$D,D257))</f>
        <v>0</v>
      </c>
      <c r="K257" s="54">
        <f t="shared" si="7"/>
        <v>0</v>
      </c>
      <c r="L257" s="36"/>
      <c r="M257" s="1"/>
    </row>
    <row r="258" spans="1:13" x14ac:dyDescent="0.25">
      <c r="A258" s="1"/>
      <c r="B258" s="1"/>
      <c r="C258" s="5">
        <f t="shared" si="8"/>
        <v>248</v>
      </c>
      <c r="D258" s="19" t="str">
        <f>IF(C258&gt;MAX(БЮДЖЕТ!$C:$C),"",INDEX(БЮДЖЕТ!$P$11:$P$9415,C258))</f>
        <v/>
      </c>
      <c r="E258" s="22">
        <f>IF(D258="",0,IF(COUNTIF(БЮДЖЕТ!$P:$P,D258)=1,0,1))</f>
        <v>0</v>
      </c>
      <c r="F258" s="19" t="str">
        <f>IF($D258="","",INDEX(БЮДЖЕТ!$N:$N,SUMIFS(БЮДЖЕТ!$B:$B,БЮДЖЕТ!$P:$P,$D258)))</f>
        <v/>
      </c>
      <c r="G258" s="19" t="str">
        <f>IF($D258="","",INDEX(БЮДЖЕТ!$X:$X,SUMIFS(БЮДЖЕТ!$B:$B,БЮДЖЕТ!$P:$P,$D258)))</f>
        <v/>
      </c>
      <c r="H258" s="36"/>
      <c r="I258" s="48">
        <f>IF(D258="",0,SUMIFS(БЮДЖЕТ!$V:$V,БЮДЖЕТ!$P:$P,D258))</f>
        <v>0</v>
      </c>
      <c r="J258" s="48">
        <f>IF(D258="",0,SUMIFS(факт_операции!$T:$T,факт_операции!$D:$D,D258)+SUMIFS(факт_расчет!$M:$M,факт_расчет!$D:$D,D258))</f>
        <v>0</v>
      </c>
      <c r="K258" s="54">
        <f t="shared" si="7"/>
        <v>0</v>
      </c>
      <c r="L258" s="36"/>
      <c r="M258" s="1"/>
    </row>
    <row r="259" spans="1:13" x14ac:dyDescent="0.25">
      <c r="A259" s="1"/>
      <c r="B259" s="1"/>
      <c r="C259" s="5">
        <f t="shared" si="8"/>
        <v>249</v>
      </c>
      <c r="D259" s="19" t="str">
        <f>IF(C259&gt;MAX(БЮДЖЕТ!$C:$C),"",INDEX(БЮДЖЕТ!$P$11:$P$9415,C259))</f>
        <v/>
      </c>
      <c r="E259" s="22">
        <f>IF(D259="",0,IF(COUNTIF(БЮДЖЕТ!$P:$P,D259)=1,0,1))</f>
        <v>0</v>
      </c>
      <c r="F259" s="19" t="str">
        <f>IF($D259="","",INDEX(БЮДЖЕТ!$N:$N,SUMIFS(БЮДЖЕТ!$B:$B,БЮДЖЕТ!$P:$P,$D259)))</f>
        <v/>
      </c>
      <c r="G259" s="19" t="str">
        <f>IF($D259="","",INDEX(БЮДЖЕТ!$X:$X,SUMIFS(БЮДЖЕТ!$B:$B,БЮДЖЕТ!$P:$P,$D259)))</f>
        <v/>
      </c>
      <c r="H259" s="36"/>
      <c r="I259" s="48">
        <f>IF(D259="",0,SUMIFS(БЮДЖЕТ!$V:$V,БЮДЖЕТ!$P:$P,D259))</f>
        <v>0</v>
      </c>
      <c r="J259" s="48">
        <f>IF(D259="",0,SUMIFS(факт_операции!$T:$T,факт_операции!$D:$D,D259)+SUMIFS(факт_расчет!$M:$M,факт_расчет!$D:$D,D259))</f>
        <v>0</v>
      </c>
      <c r="K259" s="54">
        <f t="shared" si="7"/>
        <v>0</v>
      </c>
      <c r="L259" s="36"/>
      <c r="M259" s="1"/>
    </row>
    <row r="260" spans="1:13" x14ac:dyDescent="0.25">
      <c r="A260" s="1"/>
      <c r="B260" s="1"/>
      <c r="C260" s="5">
        <f t="shared" si="8"/>
        <v>250</v>
      </c>
      <c r="D260" s="19" t="str">
        <f>IF(C260&gt;MAX(БЮДЖЕТ!$C:$C),"",INDEX(БЮДЖЕТ!$P$11:$P$9415,C260))</f>
        <v/>
      </c>
      <c r="E260" s="22">
        <f>IF(D260="",0,IF(COUNTIF(БЮДЖЕТ!$P:$P,D260)=1,0,1))</f>
        <v>0</v>
      </c>
      <c r="F260" s="19" t="str">
        <f>IF($D260="","",INDEX(БЮДЖЕТ!$N:$N,SUMIFS(БЮДЖЕТ!$B:$B,БЮДЖЕТ!$P:$P,$D260)))</f>
        <v/>
      </c>
      <c r="G260" s="19" t="str">
        <f>IF($D260="","",INDEX(БЮДЖЕТ!$X:$X,SUMIFS(БЮДЖЕТ!$B:$B,БЮДЖЕТ!$P:$P,$D260)))</f>
        <v/>
      </c>
      <c r="H260" s="36"/>
      <c r="I260" s="48">
        <f>IF(D260="",0,SUMIFS(БЮДЖЕТ!$V:$V,БЮДЖЕТ!$P:$P,D260))</f>
        <v>0</v>
      </c>
      <c r="J260" s="48">
        <f>IF(D260="",0,SUMIFS(факт_операции!$T:$T,факт_операции!$D:$D,D260)+SUMIFS(факт_расчет!$M:$M,факт_расчет!$D:$D,D260))</f>
        <v>0</v>
      </c>
      <c r="K260" s="54">
        <f t="shared" si="7"/>
        <v>0</v>
      </c>
      <c r="L260" s="36"/>
      <c r="M260" s="1"/>
    </row>
    <row r="261" spans="1:13" x14ac:dyDescent="0.25">
      <c r="A261" s="1"/>
      <c r="B261" s="1"/>
      <c r="C261" s="5">
        <f t="shared" si="8"/>
        <v>251</v>
      </c>
      <c r="D261" s="19" t="str">
        <f>IF(C261&gt;MAX(БЮДЖЕТ!$C:$C),"",INDEX(БЮДЖЕТ!$P$11:$P$9415,C261))</f>
        <v/>
      </c>
      <c r="E261" s="22">
        <f>IF(D261="",0,IF(COUNTIF(БЮДЖЕТ!$P:$P,D261)=1,0,1))</f>
        <v>0</v>
      </c>
      <c r="F261" s="19" t="str">
        <f>IF($D261="","",INDEX(БЮДЖЕТ!$N:$N,SUMIFS(БЮДЖЕТ!$B:$B,БЮДЖЕТ!$P:$P,$D261)))</f>
        <v/>
      </c>
      <c r="G261" s="19" t="str">
        <f>IF($D261="","",INDEX(БЮДЖЕТ!$X:$X,SUMIFS(БЮДЖЕТ!$B:$B,БЮДЖЕТ!$P:$P,$D261)))</f>
        <v/>
      </c>
      <c r="H261" s="36"/>
      <c r="I261" s="48">
        <f>IF(D261="",0,SUMIFS(БЮДЖЕТ!$V:$V,БЮДЖЕТ!$P:$P,D261))</f>
        <v>0</v>
      </c>
      <c r="J261" s="48">
        <f>IF(D261="",0,SUMIFS(факт_операции!$T:$T,факт_операции!$D:$D,D261)+SUMIFS(факт_расчет!$M:$M,факт_расчет!$D:$D,D261))</f>
        <v>0</v>
      </c>
      <c r="K261" s="54">
        <f t="shared" si="7"/>
        <v>0</v>
      </c>
      <c r="L261" s="36"/>
      <c r="M261" s="1"/>
    </row>
    <row r="262" spans="1:13" x14ac:dyDescent="0.25">
      <c r="A262" s="1"/>
      <c r="B262" s="1"/>
      <c r="C262" s="5">
        <f t="shared" si="8"/>
        <v>252</v>
      </c>
      <c r="D262" s="19" t="str">
        <f>IF(C262&gt;MAX(БЮДЖЕТ!$C:$C),"",INDEX(БЮДЖЕТ!$P$11:$P$9415,C262))</f>
        <v/>
      </c>
      <c r="E262" s="22">
        <f>IF(D262="",0,IF(COUNTIF(БЮДЖЕТ!$P:$P,D262)=1,0,1))</f>
        <v>0</v>
      </c>
      <c r="F262" s="19" t="str">
        <f>IF($D262="","",INDEX(БЮДЖЕТ!$N:$N,SUMIFS(БЮДЖЕТ!$B:$B,БЮДЖЕТ!$P:$P,$D262)))</f>
        <v/>
      </c>
      <c r="G262" s="19" t="str">
        <f>IF($D262="","",INDEX(БЮДЖЕТ!$X:$X,SUMIFS(БЮДЖЕТ!$B:$B,БЮДЖЕТ!$P:$P,$D262)))</f>
        <v/>
      </c>
      <c r="H262" s="36"/>
      <c r="I262" s="48">
        <f>IF(D262="",0,SUMIFS(БЮДЖЕТ!$V:$V,БЮДЖЕТ!$P:$P,D262))</f>
        <v>0</v>
      </c>
      <c r="J262" s="48">
        <f>IF(D262="",0,SUMIFS(факт_операции!$T:$T,факт_операции!$D:$D,D262)+SUMIFS(факт_расчет!$M:$M,факт_расчет!$D:$D,D262))</f>
        <v>0</v>
      </c>
      <c r="K262" s="54">
        <f t="shared" si="7"/>
        <v>0</v>
      </c>
      <c r="L262" s="36"/>
      <c r="M262" s="1"/>
    </row>
    <row r="263" spans="1:13" x14ac:dyDescent="0.25">
      <c r="A263" s="1"/>
      <c r="B263" s="1"/>
      <c r="C263" s="5">
        <f t="shared" si="8"/>
        <v>253</v>
      </c>
      <c r="D263" s="19" t="str">
        <f>IF(C263&gt;MAX(БЮДЖЕТ!$C:$C),"",INDEX(БЮДЖЕТ!$P$11:$P$9415,C263))</f>
        <v/>
      </c>
      <c r="E263" s="22">
        <f>IF(D263="",0,IF(COUNTIF(БЮДЖЕТ!$P:$P,D263)=1,0,1))</f>
        <v>0</v>
      </c>
      <c r="F263" s="19" t="str">
        <f>IF($D263="","",INDEX(БЮДЖЕТ!$N:$N,SUMIFS(БЮДЖЕТ!$B:$B,БЮДЖЕТ!$P:$P,$D263)))</f>
        <v/>
      </c>
      <c r="G263" s="19" t="str">
        <f>IF($D263="","",INDEX(БЮДЖЕТ!$X:$X,SUMIFS(БЮДЖЕТ!$B:$B,БЮДЖЕТ!$P:$P,$D263)))</f>
        <v/>
      </c>
      <c r="H263" s="36"/>
      <c r="I263" s="48">
        <f>IF(D263="",0,SUMIFS(БЮДЖЕТ!$V:$V,БЮДЖЕТ!$P:$P,D263))</f>
        <v>0</v>
      </c>
      <c r="J263" s="48">
        <f>IF(D263="",0,SUMIFS(факт_операции!$T:$T,факт_операции!$D:$D,D263)+SUMIFS(факт_расчет!$M:$M,факт_расчет!$D:$D,D263))</f>
        <v>0</v>
      </c>
      <c r="K263" s="54">
        <f t="shared" si="7"/>
        <v>0</v>
      </c>
      <c r="L263" s="36"/>
      <c r="M263" s="1"/>
    </row>
    <row r="264" spans="1:13" x14ac:dyDescent="0.25">
      <c r="A264" s="1"/>
      <c r="B264" s="1"/>
      <c r="C264" s="5">
        <f t="shared" si="8"/>
        <v>254</v>
      </c>
      <c r="D264" s="19" t="str">
        <f>IF(C264&gt;MAX(БЮДЖЕТ!$C:$C),"",INDEX(БЮДЖЕТ!$P$11:$P$9415,C264))</f>
        <v/>
      </c>
      <c r="E264" s="22">
        <f>IF(D264="",0,IF(COUNTIF(БЮДЖЕТ!$P:$P,D264)=1,0,1))</f>
        <v>0</v>
      </c>
      <c r="F264" s="19" t="str">
        <f>IF($D264="","",INDEX(БЮДЖЕТ!$N:$N,SUMIFS(БЮДЖЕТ!$B:$B,БЮДЖЕТ!$P:$P,$D264)))</f>
        <v/>
      </c>
      <c r="G264" s="19" t="str">
        <f>IF($D264="","",INDEX(БЮДЖЕТ!$X:$X,SUMIFS(БЮДЖЕТ!$B:$B,БЮДЖЕТ!$P:$P,$D264)))</f>
        <v/>
      </c>
      <c r="H264" s="36"/>
      <c r="I264" s="48">
        <f>IF(D264="",0,SUMIFS(БЮДЖЕТ!$V:$V,БЮДЖЕТ!$P:$P,D264))</f>
        <v>0</v>
      </c>
      <c r="J264" s="48">
        <f>IF(D264="",0,SUMIFS(факт_операции!$T:$T,факт_операции!$D:$D,D264)+SUMIFS(факт_расчет!$M:$M,факт_расчет!$D:$D,D264))</f>
        <v>0</v>
      </c>
      <c r="K264" s="54">
        <f t="shared" si="7"/>
        <v>0</v>
      </c>
      <c r="L264" s="36"/>
      <c r="M264" s="1"/>
    </row>
    <row r="265" spans="1:13" x14ac:dyDescent="0.25">
      <c r="A265" s="1"/>
      <c r="B265" s="1"/>
      <c r="C265" s="5">
        <f t="shared" si="8"/>
        <v>255</v>
      </c>
      <c r="D265" s="19" t="str">
        <f>IF(C265&gt;MAX(БЮДЖЕТ!$C:$C),"",INDEX(БЮДЖЕТ!$P$11:$P$9415,C265))</f>
        <v/>
      </c>
      <c r="E265" s="22">
        <f>IF(D265="",0,IF(COUNTIF(БЮДЖЕТ!$P:$P,D265)=1,0,1))</f>
        <v>0</v>
      </c>
      <c r="F265" s="19" t="str">
        <f>IF($D265="","",INDEX(БЮДЖЕТ!$N:$N,SUMIFS(БЮДЖЕТ!$B:$B,БЮДЖЕТ!$P:$P,$D265)))</f>
        <v/>
      </c>
      <c r="G265" s="19" t="str">
        <f>IF($D265="","",INDEX(БЮДЖЕТ!$X:$X,SUMIFS(БЮДЖЕТ!$B:$B,БЮДЖЕТ!$P:$P,$D265)))</f>
        <v/>
      </c>
      <c r="H265" s="36"/>
      <c r="I265" s="48">
        <f>IF(D265="",0,SUMIFS(БЮДЖЕТ!$V:$V,БЮДЖЕТ!$P:$P,D265))</f>
        <v>0</v>
      </c>
      <c r="J265" s="48">
        <f>IF(D265="",0,SUMIFS(факт_операции!$T:$T,факт_операции!$D:$D,D265)+SUMIFS(факт_расчет!$M:$M,факт_расчет!$D:$D,D265))</f>
        <v>0</v>
      </c>
      <c r="K265" s="54">
        <f t="shared" si="7"/>
        <v>0</v>
      </c>
      <c r="L265" s="36"/>
      <c r="M265" s="1"/>
    </row>
    <row r="266" spans="1:13" x14ac:dyDescent="0.25">
      <c r="A266" s="1"/>
      <c r="B266" s="1"/>
      <c r="C266" s="5">
        <f t="shared" si="8"/>
        <v>256</v>
      </c>
      <c r="D266" s="19" t="str">
        <f>IF(C266&gt;MAX(БЮДЖЕТ!$C:$C),"",INDEX(БЮДЖЕТ!$P$11:$P$9415,C266))</f>
        <v/>
      </c>
      <c r="E266" s="22">
        <f>IF(D266="",0,IF(COUNTIF(БЮДЖЕТ!$P:$P,D266)=1,0,1))</f>
        <v>0</v>
      </c>
      <c r="F266" s="19" t="str">
        <f>IF($D266="","",INDEX(БЮДЖЕТ!$N:$N,SUMIFS(БЮДЖЕТ!$B:$B,БЮДЖЕТ!$P:$P,$D266)))</f>
        <v/>
      </c>
      <c r="G266" s="19" t="str">
        <f>IF($D266="","",INDEX(БЮДЖЕТ!$X:$X,SUMIFS(БЮДЖЕТ!$B:$B,БЮДЖЕТ!$P:$P,$D266)))</f>
        <v/>
      </c>
      <c r="H266" s="36"/>
      <c r="I266" s="48">
        <f>IF(D266="",0,SUMIFS(БЮДЖЕТ!$V:$V,БЮДЖЕТ!$P:$P,D266))</f>
        <v>0</v>
      </c>
      <c r="J266" s="48">
        <f>IF(D266="",0,SUMIFS(факт_операции!$T:$T,факт_операции!$D:$D,D266)+SUMIFS(факт_расчет!$M:$M,факт_расчет!$D:$D,D266))</f>
        <v>0</v>
      </c>
      <c r="K266" s="54">
        <f t="shared" si="7"/>
        <v>0</v>
      </c>
      <c r="L266" s="36"/>
      <c r="M266" s="1"/>
    </row>
    <row r="267" spans="1:13" x14ac:dyDescent="0.25">
      <c r="A267" s="1"/>
      <c r="B267" s="1"/>
      <c r="C267" s="5">
        <f t="shared" si="8"/>
        <v>257</v>
      </c>
      <c r="D267" s="19" t="str">
        <f>IF(C267&gt;MAX(БЮДЖЕТ!$C:$C),"",INDEX(БЮДЖЕТ!$P$11:$P$9415,C267))</f>
        <v/>
      </c>
      <c r="E267" s="22">
        <f>IF(D267="",0,IF(COUNTIF(БЮДЖЕТ!$P:$P,D267)=1,0,1))</f>
        <v>0</v>
      </c>
      <c r="F267" s="19" t="str">
        <f>IF($D267="","",INDEX(БЮДЖЕТ!$N:$N,SUMIFS(БЮДЖЕТ!$B:$B,БЮДЖЕТ!$P:$P,$D267)))</f>
        <v/>
      </c>
      <c r="G267" s="19" t="str">
        <f>IF($D267="","",INDEX(БЮДЖЕТ!$X:$X,SUMIFS(БЮДЖЕТ!$B:$B,БЮДЖЕТ!$P:$P,$D267)))</f>
        <v/>
      </c>
      <c r="H267" s="36"/>
      <c r="I267" s="48">
        <f>IF(D267="",0,SUMIFS(БЮДЖЕТ!$V:$V,БЮДЖЕТ!$P:$P,D267))</f>
        <v>0</v>
      </c>
      <c r="J267" s="48">
        <f>IF(D267="",0,SUMIFS(факт_операции!$T:$T,факт_операции!$D:$D,D267)+SUMIFS(факт_расчет!$M:$M,факт_расчет!$D:$D,D267))</f>
        <v>0</v>
      </c>
      <c r="K267" s="54">
        <f t="shared" si="7"/>
        <v>0</v>
      </c>
      <c r="L267" s="36"/>
      <c r="M267" s="1"/>
    </row>
    <row r="268" spans="1:13" x14ac:dyDescent="0.25">
      <c r="A268" s="1"/>
      <c r="B268" s="1"/>
      <c r="C268" s="5">
        <f t="shared" si="8"/>
        <v>258</v>
      </c>
      <c r="D268" s="19" t="str">
        <f>IF(C268&gt;MAX(БЮДЖЕТ!$C:$C),"",INDEX(БЮДЖЕТ!$P$11:$P$9415,C268))</f>
        <v/>
      </c>
      <c r="E268" s="22">
        <f>IF(D268="",0,IF(COUNTIF(БЮДЖЕТ!$P:$P,D268)=1,0,1))</f>
        <v>0</v>
      </c>
      <c r="F268" s="19" t="str">
        <f>IF($D268="","",INDEX(БЮДЖЕТ!$N:$N,SUMIFS(БЮДЖЕТ!$B:$B,БЮДЖЕТ!$P:$P,$D268)))</f>
        <v/>
      </c>
      <c r="G268" s="19" t="str">
        <f>IF($D268="","",INDEX(БЮДЖЕТ!$X:$X,SUMIFS(БЮДЖЕТ!$B:$B,БЮДЖЕТ!$P:$P,$D268)))</f>
        <v/>
      </c>
      <c r="H268" s="36"/>
      <c r="I268" s="48">
        <f>IF(D268="",0,SUMIFS(БЮДЖЕТ!$V:$V,БЮДЖЕТ!$P:$P,D268))</f>
        <v>0</v>
      </c>
      <c r="J268" s="48">
        <f>IF(D268="",0,SUMIFS(факт_операции!$T:$T,факт_операции!$D:$D,D268)+SUMIFS(факт_расчет!$M:$M,факт_расчет!$D:$D,D268))</f>
        <v>0</v>
      </c>
      <c r="K268" s="54">
        <f t="shared" ref="K268:K331" si="9">IF(D268="",0,J268-I268)</f>
        <v>0</v>
      </c>
      <c r="L268" s="36"/>
      <c r="M268" s="1"/>
    </row>
    <row r="269" spans="1:13" x14ac:dyDescent="0.25">
      <c r="A269" s="1"/>
      <c r="B269" s="1"/>
      <c r="C269" s="5">
        <f t="shared" ref="C269:C332" si="10">C268+1</f>
        <v>259</v>
      </c>
      <c r="D269" s="19" t="str">
        <f>IF(C269&gt;MAX(БЮДЖЕТ!$C:$C),"",INDEX(БЮДЖЕТ!$P$11:$P$9415,C269))</f>
        <v/>
      </c>
      <c r="E269" s="22">
        <f>IF(D269="",0,IF(COUNTIF(БЮДЖЕТ!$P:$P,D269)=1,0,1))</f>
        <v>0</v>
      </c>
      <c r="F269" s="19" t="str">
        <f>IF($D269="","",INDEX(БЮДЖЕТ!$N:$N,SUMIFS(БЮДЖЕТ!$B:$B,БЮДЖЕТ!$P:$P,$D269)))</f>
        <v/>
      </c>
      <c r="G269" s="19" t="str">
        <f>IF($D269="","",INDEX(БЮДЖЕТ!$X:$X,SUMIFS(БЮДЖЕТ!$B:$B,БЮДЖЕТ!$P:$P,$D269)))</f>
        <v/>
      </c>
      <c r="H269" s="36"/>
      <c r="I269" s="48">
        <f>IF(D269="",0,SUMIFS(БЮДЖЕТ!$V:$V,БЮДЖЕТ!$P:$P,D269))</f>
        <v>0</v>
      </c>
      <c r="J269" s="48">
        <f>IF(D269="",0,SUMIFS(факт_операции!$T:$T,факт_операции!$D:$D,D269)+SUMIFS(факт_расчет!$M:$M,факт_расчет!$D:$D,D269))</f>
        <v>0</v>
      </c>
      <c r="K269" s="54">
        <f t="shared" si="9"/>
        <v>0</v>
      </c>
      <c r="L269" s="36"/>
      <c r="M269" s="1"/>
    </row>
    <row r="270" spans="1:13" x14ac:dyDescent="0.25">
      <c r="A270" s="1"/>
      <c r="B270" s="1"/>
      <c r="C270" s="5">
        <f t="shared" si="10"/>
        <v>260</v>
      </c>
      <c r="D270" s="19" t="str">
        <f>IF(C270&gt;MAX(БЮДЖЕТ!$C:$C),"",INDEX(БЮДЖЕТ!$P$11:$P$9415,C270))</f>
        <v/>
      </c>
      <c r="E270" s="22">
        <f>IF(D270="",0,IF(COUNTIF(БЮДЖЕТ!$P:$P,D270)=1,0,1))</f>
        <v>0</v>
      </c>
      <c r="F270" s="19" t="str">
        <f>IF($D270="","",INDEX(БЮДЖЕТ!$N:$N,SUMIFS(БЮДЖЕТ!$B:$B,БЮДЖЕТ!$P:$P,$D270)))</f>
        <v/>
      </c>
      <c r="G270" s="19" t="str">
        <f>IF($D270="","",INDEX(БЮДЖЕТ!$X:$X,SUMIFS(БЮДЖЕТ!$B:$B,БЮДЖЕТ!$P:$P,$D270)))</f>
        <v/>
      </c>
      <c r="H270" s="36"/>
      <c r="I270" s="48">
        <f>IF(D270="",0,SUMIFS(БЮДЖЕТ!$V:$V,БЮДЖЕТ!$P:$P,D270))</f>
        <v>0</v>
      </c>
      <c r="J270" s="48">
        <f>IF(D270="",0,SUMIFS(факт_операции!$T:$T,факт_операции!$D:$D,D270)+SUMIFS(факт_расчет!$M:$M,факт_расчет!$D:$D,D270))</f>
        <v>0</v>
      </c>
      <c r="K270" s="54">
        <f t="shared" si="9"/>
        <v>0</v>
      </c>
      <c r="L270" s="36"/>
      <c r="M270" s="1"/>
    </row>
    <row r="271" spans="1:13" x14ac:dyDescent="0.25">
      <c r="A271" s="1"/>
      <c r="B271" s="1"/>
      <c r="C271" s="5">
        <f t="shared" si="10"/>
        <v>261</v>
      </c>
      <c r="D271" s="19" t="str">
        <f>IF(C271&gt;MAX(БЮДЖЕТ!$C:$C),"",INDEX(БЮДЖЕТ!$P$11:$P$9415,C271))</f>
        <v/>
      </c>
      <c r="E271" s="22">
        <f>IF(D271="",0,IF(COUNTIF(БЮДЖЕТ!$P:$P,D271)=1,0,1))</f>
        <v>0</v>
      </c>
      <c r="F271" s="19" t="str">
        <f>IF($D271="","",INDEX(БЮДЖЕТ!$N:$N,SUMIFS(БЮДЖЕТ!$B:$B,БЮДЖЕТ!$P:$P,$D271)))</f>
        <v/>
      </c>
      <c r="G271" s="19" t="str">
        <f>IF($D271="","",INDEX(БЮДЖЕТ!$X:$X,SUMIFS(БЮДЖЕТ!$B:$B,БЮДЖЕТ!$P:$P,$D271)))</f>
        <v/>
      </c>
      <c r="H271" s="36"/>
      <c r="I271" s="48">
        <f>IF(D271="",0,SUMIFS(БЮДЖЕТ!$V:$V,БЮДЖЕТ!$P:$P,D271))</f>
        <v>0</v>
      </c>
      <c r="J271" s="48">
        <f>IF(D271="",0,SUMIFS(факт_операции!$T:$T,факт_операции!$D:$D,D271)+SUMIFS(факт_расчет!$M:$M,факт_расчет!$D:$D,D271))</f>
        <v>0</v>
      </c>
      <c r="K271" s="54">
        <f t="shared" si="9"/>
        <v>0</v>
      </c>
      <c r="L271" s="36"/>
      <c r="M271" s="1"/>
    </row>
    <row r="272" spans="1:13" x14ac:dyDescent="0.25">
      <c r="A272" s="1"/>
      <c r="B272" s="1"/>
      <c r="C272" s="5">
        <f t="shared" si="10"/>
        <v>262</v>
      </c>
      <c r="D272" s="19" t="str">
        <f>IF(C272&gt;MAX(БЮДЖЕТ!$C:$C),"",INDEX(БЮДЖЕТ!$P$11:$P$9415,C272))</f>
        <v/>
      </c>
      <c r="E272" s="22">
        <f>IF(D272="",0,IF(COUNTIF(БЮДЖЕТ!$P:$P,D272)=1,0,1))</f>
        <v>0</v>
      </c>
      <c r="F272" s="19" t="str">
        <f>IF($D272="","",INDEX(БЮДЖЕТ!$N:$N,SUMIFS(БЮДЖЕТ!$B:$B,БЮДЖЕТ!$P:$P,$D272)))</f>
        <v/>
      </c>
      <c r="G272" s="19" t="str">
        <f>IF($D272="","",INDEX(БЮДЖЕТ!$X:$X,SUMIFS(БЮДЖЕТ!$B:$B,БЮДЖЕТ!$P:$P,$D272)))</f>
        <v/>
      </c>
      <c r="H272" s="36"/>
      <c r="I272" s="48">
        <f>IF(D272="",0,SUMIFS(БЮДЖЕТ!$V:$V,БЮДЖЕТ!$P:$P,D272))</f>
        <v>0</v>
      </c>
      <c r="J272" s="48">
        <f>IF(D272="",0,SUMIFS(факт_операции!$T:$T,факт_операции!$D:$D,D272)+SUMIFS(факт_расчет!$M:$M,факт_расчет!$D:$D,D272))</f>
        <v>0</v>
      </c>
      <c r="K272" s="54">
        <f t="shared" si="9"/>
        <v>0</v>
      </c>
      <c r="L272" s="36"/>
      <c r="M272" s="1"/>
    </row>
    <row r="273" spans="1:13" x14ac:dyDescent="0.25">
      <c r="A273" s="1"/>
      <c r="B273" s="1"/>
      <c r="C273" s="5">
        <f t="shared" si="10"/>
        <v>263</v>
      </c>
      <c r="D273" s="19" t="str">
        <f>IF(C273&gt;MAX(БЮДЖЕТ!$C:$C),"",INDEX(БЮДЖЕТ!$P$11:$P$9415,C273))</f>
        <v/>
      </c>
      <c r="E273" s="22">
        <f>IF(D273="",0,IF(COUNTIF(БЮДЖЕТ!$P:$P,D273)=1,0,1))</f>
        <v>0</v>
      </c>
      <c r="F273" s="19" t="str">
        <f>IF($D273="","",INDEX(БЮДЖЕТ!$N:$N,SUMIFS(БЮДЖЕТ!$B:$B,БЮДЖЕТ!$P:$P,$D273)))</f>
        <v/>
      </c>
      <c r="G273" s="19" t="str">
        <f>IF($D273="","",INDEX(БЮДЖЕТ!$X:$X,SUMIFS(БЮДЖЕТ!$B:$B,БЮДЖЕТ!$P:$P,$D273)))</f>
        <v/>
      </c>
      <c r="H273" s="36"/>
      <c r="I273" s="48">
        <f>IF(D273="",0,SUMIFS(БЮДЖЕТ!$V:$V,БЮДЖЕТ!$P:$P,D273))</f>
        <v>0</v>
      </c>
      <c r="J273" s="48">
        <f>IF(D273="",0,SUMIFS(факт_операции!$T:$T,факт_операции!$D:$D,D273)+SUMIFS(факт_расчет!$M:$M,факт_расчет!$D:$D,D273))</f>
        <v>0</v>
      </c>
      <c r="K273" s="54">
        <f t="shared" si="9"/>
        <v>0</v>
      </c>
      <c r="L273" s="36"/>
      <c r="M273" s="1"/>
    </row>
    <row r="274" spans="1:13" x14ac:dyDescent="0.25">
      <c r="A274" s="1"/>
      <c r="B274" s="1"/>
      <c r="C274" s="5">
        <f t="shared" si="10"/>
        <v>264</v>
      </c>
      <c r="D274" s="19" t="str">
        <f>IF(C274&gt;MAX(БЮДЖЕТ!$C:$C),"",INDEX(БЮДЖЕТ!$P$11:$P$9415,C274))</f>
        <v/>
      </c>
      <c r="E274" s="22">
        <f>IF(D274="",0,IF(COUNTIF(БЮДЖЕТ!$P:$P,D274)=1,0,1))</f>
        <v>0</v>
      </c>
      <c r="F274" s="19" t="str">
        <f>IF($D274="","",INDEX(БЮДЖЕТ!$N:$N,SUMIFS(БЮДЖЕТ!$B:$B,БЮДЖЕТ!$P:$P,$D274)))</f>
        <v/>
      </c>
      <c r="G274" s="19" t="str">
        <f>IF($D274="","",INDEX(БЮДЖЕТ!$X:$X,SUMIFS(БЮДЖЕТ!$B:$B,БЮДЖЕТ!$P:$P,$D274)))</f>
        <v/>
      </c>
      <c r="H274" s="36"/>
      <c r="I274" s="48">
        <f>IF(D274="",0,SUMIFS(БЮДЖЕТ!$V:$V,БЮДЖЕТ!$P:$P,D274))</f>
        <v>0</v>
      </c>
      <c r="J274" s="48">
        <f>IF(D274="",0,SUMIFS(факт_операции!$T:$T,факт_операции!$D:$D,D274)+SUMIFS(факт_расчет!$M:$M,факт_расчет!$D:$D,D274))</f>
        <v>0</v>
      </c>
      <c r="K274" s="54">
        <f t="shared" si="9"/>
        <v>0</v>
      </c>
      <c r="L274" s="36"/>
      <c r="M274" s="1"/>
    </row>
    <row r="275" spans="1:13" x14ac:dyDescent="0.25">
      <c r="A275" s="1"/>
      <c r="B275" s="1"/>
      <c r="C275" s="5">
        <f t="shared" si="10"/>
        <v>265</v>
      </c>
      <c r="D275" s="19" t="str">
        <f>IF(C275&gt;MAX(БЮДЖЕТ!$C:$C),"",INDEX(БЮДЖЕТ!$P$11:$P$9415,C275))</f>
        <v/>
      </c>
      <c r="E275" s="22">
        <f>IF(D275="",0,IF(COUNTIF(БЮДЖЕТ!$P:$P,D275)=1,0,1))</f>
        <v>0</v>
      </c>
      <c r="F275" s="19" t="str">
        <f>IF($D275="","",INDEX(БЮДЖЕТ!$N:$N,SUMIFS(БЮДЖЕТ!$B:$B,БЮДЖЕТ!$P:$P,$D275)))</f>
        <v/>
      </c>
      <c r="G275" s="19" t="str">
        <f>IF($D275="","",INDEX(БЮДЖЕТ!$X:$X,SUMIFS(БЮДЖЕТ!$B:$B,БЮДЖЕТ!$P:$P,$D275)))</f>
        <v/>
      </c>
      <c r="H275" s="36"/>
      <c r="I275" s="48">
        <f>IF(D275="",0,SUMIFS(БЮДЖЕТ!$V:$V,БЮДЖЕТ!$P:$P,D275))</f>
        <v>0</v>
      </c>
      <c r="J275" s="48">
        <f>IF(D275="",0,SUMIFS(факт_операции!$T:$T,факт_операции!$D:$D,D275)+SUMIFS(факт_расчет!$M:$M,факт_расчет!$D:$D,D275))</f>
        <v>0</v>
      </c>
      <c r="K275" s="54">
        <f t="shared" si="9"/>
        <v>0</v>
      </c>
      <c r="L275" s="36"/>
      <c r="M275" s="1"/>
    </row>
    <row r="276" spans="1:13" x14ac:dyDescent="0.25">
      <c r="A276" s="1"/>
      <c r="B276" s="1"/>
      <c r="C276" s="5">
        <f t="shared" si="10"/>
        <v>266</v>
      </c>
      <c r="D276" s="19" t="str">
        <f>IF(C276&gt;MAX(БЮДЖЕТ!$C:$C),"",INDEX(БЮДЖЕТ!$P$11:$P$9415,C276))</f>
        <v/>
      </c>
      <c r="E276" s="22">
        <f>IF(D276="",0,IF(COUNTIF(БЮДЖЕТ!$P:$P,D276)=1,0,1))</f>
        <v>0</v>
      </c>
      <c r="F276" s="19" t="str">
        <f>IF($D276="","",INDEX(БЮДЖЕТ!$N:$N,SUMIFS(БЮДЖЕТ!$B:$B,БЮДЖЕТ!$P:$P,$D276)))</f>
        <v/>
      </c>
      <c r="G276" s="19" t="str">
        <f>IF($D276="","",INDEX(БЮДЖЕТ!$X:$X,SUMIFS(БЮДЖЕТ!$B:$B,БЮДЖЕТ!$P:$P,$D276)))</f>
        <v/>
      </c>
      <c r="H276" s="36"/>
      <c r="I276" s="48">
        <f>IF(D276="",0,SUMIFS(БЮДЖЕТ!$V:$V,БЮДЖЕТ!$P:$P,D276))</f>
        <v>0</v>
      </c>
      <c r="J276" s="48">
        <f>IF(D276="",0,SUMIFS(факт_операции!$T:$T,факт_операции!$D:$D,D276)+SUMIFS(факт_расчет!$M:$M,факт_расчет!$D:$D,D276))</f>
        <v>0</v>
      </c>
      <c r="K276" s="54">
        <f t="shared" si="9"/>
        <v>0</v>
      </c>
      <c r="L276" s="36"/>
      <c r="M276" s="1"/>
    </row>
    <row r="277" spans="1:13" x14ac:dyDescent="0.25">
      <c r="A277" s="1"/>
      <c r="B277" s="1"/>
      <c r="C277" s="5">
        <f t="shared" si="10"/>
        <v>267</v>
      </c>
      <c r="D277" s="19" t="str">
        <f>IF(C277&gt;MAX(БЮДЖЕТ!$C:$C),"",INDEX(БЮДЖЕТ!$P$11:$P$9415,C277))</f>
        <v/>
      </c>
      <c r="E277" s="22">
        <f>IF(D277="",0,IF(COUNTIF(БЮДЖЕТ!$P:$P,D277)=1,0,1))</f>
        <v>0</v>
      </c>
      <c r="F277" s="19" t="str">
        <f>IF($D277="","",INDEX(БЮДЖЕТ!$N:$N,SUMIFS(БЮДЖЕТ!$B:$B,БЮДЖЕТ!$P:$P,$D277)))</f>
        <v/>
      </c>
      <c r="G277" s="19" t="str">
        <f>IF($D277="","",INDEX(БЮДЖЕТ!$X:$X,SUMIFS(БЮДЖЕТ!$B:$B,БЮДЖЕТ!$P:$P,$D277)))</f>
        <v/>
      </c>
      <c r="H277" s="36"/>
      <c r="I277" s="48">
        <f>IF(D277="",0,SUMIFS(БЮДЖЕТ!$V:$V,БЮДЖЕТ!$P:$P,D277))</f>
        <v>0</v>
      </c>
      <c r="J277" s="48">
        <f>IF(D277="",0,SUMIFS(факт_операции!$T:$T,факт_операции!$D:$D,D277)+SUMIFS(факт_расчет!$M:$M,факт_расчет!$D:$D,D277))</f>
        <v>0</v>
      </c>
      <c r="K277" s="54">
        <f t="shared" si="9"/>
        <v>0</v>
      </c>
      <c r="L277" s="36"/>
      <c r="M277" s="1"/>
    </row>
    <row r="278" spans="1:13" x14ac:dyDescent="0.25">
      <c r="A278" s="1"/>
      <c r="B278" s="1"/>
      <c r="C278" s="5">
        <f t="shared" si="10"/>
        <v>268</v>
      </c>
      <c r="D278" s="19" t="str">
        <f>IF(C278&gt;MAX(БЮДЖЕТ!$C:$C),"",INDEX(БЮДЖЕТ!$P$11:$P$9415,C278))</f>
        <v/>
      </c>
      <c r="E278" s="22">
        <f>IF(D278="",0,IF(COUNTIF(БЮДЖЕТ!$P:$P,D278)=1,0,1))</f>
        <v>0</v>
      </c>
      <c r="F278" s="19" t="str">
        <f>IF($D278="","",INDEX(БЮДЖЕТ!$N:$N,SUMIFS(БЮДЖЕТ!$B:$B,БЮДЖЕТ!$P:$P,$D278)))</f>
        <v/>
      </c>
      <c r="G278" s="19" t="str">
        <f>IF($D278="","",INDEX(БЮДЖЕТ!$X:$X,SUMIFS(БЮДЖЕТ!$B:$B,БЮДЖЕТ!$P:$P,$D278)))</f>
        <v/>
      </c>
      <c r="H278" s="36"/>
      <c r="I278" s="48">
        <f>IF(D278="",0,SUMIFS(БЮДЖЕТ!$V:$V,БЮДЖЕТ!$P:$P,D278))</f>
        <v>0</v>
      </c>
      <c r="J278" s="48">
        <f>IF(D278="",0,SUMIFS(факт_операции!$T:$T,факт_операции!$D:$D,D278)+SUMIFS(факт_расчет!$M:$M,факт_расчет!$D:$D,D278))</f>
        <v>0</v>
      </c>
      <c r="K278" s="54">
        <f t="shared" si="9"/>
        <v>0</v>
      </c>
      <c r="L278" s="36"/>
      <c r="M278" s="1"/>
    </row>
    <row r="279" spans="1:13" x14ac:dyDescent="0.25">
      <c r="A279" s="1"/>
      <c r="B279" s="1"/>
      <c r="C279" s="5">
        <f t="shared" si="10"/>
        <v>269</v>
      </c>
      <c r="D279" s="19" t="str">
        <f>IF(C279&gt;MAX(БЮДЖЕТ!$C:$C),"",INDEX(БЮДЖЕТ!$P$11:$P$9415,C279))</f>
        <v/>
      </c>
      <c r="E279" s="22">
        <f>IF(D279="",0,IF(COUNTIF(БЮДЖЕТ!$P:$P,D279)=1,0,1))</f>
        <v>0</v>
      </c>
      <c r="F279" s="19" t="str">
        <f>IF($D279="","",INDEX(БЮДЖЕТ!$N:$N,SUMIFS(БЮДЖЕТ!$B:$B,БЮДЖЕТ!$P:$P,$D279)))</f>
        <v/>
      </c>
      <c r="G279" s="19" t="str">
        <f>IF($D279="","",INDEX(БЮДЖЕТ!$X:$X,SUMIFS(БЮДЖЕТ!$B:$B,БЮДЖЕТ!$P:$P,$D279)))</f>
        <v/>
      </c>
      <c r="H279" s="36"/>
      <c r="I279" s="48">
        <f>IF(D279="",0,SUMIFS(БЮДЖЕТ!$V:$V,БЮДЖЕТ!$P:$P,D279))</f>
        <v>0</v>
      </c>
      <c r="J279" s="48">
        <f>IF(D279="",0,SUMIFS(факт_операции!$T:$T,факт_операции!$D:$D,D279)+SUMIFS(факт_расчет!$M:$M,факт_расчет!$D:$D,D279))</f>
        <v>0</v>
      </c>
      <c r="K279" s="54">
        <f t="shared" si="9"/>
        <v>0</v>
      </c>
      <c r="L279" s="36"/>
      <c r="M279" s="1"/>
    </row>
    <row r="280" spans="1:13" x14ac:dyDescent="0.25">
      <c r="A280" s="1"/>
      <c r="B280" s="1"/>
      <c r="C280" s="5">
        <f t="shared" si="10"/>
        <v>270</v>
      </c>
      <c r="D280" s="19" t="str">
        <f>IF(C280&gt;MAX(БЮДЖЕТ!$C:$C),"",INDEX(БЮДЖЕТ!$P$11:$P$9415,C280))</f>
        <v/>
      </c>
      <c r="E280" s="22">
        <f>IF(D280="",0,IF(COUNTIF(БЮДЖЕТ!$P:$P,D280)=1,0,1))</f>
        <v>0</v>
      </c>
      <c r="F280" s="19" t="str">
        <f>IF($D280="","",INDEX(БЮДЖЕТ!$N:$N,SUMIFS(БЮДЖЕТ!$B:$B,БЮДЖЕТ!$P:$P,$D280)))</f>
        <v/>
      </c>
      <c r="G280" s="19" t="str">
        <f>IF($D280="","",INDEX(БЮДЖЕТ!$X:$X,SUMIFS(БЮДЖЕТ!$B:$B,БЮДЖЕТ!$P:$P,$D280)))</f>
        <v/>
      </c>
      <c r="H280" s="36"/>
      <c r="I280" s="48">
        <f>IF(D280="",0,SUMIFS(БЮДЖЕТ!$V:$V,БЮДЖЕТ!$P:$P,D280))</f>
        <v>0</v>
      </c>
      <c r="J280" s="48">
        <f>IF(D280="",0,SUMIFS(факт_операции!$T:$T,факт_операции!$D:$D,D280)+SUMIFS(факт_расчет!$M:$M,факт_расчет!$D:$D,D280))</f>
        <v>0</v>
      </c>
      <c r="K280" s="54">
        <f t="shared" si="9"/>
        <v>0</v>
      </c>
      <c r="L280" s="36"/>
      <c r="M280" s="1"/>
    </row>
    <row r="281" spans="1:13" x14ac:dyDescent="0.25">
      <c r="A281" s="1"/>
      <c r="B281" s="1"/>
      <c r="C281" s="5">
        <f t="shared" si="10"/>
        <v>271</v>
      </c>
      <c r="D281" s="19" t="str">
        <f>IF(C281&gt;MAX(БЮДЖЕТ!$C:$C),"",INDEX(БЮДЖЕТ!$P$11:$P$9415,C281))</f>
        <v/>
      </c>
      <c r="E281" s="22">
        <f>IF(D281="",0,IF(COUNTIF(БЮДЖЕТ!$P:$P,D281)=1,0,1))</f>
        <v>0</v>
      </c>
      <c r="F281" s="19" t="str">
        <f>IF($D281="","",INDEX(БЮДЖЕТ!$N:$N,SUMIFS(БЮДЖЕТ!$B:$B,БЮДЖЕТ!$P:$P,$D281)))</f>
        <v/>
      </c>
      <c r="G281" s="19" t="str">
        <f>IF($D281="","",INDEX(БЮДЖЕТ!$X:$X,SUMIFS(БЮДЖЕТ!$B:$B,БЮДЖЕТ!$P:$P,$D281)))</f>
        <v/>
      </c>
      <c r="H281" s="36"/>
      <c r="I281" s="48">
        <f>IF(D281="",0,SUMIFS(БЮДЖЕТ!$V:$V,БЮДЖЕТ!$P:$P,D281))</f>
        <v>0</v>
      </c>
      <c r="J281" s="48">
        <f>IF(D281="",0,SUMIFS(факт_операции!$T:$T,факт_операции!$D:$D,D281)+SUMIFS(факт_расчет!$M:$M,факт_расчет!$D:$D,D281))</f>
        <v>0</v>
      </c>
      <c r="K281" s="54">
        <f t="shared" si="9"/>
        <v>0</v>
      </c>
      <c r="L281" s="36"/>
      <c r="M281" s="1"/>
    </row>
    <row r="282" spans="1:13" x14ac:dyDescent="0.25">
      <c r="A282" s="1"/>
      <c r="B282" s="1"/>
      <c r="C282" s="5">
        <f t="shared" si="10"/>
        <v>272</v>
      </c>
      <c r="D282" s="19" t="str">
        <f>IF(C282&gt;MAX(БЮДЖЕТ!$C:$C),"",INDEX(БЮДЖЕТ!$P$11:$P$9415,C282))</f>
        <v/>
      </c>
      <c r="E282" s="22">
        <f>IF(D282="",0,IF(COUNTIF(БЮДЖЕТ!$P:$P,D282)=1,0,1))</f>
        <v>0</v>
      </c>
      <c r="F282" s="19" t="str">
        <f>IF($D282="","",INDEX(БЮДЖЕТ!$N:$N,SUMIFS(БЮДЖЕТ!$B:$B,БЮДЖЕТ!$P:$P,$D282)))</f>
        <v/>
      </c>
      <c r="G282" s="19" t="str">
        <f>IF($D282="","",INDEX(БЮДЖЕТ!$X:$X,SUMIFS(БЮДЖЕТ!$B:$B,БЮДЖЕТ!$P:$P,$D282)))</f>
        <v/>
      </c>
      <c r="H282" s="36"/>
      <c r="I282" s="48">
        <f>IF(D282="",0,SUMIFS(БЮДЖЕТ!$V:$V,БЮДЖЕТ!$P:$P,D282))</f>
        <v>0</v>
      </c>
      <c r="J282" s="48">
        <f>IF(D282="",0,SUMIFS(факт_операции!$T:$T,факт_операции!$D:$D,D282)+SUMIFS(факт_расчет!$M:$M,факт_расчет!$D:$D,D282))</f>
        <v>0</v>
      </c>
      <c r="K282" s="54">
        <f t="shared" si="9"/>
        <v>0</v>
      </c>
      <c r="L282" s="36"/>
      <c r="M282" s="1"/>
    </row>
    <row r="283" spans="1:13" x14ac:dyDescent="0.25">
      <c r="A283" s="1"/>
      <c r="B283" s="1"/>
      <c r="C283" s="5">
        <f t="shared" si="10"/>
        <v>273</v>
      </c>
      <c r="D283" s="19" t="str">
        <f>IF(C283&gt;MAX(БЮДЖЕТ!$C:$C),"",INDEX(БЮДЖЕТ!$P$11:$P$9415,C283))</f>
        <v/>
      </c>
      <c r="E283" s="22">
        <f>IF(D283="",0,IF(COUNTIF(БЮДЖЕТ!$P:$P,D283)=1,0,1))</f>
        <v>0</v>
      </c>
      <c r="F283" s="19" t="str">
        <f>IF($D283="","",INDEX(БЮДЖЕТ!$N:$N,SUMIFS(БЮДЖЕТ!$B:$B,БЮДЖЕТ!$P:$P,$D283)))</f>
        <v/>
      </c>
      <c r="G283" s="19" t="str">
        <f>IF($D283="","",INDEX(БЮДЖЕТ!$X:$X,SUMIFS(БЮДЖЕТ!$B:$B,БЮДЖЕТ!$P:$P,$D283)))</f>
        <v/>
      </c>
      <c r="H283" s="36"/>
      <c r="I283" s="48">
        <f>IF(D283="",0,SUMIFS(БЮДЖЕТ!$V:$V,БЮДЖЕТ!$P:$P,D283))</f>
        <v>0</v>
      </c>
      <c r="J283" s="48">
        <f>IF(D283="",0,SUMIFS(факт_операции!$T:$T,факт_операции!$D:$D,D283)+SUMIFS(факт_расчет!$M:$M,факт_расчет!$D:$D,D283))</f>
        <v>0</v>
      </c>
      <c r="K283" s="54">
        <f t="shared" si="9"/>
        <v>0</v>
      </c>
      <c r="L283" s="36"/>
      <c r="M283" s="1"/>
    </row>
    <row r="284" spans="1:13" x14ac:dyDescent="0.25">
      <c r="A284" s="1"/>
      <c r="B284" s="1"/>
      <c r="C284" s="5">
        <f t="shared" si="10"/>
        <v>274</v>
      </c>
      <c r="D284" s="19" t="str">
        <f>IF(C284&gt;MAX(БЮДЖЕТ!$C:$C),"",INDEX(БЮДЖЕТ!$P$11:$P$9415,C284))</f>
        <v/>
      </c>
      <c r="E284" s="22">
        <f>IF(D284="",0,IF(COUNTIF(БЮДЖЕТ!$P:$P,D284)=1,0,1))</f>
        <v>0</v>
      </c>
      <c r="F284" s="19" t="str">
        <f>IF($D284="","",INDEX(БЮДЖЕТ!$N:$N,SUMIFS(БЮДЖЕТ!$B:$B,БЮДЖЕТ!$P:$P,$D284)))</f>
        <v/>
      </c>
      <c r="G284" s="19" t="str">
        <f>IF($D284="","",INDEX(БЮДЖЕТ!$X:$X,SUMIFS(БЮДЖЕТ!$B:$B,БЮДЖЕТ!$P:$P,$D284)))</f>
        <v/>
      </c>
      <c r="H284" s="36"/>
      <c r="I284" s="48">
        <f>IF(D284="",0,SUMIFS(БЮДЖЕТ!$V:$V,БЮДЖЕТ!$P:$P,D284))</f>
        <v>0</v>
      </c>
      <c r="J284" s="48">
        <f>IF(D284="",0,SUMIFS(факт_операции!$T:$T,факт_операции!$D:$D,D284)+SUMIFS(факт_расчет!$M:$M,факт_расчет!$D:$D,D284))</f>
        <v>0</v>
      </c>
      <c r="K284" s="54">
        <f t="shared" si="9"/>
        <v>0</v>
      </c>
      <c r="L284" s="36"/>
      <c r="M284" s="1"/>
    </row>
    <row r="285" spans="1:13" x14ac:dyDescent="0.25">
      <c r="A285" s="1"/>
      <c r="B285" s="1"/>
      <c r="C285" s="5">
        <f t="shared" si="10"/>
        <v>275</v>
      </c>
      <c r="D285" s="19" t="str">
        <f>IF(C285&gt;MAX(БЮДЖЕТ!$C:$C),"",INDEX(БЮДЖЕТ!$P$11:$P$9415,C285))</f>
        <v/>
      </c>
      <c r="E285" s="22">
        <f>IF(D285="",0,IF(COUNTIF(БЮДЖЕТ!$P:$P,D285)=1,0,1))</f>
        <v>0</v>
      </c>
      <c r="F285" s="19" t="str">
        <f>IF($D285="","",INDEX(БЮДЖЕТ!$N:$N,SUMIFS(БЮДЖЕТ!$B:$B,БЮДЖЕТ!$P:$P,$D285)))</f>
        <v/>
      </c>
      <c r="G285" s="19" t="str">
        <f>IF($D285="","",INDEX(БЮДЖЕТ!$X:$X,SUMIFS(БЮДЖЕТ!$B:$B,БЮДЖЕТ!$P:$P,$D285)))</f>
        <v/>
      </c>
      <c r="H285" s="36"/>
      <c r="I285" s="48">
        <f>IF(D285="",0,SUMIFS(БЮДЖЕТ!$V:$V,БЮДЖЕТ!$P:$P,D285))</f>
        <v>0</v>
      </c>
      <c r="J285" s="48">
        <f>IF(D285="",0,SUMIFS(факт_операции!$T:$T,факт_операции!$D:$D,D285)+SUMIFS(факт_расчет!$M:$M,факт_расчет!$D:$D,D285))</f>
        <v>0</v>
      </c>
      <c r="K285" s="54">
        <f t="shared" si="9"/>
        <v>0</v>
      </c>
      <c r="L285" s="36"/>
      <c r="M285" s="1"/>
    </row>
    <row r="286" spans="1:13" x14ac:dyDescent="0.25">
      <c r="A286" s="1"/>
      <c r="B286" s="1"/>
      <c r="C286" s="5">
        <f t="shared" si="10"/>
        <v>276</v>
      </c>
      <c r="D286" s="19" t="str">
        <f>IF(C286&gt;MAX(БЮДЖЕТ!$C:$C),"",INDEX(БЮДЖЕТ!$P$11:$P$9415,C286))</f>
        <v/>
      </c>
      <c r="E286" s="22">
        <f>IF(D286="",0,IF(COUNTIF(БЮДЖЕТ!$P:$P,D286)=1,0,1))</f>
        <v>0</v>
      </c>
      <c r="F286" s="19" t="str">
        <f>IF($D286="","",INDEX(БЮДЖЕТ!$N:$N,SUMIFS(БЮДЖЕТ!$B:$B,БЮДЖЕТ!$P:$P,$D286)))</f>
        <v/>
      </c>
      <c r="G286" s="19" t="str">
        <f>IF($D286="","",INDEX(БЮДЖЕТ!$X:$X,SUMIFS(БЮДЖЕТ!$B:$B,БЮДЖЕТ!$P:$P,$D286)))</f>
        <v/>
      </c>
      <c r="H286" s="36"/>
      <c r="I286" s="48">
        <f>IF(D286="",0,SUMIFS(БЮДЖЕТ!$V:$V,БЮДЖЕТ!$P:$P,D286))</f>
        <v>0</v>
      </c>
      <c r="J286" s="48">
        <f>IF(D286="",0,SUMIFS(факт_операции!$T:$T,факт_операции!$D:$D,D286)+SUMIFS(факт_расчет!$M:$M,факт_расчет!$D:$D,D286))</f>
        <v>0</v>
      </c>
      <c r="K286" s="54">
        <f t="shared" si="9"/>
        <v>0</v>
      </c>
      <c r="L286" s="36"/>
      <c r="M286" s="1"/>
    </row>
    <row r="287" spans="1:13" x14ac:dyDescent="0.25">
      <c r="A287" s="1"/>
      <c r="B287" s="1"/>
      <c r="C287" s="5">
        <f t="shared" si="10"/>
        <v>277</v>
      </c>
      <c r="D287" s="19" t="str">
        <f>IF(C287&gt;MAX(БЮДЖЕТ!$C:$C),"",INDEX(БЮДЖЕТ!$P$11:$P$9415,C287))</f>
        <v/>
      </c>
      <c r="E287" s="22">
        <f>IF(D287="",0,IF(COUNTIF(БЮДЖЕТ!$P:$P,D287)=1,0,1))</f>
        <v>0</v>
      </c>
      <c r="F287" s="19" t="str">
        <f>IF($D287="","",INDEX(БЮДЖЕТ!$N:$N,SUMIFS(БЮДЖЕТ!$B:$B,БЮДЖЕТ!$P:$P,$D287)))</f>
        <v/>
      </c>
      <c r="G287" s="19" t="str">
        <f>IF($D287="","",INDEX(БЮДЖЕТ!$X:$X,SUMIFS(БЮДЖЕТ!$B:$B,БЮДЖЕТ!$P:$P,$D287)))</f>
        <v/>
      </c>
      <c r="H287" s="36"/>
      <c r="I287" s="48">
        <f>IF(D287="",0,SUMIFS(БЮДЖЕТ!$V:$V,БЮДЖЕТ!$P:$P,D287))</f>
        <v>0</v>
      </c>
      <c r="J287" s="48">
        <f>IF(D287="",0,SUMIFS(факт_операции!$T:$T,факт_операции!$D:$D,D287)+SUMIFS(факт_расчет!$M:$M,факт_расчет!$D:$D,D287))</f>
        <v>0</v>
      </c>
      <c r="K287" s="54">
        <f t="shared" si="9"/>
        <v>0</v>
      </c>
      <c r="L287" s="36"/>
      <c r="M287" s="1"/>
    </row>
    <row r="288" spans="1:13" x14ac:dyDescent="0.25">
      <c r="A288" s="1"/>
      <c r="B288" s="1"/>
      <c r="C288" s="5">
        <f t="shared" si="10"/>
        <v>278</v>
      </c>
      <c r="D288" s="19" t="str">
        <f>IF(C288&gt;MAX(БЮДЖЕТ!$C:$C),"",INDEX(БЮДЖЕТ!$P$11:$P$9415,C288))</f>
        <v/>
      </c>
      <c r="E288" s="22">
        <f>IF(D288="",0,IF(COUNTIF(БЮДЖЕТ!$P:$P,D288)=1,0,1))</f>
        <v>0</v>
      </c>
      <c r="F288" s="19" t="str">
        <f>IF($D288="","",INDEX(БЮДЖЕТ!$N:$N,SUMIFS(БЮДЖЕТ!$B:$B,БЮДЖЕТ!$P:$P,$D288)))</f>
        <v/>
      </c>
      <c r="G288" s="19" t="str">
        <f>IF($D288="","",INDEX(БЮДЖЕТ!$X:$X,SUMIFS(БЮДЖЕТ!$B:$B,БЮДЖЕТ!$P:$P,$D288)))</f>
        <v/>
      </c>
      <c r="H288" s="36"/>
      <c r="I288" s="48">
        <f>IF(D288="",0,SUMIFS(БЮДЖЕТ!$V:$V,БЮДЖЕТ!$P:$P,D288))</f>
        <v>0</v>
      </c>
      <c r="J288" s="48">
        <f>IF(D288="",0,SUMIFS(факт_операции!$T:$T,факт_операции!$D:$D,D288)+SUMIFS(факт_расчет!$M:$M,факт_расчет!$D:$D,D288))</f>
        <v>0</v>
      </c>
      <c r="K288" s="54">
        <f t="shared" si="9"/>
        <v>0</v>
      </c>
      <c r="L288" s="36"/>
      <c r="M288" s="1"/>
    </row>
    <row r="289" spans="1:13" x14ac:dyDescent="0.25">
      <c r="A289" s="1"/>
      <c r="B289" s="1"/>
      <c r="C289" s="5">
        <f t="shared" si="10"/>
        <v>279</v>
      </c>
      <c r="D289" s="19" t="str">
        <f>IF(C289&gt;MAX(БЮДЖЕТ!$C:$C),"",INDEX(БЮДЖЕТ!$P$11:$P$9415,C289))</f>
        <v/>
      </c>
      <c r="E289" s="22">
        <f>IF(D289="",0,IF(COUNTIF(БЮДЖЕТ!$P:$P,D289)=1,0,1))</f>
        <v>0</v>
      </c>
      <c r="F289" s="19" t="str">
        <f>IF($D289="","",INDEX(БЮДЖЕТ!$N:$N,SUMIFS(БЮДЖЕТ!$B:$B,БЮДЖЕТ!$P:$P,$D289)))</f>
        <v/>
      </c>
      <c r="G289" s="19" t="str">
        <f>IF($D289="","",INDEX(БЮДЖЕТ!$X:$X,SUMIFS(БЮДЖЕТ!$B:$B,БЮДЖЕТ!$P:$P,$D289)))</f>
        <v/>
      </c>
      <c r="H289" s="36"/>
      <c r="I289" s="48">
        <f>IF(D289="",0,SUMIFS(БЮДЖЕТ!$V:$V,БЮДЖЕТ!$P:$P,D289))</f>
        <v>0</v>
      </c>
      <c r="J289" s="48">
        <f>IF(D289="",0,SUMIFS(факт_операции!$T:$T,факт_операции!$D:$D,D289)+SUMIFS(факт_расчет!$M:$M,факт_расчет!$D:$D,D289))</f>
        <v>0</v>
      </c>
      <c r="K289" s="54">
        <f t="shared" si="9"/>
        <v>0</v>
      </c>
      <c r="L289" s="36"/>
      <c r="M289" s="1"/>
    </row>
    <row r="290" spans="1:13" x14ac:dyDescent="0.25">
      <c r="A290" s="1"/>
      <c r="B290" s="1"/>
      <c r="C290" s="5">
        <f t="shared" si="10"/>
        <v>280</v>
      </c>
      <c r="D290" s="19" t="str">
        <f>IF(C290&gt;MAX(БЮДЖЕТ!$C:$C),"",INDEX(БЮДЖЕТ!$P$11:$P$9415,C290))</f>
        <v/>
      </c>
      <c r="E290" s="22">
        <f>IF(D290="",0,IF(COUNTIF(БЮДЖЕТ!$P:$P,D290)=1,0,1))</f>
        <v>0</v>
      </c>
      <c r="F290" s="19" t="str">
        <f>IF($D290="","",INDEX(БЮДЖЕТ!$N:$N,SUMIFS(БЮДЖЕТ!$B:$B,БЮДЖЕТ!$P:$P,$D290)))</f>
        <v/>
      </c>
      <c r="G290" s="19" t="str">
        <f>IF($D290="","",INDEX(БЮДЖЕТ!$X:$X,SUMIFS(БЮДЖЕТ!$B:$B,БЮДЖЕТ!$P:$P,$D290)))</f>
        <v/>
      </c>
      <c r="H290" s="36"/>
      <c r="I290" s="48">
        <f>IF(D290="",0,SUMIFS(БЮДЖЕТ!$V:$V,БЮДЖЕТ!$P:$P,D290))</f>
        <v>0</v>
      </c>
      <c r="J290" s="48">
        <f>IF(D290="",0,SUMIFS(факт_операции!$T:$T,факт_операции!$D:$D,D290)+SUMIFS(факт_расчет!$M:$M,факт_расчет!$D:$D,D290))</f>
        <v>0</v>
      </c>
      <c r="K290" s="54">
        <f t="shared" si="9"/>
        <v>0</v>
      </c>
      <c r="L290" s="36"/>
      <c r="M290" s="1"/>
    </row>
    <row r="291" spans="1:13" x14ac:dyDescent="0.25">
      <c r="A291" s="1"/>
      <c r="B291" s="1"/>
      <c r="C291" s="5">
        <f t="shared" si="10"/>
        <v>281</v>
      </c>
      <c r="D291" s="19" t="str">
        <f>IF(C291&gt;MAX(БЮДЖЕТ!$C:$C),"",INDEX(БЮДЖЕТ!$P$11:$P$9415,C291))</f>
        <v/>
      </c>
      <c r="E291" s="22">
        <f>IF(D291="",0,IF(COUNTIF(БЮДЖЕТ!$P:$P,D291)=1,0,1))</f>
        <v>0</v>
      </c>
      <c r="F291" s="19" t="str">
        <f>IF($D291="","",INDEX(БЮДЖЕТ!$N:$N,SUMIFS(БЮДЖЕТ!$B:$B,БЮДЖЕТ!$P:$P,$D291)))</f>
        <v/>
      </c>
      <c r="G291" s="19" t="str">
        <f>IF($D291="","",INDEX(БЮДЖЕТ!$X:$X,SUMIFS(БЮДЖЕТ!$B:$B,БЮДЖЕТ!$P:$P,$D291)))</f>
        <v/>
      </c>
      <c r="H291" s="36"/>
      <c r="I291" s="48">
        <f>IF(D291="",0,SUMIFS(БЮДЖЕТ!$V:$V,БЮДЖЕТ!$P:$P,D291))</f>
        <v>0</v>
      </c>
      <c r="J291" s="48">
        <f>IF(D291="",0,SUMIFS(факт_операции!$T:$T,факт_операции!$D:$D,D291)+SUMIFS(факт_расчет!$M:$M,факт_расчет!$D:$D,D291))</f>
        <v>0</v>
      </c>
      <c r="K291" s="54">
        <f t="shared" si="9"/>
        <v>0</v>
      </c>
      <c r="L291" s="36"/>
      <c r="M291" s="1"/>
    </row>
    <row r="292" spans="1:13" x14ac:dyDescent="0.25">
      <c r="A292" s="1"/>
      <c r="B292" s="1"/>
      <c r="C292" s="5">
        <f t="shared" si="10"/>
        <v>282</v>
      </c>
      <c r="D292" s="19" t="str">
        <f>IF(C292&gt;MAX(БЮДЖЕТ!$C:$C),"",INDEX(БЮДЖЕТ!$P$11:$P$9415,C292))</f>
        <v/>
      </c>
      <c r="E292" s="22">
        <f>IF(D292="",0,IF(COUNTIF(БЮДЖЕТ!$P:$P,D292)=1,0,1))</f>
        <v>0</v>
      </c>
      <c r="F292" s="19" t="str">
        <f>IF($D292="","",INDEX(БЮДЖЕТ!$N:$N,SUMIFS(БЮДЖЕТ!$B:$B,БЮДЖЕТ!$P:$P,$D292)))</f>
        <v/>
      </c>
      <c r="G292" s="19" t="str">
        <f>IF($D292="","",INDEX(БЮДЖЕТ!$X:$X,SUMIFS(БЮДЖЕТ!$B:$B,БЮДЖЕТ!$P:$P,$D292)))</f>
        <v/>
      </c>
      <c r="H292" s="36"/>
      <c r="I292" s="48">
        <f>IF(D292="",0,SUMIFS(БЮДЖЕТ!$V:$V,БЮДЖЕТ!$P:$P,D292))</f>
        <v>0</v>
      </c>
      <c r="J292" s="48">
        <f>IF(D292="",0,SUMIFS(факт_операции!$T:$T,факт_операции!$D:$D,D292)+SUMIFS(факт_расчет!$M:$M,факт_расчет!$D:$D,D292))</f>
        <v>0</v>
      </c>
      <c r="K292" s="54">
        <f t="shared" si="9"/>
        <v>0</v>
      </c>
      <c r="L292" s="36"/>
      <c r="M292" s="1"/>
    </row>
    <row r="293" spans="1:13" x14ac:dyDescent="0.25">
      <c r="A293" s="1"/>
      <c r="B293" s="1"/>
      <c r="C293" s="5">
        <f t="shared" si="10"/>
        <v>283</v>
      </c>
      <c r="D293" s="19" t="str">
        <f>IF(C293&gt;MAX(БЮДЖЕТ!$C:$C),"",INDEX(БЮДЖЕТ!$P$11:$P$9415,C293))</f>
        <v/>
      </c>
      <c r="E293" s="22">
        <f>IF(D293="",0,IF(COUNTIF(БЮДЖЕТ!$P:$P,D293)=1,0,1))</f>
        <v>0</v>
      </c>
      <c r="F293" s="19" t="str">
        <f>IF($D293="","",INDEX(БЮДЖЕТ!$N:$N,SUMIFS(БЮДЖЕТ!$B:$B,БЮДЖЕТ!$P:$P,$D293)))</f>
        <v/>
      </c>
      <c r="G293" s="19" t="str">
        <f>IF($D293="","",INDEX(БЮДЖЕТ!$X:$X,SUMIFS(БЮДЖЕТ!$B:$B,БЮДЖЕТ!$P:$P,$D293)))</f>
        <v/>
      </c>
      <c r="H293" s="36"/>
      <c r="I293" s="48">
        <f>IF(D293="",0,SUMIFS(БЮДЖЕТ!$V:$V,БЮДЖЕТ!$P:$P,D293))</f>
        <v>0</v>
      </c>
      <c r="J293" s="48">
        <f>IF(D293="",0,SUMIFS(факт_операции!$T:$T,факт_операции!$D:$D,D293)+SUMIFS(факт_расчет!$M:$M,факт_расчет!$D:$D,D293))</f>
        <v>0</v>
      </c>
      <c r="K293" s="54">
        <f t="shared" si="9"/>
        <v>0</v>
      </c>
      <c r="L293" s="36"/>
      <c r="M293" s="1"/>
    </row>
    <row r="294" spans="1:13" x14ac:dyDescent="0.25">
      <c r="A294" s="1"/>
      <c r="B294" s="1"/>
      <c r="C294" s="5">
        <f t="shared" si="10"/>
        <v>284</v>
      </c>
      <c r="D294" s="19" t="str">
        <f>IF(C294&gt;MAX(БЮДЖЕТ!$C:$C),"",INDEX(БЮДЖЕТ!$P$11:$P$9415,C294))</f>
        <v/>
      </c>
      <c r="E294" s="22">
        <f>IF(D294="",0,IF(COUNTIF(БЮДЖЕТ!$P:$P,D294)=1,0,1))</f>
        <v>0</v>
      </c>
      <c r="F294" s="19" t="str">
        <f>IF($D294="","",INDEX(БЮДЖЕТ!$N:$N,SUMIFS(БЮДЖЕТ!$B:$B,БЮДЖЕТ!$P:$P,$D294)))</f>
        <v/>
      </c>
      <c r="G294" s="19" t="str">
        <f>IF($D294="","",INDEX(БЮДЖЕТ!$X:$X,SUMIFS(БЮДЖЕТ!$B:$B,БЮДЖЕТ!$P:$P,$D294)))</f>
        <v/>
      </c>
      <c r="H294" s="36"/>
      <c r="I294" s="48">
        <f>IF(D294="",0,SUMIFS(БЮДЖЕТ!$V:$V,БЮДЖЕТ!$P:$P,D294))</f>
        <v>0</v>
      </c>
      <c r="J294" s="48">
        <f>IF(D294="",0,SUMIFS(факт_операции!$T:$T,факт_операции!$D:$D,D294)+SUMIFS(факт_расчет!$M:$M,факт_расчет!$D:$D,D294))</f>
        <v>0</v>
      </c>
      <c r="K294" s="54">
        <f t="shared" si="9"/>
        <v>0</v>
      </c>
      <c r="L294" s="36"/>
      <c r="M294" s="1"/>
    </row>
    <row r="295" spans="1:13" x14ac:dyDescent="0.25">
      <c r="A295" s="1"/>
      <c r="B295" s="1"/>
      <c r="C295" s="5">
        <f t="shared" si="10"/>
        <v>285</v>
      </c>
      <c r="D295" s="19" t="str">
        <f>IF(C295&gt;MAX(БЮДЖЕТ!$C:$C),"",INDEX(БЮДЖЕТ!$P$11:$P$9415,C295))</f>
        <v/>
      </c>
      <c r="E295" s="22">
        <f>IF(D295="",0,IF(COUNTIF(БЮДЖЕТ!$P:$P,D295)=1,0,1))</f>
        <v>0</v>
      </c>
      <c r="F295" s="19" t="str">
        <f>IF($D295="","",INDEX(БЮДЖЕТ!$N:$N,SUMIFS(БЮДЖЕТ!$B:$B,БЮДЖЕТ!$P:$P,$D295)))</f>
        <v/>
      </c>
      <c r="G295" s="19" t="str">
        <f>IF($D295="","",INDEX(БЮДЖЕТ!$X:$X,SUMIFS(БЮДЖЕТ!$B:$B,БЮДЖЕТ!$P:$P,$D295)))</f>
        <v/>
      </c>
      <c r="H295" s="36"/>
      <c r="I295" s="48">
        <f>IF(D295="",0,SUMIFS(БЮДЖЕТ!$V:$V,БЮДЖЕТ!$P:$P,D295))</f>
        <v>0</v>
      </c>
      <c r="J295" s="48">
        <f>IF(D295="",0,SUMIFS(факт_операции!$T:$T,факт_операции!$D:$D,D295)+SUMIFS(факт_расчет!$M:$M,факт_расчет!$D:$D,D295))</f>
        <v>0</v>
      </c>
      <c r="K295" s="54">
        <f t="shared" si="9"/>
        <v>0</v>
      </c>
      <c r="L295" s="36"/>
      <c r="M295" s="1"/>
    </row>
    <row r="296" spans="1:13" x14ac:dyDescent="0.25">
      <c r="A296" s="1"/>
      <c r="B296" s="1"/>
      <c r="C296" s="5">
        <f t="shared" si="10"/>
        <v>286</v>
      </c>
      <c r="D296" s="19" t="str">
        <f>IF(C296&gt;MAX(БЮДЖЕТ!$C:$C),"",INDEX(БЮДЖЕТ!$P$11:$P$9415,C296))</f>
        <v/>
      </c>
      <c r="E296" s="22">
        <f>IF(D296="",0,IF(COUNTIF(БЮДЖЕТ!$P:$P,D296)=1,0,1))</f>
        <v>0</v>
      </c>
      <c r="F296" s="19" t="str">
        <f>IF($D296="","",INDEX(БЮДЖЕТ!$N:$N,SUMIFS(БЮДЖЕТ!$B:$B,БЮДЖЕТ!$P:$P,$D296)))</f>
        <v/>
      </c>
      <c r="G296" s="19" t="str">
        <f>IF($D296="","",INDEX(БЮДЖЕТ!$X:$X,SUMIFS(БЮДЖЕТ!$B:$B,БЮДЖЕТ!$P:$P,$D296)))</f>
        <v/>
      </c>
      <c r="H296" s="36"/>
      <c r="I296" s="48">
        <f>IF(D296="",0,SUMIFS(БЮДЖЕТ!$V:$V,БЮДЖЕТ!$P:$P,D296))</f>
        <v>0</v>
      </c>
      <c r="J296" s="48">
        <f>IF(D296="",0,SUMIFS(факт_операции!$T:$T,факт_операции!$D:$D,D296)+SUMIFS(факт_расчет!$M:$M,факт_расчет!$D:$D,D296))</f>
        <v>0</v>
      </c>
      <c r="K296" s="54">
        <f t="shared" si="9"/>
        <v>0</v>
      </c>
      <c r="L296" s="36"/>
      <c r="M296" s="1"/>
    </row>
    <row r="297" spans="1:13" x14ac:dyDescent="0.25">
      <c r="A297" s="1"/>
      <c r="B297" s="1"/>
      <c r="C297" s="5">
        <f t="shared" si="10"/>
        <v>287</v>
      </c>
      <c r="D297" s="19" t="str">
        <f>IF(C297&gt;MAX(БЮДЖЕТ!$C:$C),"",INDEX(БЮДЖЕТ!$P$11:$P$9415,C297))</f>
        <v/>
      </c>
      <c r="E297" s="22">
        <f>IF(D297="",0,IF(COUNTIF(БЮДЖЕТ!$P:$P,D297)=1,0,1))</f>
        <v>0</v>
      </c>
      <c r="F297" s="19" t="str">
        <f>IF($D297="","",INDEX(БЮДЖЕТ!$N:$N,SUMIFS(БЮДЖЕТ!$B:$B,БЮДЖЕТ!$P:$P,$D297)))</f>
        <v/>
      </c>
      <c r="G297" s="19" t="str">
        <f>IF($D297="","",INDEX(БЮДЖЕТ!$X:$X,SUMIFS(БЮДЖЕТ!$B:$B,БЮДЖЕТ!$P:$P,$D297)))</f>
        <v/>
      </c>
      <c r="H297" s="36"/>
      <c r="I297" s="48">
        <f>IF(D297="",0,SUMIFS(БЮДЖЕТ!$V:$V,БЮДЖЕТ!$P:$P,D297))</f>
        <v>0</v>
      </c>
      <c r="J297" s="48">
        <f>IF(D297="",0,SUMIFS(факт_операции!$T:$T,факт_операции!$D:$D,D297)+SUMIFS(факт_расчет!$M:$M,факт_расчет!$D:$D,D297))</f>
        <v>0</v>
      </c>
      <c r="K297" s="54">
        <f t="shared" si="9"/>
        <v>0</v>
      </c>
      <c r="L297" s="36"/>
      <c r="M297" s="1"/>
    </row>
    <row r="298" spans="1:13" x14ac:dyDescent="0.25">
      <c r="A298" s="1"/>
      <c r="B298" s="1"/>
      <c r="C298" s="5">
        <f t="shared" si="10"/>
        <v>288</v>
      </c>
      <c r="D298" s="19" t="str">
        <f>IF(C298&gt;MAX(БЮДЖЕТ!$C:$C),"",INDEX(БЮДЖЕТ!$P$11:$P$9415,C298))</f>
        <v/>
      </c>
      <c r="E298" s="22">
        <f>IF(D298="",0,IF(COUNTIF(БЮДЖЕТ!$P:$P,D298)=1,0,1))</f>
        <v>0</v>
      </c>
      <c r="F298" s="19" t="str">
        <f>IF($D298="","",INDEX(БЮДЖЕТ!$N:$N,SUMIFS(БЮДЖЕТ!$B:$B,БЮДЖЕТ!$P:$P,$D298)))</f>
        <v/>
      </c>
      <c r="G298" s="19" t="str">
        <f>IF($D298="","",INDEX(БЮДЖЕТ!$X:$X,SUMIFS(БЮДЖЕТ!$B:$B,БЮДЖЕТ!$P:$P,$D298)))</f>
        <v/>
      </c>
      <c r="H298" s="36"/>
      <c r="I298" s="48">
        <f>IF(D298="",0,SUMIFS(БЮДЖЕТ!$V:$V,БЮДЖЕТ!$P:$P,D298))</f>
        <v>0</v>
      </c>
      <c r="J298" s="48">
        <f>IF(D298="",0,SUMIFS(факт_операции!$T:$T,факт_операции!$D:$D,D298)+SUMIFS(факт_расчет!$M:$M,факт_расчет!$D:$D,D298))</f>
        <v>0</v>
      </c>
      <c r="K298" s="54">
        <f t="shared" si="9"/>
        <v>0</v>
      </c>
      <c r="L298" s="36"/>
      <c r="M298" s="1"/>
    </row>
    <row r="299" spans="1:13" x14ac:dyDescent="0.25">
      <c r="A299" s="1"/>
      <c r="B299" s="1"/>
      <c r="C299" s="5">
        <f t="shared" si="10"/>
        <v>289</v>
      </c>
      <c r="D299" s="19" t="str">
        <f>IF(C299&gt;MAX(БЮДЖЕТ!$C:$C),"",INDEX(БЮДЖЕТ!$P$11:$P$9415,C299))</f>
        <v/>
      </c>
      <c r="E299" s="22">
        <f>IF(D299="",0,IF(COUNTIF(БЮДЖЕТ!$P:$P,D299)=1,0,1))</f>
        <v>0</v>
      </c>
      <c r="F299" s="19" t="str">
        <f>IF($D299="","",INDEX(БЮДЖЕТ!$N:$N,SUMIFS(БЮДЖЕТ!$B:$B,БЮДЖЕТ!$P:$P,$D299)))</f>
        <v/>
      </c>
      <c r="G299" s="19" t="str">
        <f>IF($D299="","",INDEX(БЮДЖЕТ!$X:$X,SUMIFS(БЮДЖЕТ!$B:$B,БЮДЖЕТ!$P:$P,$D299)))</f>
        <v/>
      </c>
      <c r="H299" s="36"/>
      <c r="I299" s="48">
        <f>IF(D299="",0,SUMIFS(БЮДЖЕТ!$V:$V,БЮДЖЕТ!$P:$P,D299))</f>
        <v>0</v>
      </c>
      <c r="J299" s="48">
        <f>IF(D299="",0,SUMIFS(факт_операции!$T:$T,факт_операции!$D:$D,D299)+SUMIFS(факт_расчет!$M:$M,факт_расчет!$D:$D,D299))</f>
        <v>0</v>
      </c>
      <c r="K299" s="54">
        <f t="shared" si="9"/>
        <v>0</v>
      </c>
      <c r="L299" s="36"/>
      <c r="M299" s="1"/>
    </row>
    <row r="300" spans="1:13" x14ac:dyDescent="0.25">
      <c r="A300" s="1"/>
      <c r="B300" s="1"/>
      <c r="C300" s="5">
        <f t="shared" si="10"/>
        <v>290</v>
      </c>
      <c r="D300" s="19" t="str">
        <f>IF(C300&gt;MAX(БЮДЖЕТ!$C:$C),"",INDEX(БЮДЖЕТ!$P$11:$P$9415,C300))</f>
        <v/>
      </c>
      <c r="E300" s="22">
        <f>IF(D300="",0,IF(COUNTIF(БЮДЖЕТ!$P:$P,D300)=1,0,1))</f>
        <v>0</v>
      </c>
      <c r="F300" s="19" t="str">
        <f>IF($D300="","",INDEX(БЮДЖЕТ!$N:$N,SUMIFS(БЮДЖЕТ!$B:$B,БЮДЖЕТ!$P:$P,$D300)))</f>
        <v/>
      </c>
      <c r="G300" s="19" t="str">
        <f>IF($D300="","",INDEX(БЮДЖЕТ!$X:$X,SUMIFS(БЮДЖЕТ!$B:$B,БЮДЖЕТ!$P:$P,$D300)))</f>
        <v/>
      </c>
      <c r="H300" s="36"/>
      <c r="I300" s="48">
        <f>IF(D300="",0,SUMIFS(БЮДЖЕТ!$V:$V,БЮДЖЕТ!$P:$P,D300))</f>
        <v>0</v>
      </c>
      <c r="J300" s="48">
        <f>IF(D300="",0,SUMIFS(факт_операции!$T:$T,факт_операции!$D:$D,D300)+SUMIFS(факт_расчет!$M:$M,факт_расчет!$D:$D,D300))</f>
        <v>0</v>
      </c>
      <c r="K300" s="54">
        <f t="shared" si="9"/>
        <v>0</v>
      </c>
      <c r="L300" s="36"/>
      <c r="M300" s="1"/>
    </row>
    <row r="301" spans="1:13" x14ac:dyDescent="0.25">
      <c r="A301" s="1"/>
      <c r="B301" s="1"/>
      <c r="C301" s="5">
        <f t="shared" si="10"/>
        <v>291</v>
      </c>
      <c r="D301" s="19" t="str">
        <f>IF(C301&gt;MAX(БЮДЖЕТ!$C:$C),"",INDEX(БЮДЖЕТ!$P$11:$P$9415,C301))</f>
        <v/>
      </c>
      <c r="E301" s="22">
        <f>IF(D301="",0,IF(COUNTIF(БЮДЖЕТ!$P:$P,D301)=1,0,1))</f>
        <v>0</v>
      </c>
      <c r="F301" s="19" t="str">
        <f>IF($D301="","",INDEX(БЮДЖЕТ!$N:$N,SUMIFS(БЮДЖЕТ!$B:$B,БЮДЖЕТ!$P:$P,$D301)))</f>
        <v/>
      </c>
      <c r="G301" s="19" t="str">
        <f>IF($D301="","",INDEX(БЮДЖЕТ!$X:$X,SUMIFS(БЮДЖЕТ!$B:$B,БЮДЖЕТ!$P:$P,$D301)))</f>
        <v/>
      </c>
      <c r="H301" s="36"/>
      <c r="I301" s="48">
        <f>IF(D301="",0,SUMIFS(БЮДЖЕТ!$V:$V,БЮДЖЕТ!$P:$P,D301))</f>
        <v>0</v>
      </c>
      <c r="J301" s="48">
        <f>IF(D301="",0,SUMIFS(факт_операции!$T:$T,факт_операции!$D:$D,D301)+SUMIFS(факт_расчет!$M:$M,факт_расчет!$D:$D,D301))</f>
        <v>0</v>
      </c>
      <c r="K301" s="54">
        <f t="shared" si="9"/>
        <v>0</v>
      </c>
      <c r="L301" s="36"/>
      <c r="M301" s="1"/>
    </row>
    <row r="302" spans="1:13" x14ac:dyDescent="0.25">
      <c r="A302" s="1"/>
      <c r="B302" s="1"/>
      <c r="C302" s="5">
        <f t="shared" si="10"/>
        <v>292</v>
      </c>
      <c r="D302" s="19" t="str">
        <f>IF(C302&gt;MAX(БЮДЖЕТ!$C:$C),"",INDEX(БЮДЖЕТ!$P$11:$P$9415,C302))</f>
        <v/>
      </c>
      <c r="E302" s="22">
        <f>IF(D302="",0,IF(COUNTIF(БЮДЖЕТ!$P:$P,D302)=1,0,1))</f>
        <v>0</v>
      </c>
      <c r="F302" s="19" t="str">
        <f>IF($D302="","",INDEX(БЮДЖЕТ!$N:$N,SUMIFS(БЮДЖЕТ!$B:$B,БЮДЖЕТ!$P:$P,$D302)))</f>
        <v/>
      </c>
      <c r="G302" s="19" t="str">
        <f>IF($D302="","",INDEX(БЮДЖЕТ!$X:$X,SUMIFS(БЮДЖЕТ!$B:$B,БЮДЖЕТ!$P:$P,$D302)))</f>
        <v/>
      </c>
      <c r="H302" s="36"/>
      <c r="I302" s="48">
        <f>IF(D302="",0,SUMIFS(БЮДЖЕТ!$V:$V,БЮДЖЕТ!$P:$P,D302))</f>
        <v>0</v>
      </c>
      <c r="J302" s="48">
        <f>IF(D302="",0,SUMIFS(факт_операции!$T:$T,факт_операции!$D:$D,D302)+SUMIFS(факт_расчет!$M:$M,факт_расчет!$D:$D,D302))</f>
        <v>0</v>
      </c>
      <c r="K302" s="54">
        <f t="shared" si="9"/>
        <v>0</v>
      </c>
      <c r="L302" s="36"/>
      <c r="M302" s="1"/>
    </row>
    <row r="303" spans="1:13" x14ac:dyDescent="0.25">
      <c r="A303" s="1"/>
      <c r="B303" s="1"/>
      <c r="C303" s="5">
        <f t="shared" si="10"/>
        <v>293</v>
      </c>
      <c r="D303" s="19" t="str">
        <f>IF(C303&gt;MAX(БЮДЖЕТ!$C:$C),"",INDEX(БЮДЖЕТ!$P$11:$P$9415,C303))</f>
        <v/>
      </c>
      <c r="E303" s="22">
        <f>IF(D303="",0,IF(COUNTIF(БЮДЖЕТ!$P:$P,D303)=1,0,1))</f>
        <v>0</v>
      </c>
      <c r="F303" s="19" t="str">
        <f>IF($D303="","",INDEX(БЮДЖЕТ!$N:$N,SUMIFS(БЮДЖЕТ!$B:$B,БЮДЖЕТ!$P:$P,$D303)))</f>
        <v/>
      </c>
      <c r="G303" s="19" t="str">
        <f>IF($D303="","",INDEX(БЮДЖЕТ!$X:$X,SUMIFS(БЮДЖЕТ!$B:$B,БЮДЖЕТ!$P:$P,$D303)))</f>
        <v/>
      </c>
      <c r="H303" s="36"/>
      <c r="I303" s="48">
        <f>IF(D303="",0,SUMIFS(БЮДЖЕТ!$V:$V,БЮДЖЕТ!$P:$P,D303))</f>
        <v>0</v>
      </c>
      <c r="J303" s="48">
        <f>IF(D303="",0,SUMIFS(факт_операции!$T:$T,факт_операции!$D:$D,D303)+SUMIFS(факт_расчет!$M:$M,факт_расчет!$D:$D,D303))</f>
        <v>0</v>
      </c>
      <c r="K303" s="54">
        <f t="shared" si="9"/>
        <v>0</v>
      </c>
      <c r="L303" s="36"/>
      <c r="M303" s="1"/>
    </row>
    <row r="304" spans="1:13" x14ac:dyDescent="0.25">
      <c r="A304" s="1"/>
      <c r="B304" s="1"/>
      <c r="C304" s="5">
        <f t="shared" si="10"/>
        <v>294</v>
      </c>
      <c r="D304" s="19" t="str">
        <f>IF(C304&gt;MAX(БЮДЖЕТ!$C:$C),"",INDEX(БЮДЖЕТ!$P$11:$P$9415,C304))</f>
        <v/>
      </c>
      <c r="E304" s="22">
        <f>IF(D304="",0,IF(COUNTIF(БЮДЖЕТ!$P:$P,D304)=1,0,1))</f>
        <v>0</v>
      </c>
      <c r="F304" s="19" t="str">
        <f>IF($D304="","",INDEX(БЮДЖЕТ!$N:$N,SUMIFS(БЮДЖЕТ!$B:$B,БЮДЖЕТ!$P:$P,$D304)))</f>
        <v/>
      </c>
      <c r="G304" s="19" t="str">
        <f>IF($D304="","",INDEX(БЮДЖЕТ!$X:$X,SUMIFS(БЮДЖЕТ!$B:$B,БЮДЖЕТ!$P:$P,$D304)))</f>
        <v/>
      </c>
      <c r="H304" s="36"/>
      <c r="I304" s="48">
        <f>IF(D304="",0,SUMIFS(БЮДЖЕТ!$V:$V,БЮДЖЕТ!$P:$P,D304))</f>
        <v>0</v>
      </c>
      <c r="J304" s="48">
        <f>IF(D304="",0,SUMIFS(факт_операции!$T:$T,факт_операции!$D:$D,D304)+SUMIFS(факт_расчет!$M:$M,факт_расчет!$D:$D,D304))</f>
        <v>0</v>
      </c>
      <c r="K304" s="54">
        <f t="shared" si="9"/>
        <v>0</v>
      </c>
      <c r="L304" s="36"/>
      <c r="M304" s="1"/>
    </row>
    <row r="305" spans="1:13" x14ac:dyDescent="0.25">
      <c r="A305" s="1"/>
      <c r="B305" s="1"/>
      <c r="C305" s="5">
        <f t="shared" si="10"/>
        <v>295</v>
      </c>
      <c r="D305" s="19" t="str">
        <f>IF(C305&gt;MAX(БЮДЖЕТ!$C:$C),"",INDEX(БЮДЖЕТ!$P$11:$P$9415,C305))</f>
        <v/>
      </c>
      <c r="E305" s="22">
        <f>IF(D305="",0,IF(COUNTIF(БЮДЖЕТ!$P:$P,D305)=1,0,1))</f>
        <v>0</v>
      </c>
      <c r="F305" s="19" t="str">
        <f>IF($D305="","",INDEX(БЮДЖЕТ!$N:$N,SUMIFS(БЮДЖЕТ!$B:$B,БЮДЖЕТ!$P:$P,$D305)))</f>
        <v/>
      </c>
      <c r="G305" s="19" t="str">
        <f>IF($D305="","",INDEX(БЮДЖЕТ!$X:$X,SUMIFS(БЮДЖЕТ!$B:$B,БЮДЖЕТ!$P:$P,$D305)))</f>
        <v/>
      </c>
      <c r="H305" s="36"/>
      <c r="I305" s="48">
        <f>IF(D305="",0,SUMIFS(БЮДЖЕТ!$V:$V,БЮДЖЕТ!$P:$P,D305))</f>
        <v>0</v>
      </c>
      <c r="J305" s="48">
        <f>IF(D305="",0,SUMIFS(факт_операции!$T:$T,факт_операции!$D:$D,D305)+SUMIFS(факт_расчет!$M:$M,факт_расчет!$D:$D,D305))</f>
        <v>0</v>
      </c>
      <c r="K305" s="54">
        <f t="shared" si="9"/>
        <v>0</v>
      </c>
      <c r="L305" s="36"/>
      <c r="M305" s="1"/>
    </row>
    <row r="306" spans="1:13" x14ac:dyDescent="0.25">
      <c r="A306" s="1"/>
      <c r="B306" s="1"/>
      <c r="C306" s="5">
        <f t="shared" si="10"/>
        <v>296</v>
      </c>
      <c r="D306" s="19" t="str">
        <f>IF(C306&gt;MAX(БЮДЖЕТ!$C:$C),"",INDEX(БЮДЖЕТ!$P$11:$P$9415,C306))</f>
        <v/>
      </c>
      <c r="E306" s="22">
        <f>IF(D306="",0,IF(COUNTIF(БЮДЖЕТ!$P:$P,D306)=1,0,1))</f>
        <v>0</v>
      </c>
      <c r="F306" s="19" t="str">
        <f>IF($D306="","",INDEX(БЮДЖЕТ!$N:$N,SUMIFS(БЮДЖЕТ!$B:$B,БЮДЖЕТ!$P:$P,$D306)))</f>
        <v/>
      </c>
      <c r="G306" s="19" t="str">
        <f>IF($D306="","",INDEX(БЮДЖЕТ!$X:$X,SUMIFS(БЮДЖЕТ!$B:$B,БЮДЖЕТ!$P:$P,$D306)))</f>
        <v/>
      </c>
      <c r="H306" s="36"/>
      <c r="I306" s="48">
        <f>IF(D306="",0,SUMIFS(БЮДЖЕТ!$V:$V,БЮДЖЕТ!$P:$P,D306))</f>
        <v>0</v>
      </c>
      <c r="J306" s="48">
        <f>IF(D306="",0,SUMIFS(факт_операции!$T:$T,факт_операции!$D:$D,D306)+SUMIFS(факт_расчет!$M:$M,факт_расчет!$D:$D,D306))</f>
        <v>0</v>
      </c>
      <c r="K306" s="54">
        <f t="shared" si="9"/>
        <v>0</v>
      </c>
      <c r="L306" s="36"/>
      <c r="M306" s="1"/>
    </row>
    <row r="307" spans="1:13" x14ac:dyDescent="0.25">
      <c r="A307" s="1"/>
      <c r="B307" s="1"/>
      <c r="C307" s="5">
        <f t="shared" si="10"/>
        <v>297</v>
      </c>
      <c r="D307" s="19" t="str">
        <f>IF(C307&gt;MAX(БЮДЖЕТ!$C:$C),"",INDEX(БЮДЖЕТ!$P$11:$P$9415,C307))</f>
        <v/>
      </c>
      <c r="E307" s="22">
        <f>IF(D307="",0,IF(COUNTIF(БЮДЖЕТ!$P:$P,D307)=1,0,1))</f>
        <v>0</v>
      </c>
      <c r="F307" s="19" t="str">
        <f>IF($D307="","",INDEX(БЮДЖЕТ!$N:$N,SUMIFS(БЮДЖЕТ!$B:$B,БЮДЖЕТ!$P:$P,$D307)))</f>
        <v/>
      </c>
      <c r="G307" s="19" t="str">
        <f>IF($D307="","",INDEX(БЮДЖЕТ!$X:$X,SUMIFS(БЮДЖЕТ!$B:$B,БЮДЖЕТ!$P:$P,$D307)))</f>
        <v/>
      </c>
      <c r="H307" s="36"/>
      <c r="I307" s="48">
        <f>IF(D307="",0,SUMIFS(БЮДЖЕТ!$V:$V,БЮДЖЕТ!$P:$P,D307))</f>
        <v>0</v>
      </c>
      <c r="J307" s="48">
        <f>IF(D307="",0,SUMIFS(факт_операции!$T:$T,факт_операции!$D:$D,D307)+SUMIFS(факт_расчет!$M:$M,факт_расчет!$D:$D,D307))</f>
        <v>0</v>
      </c>
      <c r="K307" s="54">
        <f t="shared" si="9"/>
        <v>0</v>
      </c>
      <c r="L307" s="36"/>
      <c r="M307" s="1"/>
    </row>
    <row r="308" spans="1:13" x14ac:dyDescent="0.25">
      <c r="A308" s="1"/>
      <c r="B308" s="1"/>
      <c r="C308" s="5">
        <f t="shared" si="10"/>
        <v>298</v>
      </c>
      <c r="D308" s="19" t="str">
        <f>IF(C308&gt;MAX(БЮДЖЕТ!$C:$C),"",INDEX(БЮДЖЕТ!$P$11:$P$9415,C308))</f>
        <v/>
      </c>
      <c r="E308" s="22">
        <f>IF(D308="",0,IF(COUNTIF(БЮДЖЕТ!$P:$P,D308)=1,0,1))</f>
        <v>0</v>
      </c>
      <c r="F308" s="19" t="str">
        <f>IF($D308="","",INDEX(БЮДЖЕТ!$N:$N,SUMIFS(БЮДЖЕТ!$B:$B,БЮДЖЕТ!$P:$P,$D308)))</f>
        <v/>
      </c>
      <c r="G308" s="19" t="str">
        <f>IF($D308="","",INDEX(БЮДЖЕТ!$X:$X,SUMIFS(БЮДЖЕТ!$B:$B,БЮДЖЕТ!$P:$P,$D308)))</f>
        <v/>
      </c>
      <c r="H308" s="36"/>
      <c r="I308" s="48">
        <f>IF(D308="",0,SUMIFS(БЮДЖЕТ!$V:$V,БЮДЖЕТ!$P:$P,D308))</f>
        <v>0</v>
      </c>
      <c r="J308" s="48">
        <f>IF(D308="",0,SUMIFS(факт_операции!$T:$T,факт_операции!$D:$D,D308)+SUMIFS(факт_расчет!$M:$M,факт_расчет!$D:$D,D308))</f>
        <v>0</v>
      </c>
      <c r="K308" s="54">
        <f t="shared" si="9"/>
        <v>0</v>
      </c>
      <c r="L308" s="36"/>
      <c r="M308" s="1"/>
    </row>
    <row r="309" spans="1:13" x14ac:dyDescent="0.25">
      <c r="A309" s="1"/>
      <c r="B309" s="1"/>
      <c r="C309" s="5">
        <f t="shared" si="10"/>
        <v>299</v>
      </c>
      <c r="D309" s="19" t="str">
        <f>IF(C309&gt;MAX(БЮДЖЕТ!$C:$C),"",INDEX(БЮДЖЕТ!$P$11:$P$9415,C309))</f>
        <v/>
      </c>
      <c r="E309" s="22">
        <f>IF(D309="",0,IF(COUNTIF(БЮДЖЕТ!$P:$P,D309)=1,0,1))</f>
        <v>0</v>
      </c>
      <c r="F309" s="19" t="str">
        <f>IF($D309="","",INDEX(БЮДЖЕТ!$N:$N,SUMIFS(БЮДЖЕТ!$B:$B,БЮДЖЕТ!$P:$P,$D309)))</f>
        <v/>
      </c>
      <c r="G309" s="19" t="str">
        <f>IF($D309="","",INDEX(БЮДЖЕТ!$X:$X,SUMIFS(БЮДЖЕТ!$B:$B,БЮДЖЕТ!$P:$P,$D309)))</f>
        <v/>
      </c>
      <c r="H309" s="36"/>
      <c r="I309" s="48">
        <f>IF(D309="",0,SUMIFS(БЮДЖЕТ!$V:$V,БЮДЖЕТ!$P:$P,D309))</f>
        <v>0</v>
      </c>
      <c r="J309" s="48">
        <f>IF(D309="",0,SUMIFS(факт_операции!$T:$T,факт_операции!$D:$D,D309)+SUMIFS(факт_расчет!$M:$M,факт_расчет!$D:$D,D309))</f>
        <v>0</v>
      </c>
      <c r="K309" s="54">
        <f t="shared" si="9"/>
        <v>0</v>
      </c>
      <c r="L309" s="36"/>
      <c r="M309" s="1"/>
    </row>
    <row r="310" spans="1:13" x14ac:dyDescent="0.25">
      <c r="A310" s="1"/>
      <c r="B310" s="1"/>
      <c r="C310" s="5">
        <f t="shared" si="10"/>
        <v>300</v>
      </c>
      <c r="D310" s="19" t="str">
        <f>IF(C310&gt;MAX(БЮДЖЕТ!$C:$C),"",INDEX(БЮДЖЕТ!$P$11:$P$9415,C310))</f>
        <v/>
      </c>
      <c r="E310" s="22">
        <f>IF(D310="",0,IF(COUNTIF(БЮДЖЕТ!$P:$P,D310)=1,0,1))</f>
        <v>0</v>
      </c>
      <c r="F310" s="19" t="str">
        <f>IF($D310="","",INDEX(БЮДЖЕТ!$N:$N,SUMIFS(БЮДЖЕТ!$B:$B,БЮДЖЕТ!$P:$P,$D310)))</f>
        <v/>
      </c>
      <c r="G310" s="19" t="str">
        <f>IF($D310="","",INDEX(БЮДЖЕТ!$X:$X,SUMIFS(БЮДЖЕТ!$B:$B,БЮДЖЕТ!$P:$P,$D310)))</f>
        <v/>
      </c>
      <c r="H310" s="36"/>
      <c r="I310" s="48">
        <f>IF(D310="",0,SUMIFS(БЮДЖЕТ!$V:$V,БЮДЖЕТ!$P:$P,D310))</f>
        <v>0</v>
      </c>
      <c r="J310" s="48">
        <f>IF(D310="",0,SUMIFS(факт_операции!$T:$T,факт_операции!$D:$D,D310)+SUMIFS(факт_расчет!$M:$M,факт_расчет!$D:$D,D310))</f>
        <v>0</v>
      </c>
      <c r="K310" s="54">
        <f t="shared" si="9"/>
        <v>0</v>
      </c>
      <c r="L310" s="36"/>
      <c r="M310" s="1"/>
    </row>
    <row r="311" spans="1:13" x14ac:dyDescent="0.25">
      <c r="A311" s="1"/>
      <c r="B311" s="1"/>
      <c r="C311" s="5">
        <f t="shared" si="10"/>
        <v>301</v>
      </c>
      <c r="D311" s="19" t="str">
        <f>IF(C311&gt;MAX(БЮДЖЕТ!$C:$C),"",INDEX(БЮДЖЕТ!$P$11:$P$9415,C311))</f>
        <v/>
      </c>
      <c r="E311" s="22">
        <f>IF(D311="",0,IF(COUNTIF(БЮДЖЕТ!$P:$P,D311)=1,0,1))</f>
        <v>0</v>
      </c>
      <c r="F311" s="19" t="str">
        <f>IF($D311="","",INDEX(БЮДЖЕТ!$N:$N,SUMIFS(БЮДЖЕТ!$B:$B,БЮДЖЕТ!$P:$P,$D311)))</f>
        <v/>
      </c>
      <c r="G311" s="19" t="str">
        <f>IF($D311="","",INDEX(БЮДЖЕТ!$X:$X,SUMIFS(БЮДЖЕТ!$B:$B,БЮДЖЕТ!$P:$P,$D311)))</f>
        <v/>
      </c>
      <c r="H311" s="36"/>
      <c r="I311" s="48">
        <f>IF(D311="",0,SUMIFS(БЮДЖЕТ!$V:$V,БЮДЖЕТ!$P:$P,D311))</f>
        <v>0</v>
      </c>
      <c r="J311" s="48">
        <f>IF(D311="",0,SUMIFS(факт_операции!$T:$T,факт_операции!$D:$D,D311)+SUMIFS(факт_расчет!$M:$M,факт_расчет!$D:$D,D311))</f>
        <v>0</v>
      </c>
      <c r="K311" s="54">
        <f t="shared" si="9"/>
        <v>0</v>
      </c>
      <c r="L311" s="36"/>
      <c r="M311" s="1"/>
    </row>
    <row r="312" spans="1:13" x14ac:dyDescent="0.25">
      <c r="A312" s="1"/>
      <c r="B312" s="1"/>
      <c r="C312" s="5">
        <f t="shared" si="10"/>
        <v>302</v>
      </c>
      <c r="D312" s="19" t="str">
        <f>IF(C312&gt;MAX(БЮДЖЕТ!$C:$C),"",INDEX(БЮДЖЕТ!$P$11:$P$9415,C312))</f>
        <v/>
      </c>
      <c r="E312" s="22">
        <f>IF(D312="",0,IF(COUNTIF(БЮДЖЕТ!$P:$P,D312)=1,0,1))</f>
        <v>0</v>
      </c>
      <c r="F312" s="19" t="str">
        <f>IF($D312="","",INDEX(БЮДЖЕТ!$N:$N,SUMIFS(БЮДЖЕТ!$B:$B,БЮДЖЕТ!$P:$P,$D312)))</f>
        <v/>
      </c>
      <c r="G312" s="19" t="str">
        <f>IF($D312="","",INDEX(БЮДЖЕТ!$X:$X,SUMIFS(БЮДЖЕТ!$B:$B,БЮДЖЕТ!$P:$P,$D312)))</f>
        <v/>
      </c>
      <c r="H312" s="36"/>
      <c r="I312" s="48">
        <f>IF(D312="",0,SUMIFS(БЮДЖЕТ!$V:$V,БЮДЖЕТ!$P:$P,D312))</f>
        <v>0</v>
      </c>
      <c r="J312" s="48">
        <f>IF(D312="",0,SUMIFS(факт_операции!$T:$T,факт_операции!$D:$D,D312)+SUMIFS(факт_расчет!$M:$M,факт_расчет!$D:$D,D312))</f>
        <v>0</v>
      </c>
      <c r="K312" s="54">
        <f t="shared" si="9"/>
        <v>0</v>
      </c>
      <c r="L312" s="36"/>
      <c r="M312" s="1"/>
    </row>
    <row r="313" spans="1:13" x14ac:dyDescent="0.25">
      <c r="A313" s="1"/>
      <c r="B313" s="1"/>
      <c r="C313" s="5">
        <f t="shared" si="10"/>
        <v>303</v>
      </c>
      <c r="D313" s="19" t="str">
        <f>IF(C313&gt;MAX(БЮДЖЕТ!$C:$C),"",INDEX(БЮДЖЕТ!$P$11:$P$9415,C313))</f>
        <v/>
      </c>
      <c r="E313" s="22">
        <f>IF(D313="",0,IF(COUNTIF(БЮДЖЕТ!$P:$P,D313)=1,0,1))</f>
        <v>0</v>
      </c>
      <c r="F313" s="19" t="str">
        <f>IF($D313="","",INDEX(БЮДЖЕТ!$N:$N,SUMIFS(БЮДЖЕТ!$B:$B,БЮДЖЕТ!$P:$P,$D313)))</f>
        <v/>
      </c>
      <c r="G313" s="19" t="str">
        <f>IF($D313="","",INDEX(БЮДЖЕТ!$X:$X,SUMIFS(БЮДЖЕТ!$B:$B,БЮДЖЕТ!$P:$P,$D313)))</f>
        <v/>
      </c>
      <c r="H313" s="36"/>
      <c r="I313" s="48">
        <f>IF(D313="",0,SUMIFS(БЮДЖЕТ!$V:$V,БЮДЖЕТ!$P:$P,D313))</f>
        <v>0</v>
      </c>
      <c r="J313" s="48">
        <f>IF(D313="",0,SUMIFS(факт_операции!$T:$T,факт_операции!$D:$D,D313)+SUMIFS(факт_расчет!$M:$M,факт_расчет!$D:$D,D313))</f>
        <v>0</v>
      </c>
      <c r="K313" s="54">
        <f t="shared" si="9"/>
        <v>0</v>
      </c>
      <c r="L313" s="36"/>
      <c r="M313" s="1"/>
    </row>
    <row r="314" spans="1:13" x14ac:dyDescent="0.25">
      <c r="A314" s="1"/>
      <c r="B314" s="1"/>
      <c r="C314" s="5">
        <f t="shared" si="10"/>
        <v>304</v>
      </c>
      <c r="D314" s="19" t="str">
        <f>IF(C314&gt;MAX(БЮДЖЕТ!$C:$C),"",INDEX(БЮДЖЕТ!$P$11:$P$9415,C314))</f>
        <v/>
      </c>
      <c r="E314" s="22">
        <f>IF(D314="",0,IF(COUNTIF(БЮДЖЕТ!$P:$P,D314)=1,0,1))</f>
        <v>0</v>
      </c>
      <c r="F314" s="19" t="str">
        <f>IF($D314="","",INDEX(БЮДЖЕТ!$N:$N,SUMIFS(БЮДЖЕТ!$B:$B,БЮДЖЕТ!$P:$P,$D314)))</f>
        <v/>
      </c>
      <c r="G314" s="19" t="str">
        <f>IF($D314="","",INDEX(БЮДЖЕТ!$X:$X,SUMIFS(БЮДЖЕТ!$B:$B,БЮДЖЕТ!$P:$P,$D314)))</f>
        <v/>
      </c>
      <c r="H314" s="36"/>
      <c r="I314" s="48">
        <f>IF(D314="",0,SUMIFS(БЮДЖЕТ!$V:$V,БЮДЖЕТ!$P:$P,D314))</f>
        <v>0</v>
      </c>
      <c r="J314" s="48">
        <f>IF(D314="",0,SUMIFS(факт_операции!$T:$T,факт_операции!$D:$D,D314)+SUMIFS(факт_расчет!$M:$M,факт_расчет!$D:$D,D314))</f>
        <v>0</v>
      </c>
      <c r="K314" s="54">
        <f t="shared" si="9"/>
        <v>0</v>
      </c>
      <c r="L314" s="36"/>
      <c r="M314" s="1"/>
    </row>
    <row r="315" spans="1:13" x14ac:dyDescent="0.25">
      <c r="A315" s="1"/>
      <c r="B315" s="1"/>
      <c r="C315" s="5">
        <f t="shared" si="10"/>
        <v>305</v>
      </c>
      <c r="D315" s="19" t="str">
        <f>IF(C315&gt;MAX(БЮДЖЕТ!$C:$C),"",INDEX(БЮДЖЕТ!$P$11:$P$9415,C315))</f>
        <v/>
      </c>
      <c r="E315" s="22">
        <f>IF(D315="",0,IF(COUNTIF(БЮДЖЕТ!$P:$P,D315)=1,0,1))</f>
        <v>0</v>
      </c>
      <c r="F315" s="19" t="str">
        <f>IF($D315="","",INDEX(БЮДЖЕТ!$N:$N,SUMIFS(БЮДЖЕТ!$B:$B,БЮДЖЕТ!$P:$P,$D315)))</f>
        <v/>
      </c>
      <c r="G315" s="19" t="str">
        <f>IF($D315="","",INDEX(БЮДЖЕТ!$X:$X,SUMIFS(БЮДЖЕТ!$B:$B,БЮДЖЕТ!$P:$P,$D315)))</f>
        <v/>
      </c>
      <c r="H315" s="36"/>
      <c r="I315" s="48">
        <f>IF(D315="",0,SUMIFS(БЮДЖЕТ!$V:$V,БЮДЖЕТ!$P:$P,D315))</f>
        <v>0</v>
      </c>
      <c r="J315" s="48">
        <f>IF(D315="",0,SUMIFS(факт_операции!$T:$T,факт_операции!$D:$D,D315)+SUMIFS(факт_расчет!$M:$M,факт_расчет!$D:$D,D315))</f>
        <v>0</v>
      </c>
      <c r="K315" s="54">
        <f t="shared" si="9"/>
        <v>0</v>
      </c>
      <c r="L315" s="36"/>
      <c r="M315" s="1"/>
    </row>
    <row r="316" spans="1:13" x14ac:dyDescent="0.25">
      <c r="A316" s="1"/>
      <c r="B316" s="1"/>
      <c r="C316" s="5">
        <f t="shared" si="10"/>
        <v>306</v>
      </c>
      <c r="D316" s="19" t="str">
        <f>IF(C316&gt;MAX(БЮДЖЕТ!$C:$C),"",INDEX(БЮДЖЕТ!$P$11:$P$9415,C316))</f>
        <v/>
      </c>
      <c r="E316" s="22">
        <f>IF(D316="",0,IF(COUNTIF(БЮДЖЕТ!$P:$P,D316)=1,0,1))</f>
        <v>0</v>
      </c>
      <c r="F316" s="19" t="str">
        <f>IF($D316="","",INDEX(БЮДЖЕТ!$N:$N,SUMIFS(БЮДЖЕТ!$B:$B,БЮДЖЕТ!$P:$P,$D316)))</f>
        <v/>
      </c>
      <c r="G316" s="19" t="str">
        <f>IF($D316="","",INDEX(БЮДЖЕТ!$X:$X,SUMIFS(БЮДЖЕТ!$B:$B,БЮДЖЕТ!$P:$P,$D316)))</f>
        <v/>
      </c>
      <c r="H316" s="36"/>
      <c r="I316" s="48">
        <f>IF(D316="",0,SUMIFS(БЮДЖЕТ!$V:$V,БЮДЖЕТ!$P:$P,D316))</f>
        <v>0</v>
      </c>
      <c r="J316" s="48">
        <f>IF(D316="",0,SUMIFS(факт_операции!$T:$T,факт_операции!$D:$D,D316)+SUMIFS(факт_расчет!$M:$M,факт_расчет!$D:$D,D316))</f>
        <v>0</v>
      </c>
      <c r="K316" s="54">
        <f t="shared" si="9"/>
        <v>0</v>
      </c>
      <c r="L316" s="36"/>
      <c r="M316" s="1"/>
    </row>
    <row r="317" spans="1:13" x14ac:dyDescent="0.25">
      <c r="A317" s="1"/>
      <c r="B317" s="1"/>
      <c r="C317" s="5">
        <f t="shared" si="10"/>
        <v>307</v>
      </c>
      <c r="D317" s="19" t="str">
        <f>IF(C317&gt;MAX(БЮДЖЕТ!$C:$C),"",INDEX(БЮДЖЕТ!$P$11:$P$9415,C317))</f>
        <v/>
      </c>
      <c r="E317" s="22">
        <f>IF(D317="",0,IF(COUNTIF(БЮДЖЕТ!$P:$P,D317)=1,0,1))</f>
        <v>0</v>
      </c>
      <c r="F317" s="19" t="str">
        <f>IF($D317="","",INDEX(БЮДЖЕТ!$N:$N,SUMIFS(БЮДЖЕТ!$B:$B,БЮДЖЕТ!$P:$P,$D317)))</f>
        <v/>
      </c>
      <c r="G317" s="19" t="str">
        <f>IF($D317="","",INDEX(БЮДЖЕТ!$X:$X,SUMIFS(БЮДЖЕТ!$B:$B,БЮДЖЕТ!$P:$P,$D317)))</f>
        <v/>
      </c>
      <c r="H317" s="36"/>
      <c r="I317" s="48">
        <f>IF(D317="",0,SUMIFS(БЮДЖЕТ!$V:$V,БЮДЖЕТ!$P:$P,D317))</f>
        <v>0</v>
      </c>
      <c r="J317" s="48">
        <f>IF(D317="",0,SUMIFS(факт_операции!$T:$T,факт_операции!$D:$D,D317)+SUMIFS(факт_расчет!$M:$M,факт_расчет!$D:$D,D317))</f>
        <v>0</v>
      </c>
      <c r="K317" s="54">
        <f t="shared" si="9"/>
        <v>0</v>
      </c>
      <c r="L317" s="36"/>
      <c r="M317" s="1"/>
    </row>
    <row r="318" spans="1:13" x14ac:dyDescent="0.25">
      <c r="A318" s="1"/>
      <c r="B318" s="1"/>
      <c r="C318" s="5">
        <f t="shared" si="10"/>
        <v>308</v>
      </c>
      <c r="D318" s="19" t="str">
        <f>IF(C318&gt;MAX(БЮДЖЕТ!$C:$C),"",INDEX(БЮДЖЕТ!$P$11:$P$9415,C318))</f>
        <v/>
      </c>
      <c r="E318" s="22">
        <f>IF(D318="",0,IF(COUNTIF(БЮДЖЕТ!$P:$P,D318)=1,0,1))</f>
        <v>0</v>
      </c>
      <c r="F318" s="19" t="str">
        <f>IF($D318="","",INDEX(БЮДЖЕТ!$N:$N,SUMIFS(БЮДЖЕТ!$B:$B,БЮДЖЕТ!$P:$P,$D318)))</f>
        <v/>
      </c>
      <c r="G318" s="19" t="str">
        <f>IF($D318="","",INDEX(БЮДЖЕТ!$X:$X,SUMIFS(БЮДЖЕТ!$B:$B,БЮДЖЕТ!$P:$P,$D318)))</f>
        <v/>
      </c>
      <c r="H318" s="36"/>
      <c r="I318" s="48">
        <f>IF(D318="",0,SUMIFS(БЮДЖЕТ!$V:$V,БЮДЖЕТ!$P:$P,D318))</f>
        <v>0</v>
      </c>
      <c r="J318" s="48">
        <f>IF(D318="",0,SUMIFS(факт_операции!$T:$T,факт_операции!$D:$D,D318)+SUMIFS(факт_расчет!$M:$M,факт_расчет!$D:$D,D318))</f>
        <v>0</v>
      </c>
      <c r="K318" s="54">
        <f t="shared" si="9"/>
        <v>0</v>
      </c>
      <c r="L318" s="36"/>
      <c r="M318" s="1"/>
    </row>
    <row r="319" spans="1:13" x14ac:dyDescent="0.25">
      <c r="A319" s="1"/>
      <c r="B319" s="1"/>
      <c r="C319" s="5">
        <f t="shared" si="10"/>
        <v>309</v>
      </c>
      <c r="D319" s="19" t="str">
        <f>IF(C319&gt;MAX(БЮДЖЕТ!$C:$C),"",INDEX(БЮДЖЕТ!$P$11:$P$9415,C319))</f>
        <v/>
      </c>
      <c r="E319" s="22">
        <f>IF(D319="",0,IF(COUNTIF(БЮДЖЕТ!$P:$P,D319)=1,0,1))</f>
        <v>0</v>
      </c>
      <c r="F319" s="19" t="str">
        <f>IF($D319="","",INDEX(БЮДЖЕТ!$N:$N,SUMIFS(БЮДЖЕТ!$B:$B,БЮДЖЕТ!$P:$P,$D319)))</f>
        <v/>
      </c>
      <c r="G319" s="19" t="str">
        <f>IF($D319="","",INDEX(БЮДЖЕТ!$X:$X,SUMIFS(БЮДЖЕТ!$B:$B,БЮДЖЕТ!$P:$P,$D319)))</f>
        <v/>
      </c>
      <c r="H319" s="36"/>
      <c r="I319" s="48">
        <f>IF(D319="",0,SUMIFS(БЮДЖЕТ!$V:$V,БЮДЖЕТ!$P:$P,D319))</f>
        <v>0</v>
      </c>
      <c r="J319" s="48">
        <f>IF(D319="",0,SUMIFS(факт_операции!$T:$T,факт_операции!$D:$D,D319)+SUMIFS(факт_расчет!$M:$M,факт_расчет!$D:$D,D319))</f>
        <v>0</v>
      </c>
      <c r="K319" s="54">
        <f t="shared" si="9"/>
        <v>0</v>
      </c>
      <c r="L319" s="36"/>
      <c r="M319" s="1"/>
    </row>
    <row r="320" spans="1:13" x14ac:dyDescent="0.25">
      <c r="A320" s="1"/>
      <c r="B320" s="1"/>
      <c r="C320" s="5">
        <f t="shared" si="10"/>
        <v>310</v>
      </c>
      <c r="D320" s="19" t="str">
        <f>IF(C320&gt;MAX(БЮДЖЕТ!$C:$C),"",INDEX(БЮДЖЕТ!$P$11:$P$9415,C320))</f>
        <v/>
      </c>
      <c r="E320" s="22">
        <f>IF(D320="",0,IF(COUNTIF(БЮДЖЕТ!$P:$P,D320)=1,0,1))</f>
        <v>0</v>
      </c>
      <c r="F320" s="19" t="str">
        <f>IF($D320="","",INDEX(БЮДЖЕТ!$N:$N,SUMIFS(БЮДЖЕТ!$B:$B,БЮДЖЕТ!$P:$P,$D320)))</f>
        <v/>
      </c>
      <c r="G320" s="19" t="str">
        <f>IF($D320="","",INDEX(БЮДЖЕТ!$X:$X,SUMIFS(БЮДЖЕТ!$B:$B,БЮДЖЕТ!$P:$P,$D320)))</f>
        <v/>
      </c>
      <c r="H320" s="36"/>
      <c r="I320" s="48">
        <f>IF(D320="",0,SUMIFS(БЮДЖЕТ!$V:$V,БЮДЖЕТ!$P:$P,D320))</f>
        <v>0</v>
      </c>
      <c r="J320" s="48">
        <f>IF(D320="",0,SUMIFS(факт_операции!$T:$T,факт_операции!$D:$D,D320)+SUMIFS(факт_расчет!$M:$M,факт_расчет!$D:$D,D320))</f>
        <v>0</v>
      </c>
      <c r="K320" s="54">
        <f t="shared" si="9"/>
        <v>0</v>
      </c>
      <c r="L320" s="36"/>
      <c r="M320" s="1"/>
    </row>
    <row r="321" spans="1:13" x14ac:dyDescent="0.25">
      <c r="A321" s="1"/>
      <c r="B321" s="1"/>
      <c r="C321" s="5">
        <f t="shared" si="10"/>
        <v>311</v>
      </c>
      <c r="D321" s="19" t="str">
        <f>IF(C321&gt;MAX(БЮДЖЕТ!$C:$C),"",INDEX(БЮДЖЕТ!$P$11:$P$9415,C321))</f>
        <v/>
      </c>
      <c r="E321" s="22">
        <f>IF(D321="",0,IF(COUNTIF(БЮДЖЕТ!$P:$P,D321)=1,0,1))</f>
        <v>0</v>
      </c>
      <c r="F321" s="19" t="str">
        <f>IF($D321="","",INDEX(БЮДЖЕТ!$N:$N,SUMIFS(БЮДЖЕТ!$B:$B,БЮДЖЕТ!$P:$P,$D321)))</f>
        <v/>
      </c>
      <c r="G321" s="19" t="str">
        <f>IF($D321="","",INDEX(БЮДЖЕТ!$X:$X,SUMIFS(БЮДЖЕТ!$B:$B,БЮДЖЕТ!$P:$P,$D321)))</f>
        <v/>
      </c>
      <c r="H321" s="36"/>
      <c r="I321" s="48">
        <f>IF(D321="",0,SUMIFS(БЮДЖЕТ!$V:$V,БЮДЖЕТ!$P:$P,D321))</f>
        <v>0</v>
      </c>
      <c r="J321" s="48">
        <f>IF(D321="",0,SUMIFS(факт_операции!$T:$T,факт_операции!$D:$D,D321)+SUMIFS(факт_расчет!$M:$M,факт_расчет!$D:$D,D321))</f>
        <v>0</v>
      </c>
      <c r="K321" s="54">
        <f t="shared" si="9"/>
        <v>0</v>
      </c>
      <c r="L321" s="36"/>
      <c r="M321" s="1"/>
    </row>
    <row r="322" spans="1:13" x14ac:dyDescent="0.25">
      <c r="A322" s="1"/>
      <c r="B322" s="1"/>
      <c r="C322" s="5">
        <f t="shared" si="10"/>
        <v>312</v>
      </c>
      <c r="D322" s="19" t="str">
        <f>IF(C322&gt;MAX(БЮДЖЕТ!$C:$C),"",INDEX(БЮДЖЕТ!$P$11:$P$9415,C322))</f>
        <v/>
      </c>
      <c r="E322" s="22">
        <f>IF(D322="",0,IF(COUNTIF(БЮДЖЕТ!$P:$P,D322)=1,0,1))</f>
        <v>0</v>
      </c>
      <c r="F322" s="19" t="str">
        <f>IF($D322="","",INDEX(БЮДЖЕТ!$N:$N,SUMIFS(БЮДЖЕТ!$B:$B,БЮДЖЕТ!$P:$P,$D322)))</f>
        <v/>
      </c>
      <c r="G322" s="19" t="str">
        <f>IF($D322="","",INDEX(БЮДЖЕТ!$X:$X,SUMIFS(БЮДЖЕТ!$B:$B,БЮДЖЕТ!$P:$P,$D322)))</f>
        <v/>
      </c>
      <c r="H322" s="36"/>
      <c r="I322" s="48">
        <f>IF(D322="",0,SUMIFS(БЮДЖЕТ!$V:$V,БЮДЖЕТ!$P:$P,D322))</f>
        <v>0</v>
      </c>
      <c r="J322" s="48">
        <f>IF(D322="",0,SUMIFS(факт_операции!$T:$T,факт_операции!$D:$D,D322)+SUMIFS(факт_расчет!$M:$M,факт_расчет!$D:$D,D322))</f>
        <v>0</v>
      </c>
      <c r="K322" s="54">
        <f t="shared" si="9"/>
        <v>0</v>
      </c>
      <c r="L322" s="36"/>
      <c r="M322" s="1"/>
    </row>
    <row r="323" spans="1:13" x14ac:dyDescent="0.25">
      <c r="A323" s="1"/>
      <c r="B323" s="1"/>
      <c r="C323" s="5">
        <f t="shared" si="10"/>
        <v>313</v>
      </c>
      <c r="D323" s="19" t="str">
        <f>IF(C323&gt;MAX(БЮДЖЕТ!$C:$C),"",INDEX(БЮДЖЕТ!$P$11:$P$9415,C323))</f>
        <v/>
      </c>
      <c r="E323" s="22">
        <f>IF(D323="",0,IF(COUNTIF(БЮДЖЕТ!$P:$P,D323)=1,0,1))</f>
        <v>0</v>
      </c>
      <c r="F323" s="19" t="str">
        <f>IF($D323="","",INDEX(БЮДЖЕТ!$N:$N,SUMIFS(БЮДЖЕТ!$B:$B,БЮДЖЕТ!$P:$P,$D323)))</f>
        <v/>
      </c>
      <c r="G323" s="19" t="str">
        <f>IF($D323="","",INDEX(БЮДЖЕТ!$X:$X,SUMIFS(БЮДЖЕТ!$B:$B,БЮДЖЕТ!$P:$P,$D323)))</f>
        <v/>
      </c>
      <c r="H323" s="36"/>
      <c r="I323" s="48">
        <f>IF(D323="",0,SUMIFS(БЮДЖЕТ!$V:$V,БЮДЖЕТ!$P:$P,D323))</f>
        <v>0</v>
      </c>
      <c r="J323" s="48">
        <f>IF(D323="",0,SUMIFS(факт_операции!$T:$T,факт_операции!$D:$D,D323)+SUMIFS(факт_расчет!$M:$M,факт_расчет!$D:$D,D323))</f>
        <v>0</v>
      </c>
      <c r="K323" s="54">
        <f t="shared" si="9"/>
        <v>0</v>
      </c>
      <c r="L323" s="36"/>
      <c r="M323" s="1"/>
    </row>
    <row r="324" spans="1:13" x14ac:dyDescent="0.25">
      <c r="A324" s="1"/>
      <c r="B324" s="1"/>
      <c r="C324" s="5">
        <f t="shared" si="10"/>
        <v>314</v>
      </c>
      <c r="D324" s="19" t="str">
        <f>IF(C324&gt;MAX(БЮДЖЕТ!$C:$C),"",INDEX(БЮДЖЕТ!$P$11:$P$9415,C324))</f>
        <v/>
      </c>
      <c r="E324" s="22">
        <f>IF(D324="",0,IF(COUNTIF(БЮДЖЕТ!$P:$P,D324)=1,0,1))</f>
        <v>0</v>
      </c>
      <c r="F324" s="19" t="str">
        <f>IF($D324="","",INDEX(БЮДЖЕТ!$N:$N,SUMIFS(БЮДЖЕТ!$B:$B,БЮДЖЕТ!$P:$P,$D324)))</f>
        <v/>
      </c>
      <c r="G324" s="19" t="str">
        <f>IF($D324="","",INDEX(БЮДЖЕТ!$X:$X,SUMIFS(БЮДЖЕТ!$B:$B,БЮДЖЕТ!$P:$P,$D324)))</f>
        <v/>
      </c>
      <c r="H324" s="36"/>
      <c r="I324" s="48">
        <f>IF(D324="",0,SUMIFS(БЮДЖЕТ!$V:$V,БЮДЖЕТ!$P:$P,D324))</f>
        <v>0</v>
      </c>
      <c r="J324" s="48">
        <f>IF(D324="",0,SUMIFS(факт_операции!$T:$T,факт_операции!$D:$D,D324)+SUMIFS(факт_расчет!$M:$M,факт_расчет!$D:$D,D324))</f>
        <v>0</v>
      </c>
      <c r="K324" s="54">
        <f t="shared" si="9"/>
        <v>0</v>
      </c>
      <c r="L324" s="36"/>
      <c r="M324" s="1"/>
    </row>
    <row r="325" spans="1:13" x14ac:dyDescent="0.25">
      <c r="A325" s="1"/>
      <c r="B325" s="1"/>
      <c r="C325" s="5">
        <f t="shared" si="10"/>
        <v>315</v>
      </c>
      <c r="D325" s="19" t="str">
        <f>IF(C325&gt;MAX(БЮДЖЕТ!$C:$C),"",INDEX(БЮДЖЕТ!$P$11:$P$9415,C325))</f>
        <v/>
      </c>
      <c r="E325" s="22">
        <f>IF(D325="",0,IF(COUNTIF(БЮДЖЕТ!$P:$P,D325)=1,0,1))</f>
        <v>0</v>
      </c>
      <c r="F325" s="19" t="str">
        <f>IF($D325="","",INDEX(БЮДЖЕТ!$N:$N,SUMIFS(БЮДЖЕТ!$B:$B,БЮДЖЕТ!$P:$P,$D325)))</f>
        <v/>
      </c>
      <c r="G325" s="19" t="str">
        <f>IF($D325="","",INDEX(БЮДЖЕТ!$X:$X,SUMIFS(БЮДЖЕТ!$B:$B,БЮДЖЕТ!$P:$P,$D325)))</f>
        <v/>
      </c>
      <c r="H325" s="36"/>
      <c r="I325" s="48">
        <f>IF(D325="",0,SUMIFS(БЮДЖЕТ!$V:$V,БЮДЖЕТ!$P:$P,D325))</f>
        <v>0</v>
      </c>
      <c r="J325" s="48">
        <f>IF(D325="",0,SUMIFS(факт_операции!$T:$T,факт_операции!$D:$D,D325)+SUMIFS(факт_расчет!$M:$M,факт_расчет!$D:$D,D325))</f>
        <v>0</v>
      </c>
      <c r="K325" s="54">
        <f t="shared" si="9"/>
        <v>0</v>
      </c>
      <c r="L325" s="36"/>
      <c r="M325" s="1"/>
    </row>
    <row r="326" spans="1:13" x14ac:dyDescent="0.25">
      <c r="A326" s="1"/>
      <c r="B326" s="1"/>
      <c r="C326" s="5">
        <f t="shared" si="10"/>
        <v>316</v>
      </c>
      <c r="D326" s="19" t="str">
        <f>IF(C326&gt;MAX(БЮДЖЕТ!$C:$C),"",INDEX(БЮДЖЕТ!$P$11:$P$9415,C326))</f>
        <v/>
      </c>
      <c r="E326" s="22">
        <f>IF(D326="",0,IF(COUNTIF(БЮДЖЕТ!$P:$P,D326)=1,0,1))</f>
        <v>0</v>
      </c>
      <c r="F326" s="19" t="str">
        <f>IF($D326="","",INDEX(БЮДЖЕТ!$N:$N,SUMIFS(БЮДЖЕТ!$B:$B,БЮДЖЕТ!$P:$P,$D326)))</f>
        <v/>
      </c>
      <c r="G326" s="19" t="str">
        <f>IF($D326="","",INDEX(БЮДЖЕТ!$X:$X,SUMIFS(БЮДЖЕТ!$B:$B,БЮДЖЕТ!$P:$P,$D326)))</f>
        <v/>
      </c>
      <c r="H326" s="36"/>
      <c r="I326" s="48">
        <f>IF(D326="",0,SUMIFS(БЮДЖЕТ!$V:$V,БЮДЖЕТ!$P:$P,D326))</f>
        <v>0</v>
      </c>
      <c r="J326" s="48">
        <f>IF(D326="",0,SUMIFS(факт_операции!$T:$T,факт_операции!$D:$D,D326)+SUMIFS(факт_расчет!$M:$M,факт_расчет!$D:$D,D326))</f>
        <v>0</v>
      </c>
      <c r="K326" s="54">
        <f t="shared" si="9"/>
        <v>0</v>
      </c>
      <c r="L326" s="36"/>
      <c r="M326" s="1"/>
    </row>
    <row r="327" spans="1:13" x14ac:dyDescent="0.25">
      <c r="A327" s="1"/>
      <c r="B327" s="1"/>
      <c r="C327" s="5">
        <f t="shared" si="10"/>
        <v>317</v>
      </c>
      <c r="D327" s="19" t="str">
        <f>IF(C327&gt;MAX(БЮДЖЕТ!$C:$C),"",INDEX(БЮДЖЕТ!$P$11:$P$9415,C327))</f>
        <v/>
      </c>
      <c r="E327" s="22">
        <f>IF(D327="",0,IF(COUNTIF(БЮДЖЕТ!$P:$P,D327)=1,0,1))</f>
        <v>0</v>
      </c>
      <c r="F327" s="19" t="str">
        <f>IF($D327="","",INDEX(БЮДЖЕТ!$N:$N,SUMIFS(БЮДЖЕТ!$B:$B,БЮДЖЕТ!$P:$P,$D327)))</f>
        <v/>
      </c>
      <c r="G327" s="19" t="str">
        <f>IF($D327="","",INDEX(БЮДЖЕТ!$X:$X,SUMIFS(БЮДЖЕТ!$B:$B,БЮДЖЕТ!$P:$P,$D327)))</f>
        <v/>
      </c>
      <c r="H327" s="36"/>
      <c r="I327" s="48">
        <f>IF(D327="",0,SUMIFS(БЮДЖЕТ!$V:$V,БЮДЖЕТ!$P:$P,D327))</f>
        <v>0</v>
      </c>
      <c r="J327" s="48">
        <f>IF(D327="",0,SUMIFS(факт_операции!$T:$T,факт_операции!$D:$D,D327)+SUMIFS(факт_расчет!$M:$M,факт_расчет!$D:$D,D327))</f>
        <v>0</v>
      </c>
      <c r="K327" s="54">
        <f t="shared" si="9"/>
        <v>0</v>
      </c>
      <c r="L327" s="36"/>
      <c r="M327" s="1"/>
    </row>
    <row r="328" spans="1:13" x14ac:dyDescent="0.25">
      <c r="A328" s="1"/>
      <c r="B328" s="1"/>
      <c r="C328" s="5">
        <f t="shared" si="10"/>
        <v>318</v>
      </c>
      <c r="D328" s="19" t="str">
        <f>IF(C328&gt;MAX(БЮДЖЕТ!$C:$C),"",INDEX(БЮДЖЕТ!$P$11:$P$9415,C328))</f>
        <v/>
      </c>
      <c r="E328" s="22">
        <f>IF(D328="",0,IF(COUNTIF(БЮДЖЕТ!$P:$P,D328)=1,0,1))</f>
        <v>0</v>
      </c>
      <c r="F328" s="19" t="str">
        <f>IF($D328="","",INDEX(БЮДЖЕТ!$N:$N,SUMIFS(БЮДЖЕТ!$B:$B,БЮДЖЕТ!$P:$P,$D328)))</f>
        <v/>
      </c>
      <c r="G328" s="19" t="str">
        <f>IF($D328="","",INDEX(БЮДЖЕТ!$X:$X,SUMIFS(БЮДЖЕТ!$B:$B,БЮДЖЕТ!$P:$P,$D328)))</f>
        <v/>
      </c>
      <c r="H328" s="36"/>
      <c r="I328" s="48">
        <f>IF(D328="",0,SUMIFS(БЮДЖЕТ!$V:$V,БЮДЖЕТ!$P:$P,D328))</f>
        <v>0</v>
      </c>
      <c r="J328" s="48">
        <f>IF(D328="",0,SUMIFS(факт_операции!$T:$T,факт_операции!$D:$D,D328)+SUMIFS(факт_расчет!$M:$M,факт_расчет!$D:$D,D328))</f>
        <v>0</v>
      </c>
      <c r="K328" s="54">
        <f t="shared" si="9"/>
        <v>0</v>
      </c>
      <c r="L328" s="36"/>
      <c r="M328" s="1"/>
    </row>
    <row r="329" spans="1:13" x14ac:dyDescent="0.25">
      <c r="A329" s="1"/>
      <c r="B329" s="1"/>
      <c r="C329" s="5">
        <f t="shared" si="10"/>
        <v>319</v>
      </c>
      <c r="D329" s="19" t="str">
        <f>IF(C329&gt;MAX(БЮДЖЕТ!$C:$C),"",INDEX(БЮДЖЕТ!$P$11:$P$9415,C329))</f>
        <v/>
      </c>
      <c r="E329" s="22">
        <f>IF(D329="",0,IF(COUNTIF(БЮДЖЕТ!$P:$P,D329)=1,0,1))</f>
        <v>0</v>
      </c>
      <c r="F329" s="19" t="str">
        <f>IF($D329="","",INDEX(БЮДЖЕТ!$N:$N,SUMIFS(БЮДЖЕТ!$B:$B,БЮДЖЕТ!$P:$P,$D329)))</f>
        <v/>
      </c>
      <c r="G329" s="19" t="str">
        <f>IF($D329="","",INDEX(БЮДЖЕТ!$X:$X,SUMIFS(БЮДЖЕТ!$B:$B,БЮДЖЕТ!$P:$P,$D329)))</f>
        <v/>
      </c>
      <c r="H329" s="36"/>
      <c r="I329" s="48">
        <f>IF(D329="",0,SUMIFS(БЮДЖЕТ!$V:$V,БЮДЖЕТ!$P:$P,D329))</f>
        <v>0</v>
      </c>
      <c r="J329" s="48">
        <f>IF(D329="",0,SUMIFS(факт_операции!$T:$T,факт_операции!$D:$D,D329)+SUMIFS(факт_расчет!$M:$M,факт_расчет!$D:$D,D329))</f>
        <v>0</v>
      </c>
      <c r="K329" s="54">
        <f t="shared" si="9"/>
        <v>0</v>
      </c>
      <c r="L329" s="36"/>
      <c r="M329" s="1"/>
    </row>
    <row r="330" spans="1:13" x14ac:dyDescent="0.25">
      <c r="A330" s="1"/>
      <c r="B330" s="1"/>
      <c r="C330" s="5">
        <f t="shared" si="10"/>
        <v>320</v>
      </c>
      <c r="D330" s="19" t="str">
        <f>IF(C330&gt;MAX(БЮДЖЕТ!$C:$C),"",INDEX(БЮДЖЕТ!$P$11:$P$9415,C330))</f>
        <v/>
      </c>
      <c r="E330" s="22">
        <f>IF(D330="",0,IF(COUNTIF(БЮДЖЕТ!$P:$P,D330)=1,0,1))</f>
        <v>0</v>
      </c>
      <c r="F330" s="19" t="str">
        <f>IF($D330="","",INDEX(БЮДЖЕТ!$N:$N,SUMIFS(БЮДЖЕТ!$B:$B,БЮДЖЕТ!$P:$P,$D330)))</f>
        <v/>
      </c>
      <c r="G330" s="19" t="str">
        <f>IF($D330="","",INDEX(БЮДЖЕТ!$X:$X,SUMIFS(БЮДЖЕТ!$B:$B,БЮДЖЕТ!$P:$P,$D330)))</f>
        <v/>
      </c>
      <c r="H330" s="36"/>
      <c r="I330" s="48">
        <f>IF(D330="",0,SUMIFS(БЮДЖЕТ!$V:$V,БЮДЖЕТ!$P:$P,D330))</f>
        <v>0</v>
      </c>
      <c r="J330" s="48">
        <f>IF(D330="",0,SUMIFS(факт_операции!$T:$T,факт_операции!$D:$D,D330)+SUMIFS(факт_расчет!$M:$M,факт_расчет!$D:$D,D330))</f>
        <v>0</v>
      </c>
      <c r="K330" s="54">
        <f t="shared" si="9"/>
        <v>0</v>
      </c>
      <c r="L330" s="36"/>
      <c r="M330" s="1"/>
    </row>
    <row r="331" spans="1:13" x14ac:dyDescent="0.25">
      <c r="A331" s="1"/>
      <c r="B331" s="1"/>
      <c r="C331" s="5">
        <f t="shared" si="10"/>
        <v>321</v>
      </c>
      <c r="D331" s="19" t="str">
        <f>IF(C331&gt;MAX(БЮДЖЕТ!$C:$C),"",INDEX(БЮДЖЕТ!$P$11:$P$9415,C331))</f>
        <v/>
      </c>
      <c r="E331" s="22">
        <f>IF(D331="",0,IF(COUNTIF(БЮДЖЕТ!$P:$P,D331)=1,0,1))</f>
        <v>0</v>
      </c>
      <c r="F331" s="19" t="str">
        <f>IF($D331="","",INDEX(БЮДЖЕТ!$N:$N,SUMIFS(БЮДЖЕТ!$B:$B,БЮДЖЕТ!$P:$P,$D331)))</f>
        <v/>
      </c>
      <c r="G331" s="19" t="str">
        <f>IF($D331="","",INDEX(БЮДЖЕТ!$X:$X,SUMIFS(БЮДЖЕТ!$B:$B,БЮДЖЕТ!$P:$P,$D331)))</f>
        <v/>
      </c>
      <c r="H331" s="36"/>
      <c r="I331" s="48">
        <f>IF(D331="",0,SUMIFS(БЮДЖЕТ!$V:$V,БЮДЖЕТ!$P:$P,D331))</f>
        <v>0</v>
      </c>
      <c r="J331" s="48">
        <f>IF(D331="",0,SUMIFS(факт_операции!$T:$T,факт_операции!$D:$D,D331)+SUMIFS(факт_расчет!$M:$M,факт_расчет!$D:$D,D331))</f>
        <v>0</v>
      </c>
      <c r="K331" s="54">
        <f t="shared" si="9"/>
        <v>0</v>
      </c>
      <c r="L331" s="36"/>
      <c r="M331" s="1"/>
    </row>
    <row r="332" spans="1:13" x14ac:dyDescent="0.25">
      <c r="A332" s="1"/>
      <c r="B332" s="1"/>
      <c r="C332" s="5">
        <f t="shared" si="10"/>
        <v>322</v>
      </c>
      <c r="D332" s="19" t="str">
        <f>IF(C332&gt;MAX(БЮДЖЕТ!$C:$C),"",INDEX(БЮДЖЕТ!$P$11:$P$9415,C332))</f>
        <v/>
      </c>
      <c r="E332" s="22">
        <f>IF(D332="",0,IF(COUNTIF(БЮДЖЕТ!$P:$P,D332)=1,0,1))</f>
        <v>0</v>
      </c>
      <c r="F332" s="19" t="str">
        <f>IF($D332="","",INDEX(БЮДЖЕТ!$N:$N,SUMIFS(БЮДЖЕТ!$B:$B,БЮДЖЕТ!$P:$P,$D332)))</f>
        <v/>
      </c>
      <c r="G332" s="19" t="str">
        <f>IF($D332="","",INDEX(БЮДЖЕТ!$X:$X,SUMIFS(БЮДЖЕТ!$B:$B,БЮДЖЕТ!$P:$P,$D332)))</f>
        <v/>
      </c>
      <c r="H332" s="36"/>
      <c r="I332" s="48">
        <f>IF(D332="",0,SUMIFS(БЮДЖЕТ!$V:$V,БЮДЖЕТ!$P:$P,D332))</f>
        <v>0</v>
      </c>
      <c r="J332" s="48">
        <f>IF(D332="",0,SUMIFS(факт_операции!$T:$T,факт_операции!$D:$D,D332)+SUMIFS(факт_расчет!$M:$M,факт_расчет!$D:$D,D332))</f>
        <v>0</v>
      </c>
      <c r="K332" s="54">
        <f t="shared" ref="K332:K395" si="11">IF(D332="",0,J332-I332)</f>
        <v>0</v>
      </c>
      <c r="L332" s="36"/>
      <c r="M332" s="1"/>
    </row>
    <row r="333" spans="1:13" x14ac:dyDescent="0.25">
      <c r="A333" s="1"/>
      <c r="B333" s="1"/>
      <c r="C333" s="5">
        <f t="shared" ref="C333:C396" si="12">C332+1</f>
        <v>323</v>
      </c>
      <c r="D333" s="19" t="str">
        <f>IF(C333&gt;MAX(БЮДЖЕТ!$C:$C),"",INDEX(БЮДЖЕТ!$P$11:$P$9415,C333))</f>
        <v/>
      </c>
      <c r="E333" s="22">
        <f>IF(D333="",0,IF(COUNTIF(БЮДЖЕТ!$P:$P,D333)=1,0,1))</f>
        <v>0</v>
      </c>
      <c r="F333" s="19" t="str">
        <f>IF($D333="","",INDEX(БЮДЖЕТ!$N:$N,SUMIFS(БЮДЖЕТ!$B:$B,БЮДЖЕТ!$P:$P,$D333)))</f>
        <v/>
      </c>
      <c r="G333" s="19" t="str">
        <f>IF($D333="","",INDEX(БЮДЖЕТ!$X:$X,SUMIFS(БЮДЖЕТ!$B:$B,БЮДЖЕТ!$P:$P,$D333)))</f>
        <v/>
      </c>
      <c r="H333" s="36"/>
      <c r="I333" s="48">
        <f>IF(D333="",0,SUMIFS(БЮДЖЕТ!$V:$V,БЮДЖЕТ!$P:$P,D333))</f>
        <v>0</v>
      </c>
      <c r="J333" s="48">
        <f>IF(D333="",0,SUMIFS(факт_операции!$T:$T,факт_операции!$D:$D,D333)+SUMIFS(факт_расчет!$M:$M,факт_расчет!$D:$D,D333))</f>
        <v>0</v>
      </c>
      <c r="K333" s="54">
        <f t="shared" si="11"/>
        <v>0</v>
      </c>
      <c r="L333" s="36"/>
      <c r="M333" s="1"/>
    </row>
    <row r="334" spans="1:13" x14ac:dyDescent="0.25">
      <c r="A334" s="1"/>
      <c r="B334" s="1"/>
      <c r="C334" s="5">
        <f t="shared" si="12"/>
        <v>324</v>
      </c>
      <c r="D334" s="19" t="str">
        <f>IF(C334&gt;MAX(БЮДЖЕТ!$C:$C),"",INDEX(БЮДЖЕТ!$P$11:$P$9415,C334))</f>
        <v/>
      </c>
      <c r="E334" s="22">
        <f>IF(D334="",0,IF(COUNTIF(БЮДЖЕТ!$P:$P,D334)=1,0,1))</f>
        <v>0</v>
      </c>
      <c r="F334" s="19" t="str">
        <f>IF($D334="","",INDEX(БЮДЖЕТ!$N:$N,SUMIFS(БЮДЖЕТ!$B:$B,БЮДЖЕТ!$P:$P,$D334)))</f>
        <v/>
      </c>
      <c r="G334" s="19" t="str">
        <f>IF($D334="","",INDEX(БЮДЖЕТ!$X:$X,SUMIFS(БЮДЖЕТ!$B:$B,БЮДЖЕТ!$P:$P,$D334)))</f>
        <v/>
      </c>
      <c r="H334" s="36"/>
      <c r="I334" s="48">
        <f>IF(D334="",0,SUMIFS(БЮДЖЕТ!$V:$V,БЮДЖЕТ!$P:$P,D334))</f>
        <v>0</v>
      </c>
      <c r="J334" s="48">
        <f>IF(D334="",0,SUMIFS(факт_операции!$T:$T,факт_операции!$D:$D,D334)+SUMIFS(факт_расчет!$M:$M,факт_расчет!$D:$D,D334))</f>
        <v>0</v>
      </c>
      <c r="K334" s="54">
        <f t="shared" si="11"/>
        <v>0</v>
      </c>
      <c r="L334" s="36"/>
      <c r="M334" s="1"/>
    </row>
    <row r="335" spans="1:13" x14ac:dyDescent="0.25">
      <c r="A335" s="1"/>
      <c r="B335" s="1"/>
      <c r="C335" s="5">
        <f t="shared" si="12"/>
        <v>325</v>
      </c>
      <c r="D335" s="19" t="str">
        <f>IF(C335&gt;MAX(БЮДЖЕТ!$C:$C),"",INDEX(БЮДЖЕТ!$P$11:$P$9415,C335))</f>
        <v/>
      </c>
      <c r="E335" s="22">
        <f>IF(D335="",0,IF(COUNTIF(БЮДЖЕТ!$P:$P,D335)=1,0,1))</f>
        <v>0</v>
      </c>
      <c r="F335" s="19" t="str">
        <f>IF($D335="","",INDEX(БЮДЖЕТ!$N:$N,SUMIFS(БЮДЖЕТ!$B:$B,БЮДЖЕТ!$P:$P,$D335)))</f>
        <v/>
      </c>
      <c r="G335" s="19" t="str">
        <f>IF($D335="","",INDEX(БЮДЖЕТ!$X:$X,SUMIFS(БЮДЖЕТ!$B:$B,БЮДЖЕТ!$P:$P,$D335)))</f>
        <v/>
      </c>
      <c r="H335" s="36"/>
      <c r="I335" s="48">
        <f>IF(D335="",0,SUMIFS(БЮДЖЕТ!$V:$V,БЮДЖЕТ!$P:$P,D335))</f>
        <v>0</v>
      </c>
      <c r="J335" s="48">
        <f>IF(D335="",0,SUMIFS(факт_операции!$T:$T,факт_операции!$D:$D,D335)+SUMIFS(факт_расчет!$M:$M,факт_расчет!$D:$D,D335))</f>
        <v>0</v>
      </c>
      <c r="K335" s="54">
        <f t="shared" si="11"/>
        <v>0</v>
      </c>
      <c r="L335" s="36"/>
      <c r="M335" s="1"/>
    </row>
    <row r="336" spans="1:13" x14ac:dyDescent="0.25">
      <c r="A336" s="1"/>
      <c r="B336" s="1"/>
      <c r="C336" s="5">
        <f t="shared" si="12"/>
        <v>326</v>
      </c>
      <c r="D336" s="19" t="str">
        <f>IF(C336&gt;MAX(БЮДЖЕТ!$C:$C),"",INDEX(БЮДЖЕТ!$P$11:$P$9415,C336))</f>
        <v/>
      </c>
      <c r="E336" s="22">
        <f>IF(D336="",0,IF(COUNTIF(БЮДЖЕТ!$P:$P,D336)=1,0,1))</f>
        <v>0</v>
      </c>
      <c r="F336" s="19" t="str">
        <f>IF($D336="","",INDEX(БЮДЖЕТ!$N:$N,SUMIFS(БЮДЖЕТ!$B:$B,БЮДЖЕТ!$P:$P,$D336)))</f>
        <v/>
      </c>
      <c r="G336" s="19" t="str">
        <f>IF($D336="","",INDEX(БЮДЖЕТ!$X:$X,SUMIFS(БЮДЖЕТ!$B:$B,БЮДЖЕТ!$P:$P,$D336)))</f>
        <v/>
      </c>
      <c r="H336" s="36"/>
      <c r="I336" s="48">
        <f>IF(D336="",0,SUMIFS(БЮДЖЕТ!$V:$V,БЮДЖЕТ!$P:$P,D336))</f>
        <v>0</v>
      </c>
      <c r="J336" s="48">
        <f>IF(D336="",0,SUMIFS(факт_операции!$T:$T,факт_операции!$D:$D,D336)+SUMIFS(факт_расчет!$M:$M,факт_расчет!$D:$D,D336))</f>
        <v>0</v>
      </c>
      <c r="K336" s="54">
        <f t="shared" si="11"/>
        <v>0</v>
      </c>
      <c r="L336" s="36"/>
      <c r="M336" s="1"/>
    </row>
    <row r="337" spans="1:13" x14ac:dyDescent="0.25">
      <c r="A337" s="1"/>
      <c r="B337" s="1"/>
      <c r="C337" s="5">
        <f t="shared" si="12"/>
        <v>327</v>
      </c>
      <c r="D337" s="19" t="str">
        <f>IF(C337&gt;MAX(БЮДЖЕТ!$C:$C),"",INDEX(БЮДЖЕТ!$P$11:$P$9415,C337))</f>
        <v/>
      </c>
      <c r="E337" s="22">
        <f>IF(D337="",0,IF(COUNTIF(БЮДЖЕТ!$P:$P,D337)=1,0,1))</f>
        <v>0</v>
      </c>
      <c r="F337" s="19" t="str">
        <f>IF($D337="","",INDEX(БЮДЖЕТ!$N:$N,SUMIFS(БЮДЖЕТ!$B:$B,БЮДЖЕТ!$P:$P,$D337)))</f>
        <v/>
      </c>
      <c r="G337" s="19" t="str">
        <f>IF($D337="","",INDEX(БЮДЖЕТ!$X:$X,SUMIFS(БЮДЖЕТ!$B:$B,БЮДЖЕТ!$P:$P,$D337)))</f>
        <v/>
      </c>
      <c r="H337" s="36"/>
      <c r="I337" s="48">
        <f>IF(D337="",0,SUMIFS(БЮДЖЕТ!$V:$V,БЮДЖЕТ!$P:$P,D337))</f>
        <v>0</v>
      </c>
      <c r="J337" s="48">
        <f>IF(D337="",0,SUMIFS(факт_операции!$T:$T,факт_операции!$D:$D,D337)+SUMIFS(факт_расчет!$M:$M,факт_расчет!$D:$D,D337))</f>
        <v>0</v>
      </c>
      <c r="K337" s="54">
        <f t="shared" si="11"/>
        <v>0</v>
      </c>
      <c r="L337" s="36"/>
      <c r="M337" s="1"/>
    </row>
    <row r="338" spans="1:13" x14ac:dyDescent="0.25">
      <c r="A338" s="1"/>
      <c r="B338" s="1"/>
      <c r="C338" s="5">
        <f t="shared" si="12"/>
        <v>328</v>
      </c>
      <c r="D338" s="19" t="str">
        <f>IF(C338&gt;MAX(БЮДЖЕТ!$C:$C),"",INDEX(БЮДЖЕТ!$P$11:$P$9415,C338))</f>
        <v/>
      </c>
      <c r="E338" s="22">
        <f>IF(D338="",0,IF(COUNTIF(БЮДЖЕТ!$P:$P,D338)=1,0,1))</f>
        <v>0</v>
      </c>
      <c r="F338" s="19" t="str">
        <f>IF($D338="","",INDEX(БЮДЖЕТ!$N:$N,SUMIFS(БЮДЖЕТ!$B:$B,БЮДЖЕТ!$P:$P,$D338)))</f>
        <v/>
      </c>
      <c r="G338" s="19" t="str">
        <f>IF($D338="","",INDEX(БЮДЖЕТ!$X:$X,SUMIFS(БЮДЖЕТ!$B:$B,БЮДЖЕТ!$P:$P,$D338)))</f>
        <v/>
      </c>
      <c r="H338" s="36"/>
      <c r="I338" s="48">
        <f>IF(D338="",0,SUMIFS(БЮДЖЕТ!$V:$V,БЮДЖЕТ!$P:$P,D338))</f>
        <v>0</v>
      </c>
      <c r="J338" s="48">
        <f>IF(D338="",0,SUMIFS(факт_операции!$T:$T,факт_операции!$D:$D,D338)+SUMIFS(факт_расчет!$M:$M,факт_расчет!$D:$D,D338))</f>
        <v>0</v>
      </c>
      <c r="K338" s="54">
        <f t="shared" si="11"/>
        <v>0</v>
      </c>
      <c r="L338" s="36"/>
      <c r="M338" s="1"/>
    </row>
    <row r="339" spans="1:13" x14ac:dyDescent="0.25">
      <c r="A339" s="1"/>
      <c r="B339" s="1"/>
      <c r="C339" s="5">
        <f t="shared" si="12"/>
        <v>329</v>
      </c>
      <c r="D339" s="19" t="str">
        <f>IF(C339&gt;MAX(БЮДЖЕТ!$C:$C),"",INDEX(БЮДЖЕТ!$P$11:$P$9415,C339))</f>
        <v/>
      </c>
      <c r="E339" s="22">
        <f>IF(D339="",0,IF(COUNTIF(БЮДЖЕТ!$P:$P,D339)=1,0,1))</f>
        <v>0</v>
      </c>
      <c r="F339" s="19" t="str">
        <f>IF($D339="","",INDEX(БЮДЖЕТ!$N:$N,SUMIFS(БЮДЖЕТ!$B:$B,БЮДЖЕТ!$P:$P,$D339)))</f>
        <v/>
      </c>
      <c r="G339" s="19" t="str">
        <f>IF($D339="","",INDEX(БЮДЖЕТ!$X:$X,SUMIFS(БЮДЖЕТ!$B:$B,БЮДЖЕТ!$P:$P,$D339)))</f>
        <v/>
      </c>
      <c r="H339" s="36"/>
      <c r="I339" s="48">
        <f>IF(D339="",0,SUMIFS(БЮДЖЕТ!$V:$V,БЮДЖЕТ!$P:$P,D339))</f>
        <v>0</v>
      </c>
      <c r="J339" s="48">
        <f>IF(D339="",0,SUMIFS(факт_операции!$T:$T,факт_операции!$D:$D,D339)+SUMIFS(факт_расчет!$M:$M,факт_расчет!$D:$D,D339))</f>
        <v>0</v>
      </c>
      <c r="K339" s="54">
        <f t="shared" si="11"/>
        <v>0</v>
      </c>
      <c r="L339" s="36"/>
      <c r="M339" s="1"/>
    </row>
    <row r="340" spans="1:13" x14ac:dyDescent="0.25">
      <c r="A340" s="1"/>
      <c r="B340" s="1"/>
      <c r="C340" s="5">
        <f t="shared" si="12"/>
        <v>330</v>
      </c>
      <c r="D340" s="19" t="str">
        <f>IF(C340&gt;MAX(БЮДЖЕТ!$C:$C),"",INDEX(БЮДЖЕТ!$P$11:$P$9415,C340))</f>
        <v/>
      </c>
      <c r="E340" s="22">
        <f>IF(D340="",0,IF(COUNTIF(БЮДЖЕТ!$P:$P,D340)=1,0,1))</f>
        <v>0</v>
      </c>
      <c r="F340" s="19" t="str">
        <f>IF($D340="","",INDEX(БЮДЖЕТ!$N:$N,SUMIFS(БЮДЖЕТ!$B:$B,БЮДЖЕТ!$P:$P,$D340)))</f>
        <v/>
      </c>
      <c r="G340" s="19" t="str">
        <f>IF($D340="","",INDEX(БЮДЖЕТ!$X:$X,SUMIFS(БЮДЖЕТ!$B:$B,БЮДЖЕТ!$P:$P,$D340)))</f>
        <v/>
      </c>
      <c r="H340" s="36"/>
      <c r="I340" s="48">
        <f>IF(D340="",0,SUMIFS(БЮДЖЕТ!$V:$V,БЮДЖЕТ!$P:$P,D340))</f>
        <v>0</v>
      </c>
      <c r="J340" s="48">
        <f>IF(D340="",0,SUMIFS(факт_операции!$T:$T,факт_операции!$D:$D,D340)+SUMIFS(факт_расчет!$M:$M,факт_расчет!$D:$D,D340))</f>
        <v>0</v>
      </c>
      <c r="K340" s="54">
        <f t="shared" si="11"/>
        <v>0</v>
      </c>
      <c r="L340" s="36"/>
      <c r="M340" s="1"/>
    </row>
    <row r="341" spans="1:13" x14ac:dyDescent="0.25">
      <c r="A341" s="1"/>
      <c r="B341" s="1"/>
      <c r="C341" s="5">
        <f t="shared" si="12"/>
        <v>331</v>
      </c>
      <c r="D341" s="19" t="str">
        <f>IF(C341&gt;MAX(БЮДЖЕТ!$C:$C),"",INDEX(БЮДЖЕТ!$P$11:$P$9415,C341))</f>
        <v/>
      </c>
      <c r="E341" s="22">
        <f>IF(D341="",0,IF(COUNTIF(БЮДЖЕТ!$P:$P,D341)=1,0,1))</f>
        <v>0</v>
      </c>
      <c r="F341" s="19" t="str">
        <f>IF($D341="","",INDEX(БЮДЖЕТ!$N:$N,SUMIFS(БЮДЖЕТ!$B:$B,БЮДЖЕТ!$P:$P,$D341)))</f>
        <v/>
      </c>
      <c r="G341" s="19" t="str">
        <f>IF($D341="","",INDEX(БЮДЖЕТ!$X:$X,SUMIFS(БЮДЖЕТ!$B:$B,БЮДЖЕТ!$P:$P,$D341)))</f>
        <v/>
      </c>
      <c r="H341" s="36"/>
      <c r="I341" s="48">
        <f>IF(D341="",0,SUMIFS(БЮДЖЕТ!$V:$V,БЮДЖЕТ!$P:$P,D341))</f>
        <v>0</v>
      </c>
      <c r="J341" s="48">
        <f>IF(D341="",0,SUMIFS(факт_операции!$T:$T,факт_операции!$D:$D,D341)+SUMIFS(факт_расчет!$M:$M,факт_расчет!$D:$D,D341))</f>
        <v>0</v>
      </c>
      <c r="K341" s="54">
        <f t="shared" si="11"/>
        <v>0</v>
      </c>
      <c r="L341" s="36"/>
      <c r="M341" s="1"/>
    </row>
    <row r="342" spans="1:13" x14ac:dyDescent="0.25">
      <c r="A342" s="1"/>
      <c r="B342" s="1"/>
      <c r="C342" s="5">
        <f t="shared" si="12"/>
        <v>332</v>
      </c>
      <c r="D342" s="19" t="str">
        <f>IF(C342&gt;MAX(БЮДЖЕТ!$C:$C),"",INDEX(БЮДЖЕТ!$P$11:$P$9415,C342))</f>
        <v/>
      </c>
      <c r="E342" s="22">
        <f>IF(D342="",0,IF(COUNTIF(БЮДЖЕТ!$P:$P,D342)=1,0,1))</f>
        <v>0</v>
      </c>
      <c r="F342" s="19" t="str">
        <f>IF($D342="","",INDEX(БЮДЖЕТ!$N:$N,SUMIFS(БЮДЖЕТ!$B:$B,БЮДЖЕТ!$P:$P,$D342)))</f>
        <v/>
      </c>
      <c r="G342" s="19" t="str">
        <f>IF($D342="","",INDEX(БЮДЖЕТ!$X:$X,SUMIFS(БЮДЖЕТ!$B:$B,БЮДЖЕТ!$P:$P,$D342)))</f>
        <v/>
      </c>
      <c r="H342" s="36"/>
      <c r="I342" s="48">
        <f>IF(D342="",0,SUMIFS(БЮДЖЕТ!$V:$V,БЮДЖЕТ!$P:$P,D342))</f>
        <v>0</v>
      </c>
      <c r="J342" s="48">
        <f>IF(D342="",0,SUMIFS(факт_операции!$T:$T,факт_операции!$D:$D,D342)+SUMIFS(факт_расчет!$M:$M,факт_расчет!$D:$D,D342))</f>
        <v>0</v>
      </c>
      <c r="K342" s="54">
        <f t="shared" si="11"/>
        <v>0</v>
      </c>
      <c r="L342" s="36"/>
      <c r="M342" s="1"/>
    </row>
    <row r="343" spans="1:13" x14ac:dyDescent="0.25">
      <c r="A343" s="1"/>
      <c r="B343" s="1"/>
      <c r="C343" s="5">
        <f t="shared" si="12"/>
        <v>333</v>
      </c>
      <c r="D343" s="19" t="str">
        <f>IF(C343&gt;MAX(БЮДЖЕТ!$C:$C),"",INDEX(БЮДЖЕТ!$P$11:$P$9415,C343))</f>
        <v/>
      </c>
      <c r="E343" s="22">
        <f>IF(D343="",0,IF(COUNTIF(БЮДЖЕТ!$P:$P,D343)=1,0,1))</f>
        <v>0</v>
      </c>
      <c r="F343" s="19" t="str">
        <f>IF($D343="","",INDEX(БЮДЖЕТ!$N:$N,SUMIFS(БЮДЖЕТ!$B:$B,БЮДЖЕТ!$P:$P,$D343)))</f>
        <v/>
      </c>
      <c r="G343" s="19" t="str">
        <f>IF($D343="","",INDEX(БЮДЖЕТ!$X:$X,SUMIFS(БЮДЖЕТ!$B:$B,БЮДЖЕТ!$P:$P,$D343)))</f>
        <v/>
      </c>
      <c r="H343" s="36"/>
      <c r="I343" s="48">
        <f>IF(D343="",0,SUMIFS(БЮДЖЕТ!$V:$V,БЮДЖЕТ!$P:$P,D343))</f>
        <v>0</v>
      </c>
      <c r="J343" s="48">
        <f>IF(D343="",0,SUMIFS(факт_операции!$T:$T,факт_операции!$D:$D,D343)+SUMIFS(факт_расчет!$M:$M,факт_расчет!$D:$D,D343))</f>
        <v>0</v>
      </c>
      <c r="K343" s="54">
        <f t="shared" si="11"/>
        <v>0</v>
      </c>
      <c r="L343" s="36"/>
      <c r="M343" s="1"/>
    </row>
    <row r="344" spans="1:13" x14ac:dyDescent="0.25">
      <c r="A344" s="1"/>
      <c r="B344" s="1"/>
      <c r="C344" s="5">
        <f t="shared" si="12"/>
        <v>334</v>
      </c>
      <c r="D344" s="19" t="str">
        <f>IF(C344&gt;MAX(БЮДЖЕТ!$C:$C),"",INDEX(БЮДЖЕТ!$P$11:$P$9415,C344))</f>
        <v/>
      </c>
      <c r="E344" s="22">
        <f>IF(D344="",0,IF(COUNTIF(БЮДЖЕТ!$P:$P,D344)=1,0,1))</f>
        <v>0</v>
      </c>
      <c r="F344" s="19" t="str">
        <f>IF($D344="","",INDEX(БЮДЖЕТ!$N:$N,SUMIFS(БЮДЖЕТ!$B:$B,БЮДЖЕТ!$P:$P,$D344)))</f>
        <v/>
      </c>
      <c r="G344" s="19" t="str">
        <f>IF($D344="","",INDEX(БЮДЖЕТ!$X:$X,SUMIFS(БЮДЖЕТ!$B:$B,БЮДЖЕТ!$P:$P,$D344)))</f>
        <v/>
      </c>
      <c r="H344" s="36"/>
      <c r="I344" s="48">
        <f>IF(D344="",0,SUMIFS(БЮДЖЕТ!$V:$V,БЮДЖЕТ!$P:$P,D344))</f>
        <v>0</v>
      </c>
      <c r="J344" s="48">
        <f>IF(D344="",0,SUMIFS(факт_операции!$T:$T,факт_операции!$D:$D,D344)+SUMIFS(факт_расчет!$M:$M,факт_расчет!$D:$D,D344))</f>
        <v>0</v>
      </c>
      <c r="K344" s="54">
        <f t="shared" si="11"/>
        <v>0</v>
      </c>
      <c r="L344" s="36"/>
      <c r="M344" s="1"/>
    </row>
    <row r="345" spans="1:13" x14ac:dyDescent="0.25">
      <c r="A345" s="1"/>
      <c r="B345" s="1"/>
      <c r="C345" s="5">
        <f t="shared" si="12"/>
        <v>335</v>
      </c>
      <c r="D345" s="19" t="str">
        <f>IF(C345&gt;MAX(БЮДЖЕТ!$C:$C),"",INDEX(БЮДЖЕТ!$P$11:$P$9415,C345))</f>
        <v/>
      </c>
      <c r="E345" s="22">
        <f>IF(D345="",0,IF(COUNTIF(БЮДЖЕТ!$P:$P,D345)=1,0,1))</f>
        <v>0</v>
      </c>
      <c r="F345" s="19" t="str">
        <f>IF($D345="","",INDEX(БЮДЖЕТ!$N:$N,SUMIFS(БЮДЖЕТ!$B:$B,БЮДЖЕТ!$P:$P,$D345)))</f>
        <v/>
      </c>
      <c r="G345" s="19" t="str">
        <f>IF($D345="","",INDEX(БЮДЖЕТ!$X:$X,SUMIFS(БЮДЖЕТ!$B:$B,БЮДЖЕТ!$P:$P,$D345)))</f>
        <v/>
      </c>
      <c r="H345" s="36"/>
      <c r="I345" s="48">
        <f>IF(D345="",0,SUMIFS(БЮДЖЕТ!$V:$V,БЮДЖЕТ!$P:$P,D345))</f>
        <v>0</v>
      </c>
      <c r="J345" s="48">
        <f>IF(D345="",0,SUMIFS(факт_операции!$T:$T,факт_операции!$D:$D,D345)+SUMIFS(факт_расчет!$M:$M,факт_расчет!$D:$D,D345))</f>
        <v>0</v>
      </c>
      <c r="K345" s="54">
        <f t="shared" si="11"/>
        <v>0</v>
      </c>
      <c r="L345" s="36"/>
      <c r="M345" s="1"/>
    </row>
    <row r="346" spans="1:13" x14ac:dyDescent="0.25">
      <c r="A346" s="1"/>
      <c r="B346" s="1"/>
      <c r="C346" s="5">
        <f t="shared" si="12"/>
        <v>336</v>
      </c>
      <c r="D346" s="19" t="str">
        <f>IF(C346&gt;MAX(БЮДЖЕТ!$C:$C),"",INDEX(БЮДЖЕТ!$P$11:$P$9415,C346))</f>
        <v/>
      </c>
      <c r="E346" s="22">
        <f>IF(D346="",0,IF(COUNTIF(БЮДЖЕТ!$P:$P,D346)=1,0,1))</f>
        <v>0</v>
      </c>
      <c r="F346" s="19" t="str">
        <f>IF($D346="","",INDEX(БЮДЖЕТ!$N:$N,SUMIFS(БЮДЖЕТ!$B:$B,БЮДЖЕТ!$P:$P,$D346)))</f>
        <v/>
      </c>
      <c r="G346" s="19" t="str">
        <f>IF($D346="","",INDEX(БЮДЖЕТ!$X:$X,SUMIFS(БЮДЖЕТ!$B:$B,БЮДЖЕТ!$P:$P,$D346)))</f>
        <v/>
      </c>
      <c r="H346" s="36"/>
      <c r="I346" s="48">
        <f>IF(D346="",0,SUMIFS(БЮДЖЕТ!$V:$V,БЮДЖЕТ!$P:$P,D346))</f>
        <v>0</v>
      </c>
      <c r="J346" s="48">
        <f>IF(D346="",0,SUMIFS(факт_операции!$T:$T,факт_операции!$D:$D,D346)+SUMIFS(факт_расчет!$M:$M,факт_расчет!$D:$D,D346))</f>
        <v>0</v>
      </c>
      <c r="K346" s="54">
        <f t="shared" si="11"/>
        <v>0</v>
      </c>
      <c r="L346" s="36"/>
      <c r="M346" s="1"/>
    </row>
    <row r="347" spans="1:13" x14ac:dyDescent="0.25">
      <c r="A347" s="1"/>
      <c r="B347" s="1"/>
      <c r="C347" s="5">
        <f t="shared" si="12"/>
        <v>337</v>
      </c>
      <c r="D347" s="19" t="str">
        <f>IF(C347&gt;MAX(БЮДЖЕТ!$C:$C),"",INDEX(БЮДЖЕТ!$P$11:$P$9415,C347))</f>
        <v/>
      </c>
      <c r="E347" s="22">
        <f>IF(D347="",0,IF(COUNTIF(БЮДЖЕТ!$P:$P,D347)=1,0,1))</f>
        <v>0</v>
      </c>
      <c r="F347" s="19" t="str">
        <f>IF($D347="","",INDEX(БЮДЖЕТ!$N:$N,SUMIFS(БЮДЖЕТ!$B:$B,БЮДЖЕТ!$P:$P,$D347)))</f>
        <v/>
      </c>
      <c r="G347" s="19" t="str">
        <f>IF($D347="","",INDEX(БЮДЖЕТ!$X:$X,SUMIFS(БЮДЖЕТ!$B:$B,БЮДЖЕТ!$P:$P,$D347)))</f>
        <v/>
      </c>
      <c r="H347" s="36"/>
      <c r="I347" s="48">
        <f>IF(D347="",0,SUMIFS(БЮДЖЕТ!$V:$V,БЮДЖЕТ!$P:$P,D347))</f>
        <v>0</v>
      </c>
      <c r="J347" s="48">
        <f>IF(D347="",0,SUMIFS(факт_операции!$T:$T,факт_операции!$D:$D,D347)+SUMIFS(факт_расчет!$M:$M,факт_расчет!$D:$D,D347))</f>
        <v>0</v>
      </c>
      <c r="K347" s="54">
        <f t="shared" si="11"/>
        <v>0</v>
      </c>
      <c r="L347" s="36"/>
      <c r="M347" s="1"/>
    </row>
    <row r="348" spans="1:13" x14ac:dyDescent="0.25">
      <c r="A348" s="1"/>
      <c r="B348" s="1"/>
      <c r="C348" s="5">
        <f t="shared" si="12"/>
        <v>338</v>
      </c>
      <c r="D348" s="19" t="str">
        <f>IF(C348&gt;MAX(БЮДЖЕТ!$C:$C),"",INDEX(БЮДЖЕТ!$P$11:$P$9415,C348))</f>
        <v/>
      </c>
      <c r="E348" s="22">
        <f>IF(D348="",0,IF(COUNTIF(БЮДЖЕТ!$P:$P,D348)=1,0,1))</f>
        <v>0</v>
      </c>
      <c r="F348" s="19" t="str">
        <f>IF($D348="","",INDEX(БЮДЖЕТ!$N:$N,SUMIFS(БЮДЖЕТ!$B:$B,БЮДЖЕТ!$P:$P,$D348)))</f>
        <v/>
      </c>
      <c r="G348" s="19" t="str">
        <f>IF($D348="","",INDEX(БЮДЖЕТ!$X:$X,SUMIFS(БЮДЖЕТ!$B:$B,БЮДЖЕТ!$P:$P,$D348)))</f>
        <v/>
      </c>
      <c r="H348" s="36"/>
      <c r="I348" s="48">
        <f>IF(D348="",0,SUMIFS(БЮДЖЕТ!$V:$V,БЮДЖЕТ!$P:$P,D348))</f>
        <v>0</v>
      </c>
      <c r="J348" s="48">
        <f>IF(D348="",0,SUMIFS(факт_операции!$T:$T,факт_операции!$D:$D,D348)+SUMIFS(факт_расчет!$M:$M,факт_расчет!$D:$D,D348))</f>
        <v>0</v>
      </c>
      <c r="K348" s="54">
        <f t="shared" si="11"/>
        <v>0</v>
      </c>
      <c r="L348" s="36"/>
      <c r="M348" s="1"/>
    </row>
    <row r="349" spans="1:13" x14ac:dyDescent="0.25">
      <c r="A349" s="1"/>
      <c r="B349" s="1"/>
      <c r="C349" s="5">
        <f t="shared" si="12"/>
        <v>339</v>
      </c>
      <c r="D349" s="19" t="str">
        <f>IF(C349&gt;MAX(БЮДЖЕТ!$C:$C),"",INDEX(БЮДЖЕТ!$P$11:$P$9415,C349))</f>
        <v/>
      </c>
      <c r="E349" s="22">
        <f>IF(D349="",0,IF(COUNTIF(БЮДЖЕТ!$P:$P,D349)=1,0,1))</f>
        <v>0</v>
      </c>
      <c r="F349" s="19" t="str">
        <f>IF($D349="","",INDEX(БЮДЖЕТ!$N:$N,SUMIFS(БЮДЖЕТ!$B:$B,БЮДЖЕТ!$P:$P,$D349)))</f>
        <v/>
      </c>
      <c r="G349" s="19" t="str">
        <f>IF($D349="","",INDEX(БЮДЖЕТ!$X:$X,SUMIFS(БЮДЖЕТ!$B:$B,БЮДЖЕТ!$P:$P,$D349)))</f>
        <v/>
      </c>
      <c r="H349" s="36"/>
      <c r="I349" s="48">
        <f>IF(D349="",0,SUMIFS(БЮДЖЕТ!$V:$V,БЮДЖЕТ!$P:$P,D349))</f>
        <v>0</v>
      </c>
      <c r="J349" s="48">
        <f>IF(D349="",0,SUMIFS(факт_операции!$T:$T,факт_операции!$D:$D,D349)+SUMIFS(факт_расчет!$M:$M,факт_расчет!$D:$D,D349))</f>
        <v>0</v>
      </c>
      <c r="K349" s="54">
        <f t="shared" si="11"/>
        <v>0</v>
      </c>
      <c r="L349" s="36"/>
      <c r="M349" s="1"/>
    </row>
    <row r="350" spans="1:13" x14ac:dyDescent="0.25">
      <c r="A350" s="1"/>
      <c r="B350" s="1"/>
      <c r="C350" s="5">
        <f t="shared" si="12"/>
        <v>340</v>
      </c>
      <c r="D350" s="19" t="str">
        <f>IF(C350&gt;MAX(БЮДЖЕТ!$C:$C),"",INDEX(БЮДЖЕТ!$P$11:$P$9415,C350))</f>
        <v/>
      </c>
      <c r="E350" s="22">
        <f>IF(D350="",0,IF(COUNTIF(БЮДЖЕТ!$P:$P,D350)=1,0,1))</f>
        <v>0</v>
      </c>
      <c r="F350" s="19" t="str">
        <f>IF($D350="","",INDEX(БЮДЖЕТ!$N:$N,SUMIFS(БЮДЖЕТ!$B:$B,БЮДЖЕТ!$P:$P,$D350)))</f>
        <v/>
      </c>
      <c r="G350" s="19" t="str">
        <f>IF($D350="","",INDEX(БЮДЖЕТ!$X:$X,SUMIFS(БЮДЖЕТ!$B:$B,БЮДЖЕТ!$P:$P,$D350)))</f>
        <v/>
      </c>
      <c r="H350" s="36"/>
      <c r="I350" s="48">
        <f>IF(D350="",0,SUMIFS(БЮДЖЕТ!$V:$V,БЮДЖЕТ!$P:$P,D350))</f>
        <v>0</v>
      </c>
      <c r="J350" s="48">
        <f>IF(D350="",0,SUMIFS(факт_операции!$T:$T,факт_операции!$D:$D,D350)+SUMIFS(факт_расчет!$M:$M,факт_расчет!$D:$D,D350))</f>
        <v>0</v>
      </c>
      <c r="K350" s="54">
        <f t="shared" si="11"/>
        <v>0</v>
      </c>
      <c r="L350" s="36"/>
      <c r="M350" s="1"/>
    </row>
    <row r="351" spans="1:13" x14ac:dyDescent="0.25">
      <c r="A351" s="1"/>
      <c r="B351" s="1"/>
      <c r="C351" s="5">
        <f t="shared" si="12"/>
        <v>341</v>
      </c>
      <c r="D351" s="19" t="str">
        <f>IF(C351&gt;MAX(БЮДЖЕТ!$C:$C),"",INDEX(БЮДЖЕТ!$P$11:$P$9415,C351))</f>
        <v/>
      </c>
      <c r="E351" s="22">
        <f>IF(D351="",0,IF(COUNTIF(БЮДЖЕТ!$P:$P,D351)=1,0,1))</f>
        <v>0</v>
      </c>
      <c r="F351" s="19" t="str">
        <f>IF($D351="","",INDEX(БЮДЖЕТ!$N:$N,SUMIFS(БЮДЖЕТ!$B:$B,БЮДЖЕТ!$P:$P,$D351)))</f>
        <v/>
      </c>
      <c r="G351" s="19" t="str">
        <f>IF($D351="","",INDEX(БЮДЖЕТ!$X:$X,SUMIFS(БЮДЖЕТ!$B:$B,БЮДЖЕТ!$P:$P,$D351)))</f>
        <v/>
      </c>
      <c r="H351" s="36"/>
      <c r="I351" s="48">
        <f>IF(D351="",0,SUMIFS(БЮДЖЕТ!$V:$V,БЮДЖЕТ!$P:$P,D351))</f>
        <v>0</v>
      </c>
      <c r="J351" s="48">
        <f>IF(D351="",0,SUMIFS(факт_операции!$T:$T,факт_операции!$D:$D,D351)+SUMIFS(факт_расчет!$M:$M,факт_расчет!$D:$D,D351))</f>
        <v>0</v>
      </c>
      <c r="K351" s="54">
        <f t="shared" si="11"/>
        <v>0</v>
      </c>
      <c r="L351" s="36"/>
      <c r="M351" s="1"/>
    </row>
    <row r="352" spans="1:13" x14ac:dyDescent="0.25">
      <c r="A352" s="1"/>
      <c r="B352" s="1"/>
      <c r="C352" s="5">
        <f t="shared" si="12"/>
        <v>342</v>
      </c>
      <c r="D352" s="19" t="str">
        <f>IF(C352&gt;MAX(БЮДЖЕТ!$C:$C),"",INDEX(БЮДЖЕТ!$P$11:$P$9415,C352))</f>
        <v/>
      </c>
      <c r="E352" s="22">
        <f>IF(D352="",0,IF(COUNTIF(БЮДЖЕТ!$P:$P,D352)=1,0,1))</f>
        <v>0</v>
      </c>
      <c r="F352" s="19" t="str">
        <f>IF($D352="","",INDEX(БЮДЖЕТ!$N:$N,SUMIFS(БЮДЖЕТ!$B:$B,БЮДЖЕТ!$P:$P,$D352)))</f>
        <v/>
      </c>
      <c r="G352" s="19" t="str">
        <f>IF($D352="","",INDEX(БЮДЖЕТ!$X:$X,SUMIFS(БЮДЖЕТ!$B:$B,БЮДЖЕТ!$P:$P,$D352)))</f>
        <v/>
      </c>
      <c r="H352" s="36"/>
      <c r="I352" s="48">
        <f>IF(D352="",0,SUMIFS(БЮДЖЕТ!$V:$V,БЮДЖЕТ!$P:$P,D352))</f>
        <v>0</v>
      </c>
      <c r="J352" s="48">
        <f>IF(D352="",0,SUMIFS(факт_операции!$T:$T,факт_операции!$D:$D,D352)+SUMIFS(факт_расчет!$M:$M,факт_расчет!$D:$D,D352))</f>
        <v>0</v>
      </c>
      <c r="K352" s="54">
        <f t="shared" si="11"/>
        <v>0</v>
      </c>
      <c r="L352" s="36"/>
      <c r="M352" s="1"/>
    </row>
    <row r="353" spans="1:13" x14ac:dyDescent="0.25">
      <c r="A353" s="1"/>
      <c r="B353" s="1"/>
      <c r="C353" s="5">
        <f t="shared" si="12"/>
        <v>343</v>
      </c>
      <c r="D353" s="19" t="str">
        <f>IF(C353&gt;MAX(БЮДЖЕТ!$C:$C),"",INDEX(БЮДЖЕТ!$P$11:$P$9415,C353))</f>
        <v/>
      </c>
      <c r="E353" s="22">
        <f>IF(D353="",0,IF(COUNTIF(БЮДЖЕТ!$P:$P,D353)=1,0,1))</f>
        <v>0</v>
      </c>
      <c r="F353" s="19" t="str">
        <f>IF($D353="","",INDEX(БЮДЖЕТ!$N:$N,SUMIFS(БЮДЖЕТ!$B:$B,БЮДЖЕТ!$P:$P,$D353)))</f>
        <v/>
      </c>
      <c r="G353" s="19" t="str">
        <f>IF($D353="","",INDEX(БЮДЖЕТ!$X:$X,SUMIFS(БЮДЖЕТ!$B:$B,БЮДЖЕТ!$P:$P,$D353)))</f>
        <v/>
      </c>
      <c r="H353" s="36"/>
      <c r="I353" s="48">
        <f>IF(D353="",0,SUMIFS(БЮДЖЕТ!$V:$V,БЮДЖЕТ!$P:$P,D353))</f>
        <v>0</v>
      </c>
      <c r="J353" s="48">
        <f>IF(D353="",0,SUMIFS(факт_операции!$T:$T,факт_операции!$D:$D,D353)+SUMIFS(факт_расчет!$M:$M,факт_расчет!$D:$D,D353))</f>
        <v>0</v>
      </c>
      <c r="K353" s="54">
        <f t="shared" si="11"/>
        <v>0</v>
      </c>
      <c r="L353" s="36"/>
      <c r="M353" s="1"/>
    </row>
    <row r="354" spans="1:13" x14ac:dyDescent="0.25">
      <c r="A354" s="1"/>
      <c r="B354" s="1"/>
      <c r="C354" s="5">
        <f t="shared" si="12"/>
        <v>344</v>
      </c>
      <c r="D354" s="19" t="str">
        <f>IF(C354&gt;MAX(БЮДЖЕТ!$C:$C),"",INDEX(БЮДЖЕТ!$P$11:$P$9415,C354))</f>
        <v/>
      </c>
      <c r="E354" s="22">
        <f>IF(D354="",0,IF(COUNTIF(БЮДЖЕТ!$P:$P,D354)=1,0,1))</f>
        <v>0</v>
      </c>
      <c r="F354" s="19" t="str">
        <f>IF($D354="","",INDEX(БЮДЖЕТ!$N:$N,SUMIFS(БЮДЖЕТ!$B:$B,БЮДЖЕТ!$P:$P,$D354)))</f>
        <v/>
      </c>
      <c r="G354" s="19" t="str">
        <f>IF($D354="","",INDEX(БЮДЖЕТ!$X:$X,SUMIFS(БЮДЖЕТ!$B:$B,БЮДЖЕТ!$P:$P,$D354)))</f>
        <v/>
      </c>
      <c r="H354" s="36"/>
      <c r="I354" s="48">
        <f>IF(D354="",0,SUMIFS(БЮДЖЕТ!$V:$V,БЮДЖЕТ!$P:$P,D354))</f>
        <v>0</v>
      </c>
      <c r="J354" s="48">
        <f>IF(D354="",0,SUMIFS(факт_операции!$T:$T,факт_операции!$D:$D,D354)+SUMIFS(факт_расчет!$M:$M,факт_расчет!$D:$D,D354))</f>
        <v>0</v>
      </c>
      <c r="K354" s="54">
        <f t="shared" si="11"/>
        <v>0</v>
      </c>
      <c r="L354" s="36"/>
      <c r="M354" s="1"/>
    </row>
    <row r="355" spans="1:13" x14ac:dyDescent="0.25">
      <c r="A355" s="1"/>
      <c r="B355" s="1"/>
      <c r="C355" s="5">
        <f t="shared" si="12"/>
        <v>345</v>
      </c>
      <c r="D355" s="19" t="str">
        <f>IF(C355&gt;MAX(БЮДЖЕТ!$C:$C),"",INDEX(БЮДЖЕТ!$P$11:$P$9415,C355))</f>
        <v/>
      </c>
      <c r="E355" s="22">
        <f>IF(D355="",0,IF(COUNTIF(БЮДЖЕТ!$P:$P,D355)=1,0,1))</f>
        <v>0</v>
      </c>
      <c r="F355" s="19" t="str">
        <f>IF($D355="","",INDEX(БЮДЖЕТ!$N:$N,SUMIFS(БЮДЖЕТ!$B:$B,БЮДЖЕТ!$P:$P,$D355)))</f>
        <v/>
      </c>
      <c r="G355" s="19" t="str">
        <f>IF($D355="","",INDEX(БЮДЖЕТ!$X:$X,SUMIFS(БЮДЖЕТ!$B:$B,БЮДЖЕТ!$P:$P,$D355)))</f>
        <v/>
      </c>
      <c r="H355" s="36"/>
      <c r="I355" s="48">
        <f>IF(D355="",0,SUMIFS(БЮДЖЕТ!$V:$V,БЮДЖЕТ!$P:$P,D355))</f>
        <v>0</v>
      </c>
      <c r="J355" s="48">
        <f>IF(D355="",0,SUMIFS(факт_операции!$T:$T,факт_операции!$D:$D,D355)+SUMIFS(факт_расчет!$M:$M,факт_расчет!$D:$D,D355))</f>
        <v>0</v>
      </c>
      <c r="K355" s="54">
        <f t="shared" si="11"/>
        <v>0</v>
      </c>
      <c r="L355" s="36"/>
      <c r="M355" s="1"/>
    </row>
    <row r="356" spans="1:13" x14ac:dyDescent="0.25">
      <c r="A356" s="1"/>
      <c r="B356" s="1"/>
      <c r="C356" s="5">
        <f t="shared" si="12"/>
        <v>346</v>
      </c>
      <c r="D356" s="19" t="str">
        <f>IF(C356&gt;MAX(БЮДЖЕТ!$C:$C),"",INDEX(БЮДЖЕТ!$P$11:$P$9415,C356))</f>
        <v/>
      </c>
      <c r="E356" s="22">
        <f>IF(D356="",0,IF(COUNTIF(БЮДЖЕТ!$P:$P,D356)=1,0,1))</f>
        <v>0</v>
      </c>
      <c r="F356" s="19" t="str">
        <f>IF($D356="","",INDEX(БЮДЖЕТ!$N:$N,SUMIFS(БЮДЖЕТ!$B:$B,БЮДЖЕТ!$P:$P,$D356)))</f>
        <v/>
      </c>
      <c r="G356" s="19" t="str">
        <f>IF($D356="","",INDEX(БЮДЖЕТ!$X:$X,SUMIFS(БЮДЖЕТ!$B:$B,БЮДЖЕТ!$P:$P,$D356)))</f>
        <v/>
      </c>
      <c r="H356" s="36"/>
      <c r="I356" s="48">
        <f>IF(D356="",0,SUMIFS(БЮДЖЕТ!$V:$V,БЮДЖЕТ!$P:$P,D356))</f>
        <v>0</v>
      </c>
      <c r="J356" s="48">
        <f>IF(D356="",0,SUMIFS(факт_операции!$T:$T,факт_операции!$D:$D,D356)+SUMIFS(факт_расчет!$M:$M,факт_расчет!$D:$D,D356))</f>
        <v>0</v>
      </c>
      <c r="K356" s="54">
        <f t="shared" si="11"/>
        <v>0</v>
      </c>
      <c r="L356" s="36"/>
      <c r="M356" s="1"/>
    </row>
    <row r="357" spans="1:13" x14ac:dyDescent="0.25">
      <c r="A357" s="1"/>
      <c r="B357" s="1"/>
      <c r="C357" s="5">
        <f t="shared" si="12"/>
        <v>347</v>
      </c>
      <c r="D357" s="19" t="str">
        <f>IF(C357&gt;MAX(БЮДЖЕТ!$C:$C),"",INDEX(БЮДЖЕТ!$P$11:$P$9415,C357))</f>
        <v/>
      </c>
      <c r="E357" s="22">
        <f>IF(D357="",0,IF(COUNTIF(БЮДЖЕТ!$P:$P,D357)=1,0,1))</f>
        <v>0</v>
      </c>
      <c r="F357" s="19" t="str">
        <f>IF($D357="","",INDEX(БЮДЖЕТ!$N:$N,SUMIFS(БЮДЖЕТ!$B:$B,БЮДЖЕТ!$P:$P,$D357)))</f>
        <v/>
      </c>
      <c r="G357" s="19" t="str">
        <f>IF($D357="","",INDEX(БЮДЖЕТ!$X:$X,SUMIFS(БЮДЖЕТ!$B:$B,БЮДЖЕТ!$P:$P,$D357)))</f>
        <v/>
      </c>
      <c r="H357" s="36"/>
      <c r="I357" s="48">
        <f>IF(D357="",0,SUMIFS(БЮДЖЕТ!$V:$V,БЮДЖЕТ!$P:$P,D357))</f>
        <v>0</v>
      </c>
      <c r="J357" s="48">
        <f>IF(D357="",0,SUMIFS(факт_операции!$T:$T,факт_операции!$D:$D,D357)+SUMIFS(факт_расчет!$M:$M,факт_расчет!$D:$D,D357))</f>
        <v>0</v>
      </c>
      <c r="K357" s="54">
        <f t="shared" si="11"/>
        <v>0</v>
      </c>
      <c r="L357" s="36"/>
      <c r="M357" s="1"/>
    </row>
    <row r="358" spans="1:13" x14ac:dyDescent="0.25">
      <c r="A358" s="1"/>
      <c r="B358" s="1"/>
      <c r="C358" s="5">
        <f t="shared" si="12"/>
        <v>348</v>
      </c>
      <c r="D358" s="19" t="str">
        <f>IF(C358&gt;MAX(БЮДЖЕТ!$C:$C),"",INDEX(БЮДЖЕТ!$P$11:$P$9415,C358))</f>
        <v/>
      </c>
      <c r="E358" s="22">
        <f>IF(D358="",0,IF(COUNTIF(БЮДЖЕТ!$P:$P,D358)=1,0,1))</f>
        <v>0</v>
      </c>
      <c r="F358" s="19" t="str">
        <f>IF($D358="","",INDEX(БЮДЖЕТ!$N:$N,SUMIFS(БЮДЖЕТ!$B:$B,БЮДЖЕТ!$P:$P,$D358)))</f>
        <v/>
      </c>
      <c r="G358" s="19" t="str">
        <f>IF($D358="","",INDEX(БЮДЖЕТ!$X:$X,SUMIFS(БЮДЖЕТ!$B:$B,БЮДЖЕТ!$P:$P,$D358)))</f>
        <v/>
      </c>
      <c r="H358" s="36"/>
      <c r="I358" s="48">
        <f>IF(D358="",0,SUMIFS(БЮДЖЕТ!$V:$V,БЮДЖЕТ!$P:$P,D358))</f>
        <v>0</v>
      </c>
      <c r="J358" s="48">
        <f>IF(D358="",0,SUMIFS(факт_операции!$T:$T,факт_операции!$D:$D,D358)+SUMIFS(факт_расчет!$M:$M,факт_расчет!$D:$D,D358))</f>
        <v>0</v>
      </c>
      <c r="K358" s="54">
        <f t="shared" si="11"/>
        <v>0</v>
      </c>
      <c r="L358" s="36"/>
      <c r="M358" s="1"/>
    </row>
    <row r="359" spans="1:13" x14ac:dyDescent="0.25">
      <c r="A359" s="1"/>
      <c r="B359" s="1"/>
      <c r="C359" s="5">
        <f t="shared" si="12"/>
        <v>349</v>
      </c>
      <c r="D359" s="19" t="str">
        <f>IF(C359&gt;MAX(БЮДЖЕТ!$C:$C),"",INDEX(БЮДЖЕТ!$P$11:$P$9415,C359))</f>
        <v/>
      </c>
      <c r="E359" s="22">
        <f>IF(D359="",0,IF(COUNTIF(БЮДЖЕТ!$P:$P,D359)=1,0,1))</f>
        <v>0</v>
      </c>
      <c r="F359" s="19" t="str">
        <f>IF($D359="","",INDEX(БЮДЖЕТ!$N:$N,SUMIFS(БЮДЖЕТ!$B:$B,БЮДЖЕТ!$P:$P,$D359)))</f>
        <v/>
      </c>
      <c r="G359" s="19" t="str">
        <f>IF($D359="","",INDEX(БЮДЖЕТ!$X:$X,SUMIFS(БЮДЖЕТ!$B:$B,БЮДЖЕТ!$P:$P,$D359)))</f>
        <v/>
      </c>
      <c r="H359" s="36"/>
      <c r="I359" s="48">
        <f>IF(D359="",0,SUMIFS(БЮДЖЕТ!$V:$V,БЮДЖЕТ!$P:$P,D359))</f>
        <v>0</v>
      </c>
      <c r="J359" s="48">
        <f>IF(D359="",0,SUMIFS(факт_операции!$T:$T,факт_операции!$D:$D,D359)+SUMIFS(факт_расчет!$M:$M,факт_расчет!$D:$D,D359))</f>
        <v>0</v>
      </c>
      <c r="K359" s="54">
        <f t="shared" si="11"/>
        <v>0</v>
      </c>
      <c r="L359" s="36"/>
      <c r="M359" s="1"/>
    </row>
    <row r="360" spans="1:13" x14ac:dyDescent="0.25">
      <c r="A360" s="1"/>
      <c r="B360" s="1"/>
      <c r="C360" s="5">
        <f t="shared" si="12"/>
        <v>350</v>
      </c>
      <c r="D360" s="19" t="str">
        <f>IF(C360&gt;MAX(БЮДЖЕТ!$C:$C),"",INDEX(БЮДЖЕТ!$P$11:$P$9415,C360))</f>
        <v/>
      </c>
      <c r="E360" s="22">
        <f>IF(D360="",0,IF(COUNTIF(БЮДЖЕТ!$P:$P,D360)=1,0,1))</f>
        <v>0</v>
      </c>
      <c r="F360" s="19" t="str">
        <f>IF($D360="","",INDEX(БЮДЖЕТ!$N:$N,SUMIFS(БЮДЖЕТ!$B:$B,БЮДЖЕТ!$P:$P,$D360)))</f>
        <v/>
      </c>
      <c r="G360" s="19" t="str">
        <f>IF($D360="","",INDEX(БЮДЖЕТ!$X:$X,SUMIFS(БЮДЖЕТ!$B:$B,БЮДЖЕТ!$P:$P,$D360)))</f>
        <v/>
      </c>
      <c r="H360" s="36"/>
      <c r="I360" s="48">
        <f>IF(D360="",0,SUMIFS(БЮДЖЕТ!$V:$V,БЮДЖЕТ!$P:$P,D360))</f>
        <v>0</v>
      </c>
      <c r="J360" s="48">
        <f>IF(D360="",0,SUMIFS(факт_операции!$T:$T,факт_операции!$D:$D,D360)+SUMIFS(факт_расчет!$M:$M,факт_расчет!$D:$D,D360))</f>
        <v>0</v>
      </c>
      <c r="K360" s="54">
        <f t="shared" si="11"/>
        <v>0</v>
      </c>
      <c r="L360" s="36"/>
      <c r="M360" s="1"/>
    </row>
    <row r="361" spans="1:13" x14ac:dyDescent="0.25">
      <c r="A361" s="1"/>
      <c r="B361" s="1"/>
      <c r="C361" s="5">
        <f t="shared" si="12"/>
        <v>351</v>
      </c>
      <c r="D361" s="19" t="str">
        <f>IF(C361&gt;MAX(БЮДЖЕТ!$C:$C),"",INDEX(БЮДЖЕТ!$P$11:$P$9415,C361))</f>
        <v/>
      </c>
      <c r="E361" s="22">
        <f>IF(D361="",0,IF(COUNTIF(БЮДЖЕТ!$P:$P,D361)=1,0,1))</f>
        <v>0</v>
      </c>
      <c r="F361" s="19" t="str">
        <f>IF($D361="","",INDEX(БЮДЖЕТ!$N:$N,SUMIFS(БЮДЖЕТ!$B:$B,БЮДЖЕТ!$P:$P,$D361)))</f>
        <v/>
      </c>
      <c r="G361" s="19" t="str">
        <f>IF($D361="","",INDEX(БЮДЖЕТ!$X:$X,SUMIFS(БЮДЖЕТ!$B:$B,БЮДЖЕТ!$P:$P,$D361)))</f>
        <v/>
      </c>
      <c r="H361" s="36"/>
      <c r="I361" s="48">
        <f>IF(D361="",0,SUMIFS(БЮДЖЕТ!$V:$V,БЮДЖЕТ!$P:$P,D361))</f>
        <v>0</v>
      </c>
      <c r="J361" s="48">
        <f>IF(D361="",0,SUMIFS(факт_операции!$T:$T,факт_операции!$D:$D,D361)+SUMIFS(факт_расчет!$M:$M,факт_расчет!$D:$D,D361))</f>
        <v>0</v>
      </c>
      <c r="K361" s="54">
        <f t="shared" si="11"/>
        <v>0</v>
      </c>
      <c r="L361" s="36"/>
      <c r="M361" s="1"/>
    </row>
    <row r="362" spans="1:13" x14ac:dyDescent="0.25">
      <c r="A362" s="1"/>
      <c r="B362" s="1"/>
      <c r="C362" s="5">
        <f t="shared" si="12"/>
        <v>352</v>
      </c>
      <c r="D362" s="19" t="str">
        <f>IF(C362&gt;MAX(БЮДЖЕТ!$C:$C),"",INDEX(БЮДЖЕТ!$P$11:$P$9415,C362))</f>
        <v/>
      </c>
      <c r="E362" s="22">
        <f>IF(D362="",0,IF(COUNTIF(БЮДЖЕТ!$P:$P,D362)=1,0,1))</f>
        <v>0</v>
      </c>
      <c r="F362" s="19" t="str">
        <f>IF($D362="","",INDEX(БЮДЖЕТ!$N:$N,SUMIFS(БЮДЖЕТ!$B:$B,БЮДЖЕТ!$P:$P,$D362)))</f>
        <v/>
      </c>
      <c r="G362" s="19" t="str">
        <f>IF($D362="","",INDEX(БЮДЖЕТ!$X:$X,SUMIFS(БЮДЖЕТ!$B:$B,БЮДЖЕТ!$P:$P,$D362)))</f>
        <v/>
      </c>
      <c r="H362" s="36"/>
      <c r="I362" s="48">
        <f>IF(D362="",0,SUMIFS(БЮДЖЕТ!$V:$V,БЮДЖЕТ!$P:$P,D362))</f>
        <v>0</v>
      </c>
      <c r="J362" s="48">
        <f>IF(D362="",0,SUMIFS(факт_операции!$T:$T,факт_операции!$D:$D,D362)+SUMIFS(факт_расчет!$M:$M,факт_расчет!$D:$D,D362))</f>
        <v>0</v>
      </c>
      <c r="K362" s="54">
        <f t="shared" si="11"/>
        <v>0</v>
      </c>
      <c r="L362" s="36"/>
      <c r="M362" s="1"/>
    </row>
    <row r="363" spans="1:13" x14ac:dyDescent="0.25">
      <c r="A363" s="1"/>
      <c r="B363" s="1"/>
      <c r="C363" s="5">
        <f t="shared" si="12"/>
        <v>353</v>
      </c>
      <c r="D363" s="19" t="str">
        <f>IF(C363&gt;MAX(БЮДЖЕТ!$C:$C),"",INDEX(БЮДЖЕТ!$P$11:$P$9415,C363))</f>
        <v/>
      </c>
      <c r="E363" s="22">
        <f>IF(D363="",0,IF(COUNTIF(БЮДЖЕТ!$P:$P,D363)=1,0,1))</f>
        <v>0</v>
      </c>
      <c r="F363" s="19" t="str">
        <f>IF($D363="","",INDEX(БЮДЖЕТ!$N:$N,SUMIFS(БЮДЖЕТ!$B:$B,БЮДЖЕТ!$P:$P,$D363)))</f>
        <v/>
      </c>
      <c r="G363" s="19" t="str">
        <f>IF($D363="","",INDEX(БЮДЖЕТ!$X:$X,SUMIFS(БЮДЖЕТ!$B:$B,БЮДЖЕТ!$P:$P,$D363)))</f>
        <v/>
      </c>
      <c r="H363" s="36"/>
      <c r="I363" s="48">
        <f>IF(D363="",0,SUMIFS(БЮДЖЕТ!$V:$V,БЮДЖЕТ!$P:$P,D363))</f>
        <v>0</v>
      </c>
      <c r="J363" s="48">
        <f>IF(D363="",0,SUMIFS(факт_операции!$T:$T,факт_операции!$D:$D,D363)+SUMIFS(факт_расчет!$M:$M,факт_расчет!$D:$D,D363))</f>
        <v>0</v>
      </c>
      <c r="K363" s="54">
        <f t="shared" si="11"/>
        <v>0</v>
      </c>
      <c r="L363" s="36"/>
      <c r="M363" s="1"/>
    </row>
    <row r="364" spans="1:13" x14ac:dyDescent="0.25">
      <c r="A364" s="1"/>
      <c r="B364" s="1"/>
      <c r="C364" s="5">
        <f t="shared" si="12"/>
        <v>354</v>
      </c>
      <c r="D364" s="19" t="str">
        <f>IF(C364&gt;MAX(БЮДЖЕТ!$C:$C),"",INDEX(БЮДЖЕТ!$P$11:$P$9415,C364))</f>
        <v/>
      </c>
      <c r="E364" s="22">
        <f>IF(D364="",0,IF(COUNTIF(БЮДЖЕТ!$P:$P,D364)=1,0,1))</f>
        <v>0</v>
      </c>
      <c r="F364" s="19" t="str">
        <f>IF($D364="","",INDEX(БЮДЖЕТ!$N:$N,SUMIFS(БЮДЖЕТ!$B:$B,БЮДЖЕТ!$P:$P,$D364)))</f>
        <v/>
      </c>
      <c r="G364" s="19" t="str">
        <f>IF($D364="","",INDEX(БЮДЖЕТ!$X:$X,SUMIFS(БЮДЖЕТ!$B:$B,БЮДЖЕТ!$P:$P,$D364)))</f>
        <v/>
      </c>
      <c r="H364" s="36"/>
      <c r="I364" s="48">
        <f>IF(D364="",0,SUMIFS(БЮДЖЕТ!$V:$V,БЮДЖЕТ!$P:$P,D364))</f>
        <v>0</v>
      </c>
      <c r="J364" s="48">
        <f>IF(D364="",0,SUMIFS(факт_операции!$T:$T,факт_операции!$D:$D,D364)+SUMIFS(факт_расчет!$M:$M,факт_расчет!$D:$D,D364))</f>
        <v>0</v>
      </c>
      <c r="K364" s="54">
        <f t="shared" si="11"/>
        <v>0</v>
      </c>
      <c r="L364" s="36"/>
      <c r="M364" s="1"/>
    </row>
    <row r="365" spans="1:13" x14ac:dyDescent="0.25">
      <c r="A365" s="1"/>
      <c r="B365" s="1"/>
      <c r="C365" s="5">
        <f t="shared" si="12"/>
        <v>355</v>
      </c>
      <c r="D365" s="19" t="str">
        <f>IF(C365&gt;MAX(БЮДЖЕТ!$C:$C),"",INDEX(БЮДЖЕТ!$P$11:$P$9415,C365))</f>
        <v/>
      </c>
      <c r="E365" s="22">
        <f>IF(D365="",0,IF(COUNTIF(БЮДЖЕТ!$P:$P,D365)=1,0,1))</f>
        <v>0</v>
      </c>
      <c r="F365" s="19" t="str">
        <f>IF($D365="","",INDEX(БЮДЖЕТ!$N:$N,SUMIFS(БЮДЖЕТ!$B:$B,БЮДЖЕТ!$P:$P,$D365)))</f>
        <v/>
      </c>
      <c r="G365" s="19" t="str">
        <f>IF($D365="","",INDEX(БЮДЖЕТ!$X:$X,SUMIFS(БЮДЖЕТ!$B:$B,БЮДЖЕТ!$P:$P,$D365)))</f>
        <v/>
      </c>
      <c r="H365" s="36"/>
      <c r="I365" s="48">
        <f>IF(D365="",0,SUMIFS(БЮДЖЕТ!$V:$V,БЮДЖЕТ!$P:$P,D365))</f>
        <v>0</v>
      </c>
      <c r="J365" s="48">
        <f>IF(D365="",0,SUMIFS(факт_операции!$T:$T,факт_операции!$D:$D,D365)+SUMIFS(факт_расчет!$M:$M,факт_расчет!$D:$D,D365))</f>
        <v>0</v>
      </c>
      <c r="K365" s="54">
        <f t="shared" si="11"/>
        <v>0</v>
      </c>
      <c r="L365" s="36"/>
      <c r="M365" s="1"/>
    </row>
    <row r="366" spans="1:13" x14ac:dyDescent="0.25">
      <c r="A366" s="1"/>
      <c r="B366" s="1"/>
      <c r="C366" s="5">
        <f t="shared" si="12"/>
        <v>356</v>
      </c>
      <c r="D366" s="19" t="str">
        <f>IF(C366&gt;MAX(БЮДЖЕТ!$C:$C),"",INDEX(БЮДЖЕТ!$P$11:$P$9415,C366))</f>
        <v/>
      </c>
      <c r="E366" s="22">
        <f>IF(D366="",0,IF(COUNTIF(БЮДЖЕТ!$P:$P,D366)=1,0,1))</f>
        <v>0</v>
      </c>
      <c r="F366" s="19" t="str">
        <f>IF($D366="","",INDEX(БЮДЖЕТ!$N:$N,SUMIFS(БЮДЖЕТ!$B:$B,БЮДЖЕТ!$P:$P,$D366)))</f>
        <v/>
      </c>
      <c r="G366" s="19" t="str">
        <f>IF($D366="","",INDEX(БЮДЖЕТ!$X:$X,SUMIFS(БЮДЖЕТ!$B:$B,БЮДЖЕТ!$P:$P,$D366)))</f>
        <v/>
      </c>
      <c r="H366" s="36"/>
      <c r="I366" s="48">
        <f>IF(D366="",0,SUMIFS(БЮДЖЕТ!$V:$V,БЮДЖЕТ!$P:$P,D366))</f>
        <v>0</v>
      </c>
      <c r="J366" s="48">
        <f>IF(D366="",0,SUMIFS(факт_операции!$T:$T,факт_операции!$D:$D,D366)+SUMIFS(факт_расчет!$M:$M,факт_расчет!$D:$D,D366))</f>
        <v>0</v>
      </c>
      <c r="K366" s="54">
        <f t="shared" si="11"/>
        <v>0</v>
      </c>
      <c r="L366" s="36"/>
      <c r="M366" s="1"/>
    </row>
    <row r="367" spans="1:13" x14ac:dyDescent="0.25">
      <c r="A367" s="1"/>
      <c r="B367" s="1"/>
      <c r="C367" s="5">
        <f t="shared" si="12"/>
        <v>357</v>
      </c>
      <c r="D367" s="19" t="str">
        <f>IF(C367&gt;MAX(БЮДЖЕТ!$C:$C),"",INDEX(БЮДЖЕТ!$P$11:$P$9415,C367))</f>
        <v/>
      </c>
      <c r="E367" s="22">
        <f>IF(D367="",0,IF(COUNTIF(БЮДЖЕТ!$P:$P,D367)=1,0,1))</f>
        <v>0</v>
      </c>
      <c r="F367" s="19" t="str">
        <f>IF($D367="","",INDEX(БЮДЖЕТ!$N:$N,SUMIFS(БЮДЖЕТ!$B:$B,БЮДЖЕТ!$P:$P,$D367)))</f>
        <v/>
      </c>
      <c r="G367" s="19" t="str">
        <f>IF($D367="","",INDEX(БЮДЖЕТ!$X:$X,SUMIFS(БЮДЖЕТ!$B:$B,БЮДЖЕТ!$P:$P,$D367)))</f>
        <v/>
      </c>
      <c r="H367" s="36"/>
      <c r="I367" s="48">
        <f>IF(D367="",0,SUMIFS(БЮДЖЕТ!$V:$V,БЮДЖЕТ!$P:$P,D367))</f>
        <v>0</v>
      </c>
      <c r="J367" s="48">
        <f>IF(D367="",0,SUMIFS(факт_операции!$T:$T,факт_операции!$D:$D,D367)+SUMIFS(факт_расчет!$M:$M,факт_расчет!$D:$D,D367))</f>
        <v>0</v>
      </c>
      <c r="K367" s="54">
        <f t="shared" si="11"/>
        <v>0</v>
      </c>
      <c r="L367" s="36"/>
      <c r="M367" s="1"/>
    </row>
    <row r="368" spans="1:13" x14ac:dyDescent="0.25">
      <c r="A368" s="1"/>
      <c r="B368" s="1"/>
      <c r="C368" s="5">
        <f t="shared" si="12"/>
        <v>358</v>
      </c>
      <c r="D368" s="19" t="str">
        <f>IF(C368&gt;MAX(БЮДЖЕТ!$C:$C),"",INDEX(БЮДЖЕТ!$P$11:$P$9415,C368))</f>
        <v/>
      </c>
      <c r="E368" s="22">
        <f>IF(D368="",0,IF(COUNTIF(БЮДЖЕТ!$P:$P,D368)=1,0,1))</f>
        <v>0</v>
      </c>
      <c r="F368" s="19" t="str">
        <f>IF($D368="","",INDEX(БЮДЖЕТ!$N:$N,SUMIFS(БЮДЖЕТ!$B:$B,БЮДЖЕТ!$P:$P,$D368)))</f>
        <v/>
      </c>
      <c r="G368" s="19" t="str">
        <f>IF($D368="","",INDEX(БЮДЖЕТ!$X:$X,SUMIFS(БЮДЖЕТ!$B:$B,БЮДЖЕТ!$P:$P,$D368)))</f>
        <v/>
      </c>
      <c r="H368" s="36"/>
      <c r="I368" s="48">
        <f>IF(D368="",0,SUMIFS(БЮДЖЕТ!$V:$V,БЮДЖЕТ!$P:$P,D368))</f>
        <v>0</v>
      </c>
      <c r="J368" s="48">
        <f>IF(D368="",0,SUMIFS(факт_операции!$T:$T,факт_операции!$D:$D,D368)+SUMIFS(факт_расчет!$M:$M,факт_расчет!$D:$D,D368))</f>
        <v>0</v>
      </c>
      <c r="K368" s="54">
        <f t="shared" si="11"/>
        <v>0</v>
      </c>
      <c r="L368" s="36"/>
      <c r="M368" s="1"/>
    </row>
    <row r="369" spans="1:13" x14ac:dyDescent="0.25">
      <c r="A369" s="1"/>
      <c r="B369" s="1"/>
      <c r="C369" s="5">
        <f t="shared" si="12"/>
        <v>359</v>
      </c>
      <c r="D369" s="19" t="str">
        <f>IF(C369&gt;MAX(БЮДЖЕТ!$C:$C),"",INDEX(БЮДЖЕТ!$P$11:$P$9415,C369))</f>
        <v/>
      </c>
      <c r="E369" s="22">
        <f>IF(D369="",0,IF(COUNTIF(БЮДЖЕТ!$P:$P,D369)=1,0,1))</f>
        <v>0</v>
      </c>
      <c r="F369" s="19" t="str">
        <f>IF($D369="","",INDEX(БЮДЖЕТ!$N:$N,SUMIFS(БЮДЖЕТ!$B:$B,БЮДЖЕТ!$P:$P,$D369)))</f>
        <v/>
      </c>
      <c r="G369" s="19" t="str">
        <f>IF($D369="","",INDEX(БЮДЖЕТ!$X:$X,SUMIFS(БЮДЖЕТ!$B:$B,БЮДЖЕТ!$P:$P,$D369)))</f>
        <v/>
      </c>
      <c r="H369" s="36"/>
      <c r="I369" s="48">
        <f>IF(D369="",0,SUMIFS(БЮДЖЕТ!$V:$V,БЮДЖЕТ!$P:$P,D369))</f>
        <v>0</v>
      </c>
      <c r="J369" s="48">
        <f>IF(D369="",0,SUMIFS(факт_операции!$T:$T,факт_операции!$D:$D,D369)+SUMIFS(факт_расчет!$M:$M,факт_расчет!$D:$D,D369))</f>
        <v>0</v>
      </c>
      <c r="K369" s="54">
        <f t="shared" si="11"/>
        <v>0</v>
      </c>
      <c r="L369" s="36"/>
      <c r="M369" s="1"/>
    </row>
    <row r="370" spans="1:13" x14ac:dyDescent="0.25">
      <c r="A370" s="1"/>
      <c r="B370" s="1"/>
      <c r="C370" s="5">
        <f t="shared" si="12"/>
        <v>360</v>
      </c>
      <c r="D370" s="19" t="str">
        <f>IF(C370&gt;MAX(БЮДЖЕТ!$C:$C),"",INDEX(БЮДЖЕТ!$P$11:$P$9415,C370))</f>
        <v/>
      </c>
      <c r="E370" s="22">
        <f>IF(D370="",0,IF(COUNTIF(БЮДЖЕТ!$P:$P,D370)=1,0,1))</f>
        <v>0</v>
      </c>
      <c r="F370" s="19" t="str">
        <f>IF($D370="","",INDEX(БЮДЖЕТ!$N:$N,SUMIFS(БЮДЖЕТ!$B:$B,БЮДЖЕТ!$P:$P,$D370)))</f>
        <v/>
      </c>
      <c r="G370" s="19" t="str">
        <f>IF($D370="","",INDEX(БЮДЖЕТ!$X:$X,SUMIFS(БЮДЖЕТ!$B:$B,БЮДЖЕТ!$P:$P,$D370)))</f>
        <v/>
      </c>
      <c r="H370" s="36"/>
      <c r="I370" s="48">
        <f>IF(D370="",0,SUMIFS(БЮДЖЕТ!$V:$V,БЮДЖЕТ!$P:$P,D370))</f>
        <v>0</v>
      </c>
      <c r="J370" s="48">
        <f>IF(D370="",0,SUMIFS(факт_операции!$T:$T,факт_операции!$D:$D,D370)+SUMIFS(факт_расчет!$M:$M,факт_расчет!$D:$D,D370))</f>
        <v>0</v>
      </c>
      <c r="K370" s="54">
        <f t="shared" si="11"/>
        <v>0</v>
      </c>
      <c r="L370" s="36"/>
      <c r="M370" s="1"/>
    </row>
    <row r="371" spans="1:13" x14ac:dyDescent="0.25">
      <c r="A371" s="1"/>
      <c r="B371" s="1"/>
      <c r="C371" s="5">
        <f t="shared" si="12"/>
        <v>361</v>
      </c>
      <c r="D371" s="19" t="str">
        <f>IF(C371&gt;MAX(БЮДЖЕТ!$C:$C),"",INDEX(БЮДЖЕТ!$P$11:$P$9415,C371))</f>
        <v/>
      </c>
      <c r="E371" s="22">
        <f>IF(D371="",0,IF(COUNTIF(БЮДЖЕТ!$P:$P,D371)=1,0,1))</f>
        <v>0</v>
      </c>
      <c r="F371" s="19" t="str">
        <f>IF($D371="","",INDEX(БЮДЖЕТ!$N:$N,SUMIFS(БЮДЖЕТ!$B:$B,БЮДЖЕТ!$P:$P,$D371)))</f>
        <v/>
      </c>
      <c r="G371" s="19" t="str">
        <f>IF($D371="","",INDEX(БЮДЖЕТ!$X:$X,SUMIFS(БЮДЖЕТ!$B:$B,БЮДЖЕТ!$P:$P,$D371)))</f>
        <v/>
      </c>
      <c r="H371" s="36"/>
      <c r="I371" s="48">
        <f>IF(D371="",0,SUMIFS(БЮДЖЕТ!$V:$V,БЮДЖЕТ!$P:$P,D371))</f>
        <v>0</v>
      </c>
      <c r="J371" s="48">
        <f>IF(D371="",0,SUMIFS(факт_операции!$T:$T,факт_операции!$D:$D,D371)+SUMIFS(факт_расчет!$M:$M,факт_расчет!$D:$D,D371))</f>
        <v>0</v>
      </c>
      <c r="K371" s="54">
        <f t="shared" si="11"/>
        <v>0</v>
      </c>
      <c r="L371" s="36"/>
      <c r="M371" s="1"/>
    </row>
    <row r="372" spans="1:13" x14ac:dyDescent="0.25">
      <c r="A372" s="1"/>
      <c r="B372" s="1"/>
      <c r="C372" s="5">
        <f t="shared" si="12"/>
        <v>362</v>
      </c>
      <c r="D372" s="19" t="str">
        <f>IF(C372&gt;MAX(БЮДЖЕТ!$C:$C),"",INDEX(БЮДЖЕТ!$P$11:$P$9415,C372))</f>
        <v/>
      </c>
      <c r="E372" s="22">
        <f>IF(D372="",0,IF(COUNTIF(БЮДЖЕТ!$P:$P,D372)=1,0,1))</f>
        <v>0</v>
      </c>
      <c r="F372" s="19" t="str">
        <f>IF($D372="","",INDEX(БЮДЖЕТ!$N:$N,SUMIFS(БЮДЖЕТ!$B:$B,БЮДЖЕТ!$P:$P,$D372)))</f>
        <v/>
      </c>
      <c r="G372" s="19" t="str">
        <f>IF($D372="","",INDEX(БЮДЖЕТ!$X:$X,SUMIFS(БЮДЖЕТ!$B:$B,БЮДЖЕТ!$P:$P,$D372)))</f>
        <v/>
      </c>
      <c r="H372" s="36"/>
      <c r="I372" s="48">
        <f>IF(D372="",0,SUMIFS(БЮДЖЕТ!$V:$V,БЮДЖЕТ!$P:$P,D372))</f>
        <v>0</v>
      </c>
      <c r="J372" s="48">
        <f>IF(D372="",0,SUMIFS(факт_операции!$T:$T,факт_операции!$D:$D,D372)+SUMIFS(факт_расчет!$M:$M,факт_расчет!$D:$D,D372))</f>
        <v>0</v>
      </c>
      <c r="K372" s="54">
        <f t="shared" si="11"/>
        <v>0</v>
      </c>
      <c r="L372" s="36"/>
      <c r="M372" s="1"/>
    </row>
    <row r="373" spans="1:13" x14ac:dyDescent="0.25">
      <c r="A373" s="1"/>
      <c r="B373" s="1"/>
      <c r="C373" s="5">
        <f t="shared" si="12"/>
        <v>363</v>
      </c>
      <c r="D373" s="19" t="str">
        <f>IF(C373&gt;MAX(БЮДЖЕТ!$C:$C),"",INDEX(БЮДЖЕТ!$P$11:$P$9415,C373))</f>
        <v/>
      </c>
      <c r="E373" s="22">
        <f>IF(D373="",0,IF(COUNTIF(БЮДЖЕТ!$P:$P,D373)=1,0,1))</f>
        <v>0</v>
      </c>
      <c r="F373" s="19" t="str">
        <f>IF($D373="","",INDEX(БЮДЖЕТ!$N:$N,SUMIFS(БЮДЖЕТ!$B:$B,БЮДЖЕТ!$P:$P,$D373)))</f>
        <v/>
      </c>
      <c r="G373" s="19" t="str">
        <f>IF($D373="","",INDEX(БЮДЖЕТ!$X:$X,SUMIFS(БЮДЖЕТ!$B:$B,БЮДЖЕТ!$P:$P,$D373)))</f>
        <v/>
      </c>
      <c r="H373" s="36"/>
      <c r="I373" s="48">
        <f>IF(D373="",0,SUMIFS(БЮДЖЕТ!$V:$V,БЮДЖЕТ!$P:$P,D373))</f>
        <v>0</v>
      </c>
      <c r="J373" s="48">
        <f>IF(D373="",0,SUMIFS(факт_операции!$T:$T,факт_операции!$D:$D,D373)+SUMIFS(факт_расчет!$M:$M,факт_расчет!$D:$D,D373))</f>
        <v>0</v>
      </c>
      <c r="K373" s="54">
        <f t="shared" si="11"/>
        <v>0</v>
      </c>
      <c r="L373" s="36"/>
      <c r="M373" s="1"/>
    </row>
    <row r="374" spans="1:13" x14ac:dyDescent="0.25">
      <c r="A374" s="1"/>
      <c r="B374" s="1"/>
      <c r="C374" s="5">
        <f t="shared" si="12"/>
        <v>364</v>
      </c>
      <c r="D374" s="19" t="str">
        <f>IF(C374&gt;MAX(БЮДЖЕТ!$C:$C),"",INDEX(БЮДЖЕТ!$P$11:$P$9415,C374))</f>
        <v/>
      </c>
      <c r="E374" s="22">
        <f>IF(D374="",0,IF(COUNTIF(БЮДЖЕТ!$P:$P,D374)=1,0,1))</f>
        <v>0</v>
      </c>
      <c r="F374" s="19" t="str">
        <f>IF($D374="","",INDEX(БЮДЖЕТ!$N:$N,SUMIFS(БЮДЖЕТ!$B:$B,БЮДЖЕТ!$P:$P,$D374)))</f>
        <v/>
      </c>
      <c r="G374" s="19" t="str">
        <f>IF($D374="","",INDEX(БЮДЖЕТ!$X:$X,SUMIFS(БЮДЖЕТ!$B:$B,БЮДЖЕТ!$P:$P,$D374)))</f>
        <v/>
      </c>
      <c r="H374" s="36"/>
      <c r="I374" s="48">
        <f>IF(D374="",0,SUMIFS(БЮДЖЕТ!$V:$V,БЮДЖЕТ!$P:$P,D374))</f>
        <v>0</v>
      </c>
      <c r="J374" s="48">
        <f>IF(D374="",0,SUMIFS(факт_операции!$T:$T,факт_операции!$D:$D,D374)+SUMIFS(факт_расчет!$M:$M,факт_расчет!$D:$D,D374))</f>
        <v>0</v>
      </c>
      <c r="K374" s="54">
        <f t="shared" si="11"/>
        <v>0</v>
      </c>
      <c r="L374" s="36"/>
      <c r="M374" s="1"/>
    </row>
    <row r="375" spans="1:13" x14ac:dyDescent="0.25">
      <c r="A375" s="1"/>
      <c r="B375" s="1"/>
      <c r="C375" s="5">
        <f t="shared" si="12"/>
        <v>365</v>
      </c>
      <c r="D375" s="19" t="str">
        <f>IF(C375&gt;MAX(БЮДЖЕТ!$C:$C),"",INDEX(БЮДЖЕТ!$P$11:$P$9415,C375))</f>
        <v/>
      </c>
      <c r="E375" s="22">
        <f>IF(D375="",0,IF(COUNTIF(БЮДЖЕТ!$P:$P,D375)=1,0,1))</f>
        <v>0</v>
      </c>
      <c r="F375" s="19" t="str">
        <f>IF($D375="","",INDEX(БЮДЖЕТ!$N:$N,SUMIFS(БЮДЖЕТ!$B:$B,БЮДЖЕТ!$P:$P,$D375)))</f>
        <v/>
      </c>
      <c r="G375" s="19" t="str">
        <f>IF($D375="","",INDEX(БЮДЖЕТ!$X:$X,SUMIFS(БЮДЖЕТ!$B:$B,БЮДЖЕТ!$P:$P,$D375)))</f>
        <v/>
      </c>
      <c r="H375" s="36"/>
      <c r="I375" s="48">
        <f>IF(D375="",0,SUMIFS(БЮДЖЕТ!$V:$V,БЮДЖЕТ!$P:$P,D375))</f>
        <v>0</v>
      </c>
      <c r="J375" s="48">
        <f>IF(D375="",0,SUMIFS(факт_операции!$T:$T,факт_операции!$D:$D,D375)+SUMIFS(факт_расчет!$M:$M,факт_расчет!$D:$D,D375))</f>
        <v>0</v>
      </c>
      <c r="K375" s="54">
        <f t="shared" si="11"/>
        <v>0</v>
      </c>
      <c r="L375" s="36"/>
      <c r="M375" s="1"/>
    </row>
    <row r="376" spans="1:13" x14ac:dyDescent="0.25">
      <c r="A376" s="1"/>
      <c r="B376" s="1"/>
      <c r="C376" s="5">
        <f t="shared" si="12"/>
        <v>366</v>
      </c>
      <c r="D376" s="19" t="str">
        <f>IF(C376&gt;MAX(БЮДЖЕТ!$C:$C),"",INDEX(БЮДЖЕТ!$P$11:$P$9415,C376))</f>
        <v/>
      </c>
      <c r="E376" s="22">
        <f>IF(D376="",0,IF(COUNTIF(БЮДЖЕТ!$P:$P,D376)=1,0,1))</f>
        <v>0</v>
      </c>
      <c r="F376" s="19" t="str">
        <f>IF($D376="","",INDEX(БЮДЖЕТ!$N:$N,SUMIFS(БЮДЖЕТ!$B:$B,БЮДЖЕТ!$P:$P,$D376)))</f>
        <v/>
      </c>
      <c r="G376" s="19" t="str">
        <f>IF($D376="","",INDEX(БЮДЖЕТ!$X:$X,SUMIFS(БЮДЖЕТ!$B:$B,БЮДЖЕТ!$P:$P,$D376)))</f>
        <v/>
      </c>
      <c r="H376" s="36"/>
      <c r="I376" s="48">
        <f>IF(D376="",0,SUMIFS(БЮДЖЕТ!$V:$V,БЮДЖЕТ!$P:$P,D376))</f>
        <v>0</v>
      </c>
      <c r="J376" s="48">
        <f>IF(D376="",0,SUMIFS(факт_операции!$T:$T,факт_операции!$D:$D,D376)+SUMIFS(факт_расчет!$M:$M,факт_расчет!$D:$D,D376))</f>
        <v>0</v>
      </c>
      <c r="K376" s="54">
        <f t="shared" si="11"/>
        <v>0</v>
      </c>
      <c r="L376" s="36"/>
      <c r="M376" s="1"/>
    </row>
    <row r="377" spans="1:13" x14ac:dyDescent="0.25">
      <c r="A377" s="1"/>
      <c r="B377" s="1"/>
      <c r="C377" s="5">
        <f t="shared" si="12"/>
        <v>367</v>
      </c>
      <c r="D377" s="19" t="str">
        <f>IF(C377&gt;MAX(БЮДЖЕТ!$C:$C),"",INDEX(БЮДЖЕТ!$P$11:$P$9415,C377))</f>
        <v/>
      </c>
      <c r="E377" s="22">
        <f>IF(D377="",0,IF(COUNTIF(БЮДЖЕТ!$P:$P,D377)=1,0,1))</f>
        <v>0</v>
      </c>
      <c r="F377" s="19" t="str">
        <f>IF($D377="","",INDEX(БЮДЖЕТ!$N:$N,SUMIFS(БЮДЖЕТ!$B:$B,БЮДЖЕТ!$P:$P,$D377)))</f>
        <v/>
      </c>
      <c r="G377" s="19" t="str">
        <f>IF($D377="","",INDEX(БЮДЖЕТ!$X:$X,SUMIFS(БЮДЖЕТ!$B:$B,БЮДЖЕТ!$P:$P,$D377)))</f>
        <v/>
      </c>
      <c r="H377" s="36"/>
      <c r="I377" s="48">
        <f>IF(D377="",0,SUMIFS(БЮДЖЕТ!$V:$V,БЮДЖЕТ!$P:$P,D377))</f>
        <v>0</v>
      </c>
      <c r="J377" s="48">
        <f>IF(D377="",0,SUMIFS(факт_операции!$T:$T,факт_операции!$D:$D,D377)+SUMIFS(факт_расчет!$M:$M,факт_расчет!$D:$D,D377))</f>
        <v>0</v>
      </c>
      <c r="K377" s="54">
        <f t="shared" si="11"/>
        <v>0</v>
      </c>
      <c r="L377" s="36"/>
      <c r="M377" s="1"/>
    </row>
    <row r="378" spans="1:13" x14ac:dyDescent="0.25">
      <c r="A378" s="1"/>
      <c r="B378" s="1"/>
      <c r="C378" s="5">
        <f t="shared" si="12"/>
        <v>368</v>
      </c>
      <c r="D378" s="19" t="str">
        <f>IF(C378&gt;MAX(БЮДЖЕТ!$C:$C),"",INDEX(БЮДЖЕТ!$P$11:$P$9415,C378))</f>
        <v/>
      </c>
      <c r="E378" s="22">
        <f>IF(D378="",0,IF(COUNTIF(БЮДЖЕТ!$P:$P,D378)=1,0,1))</f>
        <v>0</v>
      </c>
      <c r="F378" s="19" t="str">
        <f>IF($D378="","",INDEX(БЮДЖЕТ!$N:$N,SUMIFS(БЮДЖЕТ!$B:$B,БЮДЖЕТ!$P:$P,$D378)))</f>
        <v/>
      </c>
      <c r="G378" s="19" t="str">
        <f>IF($D378="","",INDEX(БЮДЖЕТ!$X:$X,SUMIFS(БЮДЖЕТ!$B:$B,БЮДЖЕТ!$P:$P,$D378)))</f>
        <v/>
      </c>
      <c r="H378" s="36"/>
      <c r="I378" s="48">
        <f>IF(D378="",0,SUMIFS(БЮДЖЕТ!$V:$V,БЮДЖЕТ!$P:$P,D378))</f>
        <v>0</v>
      </c>
      <c r="J378" s="48">
        <f>IF(D378="",0,SUMIFS(факт_операции!$T:$T,факт_операции!$D:$D,D378)+SUMIFS(факт_расчет!$M:$M,факт_расчет!$D:$D,D378))</f>
        <v>0</v>
      </c>
      <c r="K378" s="54">
        <f t="shared" si="11"/>
        <v>0</v>
      </c>
      <c r="L378" s="36"/>
      <c r="M378" s="1"/>
    </row>
    <row r="379" spans="1:13" x14ac:dyDescent="0.25">
      <c r="A379" s="1"/>
      <c r="B379" s="1"/>
      <c r="C379" s="5">
        <f t="shared" si="12"/>
        <v>369</v>
      </c>
      <c r="D379" s="19" t="str">
        <f>IF(C379&gt;MAX(БЮДЖЕТ!$C:$C),"",INDEX(БЮДЖЕТ!$P$11:$P$9415,C379))</f>
        <v/>
      </c>
      <c r="E379" s="22">
        <f>IF(D379="",0,IF(COUNTIF(БЮДЖЕТ!$P:$P,D379)=1,0,1))</f>
        <v>0</v>
      </c>
      <c r="F379" s="19" t="str">
        <f>IF($D379="","",INDEX(БЮДЖЕТ!$N:$N,SUMIFS(БЮДЖЕТ!$B:$B,БЮДЖЕТ!$P:$P,$D379)))</f>
        <v/>
      </c>
      <c r="G379" s="19" t="str">
        <f>IF($D379="","",INDEX(БЮДЖЕТ!$X:$X,SUMIFS(БЮДЖЕТ!$B:$B,БЮДЖЕТ!$P:$P,$D379)))</f>
        <v/>
      </c>
      <c r="H379" s="36"/>
      <c r="I379" s="48">
        <f>IF(D379="",0,SUMIFS(БЮДЖЕТ!$V:$V,БЮДЖЕТ!$P:$P,D379))</f>
        <v>0</v>
      </c>
      <c r="J379" s="48">
        <f>IF(D379="",0,SUMIFS(факт_операции!$T:$T,факт_операции!$D:$D,D379)+SUMIFS(факт_расчет!$M:$M,факт_расчет!$D:$D,D379))</f>
        <v>0</v>
      </c>
      <c r="K379" s="54">
        <f t="shared" si="11"/>
        <v>0</v>
      </c>
      <c r="L379" s="36"/>
      <c r="M379" s="1"/>
    </row>
    <row r="380" spans="1:13" x14ac:dyDescent="0.25">
      <c r="A380" s="1"/>
      <c r="B380" s="1"/>
      <c r="C380" s="5">
        <f t="shared" si="12"/>
        <v>370</v>
      </c>
      <c r="D380" s="19" t="str">
        <f>IF(C380&gt;MAX(БЮДЖЕТ!$C:$C),"",INDEX(БЮДЖЕТ!$P$11:$P$9415,C380))</f>
        <v/>
      </c>
      <c r="E380" s="22">
        <f>IF(D380="",0,IF(COUNTIF(БЮДЖЕТ!$P:$P,D380)=1,0,1))</f>
        <v>0</v>
      </c>
      <c r="F380" s="19" t="str">
        <f>IF($D380="","",INDEX(БЮДЖЕТ!$N:$N,SUMIFS(БЮДЖЕТ!$B:$B,БЮДЖЕТ!$P:$P,$D380)))</f>
        <v/>
      </c>
      <c r="G380" s="19" t="str">
        <f>IF($D380="","",INDEX(БЮДЖЕТ!$X:$X,SUMIFS(БЮДЖЕТ!$B:$B,БЮДЖЕТ!$P:$P,$D380)))</f>
        <v/>
      </c>
      <c r="H380" s="36"/>
      <c r="I380" s="48">
        <f>IF(D380="",0,SUMIFS(БЮДЖЕТ!$V:$V,БЮДЖЕТ!$P:$P,D380))</f>
        <v>0</v>
      </c>
      <c r="J380" s="48">
        <f>IF(D380="",0,SUMIFS(факт_операции!$T:$T,факт_операции!$D:$D,D380)+SUMIFS(факт_расчет!$M:$M,факт_расчет!$D:$D,D380))</f>
        <v>0</v>
      </c>
      <c r="K380" s="54">
        <f t="shared" si="11"/>
        <v>0</v>
      </c>
      <c r="L380" s="36"/>
      <c r="M380" s="1"/>
    </row>
    <row r="381" spans="1:13" x14ac:dyDescent="0.25">
      <c r="A381" s="1"/>
      <c r="B381" s="1"/>
      <c r="C381" s="5">
        <f t="shared" si="12"/>
        <v>371</v>
      </c>
      <c r="D381" s="19" t="str">
        <f>IF(C381&gt;MAX(БЮДЖЕТ!$C:$C),"",INDEX(БЮДЖЕТ!$P$11:$P$9415,C381))</f>
        <v/>
      </c>
      <c r="E381" s="22">
        <f>IF(D381="",0,IF(COUNTIF(БЮДЖЕТ!$P:$P,D381)=1,0,1))</f>
        <v>0</v>
      </c>
      <c r="F381" s="19" t="str">
        <f>IF($D381="","",INDEX(БЮДЖЕТ!$N:$N,SUMIFS(БЮДЖЕТ!$B:$B,БЮДЖЕТ!$P:$P,$D381)))</f>
        <v/>
      </c>
      <c r="G381" s="19" t="str">
        <f>IF($D381="","",INDEX(БЮДЖЕТ!$X:$X,SUMIFS(БЮДЖЕТ!$B:$B,БЮДЖЕТ!$P:$P,$D381)))</f>
        <v/>
      </c>
      <c r="H381" s="36"/>
      <c r="I381" s="48">
        <f>IF(D381="",0,SUMIFS(БЮДЖЕТ!$V:$V,БЮДЖЕТ!$P:$P,D381))</f>
        <v>0</v>
      </c>
      <c r="J381" s="48">
        <f>IF(D381="",0,SUMIFS(факт_операции!$T:$T,факт_операции!$D:$D,D381)+SUMIFS(факт_расчет!$M:$M,факт_расчет!$D:$D,D381))</f>
        <v>0</v>
      </c>
      <c r="K381" s="54">
        <f t="shared" si="11"/>
        <v>0</v>
      </c>
      <c r="L381" s="36"/>
      <c r="M381" s="1"/>
    </row>
    <row r="382" spans="1:13" x14ac:dyDescent="0.25">
      <c r="A382" s="1"/>
      <c r="B382" s="1"/>
      <c r="C382" s="5">
        <f t="shared" si="12"/>
        <v>372</v>
      </c>
      <c r="D382" s="19" t="str">
        <f>IF(C382&gt;MAX(БЮДЖЕТ!$C:$C),"",INDEX(БЮДЖЕТ!$P$11:$P$9415,C382))</f>
        <v/>
      </c>
      <c r="E382" s="22">
        <f>IF(D382="",0,IF(COUNTIF(БЮДЖЕТ!$P:$P,D382)=1,0,1))</f>
        <v>0</v>
      </c>
      <c r="F382" s="19" t="str">
        <f>IF($D382="","",INDEX(БЮДЖЕТ!$N:$N,SUMIFS(БЮДЖЕТ!$B:$B,БЮДЖЕТ!$P:$P,$D382)))</f>
        <v/>
      </c>
      <c r="G382" s="19" t="str">
        <f>IF($D382="","",INDEX(БЮДЖЕТ!$X:$X,SUMIFS(БЮДЖЕТ!$B:$B,БЮДЖЕТ!$P:$P,$D382)))</f>
        <v/>
      </c>
      <c r="H382" s="36"/>
      <c r="I382" s="48">
        <f>IF(D382="",0,SUMIFS(БЮДЖЕТ!$V:$V,БЮДЖЕТ!$P:$P,D382))</f>
        <v>0</v>
      </c>
      <c r="J382" s="48">
        <f>IF(D382="",0,SUMIFS(факт_операции!$T:$T,факт_операции!$D:$D,D382)+SUMIFS(факт_расчет!$M:$M,факт_расчет!$D:$D,D382))</f>
        <v>0</v>
      </c>
      <c r="K382" s="54">
        <f t="shared" si="11"/>
        <v>0</v>
      </c>
      <c r="L382" s="36"/>
      <c r="M382" s="1"/>
    </row>
    <row r="383" spans="1:13" x14ac:dyDescent="0.25">
      <c r="A383" s="1"/>
      <c r="B383" s="1"/>
      <c r="C383" s="5">
        <f t="shared" si="12"/>
        <v>373</v>
      </c>
      <c r="D383" s="19" t="str">
        <f>IF(C383&gt;MAX(БЮДЖЕТ!$C:$C),"",INDEX(БЮДЖЕТ!$P$11:$P$9415,C383))</f>
        <v/>
      </c>
      <c r="E383" s="22">
        <f>IF(D383="",0,IF(COUNTIF(БЮДЖЕТ!$P:$P,D383)=1,0,1))</f>
        <v>0</v>
      </c>
      <c r="F383" s="19" t="str">
        <f>IF($D383="","",INDEX(БЮДЖЕТ!$N:$N,SUMIFS(БЮДЖЕТ!$B:$B,БЮДЖЕТ!$P:$P,$D383)))</f>
        <v/>
      </c>
      <c r="G383" s="19" t="str">
        <f>IF($D383="","",INDEX(БЮДЖЕТ!$X:$X,SUMIFS(БЮДЖЕТ!$B:$B,БЮДЖЕТ!$P:$P,$D383)))</f>
        <v/>
      </c>
      <c r="H383" s="36"/>
      <c r="I383" s="48">
        <f>IF(D383="",0,SUMIFS(БЮДЖЕТ!$V:$V,БЮДЖЕТ!$P:$P,D383))</f>
        <v>0</v>
      </c>
      <c r="J383" s="48">
        <f>IF(D383="",0,SUMIFS(факт_операции!$T:$T,факт_операции!$D:$D,D383)+SUMIFS(факт_расчет!$M:$M,факт_расчет!$D:$D,D383))</f>
        <v>0</v>
      </c>
      <c r="K383" s="54">
        <f t="shared" si="11"/>
        <v>0</v>
      </c>
      <c r="L383" s="36"/>
      <c r="M383" s="1"/>
    </row>
    <row r="384" spans="1:13" x14ac:dyDescent="0.25">
      <c r="A384" s="1"/>
      <c r="B384" s="1"/>
      <c r="C384" s="5">
        <f t="shared" si="12"/>
        <v>374</v>
      </c>
      <c r="D384" s="19" t="str">
        <f>IF(C384&gt;MAX(БЮДЖЕТ!$C:$C),"",INDEX(БЮДЖЕТ!$P$11:$P$9415,C384))</f>
        <v/>
      </c>
      <c r="E384" s="22">
        <f>IF(D384="",0,IF(COUNTIF(БЮДЖЕТ!$P:$P,D384)=1,0,1))</f>
        <v>0</v>
      </c>
      <c r="F384" s="19" t="str">
        <f>IF($D384="","",INDEX(БЮДЖЕТ!$N:$N,SUMIFS(БЮДЖЕТ!$B:$B,БЮДЖЕТ!$P:$P,$D384)))</f>
        <v/>
      </c>
      <c r="G384" s="19" t="str">
        <f>IF($D384="","",INDEX(БЮДЖЕТ!$X:$X,SUMIFS(БЮДЖЕТ!$B:$B,БЮДЖЕТ!$P:$P,$D384)))</f>
        <v/>
      </c>
      <c r="H384" s="36"/>
      <c r="I384" s="48">
        <f>IF(D384="",0,SUMIFS(БЮДЖЕТ!$V:$V,БЮДЖЕТ!$P:$P,D384))</f>
        <v>0</v>
      </c>
      <c r="J384" s="48">
        <f>IF(D384="",0,SUMIFS(факт_операции!$T:$T,факт_операции!$D:$D,D384)+SUMIFS(факт_расчет!$M:$M,факт_расчет!$D:$D,D384))</f>
        <v>0</v>
      </c>
      <c r="K384" s="54">
        <f t="shared" si="11"/>
        <v>0</v>
      </c>
      <c r="L384" s="36"/>
      <c r="M384" s="1"/>
    </row>
    <row r="385" spans="1:13" x14ac:dyDescent="0.25">
      <c r="A385" s="1"/>
      <c r="B385" s="1"/>
      <c r="C385" s="5">
        <f t="shared" si="12"/>
        <v>375</v>
      </c>
      <c r="D385" s="19" t="str">
        <f>IF(C385&gt;MAX(БЮДЖЕТ!$C:$C),"",INDEX(БЮДЖЕТ!$P$11:$P$9415,C385))</f>
        <v/>
      </c>
      <c r="E385" s="22">
        <f>IF(D385="",0,IF(COUNTIF(БЮДЖЕТ!$P:$P,D385)=1,0,1))</f>
        <v>0</v>
      </c>
      <c r="F385" s="19" t="str">
        <f>IF($D385="","",INDEX(БЮДЖЕТ!$N:$N,SUMIFS(БЮДЖЕТ!$B:$B,БЮДЖЕТ!$P:$P,$D385)))</f>
        <v/>
      </c>
      <c r="G385" s="19" t="str">
        <f>IF($D385="","",INDEX(БЮДЖЕТ!$X:$X,SUMIFS(БЮДЖЕТ!$B:$B,БЮДЖЕТ!$P:$P,$D385)))</f>
        <v/>
      </c>
      <c r="H385" s="36"/>
      <c r="I385" s="48">
        <f>IF(D385="",0,SUMIFS(БЮДЖЕТ!$V:$V,БЮДЖЕТ!$P:$P,D385))</f>
        <v>0</v>
      </c>
      <c r="J385" s="48">
        <f>IF(D385="",0,SUMIFS(факт_операции!$T:$T,факт_операции!$D:$D,D385)+SUMIFS(факт_расчет!$M:$M,факт_расчет!$D:$D,D385))</f>
        <v>0</v>
      </c>
      <c r="K385" s="54">
        <f t="shared" si="11"/>
        <v>0</v>
      </c>
      <c r="L385" s="36"/>
      <c r="M385" s="1"/>
    </row>
    <row r="386" spans="1:13" x14ac:dyDescent="0.25">
      <c r="A386" s="1"/>
      <c r="B386" s="1"/>
      <c r="C386" s="5">
        <f t="shared" si="12"/>
        <v>376</v>
      </c>
      <c r="D386" s="19" t="str">
        <f>IF(C386&gt;MAX(БЮДЖЕТ!$C:$C),"",INDEX(БЮДЖЕТ!$P$11:$P$9415,C386))</f>
        <v/>
      </c>
      <c r="E386" s="22">
        <f>IF(D386="",0,IF(COUNTIF(БЮДЖЕТ!$P:$P,D386)=1,0,1))</f>
        <v>0</v>
      </c>
      <c r="F386" s="19" t="str">
        <f>IF($D386="","",INDEX(БЮДЖЕТ!$N:$N,SUMIFS(БЮДЖЕТ!$B:$B,БЮДЖЕТ!$P:$P,$D386)))</f>
        <v/>
      </c>
      <c r="G386" s="19" t="str">
        <f>IF($D386="","",INDEX(БЮДЖЕТ!$X:$X,SUMIFS(БЮДЖЕТ!$B:$B,БЮДЖЕТ!$P:$P,$D386)))</f>
        <v/>
      </c>
      <c r="H386" s="36"/>
      <c r="I386" s="48">
        <f>IF(D386="",0,SUMIFS(БЮДЖЕТ!$V:$V,БЮДЖЕТ!$P:$P,D386))</f>
        <v>0</v>
      </c>
      <c r="J386" s="48">
        <f>IF(D386="",0,SUMIFS(факт_операции!$T:$T,факт_операции!$D:$D,D386)+SUMIFS(факт_расчет!$M:$M,факт_расчет!$D:$D,D386))</f>
        <v>0</v>
      </c>
      <c r="K386" s="54">
        <f t="shared" si="11"/>
        <v>0</v>
      </c>
      <c r="L386" s="36"/>
      <c r="M386" s="1"/>
    </row>
    <row r="387" spans="1:13" x14ac:dyDescent="0.25">
      <c r="A387" s="1"/>
      <c r="B387" s="1"/>
      <c r="C387" s="5">
        <f t="shared" si="12"/>
        <v>377</v>
      </c>
      <c r="D387" s="19" t="str">
        <f>IF(C387&gt;MAX(БЮДЖЕТ!$C:$C),"",INDEX(БЮДЖЕТ!$P$11:$P$9415,C387))</f>
        <v/>
      </c>
      <c r="E387" s="22">
        <f>IF(D387="",0,IF(COUNTIF(БЮДЖЕТ!$P:$P,D387)=1,0,1))</f>
        <v>0</v>
      </c>
      <c r="F387" s="19" t="str">
        <f>IF($D387="","",INDEX(БЮДЖЕТ!$N:$N,SUMIFS(БЮДЖЕТ!$B:$B,БЮДЖЕТ!$P:$P,$D387)))</f>
        <v/>
      </c>
      <c r="G387" s="19" t="str">
        <f>IF($D387="","",INDEX(БЮДЖЕТ!$X:$X,SUMIFS(БЮДЖЕТ!$B:$B,БЮДЖЕТ!$P:$P,$D387)))</f>
        <v/>
      </c>
      <c r="H387" s="36"/>
      <c r="I387" s="48">
        <f>IF(D387="",0,SUMIFS(БЮДЖЕТ!$V:$V,БЮДЖЕТ!$P:$P,D387))</f>
        <v>0</v>
      </c>
      <c r="J387" s="48">
        <f>IF(D387="",0,SUMIFS(факт_операции!$T:$T,факт_операции!$D:$D,D387)+SUMIFS(факт_расчет!$M:$M,факт_расчет!$D:$D,D387))</f>
        <v>0</v>
      </c>
      <c r="K387" s="54">
        <f t="shared" si="11"/>
        <v>0</v>
      </c>
      <c r="L387" s="36"/>
      <c r="M387" s="1"/>
    </row>
    <row r="388" spans="1:13" x14ac:dyDescent="0.25">
      <c r="A388" s="1"/>
      <c r="B388" s="1"/>
      <c r="C388" s="5">
        <f t="shared" si="12"/>
        <v>378</v>
      </c>
      <c r="D388" s="19" t="str">
        <f>IF(C388&gt;MAX(БЮДЖЕТ!$C:$C),"",INDEX(БЮДЖЕТ!$P$11:$P$9415,C388))</f>
        <v/>
      </c>
      <c r="E388" s="22">
        <f>IF(D388="",0,IF(COUNTIF(БЮДЖЕТ!$P:$P,D388)=1,0,1))</f>
        <v>0</v>
      </c>
      <c r="F388" s="19" t="str">
        <f>IF($D388="","",INDEX(БЮДЖЕТ!$N:$N,SUMIFS(БЮДЖЕТ!$B:$B,БЮДЖЕТ!$P:$P,$D388)))</f>
        <v/>
      </c>
      <c r="G388" s="19" t="str">
        <f>IF($D388="","",INDEX(БЮДЖЕТ!$X:$X,SUMIFS(БЮДЖЕТ!$B:$B,БЮДЖЕТ!$P:$P,$D388)))</f>
        <v/>
      </c>
      <c r="H388" s="36"/>
      <c r="I388" s="48">
        <f>IF(D388="",0,SUMIFS(БЮДЖЕТ!$V:$V,БЮДЖЕТ!$P:$P,D388))</f>
        <v>0</v>
      </c>
      <c r="J388" s="48">
        <f>IF(D388="",0,SUMIFS(факт_операции!$T:$T,факт_операции!$D:$D,D388)+SUMIFS(факт_расчет!$M:$M,факт_расчет!$D:$D,D388))</f>
        <v>0</v>
      </c>
      <c r="K388" s="54">
        <f t="shared" si="11"/>
        <v>0</v>
      </c>
      <c r="L388" s="36"/>
      <c r="M388" s="1"/>
    </row>
    <row r="389" spans="1:13" x14ac:dyDescent="0.25">
      <c r="A389" s="1"/>
      <c r="B389" s="1"/>
      <c r="C389" s="5">
        <f t="shared" si="12"/>
        <v>379</v>
      </c>
      <c r="D389" s="19" t="str">
        <f>IF(C389&gt;MAX(БЮДЖЕТ!$C:$C),"",INDEX(БЮДЖЕТ!$P$11:$P$9415,C389))</f>
        <v/>
      </c>
      <c r="E389" s="22">
        <f>IF(D389="",0,IF(COUNTIF(БЮДЖЕТ!$P:$P,D389)=1,0,1))</f>
        <v>0</v>
      </c>
      <c r="F389" s="19" t="str">
        <f>IF($D389="","",INDEX(БЮДЖЕТ!$N:$N,SUMIFS(БЮДЖЕТ!$B:$B,БЮДЖЕТ!$P:$P,$D389)))</f>
        <v/>
      </c>
      <c r="G389" s="19" t="str">
        <f>IF($D389="","",INDEX(БЮДЖЕТ!$X:$X,SUMIFS(БЮДЖЕТ!$B:$B,БЮДЖЕТ!$P:$P,$D389)))</f>
        <v/>
      </c>
      <c r="H389" s="36"/>
      <c r="I389" s="48">
        <f>IF(D389="",0,SUMIFS(БЮДЖЕТ!$V:$V,БЮДЖЕТ!$P:$P,D389))</f>
        <v>0</v>
      </c>
      <c r="J389" s="48">
        <f>IF(D389="",0,SUMIFS(факт_операции!$T:$T,факт_операции!$D:$D,D389)+SUMIFS(факт_расчет!$M:$M,факт_расчет!$D:$D,D389))</f>
        <v>0</v>
      </c>
      <c r="K389" s="54">
        <f t="shared" si="11"/>
        <v>0</v>
      </c>
      <c r="L389" s="36"/>
      <c r="M389" s="1"/>
    </row>
    <row r="390" spans="1:13" x14ac:dyDescent="0.25">
      <c r="A390" s="1"/>
      <c r="B390" s="1"/>
      <c r="C390" s="5">
        <f t="shared" si="12"/>
        <v>380</v>
      </c>
      <c r="D390" s="19" t="str">
        <f>IF(C390&gt;MAX(БЮДЖЕТ!$C:$C),"",INDEX(БЮДЖЕТ!$P$11:$P$9415,C390))</f>
        <v/>
      </c>
      <c r="E390" s="22">
        <f>IF(D390="",0,IF(COUNTIF(БЮДЖЕТ!$P:$P,D390)=1,0,1))</f>
        <v>0</v>
      </c>
      <c r="F390" s="19" t="str">
        <f>IF($D390="","",INDEX(БЮДЖЕТ!$N:$N,SUMIFS(БЮДЖЕТ!$B:$B,БЮДЖЕТ!$P:$P,$D390)))</f>
        <v/>
      </c>
      <c r="G390" s="19" t="str">
        <f>IF($D390="","",INDEX(БЮДЖЕТ!$X:$X,SUMIFS(БЮДЖЕТ!$B:$B,БЮДЖЕТ!$P:$P,$D390)))</f>
        <v/>
      </c>
      <c r="H390" s="36"/>
      <c r="I390" s="48">
        <f>IF(D390="",0,SUMIFS(БЮДЖЕТ!$V:$V,БЮДЖЕТ!$P:$P,D390))</f>
        <v>0</v>
      </c>
      <c r="J390" s="48">
        <f>IF(D390="",0,SUMIFS(факт_операции!$T:$T,факт_операции!$D:$D,D390)+SUMIFS(факт_расчет!$M:$M,факт_расчет!$D:$D,D390))</f>
        <v>0</v>
      </c>
      <c r="K390" s="54">
        <f t="shared" si="11"/>
        <v>0</v>
      </c>
      <c r="L390" s="36"/>
      <c r="M390" s="1"/>
    </row>
    <row r="391" spans="1:13" x14ac:dyDescent="0.25">
      <c r="A391" s="1"/>
      <c r="B391" s="1"/>
      <c r="C391" s="5">
        <f t="shared" si="12"/>
        <v>381</v>
      </c>
      <c r="D391" s="19" t="str">
        <f>IF(C391&gt;MAX(БЮДЖЕТ!$C:$C),"",INDEX(БЮДЖЕТ!$P$11:$P$9415,C391))</f>
        <v/>
      </c>
      <c r="E391" s="22">
        <f>IF(D391="",0,IF(COUNTIF(БЮДЖЕТ!$P:$P,D391)=1,0,1))</f>
        <v>0</v>
      </c>
      <c r="F391" s="19" t="str">
        <f>IF($D391="","",INDEX(БЮДЖЕТ!$N:$N,SUMIFS(БЮДЖЕТ!$B:$B,БЮДЖЕТ!$P:$P,$D391)))</f>
        <v/>
      </c>
      <c r="G391" s="19" t="str">
        <f>IF($D391="","",INDEX(БЮДЖЕТ!$X:$X,SUMIFS(БЮДЖЕТ!$B:$B,БЮДЖЕТ!$P:$P,$D391)))</f>
        <v/>
      </c>
      <c r="H391" s="36"/>
      <c r="I391" s="48">
        <f>IF(D391="",0,SUMIFS(БЮДЖЕТ!$V:$V,БЮДЖЕТ!$P:$P,D391))</f>
        <v>0</v>
      </c>
      <c r="J391" s="48">
        <f>IF(D391="",0,SUMIFS(факт_операции!$T:$T,факт_операции!$D:$D,D391)+SUMIFS(факт_расчет!$M:$M,факт_расчет!$D:$D,D391))</f>
        <v>0</v>
      </c>
      <c r="K391" s="54">
        <f t="shared" si="11"/>
        <v>0</v>
      </c>
      <c r="L391" s="36"/>
      <c r="M391" s="1"/>
    </row>
    <row r="392" spans="1:13" x14ac:dyDescent="0.25">
      <c r="A392" s="1"/>
      <c r="B392" s="1"/>
      <c r="C392" s="5">
        <f t="shared" si="12"/>
        <v>382</v>
      </c>
      <c r="D392" s="19" t="str">
        <f>IF(C392&gt;MAX(БЮДЖЕТ!$C:$C),"",INDEX(БЮДЖЕТ!$P$11:$P$9415,C392))</f>
        <v/>
      </c>
      <c r="E392" s="22">
        <f>IF(D392="",0,IF(COUNTIF(БЮДЖЕТ!$P:$P,D392)=1,0,1))</f>
        <v>0</v>
      </c>
      <c r="F392" s="19" t="str">
        <f>IF($D392="","",INDEX(БЮДЖЕТ!$N:$N,SUMIFS(БЮДЖЕТ!$B:$B,БЮДЖЕТ!$P:$P,$D392)))</f>
        <v/>
      </c>
      <c r="G392" s="19" t="str">
        <f>IF($D392="","",INDEX(БЮДЖЕТ!$X:$X,SUMIFS(БЮДЖЕТ!$B:$B,БЮДЖЕТ!$P:$P,$D392)))</f>
        <v/>
      </c>
      <c r="H392" s="36"/>
      <c r="I392" s="48">
        <f>IF(D392="",0,SUMIFS(БЮДЖЕТ!$V:$V,БЮДЖЕТ!$P:$P,D392))</f>
        <v>0</v>
      </c>
      <c r="J392" s="48">
        <f>IF(D392="",0,SUMIFS(факт_операции!$T:$T,факт_операции!$D:$D,D392)+SUMIFS(факт_расчет!$M:$M,факт_расчет!$D:$D,D392))</f>
        <v>0</v>
      </c>
      <c r="K392" s="54">
        <f t="shared" si="11"/>
        <v>0</v>
      </c>
      <c r="L392" s="36"/>
      <c r="M392" s="1"/>
    </row>
    <row r="393" spans="1:13" x14ac:dyDescent="0.25">
      <c r="A393" s="1"/>
      <c r="B393" s="1"/>
      <c r="C393" s="5">
        <f t="shared" si="12"/>
        <v>383</v>
      </c>
      <c r="D393" s="19" t="str">
        <f>IF(C393&gt;MAX(БЮДЖЕТ!$C:$C),"",INDEX(БЮДЖЕТ!$P$11:$P$9415,C393))</f>
        <v/>
      </c>
      <c r="E393" s="22">
        <f>IF(D393="",0,IF(COUNTIF(БЮДЖЕТ!$P:$P,D393)=1,0,1))</f>
        <v>0</v>
      </c>
      <c r="F393" s="19" t="str">
        <f>IF($D393="","",INDEX(БЮДЖЕТ!$N:$N,SUMIFS(БЮДЖЕТ!$B:$B,БЮДЖЕТ!$P:$P,$D393)))</f>
        <v/>
      </c>
      <c r="G393" s="19" t="str">
        <f>IF($D393="","",INDEX(БЮДЖЕТ!$X:$X,SUMIFS(БЮДЖЕТ!$B:$B,БЮДЖЕТ!$P:$P,$D393)))</f>
        <v/>
      </c>
      <c r="H393" s="36"/>
      <c r="I393" s="48">
        <f>IF(D393="",0,SUMIFS(БЮДЖЕТ!$V:$V,БЮДЖЕТ!$P:$P,D393))</f>
        <v>0</v>
      </c>
      <c r="J393" s="48">
        <f>IF(D393="",0,SUMIFS(факт_операции!$T:$T,факт_операции!$D:$D,D393)+SUMIFS(факт_расчет!$M:$M,факт_расчет!$D:$D,D393))</f>
        <v>0</v>
      </c>
      <c r="K393" s="54">
        <f t="shared" si="11"/>
        <v>0</v>
      </c>
      <c r="L393" s="36"/>
      <c r="M393" s="1"/>
    </row>
    <row r="394" spans="1:13" x14ac:dyDescent="0.25">
      <c r="A394" s="1"/>
      <c r="B394" s="1"/>
      <c r="C394" s="5">
        <f t="shared" si="12"/>
        <v>384</v>
      </c>
      <c r="D394" s="19" t="str">
        <f>IF(C394&gt;MAX(БЮДЖЕТ!$C:$C),"",INDEX(БЮДЖЕТ!$P$11:$P$9415,C394))</f>
        <v/>
      </c>
      <c r="E394" s="22">
        <f>IF(D394="",0,IF(COUNTIF(БЮДЖЕТ!$P:$P,D394)=1,0,1))</f>
        <v>0</v>
      </c>
      <c r="F394" s="19" t="str">
        <f>IF($D394="","",INDEX(БЮДЖЕТ!$N:$N,SUMIFS(БЮДЖЕТ!$B:$B,БЮДЖЕТ!$P:$P,$D394)))</f>
        <v/>
      </c>
      <c r="G394" s="19" t="str">
        <f>IF($D394="","",INDEX(БЮДЖЕТ!$X:$X,SUMIFS(БЮДЖЕТ!$B:$B,БЮДЖЕТ!$P:$P,$D394)))</f>
        <v/>
      </c>
      <c r="H394" s="36"/>
      <c r="I394" s="48">
        <f>IF(D394="",0,SUMIFS(БЮДЖЕТ!$V:$V,БЮДЖЕТ!$P:$P,D394))</f>
        <v>0</v>
      </c>
      <c r="J394" s="48">
        <f>IF(D394="",0,SUMIFS(факт_операции!$T:$T,факт_операции!$D:$D,D394)+SUMIFS(факт_расчет!$M:$M,факт_расчет!$D:$D,D394))</f>
        <v>0</v>
      </c>
      <c r="K394" s="54">
        <f t="shared" si="11"/>
        <v>0</v>
      </c>
      <c r="L394" s="36"/>
      <c r="M394" s="1"/>
    </row>
    <row r="395" spans="1:13" x14ac:dyDescent="0.25">
      <c r="A395" s="1"/>
      <c r="B395" s="1"/>
      <c r="C395" s="5">
        <f t="shared" si="12"/>
        <v>385</v>
      </c>
      <c r="D395" s="19" t="str">
        <f>IF(C395&gt;MAX(БЮДЖЕТ!$C:$C),"",INDEX(БЮДЖЕТ!$P$11:$P$9415,C395))</f>
        <v/>
      </c>
      <c r="E395" s="22">
        <f>IF(D395="",0,IF(COUNTIF(БЮДЖЕТ!$P:$P,D395)=1,0,1))</f>
        <v>0</v>
      </c>
      <c r="F395" s="19" t="str">
        <f>IF($D395="","",INDEX(БЮДЖЕТ!$N:$N,SUMIFS(БЮДЖЕТ!$B:$B,БЮДЖЕТ!$P:$P,$D395)))</f>
        <v/>
      </c>
      <c r="G395" s="19" t="str">
        <f>IF($D395="","",INDEX(БЮДЖЕТ!$X:$X,SUMIFS(БЮДЖЕТ!$B:$B,БЮДЖЕТ!$P:$P,$D395)))</f>
        <v/>
      </c>
      <c r="H395" s="36"/>
      <c r="I395" s="48">
        <f>IF(D395="",0,SUMIFS(БЮДЖЕТ!$V:$V,БЮДЖЕТ!$P:$P,D395))</f>
        <v>0</v>
      </c>
      <c r="J395" s="48">
        <f>IF(D395="",0,SUMIFS(факт_операции!$T:$T,факт_операции!$D:$D,D395)+SUMIFS(факт_расчет!$M:$M,факт_расчет!$D:$D,D395))</f>
        <v>0</v>
      </c>
      <c r="K395" s="54">
        <f t="shared" si="11"/>
        <v>0</v>
      </c>
      <c r="L395" s="36"/>
      <c r="M395" s="1"/>
    </row>
    <row r="396" spans="1:13" x14ac:dyDescent="0.25">
      <c r="A396" s="1"/>
      <c r="B396" s="1"/>
      <c r="C396" s="5">
        <f t="shared" si="12"/>
        <v>386</v>
      </c>
      <c r="D396" s="19" t="str">
        <f>IF(C396&gt;MAX(БЮДЖЕТ!$C:$C),"",INDEX(БЮДЖЕТ!$P$11:$P$9415,C396))</f>
        <v/>
      </c>
      <c r="E396" s="22">
        <f>IF(D396="",0,IF(COUNTIF(БЮДЖЕТ!$P:$P,D396)=1,0,1))</f>
        <v>0</v>
      </c>
      <c r="F396" s="19" t="str">
        <f>IF($D396="","",INDEX(БЮДЖЕТ!$N:$N,SUMIFS(БЮДЖЕТ!$B:$B,БЮДЖЕТ!$P:$P,$D396)))</f>
        <v/>
      </c>
      <c r="G396" s="19" t="str">
        <f>IF($D396="","",INDEX(БЮДЖЕТ!$X:$X,SUMIFS(БЮДЖЕТ!$B:$B,БЮДЖЕТ!$P:$P,$D396)))</f>
        <v/>
      </c>
      <c r="H396" s="36"/>
      <c r="I396" s="48">
        <f>IF(D396="",0,SUMIFS(БЮДЖЕТ!$V:$V,БЮДЖЕТ!$P:$P,D396))</f>
        <v>0</v>
      </c>
      <c r="J396" s="48">
        <f>IF(D396="",0,SUMIFS(факт_операции!$T:$T,факт_операции!$D:$D,D396)+SUMIFS(факт_расчет!$M:$M,факт_расчет!$D:$D,D396))</f>
        <v>0</v>
      </c>
      <c r="K396" s="54">
        <f t="shared" ref="K396:K459" si="13">IF(D396="",0,J396-I396)</f>
        <v>0</v>
      </c>
      <c r="L396" s="36"/>
      <c r="M396" s="1"/>
    </row>
    <row r="397" spans="1:13" x14ac:dyDescent="0.25">
      <c r="A397" s="1"/>
      <c r="B397" s="1"/>
      <c r="C397" s="5">
        <f t="shared" ref="C397:C460" si="14">C396+1</f>
        <v>387</v>
      </c>
      <c r="D397" s="19" t="str">
        <f>IF(C397&gt;MAX(БЮДЖЕТ!$C:$C),"",INDEX(БЮДЖЕТ!$P$11:$P$9415,C397))</f>
        <v/>
      </c>
      <c r="E397" s="22">
        <f>IF(D397="",0,IF(COUNTIF(БЮДЖЕТ!$P:$P,D397)=1,0,1))</f>
        <v>0</v>
      </c>
      <c r="F397" s="19" t="str">
        <f>IF($D397="","",INDEX(БЮДЖЕТ!$N:$N,SUMIFS(БЮДЖЕТ!$B:$B,БЮДЖЕТ!$P:$P,$D397)))</f>
        <v/>
      </c>
      <c r="G397" s="19" t="str">
        <f>IF($D397="","",INDEX(БЮДЖЕТ!$X:$X,SUMIFS(БЮДЖЕТ!$B:$B,БЮДЖЕТ!$P:$P,$D397)))</f>
        <v/>
      </c>
      <c r="H397" s="36"/>
      <c r="I397" s="48">
        <f>IF(D397="",0,SUMIFS(БЮДЖЕТ!$V:$V,БЮДЖЕТ!$P:$P,D397))</f>
        <v>0</v>
      </c>
      <c r="J397" s="48">
        <f>IF(D397="",0,SUMIFS(факт_операции!$T:$T,факт_операции!$D:$D,D397)+SUMIFS(факт_расчет!$M:$M,факт_расчет!$D:$D,D397))</f>
        <v>0</v>
      </c>
      <c r="K397" s="54">
        <f t="shared" si="13"/>
        <v>0</v>
      </c>
      <c r="L397" s="36"/>
      <c r="M397" s="1"/>
    </row>
    <row r="398" spans="1:13" x14ac:dyDescent="0.25">
      <c r="A398" s="1"/>
      <c r="B398" s="1"/>
      <c r="C398" s="5">
        <f t="shared" si="14"/>
        <v>388</v>
      </c>
      <c r="D398" s="19" t="str">
        <f>IF(C398&gt;MAX(БЮДЖЕТ!$C:$C),"",INDEX(БЮДЖЕТ!$P$11:$P$9415,C398))</f>
        <v/>
      </c>
      <c r="E398" s="22">
        <f>IF(D398="",0,IF(COUNTIF(БЮДЖЕТ!$P:$P,D398)=1,0,1))</f>
        <v>0</v>
      </c>
      <c r="F398" s="19" t="str">
        <f>IF($D398="","",INDEX(БЮДЖЕТ!$N:$N,SUMIFS(БЮДЖЕТ!$B:$B,БЮДЖЕТ!$P:$P,$D398)))</f>
        <v/>
      </c>
      <c r="G398" s="19" t="str">
        <f>IF($D398="","",INDEX(БЮДЖЕТ!$X:$X,SUMIFS(БЮДЖЕТ!$B:$B,БЮДЖЕТ!$P:$P,$D398)))</f>
        <v/>
      </c>
      <c r="H398" s="36"/>
      <c r="I398" s="48">
        <f>IF(D398="",0,SUMIFS(БЮДЖЕТ!$V:$V,БЮДЖЕТ!$P:$P,D398))</f>
        <v>0</v>
      </c>
      <c r="J398" s="48">
        <f>IF(D398="",0,SUMIFS(факт_операции!$T:$T,факт_операции!$D:$D,D398)+SUMIFS(факт_расчет!$M:$M,факт_расчет!$D:$D,D398))</f>
        <v>0</v>
      </c>
      <c r="K398" s="54">
        <f t="shared" si="13"/>
        <v>0</v>
      </c>
      <c r="L398" s="36"/>
      <c r="M398" s="1"/>
    </row>
    <row r="399" spans="1:13" x14ac:dyDescent="0.25">
      <c r="A399" s="1"/>
      <c r="B399" s="1"/>
      <c r="C399" s="5">
        <f t="shared" si="14"/>
        <v>389</v>
      </c>
      <c r="D399" s="19" t="str">
        <f>IF(C399&gt;MAX(БЮДЖЕТ!$C:$C),"",INDEX(БЮДЖЕТ!$P$11:$P$9415,C399))</f>
        <v/>
      </c>
      <c r="E399" s="22">
        <f>IF(D399="",0,IF(COUNTIF(БЮДЖЕТ!$P:$P,D399)=1,0,1))</f>
        <v>0</v>
      </c>
      <c r="F399" s="19" t="str">
        <f>IF($D399="","",INDEX(БЮДЖЕТ!$N:$N,SUMIFS(БЮДЖЕТ!$B:$B,БЮДЖЕТ!$P:$P,$D399)))</f>
        <v/>
      </c>
      <c r="G399" s="19" t="str">
        <f>IF($D399="","",INDEX(БЮДЖЕТ!$X:$X,SUMIFS(БЮДЖЕТ!$B:$B,БЮДЖЕТ!$P:$P,$D399)))</f>
        <v/>
      </c>
      <c r="H399" s="36"/>
      <c r="I399" s="48">
        <f>IF(D399="",0,SUMIFS(БЮДЖЕТ!$V:$V,БЮДЖЕТ!$P:$P,D399))</f>
        <v>0</v>
      </c>
      <c r="J399" s="48">
        <f>IF(D399="",0,SUMIFS(факт_операции!$T:$T,факт_операции!$D:$D,D399)+SUMIFS(факт_расчет!$M:$M,факт_расчет!$D:$D,D399))</f>
        <v>0</v>
      </c>
      <c r="K399" s="54">
        <f t="shared" si="13"/>
        <v>0</v>
      </c>
      <c r="L399" s="36"/>
      <c r="M399" s="1"/>
    </row>
    <row r="400" spans="1:13" x14ac:dyDescent="0.25">
      <c r="A400" s="1"/>
      <c r="B400" s="1"/>
      <c r="C400" s="5">
        <f t="shared" si="14"/>
        <v>390</v>
      </c>
      <c r="D400" s="19" t="str">
        <f>IF(C400&gt;MAX(БЮДЖЕТ!$C:$C),"",INDEX(БЮДЖЕТ!$P$11:$P$9415,C400))</f>
        <v/>
      </c>
      <c r="E400" s="22">
        <f>IF(D400="",0,IF(COUNTIF(БЮДЖЕТ!$P:$P,D400)=1,0,1))</f>
        <v>0</v>
      </c>
      <c r="F400" s="19" t="str">
        <f>IF($D400="","",INDEX(БЮДЖЕТ!$N:$N,SUMIFS(БЮДЖЕТ!$B:$B,БЮДЖЕТ!$P:$P,$D400)))</f>
        <v/>
      </c>
      <c r="G400" s="19" t="str">
        <f>IF($D400="","",INDEX(БЮДЖЕТ!$X:$X,SUMIFS(БЮДЖЕТ!$B:$B,БЮДЖЕТ!$P:$P,$D400)))</f>
        <v/>
      </c>
      <c r="H400" s="36"/>
      <c r="I400" s="48">
        <f>IF(D400="",0,SUMIFS(БЮДЖЕТ!$V:$V,БЮДЖЕТ!$P:$P,D400))</f>
        <v>0</v>
      </c>
      <c r="J400" s="48">
        <f>IF(D400="",0,SUMIFS(факт_операции!$T:$T,факт_операции!$D:$D,D400)+SUMIFS(факт_расчет!$M:$M,факт_расчет!$D:$D,D400))</f>
        <v>0</v>
      </c>
      <c r="K400" s="54">
        <f t="shared" si="13"/>
        <v>0</v>
      </c>
      <c r="L400" s="36"/>
      <c r="M400" s="1"/>
    </row>
    <row r="401" spans="1:13" x14ac:dyDescent="0.25">
      <c r="A401" s="1"/>
      <c r="B401" s="1"/>
      <c r="C401" s="5">
        <f t="shared" si="14"/>
        <v>391</v>
      </c>
      <c r="D401" s="19" t="str">
        <f>IF(C401&gt;MAX(БЮДЖЕТ!$C:$C),"",INDEX(БЮДЖЕТ!$P$11:$P$9415,C401))</f>
        <v/>
      </c>
      <c r="E401" s="22">
        <f>IF(D401="",0,IF(COUNTIF(БЮДЖЕТ!$P:$P,D401)=1,0,1))</f>
        <v>0</v>
      </c>
      <c r="F401" s="19" t="str">
        <f>IF($D401="","",INDEX(БЮДЖЕТ!$N:$N,SUMIFS(БЮДЖЕТ!$B:$B,БЮДЖЕТ!$P:$P,$D401)))</f>
        <v/>
      </c>
      <c r="G401" s="19" t="str">
        <f>IF($D401="","",INDEX(БЮДЖЕТ!$X:$X,SUMIFS(БЮДЖЕТ!$B:$B,БЮДЖЕТ!$P:$P,$D401)))</f>
        <v/>
      </c>
      <c r="H401" s="36"/>
      <c r="I401" s="48">
        <f>IF(D401="",0,SUMIFS(БЮДЖЕТ!$V:$V,БЮДЖЕТ!$P:$P,D401))</f>
        <v>0</v>
      </c>
      <c r="J401" s="48">
        <f>IF(D401="",0,SUMIFS(факт_операции!$T:$T,факт_операции!$D:$D,D401)+SUMIFS(факт_расчет!$M:$M,факт_расчет!$D:$D,D401))</f>
        <v>0</v>
      </c>
      <c r="K401" s="54">
        <f t="shared" si="13"/>
        <v>0</v>
      </c>
      <c r="L401" s="36"/>
      <c r="M401" s="1"/>
    </row>
    <row r="402" spans="1:13" x14ac:dyDescent="0.25">
      <c r="A402" s="1"/>
      <c r="B402" s="1"/>
      <c r="C402" s="5">
        <f t="shared" si="14"/>
        <v>392</v>
      </c>
      <c r="D402" s="19" t="str">
        <f>IF(C402&gt;MAX(БЮДЖЕТ!$C:$C),"",INDEX(БЮДЖЕТ!$P$11:$P$9415,C402))</f>
        <v/>
      </c>
      <c r="E402" s="22">
        <f>IF(D402="",0,IF(COUNTIF(БЮДЖЕТ!$P:$P,D402)=1,0,1))</f>
        <v>0</v>
      </c>
      <c r="F402" s="19" t="str">
        <f>IF($D402="","",INDEX(БЮДЖЕТ!$N:$N,SUMIFS(БЮДЖЕТ!$B:$B,БЮДЖЕТ!$P:$P,$D402)))</f>
        <v/>
      </c>
      <c r="G402" s="19" t="str">
        <f>IF($D402="","",INDEX(БЮДЖЕТ!$X:$X,SUMIFS(БЮДЖЕТ!$B:$B,БЮДЖЕТ!$P:$P,$D402)))</f>
        <v/>
      </c>
      <c r="H402" s="36"/>
      <c r="I402" s="48">
        <f>IF(D402="",0,SUMIFS(БЮДЖЕТ!$V:$V,БЮДЖЕТ!$P:$P,D402))</f>
        <v>0</v>
      </c>
      <c r="J402" s="48">
        <f>IF(D402="",0,SUMIFS(факт_операции!$T:$T,факт_операции!$D:$D,D402)+SUMIFS(факт_расчет!$M:$M,факт_расчет!$D:$D,D402))</f>
        <v>0</v>
      </c>
      <c r="K402" s="54">
        <f t="shared" si="13"/>
        <v>0</v>
      </c>
      <c r="L402" s="36"/>
      <c r="M402" s="1"/>
    </row>
    <row r="403" spans="1:13" x14ac:dyDescent="0.25">
      <c r="A403" s="1"/>
      <c r="B403" s="1"/>
      <c r="C403" s="5">
        <f t="shared" si="14"/>
        <v>393</v>
      </c>
      <c r="D403" s="19" t="str">
        <f>IF(C403&gt;MAX(БЮДЖЕТ!$C:$C),"",INDEX(БЮДЖЕТ!$P$11:$P$9415,C403))</f>
        <v/>
      </c>
      <c r="E403" s="22">
        <f>IF(D403="",0,IF(COUNTIF(БЮДЖЕТ!$P:$P,D403)=1,0,1))</f>
        <v>0</v>
      </c>
      <c r="F403" s="19" t="str">
        <f>IF($D403="","",INDEX(БЮДЖЕТ!$N:$N,SUMIFS(БЮДЖЕТ!$B:$B,БЮДЖЕТ!$P:$P,$D403)))</f>
        <v/>
      </c>
      <c r="G403" s="19" t="str">
        <f>IF($D403="","",INDEX(БЮДЖЕТ!$X:$X,SUMIFS(БЮДЖЕТ!$B:$B,БЮДЖЕТ!$P:$P,$D403)))</f>
        <v/>
      </c>
      <c r="H403" s="36"/>
      <c r="I403" s="48">
        <f>IF(D403="",0,SUMIFS(БЮДЖЕТ!$V:$V,БЮДЖЕТ!$P:$P,D403))</f>
        <v>0</v>
      </c>
      <c r="J403" s="48">
        <f>IF(D403="",0,SUMIFS(факт_операции!$T:$T,факт_операции!$D:$D,D403)+SUMIFS(факт_расчет!$M:$M,факт_расчет!$D:$D,D403))</f>
        <v>0</v>
      </c>
      <c r="K403" s="54">
        <f t="shared" si="13"/>
        <v>0</v>
      </c>
      <c r="L403" s="36"/>
      <c r="M403" s="1"/>
    </row>
    <row r="404" spans="1:13" x14ac:dyDescent="0.25">
      <c r="A404" s="1"/>
      <c r="B404" s="1"/>
      <c r="C404" s="5">
        <f t="shared" si="14"/>
        <v>394</v>
      </c>
      <c r="D404" s="19" t="str">
        <f>IF(C404&gt;MAX(БЮДЖЕТ!$C:$C),"",INDEX(БЮДЖЕТ!$P$11:$P$9415,C404))</f>
        <v/>
      </c>
      <c r="E404" s="22">
        <f>IF(D404="",0,IF(COUNTIF(БЮДЖЕТ!$P:$P,D404)=1,0,1))</f>
        <v>0</v>
      </c>
      <c r="F404" s="19" t="str">
        <f>IF($D404="","",INDEX(БЮДЖЕТ!$N:$N,SUMIFS(БЮДЖЕТ!$B:$B,БЮДЖЕТ!$P:$P,$D404)))</f>
        <v/>
      </c>
      <c r="G404" s="19" t="str">
        <f>IF($D404="","",INDEX(БЮДЖЕТ!$X:$X,SUMIFS(БЮДЖЕТ!$B:$B,БЮДЖЕТ!$P:$P,$D404)))</f>
        <v/>
      </c>
      <c r="H404" s="36"/>
      <c r="I404" s="48">
        <f>IF(D404="",0,SUMIFS(БЮДЖЕТ!$V:$V,БЮДЖЕТ!$P:$P,D404))</f>
        <v>0</v>
      </c>
      <c r="J404" s="48">
        <f>IF(D404="",0,SUMIFS(факт_операции!$T:$T,факт_операции!$D:$D,D404)+SUMIFS(факт_расчет!$M:$M,факт_расчет!$D:$D,D404))</f>
        <v>0</v>
      </c>
      <c r="K404" s="54">
        <f t="shared" si="13"/>
        <v>0</v>
      </c>
      <c r="L404" s="36"/>
      <c r="M404" s="1"/>
    </row>
    <row r="405" spans="1:13" x14ac:dyDescent="0.25">
      <c r="A405" s="1"/>
      <c r="B405" s="1"/>
      <c r="C405" s="5">
        <f t="shared" si="14"/>
        <v>395</v>
      </c>
      <c r="D405" s="19" t="str">
        <f>IF(C405&gt;MAX(БЮДЖЕТ!$C:$C),"",INDEX(БЮДЖЕТ!$P$11:$P$9415,C405))</f>
        <v/>
      </c>
      <c r="E405" s="22">
        <f>IF(D405="",0,IF(COUNTIF(БЮДЖЕТ!$P:$P,D405)=1,0,1))</f>
        <v>0</v>
      </c>
      <c r="F405" s="19" t="str">
        <f>IF($D405="","",INDEX(БЮДЖЕТ!$N:$N,SUMIFS(БЮДЖЕТ!$B:$B,БЮДЖЕТ!$P:$P,$D405)))</f>
        <v/>
      </c>
      <c r="G405" s="19" t="str">
        <f>IF($D405="","",INDEX(БЮДЖЕТ!$X:$X,SUMIFS(БЮДЖЕТ!$B:$B,БЮДЖЕТ!$P:$P,$D405)))</f>
        <v/>
      </c>
      <c r="H405" s="36"/>
      <c r="I405" s="48">
        <f>IF(D405="",0,SUMIFS(БЮДЖЕТ!$V:$V,БЮДЖЕТ!$P:$P,D405))</f>
        <v>0</v>
      </c>
      <c r="J405" s="48">
        <f>IF(D405="",0,SUMIFS(факт_операции!$T:$T,факт_операции!$D:$D,D405)+SUMIFS(факт_расчет!$M:$M,факт_расчет!$D:$D,D405))</f>
        <v>0</v>
      </c>
      <c r="K405" s="54">
        <f t="shared" si="13"/>
        <v>0</v>
      </c>
      <c r="L405" s="36"/>
      <c r="M405" s="1"/>
    </row>
    <row r="406" spans="1:13" x14ac:dyDescent="0.25">
      <c r="A406" s="1"/>
      <c r="B406" s="1"/>
      <c r="C406" s="5">
        <f t="shared" si="14"/>
        <v>396</v>
      </c>
      <c r="D406" s="19" t="str">
        <f>IF(C406&gt;MAX(БЮДЖЕТ!$C:$C),"",INDEX(БЮДЖЕТ!$P$11:$P$9415,C406))</f>
        <v/>
      </c>
      <c r="E406" s="22">
        <f>IF(D406="",0,IF(COUNTIF(БЮДЖЕТ!$P:$P,D406)=1,0,1))</f>
        <v>0</v>
      </c>
      <c r="F406" s="19" t="str">
        <f>IF($D406="","",INDEX(БЮДЖЕТ!$N:$N,SUMIFS(БЮДЖЕТ!$B:$B,БЮДЖЕТ!$P:$P,$D406)))</f>
        <v/>
      </c>
      <c r="G406" s="19" t="str">
        <f>IF($D406="","",INDEX(БЮДЖЕТ!$X:$X,SUMIFS(БЮДЖЕТ!$B:$B,БЮДЖЕТ!$P:$P,$D406)))</f>
        <v/>
      </c>
      <c r="H406" s="36"/>
      <c r="I406" s="48">
        <f>IF(D406="",0,SUMIFS(БЮДЖЕТ!$V:$V,БЮДЖЕТ!$P:$P,D406))</f>
        <v>0</v>
      </c>
      <c r="J406" s="48">
        <f>IF(D406="",0,SUMIFS(факт_операции!$T:$T,факт_операции!$D:$D,D406)+SUMIFS(факт_расчет!$M:$M,факт_расчет!$D:$D,D406))</f>
        <v>0</v>
      </c>
      <c r="K406" s="54">
        <f t="shared" si="13"/>
        <v>0</v>
      </c>
      <c r="L406" s="36"/>
      <c r="M406" s="1"/>
    </row>
    <row r="407" spans="1:13" x14ac:dyDescent="0.25">
      <c r="A407" s="1"/>
      <c r="B407" s="1"/>
      <c r="C407" s="5">
        <f t="shared" si="14"/>
        <v>397</v>
      </c>
      <c r="D407" s="19" t="str">
        <f>IF(C407&gt;MAX(БЮДЖЕТ!$C:$C),"",INDEX(БЮДЖЕТ!$P$11:$P$9415,C407))</f>
        <v/>
      </c>
      <c r="E407" s="22">
        <f>IF(D407="",0,IF(COUNTIF(БЮДЖЕТ!$P:$P,D407)=1,0,1))</f>
        <v>0</v>
      </c>
      <c r="F407" s="19" t="str">
        <f>IF($D407="","",INDEX(БЮДЖЕТ!$N:$N,SUMIFS(БЮДЖЕТ!$B:$B,БЮДЖЕТ!$P:$P,$D407)))</f>
        <v/>
      </c>
      <c r="G407" s="19" t="str">
        <f>IF($D407="","",INDEX(БЮДЖЕТ!$X:$X,SUMIFS(БЮДЖЕТ!$B:$B,БЮДЖЕТ!$P:$P,$D407)))</f>
        <v/>
      </c>
      <c r="H407" s="36"/>
      <c r="I407" s="48">
        <f>IF(D407="",0,SUMIFS(БЮДЖЕТ!$V:$V,БЮДЖЕТ!$P:$P,D407))</f>
        <v>0</v>
      </c>
      <c r="J407" s="48">
        <f>IF(D407="",0,SUMIFS(факт_операции!$T:$T,факт_операции!$D:$D,D407)+SUMIFS(факт_расчет!$M:$M,факт_расчет!$D:$D,D407))</f>
        <v>0</v>
      </c>
      <c r="K407" s="54">
        <f t="shared" si="13"/>
        <v>0</v>
      </c>
      <c r="L407" s="36"/>
      <c r="M407" s="1"/>
    </row>
    <row r="408" spans="1:13" x14ac:dyDescent="0.25">
      <c r="A408" s="1"/>
      <c r="B408" s="1"/>
      <c r="C408" s="5">
        <f t="shared" si="14"/>
        <v>398</v>
      </c>
      <c r="D408" s="19" t="str">
        <f>IF(C408&gt;MAX(БЮДЖЕТ!$C:$C),"",INDEX(БЮДЖЕТ!$P$11:$P$9415,C408))</f>
        <v/>
      </c>
      <c r="E408" s="22">
        <f>IF(D408="",0,IF(COUNTIF(БЮДЖЕТ!$P:$P,D408)=1,0,1))</f>
        <v>0</v>
      </c>
      <c r="F408" s="19" t="str">
        <f>IF($D408="","",INDEX(БЮДЖЕТ!$N:$N,SUMIFS(БЮДЖЕТ!$B:$B,БЮДЖЕТ!$P:$P,$D408)))</f>
        <v/>
      </c>
      <c r="G408" s="19" t="str">
        <f>IF($D408="","",INDEX(БЮДЖЕТ!$X:$X,SUMIFS(БЮДЖЕТ!$B:$B,БЮДЖЕТ!$P:$P,$D408)))</f>
        <v/>
      </c>
      <c r="H408" s="36"/>
      <c r="I408" s="48">
        <f>IF(D408="",0,SUMIFS(БЮДЖЕТ!$V:$V,БЮДЖЕТ!$P:$P,D408))</f>
        <v>0</v>
      </c>
      <c r="J408" s="48">
        <f>IF(D408="",0,SUMIFS(факт_операции!$T:$T,факт_операции!$D:$D,D408)+SUMIFS(факт_расчет!$M:$M,факт_расчет!$D:$D,D408))</f>
        <v>0</v>
      </c>
      <c r="K408" s="54">
        <f t="shared" si="13"/>
        <v>0</v>
      </c>
      <c r="L408" s="36"/>
      <c r="M408" s="1"/>
    </row>
    <row r="409" spans="1:13" x14ac:dyDescent="0.25">
      <c r="A409" s="1"/>
      <c r="B409" s="1"/>
      <c r="C409" s="5">
        <f t="shared" si="14"/>
        <v>399</v>
      </c>
      <c r="D409" s="19" t="str">
        <f>IF(C409&gt;MAX(БЮДЖЕТ!$C:$C),"",INDEX(БЮДЖЕТ!$P$11:$P$9415,C409))</f>
        <v/>
      </c>
      <c r="E409" s="22">
        <f>IF(D409="",0,IF(COUNTIF(БЮДЖЕТ!$P:$P,D409)=1,0,1))</f>
        <v>0</v>
      </c>
      <c r="F409" s="19" t="str">
        <f>IF($D409="","",INDEX(БЮДЖЕТ!$N:$N,SUMIFS(БЮДЖЕТ!$B:$B,БЮДЖЕТ!$P:$P,$D409)))</f>
        <v/>
      </c>
      <c r="G409" s="19" t="str">
        <f>IF($D409="","",INDEX(БЮДЖЕТ!$X:$X,SUMIFS(БЮДЖЕТ!$B:$B,БЮДЖЕТ!$P:$P,$D409)))</f>
        <v/>
      </c>
      <c r="H409" s="36"/>
      <c r="I409" s="48">
        <f>IF(D409="",0,SUMIFS(БЮДЖЕТ!$V:$V,БЮДЖЕТ!$P:$P,D409))</f>
        <v>0</v>
      </c>
      <c r="J409" s="48">
        <f>IF(D409="",0,SUMIFS(факт_операции!$T:$T,факт_операции!$D:$D,D409)+SUMIFS(факт_расчет!$M:$M,факт_расчет!$D:$D,D409))</f>
        <v>0</v>
      </c>
      <c r="K409" s="54">
        <f t="shared" si="13"/>
        <v>0</v>
      </c>
      <c r="L409" s="36"/>
      <c r="M409" s="1"/>
    </row>
    <row r="410" spans="1:13" x14ac:dyDescent="0.25">
      <c r="A410" s="1"/>
      <c r="B410" s="1"/>
      <c r="C410" s="5">
        <f t="shared" si="14"/>
        <v>400</v>
      </c>
      <c r="D410" s="19" t="str">
        <f>IF(C410&gt;MAX(БЮДЖЕТ!$C:$C),"",INDEX(БЮДЖЕТ!$P$11:$P$9415,C410))</f>
        <v/>
      </c>
      <c r="E410" s="22">
        <f>IF(D410="",0,IF(COUNTIF(БЮДЖЕТ!$P:$P,D410)=1,0,1))</f>
        <v>0</v>
      </c>
      <c r="F410" s="19" t="str">
        <f>IF($D410="","",INDEX(БЮДЖЕТ!$N:$N,SUMIFS(БЮДЖЕТ!$B:$B,БЮДЖЕТ!$P:$P,$D410)))</f>
        <v/>
      </c>
      <c r="G410" s="19" t="str">
        <f>IF($D410="","",INDEX(БЮДЖЕТ!$X:$X,SUMIFS(БЮДЖЕТ!$B:$B,БЮДЖЕТ!$P:$P,$D410)))</f>
        <v/>
      </c>
      <c r="H410" s="36"/>
      <c r="I410" s="48">
        <f>IF(D410="",0,SUMIFS(БЮДЖЕТ!$V:$V,БЮДЖЕТ!$P:$P,D410))</f>
        <v>0</v>
      </c>
      <c r="J410" s="48">
        <f>IF(D410="",0,SUMIFS(факт_операции!$T:$T,факт_операции!$D:$D,D410)+SUMIFS(факт_расчет!$M:$M,факт_расчет!$D:$D,D410))</f>
        <v>0</v>
      </c>
      <c r="K410" s="54">
        <f t="shared" si="13"/>
        <v>0</v>
      </c>
      <c r="L410" s="36"/>
      <c r="M410" s="1"/>
    </row>
    <row r="411" spans="1:13" x14ac:dyDescent="0.25">
      <c r="A411" s="1"/>
      <c r="B411" s="1"/>
      <c r="C411" s="5">
        <f t="shared" si="14"/>
        <v>401</v>
      </c>
      <c r="D411" s="19" t="str">
        <f>IF(C411&gt;MAX(БЮДЖЕТ!$C:$C),"",INDEX(БЮДЖЕТ!$P$11:$P$9415,C411))</f>
        <v/>
      </c>
      <c r="E411" s="22">
        <f>IF(D411="",0,IF(COUNTIF(БЮДЖЕТ!$P:$P,D411)=1,0,1))</f>
        <v>0</v>
      </c>
      <c r="F411" s="19" t="str">
        <f>IF($D411="","",INDEX(БЮДЖЕТ!$N:$N,SUMIFS(БЮДЖЕТ!$B:$B,БЮДЖЕТ!$P:$P,$D411)))</f>
        <v/>
      </c>
      <c r="G411" s="19" t="str">
        <f>IF($D411="","",INDEX(БЮДЖЕТ!$X:$X,SUMIFS(БЮДЖЕТ!$B:$B,БЮДЖЕТ!$P:$P,$D411)))</f>
        <v/>
      </c>
      <c r="H411" s="36"/>
      <c r="I411" s="48">
        <f>IF(D411="",0,SUMIFS(БЮДЖЕТ!$V:$V,БЮДЖЕТ!$P:$P,D411))</f>
        <v>0</v>
      </c>
      <c r="J411" s="48">
        <f>IF(D411="",0,SUMIFS(факт_операции!$T:$T,факт_операции!$D:$D,D411)+SUMIFS(факт_расчет!$M:$M,факт_расчет!$D:$D,D411))</f>
        <v>0</v>
      </c>
      <c r="K411" s="54">
        <f t="shared" si="13"/>
        <v>0</v>
      </c>
      <c r="L411" s="36"/>
      <c r="M411" s="1"/>
    </row>
    <row r="412" spans="1:13" x14ac:dyDescent="0.25">
      <c r="A412" s="1"/>
      <c r="B412" s="1"/>
      <c r="C412" s="5">
        <f t="shared" si="14"/>
        <v>402</v>
      </c>
      <c r="D412" s="19" t="str">
        <f>IF(C412&gt;MAX(БЮДЖЕТ!$C:$C),"",INDEX(БЮДЖЕТ!$P$11:$P$9415,C412))</f>
        <v/>
      </c>
      <c r="E412" s="22">
        <f>IF(D412="",0,IF(COUNTIF(БЮДЖЕТ!$P:$P,D412)=1,0,1))</f>
        <v>0</v>
      </c>
      <c r="F412" s="19" t="str">
        <f>IF($D412="","",INDEX(БЮДЖЕТ!$N:$N,SUMIFS(БЮДЖЕТ!$B:$B,БЮДЖЕТ!$P:$P,$D412)))</f>
        <v/>
      </c>
      <c r="G412" s="19" t="str">
        <f>IF($D412="","",INDEX(БЮДЖЕТ!$X:$X,SUMIFS(БЮДЖЕТ!$B:$B,БЮДЖЕТ!$P:$P,$D412)))</f>
        <v/>
      </c>
      <c r="H412" s="36"/>
      <c r="I412" s="48">
        <f>IF(D412="",0,SUMIFS(БЮДЖЕТ!$V:$V,БЮДЖЕТ!$P:$P,D412))</f>
        <v>0</v>
      </c>
      <c r="J412" s="48">
        <f>IF(D412="",0,SUMIFS(факт_операции!$T:$T,факт_операции!$D:$D,D412)+SUMIFS(факт_расчет!$M:$M,факт_расчет!$D:$D,D412))</f>
        <v>0</v>
      </c>
      <c r="K412" s="54">
        <f t="shared" si="13"/>
        <v>0</v>
      </c>
      <c r="L412" s="36"/>
      <c r="M412" s="1"/>
    </row>
    <row r="413" spans="1:13" x14ac:dyDescent="0.25">
      <c r="A413" s="1"/>
      <c r="B413" s="1"/>
      <c r="C413" s="5">
        <f t="shared" si="14"/>
        <v>403</v>
      </c>
      <c r="D413" s="19" t="str">
        <f>IF(C413&gt;MAX(БЮДЖЕТ!$C:$C),"",INDEX(БЮДЖЕТ!$P$11:$P$9415,C413))</f>
        <v/>
      </c>
      <c r="E413" s="22">
        <f>IF(D413="",0,IF(COUNTIF(БЮДЖЕТ!$P:$P,D413)=1,0,1))</f>
        <v>0</v>
      </c>
      <c r="F413" s="19" t="str">
        <f>IF($D413="","",INDEX(БЮДЖЕТ!$N:$N,SUMIFS(БЮДЖЕТ!$B:$B,БЮДЖЕТ!$P:$P,$D413)))</f>
        <v/>
      </c>
      <c r="G413" s="19" t="str">
        <f>IF($D413="","",INDEX(БЮДЖЕТ!$X:$X,SUMIFS(БЮДЖЕТ!$B:$B,БЮДЖЕТ!$P:$P,$D413)))</f>
        <v/>
      </c>
      <c r="H413" s="36"/>
      <c r="I413" s="48">
        <f>IF(D413="",0,SUMIFS(БЮДЖЕТ!$V:$V,БЮДЖЕТ!$P:$P,D413))</f>
        <v>0</v>
      </c>
      <c r="J413" s="48">
        <f>IF(D413="",0,SUMIFS(факт_операции!$T:$T,факт_операции!$D:$D,D413)+SUMIFS(факт_расчет!$M:$M,факт_расчет!$D:$D,D413))</f>
        <v>0</v>
      </c>
      <c r="K413" s="54">
        <f t="shared" si="13"/>
        <v>0</v>
      </c>
      <c r="L413" s="36"/>
      <c r="M413" s="1"/>
    </row>
    <row r="414" spans="1:13" x14ac:dyDescent="0.25">
      <c r="A414" s="1"/>
      <c r="B414" s="1"/>
      <c r="C414" s="5">
        <f t="shared" si="14"/>
        <v>404</v>
      </c>
      <c r="D414" s="19" t="str">
        <f>IF(C414&gt;MAX(БЮДЖЕТ!$C:$C),"",INDEX(БЮДЖЕТ!$P$11:$P$9415,C414))</f>
        <v/>
      </c>
      <c r="E414" s="22">
        <f>IF(D414="",0,IF(COUNTIF(БЮДЖЕТ!$P:$P,D414)=1,0,1))</f>
        <v>0</v>
      </c>
      <c r="F414" s="19" t="str">
        <f>IF($D414="","",INDEX(БЮДЖЕТ!$N:$N,SUMIFS(БЮДЖЕТ!$B:$B,БЮДЖЕТ!$P:$P,$D414)))</f>
        <v/>
      </c>
      <c r="G414" s="19" t="str">
        <f>IF($D414="","",INDEX(БЮДЖЕТ!$X:$X,SUMIFS(БЮДЖЕТ!$B:$B,БЮДЖЕТ!$P:$P,$D414)))</f>
        <v/>
      </c>
      <c r="H414" s="36"/>
      <c r="I414" s="48">
        <f>IF(D414="",0,SUMIFS(БЮДЖЕТ!$V:$V,БЮДЖЕТ!$P:$P,D414))</f>
        <v>0</v>
      </c>
      <c r="J414" s="48">
        <f>IF(D414="",0,SUMIFS(факт_операции!$T:$T,факт_операции!$D:$D,D414)+SUMIFS(факт_расчет!$M:$M,факт_расчет!$D:$D,D414))</f>
        <v>0</v>
      </c>
      <c r="K414" s="54">
        <f t="shared" si="13"/>
        <v>0</v>
      </c>
      <c r="L414" s="36"/>
      <c r="M414" s="1"/>
    </row>
    <row r="415" spans="1:13" x14ac:dyDescent="0.25">
      <c r="A415" s="1"/>
      <c r="B415" s="1"/>
      <c r="C415" s="5">
        <f t="shared" si="14"/>
        <v>405</v>
      </c>
      <c r="D415" s="19" t="str">
        <f>IF(C415&gt;MAX(БЮДЖЕТ!$C:$C),"",INDEX(БЮДЖЕТ!$P$11:$P$9415,C415))</f>
        <v/>
      </c>
      <c r="E415" s="22">
        <f>IF(D415="",0,IF(COUNTIF(БЮДЖЕТ!$P:$P,D415)=1,0,1))</f>
        <v>0</v>
      </c>
      <c r="F415" s="19" t="str">
        <f>IF($D415="","",INDEX(БЮДЖЕТ!$N:$N,SUMIFS(БЮДЖЕТ!$B:$B,БЮДЖЕТ!$P:$P,$D415)))</f>
        <v/>
      </c>
      <c r="G415" s="19" t="str">
        <f>IF($D415="","",INDEX(БЮДЖЕТ!$X:$X,SUMIFS(БЮДЖЕТ!$B:$B,БЮДЖЕТ!$P:$P,$D415)))</f>
        <v/>
      </c>
      <c r="H415" s="36"/>
      <c r="I415" s="48">
        <f>IF(D415="",0,SUMIFS(БЮДЖЕТ!$V:$V,БЮДЖЕТ!$P:$P,D415))</f>
        <v>0</v>
      </c>
      <c r="J415" s="48">
        <f>IF(D415="",0,SUMIFS(факт_операции!$T:$T,факт_операции!$D:$D,D415)+SUMIFS(факт_расчет!$M:$M,факт_расчет!$D:$D,D415))</f>
        <v>0</v>
      </c>
      <c r="K415" s="54">
        <f t="shared" si="13"/>
        <v>0</v>
      </c>
      <c r="L415" s="36"/>
      <c r="M415" s="1"/>
    </row>
    <row r="416" spans="1:13" x14ac:dyDescent="0.25">
      <c r="A416" s="1"/>
      <c r="B416" s="1"/>
      <c r="C416" s="5">
        <f t="shared" si="14"/>
        <v>406</v>
      </c>
      <c r="D416" s="19" t="str">
        <f>IF(C416&gt;MAX(БЮДЖЕТ!$C:$C),"",INDEX(БЮДЖЕТ!$P$11:$P$9415,C416))</f>
        <v/>
      </c>
      <c r="E416" s="22">
        <f>IF(D416="",0,IF(COUNTIF(БЮДЖЕТ!$P:$P,D416)=1,0,1))</f>
        <v>0</v>
      </c>
      <c r="F416" s="19" t="str">
        <f>IF($D416="","",INDEX(БЮДЖЕТ!$N:$N,SUMIFS(БЮДЖЕТ!$B:$B,БЮДЖЕТ!$P:$P,$D416)))</f>
        <v/>
      </c>
      <c r="G416" s="19" t="str">
        <f>IF($D416="","",INDEX(БЮДЖЕТ!$X:$X,SUMIFS(БЮДЖЕТ!$B:$B,БЮДЖЕТ!$P:$P,$D416)))</f>
        <v/>
      </c>
      <c r="H416" s="36"/>
      <c r="I416" s="48">
        <f>IF(D416="",0,SUMIFS(БЮДЖЕТ!$V:$V,БЮДЖЕТ!$P:$P,D416))</f>
        <v>0</v>
      </c>
      <c r="J416" s="48">
        <f>IF(D416="",0,SUMIFS(факт_операции!$T:$T,факт_операции!$D:$D,D416)+SUMIFS(факт_расчет!$M:$M,факт_расчет!$D:$D,D416))</f>
        <v>0</v>
      </c>
      <c r="K416" s="54">
        <f t="shared" si="13"/>
        <v>0</v>
      </c>
      <c r="L416" s="36"/>
      <c r="M416" s="1"/>
    </row>
    <row r="417" spans="1:13" x14ac:dyDescent="0.25">
      <c r="A417" s="1"/>
      <c r="B417" s="1"/>
      <c r="C417" s="5">
        <f t="shared" si="14"/>
        <v>407</v>
      </c>
      <c r="D417" s="19" t="str">
        <f>IF(C417&gt;MAX(БЮДЖЕТ!$C:$C),"",INDEX(БЮДЖЕТ!$P$11:$P$9415,C417))</f>
        <v/>
      </c>
      <c r="E417" s="22">
        <f>IF(D417="",0,IF(COUNTIF(БЮДЖЕТ!$P:$P,D417)=1,0,1))</f>
        <v>0</v>
      </c>
      <c r="F417" s="19" t="str">
        <f>IF($D417="","",INDEX(БЮДЖЕТ!$N:$N,SUMIFS(БЮДЖЕТ!$B:$B,БЮДЖЕТ!$P:$P,$D417)))</f>
        <v/>
      </c>
      <c r="G417" s="19" t="str">
        <f>IF($D417="","",INDEX(БЮДЖЕТ!$X:$X,SUMIFS(БЮДЖЕТ!$B:$B,БЮДЖЕТ!$P:$P,$D417)))</f>
        <v/>
      </c>
      <c r="H417" s="36"/>
      <c r="I417" s="48">
        <f>IF(D417="",0,SUMIFS(БЮДЖЕТ!$V:$V,БЮДЖЕТ!$P:$P,D417))</f>
        <v>0</v>
      </c>
      <c r="J417" s="48">
        <f>IF(D417="",0,SUMIFS(факт_операции!$T:$T,факт_операции!$D:$D,D417)+SUMIFS(факт_расчет!$M:$M,факт_расчет!$D:$D,D417))</f>
        <v>0</v>
      </c>
      <c r="K417" s="54">
        <f t="shared" si="13"/>
        <v>0</v>
      </c>
      <c r="L417" s="36"/>
      <c r="M417" s="1"/>
    </row>
    <row r="418" spans="1:13" x14ac:dyDescent="0.25">
      <c r="A418" s="1"/>
      <c r="B418" s="1"/>
      <c r="C418" s="5">
        <f t="shared" si="14"/>
        <v>408</v>
      </c>
      <c r="D418" s="19" t="str">
        <f>IF(C418&gt;MAX(БЮДЖЕТ!$C:$C),"",INDEX(БЮДЖЕТ!$P$11:$P$9415,C418))</f>
        <v/>
      </c>
      <c r="E418" s="22">
        <f>IF(D418="",0,IF(COUNTIF(БЮДЖЕТ!$P:$P,D418)=1,0,1))</f>
        <v>0</v>
      </c>
      <c r="F418" s="19" t="str">
        <f>IF($D418="","",INDEX(БЮДЖЕТ!$N:$N,SUMIFS(БЮДЖЕТ!$B:$B,БЮДЖЕТ!$P:$P,$D418)))</f>
        <v/>
      </c>
      <c r="G418" s="19" t="str">
        <f>IF($D418="","",INDEX(БЮДЖЕТ!$X:$X,SUMIFS(БЮДЖЕТ!$B:$B,БЮДЖЕТ!$P:$P,$D418)))</f>
        <v/>
      </c>
      <c r="H418" s="36"/>
      <c r="I418" s="48">
        <f>IF(D418="",0,SUMIFS(БЮДЖЕТ!$V:$V,БЮДЖЕТ!$P:$P,D418))</f>
        <v>0</v>
      </c>
      <c r="J418" s="48">
        <f>IF(D418="",0,SUMIFS(факт_операции!$T:$T,факт_операции!$D:$D,D418)+SUMIFS(факт_расчет!$M:$M,факт_расчет!$D:$D,D418))</f>
        <v>0</v>
      </c>
      <c r="K418" s="54">
        <f t="shared" si="13"/>
        <v>0</v>
      </c>
      <c r="L418" s="36"/>
      <c r="M418" s="1"/>
    </row>
    <row r="419" spans="1:13" x14ac:dyDescent="0.25">
      <c r="A419" s="1"/>
      <c r="B419" s="1"/>
      <c r="C419" s="5">
        <f t="shared" si="14"/>
        <v>409</v>
      </c>
      <c r="D419" s="19" t="str">
        <f>IF(C419&gt;MAX(БЮДЖЕТ!$C:$C),"",INDEX(БЮДЖЕТ!$P$11:$P$9415,C419))</f>
        <v/>
      </c>
      <c r="E419" s="22">
        <f>IF(D419="",0,IF(COUNTIF(БЮДЖЕТ!$P:$P,D419)=1,0,1))</f>
        <v>0</v>
      </c>
      <c r="F419" s="19" t="str">
        <f>IF($D419="","",INDEX(БЮДЖЕТ!$N:$N,SUMIFS(БЮДЖЕТ!$B:$B,БЮДЖЕТ!$P:$P,$D419)))</f>
        <v/>
      </c>
      <c r="G419" s="19" t="str">
        <f>IF($D419="","",INDEX(БЮДЖЕТ!$X:$X,SUMIFS(БЮДЖЕТ!$B:$B,БЮДЖЕТ!$P:$P,$D419)))</f>
        <v/>
      </c>
      <c r="H419" s="36"/>
      <c r="I419" s="48">
        <f>IF(D419="",0,SUMIFS(БЮДЖЕТ!$V:$V,БЮДЖЕТ!$P:$P,D419))</f>
        <v>0</v>
      </c>
      <c r="J419" s="48">
        <f>IF(D419="",0,SUMIFS(факт_операции!$T:$T,факт_операции!$D:$D,D419)+SUMIFS(факт_расчет!$M:$M,факт_расчет!$D:$D,D419))</f>
        <v>0</v>
      </c>
      <c r="K419" s="54">
        <f t="shared" si="13"/>
        <v>0</v>
      </c>
      <c r="L419" s="36"/>
      <c r="M419" s="1"/>
    </row>
    <row r="420" spans="1:13" x14ac:dyDescent="0.25">
      <c r="A420" s="1"/>
      <c r="B420" s="1"/>
      <c r="C420" s="5">
        <f t="shared" si="14"/>
        <v>410</v>
      </c>
      <c r="D420" s="19" t="str">
        <f>IF(C420&gt;MAX(БЮДЖЕТ!$C:$C),"",INDEX(БЮДЖЕТ!$P$11:$P$9415,C420))</f>
        <v/>
      </c>
      <c r="E420" s="22">
        <f>IF(D420="",0,IF(COUNTIF(БЮДЖЕТ!$P:$P,D420)=1,0,1))</f>
        <v>0</v>
      </c>
      <c r="F420" s="19" t="str">
        <f>IF($D420="","",INDEX(БЮДЖЕТ!$N:$N,SUMIFS(БЮДЖЕТ!$B:$B,БЮДЖЕТ!$P:$P,$D420)))</f>
        <v/>
      </c>
      <c r="G420" s="19" t="str">
        <f>IF($D420="","",INDEX(БЮДЖЕТ!$X:$X,SUMIFS(БЮДЖЕТ!$B:$B,БЮДЖЕТ!$P:$P,$D420)))</f>
        <v/>
      </c>
      <c r="H420" s="36"/>
      <c r="I420" s="48">
        <f>IF(D420="",0,SUMIFS(БЮДЖЕТ!$V:$V,БЮДЖЕТ!$P:$P,D420))</f>
        <v>0</v>
      </c>
      <c r="J420" s="48">
        <f>IF(D420="",0,SUMIFS(факт_операции!$T:$T,факт_операции!$D:$D,D420)+SUMIFS(факт_расчет!$M:$M,факт_расчет!$D:$D,D420))</f>
        <v>0</v>
      </c>
      <c r="K420" s="54">
        <f t="shared" si="13"/>
        <v>0</v>
      </c>
      <c r="L420" s="36"/>
      <c r="M420" s="1"/>
    </row>
    <row r="421" spans="1:13" x14ac:dyDescent="0.25">
      <c r="A421" s="1"/>
      <c r="B421" s="1"/>
      <c r="C421" s="5">
        <f t="shared" si="14"/>
        <v>411</v>
      </c>
      <c r="D421" s="19" t="str">
        <f>IF(C421&gt;MAX(БЮДЖЕТ!$C:$C),"",INDEX(БЮДЖЕТ!$P$11:$P$9415,C421))</f>
        <v/>
      </c>
      <c r="E421" s="22">
        <f>IF(D421="",0,IF(COUNTIF(БЮДЖЕТ!$P:$P,D421)=1,0,1))</f>
        <v>0</v>
      </c>
      <c r="F421" s="19" t="str">
        <f>IF($D421="","",INDEX(БЮДЖЕТ!$N:$N,SUMIFS(БЮДЖЕТ!$B:$B,БЮДЖЕТ!$P:$P,$D421)))</f>
        <v/>
      </c>
      <c r="G421" s="19" t="str">
        <f>IF($D421="","",INDEX(БЮДЖЕТ!$X:$X,SUMIFS(БЮДЖЕТ!$B:$B,БЮДЖЕТ!$P:$P,$D421)))</f>
        <v/>
      </c>
      <c r="H421" s="36"/>
      <c r="I421" s="48">
        <f>IF(D421="",0,SUMIFS(БЮДЖЕТ!$V:$V,БЮДЖЕТ!$P:$P,D421))</f>
        <v>0</v>
      </c>
      <c r="J421" s="48">
        <f>IF(D421="",0,SUMIFS(факт_операции!$T:$T,факт_операции!$D:$D,D421)+SUMIFS(факт_расчет!$M:$M,факт_расчет!$D:$D,D421))</f>
        <v>0</v>
      </c>
      <c r="K421" s="54">
        <f t="shared" si="13"/>
        <v>0</v>
      </c>
      <c r="L421" s="36"/>
      <c r="M421" s="1"/>
    </row>
    <row r="422" spans="1:13" x14ac:dyDescent="0.25">
      <c r="A422" s="1"/>
      <c r="B422" s="1"/>
      <c r="C422" s="5">
        <f t="shared" si="14"/>
        <v>412</v>
      </c>
      <c r="D422" s="19" t="str">
        <f>IF(C422&gt;MAX(БЮДЖЕТ!$C:$C),"",INDEX(БЮДЖЕТ!$P$11:$P$9415,C422))</f>
        <v/>
      </c>
      <c r="E422" s="22">
        <f>IF(D422="",0,IF(COUNTIF(БЮДЖЕТ!$P:$P,D422)=1,0,1))</f>
        <v>0</v>
      </c>
      <c r="F422" s="19" t="str">
        <f>IF($D422="","",INDEX(БЮДЖЕТ!$N:$N,SUMIFS(БЮДЖЕТ!$B:$B,БЮДЖЕТ!$P:$P,$D422)))</f>
        <v/>
      </c>
      <c r="G422" s="19" t="str">
        <f>IF($D422="","",INDEX(БЮДЖЕТ!$X:$X,SUMIFS(БЮДЖЕТ!$B:$B,БЮДЖЕТ!$P:$P,$D422)))</f>
        <v/>
      </c>
      <c r="H422" s="36"/>
      <c r="I422" s="48">
        <f>IF(D422="",0,SUMIFS(БЮДЖЕТ!$V:$V,БЮДЖЕТ!$P:$P,D422))</f>
        <v>0</v>
      </c>
      <c r="J422" s="48">
        <f>IF(D422="",0,SUMIFS(факт_операции!$T:$T,факт_операции!$D:$D,D422)+SUMIFS(факт_расчет!$M:$M,факт_расчет!$D:$D,D422))</f>
        <v>0</v>
      </c>
      <c r="K422" s="54">
        <f t="shared" si="13"/>
        <v>0</v>
      </c>
      <c r="L422" s="36"/>
      <c r="M422" s="1"/>
    </row>
    <row r="423" spans="1:13" x14ac:dyDescent="0.25">
      <c r="A423" s="1"/>
      <c r="B423" s="1"/>
      <c r="C423" s="5">
        <f t="shared" si="14"/>
        <v>413</v>
      </c>
      <c r="D423" s="19" t="str">
        <f>IF(C423&gt;MAX(БЮДЖЕТ!$C:$C),"",INDEX(БЮДЖЕТ!$P$11:$P$9415,C423))</f>
        <v/>
      </c>
      <c r="E423" s="22">
        <f>IF(D423="",0,IF(COUNTIF(БЮДЖЕТ!$P:$P,D423)=1,0,1))</f>
        <v>0</v>
      </c>
      <c r="F423" s="19" t="str">
        <f>IF($D423="","",INDEX(БЮДЖЕТ!$N:$N,SUMIFS(БЮДЖЕТ!$B:$B,БЮДЖЕТ!$P:$P,$D423)))</f>
        <v/>
      </c>
      <c r="G423" s="19" t="str">
        <f>IF($D423="","",INDEX(БЮДЖЕТ!$X:$X,SUMIFS(БЮДЖЕТ!$B:$B,БЮДЖЕТ!$P:$P,$D423)))</f>
        <v/>
      </c>
      <c r="H423" s="36"/>
      <c r="I423" s="48">
        <f>IF(D423="",0,SUMIFS(БЮДЖЕТ!$V:$V,БЮДЖЕТ!$P:$P,D423))</f>
        <v>0</v>
      </c>
      <c r="J423" s="48">
        <f>IF(D423="",0,SUMIFS(факт_операции!$T:$T,факт_операции!$D:$D,D423)+SUMIFS(факт_расчет!$M:$M,факт_расчет!$D:$D,D423))</f>
        <v>0</v>
      </c>
      <c r="K423" s="54">
        <f t="shared" si="13"/>
        <v>0</v>
      </c>
      <c r="L423" s="36"/>
      <c r="M423" s="1"/>
    </row>
    <row r="424" spans="1:13" x14ac:dyDescent="0.25">
      <c r="A424" s="1"/>
      <c r="B424" s="1"/>
      <c r="C424" s="5">
        <f t="shared" si="14"/>
        <v>414</v>
      </c>
      <c r="D424" s="19" t="str">
        <f>IF(C424&gt;MAX(БЮДЖЕТ!$C:$C),"",INDEX(БЮДЖЕТ!$P$11:$P$9415,C424))</f>
        <v/>
      </c>
      <c r="E424" s="22">
        <f>IF(D424="",0,IF(COUNTIF(БЮДЖЕТ!$P:$P,D424)=1,0,1))</f>
        <v>0</v>
      </c>
      <c r="F424" s="19" t="str">
        <f>IF($D424="","",INDEX(БЮДЖЕТ!$N:$N,SUMIFS(БЮДЖЕТ!$B:$B,БЮДЖЕТ!$P:$P,$D424)))</f>
        <v/>
      </c>
      <c r="G424" s="19" t="str">
        <f>IF($D424="","",INDEX(БЮДЖЕТ!$X:$X,SUMIFS(БЮДЖЕТ!$B:$B,БЮДЖЕТ!$P:$P,$D424)))</f>
        <v/>
      </c>
      <c r="H424" s="36"/>
      <c r="I424" s="48">
        <f>IF(D424="",0,SUMIFS(БЮДЖЕТ!$V:$V,БЮДЖЕТ!$P:$P,D424))</f>
        <v>0</v>
      </c>
      <c r="J424" s="48">
        <f>IF(D424="",0,SUMIFS(факт_операции!$T:$T,факт_операции!$D:$D,D424)+SUMIFS(факт_расчет!$M:$M,факт_расчет!$D:$D,D424))</f>
        <v>0</v>
      </c>
      <c r="K424" s="54">
        <f t="shared" si="13"/>
        <v>0</v>
      </c>
      <c r="L424" s="36"/>
      <c r="M424" s="1"/>
    </row>
    <row r="425" spans="1:13" x14ac:dyDescent="0.25">
      <c r="A425" s="1"/>
      <c r="B425" s="1"/>
      <c r="C425" s="5">
        <f t="shared" si="14"/>
        <v>415</v>
      </c>
      <c r="D425" s="19" t="str">
        <f>IF(C425&gt;MAX(БЮДЖЕТ!$C:$C),"",INDEX(БЮДЖЕТ!$P$11:$P$9415,C425))</f>
        <v/>
      </c>
      <c r="E425" s="22">
        <f>IF(D425="",0,IF(COUNTIF(БЮДЖЕТ!$P:$P,D425)=1,0,1))</f>
        <v>0</v>
      </c>
      <c r="F425" s="19" t="str">
        <f>IF($D425="","",INDEX(БЮДЖЕТ!$N:$N,SUMIFS(БЮДЖЕТ!$B:$B,БЮДЖЕТ!$P:$P,$D425)))</f>
        <v/>
      </c>
      <c r="G425" s="19" t="str">
        <f>IF($D425="","",INDEX(БЮДЖЕТ!$X:$X,SUMIFS(БЮДЖЕТ!$B:$B,БЮДЖЕТ!$P:$P,$D425)))</f>
        <v/>
      </c>
      <c r="H425" s="36"/>
      <c r="I425" s="48">
        <f>IF(D425="",0,SUMIFS(БЮДЖЕТ!$V:$V,БЮДЖЕТ!$P:$P,D425))</f>
        <v>0</v>
      </c>
      <c r="J425" s="48">
        <f>IF(D425="",0,SUMIFS(факт_операции!$T:$T,факт_операции!$D:$D,D425)+SUMIFS(факт_расчет!$M:$M,факт_расчет!$D:$D,D425))</f>
        <v>0</v>
      </c>
      <c r="K425" s="54">
        <f t="shared" si="13"/>
        <v>0</v>
      </c>
      <c r="L425" s="36"/>
      <c r="M425" s="1"/>
    </row>
    <row r="426" spans="1:13" x14ac:dyDescent="0.25">
      <c r="A426" s="1"/>
      <c r="B426" s="1"/>
      <c r="C426" s="5">
        <f t="shared" si="14"/>
        <v>416</v>
      </c>
      <c r="D426" s="19" t="str">
        <f>IF(C426&gt;MAX(БЮДЖЕТ!$C:$C),"",INDEX(БЮДЖЕТ!$P$11:$P$9415,C426))</f>
        <v/>
      </c>
      <c r="E426" s="22">
        <f>IF(D426="",0,IF(COUNTIF(БЮДЖЕТ!$P:$P,D426)=1,0,1))</f>
        <v>0</v>
      </c>
      <c r="F426" s="19" t="str">
        <f>IF($D426="","",INDEX(БЮДЖЕТ!$N:$N,SUMIFS(БЮДЖЕТ!$B:$B,БЮДЖЕТ!$P:$P,$D426)))</f>
        <v/>
      </c>
      <c r="G426" s="19" t="str">
        <f>IF($D426="","",INDEX(БЮДЖЕТ!$X:$X,SUMIFS(БЮДЖЕТ!$B:$B,БЮДЖЕТ!$P:$P,$D426)))</f>
        <v/>
      </c>
      <c r="H426" s="36"/>
      <c r="I426" s="48">
        <f>IF(D426="",0,SUMIFS(БЮДЖЕТ!$V:$V,БЮДЖЕТ!$P:$P,D426))</f>
        <v>0</v>
      </c>
      <c r="J426" s="48">
        <f>IF(D426="",0,SUMIFS(факт_операции!$T:$T,факт_операции!$D:$D,D426)+SUMIFS(факт_расчет!$M:$M,факт_расчет!$D:$D,D426))</f>
        <v>0</v>
      </c>
      <c r="K426" s="54">
        <f t="shared" si="13"/>
        <v>0</v>
      </c>
      <c r="L426" s="36"/>
      <c r="M426" s="1"/>
    </row>
    <row r="427" spans="1:13" x14ac:dyDescent="0.25">
      <c r="A427" s="1"/>
      <c r="B427" s="1"/>
      <c r="C427" s="5">
        <f t="shared" si="14"/>
        <v>417</v>
      </c>
      <c r="D427" s="19" t="str">
        <f>IF(C427&gt;MAX(БЮДЖЕТ!$C:$C),"",INDEX(БЮДЖЕТ!$P$11:$P$9415,C427))</f>
        <v/>
      </c>
      <c r="E427" s="22">
        <f>IF(D427="",0,IF(COUNTIF(БЮДЖЕТ!$P:$P,D427)=1,0,1))</f>
        <v>0</v>
      </c>
      <c r="F427" s="19" t="str">
        <f>IF($D427="","",INDEX(БЮДЖЕТ!$N:$N,SUMIFS(БЮДЖЕТ!$B:$B,БЮДЖЕТ!$P:$P,$D427)))</f>
        <v/>
      </c>
      <c r="G427" s="19" t="str">
        <f>IF($D427="","",INDEX(БЮДЖЕТ!$X:$X,SUMIFS(БЮДЖЕТ!$B:$B,БЮДЖЕТ!$P:$P,$D427)))</f>
        <v/>
      </c>
      <c r="H427" s="36"/>
      <c r="I427" s="48">
        <f>IF(D427="",0,SUMIFS(БЮДЖЕТ!$V:$V,БЮДЖЕТ!$P:$P,D427))</f>
        <v>0</v>
      </c>
      <c r="J427" s="48">
        <f>IF(D427="",0,SUMIFS(факт_операции!$T:$T,факт_операции!$D:$D,D427)+SUMIFS(факт_расчет!$M:$M,факт_расчет!$D:$D,D427))</f>
        <v>0</v>
      </c>
      <c r="K427" s="54">
        <f t="shared" si="13"/>
        <v>0</v>
      </c>
      <c r="L427" s="36"/>
      <c r="M427" s="1"/>
    </row>
    <row r="428" spans="1:13" x14ac:dyDescent="0.25">
      <c r="A428" s="1"/>
      <c r="B428" s="1"/>
      <c r="C428" s="5">
        <f t="shared" si="14"/>
        <v>418</v>
      </c>
      <c r="D428" s="19" t="str">
        <f>IF(C428&gt;MAX(БЮДЖЕТ!$C:$C),"",INDEX(БЮДЖЕТ!$P$11:$P$9415,C428))</f>
        <v/>
      </c>
      <c r="E428" s="22">
        <f>IF(D428="",0,IF(COUNTIF(БЮДЖЕТ!$P:$P,D428)=1,0,1))</f>
        <v>0</v>
      </c>
      <c r="F428" s="19" t="str">
        <f>IF($D428="","",INDEX(БЮДЖЕТ!$N:$N,SUMIFS(БЮДЖЕТ!$B:$B,БЮДЖЕТ!$P:$P,$D428)))</f>
        <v/>
      </c>
      <c r="G428" s="19" t="str">
        <f>IF($D428="","",INDEX(БЮДЖЕТ!$X:$X,SUMIFS(БЮДЖЕТ!$B:$B,БЮДЖЕТ!$P:$P,$D428)))</f>
        <v/>
      </c>
      <c r="H428" s="36"/>
      <c r="I428" s="48">
        <f>IF(D428="",0,SUMIFS(БЮДЖЕТ!$V:$V,БЮДЖЕТ!$P:$P,D428))</f>
        <v>0</v>
      </c>
      <c r="J428" s="48">
        <f>IF(D428="",0,SUMIFS(факт_операции!$T:$T,факт_операции!$D:$D,D428)+SUMIFS(факт_расчет!$M:$M,факт_расчет!$D:$D,D428))</f>
        <v>0</v>
      </c>
      <c r="K428" s="54">
        <f t="shared" si="13"/>
        <v>0</v>
      </c>
      <c r="L428" s="36"/>
      <c r="M428" s="1"/>
    </row>
    <row r="429" spans="1:13" x14ac:dyDescent="0.25">
      <c r="A429" s="1"/>
      <c r="B429" s="1"/>
      <c r="C429" s="5">
        <f t="shared" si="14"/>
        <v>419</v>
      </c>
      <c r="D429" s="19" t="str">
        <f>IF(C429&gt;MAX(БЮДЖЕТ!$C:$C),"",INDEX(БЮДЖЕТ!$P$11:$P$9415,C429))</f>
        <v/>
      </c>
      <c r="E429" s="22">
        <f>IF(D429="",0,IF(COUNTIF(БЮДЖЕТ!$P:$P,D429)=1,0,1))</f>
        <v>0</v>
      </c>
      <c r="F429" s="19" t="str">
        <f>IF($D429="","",INDEX(БЮДЖЕТ!$N:$N,SUMIFS(БЮДЖЕТ!$B:$B,БЮДЖЕТ!$P:$P,$D429)))</f>
        <v/>
      </c>
      <c r="G429" s="19" t="str">
        <f>IF($D429="","",INDEX(БЮДЖЕТ!$X:$X,SUMIFS(БЮДЖЕТ!$B:$B,БЮДЖЕТ!$P:$P,$D429)))</f>
        <v/>
      </c>
      <c r="H429" s="36"/>
      <c r="I429" s="48">
        <f>IF(D429="",0,SUMIFS(БЮДЖЕТ!$V:$V,БЮДЖЕТ!$P:$P,D429))</f>
        <v>0</v>
      </c>
      <c r="J429" s="48">
        <f>IF(D429="",0,SUMIFS(факт_операции!$T:$T,факт_операции!$D:$D,D429)+SUMIFS(факт_расчет!$M:$M,факт_расчет!$D:$D,D429))</f>
        <v>0</v>
      </c>
      <c r="K429" s="54">
        <f t="shared" si="13"/>
        <v>0</v>
      </c>
      <c r="L429" s="36"/>
      <c r="M429" s="1"/>
    </row>
    <row r="430" spans="1:13" x14ac:dyDescent="0.25">
      <c r="A430" s="1"/>
      <c r="B430" s="1"/>
      <c r="C430" s="5">
        <f t="shared" si="14"/>
        <v>420</v>
      </c>
      <c r="D430" s="19" t="str">
        <f>IF(C430&gt;MAX(БЮДЖЕТ!$C:$C),"",INDEX(БЮДЖЕТ!$P$11:$P$9415,C430))</f>
        <v/>
      </c>
      <c r="E430" s="22">
        <f>IF(D430="",0,IF(COUNTIF(БЮДЖЕТ!$P:$P,D430)=1,0,1))</f>
        <v>0</v>
      </c>
      <c r="F430" s="19" t="str">
        <f>IF($D430="","",INDEX(БЮДЖЕТ!$N:$N,SUMIFS(БЮДЖЕТ!$B:$B,БЮДЖЕТ!$P:$P,$D430)))</f>
        <v/>
      </c>
      <c r="G430" s="19" t="str">
        <f>IF($D430="","",INDEX(БЮДЖЕТ!$X:$X,SUMIFS(БЮДЖЕТ!$B:$B,БЮДЖЕТ!$P:$P,$D430)))</f>
        <v/>
      </c>
      <c r="H430" s="36"/>
      <c r="I430" s="48">
        <f>IF(D430="",0,SUMIFS(БЮДЖЕТ!$V:$V,БЮДЖЕТ!$P:$P,D430))</f>
        <v>0</v>
      </c>
      <c r="J430" s="48">
        <f>IF(D430="",0,SUMIFS(факт_операции!$T:$T,факт_операции!$D:$D,D430)+SUMIFS(факт_расчет!$M:$M,факт_расчет!$D:$D,D430))</f>
        <v>0</v>
      </c>
      <c r="K430" s="54">
        <f t="shared" si="13"/>
        <v>0</v>
      </c>
      <c r="L430" s="36"/>
      <c r="M430" s="1"/>
    </row>
    <row r="431" spans="1:13" x14ac:dyDescent="0.25">
      <c r="A431" s="1"/>
      <c r="B431" s="1"/>
      <c r="C431" s="5">
        <f t="shared" si="14"/>
        <v>421</v>
      </c>
      <c r="D431" s="19" t="str">
        <f>IF(C431&gt;MAX(БЮДЖЕТ!$C:$C),"",INDEX(БЮДЖЕТ!$P$11:$P$9415,C431))</f>
        <v/>
      </c>
      <c r="E431" s="22">
        <f>IF(D431="",0,IF(COUNTIF(БЮДЖЕТ!$P:$P,D431)=1,0,1))</f>
        <v>0</v>
      </c>
      <c r="F431" s="19" t="str">
        <f>IF($D431="","",INDEX(БЮДЖЕТ!$N:$N,SUMIFS(БЮДЖЕТ!$B:$B,БЮДЖЕТ!$P:$P,$D431)))</f>
        <v/>
      </c>
      <c r="G431" s="19" t="str">
        <f>IF($D431="","",INDEX(БЮДЖЕТ!$X:$X,SUMIFS(БЮДЖЕТ!$B:$B,БЮДЖЕТ!$P:$P,$D431)))</f>
        <v/>
      </c>
      <c r="H431" s="36"/>
      <c r="I431" s="48">
        <f>IF(D431="",0,SUMIFS(БЮДЖЕТ!$V:$V,БЮДЖЕТ!$P:$P,D431))</f>
        <v>0</v>
      </c>
      <c r="J431" s="48">
        <f>IF(D431="",0,SUMIFS(факт_операции!$T:$T,факт_операции!$D:$D,D431)+SUMIFS(факт_расчет!$M:$M,факт_расчет!$D:$D,D431))</f>
        <v>0</v>
      </c>
      <c r="K431" s="54">
        <f t="shared" si="13"/>
        <v>0</v>
      </c>
      <c r="L431" s="36"/>
      <c r="M431" s="1"/>
    </row>
    <row r="432" spans="1:13" x14ac:dyDescent="0.25">
      <c r="A432" s="1"/>
      <c r="B432" s="1"/>
      <c r="C432" s="5">
        <f t="shared" si="14"/>
        <v>422</v>
      </c>
      <c r="D432" s="19" t="str">
        <f>IF(C432&gt;MAX(БЮДЖЕТ!$C:$C),"",INDEX(БЮДЖЕТ!$P$11:$P$9415,C432))</f>
        <v/>
      </c>
      <c r="E432" s="22">
        <f>IF(D432="",0,IF(COUNTIF(БЮДЖЕТ!$P:$P,D432)=1,0,1))</f>
        <v>0</v>
      </c>
      <c r="F432" s="19" t="str">
        <f>IF($D432="","",INDEX(БЮДЖЕТ!$N:$N,SUMIFS(БЮДЖЕТ!$B:$B,БЮДЖЕТ!$P:$P,$D432)))</f>
        <v/>
      </c>
      <c r="G432" s="19" t="str">
        <f>IF($D432="","",INDEX(БЮДЖЕТ!$X:$X,SUMIFS(БЮДЖЕТ!$B:$B,БЮДЖЕТ!$P:$P,$D432)))</f>
        <v/>
      </c>
      <c r="H432" s="36"/>
      <c r="I432" s="48">
        <f>IF(D432="",0,SUMIFS(БЮДЖЕТ!$V:$V,БЮДЖЕТ!$P:$P,D432))</f>
        <v>0</v>
      </c>
      <c r="J432" s="48">
        <f>IF(D432="",0,SUMIFS(факт_операции!$T:$T,факт_операции!$D:$D,D432)+SUMIFS(факт_расчет!$M:$M,факт_расчет!$D:$D,D432))</f>
        <v>0</v>
      </c>
      <c r="K432" s="54">
        <f t="shared" si="13"/>
        <v>0</v>
      </c>
      <c r="L432" s="36"/>
      <c r="M432" s="1"/>
    </row>
    <row r="433" spans="1:13" x14ac:dyDescent="0.25">
      <c r="A433" s="1"/>
      <c r="B433" s="1"/>
      <c r="C433" s="5">
        <f t="shared" si="14"/>
        <v>423</v>
      </c>
      <c r="D433" s="19" t="str">
        <f>IF(C433&gt;MAX(БЮДЖЕТ!$C:$C),"",INDEX(БЮДЖЕТ!$P$11:$P$9415,C433))</f>
        <v/>
      </c>
      <c r="E433" s="22">
        <f>IF(D433="",0,IF(COUNTIF(БЮДЖЕТ!$P:$P,D433)=1,0,1))</f>
        <v>0</v>
      </c>
      <c r="F433" s="19" t="str">
        <f>IF($D433="","",INDEX(БЮДЖЕТ!$N:$N,SUMIFS(БЮДЖЕТ!$B:$B,БЮДЖЕТ!$P:$P,$D433)))</f>
        <v/>
      </c>
      <c r="G433" s="19" t="str">
        <f>IF($D433="","",INDEX(БЮДЖЕТ!$X:$X,SUMIFS(БЮДЖЕТ!$B:$B,БЮДЖЕТ!$P:$P,$D433)))</f>
        <v/>
      </c>
      <c r="H433" s="36"/>
      <c r="I433" s="48">
        <f>IF(D433="",0,SUMIFS(БЮДЖЕТ!$V:$V,БЮДЖЕТ!$P:$P,D433))</f>
        <v>0</v>
      </c>
      <c r="J433" s="48">
        <f>IF(D433="",0,SUMIFS(факт_операции!$T:$T,факт_операции!$D:$D,D433)+SUMIFS(факт_расчет!$M:$M,факт_расчет!$D:$D,D433))</f>
        <v>0</v>
      </c>
      <c r="K433" s="54">
        <f t="shared" si="13"/>
        <v>0</v>
      </c>
      <c r="L433" s="36"/>
      <c r="M433" s="1"/>
    </row>
    <row r="434" spans="1:13" x14ac:dyDescent="0.25">
      <c r="A434" s="1"/>
      <c r="B434" s="1"/>
      <c r="C434" s="5">
        <f t="shared" si="14"/>
        <v>424</v>
      </c>
      <c r="D434" s="19" t="str">
        <f>IF(C434&gt;MAX(БЮДЖЕТ!$C:$C),"",INDEX(БЮДЖЕТ!$P$11:$P$9415,C434))</f>
        <v/>
      </c>
      <c r="E434" s="22">
        <f>IF(D434="",0,IF(COUNTIF(БЮДЖЕТ!$P:$P,D434)=1,0,1))</f>
        <v>0</v>
      </c>
      <c r="F434" s="19" t="str">
        <f>IF($D434="","",INDEX(БЮДЖЕТ!$N:$N,SUMIFS(БЮДЖЕТ!$B:$B,БЮДЖЕТ!$P:$P,$D434)))</f>
        <v/>
      </c>
      <c r="G434" s="19" t="str">
        <f>IF($D434="","",INDEX(БЮДЖЕТ!$X:$X,SUMIFS(БЮДЖЕТ!$B:$B,БЮДЖЕТ!$P:$P,$D434)))</f>
        <v/>
      </c>
      <c r="H434" s="36"/>
      <c r="I434" s="48">
        <f>IF(D434="",0,SUMIFS(БЮДЖЕТ!$V:$V,БЮДЖЕТ!$P:$P,D434))</f>
        <v>0</v>
      </c>
      <c r="J434" s="48">
        <f>IF(D434="",0,SUMIFS(факт_операции!$T:$T,факт_операции!$D:$D,D434)+SUMIFS(факт_расчет!$M:$M,факт_расчет!$D:$D,D434))</f>
        <v>0</v>
      </c>
      <c r="K434" s="54">
        <f t="shared" si="13"/>
        <v>0</v>
      </c>
      <c r="L434" s="36"/>
      <c r="M434" s="1"/>
    </row>
    <row r="435" spans="1:13" x14ac:dyDescent="0.25">
      <c r="A435" s="1"/>
      <c r="B435" s="1"/>
      <c r="C435" s="5">
        <f t="shared" si="14"/>
        <v>425</v>
      </c>
      <c r="D435" s="19" t="str">
        <f>IF(C435&gt;MAX(БЮДЖЕТ!$C:$C),"",INDEX(БЮДЖЕТ!$P$11:$P$9415,C435))</f>
        <v/>
      </c>
      <c r="E435" s="22">
        <f>IF(D435="",0,IF(COUNTIF(БЮДЖЕТ!$P:$P,D435)=1,0,1))</f>
        <v>0</v>
      </c>
      <c r="F435" s="19" t="str">
        <f>IF($D435="","",INDEX(БЮДЖЕТ!$N:$N,SUMIFS(БЮДЖЕТ!$B:$B,БЮДЖЕТ!$P:$P,$D435)))</f>
        <v/>
      </c>
      <c r="G435" s="19" t="str">
        <f>IF($D435="","",INDEX(БЮДЖЕТ!$X:$X,SUMIFS(БЮДЖЕТ!$B:$B,БЮДЖЕТ!$P:$P,$D435)))</f>
        <v/>
      </c>
      <c r="H435" s="36"/>
      <c r="I435" s="48">
        <f>IF(D435="",0,SUMIFS(БЮДЖЕТ!$V:$V,БЮДЖЕТ!$P:$P,D435))</f>
        <v>0</v>
      </c>
      <c r="J435" s="48">
        <f>IF(D435="",0,SUMIFS(факт_операции!$T:$T,факт_операции!$D:$D,D435)+SUMIFS(факт_расчет!$M:$M,факт_расчет!$D:$D,D435))</f>
        <v>0</v>
      </c>
      <c r="K435" s="54">
        <f t="shared" si="13"/>
        <v>0</v>
      </c>
      <c r="L435" s="36"/>
      <c r="M435" s="1"/>
    </row>
    <row r="436" spans="1:13" x14ac:dyDescent="0.25">
      <c r="A436" s="1"/>
      <c r="B436" s="1"/>
      <c r="C436" s="5">
        <f t="shared" si="14"/>
        <v>426</v>
      </c>
      <c r="D436" s="19" t="str">
        <f>IF(C436&gt;MAX(БЮДЖЕТ!$C:$C),"",INDEX(БЮДЖЕТ!$P$11:$P$9415,C436))</f>
        <v/>
      </c>
      <c r="E436" s="22">
        <f>IF(D436="",0,IF(COUNTIF(БЮДЖЕТ!$P:$P,D436)=1,0,1))</f>
        <v>0</v>
      </c>
      <c r="F436" s="19" t="str">
        <f>IF($D436="","",INDEX(БЮДЖЕТ!$N:$N,SUMIFS(БЮДЖЕТ!$B:$B,БЮДЖЕТ!$P:$P,$D436)))</f>
        <v/>
      </c>
      <c r="G436" s="19" t="str">
        <f>IF($D436="","",INDEX(БЮДЖЕТ!$X:$X,SUMIFS(БЮДЖЕТ!$B:$B,БЮДЖЕТ!$P:$P,$D436)))</f>
        <v/>
      </c>
      <c r="H436" s="36"/>
      <c r="I436" s="48">
        <f>IF(D436="",0,SUMIFS(БЮДЖЕТ!$V:$V,БЮДЖЕТ!$P:$P,D436))</f>
        <v>0</v>
      </c>
      <c r="J436" s="48">
        <f>IF(D436="",0,SUMIFS(факт_операции!$T:$T,факт_операции!$D:$D,D436)+SUMIFS(факт_расчет!$M:$M,факт_расчет!$D:$D,D436))</f>
        <v>0</v>
      </c>
      <c r="K436" s="54">
        <f t="shared" si="13"/>
        <v>0</v>
      </c>
      <c r="L436" s="36"/>
      <c r="M436" s="1"/>
    </row>
    <row r="437" spans="1:13" x14ac:dyDescent="0.25">
      <c r="A437" s="1"/>
      <c r="B437" s="1"/>
      <c r="C437" s="5">
        <f t="shared" si="14"/>
        <v>427</v>
      </c>
      <c r="D437" s="19" t="str">
        <f>IF(C437&gt;MAX(БЮДЖЕТ!$C:$C),"",INDEX(БЮДЖЕТ!$P$11:$P$9415,C437))</f>
        <v/>
      </c>
      <c r="E437" s="22">
        <f>IF(D437="",0,IF(COUNTIF(БЮДЖЕТ!$P:$P,D437)=1,0,1))</f>
        <v>0</v>
      </c>
      <c r="F437" s="19" t="str">
        <f>IF($D437="","",INDEX(БЮДЖЕТ!$N:$N,SUMIFS(БЮДЖЕТ!$B:$B,БЮДЖЕТ!$P:$P,$D437)))</f>
        <v/>
      </c>
      <c r="G437" s="19" t="str">
        <f>IF($D437="","",INDEX(БЮДЖЕТ!$X:$X,SUMIFS(БЮДЖЕТ!$B:$B,БЮДЖЕТ!$P:$P,$D437)))</f>
        <v/>
      </c>
      <c r="H437" s="36"/>
      <c r="I437" s="48">
        <f>IF(D437="",0,SUMIFS(БЮДЖЕТ!$V:$V,БЮДЖЕТ!$P:$P,D437))</f>
        <v>0</v>
      </c>
      <c r="J437" s="48">
        <f>IF(D437="",0,SUMIFS(факт_операции!$T:$T,факт_операции!$D:$D,D437)+SUMIFS(факт_расчет!$M:$M,факт_расчет!$D:$D,D437))</f>
        <v>0</v>
      </c>
      <c r="K437" s="54">
        <f t="shared" si="13"/>
        <v>0</v>
      </c>
      <c r="L437" s="36"/>
      <c r="M437" s="1"/>
    </row>
    <row r="438" spans="1:13" x14ac:dyDescent="0.25">
      <c r="A438" s="1"/>
      <c r="B438" s="1"/>
      <c r="C438" s="5">
        <f t="shared" si="14"/>
        <v>428</v>
      </c>
      <c r="D438" s="19" t="str">
        <f>IF(C438&gt;MAX(БЮДЖЕТ!$C:$C),"",INDEX(БЮДЖЕТ!$P$11:$P$9415,C438))</f>
        <v/>
      </c>
      <c r="E438" s="22">
        <f>IF(D438="",0,IF(COUNTIF(БЮДЖЕТ!$P:$P,D438)=1,0,1))</f>
        <v>0</v>
      </c>
      <c r="F438" s="19" t="str">
        <f>IF($D438="","",INDEX(БЮДЖЕТ!$N:$N,SUMIFS(БЮДЖЕТ!$B:$B,БЮДЖЕТ!$P:$P,$D438)))</f>
        <v/>
      </c>
      <c r="G438" s="19" t="str">
        <f>IF($D438="","",INDEX(БЮДЖЕТ!$X:$X,SUMIFS(БЮДЖЕТ!$B:$B,БЮДЖЕТ!$P:$P,$D438)))</f>
        <v/>
      </c>
      <c r="H438" s="36"/>
      <c r="I438" s="48">
        <f>IF(D438="",0,SUMIFS(БЮДЖЕТ!$V:$V,БЮДЖЕТ!$P:$P,D438))</f>
        <v>0</v>
      </c>
      <c r="J438" s="48">
        <f>IF(D438="",0,SUMIFS(факт_операции!$T:$T,факт_операции!$D:$D,D438)+SUMIFS(факт_расчет!$M:$M,факт_расчет!$D:$D,D438))</f>
        <v>0</v>
      </c>
      <c r="K438" s="54">
        <f t="shared" si="13"/>
        <v>0</v>
      </c>
      <c r="L438" s="36"/>
      <c r="M438" s="1"/>
    </row>
    <row r="439" spans="1:13" x14ac:dyDescent="0.25">
      <c r="A439" s="1"/>
      <c r="B439" s="1"/>
      <c r="C439" s="5">
        <f t="shared" si="14"/>
        <v>429</v>
      </c>
      <c r="D439" s="19" t="str">
        <f>IF(C439&gt;MAX(БЮДЖЕТ!$C:$C),"",INDEX(БЮДЖЕТ!$P$11:$P$9415,C439))</f>
        <v/>
      </c>
      <c r="E439" s="22">
        <f>IF(D439="",0,IF(COUNTIF(БЮДЖЕТ!$P:$P,D439)=1,0,1))</f>
        <v>0</v>
      </c>
      <c r="F439" s="19" t="str">
        <f>IF($D439="","",INDEX(БЮДЖЕТ!$N:$N,SUMIFS(БЮДЖЕТ!$B:$B,БЮДЖЕТ!$P:$P,$D439)))</f>
        <v/>
      </c>
      <c r="G439" s="19" t="str">
        <f>IF($D439="","",INDEX(БЮДЖЕТ!$X:$X,SUMIFS(БЮДЖЕТ!$B:$B,БЮДЖЕТ!$P:$P,$D439)))</f>
        <v/>
      </c>
      <c r="H439" s="36"/>
      <c r="I439" s="48">
        <f>IF(D439="",0,SUMIFS(БЮДЖЕТ!$V:$V,БЮДЖЕТ!$P:$P,D439))</f>
        <v>0</v>
      </c>
      <c r="J439" s="48">
        <f>IF(D439="",0,SUMIFS(факт_операции!$T:$T,факт_операции!$D:$D,D439)+SUMIFS(факт_расчет!$M:$M,факт_расчет!$D:$D,D439))</f>
        <v>0</v>
      </c>
      <c r="K439" s="54">
        <f t="shared" si="13"/>
        <v>0</v>
      </c>
      <c r="L439" s="36"/>
      <c r="M439" s="1"/>
    </row>
    <row r="440" spans="1:13" x14ac:dyDescent="0.25">
      <c r="A440" s="1"/>
      <c r="B440" s="1"/>
      <c r="C440" s="5">
        <f t="shared" si="14"/>
        <v>430</v>
      </c>
      <c r="D440" s="19" t="str">
        <f>IF(C440&gt;MAX(БЮДЖЕТ!$C:$C),"",INDEX(БЮДЖЕТ!$P$11:$P$9415,C440))</f>
        <v/>
      </c>
      <c r="E440" s="22">
        <f>IF(D440="",0,IF(COUNTIF(БЮДЖЕТ!$P:$P,D440)=1,0,1))</f>
        <v>0</v>
      </c>
      <c r="F440" s="19" t="str">
        <f>IF($D440="","",INDEX(БЮДЖЕТ!$N:$N,SUMIFS(БЮДЖЕТ!$B:$B,БЮДЖЕТ!$P:$P,$D440)))</f>
        <v/>
      </c>
      <c r="G440" s="19" t="str">
        <f>IF($D440="","",INDEX(БЮДЖЕТ!$X:$X,SUMIFS(БЮДЖЕТ!$B:$B,БЮДЖЕТ!$P:$P,$D440)))</f>
        <v/>
      </c>
      <c r="H440" s="36"/>
      <c r="I440" s="48">
        <f>IF(D440="",0,SUMIFS(БЮДЖЕТ!$V:$V,БЮДЖЕТ!$P:$P,D440))</f>
        <v>0</v>
      </c>
      <c r="J440" s="48">
        <f>IF(D440="",0,SUMIFS(факт_операции!$T:$T,факт_операции!$D:$D,D440)+SUMIFS(факт_расчет!$M:$M,факт_расчет!$D:$D,D440))</f>
        <v>0</v>
      </c>
      <c r="K440" s="54">
        <f t="shared" si="13"/>
        <v>0</v>
      </c>
      <c r="L440" s="36"/>
      <c r="M440" s="1"/>
    </row>
    <row r="441" spans="1:13" x14ac:dyDescent="0.25">
      <c r="A441" s="1"/>
      <c r="B441" s="1"/>
      <c r="C441" s="5">
        <f t="shared" si="14"/>
        <v>431</v>
      </c>
      <c r="D441" s="19" t="str">
        <f>IF(C441&gt;MAX(БЮДЖЕТ!$C:$C),"",INDEX(БЮДЖЕТ!$P$11:$P$9415,C441))</f>
        <v/>
      </c>
      <c r="E441" s="22">
        <f>IF(D441="",0,IF(COUNTIF(БЮДЖЕТ!$P:$P,D441)=1,0,1))</f>
        <v>0</v>
      </c>
      <c r="F441" s="19" t="str">
        <f>IF($D441="","",INDEX(БЮДЖЕТ!$N:$N,SUMIFS(БЮДЖЕТ!$B:$B,БЮДЖЕТ!$P:$P,$D441)))</f>
        <v/>
      </c>
      <c r="G441" s="19" t="str">
        <f>IF($D441="","",INDEX(БЮДЖЕТ!$X:$X,SUMIFS(БЮДЖЕТ!$B:$B,БЮДЖЕТ!$P:$P,$D441)))</f>
        <v/>
      </c>
      <c r="H441" s="36"/>
      <c r="I441" s="48">
        <f>IF(D441="",0,SUMIFS(БЮДЖЕТ!$V:$V,БЮДЖЕТ!$P:$P,D441))</f>
        <v>0</v>
      </c>
      <c r="J441" s="48">
        <f>IF(D441="",0,SUMIFS(факт_операции!$T:$T,факт_операции!$D:$D,D441)+SUMIFS(факт_расчет!$M:$M,факт_расчет!$D:$D,D441))</f>
        <v>0</v>
      </c>
      <c r="K441" s="54">
        <f t="shared" si="13"/>
        <v>0</v>
      </c>
      <c r="L441" s="36"/>
      <c r="M441" s="1"/>
    </row>
    <row r="442" spans="1:13" x14ac:dyDescent="0.25">
      <c r="A442" s="1"/>
      <c r="B442" s="1"/>
      <c r="C442" s="5">
        <f t="shared" si="14"/>
        <v>432</v>
      </c>
      <c r="D442" s="19" t="str">
        <f>IF(C442&gt;MAX(БЮДЖЕТ!$C:$C),"",INDEX(БЮДЖЕТ!$P$11:$P$9415,C442))</f>
        <v/>
      </c>
      <c r="E442" s="22">
        <f>IF(D442="",0,IF(COUNTIF(БЮДЖЕТ!$P:$P,D442)=1,0,1))</f>
        <v>0</v>
      </c>
      <c r="F442" s="19" t="str">
        <f>IF($D442="","",INDEX(БЮДЖЕТ!$N:$N,SUMIFS(БЮДЖЕТ!$B:$B,БЮДЖЕТ!$P:$P,$D442)))</f>
        <v/>
      </c>
      <c r="G442" s="19" t="str">
        <f>IF($D442="","",INDEX(БЮДЖЕТ!$X:$X,SUMIFS(БЮДЖЕТ!$B:$B,БЮДЖЕТ!$P:$P,$D442)))</f>
        <v/>
      </c>
      <c r="H442" s="36"/>
      <c r="I442" s="48">
        <f>IF(D442="",0,SUMIFS(БЮДЖЕТ!$V:$V,БЮДЖЕТ!$P:$P,D442))</f>
        <v>0</v>
      </c>
      <c r="J442" s="48">
        <f>IF(D442="",0,SUMIFS(факт_операции!$T:$T,факт_операции!$D:$D,D442)+SUMIFS(факт_расчет!$M:$M,факт_расчет!$D:$D,D442))</f>
        <v>0</v>
      </c>
      <c r="K442" s="54">
        <f t="shared" si="13"/>
        <v>0</v>
      </c>
      <c r="L442" s="36"/>
      <c r="M442" s="1"/>
    </row>
    <row r="443" spans="1:13" x14ac:dyDescent="0.25">
      <c r="A443" s="1"/>
      <c r="B443" s="1"/>
      <c r="C443" s="5">
        <f t="shared" si="14"/>
        <v>433</v>
      </c>
      <c r="D443" s="19" t="str">
        <f>IF(C443&gt;MAX(БЮДЖЕТ!$C:$C),"",INDEX(БЮДЖЕТ!$P$11:$P$9415,C443))</f>
        <v/>
      </c>
      <c r="E443" s="22">
        <f>IF(D443="",0,IF(COUNTIF(БЮДЖЕТ!$P:$P,D443)=1,0,1))</f>
        <v>0</v>
      </c>
      <c r="F443" s="19" t="str">
        <f>IF($D443="","",INDEX(БЮДЖЕТ!$N:$N,SUMIFS(БЮДЖЕТ!$B:$B,БЮДЖЕТ!$P:$P,$D443)))</f>
        <v/>
      </c>
      <c r="G443" s="19" t="str">
        <f>IF($D443="","",INDEX(БЮДЖЕТ!$X:$X,SUMIFS(БЮДЖЕТ!$B:$B,БЮДЖЕТ!$P:$P,$D443)))</f>
        <v/>
      </c>
      <c r="H443" s="36"/>
      <c r="I443" s="48">
        <f>IF(D443="",0,SUMIFS(БЮДЖЕТ!$V:$V,БЮДЖЕТ!$P:$P,D443))</f>
        <v>0</v>
      </c>
      <c r="J443" s="48">
        <f>IF(D443="",0,SUMIFS(факт_операции!$T:$T,факт_операции!$D:$D,D443)+SUMIFS(факт_расчет!$M:$M,факт_расчет!$D:$D,D443))</f>
        <v>0</v>
      </c>
      <c r="K443" s="54">
        <f t="shared" si="13"/>
        <v>0</v>
      </c>
      <c r="L443" s="36"/>
      <c r="M443" s="1"/>
    </row>
    <row r="444" spans="1:13" x14ac:dyDescent="0.25">
      <c r="A444" s="1"/>
      <c r="B444" s="1"/>
      <c r="C444" s="5">
        <f t="shared" si="14"/>
        <v>434</v>
      </c>
      <c r="D444" s="19" t="str">
        <f>IF(C444&gt;MAX(БЮДЖЕТ!$C:$C),"",INDEX(БЮДЖЕТ!$P$11:$P$9415,C444))</f>
        <v/>
      </c>
      <c r="E444" s="22">
        <f>IF(D444="",0,IF(COUNTIF(БЮДЖЕТ!$P:$P,D444)=1,0,1))</f>
        <v>0</v>
      </c>
      <c r="F444" s="19" t="str">
        <f>IF($D444="","",INDEX(БЮДЖЕТ!$N:$N,SUMIFS(БЮДЖЕТ!$B:$B,БЮДЖЕТ!$P:$P,$D444)))</f>
        <v/>
      </c>
      <c r="G444" s="19" t="str">
        <f>IF($D444="","",INDEX(БЮДЖЕТ!$X:$X,SUMIFS(БЮДЖЕТ!$B:$B,БЮДЖЕТ!$P:$P,$D444)))</f>
        <v/>
      </c>
      <c r="H444" s="36"/>
      <c r="I444" s="48">
        <f>IF(D444="",0,SUMIFS(БЮДЖЕТ!$V:$V,БЮДЖЕТ!$P:$P,D444))</f>
        <v>0</v>
      </c>
      <c r="J444" s="48">
        <f>IF(D444="",0,SUMIFS(факт_операции!$T:$T,факт_операции!$D:$D,D444)+SUMIFS(факт_расчет!$M:$M,факт_расчет!$D:$D,D444))</f>
        <v>0</v>
      </c>
      <c r="K444" s="54">
        <f t="shared" si="13"/>
        <v>0</v>
      </c>
      <c r="L444" s="36"/>
      <c r="M444" s="1"/>
    </row>
    <row r="445" spans="1:13" x14ac:dyDescent="0.25">
      <c r="A445" s="1"/>
      <c r="B445" s="1"/>
      <c r="C445" s="5">
        <f t="shared" si="14"/>
        <v>435</v>
      </c>
      <c r="D445" s="19" t="str">
        <f>IF(C445&gt;MAX(БЮДЖЕТ!$C:$C),"",INDEX(БЮДЖЕТ!$P$11:$P$9415,C445))</f>
        <v/>
      </c>
      <c r="E445" s="22">
        <f>IF(D445="",0,IF(COUNTIF(БЮДЖЕТ!$P:$P,D445)=1,0,1))</f>
        <v>0</v>
      </c>
      <c r="F445" s="19" t="str">
        <f>IF($D445="","",INDEX(БЮДЖЕТ!$N:$N,SUMIFS(БЮДЖЕТ!$B:$B,БЮДЖЕТ!$P:$P,$D445)))</f>
        <v/>
      </c>
      <c r="G445" s="19" t="str">
        <f>IF($D445="","",INDEX(БЮДЖЕТ!$X:$X,SUMIFS(БЮДЖЕТ!$B:$B,БЮДЖЕТ!$P:$P,$D445)))</f>
        <v/>
      </c>
      <c r="H445" s="36"/>
      <c r="I445" s="48">
        <f>IF(D445="",0,SUMIFS(БЮДЖЕТ!$V:$V,БЮДЖЕТ!$P:$P,D445))</f>
        <v>0</v>
      </c>
      <c r="J445" s="48">
        <f>IF(D445="",0,SUMIFS(факт_операции!$T:$T,факт_операции!$D:$D,D445)+SUMIFS(факт_расчет!$M:$M,факт_расчет!$D:$D,D445))</f>
        <v>0</v>
      </c>
      <c r="K445" s="54">
        <f t="shared" si="13"/>
        <v>0</v>
      </c>
      <c r="L445" s="36"/>
      <c r="M445" s="1"/>
    </row>
    <row r="446" spans="1:13" x14ac:dyDescent="0.25">
      <c r="A446" s="1"/>
      <c r="B446" s="1"/>
      <c r="C446" s="5">
        <f t="shared" si="14"/>
        <v>436</v>
      </c>
      <c r="D446" s="19" t="str">
        <f>IF(C446&gt;MAX(БЮДЖЕТ!$C:$C),"",INDEX(БЮДЖЕТ!$P$11:$P$9415,C446))</f>
        <v/>
      </c>
      <c r="E446" s="22">
        <f>IF(D446="",0,IF(COUNTIF(БЮДЖЕТ!$P:$P,D446)=1,0,1))</f>
        <v>0</v>
      </c>
      <c r="F446" s="19" t="str">
        <f>IF($D446="","",INDEX(БЮДЖЕТ!$N:$N,SUMIFS(БЮДЖЕТ!$B:$B,БЮДЖЕТ!$P:$P,$D446)))</f>
        <v/>
      </c>
      <c r="G446" s="19" t="str">
        <f>IF($D446="","",INDEX(БЮДЖЕТ!$X:$X,SUMIFS(БЮДЖЕТ!$B:$B,БЮДЖЕТ!$P:$P,$D446)))</f>
        <v/>
      </c>
      <c r="H446" s="36"/>
      <c r="I446" s="48">
        <f>IF(D446="",0,SUMIFS(БЮДЖЕТ!$V:$V,БЮДЖЕТ!$P:$P,D446))</f>
        <v>0</v>
      </c>
      <c r="J446" s="48">
        <f>IF(D446="",0,SUMIFS(факт_операции!$T:$T,факт_операции!$D:$D,D446)+SUMIFS(факт_расчет!$M:$M,факт_расчет!$D:$D,D446))</f>
        <v>0</v>
      </c>
      <c r="K446" s="54">
        <f t="shared" si="13"/>
        <v>0</v>
      </c>
      <c r="L446" s="36"/>
      <c r="M446" s="1"/>
    </row>
    <row r="447" spans="1:13" x14ac:dyDescent="0.25">
      <c r="A447" s="1"/>
      <c r="B447" s="1"/>
      <c r="C447" s="5">
        <f t="shared" si="14"/>
        <v>437</v>
      </c>
      <c r="D447" s="19" t="str">
        <f>IF(C447&gt;MAX(БЮДЖЕТ!$C:$C),"",INDEX(БЮДЖЕТ!$P$11:$P$9415,C447))</f>
        <v/>
      </c>
      <c r="E447" s="22">
        <f>IF(D447="",0,IF(COUNTIF(БЮДЖЕТ!$P:$P,D447)=1,0,1))</f>
        <v>0</v>
      </c>
      <c r="F447" s="19" t="str">
        <f>IF($D447="","",INDEX(БЮДЖЕТ!$N:$N,SUMIFS(БЮДЖЕТ!$B:$B,БЮДЖЕТ!$P:$P,$D447)))</f>
        <v/>
      </c>
      <c r="G447" s="19" t="str">
        <f>IF($D447="","",INDEX(БЮДЖЕТ!$X:$X,SUMIFS(БЮДЖЕТ!$B:$B,БЮДЖЕТ!$P:$P,$D447)))</f>
        <v/>
      </c>
      <c r="H447" s="36"/>
      <c r="I447" s="48">
        <f>IF(D447="",0,SUMIFS(БЮДЖЕТ!$V:$V,БЮДЖЕТ!$P:$P,D447))</f>
        <v>0</v>
      </c>
      <c r="J447" s="48">
        <f>IF(D447="",0,SUMIFS(факт_операции!$T:$T,факт_операции!$D:$D,D447)+SUMIFS(факт_расчет!$M:$M,факт_расчет!$D:$D,D447))</f>
        <v>0</v>
      </c>
      <c r="K447" s="54">
        <f t="shared" si="13"/>
        <v>0</v>
      </c>
      <c r="L447" s="36"/>
      <c r="M447" s="1"/>
    </row>
    <row r="448" spans="1:13" x14ac:dyDescent="0.25">
      <c r="A448" s="1"/>
      <c r="B448" s="1"/>
      <c r="C448" s="5">
        <f t="shared" si="14"/>
        <v>438</v>
      </c>
      <c r="D448" s="19" t="str">
        <f>IF(C448&gt;MAX(БЮДЖЕТ!$C:$C),"",INDEX(БЮДЖЕТ!$P$11:$P$9415,C448))</f>
        <v/>
      </c>
      <c r="E448" s="22">
        <f>IF(D448="",0,IF(COUNTIF(БЮДЖЕТ!$P:$P,D448)=1,0,1))</f>
        <v>0</v>
      </c>
      <c r="F448" s="19" t="str">
        <f>IF($D448="","",INDEX(БЮДЖЕТ!$N:$N,SUMIFS(БЮДЖЕТ!$B:$B,БЮДЖЕТ!$P:$P,$D448)))</f>
        <v/>
      </c>
      <c r="G448" s="19" t="str">
        <f>IF($D448="","",INDEX(БЮДЖЕТ!$X:$X,SUMIFS(БЮДЖЕТ!$B:$B,БЮДЖЕТ!$P:$P,$D448)))</f>
        <v/>
      </c>
      <c r="H448" s="36"/>
      <c r="I448" s="48">
        <f>IF(D448="",0,SUMIFS(БЮДЖЕТ!$V:$V,БЮДЖЕТ!$P:$P,D448))</f>
        <v>0</v>
      </c>
      <c r="J448" s="48">
        <f>IF(D448="",0,SUMIFS(факт_операции!$T:$T,факт_операции!$D:$D,D448)+SUMIFS(факт_расчет!$M:$M,факт_расчет!$D:$D,D448))</f>
        <v>0</v>
      </c>
      <c r="K448" s="54">
        <f t="shared" si="13"/>
        <v>0</v>
      </c>
      <c r="L448" s="36"/>
      <c r="M448" s="1"/>
    </row>
    <row r="449" spans="1:13" x14ac:dyDescent="0.25">
      <c r="A449" s="1"/>
      <c r="B449" s="1"/>
      <c r="C449" s="5">
        <f t="shared" si="14"/>
        <v>439</v>
      </c>
      <c r="D449" s="19" t="str">
        <f>IF(C449&gt;MAX(БЮДЖЕТ!$C:$C),"",INDEX(БЮДЖЕТ!$P$11:$P$9415,C449))</f>
        <v/>
      </c>
      <c r="E449" s="22">
        <f>IF(D449="",0,IF(COUNTIF(БЮДЖЕТ!$P:$P,D449)=1,0,1))</f>
        <v>0</v>
      </c>
      <c r="F449" s="19" t="str">
        <f>IF($D449="","",INDEX(БЮДЖЕТ!$N:$N,SUMIFS(БЮДЖЕТ!$B:$B,БЮДЖЕТ!$P:$P,$D449)))</f>
        <v/>
      </c>
      <c r="G449" s="19" t="str">
        <f>IF($D449="","",INDEX(БЮДЖЕТ!$X:$X,SUMIFS(БЮДЖЕТ!$B:$B,БЮДЖЕТ!$P:$P,$D449)))</f>
        <v/>
      </c>
      <c r="H449" s="36"/>
      <c r="I449" s="48">
        <f>IF(D449="",0,SUMIFS(БЮДЖЕТ!$V:$V,БЮДЖЕТ!$P:$P,D449))</f>
        <v>0</v>
      </c>
      <c r="J449" s="48">
        <f>IF(D449="",0,SUMIFS(факт_операции!$T:$T,факт_операции!$D:$D,D449)+SUMIFS(факт_расчет!$M:$M,факт_расчет!$D:$D,D449))</f>
        <v>0</v>
      </c>
      <c r="K449" s="54">
        <f t="shared" si="13"/>
        <v>0</v>
      </c>
      <c r="L449" s="36"/>
      <c r="M449" s="1"/>
    </row>
    <row r="450" spans="1:13" x14ac:dyDescent="0.25">
      <c r="A450" s="1"/>
      <c r="B450" s="1"/>
      <c r="C450" s="5">
        <f t="shared" si="14"/>
        <v>440</v>
      </c>
      <c r="D450" s="19" t="str">
        <f>IF(C450&gt;MAX(БЮДЖЕТ!$C:$C),"",INDEX(БЮДЖЕТ!$P$11:$P$9415,C450))</f>
        <v/>
      </c>
      <c r="E450" s="22">
        <f>IF(D450="",0,IF(COUNTIF(БЮДЖЕТ!$P:$P,D450)=1,0,1))</f>
        <v>0</v>
      </c>
      <c r="F450" s="19" t="str">
        <f>IF($D450="","",INDEX(БЮДЖЕТ!$N:$N,SUMIFS(БЮДЖЕТ!$B:$B,БЮДЖЕТ!$P:$P,$D450)))</f>
        <v/>
      </c>
      <c r="G450" s="19" t="str">
        <f>IF($D450="","",INDEX(БЮДЖЕТ!$X:$X,SUMIFS(БЮДЖЕТ!$B:$B,БЮДЖЕТ!$P:$P,$D450)))</f>
        <v/>
      </c>
      <c r="H450" s="36"/>
      <c r="I450" s="48">
        <f>IF(D450="",0,SUMIFS(БЮДЖЕТ!$V:$V,БЮДЖЕТ!$P:$P,D450))</f>
        <v>0</v>
      </c>
      <c r="J450" s="48">
        <f>IF(D450="",0,SUMIFS(факт_операции!$T:$T,факт_операции!$D:$D,D450)+SUMIFS(факт_расчет!$M:$M,факт_расчет!$D:$D,D450))</f>
        <v>0</v>
      </c>
      <c r="K450" s="54">
        <f t="shared" si="13"/>
        <v>0</v>
      </c>
      <c r="L450" s="36"/>
      <c r="M450" s="1"/>
    </row>
    <row r="451" spans="1:13" x14ac:dyDescent="0.25">
      <c r="A451" s="1"/>
      <c r="B451" s="1"/>
      <c r="C451" s="5">
        <f t="shared" si="14"/>
        <v>441</v>
      </c>
      <c r="D451" s="19" t="str">
        <f>IF(C451&gt;MAX(БЮДЖЕТ!$C:$C),"",INDEX(БЮДЖЕТ!$P$11:$P$9415,C451))</f>
        <v/>
      </c>
      <c r="E451" s="22">
        <f>IF(D451="",0,IF(COUNTIF(БЮДЖЕТ!$P:$P,D451)=1,0,1))</f>
        <v>0</v>
      </c>
      <c r="F451" s="19" t="str">
        <f>IF($D451="","",INDEX(БЮДЖЕТ!$N:$N,SUMIFS(БЮДЖЕТ!$B:$B,БЮДЖЕТ!$P:$P,$D451)))</f>
        <v/>
      </c>
      <c r="G451" s="19" t="str">
        <f>IF($D451="","",INDEX(БЮДЖЕТ!$X:$X,SUMIFS(БЮДЖЕТ!$B:$B,БЮДЖЕТ!$P:$P,$D451)))</f>
        <v/>
      </c>
      <c r="H451" s="36"/>
      <c r="I451" s="48">
        <f>IF(D451="",0,SUMIFS(БЮДЖЕТ!$V:$V,БЮДЖЕТ!$P:$P,D451))</f>
        <v>0</v>
      </c>
      <c r="J451" s="48">
        <f>IF(D451="",0,SUMIFS(факт_операции!$T:$T,факт_операции!$D:$D,D451)+SUMIFS(факт_расчет!$M:$M,факт_расчет!$D:$D,D451))</f>
        <v>0</v>
      </c>
      <c r="K451" s="54">
        <f t="shared" si="13"/>
        <v>0</v>
      </c>
      <c r="L451" s="36"/>
      <c r="M451" s="1"/>
    </row>
    <row r="452" spans="1:13" x14ac:dyDescent="0.25">
      <c r="A452" s="1"/>
      <c r="B452" s="1"/>
      <c r="C452" s="5">
        <f t="shared" si="14"/>
        <v>442</v>
      </c>
      <c r="D452" s="19" t="str">
        <f>IF(C452&gt;MAX(БЮДЖЕТ!$C:$C),"",INDEX(БЮДЖЕТ!$P$11:$P$9415,C452))</f>
        <v/>
      </c>
      <c r="E452" s="22">
        <f>IF(D452="",0,IF(COUNTIF(БЮДЖЕТ!$P:$P,D452)=1,0,1))</f>
        <v>0</v>
      </c>
      <c r="F452" s="19" t="str">
        <f>IF($D452="","",INDEX(БЮДЖЕТ!$N:$N,SUMIFS(БЮДЖЕТ!$B:$B,БЮДЖЕТ!$P:$P,$D452)))</f>
        <v/>
      </c>
      <c r="G452" s="19" t="str">
        <f>IF($D452="","",INDEX(БЮДЖЕТ!$X:$X,SUMIFS(БЮДЖЕТ!$B:$B,БЮДЖЕТ!$P:$P,$D452)))</f>
        <v/>
      </c>
      <c r="H452" s="36"/>
      <c r="I452" s="48">
        <f>IF(D452="",0,SUMIFS(БЮДЖЕТ!$V:$V,БЮДЖЕТ!$P:$P,D452))</f>
        <v>0</v>
      </c>
      <c r="J452" s="48">
        <f>IF(D452="",0,SUMIFS(факт_операции!$T:$T,факт_операции!$D:$D,D452)+SUMIFS(факт_расчет!$M:$M,факт_расчет!$D:$D,D452))</f>
        <v>0</v>
      </c>
      <c r="K452" s="54">
        <f t="shared" si="13"/>
        <v>0</v>
      </c>
      <c r="L452" s="36"/>
      <c r="M452" s="1"/>
    </row>
    <row r="453" spans="1:13" x14ac:dyDescent="0.25">
      <c r="A453" s="1"/>
      <c r="B453" s="1"/>
      <c r="C453" s="5">
        <f t="shared" si="14"/>
        <v>443</v>
      </c>
      <c r="D453" s="19" t="str">
        <f>IF(C453&gt;MAX(БЮДЖЕТ!$C:$C),"",INDEX(БЮДЖЕТ!$P$11:$P$9415,C453))</f>
        <v/>
      </c>
      <c r="E453" s="22">
        <f>IF(D453="",0,IF(COUNTIF(БЮДЖЕТ!$P:$P,D453)=1,0,1))</f>
        <v>0</v>
      </c>
      <c r="F453" s="19" t="str">
        <f>IF($D453="","",INDEX(БЮДЖЕТ!$N:$N,SUMIFS(БЮДЖЕТ!$B:$B,БЮДЖЕТ!$P:$P,$D453)))</f>
        <v/>
      </c>
      <c r="G453" s="19" t="str">
        <f>IF($D453="","",INDEX(БЮДЖЕТ!$X:$X,SUMIFS(БЮДЖЕТ!$B:$B,БЮДЖЕТ!$P:$P,$D453)))</f>
        <v/>
      </c>
      <c r="H453" s="36"/>
      <c r="I453" s="48">
        <f>IF(D453="",0,SUMIFS(БЮДЖЕТ!$V:$V,БЮДЖЕТ!$P:$P,D453))</f>
        <v>0</v>
      </c>
      <c r="J453" s="48">
        <f>IF(D453="",0,SUMIFS(факт_операции!$T:$T,факт_операции!$D:$D,D453)+SUMIFS(факт_расчет!$M:$M,факт_расчет!$D:$D,D453))</f>
        <v>0</v>
      </c>
      <c r="K453" s="54">
        <f t="shared" si="13"/>
        <v>0</v>
      </c>
      <c r="L453" s="36"/>
      <c r="M453" s="1"/>
    </row>
    <row r="454" spans="1:13" x14ac:dyDescent="0.25">
      <c r="A454" s="1"/>
      <c r="B454" s="1"/>
      <c r="C454" s="5">
        <f t="shared" si="14"/>
        <v>444</v>
      </c>
      <c r="D454" s="19" t="str">
        <f>IF(C454&gt;MAX(БЮДЖЕТ!$C:$C),"",INDEX(БЮДЖЕТ!$P$11:$P$9415,C454))</f>
        <v/>
      </c>
      <c r="E454" s="22">
        <f>IF(D454="",0,IF(COUNTIF(БЮДЖЕТ!$P:$P,D454)=1,0,1))</f>
        <v>0</v>
      </c>
      <c r="F454" s="19" t="str">
        <f>IF($D454="","",INDEX(БЮДЖЕТ!$N:$N,SUMIFS(БЮДЖЕТ!$B:$B,БЮДЖЕТ!$P:$P,$D454)))</f>
        <v/>
      </c>
      <c r="G454" s="19" t="str">
        <f>IF($D454="","",INDEX(БЮДЖЕТ!$X:$X,SUMIFS(БЮДЖЕТ!$B:$B,БЮДЖЕТ!$P:$P,$D454)))</f>
        <v/>
      </c>
      <c r="H454" s="36"/>
      <c r="I454" s="48">
        <f>IF(D454="",0,SUMIFS(БЮДЖЕТ!$V:$V,БЮДЖЕТ!$P:$P,D454))</f>
        <v>0</v>
      </c>
      <c r="J454" s="48">
        <f>IF(D454="",0,SUMIFS(факт_операции!$T:$T,факт_операции!$D:$D,D454)+SUMIFS(факт_расчет!$M:$M,факт_расчет!$D:$D,D454))</f>
        <v>0</v>
      </c>
      <c r="K454" s="54">
        <f t="shared" si="13"/>
        <v>0</v>
      </c>
      <c r="L454" s="36"/>
      <c r="M454" s="1"/>
    </row>
    <row r="455" spans="1:13" x14ac:dyDescent="0.25">
      <c r="A455" s="1"/>
      <c r="B455" s="1"/>
      <c r="C455" s="5">
        <f t="shared" si="14"/>
        <v>445</v>
      </c>
      <c r="D455" s="19" t="str">
        <f>IF(C455&gt;MAX(БЮДЖЕТ!$C:$C),"",INDEX(БЮДЖЕТ!$P$11:$P$9415,C455))</f>
        <v/>
      </c>
      <c r="E455" s="22">
        <f>IF(D455="",0,IF(COUNTIF(БЮДЖЕТ!$P:$P,D455)=1,0,1))</f>
        <v>0</v>
      </c>
      <c r="F455" s="19" t="str">
        <f>IF($D455="","",INDEX(БЮДЖЕТ!$N:$N,SUMIFS(БЮДЖЕТ!$B:$B,БЮДЖЕТ!$P:$P,$D455)))</f>
        <v/>
      </c>
      <c r="G455" s="19" t="str">
        <f>IF($D455="","",INDEX(БЮДЖЕТ!$X:$X,SUMIFS(БЮДЖЕТ!$B:$B,БЮДЖЕТ!$P:$P,$D455)))</f>
        <v/>
      </c>
      <c r="H455" s="36"/>
      <c r="I455" s="48">
        <f>IF(D455="",0,SUMIFS(БЮДЖЕТ!$V:$V,БЮДЖЕТ!$P:$P,D455))</f>
        <v>0</v>
      </c>
      <c r="J455" s="48">
        <f>IF(D455="",0,SUMIFS(факт_операции!$T:$T,факт_операции!$D:$D,D455)+SUMIFS(факт_расчет!$M:$M,факт_расчет!$D:$D,D455))</f>
        <v>0</v>
      </c>
      <c r="K455" s="54">
        <f t="shared" si="13"/>
        <v>0</v>
      </c>
      <c r="L455" s="36"/>
      <c r="M455" s="1"/>
    </row>
    <row r="456" spans="1:13" x14ac:dyDescent="0.25">
      <c r="A456" s="1"/>
      <c r="B456" s="1"/>
      <c r="C456" s="5">
        <f t="shared" si="14"/>
        <v>446</v>
      </c>
      <c r="D456" s="19" t="str">
        <f>IF(C456&gt;MAX(БЮДЖЕТ!$C:$C),"",INDEX(БЮДЖЕТ!$P$11:$P$9415,C456))</f>
        <v/>
      </c>
      <c r="E456" s="22">
        <f>IF(D456="",0,IF(COUNTIF(БЮДЖЕТ!$P:$P,D456)=1,0,1))</f>
        <v>0</v>
      </c>
      <c r="F456" s="19" t="str">
        <f>IF($D456="","",INDEX(БЮДЖЕТ!$N:$N,SUMIFS(БЮДЖЕТ!$B:$B,БЮДЖЕТ!$P:$P,$D456)))</f>
        <v/>
      </c>
      <c r="G456" s="19" t="str">
        <f>IF($D456="","",INDEX(БЮДЖЕТ!$X:$X,SUMIFS(БЮДЖЕТ!$B:$B,БЮДЖЕТ!$P:$P,$D456)))</f>
        <v/>
      </c>
      <c r="H456" s="36"/>
      <c r="I456" s="48">
        <f>IF(D456="",0,SUMIFS(БЮДЖЕТ!$V:$V,БЮДЖЕТ!$P:$P,D456))</f>
        <v>0</v>
      </c>
      <c r="J456" s="48">
        <f>IF(D456="",0,SUMIFS(факт_операции!$T:$T,факт_операции!$D:$D,D456)+SUMIFS(факт_расчет!$M:$M,факт_расчет!$D:$D,D456))</f>
        <v>0</v>
      </c>
      <c r="K456" s="54">
        <f t="shared" si="13"/>
        <v>0</v>
      </c>
      <c r="L456" s="36"/>
      <c r="M456" s="1"/>
    </row>
    <row r="457" spans="1:13" x14ac:dyDescent="0.25">
      <c r="A457" s="1"/>
      <c r="B457" s="1"/>
      <c r="C457" s="5">
        <f t="shared" si="14"/>
        <v>447</v>
      </c>
      <c r="D457" s="19" t="str">
        <f>IF(C457&gt;MAX(БЮДЖЕТ!$C:$C),"",INDEX(БЮДЖЕТ!$P$11:$P$9415,C457))</f>
        <v/>
      </c>
      <c r="E457" s="22">
        <f>IF(D457="",0,IF(COUNTIF(БЮДЖЕТ!$P:$P,D457)=1,0,1))</f>
        <v>0</v>
      </c>
      <c r="F457" s="19" t="str">
        <f>IF($D457="","",INDEX(БЮДЖЕТ!$N:$N,SUMIFS(БЮДЖЕТ!$B:$B,БЮДЖЕТ!$P:$P,$D457)))</f>
        <v/>
      </c>
      <c r="G457" s="19" t="str">
        <f>IF($D457="","",INDEX(БЮДЖЕТ!$X:$X,SUMIFS(БЮДЖЕТ!$B:$B,БЮДЖЕТ!$P:$P,$D457)))</f>
        <v/>
      </c>
      <c r="H457" s="36"/>
      <c r="I457" s="48">
        <f>IF(D457="",0,SUMIFS(БЮДЖЕТ!$V:$V,БЮДЖЕТ!$P:$P,D457))</f>
        <v>0</v>
      </c>
      <c r="J457" s="48">
        <f>IF(D457="",0,SUMIFS(факт_операции!$T:$T,факт_операции!$D:$D,D457)+SUMIFS(факт_расчет!$M:$M,факт_расчет!$D:$D,D457))</f>
        <v>0</v>
      </c>
      <c r="K457" s="54">
        <f t="shared" si="13"/>
        <v>0</v>
      </c>
      <c r="L457" s="36"/>
      <c r="M457" s="1"/>
    </row>
    <row r="458" spans="1:13" x14ac:dyDescent="0.25">
      <c r="A458" s="1"/>
      <c r="B458" s="1"/>
      <c r="C458" s="5">
        <f t="shared" si="14"/>
        <v>448</v>
      </c>
      <c r="D458" s="19" t="str">
        <f>IF(C458&gt;MAX(БЮДЖЕТ!$C:$C),"",INDEX(БЮДЖЕТ!$P$11:$P$9415,C458))</f>
        <v/>
      </c>
      <c r="E458" s="22">
        <f>IF(D458="",0,IF(COUNTIF(БЮДЖЕТ!$P:$P,D458)=1,0,1))</f>
        <v>0</v>
      </c>
      <c r="F458" s="19" t="str">
        <f>IF($D458="","",INDEX(БЮДЖЕТ!$N:$N,SUMIFS(БЮДЖЕТ!$B:$B,БЮДЖЕТ!$P:$P,$D458)))</f>
        <v/>
      </c>
      <c r="G458" s="19" t="str">
        <f>IF($D458="","",INDEX(БЮДЖЕТ!$X:$X,SUMIFS(БЮДЖЕТ!$B:$B,БЮДЖЕТ!$P:$P,$D458)))</f>
        <v/>
      </c>
      <c r="H458" s="36"/>
      <c r="I458" s="48">
        <f>IF(D458="",0,SUMIFS(БЮДЖЕТ!$V:$V,БЮДЖЕТ!$P:$P,D458))</f>
        <v>0</v>
      </c>
      <c r="J458" s="48">
        <f>IF(D458="",0,SUMIFS(факт_операции!$T:$T,факт_операции!$D:$D,D458)+SUMIFS(факт_расчет!$M:$M,факт_расчет!$D:$D,D458))</f>
        <v>0</v>
      </c>
      <c r="K458" s="54">
        <f t="shared" si="13"/>
        <v>0</v>
      </c>
      <c r="L458" s="36"/>
      <c r="M458" s="1"/>
    </row>
    <row r="459" spans="1:13" x14ac:dyDescent="0.25">
      <c r="A459" s="1"/>
      <c r="B459" s="1"/>
      <c r="C459" s="5">
        <f t="shared" si="14"/>
        <v>449</v>
      </c>
      <c r="D459" s="19" t="str">
        <f>IF(C459&gt;MAX(БЮДЖЕТ!$C:$C),"",INDEX(БЮДЖЕТ!$P$11:$P$9415,C459))</f>
        <v/>
      </c>
      <c r="E459" s="22">
        <f>IF(D459="",0,IF(COUNTIF(БЮДЖЕТ!$P:$P,D459)=1,0,1))</f>
        <v>0</v>
      </c>
      <c r="F459" s="19" t="str">
        <f>IF($D459="","",INDEX(БЮДЖЕТ!$N:$N,SUMIFS(БЮДЖЕТ!$B:$B,БЮДЖЕТ!$P:$P,$D459)))</f>
        <v/>
      </c>
      <c r="G459" s="19" t="str">
        <f>IF($D459="","",INDEX(БЮДЖЕТ!$X:$X,SUMIFS(БЮДЖЕТ!$B:$B,БЮДЖЕТ!$P:$P,$D459)))</f>
        <v/>
      </c>
      <c r="H459" s="36"/>
      <c r="I459" s="48">
        <f>IF(D459="",0,SUMIFS(БЮДЖЕТ!$V:$V,БЮДЖЕТ!$P:$P,D459))</f>
        <v>0</v>
      </c>
      <c r="J459" s="48">
        <f>IF(D459="",0,SUMIFS(факт_операции!$T:$T,факт_операции!$D:$D,D459)+SUMIFS(факт_расчет!$M:$M,факт_расчет!$D:$D,D459))</f>
        <v>0</v>
      </c>
      <c r="K459" s="54">
        <f t="shared" si="13"/>
        <v>0</v>
      </c>
      <c r="L459" s="36"/>
      <c r="M459" s="1"/>
    </row>
    <row r="460" spans="1:13" x14ac:dyDescent="0.25">
      <c r="A460" s="1"/>
      <c r="B460" s="1"/>
      <c r="C460" s="5">
        <f t="shared" si="14"/>
        <v>450</v>
      </c>
      <c r="D460" s="19" t="str">
        <f>IF(C460&gt;MAX(БЮДЖЕТ!$C:$C),"",INDEX(БЮДЖЕТ!$P$11:$P$9415,C460))</f>
        <v/>
      </c>
      <c r="E460" s="22">
        <f>IF(D460="",0,IF(COUNTIF(БЮДЖЕТ!$P:$P,D460)=1,0,1))</f>
        <v>0</v>
      </c>
      <c r="F460" s="19" t="str">
        <f>IF($D460="","",INDEX(БЮДЖЕТ!$N:$N,SUMIFS(БЮДЖЕТ!$B:$B,БЮДЖЕТ!$P:$P,$D460)))</f>
        <v/>
      </c>
      <c r="G460" s="19" t="str">
        <f>IF($D460="","",INDEX(БЮДЖЕТ!$X:$X,SUMIFS(БЮДЖЕТ!$B:$B,БЮДЖЕТ!$P:$P,$D460)))</f>
        <v/>
      </c>
      <c r="H460" s="36"/>
      <c r="I460" s="48">
        <f>IF(D460="",0,SUMIFS(БЮДЖЕТ!$V:$V,БЮДЖЕТ!$P:$P,D460))</f>
        <v>0</v>
      </c>
      <c r="J460" s="48">
        <f>IF(D460="",0,SUMIFS(факт_операции!$T:$T,факт_операции!$D:$D,D460)+SUMIFS(факт_расчет!$M:$M,факт_расчет!$D:$D,D460))</f>
        <v>0</v>
      </c>
      <c r="K460" s="54">
        <f t="shared" ref="K460:K523" si="15">IF(D460="",0,J460-I460)</f>
        <v>0</v>
      </c>
      <c r="L460" s="36"/>
      <c r="M460" s="1"/>
    </row>
    <row r="461" spans="1:13" x14ac:dyDescent="0.25">
      <c r="A461" s="1"/>
      <c r="B461" s="1"/>
      <c r="C461" s="5">
        <f t="shared" ref="C461:C524" si="16">C460+1</f>
        <v>451</v>
      </c>
      <c r="D461" s="19" t="str">
        <f>IF(C461&gt;MAX(БЮДЖЕТ!$C:$C),"",INDEX(БЮДЖЕТ!$P$11:$P$9415,C461))</f>
        <v/>
      </c>
      <c r="E461" s="22">
        <f>IF(D461="",0,IF(COUNTIF(БЮДЖЕТ!$P:$P,D461)=1,0,1))</f>
        <v>0</v>
      </c>
      <c r="F461" s="19" t="str">
        <f>IF($D461="","",INDEX(БЮДЖЕТ!$N:$N,SUMIFS(БЮДЖЕТ!$B:$B,БЮДЖЕТ!$P:$P,$D461)))</f>
        <v/>
      </c>
      <c r="G461" s="19" t="str">
        <f>IF($D461="","",INDEX(БЮДЖЕТ!$X:$X,SUMIFS(БЮДЖЕТ!$B:$B,БЮДЖЕТ!$P:$P,$D461)))</f>
        <v/>
      </c>
      <c r="H461" s="36"/>
      <c r="I461" s="48">
        <f>IF(D461="",0,SUMIFS(БЮДЖЕТ!$V:$V,БЮДЖЕТ!$P:$P,D461))</f>
        <v>0</v>
      </c>
      <c r="J461" s="48">
        <f>IF(D461="",0,SUMIFS(факт_операции!$T:$T,факт_операции!$D:$D,D461)+SUMIFS(факт_расчет!$M:$M,факт_расчет!$D:$D,D461))</f>
        <v>0</v>
      </c>
      <c r="K461" s="54">
        <f t="shared" si="15"/>
        <v>0</v>
      </c>
      <c r="L461" s="36"/>
      <c r="M461" s="1"/>
    </row>
    <row r="462" spans="1:13" x14ac:dyDescent="0.25">
      <c r="A462" s="1"/>
      <c r="B462" s="1"/>
      <c r="C462" s="5">
        <f t="shared" si="16"/>
        <v>452</v>
      </c>
      <c r="D462" s="19" t="str">
        <f>IF(C462&gt;MAX(БЮДЖЕТ!$C:$C),"",INDEX(БЮДЖЕТ!$P$11:$P$9415,C462))</f>
        <v/>
      </c>
      <c r="E462" s="22">
        <f>IF(D462="",0,IF(COUNTIF(БЮДЖЕТ!$P:$P,D462)=1,0,1))</f>
        <v>0</v>
      </c>
      <c r="F462" s="19" t="str">
        <f>IF($D462="","",INDEX(БЮДЖЕТ!$N:$N,SUMIFS(БЮДЖЕТ!$B:$B,БЮДЖЕТ!$P:$P,$D462)))</f>
        <v/>
      </c>
      <c r="G462" s="19" t="str">
        <f>IF($D462="","",INDEX(БЮДЖЕТ!$X:$X,SUMIFS(БЮДЖЕТ!$B:$B,БЮДЖЕТ!$P:$P,$D462)))</f>
        <v/>
      </c>
      <c r="H462" s="36"/>
      <c r="I462" s="48">
        <f>IF(D462="",0,SUMIFS(БЮДЖЕТ!$V:$V,БЮДЖЕТ!$P:$P,D462))</f>
        <v>0</v>
      </c>
      <c r="J462" s="48">
        <f>IF(D462="",0,SUMIFS(факт_операции!$T:$T,факт_операции!$D:$D,D462)+SUMIFS(факт_расчет!$M:$M,факт_расчет!$D:$D,D462))</f>
        <v>0</v>
      </c>
      <c r="K462" s="54">
        <f t="shared" si="15"/>
        <v>0</v>
      </c>
      <c r="L462" s="36"/>
      <c r="M462" s="1"/>
    </row>
    <row r="463" spans="1:13" x14ac:dyDescent="0.25">
      <c r="A463" s="1"/>
      <c r="B463" s="1"/>
      <c r="C463" s="5">
        <f t="shared" si="16"/>
        <v>453</v>
      </c>
      <c r="D463" s="19" t="str">
        <f>IF(C463&gt;MAX(БЮДЖЕТ!$C:$C),"",INDEX(БЮДЖЕТ!$P$11:$P$9415,C463))</f>
        <v/>
      </c>
      <c r="E463" s="22">
        <f>IF(D463="",0,IF(COUNTIF(БЮДЖЕТ!$P:$P,D463)=1,0,1))</f>
        <v>0</v>
      </c>
      <c r="F463" s="19" t="str">
        <f>IF($D463="","",INDEX(БЮДЖЕТ!$N:$N,SUMIFS(БЮДЖЕТ!$B:$B,БЮДЖЕТ!$P:$P,$D463)))</f>
        <v/>
      </c>
      <c r="G463" s="19" t="str">
        <f>IF($D463="","",INDEX(БЮДЖЕТ!$X:$X,SUMIFS(БЮДЖЕТ!$B:$B,БЮДЖЕТ!$P:$P,$D463)))</f>
        <v/>
      </c>
      <c r="H463" s="36"/>
      <c r="I463" s="48">
        <f>IF(D463="",0,SUMIFS(БЮДЖЕТ!$V:$V,БЮДЖЕТ!$P:$P,D463))</f>
        <v>0</v>
      </c>
      <c r="J463" s="48">
        <f>IF(D463="",0,SUMIFS(факт_операции!$T:$T,факт_операции!$D:$D,D463)+SUMIFS(факт_расчет!$M:$M,факт_расчет!$D:$D,D463))</f>
        <v>0</v>
      </c>
      <c r="K463" s="54">
        <f t="shared" si="15"/>
        <v>0</v>
      </c>
      <c r="L463" s="36"/>
      <c r="M463" s="1"/>
    </row>
    <row r="464" spans="1:13" x14ac:dyDescent="0.25">
      <c r="A464" s="1"/>
      <c r="B464" s="1"/>
      <c r="C464" s="5">
        <f t="shared" si="16"/>
        <v>454</v>
      </c>
      <c r="D464" s="19" t="str">
        <f>IF(C464&gt;MAX(БЮДЖЕТ!$C:$C),"",INDEX(БЮДЖЕТ!$P$11:$P$9415,C464))</f>
        <v/>
      </c>
      <c r="E464" s="22">
        <f>IF(D464="",0,IF(COUNTIF(БЮДЖЕТ!$P:$P,D464)=1,0,1))</f>
        <v>0</v>
      </c>
      <c r="F464" s="19" t="str">
        <f>IF($D464="","",INDEX(БЮДЖЕТ!$N:$N,SUMIFS(БЮДЖЕТ!$B:$B,БЮДЖЕТ!$P:$P,$D464)))</f>
        <v/>
      </c>
      <c r="G464" s="19" t="str">
        <f>IF($D464="","",INDEX(БЮДЖЕТ!$X:$X,SUMIFS(БЮДЖЕТ!$B:$B,БЮДЖЕТ!$P:$P,$D464)))</f>
        <v/>
      </c>
      <c r="H464" s="36"/>
      <c r="I464" s="48">
        <f>IF(D464="",0,SUMIFS(БЮДЖЕТ!$V:$V,БЮДЖЕТ!$P:$P,D464))</f>
        <v>0</v>
      </c>
      <c r="J464" s="48">
        <f>IF(D464="",0,SUMIFS(факт_операции!$T:$T,факт_операции!$D:$D,D464)+SUMIFS(факт_расчет!$M:$M,факт_расчет!$D:$D,D464))</f>
        <v>0</v>
      </c>
      <c r="K464" s="54">
        <f t="shared" si="15"/>
        <v>0</v>
      </c>
      <c r="L464" s="36"/>
      <c r="M464" s="1"/>
    </row>
    <row r="465" spans="1:13" x14ac:dyDescent="0.25">
      <c r="A465" s="1"/>
      <c r="B465" s="1"/>
      <c r="C465" s="5">
        <f t="shared" si="16"/>
        <v>455</v>
      </c>
      <c r="D465" s="19" t="str">
        <f>IF(C465&gt;MAX(БЮДЖЕТ!$C:$C),"",INDEX(БЮДЖЕТ!$P$11:$P$9415,C465))</f>
        <v/>
      </c>
      <c r="E465" s="22">
        <f>IF(D465="",0,IF(COUNTIF(БЮДЖЕТ!$P:$P,D465)=1,0,1))</f>
        <v>0</v>
      </c>
      <c r="F465" s="19" t="str">
        <f>IF($D465="","",INDEX(БЮДЖЕТ!$N:$N,SUMIFS(БЮДЖЕТ!$B:$B,БЮДЖЕТ!$P:$P,$D465)))</f>
        <v/>
      </c>
      <c r="G465" s="19" t="str">
        <f>IF($D465="","",INDEX(БЮДЖЕТ!$X:$X,SUMIFS(БЮДЖЕТ!$B:$B,БЮДЖЕТ!$P:$P,$D465)))</f>
        <v/>
      </c>
      <c r="H465" s="36"/>
      <c r="I465" s="48">
        <f>IF(D465="",0,SUMIFS(БЮДЖЕТ!$V:$V,БЮДЖЕТ!$P:$P,D465))</f>
        <v>0</v>
      </c>
      <c r="J465" s="48">
        <f>IF(D465="",0,SUMIFS(факт_операции!$T:$T,факт_операции!$D:$D,D465)+SUMIFS(факт_расчет!$M:$M,факт_расчет!$D:$D,D465))</f>
        <v>0</v>
      </c>
      <c r="K465" s="54">
        <f t="shared" si="15"/>
        <v>0</v>
      </c>
      <c r="L465" s="36"/>
      <c r="M465" s="1"/>
    </row>
    <row r="466" spans="1:13" x14ac:dyDescent="0.25">
      <c r="A466" s="1"/>
      <c r="B466" s="1"/>
      <c r="C466" s="5">
        <f t="shared" si="16"/>
        <v>456</v>
      </c>
      <c r="D466" s="19" t="str">
        <f>IF(C466&gt;MAX(БЮДЖЕТ!$C:$C),"",INDEX(БЮДЖЕТ!$P$11:$P$9415,C466))</f>
        <v/>
      </c>
      <c r="E466" s="22">
        <f>IF(D466="",0,IF(COUNTIF(БЮДЖЕТ!$P:$P,D466)=1,0,1))</f>
        <v>0</v>
      </c>
      <c r="F466" s="19" t="str">
        <f>IF($D466="","",INDEX(БЮДЖЕТ!$N:$N,SUMIFS(БЮДЖЕТ!$B:$B,БЮДЖЕТ!$P:$P,$D466)))</f>
        <v/>
      </c>
      <c r="G466" s="19" t="str">
        <f>IF($D466="","",INDEX(БЮДЖЕТ!$X:$X,SUMIFS(БЮДЖЕТ!$B:$B,БЮДЖЕТ!$P:$P,$D466)))</f>
        <v/>
      </c>
      <c r="H466" s="36"/>
      <c r="I466" s="48">
        <f>IF(D466="",0,SUMIFS(БЮДЖЕТ!$V:$V,БЮДЖЕТ!$P:$P,D466))</f>
        <v>0</v>
      </c>
      <c r="J466" s="48">
        <f>IF(D466="",0,SUMIFS(факт_операции!$T:$T,факт_операции!$D:$D,D466)+SUMIFS(факт_расчет!$M:$M,факт_расчет!$D:$D,D466))</f>
        <v>0</v>
      </c>
      <c r="K466" s="54">
        <f t="shared" si="15"/>
        <v>0</v>
      </c>
      <c r="L466" s="36"/>
      <c r="M466" s="1"/>
    </row>
    <row r="467" spans="1:13" x14ac:dyDescent="0.25">
      <c r="A467" s="1"/>
      <c r="B467" s="1"/>
      <c r="C467" s="5">
        <f t="shared" si="16"/>
        <v>457</v>
      </c>
      <c r="D467" s="19" t="str">
        <f>IF(C467&gt;MAX(БЮДЖЕТ!$C:$C),"",INDEX(БЮДЖЕТ!$P$11:$P$9415,C467))</f>
        <v/>
      </c>
      <c r="E467" s="22">
        <f>IF(D467="",0,IF(COUNTIF(БЮДЖЕТ!$P:$P,D467)=1,0,1))</f>
        <v>0</v>
      </c>
      <c r="F467" s="19" t="str">
        <f>IF($D467="","",INDEX(БЮДЖЕТ!$N:$N,SUMIFS(БЮДЖЕТ!$B:$B,БЮДЖЕТ!$P:$P,$D467)))</f>
        <v/>
      </c>
      <c r="G467" s="19" t="str">
        <f>IF($D467="","",INDEX(БЮДЖЕТ!$X:$X,SUMIFS(БЮДЖЕТ!$B:$B,БЮДЖЕТ!$P:$P,$D467)))</f>
        <v/>
      </c>
      <c r="H467" s="36"/>
      <c r="I467" s="48">
        <f>IF(D467="",0,SUMIFS(БЮДЖЕТ!$V:$V,БЮДЖЕТ!$P:$P,D467))</f>
        <v>0</v>
      </c>
      <c r="J467" s="48">
        <f>IF(D467="",0,SUMIFS(факт_операции!$T:$T,факт_операции!$D:$D,D467)+SUMIFS(факт_расчет!$M:$M,факт_расчет!$D:$D,D467))</f>
        <v>0</v>
      </c>
      <c r="K467" s="54">
        <f t="shared" si="15"/>
        <v>0</v>
      </c>
      <c r="L467" s="36"/>
      <c r="M467" s="1"/>
    </row>
    <row r="468" spans="1:13" x14ac:dyDescent="0.25">
      <c r="A468" s="1"/>
      <c r="B468" s="1"/>
      <c r="C468" s="5">
        <f t="shared" si="16"/>
        <v>458</v>
      </c>
      <c r="D468" s="19" t="str">
        <f>IF(C468&gt;MAX(БЮДЖЕТ!$C:$C),"",INDEX(БЮДЖЕТ!$P$11:$P$9415,C468))</f>
        <v/>
      </c>
      <c r="E468" s="22">
        <f>IF(D468="",0,IF(COUNTIF(БЮДЖЕТ!$P:$P,D468)=1,0,1))</f>
        <v>0</v>
      </c>
      <c r="F468" s="19" t="str">
        <f>IF($D468="","",INDEX(БЮДЖЕТ!$N:$N,SUMIFS(БЮДЖЕТ!$B:$B,БЮДЖЕТ!$P:$P,$D468)))</f>
        <v/>
      </c>
      <c r="G468" s="19" t="str">
        <f>IF($D468="","",INDEX(БЮДЖЕТ!$X:$X,SUMIFS(БЮДЖЕТ!$B:$B,БЮДЖЕТ!$P:$P,$D468)))</f>
        <v/>
      </c>
      <c r="H468" s="36"/>
      <c r="I468" s="48">
        <f>IF(D468="",0,SUMIFS(БЮДЖЕТ!$V:$V,БЮДЖЕТ!$P:$P,D468))</f>
        <v>0</v>
      </c>
      <c r="J468" s="48">
        <f>IF(D468="",0,SUMIFS(факт_операции!$T:$T,факт_операции!$D:$D,D468)+SUMIFS(факт_расчет!$M:$M,факт_расчет!$D:$D,D468))</f>
        <v>0</v>
      </c>
      <c r="K468" s="54">
        <f t="shared" si="15"/>
        <v>0</v>
      </c>
      <c r="L468" s="36"/>
      <c r="M468" s="1"/>
    </row>
    <row r="469" spans="1:13" x14ac:dyDescent="0.25">
      <c r="A469" s="1"/>
      <c r="B469" s="1"/>
      <c r="C469" s="5">
        <f t="shared" si="16"/>
        <v>459</v>
      </c>
      <c r="D469" s="19" t="str">
        <f>IF(C469&gt;MAX(БЮДЖЕТ!$C:$C),"",INDEX(БЮДЖЕТ!$P$11:$P$9415,C469))</f>
        <v/>
      </c>
      <c r="E469" s="22">
        <f>IF(D469="",0,IF(COUNTIF(БЮДЖЕТ!$P:$P,D469)=1,0,1))</f>
        <v>0</v>
      </c>
      <c r="F469" s="19" t="str">
        <f>IF($D469="","",INDEX(БЮДЖЕТ!$N:$N,SUMIFS(БЮДЖЕТ!$B:$B,БЮДЖЕТ!$P:$P,$D469)))</f>
        <v/>
      </c>
      <c r="G469" s="19" t="str">
        <f>IF($D469="","",INDEX(БЮДЖЕТ!$X:$X,SUMIFS(БЮДЖЕТ!$B:$B,БЮДЖЕТ!$P:$P,$D469)))</f>
        <v/>
      </c>
      <c r="H469" s="36"/>
      <c r="I469" s="48">
        <f>IF(D469="",0,SUMIFS(БЮДЖЕТ!$V:$V,БЮДЖЕТ!$P:$P,D469))</f>
        <v>0</v>
      </c>
      <c r="J469" s="48">
        <f>IF(D469="",0,SUMIFS(факт_операции!$T:$T,факт_операции!$D:$D,D469)+SUMIFS(факт_расчет!$M:$M,факт_расчет!$D:$D,D469))</f>
        <v>0</v>
      </c>
      <c r="K469" s="54">
        <f t="shared" si="15"/>
        <v>0</v>
      </c>
      <c r="L469" s="36"/>
      <c r="M469" s="1"/>
    </row>
    <row r="470" spans="1:13" x14ac:dyDescent="0.25">
      <c r="A470" s="1"/>
      <c r="B470" s="1"/>
      <c r="C470" s="5">
        <f t="shared" si="16"/>
        <v>460</v>
      </c>
      <c r="D470" s="19" t="str">
        <f>IF(C470&gt;MAX(БЮДЖЕТ!$C:$C),"",INDEX(БЮДЖЕТ!$P$11:$P$9415,C470))</f>
        <v/>
      </c>
      <c r="E470" s="22">
        <f>IF(D470="",0,IF(COUNTIF(БЮДЖЕТ!$P:$P,D470)=1,0,1))</f>
        <v>0</v>
      </c>
      <c r="F470" s="19" t="str">
        <f>IF($D470="","",INDEX(БЮДЖЕТ!$N:$N,SUMIFS(БЮДЖЕТ!$B:$B,БЮДЖЕТ!$P:$P,$D470)))</f>
        <v/>
      </c>
      <c r="G470" s="19" t="str">
        <f>IF($D470="","",INDEX(БЮДЖЕТ!$X:$X,SUMIFS(БЮДЖЕТ!$B:$B,БЮДЖЕТ!$P:$P,$D470)))</f>
        <v/>
      </c>
      <c r="H470" s="36"/>
      <c r="I470" s="48">
        <f>IF(D470="",0,SUMIFS(БЮДЖЕТ!$V:$V,БЮДЖЕТ!$P:$P,D470))</f>
        <v>0</v>
      </c>
      <c r="J470" s="48">
        <f>IF(D470="",0,SUMIFS(факт_операции!$T:$T,факт_операции!$D:$D,D470)+SUMIFS(факт_расчет!$M:$M,факт_расчет!$D:$D,D470))</f>
        <v>0</v>
      </c>
      <c r="K470" s="54">
        <f t="shared" si="15"/>
        <v>0</v>
      </c>
      <c r="L470" s="36"/>
      <c r="M470" s="1"/>
    </row>
    <row r="471" spans="1:13" x14ac:dyDescent="0.25">
      <c r="A471" s="1"/>
      <c r="B471" s="1"/>
      <c r="C471" s="5">
        <f t="shared" si="16"/>
        <v>461</v>
      </c>
      <c r="D471" s="19" t="str">
        <f>IF(C471&gt;MAX(БЮДЖЕТ!$C:$C),"",INDEX(БЮДЖЕТ!$P$11:$P$9415,C471))</f>
        <v/>
      </c>
      <c r="E471" s="22">
        <f>IF(D471="",0,IF(COUNTIF(БЮДЖЕТ!$P:$P,D471)=1,0,1))</f>
        <v>0</v>
      </c>
      <c r="F471" s="19" t="str">
        <f>IF($D471="","",INDEX(БЮДЖЕТ!$N:$N,SUMIFS(БЮДЖЕТ!$B:$B,БЮДЖЕТ!$P:$P,$D471)))</f>
        <v/>
      </c>
      <c r="G471" s="19" t="str">
        <f>IF($D471="","",INDEX(БЮДЖЕТ!$X:$X,SUMIFS(БЮДЖЕТ!$B:$B,БЮДЖЕТ!$P:$P,$D471)))</f>
        <v/>
      </c>
      <c r="H471" s="36"/>
      <c r="I471" s="48">
        <f>IF(D471="",0,SUMIFS(БЮДЖЕТ!$V:$V,БЮДЖЕТ!$P:$P,D471))</f>
        <v>0</v>
      </c>
      <c r="J471" s="48">
        <f>IF(D471="",0,SUMIFS(факт_операции!$T:$T,факт_операции!$D:$D,D471)+SUMIFS(факт_расчет!$M:$M,факт_расчет!$D:$D,D471))</f>
        <v>0</v>
      </c>
      <c r="K471" s="54">
        <f t="shared" si="15"/>
        <v>0</v>
      </c>
      <c r="L471" s="36"/>
      <c r="M471" s="1"/>
    </row>
    <row r="472" spans="1:13" x14ac:dyDescent="0.25">
      <c r="A472" s="1"/>
      <c r="B472" s="1"/>
      <c r="C472" s="5">
        <f t="shared" si="16"/>
        <v>462</v>
      </c>
      <c r="D472" s="19" t="str">
        <f>IF(C472&gt;MAX(БЮДЖЕТ!$C:$C),"",INDEX(БЮДЖЕТ!$P$11:$P$9415,C472))</f>
        <v/>
      </c>
      <c r="E472" s="22">
        <f>IF(D472="",0,IF(COUNTIF(БЮДЖЕТ!$P:$P,D472)=1,0,1))</f>
        <v>0</v>
      </c>
      <c r="F472" s="19" t="str">
        <f>IF($D472="","",INDEX(БЮДЖЕТ!$N:$N,SUMIFS(БЮДЖЕТ!$B:$B,БЮДЖЕТ!$P:$P,$D472)))</f>
        <v/>
      </c>
      <c r="G472" s="19" t="str">
        <f>IF($D472="","",INDEX(БЮДЖЕТ!$X:$X,SUMIFS(БЮДЖЕТ!$B:$B,БЮДЖЕТ!$P:$P,$D472)))</f>
        <v/>
      </c>
      <c r="H472" s="36"/>
      <c r="I472" s="48">
        <f>IF(D472="",0,SUMIFS(БЮДЖЕТ!$V:$V,БЮДЖЕТ!$P:$P,D472))</f>
        <v>0</v>
      </c>
      <c r="J472" s="48">
        <f>IF(D472="",0,SUMIFS(факт_операции!$T:$T,факт_операции!$D:$D,D472)+SUMIFS(факт_расчет!$M:$M,факт_расчет!$D:$D,D472))</f>
        <v>0</v>
      </c>
      <c r="K472" s="54">
        <f t="shared" si="15"/>
        <v>0</v>
      </c>
      <c r="L472" s="36"/>
      <c r="M472" s="1"/>
    </row>
    <row r="473" spans="1:13" x14ac:dyDescent="0.25">
      <c r="A473" s="1"/>
      <c r="B473" s="1"/>
      <c r="C473" s="5">
        <f t="shared" si="16"/>
        <v>463</v>
      </c>
      <c r="D473" s="19" t="str">
        <f>IF(C473&gt;MAX(БЮДЖЕТ!$C:$C),"",INDEX(БЮДЖЕТ!$P$11:$P$9415,C473))</f>
        <v/>
      </c>
      <c r="E473" s="22">
        <f>IF(D473="",0,IF(COUNTIF(БЮДЖЕТ!$P:$P,D473)=1,0,1))</f>
        <v>0</v>
      </c>
      <c r="F473" s="19" t="str">
        <f>IF($D473="","",INDEX(БЮДЖЕТ!$N:$N,SUMIFS(БЮДЖЕТ!$B:$B,БЮДЖЕТ!$P:$P,$D473)))</f>
        <v/>
      </c>
      <c r="G473" s="19" t="str">
        <f>IF($D473="","",INDEX(БЮДЖЕТ!$X:$X,SUMIFS(БЮДЖЕТ!$B:$B,БЮДЖЕТ!$P:$P,$D473)))</f>
        <v/>
      </c>
      <c r="H473" s="36"/>
      <c r="I473" s="48">
        <f>IF(D473="",0,SUMIFS(БЮДЖЕТ!$V:$V,БЮДЖЕТ!$P:$P,D473))</f>
        <v>0</v>
      </c>
      <c r="J473" s="48">
        <f>IF(D473="",0,SUMIFS(факт_операции!$T:$T,факт_операции!$D:$D,D473)+SUMIFS(факт_расчет!$M:$M,факт_расчет!$D:$D,D473))</f>
        <v>0</v>
      </c>
      <c r="K473" s="54">
        <f t="shared" si="15"/>
        <v>0</v>
      </c>
      <c r="L473" s="36"/>
      <c r="M473" s="1"/>
    </row>
    <row r="474" spans="1:13" x14ac:dyDescent="0.25">
      <c r="A474" s="1"/>
      <c r="B474" s="1"/>
      <c r="C474" s="5">
        <f t="shared" si="16"/>
        <v>464</v>
      </c>
      <c r="D474" s="19" t="str">
        <f>IF(C474&gt;MAX(БЮДЖЕТ!$C:$C),"",INDEX(БЮДЖЕТ!$P$11:$P$9415,C474))</f>
        <v/>
      </c>
      <c r="E474" s="22">
        <f>IF(D474="",0,IF(COUNTIF(БЮДЖЕТ!$P:$P,D474)=1,0,1))</f>
        <v>0</v>
      </c>
      <c r="F474" s="19" t="str">
        <f>IF($D474="","",INDEX(БЮДЖЕТ!$N:$N,SUMIFS(БЮДЖЕТ!$B:$B,БЮДЖЕТ!$P:$P,$D474)))</f>
        <v/>
      </c>
      <c r="G474" s="19" t="str">
        <f>IF($D474="","",INDEX(БЮДЖЕТ!$X:$X,SUMIFS(БЮДЖЕТ!$B:$B,БЮДЖЕТ!$P:$P,$D474)))</f>
        <v/>
      </c>
      <c r="H474" s="36"/>
      <c r="I474" s="48">
        <f>IF(D474="",0,SUMIFS(БЮДЖЕТ!$V:$V,БЮДЖЕТ!$P:$P,D474))</f>
        <v>0</v>
      </c>
      <c r="J474" s="48">
        <f>IF(D474="",0,SUMIFS(факт_операции!$T:$T,факт_операции!$D:$D,D474)+SUMIFS(факт_расчет!$M:$M,факт_расчет!$D:$D,D474))</f>
        <v>0</v>
      </c>
      <c r="K474" s="54">
        <f t="shared" si="15"/>
        <v>0</v>
      </c>
      <c r="L474" s="36"/>
      <c r="M474" s="1"/>
    </row>
    <row r="475" spans="1:13" x14ac:dyDescent="0.25">
      <c r="A475" s="1"/>
      <c r="B475" s="1"/>
      <c r="C475" s="5">
        <f t="shared" si="16"/>
        <v>465</v>
      </c>
      <c r="D475" s="19" t="str">
        <f>IF(C475&gt;MAX(БЮДЖЕТ!$C:$C),"",INDEX(БЮДЖЕТ!$P$11:$P$9415,C475))</f>
        <v/>
      </c>
      <c r="E475" s="22">
        <f>IF(D475="",0,IF(COUNTIF(БЮДЖЕТ!$P:$P,D475)=1,0,1))</f>
        <v>0</v>
      </c>
      <c r="F475" s="19" t="str">
        <f>IF($D475="","",INDEX(БЮДЖЕТ!$N:$N,SUMIFS(БЮДЖЕТ!$B:$B,БЮДЖЕТ!$P:$P,$D475)))</f>
        <v/>
      </c>
      <c r="G475" s="19" t="str">
        <f>IF($D475="","",INDEX(БЮДЖЕТ!$X:$X,SUMIFS(БЮДЖЕТ!$B:$B,БЮДЖЕТ!$P:$P,$D475)))</f>
        <v/>
      </c>
      <c r="H475" s="36"/>
      <c r="I475" s="48">
        <f>IF(D475="",0,SUMIFS(БЮДЖЕТ!$V:$V,БЮДЖЕТ!$P:$P,D475))</f>
        <v>0</v>
      </c>
      <c r="J475" s="48">
        <f>IF(D475="",0,SUMIFS(факт_операции!$T:$T,факт_операции!$D:$D,D475)+SUMIFS(факт_расчет!$M:$M,факт_расчет!$D:$D,D475))</f>
        <v>0</v>
      </c>
      <c r="K475" s="54">
        <f t="shared" si="15"/>
        <v>0</v>
      </c>
      <c r="L475" s="36"/>
      <c r="M475" s="1"/>
    </row>
    <row r="476" spans="1:13" x14ac:dyDescent="0.25">
      <c r="A476" s="1"/>
      <c r="B476" s="1"/>
      <c r="C476" s="5">
        <f t="shared" si="16"/>
        <v>466</v>
      </c>
      <c r="D476" s="19" t="str">
        <f>IF(C476&gt;MAX(БЮДЖЕТ!$C:$C),"",INDEX(БЮДЖЕТ!$P$11:$P$9415,C476))</f>
        <v/>
      </c>
      <c r="E476" s="22">
        <f>IF(D476="",0,IF(COUNTIF(БЮДЖЕТ!$P:$P,D476)=1,0,1))</f>
        <v>0</v>
      </c>
      <c r="F476" s="19" t="str">
        <f>IF($D476="","",INDEX(БЮДЖЕТ!$N:$N,SUMIFS(БЮДЖЕТ!$B:$B,БЮДЖЕТ!$P:$P,$D476)))</f>
        <v/>
      </c>
      <c r="G476" s="19" t="str">
        <f>IF($D476="","",INDEX(БЮДЖЕТ!$X:$X,SUMIFS(БЮДЖЕТ!$B:$B,БЮДЖЕТ!$P:$P,$D476)))</f>
        <v/>
      </c>
      <c r="H476" s="36"/>
      <c r="I476" s="48">
        <f>IF(D476="",0,SUMIFS(БЮДЖЕТ!$V:$V,БЮДЖЕТ!$P:$P,D476))</f>
        <v>0</v>
      </c>
      <c r="J476" s="48">
        <f>IF(D476="",0,SUMIFS(факт_операции!$T:$T,факт_операции!$D:$D,D476)+SUMIFS(факт_расчет!$M:$M,факт_расчет!$D:$D,D476))</f>
        <v>0</v>
      </c>
      <c r="K476" s="54">
        <f t="shared" si="15"/>
        <v>0</v>
      </c>
      <c r="L476" s="36"/>
      <c r="M476" s="1"/>
    </row>
    <row r="477" spans="1:13" x14ac:dyDescent="0.25">
      <c r="A477" s="1"/>
      <c r="B477" s="1"/>
      <c r="C477" s="5">
        <f t="shared" si="16"/>
        <v>467</v>
      </c>
      <c r="D477" s="19" t="str">
        <f>IF(C477&gt;MAX(БЮДЖЕТ!$C:$C),"",INDEX(БЮДЖЕТ!$P$11:$P$9415,C477))</f>
        <v/>
      </c>
      <c r="E477" s="22">
        <f>IF(D477="",0,IF(COUNTIF(БЮДЖЕТ!$P:$P,D477)=1,0,1))</f>
        <v>0</v>
      </c>
      <c r="F477" s="19" t="str">
        <f>IF($D477="","",INDEX(БЮДЖЕТ!$N:$N,SUMIFS(БЮДЖЕТ!$B:$B,БЮДЖЕТ!$P:$P,$D477)))</f>
        <v/>
      </c>
      <c r="G477" s="19" t="str">
        <f>IF($D477="","",INDEX(БЮДЖЕТ!$X:$X,SUMIFS(БЮДЖЕТ!$B:$B,БЮДЖЕТ!$P:$P,$D477)))</f>
        <v/>
      </c>
      <c r="H477" s="36"/>
      <c r="I477" s="48">
        <f>IF(D477="",0,SUMIFS(БЮДЖЕТ!$V:$V,БЮДЖЕТ!$P:$P,D477))</f>
        <v>0</v>
      </c>
      <c r="J477" s="48">
        <f>IF(D477="",0,SUMIFS(факт_операции!$T:$T,факт_операции!$D:$D,D477)+SUMIFS(факт_расчет!$M:$M,факт_расчет!$D:$D,D477))</f>
        <v>0</v>
      </c>
      <c r="K477" s="54">
        <f t="shared" si="15"/>
        <v>0</v>
      </c>
      <c r="L477" s="36"/>
      <c r="M477" s="1"/>
    </row>
    <row r="478" spans="1:13" x14ac:dyDescent="0.25">
      <c r="A478" s="1"/>
      <c r="B478" s="1"/>
      <c r="C478" s="5">
        <f t="shared" si="16"/>
        <v>468</v>
      </c>
      <c r="D478" s="19" t="str">
        <f>IF(C478&gt;MAX(БЮДЖЕТ!$C:$C),"",INDEX(БЮДЖЕТ!$P$11:$P$9415,C478))</f>
        <v/>
      </c>
      <c r="E478" s="22">
        <f>IF(D478="",0,IF(COUNTIF(БЮДЖЕТ!$P:$P,D478)=1,0,1))</f>
        <v>0</v>
      </c>
      <c r="F478" s="19" t="str">
        <f>IF($D478="","",INDEX(БЮДЖЕТ!$N:$N,SUMIFS(БЮДЖЕТ!$B:$B,БЮДЖЕТ!$P:$P,$D478)))</f>
        <v/>
      </c>
      <c r="G478" s="19" t="str">
        <f>IF($D478="","",INDEX(БЮДЖЕТ!$X:$X,SUMIFS(БЮДЖЕТ!$B:$B,БЮДЖЕТ!$P:$P,$D478)))</f>
        <v/>
      </c>
      <c r="H478" s="36"/>
      <c r="I478" s="48">
        <f>IF(D478="",0,SUMIFS(БЮДЖЕТ!$V:$V,БЮДЖЕТ!$P:$P,D478))</f>
        <v>0</v>
      </c>
      <c r="J478" s="48">
        <f>IF(D478="",0,SUMIFS(факт_операции!$T:$T,факт_операции!$D:$D,D478)+SUMIFS(факт_расчет!$M:$M,факт_расчет!$D:$D,D478))</f>
        <v>0</v>
      </c>
      <c r="K478" s="54">
        <f t="shared" si="15"/>
        <v>0</v>
      </c>
      <c r="L478" s="36"/>
      <c r="M478" s="1"/>
    </row>
    <row r="479" spans="1:13" x14ac:dyDescent="0.25">
      <c r="A479" s="1"/>
      <c r="B479" s="1"/>
      <c r="C479" s="5">
        <f t="shared" si="16"/>
        <v>469</v>
      </c>
      <c r="D479" s="19" t="str">
        <f>IF(C479&gt;MAX(БЮДЖЕТ!$C:$C),"",INDEX(БЮДЖЕТ!$P$11:$P$9415,C479))</f>
        <v/>
      </c>
      <c r="E479" s="22">
        <f>IF(D479="",0,IF(COUNTIF(БЮДЖЕТ!$P:$P,D479)=1,0,1))</f>
        <v>0</v>
      </c>
      <c r="F479" s="19" t="str">
        <f>IF($D479="","",INDEX(БЮДЖЕТ!$N:$N,SUMIFS(БЮДЖЕТ!$B:$B,БЮДЖЕТ!$P:$P,$D479)))</f>
        <v/>
      </c>
      <c r="G479" s="19" t="str">
        <f>IF($D479="","",INDEX(БЮДЖЕТ!$X:$X,SUMIFS(БЮДЖЕТ!$B:$B,БЮДЖЕТ!$P:$P,$D479)))</f>
        <v/>
      </c>
      <c r="H479" s="36"/>
      <c r="I479" s="48">
        <f>IF(D479="",0,SUMIFS(БЮДЖЕТ!$V:$V,БЮДЖЕТ!$P:$P,D479))</f>
        <v>0</v>
      </c>
      <c r="J479" s="48">
        <f>IF(D479="",0,SUMIFS(факт_операции!$T:$T,факт_операции!$D:$D,D479)+SUMIFS(факт_расчет!$M:$M,факт_расчет!$D:$D,D479))</f>
        <v>0</v>
      </c>
      <c r="K479" s="54">
        <f t="shared" si="15"/>
        <v>0</v>
      </c>
      <c r="L479" s="36"/>
      <c r="M479" s="1"/>
    </row>
    <row r="480" spans="1:13" x14ac:dyDescent="0.25">
      <c r="A480" s="1"/>
      <c r="B480" s="1"/>
      <c r="C480" s="5">
        <f t="shared" si="16"/>
        <v>470</v>
      </c>
      <c r="D480" s="19" t="str">
        <f>IF(C480&gt;MAX(БЮДЖЕТ!$C:$C),"",INDEX(БЮДЖЕТ!$P$11:$P$9415,C480))</f>
        <v/>
      </c>
      <c r="E480" s="22">
        <f>IF(D480="",0,IF(COUNTIF(БЮДЖЕТ!$P:$P,D480)=1,0,1))</f>
        <v>0</v>
      </c>
      <c r="F480" s="19" t="str">
        <f>IF($D480="","",INDEX(БЮДЖЕТ!$N:$N,SUMIFS(БЮДЖЕТ!$B:$B,БЮДЖЕТ!$P:$P,$D480)))</f>
        <v/>
      </c>
      <c r="G480" s="19" t="str">
        <f>IF($D480="","",INDEX(БЮДЖЕТ!$X:$X,SUMIFS(БЮДЖЕТ!$B:$B,БЮДЖЕТ!$P:$P,$D480)))</f>
        <v/>
      </c>
      <c r="H480" s="36"/>
      <c r="I480" s="48">
        <f>IF(D480="",0,SUMIFS(БЮДЖЕТ!$V:$V,БЮДЖЕТ!$P:$P,D480))</f>
        <v>0</v>
      </c>
      <c r="J480" s="48">
        <f>IF(D480="",0,SUMIFS(факт_операции!$T:$T,факт_операции!$D:$D,D480)+SUMIFS(факт_расчет!$M:$M,факт_расчет!$D:$D,D480))</f>
        <v>0</v>
      </c>
      <c r="K480" s="54">
        <f t="shared" si="15"/>
        <v>0</v>
      </c>
      <c r="L480" s="36"/>
      <c r="M480" s="1"/>
    </row>
    <row r="481" spans="1:13" x14ac:dyDescent="0.25">
      <c r="A481" s="1"/>
      <c r="B481" s="1"/>
      <c r="C481" s="5">
        <f t="shared" si="16"/>
        <v>471</v>
      </c>
      <c r="D481" s="19" t="str">
        <f>IF(C481&gt;MAX(БЮДЖЕТ!$C:$C),"",INDEX(БЮДЖЕТ!$P$11:$P$9415,C481))</f>
        <v/>
      </c>
      <c r="E481" s="22">
        <f>IF(D481="",0,IF(COUNTIF(БЮДЖЕТ!$P:$P,D481)=1,0,1))</f>
        <v>0</v>
      </c>
      <c r="F481" s="19" t="str">
        <f>IF($D481="","",INDEX(БЮДЖЕТ!$N:$N,SUMIFS(БЮДЖЕТ!$B:$B,БЮДЖЕТ!$P:$P,$D481)))</f>
        <v/>
      </c>
      <c r="G481" s="19" t="str">
        <f>IF($D481="","",INDEX(БЮДЖЕТ!$X:$X,SUMIFS(БЮДЖЕТ!$B:$B,БЮДЖЕТ!$P:$P,$D481)))</f>
        <v/>
      </c>
      <c r="H481" s="36"/>
      <c r="I481" s="48">
        <f>IF(D481="",0,SUMIFS(БЮДЖЕТ!$V:$V,БЮДЖЕТ!$P:$P,D481))</f>
        <v>0</v>
      </c>
      <c r="J481" s="48">
        <f>IF(D481="",0,SUMIFS(факт_операции!$T:$T,факт_операции!$D:$D,D481)+SUMIFS(факт_расчет!$M:$M,факт_расчет!$D:$D,D481))</f>
        <v>0</v>
      </c>
      <c r="K481" s="54">
        <f t="shared" si="15"/>
        <v>0</v>
      </c>
      <c r="L481" s="36"/>
      <c r="M481" s="1"/>
    </row>
    <row r="482" spans="1:13" x14ac:dyDescent="0.25">
      <c r="A482" s="1"/>
      <c r="B482" s="1"/>
      <c r="C482" s="5">
        <f t="shared" si="16"/>
        <v>472</v>
      </c>
      <c r="D482" s="19" t="str">
        <f>IF(C482&gt;MAX(БЮДЖЕТ!$C:$C),"",INDEX(БЮДЖЕТ!$P$11:$P$9415,C482))</f>
        <v/>
      </c>
      <c r="E482" s="22">
        <f>IF(D482="",0,IF(COUNTIF(БЮДЖЕТ!$P:$P,D482)=1,0,1))</f>
        <v>0</v>
      </c>
      <c r="F482" s="19" t="str">
        <f>IF($D482="","",INDEX(БЮДЖЕТ!$N:$N,SUMIFS(БЮДЖЕТ!$B:$B,БЮДЖЕТ!$P:$P,$D482)))</f>
        <v/>
      </c>
      <c r="G482" s="19" t="str">
        <f>IF($D482="","",INDEX(БЮДЖЕТ!$X:$X,SUMIFS(БЮДЖЕТ!$B:$B,БЮДЖЕТ!$P:$P,$D482)))</f>
        <v/>
      </c>
      <c r="H482" s="36"/>
      <c r="I482" s="48">
        <f>IF(D482="",0,SUMIFS(БЮДЖЕТ!$V:$V,БЮДЖЕТ!$P:$P,D482))</f>
        <v>0</v>
      </c>
      <c r="J482" s="48">
        <f>IF(D482="",0,SUMIFS(факт_операции!$T:$T,факт_операции!$D:$D,D482)+SUMIFS(факт_расчет!$M:$M,факт_расчет!$D:$D,D482))</f>
        <v>0</v>
      </c>
      <c r="K482" s="54">
        <f t="shared" si="15"/>
        <v>0</v>
      </c>
      <c r="L482" s="36"/>
      <c r="M482" s="1"/>
    </row>
    <row r="483" spans="1:13" x14ac:dyDescent="0.25">
      <c r="A483" s="1"/>
      <c r="B483" s="1"/>
      <c r="C483" s="5">
        <f t="shared" si="16"/>
        <v>473</v>
      </c>
      <c r="D483" s="19" t="str">
        <f>IF(C483&gt;MAX(БЮДЖЕТ!$C:$C),"",INDEX(БЮДЖЕТ!$P$11:$P$9415,C483))</f>
        <v/>
      </c>
      <c r="E483" s="22">
        <f>IF(D483="",0,IF(COUNTIF(БЮДЖЕТ!$P:$P,D483)=1,0,1))</f>
        <v>0</v>
      </c>
      <c r="F483" s="19" t="str">
        <f>IF($D483="","",INDEX(БЮДЖЕТ!$N:$N,SUMIFS(БЮДЖЕТ!$B:$B,БЮДЖЕТ!$P:$P,$D483)))</f>
        <v/>
      </c>
      <c r="G483" s="19" t="str">
        <f>IF($D483="","",INDEX(БЮДЖЕТ!$X:$X,SUMIFS(БЮДЖЕТ!$B:$B,БЮДЖЕТ!$P:$P,$D483)))</f>
        <v/>
      </c>
      <c r="H483" s="36"/>
      <c r="I483" s="48">
        <f>IF(D483="",0,SUMIFS(БЮДЖЕТ!$V:$V,БЮДЖЕТ!$P:$P,D483))</f>
        <v>0</v>
      </c>
      <c r="J483" s="48">
        <f>IF(D483="",0,SUMIFS(факт_операции!$T:$T,факт_операции!$D:$D,D483)+SUMIFS(факт_расчет!$M:$M,факт_расчет!$D:$D,D483))</f>
        <v>0</v>
      </c>
      <c r="K483" s="54">
        <f t="shared" si="15"/>
        <v>0</v>
      </c>
      <c r="L483" s="36"/>
      <c r="M483" s="1"/>
    </row>
    <row r="484" spans="1:13" x14ac:dyDescent="0.25">
      <c r="A484" s="1"/>
      <c r="B484" s="1"/>
      <c r="C484" s="5">
        <f t="shared" si="16"/>
        <v>474</v>
      </c>
      <c r="D484" s="19" t="str">
        <f>IF(C484&gt;MAX(БЮДЖЕТ!$C:$C),"",INDEX(БЮДЖЕТ!$P$11:$P$9415,C484))</f>
        <v/>
      </c>
      <c r="E484" s="22">
        <f>IF(D484="",0,IF(COUNTIF(БЮДЖЕТ!$P:$P,D484)=1,0,1))</f>
        <v>0</v>
      </c>
      <c r="F484" s="19" t="str">
        <f>IF($D484="","",INDEX(БЮДЖЕТ!$N:$N,SUMIFS(БЮДЖЕТ!$B:$B,БЮДЖЕТ!$P:$P,$D484)))</f>
        <v/>
      </c>
      <c r="G484" s="19" t="str">
        <f>IF($D484="","",INDEX(БЮДЖЕТ!$X:$X,SUMIFS(БЮДЖЕТ!$B:$B,БЮДЖЕТ!$P:$P,$D484)))</f>
        <v/>
      </c>
      <c r="H484" s="36"/>
      <c r="I484" s="48">
        <f>IF(D484="",0,SUMIFS(БЮДЖЕТ!$V:$V,БЮДЖЕТ!$P:$P,D484))</f>
        <v>0</v>
      </c>
      <c r="J484" s="48">
        <f>IF(D484="",0,SUMIFS(факт_операции!$T:$T,факт_операции!$D:$D,D484)+SUMIFS(факт_расчет!$M:$M,факт_расчет!$D:$D,D484))</f>
        <v>0</v>
      </c>
      <c r="K484" s="54">
        <f t="shared" si="15"/>
        <v>0</v>
      </c>
      <c r="L484" s="36"/>
      <c r="M484" s="1"/>
    </row>
    <row r="485" spans="1:13" x14ac:dyDescent="0.25">
      <c r="A485" s="1"/>
      <c r="B485" s="1"/>
      <c r="C485" s="5">
        <f t="shared" si="16"/>
        <v>475</v>
      </c>
      <c r="D485" s="19" t="str">
        <f>IF(C485&gt;MAX(БЮДЖЕТ!$C:$C),"",INDEX(БЮДЖЕТ!$P$11:$P$9415,C485))</f>
        <v/>
      </c>
      <c r="E485" s="22">
        <f>IF(D485="",0,IF(COUNTIF(БЮДЖЕТ!$P:$P,D485)=1,0,1))</f>
        <v>0</v>
      </c>
      <c r="F485" s="19" t="str">
        <f>IF($D485="","",INDEX(БЮДЖЕТ!$N:$N,SUMIFS(БЮДЖЕТ!$B:$B,БЮДЖЕТ!$P:$P,$D485)))</f>
        <v/>
      </c>
      <c r="G485" s="19" t="str">
        <f>IF($D485="","",INDEX(БЮДЖЕТ!$X:$X,SUMIFS(БЮДЖЕТ!$B:$B,БЮДЖЕТ!$P:$P,$D485)))</f>
        <v/>
      </c>
      <c r="H485" s="36"/>
      <c r="I485" s="48">
        <f>IF(D485="",0,SUMIFS(БЮДЖЕТ!$V:$V,БЮДЖЕТ!$P:$P,D485))</f>
        <v>0</v>
      </c>
      <c r="J485" s="48">
        <f>IF(D485="",0,SUMIFS(факт_операции!$T:$T,факт_операции!$D:$D,D485)+SUMIFS(факт_расчет!$M:$M,факт_расчет!$D:$D,D485))</f>
        <v>0</v>
      </c>
      <c r="K485" s="54">
        <f t="shared" si="15"/>
        <v>0</v>
      </c>
      <c r="L485" s="36"/>
      <c r="M485" s="1"/>
    </row>
    <row r="486" spans="1:13" x14ac:dyDescent="0.25">
      <c r="A486" s="1"/>
      <c r="B486" s="1"/>
      <c r="C486" s="5">
        <f t="shared" si="16"/>
        <v>476</v>
      </c>
      <c r="D486" s="19" t="str">
        <f>IF(C486&gt;MAX(БЮДЖЕТ!$C:$C),"",INDEX(БЮДЖЕТ!$P$11:$P$9415,C486))</f>
        <v/>
      </c>
      <c r="E486" s="22">
        <f>IF(D486="",0,IF(COUNTIF(БЮДЖЕТ!$P:$P,D486)=1,0,1))</f>
        <v>0</v>
      </c>
      <c r="F486" s="19" t="str">
        <f>IF($D486="","",INDEX(БЮДЖЕТ!$N:$N,SUMIFS(БЮДЖЕТ!$B:$B,БЮДЖЕТ!$P:$P,$D486)))</f>
        <v/>
      </c>
      <c r="G486" s="19" t="str">
        <f>IF($D486="","",INDEX(БЮДЖЕТ!$X:$X,SUMIFS(БЮДЖЕТ!$B:$B,БЮДЖЕТ!$P:$P,$D486)))</f>
        <v/>
      </c>
      <c r="H486" s="36"/>
      <c r="I486" s="48">
        <f>IF(D486="",0,SUMIFS(БЮДЖЕТ!$V:$V,БЮДЖЕТ!$P:$P,D486))</f>
        <v>0</v>
      </c>
      <c r="J486" s="48">
        <f>IF(D486="",0,SUMIFS(факт_операции!$T:$T,факт_операции!$D:$D,D486)+SUMIFS(факт_расчет!$M:$M,факт_расчет!$D:$D,D486))</f>
        <v>0</v>
      </c>
      <c r="K486" s="54">
        <f t="shared" si="15"/>
        <v>0</v>
      </c>
      <c r="L486" s="36"/>
      <c r="M486" s="1"/>
    </row>
    <row r="487" spans="1:13" x14ac:dyDescent="0.25">
      <c r="A487" s="1"/>
      <c r="B487" s="1"/>
      <c r="C487" s="5">
        <f t="shared" si="16"/>
        <v>477</v>
      </c>
      <c r="D487" s="19" t="str">
        <f>IF(C487&gt;MAX(БЮДЖЕТ!$C:$C),"",INDEX(БЮДЖЕТ!$P$11:$P$9415,C487))</f>
        <v/>
      </c>
      <c r="E487" s="22">
        <f>IF(D487="",0,IF(COUNTIF(БЮДЖЕТ!$P:$P,D487)=1,0,1))</f>
        <v>0</v>
      </c>
      <c r="F487" s="19" t="str">
        <f>IF($D487="","",INDEX(БЮДЖЕТ!$N:$N,SUMIFS(БЮДЖЕТ!$B:$B,БЮДЖЕТ!$P:$P,$D487)))</f>
        <v/>
      </c>
      <c r="G487" s="19" t="str">
        <f>IF($D487="","",INDEX(БЮДЖЕТ!$X:$X,SUMIFS(БЮДЖЕТ!$B:$B,БЮДЖЕТ!$P:$P,$D487)))</f>
        <v/>
      </c>
      <c r="H487" s="36"/>
      <c r="I487" s="48">
        <f>IF(D487="",0,SUMIFS(БЮДЖЕТ!$V:$V,БЮДЖЕТ!$P:$P,D487))</f>
        <v>0</v>
      </c>
      <c r="J487" s="48">
        <f>IF(D487="",0,SUMIFS(факт_операции!$T:$T,факт_операции!$D:$D,D487)+SUMIFS(факт_расчет!$M:$M,факт_расчет!$D:$D,D487))</f>
        <v>0</v>
      </c>
      <c r="K487" s="54">
        <f t="shared" si="15"/>
        <v>0</v>
      </c>
      <c r="L487" s="36"/>
      <c r="M487" s="1"/>
    </row>
    <row r="488" spans="1:13" x14ac:dyDescent="0.25">
      <c r="A488" s="1"/>
      <c r="B488" s="1"/>
      <c r="C488" s="5">
        <f t="shared" si="16"/>
        <v>478</v>
      </c>
      <c r="D488" s="19" t="str">
        <f>IF(C488&gt;MAX(БЮДЖЕТ!$C:$C),"",INDEX(БЮДЖЕТ!$P$11:$P$9415,C488))</f>
        <v/>
      </c>
      <c r="E488" s="22">
        <f>IF(D488="",0,IF(COUNTIF(БЮДЖЕТ!$P:$P,D488)=1,0,1))</f>
        <v>0</v>
      </c>
      <c r="F488" s="19" t="str">
        <f>IF($D488="","",INDEX(БЮДЖЕТ!$N:$N,SUMIFS(БЮДЖЕТ!$B:$B,БЮДЖЕТ!$P:$P,$D488)))</f>
        <v/>
      </c>
      <c r="G488" s="19" t="str">
        <f>IF($D488="","",INDEX(БЮДЖЕТ!$X:$X,SUMIFS(БЮДЖЕТ!$B:$B,БЮДЖЕТ!$P:$P,$D488)))</f>
        <v/>
      </c>
      <c r="H488" s="36"/>
      <c r="I488" s="48">
        <f>IF(D488="",0,SUMIFS(БЮДЖЕТ!$V:$V,БЮДЖЕТ!$P:$P,D488))</f>
        <v>0</v>
      </c>
      <c r="J488" s="48">
        <f>IF(D488="",0,SUMIFS(факт_операции!$T:$T,факт_операции!$D:$D,D488)+SUMIFS(факт_расчет!$M:$M,факт_расчет!$D:$D,D488))</f>
        <v>0</v>
      </c>
      <c r="K488" s="54">
        <f t="shared" si="15"/>
        <v>0</v>
      </c>
      <c r="L488" s="36"/>
      <c r="M488" s="1"/>
    </row>
    <row r="489" spans="1:13" x14ac:dyDescent="0.25">
      <c r="A489" s="1"/>
      <c r="B489" s="1"/>
      <c r="C489" s="5">
        <f t="shared" si="16"/>
        <v>479</v>
      </c>
      <c r="D489" s="19" t="str">
        <f>IF(C489&gt;MAX(БЮДЖЕТ!$C:$C),"",INDEX(БЮДЖЕТ!$P$11:$P$9415,C489))</f>
        <v/>
      </c>
      <c r="E489" s="22">
        <f>IF(D489="",0,IF(COUNTIF(БЮДЖЕТ!$P:$P,D489)=1,0,1))</f>
        <v>0</v>
      </c>
      <c r="F489" s="19" t="str">
        <f>IF($D489="","",INDEX(БЮДЖЕТ!$N:$N,SUMIFS(БЮДЖЕТ!$B:$B,БЮДЖЕТ!$P:$P,$D489)))</f>
        <v/>
      </c>
      <c r="G489" s="19" t="str">
        <f>IF($D489="","",INDEX(БЮДЖЕТ!$X:$X,SUMIFS(БЮДЖЕТ!$B:$B,БЮДЖЕТ!$P:$P,$D489)))</f>
        <v/>
      </c>
      <c r="H489" s="36"/>
      <c r="I489" s="48">
        <f>IF(D489="",0,SUMIFS(БЮДЖЕТ!$V:$V,БЮДЖЕТ!$P:$P,D489))</f>
        <v>0</v>
      </c>
      <c r="J489" s="48">
        <f>IF(D489="",0,SUMIFS(факт_операции!$T:$T,факт_операции!$D:$D,D489)+SUMIFS(факт_расчет!$M:$M,факт_расчет!$D:$D,D489))</f>
        <v>0</v>
      </c>
      <c r="K489" s="54">
        <f t="shared" si="15"/>
        <v>0</v>
      </c>
      <c r="L489" s="36"/>
      <c r="M489" s="1"/>
    </row>
    <row r="490" spans="1:13" x14ac:dyDescent="0.25">
      <c r="A490" s="1"/>
      <c r="B490" s="1"/>
      <c r="C490" s="5">
        <f t="shared" si="16"/>
        <v>480</v>
      </c>
      <c r="D490" s="19" t="str">
        <f>IF(C490&gt;MAX(БЮДЖЕТ!$C:$C),"",INDEX(БЮДЖЕТ!$P$11:$P$9415,C490))</f>
        <v/>
      </c>
      <c r="E490" s="22">
        <f>IF(D490="",0,IF(COUNTIF(БЮДЖЕТ!$P:$P,D490)=1,0,1))</f>
        <v>0</v>
      </c>
      <c r="F490" s="19" t="str">
        <f>IF($D490="","",INDEX(БЮДЖЕТ!$N:$N,SUMIFS(БЮДЖЕТ!$B:$B,БЮДЖЕТ!$P:$P,$D490)))</f>
        <v/>
      </c>
      <c r="G490" s="19" t="str">
        <f>IF($D490="","",INDEX(БЮДЖЕТ!$X:$X,SUMIFS(БЮДЖЕТ!$B:$B,БЮДЖЕТ!$P:$P,$D490)))</f>
        <v/>
      </c>
      <c r="H490" s="36"/>
      <c r="I490" s="48">
        <f>IF(D490="",0,SUMIFS(БЮДЖЕТ!$V:$V,БЮДЖЕТ!$P:$P,D490))</f>
        <v>0</v>
      </c>
      <c r="J490" s="48">
        <f>IF(D490="",0,SUMIFS(факт_операции!$T:$T,факт_операции!$D:$D,D490)+SUMIFS(факт_расчет!$M:$M,факт_расчет!$D:$D,D490))</f>
        <v>0</v>
      </c>
      <c r="K490" s="54">
        <f t="shared" si="15"/>
        <v>0</v>
      </c>
      <c r="L490" s="36"/>
      <c r="M490" s="1"/>
    </row>
    <row r="491" spans="1:13" x14ac:dyDescent="0.25">
      <c r="A491" s="1"/>
      <c r="B491" s="1"/>
      <c r="C491" s="5">
        <f t="shared" si="16"/>
        <v>481</v>
      </c>
      <c r="D491" s="19" t="str">
        <f>IF(C491&gt;MAX(БЮДЖЕТ!$C:$C),"",INDEX(БЮДЖЕТ!$P$11:$P$9415,C491))</f>
        <v/>
      </c>
      <c r="E491" s="22">
        <f>IF(D491="",0,IF(COUNTIF(БЮДЖЕТ!$P:$P,D491)=1,0,1))</f>
        <v>0</v>
      </c>
      <c r="F491" s="19" t="str">
        <f>IF($D491="","",INDEX(БЮДЖЕТ!$N:$N,SUMIFS(БЮДЖЕТ!$B:$B,БЮДЖЕТ!$P:$P,$D491)))</f>
        <v/>
      </c>
      <c r="G491" s="19" t="str">
        <f>IF($D491="","",INDEX(БЮДЖЕТ!$X:$X,SUMIFS(БЮДЖЕТ!$B:$B,БЮДЖЕТ!$P:$P,$D491)))</f>
        <v/>
      </c>
      <c r="H491" s="36"/>
      <c r="I491" s="48">
        <f>IF(D491="",0,SUMIFS(БЮДЖЕТ!$V:$V,БЮДЖЕТ!$P:$P,D491))</f>
        <v>0</v>
      </c>
      <c r="J491" s="48">
        <f>IF(D491="",0,SUMIFS(факт_операции!$T:$T,факт_операции!$D:$D,D491)+SUMIFS(факт_расчет!$M:$M,факт_расчет!$D:$D,D491))</f>
        <v>0</v>
      </c>
      <c r="K491" s="54">
        <f t="shared" si="15"/>
        <v>0</v>
      </c>
      <c r="L491" s="36"/>
      <c r="M491" s="1"/>
    </row>
    <row r="492" spans="1:13" x14ac:dyDescent="0.25">
      <c r="A492" s="1"/>
      <c r="B492" s="1"/>
      <c r="C492" s="5">
        <f t="shared" si="16"/>
        <v>482</v>
      </c>
      <c r="D492" s="19" t="str">
        <f>IF(C492&gt;MAX(БЮДЖЕТ!$C:$C),"",INDEX(БЮДЖЕТ!$P$11:$P$9415,C492))</f>
        <v/>
      </c>
      <c r="E492" s="22">
        <f>IF(D492="",0,IF(COUNTIF(БЮДЖЕТ!$P:$P,D492)=1,0,1))</f>
        <v>0</v>
      </c>
      <c r="F492" s="19" t="str">
        <f>IF($D492="","",INDEX(БЮДЖЕТ!$N:$N,SUMIFS(БЮДЖЕТ!$B:$B,БЮДЖЕТ!$P:$P,$D492)))</f>
        <v/>
      </c>
      <c r="G492" s="19" t="str">
        <f>IF($D492="","",INDEX(БЮДЖЕТ!$X:$X,SUMIFS(БЮДЖЕТ!$B:$B,БЮДЖЕТ!$P:$P,$D492)))</f>
        <v/>
      </c>
      <c r="H492" s="36"/>
      <c r="I492" s="48">
        <f>IF(D492="",0,SUMIFS(БЮДЖЕТ!$V:$V,БЮДЖЕТ!$P:$P,D492))</f>
        <v>0</v>
      </c>
      <c r="J492" s="48">
        <f>IF(D492="",0,SUMIFS(факт_операции!$T:$T,факт_операции!$D:$D,D492)+SUMIFS(факт_расчет!$M:$M,факт_расчет!$D:$D,D492))</f>
        <v>0</v>
      </c>
      <c r="K492" s="54">
        <f t="shared" si="15"/>
        <v>0</v>
      </c>
      <c r="L492" s="36"/>
      <c r="M492" s="1"/>
    </row>
    <row r="493" spans="1:13" x14ac:dyDescent="0.25">
      <c r="A493" s="1"/>
      <c r="B493" s="1"/>
      <c r="C493" s="5">
        <f t="shared" si="16"/>
        <v>483</v>
      </c>
      <c r="D493" s="19" t="str">
        <f>IF(C493&gt;MAX(БЮДЖЕТ!$C:$C),"",INDEX(БЮДЖЕТ!$P$11:$P$9415,C493))</f>
        <v/>
      </c>
      <c r="E493" s="22">
        <f>IF(D493="",0,IF(COUNTIF(БЮДЖЕТ!$P:$P,D493)=1,0,1))</f>
        <v>0</v>
      </c>
      <c r="F493" s="19" t="str">
        <f>IF($D493="","",INDEX(БЮДЖЕТ!$N:$N,SUMIFS(БЮДЖЕТ!$B:$B,БЮДЖЕТ!$P:$P,$D493)))</f>
        <v/>
      </c>
      <c r="G493" s="19" t="str">
        <f>IF($D493="","",INDEX(БЮДЖЕТ!$X:$X,SUMIFS(БЮДЖЕТ!$B:$B,БЮДЖЕТ!$P:$P,$D493)))</f>
        <v/>
      </c>
      <c r="H493" s="36"/>
      <c r="I493" s="48">
        <f>IF(D493="",0,SUMIFS(БЮДЖЕТ!$V:$V,БЮДЖЕТ!$P:$P,D493))</f>
        <v>0</v>
      </c>
      <c r="J493" s="48">
        <f>IF(D493="",0,SUMIFS(факт_операции!$T:$T,факт_операции!$D:$D,D493)+SUMIFS(факт_расчет!$M:$M,факт_расчет!$D:$D,D493))</f>
        <v>0</v>
      </c>
      <c r="K493" s="54">
        <f t="shared" si="15"/>
        <v>0</v>
      </c>
      <c r="L493" s="36"/>
      <c r="M493" s="1"/>
    </row>
    <row r="494" spans="1:13" x14ac:dyDescent="0.25">
      <c r="A494" s="1"/>
      <c r="B494" s="1"/>
      <c r="C494" s="5">
        <f t="shared" si="16"/>
        <v>484</v>
      </c>
      <c r="D494" s="19" t="str">
        <f>IF(C494&gt;MAX(БЮДЖЕТ!$C:$C),"",INDEX(БЮДЖЕТ!$P$11:$P$9415,C494))</f>
        <v/>
      </c>
      <c r="E494" s="22">
        <f>IF(D494="",0,IF(COUNTIF(БЮДЖЕТ!$P:$P,D494)=1,0,1))</f>
        <v>0</v>
      </c>
      <c r="F494" s="19" t="str">
        <f>IF($D494="","",INDEX(БЮДЖЕТ!$N:$N,SUMIFS(БЮДЖЕТ!$B:$B,БЮДЖЕТ!$P:$P,$D494)))</f>
        <v/>
      </c>
      <c r="G494" s="19" t="str">
        <f>IF($D494="","",INDEX(БЮДЖЕТ!$X:$X,SUMIFS(БЮДЖЕТ!$B:$B,БЮДЖЕТ!$P:$P,$D494)))</f>
        <v/>
      </c>
      <c r="H494" s="36"/>
      <c r="I494" s="48">
        <f>IF(D494="",0,SUMIFS(БЮДЖЕТ!$V:$V,БЮДЖЕТ!$P:$P,D494))</f>
        <v>0</v>
      </c>
      <c r="J494" s="48">
        <f>IF(D494="",0,SUMIFS(факт_операции!$T:$T,факт_операции!$D:$D,D494)+SUMIFS(факт_расчет!$M:$M,факт_расчет!$D:$D,D494))</f>
        <v>0</v>
      </c>
      <c r="K494" s="54">
        <f t="shared" si="15"/>
        <v>0</v>
      </c>
      <c r="L494" s="36"/>
      <c r="M494" s="1"/>
    </row>
    <row r="495" spans="1:13" x14ac:dyDescent="0.25">
      <c r="A495" s="1"/>
      <c r="B495" s="1"/>
      <c r="C495" s="5">
        <f t="shared" si="16"/>
        <v>485</v>
      </c>
      <c r="D495" s="19" t="str">
        <f>IF(C495&gt;MAX(БЮДЖЕТ!$C:$C),"",INDEX(БЮДЖЕТ!$P$11:$P$9415,C495))</f>
        <v/>
      </c>
      <c r="E495" s="22">
        <f>IF(D495="",0,IF(COUNTIF(БЮДЖЕТ!$P:$P,D495)=1,0,1))</f>
        <v>0</v>
      </c>
      <c r="F495" s="19" t="str">
        <f>IF($D495="","",INDEX(БЮДЖЕТ!$N:$N,SUMIFS(БЮДЖЕТ!$B:$B,БЮДЖЕТ!$P:$P,$D495)))</f>
        <v/>
      </c>
      <c r="G495" s="19" t="str">
        <f>IF($D495="","",INDEX(БЮДЖЕТ!$X:$X,SUMIFS(БЮДЖЕТ!$B:$B,БЮДЖЕТ!$P:$P,$D495)))</f>
        <v/>
      </c>
      <c r="H495" s="36"/>
      <c r="I495" s="48">
        <f>IF(D495="",0,SUMIFS(БЮДЖЕТ!$V:$V,БЮДЖЕТ!$P:$P,D495))</f>
        <v>0</v>
      </c>
      <c r="J495" s="48">
        <f>IF(D495="",0,SUMIFS(факт_операции!$T:$T,факт_операции!$D:$D,D495)+SUMIFS(факт_расчет!$M:$M,факт_расчет!$D:$D,D495))</f>
        <v>0</v>
      </c>
      <c r="K495" s="54">
        <f t="shared" si="15"/>
        <v>0</v>
      </c>
      <c r="L495" s="36"/>
      <c r="M495" s="1"/>
    </row>
    <row r="496" spans="1:13" x14ac:dyDescent="0.25">
      <c r="A496" s="1"/>
      <c r="B496" s="1"/>
      <c r="C496" s="5">
        <f t="shared" si="16"/>
        <v>486</v>
      </c>
      <c r="D496" s="19" t="str">
        <f>IF(C496&gt;MAX(БЮДЖЕТ!$C:$C),"",INDEX(БЮДЖЕТ!$P$11:$P$9415,C496))</f>
        <v/>
      </c>
      <c r="E496" s="22">
        <f>IF(D496="",0,IF(COUNTIF(БЮДЖЕТ!$P:$P,D496)=1,0,1))</f>
        <v>0</v>
      </c>
      <c r="F496" s="19" t="str">
        <f>IF($D496="","",INDEX(БЮДЖЕТ!$N:$N,SUMIFS(БЮДЖЕТ!$B:$B,БЮДЖЕТ!$P:$P,$D496)))</f>
        <v/>
      </c>
      <c r="G496" s="19" t="str">
        <f>IF($D496="","",INDEX(БЮДЖЕТ!$X:$X,SUMIFS(БЮДЖЕТ!$B:$B,БЮДЖЕТ!$P:$P,$D496)))</f>
        <v/>
      </c>
      <c r="H496" s="36"/>
      <c r="I496" s="48">
        <f>IF(D496="",0,SUMIFS(БЮДЖЕТ!$V:$V,БЮДЖЕТ!$P:$P,D496))</f>
        <v>0</v>
      </c>
      <c r="J496" s="48">
        <f>IF(D496="",0,SUMIFS(факт_операции!$T:$T,факт_операции!$D:$D,D496)+SUMIFS(факт_расчет!$M:$M,факт_расчет!$D:$D,D496))</f>
        <v>0</v>
      </c>
      <c r="K496" s="54">
        <f t="shared" si="15"/>
        <v>0</v>
      </c>
      <c r="L496" s="36"/>
      <c r="M496" s="1"/>
    </row>
    <row r="497" spans="1:13" x14ac:dyDescent="0.25">
      <c r="A497" s="1"/>
      <c r="B497" s="1"/>
      <c r="C497" s="5">
        <f t="shared" si="16"/>
        <v>487</v>
      </c>
      <c r="D497" s="19" t="str">
        <f>IF(C497&gt;MAX(БЮДЖЕТ!$C:$C),"",INDEX(БЮДЖЕТ!$P$11:$P$9415,C497))</f>
        <v/>
      </c>
      <c r="E497" s="22">
        <f>IF(D497="",0,IF(COUNTIF(БЮДЖЕТ!$P:$P,D497)=1,0,1))</f>
        <v>0</v>
      </c>
      <c r="F497" s="19" t="str">
        <f>IF($D497="","",INDEX(БЮДЖЕТ!$N:$N,SUMIFS(БЮДЖЕТ!$B:$B,БЮДЖЕТ!$P:$P,$D497)))</f>
        <v/>
      </c>
      <c r="G497" s="19" t="str">
        <f>IF($D497="","",INDEX(БЮДЖЕТ!$X:$X,SUMIFS(БЮДЖЕТ!$B:$B,БЮДЖЕТ!$P:$P,$D497)))</f>
        <v/>
      </c>
      <c r="H497" s="36"/>
      <c r="I497" s="48">
        <f>IF(D497="",0,SUMIFS(БЮДЖЕТ!$V:$V,БЮДЖЕТ!$P:$P,D497))</f>
        <v>0</v>
      </c>
      <c r="J497" s="48">
        <f>IF(D497="",0,SUMIFS(факт_операции!$T:$T,факт_операции!$D:$D,D497)+SUMIFS(факт_расчет!$M:$M,факт_расчет!$D:$D,D497))</f>
        <v>0</v>
      </c>
      <c r="K497" s="54">
        <f t="shared" si="15"/>
        <v>0</v>
      </c>
      <c r="L497" s="36"/>
      <c r="M497" s="1"/>
    </row>
    <row r="498" spans="1:13" x14ac:dyDescent="0.25">
      <c r="A498" s="1"/>
      <c r="B498" s="1"/>
      <c r="C498" s="5">
        <f t="shared" si="16"/>
        <v>488</v>
      </c>
      <c r="D498" s="19" t="str">
        <f>IF(C498&gt;MAX(БЮДЖЕТ!$C:$C),"",INDEX(БЮДЖЕТ!$P$11:$P$9415,C498))</f>
        <v/>
      </c>
      <c r="E498" s="22">
        <f>IF(D498="",0,IF(COUNTIF(БЮДЖЕТ!$P:$P,D498)=1,0,1))</f>
        <v>0</v>
      </c>
      <c r="F498" s="19" t="str">
        <f>IF($D498="","",INDEX(БЮДЖЕТ!$N:$N,SUMIFS(БЮДЖЕТ!$B:$B,БЮДЖЕТ!$P:$P,$D498)))</f>
        <v/>
      </c>
      <c r="G498" s="19" t="str">
        <f>IF($D498="","",INDEX(БЮДЖЕТ!$X:$X,SUMIFS(БЮДЖЕТ!$B:$B,БЮДЖЕТ!$P:$P,$D498)))</f>
        <v/>
      </c>
      <c r="H498" s="36"/>
      <c r="I498" s="48">
        <f>IF(D498="",0,SUMIFS(БЮДЖЕТ!$V:$V,БЮДЖЕТ!$P:$P,D498))</f>
        <v>0</v>
      </c>
      <c r="J498" s="48">
        <f>IF(D498="",0,SUMIFS(факт_операции!$T:$T,факт_операции!$D:$D,D498)+SUMIFS(факт_расчет!$M:$M,факт_расчет!$D:$D,D498))</f>
        <v>0</v>
      </c>
      <c r="K498" s="54">
        <f t="shared" si="15"/>
        <v>0</v>
      </c>
      <c r="L498" s="36"/>
      <c r="M498" s="1"/>
    </row>
    <row r="499" spans="1:13" x14ac:dyDescent="0.25">
      <c r="A499" s="1"/>
      <c r="B499" s="1"/>
      <c r="C499" s="5">
        <f t="shared" si="16"/>
        <v>489</v>
      </c>
      <c r="D499" s="19" t="str">
        <f>IF(C499&gt;MAX(БЮДЖЕТ!$C:$C),"",INDEX(БЮДЖЕТ!$P$11:$P$9415,C499))</f>
        <v/>
      </c>
      <c r="E499" s="22">
        <f>IF(D499="",0,IF(COUNTIF(БЮДЖЕТ!$P:$P,D499)=1,0,1))</f>
        <v>0</v>
      </c>
      <c r="F499" s="19" t="str">
        <f>IF($D499="","",INDEX(БЮДЖЕТ!$N:$N,SUMIFS(БЮДЖЕТ!$B:$B,БЮДЖЕТ!$P:$P,$D499)))</f>
        <v/>
      </c>
      <c r="G499" s="19" t="str">
        <f>IF($D499="","",INDEX(БЮДЖЕТ!$X:$X,SUMIFS(БЮДЖЕТ!$B:$B,БЮДЖЕТ!$P:$P,$D499)))</f>
        <v/>
      </c>
      <c r="H499" s="36"/>
      <c r="I499" s="48">
        <f>IF(D499="",0,SUMIFS(БЮДЖЕТ!$V:$V,БЮДЖЕТ!$P:$P,D499))</f>
        <v>0</v>
      </c>
      <c r="J499" s="48">
        <f>IF(D499="",0,SUMIFS(факт_операции!$T:$T,факт_операции!$D:$D,D499)+SUMIFS(факт_расчет!$M:$M,факт_расчет!$D:$D,D499))</f>
        <v>0</v>
      </c>
      <c r="K499" s="54">
        <f t="shared" si="15"/>
        <v>0</v>
      </c>
      <c r="L499" s="36"/>
      <c r="M499" s="1"/>
    </row>
    <row r="500" spans="1:13" x14ac:dyDescent="0.25">
      <c r="A500" s="1"/>
      <c r="B500" s="1"/>
      <c r="C500" s="5">
        <f t="shared" si="16"/>
        <v>490</v>
      </c>
      <c r="D500" s="19" t="str">
        <f>IF(C500&gt;MAX(БЮДЖЕТ!$C:$C),"",INDEX(БЮДЖЕТ!$P$11:$P$9415,C500))</f>
        <v/>
      </c>
      <c r="E500" s="22">
        <f>IF(D500="",0,IF(COUNTIF(БЮДЖЕТ!$P:$P,D500)=1,0,1))</f>
        <v>0</v>
      </c>
      <c r="F500" s="19" t="str">
        <f>IF($D500="","",INDEX(БЮДЖЕТ!$N:$N,SUMIFS(БЮДЖЕТ!$B:$B,БЮДЖЕТ!$P:$P,$D500)))</f>
        <v/>
      </c>
      <c r="G500" s="19" t="str">
        <f>IF($D500="","",INDEX(БЮДЖЕТ!$X:$X,SUMIFS(БЮДЖЕТ!$B:$B,БЮДЖЕТ!$P:$P,$D500)))</f>
        <v/>
      </c>
      <c r="H500" s="36"/>
      <c r="I500" s="48">
        <f>IF(D500="",0,SUMIFS(БЮДЖЕТ!$V:$V,БЮДЖЕТ!$P:$P,D500))</f>
        <v>0</v>
      </c>
      <c r="J500" s="48">
        <f>IF(D500="",0,SUMIFS(факт_операции!$T:$T,факт_операции!$D:$D,D500)+SUMIFS(факт_расчет!$M:$M,факт_расчет!$D:$D,D500))</f>
        <v>0</v>
      </c>
      <c r="K500" s="54">
        <f t="shared" si="15"/>
        <v>0</v>
      </c>
      <c r="L500" s="36"/>
      <c r="M500" s="1"/>
    </row>
    <row r="501" spans="1:13" x14ac:dyDescent="0.25">
      <c r="A501" s="1"/>
      <c r="B501" s="1"/>
      <c r="C501" s="5">
        <f t="shared" si="16"/>
        <v>491</v>
      </c>
      <c r="D501" s="19" t="str">
        <f>IF(C501&gt;MAX(БЮДЖЕТ!$C:$C),"",INDEX(БЮДЖЕТ!$P$11:$P$9415,C501))</f>
        <v/>
      </c>
      <c r="E501" s="22">
        <f>IF(D501="",0,IF(COUNTIF(БЮДЖЕТ!$P:$P,D501)=1,0,1))</f>
        <v>0</v>
      </c>
      <c r="F501" s="19" t="str">
        <f>IF($D501="","",INDEX(БЮДЖЕТ!$N:$N,SUMIFS(БЮДЖЕТ!$B:$B,БЮДЖЕТ!$P:$P,$D501)))</f>
        <v/>
      </c>
      <c r="G501" s="19" t="str">
        <f>IF($D501="","",INDEX(БЮДЖЕТ!$X:$X,SUMIFS(БЮДЖЕТ!$B:$B,БЮДЖЕТ!$P:$P,$D501)))</f>
        <v/>
      </c>
      <c r="H501" s="36"/>
      <c r="I501" s="48">
        <f>IF(D501="",0,SUMIFS(БЮДЖЕТ!$V:$V,БЮДЖЕТ!$P:$P,D501))</f>
        <v>0</v>
      </c>
      <c r="J501" s="48">
        <f>IF(D501="",0,SUMIFS(факт_операции!$T:$T,факт_операции!$D:$D,D501)+SUMIFS(факт_расчет!$M:$M,факт_расчет!$D:$D,D501))</f>
        <v>0</v>
      </c>
      <c r="K501" s="54">
        <f t="shared" si="15"/>
        <v>0</v>
      </c>
      <c r="L501" s="36"/>
      <c r="M501" s="1"/>
    </row>
    <row r="502" spans="1:13" x14ac:dyDescent="0.25">
      <c r="A502" s="1"/>
      <c r="B502" s="1"/>
      <c r="C502" s="5">
        <f t="shared" si="16"/>
        <v>492</v>
      </c>
      <c r="D502" s="19" t="str">
        <f>IF(C502&gt;MAX(БЮДЖЕТ!$C:$C),"",INDEX(БЮДЖЕТ!$P$11:$P$9415,C502))</f>
        <v/>
      </c>
      <c r="E502" s="22">
        <f>IF(D502="",0,IF(COUNTIF(БЮДЖЕТ!$P:$P,D502)=1,0,1))</f>
        <v>0</v>
      </c>
      <c r="F502" s="19" t="str">
        <f>IF($D502="","",INDEX(БЮДЖЕТ!$N:$N,SUMIFS(БЮДЖЕТ!$B:$B,БЮДЖЕТ!$P:$P,$D502)))</f>
        <v/>
      </c>
      <c r="G502" s="19" t="str">
        <f>IF($D502="","",INDEX(БЮДЖЕТ!$X:$X,SUMIFS(БЮДЖЕТ!$B:$B,БЮДЖЕТ!$P:$P,$D502)))</f>
        <v/>
      </c>
      <c r="H502" s="36"/>
      <c r="I502" s="48">
        <f>IF(D502="",0,SUMIFS(БЮДЖЕТ!$V:$V,БЮДЖЕТ!$P:$P,D502))</f>
        <v>0</v>
      </c>
      <c r="J502" s="48">
        <f>IF(D502="",0,SUMIFS(факт_операции!$T:$T,факт_операции!$D:$D,D502)+SUMIFS(факт_расчет!$M:$M,факт_расчет!$D:$D,D502))</f>
        <v>0</v>
      </c>
      <c r="K502" s="54">
        <f t="shared" si="15"/>
        <v>0</v>
      </c>
      <c r="L502" s="36"/>
      <c r="M502" s="1"/>
    </row>
    <row r="503" spans="1:13" x14ac:dyDescent="0.25">
      <c r="A503" s="1"/>
      <c r="B503" s="1"/>
      <c r="C503" s="5">
        <f t="shared" si="16"/>
        <v>493</v>
      </c>
      <c r="D503" s="19" t="str">
        <f>IF(C503&gt;MAX(БЮДЖЕТ!$C:$C),"",INDEX(БЮДЖЕТ!$P$11:$P$9415,C503))</f>
        <v/>
      </c>
      <c r="E503" s="22">
        <f>IF(D503="",0,IF(COUNTIF(БЮДЖЕТ!$P:$P,D503)=1,0,1))</f>
        <v>0</v>
      </c>
      <c r="F503" s="19" t="str">
        <f>IF($D503="","",INDEX(БЮДЖЕТ!$N:$N,SUMIFS(БЮДЖЕТ!$B:$B,БЮДЖЕТ!$P:$P,$D503)))</f>
        <v/>
      </c>
      <c r="G503" s="19" t="str">
        <f>IF($D503="","",INDEX(БЮДЖЕТ!$X:$X,SUMIFS(БЮДЖЕТ!$B:$B,БЮДЖЕТ!$P:$P,$D503)))</f>
        <v/>
      </c>
      <c r="H503" s="36"/>
      <c r="I503" s="48">
        <f>IF(D503="",0,SUMIFS(БЮДЖЕТ!$V:$V,БЮДЖЕТ!$P:$P,D503))</f>
        <v>0</v>
      </c>
      <c r="J503" s="48">
        <f>IF(D503="",0,SUMIFS(факт_операции!$T:$T,факт_операции!$D:$D,D503)+SUMIFS(факт_расчет!$M:$M,факт_расчет!$D:$D,D503))</f>
        <v>0</v>
      </c>
      <c r="K503" s="54">
        <f t="shared" si="15"/>
        <v>0</v>
      </c>
      <c r="L503" s="36"/>
      <c r="M503" s="1"/>
    </row>
    <row r="504" spans="1:13" x14ac:dyDescent="0.25">
      <c r="A504" s="1"/>
      <c r="B504" s="1"/>
      <c r="C504" s="5">
        <f t="shared" si="16"/>
        <v>494</v>
      </c>
      <c r="D504" s="19" t="str">
        <f>IF(C504&gt;MAX(БЮДЖЕТ!$C:$C),"",INDEX(БЮДЖЕТ!$P$11:$P$9415,C504))</f>
        <v/>
      </c>
      <c r="E504" s="22">
        <f>IF(D504="",0,IF(COUNTIF(БЮДЖЕТ!$P:$P,D504)=1,0,1))</f>
        <v>0</v>
      </c>
      <c r="F504" s="19" t="str">
        <f>IF($D504="","",INDEX(БЮДЖЕТ!$N:$N,SUMIFS(БЮДЖЕТ!$B:$B,БЮДЖЕТ!$P:$P,$D504)))</f>
        <v/>
      </c>
      <c r="G504" s="19" t="str">
        <f>IF($D504="","",INDEX(БЮДЖЕТ!$X:$X,SUMIFS(БЮДЖЕТ!$B:$B,БЮДЖЕТ!$P:$P,$D504)))</f>
        <v/>
      </c>
      <c r="H504" s="36"/>
      <c r="I504" s="48">
        <f>IF(D504="",0,SUMIFS(БЮДЖЕТ!$V:$V,БЮДЖЕТ!$P:$P,D504))</f>
        <v>0</v>
      </c>
      <c r="J504" s="48">
        <f>IF(D504="",0,SUMIFS(факт_операции!$T:$T,факт_операции!$D:$D,D504)+SUMIFS(факт_расчет!$M:$M,факт_расчет!$D:$D,D504))</f>
        <v>0</v>
      </c>
      <c r="K504" s="54">
        <f t="shared" si="15"/>
        <v>0</v>
      </c>
      <c r="L504" s="36"/>
      <c r="M504" s="1"/>
    </row>
    <row r="505" spans="1:13" x14ac:dyDescent="0.25">
      <c r="A505" s="1"/>
      <c r="B505" s="1"/>
      <c r="C505" s="5">
        <f t="shared" si="16"/>
        <v>495</v>
      </c>
      <c r="D505" s="19" t="str">
        <f>IF(C505&gt;MAX(БЮДЖЕТ!$C:$C),"",INDEX(БЮДЖЕТ!$P$11:$P$9415,C505))</f>
        <v/>
      </c>
      <c r="E505" s="22">
        <f>IF(D505="",0,IF(COUNTIF(БЮДЖЕТ!$P:$P,D505)=1,0,1))</f>
        <v>0</v>
      </c>
      <c r="F505" s="19" t="str">
        <f>IF($D505="","",INDEX(БЮДЖЕТ!$N:$N,SUMIFS(БЮДЖЕТ!$B:$B,БЮДЖЕТ!$P:$P,$D505)))</f>
        <v/>
      </c>
      <c r="G505" s="19" t="str">
        <f>IF($D505="","",INDEX(БЮДЖЕТ!$X:$X,SUMIFS(БЮДЖЕТ!$B:$B,БЮДЖЕТ!$P:$P,$D505)))</f>
        <v/>
      </c>
      <c r="H505" s="36"/>
      <c r="I505" s="48">
        <f>IF(D505="",0,SUMIFS(БЮДЖЕТ!$V:$V,БЮДЖЕТ!$P:$P,D505))</f>
        <v>0</v>
      </c>
      <c r="J505" s="48">
        <f>IF(D505="",0,SUMIFS(факт_операции!$T:$T,факт_операции!$D:$D,D505)+SUMIFS(факт_расчет!$M:$M,факт_расчет!$D:$D,D505))</f>
        <v>0</v>
      </c>
      <c r="K505" s="54">
        <f t="shared" si="15"/>
        <v>0</v>
      </c>
      <c r="L505" s="36"/>
      <c r="M505" s="1"/>
    </row>
    <row r="506" spans="1:13" x14ac:dyDescent="0.25">
      <c r="A506" s="1"/>
      <c r="B506" s="1"/>
      <c r="C506" s="5">
        <f t="shared" si="16"/>
        <v>496</v>
      </c>
      <c r="D506" s="19" t="str">
        <f>IF(C506&gt;MAX(БЮДЖЕТ!$C:$C),"",INDEX(БЮДЖЕТ!$P$11:$P$9415,C506))</f>
        <v/>
      </c>
      <c r="E506" s="22">
        <f>IF(D506="",0,IF(COUNTIF(БЮДЖЕТ!$P:$P,D506)=1,0,1))</f>
        <v>0</v>
      </c>
      <c r="F506" s="19" t="str">
        <f>IF($D506="","",INDEX(БЮДЖЕТ!$N:$N,SUMIFS(БЮДЖЕТ!$B:$B,БЮДЖЕТ!$P:$P,$D506)))</f>
        <v/>
      </c>
      <c r="G506" s="19" t="str">
        <f>IF($D506="","",INDEX(БЮДЖЕТ!$X:$X,SUMIFS(БЮДЖЕТ!$B:$B,БЮДЖЕТ!$P:$P,$D506)))</f>
        <v/>
      </c>
      <c r="H506" s="36"/>
      <c r="I506" s="48">
        <f>IF(D506="",0,SUMIFS(БЮДЖЕТ!$V:$V,БЮДЖЕТ!$P:$P,D506))</f>
        <v>0</v>
      </c>
      <c r="J506" s="48">
        <f>IF(D506="",0,SUMIFS(факт_операции!$T:$T,факт_операции!$D:$D,D506)+SUMIFS(факт_расчет!$M:$M,факт_расчет!$D:$D,D506))</f>
        <v>0</v>
      </c>
      <c r="K506" s="54">
        <f t="shared" si="15"/>
        <v>0</v>
      </c>
      <c r="L506" s="36"/>
      <c r="M506" s="1"/>
    </row>
    <row r="507" spans="1:13" x14ac:dyDescent="0.25">
      <c r="A507" s="1"/>
      <c r="B507" s="1"/>
      <c r="C507" s="5">
        <f t="shared" si="16"/>
        <v>497</v>
      </c>
      <c r="D507" s="19" t="str">
        <f>IF(C507&gt;MAX(БЮДЖЕТ!$C:$C),"",INDEX(БЮДЖЕТ!$P$11:$P$9415,C507))</f>
        <v/>
      </c>
      <c r="E507" s="22">
        <f>IF(D507="",0,IF(COUNTIF(БЮДЖЕТ!$P:$P,D507)=1,0,1))</f>
        <v>0</v>
      </c>
      <c r="F507" s="19" t="str">
        <f>IF($D507="","",INDEX(БЮДЖЕТ!$N:$N,SUMIFS(БЮДЖЕТ!$B:$B,БЮДЖЕТ!$P:$P,$D507)))</f>
        <v/>
      </c>
      <c r="G507" s="19" t="str">
        <f>IF($D507="","",INDEX(БЮДЖЕТ!$X:$X,SUMIFS(БЮДЖЕТ!$B:$B,БЮДЖЕТ!$P:$P,$D507)))</f>
        <v/>
      </c>
      <c r="H507" s="36"/>
      <c r="I507" s="48">
        <f>IF(D507="",0,SUMIFS(БЮДЖЕТ!$V:$V,БЮДЖЕТ!$P:$P,D507))</f>
        <v>0</v>
      </c>
      <c r="J507" s="48">
        <f>IF(D507="",0,SUMIFS(факт_операции!$T:$T,факт_операции!$D:$D,D507)+SUMIFS(факт_расчет!$M:$M,факт_расчет!$D:$D,D507))</f>
        <v>0</v>
      </c>
      <c r="K507" s="54">
        <f t="shared" si="15"/>
        <v>0</v>
      </c>
      <c r="L507" s="36"/>
      <c r="M507" s="1"/>
    </row>
    <row r="508" spans="1:13" x14ac:dyDescent="0.25">
      <c r="A508" s="1"/>
      <c r="B508" s="1"/>
      <c r="C508" s="5">
        <f t="shared" si="16"/>
        <v>498</v>
      </c>
      <c r="D508" s="19" t="str">
        <f>IF(C508&gt;MAX(БЮДЖЕТ!$C:$C),"",INDEX(БЮДЖЕТ!$P$11:$P$9415,C508))</f>
        <v/>
      </c>
      <c r="E508" s="22">
        <f>IF(D508="",0,IF(COUNTIF(БЮДЖЕТ!$P:$P,D508)=1,0,1))</f>
        <v>0</v>
      </c>
      <c r="F508" s="19" t="str">
        <f>IF($D508="","",INDEX(БЮДЖЕТ!$N:$N,SUMIFS(БЮДЖЕТ!$B:$B,БЮДЖЕТ!$P:$P,$D508)))</f>
        <v/>
      </c>
      <c r="G508" s="19" t="str">
        <f>IF($D508="","",INDEX(БЮДЖЕТ!$X:$X,SUMIFS(БЮДЖЕТ!$B:$B,БЮДЖЕТ!$P:$P,$D508)))</f>
        <v/>
      </c>
      <c r="H508" s="36"/>
      <c r="I508" s="48">
        <f>IF(D508="",0,SUMIFS(БЮДЖЕТ!$V:$V,БЮДЖЕТ!$P:$P,D508))</f>
        <v>0</v>
      </c>
      <c r="J508" s="48">
        <f>IF(D508="",0,SUMIFS(факт_операции!$T:$T,факт_операции!$D:$D,D508)+SUMIFS(факт_расчет!$M:$M,факт_расчет!$D:$D,D508))</f>
        <v>0</v>
      </c>
      <c r="K508" s="54">
        <f t="shared" si="15"/>
        <v>0</v>
      </c>
      <c r="L508" s="36"/>
      <c r="M508" s="1"/>
    </row>
    <row r="509" spans="1:13" x14ac:dyDescent="0.25">
      <c r="A509" s="1"/>
      <c r="B509" s="1"/>
      <c r="C509" s="5">
        <f t="shared" si="16"/>
        <v>499</v>
      </c>
      <c r="D509" s="19" t="str">
        <f>IF(C509&gt;MAX(БЮДЖЕТ!$C:$C),"",INDEX(БЮДЖЕТ!$P$11:$P$9415,C509))</f>
        <v/>
      </c>
      <c r="E509" s="22">
        <f>IF(D509="",0,IF(COUNTIF(БЮДЖЕТ!$P:$P,D509)=1,0,1))</f>
        <v>0</v>
      </c>
      <c r="F509" s="19" t="str">
        <f>IF($D509="","",INDEX(БЮДЖЕТ!$N:$N,SUMIFS(БЮДЖЕТ!$B:$B,БЮДЖЕТ!$P:$P,$D509)))</f>
        <v/>
      </c>
      <c r="G509" s="19" t="str">
        <f>IF($D509="","",INDEX(БЮДЖЕТ!$X:$X,SUMIFS(БЮДЖЕТ!$B:$B,БЮДЖЕТ!$P:$P,$D509)))</f>
        <v/>
      </c>
      <c r="H509" s="36"/>
      <c r="I509" s="48">
        <f>IF(D509="",0,SUMIFS(БЮДЖЕТ!$V:$V,БЮДЖЕТ!$P:$P,D509))</f>
        <v>0</v>
      </c>
      <c r="J509" s="48">
        <f>IF(D509="",0,SUMIFS(факт_операции!$T:$T,факт_операции!$D:$D,D509)+SUMIFS(факт_расчет!$M:$M,факт_расчет!$D:$D,D509))</f>
        <v>0</v>
      </c>
      <c r="K509" s="54">
        <f t="shared" si="15"/>
        <v>0</v>
      </c>
      <c r="L509" s="36"/>
      <c r="M509" s="1"/>
    </row>
    <row r="510" spans="1:13" x14ac:dyDescent="0.25">
      <c r="A510" s="1"/>
      <c r="B510" s="1"/>
      <c r="C510" s="5">
        <f t="shared" si="16"/>
        <v>500</v>
      </c>
      <c r="D510" s="19" t="str">
        <f>IF(C510&gt;MAX(БЮДЖЕТ!$C:$C),"",INDEX(БЮДЖЕТ!$P$11:$P$9415,C510))</f>
        <v/>
      </c>
      <c r="E510" s="22">
        <f>IF(D510="",0,IF(COUNTIF(БЮДЖЕТ!$P:$P,D510)=1,0,1))</f>
        <v>0</v>
      </c>
      <c r="F510" s="19" t="str">
        <f>IF($D510="","",INDEX(БЮДЖЕТ!$N:$N,SUMIFS(БЮДЖЕТ!$B:$B,БЮДЖЕТ!$P:$P,$D510)))</f>
        <v/>
      </c>
      <c r="G510" s="19" t="str">
        <f>IF($D510="","",INDEX(БЮДЖЕТ!$X:$X,SUMIFS(БЮДЖЕТ!$B:$B,БЮДЖЕТ!$P:$P,$D510)))</f>
        <v/>
      </c>
      <c r="H510" s="36"/>
      <c r="I510" s="48">
        <f>IF(D510="",0,SUMIFS(БЮДЖЕТ!$V:$V,БЮДЖЕТ!$P:$P,D510))</f>
        <v>0</v>
      </c>
      <c r="J510" s="48">
        <f>IF(D510="",0,SUMIFS(факт_операции!$T:$T,факт_операции!$D:$D,D510)+SUMIFS(факт_расчет!$M:$M,факт_расчет!$D:$D,D510))</f>
        <v>0</v>
      </c>
      <c r="K510" s="54">
        <f t="shared" si="15"/>
        <v>0</v>
      </c>
      <c r="L510" s="36"/>
      <c r="M510" s="1"/>
    </row>
    <row r="511" spans="1:13" x14ac:dyDescent="0.25">
      <c r="A511" s="1"/>
      <c r="B511" s="1"/>
      <c r="C511" s="5">
        <f t="shared" si="16"/>
        <v>501</v>
      </c>
      <c r="D511" s="19" t="str">
        <f>IF(C511&gt;MAX(БЮДЖЕТ!$C:$C),"",INDEX(БЮДЖЕТ!$P$11:$P$9415,C511))</f>
        <v/>
      </c>
      <c r="E511" s="22">
        <f>IF(D511="",0,IF(COUNTIF(БЮДЖЕТ!$P:$P,D511)=1,0,1))</f>
        <v>0</v>
      </c>
      <c r="F511" s="19" t="str">
        <f>IF($D511="","",INDEX(БЮДЖЕТ!$N:$N,SUMIFS(БЮДЖЕТ!$B:$B,БЮДЖЕТ!$P:$P,$D511)))</f>
        <v/>
      </c>
      <c r="G511" s="19" t="str">
        <f>IF($D511="","",INDEX(БЮДЖЕТ!$X:$X,SUMIFS(БЮДЖЕТ!$B:$B,БЮДЖЕТ!$P:$P,$D511)))</f>
        <v/>
      </c>
      <c r="H511" s="36"/>
      <c r="I511" s="48">
        <f>IF(D511="",0,SUMIFS(БЮДЖЕТ!$V:$V,БЮДЖЕТ!$P:$P,D511))</f>
        <v>0</v>
      </c>
      <c r="J511" s="48">
        <f>IF(D511="",0,SUMIFS(факт_операции!$T:$T,факт_операции!$D:$D,D511)+SUMIFS(факт_расчет!$M:$M,факт_расчет!$D:$D,D511))</f>
        <v>0</v>
      </c>
      <c r="K511" s="54">
        <f t="shared" si="15"/>
        <v>0</v>
      </c>
      <c r="L511" s="36"/>
      <c r="M511" s="1"/>
    </row>
    <row r="512" spans="1:13" x14ac:dyDescent="0.25">
      <c r="A512" s="1"/>
      <c r="B512" s="1"/>
      <c r="C512" s="5">
        <f t="shared" si="16"/>
        <v>502</v>
      </c>
      <c r="D512" s="19" t="str">
        <f>IF(C512&gt;MAX(БЮДЖЕТ!$C:$C),"",INDEX(БЮДЖЕТ!$P$11:$P$9415,C512))</f>
        <v/>
      </c>
      <c r="E512" s="22">
        <f>IF(D512="",0,IF(COUNTIF(БЮДЖЕТ!$P:$P,D512)=1,0,1))</f>
        <v>0</v>
      </c>
      <c r="F512" s="19" t="str">
        <f>IF($D512="","",INDEX(БЮДЖЕТ!$N:$N,SUMIFS(БЮДЖЕТ!$B:$B,БЮДЖЕТ!$P:$P,$D512)))</f>
        <v/>
      </c>
      <c r="G512" s="19" t="str">
        <f>IF($D512="","",INDEX(БЮДЖЕТ!$X:$X,SUMIFS(БЮДЖЕТ!$B:$B,БЮДЖЕТ!$P:$P,$D512)))</f>
        <v/>
      </c>
      <c r="H512" s="36"/>
      <c r="I512" s="48">
        <f>IF(D512="",0,SUMIFS(БЮДЖЕТ!$V:$V,БЮДЖЕТ!$P:$P,D512))</f>
        <v>0</v>
      </c>
      <c r="J512" s="48">
        <f>IF(D512="",0,SUMIFS(факт_операции!$T:$T,факт_операции!$D:$D,D512)+SUMIFS(факт_расчет!$M:$M,факт_расчет!$D:$D,D512))</f>
        <v>0</v>
      </c>
      <c r="K512" s="54">
        <f t="shared" si="15"/>
        <v>0</v>
      </c>
      <c r="L512" s="36"/>
      <c r="M512" s="1"/>
    </row>
    <row r="513" spans="1:13" x14ac:dyDescent="0.25">
      <c r="A513" s="1"/>
      <c r="B513" s="1"/>
      <c r="C513" s="5">
        <f t="shared" si="16"/>
        <v>503</v>
      </c>
      <c r="D513" s="19" t="str">
        <f>IF(C513&gt;MAX(БЮДЖЕТ!$C:$C),"",INDEX(БЮДЖЕТ!$P$11:$P$9415,C513))</f>
        <v/>
      </c>
      <c r="E513" s="22">
        <f>IF(D513="",0,IF(COUNTIF(БЮДЖЕТ!$P:$P,D513)=1,0,1))</f>
        <v>0</v>
      </c>
      <c r="F513" s="19" t="str">
        <f>IF($D513="","",INDEX(БЮДЖЕТ!$N:$N,SUMIFS(БЮДЖЕТ!$B:$B,БЮДЖЕТ!$P:$P,$D513)))</f>
        <v/>
      </c>
      <c r="G513" s="19" t="str">
        <f>IF($D513="","",INDEX(БЮДЖЕТ!$X:$X,SUMIFS(БЮДЖЕТ!$B:$B,БЮДЖЕТ!$P:$P,$D513)))</f>
        <v/>
      </c>
      <c r="H513" s="36"/>
      <c r="I513" s="48">
        <f>IF(D513="",0,SUMIFS(БЮДЖЕТ!$V:$V,БЮДЖЕТ!$P:$P,D513))</f>
        <v>0</v>
      </c>
      <c r="J513" s="48">
        <f>IF(D513="",0,SUMIFS(факт_операции!$T:$T,факт_операции!$D:$D,D513)+SUMIFS(факт_расчет!$M:$M,факт_расчет!$D:$D,D513))</f>
        <v>0</v>
      </c>
      <c r="K513" s="54">
        <f t="shared" si="15"/>
        <v>0</v>
      </c>
      <c r="L513" s="36"/>
      <c r="M513" s="1"/>
    </row>
    <row r="514" spans="1:13" x14ac:dyDescent="0.25">
      <c r="A514" s="1"/>
      <c r="B514" s="1"/>
      <c r="C514" s="5">
        <f t="shared" si="16"/>
        <v>504</v>
      </c>
      <c r="D514" s="19" t="str">
        <f>IF(C514&gt;MAX(БЮДЖЕТ!$C:$C),"",INDEX(БЮДЖЕТ!$P$11:$P$9415,C514))</f>
        <v/>
      </c>
      <c r="E514" s="22">
        <f>IF(D514="",0,IF(COUNTIF(БЮДЖЕТ!$P:$P,D514)=1,0,1))</f>
        <v>0</v>
      </c>
      <c r="F514" s="19" t="str">
        <f>IF($D514="","",INDEX(БЮДЖЕТ!$N:$N,SUMIFS(БЮДЖЕТ!$B:$B,БЮДЖЕТ!$P:$P,$D514)))</f>
        <v/>
      </c>
      <c r="G514" s="19" t="str">
        <f>IF($D514="","",INDEX(БЮДЖЕТ!$X:$X,SUMIFS(БЮДЖЕТ!$B:$B,БЮДЖЕТ!$P:$P,$D514)))</f>
        <v/>
      </c>
      <c r="H514" s="36"/>
      <c r="I514" s="48">
        <f>IF(D514="",0,SUMIFS(БЮДЖЕТ!$V:$V,БЮДЖЕТ!$P:$P,D514))</f>
        <v>0</v>
      </c>
      <c r="J514" s="48">
        <f>IF(D514="",0,SUMIFS(факт_операции!$T:$T,факт_операции!$D:$D,D514)+SUMIFS(факт_расчет!$M:$M,факт_расчет!$D:$D,D514))</f>
        <v>0</v>
      </c>
      <c r="K514" s="54">
        <f t="shared" si="15"/>
        <v>0</v>
      </c>
      <c r="L514" s="36"/>
      <c r="M514" s="1"/>
    </row>
    <row r="515" spans="1:13" x14ac:dyDescent="0.25">
      <c r="A515" s="1"/>
      <c r="B515" s="1"/>
      <c r="C515" s="5">
        <f t="shared" si="16"/>
        <v>505</v>
      </c>
      <c r="D515" s="19" t="str">
        <f>IF(C515&gt;MAX(БЮДЖЕТ!$C:$C),"",INDEX(БЮДЖЕТ!$P$11:$P$9415,C515))</f>
        <v/>
      </c>
      <c r="E515" s="22">
        <f>IF(D515="",0,IF(COUNTIF(БЮДЖЕТ!$P:$P,D515)=1,0,1))</f>
        <v>0</v>
      </c>
      <c r="F515" s="19" t="str">
        <f>IF($D515="","",INDEX(БЮДЖЕТ!$N:$N,SUMIFS(БЮДЖЕТ!$B:$B,БЮДЖЕТ!$P:$P,$D515)))</f>
        <v/>
      </c>
      <c r="G515" s="19" t="str">
        <f>IF($D515="","",INDEX(БЮДЖЕТ!$X:$X,SUMIFS(БЮДЖЕТ!$B:$B,БЮДЖЕТ!$P:$P,$D515)))</f>
        <v/>
      </c>
      <c r="H515" s="36"/>
      <c r="I515" s="48">
        <f>IF(D515="",0,SUMIFS(БЮДЖЕТ!$V:$V,БЮДЖЕТ!$P:$P,D515))</f>
        <v>0</v>
      </c>
      <c r="J515" s="48">
        <f>IF(D515="",0,SUMIFS(факт_операции!$T:$T,факт_операции!$D:$D,D515)+SUMIFS(факт_расчет!$M:$M,факт_расчет!$D:$D,D515))</f>
        <v>0</v>
      </c>
      <c r="K515" s="54">
        <f t="shared" si="15"/>
        <v>0</v>
      </c>
      <c r="L515" s="36"/>
      <c r="M515" s="1"/>
    </row>
    <row r="516" spans="1:13" x14ac:dyDescent="0.25">
      <c r="A516" s="1"/>
      <c r="B516" s="1"/>
      <c r="C516" s="5">
        <f t="shared" si="16"/>
        <v>506</v>
      </c>
      <c r="D516" s="19" t="str">
        <f>IF(C516&gt;MAX(БЮДЖЕТ!$C:$C),"",INDEX(БЮДЖЕТ!$P$11:$P$9415,C516))</f>
        <v/>
      </c>
      <c r="E516" s="22">
        <f>IF(D516="",0,IF(COUNTIF(БЮДЖЕТ!$P:$P,D516)=1,0,1))</f>
        <v>0</v>
      </c>
      <c r="F516" s="19" t="str">
        <f>IF($D516="","",INDEX(БЮДЖЕТ!$N:$N,SUMIFS(БЮДЖЕТ!$B:$B,БЮДЖЕТ!$P:$P,$D516)))</f>
        <v/>
      </c>
      <c r="G516" s="19" t="str">
        <f>IF($D516="","",INDEX(БЮДЖЕТ!$X:$X,SUMIFS(БЮДЖЕТ!$B:$B,БЮДЖЕТ!$P:$P,$D516)))</f>
        <v/>
      </c>
      <c r="H516" s="36"/>
      <c r="I516" s="48">
        <f>IF(D516="",0,SUMIFS(БЮДЖЕТ!$V:$V,БЮДЖЕТ!$P:$P,D516))</f>
        <v>0</v>
      </c>
      <c r="J516" s="48">
        <f>IF(D516="",0,SUMIFS(факт_операции!$T:$T,факт_операции!$D:$D,D516)+SUMIFS(факт_расчет!$M:$M,факт_расчет!$D:$D,D516))</f>
        <v>0</v>
      </c>
      <c r="K516" s="54">
        <f t="shared" si="15"/>
        <v>0</v>
      </c>
      <c r="L516" s="36"/>
      <c r="M516" s="1"/>
    </row>
    <row r="517" spans="1:13" x14ac:dyDescent="0.25">
      <c r="A517" s="1"/>
      <c r="B517" s="1"/>
      <c r="C517" s="5">
        <f t="shared" si="16"/>
        <v>507</v>
      </c>
      <c r="D517" s="19" t="str">
        <f>IF(C517&gt;MAX(БЮДЖЕТ!$C:$C),"",INDEX(БЮДЖЕТ!$P$11:$P$9415,C517))</f>
        <v/>
      </c>
      <c r="E517" s="22">
        <f>IF(D517="",0,IF(COUNTIF(БЮДЖЕТ!$P:$P,D517)=1,0,1))</f>
        <v>0</v>
      </c>
      <c r="F517" s="19" t="str">
        <f>IF($D517="","",INDEX(БЮДЖЕТ!$N:$N,SUMIFS(БЮДЖЕТ!$B:$B,БЮДЖЕТ!$P:$P,$D517)))</f>
        <v/>
      </c>
      <c r="G517" s="19" t="str">
        <f>IF($D517="","",INDEX(БЮДЖЕТ!$X:$X,SUMIFS(БЮДЖЕТ!$B:$B,БЮДЖЕТ!$P:$P,$D517)))</f>
        <v/>
      </c>
      <c r="H517" s="36"/>
      <c r="I517" s="48">
        <f>IF(D517="",0,SUMIFS(БЮДЖЕТ!$V:$V,БЮДЖЕТ!$P:$P,D517))</f>
        <v>0</v>
      </c>
      <c r="J517" s="48">
        <f>IF(D517="",0,SUMIFS(факт_операции!$T:$T,факт_операции!$D:$D,D517)+SUMIFS(факт_расчет!$M:$M,факт_расчет!$D:$D,D517))</f>
        <v>0</v>
      </c>
      <c r="K517" s="54">
        <f t="shared" si="15"/>
        <v>0</v>
      </c>
      <c r="L517" s="36"/>
      <c r="M517" s="1"/>
    </row>
    <row r="518" spans="1:13" x14ac:dyDescent="0.25">
      <c r="A518" s="1"/>
      <c r="B518" s="1"/>
      <c r="C518" s="5">
        <f t="shared" si="16"/>
        <v>508</v>
      </c>
      <c r="D518" s="19" t="str">
        <f>IF(C518&gt;MAX(БЮДЖЕТ!$C:$C),"",INDEX(БЮДЖЕТ!$P$11:$P$9415,C518))</f>
        <v/>
      </c>
      <c r="E518" s="22">
        <f>IF(D518="",0,IF(COUNTIF(БЮДЖЕТ!$P:$P,D518)=1,0,1))</f>
        <v>0</v>
      </c>
      <c r="F518" s="19" t="str">
        <f>IF($D518="","",INDEX(БЮДЖЕТ!$N:$N,SUMIFS(БЮДЖЕТ!$B:$B,БЮДЖЕТ!$P:$P,$D518)))</f>
        <v/>
      </c>
      <c r="G518" s="19" t="str">
        <f>IF($D518="","",INDEX(БЮДЖЕТ!$X:$X,SUMIFS(БЮДЖЕТ!$B:$B,БЮДЖЕТ!$P:$P,$D518)))</f>
        <v/>
      </c>
      <c r="H518" s="36"/>
      <c r="I518" s="48">
        <f>IF(D518="",0,SUMIFS(БЮДЖЕТ!$V:$V,БЮДЖЕТ!$P:$P,D518))</f>
        <v>0</v>
      </c>
      <c r="J518" s="48">
        <f>IF(D518="",0,SUMIFS(факт_операции!$T:$T,факт_операции!$D:$D,D518)+SUMIFS(факт_расчет!$M:$M,факт_расчет!$D:$D,D518))</f>
        <v>0</v>
      </c>
      <c r="K518" s="54">
        <f t="shared" si="15"/>
        <v>0</v>
      </c>
      <c r="L518" s="36"/>
      <c r="M518" s="1"/>
    </row>
    <row r="519" spans="1:13" x14ac:dyDescent="0.25">
      <c r="A519" s="1"/>
      <c r="B519" s="1"/>
      <c r="C519" s="5">
        <f t="shared" si="16"/>
        <v>509</v>
      </c>
      <c r="D519" s="19" t="str">
        <f>IF(C519&gt;MAX(БЮДЖЕТ!$C:$C),"",INDEX(БЮДЖЕТ!$P$11:$P$9415,C519))</f>
        <v/>
      </c>
      <c r="E519" s="22">
        <f>IF(D519="",0,IF(COUNTIF(БЮДЖЕТ!$P:$P,D519)=1,0,1))</f>
        <v>0</v>
      </c>
      <c r="F519" s="19" t="str">
        <f>IF($D519="","",INDEX(БЮДЖЕТ!$N:$N,SUMIFS(БЮДЖЕТ!$B:$B,БЮДЖЕТ!$P:$P,$D519)))</f>
        <v/>
      </c>
      <c r="G519" s="19" t="str">
        <f>IF($D519="","",INDEX(БЮДЖЕТ!$X:$X,SUMIFS(БЮДЖЕТ!$B:$B,БЮДЖЕТ!$P:$P,$D519)))</f>
        <v/>
      </c>
      <c r="H519" s="36"/>
      <c r="I519" s="48">
        <f>IF(D519="",0,SUMIFS(БЮДЖЕТ!$V:$V,БЮДЖЕТ!$P:$P,D519))</f>
        <v>0</v>
      </c>
      <c r="J519" s="48">
        <f>IF(D519="",0,SUMIFS(факт_операции!$T:$T,факт_операции!$D:$D,D519)+SUMIFS(факт_расчет!$M:$M,факт_расчет!$D:$D,D519))</f>
        <v>0</v>
      </c>
      <c r="K519" s="54">
        <f t="shared" si="15"/>
        <v>0</v>
      </c>
      <c r="L519" s="36"/>
      <c r="M519" s="1"/>
    </row>
    <row r="520" spans="1:13" x14ac:dyDescent="0.25">
      <c r="A520" s="1"/>
      <c r="B520" s="1"/>
      <c r="C520" s="5">
        <f t="shared" si="16"/>
        <v>510</v>
      </c>
      <c r="D520" s="19" t="str">
        <f>IF(C520&gt;MAX(БЮДЖЕТ!$C:$C),"",INDEX(БЮДЖЕТ!$P$11:$P$9415,C520))</f>
        <v/>
      </c>
      <c r="E520" s="22">
        <f>IF(D520="",0,IF(COUNTIF(БЮДЖЕТ!$P:$P,D520)=1,0,1))</f>
        <v>0</v>
      </c>
      <c r="F520" s="19" t="str">
        <f>IF($D520="","",INDEX(БЮДЖЕТ!$N:$N,SUMIFS(БЮДЖЕТ!$B:$B,БЮДЖЕТ!$P:$P,$D520)))</f>
        <v/>
      </c>
      <c r="G520" s="19" t="str">
        <f>IF($D520="","",INDEX(БЮДЖЕТ!$X:$X,SUMIFS(БЮДЖЕТ!$B:$B,БЮДЖЕТ!$P:$P,$D520)))</f>
        <v/>
      </c>
      <c r="H520" s="36"/>
      <c r="I520" s="48">
        <f>IF(D520="",0,SUMIFS(БЮДЖЕТ!$V:$V,БЮДЖЕТ!$P:$P,D520))</f>
        <v>0</v>
      </c>
      <c r="J520" s="48">
        <f>IF(D520="",0,SUMIFS(факт_операции!$T:$T,факт_операции!$D:$D,D520)+SUMIFS(факт_расчет!$M:$M,факт_расчет!$D:$D,D520))</f>
        <v>0</v>
      </c>
      <c r="K520" s="54">
        <f t="shared" si="15"/>
        <v>0</v>
      </c>
      <c r="L520" s="36"/>
      <c r="M520" s="1"/>
    </row>
    <row r="521" spans="1:13" x14ac:dyDescent="0.25">
      <c r="A521" s="1"/>
      <c r="B521" s="1"/>
      <c r="C521" s="5">
        <f t="shared" si="16"/>
        <v>511</v>
      </c>
      <c r="D521" s="19" t="str">
        <f>IF(C521&gt;MAX(БЮДЖЕТ!$C:$C),"",INDEX(БЮДЖЕТ!$P$11:$P$9415,C521))</f>
        <v/>
      </c>
      <c r="E521" s="22">
        <f>IF(D521="",0,IF(COUNTIF(БЮДЖЕТ!$P:$P,D521)=1,0,1))</f>
        <v>0</v>
      </c>
      <c r="F521" s="19" t="str">
        <f>IF($D521="","",INDEX(БЮДЖЕТ!$N:$N,SUMIFS(БЮДЖЕТ!$B:$B,БЮДЖЕТ!$P:$P,$D521)))</f>
        <v/>
      </c>
      <c r="G521" s="19" t="str">
        <f>IF($D521="","",INDEX(БЮДЖЕТ!$X:$X,SUMIFS(БЮДЖЕТ!$B:$B,БЮДЖЕТ!$P:$P,$D521)))</f>
        <v/>
      </c>
      <c r="H521" s="36"/>
      <c r="I521" s="48">
        <f>IF(D521="",0,SUMIFS(БЮДЖЕТ!$V:$V,БЮДЖЕТ!$P:$P,D521))</f>
        <v>0</v>
      </c>
      <c r="J521" s="48">
        <f>IF(D521="",0,SUMIFS(факт_операции!$T:$T,факт_операции!$D:$D,D521)+SUMIFS(факт_расчет!$M:$M,факт_расчет!$D:$D,D521))</f>
        <v>0</v>
      </c>
      <c r="K521" s="54">
        <f t="shared" si="15"/>
        <v>0</v>
      </c>
      <c r="L521" s="36"/>
      <c r="M521" s="1"/>
    </row>
    <row r="522" spans="1:13" x14ac:dyDescent="0.25">
      <c r="A522" s="1"/>
      <c r="B522" s="1"/>
      <c r="C522" s="5">
        <f t="shared" si="16"/>
        <v>512</v>
      </c>
      <c r="D522" s="19" t="str">
        <f>IF(C522&gt;MAX(БЮДЖЕТ!$C:$C),"",INDEX(БЮДЖЕТ!$P$11:$P$9415,C522))</f>
        <v/>
      </c>
      <c r="E522" s="22">
        <f>IF(D522="",0,IF(COUNTIF(БЮДЖЕТ!$P:$P,D522)=1,0,1))</f>
        <v>0</v>
      </c>
      <c r="F522" s="19" t="str">
        <f>IF($D522="","",INDEX(БЮДЖЕТ!$N:$N,SUMIFS(БЮДЖЕТ!$B:$B,БЮДЖЕТ!$P:$P,$D522)))</f>
        <v/>
      </c>
      <c r="G522" s="19" t="str">
        <f>IF($D522="","",INDEX(БЮДЖЕТ!$X:$X,SUMIFS(БЮДЖЕТ!$B:$B,БЮДЖЕТ!$P:$P,$D522)))</f>
        <v/>
      </c>
      <c r="H522" s="36"/>
      <c r="I522" s="48">
        <f>IF(D522="",0,SUMIFS(БЮДЖЕТ!$V:$V,БЮДЖЕТ!$P:$P,D522))</f>
        <v>0</v>
      </c>
      <c r="J522" s="48">
        <f>IF(D522="",0,SUMIFS(факт_операции!$T:$T,факт_операции!$D:$D,D522)+SUMIFS(факт_расчет!$M:$M,факт_расчет!$D:$D,D522))</f>
        <v>0</v>
      </c>
      <c r="K522" s="54">
        <f t="shared" si="15"/>
        <v>0</v>
      </c>
      <c r="L522" s="36"/>
      <c r="M522" s="1"/>
    </row>
    <row r="523" spans="1:13" x14ac:dyDescent="0.25">
      <c r="A523" s="1"/>
      <c r="B523" s="1"/>
      <c r="C523" s="5">
        <f t="shared" si="16"/>
        <v>513</v>
      </c>
      <c r="D523" s="19" t="str">
        <f>IF(C523&gt;MAX(БЮДЖЕТ!$C:$C),"",INDEX(БЮДЖЕТ!$P$11:$P$9415,C523))</f>
        <v/>
      </c>
      <c r="E523" s="22">
        <f>IF(D523="",0,IF(COUNTIF(БЮДЖЕТ!$P:$P,D523)=1,0,1))</f>
        <v>0</v>
      </c>
      <c r="F523" s="19" t="str">
        <f>IF($D523="","",INDEX(БЮДЖЕТ!$N:$N,SUMIFS(БЮДЖЕТ!$B:$B,БЮДЖЕТ!$P:$P,$D523)))</f>
        <v/>
      </c>
      <c r="G523" s="19" t="str">
        <f>IF($D523="","",INDEX(БЮДЖЕТ!$X:$X,SUMIFS(БЮДЖЕТ!$B:$B,БЮДЖЕТ!$P:$P,$D523)))</f>
        <v/>
      </c>
      <c r="H523" s="36"/>
      <c r="I523" s="48">
        <f>IF(D523="",0,SUMIFS(БЮДЖЕТ!$V:$V,БЮДЖЕТ!$P:$P,D523))</f>
        <v>0</v>
      </c>
      <c r="J523" s="48">
        <f>IF(D523="",0,SUMIFS(факт_операции!$T:$T,факт_операции!$D:$D,D523)+SUMIFS(факт_расчет!$M:$M,факт_расчет!$D:$D,D523))</f>
        <v>0</v>
      </c>
      <c r="K523" s="54">
        <f t="shared" si="15"/>
        <v>0</v>
      </c>
      <c r="L523" s="36"/>
      <c r="M523" s="1"/>
    </row>
    <row r="524" spans="1:13" x14ac:dyDescent="0.25">
      <c r="A524" s="1"/>
      <c r="B524" s="1"/>
      <c r="C524" s="5">
        <f t="shared" si="16"/>
        <v>514</v>
      </c>
      <c r="D524" s="19" t="str">
        <f>IF(C524&gt;MAX(БЮДЖЕТ!$C:$C),"",INDEX(БЮДЖЕТ!$P$11:$P$9415,C524))</f>
        <v/>
      </c>
      <c r="E524" s="22">
        <f>IF(D524="",0,IF(COUNTIF(БЮДЖЕТ!$P:$P,D524)=1,0,1))</f>
        <v>0</v>
      </c>
      <c r="F524" s="19" t="str">
        <f>IF($D524="","",INDEX(БЮДЖЕТ!$N:$N,SUMIFS(БЮДЖЕТ!$B:$B,БЮДЖЕТ!$P:$P,$D524)))</f>
        <v/>
      </c>
      <c r="G524" s="19" t="str">
        <f>IF($D524="","",INDEX(БЮДЖЕТ!$X:$X,SUMIFS(БЮДЖЕТ!$B:$B,БЮДЖЕТ!$P:$P,$D524)))</f>
        <v/>
      </c>
      <c r="H524" s="36"/>
      <c r="I524" s="48">
        <f>IF(D524="",0,SUMIFS(БЮДЖЕТ!$V:$V,БЮДЖЕТ!$P:$P,D524))</f>
        <v>0</v>
      </c>
      <c r="J524" s="48">
        <f>IF(D524="",0,SUMIFS(факт_операции!$T:$T,факт_операции!$D:$D,D524)+SUMIFS(факт_расчет!$M:$M,факт_расчет!$D:$D,D524))</f>
        <v>0</v>
      </c>
      <c r="K524" s="54">
        <f t="shared" ref="K524:K587" si="17">IF(D524="",0,J524-I524)</f>
        <v>0</v>
      </c>
      <c r="L524" s="36"/>
      <c r="M524" s="1"/>
    </row>
    <row r="525" spans="1:13" x14ac:dyDescent="0.25">
      <c r="A525" s="1"/>
      <c r="B525" s="1"/>
      <c r="C525" s="5">
        <f t="shared" ref="C525:C588" si="18">C524+1</f>
        <v>515</v>
      </c>
      <c r="D525" s="19" t="str">
        <f>IF(C525&gt;MAX(БЮДЖЕТ!$C:$C),"",INDEX(БЮДЖЕТ!$P$11:$P$9415,C525))</f>
        <v/>
      </c>
      <c r="E525" s="22">
        <f>IF(D525="",0,IF(COUNTIF(БЮДЖЕТ!$P:$P,D525)=1,0,1))</f>
        <v>0</v>
      </c>
      <c r="F525" s="19" t="str">
        <f>IF($D525="","",INDEX(БЮДЖЕТ!$N:$N,SUMIFS(БЮДЖЕТ!$B:$B,БЮДЖЕТ!$P:$P,$D525)))</f>
        <v/>
      </c>
      <c r="G525" s="19" t="str">
        <f>IF($D525="","",INDEX(БЮДЖЕТ!$X:$X,SUMIFS(БЮДЖЕТ!$B:$B,БЮДЖЕТ!$P:$P,$D525)))</f>
        <v/>
      </c>
      <c r="H525" s="36"/>
      <c r="I525" s="48">
        <f>IF(D525="",0,SUMIFS(БЮДЖЕТ!$V:$V,БЮДЖЕТ!$P:$P,D525))</f>
        <v>0</v>
      </c>
      <c r="J525" s="48">
        <f>IF(D525="",0,SUMIFS(факт_операции!$T:$T,факт_операции!$D:$D,D525)+SUMIFS(факт_расчет!$M:$M,факт_расчет!$D:$D,D525))</f>
        <v>0</v>
      </c>
      <c r="K525" s="54">
        <f t="shared" si="17"/>
        <v>0</v>
      </c>
      <c r="L525" s="36"/>
      <c r="M525" s="1"/>
    </row>
    <row r="526" spans="1:13" x14ac:dyDescent="0.25">
      <c r="A526" s="1"/>
      <c r="B526" s="1"/>
      <c r="C526" s="5">
        <f t="shared" si="18"/>
        <v>516</v>
      </c>
      <c r="D526" s="19" t="str">
        <f>IF(C526&gt;MAX(БЮДЖЕТ!$C:$C),"",INDEX(БЮДЖЕТ!$P$11:$P$9415,C526))</f>
        <v/>
      </c>
      <c r="E526" s="22">
        <f>IF(D526="",0,IF(COUNTIF(БЮДЖЕТ!$P:$P,D526)=1,0,1))</f>
        <v>0</v>
      </c>
      <c r="F526" s="19" t="str">
        <f>IF($D526="","",INDEX(БЮДЖЕТ!$N:$N,SUMIFS(БЮДЖЕТ!$B:$B,БЮДЖЕТ!$P:$P,$D526)))</f>
        <v/>
      </c>
      <c r="G526" s="19" t="str">
        <f>IF($D526="","",INDEX(БЮДЖЕТ!$X:$X,SUMIFS(БЮДЖЕТ!$B:$B,БЮДЖЕТ!$P:$P,$D526)))</f>
        <v/>
      </c>
      <c r="H526" s="36"/>
      <c r="I526" s="48">
        <f>IF(D526="",0,SUMIFS(БЮДЖЕТ!$V:$V,БЮДЖЕТ!$P:$P,D526))</f>
        <v>0</v>
      </c>
      <c r="J526" s="48">
        <f>IF(D526="",0,SUMIFS(факт_операции!$T:$T,факт_операции!$D:$D,D526)+SUMIFS(факт_расчет!$M:$M,факт_расчет!$D:$D,D526))</f>
        <v>0</v>
      </c>
      <c r="K526" s="54">
        <f t="shared" si="17"/>
        <v>0</v>
      </c>
      <c r="L526" s="36"/>
      <c r="M526" s="1"/>
    </row>
    <row r="527" spans="1:13" x14ac:dyDescent="0.25">
      <c r="A527" s="1"/>
      <c r="B527" s="1"/>
      <c r="C527" s="5">
        <f t="shared" si="18"/>
        <v>517</v>
      </c>
      <c r="D527" s="19" t="str">
        <f>IF(C527&gt;MAX(БЮДЖЕТ!$C:$C),"",INDEX(БЮДЖЕТ!$P$11:$P$9415,C527))</f>
        <v/>
      </c>
      <c r="E527" s="22">
        <f>IF(D527="",0,IF(COUNTIF(БЮДЖЕТ!$P:$P,D527)=1,0,1))</f>
        <v>0</v>
      </c>
      <c r="F527" s="19" t="str">
        <f>IF($D527="","",INDEX(БЮДЖЕТ!$N:$N,SUMIFS(БЮДЖЕТ!$B:$B,БЮДЖЕТ!$P:$P,$D527)))</f>
        <v/>
      </c>
      <c r="G527" s="19" t="str">
        <f>IF($D527="","",INDEX(БЮДЖЕТ!$X:$X,SUMIFS(БЮДЖЕТ!$B:$B,БЮДЖЕТ!$P:$P,$D527)))</f>
        <v/>
      </c>
      <c r="H527" s="36"/>
      <c r="I527" s="48">
        <f>IF(D527="",0,SUMIFS(БЮДЖЕТ!$V:$V,БЮДЖЕТ!$P:$P,D527))</f>
        <v>0</v>
      </c>
      <c r="J527" s="48">
        <f>IF(D527="",0,SUMIFS(факт_операции!$T:$T,факт_операции!$D:$D,D527)+SUMIFS(факт_расчет!$M:$M,факт_расчет!$D:$D,D527))</f>
        <v>0</v>
      </c>
      <c r="K527" s="54">
        <f t="shared" si="17"/>
        <v>0</v>
      </c>
      <c r="L527" s="36"/>
      <c r="M527" s="1"/>
    </row>
    <row r="528" spans="1:13" x14ac:dyDescent="0.25">
      <c r="A528" s="1"/>
      <c r="B528" s="1"/>
      <c r="C528" s="5">
        <f t="shared" si="18"/>
        <v>518</v>
      </c>
      <c r="D528" s="19" t="str">
        <f>IF(C528&gt;MAX(БЮДЖЕТ!$C:$C),"",INDEX(БЮДЖЕТ!$P$11:$P$9415,C528))</f>
        <v/>
      </c>
      <c r="E528" s="22">
        <f>IF(D528="",0,IF(COUNTIF(БЮДЖЕТ!$P:$P,D528)=1,0,1))</f>
        <v>0</v>
      </c>
      <c r="F528" s="19" t="str">
        <f>IF($D528="","",INDEX(БЮДЖЕТ!$N:$N,SUMIFS(БЮДЖЕТ!$B:$B,БЮДЖЕТ!$P:$P,$D528)))</f>
        <v/>
      </c>
      <c r="G528" s="19" t="str">
        <f>IF($D528="","",INDEX(БЮДЖЕТ!$X:$X,SUMIFS(БЮДЖЕТ!$B:$B,БЮДЖЕТ!$P:$P,$D528)))</f>
        <v/>
      </c>
      <c r="H528" s="36"/>
      <c r="I528" s="48">
        <f>IF(D528="",0,SUMIFS(БЮДЖЕТ!$V:$V,БЮДЖЕТ!$P:$P,D528))</f>
        <v>0</v>
      </c>
      <c r="J528" s="48">
        <f>IF(D528="",0,SUMIFS(факт_операции!$T:$T,факт_операции!$D:$D,D528)+SUMIFS(факт_расчет!$M:$M,факт_расчет!$D:$D,D528))</f>
        <v>0</v>
      </c>
      <c r="K528" s="54">
        <f t="shared" si="17"/>
        <v>0</v>
      </c>
      <c r="L528" s="36"/>
      <c r="M528" s="1"/>
    </row>
    <row r="529" spans="1:13" x14ac:dyDescent="0.25">
      <c r="A529" s="1"/>
      <c r="B529" s="1"/>
      <c r="C529" s="5">
        <f t="shared" si="18"/>
        <v>519</v>
      </c>
      <c r="D529" s="19" t="str">
        <f>IF(C529&gt;MAX(БЮДЖЕТ!$C:$C),"",INDEX(БЮДЖЕТ!$P$11:$P$9415,C529))</f>
        <v/>
      </c>
      <c r="E529" s="22">
        <f>IF(D529="",0,IF(COUNTIF(БЮДЖЕТ!$P:$P,D529)=1,0,1))</f>
        <v>0</v>
      </c>
      <c r="F529" s="19" t="str">
        <f>IF($D529="","",INDEX(БЮДЖЕТ!$N:$N,SUMIFS(БЮДЖЕТ!$B:$B,БЮДЖЕТ!$P:$P,$D529)))</f>
        <v/>
      </c>
      <c r="G529" s="19" t="str">
        <f>IF($D529="","",INDEX(БЮДЖЕТ!$X:$X,SUMIFS(БЮДЖЕТ!$B:$B,БЮДЖЕТ!$P:$P,$D529)))</f>
        <v/>
      </c>
      <c r="H529" s="36"/>
      <c r="I529" s="48">
        <f>IF(D529="",0,SUMIFS(БЮДЖЕТ!$V:$V,БЮДЖЕТ!$P:$P,D529))</f>
        <v>0</v>
      </c>
      <c r="J529" s="48">
        <f>IF(D529="",0,SUMIFS(факт_операции!$T:$T,факт_операции!$D:$D,D529)+SUMIFS(факт_расчет!$M:$M,факт_расчет!$D:$D,D529))</f>
        <v>0</v>
      </c>
      <c r="K529" s="54">
        <f t="shared" si="17"/>
        <v>0</v>
      </c>
      <c r="L529" s="36"/>
      <c r="M529" s="1"/>
    </row>
    <row r="530" spans="1:13" x14ac:dyDescent="0.25">
      <c r="A530" s="1"/>
      <c r="B530" s="1"/>
      <c r="C530" s="5">
        <f t="shared" si="18"/>
        <v>520</v>
      </c>
      <c r="D530" s="19" t="str">
        <f>IF(C530&gt;MAX(БЮДЖЕТ!$C:$C),"",INDEX(БЮДЖЕТ!$P$11:$P$9415,C530))</f>
        <v/>
      </c>
      <c r="E530" s="22">
        <f>IF(D530="",0,IF(COUNTIF(БЮДЖЕТ!$P:$P,D530)=1,0,1))</f>
        <v>0</v>
      </c>
      <c r="F530" s="19" t="str">
        <f>IF($D530="","",INDEX(БЮДЖЕТ!$N:$N,SUMIFS(БЮДЖЕТ!$B:$B,БЮДЖЕТ!$P:$P,$D530)))</f>
        <v/>
      </c>
      <c r="G530" s="19" t="str">
        <f>IF($D530="","",INDEX(БЮДЖЕТ!$X:$X,SUMIFS(БЮДЖЕТ!$B:$B,БЮДЖЕТ!$P:$P,$D530)))</f>
        <v/>
      </c>
      <c r="H530" s="36"/>
      <c r="I530" s="48">
        <f>IF(D530="",0,SUMIFS(БЮДЖЕТ!$V:$V,БЮДЖЕТ!$P:$P,D530))</f>
        <v>0</v>
      </c>
      <c r="J530" s="48">
        <f>IF(D530="",0,SUMIFS(факт_операции!$T:$T,факт_операции!$D:$D,D530)+SUMIFS(факт_расчет!$M:$M,факт_расчет!$D:$D,D530))</f>
        <v>0</v>
      </c>
      <c r="K530" s="54">
        <f t="shared" si="17"/>
        <v>0</v>
      </c>
      <c r="L530" s="36"/>
      <c r="M530" s="1"/>
    </row>
    <row r="531" spans="1:13" x14ac:dyDescent="0.25">
      <c r="A531" s="1"/>
      <c r="B531" s="1"/>
      <c r="C531" s="5">
        <f t="shared" si="18"/>
        <v>521</v>
      </c>
      <c r="D531" s="19" t="str">
        <f>IF(C531&gt;MAX(БЮДЖЕТ!$C:$C),"",INDEX(БЮДЖЕТ!$P$11:$P$9415,C531))</f>
        <v/>
      </c>
      <c r="E531" s="22">
        <f>IF(D531="",0,IF(COUNTIF(БЮДЖЕТ!$P:$P,D531)=1,0,1))</f>
        <v>0</v>
      </c>
      <c r="F531" s="19" t="str">
        <f>IF($D531="","",INDEX(БЮДЖЕТ!$N:$N,SUMIFS(БЮДЖЕТ!$B:$B,БЮДЖЕТ!$P:$P,$D531)))</f>
        <v/>
      </c>
      <c r="G531" s="19" t="str">
        <f>IF($D531="","",INDEX(БЮДЖЕТ!$X:$X,SUMIFS(БЮДЖЕТ!$B:$B,БЮДЖЕТ!$P:$P,$D531)))</f>
        <v/>
      </c>
      <c r="H531" s="36"/>
      <c r="I531" s="48">
        <f>IF(D531="",0,SUMIFS(БЮДЖЕТ!$V:$V,БЮДЖЕТ!$P:$P,D531))</f>
        <v>0</v>
      </c>
      <c r="J531" s="48">
        <f>IF(D531="",0,SUMIFS(факт_операции!$T:$T,факт_операции!$D:$D,D531)+SUMIFS(факт_расчет!$M:$M,факт_расчет!$D:$D,D531))</f>
        <v>0</v>
      </c>
      <c r="K531" s="54">
        <f t="shared" si="17"/>
        <v>0</v>
      </c>
      <c r="L531" s="36"/>
      <c r="M531" s="1"/>
    </row>
    <row r="532" spans="1:13" x14ac:dyDescent="0.25">
      <c r="A532" s="1"/>
      <c r="B532" s="1"/>
      <c r="C532" s="5">
        <f t="shared" si="18"/>
        <v>522</v>
      </c>
      <c r="D532" s="19" t="str">
        <f>IF(C532&gt;MAX(БЮДЖЕТ!$C:$C),"",INDEX(БЮДЖЕТ!$P$11:$P$9415,C532))</f>
        <v/>
      </c>
      <c r="E532" s="22">
        <f>IF(D532="",0,IF(COUNTIF(БЮДЖЕТ!$P:$P,D532)=1,0,1))</f>
        <v>0</v>
      </c>
      <c r="F532" s="19" t="str">
        <f>IF($D532="","",INDEX(БЮДЖЕТ!$N:$N,SUMIFS(БЮДЖЕТ!$B:$B,БЮДЖЕТ!$P:$P,$D532)))</f>
        <v/>
      </c>
      <c r="G532" s="19" t="str">
        <f>IF($D532="","",INDEX(БЮДЖЕТ!$X:$X,SUMIFS(БЮДЖЕТ!$B:$B,БЮДЖЕТ!$P:$P,$D532)))</f>
        <v/>
      </c>
      <c r="H532" s="36"/>
      <c r="I532" s="48">
        <f>IF(D532="",0,SUMIFS(БЮДЖЕТ!$V:$V,БЮДЖЕТ!$P:$P,D532))</f>
        <v>0</v>
      </c>
      <c r="J532" s="48">
        <f>IF(D532="",0,SUMIFS(факт_операции!$T:$T,факт_операции!$D:$D,D532)+SUMIFS(факт_расчет!$M:$M,факт_расчет!$D:$D,D532))</f>
        <v>0</v>
      </c>
      <c r="K532" s="54">
        <f t="shared" si="17"/>
        <v>0</v>
      </c>
      <c r="L532" s="36"/>
      <c r="M532" s="1"/>
    </row>
    <row r="533" spans="1:13" x14ac:dyDescent="0.25">
      <c r="A533" s="1"/>
      <c r="B533" s="1"/>
      <c r="C533" s="5">
        <f t="shared" si="18"/>
        <v>523</v>
      </c>
      <c r="D533" s="19" t="str">
        <f>IF(C533&gt;MAX(БЮДЖЕТ!$C:$C),"",INDEX(БЮДЖЕТ!$P$11:$P$9415,C533))</f>
        <v/>
      </c>
      <c r="E533" s="22">
        <f>IF(D533="",0,IF(COUNTIF(БЮДЖЕТ!$P:$P,D533)=1,0,1))</f>
        <v>0</v>
      </c>
      <c r="F533" s="19" t="str">
        <f>IF($D533="","",INDEX(БЮДЖЕТ!$N:$N,SUMIFS(БЮДЖЕТ!$B:$B,БЮДЖЕТ!$P:$P,$D533)))</f>
        <v/>
      </c>
      <c r="G533" s="19" t="str">
        <f>IF($D533="","",INDEX(БЮДЖЕТ!$X:$X,SUMIFS(БЮДЖЕТ!$B:$B,БЮДЖЕТ!$P:$P,$D533)))</f>
        <v/>
      </c>
      <c r="H533" s="36"/>
      <c r="I533" s="48">
        <f>IF(D533="",0,SUMIFS(БЮДЖЕТ!$V:$V,БЮДЖЕТ!$P:$P,D533))</f>
        <v>0</v>
      </c>
      <c r="J533" s="48">
        <f>IF(D533="",0,SUMIFS(факт_операции!$T:$T,факт_операции!$D:$D,D533)+SUMIFS(факт_расчет!$M:$M,факт_расчет!$D:$D,D533))</f>
        <v>0</v>
      </c>
      <c r="K533" s="54">
        <f t="shared" si="17"/>
        <v>0</v>
      </c>
      <c r="L533" s="36"/>
      <c r="M533" s="1"/>
    </row>
    <row r="534" spans="1:13" x14ac:dyDescent="0.25">
      <c r="A534" s="1"/>
      <c r="B534" s="1"/>
      <c r="C534" s="5">
        <f t="shared" si="18"/>
        <v>524</v>
      </c>
      <c r="D534" s="19" t="str">
        <f>IF(C534&gt;MAX(БЮДЖЕТ!$C:$C),"",INDEX(БЮДЖЕТ!$P$11:$P$9415,C534))</f>
        <v/>
      </c>
      <c r="E534" s="22">
        <f>IF(D534="",0,IF(COUNTIF(БЮДЖЕТ!$P:$P,D534)=1,0,1))</f>
        <v>0</v>
      </c>
      <c r="F534" s="19" t="str">
        <f>IF($D534="","",INDEX(БЮДЖЕТ!$N:$N,SUMIFS(БЮДЖЕТ!$B:$B,БЮДЖЕТ!$P:$P,$D534)))</f>
        <v/>
      </c>
      <c r="G534" s="19" t="str">
        <f>IF($D534="","",INDEX(БЮДЖЕТ!$X:$X,SUMIFS(БЮДЖЕТ!$B:$B,БЮДЖЕТ!$P:$P,$D534)))</f>
        <v/>
      </c>
      <c r="H534" s="36"/>
      <c r="I534" s="48">
        <f>IF(D534="",0,SUMIFS(БЮДЖЕТ!$V:$V,БЮДЖЕТ!$P:$P,D534))</f>
        <v>0</v>
      </c>
      <c r="J534" s="48">
        <f>IF(D534="",0,SUMIFS(факт_операции!$T:$T,факт_операции!$D:$D,D534)+SUMIFS(факт_расчет!$M:$M,факт_расчет!$D:$D,D534))</f>
        <v>0</v>
      </c>
      <c r="K534" s="54">
        <f t="shared" si="17"/>
        <v>0</v>
      </c>
      <c r="L534" s="36"/>
      <c r="M534" s="1"/>
    </row>
    <row r="535" spans="1:13" x14ac:dyDescent="0.25">
      <c r="A535" s="1"/>
      <c r="B535" s="1"/>
      <c r="C535" s="5">
        <f t="shared" si="18"/>
        <v>525</v>
      </c>
      <c r="D535" s="19" t="str">
        <f>IF(C535&gt;MAX(БЮДЖЕТ!$C:$C),"",INDEX(БЮДЖЕТ!$P$11:$P$9415,C535))</f>
        <v/>
      </c>
      <c r="E535" s="22">
        <f>IF(D535="",0,IF(COUNTIF(БЮДЖЕТ!$P:$P,D535)=1,0,1))</f>
        <v>0</v>
      </c>
      <c r="F535" s="19" t="str">
        <f>IF($D535="","",INDEX(БЮДЖЕТ!$N:$N,SUMIFS(БЮДЖЕТ!$B:$B,БЮДЖЕТ!$P:$P,$D535)))</f>
        <v/>
      </c>
      <c r="G535" s="19" t="str">
        <f>IF($D535="","",INDEX(БЮДЖЕТ!$X:$X,SUMIFS(БЮДЖЕТ!$B:$B,БЮДЖЕТ!$P:$P,$D535)))</f>
        <v/>
      </c>
      <c r="H535" s="36"/>
      <c r="I535" s="48">
        <f>IF(D535="",0,SUMIFS(БЮДЖЕТ!$V:$V,БЮДЖЕТ!$P:$P,D535))</f>
        <v>0</v>
      </c>
      <c r="J535" s="48">
        <f>IF(D535="",0,SUMIFS(факт_операции!$T:$T,факт_операции!$D:$D,D535)+SUMIFS(факт_расчет!$M:$M,факт_расчет!$D:$D,D535))</f>
        <v>0</v>
      </c>
      <c r="K535" s="54">
        <f t="shared" si="17"/>
        <v>0</v>
      </c>
      <c r="L535" s="36"/>
      <c r="M535" s="1"/>
    </row>
    <row r="536" spans="1:13" x14ac:dyDescent="0.25">
      <c r="A536" s="1"/>
      <c r="B536" s="1"/>
      <c r="C536" s="5">
        <f t="shared" si="18"/>
        <v>526</v>
      </c>
      <c r="D536" s="19" t="str">
        <f>IF(C536&gt;MAX(БЮДЖЕТ!$C:$C),"",INDEX(БЮДЖЕТ!$P$11:$P$9415,C536))</f>
        <v/>
      </c>
      <c r="E536" s="22">
        <f>IF(D536="",0,IF(COUNTIF(БЮДЖЕТ!$P:$P,D536)=1,0,1))</f>
        <v>0</v>
      </c>
      <c r="F536" s="19" t="str">
        <f>IF($D536="","",INDEX(БЮДЖЕТ!$N:$N,SUMIFS(БЮДЖЕТ!$B:$B,БЮДЖЕТ!$P:$P,$D536)))</f>
        <v/>
      </c>
      <c r="G536" s="19" t="str">
        <f>IF($D536="","",INDEX(БЮДЖЕТ!$X:$X,SUMIFS(БЮДЖЕТ!$B:$B,БЮДЖЕТ!$P:$P,$D536)))</f>
        <v/>
      </c>
      <c r="H536" s="36"/>
      <c r="I536" s="48">
        <f>IF(D536="",0,SUMIFS(БЮДЖЕТ!$V:$V,БЮДЖЕТ!$P:$P,D536))</f>
        <v>0</v>
      </c>
      <c r="J536" s="48">
        <f>IF(D536="",0,SUMIFS(факт_операции!$T:$T,факт_операции!$D:$D,D536)+SUMIFS(факт_расчет!$M:$M,факт_расчет!$D:$D,D536))</f>
        <v>0</v>
      </c>
      <c r="K536" s="54">
        <f t="shared" si="17"/>
        <v>0</v>
      </c>
      <c r="L536" s="36"/>
      <c r="M536" s="1"/>
    </row>
    <row r="537" spans="1:13" x14ac:dyDescent="0.25">
      <c r="A537" s="1"/>
      <c r="B537" s="1"/>
      <c r="C537" s="5">
        <f t="shared" si="18"/>
        <v>527</v>
      </c>
      <c r="D537" s="19" t="str">
        <f>IF(C537&gt;MAX(БЮДЖЕТ!$C:$C),"",INDEX(БЮДЖЕТ!$P$11:$P$9415,C537))</f>
        <v/>
      </c>
      <c r="E537" s="22">
        <f>IF(D537="",0,IF(COUNTIF(БЮДЖЕТ!$P:$P,D537)=1,0,1))</f>
        <v>0</v>
      </c>
      <c r="F537" s="19" t="str">
        <f>IF($D537="","",INDEX(БЮДЖЕТ!$N:$N,SUMIFS(БЮДЖЕТ!$B:$B,БЮДЖЕТ!$P:$P,$D537)))</f>
        <v/>
      </c>
      <c r="G537" s="19" t="str">
        <f>IF($D537="","",INDEX(БЮДЖЕТ!$X:$X,SUMIFS(БЮДЖЕТ!$B:$B,БЮДЖЕТ!$P:$P,$D537)))</f>
        <v/>
      </c>
      <c r="H537" s="36"/>
      <c r="I537" s="48">
        <f>IF(D537="",0,SUMIFS(БЮДЖЕТ!$V:$V,БЮДЖЕТ!$P:$P,D537))</f>
        <v>0</v>
      </c>
      <c r="J537" s="48">
        <f>IF(D537="",0,SUMIFS(факт_операции!$T:$T,факт_операции!$D:$D,D537)+SUMIFS(факт_расчет!$M:$M,факт_расчет!$D:$D,D537))</f>
        <v>0</v>
      </c>
      <c r="K537" s="54">
        <f t="shared" si="17"/>
        <v>0</v>
      </c>
      <c r="L537" s="36"/>
      <c r="M537" s="1"/>
    </row>
    <row r="538" spans="1:13" x14ac:dyDescent="0.25">
      <c r="A538" s="1"/>
      <c r="B538" s="1"/>
      <c r="C538" s="5">
        <f t="shared" si="18"/>
        <v>528</v>
      </c>
      <c r="D538" s="19" t="str">
        <f>IF(C538&gt;MAX(БЮДЖЕТ!$C:$C),"",INDEX(БЮДЖЕТ!$P$11:$P$9415,C538))</f>
        <v/>
      </c>
      <c r="E538" s="22">
        <f>IF(D538="",0,IF(COUNTIF(БЮДЖЕТ!$P:$P,D538)=1,0,1))</f>
        <v>0</v>
      </c>
      <c r="F538" s="19" t="str">
        <f>IF($D538="","",INDEX(БЮДЖЕТ!$N:$N,SUMIFS(БЮДЖЕТ!$B:$B,БЮДЖЕТ!$P:$P,$D538)))</f>
        <v/>
      </c>
      <c r="G538" s="19" t="str">
        <f>IF($D538="","",INDEX(БЮДЖЕТ!$X:$X,SUMIFS(БЮДЖЕТ!$B:$B,БЮДЖЕТ!$P:$P,$D538)))</f>
        <v/>
      </c>
      <c r="H538" s="36"/>
      <c r="I538" s="48">
        <f>IF(D538="",0,SUMIFS(БЮДЖЕТ!$V:$V,БЮДЖЕТ!$P:$P,D538))</f>
        <v>0</v>
      </c>
      <c r="J538" s="48">
        <f>IF(D538="",0,SUMIFS(факт_операции!$T:$T,факт_операции!$D:$D,D538)+SUMIFS(факт_расчет!$M:$M,факт_расчет!$D:$D,D538))</f>
        <v>0</v>
      </c>
      <c r="K538" s="54">
        <f t="shared" si="17"/>
        <v>0</v>
      </c>
      <c r="L538" s="36"/>
      <c r="M538" s="1"/>
    </row>
    <row r="539" spans="1:13" x14ac:dyDescent="0.25">
      <c r="A539" s="1"/>
      <c r="B539" s="1"/>
      <c r="C539" s="5">
        <f t="shared" si="18"/>
        <v>529</v>
      </c>
      <c r="D539" s="19" t="str">
        <f>IF(C539&gt;MAX(БЮДЖЕТ!$C:$C),"",INDEX(БЮДЖЕТ!$P$11:$P$9415,C539))</f>
        <v/>
      </c>
      <c r="E539" s="22">
        <f>IF(D539="",0,IF(COUNTIF(БЮДЖЕТ!$P:$P,D539)=1,0,1))</f>
        <v>0</v>
      </c>
      <c r="F539" s="19" t="str">
        <f>IF($D539="","",INDEX(БЮДЖЕТ!$N:$N,SUMIFS(БЮДЖЕТ!$B:$B,БЮДЖЕТ!$P:$P,$D539)))</f>
        <v/>
      </c>
      <c r="G539" s="19" t="str">
        <f>IF($D539="","",INDEX(БЮДЖЕТ!$X:$X,SUMIFS(БЮДЖЕТ!$B:$B,БЮДЖЕТ!$P:$P,$D539)))</f>
        <v/>
      </c>
      <c r="H539" s="36"/>
      <c r="I539" s="48">
        <f>IF(D539="",0,SUMIFS(БЮДЖЕТ!$V:$V,БЮДЖЕТ!$P:$P,D539))</f>
        <v>0</v>
      </c>
      <c r="J539" s="48">
        <f>IF(D539="",0,SUMIFS(факт_операции!$T:$T,факт_операции!$D:$D,D539)+SUMIFS(факт_расчет!$M:$M,факт_расчет!$D:$D,D539))</f>
        <v>0</v>
      </c>
      <c r="K539" s="54">
        <f t="shared" si="17"/>
        <v>0</v>
      </c>
      <c r="L539" s="36"/>
      <c r="M539" s="1"/>
    </row>
    <row r="540" spans="1:13" x14ac:dyDescent="0.25">
      <c r="A540" s="1"/>
      <c r="B540" s="1"/>
      <c r="C540" s="5">
        <f t="shared" si="18"/>
        <v>530</v>
      </c>
      <c r="D540" s="19" t="str">
        <f>IF(C540&gt;MAX(БЮДЖЕТ!$C:$C),"",INDEX(БЮДЖЕТ!$P$11:$P$9415,C540))</f>
        <v/>
      </c>
      <c r="E540" s="22">
        <f>IF(D540="",0,IF(COUNTIF(БЮДЖЕТ!$P:$P,D540)=1,0,1))</f>
        <v>0</v>
      </c>
      <c r="F540" s="19" t="str">
        <f>IF($D540="","",INDEX(БЮДЖЕТ!$N:$N,SUMIFS(БЮДЖЕТ!$B:$B,БЮДЖЕТ!$P:$P,$D540)))</f>
        <v/>
      </c>
      <c r="G540" s="19" t="str">
        <f>IF($D540="","",INDEX(БЮДЖЕТ!$X:$X,SUMIFS(БЮДЖЕТ!$B:$B,БЮДЖЕТ!$P:$P,$D540)))</f>
        <v/>
      </c>
      <c r="H540" s="36"/>
      <c r="I540" s="48">
        <f>IF(D540="",0,SUMIFS(БЮДЖЕТ!$V:$V,БЮДЖЕТ!$P:$P,D540))</f>
        <v>0</v>
      </c>
      <c r="J540" s="48">
        <f>IF(D540="",0,SUMIFS(факт_операции!$T:$T,факт_операции!$D:$D,D540)+SUMIFS(факт_расчет!$M:$M,факт_расчет!$D:$D,D540))</f>
        <v>0</v>
      </c>
      <c r="K540" s="54">
        <f t="shared" si="17"/>
        <v>0</v>
      </c>
      <c r="L540" s="36"/>
      <c r="M540" s="1"/>
    </row>
    <row r="541" spans="1:13" x14ac:dyDescent="0.25">
      <c r="A541" s="1"/>
      <c r="B541" s="1"/>
      <c r="C541" s="5">
        <f t="shared" si="18"/>
        <v>531</v>
      </c>
      <c r="D541" s="19" t="str">
        <f>IF(C541&gt;MAX(БЮДЖЕТ!$C:$C),"",INDEX(БЮДЖЕТ!$P$11:$P$9415,C541))</f>
        <v/>
      </c>
      <c r="E541" s="22">
        <f>IF(D541="",0,IF(COUNTIF(БЮДЖЕТ!$P:$P,D541)=1,0,1))</f>
        <v>0</v>
      </c>
      <c r="F541" s="19" t="str">
        <f>IF($D541="","",INDEX(БЮДЖЕТ!$N:$N,SUMIFS(БЮДЖЕТ!$B:$B,БЮДЖЕТ!$P:$P,$D541)))</f>
        <v/>
      </c>
      <c r="G541" s="19" t="str">
        <f>IF($D541="","",INDEX(БЮДЖЕТ!$X:$X,SUMIFS(БЮДЖЕТ!$B:$B,БЮДЖЕТ!$P:$P,$D541)))</f>
        <v/>
      </c>
      <c r="H541" s="36"/>
      <c r="I541" s="48">
        <f>IF(D541="",0,SUMIFS(БЮДЖЕТ!$V:$V,БЮДЖЕТ!$P:$P,D541))</f>
        <v>0</v>
      </c>
      <c r="J541" s="48">
        <f>IF(D541="",0,SUMIFS(факт_операции!$T:$T,факт_операции!$D:$D,D541)+SUMIFS(факт_расчет!$M:$M,факт_расчет!$D:$D,D541))</f>
        <v>0</v>
      </c>
      <c r="K541" s="54">
        <f t="shared" si="17"/>
        <v>0</v>
      </c>
      <c r="L541" s="36"/>
      <c r="M541" s="1"/>
    </row>
    <row r="542" spans="1:13" x14ac:dyDescent="0.25">
      <c r="A542" s="1"/>
      <c r="B542" s="1"/>
      <c r="C542" s="5">
        <f t="shared" si="18"/>
        <v>532</v>
      </c>
      <c r="D542" s="19" t="str">
        <f>IF(C542&gt;MAX(БЮДЖЕТ!$C:$C),"",INDEX(БЮДЖЕТ!$P$11:$P$9415,C542))</f>
        <v/>
      </c>
      <c r="E542" s="22">
        <f>IF(D542="",0,IF(COUNTIF(БЮДЖЕТ!$P:$P,D542)=1,0,1))</f>
        <v>0</v>
      </c>
      <c r="F542" s="19" t="str">
        <f>IF($D542="","",INDEX(БЮДЖЕТ!$N:$N,SUMIFS(БЮДЖЕТ!$B:$B,БЮДЖЕТ!$P:$P,$D542)))</f>
        <v/>
      </c>
      <c r="G542" s="19" t="str">
        <f>IF($D542="","",INDEX(БЮДЖЕТ!$X:$X,SUMIFS(БЮДЖЕТ!$B:$B,БЮДЖЕТ!$P:$P,$D542)))</f>
        <v/>
      </c>
      <c r="H542" s="36"/>
      <c r="I542" s="48">
        <f>IF(D542="",0,SUMIFS(БЮДЖЕТ!$V:$V,БЮДЖЕТ!$P:$P,D542))</f>
        <v>0</v>
      </c>
      <c r="J542" s="48">
        <f>IF(D542="",0,SUMIFS(факт_операции!$T:$T,факт_операции!$D:$D,D542)+SUMIFS(факт_расчет!$M:$M,факт_расчет!$D:$D,D542))</f>
        <v>0</v>
      </c>
      <c r="K542" s="54">
        <f t="shared" si="17"/>
        <v>0</v>
      </c>
      <c r="L542" s="36"/>
      <c r="M542" s="1"/>
    </row>
    <row r="543" spans="1:13" x14ac:dyDescent="0.25">
      <c r="A543" s="1"/>
      <c r="B543" s="1"/>
      <c r="C543" s="5">
        <f t="shared" si="18"/>
        <v>533</v>
      </c>
      <c r="D543" s="19" t="str">
        <f>IF(C543&gt;MAX(БЮДЖЕТ!$C:$C),"",INDEX(БЮДЖЕТ!$P$11:$P$9415,C543))</f>
        <v/>
      </c>
      <c r="E543" s="22">
        <f>IF(D543="",0,IF(COUNTIF(БЮДЖЕТ!$P:$P,D543)=1,0,1))</f>
        <v>0</v>
      </c>
      <c r="F543" s="19" t="str">
        <f>IF($D543="","",INDEX(БЮДЖЕТ!$N:$N,SUMIFS(БЮДЖЕТ!$B:$B,БЮДЖЕТ!$P:$P,$D543)))</f>
        <v/>
      </c>
      <c r="G543" s="19" t="str">
        <f>IF($D543="","",INDEX(БЮДЖЕТ!$X:$X,SUMIFS(БЮДЖЕТ!$B:$B,БЮДЖЕТ!$P:$P,$D543)))</f>
        <v/>
      </c>
      <c r="H543" s="36"/>
      <c r="I543" s="48">
        <f>IF(D543="",0,SUMIFS(БЮДЖЕТ!$V:$V,БЮДЖЕТ!$P:$P,D543))</f>
        <v>0</v>
      </c>
      <c r="J543" s="48">
        <f>IF(D543="",0,SUMIFS(факт_операции!$T:$T,факт_операции!$D:$D,D543)+SUMIFS(факт_расчет!$M:$M,факт_расчет!$D:$D,D543))</f>
        <v>0</v>
      </c>
      <c r="K543" s="54">
        <f t="shared" si="17"/>
        <v>0</v>
      </c>
      <c r="L543" s="36"/>
      <c r="M543" s="1"/>
    </row>
    <row r="544" spans="1:13" x14ac:dyDescent="0.25">
      <c r="A544" s="1"/>
      <c r="B544" s="1"/>
      <c r="C544" s="5">
        <f t="shared" si="18"/>
        <v>534</v>
      </c>
      <c r="D544" s="19" t="str">
        <f>IF(C544&gt;MAX(БЮДЖЕТ!$C:$C),"",INDEX(БЮДЖЕТ!$P$11:$P$9415,C544))</f>
        <v/>
      </c>
      <c r="E544" s="22">
        <f>IF(D544="",0,IF(COUNTIF(БЮДЖЕТ!$P:$P,D544)=1,0,1))</f>
        <v>0</v>
      </c>
      <c r="F544" s="19" t="str">
        <f>IF($D544="","",INDEX(БЮДЖЕТ!$N:$N,SUMIFS(БЮДЖЕТ!$B:$B,БЮДЖЕТ!$P:$P,$D544)))</f>
        <v/>
      </c>
      <c r="G544" s="19" t="str">
        <f>IF($D544="","",INDEX(БЮДЖЕТ!$X:$X,SUMIFS(БЮДЖЕТ!$B:$B,БЮДЖЕТ!$P:$P,$D544)))</f>
        <v/>
      </c>
      <c r="H544" s="36"/>
      <c r="I544" s="48">
        <f>IF(D544="",0,SUMIFS(БЮДЖЕТ!$V:$V,БЮДЖЕТ!$P:$P,D544))</f>
        <v>0</v>
      </c>
      <c r="J544" s="48">
        <f>IF(D544="",0,SUMIFS(факт_операции!$T:$T,факт_операции!$D:$D,D544)+SUMIFS(факт_расчет!$M:$M,факт_расчет!$D:$D,D544))</f>
        <v>0</v>
      </c>
      <c r="K544" s="54">
        <f t="shared" si="17"/>
        <v>0</v>
      </c>
      <c r="L544" s="36"/>
      <c r="M544" s="1"/>
    </row>
    <row r="545" spans="1:13" x14ac:dyDescent="0.25">
      <c r="A545" s="1"/>
      <c r="B545" s="1"/>
      <c r="C545" s="5">
        <f t="shared" si="18"/>
        <v>535</v>
      </c>
      <c r="D545" s="19" t="str">
        <f>IF(C545&gt;MAX(БЮДЖЕТ!$C:$C),"",INDEX(БЮДЖЕТ!$P$11:$P$9415,C545))</f>
        <v/>
      </c>
      <c r="E545" s="22">
        <f>IF(D545="",0,IF(COUNTIF(БЮДЖЕТ!$P:$P,D545)=1,0,1))</f>
        <v>0</v>
      </c>
      <c r="F545" s="19" t="str">
        <f>IF($D545="","",INDEX(БЮДЖЕТ!$N:$N,SUMIFS(БЮДЖЕТ!$B:$B,БЮДЖЕТ!$P:$P,$D545)))</f>
        <v/>
      </c>
      <c r="G545" s="19" t="str">
        <f>IF($D545="","",INDEX(БЮДЖЕТ!$X:$X,SUMIFS(БЮДЖЕТ!$B:$B,БЮДЖЕТ!$P:$P,$D545)))</f>
        <v/>
      </c>
      <c r="H545" s="36"/>
      <c r="I545" s="48">
        <f>IF(D545="",0,SUMIFS(БЮДЖЕТ!$V:$V,БЮДЖЕТ!$P:$P,D545))</f>
        <v>0</v>
      </c>
      <c r="J545" s="48">
        <f>IF(D545="",0,SUMIFS(факт_операции!$T:$T,факт_операции!$D:$D,D545)+SUMIFS(факт_расчет!$M:$M,факт_расчет!$D:$D,D545))</f>
        <v>0</v>
      </c>
      <c r="K545" s="54">
        <f t="shared" si="17"/>
        <v>0</v>
      </c>
      <c r="L545" s="36"/>
      <c r="M545" s="1"/>
    </row>
    <row r="546" spans="1:13" x14ac:dyDescent="0.25">
      <c r="A546" s="1"/>
      <c r="B546" s="1"/>
      <c r="C546" s="5">
        <f t="shared" si="18"/>
        <v>536</v>
      </c>
      <c r="D546" s="19" t="str">
        <f>IF(C546&gt;MAX(БЮДЖЕТ!$C:$C),"",INDEX(БЮДЖЕТ!$P$11:$P$9415,C546))</f>
        <v/>
      </c>
      <c r="E546" s="22">
        <f>IF(D546="",0,IF(COUNTIF(БЮДЖЕТ!$P:$P,D546)=1,0,1))</f>
        <v>0</v>
      </c>
      <c r="F546" s="19" t="str">
        <f>IF($D546="","",INDEX(БЮДЖЕТ!$N:$N,SUMIFS(БЮДЖЕТ!$B:$B,БЮДЖЕТ!$P:$P,$D546)))</f>
        <v/>
      </c>
      <c r="G546" s="19" t="str">
        <f>IF($D546="","",INDEX(БЮДЖЕТ!$X:$X,SUMIFS(БЮДЖЕТ!$B:$B,БЮДЖЕТ!$P:$P,$D546)))</f>
        <v/>
      </c>
      <c r="H546" s="36"/>
      <c r="I546" s="48">
        <f>IF(D546="",0,SUMIFS(БЮДЖЕТ!$V:$V,БЮДЖЕТ!$P:$P,D546))</f>
        <v>0</v>
      </c>
      <c r="J546" s="48">
        <f>IF(D546="",0,SUMIFS(факт_операции!$T:$T,факт_операции!$D:$D,D546)+SUMIFS(факт_расчет!$M:$M,факт_расчет!$D:$D,D546))</f>
        <v>0</v>
      </c>
      <c r="K546" s="54">
        <f t="shared" si="17"/>
        <v>0</v>
      </c>
      <c r="L546" s="36"/>
      <c r="M546" s="1"/>
    </row>
    <row r="547" spans="1:13" x14ac:dyDescent="0.25">
      <c r="A547" s="1"/>
      <c r="B547" s="1"/>
      <c r="C547" s="5">
        <f t="shared" si="18"/>
        <v>537</v>
      </c>
      <c r="D547" s="19" t="str">
        <f>IF(C547&gt;MAX(БЮДЖЕТ!$C:$C),"",INDEX(БЮДЖЕТ!$P$11:$P$9415,C547))</f>
        <v/>
      </c>
      <c r="E547" s="22">
        <f>IF(D547="",0,IF(COUNTIF(БЮДЖЕТ!$P:$P,D547)=1,0,1))</f>
        <v>0</v>
      </c>
      <c r="F547" s="19" t="str">
        <f>IF($D547="","",INDEX(БЮДЖЕТ!$N:$N,SUMIFS(БЮДЖЕТ!$B:$B,БЮДЖЕТ!$P:$P,$D547)))</f>
        <v/>
      </c>
      <c r="G547" s="19" t="str">
        <f>IF($D547="","",INDEX(БЮДЖЕТ!$X:$X,SUMIFS(БЮДЖЕТ!$B:$B,БЮДЖЕТ!$P:$P,$D547)))</f>
        <v/>
      </c>
      <c r="H547" s="36"/>
      <c r="I547" s="48">
        <f>IF(D547="",0,SUMIFS(БЮДЖЕТ!$V:$V,БЮДЖЕТ!$P:$P,D547))</f>
        <v>0</v>
      </c>
      <c r="J547" s="48">
        <f>IF(D547="",0,SUMIFS(факт_операции!$T:$T,факт_операции!$D:$D,D547)+SUMIFS(факт_расчет!$M:$M,факт_расчет!$D:$D,D547))</f>
        <v>0</v>
      </c>
      <c r="K547" s="54">
        <f t="shared" si="17"/>
        <v>0</v>
      </c>
      <c r="L547" s="36"/>
      <c r="M547" s="1"/>
    </row>
    <row r="548" spans="1:13" x14ac:dyDescent="0.25">
      <c r="A548" s="1"/>
      <c r="B548" s="1"/>
      <c r="C548" s="5">
        <f t="shared" si="18"/>
        <v>538</v>
      </c>
      <c r="D548" s="19" t="str">
        <f>IF(C548&gt;MAX(БЮДЖЕТ!$C:$C),"",INDEX(БЮДЖЕТ!$P$11:$P$9415,C548))</f>
        <v/>
      </c>
      <c r="E548" s="22">
        <f>IF(D548="",0,IF(COUNTIF(БЮДЖЕТ!$P:$P,D548)=1,0,1))</f>
        <v>0</v>
      </c>
      <c r="F548" s="19" t="str">
        <f>IF($D548="","",INDEX(БЮДЖЕТ!$N:$N,SUMIFS(БЮДЖЕТ!$B:$B,БЮДЖЕТ!$P:$P,$D548)))</f>
        <v/>
      </c>
      <c r="G548" s="19" t="str">
        <f>IF($D548="","",INDEX(БЮДЖЕТ!$X:$X,SUMIFS(БЮДЖЕТ!$B:$B,БЮДЖЕТ!$P:$P,$D548)))</f>
        <v/>
      </c>
      <c r="H548" s="36"/>
      <c r="I548" s="48">
        <f>IF(D548="",0,SUMIFS(БЮДЖЕТ!$V:$V,БЮДЖЕТ!$P:$P,D548))</f>
        <v>0</v>
      </c>
      <c r="J548" s="48">
        <f>IF(D548="",0,SUMIFS(факт_операции!$T:$T,факт_операции!$D:$D,D548)+SUMIFS(факт_расчет!$M:$M,факт_расчет!$D:$D,D548))</f>
        <v>0</v>
      </c>
      <c r="K548" s="54">
        <f t="shared" si="17"/>
        <v>0</v>
      </c>
      <c r="L548" s="36"/>
      <c r="M548" s="1"/>
    </row>
    <row r="549" spans="1:13" x14ac:dyDescent="0.25">
      <c r="A549" s="1"/>
      <c r="B549" s="1"/>
      <c r="C549" s="5">
        <f t="shared" si="18"/>
        <v>539</v>
      </c>
      <c r="D549" s="19" t="str">
        <f>IF(C549&gt;MAX(БЮДЖЕТ!$C:$C),"",INDEX(БЮДЖЕТ!$P$11:$P$9415,C549))</f>
        <v/>
      </c>
      <c r="E549" s="22">
        <f>IF(D549="",0,IF(COUNTIF(БЮДЖЕТ!$P:$P,D549)=1,0,1))</f>
        <v>0</v>
      </c>
      <c r="F549" s="19" t="str">
        <f>IF($D549="","",INDEX(БЮДЖЕТ!$N:$N,SUMIFS(БЮДЖЕТ!$B:$B,БЮДЖЕТ!$P:$P,$D549)))</f>
        <v/>
      </c>
      <c r="G549" s="19" t="str">
        <f>IF($D549="","",INDEX(БЮДЖЕТ!$X:$X,SUMIFS(БЮДЖЕТ!$B:$B,БЮДЖЕТ!$P:$P,$D549)))</f>
        <v/>
      </c>
      <c r="H549" s="36"/>
      <c r="I549" s="48">
        <f>IF(D549="",0,SUMIFS(БЮДЖЕТ!$V:$V,БЮДЖЕТ!$P:$P,D549))</f>
        <v>0</v>
      </c>
      <c r="J549" s="48">
        <f>IF(D549="",0,SUMIFS(факт_операции!$T:$T,факт_операции!$D:$D,D549)+SUMIFS(факт_расчет!$M:$M,факт_расчет!$D:$D,D549))</f>
        <v>0</v>
      </c>
      <c r="K549" s="54">
        <f t="shared" si="17"/>
        <v>0</v>
      </c>
      <c r="L549" s="36"/>
      <c r="M549" s="1"/>
    </row>
    <row r="550" spans="1:13" x14ac:dyDescent="0.25">
      <c r="A550" s="1"/>
      <c r="B550" s="1"/>
      <c r="C550" s="5">
        <f t="shared" si="18"/>
        <v>540</v>
      </c>
      <c r="D550" s="19" t="str">
        <f>IF(C550&gt;MAX(БЮДЖЕТ!$C:$C),"",INDEX(БЮДЖЕТ!$P$11:$P$9415,C550))</f>
        <v/>
      </c>
      <c r="E550" s="22">
        <f>IF(D550="",0,IF(COUNTIF(БЮДЖЕТ!$P:$P,D550)=1,0,1))</f>
        <v>0</v>
      </c>
      <c r="F550" s="19" t="str">
        <f>IF($D550="","",INDEX(БЮДЖЕТ!$N:$N,SUMIFS(БЮДЖЕТ!$B:$B,БЮДЖЕТ!$P:$P,$D550)))</f>
        <v/>
      </c>
      <c r="G550" s="19" t="str">
        <f>IF($D550="","",INDEX(БЮДЖЕТ!$X:$X,SUMIFS(БЮДЖЕТ!$B:$B,БЮДЖЕТ!$P:$P,$D550)))</f>
        <v/>
      </c>
      <c r="H550" s="36"/>
      <c r="I550" s="48">
        <f>IF(D550="",0,SUMIFS(БЮДЖЕТ!$V:$V,БЮДЖЕТ!$P:$P,D550))</f>
        <v>0</v>
      </c>
      <c r="J550" s="48">
        <f>IF(D550="",0,SUMIFS(факт_операции!$T:$T,факт_операции!$D:$D,D550)+SUMIFS(факт_расчет!$M:$M,факт_расчет!$D:$D,D550))</f>
        <v>0</v>
      </c>
      <c r="K550" s="54">
        <f t="shared" si="17"/>
        <v>0</v>
      </c>
      <c r="L550" s="36"/>
      <c r="M550" s="1"/>
    </row>
    <row r="551" spans="1:13" x14ac:dyDescent="0.25">
      <c r="A551" s="1"/>
      <c r="B551" s="1"/>
      <c r="C551" s="5">
        <f t="shared" si="18"/>
        <v>541</v>
      </c>
      <c r="D551" s="19" t="str">
        <f>IF(C551&gt;MAX(БЮДЖЕТ!$C:$C),"",INDEX(БЮДЖЕТ!$P$11:$P$9415,C551))</f>
        <v/>
      </c>
      <c r="E551" s="22">
        <f>IF(D551="",0,IF(COUNTIF(БЮДЖЕТ!$P:$P,D551)=1,0,1))</f>
        <v>0</v>
      </c>
      <c r="F551" s="19" t="str">
        <f>IF($D551="","",INDEX(БЮДЖЕТ!$N:$N,SUMIFS(БЮДЖЕТ!$B:$B,БЮДЖЕТ!$P:$P,$D551)))</f>
        <v/>
      </c>
      <c r="G551" s="19" t="str">
        <f>IF($D551="","",INDEX(БЮДЖЕТ!$X:$X,SUMIFS(БЮДЖЕТ!$B:$B,БЮДЖЕТ!$P:$P,$D551)))</f>
        <v/>
      </c>
      <c r="H551" s="36"/>
      <c r="I551" s="48">
        <f>IF(D551="",0,SUMIFS(БЮДЖЕТ!$V:$V,БЮДЖЕТ!$P:$P,D551))</f>
        <v>0</v>
      </c>
      <c r="J551" s="48">
        <f>IF(D551="",0,SUMIFS(факт_операции!$T:$T,факт_операции!$D:$D,D551)+SUMIFS(факт_расчет!$M:$M,факт_расчет!$D:$D,D551))</f>
        <v>0</v>
      </c>
      <c r="K551" s="54">
        <f t="shared" si="17"/>
        <v>0</v>
      </c>
      <c r="L551" s="36"/>
      <c r="M551" s="1"/>
    </row>
    <row r="552" spans="1:13" x14ac:dyDescent="0.25">
      <c r="A552" s="1"/>
      <c r="B552" s="1"/>
      <c r="C552" s="5">
        <f t="shared" si="18"/>
        <v>542</v>
      </c>
      <c r="D552" s="19" t="str">
        <f>IF(C552&gt;MAX(БЮДЖЕТ!$C:$C),"",INDEX(БЮДЖЕТ!$P$11:$P$9415,C552))</f>
        <v/>
      </c>
      <c r="E552" s="22">
        <f>IF(D552="",0,IF(COUNTIF(БЮДЖЕТ!$P:$P,D552)=1,0,1))</f>
        <v>0</v>
      </c>
      <c r="F552" s="19" t="str">
        <f>IF($D552="","",INDEX(БЮДЖЕТ!$N:$N,SUMIFS(БЮДЖЕТ!$B:$B,БЮДЖЕТ!$P:$P,$D552)))</f>
        <v/>
      </c>
      <c r="G552" s="19" t="str">
        <f>IF($D552="","",INDEX(БЮДЖЕТ!$X:$X,SUMIFS(БЮДЖЕТ!$B:$B,БЮДЖЕТ!$P:$P,$D552)))</f>
        <v/>
      </c>
      <c r="H552" s="36"/>
      <c r="I552" s="48">
        <f>IF(D552="",0,SUMIFS(БЮДЖЕТ!$V:$V,БЮДЖЕТ!$P:$P,D552))</f>
        <v>0</v>
      </c>
      <c r="J552" s="48">
        <f>IF(D552="",0,SUMIFS(факт_операции!$T:$T,факт_операции!$D:$D,D552)+SUMIFS(факт_расчет!$M:$M,факт_расчет!$D:$D,D552))</f>
        <v>0</v>
      </c>
      <c r="K552" s="54">
        <f t="shared" si="17"/>
        <v>0</v>
      </c>
      <c r="L552" s="36"/>
      <c r="M552" s="1"/>
    </row>
    <row r="553" spans="1:13" x14ac:dyDescent="0.25">
      <c r="A553" s="1"/>
      <c r="B553" s="1"/>
      <c r="C553" s="5">
        <f t="shared" si="18"/>
        <v>543</v>
      </c>
      <c r="D553" s="19" t="str">
        <f>IF(C553&gt;MAX(БЮДЖЕТ!$C:$C),"",INDEX(БЮДЖЕТ!$P$11:$P$9415,C553))</f>
        <v/>
      </c>
      <c r="E553" s="22">
        <f>IF(D553="",0,IF(COUNTIF(БЮДЖЕТ!$P:$P,D553)=1,0,1))</f>
        <v>0</v>
      </c>
      <c r="F553" s="19" t="str">
        <f>IF($D553="","",INDEX(БЮДЖЕТ!$N:$N,SUMIFS(БЮДЖЕТ!$B:$B,БЮДЖЕТ!$P:$P,$D553)))</f>
        <v/>
      </c>
      <c r="G553" s="19" t="str">
        <f>IF($D553="","",INDEX(БЮДЖЕТ!$X:$X,SUMIFS(БЮДЖЕТ!$B:$B,БЮДЖЕТ!$P:$P,$D553)))</f>
        <v/>
      </c>
      <c r="H553" s="36"/>
      <c r="I553" s="48">
        <f>IF(D553="",0,SUMIFS(БЮДЖЕТ!$V:$V,БЮДЖЕТ!$P:$P,D553))</f>
        <v>0</v>
      </c>
      <c r="J553" s="48">
        <f>IF(D553="",0,SUMIFS(факт_операции!$T:$T,факт_операции!$D:$D,D553)+SUMIFS(факт_расчет!$M:$M,факт_расчет!$D:$D,D553))</f>
        <v>0</v>
      </c>
      <c r="K553" s="54">
        <f t="shared" si="17"/>
        <v>0</v>
      </c>
      <c r="L553" s="36"/>
      <c r="M553" s="1"/>
    </row>
    <row r="554" spans="1:13" x14ac:dyDescent="0.25">
      <c r="A554" s="1"/>
      <c r="B554" s="1"/>
      <c r="C554" s="5">
        <f t="shared" si="18"/>
        <v>544</v>
      </c>
      <c r="D554" s="19" t="str">
        <f>IF(C554&gt;MAX(БЮДЖЕТ!$C:$C),"",INDEX(БЮДЖЕТ!$P$11:$P$9415,C554))</f>
        <v/>
      </c>
      <c r="E554" s="22">
        <f>IF(D554="",0,IF(COUNTIF(БЮДЖЕТ!$P:$P,D554)=1,0,1))</f>
        <v>0</v>
      </c>
      <c r="F554" s="19" t="str">
        <f>IF($D554="","",INDEX(БЮДЖЕТ!$N:$N,SUMIFS(БЮДЖЕТ!$B:$B,БЮДЖЕТ!$P:$P,$D554)))</f>
        <v/>
      </c>
      <c r="G554" s="19" t="str">
        <f>IF($D554="","",INDEX(БЮДЖЕТ!$X:$X,SUMIFS(БЮДЖЕТ!$B:$B,БЮДЖЕТ!$P:$P,$D554)))</f>
        <v/>
      </c>
      <c r="H554" s="36"/>
      <c r="I554" s="48">
        <f>IF(D554="",0,SUMIFS(БЮДЖЕТ!$V:$V,БЮДЖЕТ!$P:$P,D554))</f>
        <v>0</v>
      </c>
      <c r="J554" s="48">
        <f>IF(D554="",0,SUMIFS(факт_операции!$T:$T,факт_операции!$D:$D,D554)+SUMIFS(факт_расчет!$M:$M,факт_расчет!$D:$D,D554))</f>
        <v>0</v>
      </c>
      <c r="K554" s="54">
        <f t="shared" si="17"/>
        <v>0</v>
      </c>
      <c r="L554" s="36"/>
      <c r="M554" s="1"/>
    </row>
    <row r="555" spans="1:13" x14ac:dyDescent="0.25">
      <c r="A555" s="1"/>
      <c r="B555" s="1"/>
      <c r="C555" s="5">
        <f t="shared" si="18"/>
        <v>545</v>
      </c>
      <c r="D555" s="19" t="str">
        <f>IF(C555&gt;MAX(БЮДЖЕТ!$C:$C),"",INDEX(БЮДЖЕТ!$P$11:$P$9415,C555))</f>
        <v/>
      </c>
      <c r="E555" s="22">
        <f>IF(D555="",0,IF(COUNTIF(БЮДЖЕТ!$P:$P,D555)=1,0,1))</f>
        <v>0</v>
      </c>
      <c r="F555" s="19" t="str">
        <f>IF($D555="","",INDEX(БЮДЖЕТ!$N:$N,SUMIFS(БЮДЖЕТ!$B:$B,БЮДЖЕТ!$P:$P,$D555)))</f>
        <v/>
      </c>
      <c r="G555" s="19" t="str">
        <f>IF($D555="","",INDEX(БЮДЖЕТ!$X:$X,SUMIFS(БЮДЖЕТ!$B:$B,БЮДЖЕТ!$P:$P,$D555)))</f>
        <v/>
      </c>
      <c r="H555" s="36"/>
      <c r="I555" s="48">
        <f>IF(D555="",0,SUMIFS(БЮДЖЕТ!$V:$V,БЮДЖЕТ!$P:$P,D555))</f>
        <v>0</v>
      </c>
      <c r="J555" s="48">
        <f>IF(D555="",0,SUMIFS(факт_операции!$T:$T,факт_операции!$D:$D,D555)+SUMIFS(факт_расчет!$M:$M,факт_расчет!$D:$D,D555))</f>
        <v>0</v>
      </c>
      <c r="K555" s="54">
        <f t="shared" si="17"/>
        <v>0</v>
      </c>
      <c r="L555" s="36"/>
      <c r="M555" s="1"/>
    </row>
    <row r="556" spans="1:13" x14ac:dyDescent="0.25">
      <c r="A556" s="1"/>
      <c r="B556" s="1"/>
      <c r="C556" s="5">
        <f t="shared" si="18"/>
        <v>546</v>
      </c>
      <c r="D556" s="19" t="str">
        <f>IF(C556&gt;MAX(БЮДЖЕТ!$C:$C),"",INDEX(БЮДЖЕТ!$P$11:$P$9415,C556))</f>
        <v/>
      </c>
      <c r="E556" s="22">
        <f>IF(D556="",0,IF(COUNTIF(БЮДЖЕТ!$P:$P,D556)=1,0,1))</f>
        <v>0</v>
      </c>
      <c r="F556" s="19" t="str">
        <f>IF($D556="","",INDEX(БЮДЖЕТ!$N:$N,SUMIFS(БЮДЖЕТ!$B:$B,БЮДЖЕТ!$P:$P,$D556)))</f>
        <v/>
      </c>
      <c r="G556" s="19" t="str">
        <f>IF($D556="","",INDEX(БЮДЖЕТ!$X:$X,SUMIFS(БЮДЖЕТ!$B:$B,БЮДЖЕТ!$P:$P,$D556)))</f>
        <v/>
      </c>
      <c r="H556" s="36"/>
      <c r="I556" s="48">
        <f>IF(D556="",0,SUMIFS(БЮДЖЕТ!$V:$V,БЮДЖЕТ!$P:$P,D556))</f>
        <v>0</v>
      </c>
      <c r="J556" s="48">
        <f>IF(D556="",0,SUMIFS(факт_операции!$T:$T,факт_операции!$D:$D,D556)+SUMIFS(факт_расчет!$M:$M,факт_расчет!$D:$D,D556))</f>
        <v>0</v>
      </c>
      <c r="K556" s="54">
        <f t="shared" si="17"/>
        <v>0</v>
      </c>
      <c r="L556" s="36"/>
      <c r="M556" s="1"/>
    </row>
    <row r="557" spans="1:13" x14ac:dyDescent="0.25">
      <c r="A557" s="1"/>
      <c r="B557" s="1"/>
      <c r="C557" s="5">
        <f t="shared" si="18"/>
        <v>547</v>
      </c>
      <c r="D557" s="19" t="str">
        <f>IF(C557&gt;MAX(БЮДЖЕТ!$C:$C),"",INDEX(БЮДЖЕТ!$P$11:$P$9415,C557))</f>
        <v/>
      </c>
      <c r="E557" s="22">
        <f>IF(D557="",0,IF(COUNTIF(БЮДЖЕТ!$P:$P,D557)=1,0,1))</f>
        <v>0</v>
      </c>
      <c r="F557" s="19" t="str">
        <f>IF($D557="","",INDEX(БЮДЖЕТ!$N:$N,SUMIFS(БЮДЖЕТ!$B:$B,БЮДЖЕТ!$P:$P,$D557)))</f>
        <v/>
      </c>
      <c r="G557" s="19" t="str">
        <f>IF($D557="","",INDEX(БЮДЖЕТ!$X:$X,SUMIFS(БЮДЖЕТ!$B:$B,БЮДЖЕТ!$P:$P,$D557)))</f>
        <v/>
      </c>
      <c r="H557" s="36"/>
      <c r="I557" s="48">
        <f>IF(D557="",0,SUMIFS(БЮДЖЕТ!$V:$V,БЮДЖЕТ!$P:$P,D557))</f>
        <v>0</v>
      </c>
      <c r="J557" s="48">
        <f>IF(D557="",0,SUMIFS(факт_операции!$T:$T,факт_операции!$D:$D,D557)+SUMIFS(факт_расчет!$M:$M,факт_расчет!$D:$D,D557))</f>
        <v>0</v>
      </c>
      <c r="K557" s="54">
        <f t="shared" si="17"/>
        <v>0</v>
      </c>
      <c r="L557" s="36"/>
      <c r="M557" s="1"/>
    </row>
    <row r="558" spans="1:13" x14ac:dyDescent="0.25">
      <c r="A558" s="1"/>
      <c r="B558" s="1"/>
      <c r="C558" s="5">
        <f t="shared" si="18"/>
        <v>548</v>
      </c>
      <c r="D558" s="19" t="str">
        <f>IF(C558&gt;MAX(БЮДЖЕТ!$C:$C),"",INDEX(БЮДЖЕТ!$P$11:$P$9415,C558))</f>
        <v/>
      </c>
      <c r="E558" s="22">
        <f>IF(D558="",0,IF(COUNTIF(БЮДЖЕТ!$P:$P,D558)=1,0,1))</f>
        <v>0</v>
      </c>
      <c r="F558" s="19" t="str">
        <f>IF($D558="","",INDEX(БЮДЖЕТ!$N:$N,SUMIFS(БЮДЖЕТ!$B:$B,БЮДЖЕТ!$P:$P,$D558)))</f>
        <v/>
      </c>
      <c r="G558" s="19" t="str">
        <f>IF($D558="","",INDEX(БЮДЖЕТ!$X:$X,SUMIFS(БЮДЖЕТ!$B:$B,БЮДЖЕТ!$P:$P,$D558)))</f>
        <v/>
      </c>
      <c r="H558" s="36"/>
      <c r="I558" s="48">
        <f>IF(D558="",0,SUMIFS(БЮДЖЕТ!$V:$V,БЮДЖЕТ!$P:$P,D558))</f>
        <v>0</v>
      </c>
      <c r="J558" s="48">
        <f>IF(D558="",0,SUMIFS(факт_операции!$T:$T,факт_операции!$D:$D,D558)+SUMIFS(факт_расчет!$M:$M,факт_расчет!$D:$D,D558))</f>
        <v>0</v>
      </c>
      <c r="K558" s="54">
        <f t="shared" si="17"/>
        <v>0</v>
      </c>
      <c r="L558" s="36"/>
      <c r="M558" s="1"/>
    </row>
    <row r="559" spans="1:13" x14ac:dyDescent="0.25">
      <c r="A559" s="1"/>
      <c r="B559" s="1"/>
      <c r="C559" s="5">
        <f t="shared" si="18"/>
        <v>549</v>
      </c>
      <c r="D559" s="19" t="str">
        <f>IF(C559&gt;MAX(БЮДЖЕТ!$C:$C),"",INDEX(БЮДЖЕТ!$P$11:$P$9415,C559))</f>
        <v/>
      </c>
      <c r="E559" s="22">
        <f>IF(D559="",0,IF(COUNTIF(БЮДЖЕТ!$P:$P,D559)=1,0,1))</f>
        <v>0</v>
      </c>
      <c r="F559" s="19" t="str">
        <f>IF($D559="","",INDEX(БЮДЖЕТ!$N:$N,SUMIFS(БЮДЖЕТ!$B:$B,БЮДЖЕТ!$P:$P,$D559)))</f>
        <v/>
      </c>
      <c r="G559" s="19" t="str">
        <f>IF($D559="","",INDEX(БЮДЖЕТ!$X:$X,SUMIFS(БЮДЖЕТ!$B:$B,БЮДЖЕТ!$P:$P,$D559)))</f>
        <v/>
      </c>
      <c r="H559" s="36"/>
      <c r="I559" s="48">
        <f>IF(D559="",0,SUMIFS(БЮДЖЕТ!$V:$V,БЮДЖЕТ!$P:$P,D559))</f>
        <v>0</v>
      </c>
      <c r="J559" s="48">
        <f>IF(D559="",0,SUMIFS(факт_операции!$T:$T,факт_операции!$D:$D,D559)+SUMIFS(факт_расчет!$M:$M,факт_расчет!$D:$D,D559))</f>
        <v>0</v>
      </c>
      <c r="K559" s="54">
        <f t="shared" si="17"/>
        <v>0</v>
      </c>
      <c r="L559" s="36"/>
      <c r="M559" s="1"/>
    </row>
    <row r="560" spans="1:13" x14ac:dyDescent="0.25">
      <c r="A560" s="1"/>
      <c r="B560" s="1"/>
      <c r="C560" s="5">
        <f t="shared" si="18"/>
        <v>550</v>
      </c>
      <c r="D560" s="19" t="str">
        <f>IF(C560&gt;MAX(БЮДЖЕТ!$C:$C),"",INDEX(БЮДЖЕТ!$P$11:$P$9415,C560))</f>
        <v/>
      </c>
      <c r="E560" s="22">
        <f>IF(D560="",0,IF(COUNTIF(БЮДЖЕТ!$P:$P,D560)=1,0,1))</f>
        <v>0</v>
      </c>
      <c r="F560" s="19" t="str">
        <f>IF($D560="","",INDEX(БЮДЖЕТ!$N:$N,SUMIFS(БЮДЖЕТ!$B:$B,БЮДЖЕТ!$P:$P,$D560)))</f>
        <v/>
      </c>
      <c r="G560" s="19" t="str">
        <f>IF($D560="","",INDEX(БЮДЖЕТ!$X:$X,SUMIFS(БЮДЖЕТ!$B:$B,БЮДЖЕТ!$P:$P,$D560)))</f>
        <v/>
      </c>
      <c r="H560" s="36"/>
      <c r="I560" s="48">
        <f>IF(D560="",0,SUMIFS(БЮДЖЕТ!$V:$V,БЮДЖЕТ!$P:$P,D560))</f>
        <v>0</v>
      </c>
      <c r="J560" s="48">
        <f>IF(D560="",0,SUMIFS(факт_операции!$T:$T,факт_операции!$D:$D,D560)+SUMIFS(факт_расчет!$M:$M,факт_расчет!$D:$D,D560))</f>
        <v>0</v>
      </c>
      <c r="K560" s="54">
        <f t="shared" si="17"/>
        <v>0</v>
      </c>
      <c r="L560" s="36"/>
      <c r="M560" s="1"/>
    </row>
    <row r="561" spans="1:13" x14ac:dyDescent="0.25">
      <c r="A561" s="1"/>
      <c r="B561" s="1"/>
      <c r="C561" s="5">
        <f t="shared" si="18"/>
        <v>551</v>
      </c>
      <c r="D561" s="19" t="str">
        <f>IF(C561&gt;MAX(БЮДЖЕТ!$C:$C),"",INDEX(БЮДЖЕТ!$P$11:$P$9415,C561))</f>
        <v/>
      </c>
      <c r="E561" s="22">
        <f>IF(D561="",0,IF(COUNTIF(БЮДЖЕТ!$P:$P,D561)=1,0,1))</f>
        <v>0</v>
      </c>
      <c r="F561" s="19" t="str">
        <f>IF($D561="","",INDEX(БЮДЖЕТ!$N:$N,SUMIFS(БЮДЖЕТ!$B:$B,БЮДЖЕТ!$P:$P,$D561)))</f>
        <v/>
      </c>
      <c r="G561" s="19" t="str">
        <f>IF($D561="","",INDEX(БЮДЖЕТ!$X:$X,SUMIFS(БЮДЖЕТ!$B:$B,БЮДЖЕТ!$P:$P,$D561)))</f>
        <v/>
      </c>
      <c r="H561" s="36"/>
      <c r="I561" s="48">
        <f>IF(D561="",0,SUMIFS(БЮДЖЕТ!$V:$V,БЮДЖЕТ!$P:$P,D561))</f>
        <v>0</v>
      </c>
      <c r="J561" s="48">
        <f>IF(D561="",0,SUMIFS(факт_операции!$T:$T,факт_операции!$D:$D,D561)+SUMIFS(факт_расчет!$M:$M,факт_расчет!$D:$D,D561))</f>
        <v>0</v>
      </c>
      <c r="K561" s="54">
        <f t="shared" si="17"/>
        <v>0</v>
      </c>
      <c r="L561" s="36"/>
      <c r="M561" s="1"/>
    </row>
    <row r="562" spans="1:13" x14ac:dyDescent="0.25">
      <c r="A562" s="1"/>
      <c r="B562" s="1"/>
      <c r="C562" s="5">
        <f t="shared" si="18"/>
        <v>552</v>
      </c>
      <c r="D562" s="19" t="str">
        <f>IF(C562&gt;MAX(БЮДЖЕТ!$C:$C),"",INDEX(БЮДЖЕТ!$P$11:$P$9415,C562))</f>
        <v/>
      </c>
      <c r="E562" s="22">
        <f>IF(D562="",0,IF(COUNTIF(БЮДЖЕТ!$P:$P,D562)=1,0,1))</f>
        <v>0</v>
      </c>
      <c r="F562" s="19" t="str">
        <f>IF($D562="","",INDEX(БЮДЖЕТ!$N:$N,SUMIFS(БЮДЖЕТ!$B:$B,БЮДЖЕТ!$P:$P,$D562)))</f>
        <v/>
      </c>
      <c r="G562" s="19" t="str">
        <f>IF($D562="","",INDEX(БЮДЖЕТ!$X:$X,SUMIFS(БЮДЖЕТ!$B:$B,БЮДЖЕТ!$P:$P,$D562)))</f>
        <v/>
      </c>
      <c r="H562" s="36"/>
      <c r="I562" s="48">
        <f>IF(D562="",0,SUMIFS(БЮДЖЕТ!$V:$V,БЮДЖЕТ!$P:$P,D562))</f>
        <v>0</v>
      </c>
      <c r="J562" s="48">
        <f>IF(D562="",0,SUMIFS(факт_операции!$T:$T,факт_операции!$D:$D,D562)+SUMIFS(факт_расчет!$M:$M,факт_расчет!$D:$D,D562))</f>
        <v>0</v>
      </c>
      <c r="K562" s="54">
        <f t="shared" si="17"/>
        <v>0</v>
      </c>
      <c r="L562" s="36"/>
      <c r="M562" s="1"/>
    </row>
    <row r="563" spans="1:13" x14ac:dyDescent="0.25">
      <c r="A563" s="1"/>
      <c r="B563" s="1"/>
      <c r="C563" s="5">
        <f t="shared" si="18"/>
        <v>553</v>
      </c>
      <c r="D563" s="19" t="str">
        <f>IF(C563&gt;MAX(БЮДЖЕТ!$C:$C),"",INDEX(БЮДЖЕТ!$P$11:$P$9415,C563))</f>
        <v/>
      </c>
      <c r="E563" s="22">
        <f>IF(D563="",0,IF(COUNTIF(БЮДЖЕТ!$P:$P,D563)=1,0,1))</f>
        <v>0</v>
      </c>
      <c r="F563" s="19" t="str">
        <f>IF($D563="","",INDEX(БЮДЖЕТ!$N:$N,SUMIFS(БЮДЖЕТ!$B:$B,БЮДЖЕТ!$P:$P,$D563)))</f>
        <v/>
      </c>
      <c r="G563" s="19" t="str">
        <f>IF($D563="","",INDEX(БЮДЖЕТ!$X:$X,SUMIFS(БЮДЖЕТ!$B:$B,БЮДЖЕТ!$P:$P,$D563)))</f>
        <v/>
      </c>
      <c r="H563" s="36"/>
      <c r="I563" s="48">
        <f>IF(D563="",0,SUMIFS(БЮДЖЕТ!$V:$V,БЮДЖЕТ!$P:$P,D563))</f>
        <v>0</v>
      </c>
      <c r="J563" s="48">
        <f>IF(D563="",0,SUMIFS(факт_операции!$T:$T,факт_операции!$D:$D,D563)+SUMIFS(факт_расчет!$M:$M,факт_расчет!$D:$D,D563))</f>
        <v>0</v>
      </c>
      <c r="K563" s="54">
        <f t="shared" si="17"/>
        <v>0</v>
      </c>
      <c r="L563" s="36"/>
      <c r="M563" s="1"/>
    </row>
    <row r="564" spans="1:13" x14ac:dyDescent="0.25">
      <c r="A564" s="1"/>
      <c r="B564" s="1"/>
      <c r="C564" s="5">
        <f t="shared" si="18"/>
        <v>554</v>
      </c>
      <c r="D564" s="19" t="str">
        <f>IF(C564&gt;MAX(БЮДЖЕТ!$C:$C),"",INDEX(БЮДЖЕТ!$P$11:$P$9415,C564))</f>
        <v/>
      </c>
      <c r="E564" s="22">
        <f>IF(D564="",0,IF(COUNTIF(БЮДЖЕТ!$P:$P,D564)=1,0,1))</f>
        <v>0</v>
      </c>
      <c r="F564" s="19" t="str">
        <f>IF($D564="","",INDEX(БЮДЖЕТ!$N:$N,SUMIFS(БЮДЖЕТ!$B:$B,БЮДЖЕТ!$P:$P,$D564)))</f>
        <v/>
      </c>
      <c r="G564" s="19" t="str">
        <f>IF($D564="","",INDEX(БЮДЖЕТ!$X:$X,SUMIFS(БЮДЖЕТ!$B:$B,БЮДЖЕТ!$P:$P,$D564)))</f>
        <v/>
      </c>
      <c r="H564" s="36"/>
      <c r="I564" s="48">
        <f>IF(D564="",0,SUMIFS(БЮДЖЕТ!$V:$V,БЮДЖЕТ!$P:$P,D564))</f>
        <v>0</v>
      </c>
      <c r="J564" s="48">
        <f>IF(D564="",0,SUMIFS(факт_операции!$T:$T,факт_операции!$D:$D,D564)+SUMIFS(факт_расчет!$M:$M,факт_расчет!$D:$D,D564))</f>
        <v>0</v>
      </c>
      <c r="K564" s="54">
        <f t="shared" si="17"/>
        <v>0</v>
      </c>
      <c r="L564" s="36"/>
      <c r="M564" s="1"/>
    </row>
    <row r="565" spans="1:13" x14ac:dyDescent="0.25">
      <c r="A565" s="1"/>
      <c r="B565" s="1"/>
      <c r="C565" s="5">
        <f t="shared" si="18"/>
        <v>555</v>
      </c>
      <c r="D565" s="19" t="str">
        <f>IF(C565&gt;MAX(БЮДЖЕТ!$C:$C),"",INDEX(БЮДЖЕТ!$P$11:$P$9415,C565))</f>
        <v/>
      </c>
      <c r="E565" s="22">
        <f>IF(D565="",0,IF(COUNTIF(БЮДЖЕТ!$P:$P,D565)=1,0,1))</f>
        <v>0</v>
      </c>
      <c r="F565" s="19" t="str">
        <f>IF($D565="","",INDEX(БЮДЖЕТ!$N:$N,SUMIFS(БЮДЖЕТ!$B:$B,БЮДЖЕТ!$P:$P,$D565)))</f>
        <v/>
      </c>
      <c r="G565" s="19" t="str">
        <f>IF($D565="","",INDEX(БЮДЖЕТ!$X:$X,SUMIFS(БЮДЖЕТ!$B:$B,БЮДЖЕТ!$P:$P,$D565)))</f>
        <v/>
      </c>
      <c r="H565" s="36"/>
      <c r="I565" s="48">
        <f>IF(D565="",0,SUMIFS(БЮДЖЕТ!$V:$V,БЮДЖЕТ!$P:$P,D565))</f>
        <v>0</v>
      </c>
      <c r="J565" s="48">
        <f>IF(D565="",0,SUMIFS(факт_операции!$T:$T,факт_операции!$D:$D,D565)+SUMIFS(факт_расчет!$M:$M,факт_расчет!$D:$D,D565))</f>
        <v>0</v>
      </c>
      <c r="K565" s="54">
        <f t="shared" si="17"/>
        <v>0</v>
      </c>
      <c r="L565" s="36"/>
      <c r="M565" s="1"/>
    </row>
    <row r="566" spans="1:13" x14ac:dyDescent="0.25">
      <c r="A566" s="1"/>
      <c r="B566" s="1"/>
      <c r="C566" s="5">
        <f t="shared" si="18"/>
        <v>556</v>
      </c>
      <c r="D566" s="19" t="str">
        <f>IF(C566&gt;MAX(БЮДЖЕТ!$C:$C),"",INDEX(БЮДЖЕТ!$P$11:$P$9415,C566))</f>
        <v/>
      </c>
      <c r="E566" s="22">
        <f>IF(D566="",0,IF(COUNTIF(БЮДЖЕТ!$P:$P,D566)=1,0,1))</f>
        <v>0</v>
      </c>
      <c r="F566" s="19" t="str">
        <f>IF($D566="","",INDEX(БЮДЖЕТ!$N:$N,SUMIFS(БЮДЖЕТ!$B:$B,БЮДЖЕТ!$P:$P,$D566)))</f>
        <v/>
      </c>
      <c r="G566" s="19" t="str">
        <f>IF($D566="","",INDEX(БЮДЖЕТ!$X:$X,SUMIFS(БЮДЖЕТ!$B:$B,БЮДЖЕТ!$P:$P,$D566)))</f>
        <v/>
      </c>
      <c r="H566" s="36"/>
      <c r="I566" s="48">
        <f>IF(D566="",0,SUMIFS(БЮДЖЕТ!$V:$V,БЮДЖЕТ!$P:$P,D566))</f>
        <v>0</v>
      </c>
      <c r="J566" s="48">
        <f>IF(D566="",0,SUMIFS(факт_операции!$T:$T,факт_операции!$D:$D,D566)+SUMIFS(факт_расчет!$M:$M,факт_расчет!$D:$D,D566))</f>
        <v>0</v>
      </c>
      <c r="K566" s="54">
        <f t="shared" si="17"/>
        <v>0</v>
      </c>
      <c r="L566" s="36"/>
      <c r="M566" s="1"/>
    </row>
    <row r="567" spans="1:13" x14ac:dyDescent="0.25">
      <c r="A567" s="1"/>
      <c r="B567" s="1"/>
      <c r="C567" s="5">
        <f t="shared" si="18"/>
        <v>557</v>
      </c>
      <c r="D567" s="19" t="str">
        <f>IF(C567&gt;MAX(БЮДЖЕТ!$C:$C),"",INDEX(БЮДЖЕТ!$P$11:$P$9415,C567))</f>
        <v/>
      </c>
      <c r="E567" s="22">
        <f>IF(D567="",0,IF(COUNTIF(БЮДЖЕТ!$P:$P,D567)=1,0,1))</f>
        <v>0</v>
      </c>
      <c r="F567" s="19" t="str">
        <f>IF($D567="","",INDEX(БЮДЖЕТ!$N:$N,SUMIFS(БЮДЖЕТ!$B:$B,БЮДЖЕТ!$P:$P,$D567)))</f>
        <v/>
      </c>
      <c r="G567" s="19" t="str">
        <f>IF($D567="","",INDEX(БЮДЖЕТ!$X:$X,SUMIFS(БЮДЖЕТ!$B:$B,БЮДЖЕТ!$P:$P,$D567)))</f>
        <v/>
      </c>
      <c r="H567" s="36"/>
      <c r="I567" s="48">
        <f>IF(D567="",0,SUMIFS(БЮДЖЕТ!$V:$V,БЮДЖЕТ!$P:$P,D567))</f>
        <v>0</v>
      </c>
      <c r="J567" s="48">
        <f>IF(D567="",0,SUMIFS(факт_операции!$T:$T,факт_операции!$D:$D,D567)+SUMIFS(факт_расчет!$M:$M,факт_расчет!$D:$D,D567))</f>
        <v>0</v>
      </c>
      <c r="K567" s="54">
        <f t="shared" si="17"/>
        <v>0</v>
      </c>
      <c r="L567" s="36"/>
      <c r="M567" s="1"/>
    </row>
    <row r="568" spans="1:13" x14ac:dyDescent="0.25">
      <c r="A568" s="1"/>
      <c r="B568" s="1"/>
      <c r="C568" s="5">
        <f t="shared" si="18"/>
        <v>558</v>
      </c>
      <c r="D568" s="19" t="str">
        <f>IF(C568&gt;MAX(БЮДЖЕТ!$C:$C),"",INDEX(БЮДЖЕТ!$P$11:$P$9415,C568))</f>
        <v/>
      </c>
      <c r="E568" s="22">
        <f>IF(D568="",0,IF(COUNTIF(БЮДЖЕТ!$P:$P,D568)=1,0,1))</f>
        <v>0</v>
      </c>
      <c r="F568" s="19" t="str">
        <f>IF($D568="","",INDEX(БЮДЖЕТ!$N:$N,SUMIFS(БЮДЖЕТ!$B:$B,БЮДЖЕТ!$P:$P,$D568)))</f>
        <v/>
      </c>
      <c r="G568" s="19" t="str">
        <f>IF($D568="","",INDEX(БЮДЖЕТ!$X:$X,SUMIFS(БЮДЖЕТ!$B:$B,БЮДЖЕТ!$P:$P,$D568)))</f>
        <v/>
      </c>
      <c r="H568" s="36"/>
      <c r="I568" s="48">
        <f>IF(D568="",0,SUMIFS(БЮДЖЕТ!$V:$V,БЮДЖЕТ!$P:$P,D568))</f>
        <v>0</v>
      </c>
      <c r="J568" s="48">
        <f>IF(D568="",0,SUMIFS(факт_операции!$T:$T,факт_операции!$D:$D,D568)+SUMIFS(факт_расчет!$M:$M,факт_расчет!$D:$D,D568))</f>
        <v>0</v>
      </c>
      <c r="K568" s="54">
        <f t="shared" si="17"/>
        <v>0</v>
      </c>
      <c r="L568" s="36"/>
      <c r="M568" s="1"/>
    </row>
    <row r="569" spans="1:13" x14ac:dyDescent="0.25">
      <c r="A569" s="1"/>
      <c r="B569" s="1"/>
      <c r="C569" s="5">
        <f t="shared" si="18"/>
        <v>559</v>
      </c>
      <c r="D569" s="19" t="str">
        <f>IF(C569&gt;MAX(БЮДЖЕТ!$C:$C),"",INDEX(БЮДЖЕТ!$P$11:$P$9415,C569))</f>
        <v/>
      </c>
      <c r="E569" s="22">
        <f>IF(D569="",0,IF(COUNTIF(БЮДЖЕТ!$P:$P,D569)=1,0,1))</f>
        <v>0</v>
      </c>
      <c r="F569" s="19" t="str">
        <f>IF($D569="","",INDEX(БЮДЖЕТ!$N:$N,SUMIFS(БЮДЖЕТ!$B:$B,БЮДЖЕТ!$P:$P,$D569)))</f>
        <v/>
      </c>
      <c r="G569" s="19" t="str">
        <f>IF($D569="","",INDEX(БЮДЖЕТ!$X:$X,SUMIFS(БЮДЖЕТ!$B:$B,БЮДЖЕТ!$P:$P,$D569)))</f>
        <v/>
      </c>
      <c r="H569" s="36"/>
      <c r="I569" s="48">
        <f>IF(D569="",0,SUMIFS(БЮДЖЕТ!$V:$V,БЮДЖЕТ!$P:$P,D569))</f>
        <v>0</v>
      </c>
      <c r="J569" s="48">
        <f>IF(D569="",0,SUMIFS(факт_операции!$T:$T,факт_операции!$D:$D,D569)+SUMIFS(факт_расчет!$M:$M,факт_расчет!$D:$D,D569))</f>
        <v>0</v>
      </c>
      <c r="K569" s="54">
        <f t="shared" si="17"/>
        <v>0</v>
      </c>
      <c r="L569" s="36"/>
      <c r="M569" s="1"/>
    </row>
    <row r="570" spans="1:13" x14ac:dyDescent="0.25">
      <c r="A570" s="1"/>
      <c r="B570" s="1"/>
      <c r="C570" s="5">
        <f t="shared" si="18"/>
        <v>560</v>
      </c>
      <c r="D570" s="19" t="str">
        <f>IF(C570&gt;MAX(БЮДЖЕТ!$C:$C),"",INDEX(БЮДЖЕТ!$P$11:$P$9415,C570))</f>
        <v/>
      </c>
      <c r="E570" s="22">
        <f>IF(D570="",0,IF(COUNTIF(БЮДЖЕТ!$P:$P,D570)=1,0,1))</f>
        <v>0</v>
      </c>
      <c r="F570" s="19" t="str">
        <f>IF($D570="","",INDEX(БЮДЖЕТ!$N:$N,SUMIFS(БЮДЖЕТ!$B:$B,БЮДЖЕТ!$P:$P,$D570)))</f>
        <v/>
      </c>
      <c r="G570" s="19" t="str">
        <f>IF($D570="","",INDEX(БЮДЖЕТ!$X:$X,SUMIFS(БЮДЖЕТ!$B:$B,БЮДЖЕТ!$P:$P,$D570)))</f>
        <v/>
      </c>
      <c r="H570" s="36"/>
      <c r="I570" s="48">
        <f>IF(D570="",0,SUMIFS(БЮДЖЕТ!$V:$V,БЮДЖЕТ!$P:$P,D570))</f>
        <v>0</v>
      </c>
      <c r="J570" s="48">
        <f>IF(D570="",0,SUMIFS(факт_операции!$T:$T,факт_операции!$D:$D,D570)+SUMIFS(факт_расчет!$M:$M,факт_расчет!$D:$D,D570))</f>
        <v>0</v>
      </c>
      <c r="K570" s="54">
        <f t="shared" si="17"/>
        <v>0</v>
      </c>
      <c r="L570" s="36"/>
      <c r="M570" s="1"/>
    </row>
    <row r="571" spans="1:13" x14ac:dyDescent="0.25">
      <c r="A571" s="1"/>
      <c r="B571" s="1"/>
      <c r="C571" s="5">
        <f t="shared" si="18"/>
        <v>561</v>
      </c>
      <c r="D571" s="19" t="str">
        <f>IF(C571&gt;MAX(БЮДЖЕТ!$C:$C),"",INDEX(БЮДЖЕТ!$P$11:$P$9415,C571))</f>
        <v/>
      </c>
      <c r="E571" s="22">
        <f>IF(D571="",0,IF(COUNTIF(БЮДЖЕТ!$P:$P,D571)=1,0,1))</f>
        <v>0</v>
      </c>
      <c r="F571" s="19" t="str">
        <f>IF($D571="","",INDEX(БЮДЖЕТ!$N:$N,SUMIFS(БЮДЖЕТ!$B:$B,БЮДЖЕТ!$P:$P,$D571)))</f>
        <v/>
      </c>
      <c r="G571" s="19" t="str">
        <f>IF($D571="","",INDEX(БЮДЖЕТ!$X:$X,SUMIFS(БЮДЖЕТ!$B:$B,БЮДЖЕТ!$P:$P,$D571)))</f>
        <v/>
      </c>
      <c r="H571" s="36"/>
      <c r="I571" s="48">
        <f>IF(D571="",0,SUMIFS(БЮДЖЕТ!$V:$V,БЮДЖЕТ!$P:$P,D571))</f>
        <v>0</v>
      </c>
      <c r="J571" s="48">
        <f>IF(D571="",0,SUMIFS(факт_операции!$T:$T,факт_операции!$D:$D,D571)+SUMIFS(факт_расчет!$M:$M,факт_расчет!$D:$D,D571))</f>
        <v>0</v>
      </c>
      <c r="K571" s="54">
        <f t="shared" si="17"/>
        <v>0</v>
      </c>
      <c r="L571" s="36"/>
      <c r="M571" s="1"/>
    </row>
    <row r="572" spans="1:13" x14ac:dyDescent="0.25">
      <c r="A572" s="1"/>
      <c r="B572" s="1"/>
      <c r="C572" s="5">
        <f t="shared" si="18"/>
        <v>562</v>
      </c>
      <c r="D572" s="19" t="str">
        <f>IF(C572&gt;MAX(БЮДЖЕТ!$C:$C),"",INDEX(БЮДЖЕТ!$P$11:$P$9415,C572))</f>
        <v/>
      </c>
      <c r="E572" s="22">
        <f>IF(D572="",0,IF(COUNTIF(БЮДЖЕТ!$P:$P,D572)=1,0,1))</f>
        <v>0</v>
      </c>
      <c r="F572" s="19" t="str">
        <f>IF($D572="","",INDEX(БЮДЖЕТ!$N:$N,SUMIFS(БЮДЖЕТ!$B:$B,БЮДЖЕТ!$P:$P,$D572)))</f>
        <v/>
      </c>
      <c r="G572" s="19" t="str">
        <f>IF($D572="","",INDEX(БЮДЖЕТ!$X:$X,SUMIFS(БЮДЖЕТ!$B:$B,БЮДЖЕТ!$P:$P,$D572)))</f>
        <v/>
      </c>
      <c r="H572" s="36"/>
      <c r="I572" s="48">
        <f>IF(D572="",0,SUMIFS(БЮДЖЕТ!$V:$V,БЮДЖЕТ!$P:$P,D572))</f>
        <v>0</v>
      </c>
      <c r="J572" s="48">
        <f>IF(D572="",0,SUMIFS(факт_операции!$T:$T,факт_операции!$D:$D,D572)+SUMIFS(факт_расчет!$M:$M,факт_расчет!$D:$D,D572))</f>
        <v>0</v>
      </c>
      <c r="K572" s="54">
        <f t="shared" si="17"/>
        <v>0</v>
      </c>
      <c r="L572" s="36"/>
      <c r="M572" s="1"/>
    </row>
    <row r="573" spans="1:13" x14ac:dyDescent="0.25">
      <c r="A573" s="1"/>
      <c r="B573" s="1"/>
      <c r="C573" s="5">
        <f t="shared" si="18"/>
        <v>563</v>
      </c>
      <c r="D573" s="19" t="str">
        <f>IF(C573&gt;MAX(БЮДЖЕТ!$C:$C),"",INDEX(БЮДЖЕТ!$P$11:$P$9415,C573))</f>
        <v/>
      </c>
      <c r="E573" s="22">
        <f>IF(D573="",0,IF(COUNTIF(БЮДЖЕТ!$P:$P,D573)=1,0,1))</f>
        <v>0</v>
      </c>
      <c r="F573" s="19" t="str">
        <f>IF($D573="","",INDEX(БЮДЖЕТ!$N:$N,SUMIFS(БЮДЖЕТ!$B:$B,БЮДЖЕТ!$P:$P,$D573)))</f>
        <v/>
      </c>
      <c r="G573" s="19" t="str">
        <f>IF($D573="","",INDEX(БЮДЖЕТ!$X:$X,SUMIFS(БЮДЖЕТ!$B:$B,БЮДЖЕТ!$P:$P,$D573)))</f>
        <v/>
      </c>
      <c r="H573" s="36"/>
      <c r="I573" s="48">
        <f>IF(D573="",0,SUMIFS(БЮДЖЕТ!$V:$V,БЮДЖЕТ!$P:$P,D573))</f>
        <v>0</v>
      </c>
      <c r="J573" s="48">
        <f>IF(D573="",0,SUMIFS(факт_операции!$T:$T,факт_операции!$D:$D,D573)+SUMIFS(факт_расчет!$M:$M,факт_расчет!$D:$D,D573))</f>
        <v>0</v>
      </c>
      <c r="K573" s="54">
        <f t="shared" si="17"/>
        <v>0</v>
      </c>
      <c r="L573" s="36"/>
      <c r="M573" s="1"/>
    </row>
    <row r="574" spans="1:13" x14ac:dyDescent="0.25">
      <c r="A574" s="1"/>
      <c r="B574" s="1"/>
      <c r="C574" s="5">
        <f t="shared" si="18"/>
        <v>564</v>
      </c>
      <c r="D574" s="19" t="str">
        <f>IF(C574&gt;MAX(БЮДЖЕТ!$C:$C),"",INDEX(БЮДЖЕТ!$P$11:$P$9415,C574))</f>
        <v/>
      </c>
      <c r="E574" s="22">
        <f>IF(D574="",0,IF(COUNTIF(БЮДЖЕТ!$P:$P,D574)=1,0,1))</f>
        <v>0</v>
      </c>
      <c r="F574" s="19" t="str">
        <f>IF($D574="","",INDEX(БЮДЖЕТ!$N:$N,SUMIFS(БЮДЖЕТ!$B:$B,БЮДЖЕТ!$P:$P,$D574)))</f>
        <v/>
      </c>
      <c r="G574" s="19" t="str">
        <f>IF($D574="","",INDEX(БЮДЖЕТ!$X:$X,SUMIFS(БЮДЖЕТ!$B:$B,БЮДЖЕТ!$P:$P,$D574)))</f>
        <v/>
      </c>
      <c r="H574" s="36"/>
      <c r="I574" s="48">
        <f>IF(D574="",0,SUMIFS(БЮДЖЕТ!$V:$V,БЮДЖЕТ!$P:$P,D574))</f>
        <v>0</v>
      </c>
      <c r="J574" s="48">
        <f>IF(D574="",0,SUMIFS(факт_операции!$T:$T,факт_операции!$D:$D,D574)+SUMIFS(факт_расчет!$M:$M,факт_расчет!$D:$D,D574))</f>
        <v>0</v>
      </c>
      <c r="K574" s="54">
        <f t="shared" si="17"/>
        <v>0</v>
      </c>
      <c r="L574" s="36"/>
      <c r="M574" s="1"/>
    </row>
    <row r="575" spans="1:13" x14ac:dyDescent="0.25">
      <c r="A575" s="1"/>
      <c r="B575" s="1"/>
      <c r="C575" s="5">
        <f t="shared" si="18"/>
        <v>565</v>
      </c>
      <c r="D575" s="19" t="str">
        <f>IF(C575&gt;MAX(БЮДЖЕТ!$C:$C),"",INDEX(БЮДЖЕТ!$P$11:$P$9415,C575))</f>
        <v/>
      </c>
      <c r="E575" s="22">
        <f>IF(D575="",0,IF(COUNTIF(БЮДЖЕТ!$P:$P,D575)=1,0,1))</f>
        <v>0</v>
      </c>
      <c r="F575" s="19" t="str">
        <f>IF($D575="","",INDEX(БЮДЖЕТ!$N:$N,SUMIFS(БЮДЖЕТ!$B:$B,БЮДЖЕТ!$P:$P,$D575)))</f>
        <v/>
      </c>
      <c r="G575" s="19" t="str">
        <f>IF($D575="","",INDEX(БЮДЖЕТ!$X:$X,SUMIFS(БЮДЖЕТ!$B:$B,БЮДЖЕТ!$P:$P,$D575)))</f>
        <v/>
      </c>
      <c r="H575" s="36"/>
      <c r="I575" s="48">
        <f>IF(D575="",0,SUMIFS(БЮДЖЕТ!$V:$V,БЮДЖЕТ!$P:$P,D575))</f>
        <v>0</v>
      </c>
      <c r="J575" s="48">
        <f>IF(D575="",0,SUMIFS(факт_операции!$T:$T,факт_операции!$D:$D,D575)+SUMIFS(факт_расчет!$M:$M,факт_расчет!$D:$D,D575))</f>
        <v>0</v>
      </c>
      <c r="K575" s="54">
        <f t="shared" si="17"/>
        <v>0</v>
      </c>
      <c r="L575" s="36"/>
      <c r="M575" s="1"/>
    </row>
    <row r="576" spans="1:13" x14ac:dyDescent="0.25">
      <c r="A576" s="1"/>
      <c r="B576" s="1"/>
      <c r="C576" s="5">
        <f t="shared" si="18"/>
        <v>566</v>
      </c>
      <c r="D576" s="19" t="str">
        <f>IF(C576&gt;MAX(БЮДЖЕТ!$C:$C),"",INDEX(БЮДЖЕТ!$P$11:$P$9415,C576))</f>
        <v/>
      </c>
      <c r="E576" s="22">
        <f>IF(D576="",0,IF(COUNTIF(БЮДЖЕТ!$P:$P,D576)=1,0,1))</f>
        <v>0</v>
      </c>
      <c r="F576" s="19" t="str">
        <f>IF($D576="","",INDEX(БЮДЖЕТ!$N:$N,SUMIFS(БЮДЖЕТ!$B:$B,БЮДЖЕТ!$P:$P,$D576)))</f>
        <v/>
      </c>
      <c r="G576" s="19" t="str">
        <f>IF($D576="","",INDEX(БЮДЖЕТ!$X:$X,SUMIFS(БЮДЖЕТ!$B:$B,БЮДЖЕТ!$P:$P,$D576)))</f>
        <v/>
      </c>
      <c r="H576" s="36"/>
      <c r="I576" s="48">
        <f>IF(D576="",0,SUMIFS(БЮДЖЕТ!$V:$V,БЮДЖЕТ!$P:$P,D576))</f>
        <v>0</v>
      </c>
      <c r="J576" s="48">
        <f>IF(D576="",0,SUMIFS(факт_операции!$T:$T,факт_операции!$D:$D,D576)+SUMIFS(факт_расчет!$M:$M,факт_расчет!$D:$D,D576))</f>
        <v>0</v>
      </c>
      <c r="K576" s="54">
        <f t="shared" si="17"/>
        <v>0</v>
      </c>
      <c r="L576" s="36"/>
      <c r="M576" s="1"/>
    </row>
    <row r="577" spans="1:13" x14ac:dyDescent="0.25">
      <c r="A577" s="1"/>
      <c r="B577" s="1"/>
      <c r="C577" s="5">
        <f t="shared" si="18"/>
        <v>567</v>
      </c>
      <c r="D577" s="19" t="str">
        <f>IF(C577&gt;MAX(БЮДЖЕТ!$C:$C),"",INDEX(БЮДЖЕТ!$P$11:$P$9415,C577))</f>
        <v/>
      </c>
      <c r="E577" s="22">
        <f>IF(D577="",0,IF(COUNTIF(БЮДЖЕТ!$P:$P,D577)=1,0,1))</f>
        <v>0</v>
      </c>
      <c r="F577" s="19" t="str">
        <f>IF($D577="","",INDEX(БЮДЖЕТ!$N:$N,SUMIFS(БЮДЖЕТ!$B:$B,БЮДЖЕТ!$P:$P,$D577)))</f>
        <v/>
      </c>
      <c r="G577" s="19" t="str">
        <f>IF($D577="","",INDEX(БЮДЖЕТ!$X:$X,SUMIFS(БЮДЖЕТ!$B:$B,БЮДЖЕТ!$P:$P,$D577)))</f>
        <v/>
      </c>
      <c r="H577" s="36"/>
      <c r="I577" s="48">
        <f>IF(D577="",0,SUMIFS(БЮДЖЕТ!$V:$V,БЮДЖЕТ!$P:$P,D577))</f>
        <v>0</v>
      </c>
      <c r="J577" s="48">
        <f>IF(D577="",0,SUMIFS(факт_операции!$T:$T,факт_операции!$D:$D,D577)+SUMIFS(факт_расчет!$M:$M,факт_расчет!$D:$D,D577))</f>
        <v>0</v>
      </c>
      <c r="K577" s="54">
        <f t="shared" si="17"/>
        <v>0</v>
      </c>
      <c r="L577" s="36"/>
      <c r="M577" s="1"/>
    </row>
    <row r="578" spans="1:13" x14ac:dyDescent="0.25">
      <c r="A578" s="1"/>
      <c r="B578" s="1"/>
      <c r="C578" s="5">
        <f t="shared" si="18"/>
        <v>568</v>
      </c>
      <c r="D578" s="19" t="str">
        <f>IF(C578&gt;MAX(БЮДЖЕТ!$C:$C),"",INDEX(БЮДЖЕТ!$P$11:$P$9415,C578))</f>
        <v/>
      </c>
      <c r="E578" s="22">
        <f>IF(D578="",0,IF(COUNTIF(БЮДЖЕТ!$P:$P,D578)=1,0,1))</f>
        <v>0</v>
      </c>
      <c r="F578" s="19" t="str">
        <f>IF($D578="","",INDEX(БЮДЖЕТ!$N:$N,SUMIFS(БЮДЖЕТ!$B:$B,БЮДЖЕТ!$P:$P,$D578)))</f>
        <v/>
      </c>
      <c r="G578" s="19" t="str">
        <f>IF($D578="","",INDEX(БЮДЖЕТ!$X:$X,SUMIFS(БЮДЖЕТ!$B:$B,БЮДЖЕТ!$P:$P,$D578)))</f>
        <v/>
      </c>
      <c r="H578" s="36"/>
      <c r="I578" s="48">
        <f>IF(D578="",0,SUMIFS(БЮДЖЕТ!$V:$V,БЮДЖЕТ!$P:$P,D578))</f>
        <v>0</v>
      </c>
      <c r="J578" s="48">
        <f>IF(D578="",0,SUMIFS(факт_операции!$T:$T,факт_операции!$D:$D,D578)+SUMIFS(факт_расчет!$M:$M,факт_расчет!$D:$D,D578))</f>
        <v>0</v>
      </c>
      <c r="K578" s="54">
        <f t="shared" si="17"/>
        <v>0</v>
      </c>
      <c r="L578" s="36"/>
      <c r="M578" s="1"/>
    </row>
    <row r="579" spans="1:13" x14ac:dyDescent="0.25">
      <c r="A579" s="1"/>
      <c r="B579" s="1"/>
      <c r="C579" s="5">
        <f t="shared" si="18"/>
        <v>569</v>
      </c>
      <c r="D579" s="19" t="str">
        <f>IF(C579&gt;MAX(БЮДЖЕТ!$C:$C),"",INDEX(БЮДЖЕТ!$P$11:$P$9415,C579))</f>
        <v/>
      </c>
      <c r="E579" s="22">
        <f>IF(D579="",0,IF(COUNTIF(БЮДЖЕТ!$P:$P,D579)=1,0,1))</f>
        <v>0</v>
      </c>
      <c r="F579" s="19" t="str">
        <f>IF($D579="","",INDEX(БЮДЖЕТ!$N:$N,SUMIFS(БЮДЖЕТ!$B:$B,БЮДЖЕТ!$P:$P,$D579)))</f>
        <v/>
      </c>
      <c r="G579" s="19" t="str">
        <f>IF($D579="","",INDEX(БЮДЖЕТ!$X:$X,SUMIFS(БЮДЖЕТ!$B:$B,БЮДЖЕТ!$P:$P,$D579)))</f>
        <v/>
      </c>
      <c r="H579" s="36"/>
      <c r="I579" s="48">
        <f>IF(D579="",0,SUMIFS(БЮДЖЕТ!$V:$V,БЮДЖЕТ!$P:$P,D579))</f>
        <v>0</v>
      </c>
      <c r="J579" s="48">
        <f>IF(D579="",0,SUMIFS(факт_операции!$T:$T,факт_операции!$D:$D,D579)+SUMIFS(факт_расчет!$M:$M,факт_расчет!$D:$D,D579))</f>
        <v>0</v>
      </c>
      <c r="K579" s="54">
        <f t="shared" si="17"/>
        <v>0</v>
      </c>
      <c r="L579" s="36"/>
      <c r="M579" s="1"/>
    </row>
    <row r="580" spans="1:13" x14ac:dyDescent="0.25">
      <c r="A580" s="1"/>
      <c r="B580" s="1"/>
      <c r="C580" s="5">
        <f t="shared" si="18"/>
        <v>570</v>
      </c>
      <c r="D580" s="19" t="str">
        <f>IF(C580&gt;MAX(БЮДЖЕТ!$C:$C),"",INDEX(БЮДЖЕТ!$P$11:$P$9415,C580))</f>
        <v/>
      </c>
      <c r="E580" s="22">
        <f>IF(D580="",0,IF(COUNTIF(БЮДЖЕТ!$P:$P,D580)=1,0,1))</f>
        <v>0</v>
      </c>
      <c r="F580" s="19" t="str">
        <f>IF($D580="","",INDEX(БЮДЖЕТ!$N:$N,SUMIFS(БЮДЖЕТ!$B:$B,БЮДЖЕТ!$P:$P,$D580)))</f>
        <v/>
      </c>
      <c r="G580" s="19" t="str">
        <f>IF($D580="","",INDEX(БЮДЖЕТ!$X:$X,SUMIFS(БЮДЖЕТ!$B:$B,БЮДЖЕТ!$P:$P,$D580)))</f>
        <v/>
      </c>
      <c r="H580" s="36"/>
      <c r="I580" s="48">
        <f>IF(D580="",0,SUMIFS(БЮДЖЕТ!$V:$V,БЮДЖЕТ!$P:$P,D580))</f>
        <v>0</v>
      </c>
      <c r="J580" s="48">
        <f>IF(D580="",0,SUMIFS(факт_операции!$T:$T,факт_операции!$D:$D,D580)+SUMIFS(факт_расчет!$M:$M,факт_расчет!$D:$D,D580))</f>
        <v>0</v>
      </c>
      <c r="K580" s="54">
        <f t="shared" si="17"/>
        <v>0</v>
      </c>
      <c r="L580" s="36"/>
      <c r="M580" s="1"/>
    </row>
    <row r="581" spans="1:13" x14ac:dyDescent="0.25">
      <c r="A581" s="1"/>
      <c r="B581" s="1"/>
      <c r="C581" s="5">
        <f t="shared" si="18"/>
        <v>571</v>
      </c>
      <c r="D581" s="19" t="str">
        <f>IF(C581&gt;MAX(БЮДЖЕТ!$C:$C),"",INDEX(БЮДЖЕТ!$P$11:$P$9415,C581))</f>
        <v/>
      </c>
      <c r="E581" s="22">
        <f>IF(D581="",0,IF(COUNTIF(БЮДЖЕТ!$P:$P,D581)=1,0,1))</f>
        <v>0</v>
      </c>
      <c r="F581" s="19" t="str">
        <f>IF($D581="","",INDEX(БЮДЖЕТ!$N:$N,SUMIFS(БЮДЖЕТ!$B:$B,БЮДЖЕТ!$P:$P,$D581)))</f>
        <v/>
      </c>
      <c r="G581" s="19" t="str">
        <f>IF($D581="","",INDEX(БЮДЖЕТ!$X:$X,SUMIFS(БЮДЖЕТ!$B:$B,БЮДЖЕТ!$P:$P,$D581)))</f>
        <v/>
      </c>
      <c r="H581" s="36"/>
      <c r="I581" s="48">
        <f>IF(D581="",0,SUMIFS(БЮДЖЕТ!$V:$V,БЮДЖЕТ!$P:$P,D581))</f>
        <v>0</v>
      </c>
      <c r="J581" s="48">
        <f>IF(D581="",0,SUMIFS(факт_операции!$T:$T,факт_операции!$D:$D,D581)+SUMIFS(факт_расчет!$M:$M,факт_расчет!$D:$D,D581))</f>
        <v>0</v>
      </c>
      <c r="K581" s="54">
        <f t="shared" si="17"/>
        <v>0</v>
      </c>
      <c r="L581" s="36"/>
      <c r="M581" s="1"/>
    </row>
    <row r="582" spans="1:13" x14ac:dyDescent="0.25">
      <c r="A582" s="1"/>
      <c r="B582" s="1"/>
      <c r="C582" s="5">
        <f t="shared" si="18"/>
        <v>572</v>
      </c>
      <c r="D582" s="19" t="str">
        <f>IF(C582&gt;MAX(БЮДЖЕТ!$C:$C),"",INDEX(БЮДЖЕТ!$P$11:$P$9415,C582))</f>
        <v/>
      </c>
      <c r="E582" s="22">
        <f>IF(D582="",0,IF(COUNTIF(БЮДЖЕТ!$P:$P,D582)=1,0,1))</f>
        <v>0</v>
      </c>
      <c r="F582" s="19" t="str">
        <f>IF($D582="","",INDEX(БЮДЖЕТ!$N:$N,SUMIFS(БЮДЖЕТ!$B:$B,БЮДЖЕТ!$P:$P,$D582)))</f>
        <v/>
      </c>
      <c r="G582" s="19" t="str">
        <f>IF($D582="","",INDEX(БЮДЖЕТ!$X:$X,SUMIFS(БЮДЖЕТ!$B:$B,БЮДЖЕТ!$P:$P,$D582)))</f>
        <v/>
      </c>
      <c r="H582" s="36"/>
      <c r="I582" s="48">
        <f>IF(D582="",0,SUMIFS(БЮДЖЕТ!$V:$V,БЮДЖЕТ!$P:$P,D582))</f>
        <v>0</v>
      </c>
      <c r="J582" s="48">
        <f>IF(D582="",0,SUMIFS(факт_операции!$T:$T,факт_операции!$D:$D,D582)+SUMIFS(факт_расчет!$M:$M,факт_расчет!$D:$D,D582))</f>
        <v>0</v>
      </c>
      <c r="K582" s="54">
        <f t="shared" si="17"/>
        <v>0</v>
      </c>
      <c r="L582" s="36"/>
      <c r="M582" s="1"/>
    </row>
    <row r="583" spans="1:13" x14ac:dyDescent="0.25">
      <c r="A583" s="1"/>
      <c r="B583" s="1"/>
      <c r="C583" s="5">
        <f t="shared" si="18"/>
        <v>573</v>
      </c>
      <c r="D583" s="19" t="str">
        <f>IF(C583&gt;MAX(БЮДЖЕТ!$C:$C),"",INDEX(БЮДЖЕТ!$P$11:$P$9415,C583))</f>
        <v/>
      </c>
      <c r="E583" s="22">
        <f>IF(D583="",0,IF(COUNTIF(БЮДЖЕТ!$P:$P,D583)=1,0,1))</f>
        <v>0</v>
      </c>
      <c r="F583" s="19" t="str">
        <f>IF($D583="","",INDEX(БЮДЖЕТ!$N:$N,SUMIFS(БЮДЖЕТ!$B:$B,БЮДЖЕТ!$P:$P,$D583)))</f>
        <v/>
      </c>
      <c r="G583" s="19" t="str">
        <f>IF($D583="","",INDEX(БЮДЖЕТ!$X:$X,SUMIFS(БЮДЖЕТ!$B:$B,БЮДЖЕТ!$P:$P,$D583)))</f>
        <v/>
      </c>
      <c r="H583" s="36"/>
      <c r="I583" s="48">
        <f>IF(D583="",0,SUMIFS(БЮДЖЕТ!$V:$V,БЮДЖЕТ!$P:$P,D583))</f>
        <v>0</v>
      </c>
      <c r="J583" s="48">
        <f>IF(D583="",0,SUMIFS(факт_операции!$T:$T,факт_операции!$D:$D,D583)+SUMIFS(факт_расчет!$M:$M,факт_расчет!$D:$D,D583))</f>
        <v>0</v>
      </c>
      <c r="K583" s="54">
        <f t="shared" si="17"/>
        <v>0</v>
      </c>
      <c r="L583" s="36"/>
      <c r="M583" s="1"/>
    </row>
    <row r="584" spans="1:13" x14ac:dyDescent="0.25">
      <c r="A584" s="1"/>
      <c r="B584" s="1"/>
      <c r="C584" s="5">
        <f t="shared" si="18"/>
        <v>574</v>
      </c>
      <c r="D584" s="19" t="str">
        <f>IF(C584&gt;MAX(БЮДЖЕТ!$C:$C),"",INDEX(БЮДЖЕТ!$P$11:$P$9415,C584))</f>
        <v/>
      </c>
      <c r="E584" s="22">
        <f>IF(D584="",0,IF(COUNTIF(БЮДЖЕТ!$P:$P,D584)=1,0,1))</f>
        <v>0</v>
      </c>
      <c r="F584" s="19" t="str">
        <f>IF($D584="","",INDEX(БЮДЖЕТ!$N:$N,SUMIFS(БЮДЖЕТ!$B:$B,БЮДЖЕТ!$P:$P,$D584)))</f>
        <v/>
      </c>
      <c r="G584" s="19" t="str">
        <f>IF($D584="","",INDEX(БЮДЖЕТ!$X:$X,SUMIFS(БЮДЖЕТ!$B:$B,БЮДЖЕТ!$P:$P,$D584)))</f>
        <v/>
      </c>
      <c r="H584" s="36"/>
      <c r="I584" s="48">
        <f>IF(D584="",0,SUMIFS(БЮДЖЕТ!$V:$V,БЮДЖЕТ!$P:$P,D584))</f>
        <v>0</v>
      </c>
      <c r="J584" s="48">
        <f>IF(D584="",0,SUMIFS(факт_операции!$T:$T,факт_операции!$D:$D,D584)+SUMIFS(факт_расчет!$M:$M,факт_расчет!$D:$D,D584))</f>
        <v>0</v>
      </c>
      <c r="K584" s="54">
        <f t="shared" si="17"/>
        <v>0</v>
      </c>
      <c r="L584" s="36"/>
      <c r="M584" s="1"/>
    </row>
    <row r="585" spans="1:13" x14ac:dyDescent="0.25">
      <c r="A585" s="1"/>
      <c r="B585" s="1"/>
      <c r="C585" s="5">
        <f t="shared" si="18"/>
        <v>575</v>
      </c>
      <c r="D585" s="19" t="str">
        <f>IF(C585&gt;MAX(БЮДЖЕТ!$C:$C),"",INDEX(БЮДЖЕТ!$P$11:$P$9415,C585))</f>
        <v/>
      </c>
      <c r="E585" s="22">
        <f>IF(D585="",0,IF(COUNTIF(БЮДЖЕТ!$P:$P,D585)=1,0,1))</f>
        <v>0</v>
      </c>
      <c r="F585" s="19" t="str">
        <f>IF($D585="","",INDEX(БЮДЖЕТ!$N:$N,SUMIFS(БЮДЖЕТ!$B:$B,БЮДЖЕТ!$P:$P,$D585)))</f>
        <v/>
      </c>
      <c r="G585" s="19" t="str">
        <f>IF($D585="","",INDEX(БЮДЖЕТ!$X:$X,SUMIFS(БЮДЖЕТ!$B:$B,БЮДЖЕТ!$P:$P,$D585)))</f>
        <v/>
      </c>
      <c r="H585" s="36"/>
      <c r="I585" s="48">
        <f>IF(D585="",0,SUMIFS(БЮДЖЕТ!$V:$V,БЮДЖЕТ!$P:$P,D585))</f>
        <v>0</v>
      </c>
      <c r="J585" s="48">
        <f>IF(D585="",0,SUMIFS(факт_операции!$T:$T,факт_операции!$D:$D,D585)+SUMIFS(факт_расчет!$M:$M,факт_расчет!$D:$D,D585))</f>
        <v>0</v>
      </c>
      <c r="K585" s="54">
        <f t="shared" si="17"/>
        <v>0</v>
      </c>
      <c r="L585" s="36"/>
      <c r="M585" s="1"/>
    </row>
    <row r="586" spans="1:13" x14ac:dyDescent="0.25">
      <c r="A586" s="1"/>
      <c r="B586" s="1"/>
      <c r="C586" s="5">
        <f t="shared" si="18"/>
        <v>576</v>
      </c>
      <c r="D586" s="19" t="str">
        <f>IF(C586&gt;MAX(БЮДЖЕТ!$C:$C),"",INDEX(БЮДЖЕТ!$P$11:$P$9415,C586))</f>
        <v/>
      </c>
      <c r="E586" s="22">
        <f>IF(D586="",0,IF(COUNTIF(БЮДЖЕТ!$P:$P,D586)=1,0,1))</f>
        <v>0</v>
      </c>
      <c r="F586" s="19" t="str">
        <f>IF($D586="","",INDEX(БЮДЖЕТ!$N:$N,SUMIFS(БЮДЖЕТ!$B:$B,БЮДЖЕТ!$P:$P,$D586)))</f>
        <v/>
      </c>
      <c r="G586" s="19" t="str">
        <f>IF($D586="","",INDEX(БЮДЖЕТ!$X:$X,SUMIFS(БЮДЖЕТ!$B:$B,БЮДЖЕТ!$P:$P,$D586)))</f>
        <v/>
      </c>
      <c r="H586" s="36"/>
      <c r="I586" s="48">
        <f>IF(D586="",0,SUMIFS(БЮДЖЕТ!$V:$V,БЮДЖЕТ!$P:$P,D586))</f>
        <v>0</v>
      </c>
      <c r="J586" s="48">
        <f>IF(D586="",0,SUMIFS(факт_операции!$T:$T,факт_операции!$D:$D,D586)+SUMIFS(факт_расчет!$M:$M,факт_расчет!$D:$D,D586))</f>
        <v>0</v>
      </c>
      <c r="K586" s="54">
        <f t="shared" si="17"/>
        <v>0</v>
      </c>
      <c r="L586" s="36"/>
      <c r="M586" s="1"/>
    </row>
    <row r="587" spans="1:13" x14ac:dyDescent="0.25">
      <c r="A587" s="1"/>
      <c r="B587" s="1"/>
      <c r="C587" s="5">
        <f t="shared" si="18"/>
        <v>577</v>
      </c>
      <c r="D587" s="19" t="str">
        <f>IF(C587&gt;MAX(БЮДЖЕТ!$C:$C),"",INDEX(БЮДЖЕТ!$P$11:$P$9415,C587))</f>
        <v/>
      </c>
      <c r="E587" s="22">
        <f>IF(D587="",0,IF(COUNTIF(БЮДЖЕТ!$P:$P,D587)=1,0,1))</f>
        <v>0</v>
      </c>
      <c r="F587" s="19" t="str">
        <f>IF($D587="","",INDEX(БЮДЖЕТ!$N:$N,SUMIFS(БЮДЖЕТ!$B:$B,БЮДЖЕТ!$P:$P,$D587)))</f>
        <v/>
      </c>
      <c r="G587" s="19" t="str">
        <f>IF($D587="","",INDEX(БЮДЖЕТ!$X:$X,SUMIFS(БЮДЖЕТ!$B:$B,БЮДЖЕТ!$P:$P,$D587)))</f>
        <v/>
      </c>
      <c r="H587" s="36"/>
      <c r="I587" s="48">
        <f>IF(D587="",0,SUMIFS(БЮДЖЕТ!$V:$V,БЮДЖЕТ!$P:$P,D587))</f>
        <v>0</v>
      </c>
      <c r="J587" s="48">
        <f>IF(D587="",0,SUMIFS(факт_операции!$T:$T,факт_операции!$D:$D,D587)+SUMIFS(факт_расчет!$M:$M,факт_расчет!$D:$D,D587))</f>
        <v>0</v>
      </c>
      <c r="K587" s="54">
        <f t="shared" si="17"/>
        <v>0</v>
      </c>
      <c r="L587" s="36"/>
      <c r="M587" s="1"/>
    </row>
    <row r="588" spans="1:13" x14ac:dyDescent="0.25">
      <c r="A588" s="1"/>
      <c r="B588" s="1"/>
      <c r="C588" s="5">
        <f t="shared" si="18"/>
        <v>578</v>
      </c>
      <c r="D588" s="19" t="str">
        <f>IF(C588&gt;MAX(БЮДЖЕТ!$C:$C),"",INDEX(БЮДЖЕТ!$P$11:$P$9415,C588))</f>
        <v/>
      </c>
      <c r="E588" s="22">
        <f>IF(D588="",0,IF(COUNTIF(БЮДЖЕТ!$P:$P,D588)=1,0,1))</f>
        <v>0</v>
      </c>
      <c r="F588" s="19" t="str">
        <f>IF($D588="","",INDEX(БЮДЖЕТ!$N:$N,SUMIFS(БЮДЖЕТ!$B:$B,БЮДЖЕТ!$P:$P,$D588)))</f>
        <v/>
      </c>
      <c r="G588" s="19" t="str">
        <f>IF($D588="","",INDEX(БЮДЖЕТ!$X:$X,SUMIFS(БЮДЖЕТ!$B:$B,БЮДЖЕТ!$P:$P,$D588)))</f>
        <v/>
      </c>
      <c r="H588" s="36"/>
      <c r="I588" s="48">
        <f>IF(D588="",0,SUMIFS(БЮДЖЕТ!$V:$V,БЮДЖЕТ!$P:$P,D588))</f>
        <v>0</v>
      </c>
      <c r="J588" s="48">
        <f>IF(D588="",0,SUMIFS(факт_операции!$T:$T,факт_операции!$D:$D,D588)+SUMIFS(факт_расчет!$M:$M,факт_расчет!$D:$D,D588))</f>
        <v>0</v>
      </c>
      <c r="K588" s="54">
        <f t="shared" ref="K588:K651" si="19">IF(D588="",0,J588-I588)</f>
        <v>0</v>
      </c>
      <c r="L588" s="36"/>
      <c r="M588" s="1"/>
    </row>
    <row r="589" spans="1:13" x14ac:dyDescent="0.25">
      <c r="A589" s="1"/>
      <c r="B589" s="1"/>
      <c r="C589" s="5">
        <f t="shared" ref="C589:C652" si="20">C588+1</f>
        <v>579</v>
      </c>
      <c r="D589" s="19" t="str">
        <f>IF(C589&gt;MAX(БЮДЖЕТ!$C:$C),"",INDEX(БЮДЖЕТ!$P$11:$P$9415,C589))</f>
        <v/>
      </c>
      <c r="E589" s="22">
        <f>IF(D589="",0,IF(COUNTIF(БЮДЖЕТ!$P:$P,D589)=1,0,1))</f>
        <v>0</v>
      </c>
      <c r="F589" s="19" t="str">
        <f>IF($D589="","",INDEX(БЮДЖЕТ!$N:$N,SUMIFS(БЮДЖЕТ!$B:$B,БЮДЖЕТ!$P:$P,$D589)))</f>
        <v/>
      </c>
      <c r="G589" s="19" t="str">
        <f>IF($D589="","",INDEX(БЮДЖЕТ!$X:$X,SUMIFS(БЮДЖЕТ!$B:$B,БЮДЖЕТ!$P:$P,$D589)))</f>
        <v/>
      </c>
      <c r="H589" s="36"/>
      <c r="I589" s="48">
        <f>IF(D589="",0,SUMIFS(БЮДЖЕТ!$V:$V,БЮДЖЕТ!$P:$P,D589))</f>
        <v>0</v>
      </c>
      <c r="J589" s="48">
        <f>IF(D589="",0,SUMIFS(факт_операции!$T:$T,факт_операции!$D:$D,D589)+SUMIFS(факт_расчет!$M:$M,факт_расчет!$D:$D,D589))</f>
        <v>0</v>
      </c>
      <c r="K589" s="54">
        <f t="shared" si="19"/>
        <v>0</v>
      </c>
      <c r="L589" s="36"/>
      <c r="M589" s="1"/>
    </row>
    <row r="590" spans="1:13" x14ac:dyDescent="0.25">
      <c r="A590" s="1"/>
      <c r="B590" s="1"/>
      <c r="C590" s="5">
        <f t="shared" si="20"/>
        <v>580</v>
      </c>
      <c r="D590" s="19" t="str">
        <f>IF(C590&gt;MAX(БЮДЖЕТ!$C:$C),"",INDEX(БЮДЖЕТ!$P$11:$P$9415,C590))</f>
        <v/>
      </c>
      <c r="E590" s="22">
        <f>IF(D590="",0,IF(COUNTIF(БЮДЖЕТ!$P:$P,D590)=1,0,1))</f>
        <v>0</v>
      </c>
      <c r="F590" s="19" t="str">
        <f>IF($D590="","",INDEX(БЮДЖЕТ!$N:$N,SUMIFS(БЮДЖЕТ!$B:$B,БЮДЖЕТ!$P:$P,$D590)))</f>
        <v/>
      </c>
      <c r="G590" s="19" t="str">
        <f>IF($D590="","",INDEX(БЮДЖЕТ!$X:$X,SUMIFS(БЮДЖЕТ!$B:$B,БЮДЖЕТ!$P:$P,$D590)))</f>
        <v/>
      </c>
      <c r="H590" s="36"/>
      <c r="I590" s="48">
        <f>IF(D590="",0,SUMIFS(БЮДЖЕТ!$V:$V,БЮДЖЕТ!$P:$P,D590))</f>
        <v>0</v>
      </c>
      <c r="J590" s="48">
        <f>IF(D590="",0,SUMIFS(факт_операции!$T:$T,факт_операции!$D:$D,D590)+SUMIFS(факт_расчет!$M:$M,факт_расчет!$D:$D,D590))</f>
        <v>0</v>
      </c>
      <c r="K590" s="54">
        <f t="shared" si="19"/>
        <v>0</v>
      </c>
      <c r="L590" s="36"/>
      <c r="M590" s="1"/>
    </row>
    <row r="591" spans="1:13" x14ac:dyDescent="0.25">
      <c r="A591" s="1"/>
      <c r="B591" s="1"/>
      <c r="C591" s="5">
        <f t="shared" si="20"/>
        <v>581</v>
      </c>
      <c r="D591" s="19" t="str">
        <f>IF(C591&gt;MAX(БЮДЖЕТ!$C:$C),"",INDEX(БЮДЖЕТ!$P$11:$P$9415,C591))</f>
        <v/>
      </c>
      <c r="E591" s="22">
        <f>IF(D591="",0,IF(COUNTIF(БЮДЖЕТ!$P:$P,D591)=1,0,1))</f>
        <v>0</v>
      </c>
      <c r="F591" s="19" t="str">
        <f>IF($D591="","",INDEX(БЮДЖЕТ!$N:$N,SUMIFS(БЮДЖЕТ!$B:$B,БЮДЖЕТ!$P:$P,$D591)))</f>
        <v/>
      </c>
      <c r="G591" s="19" t="str">
        <f>IF($D591="","",INDEX(БЮДЖЕТ!$X:$X,SUMIFS(БЮДЖЕТ!$B:$B,БЮДЖЕТ!$P:$P,$D591)))</f>
        <v/>
      </c>
      <c r="H591" s="36"/>
      <c r="I591" s="48">
        <f>IF(D591="",0,SUMIFS(БЮДЖЕТ!$V:$V,БЮДЖЕТ!$P:$P,D591))</f>
        <v>0</v>
      </c>
      <c r="J591" s="48">
        <f>IF(D591="",0,SUMIFS(факт_операции!$T:$T,факт_операции!$D:$D,D591)+SUMIFS(факт_расчет!$M:$M,факт_расчет!$D:$D,D591))</f>
        <v>0</v>
      </c>
      <c r="K591" s="54">
        <f t="shared" si="19"/>
        <v>0</v>
      </c>
      <c r="L591" s="36"/>
      <c r="M591" s="1"/>
    </row>
    <row r="592" spans="1:13" x14ac:dyDescent="0.25">
      <c r="A592" s="1"/>
      <c r="B592" s="1"/>
      <c r="C592" s="5">
        <f t="shared" si="20"/>
        <v>582</v>
      </c>
      <c r="D592" s="19" t="str">
        <f>IF(C592&gt;MAX(БЮДЖЕТ!$C:$C),"",INDEX(БЮДЖЕТ!$P$11:$P$9415,C592))</f>
        <v/>
      </c>
      <c r="E592" s="22">
        <f>IF(D592="",0,IF(COUNTIF(БЮДЖЕТ!$P:$P,D592)=1,0,1))</f>
        <v>0</v>
      </c>
      <c r="F592" s="19" t="str">
        <f>IF($D592="","",INDEX(БЮДЖЕТ!$N:$N,SUMIFS(БЮДЖЕТ!$B:$B,БЮДЖЕТ!$P:$P,$D592)))</f>
        <v/>
      </c>
      <c r="G592" s="19" t="str">
        <f>IF($D592="","",INDEX(БЮДЖЕТ!$X:$X,SUMIFS(БЮДЖЕТ!$B:$B,БЮДЖЕТ!$P:$P,$D592)))</f>
        <v/>
      </c>
      <c r="H592" s="36"/>
      <c r="I592" s="48">
        <f>IF(D592="",0,SUMIFS(БЮДЖЕТ!$V:$V,БЮДЖЕТ!$P:$P,D592))</f>
        <v>0</v>
      </c>
      <c r="J592" s="48">
        <f>IF(D592="",0,SUMIFS(факт_операции!$T:$T,факт_операции!$D:$D,D592)+SUMIFS(факт_расчет!$M:$M,факт_расчет!$D:$D,D592))</f>
        <v>0</v>
      </c>
      <c r="K592" s="54">
        <f t="shared" si="19"/>
        <v>0</v>
      </c>
      <c r="L592" s="36"/>
      <c r="M592" s="1"/>
    </row>
    <row r="593" spans="1:13" x14ac:dyDescent="0.25">
      <c r="A593" s="1"/>
      <c r="B593" s="1"/>
      <c r="C593" s="5">
        <f t="shared" si="20"/>
        <v>583</v>
      </c>
      <c r="D593" s="19" t="str">
        <f>IF(C593&gt;MAX(БЮДЖЕТ!$C:$C),"",INDEX(БЮДЖЕТ!$P$11:$P$9415,C593))</f>
        <v/>
      </c>
      <c r="E593" s="22">
        <f>IF(D593="",0,IF(COUNTIF(БЮДЖЕТ!$P:$P,D593)=1,0,1))</f>
        <v>0</v>
      </c>
      <c r="F593" s="19" t="str">
        <f>IF($D593="","",INDEX(БЮДЖЕТ!$N:$N,SUMIFS(БЮДЖЕТ!$B:$B,БЮДЖЕТ!$P:$P,$D593)))</f>
        <v/>
      </c>
      <c r="G593" s="19" t="str">
        <f>IF($D593="","",INDEX(БЮДЖЕТ!$X:$X,SUMIFS(БЮДЖЕТ!$B:$B,БЮДЖЕТ!$P:$P,$D593)))</f>
        <v/>
      </c>
      <c r="H593" s="36"/>
      <c r="I593" s="48">
        <f>IF(D593="",0,SUMIFS(БЮДЖЕТ!$V:$V,БЮДЖЕТ!$P:$P,D593))</f>
        <v>0</v>
      </c>
      <c r="J593" s="48">
        <f>IF(D593="",0,SUMIFS(факт_операции!$T:$T,факт_операции!$D:$D,D593)+SUMIFS(факт_расчет!$M:$M,факт_расчет!$D:$D,D593))</f>
        <v>0</v>
      </c>
      <c r="K593" s="54">
        <f t="shared" si="19"/>
        <v>0</v>
      </c>
      <c r="L593" s="36"/>
      <c r="M593" s="1"/>
    </row>
    <row r="594" spans="1:13" x14ac:dyDescent="0.25">
      <c r="A594" s="1"/>
      <c r="B594" s="1"/>
      <c r="C594" s="5">
        <f t="shared" si="20"/>
        <v>584</v>
      </c>
      <c r="D594" s="19" t="str">
        <f>IF(C594&gt;MAX(БЮДЖЕТ!$C:$C),"",INDEX(БЮДЖЕТ!$P$11:$P$9415,C594))</f>
        <v/>
      </c>
      <c r="E594" s="22">
        <f>IF(D594="",0,IF(COUNTIF(БЮДЖЕТ!$P:$P,D594)=1,0,1))</f>
        <v>0</v>
      </c>
      <c r="F594" s="19" t="str">
        <f>IF($D594="","",INDEX(БЮДЖЕТ!$N:$N,SUMIFS(БЮДЖЕТ!$B:$B,БЮДЖЕТ!$P:$P,$D594)))</f>
        <v/>
      </c>
      <c r="G594" s="19" t="str">
        <f>IF($D594="","",INDEX(БЮДЖЕТ!$X:$X,SUMIFS(БЮДЖЕТ!$B:$B,БЮДЖЕТ!$P:$P,$D594)))</f>
        <v/>
      </c>
      <c r="H594" s="36"/>
      <c r="I594" s="48">
        <f>IF(D594="",0,SUMIFS(БЮДЖЕТ!$V:$V,БЮДЖЕТ!$P:$P,D594))</f>
        <v>0</v>
      </c>
      <c r="J594" s="48">
        <f>IF(D594="",0,SUMIFS(факт_операции!$T:$T,факт_операции!$D:$D,D594)+SUMIFS(факт_расчет!$M:$M,факт_расчет!$D:$D,D594))</f>
        <v>0</v>
      </c>
      <c r="K594" s="54">
        <f t="shared" si="19"/>
        <v>0</v>
      </c>
      <c r="L594" s="36"/>
      <c r="M594" s="1"/>
    </row>
    <row r="595" spans="1:13" x14ac:dyDescent="0.25">
      <c r="A595" s="1"/>
      <c r="B595" s="1"/>
      <c r="C595" s="5">
        <f t="shared" si="20"/>
        <v>585</v>
      </c>
      <c r="D595" s="19" t="str">
        <f>IF(C595&gt;MAX(БЮДЖЕТ!$C:$C),"",INDEX(БЮДЖЕТ!$P$11:$P$9415,C595))</f>
        <v/>
      </c>
      <c r="E595" s="22">
        <f>IF(D595="",0,IF(COUNTIF(БЮДЖЕТ!$P:$P,D595)=1,0,1))</f>
        <v>0</v>
      </c>
      <c r="F595" s="19" t="str">
        <f>IF($D595="","",INDEX(БЮДЖЕТ!$N:$N,SUMIFS(БЮДЖЕТ!$B:$B,БЮДЖЕТ!$P:$P,$D595)))</f>
        <v/>
      </c>
      <c r="G595" s="19" t="str">
        <f>IF($D595="","",INDEX(БЮДЖЕТ!$X:$X,SUMIFS(БЮДЖЕТ!$B:$B,БЮДЖЕТ!$P:$P,$D595)))</f>
        <v/>
      </c>
      <c r="H595" s="36"/>
      <c r="I595" s="48">
        <f>IF(D595="",0,SUMIFS(БЮДЖЕТ!$V:$V,БЮДЖЕТ!$P:$P,D595))</f>
        <v>0</v>
      </c>
      <c r="J595" s="48">
        <f>IF(D595="",0,SUMIFS(факт_операции!$T:$T,факт_операции!$D:$D,D595)+SUMIFS(факт_расчет!$M:$M,факт_расчет!$D:$D,D595))</f>
        <v>0</v>
      </c>
      <c r="K595" s="54">
        <f t="shared" si="19"/>
        <v>0</v>
      </c>
      <c r="L595" s="36"/>
      <c r="M595" s="1"/>
    </row>
    <row r="596" spans="1:13" x14ac:dyDescent="0.25">
      <c r="A596" s="1"/>
      <c r="B596" s="1"/>
      <c r="C596" s="5">
        <f t="shared" si="20"/>
        <v>586</v>
      </c>
      <c r="D596" s="19" t="str">
        <f>IF(C596&gt;MAX(БЮДЖЕТ!$C:$C),"",INDEX(БЮДЖЕТ!$P$11:$P$9415,C596))</f>
        <v/>
      </c>
      <c r="E596" s="22">
        <f>IF(D596="",0,IF(COUNTIF(БЮДЖЕТ!$P:$P,D596)=1,0,1))</f>
        <v>0</v>
      </c>
      <c r="F596" s="19" t="str">
        <f>IF($D596="","",INDEX(БЮДЖЕТ!$N:$N,SUMIFS(БЮДЖЕТ!$B:$B,БЮДЖЕТ!$P:$P,$D596)))</f>
        <v/>
      </c>
      <c r="G596" s="19" t="str">
        <f>IF($D596="","",INDEX(БЮДЖЕТ!$X:$X,SUMIFS(БЮДЖЕТ!$B:$B,БЮДЖЕТ!$P:$P,$D596)))</f>
        <v/>
      </c>
      <c r="H596" s="36"/>
      <c r="I596" s="48">
        <f>IF(D596="",0,SUMIFS(БЮДЖЕТ!$V:$V,БЮДЖЕТ!$P:$P,D596))</f>
        <v>0</v>
      </c>
      <c r="J596" s="48">
        <f>IF(D596="",0,SUMIFS(факт_операции!$T:$T,факт_операции!$D:$D,D596)+SUMIFS(факт_расчет!$M:$M,факт_расчет!$D:$D,D596))</f>
        <v>0</v>
      </c>
      <c r="K596" s="54">
        <f t="shared" si="19"/>
        <v>0</v>
      </c>
      <c r="L596" s="36"/>
      <c r="M596" s="1"/>
    </row>
    <row r="597" spans="1:13" x14ac:dyDescent="0.25">
      <c r="A597" s="1"/>
      <c r="B597" s="1"/>
      <c r="C597" s="5">
        <f t="shared" si="20"/>
        <v>587</v>
      </c>
      <c r="D597" s="19" t="str">
        <f>IF(C597&gt;MAX(БЮДЖЕТ!$C:$C),"",INDEX(БЮДЖЕТ!$P$11:$P$9415,C597))</f>
        <v/>
      </c>
      <c r="E597" s="22">
        <f>IF(D597="",0,IF(COUNTIF(БЮДЖЕТ!$P:$P,D597)=1,0,1))</f>
        <v>0</v>
      </c>
      <c r="F597" s="19" t="str">
        <f>IF($D597="","",INDEX(БЮДЖЕТ!$N:$N,SUMIFS(БЮДЖЕТ!$B:$B,БЮДЖЕТ!$P:$P,$D597)))</f>
        <v/>
      </c>
      <c r="G597" s="19" t="str">
        <f>IF($D597="","",INDEX(БЮДЖЕТ!$X:$X,SUMIFS(БЮДЖЕТ!$B:$B,БЮДЖЕТ!$P:$P,$D597)))</f>
        <v/>
      </c>
      <c r="H597" s="36"/>
      <c r="I597" s="48">
        <f>IF(D597="",0,SUMIFS(БЮДЖЕТ!$V:$V,БЮДЖЕТ!$P:$P,D597))</f>
        <v>0</v>
      </c>
      <c r="J597" s="48">
        <f>IF(D597="",0,SUMIFS(факт_операции!$T:$T,факт_операции!$D:$D,D597)+SUMIFS(факт_расчет!$M:$M,факт_расчет!$D:$D,D597))</f>
        <v>0</v>
      </c>
      <c r="K597" s="54">
        <f t="shared" si="19"/>
        <v>0</v>
      </c>
      <c r="L597" s="36"/>
      <c r="M597" s="1"/>
    </row>
    <row r="598" spans="1:13" x14ac:dyDescent="0.25">
      <c r="A598" s="1"/>
      <c r="B598" s="1"/>
      <c r="C598" s="5">
        <f t="shared" si="20"/>
        <v>588</v>
      </c>
      <c r="D598" s="19" t="str">
        <f>IF(C598&gt;MAX(БЮДЖЕТ!$C:$C),"",INDEX(БЮДЖЕТ!$P$11:$P$9415,C598))</f>
        <v/>
      </c>
      <c r="E598" s="22">
        <f>IF(D598="",0,IF(COUNTIF(БЮДЖЕТ!$P:$P,D598)=1,0,1))</f>
        <v>0</v>
      </c>
      <c r="F598" s="19" t="str">
        <f>IF($D598="","",INDEX(БЮДЖЕТ!$N:$N,SUMIFS(БЮДЖЕТ!$B:$B,БЮДЖЕТ!$P:$P,$D598)))</f>
        <v/>
      </c>
      <c r="G598" s="19" t="str">
        <f>IF($D598="","",INDEX(БЮДЖЕТ!$X:$X,SUMIFS(БЮДЖЕТ!$B:$B,БЮДЖЕТ!$P:$P,$D598)))</f>
        <v/>
      </c>
      <c r="H598" s="36"/>
      <c r="I598" s="48">
        <f>IF(D598="",0,SUMIFS(БЮДЖЕТ!$V:$V,БЮДЖЕТ!$P:$P,D598))</f>
        <v>0</v>
      </c>
      <c r="J598" s="48">
        <f>IF(D598="",0,SUMIFS(факт_операции!$T:$T,факт_операции!$D:$D,D598)+SUMIFS(факт_расчет!$M:$M,факт_расчет!$D:$D,D598))</f>
        <v>0</v>
      </c>
      <c r="K598" s="54">
        <f t="shared" si="19"/>
        <v>0</v>
      </c>
      <c r="L598" s="36"/>
      <c r="M598" s="1"/>
    </row>
    <row r="599" spans="1:13" x14ac:dyDescent="0.25">
      <c r="A599" s="1"/>
      <c r="B599" s="1"/>
      <c r="C599" s="5">
        <f t="shared" si="20"/>
        <v>589</v>
      </c>
      <c r="D599" s="19" t="str">
        <f>IF(C599&gt;MAX(БЮДЖЕТ!$C:$C),"",INDEX(БЮДЖЕТ!$P$11:$P$9415,C599))</f>
        <v/>
      </c>
      <c r="E599" s="22">
        <f>IF(D599="",0,IF(COUNTIF(БЮДЖЕТ!$P:$P,D599)=1,0,1))</f>
        <v>0</v>
      </c>
      <c r="F599" s="19" t="str">
        <f>IF($D599="","",INDEX(БЮДЖЕТ!$N:$N,SUMIFS(БЮДЖЕТ!$B:$B,БЮДЖЕТ!$P:$P,$D599)))</f>
        <v/>
      </c>
      <c r="G599" s="19" t="str">
        <f>IF($D599="","",INDEX(БЮДЖЕТ!$X:$X,SUMIFS(БЮДЖЕТ!$B:$B,БЮДЖЕТ!$P:$P,$D599)))</f>
        <v/>
      </c>
      <c r="H599" s="36"/>
      <c r="I599" s="48">
        <f>IF(D599="",0,SUMIFS(БЮДЖЕТ!$V:$V,БЮДЖЕТ!$P:$P,D599))</f>
        <v>0</v>
      </c>
      <c r="J599" s="48">
        <f>IF(D599="",0,SUMIFS(факт_операции!$T:$T,факт_операции!$D:$D,D599)+SUMIFS(факт_расчет!$M:$M,факт_расчет!$D:$D,D599))</f>
        <v>0</v>
      </c>
      <c r="K599" s="54">
        <f t="shared" si="19"/>
        <v>0</v>
      </c>
      <c r="L599" s="36"/>
      <c r="M599" s="1"/>
    </row>
    <row r="600" spans="1:13" x14ac:dyDescent="0.25">
      <c r="A600" s="1"/>
      <c r="B600" s="1"/>
      <c r="C600" s="5">
        <f t="shared" si="20"/>
        <v>590</v>
      </c>
      <c r="D600" s="19" t="str">
        <f>IF(C600&gt;MAX(БЮДЖЕТ!$C:$C),"",INDEX(БЮДЖЕТ!$P$11:$P$9415,C600))</f>
        <v/>
      </c>
      <c r="E600" s="22">
        <f>IF(D600="",0,IF(COUNTIF(БЮДЖЕТ!$P:$P,D600)=1,0,1))</f>
        <v>0</v>
      </c>
      <c r="F600" s="19" t="str">
        <f>IF($D600="","",INDEX(БЮДЖЕТ!$N:$N,SUMIFS(БЮДЖЕТ!$B:$B,БЮДЖЕТ!$P:$P,$D600)))</f>
        <v/>
      </c>
      <c r="G600" s="19" t="str">
        <f>IF($D600="","",INDEX(БЮДЖЕТ!$X:$X,SUMIFS(БЮДЖЕТ!$B:$B,БЮДЖЕТ!$P:$P,$D600)))</f>
        <v/>
      </c>
      <c r="H600" s="36"/>
      <c r="I600" s="48">
        <f>IF(D600="",0,SUMIFS(БЮДЖЕТ!$V:$V,БЮДЖЕТ!$P:$P,D600))</f>
        <v>0</v>
      </c>
      <c r="J600" s="48">
        <f>IF(D600="",0,SUMIFS(факт_операции!$T:$T,факт_операции!$D:$D,D600)+SUMIFS(факт_расчет!$M:$M,факт_расчет!$D:$D,D600))</f>
        <v>0</v>
      </c>
      <c r="K600" s="54">
        <f t="shared" si="19"/>
        <v>0</v>
      </c>
      <c r="L600" s="36"/>
      <c r="M600" s="1"/>
    </row>
    <row r="601" spans="1:13" x14ac:dyDescent="0.25">
      <c r="A601" s="1"/>
      <c r="B601" s="1"/>
      <c r="C601" s="5">
        <f t="shared" si="20"/>
        <v>591</v>
      </c>
      <c r="D601" s="19" t="str">
        <f>IF(C601&gt;MAX(БЮДЖЕТ!$C:$C),"",INDEX(БЮДЖЕТ!$P$11:$P$9415,C601))</f>
        <v/>
      </c>
      <c r="E601" s="22">
        <f>IF(D601="",0,IF(COUNTIF(БЮДЖЕТ!$P:$P,D601)=1,0,1))</f>
        <v>0</v>
      </c>
      <c r="F601" s="19" t="str">
        <f>IF($D601="","",INDEX(БЮДЖЕТ!$N:$N,SUMIFS(БЮДЖЕТ!$B:$B,БЮДЖЕТ!$P:$P,$D601)))</f>
        <v/>
      </c>
      <c r="G601" s="19" t="str">
        <f>IF($D601="","",INDEX(БЮДЖЕТ!$X:$X,SUMIFS(БЮДЖЕТ!$B:$B,БЮДЖЕТ!$P:$P,$D601)))</f>
        <v/>
      </c>
      <c r="H601" s="36"/>
      <c r="I601" s="48">
        <f>IF(D601="",0,SUMIFS(БЮДЖЕТ!$V:$V,БЮДЖЕТ!$P:$P,D601))</f>
        <v>0</v>
      </c>
      <c r="J601" s="48">
        <f>IF(D601="",0,SUMIFS(факт_операции!$T:$T,факт_операции!$D:$D,D601)+SUMIFS(факт_расчет!$M:$M,факт_расчет!$D:$D,D601))</f>
        <v>0</v>
      </c>
      <c r="K601" s="54">
        <f t="shared" si="19"/>
        <v>0</v>
      </c>
      <c r="L601" s="36"/>
      <c r="M601" s="1"/>
    </row>
    <row r="602" spans="1:13" x14ac:dyDescent="0.25">
      <c r="A602" s="1"/>
      <c r="B602" s="1"/>
      <c r="C602" s="5">
        <f t="shared" si="20"/>
        <v>592</v>
      </c>
      <c r="D602" s="19" t="str">
        <f>IF(C602&gt;MAX(БЮДЖЕТ!$C:$C),"",INDEX(БЮДЖЕТ!$P$11:$P$9415,C602))</f>
        <v/>
      </c>
      <c r="E602" s="22">
        <f>IF(D602="",0,IF(COUNTIF(БЮДЖЕТ!$P:$P,D602)=1,0,1))</f>
        <v>0</v>
      </c>
      <c r="F602" s="19" t="str">
        <f>IF($D602="","",INDEX(БЮДЖЕТ!$N:$N,SUMIFS(БЮДЖЕТ!$B:$B,БЮДЖЕТ!$P:$P,$D602)))</f>
        <v/>
      </c>
      <c r="G602" s="19" t="str">
        <f>IF($D602="","",INDEX(БЮДЖЕТ!$X:$X,SUMIFS(БЮДЖЕТ!$B:$B,БЮДЖЕТ!$P:$P,$D602)))</f>
        <v/>
      </c>
      <c r="H602" s="36"/>
      <c r="I602" s="48">
        <f>IF(D602="",0,SUMIFS(БЮДЖЕТ!$V:$V,БЮДЖЕТ!$P:$P,D602))</f>
        <v>0</v>
      </c>
      <c r="J602" s="48">
        <f>IF(D602="",0,SUMIFS(факт_операции!$T:$T,факт_операции!$D:$D,D602)+SUMIFS(факт_расчет!$M:$M,факт_расчет!$D:$D,D602))</f>
        <v>0</v>
      </c>
      <c r="K602" s="54">
        <f t="shared" si="19"/>
        <v>0</v>
      </c>
      <c r="L602" s="36"/>
      <c r="M602" s="1"/>
    </row>
    <row r="603" spans="1:13" x14ac:dyDescent="0.25">
      <c r="A603" s="1"/>
      <c r="B603" s="1"/>
      <c r="C603" s="5">
        <f t="shared" si="20"/>
        <v>593</v>
      </c>
      <c r="D603" s="19" t="str">
        <f>IF(C603&gt;MAX(БЮДЖЕТ!$C:$C),"",INDEX(БЮДЖЕТ!$P$11:$P$9415,C603))</f>
        <v/>
      </c>
      <c r="E603" s="22">
        <f>IF(D603="",0,IF(COUNTIF(БЮДЖЕТ!$P:$P,D603)=1,0,1))</f>
        <v>0</v>
      </c>
      <c r="F603" s="19" t="str">
        <f>IF($D603="","",INDEX(БЮДЖЕТ!$N:$N,SUMIFS(БЮДЖЕТ!$B:$B,БЮДЖЕТ!$P:$P,$D603)))</f>
        <v/>
      </c>
      <c r="G603" s="19" t="str">
        <f>IF($D603="","",INDEX(БЮДЖЕТ!$X:$X,SUMIFS(БЮДЖЕТ!$B:$B,БЮДЖЕТ!$P:$P,$D603)))</f>
        <v/>
      </c>
      <c r="H603" s="36"/>
      <c r="I603" s="48">
        <f>IF(D603="",0,SUMIFS(БЮДЖЕТ!$V:$V,БЮДЖЕТ!$P:$P,D603))</f>
        <v>0</v>
      </c>
      <c r="J603" s="48">
        <f>IF(D603="",0,SUMIFS(факт_операции!$T:$T,факт_операции!$D:$D,D603)+SUMIFS(факт_расчет!$M:$M,факт_расчет!$D:$D,D603))</f>
        <v>0</v>
      </c>
      <c r="K603" s="54">
        <f t="shared" si="19"/>
        <v>0</v>
      </c>
      <c r="L603" s="36"/>
      <c r="M603" s="1"/>
    </row>
    <row r="604" spans="1:13" x14ac:dyDescent="0.25">
      <c r="A604" s="1"/>
      <c r="B604" s="1"/>
      <c r="C604" s="5">
        <f t="shared" si="20"/>
        <v>594</v>
      </c>
      <c r="D604" s="19" t="str">
        <f>IF(C604&gt;MAX(БЮДЖЕТ!$C:$C),"",INDEX(БЮДЖЕТ!$P$11:$P$9415,C604))</f>
        <v/>
      </c>
      <c r="E604" s="22">
        <f>IF(D604="",0,IF(COUNTIF(БЮДЖЕТ!$P:$P,D604)=1,0,1))</f>
        <v>0</v>
      </c>
      <c r="F604" s="19" t="str">
        <f>IF($D604="","",INDEX(БЮДЖЕТ!$N:$N,SUMIFS(БЮДЖЕТ!$B:$B,БЮДЖЕТ!$P:$P,$D604)))</f>
        <v/>
      </c>
      <c r="G604" s="19" t="str">
        <f>IF($D604="","",INDEX(БЮДЖЕТ!$X:$X,SUMIFS(БЮДЖЕТ!$B:$B,БЮДЖЕТ!$P:$P,$D604)))</f>
        <v/>
      </c>
      <c r="H604" s="36"/>
      <c r="I604" s="48">
        <f>IF(D604="",0,SUMIFS(БЮДЖЕТ!$V:$V,БЮДЖЕТ!$P:$P,D604))</f>
        <v>0</v>
      </c>
      <c r="J604" s="48">
        <f>IF(D604="",0,SUMIFS(факт_операции!$T:$T,факт_операции!$D:$D,D604)+SUMIFS(факт_расчет!$M:$M,факт_расчет!$D:$D,D604))</f>
        <v>0</v>
      </c>
      <c r="K604" s="54">
        <f t="shared" si="19"/>
        <v>0</v>
      </c>
      <c r="L604" s="36"/>
      <c r="M604" s="1"/>
    </row>
    <row r="605" spans="1:13" x14ac:dyDescent="0.25">
      <c r="A605" s="1"/>
      <c r="B605" s="1"/>
      <c r="C605" s="5">
        <f t="shared" si="20"/>
        <v>595</v>
      </c>
      <c r="D605" s="19" t="str">
        <f>IF(C605&gt;MAX(БЮДЖЕТ!$C:$C),"",INDEX(БЮДЖЕТ!$P$11:$P$9415,C605))</f>
        <v/>
      </c>
      <c r="E605" s="22">
        <f>IF(D605="",0,IF(COUNTIF(БЮДЖЕТ!$P:$P,D605)=1,0,1))</f>
        <v>0</v>
      </c>
      <c r="F605" s="19" t="str">
        <f>IF($D605="","",INDEX(БЮДЖЕТ!$N:$N,SUMIFS(БЮДЖЕТ!$B:$B,БЮДЖЕТ!$P:$P,$D605)))</f>
        <v/>
      </c>
      <c r="G605" s="19" t="str">
        <f>IF($D605="","",INDEX(БЮДЖЕТ!$X:$X,SUMIFS(БЮДЖЕТ!$B:$B,БЮДЖЕТ!$P:$P,$D605)))</f>
        <v/>
      </c>
      <c r="H605" s="36"/>
      <c r="I605" s="48">
        <f>IF(D605="",0,SUMIFS(БЮДЖЕТ!$V:$V,БЮДЖЕТ!$P:$P,D605))</f>
        <v>0</v>
      </c>
      <c r="J605" s="48">
        <f>IF(D605="",0,SUMIFS(факт_операции!$T:$T,факт_операции!$D:$D,D605)+SUMIFS(факт_расчет!$M:$M,факт_расчет!$D:$D,D605))</f>
        <v>0</v>
      </c>
      <c r="K605" s="54">
        <f t="shared" si="19"/>
        <v>0</v>
      </c>
      <c r="L605" s="36"/>
      <c r="M605" s="1"/>
    </row>
    <row r="606" spans="1:13" x14ac:dyDescent="0.25">
      <c r="A606" s="1"/>
      <c r="B606" s="1"/>
      <c r="C606" s="5">
        <f t="shared" si="20"/>
        <v>596</v>
      </c>
      <c r="D606" s="19" t="str">
        <f>IF(C606&gt;MAX(БЮДЖЕТ!$C:$C),"",INDEX(БЮДЖЕТ!$P$11:$P$9415,C606))</f>
        <v/>
      </c>
      <c r="E606" s="22">
        <f>IF(D606="",0,IF(COUNTIF(БЮДЖЕТ!$P:$P,D606)=1,0,1))</f>
        <v>0</v>
      </c>
      <c r="F606" s="19" t="str">
        <f>IF($D606="","",INDEX(БЮДЖЕТ!$N:$N,SUMIFS(БЮДЖЕТ!$B:$B,БЮДЖЕТ!$P:$P,$D606)))</f>
        <v/>
      </c>
      <c r="G606" s="19" t="str">
        <f>IF($D606="","",INDEX(БЮДЖЕТ!$X:$X,SUMIFS(БЮДЖЕТ!$B:$B,БЮДЖЕТ!$P:$P,$D606)))</f>
        <v/>
      </c>
      <c r="H606" s="36"/>
      <c r="I606" s="48">
        <f>IF(D606="",0,SUMIFS(БЮДЖЕТ!$V:$V,БЮДЖЕТ!$P:$P,D606))</f>
        <v>0</v>
      </c>
      <c r="J606" s="48">
        <f>IF(D606="",0,SUMIFS(факт_операции!$T:$T,факт_операции!$D:$D,D606)+SUMIFS(факт_расчет!$M:$M,факт_расчет!$D:$D,D606))</f>
        <v>0</v>
      </c>
      <c r="K606" s="54">
        <f t="shared" si="19"/>
        <v>0</v>
      </c>
      <c r="L606" s="36"/>
      <c r="M606" s="1"/>
    </row>
    <row r="607" spans="1:13" x14ac:dyDescent="0.25">
      <c r="A607" s="1"/>
      <c r="B607" s="1"/>
      <c r="C607" s="5">
        <f t="shared" si="20"/>
        <v>597</v>
      </c>
      <c r="D607" s="19" t="str">
        <f>IF(C607&gt;MAX(БЮДЖЕТ!$C:$C),"",INDEX(БЮДЖЕТ!$P$11:$P$9415,C607))</f>
        <v/>
      </c>
      <c r="E607" s="22">
        <f>IF(D607="",0,IF(COUNTIF(БЮДЖЕТ!$P:$P,D607)=1,0,1))</f>
        <v>0</v>
      </c>
      <c r="F607" s="19" t="str">
        <f>IF($D607="","",INDEX(БЮДЖЕТ!$N:$N,SUMIFS(БЮДЖЕТ!$B:$B,БЮДЖЕТ!$P:$P,$D607)))</f>
        <v/>
      </c>
      <c r="G607" s="19" t="str">
        <f>IF($D607="","",INDEX(БЮДЖЕТ!$X:$X,SUMIFS(БЮДЖЕТ!$B:$B,БЮДЖЕТ!$P:$P,$D607)))</f>
        <v/>
      </c>
      <c r="H607" s="36"/>
      <c r="I607" s="48">
        <f>IF(D607="",0,SUMIFS(БЮДЖЕТ!$V:$V,БЮДЖЕТ!$P:$P,D607))</f>
        <v>0</v>
      </c>
      <c r="J607" s="48">
        <f>IF(D607="",0,SUMIFS(факт_операции!$T:$T,факт_операции!$D:$D,D607)+SUMIFS(факт_расчет!$M:$M,факт_расчет!$D:$D,D607))</f>
        <v>0</v>
      </c>
      <c r="K607" s="54">
        <f t="shared" si="19"/>
        <v>0</v>
      </c>
      <c r="L607" s="36"/>
      <c r="M607" s="1"/>
    </row>
    <row r="608" spans="1:13" x14ac:dyDescent="0.25">
      <c r="A608" s="1"/>
      <c r="B608" s="1"/>
      <c r="C608" s="5">
        <f t="shared" si="20"/>
        <v>598</v>
      </c>
      <c r="D608" s="19" t="str">
        <f>IF(C608&gt;MAX(БЮДЖЕТ!$C:$C),"",INDEX(БЮДЖЕТ!$P$11:$P$9415,C608))</f>
        <v/>
      </c>
      <c r="E608" s="22">
        <f>IF(D608="",0,IF(COUNTIF(БЮДЖЕТ!$P:$P,D608)=1,0,1))</f>
        <v>0</v>
      </c>
      <c r="F608" s="19" t="str">
        <f>IF($D608="","",INDEX(БЮДЖЕТ!$N:$N,SUMIFS(БЮДЖЕТ!$B:$B,БЮДЖЕТ!$P:$P,$D608)))</f>
        <v/>
      </c>
      <c r="G608" s="19" t="str">
        <f>IF($D608="","",INDEX(БЮДЖЕТ!$X:$X,SUMIFS(БЮДЖЕТ!$B:$B,БЮДЖЕТ!$P:$P,$D608)))</f>
        <v/>
      </c>
      <c r="H608" s="36"/>
      <c r="I608" s="48">
        <f>IF(D608="",0,SUMIFS(БЮДЖЕТ!$V:$V,БЮДЖЕТ!$P:$P,D608))</f>
        <v>0</v>
      </c>
      <c r="J608" s="48">
        <f>IF(D608="",0,SUMIFS(факт_операции!$T:$T,факт_операции!$D:$D,D608)+SUMIFS(факт_расчет!$M:$M,факт_расчет!$D:$D,D608))</f>
        <v>0</v>
      </c>
      <c r="K608" s="54">
        <f t="shared" si="19"/>
        <v>0</v>
      </c>
      <c r="L608" s="36"/>
      <c r="M608" s="1"/>
    </row>
    <row r="609" spans="1:13" x14ac:dyDescent="0.25">
      <c r="A609" s="1"/>
      <c r="B609" s="1"/>
      <c r="C609" s="5">
        <f t="shared" si="20"/>
        <v>599</v>
      </c>
      <c r="D609" s="19" t="str">
        <f>IF(C609&gt;MAX(БЮДЖЕТ!$C:$C),"",INDEX(БЮДЖЕТ!$P$11:$P$9415,C609))</f>
        <v/>
      </c>
      <c r="E609" s="22">
        <f>IF(D609="",0,IF(COUNTIF(БЮДЖЕТ!$P:$P,D609)=1,0,1))</f>
        <v>0</v>
      </c>
      <c r="F609" s="19" t="str">
        <f>IF($D609="","",INDEX(БЮДЖЕТ!$N:$N,SUMIFS(БЮДЖЕТ!$B:$B,БЮДЖЕТ!$P:$P,$D609)))</f>
        <v/>
      </c>
      <c r="G609" s="19" t="str">
        <f>IF($D609="","",INDEX(БЮДЖЕТ!$X:$X,SUMIFS(БЮДЖЕТ!$B:$B,БЮДЖЕТ!$P:$P,$D609)))</f>
        <v/>
      </c>
      <c r="H609" s="36"/>
      <c r="I609" s="48">
        <f>IF(D609="",0,SUMIFS(БЮДЖЕТ!$V:$V,БЮДЖЕТ!$P:$P,D609))</f>
        <v>0</v>
      </c>
      <c r="J609" s="48">
        <f>IF(D609="",0,SUMIFS(факт_операции!$T:$T,факт_операции!$D:$D,D609)+SUMIFS(факт_расчет!$M:$M,факт_расчет!$D:$D,D609))</f>
        <v>0</v>
      </c>
      <c r="K609" s="54">
        <f t="shared" si="19"/>
        <v>0</v>
      </c>
      <c r="L609" s="36"/>
      <c r="M609" s="1"/>
    </row>
    <row r="610" spans="1:13" x14ac:dyDescent="0.25">
      <c r="A610" s="1"/>
      <c r="B610" s="1"/>
      <c r="C610" s="5">
        <f t="shared" si="20"/>
        <v>600</v>
      </c>
      <c r="D610" s="19" t="str">
        <f>IF(C610&gt;MAX(БЮДЖЕТ!$C:$C),"",INDEX(БЮДЖЕТ!$P$11:$P$9415,C610))</f>
        <v/>
      </c>
      <c r="E610" s="22">
        <f>IF(D610="",0,IF(COUNTIF(БЮДЖЕТ!$P:$P,D610)=1,0,1))</f>
        <v>0</v>
      </c>
      <c r="F610" s="19" t="str">
        <f>IF($D610="","",INDEX(БЮДЖЕТ!$N:$N,SUMIFS(БЮДЖЕТ!$B:$B,БЮДЖЕТ!$P:$P,$D610)))</f>
        <v/>
      </c>
      <c r="G610" s="19" t="str">
        <f>IF($D610="","",INDEX(БЮДЖЕТ!$X:$X,SUMIFS(БЮДЖЕТ!$B:$B,БЮДЖЕТ!$P:$P,$D610)))</f>
        <v/>
      </c>
      <c r="H610" s="36"/>
      <c r="I610" s="48">
        <f>IF(D610="",0,SUMIFS(БЮДЖЕТ!$V:$V,БЮДЖЕТ!$P:$P,D610))</f>
        <v>0</v>
      </c>
      <c r="J610" s="48">
        <f>IF(D610="",0,SUMIFS(факт_операции!$T:$T,факт_операции!$D:$D,D610)+SUMIFS(факт_расчет!$M:$M,факт_расчет!$D:$D,D610))</f>
        <v>0</v>
      </c>
      <c r="K610" s="54">
        <f t="shared" si="19"/>
        <v>0</v>
      </c>
      <c r="L610" s="36"/>
      <c r="M610" s="1"/>
    </row>
    <row r="611" spans="1:13" x14ac:dyDescent="0.25">
      <c r="A611" s="1"/>
      <c r="B611" s="1"/>
      <c r="C611" s="5">
        <f t="shared" si="20"/>
        <v>601</v>
      </c>
      <c r="D611" s="19" t="str">
        <f>IF(C611&gt;MAX(БЮДЖЕТ!$C:$C),"",INDEX(БЮДЖЕТ!$P$11:$P$9415,C611))</f>
        <v/>
      </c>
      <c r="E611" s="22">
        <f>IF(D611="",0,IF(COUNTIF(БЮДЖЕТ!$P:$P,D611)=1,0,1))</f>
        <v>0</v>
      </c>
      <c r="F611" s="19" t="str">
        <f>IF($D611="","",INDEX(БЮДЖЕТ!$N:$N,SUMIFS(БЮДЖЕТ!$B:$B,БЮДЖЕТ!$P:$P,$D611)))</f>
        <v/>
      </c>
      <c r="G611" s="19" t="str">
        <f>IF($D611="","",INDEX(БЮДЖЕТ!$X:$X,SUMIFS(БЮДЖЕТ!$B:$B,БЮДЖЕТ!$P:$P,$D611)))</f>
        <v/>
      </c>
      <c r="H611" s="36"/>
      <c r="I611" s="48">
        <f>IF(D611="",0,SUMIFS(БЮДЖЕТ!$V:$V,БЮДЖЕТ!$P:$P,D611))</f>
        <v>0</v>
      </c>
      <c r="J611" s="48">
        <f>IF(D611="",0,SUMIFS(факт_операции!$T:$T,факт_операции!$D:$D,D611)+SUMIFS(факт_расчет!$M:$M,факт_расчет!$D:$D,D611))</f>
        <v>0</v>
      </c>
      <c r="K611" s="54">
        <f t="shared" si="19"/>
        <v>0</v>
      </c>
      <c r="L611" s="36"/>
      <c r="M611" s="1"/>
    </row>
    <row r="612" spans="1:13" x14ac:dyDescent="0.25">
      <c r="A612" s="1"/>
      <c r="B612" s="1"/>
      <c r="C612" s="5">
        <f t="shared" si="20"/>
        <v>602</v>
      </c>
      <c r="D612" s="19" t="str">
        <f>IF(C612&gt;MAX(БЮДЖЕТ!$C:$C),"",INDEX(БЮДЖЕТ!$P$11:$P$9415,C612))</f>
        <v/>
      </c>
      <c r="E612" s="22">
        <f>IF(D612="",0,IF(COUNTIF(БЮДЖЕТ!$P:$P,D612)=1,0,1))</f>
        <v>0</v>
      </c>
      <c r="F612" s="19" t="str">
        <f>IF($D612="","",INDEX(БЮДЖЕТ!$N:$N,SUMIFS(БЮДЖЕТ!$B:$B,БЮДЖЕТ!$P:$P,$D612)))</f>
        <v/>
      </c>
      <c r="G612" s="19" t="str">
        <f>IF($D612="","",INDEX(БЮДЖЕТ!$X:$X,SUMIFS(БЮДЖЕТ!$B:$B,БЮДЖЕТ!$P:$P,$D612)))</f>
        <v/>
      </c>
      <c r="H612" s="36"/>
      <c r="I612" s="48">
        <f>IF(D612="",0,SUMIFS(БЮДЖЕТ!$V:$V,БЮДЖЕТ!$P:$P,D612))</f>
        <v>0</v>
      </c>
      <c r="J612" s="48">
        <f>IF(D612="",0,SUMIFS(факт_операции!$T:$T,факт_операции!$D:$D,D612)+SUMIFS(факт_расчет!$M:$M,факт_расчет!$D:$D,D612))</f>
        <v>0</v>
      </c>
      <c r="K612" s="54">
        <f t="shared" si="19"/>
        <v>0</v>
      </c>
      <c r="L612" s="36"/>
      <c r="M612" s="1"/>
    </row>
    <row r="613" spans="1:13" x14ac:dyDescent="0.25">
      <c r="A613" s="1"/>
      <c r="B613" s="1"/>
      <c r="C613" s="5">
        <f t="shared" si="20"/>
        <v>603</v>
      </c>
      <c r="D613" s="19" t="str">
        <f>IF(C613&gt;MAX(БЮДЖЕТ!$C:$C),"",INDEX(БЮДЖЕТ!$P$11:$P$9415,C613))</f>
        <v/>
      </c>
      <c r="E613" s="22">
        <f>IF(D613="",0,IF(COUNTIF(БЮДЖЕТ!$P:$P,D613)=1,0,1))</f>
        <v>0</v>
      </c>
      <c r="F613" s="19" t="str">
        <f>IF($D613="","",INDEX(БЮДЖЕТ!$N:$N,SUMIFS(БЮДЖЕТ!$B:$B,БЮДЖЕТ!$P:$P,$D613)))</f>
        <v/>
      </c>
      <c r="G613" s="19" t="str">
        <f>IF($D613="","",INDEX(БЮДЖЕТ!$X:$X,SUMIFS(БЮДЖЕТ!$B:$B,БЮДЖЕТ!$P:$P,$D613)))</f>
        <v/>
      </c>
      <c r="H613" s="36"/>
      <c r="I613" s="48">
        <f>IF(D613="",0,SUMIFS(БЮДЖЕТ!$V:$V,БЮДЖЕТ!$P:$P,D613))</f>
        <v>0</v>
      </c>
      <c r="J613" s="48">
        <f>IF(D613="",0,SUMIFS(факт_операции!$T:$T,факт_операции!$D:$D,D613)+SUMIFS(факт_расчет!$M:$M,факт_расчет!$D:$D,D613))</f>
        <v>0</v>
      </c>
      <c r="K613" s="54">
        <f t="shared" si="19"/>
        <v>0</v>
      </c>
      <c r="L613" s="36"/>
      <c r="M613" s="1"/>
    </row>
    <row r="614" spans="1:13" x14ac:dyDescent="0.25">
      <c r="A614" s="1"/>
      <c r="B614" s="1"/>
      <c r="C614" s="5">
        <f t="shared" si="20"/>
        <v>604</v>
      </c>
      <c r="D614" s="19" t="str">
        <f>IF(C614&gt;MAX(БЮДЖЕТ!$C:$C),"",INDEX(БЮДЖЕТ!$P$11:$P$9415,C614))</f>
        <v/>
      </c>
      <c r="E614" s="22">
        <f>IF(D614="",0,IF(COUNTIF(БЮДЖЕТ!$P:$P,D614)=1,0,1))</f>
        <v>0</v>
      </c>
      <c r="F614" s="19" t="str">
        <f>IF($D614="","",INDEX(БЮДЖЕТ!$N:$N,SUMIFS(БЮДЖЕТ!$B:$B,БЮДЖЕТ!$P:$P,$D614)))</f>
        <v/>
      </c>
      <c r="G614" s="19" t="str">
        <f>IF($D614="","",INDEX(БЮДЖЕТ!$X:$X,SUMIFS(БЮДЖЕТ!$B:$B,БЮДЖЕТ!$P:$P,$D614)))</f>
        <v/>
      </c>
      <c r="H614" s="36"/>
      <c r="I614" s="48">
        <f>IF(D614="",0,SUMIFS(БЮДЖЕТ!$V:$V,БЮДЖЕТ!$P:$P,D614))</f>
        <v>0</v>
      </c>
      <c r="J614" s="48">
        <f>IF(D614="",0,SUMIFS(факт_операции!$T:$T,факт_операции!$D:$D,D614)+SUMIFS(факт_расчет!$M:$M,факт_расчет!$D:$D,D614))</f>
        <v>0</v>
      </c>
      <c r="K614" s="54">
        <f t="shared" si="19"/>
        <v>0</v>
      </c>
      <c r="L614" s="36"/>
      <c r="M614" s="1"/>
    </row>
    <row r="615" spans="1:13" x14ac:dyDescent="0.25">
      <c r="A615" s="1"/>
      <c r="B615" s="1"/>
      <c r="C615" s="5">
        <f t="shared" si="20"/>
        <v>605</v>
      </c>
      <c r="D615" s="19" t="str">
        <f>IF(C615&gt;MAX(БЮДЖЕТ!$C:$C),"",INDEX(БЮДЖЕТ!$P$11:$P$9415,C615))</f>
        <v/>
      </c>
      <c r="E615" s="22">
        <f>IF(D615="",0,IF(COUNTIF(БЮДЖЕТ!$P:$P,D615)=1,0,1))</f>
        <v>0</v>
      </c>
      <c r="F615" s="19" t="str">
        <f>IF($D615="","",INDEX(БЮДЖЕТ!$N:$N,SUMIFS(БЮДЖЕТ!$B:$B,БЮДЖЕТ!$P:$P,$D615)))</f>
        <v/>
      </c>
      <c r="G615" s="19" t="str">
        <f>IF($D615="","",INDEX(БЮДЖЕТ!$X:$X,SUMIFS(БЮДЖЕТ!$B:$B,БЮДЖЕТ!$P:$P,$D615)))</f>
        <v/>
      </c>
      <c r="H615" s="36"/>
      <c r="I615" s="48">
        <f>IF(D615="",0,SUMIFS(БЮДЖЕТ!$V:$V,БЮДЖЕТ!$P:$P,D615))</f>
        <v>0</v>
      </c>
      <c r="J615" s="48">
        <f>IF(D615="",0,SUMIFS(факт_операции!$T:$T,факт_операции!$D:$D,D615)+SUMIFS(факт_расчет!$M:$M,факт_расчет!$D:$D,D615))</f>
        <v>0</v>
      </c>
      <c r="K615" s="54">
        <f t="shared" si="19"/>
        <v>0</v>
      </c>
      <c r="L615" s="36"/>
      <c r="M615" s="1"/>
    </row>
    <row r="616" spans="1:13" x14ac:dyDescent="0.25">
      <c r="A616" s="1"/>
      <c r="B616" s="1"/>
      <c r="C616" s="5">
        <f t="shared" si="20"/>
        <v>606</v>
      </c>
      <c r="D616" s="19" t="str">
        <f>IF(C616&gt;MAX(БЮДЖЕТ!$C:$C),"",INDEX(БЮДЖЕТ!$P$11:$P$9415,C616))</f>
        <v/>
      </c>
      <c r="E616" s="22">
        <f>IF(D616="",0,IF(COUNTIF(БЮДЖЕТ!$P:$P,D616)=1,0,1))</f>
        <v>0</v>
      </c>
      <c r="F616" s="19" t="str">
        <f>IF($D616="","",INDEX(БЮДЖЕТ!$N:$N,SUMIFS(БЮДЖЕТ!$B:$B,БЮДЖЕТ!$P:$P,$D616)))</f>
        <v/>
      </c>
      <c r="G616" s="19" t="str">
        <f>IF($D616="","",INDEX(БЮДЖЕТ!$X:$X,SUMIFS(БЮДЖЕТ!$B:$B,БЮДЖЕТ!$P:$P,$D616)))</f>
        <v/>
      </c>
      <c r="H616" s="36"/>
      <c r="I616" s="48">
        <f>IF(D616="",0,SUMIFS(БЮДЖЕТ!$V:$V,БЮДЖЕТ!$P:$P,D616))</f>
        <v>0</v>
      </c>
      <c r="J616" s="48">
        <f>IF(D616="",0,SUMIFS(факт_операции!$T:$T,факт_операции!$D:$D,D616)+SUMIFS(факт_расчет!$M:$M,факт_расчет!$D:$D,D616))</f>
        <v>0</v>
      </c>
      <c r="K616" s="54">
        <f t="shared" si="19"/>
        <v>0</v>
      </c>
      <c r="L616" s="36"/>
      <c r="M616" s="1"/>
    </row>
    <row r="617" spans="1:13" x14ac:dyDescent="0.25">
      <c r="A617" s="1"/>
      <c r="B617" s="1"/>
      <c r="C617" s="5">
        <f t="shared" si="20"/>
        <v>607</v>
      </c>
      <c r="D617" s="19" t="str">
        <f>IF(C617&gt;MAX(БЮДЖЕТ!$C:$C),"",INDEX(БЮДЖЕТ!$P$11:$P$9415,C617))</f>
        <v/>
      </c>
      <c r="E617" s="22">
        <f>IF(D617="",0,IF(COUNTIF(БЮДЖЕТ!$P:$P,D617)=1,0,1))</f>
        <v>0</v>
      </c>
      <c r="F617" s="19" t="str">
        <f>IF($D617="","",INDEX(БЮДЖЕТ!$N:$N,SUMIFS(БЮДЖЕТ!$B:$B,БЮДЖЕТ!$P:$P,$D617)))</f>
        <v/>
      </c>
      <c r="G617" s="19" t="str">
        <f>IF($D617="","",INDEX(БЮДЖЕТ!$X:$X,SUMIFS(БЮДЖЕТ!$B:$B,БЮДЖЕТ!$P:$P,$D617)))</f>
        <v/>
      </c>
      <c r="H617" s="36"/>
      <c r="I617" s="48">
        <f>IF(D617="",0,SUMIFS(БЮДЖЕТ!$V:$V,БЮДЖЕТ!$P:$P,D617))</f>
        <v>0</v>
      </c>
      <c r="J617" s="48">
        <f>IF(D617="",0,SUMIFS(факт_операции!$T:$T,факт_операции!$D:$D,D617)+SUMIFS(факт_расчет!$M:$M,факт_расчет!$D:$D,D617))</f>
        <v>0</v>
      </c>
      <c r="K617" s="54">
        <f t="shared" si="19"/>
        <v>0</v>
      </c>
      <c r="L617" s="36"/>
      <c r="M617" s="1"/>
    </row>
    <row r="618" spans="1:13" x14ac:dyDescent="0.25">
      <c r="A618" s="1"/>
      <c r="B618" s="1"/>
      <c r="C618" s="5">
        <f t="shared" si="20"/>
        <v>608</v>
      </c>
      <c r="D618" s="19" t="str">
        <f>IF(C618&gt;MAX(БЮДЖЕТ!$C:$C),"",INDEX(БЮДЖЕТ!$P$11:$P$9415,C618))</f>
        <v/>
      </c>
      <c r="E618" s="22">
        <f>IF(D618="",0,IF(COUNTIF(БЮДЖЕТ!$P:$P,D618)=1,0,1))</f>
        <v>0</v>
      </c>
      <c r="F618" s="19" t="str">
        <f>IF($D618="","",INDEX(БЮДЖЕТ!$N:$N,SUMIFS(БЮДЖЕТ!$B:$B,БЮДЖЕТ!$P:$P,$D618)))</f>
        <v/>
      </c>
      <c r="G618" s="19" t="str">
        <f>IF($D618="","",INDEX(БЮДЖЕТ!$X:$X,SUMIFS(БЮДЖЕТ!$B:$B,БЮДЖЕТ!$P:$P,$D618)))</f>
        <v/>
      </c>
      <c r="H618" s="36"/>
      <c r="I618" s="48">
        <f>IF(D618="",0,SUMIFS(БЮДЖЕТ!$V:$V,БЮДЖЕТ!$P:$P,D618))</f>
        <v>0</v>
      </c>
      <c r="J618" s="48">
        <f>IF(D618="",0,SUMIFS(факт_операции!$T:$T,факт_операции!$D:$D,D618)+SUMIFS(факт_расчет!$M:$M,факт_расчет!$D:$D,D618))</f>
        <v>0</v>
      </c>
      <c r="K618" s="54">
        <f t="shared" si="19"/>
        <v>0</v>
      </c>
      <c r="L618" s="36"/>
      <c r="M618" s="1"/>
    </row>
    <row r="619" spans="1:13" x14ac:dyDescent="0.25">
      <c r="A619" s="1"/>
      <c r="B619" s="1"/>
      <c r="C619" s="5">
        <f t="shared" si="20"/>
        <v>609</v>
      </c>
      <c r="D619" s="19" t="str">
        <f>IF(C619&gt;MAX(БЮДЖЕТ!$C:$C),"",INDEX(БЮДЖЕТ!$P$11:$P$9415,C619))</f>
        <v/>
      </c>
      <c r="E619" s="22">
        <f>IF(D619="",0,IF(COUNTIF(БЮДЖЕТ!$P:$P,D619)=1,0,1))</f>
        <v>0</v>
      </c>
      <c r="F619" s="19" t="str">
        <f>IF($D619="","",INDEX(БЮДЖЕТ!$N:$N,SUMIFS(БЮДЖЕТ!$B:$B,БЮДЖЕТ!$P:$P,$D619)))</f>
        <v/>
      </c>
      <c r="G619" s="19" t="str">
        <f>IF($D619="","",INDEX(БЮДЖЕТ!$X:$X,SUMIFS(БЮДЖЕТ!$B:$B,БЮДЖЕТ!$P:$P,$D619)))</f>
        <v/>
      </c>
      <c r="H619" s="36"/>
      <c r="I619" s="48">
        <f>IF(D619="",0,SUMIFS(БЮДЖЕТ!$V:$V,БЮДЖЕТ!$P:$P,D619))</f>
        <v>0</v>
      </c>
      <c r="J619" s="48">
        <f>IF(D619="",0,SUMIFS(факт_операции!$T:$T,факт_операции!$D:$D,D619)+SUMIFS(факт_расчет!$M:$M,факт_расчет!$D:$D,D619))</f>
        <v>0</v>
      </c>
      <c r="K619" s="54">
        <f t="shared" si="19"/>
        <v>0</v>
      </c>
      <c r="L619" s="36"/>
      <c r="M619" s="1"/>
    </row>
    <row r="620" spans="1:13" x14ac:dyDescent="0.25">
      <c r="A620" s="1"/>
      <c r="B620" s="1"/>
      <c r="C620" s="5">
        <f t="shared" si="20"/>
        <v>610</v>
      </c>
      <c r="D620" s="19" t="str">
        <f>IF(C620&gt;MAX(БЮДЖЕТ!$C:$C),"",INDEX(БЮДЖЕТ!$P$11:$P$9415,C620))</f>
        <v/>
      </c>
      <c r="E620" s="22">
        <f>IF(D620="",0,IF(COUNTIF(БЮДЖЕТ!$P:$P,D620)=1,0,1))</f>
        <v>0</v>
      </c>
      <c r="F620" s="19" t="str">
        <f>IF($D620="","",INDEX(БЮДЖЕТ!$N:$N,SUMIFS(БЮДЖЕТ!$B:$B,БЮДЖЕТ!$P:$P,$D620)))</f>
        <v/>
      </c>
      <c r="G620" s="19" t="str">
        <f>IF($D620="","",INDEX(БЮДЖЕТ!$X:$X,SUMIFS(БЮДЖЕТ!$B:$B,БЮДЖЕТ!$P:$P,$D620)))</f>
        <v/>
      </c>
      <c r="H620" s="36"/>
      <c r="I620" s="48">
        <f>IF(D620="",0,SUMIFS(БЮДЖЕТ!$V:$V,БЮДЖЕТ!$P:$P,D620))</f>
        <v>0</v>
      </c>
      <c r="J620" s="48">
        <f>IF(D620="",0,SUMIFS(факт_операции!$T:$T,факт_операции!$D:$D,D620)+SUMIFS(факт_расчет!$M:$M,факт_расчет!$D:$D,D620))</f>
        <v>0</v>
      </c>
      <c r="K620" s="54">
        <f t="shared" si="19"/>
        <v>0</v>
      </c>
      <c r="L620" s="36"/>
      <c r="M620" s="1"/>
    </row>
    <row r="621" spans="1:13" x14ac:dyDescent="0.25">
      <c r="A621" s="1"/>
      <c r="B621" s="1"/>
      <c r="C621" s="5">
        <f t="shared" si="20"/>
        <v>611</v>
      </c>
      <c r="D621" s="19" t="str">
        <f>IF(C621&gt;MAX(БЮДЖЕТ!$C:$C),"",INDEX(БЮДЖЕТ!$P$11:$P$9415,C621))</f>
        <v/>
      </c>
      <c r="E621" s="22">
        <f>IF(D621="",0,IF(COUNTIF(БЮДЖЕТ!$P:$P,D621)=1,0,1))</f>
        <v>0</v>
      </c>
      <c r="F621" s="19" t="str">
        <f>IF($D621="","",INDEX(БЮДЖЕТ!$N:$N,SUMIFS(БЮДЖЕТ!$B:$B,БЮДЖЕТ!$P:$P,$D621)))</f>
        <v/>
      </c>
      <c r="G621" s="19" t="str">
        <f>IF($D621="","",INDEX(БЮДЖЕТ!$X:$X,SUMIFS(БЮДЖЕТ!$B:$B,БЮДЖЕТ!$P:$P,$D621)))</f>
        <v/>
      </c>
      <c r="H621" s="36"/>
      <c r="I621" s="48">
        <f>IF(D621="",0,SUMIFS(БЮДЖЕТ!$V:$V,БЮДЖЕТ!$P:$P,D621))</f>
        <v>0</v>
      </c>
      <c r="J621" s="48">
        <f>IF(D621="",0,SUMIFS(факт_операции!$T:$T,факт_операции!$D:$D,D621)+SUMIFS(факт_расчет!$M:$M,факт_расчет!$D:$D,D621))</f>
        <v>0</v>
      </c>
      <c r="K621" s="54">
        <f t="shared" si="19"/>
        <v>0</v>
      </c>
      <c r="L621" s="36"/>
      <c r="M621" s="1"/>
    </row>
    <row r="622" spans="1:13" x14ac:dyDescent="0.25">
      <c r="A622" s="1"/>
      <c r="B622" s="1"/>
      <c r="C622" s="5">
        <f t="shared" si="20"/>
        <v>612</v>
      </c>
      <c r="D622" s="19" t="str">
        <f>IF(C622&gt;MAX(БЮДЖЕТ!$C:$C),"",INDEX(БЮДЖЕТ!$P$11:$P$9415,C622))</f>
        <v/>
      </c>
      <c r="E622" s="22">
        <f>IF(D622="",0,IF(COUNTIF(БЮДЖЕТ!$P:$P,D622)=1,0,1))</f>
        <v>0</v>
      </c>
      <c r="F622" s="19" t="str">
        <f>IF($D622="","",INDEX(БЮДЖЕТ!$N:$N,SUMIFS(БЮДЖЕТ!$B:$B,БЮДЖЕТ!$P:$P,$D622)))</f>
        <v/>
      </c>
      <c r="G622" s="19" t="str">
        <f>IF($D622="","",INDEX(БЮДЖЕТ!$X:$X,SUMIFS(БЮДЖЕТ!$B:$B,БЮДЖЕТ!$P:$P,$D622)))</f>
        <v/>
      </c>
      <c r="H622" s="36"/>
      <c r="I622" s="48">
        <f>IF(D622="",0,SUMIFS(БЮДЖЕТ!$V:$V,БЮДЖЕТ!$P:$P,D622))</f>
        <v>0</v>
      </c>
      <c r="J622" s="48">
        <f>IF(D622="",0,SUMIFS(факт_операции!$T:$T,факт_операции!$D:$D,D622)+SUMIFS(факт_расчет!$M:$M,факт_расчет!$D:$D,D622))</f>
        <v>0</v>
      </c>
      <c r="K622" s="54">
        <f t="shared" si="19"/>
        <v>0</v>
      </c>
      <c r="L622" s="36"/>
      <c r="M622" s="1"/>
    </row>
    <row r="623" spans="1:13" x14ac:dyDescent="0.25">
      <c r="A623" s="1"/>
      <c r="B623" s="1"/>
      <c r="C623" s="5">
        <f t="shared" si="20"/>
        <v>613</v>
      </c>
      <c r="D623" s="19" t="str">
        <f>IF(C623&gt;MAX(БЮДЖЕТ!$C:$C),"",INDEX(БЮДЖЕТ!$P$11:$P$9415,C623))</f>
        <v/>
      </c>
      <c r="E623" s="22">
        <f>IF(D623="",0,IF(COUNTIF(БЮДЖЕТ!$P:$P,D623)=1,0,1))</f>
        <v>0</v>
      </c>
      <c r="F623" s="19" t="str">
        <f>IF($D623="","",INDEX(БЮДЖЕТ!$N:$N,SUMIFS(БЮДЖЕТ!$B:$B,БЮДЖЕТ!$P:$P,$D623)))</f>
        <v/>
      </c>
      <c r="G623" s="19" t="str">
        <f>IF($D623="","",INDEX(БЮДЖЕТ!$X:$X,SUMIFS(БЮДЖЕТ!$B:$B,БЮДЖЕТ!$P:$P,$D623)))</f>
        <v/>
      </c>
      <c r="H623" s="36"/>
      <c r="I623" s="48">
        <f>IF(D623="",0,SUMIFS(БЮДЖЕТ!$V:$V,БЮДЖЕТ!$P:$P,D623))</f>
        <v>0</v>
      </c>
      <c r="J623" s="48">
        <f>IF(D623="",0,SUMIFS(факт_операции!$T:$T,факт_операции!$D:$D,D623)+SUMIFS(факт_расчет!$M:$M,факт_расчет!$D:$D,D623))</f>
        <v>0</v>
      </c>
      <c r="K623" s="54">
        <f t="shared" si="19"/>
        <v>0</v>
      </c>
      <c r="L623" s="36"/>
      <c r="M623" s="1"/>
    </row>
    <row r="624" spans="1:13" x14ac:dyDescent="0.25">
      <c r="A624" s="1"/>
      <c r="B624" s="1"/>
      <c r="C624" s="5">
        <f t="shared" si="20"/>
        <v>614</v>
      </c>
      <c r="D624" s="19" t="str">
        <f>IF(C624&gt;MAX(БЮДЖЕТ!$C:$C),"",INDEX(БЮДЖЕТ!$P$11:$P$9415,C624))</f>
        <v/>
      </c>
      <c r="E624" s="22">
        <f>IF(D624="",0,IF(COUNTIF(БЮДЖЕТ!$P:$P,D624)=1,0,1))</f>
        <v>0</v>
      </c>
      <c r="F624" s="19" t="str">
        <f>IF($D624="","",INDEX(БЮДЖЕТ!$N:$N,SUMIFS(БЮДЖЕТ!$B:$B,БЮДЖЕТ!$P:$P,$D624)))</f>
        <v/>
      </c>
      <c r="G624" s="19" t="str">
        <f>IF($D624="","",INDEX(БЮДЖЕТ!$X:$X,SUMIFS(БЮДЖЕТ!$B:$B,БЮДЖЕТ!$P:$P,$D624)))</f>
        <v/>
      </c>
      <c r="H624" s="36"/>
      <c r="I624" s="48">
        <f>IF(D624="",0,SUMIFS(БЮДЖЕТ!$V:$V,БЮДЖЕТ!$P:$P,D624))</f>
        <v>0</v>
      </c>
      <c r="J624" s="48">
        <f>IF(D624="",0,SUMIFS(факт_операции!$T:$T,факт_операции!$D:$D,D624)+SUMIFS(факт_расчет!$M:$M,факт_расчет!$D:$D,D624))</f>
        <v>0</v>
      </c>
      <c r="K624" s="54">
        <f t="shared" si="19"/>
        <v>0</v>
      </c>
      <c r="L624" s="36"/>
      <c r="M624" s="1"/>
    </row>
    <row r="625" spans="1:13" x14ac:dyDescent="0.25">
      <c r="A625" s="1"/>
      <c r="B625" s="1"/>
      <c r="C625" s="5">
        <f t="shared" si="20"/>
        <v>615</v>
      </c>
      <c r="D625" s="19" t="str">
        <f>IF(C625&gt;MAX(БЮДЖЕТ!$C:$C),"",INDEX(БЮДЖЕТ!$P$11:$P$9415,C625))</f>
        <v/>
      </c>
      <c r="E625" s="22">
        <f>IF(D625="",0,IF(COUNTIF(БЮДЖЕТ!$P:$P,D625)=1,0,1))</f>
        <v>0</v>
      </c>
      <c r="F625" s="19" t="str">
        <f>IF($D625="","",INDEX(БЮДЖЕТ!$N:$N,SUMIFS(БЮДЖЕТ!$B:$B,БЮДЖЕТ!$P:$P,$D625)))</f>
        <v/>
      </c>
      <c r="G625" s="19" t="str">
        <f>IF($D625="","",INDEX(БЮДЖЕТ!$X:$X,SUMIFS(БЮДЖЕТ!$B:$B,БЮДЖЕТ!$P:$P,$D625)))</f>
        <v/>
      </c>
      <c r="H625" s="36"/>
      <c r="I625" s="48">
        <f>IF(D625="",0,SUMIFS(БЮДЖЕТ!$V:$V,БЮДЖЕТ!$P:$P,D625))</f>
        <v>0</v>
      </c>
      <c r="J625" s="48">
        <f>IF(D625="",0,SUMIFS(факт_операции!$T:$T,факт_операции!$D:$D,D625)+SUMIFS(факт_расчет!$M:$M,факт_расчет!$D:$D,D625))</f>
        <v>0</v>
      </c>
      <c r="K625" s="54">
        <f t="shared" si="19"/>
        <v>0</v>
      </c>
      <c r="L625" s="36"/>
      <c r="M625" s="1"/>
    </row>
    <row r="626" spans="1:13" x14ac:dyDescent="0.25">
      <c r="A626" s="1"/>
      <c r="B626" s="1"/>
      <c r="C626" s="5">
        <f t="shared" si="20"/>
        <v>616</v>
      </c>
      <c r="D626" s="19" t="str">
        <f>IF(C626&gt;MAX(БЮДЖЕТ!$C:$C),"",INDEX(БЮДЖЕТ!$P$11:$P$9415,C626))</f>
        <v/>
      </c>
      <c r="E626" s="22">
        <f>IF(D626="",0,IF(COUNTIF(БЮДЖЕТ!$P:$P,D626)=1,0,1))</f>
        <v>0</v>
      </c>
      <c r="F626" s="19" t="str">
        <f>IF($D626="","",INDEX(БЮДЖЕТ!$N:$N,SUMIFS(БЮДЖЕТ!$B:$B,БЮДЖЕТ!$P:$P,$D626)))</f>
        <v/>
      </c>
      <c r="G626" s="19" t="str">
        <f>IF($D626="","",INDEX(БЮДЖЕТ!$X:$X,SUMIFS(БЮДЖЕТ!$B:$B,БЮДЖЕТ!$P:$P,$D626)))</f>
        <v/>
      </c>
      <c r="H626" s="36"/>
      <c r="I626" s="48">
        <f>IF(D626="",0,SUMIFS(БЮДЖЕТ!$V:$V,БЮДЖЕТ!$P:$P,D626))</f>
        <v>0</v>
      </c>
      <c r="J626" s="48">
        <f>IF(D626="",0,SUMIFS(факт_операции!$T:$T,факт_операции!$D:$D,D626)+SUMIFS(факт_расчет!$M:$M,факт_расчет!$D:$D,D626))</f>
        <v>0</v>
      </c>
      <c r="K626" s="54">
        <f t="shared" si="19"/>
        <v>0</v>
      </c>
      <c r="L626" s="36"/>
      <c r="M626" s="1"/>
    </row>
    <row r="627" spans="1:13" x14ac:dyDescent="0.25">
      <c r="A627" s="1"/>
      <c r="B627" s="1"/>
      <c r="C627" s="5">
        <f t="shared" si="20"/>
        <v>617</v>
      </c>
      <c r="D627" s="19" t="str">
        <f>IF(C627&gt;MAX(БЮДЖЕТ!$C:$C),"",INDEX(БЮДЖЕТ!$P$11:$P$9415,C627))</f>
        <v/>
      </c>
      <c r="E627" s="22">
        <f>IF(D627="",0,IF(COUNTIF(БЮДЖЕТ!$P:$P,D627)=1,0,1))</f>
        <v>0</v>
      </c>
      <c r="F627" s="19" t="str">
        <f>IF($D627="","",INDEX(БЮДЖЕТ!$N:$N,SUMIFS(БЮДЖЕТ!$B:$B,БЮДЖЕТ!$P:$P,$D627)))</f>
        <v/>
      </c>
      <c r="G627" s="19" t="str">
        <f>IF($D627="","",INDEX(БЮДЖЕТ!$X:$X,SUMIFS(БЮДЖЕТ!$B:$B,БЮДЖЕТ!$P:$P,$D627)))</f>
        <v/>
      </c>
      <c r="H627" s="36"/>
      <c r="I627" s="48">
        <f>IF(D627="",0,SUMIFS(БЮДЖЕТ!$V:$V,БЮДЖЕТ!$P:$P,D627))</f>
        <v>0</v>
      </c>
      <c r="J627" s="48">
        <f>IF(D627="",0,SUMIFS(факт_операции!$T:$T,факт_операции!$D:$D,D627)+SUMIFS(факт_расчет!$M:$M,факт_расчет!$D:$D,D627))</f>
        <v>0</v>
      </c>
      <c r="K627" s="54">
        <f t="shared" si="19"/>
        <v>0</v>
      </c>
      <c r="L627" s="36"/>
      <c r="M627" s="1"/>
    </row>
    <row r="628" spans="1:13" x14ac:dyDescent="0.25">
      <c r="A628" s="1"/>
      <c r="B628" s="1"/>
      <c r="C628" s="5">
        <f t="shared" si="20"/>
        <v>618</v>
      </c>
      <c r="D628" s="19" t="str">
        <f>IF(C628&gt;MAX(БЮДЖЕТ!$C:$C),"",INDEX(БЮДЖЕТ!$P$11:$P$9415,C628))</f>
        <v/>
      </c>
      <c r="E628" s="22">
        <f>IF(D628="",0,IF(COUNTIF(БЮДЖЕТ!$P:$P,D628)=1,0,1))</f>
        <v>0</v>
      </c>
      <c r="F628" s="19" t="str">
        <f>IF($D628="","",INDEX(БЮДЖЕТ!$N:$N,SUMIFS(БЮДЖЕТ!$B:$B,БЮДЖЕТ!$P:$P,$D628)))</f>
        <v/>
      </c>
      <c r="G628" s="19" t="str">
        <f>IF($D628="","",INDEX(БЮДЖЕТ!$X:$X,SUMIFS(БЮДЖЕТ!$B:$B,БЮДЖЕТ!$P:$P,$D628)))</f>
        <v/>
      </c>
      <c r="H628" s="36"/>
      <c r="I628" s="48">
        <f>IF(D628="",0,SUMIFS(БЮДЖЕТ!$V:$V,БЮДЖЕТ!$P:$P,D628))</f>
        <v>0</v>
      </c>
      <c r="J628" s="48">
        <f>IF(D628="",0,SUMIFS(факт_операции!$T:$T,факт_операции!$D:$D,D628)+SUMIFS(факт_расчет!$M:$M,факт_расчет!$D:$D,D628))</f>
        <v>0</v>
      </c>
      <c r="K628" s="54">
        <f t="shared" si="19"/>
        <v>0</v>
      </c>
      <c r="L628" s="36"/>
      <c r="M628" s="1"/>
    </row>
    <row r="629" spans="1:13" x14ac:dyDescent="0.25">
      <c r="A629" s="1"/>
      <c r="B629" s="1"/>
      <c r="C629" s="5">
        <f t="shared" si="20"/>
        <v>619</v>
      </c>
      <c r="D629" s="19" t="str">
        <f>IF(C629&gt;MAX(БЮДЖЕТ!$C:$C),"",INDEX(БЮДЖЕТ!$P$11:$P$9415,C629))</f>
        <v/>
      </c>
      <c r="E629" s="22">
        <f>IF(D629="",0,IF(COUNTIF(БЮДЖЕТ!$P:$P,D629)=1,0,1))</f>
        <v>0</v>
      </c>
      <c r="F629" s="19" t="str">
        <f>IF($D629="","",INDEX(БЮДЖЕТ!$N:$N,SUMIFS(БЮДЖЕТ!$B:$B,БЮДЖЕТ!$P:$P,$D629)))</f>
        <v/>
      </c>
      <c r="G629" s="19" t="str">
        <f>IF($D629="","",INDEX(БЮДЖЕТ!$X:$X,SUMIFS(БЮДЖЕТ!$B:$B,БЮДЖЕТ!$P:$P,$D629)))</f>
        <v/>
      </c>
      <c r="H629" s="36"/>
      <c r="I629" s="48">
        <f>IF(D629="",0,SUMIFS(БЮДЖЕТ!$V:$V,БЮДЖЕТ!$P:$P,D629))</f>
        <v>0</v>
      </c>
      <c r="J629" s="48">
        <f>IF(D629="",0,SUMIFS(факт_операции!$T:$T,факт_операции!$D:$D,D629)+SUMIFS(факт_расчет!$M:$M,факт_расчет!$D:$D,D629))</f>
        <v>0</v>
      </c>
      <c r="K629" s="54">
        <f t="shared" si="19"/>
        <v>0</v>
      </c>
      <c r="L629" s="36"/>
      <c r="M629" s="1"/>
    </row>
    <row r="630" spans="1:13" x14ac:dyDescent="0.25">
      <c r="A630" s="1"/>
      <c r="B630" s="1"/>
      <c r="C630" s="5">
        <f t="shared" si="20"/>
        <v>620</v>
      </c>
      <c r="D630" s="19" t="str">
        <f>IF(C630&gt;MAX(БЮДЖЕТ!$C:$C),"",INDEX(БЮДЖЕТ!$P$11:$P$9415,C630))</f>
        <v/>
      </c>
      <c r="E630" s="22">
        <f>IF(D630="",0,IF(COUNTIF(БЮДЖЕТ!$P:$P,D630)=1,0,1))</f>
        <v>0</v>
      </c>
      <c r="F630" s="19" t="str">
        <f>IF($D630="","",INDEX(БЮДЖЕТ!$N:$N,SUMIFS(БЮДЖЕТ!$B:$B,БЮДЖЕТ!$P:$P,$D630)))</f>
        <v/>
      </c>
      <c r="G630" s="19" t="str">
        <f>IF($D630="","",INDEX(БЮДЖЕТ!$X:$X,SUMIFS(БЮДЖЕТ!$B:$B,БЮДЖЕТ!$P:$P,$D630)))</f>
        <v/>
      </c>
      <c r="H630" s="36"/>
      <c r="I630" s="48">
        <f>IF(D630="",0,SUMIFS(БЮДЖЕТ!$V:$V,БЮДЖЕТ!$P:$P,D630))</f>
        <v>0</v>
      </c>
      <c r="J630" s="48">
        <f>IF(D630="",0,SUMIFS(факт_операции!$T:$T,факт_операции!$D:$D,D630)+SUMIFS(факт_расчет!$M:$M,факт_расчет!$D:$D,D630))</f>
        <v>0</v>
      </c>
      <c r="K630" s="54">
        <f t="shared" si="19"/>
        <v>0</v>
      </c>
      <c r="L630" s="36"/>
      <c r="M630" s="1"/>
    </row>
    <row r="631" spans="1:13" x14ac:dyDescent="0.25">
      <c r="A631" s="1"/>
      <c r="B631" s="1"/>
      <c r="C631" s="5">
        <f t="shared" si="20"/>
        <v>621</v>
      </c>
      <c r="D631" s="19" t="str">
        <f>IF(C631&gt;MAX(БЮДЖЕТ!$C:$C),"",INDEX(БЮДЖЕТ!$P$11:$P$9415,C631))</f>
        <v/>
      </c>
      <c r="E631" s="22">
        <f>IF(D631="",0,IF(COUNTIF(БЮДЖЕТ!$P:$P,D631)=1,0,1))</f>
        <v>0</v>
      </c>
      <c r="F631" s="19" t="str">
        <f>IF($D631="","",INDEX(БЮДЖЕТ!$N:$N,SUMIFS(БЮДЖЕТ!$B:$B,БЮДЖЕТ!$P:$P,$D631)))</f>
        <v/>
      </c>
      <c r="G631" s="19" t="str">
        <f>IF($D631="","",INDEX(БЮДЖЕТ!$X:$X,SUMIFS(БЮДЖЕТ!$B:$B,БЮДЖЕТ!$P:$P,$D631)))</f>
        <v/>
      </c>
      <c r="H631" s="36"/>
      <c r="I631" s="48">
        <f>IF(D631="",0,SUMIFS(БЮДЖЕТ!$V:$V,БЮДЖЕТ!$P:$P,D631))</f>
        <v>0</v>
      </c>
      <c r="J631" s="48">
        <f>IF(D631="",0,SUMIFS(факт_операции!$T:$T,факт_операции!$D:$D,D631)+SUMIFS(факт_расчет!$M:$M,факт_расчет!$D:$D,D631))</f>
        <v>0</v>
      </c>
      <c r="K631" s="54">
        <f t="shared" si="19"/>
        <v>0</v>
      </c>
      <c r="L631" s="36"/>
      <c r="M631" s="1"/>
    </row>
    <row r="632" spans="1:13" x14ac:dyDescent="0.25">
      <c r="A632" s="1"/>
      <c r="B632" s="1"/>
      <c r="C632" s="5">
        <f t="shared" si="20"/>
        <v>622</v>
      </c>
      <c r="D632" s="19" t="str">
        <f>IF(C632&gt;MAX(БЮДЖЕТ!$C:$C),"",INDEX(БЮДЖЕТ!$P$11:$P$9415,C632))</f>
        <v/>
      </c>
      <c r="E632" s="22">
        <f>IF(D632="",0,IF(COUNTIF(БЮДЖЕТ!$P:$P,D632)=1,0,1))</f>
        <v>0</v>
      </c>
      <c r="F632" s="19" t="str">
        <f>IF($D632="","",INDEX(БЮДЖЕТ!$N:$N,SUMIFS(БЮДЖЕТ!$B:$B,БЮДЖЕТ!$P:$P,$D632)))</f>
        <v/>
      </c>
      <c r="G632" s="19" t="str">
        <f>IF($D632="","",INDEX(БЮДЖЕТ!$X:$X,SUMIFS(БЮДЖЕТ!$B:$B,БЮДЖЕТ!$P:$P,$D632)))</f>
        <v/>
      </c>
      <c r="H632" s="36"/>
      <c r="I632" s="48">
        <f>IF(D632="",0,SUMIFS(БЮДЖЕТ!$V:$V,БЮДЖЕТ!$P:$P,D632))</f>
        <v>0</v>
      </c>
      <c r="J632" s="48">
        <f>IF(D632="",0,SUMIFS(факт_операции!$T:$T,факт_операции!$D:$D,D632)+SUMIFS(факт_расчет!$M:$M,факт_расчет!$D:$D,D632))</f>
        <v>0</v>
      </c>
      <c r="K632" s="54">
        <f t="shared" si="19"/>
        <v>0</v>
      </c>
      <c r="L632" s="36"/>
      <c r="M632" s="1"/>
    </row>
    <row r="633" spans="1:13" x14ac:dyDescent="0.25">
      <c r="A633" s="1"/>
      <c r="B633" s="1"/>
      <c r="C633" s="5">
        <f t="shared" si="20"/>
        <v>623</v>
      </c>
      <c r="D633" s="19" t="str">
        <f>IF(C633&gt;MAX(БЮДЖЕТ!$C:$C),"",INDEX(БЮДЖЕТ!$P$11:$P$9415,C633))</f>
        <v/>
      </c>
      <c r="E633" s="22">
        <f>IF(D633="",0,IF(COUNTIF(БЮДЖЕТ!$P:$P,D633)=1,0,1))</f>
        <v>0</v>
      </c>
      <c r="F633" s="19" t="str">
        <f>IF($D633="","",INDEX(БЮДЖЕТ!$N:$N,SUMIFS(БЮДЖЕТ!$B:$B,БЮДЖЕТ!$P:$P,$D633)))</f>
        <v/>
      </c>
      <c r="G633" s="19" t="str">
        <f>IF($D633="","",INDEX(БЮДЖЕТ!$X:$X,SUMIFS(БЮДЖЕТ!$B:$B,БЮДЖЕТ!$P:$P,$D633)))</f>
        <v/>
      </c>
      <c r="H633" s="36"/>
      <c r="I633" s="48">
        <f>IF(D633="",0,SUMIFS(БЮДЖЕТ!$V:$V,БЮДЖЕТ!$P:$P,D633))</f>
        <v>0</v>
      </c>
      <c r="J633" s="48">
        <f>IF(D633="",0,SUMIFS(факт_операции!$T:$T,факт_операции!$D:$D,D633)+SUMIFS(факт_расчет!$M:$M,факт_расчет!$D:$D,D633))</f>
        <v>0</v>
      </c>
      <c r="K633" s="54">
        <f t="shared" si="19"/>
        <v>0</v>
      </c>
      <c r="L633" s="36"/>
      <c r="M633" s="1"/>
    </row>
    <row r="634" spans="1:13" x14ac:dyDescent="0.25">
      <c r="A634" s="1"/>
      <c r="B634" s="1"/>
      <c r="C634" s="5">
        <f t="shared" si="20"/>
        <v>624</v>
      </c>
      <c r="D634" s="19" t="str">
        <f>IF(C634&gt;MAX(БЮДЖЕТ!$C:$C),"",INDEX(БЮДЖЕТ!$P$11:$P$9415,C634))</f>
        <v/>
      </c>
      <c r="E634" s="22">
        <f>IF(D634="",0,IF(COUNTIF(БЮДЖЕТ!$P:$P,D634)=1,0,1))</f>
        <v>0</v>
      </c>
      <c r="F634" s="19" t="str">
        <f>IF($D634="","",INDEX(БЮДЖЕТ!$N:$N,SUMIFS(БЮДЖЕТ!$B:$B,БЮДЖЕТ!$P:$P,$D634)))</f>
        <v/>
      </c>
      <c r="G634" s="19" t="str">
        <f>IF($D634="","",INDEX(БЮДЖЕТ!$X:$X,SUMIFS(БЮДЖЕТ!$B:$B,БЮДЖЕТ!$P:$P,$D634)))</f>
        <v/>
      </c>
      <c r="H634" s="36"/>
      <c r="I634" s="48">
        <f>IF(D634="",0,SUMIFS(БЮДЖЕТ!$V:$V,БЮДЖЕТ!$P:$P,D634))</f>
        <v>0</v>
      </c>
      <c r="J634" s="48">
        <f>IF(D634="",0,SUMIFS(факт_операции!$T:$T,факт_операции!$D:$D,D634)+SUMIFS(факт_расчет!$M:$M,факт_расчет!$D:$D,D634))</f>
        <v>0</v>
      </c>
      <c r="K634" s="54">
        <f t="shared" si="19"/>
        <v>0</v>
      </c>
      <c r="L634" s="36"/>
      <c r="M634" s="1"/>
    </row>
    <row r="635" spans="1:13" x14ac:dyDescent="0.25">
      <c r="A635" s="1"/>
      <c r="B635" s="1"/>
      <c r="C635" s="5">
        <f t="shared" si="20"/>
        <v>625</v>
      </c>
      <c r="D635" s="19" t="str">
        <f>IF(C635&gt;MAX(БЮДЖЕТ!$C:$C),"",INDEX(БЮДЖЕТ!$P$11:$P$9415,C635))</f>
        <v/>
      </c>
      <c r="E635" s="22">
        <f>IF(D635="",0,IF(COUNTIF(БЮДЖЕТ!$P:$P,D635)=1,0,1))</f>
        <v>0</v>
      </c>
      <c r="F635" s="19" t="str">
        <f>IF($D635="","",INDEX(БЮДЖЕТ!$N:$N,SUMIFS(БЮДЖЕТ!$B:$B,БЮДЖЕТ!$P:$P,$D635)))</f>
        <v/>
      </c>
      <c r="G635" s="19" t="str">
        <f>IF($D635="","",INDEX(БЮДЖЕТ!$X:$X,SUMIFS(БЮДЖЕТ!$B:$B,БЮДЖЕТ!$P:$P,$D635)))</f>
        <v/>
      </c>
      <c r="H635" s="36"/>
      <c r="I635" s="48">
        <f>IF(D635="",0,SUMIFS(БЮДЖЕТ!$V:$V,БЮДЖЕТ!$P:$P,D635))</f>
        <v>0</v>
      </c>
      <c r="J635" s="48">
        <f>IF(D635="",0,SUMIFS(факт_операции!$T:$T,факт_операции!$D:$D,D635)+SUMIFS(факт_расчет!$M:$M,факт_расчет!$D:$D,D635))</f>
        <v>0</v>
      </c>
      <c r="K635" s="54">
        <f t="shared" si="19"/>
        <v>0</v>
      </c>
      <c r="L635" s="36"/>
      <c r="M635" s="1"/>
    </row>
    <row r="636" spans="1:13" x14ac:dyDescent="0.25">
      <c r="A636" s="1"/>
      <c r="B636" s="1"/>
      <c r="C636" s="5">
        <f t="shared" si="20"/>
        <v>626</v>
      </c>
      <c r="D636" s="19" t="str">
        <f>IF(C636&gt;MAX(БЮДЖЕТ!$C:$C),"",INDEX(БЮДЖЕТ!$P$11:$P$9415,C636))</f>
        <v/>
      </c>
      <c r="E636" s="22">
        <f>IF(D636="",0,IF(COUNTIF(БЮДЖЕТ!$P:$P,D636)=1,0,1))</f>
        <v>0</v>
      </c>
      <c r="F636" s="19" t="str">
        <f>IF($D636="","",INDEX(БЮДЖЕТ!$N:$N,SUMIFS(БЮДЖЕТ!$B:$B,БЮДЖЕТ!$P:$P,$D636)))</f>
        <v/>
      </c>
      <c r="G636" s="19" t="str">
        <f>IF($D636="","",INDEX(БЮДЖЕТ!$X:$X,SUMIFS(БЮДЖЕТ!$B:$B,БЮДЖЕТ!$P:$P,$D636)))</f>
        <v/>
      </c>
      <c r="H636" s="36"/>
      <c r="I636" s="48">
        <f>IF(D636="",0,SUMIFS(БЮДЖЕТ!$V:$V,БЮДЖЕТ!$P:$P,D636))</f>
        <v>0</v>
      </c>
      <c r="J636" s="48">
        <f>IF(D636="",0,SUMIFS(факт_операции!$T:$T,факт_операции!$D:$D,D636)+SUMIFS(факт_расчет!$M:$M,факт_расчет!$D:$D,D636))</f>
        <v>0</v>
      </c>
      <c r="K636" s="54">
        <f t="shared" si="19"/>
        <v>0</v>
      </c>
      <c r="L636" s="36"/>
      <c r="M636" s="1"/>
    </row>
    <row r="637" spans="1:13" x14ac:dyDescent="0.25">
      <c r="A637" s="1"/>
      <c r="B637" s="1"/>
      <c r="C637" s="5">
        <f t="shared" si="20"/>
        <v>627</v>
      </c>
      <c r="D637" s="19" t="str">
        <f>IF(C637&gt;MAX(БЮДЖЕТ!$C:$C),"",INDEX(БЮДЖЕТ!$P$11:$P$9415,C637))</f>
        <v/>
      </c>
      <c r="E637" s="22">
        <f>IF(D637="",0,IF(COUNTIF(БЮДЖЕТ!$P:$P,D637)=1,0,1))</f>
        <v>0</v>
      </c>
      <c r="F637" s="19" t="str">
        <f>IF($D637="","",INDEX(БЮДЖЕТ!$N:$N,SUMIFS(БЮДЖЕТ!$B:$B,БЮДЖЕТ!$P:$P,$D637)))</f>
        <v/>
      </c>
      <c r="G637" s="19" t="str">
        <f>IF($D637="","",INDEX(БЮДЖЕТ!$X:$X,SUMIFS(БЮДЖЕТ!$B:$B,БЮДЖЕТ!$P:$P,$D637)))</f>
        <v/>
      </c>
      <c r="H637" s="36"/>
      <c r="I637" s="48">
        <f>IF(D637="",0,SUMIFS(БЮДЖЕТ!$V:$V,БЮДЖЕТ!$P:$P,D637))</f>
        <v>0</v>
      </c>
      <c r="J637" s="48">
        <f>IF(D637="",0,SUMIFS(факт_операции!$T:$T,факт_операции!$D:$D,D637)+SUMIFS(факт_расчет!$M:$M,факт_расчет!$D:$D,D637))</f>
        <v>0</v>
      </c>
      <c r="K637" s="54">
        <f t="shared" si="19"/>
        <v>0</v>
      </c>
      <c r="L637" s="36"/>
      <c r="M637" s="1"/>
    </row>
    <row r="638" spans="1:13" x14ac:dyDescent="0.25">
      <c r="A638" s="1"/>
      <c r="B638" s="1"/>
      <c r="C638" s="5">
        <f t="shared" si="20"/>
        <v>628</v>
      </c>
      <c r="D638" s="19" t="str">
        <f>IF(C638&gt;MAX(БЮДЖЕТ!$C:$C),"",INDEX(БЮДЖЕТ!$P$11:$P$9415,C638))</f>
        <v/>
      </c>
      <c r="E638" s="22">
        <f>IF(D638="",0,IF(COUNTIF(БЮДЖЕТ!$P:$P,D638)=1,0,1))</f>
        <v>0</v>
      </c>
      <c r="F638" s="19" t="str">
        <f>IF($D638="","",INDEX(БЮДЖЕТ!$N:$N,SUMIFS(БЮДЖЕТ!$B:$B,БЮДЖЕТ!$P:$P,$D638)))</f>
        <v/>
      </c>
      <c r="G638" s="19" t="str">
        <f>IF($D638="","",INDEX(БЮДЖЕТ!$X:$X,SUMIFS(БЮДЖЕТ!$B:$B,БЮДЖЕТ!$P:$P,$D638)))</f>
        <v/>
      </c>
      <c r="H638" s="36"/>
      <c r="I638" s="48">
        <f>IF(D638="",0,SUMIFS(БЮДЖЕТ!$V:$V,БЮДЖЕТ!$P:$P,D638))</f>
        <v>0</v>
      </c>
      <c r="J638" s="48">
        <f>IF(D638="",0,SUMIFS(факт_операции!$T:$T,факт_операции!$D:$D,D638)+SUMIFS(факт_расчет!$M:$M,факт_расчет!$D:$D,D638))</f>
        <v>0</v>
      </c>
      <c r="K638" s="54">
        <f t="shared" si="19"/>
        <v>0</v>
      </c>
      <c r="L638" s="36"/>
      <c r="M638" s="1"/>
    </row>
    <row r="639" spans="1:13" x14ac:dyDescent="0.25">
      <c r="A639" s="1"/>
      <c r="B639" s="1"/>
      <c r="C639" s="5">
        <f t="shared" si="20"/>
        <v>629</v>
      </c>
      <c r="D639" s="19" t="str">
        <f>IF(C639&gt;MAX(БЮДЖЕТ!$C:$C),"",INDEX(БЮДЖЕТ!$P$11:$P$9415,C639))</f>
        <v/>
      </c>
      <c r="E639" s="22">
        <f>IF(D639="",0,IF(COUNTIF(БЮДЖЕТ!$P:$P,D639)=1,0,1))</f>
        <v>0</v>
      </c>
      <c r="F639" s="19" t="str">
        <f>IF($D639="","",INDEX(БЮДЖЕТ!$N:$N,SUMIFS(БЮДЖЕТ!$B:$B,БЮДЖЕТ!$P:$P,$D639)))</f>
        <v/>
      </c>
      <c r="G639" s="19" t="str">
        <f>IF($D639="","",INDEX(БЮДЖЕТ!$X:$X,SUMIFS(БЮДЖЕТ!$B:$B,БЮДЖЕТ!$P:$P,$D639)))</f>
        <v/>
      </c>
      <c r="H639" s="36"/>
      <c r="I639" s="48">
        <f>IF(D639="",0,SUMIFS(БЮДЖЕТ!$V:$V,БЮДЖЕТ!$P:$P,D639))</f>
        <v>0</v>
      </c>
      <c r="J639" s="48">
        <f>IF(D639="",0,SUMIFS(факт_операции!$T:$T,факт_операции!$D:$D,D639)+SUMIFS(факт_расчет!$M:$M,факт_расчет!$D:$D,D639))</f>
        <v>0</v>
      </c>
      <c r="K639" s="54">
        <f t="shared" si="19"/>
        <v>0</v>
      </c>
      <c r="L639" s="36"/>
      <c r="M639" s="1"/>
    </row>
    <row r="640" spans="1:13" x14ac:dyDescent="0.25">
      <c r="A640" s="1"/>
      <c r="B640" s="1"/>
      <c r="C640" s="5">
        <f t="shared" si="20"/>
        <v>630</v>
      </c>
      <c r="D640" s="19" t="str">
        <f>IF(C640&gt;MAX(БЮДЖЕТ!$C:$C),"",INDEX(БЮДЖЕТ!$P$11:$P$9415,C640))</f>
        <v/>
      </c>
      <c r="E640" s="22">
        <f>IF(D640="",0,IF(COUNTIF(БЮДЖЕТ!$P:$P,D640)=1,0,1))</f>
        <v>0</v>
      </c>
      <c r="F640" s="19" t="str">
        <f>IF($D640="","",INDEX(БЮДЖЕТ!$N:$N,SUMIFS(БЮДЖЕТ!$B:$B,БЮДЖЕТ!$P:$P,$D640)))</f>
        <v/>
      </c>
      <c r="G640" s="19" t="str">
        <f>IF($D640="","",INDEX(БЮДЖЕТ!$X:$X,SUMIFS(БЮДЖЕТ!$B:$B,БЮДЖЕТ!$P:$P,$D640)))</f>
        <v/>
      </c>
      <c r="H640" s="36"/>
      <c r="I640" s="48">
        <f>IF(D640="",0,SUMIFS(БЮДЖЕТ!$V:$V,БЮДЖЕТ!$P:$P,D640))</f>
        <v>0</v>
      </c>
      <c r="J640" s="48">
        <f>IF(D640="",0,SUMIFS(факт_операции!$T:$T,факт_операции!$D:$D,D640)+SUMIFS(факт_расчет!$M:$M,факт_расчет!$D:$D,D640))</f>
        <v>0</v>
      </c>
      <c r="K640" s="54">
        <f t="shared" si="19"/>
        <v>0</v>
      </c>
      <c r="L640" s="36"/>
      <c r="M640" s="1"/>
    </row>
    <row r="641" spans="1:13" x14ac:dyDescent="0.25">
      <c r="A641" s="1"/>
      <c r="B641" s="1"/>
      <c r="C641" s="5">
        <f t="shared" si="20"/>
        <v>631</v>
      </c>
      <c r="D641" s="19" t="str">
        <f>IF(C641&gt;MAX(БЮДЖЕТ!$C:$C),"",INDEX(БЮДЖЕТ!$P$11:$P$9415,C641))</f>
        <v/>
      </c>
      <c r="E641" s="22">
        <f>IF(D641="",0,IF(COUNTIF(БЮДЖЕТ!$P:$P,D641)=1,0,1))</f>
        <v>0</v>
      </c>
      <c r="F641" s="19" t="str">
        <f>IF($D641="","",INDEX(БЮДЖЕТ!$N:$N,SUMIFS(БЮДЖЕТ!$B:$B,БЮДЖЕТ!$P:$P,$D641)))</f>
        <v/>
      </c>
      <c r="G641" s="19" t="str">
        <f>IF($D641="","",INDEX(БЮДЖЕТ!$X:$X,SUMIFS(БЮДЖЕТ!$B:$B,БЮДЖЕТ!$P:$P,$D641)))</f>
        <v/>
      </c>
      <c r="H641" s="36"/>
      <c r="I641" s="48">
        <f>IF(D641="",0,SUMIFS(БЮДЖЕТ!$V:$V,БЮДЖЕТ!$P:$P,D641))</f>
        <v>0</v>
      </c>
      <c r="J641" s="48">
        <f>IF(D641="",0,SUMIFS(факт_операции!$T:$T,факт_операции!$D:$D,D641)+SUMIFS(факт_расчет!$M:$M,факт_расчет!$D:$D,D641))</f>
        <v>0</v>
      </c>
      <c r="K641" s="54">
        <f t="shared" si="19"/>
        <v>0</v>
      </c>
      <c r="L641" s="36"/>
      <c r="M641" s="1"/>
    </row>
    <row r="642" spans="1:13" x14ac:dyDescent="0.25">
      <c r="A642" s="1"/>
      <c r="B642" s="1"/>
      <c r="C642" s="5">
        <f t="shared" si="20"/>
        <v>632</v>
      </c>
      <c r="D642" s="19" t="str">
        <f>IF(C642&gt;MAX(БЮДЖЕТ!$C:$C),"",INDEX(БЮДЖЕТ!$P$11:$P$9415,C642))</f>
        <v/>
      </c>
      <c r="E642" s="22">
        <f>IF(D642="",0,IF(COUNTIF(БЮДЖЕТ!$P:$P,D642)=1,0,1))</f>
        <v>0</v>
      </c>
      <c r="F642" s="19" t="str">
        <f>IF($D642="","",INDEX(БЮДЖЕТ!$N:$N,SUMIFS(БЮДЖЕТ!$B:$B,БЮДЖЕТ!$P:$P,$D642)))</f>
        <v/>
      </c>
      <c r="G642" s="19" t="str">
        <f>IF($D642="","",INDEX(БЮДЖЕТ!$X:$X,SUMIFS(БЮДЖЕТ!$B:$B,БЮДЖЕТ!$P:$P,$D642)))</f>
        <v/>
      </c>
      <c r="H642" s="36"/>
      <c r="I642" s="48">
        <f>IF(D642="",0,SUMIFS(БЮДЖЕТ!$V:$V,БЮДЖЕТ!$P:$P,D642))</f>
        <v>0</v>
      </c>
      <c r="J642" s="48">
        <f>IF(D642="",0,SUMIFS(факт_операции!$T:$T,факт_операции!$D:$D,D642)+SUMIFS(факт_расчет!$M:$M,факт_расчет!$D:$D,D642))</f>
        <v>0</v>
      </c>
      <c r="K642" s="54">
        <f t="shared" si="19"/>
        <v>0</v>
      </c>
      <c r="L642" s="36"/>
      <c r="M642" s="1"/>
    </row>
    <row r="643" spans="1:13" x14ac:dyDescent="0.25">
      <c r="A643" s="1"/>
      <c r="B643" s="1"/>
      <c r="C643" s="5">
        <f t="shared" si="20"/>
        <v>633</v>
      </c>
      <c r="D643" s="19" t="str">
        <f>IF(C643&gt;MAX(БЮДЖЕТ!$C:$C),"",INDEX(БЮДЖЕТ!$P$11:$P$9415,C643))</f>
        <v/>
      </c>
      <c r="E643" s="22">
        <f>IF(D643="",0,IF(COUNTIF(БЮДЖЕТ!$P:$P,D643)=1,0,1))</f>
        <v>0</v>
      </c>
      <c r="F643" s="19" t="str">
        <f>IF($D643="","",INDEX(БЮДЖЕТ!$N:$N,SUMIFS(БЮДЖЕТ!$B:$B,БЮДЖЕТ!$P:$P,$D643)))</f>
        <v/>
      </c>
      <c r="G643" s="19" t="str">
        <f>IF($D643="","",INDEX(БЮДЖЕТ!$X:$X,SUMIFS(БЮДЖЕТ!$B:$B,БЮДЖЕТ!$P:$P,$D643)))</f>
        <v/>
      </c>
      <c r="H643" s="36"/>
      <c r="I643" s="48">
        <f>IF(D643="",0,SUMIFS(БЮДЖЕТ!$V:$V,БЮДЖЕТ!$P:$P,D643))</f>
        <v>0</v>
      </c>
      <c r="J643" s="48">
        <f>IF(D643="",0,SUMIFS(факт_операции!$T:$T,факт_операции!$D:$D,D643)+SUMIFS(факт_расчет!$M:$M,факт_расчет!$D:$D,D643))</f>
        <v>0</v>
      </c>
      <c r="K643" s="54">
        <f t="shared" si="19"/>
        <v>0</v>
      </c>
      <c r="L643" s="36"/>
      <c r="M643" s="1"/>
    </row>
    <row r="644" spans="1:13" x14ac:dyDescent="0.25">
      <c r="A644" s="1"/>
      <c r="B644" s="1"/>
      <c r="C644" s="5">
        <f t="shared" si="20"/>
        <v>634</v>
      </c>
      <c r="D644" s="19" t="str">
        <f>IF(C644&gt;MAX(БЮДЖЕТ!$C:$C),"",INDEX(БЮДЖЕТ!$P$11:$P$9415,C644))</f>
        <v/>
      </c>
      <c r="E644" s="22">
        <f>IF(D644="",0,IF(COUNTIF(БЮДЖЕТ!$P:$P,D644)=1,0,1))</f>
        <v>0</v>
      </c>
      <c r="F644" s="19" t="str">
        <f>IF($D644="","",INDEX(БЮДЖЕТ!$N:$N,SUMIFS(БЮДЖЕТ!$B:$B,БЮДЖЕТ!$P:$P,$D644)))</f>
        <v/>
      </c>
      <c r="G644" s="19" t="str">
        <f>IF($D644="","",INDEX(БЮДЖЕТ!$X:$X,SUMIFS(БЮДЖЕТ!$B:$B,БЮДЖЕТ!$P:$P,$D644)))</f>
        <v/>
      </c>
      <c r="H644" s="36"/>
      <c r="I644" s="48">
        <f>IF(D644="",0,SUMIFS(БЮДЖЕТ!$V:$V,БЮДЖЕТ!$P:$P,D644))</f>
        <v>0</v>
      </c>
      <c r="J644" s="48">
        <f>IF(D644="",0,SUMIFS(факт_операции!$T:$T,факт_операции!$D:$D,D644)+SUMIFS(факт_расчет!$M:$M,факт_расчет!$D:$D,D644))</f>
        <v>0</v>
      </c>
      <c r="K644" s="54">
        <f t="shared" si="19"/>
        <v>0</v>
      </c>
      <c r="L644" s="36"/>
      <c r="M644" s="1"/>
    </row>
    <row r="645" spans="1:13" x14ac:dyDescent="0.25">
      <c r="A645" s="1"/>
      <c r="B645" s="1"/>
      <c r="C645" s="5">
        <f t="shared" si="20"/>
        <v>635</v>
      </c>
      <c r="D645" s="19" t="str">
        <f>IF(C645&gt;MAX(БЮДЖЕТ!$C:$C),"",INDEX(БЮДЖЕТ!$P$11:$P$9415,C645))</f>
        <v/>
      </c>
      <c r="E645" s="22">
        <f>IF(D645="",0,IF(COUNTIF(БЮДЖЕТ!$P:$P,D645)=1,0,1))</f>
        <v>0</v>
      </c>
      <c r="F645" s="19" t="str">
        <f>IF($D645="","",INDEX(БЮДЖЕТ!$N:$N,SUMIFS(БЮДЖЕТ!$B:$B,БЮДЖЕТ!$P:$P,$D645)))</f>
        <v/>
      </c>
      <c r="G645" s="19" t="str">
        <f>IF($D645="","",INDEX(БЮДЖЕТ!$X:$X,SUMIFS(БЮДЖЕТ!$B:$B,БЮДЖЕТ!$P:$P,$D645)))</f>
        <v/>
      </c>
      <c r="H645" s="36"/>
      <c r="I645" s="48">
        <f>IF(D645="",0,SUMIFS(БЮДЖЕТ!$V:$V,БЮДЖЕТ!$P:$P,D645))</f>
        <v>0</v>
      </c>
      <c r="J645" s="48">
        <f>IF(D645="",0,SUMIFS(факт_операции!$T:$T,факт_операции!$D:$D,D645)+SUMIFS(факт_расчет!$M:$M,факт_расчет!$D:$D,D645))</f>
        <v>0</v>
      </c>
      <c r="K645" s="54">
        <f t="shared" si="19"/>
        <v>0</v>
      </c>
      <c r="L645" s="36"/>
      <c r="M645" s="1"/>
    </row>
    <row r="646" spans="1:13" x14ac:dyDescent="0.25">
      <c r="A646" s="1"/>
      <c r="B646" s="1"/>
      <c r="C646" s="5">
        <f t="shared" si="20"/>
        <v>636</v>
      </c>
      <c r="D646" s="19" t="str">
        <f>IF(C646&gt;MAX(БЮДЖЕТ!$C:$C),"",INDEX(БЮДЖЕТ!$P$11:$P$9415,C646))</f>
        <v/>
      </c>
      <c r="E646" s="22">
        <f>IF(D646="",0,IF(COUNTIF(БЮДЖЕТ!$P:$P,D646)=1,0,1))</f>
        <v>0</v>
      </c>
      <c r="F646" s="19" t="str">
        <f>IF($D646="","",INDEX(БЮДЖЕТ!$N:$N,SUMIFS(БЮДЖЕТ!$B:$B,БЮДЖЕТ!$P:$P,$D646)))</f>
        <v/>
      </c>
      <c r="G646" s="19" t="str">
        <f>IF($D646="","",INDEX(БЮДЖЕТ!$X:$X,SUMIFS(БЮДЖЕТ!$B:$B,БЮДЖЕТ!$P:$P,$D646)))</f>
        <v/>
      </c>
      <c r="H646" s="36"/>
      <c r="I646" s="48">
        <f>IF(D646="",0,SUMIFS(БЮДЖЕТ!$V:$V,БЮДЖЕТ!$P:$P,D646))</f>
        <v>0</v>
      </c>
      <c r="J646" s="48">
        <f>IF(D646="",0,SUMIFS(факт_операции!$T:$T,факт_операции!$D:$D,D646)+SUMIFS(факт_расчет!$M:$M,факт_расчет!$D:$D,D646))</f>
        <v>0</v>
      </c>
      <c r="K646" s="54">
        <f t="shared" si="19"/>
        <v>0</v>
      </c>
      <c r="L646" s="36"/>
      <c r="M646" s="1"/>
    </row>
    <row r="647" spans="1:13" x14ac:dyDescent="0.25">
      <c r="A647" s="1"/>
      <c r="B647" s="1"/>
      <c r="C647" s="5">
        <f t="shared" si="20"/>
        <v>637</v>
      </c>
      <c r="D647" s="19" t="str">
        <f>IF(C647&gt;MAX(БЮДЖЕТ!$C:$C),"",INDEX(БЮДЖЕТ!$P$11:$P$9415,C647))</f>
        <v/>
      </c>
      <c r="E647" s="22">
        <f>IF(D647="",0,IF(COUNTIF(БЮДЖЕТ!$P:$P,D647)=1,0,1))</f>
        <v>0</v>
      </c>
      <c r="F647" s="19" t="str">
        <f>IF($D647="","",INDEX(БЮДЖЕТ!$N:$N,SUMIFS(БЮДЖЕТ!$B:$B,БЮДЖЕТ!$P:$P,$D647)))</f>
        <v/>
      </c>
      <c r="G647" s="19" t="str">
        <f>IF($D647="","",INDEX(БЮДЖЕТ!$X:$X,SUMIFS(БЮДЖЕТ!$B:$B,БЮДЖЕТ!$P:$P,$D647)))</f>
        <v/>
      </c>
      <c r="H647" s="36"/>
      <c r="I647" s="48">
        <f>IF(D647="",0,SUMIFS(БЮДЖЕТ!$V:$V,БЮДЖЕТ!$P:$P,D647))</f>
        <v>0</v>
      </c>
      <c r="J647" s="48">
        <f>IF(D647="",0,SUMIFS(факт_операции!$T:$T,факт_операции!$D:$D,D647)+SUMIFS(факт_расчет!$M:$M,факт_расчет!$D:$D,D647))</f>
        <v>0</v>
      </c>
      <c r="K647" s="54">
        <f t="shared" si="19"/>
        <v>0</v>
      </c>
      <c r="L647" s="36"/>
      <c r="M647" s="1"/>
    </row>
    <row r="648" spans="1:13" x14ac:dyDescent="0.25">
      <c r="A648" s="1"/>
      <c r="B648" s="1"/>
      <c r="C648" s="5">
        <f t="shared" si="20"/>
        <v>638</v>
      </c>
      <c r="D648" s="19" t="str">
        <f>IF(C648&gt;MAX(БЮДЖЕТ!$C:$C),"",INDEX(БЮДЖЕТ!$P$11:$P$9415,C648))</f>
        <v/>
      </c>
      <c r="E648" s="22">
        <f>IF(D648="",0,IF(COUNTIF(БЮДЖЕТ!$P:$P,D648)=1,0,1))</f>
        <v>0</v>
      </c>
      <c r="F648" s="19" t="str">
        <f>IF($D648="","",INDEX(БЮДЖЕТ!$N:$N,SUMIFS(БЮДЖЕТ!$B:$B,БЮДЖЕТ!$P:$P,$D648)))</f>
        <v/>
      </c>
      <c r="G648" s="19" t="str">
        <f>IF($D648="","",INDEX(БЮДЖЕТ!$X:$X,SUMIFS(БЮДЖЕТ!$B:$B,БЮДЖЕТ!$P:$P,$D648)))</f>
        <v/>
      </c>
      <c r="H648" s="36"/>
      <c r="I648" s="48">
        <f>IF(D648="",0,SUMIFS(БЮДЖЕТ!$V:$V,БЮДЖЕТ!$P:$P,D648))</f>
        <v>0</v>
      </c>
      <c r="J648" s="48">
        <f>IF(D648="",0,SUMIFS(факт_операции!$T:$T,факт_операции!$D:$D,D648)+SUMIFS(факт_расчет!$M:$M,факт_расчет!$D:$D,D648))</f>
        <v>0</v>
      </c>
      <c r="K648" s="54">
        <f t="shared" si="19"/>
        <v>0</v>
      </c>
      <c r="L648" s="36"/>
      <c r="M648" s="1"/>
    </row>
    <row r="649" spans="1:13" x14ac:dyDescent="0.25">
      <c r="A649" s="1"/>
      <c r="B649" s="1"/>
      <c r="C649" s="5">
        <f t="shared" si="20"/>
        <v>639</v>
      </c>
      <c r="D649" s="19" t="str">
        <f>IF(C649&gt;MAX(БЮДЖЕТ!$C:$C),"",INDEX(БЮДЖЕТ!$P$11:$P$9415,C649))</f>
        <v/>
      </c>
      <c r="E649" s="22">
        <f>IF(D649="",0,IF(COUNTIF(БЮДЖЕТ!$P:$P,D649)=1,0,1))</f>
        <v>0</v>
      </c>
      <c r="F649" s="19" t="str">
        <f>IF($D649="","",INDEX(БЮДЖЕТ!$N:$N,SUMIFS(БЮДЖЕТ!$B:$B,БЮДЖЕТ!$P:$P,$D649)))</f>
        <v/>
      </c>
      <c r="G649" s="19" t="str">
        <f>IF($D649="","",INDEX(БЮДЖЕТ!$X:$X,SUMIFS(БЮДЖЕТ!$B:$B,БЮДЖЕТ!$P:$P,$D649)))</f>
        <v/>
      </c>
      <c r="H649" s="36"/>
      <c r="I649" s="48">
        <f>IF(D649="",0,SUMIFS(БЮДЖЕТ!$V:$V,БЮДЖЕТ!$P:$P,D649))</f>
        <v>0</v>
      </c>
      <c r="J649" s="48">
        <f>IF(D649="",0,SUMIFS(факт_операции!$T:$T,факт_операции!$D:$D,D649)+SUMIFS(факт_расчет!$M:$M,факт_расчет!$D:$D,D649))</f>
        <v>0</v>
      </c>
      <c r="K649" s="54">
        <f t="shared" si="19"/>
        <v>0</v>
      </c>
      <c r="L649" s="36"/>
      <c r="M649" s="1"/>
    </row>
    <row r="650" spans="1:13" x14ac:dyDescent="0.25">
      <c r="A650" s="1"/>
      <c r="B650" s="1"/>
      <c r="C650" s="5">
        <f t="shared" si="20"/>
        <v>640</v>
      </c>
      <c r="D650" s="19" t="str">
        <f>IF(C650&gt;MAX(БЮДЖЕТ!$C:$C),"",INDEX(БЮДЖЕТ!$P$11:$P$9415,C650))</f>
        <v/>
      </c>
      <c r="E650" s="22">
        <f>IF(D650="",0,IF(COUNTIF(БЮДЖЕТ!$P:$P,D650)=1,0,1))</f>
        <v>0</v>
      </c>
      <c r="F650" s="19" t="str">
        <f>IF($D650="","",INDEX(БЮДЖЕТ!$N:$N,SUMIFS(БЮДЖЕТ!$B:$B,БЮДЖЕТ!$P:$P,$D650)))</f>
        <v/>
      </c>
      <c r="G650" s="19" t="str">
        <f>IF($D650="","",INDEX(БЮДЖЕТ!$X:$X,SUMIFS(БЮДЖЕТ!$B:$B,БЮДЖЕТ!$P:$P,$D650)))</f>
        <v/>
      </c>
      <c r="H650" s="36"/>
      <c r="I650" s="48">
        <f>IF(D650="",0,SUMIFS(БЮДЖЕТ!$V:$V,БЮДЖЕТ!$P:$P,D650))</f>
        <v>0</v>
      </c>
      <c r="J650" s="48">
        <f>IF(D650="",0,SUMIFS(факт_операции!$T:$T,факт_операции!$D:$D,D650)+SUMIFS(факт_расчет!$M:$M,факт_расчет!$D:$D,D650))</f>
        <v>0</v>
      </c>
      <c r="K650" s="54">
        <f t="shared" si="19"/>
        <v>0</v>
      </c>
      <c r="L650" s="36"/>
      <c r="M650" s="1"/>
    </row>
    <row r="651" spans="1:13" x14ac:dyDescent="0.25">
      <c r="A651" s="1"/>
      <c r="B651" s="1"/>
      <c r="C651" s="5">
        <f t="shared" si="20"/>
        <v>641</v>
      </c>
      <c r="D651" s="19" t="str">
        <f>IF(C651&gt;MAX(БЮДЖЕТ!$C:$C),"",INDEX(БЮДЖЕТ!$P$11:$P$9415,C651))</f>
        <v/>
      </c>
      <c r="E651" s="22">
        <f>IF(D651="",0,IF(COUNTIF(БЮДЖЕТ!$P:$P,D651)=1,0,1))</f>
        <v>0</v>
      </c>
      <c r="F651" s="19" t="str">
        <f>IF($D651="","",INDEX(БЮДЖЕТ!$N:$N,SUMIFS(БЮДЖЕТ!$B:$B,БЮДЖЕТ!$P:$P,$D651)))</f>
        <v/>
      </c>
      <c r="G651" s="19" t="str">
        <f>IF($D651="","",INDEX(БЮДЖЕТ!$X:$X,SUMIFS(БЮДЖЕТ!$B:$B,БЮДЖЕТ!$P:$P,$D651)))</f>
        <v/>
      </c>
      <c r="H651" s="36"/>
      <c r="I651" s="48">
        <f>IF(D651="",0,SUMIFS(БЮДЖЕТ!$V:$V,БЮДЖЕТ!$P:$P,D651))</f>
        <v>0</v>
      </c>
      <c r="J651" s="48">
        <f>IF(D651="",0,SUMIFS(факт_операции!$T:$T,факт_операции!$D:$D,D651)+SUMIFS(факт_расчет!$M:$M,факт_расчет!$D:$D,D651))</f>
        <v>0</v>
      </c>
      <c r="K651" s="54">
        <f t="shared" si="19"/>
        <v>0</v>
      </c>
      <c r="L651" s="36"/>
      <c r="M651" s="1"/>
    </row>
    <row r="652" spans="1:13" x14ac:dyDescent="0.25">
      <c r="A652" s="1"/>
      <c r="B652" s="1"/>
      <c r="C652" s="5">
        <f t="shared" si="20"/>
        <v>642</v>
      </c>
      <c r="D652" s="19" t="str">
        <f>IF(C652&gt;MAX(БЮДЖЕТ!$C:$C),"",INDEX(БЮДЖЕТ!$P$11:$P$9415,C652))</f>
        <v/>
      </c>
      <c r="E652" s="22">
        <f>IF(D652="",0,IF(COUNTIF(БЮДЖЕТ!$P:$P,D652)=1,0,1))</f>
        <v>0</v>
      </c>
      <c r="F652" s="19" t="str">
        <f>IF($D652="","",INDEX(БЮДЖЕТ!$N:$N,SUMIFS(БЮДЖЕТ!$B:$B,БЮДЖЕТ!$P:$P,$D652)))</f>
        <v/>
      </c>
      <c r="G652" s="19" t="str">
        <f>IF($D652="","",INDEX(БЮДЖЕТ!$X:$X,SUMIFS(БЮДЖЕТ!$B:$B,БЮДЖЕТ!$P:$P,$D652)))</f>
        <v/>
      </c>
      <c r="H652" s="36"/>
      <c r="I652" s="48">
        <f>IF(D652="",0,SUMIFS(БЮДЖЕТ!$V:$V,БЮДЖЕТ!$P:$P,D652))</f>
        <v>0</v>
      </c>
      <c r="J652" s="48">
        <f>IF(D652="",0,SUMIFS(факт_операции!$T:$T,факт_операции!$D:$D,D652)+SUMIFS(факт_расчет!$M:$M,факт_расчет!$D:$D,D652))</f>
        <v>0</v>
      </c>
      <c r="K652" s="54">
        <f t="shared" ref="K652:K715" si="21">IF(D652="",0,J652-I652)</f>
        <v>0</v>
      </c>
      <c r="L652" s="36"/>
      <c r="M652" s="1"/>
    </row>
    <row r="653" spans="1:13" x14ac:dyDescent="0.25">
      <c r="A653" s="1"/>
      <c r="B653" s="1"/>
      <c r="C653" s="5">
        <f t="shared" ref="C653:C716" si="22">C652+1</f>
        <v>643</v>
      </c>
      <c r="D653" s="19" t="str">
        <f>IF(C653&gt;MAX(БЮДЖЕТ!$C:$C),"",INDEX(БЮДЖЕТ!$P$11:$P$9415,C653))</f>
        <v/>
      </c>
      <c r="E653" s="22">
        <f>IF(D653="",0,IF(COUNTIF(БЮДЖЕТ!$P:$P,D653)=1,0,1))</f>
        <v>0</v>
      </c>
      <c r="F653" s="19" t="str">
        <f>IF($D653="","",INDEX(БЮДЖЕТ!$N:$N,SUMIFS(БЮДЖЕТ!$B:$B,БЮДЖЕТ!$P:$P,$D653)))</f>
        <v/>
      </c>
      <c r="G653" s="19" t="str">
        <f>IF($D653="","",INDEX(БЮДЖЕТ!$X:$X,SUMIFS(БЮДЖЕТ!$B:$B,БЮДЖЕТ!$P:$P,$D653)))</f>
        <v/>
      </c>
      <c r="H653" s="36"/>
      <c r="I653" s="48">
        <f>IF(D653="",0,SUMIFS(БЮДЖЕТ!$V:$V,БЮДЖЕТ!$P:$P,D653))</f>
        <v>0</v>
      </c>
      <c r="J653" s="48">
        <f>IF(D653="",0,SUMIFS(факт_операции!$T:$T,факт_операции!$D:$D,D653)+SUMIFS(факт_расчет!$M:$M,факт_расчет!$D:$D,D653))</f>
        <v>0</v>
      </c>
      <c r="K653" s="54">
        <f t="shared" si="21"/>
        <v>0</v>
      </c>
      <c r="L653" s="36"/>
      <c r="M653" s="1"/>
    </row>
    <row r="654" spans="1:13" x14ac:dyDescent="0.25">
      <c r="A654" s="1"/>
      <c r="B654" s="1"/>
      <c r="C654" s="5">
        <f t="shared" si="22"/>
        <v>644</v>
      </c>
      <c r="D654" s="19" t="str">
        <f>IF(C654&gt;MAX(БЮДЖЕТ!$C:$C),"",INDEX(БЮДЖЕТ!$P$11:$P$9415,C654))</f>
        <v/>
      </c>
      <c r="E654" s="22">
        <f>IF(D654="",0,IF(COUNTIF(БЮДЖЕТ!$P:$P,D654)=1,0,1))</f>
        <v>0</v>
      </c>
      <c r="F654" s="19" t="str">
        <f>IF($D654="","",INDEX(БЮДЖЕТ!$N:$N,SUMIFS(БЮДЖЕТ!$B:$B,БЮДЖЕТ!$P:$P,$D654)))</f>
        <v/>
      </c>
      <c r="G654" s="19" t="str">
        <f>IF($D654="","",INDEX(БЮДЖЕТ!$X:$X,SUMIFS(БЮДЖЕТ!$B:$B,БЮДЖЕТ!$P:$P,$D654)))</f>
        <v/>
      </c>
      <c r="H654" s="36"/>
      <c r="I654" s="48">
        <f>IF(D654="",0,SUMIFS(БЮДЖЕТ!$V:$V,БЮДЖЕТ!$P:$P,D654))</f>
        <v>0</v>
      </c>
      <c r="J654" s="48">
        <f>IF(D654="",0,SUMIFS(факт_операции!$T:$T,факт_операции!$D:$D,D654)+SUMIFS(факт_расчет!$M:$M,факт_расчет!$D:$D,D654))</f>
        <v>0</v>
      </c>
      <c r="K654" s="54">
        <f t="shared" si="21"/>
        <v>0</v>
      </c>
      <c r="L654" s="36"/>
      <c r="M654" s="1"/>
    </row>
    <row r="655" spans="1:13" x14ac:dyDescent="0.25">
      <c r="A655" s="1"/>
      <c r="B655" s="1"/>
      <c r="C655" s="5">
        <f t="shared" si="22"/>
        <v>645</v>
      </c>
      <c r="D655" s="19" t="str">
        <f>IF(C655&gt;MAX(БЮДЖЕТ!$C:$C),"",INDEX(БЮДЖЕТ!$P$11:$P$9415,C655))</f>
        <v/>
      </c>
      <c r="E655" s="22">
        <f>IF(D655="",0,IF(COUNTIF(БЮДЖЕТ!$P:$P,D655)=1,0,1))</f>
        <v>0</v>
      </c>
      <c r="F655" s="19" t="str">
        <f>IF($D655="","",INDEX(БЮДЖЕТ!$N:$N,SUMIFS(БЮДЖЕТ!$B:$B,БЮДЖЕТ!$P:$P,$D655)))</f>
        <v/>
      </c>
      <c r="G655" s="19" t="str">
        <f>IF($D655="","",INDEX(БЮДЖЕТ!$X:$X,SUMIFS(БЮДЖЕТ!$B:$B,БЮДЖЕТ!$P:$P,$D655)))</f>
        <v/>
      </c>
      <c r="H655" s="36"/>
      <c r="I655" s="48">
        <f>IF(D655="",0,SUMIFS(БЮДЖЕТ!$V:$V,БЮДЖЕТ!$P:$P,D655))</f>
        <v>0</v>
      </c>
      <c r="J655" s="48">
        <f>IF(D655="",0,SUMIFS(факт_операции!$T:$T,факт_операции!$D:$D,D655)+SUMIFS(факт_расчет!$M:$M,факт_расчет!$D:$D,D655))</f>
        <v>0</v>
      </c>
      <c r="K655" s="54">
        <f t="shared" si="21"/>
        <v>0</v>
      </c>
      <c r="L655" s="36"/>
      <c r="M655" s="1"/>
    </row>
    <row r="656" spans="1:13" x14ac:dyDescent="0.25">
      <c r="A656" s="1"/>
      <c r="B656" s="1"/>
      <c r="C656" s="5">
        <f t="shared" si="22"/>
        <v>646</v>
      </c>
      <c r="D656" s="19" t="str">
        <f>IF(C656&gt;MAX(БЮДЖЕТ!$C:$C),"",INDEX(БЮДЖЕТ!$P$11:$P$9415,C656))</f>
        <v/>
      </c>
      <c r="E656" s="22">
        <f>IF(D656="",0,IF(COUNTIF(БЮДЖЕТ!$P:$P,D656)=1,0,1))</f>
        <v>0</v>
      </c>
      <c r="F656" s="19" t="str">
        <f>IF($D656="","",INDEX(БЮДЖЕТ!$N:$N,SUMIFS(БЮДЖЕТ!$B:$B,БЮДЖЕТ!$P:$P,$D656)))</f>
        <v/>
      </c>
      <c r="G656" s="19" t="str">
        <f>IF($D656="","",INDEX(БЮДЖЕТ!$X:$X,SUMIFS(БЮДЖЕТ!$B:$B,БЮДЖЕТ!$P:$P,$D656)))</f>
        <v/>
      </c>
      <c r="H656" s="36"/>
      <c r="I656" s="48">
        <f>IF(D656="",0,SUMIFS(БЮДЖЕТ!$V:$V,БЮДЖЕТ!$P:$P,D656))</f>
        <v>0</v>
      </c>
      <c r="J656" s="48">
        <f>IF(D656="",0,SUMIFS(факт_операции!$T:$T,факт_операции!$D:$D,D656)+SUMIFS(факт_расчет!$M:$M,факт_расчет!$D:$D,D656))</f>
        <v>0</v>
      </c>
      <c r="K656" s="54">
        <f t="shared" si="21"/>
        <v>0</v>
      </c>
      <c r="L656" s="36"/>
      <c r="M656" s="1"/>
    </row>
    <row r="657" spans="1:13" x14ac:dyDescent="0.25">
      <c r="A657" s="1"/>
      <c r="B657" s="1"/>
      <c r="C657" s="5">
        <f t="shared" si="22"/>
        <v>647</v>
      </c>
      <c r="D657" s="19" t="str">
        <f>IF(C657&gt;MAX(БЮДЖЕТ!$C:$C),"",INDEX(БЮДЖЕТ!$P$11:$P$9415,C657))</f>
        <v/>
      </c>
      <c r="E657" s="22">
        <f>IF(D657="",0,IF(COUNTIF(БЮДЖЕТ!$P:$P,D657)=1,0,1))</f>
        <v>0</v>
      </c>
      <c r="F657" s="19" t="str">
        <f>IF($D657="","",INDEX(БЮДЖЕТ!$N:$N,SUMIFS(БЮДЖЕТ!$B:$B,БЮДЖЕТ!$P:$P,$D657)))</f>
        <v/>
      </c>
      <c r="G657" s="19" t="str">
        <f>IF($D657="","",INDEX(БЮДЖЕТ!$X:$X,SUMIFS(БЮДЖЕТ!$B:$B,БЮДЖЕТ!$P:$P,$D657)))</f>
        <v/>
      </c>
      <c r="H657" s="36"/>
      <c r="I657" s="48">
        <f>IF(D657="",0,SUMIFS(БЮДЖЕТ!$V:$V,БЮДЖЕТ!$P:$P,D657))</f>
        <v>0</v>
      </c>
      <c r="J657" s="48">
        <f>IF(D657="",0,SUMIFS(факт_операции!$T:$T,факт_операции!$D:$D,D657)+SUMIFS(факт_расчет!$M:$M,факт_расчет!$D:$D,D657))</f>
        <v>0</v>
      </c>
      <c r="K657" s="54">
        <f t="shared" si="21"/>
        <v>0</v>
      </c>
      <c r="L657" s="36"/>
      <c r="M657" s="1"/>
    </row>
    <row r="658" spans="1:13" x14ac:dyDescent="0.25">
      <c r="A658" s="1"/>
      <c r="B658" s="1"/>
      <c r="C658" s="5">
        <f t="shared" si="22"/>
        <v>648</v>
      </c>
      <c r="D658" s="19" t="str">
        <f>IF(C658&gt;MAX(БЮДЖЕТ!$C:$C),"",INDEX(БЮДЖЕТ!$P$11:$P$9415,C658))</f>
        <v/>
      </c>
      <c r="E658" s="22">
        <f>IF(D658="",0,IF(COUNTIF(БЮДЖЕТ!$P:$P,D658)=1,0,1))</f>
        <v>0</v>
      </c>
      <c r="F658" s="19" t="str">
        <f>IF($D658="","",INDEX(БЮДЖЕТ!$N:$N,SUMIFS(БЮДЖЕТ!$B:$B,БЮДЖЕТ!$P:$P,$D658)))</f>
        <v/>
      </c>
      <c r="G658" s="19" t="str">
        <f>IF($D658="","",INDEX(БЮДЖЕТ!$X:$X,SUMIFS(БЮДЖЕТ!$B:$B,БЮДЖЕТ!$P:$P,$D658)))</f>
        <v/>
      </c>
      <c r="H658" s="36"/>
      <c r="I658" s="48">
        <f>IF(D658="",0,SUMIFS(БЮДЖЕТ!$V:$V,БЮДЖЕТ!$P:$P,D658))</f>
        <v>0</v>
      </c>
      <c r="J658" s="48">
        <f>IF(D658="",0,SUMIFS(факт_операции!$T:$T,факт_операции!$D:$D,D658)+SUMIFS(факт_расчет!$M:$M,факт_расчет!$D:$D,D658))</f>
        <v>0</v>
      </c>
      <c r="K658" s="54">
        <f t="shared" si="21"/>
        <v>0</v>
      </c>
      <c r="L658" s="36"/>
      <c r="M658" s="1"/>
    </row>
    <row r="659" spans="1:13" x14ac:dyDescent="0.25">
      <c r="A659" s="1"/>
      <c r="B659" s="1"/>
      <c r="C659" s="5">
        <f t="shared" si="22"/>
        <v>649</v>
      </c>
      <c r="D659" s="19" t="str">
        <f>IF(C659&gt;MAX(БЮДЖЕТ!$C:$C),"",INDEX(БЮДЖЕТ!$P$11:$P$9415,C659))</f>
        <v/>
      </c>
      <c r="E659" s="22">
        <f>IF(D659="",0,IF(COUNTIF(БЮДЖЕТ!$P:$P,D659)=1,0,1))</f>
        <v>0</v>
      </c>
      <c r="F659" s="19" t="str">
        <f>IF($D659="","",INDEX(БЮДЖЕТ!$N:$N,SUMIFS(БЮДЖЕТ!$B:$B,БЮДЖЕТ!$P:$P,$D659)))</f>
        <v/>
      </c>
      <c r="G659" s="19" t="str">
        <f>IF($D659="","",INDEX(БЮДЖЕТ!$X:$X,SUMIFS(БЮДЖЕТ!$B:$B,БЮДЖЕТ!$P:$P,$D659)))</f>
        <v/>
      </c>
      <c r="H659" s="36"/>
      <c r="I659" s="48">
        <f>IF(D659="",0,SUMIFS(БЮДЖЕТ!$V:$V,БЮДЖЕТ!$P:$P,D659))</f>
        <v>0</v>
      </c>
      <c r="J659" s="48">
        <f>IF(D659="",0,SUMIFS(факт_операции!$T:$T,факт_операции!$D:$D,D659)+SUMIFS(факт_расчет!$M:$M,факт_расчет!$D:$D,D659))</f>
        <v>0</v>
      </c>
      <c r="K659" s="54">
        <f t="shared" si="21"/>
        <v>0</v>
      </c>
      <c r="L659" s="36"/>
      <c r="M659" s="1"/>
    </row>
    <row r="660" spans="1:13" x14ac:dyDescent="0.25">
      <c r="A660" s="1"/>
      <c r="B660" s="1"/>
      <c r="C660" s="5">
        <f t="shared" si="22"/>
        <v>650</v>
      </c>
      <c r="D660" s="19" t="str">
        <f>IF(C660&gt;MAX(БЮДЖЕТ!$C:$C),"",INDEX(БЮДЖЕТ!$P$11:$P$9415,C660))</f>
        <v/>
      </c>
      <c r="E660" s="22">
        <f>IF(D660="",0,IF(COUNTIF(БЮДЖЕТ!$P:$P,D660)=1,0,1))</f>
        <v>0</v>
      </c>
      <c r="F660" s="19" t="str">
        <f>IF($D660="","",INDEX(БЮДЖЕТ!$N:$N,SUMIFS(БЮДЖЕТ!$B:$B,БЮДЖЕТ!$P:$P,$D660)))</f>
        <v/>
      </c>
      <c r="G660" s="19" t="str">
        <f>IF($D660="","",INDEX(БЮДЖЕТ!$X:$X,SUMIFS(БЮДЖЕТ!$B:$B,БЮДЖЕТ!$P:$P,$D660)))</f>
        <v/>
      </c>
      <c r="H660" s="36"/>
      <c r="I660" s="48">
        <f>IF(D660="",0,SUMIFS(БЮДЖЕТ!$V:$V,БЮДЖЕТ!$P:$P,D660))</f>
        <v>0</v>
      </c>
      <c r="J660" s="48">
        <f>IF(D660="",0,SUMIFS(факт_операции!$T:$T,факт_операции!$D:$D,D660)+SUMIFS(факт_расчет!$M:$M,факт_расчет!$D:$D,D660))</f>
        <v>0</v>
      </c>
      <c r="K660" s="54">
        <f t="shared" si="21"/>
        <v>0</v>
      </c>
      <c r="L660" s="36"/>
      <c r="M660" s="1"/>
    </row>
    <row r="661" spans="1:13" x14ac:dyDescent="0.25">
      <c r="A661" s="1"/>
      <c r="B661" s="1"/>
      <c r="C661" s="5">
        <f t="shared" si="22"/>
        <v>651</v>
      </c>
      <c r="D661" s="19" t="str">
        <f>IF(C661&gt;MAX(БЮДЖЕТ!$C:$C),"",INDEX(БЮДЖЕТ!$P$11:$P$9415,C661))</f>
        <v/>
      </c>
      <c r="E661" s="22">
        <f>IF(D661="",0,IF(COUNTIF(БЮДЖЕТ!$P:$P,D661)=1,0,1))</f>
        <v>0</v>
      </c>
      <c r="F661" s="19" t="str">
        <f>IF($D661="","",INDEX(БЮДЖЕТ!$N:$N,SUMIFS(БЮДЖЕТ!$B:$B,БЮДЖЕТ!$P:$P,$D661)))</f>
        <v/>
      </c>
      <c r="G661" s="19" t="str">
        <f>IF($D661="","",INDEX(БЮДЖЕТ!$X:$X,SUMIFS(БЮДЖЕТ!$B:$B,БЮДЖЕТ!$P:$P,$D661)))</f>
        <v/>
      </c>
      <c r="H661" s="36"/>
      <c r="I661" s="48">
        <f>IF(D661="",0,SUMIFS(БЮДЖЕТ!$V:$V,БЮДЖЕТ!$P:$P,D661))</f>
        <v>0</v>
      </c>
      <c r="J661" s="48">
        <f>IF(D661="",0,SUMIFS(факт_операции!$T:$T,факт_операции!$D:$D,D661)+SUMIFS(факт_расчет!$M:$M,факт_расчет!$D:$D,D661))</f>
        <v>0</v>
      </c>
      <c r="K661" s="54">
        <f t="shared" si="21"/>
        <v>0</v>
      </c>
      <c r="L661" s="36"/>
      <c r="M661" s="1"/>
    </row>
    <row r="662" spans="1:13" x14ac:dyDescent="0.25">
      <c r="A662" s="1"/>
      <c r="B662" s="1"/>
      <c r="C662" s="5">
        <f t="shared" si="22"/>
        <v>652</v>
      </c>
      <c r="D662" s="19" t="str">
        <f>IF(C662&gt;MAX(БЮДЖЕТ!$C:$C),"",INDEX(БЮДЖЕТ!$P$11:$P$9415,C662))</f>
        <v/>
      </c>
      <c r="E662" s="22">
        <f>IF(D662="",0,IF(COUNTIF(БЮДЖЕТ!$P:$P,D662)=1,0,1))</f>
        <v>0</v>
      </c>
      <c r="F662" s="19" t="str">
        <f>IF($D662="","",INDEX(БЮДЖЕТ!$N:$N,SUMIFS(БЮДЖЕТ!$B:$B,БЮДЖЕТ!$P:$P,$D662)))</f>
        <v/>
      </c>
      <c r="G662" s="19" t="str">
        <f>IF($D662="","",INDEX(БЮДЖЕТ!$X:$X,SUMIFS(БЮДЖЕТ!$B:$B,БЮДЖЕТ!$P:$P,$D662)))</f>
        <v/>
      </c>
      <c r="H662" s="36"/>
      <c r="I662" s="48">
        <f>IF(D662="",0,SUMIFS(БЮДЖЕТ!$V:$V,БЮДЖЕТ!$P:$P,D662))</f>
        <v>0</v>
      </c>
      <c r="J662" s="48">
        <f>IF(D662="",0,SUMIFS(факт_операции!$T:$T,факт_операции!$D:$D,D662)+SUMIFS(факт_расчет!$M:$M,факт_расчет!$D:$D,D662))</f>
        <v>0</v>
      </c>
      <c r="K662" s="54">
        <f t="shared" si="21"/>
        <v>0</v>
      </c>
      <c r="L662" s="36"/>
      <c r="M662" s="1"/>
    </row>
    <row r="663" spans="1:13" x14ac:dyDescent="0.25">
      <c r="A663" s="1"/>
      <c r="B663" s="1"/>
      <c r="C663" s="5">
        <f t="shared" si="22"/>
        <v>653</v>
      </c>
      <c r="D663" s="19" t="str">
        <f>IF(C663&gt;MAX(БЮДЖЕТ!$C:$C),"",INDEX(БЮДЖЕТ!$P$11:$P$9415,C663))</f>
        <v/>
      </c>
      <c r="E663" s="22">
        <f>IF(D663="",0,IF(COUNTIF(БЮДЖЕТ!$P:$P,D663)=1,0,1))</f>
        <v>0</v>
      </c>
      <c r="F663" s="19" t="str">
        <f>IF($D663="","",INDEX(БЮДЖЕТ!$N:$N,SUMIFS(БЮДЖЕТ!$B:$B,БЮДЖЕТ!$P:$P,$D663)))</f>
        <v/>
      </c>
      <c r="G663" s="19" t="str">
        <f>IF($D663="","",INDEX(БЮДЖЕТ!$X:$X,SUMIFS(БЮДЖЕТ!$B:$B,БЮДЖЕТ!$P:$P,$D663)))</f>
        <v/>
      </c>
      <c r="H663" s="36"/>
      <c r="I663" s="48">
        <f>IF(D663="",0,SUMIFS(БЮДЖЕТ!$V:$V,БЮДЖЕТ!$P:$P,D663))</f>
        <v>0</v>
      </c>
      <c r="J663" s="48">
        <f>IF(D663="",0,SUMIFS(факт_операции!$T:$T,факт_операции!$D:$D,D663)+SUMIFS(факт_расчет!$M:$M,факт_расчет!$D:$D,D663))</f>
        <v>0</v>
      </c>
      <c r="K663" s="54">
        <f t="shared" si="21"/>
        <v>0</v>
      </c>
      <c r="L663" s="36"/>
      <c r="M663" s="1"/>
    </row>
    <row r="664" spans="1:13" x14ac:dyDescent="0.25">
      <c r="A664" s="1"/>
      <c r="B664" s="1"/>
      <c r="C664" s="5">
        <f t="shared" si="22"/>
        <v>654</v>
      </c>
      <c r="D664" s="19" t="str">
        <f>IF(C664&gt;MAX(БЮДЖЕТ!$C:$C),"",INDEX(БЮДЖЕТ!$P$11:$P$9415,C664))</f>
        <v/>
      </c>
      <c r="E664" s="22">
        <f>IF(D664="",0,IF(COUNTIF(БЮДЖЕТ!$P:$P,D664)=1,0,1))</f>
        <v>0</v>
      </c>
      <c r="F664" s="19" t="str">
        <f>IF($D664="","",INDEX(БЮДЖЕТ!$N:$N,SUMIFS(БЮДЖЕТ!$B:$B,БЮДЖЕТ!$P:$P,$D664)))</f>
        <v/>
      </c>
      <c r="G664" s="19" t="str">
        <f>IF($D664="","",INDEX(БЮДЖЕТ!$X:$X,SUMIFS(БЮДЖЕТ!$B:$B,БЮДЖЕТ!$P:$P,$D664)))</f>
        <v/>
      </c>
      <c r="H664" s="36"/>
      <c r="I664" s="48">
        <f>IF(D664="",0,SUMIFS(БЮДЖЕТ!$V:$V,БЮДЖЕТ!$P:$P,D664))</f>
        <v>0</v>
      </c>
      <c r="J664" s="48">
        <f>IF(D664="",0,SUMIFS(факт_операции!$T:$T,факт_операции!$D:$D,D664)+SUMIFS(факт_расчет!$M:$M,факт_расчет!$D:$D,D664))</f>
        <v>0</v>
      </c>
      <c r="K664" s="54">
        <f t="shared" si="21"/>
        <v>0</v>
      </c>
      <c r="L664" s="36"/>
      <c r="M664" s="1"/>
    </row>
    <row r="665" spans="1:13" x14ac:dyDescent="0.25">
      <c r="A665" s="1"/>
      <c r="B665" s="1"/>
      <c r="C665" s="5">
        <f t="shared" si="22"/>
        <v>655</v>
      </c>
      <c r="D665" s="19" t="str">
        <f>IF(C665&gt;MAX(БЮДЖЕТ!$C:$C),"",INDEX(БЮДЖЕТ!$P$11:$P$9415,C665))</f>
        <v/>
      </c>
      <c r="E665" s="22">
        <f>IF(D665="",0,IF(COUNTIF(БЮДЖЕТ!$P:$P,D665)=1,0,1))</f>
        <v>0</v>
      </c>
      <c r="F665" s="19" t="str">
        <f>IF($D665="","",INDEX(БЮДЖЕТ!$N:$N,SUMIFS(БЮДЖЕТ!$B:$B,БЮДЖЕТ!$P:$P,$D665)))</f>
        <v/>
      </c>
      <c r="G665" s="19" t="str">
        <f>IF($D665="","",INDEX(БЮДЖЕТ!$X:$X,SUMIFS(БЮДЖЕТ!$B:$B,БЮДЖЕТ!$P:$P,$D665)))</f>
        <v/>
      </c>
      <c r="H665" s="36"/>
      <c r="I665" s="48">
        <f>IF(D665="",0,SUMIFS(БЮДЖЕТ!$V:$V,БЮДЖЕТ!$P:$P,D665))</f>
        <v>0</v>
      </c>
      <c r="J665" s="48">
        <f>IF(D665="",0,SUMIFS(факт_операции!$T:$T,факт_операции!$D:$D,D665)+SUMIFS(факт_расчет!$M:$M,факт_расчет!$D:$D,D665))</f>
        <v>0</v>
      </c>
      <c r="K665" s="54">
        <f t="shared" si="21"/>
        <v>0</v>
      </c>
      <c r="L665" s="36"/>
      <c r="M665" s="1"/>
    </row>
    <row r="666" spans="1:13" x14ac:dyDescent="0.25">
      <c r="A666" s="1"/>
      <c r="B666" s="1"/>
      <c r="C666" s="5">
        <f t="shared" si="22"/>
        <v>656</v>
      </c>
      <c r="D666" s="19" t="str">
        <f>IF(C666&gt;MAX(БЮДЖЕТ!$C:$C),"",INDEX(БЮДЖЕТ!$P$11:$P$9415,C666))</f>
        <v/>
      </c>
      <c r="E666" s="22">
        <f>IF(D666="",0,IF(COUNTIF(БЮДЖЕТ!$P:$P,D666)=1,0,1))</f>
        <v>0</v>
      </c>
      <c r="F666" s="19" t="str">
        <f>IF($D666="","",INDEX(БЮДЖЕТ!$N:$N,SUMIFS(БЮДЖЕТ!$B:$B,БЮДЖЕТ!$P:$P,$D666)))</f>
        <v/>
      </c>
      <c r="G666" s="19" t="str">
        <f>IF($D666="","",INDEX(БЮДЖЕТ!$X:$X,SUMIFS(БЮДЖЕТ!$B:$B,БЮДЖЕТ!$P:$P,$D666)))</f>
        <v/>
      </c>
      <c r="H666" s="36"/>
      <c r="I666" s="48">
        <f>IF(D666="",0,SUMIFS(БЮДЖЕТ!$V:$V,БЮДЖЕТ!$P:$P,D666))</f>
        <v>0</v>
      </c>
      <c r="J666" s="48">
        <f>IF(D666="",0,SUMIFS(факт_операции!$T:$T,факт_операции!$D:$D,D666)+SUMIFS(факт_расчет!$M:$M,факт_расчет!$D:$D,D666))</f>
        <v>0</v>
      </c>
      <c r="K666" s="54">
        <f t="shared" si="21"/>
        <v>0</v>
      </c>
      <c r="L666" s="36"/>
      <c r="M666" s="1"/>
    </row>
    <row r="667" spans="1:13" x14ac:dyDescent="0.25">
      <c r="A667" s="1"/>
      <c r="B667" s="1"/>
      <c r="C667" s="5">
        <f t="shared" si="22"/>
        <v>657</v>
      </c>
      <c r="D667" s="19" t="str">
        <f>IF(C667&gt;MAX(БЮДЖЕТ!$C:$C),"",INDEX(БЮДЖЕТ!$P$11:$P$9415,C667))</f>
        <v/>
      </c>
      <c r="E667" s="22">
        <f>IF(D667="",0,IF(COUNTIF(БЮДЖЕТ!$P:$P,D667)=1,0,1))</f>
        <v>0</v>
      </c>
      <c r="F667" s="19" t="str">
        <f>IF($D667="","",INDEX(БЮДЖЕТ!$N:$N,SUMIFS(БЮДЖЕТ!$B:$B,БЮДЖЕТ!$P:$P,$D667)))</f>
        <v/>
      </c>
      <c r="G667" s="19" t="str">
        <f>IF($D667="","",INDEX(БЮДЖЕТ!$X:$X,SUMIFS(БЮДЖЕТ!$B:$B,БЮДЖЕТ!$P:$P,$D667)))</f>
        <v/>
      </c>
      <c r="H667" s="36"/>
      <c r="I667" s="48">
        <f>IF(D667="",0,SUMIFS(БЮДЖЕТ!$V:$V,БЮДЖЕТ!$P:$P,D667))</f>
        <v>0</v>
      </c>
      <c r="J667" s="48">
        <f>IF(D667="",0,SUMIFS(факт_операции!$T:$T,факт_операции!$D:$D,D667)+SUMIFS(факт_расчет!$M:$M,факт_расчет!$D:$D,D667))</f>
        <v>0</v>
      </c>
      <c r="K667" s="54">
        <f t="shared" si="21"/>
        <v>0</v>
      </c>
      <c r="L667" s="36"/>
      <c r="M667" s="1"/>
    </row>
    <row r="668" spans="1:13" x14ac:dyDescent="0.25">
      <c r="A668" s="1"/>
      <c r="B668" s="1"/>
      <c r="C668" s="5">
        <f t="shared" si="22"/>
        <v>658</v>
      </c>
      <c r="D668" s="19" t="str">
        <f>IF(C668&gt;MAX(БЮДЖЕТ!$C:$C),"",INDEX(БЮДЖЕТ!$P$11:$P$9415,C668))</f>
        <v/>
      </c>
      <c r="E668" s="22">
        <f>IF(D668="",0,IF(COUNTIF(БЮДЖЕТ!$P:$P,D668)=1,0,1))</f>
        <v>0</v>
      </c>
      <c r="F668" s="19" t="str">
        <f>IF($D668="","",INDEX(БЮДЖЕТ!$N:$N,SUMIFS(БЮДЖЕТ!$B:$B,БЮДЖЕТ!$P:$P,$D668)))</f>
        <v/>
      </c>
      <c r="G668" s="19" t="str">
        <f>IF($D668="","",INDEX(БЮДЖЕТ!$X:$X,SUMIFS(БЮДЖЕТ!$B:$B,БЮДЖЕТ!$P:$P,$D668)))</f>
        <v/>
      </c>
      <c r="H668" s="36"/>
      <c r="I668" s="48">
        <f>IF(D668="",0,SUMIFS(БЮДЖЕТ!$V:$V,БЮДЖЕТ!$P:$P,D668))</f>
        <v>0</v>
      </c>
      <c r="J668" s="48">
        <f>IF(D668="",0,SUMIFS(факт_операции!$T:$T,факт_операции!$D:$D,D668)+SUMIFS(факт_расчет!$M:$M,факт_расчет!$D:$D,D668))</f>
        <v>0</v>
      </c>
      <c r="K668" s="54">
        <f t="shared" si="21"/>
        <v>0</v>
      </c>
      <c r="L668" s="36"/>
      <c r="M668" s="1"/>
    </row>
    <row r="669" spans="1:13" x14ac:dyDescent="0.25">
      <c r="A669" s="1"/>
      <c r="B669" s="1"/>
      <c r="C669" s="5">
        <f t="shared" si="22"/>
        <v>659</v>
      </c>
      <c r="D669" s="19" t="str">
        <f>IF(C669&gt;MAX(БЮДЖЕТ!$C:$C),"",INDEX(БЮДЖЕТ!$P$11:$P$9415,C669))</f>
        <v/>
      </c>
      <c r="E669" s="22">
        <f>IF(D669="",0,IF(COUNTIF(БЮДЖЕТ!$P:$P,D669)=1,0,1))</f>
        <v>0</v>
      </c>
      <c r="F669" s="19" t="str">
        <f>IF($D669="","",INDEX(БЮДЖЕТ!$N:$N,SUMIFS(БЮДЖЕТ!$B:$B,БЮДЖЕТ!$P:$P,$D669)))</f>
        <v/>
      </c>
      <c r="G669" s="19" t="str">
        <f>IF($D669="","",INDEX(БЮДЖЕТ!$X:$X,SUMIFS(БЮДЖЕТ!$B:$B,БЮДЖЕТ!$P:$P,$D669)))</f>
        <v/>
      </c>
      <c r="H669" s="36"/>
      <c r="I669" s="48">
        <f>IF(D669="",0,SUMIFS(БЮДЖЕТ!$V:$V,БЮДЖЕТ!$P:$P,D669))</f>
        <v>0</v>
      </c>
      <c r="J669" s="48">
        <f>IF(D669="",0,SUMIFS(факт_операции!$T:$T,факт_операции!$D:$D,D669)+SUMIFS(факт_расчет!$M:$M,факт_расчет!$D:$D,D669))</f>
        <v>0</v>
      </c>
      <c r="K669" s="54">
        <f t="shared" si="21"/>
        <v>0</v>
      </c>
      <c r="L669" s="36"/>
      <c r="M669" s="1"/>
    </row>
    <row r="670" spans="1:13" x14ac:dyDescent="0.25">
      <c r="A670" s="1"/>
      <c r="B670" s="1"/>
      <c r="C670" s="5">
        <f t="shared" si="22"/>
        <v>660</v>
      </c>
      <c r="D670" s="19" t="str">
        <f>IF(C670&gt;MAX(БЮДЖЕТ!$C:$C),"",INDEX(БЮДЖЕТ!$P$11:$P$9415,C670))</f>
        <v/>
      </c>
      <c r="E670" s="22">
        <f>IF(D670="",0,IF(COUNTIF(БЮДЖЕТ!$P:$P,D670)=1,0,1))</f>
        <v>0</v>
      </c>
      <c r="F670" s="19" t="str">
        <f>IF($D670="","",INDEX(БЮДЖЕТ!$N:$N,SUMIFS(БЮДЖЕТ!$B:$B,БЮДЖЕТ!$P:$P,$D670)))</f>
        <v/>
      </c>
      <c r="G670" s="19" t="str">
        <f>IF($D670="","",INDEX(БЮДЖЕТ!$X:$X,SUMIFS(БЮДЖЕТ!$B:$B,БЮДЖЕТ!$P:$P,$D670)))</f>
        <v/>
      </c>
      <c r="H670" s="36"/>
      <c r="I670" s="48">
        <f>IF(D670="",0,SUMIFS(БЮДЖЕТ!$V:$V,БЮДЖЕТ!$P:$P,D670))</f>
        <v>0</v>
      </c>
      <c r="J670" s="48">
        <f>IF(D670="",0,SUMIFS(факт_операции!$T:$T,факт_операции!$D:$D,D670)+SUMIFS(факт_расчет!$M:$M,факт_расчет!$D:$D,D670))</f>
        <v>0</v>
      </c>
      <c r="K670" s="54">
        <f t="shared" si="21"/>
        <v>0</v>
      </c>
      <c r="L670" s="36"/>
      <c r="M670" s="1"/>
    </row>
    <row r="671" spans="1:13" x14ac:dyDescent="0.25">
      <c r="A671" s="1"/>
      <c r="B671" s="1"/>
      <c r="C671" s="5">
        <f t="shared" si="22"/>
        <v>661</v>
      </c>
      <c r="D671" s="19" t="str">
        <f>IF(C671&gt;MAX(БЮДЖЕТ!$C:$C),"",INDEX(БЮДЖЕТ!$P$11:$P$9415,C671))</f>
        <v/>
      </c>
      <c r="E671" s="22">
        <f>IF(D671="",0,IF(COUNTIF(БЮДЖЕТ!$P:$P,D671)=1,0,1))</f>
        <v>0</v>
      </c>
      <c r="F671" s="19" t="str">
        <f>IF($D671="","",INDEX(БЮДЖЕТ!$N:$N,SUMIFS(БЮДЖЕТ!$B:$B,БЮДЖЕТ!$P:$P,$D671)))</f>
        <v/>
      </c>
      <c r="G671" s="19" t="str">
        <f>IF($D671="","",INDEX(БЮДЖЕТ!$X:$X,SUMIFS(БЮДЖЕТ!$B:$B,БЮДЖЕТ!$P:$P,$D671)))</f>
        <v/>
      </c>
      <c r="H671" s="36"/>
      <c r="I671" s="48">
        <f>IF(D671="",0,SUMIFS(БЮДЖЕТ!$V:$V,БЮДЖЕТ!$P:$P,D671))</f>
        <v>0</v>
      </c>
      <c r="J671" s="48">
        <f>IF(D671="",0,SUMIFS(факт_операции!$T:$T,факт_операции!$D:$D,D671)+SUMIFS(факт_расчет!$M:$M,факт_расчет!$D:$D,D671))</f>
        <v>0</v>
      </c>
      <c r="K671" s="54">
        <f t="shared" si="21"/>
        <v>0</v>
      </c>
      <c r="L671" s="36"/>
      <c r="M671" s="1"/>
    </row>
    <row r="672" spans="1:13" x14ac:dyDescent="0.25">
      <c r="A672" s="1"/>
      <c r="B672" s="1"/>
      <c r="C672" s="5">
        <f t="shared" si="22"/>
        <v>662</v>
      </c>
      <c r="D672" s="19" t="str">
        <f>IF(C672&gt;MAX(БЮДЖЕТ!$C:$C),"",INDEX(БЮДЖЕТ!$P$11:$P$9415,C672))</f>
        <v/>
      </c>
      <c r="E672" s="22">
        <f>IF(D672="",0,IF(COUNTIF(БЮДЖЕТ!$P:$P,D672)=1,0,1))</f>
        <v>0</v>
      </c>
      <c r="F672" s="19" t="str">
        <f>IF($D672="","",INDEX(БЮДЖЕТ!$N:$N,SUMIFS(БЮДЖЕТ!$B:$B,БЮДЖЕТ!$P:$P,$D672)))</f>
        <v/>
      </c>
      <c r="G672" s="19" t="str">
        <f>IF($D672="","",INDEX(БЮДЖЕТ!$X:$X,SUMIFS(БЮДЖЕТ!$B:$B,БЮДЖЕТ!$P:$P,$D672)))</f>
        <v/>
      </c>
      <c r="H672" s="36"/>
      <c r="I672" s="48">
        <f>IF(D672="",0,SUMIFS(БЮДЖЕТ!$V:$V,БЮДЖЕТ!$P:$P,D672))</f>
        <v>0</v>
      </c>
      <c r="J672" s="48">
        <f>IF(D672="",0,SUMIFS(факт_операции!$T:$T,факт_операции!$D:$D,D672)+SUMIFS(факт_расчет!$M:$M,факт_расчет!$D:$D,D672))</f>
        <v>0</v>
      </c>
      <c r="K672" s="54">
        <f t="shared" si="21"/>
        <v>0</v>
      </c>
      <c r="L672" s="36"/>
      <c r="M672" s="1"/>
    </row>
    <row r="673" spans="1:13" x14ac:dyDescent="0.25">
      <c r="A673" s="1"/>
      <c r="B673" s="1"/>
      <c r="C673" s="5">
        <f t="shared" si="22"/>
        <v>663</v>
      </c>
      <c r="D673" s="19" t="str">
        <f>IF(C673&gt;MAX(БЮДЖЕТ!$C:$C),"",INDEX(БЮДЖЕТ!$P$11:$P$9415,C673))</f>
        <v/>
      </c>
      <c r="E673" s="22">
        <f>IF(D673="",0,IF(COUNTIF(БЮДЖЕТ!$P:$P,D673)=1,0,1))</f>
        <v>0</v>
      </c>
      <c r="F673" s="19" t="str">
        <f>IF($D673="","",INDEX(БЮДЖЕТ!$N:$N,SUMIFS(БЮДЖЕТ!$B:$B,БЮДЖЕТ!$P:$P,$D673)))</f>
        <v/>
      </c>
      <c r="G673" s="19" t="str">
        <f>IF($D673="","",INDEX(БЮДЖЕТ!$X:$X,SUMIFS(БЮДЖЕТ!$B:$B,БЮДЖЕТ!$P:$P,$D673)))</f>
        <v/>
      </c>
      <c r="H673" s="36"/>
      <c r="I673" s="48">
        <f>IF(D673="",0,SUMIFS(БЮДЖЕТ!$V:$V,БЮДЖЕТ!$P:$P,D673))</f>
        <v>0</v>
      </c>
      <c r="J673" s="48">
        <f>IF(D673="",0,SUMIFS(факт_операции!$T:$T,факт_операции!$D:$D,D673)+SUMIFS(факт_расчет!$M:$M,факт_расчет!$D:$D,D673))</f>
        <v>0</v>
      </c>
      <c r="K673" s="54">
        <f t="shared" si="21"/>
        <v>0</v>
      </c>
      <c r="L673" s="36"/>
      <c r="M673" s="1"/>
    </row>
    <row r="674" spans="1:13" x14ac:dyDescent="0.25">
      <c r="A674" s="1"/>
      <c r="B674" s="1"/>
      <c r="C674" s="5">
        <f t="shared" si="22"/>
        <v>664</v>
      </c>
      <c r="D674" s="19" t="str">
        <f>IF(C674&gt;MAX(БЮДЖЕТ!$C:$C),"",INDEX(БЮДЖЕТ!$P$11:$P$9415,C674))</f>
        <v/>
      </c>
      <c r="E674" s="22">
        <f>IF(D674="",0,IF(COUNTIF(БЮДЖЕТ!$P:$P,D674)=1,0,1))</f>
        <v>0</v>
      </c>
      <c r="F674" s="19" t="str">
        <f>IF($D674="","",INDEX(БЮДЖЕТ!$N:$N,SUMIFS(БЮДЖЕТ!$B:$B,БЮДЖЕТ!$P:$P,$D674)))</f>
        <v/>
      </c>
      <c r="G674" s="19" t="str">
        <f>IF($D674="","",INDEX(БЮДЖЕТ!$X:$X,SUMIFS(БЮДЖЕТ!$B:$B,БЮДЖЕТ!$P:$P,$D674)))</f>
        <v/>
      </c>
      <c r="H674" s="36"/>
      <c r="I674" s="48">
        <f>IF(D674="",0,SUMIFS(БЮДЖЕТ!$V:$V,БЮДЖЕТ!$P:$P,D674))</f>
        <v>0</v>
      </c>
      <c r="J674" s="48">
        <f>IF(D674="",0,SUMIFS(факт_операции!$T:$T,факт_операции!$D:$D,D674)+SUMIFS(факт_расчет!$M:$M,факт_расчет!$D:$D,D674))</f>
        <v>0</v>
      </c>
      <c r="K674" s="54">
        <f t="shared" si="21"/>
        <v>0</v>
      </c>
      <c r="L674" s="36"/>
      <c r="M674" s="1"/>
    </row>
    <row r="675" spans="1:13" x14ac:dyDescent="0.25">
      <c r="A675" s="1"/>
      <c r="B675" s="1"/>
      <c r="C675" s="5">
        <f t="shared" si="22"/>
        <v>665</v>
      </c>
      <c r="D675" s="19" t="str">
        <f>IF(C675&gt;MAX(БЮДЖЕТ!$C:$C),"",INDEX(БЮДЖЕТ!$P$11:$P$9415,C675))</f>
        <v/>
      </c>
      <c r="E675" s="22">
        <f>IF(D675="",0,IF(COUNTIF(БЮДЖЕТ!$P:$P,D675)=1,0,1))</f>
        <v>0</v>
      </c>
      <c r="F675" s="19" t="str">
        <f>IF($D675="","",INDEX(БЮДЖЕТ!$N:$N,SUMIFS(БЮДЖЕТ!$B:$B,БЮДЖЕТ!$P:$P,$D675)))</f>
        <v/>
      </c>
      <c r="G675" s="19" t="str">
        <f>IF($D675="","",INDEX(БЮДЖЕТ!$X:$X,SUMIFS(БЮДЖЕТ!$B:$B,БЮДЖЕТ!$P:$P,$D675)))</f>
        <v/>
      </c>
      <c r="H675" s="36"/>
      <c r="I675" s="48">
        <f>IF(D675="",0,SUMIFS(БЮДЖЕТ!$V:$V,БЮДЖЕТ!$P:$P,D675))</f>
        <v>0</v>
      </c>
      <c r="J675" s="48">
        <f>IF(D675="",0,SUMIFS(факт_операции!$T:$T,факт_операции!$D:$D,D675)+SUMIFS(факт_расчет!$M:$M,факт_расчет!$D:$D,D675))</f>
        <v>0</v>
      </c>
      <c r="K675" s="54">
        <f t="shared" si="21"/>
        <v>0</v>
      </c>
      <c r="L675" s="36"/>
      <c r="M675" s="1"/>
    </row>
    <row r="676" spans="1:13" x14ac:dyDescent="0.25">
      <c r="A676" s="1"/>
      <c r="B676" s="1"/>
      <c r="C676" s="5">
        <f t="shared" si="22"/>
        <v>666</v>
      </c>
      <c r="D676" s="19" t="str">
        <f>IF(C676&gt;MAX(БЮДЖЕТ!$C:$C),"",INDEX(БЮДЖЕТ!$P$11:$P$9415,C676))</f>
        <v/>
      </c>
      <c r="E676" s="22">
        <f>IF(D676="",0,IF(COUNTIF(БЮДЖЕТ!$P:$P,D676)=1,0,1))</f>
        <v>0</v>
      </c>
      <c r="F676" s="19" t="str">
        <f>IF($D676="","",INDEX(БЮДЖЕТ!$N:$N,SUMIFS(БЮДЖЕТ!$B:$B,БЮДЖЕТ!$P:$P,$D676)))</f>
        <v/>
      </c>
      <c r="G676" s="19" t="str">
        <f>IF($D676="","",INDEX(БЮДЖЕТ!$X:$X,SUMIFS(БЮДЖЕТ!$B:$B,БЮДЖЕТ!$P:$P,$D676)))</f>
        <v/>
      </c>
      <c r="H676" s="36"/>
      <c r="I676" s="48">
        <f>IF(D676="",0,SUMIFS(БЮДЖЕТ!$V:$V,БЮДЖЕТ!$P:$P,D676))</f>
        <v>0</v>
      </c>
      <c r="J676" s="48">
        <f>IF(D676="",0,SUMIFS(факт_операции!$T:$T,факт_операции!$D:$D,D676)+SUMIFS(факт_расчет!$M:$M,факт_расчет!$D:$D,D676))</f>
        <v>0</v>
      </c>
      <c r="K676" s="54">
        <f t="shared" si="21"/>
        <v>0</v>
      </c>
      <c r="L676" s="36"/>
      <c r="M676" s="1"/>
    </row>
    <row r="677" spans="1:13" x14ac:dyDescent="0.25">
      <c r="A677" s="1"/>
      <c r="B677" s="1"/>
      <c r="C677" s="5">
        <f t="shared" si="22"/>
        <v>667</v>
      </c>
      <c r="D677" s="19" t="str">
        <f>IF(C677&gt;MAX(БЮДЖЕТ!$C:$C),"",INDEX(БЮДЖЕТ!$P$11:$P$9415,C677))</f>
        <v/>
      </c>
      <c r="E677" s="22">
        <f>IF(D677="",0,IF(COUNTIF(БЮДЖЕТ!$P:$P,D677)=1,0,1))</f>
        <v>0</v>
      </c>
      <c r="F677" s="19" t="str">
        <f>IF($D677="","",INDEX(БЮДЖЕТ!$N:$N,SUMIFS(БЮДЖЕТ!$B:$B,БЮДЖЕТ!$P:$P,$D677)))</f>
        <v/>
      </c>
      <c r="G677" s="19" t="str">
        <f>IF($D677="","",INDEX(БЮДЖЕТ!$X:$X,SUMIFS(БЮДЖЕТ!$B:$B,БЮДЖЕТ!$P:$P,$D677)))</f>
        <v/>
      </c>
      <c r="H677" s="36"/>
      <c r="I677" s="48">
        <f>IF(D677="",0,SUMIFS(БЮДЖЕТ!$V:$V,БЮДЖЕТ!$P:$P,D677))</f>
        <v>0</v>
      </c>
      <c r="J677" s="48">
        <f>IF(D677="",0,SUMIFS(факт_операции!$T:$T,факт_операции!$D:$D,D677)+SUMIFS(факт_расчет!$M:$M,факт_расчет!$D:$D,D677))</f>
        <v>0</v>
      </c>
      <c r="K677" s="54">
        <f t="shared" si="21"/>
        <v>0</v>
      </c>
      <c r="L677" s="36"/>
      <c r="M677" s="1"/>
    </row>
    <row r="678" spans="1:13" x14ac:dyDescent="0.25">
      <c r="A678" s="1"/>
      <c r="B678" s="1"/>
      <c r="C678" s="5">
        <f t="shared" si="22"/>
        <v>668</v>
      </c>
      <c r="D678" s="19" t="str">
        <f>IF(C678&gt;MAX(БЮДЖЕТ!$C:$C),"",INDEX(БЮДЖЕТ!$P$11:$P$9415,C678))</f>
        <v/>
      </c>
      <c r="E678" s="22">
        <f>IF(D678="",0,IF(COUNTIF(БЮДЖЕТ!$P:$P,D678)=1,0,1))</f>
        <v>0</v>
      </c>
      <c r="F678" s="19" t="str">
        <f>IF($D678="","",INDEX(БЮДЖЕТ!$N:$N,SUMIFS(БЮДЖЕТ!$B:$B,БЮДЖЕТ!$P:$P,$D678)))</f>
        <v/>
      </c>
      <c r="G678" s="19" t="str">
        <f>IF($D678="","",INDEX(БЮДЖЕТ!$X:$X,SUMIFS(БЮДЖЕТ!$B:$B,БЮДЖЕТ!$P:$P,$D678)))</f>
        <v/>
      </c>
      <c r="H678" s="36"/>
      <c r="I678" s="48">
        <f>IF(D678="",0,SUMIFS(БЮДЖЕТ!$V:$V,БЮДЖЕТ!$P:$P,D678))</f>
        <v>0</v>
      </c>
      <c r="J678" s="48">
        <f>IF(D678="",0,SUMIFS(факт_операции!$T:$T,факт_операции!$D:$D,D678)+SUMIFS(факт_расчет!$M:$M,факт_расчет!$D:$D,D678))</f>
        <v>0</v>
      </c>
      <c r="K678" s="54">
        <f t="shared" si="21"/>
        <v>0</v>
      </c>
      <c r="L678" s="36"/>
      <c r="M678" s="1"/>
    </row>
    <row r="679" spans="1:13" x14ac:dyDescent="0.25">
      <c r="A679" s="1"/>
      <c r="B679" s="1"/>
      <c r="C679" s="5">
        <f t="shared" si="22"/>
        <v>669</v>
      </c>
      <c r="D679" s="19" t="str">
        <f>IF(C679&gt;MAX(БЮДЖЕТ!$C:$C),"",INDEX(БЮДЖЕТ!$P$11:$P$9415,C679))</f>
        <v/>
      </c>
      <c r="E679" s="22">
        <f>IF(D679="",0,IF(COUNTIF(БЮДЖЕТ!$P:$P,D679)=1,0,1))</f>
        <v>0</v>
      </c>
      <c r="F679" s="19" t="str">
        <f>IF($D679="","",INDEX(БЮДЖЕТ!$N:$N,SUMIFS(БЮДЖЕТ!$B:$B,БЮДЖЕТ!$P:$P,$D679)))</f>
        <v/>
      </c>
      <c r="G679" s="19" t="str">
        <f>IF($D679="","",INDEX(БЮДЖЕТ!$X:$X,SUMIFS(БЮДЖЕТ!$B:$B,БЮДЖЕТ!$P:$P,$D679)))</f>
        <v/>
      </c>
      <c r="H679" s="36"/>
      <c r="I679" s="48">
        <f>IF(D679="",0,SUMIFS(БЮДЖЕТ!$V:$V,БЮДЖЕТ!$P:$P,D679))</f>
        <v>0</v>
      </c>
      <c r="J679" s="48">
        <f>IF(D679="",0,SUMIFS(факт_операции!$T:$T,факт_операции!$D:$D,D679)+SUMIFS(факт_расчет!$M:$M,факт_расчет!$D:$D,D679))</f>
        <v>0</v>
      </c>
      <c r="K679" s="54">
        <f t="shared" si="21"/>
        <v>0</v>
      </c>
      <c r="L679" s="36"/>
      <c r="M679" s="1"/>
    </row>
    <row r="680" spans="1:13" x14ac:dyDescent="0.25">
      <c r="A680" s="1"/>
      <c r="B680" s="1"/>
      <c r="C680" s="5">
        <f t="shared" si="22"/>
        <v>670</v>
      </c>
      <c r="D680" s="19" t="str">
        <f>IF(C680&gt;MAX(БЮДЖЕТ!$C:$C),"",INDEX(БЮДЖЕТ!$P$11:$P$9415,C680))</f>
        <v/>
      </c>
      <c r="E680" s="22">
        <f>IF(D680="",0,IF(COUNTIF(БЮДЖЕТ!$P:$P,D680)=1,0,1))</f>
        <v>0</v>
      </c>
      <c r="F680" s="19" t="str">
        <f>IF($D680="","",INDEX(БЮДЖЕТ!$N:$N,SUMIFS(БЮДЖЕТ!$B:$B,БЮДЖЕТ!$P:$P,$D680)))</f>
        <v/>
      </c>
      <c r="G680" s="19" t="str">
        <f>IF($D680="","",INDEX(БЮДЖЕТ!$X:$X,SUMIFS(БЮДЖЕТ!$B:$B,БЮДЖЕТ!$P:$P,$D680)))</f>
        <v/>
      </c>
      <c r="H680" s="36"/>
      <c r="I680" s="48">
        <f>IF(D680="",0,SUMIFS(БЮДЖЕТ!$V:$V,БЮДЖЕТ!$P:$P,D680))</f>
        <v>0</v>
      </c>
      <c r="J680" s="48">
        <f>IF(D680="",0,SUMIFS(факт_операции!$T:$T,факт_операции!$D:$D,D680)+SUMIFS(факт_расчет!$M:$M,факт_расчет!$D:$D,D680))</f>
        <v>0</v>
      </c>
      <c r="K680" s="54">
        <f t="shared" si="21"/>
        <v>0</v>
      </c>
      <c r="L680" s="36"/>
      <c r="M680" s="1"/>
    </row>
    <row r="681" spans="1:13" x14ac:dyDescent="0.25">
      <c r="A681" s="1"/>
      <c r="B681" s="1"/>
      <c r="C681" s="5">
        <f t="shared" si="22"/>
        <v>671</v>
      </c>
      <c r="D681" s="19" t="str">
        <f>IF(C681&gt;MAX(БЮДЖЕТ!$C:$C),"",INDEX(БЮДЖЕТ!$P$11:$P$9415,C681))</f>
        <v/>
      </c>
      <c r="E681" s="22">
        <f>IF(D681="",0,IF(COUNTIF(БЮДЖЕТ!$P:$P,D681)=1,0,1))</f>
        <v>0</v>
      </c>
      <c r="F681" s="19" t="str">
        <f>IF($D681="","",INDEX(БЮДЖЕТ!$N:$N,SUMIFS(БЮДЖЕТ!$B:$B,БЮДЖЕТ!$P:$P,$D681)))</f>
        <v/>
      </c>
      <c r="G681" s="19" t="str">
        <f>IF($D681="","",INDEX(БЮДЖЕТ!$X:$X,SUMIFS(БЮДЖЕТ!$B:$B,БЮДЖЕТ!$P:$P,$D681)))</f>
        <v/>
      </c>
      <c r="H681" s="36"/>
      <c r="I681" s="48">
        <f>IF(D681="",0,SUMIFS(БЮДЖЕТ!$V:$V,БЮДЖЕТ!$P:$P,D681))</f>
        <v>0</v>
      </c>
      <c r="J681" s="48">
        <f>IF(D681="",0,SUMIFS(факт_операции!$T:$T,факт_операции!$D:$D,D681)+SUMIFS(факт_расчет!$M:$M,факт_расчет!$D:$D,D681))</f>
        <v>0</v>
      </c>
      <c r="K681" s="54">
        <f t="shared" si="21"/>
        <v>0</v>
      </c>
      <c r="L681" s="36"/>
      <c r="M681" s="1"/>
    </row>
    <row r="682" spans="1:13" x14ac:dyDescent="0.25">
      <c r="A682" s="1"/>
      <c r="B682" s="1"/>
      <c r="C682" s="5">
        <f t="shared" si="22"/>
        <v>672</v>
      </c>
      <c r="D682" s="19" t="str">
        <f>IF(C682&gt;MAX(БЮДЖЕТ!$C:$C),"",INDEX(БЮДЖЕТ!$P$11:$P$9415,C682))</f>
        <v/>
      </c>
      <c r="E682" s="22">
        <f>IF(D682="",0,IF(COUNTIF(БЮДЖЕТ!$P:$P,D682)=1,0,1))</f>
        <v>0</v>
      </c>
      <c r="F682" s="19" t="str">
        <f>IF($D682="","",INDEX(БЮДЖЕТ!$N:$N,SUMIFS(БЮДЖЕТ!$B:$B,БЮДЖЕТ!$P:$P,$D682)))</f>
        <v/>
      </c>
      <c r="G682" s="19" t="str">
        <f>IF($D682="","",INDEX(БЮДЖЕТ!$X:$X,SUMIFS(БЮДЖЕТ!$B:$B,БЮДЖЕТ!$P:$P,$D682)))</f>
        <v/>
      </c>
      <c r="H682" s="36"/>
      <c r="I682" s="48">
        <f>IF(D682="",0,SUMIFS(БЮДЖЕТ!$V:$V,БЮДЖЕТ!$P:$P,D682))</f>
        <v>0</v>
      </c>
      <c r="J682" s="48">
        <f>IF(D682="",0,SUMIFS(факт_операции!$T:$T,факт_операции!$D:$D,D682)+SUMIFS(факт_расчет!$M:$M,факт_расчет!$D:$D,D682))</f>
        <v>0</v>
      </c>
      <c r="K682" s="54">
        <f t="shared" si="21"/>
        <v>0</v>
      </c>
      <c r="L682" s="36"/>
      <c r="M682" s="1"/>
    </row>
    <row r="683" spans="1:13" x14ac:dyDescent="0.25">
      <c r="A683" s="1"/>
      <c r="B683" s="1"/>
      <c r="C683" s="5">
        <f t="shared" si="22"/>
        <v>673</v>
      </c>
      <c r="D683" s="19" t="str">
        <f>IF(C683&gt;MAX(БЮДЖЕТ!$C:$C),"",INDEX(БЮДЖЕТ!$P$11:$P$9415,C683))</f>
        <v/>
      </c>
      <c r="E683" s="22">
        <f>IF(D683="",0,IF(COUNTIF(БЮДЖЕТ!$P:$P,D683)=1,0,1))</f>
        <v>0</v>
      </c>
      <c r="F683" s="19" t="str">
        <f>IF($D683="","",INDEX(БЮДЖЕТ!$N:$N,SUMIFS(БЮДЖЕТ!$B:$B,БЮДЖЕТ!$P:$P,$D683)))</f>
        <v/>
      </c>
      <c r="G683" s="19" t="str">
        <f>IF($D683="","",INDEX(БЮДЖЕТ!$X:$X,SUMIFS(БЮДЖЕТ!$B:$B,БЮДЖЕТ!$P:$P,$D683)))</f>
        <v/>
      </c>
      <c r="H683" s="36"/>
      <c r="I683" s="48">
        <f>IF(D683="",0,SUMIFS(БЮДЖЕТ!$V:$V,БЮДЖЕТ!$P:$P,D683))</f>
        <v>0</v>
      </c>
      <c r="J683" s="48">
        <f>IF(D683="",0,SUMIFS(факт_операции!$T:$T,факт_операции!$D:$D,D683)+SUMIFS(факт_расчет!$M:$M,факт_расчет!$D:$D,D683))</f>
        <v>0</v>
      </c>
      <c r="K683" s="54">
        <f t="shared" si="21"/>
        <v>0</v>
      </c>
      <c r="L683" s="36"/>
      <c r="M683" s="1"/>
    </row>
    <row r="684" spans="1:13" x14ac:dyDescent="0.25">
      <c r="A684" s="1"/>
      <c r="B684" s="1"/>
      <c r="C684" s="5">
        <f t="shared" si="22"/>
        <v>674</v>
      </c>
      <c r="D684" s="19" t="str">
        <f>IF(C684&gt;MAX(БЮДЖЕТ!$C:$C),"",INDEX(БЮДЖЕТ!$P$11:$P$9415,C684))</f>
        <v/>
      </c>
      <c r="E684" s="22">
        <f>IF(D684="",0,IF(COUNTIF(БЮДЖЕТ!$P:$P,D684)=1,0,1))</f>
        <v>0</v>
      </c>
      <c r="F684" s="19" t="str">
        <f>IF($D684="","",INDEX(БЮДЖЕТ!$N:$N,SUMIFS(БЮДЖЕТ!$B:$B,БЮДЖЕТ!$P:$P,$D684)))</f>
        <v/>
      </c>
      <c r="G684" s="19" t="str">
        <f>IF($D684="","",INDEX(БЮДЖЕТ!$X:$X,SUMIFS(БЮДЖЕТ!$B:$B,БЮДЖЕТ!$P:$P,$D684)))</f>
        <v/>
      </c>
      <c r="H684" s="36"/>
      <c r="I684" s="48">
        <f>IF(D684="",0,SUMIFS(БЮДЖЕТ!$V:$V,БЮДЖЕТ!$P:$P,D684))</f>
        <v>0</v>
      </c>
      <c r="J684" s="48">
        <f>IF(D684="",0,SUMIFS(факт_операции!$T:$T,факт_операции!$D:$D,D684)+SUMIFS(факт_расчет!$M:$M,факт_расчет!$D:$D,D684))</f>
        <v>0</v>
      </c>
      <c r="K684" s="54">
        <f t="shared" si="21"/>
        <v>0</v>
      </c>
      <c r="L684" s="36"/>
      <c r="M684" s="1"/>
    </row>
    <row r="685" spans="1:13" x14ac:dyDescent="0.25">
      <c r="A685" s="1"/>
      <c r="B685" s="1"/>
      <c r="C685" s="5">
        <f t="shared" si="22"/>
        <v>675</v>
      </c>
      <c r="D685" s="19" t="str">
        <f>IF(C685&gt;MAX(БЮДЖЕТ!$C:$C),"",INDEX(БЮДЖЕТ!$P$11:$P$9415,C685))</f>
        <v/>
      </c>
      <c r="E685" s="22">
        <f>IF(D685="",0,IF(COUNTIF(БЮДЖЕТ!$P:$P,D685)=1,0,1))</f>
        <v>0</v>
      </c>
      <c r="F685" s="19" t="str">
        <f>IF($D685="","",INDEX(БЮДЖЕТ!$N:$N,SUMIFS(БЮДЖЕТ!$B:$B,БЮДЖЕТ!$P:$P,$D685)))</f>
        <v/>
      </c>
      <c r="G685" s="19" t="str">
        <f>IF($D685="","",INDEX(БЮДЖЕТ!$X:$X,SUMIFS(БЮДЖЕТ!$B:$B,БЮДЖЕТ!$P:$P,$D685)))</f>
        <v/>
      </c>
      <c r="H685" s="36"/>
      <c r="I685" s="48">
        <f>IF(D685="",0,SUMIFS(БЮДЖЕТ!$V:$V,БЮДЖЕТ!$P:$P,D685))</f>
        <v>0</v>
      </c>
      <c r="J685" s="48">
        <f>IF(D685="",0,SUMIFS(факт_операции!$T:$T,факт_операции!$D:$D,D685)+SUMIFS(факт_расчет!$M:$M,факт_расчет!$D:$D,D685))</f>
        <v>0</v>
      </c>
      <c r="K685" s="54">
        <f t="shared" si="21"/>
        <v>0</v>
      </c>
      <c r="L685" s="36"/>
      <c r="M685" s="1"/>
    </row>
    <row r="686" spans="1:13" x14ac:dyDescent="0.25">
      <c r="A686" s="1"/>
      <c r="B686" s="1"/>
      <c r="C686" s="5">
        <f t="shared" si="22"/>
        <v>676</v>
      </c>
      <c r="D686" s="19" t="str">
        <f>IF(C686&gt;MAX(БЮДЖЕТ!$C:$C),"",INDEX(БЮДЖЕТ!$P$11:$P$9415,C686))</f>
        <v/>
      </c>
      <c r="E686" s="22">
        <f>IF(D686="",0,IF(COUNTIF(БЮДЖЕТ!$P:$P,D686)=1,0,1))</f>
        <v>0</v>
      </c>
      <c r="F686" s="19" t="str">
        <f>IF($D686="","",INDEX(БЮДЖЕТ!$N:$N,SUMIFS(БЮДЖЕТ!$B:$B,БЮДЖЕТ!$P:$P,$D686)))</f>
        <v/>
      </c>
      <c r="G686" s="19" t="str">
        <f>IF($D686="","",INDEX(БЮДЖЕТ!$X:$X,SUMIFS(БЮДЖЕТ!$B:$B,БЮДЖЕТ!$P:$P,$D686)))</f>
        <v/>
      </c>
      <c r="H686" s="36"/>
      <c r="I686" s="48">
        <f>IF(D686="",0,SUMIFS(БЮДЖЕТ!$V:$V,БЮДЖЕТ!$P:$P,D686))</f>
        <v>0</v>
      </c>
      <c r="J686" s="48">
        <f>IF(D686="",0,SUMIFS(факт_операции!$T:$T,факт_операции!$D:$D,D686)+SUMIFS(факт_расчет!$M:$M,факт_расчет!$D:$D,D686))</f>
        <v>0</v>
      </c>
      <c r="K686" s="54">
        <f t="shared" si="21"/>
        <v>0</v>
      </c>
      <c r="L686" s="36"/>
      <c r="M686" s="1"/>
    </row>
    <row r="687" spans="1:13" x14ac:dyDescent="0.25">
      <c r="A687" s="1"/>
      <c r="B687" s="1"/>
      <c r="C687" s="5">
        <f t="shared" si="22"/>
        <v>677</v>
      </c>
      <c r="D687" s="19" t="str">
        <f>IF(C687&gt;MAX(БЮДЖЕТ!$C:$C),"",INDEX(БЮДЖЕТ!$P$11:$P$9415,C687))</f>
        <v/>
      </c>
      <c r="E687" s="22">
        <f>IF(D687="",0,IF(COUNTIF(БЮДЖЕТ!$P:$P,D687)=1,0,1))</f>
        <v>0</v>
      </c>
      <c r="F687" s="19" t="str">
        <f>IF($D687="","",INDEX(БЮДЖЕТ!$N:$N,SUMIFS(БЮДЖЕТ!$B:$B,БЮДЖЕТ!$P:$P,$D687)))</f>
        <v/>
      </c>
      <c r="G687" s="19" t="str">
        <f>IF($D687="","",INDEX(БЮДЖЕТ!$X:$X,SUMIFS(БЮДЖЕТ!$B:$B,БЮДЖЕТ!$P:$P,$D687)))</f>
        <v/>
      </c>
      <c r="H687" s="36"/>
      <c r="I687" s="48">
        <f>IF(D687="",0,SUMIFS(БЮДЖЕТ!$V:$V,БЮДЖЕТ!$P:$P,D687))</f>
        <v>0</v>
      </c>
      <c r="J687" s="48">
        <f>IF(D687="",0,SUMIFS(факт_операции!$T:$T,факт_операции!$D:$D,D687)+SUMIFS(факт_расчет!$M:$M,факт_расчет!$D:$D,D687))</f>
        <v>0</v>
      </c>
      <c r="K687" s="54">
        <f t="shared" si="21"/>
        <v>0</v>
      </c>
      <c r="L687" s="36"/>
      <c r="M687" s="1"/>
    </row>
    <row r="688" spans="1:13" x14ac:dyDescent="0.25">
      <c r="A688" s="1"/>
      <c r="B688" s="1"/>
      <c r="C688" s="5">
        <f t="shared" si="22"/>
        <v>678</v>
      </c>
      <c r="D688" s="19" t="str">
        <f>IF(C688&gt;MAX(БЮДЖЕТ!$C:$C),"",INDEX(БЮДЖЕТ!$P$11:$P$9415,C688))</f>
        <v/>
      </c>
      <c r="E688" s="22">
        <f>IF(D688="",0,IF(COUNTIF(БЮДЖЕТ!$P:$P,D688)=1,0,1))</f>
        <v>0</v>
      </c>
      <c r="F688" s="19" t="str">
        <f>IF($D688="","",INDEX(БЮДЖЕТ!$N:$N,SUMIFS(БЮДЖЕТ!$B:$B,БЮДЖЕТ!$P:$P,$D688)))</f>
        <v/>
      </c>
      <c r="G688" s="19" t="str">
        <f>IF($D688="","",INDEX(БЮДЖЕТ!$X:$X,SUMIFS(БЮДЖЕТ!$B:$B,БЮДЖЕТ!$P:$P,$D688)))</f>
        <v/>
      </c>
      <c r="H688" s="36"/>
      <c r="I688" s="48">
        <f>IF(D688="",0,SUMIFS(БЮДЖЕТ!$V:$V,БЮДЖЕТ!$P:$P,D688))</f>
        <v>0</v>
      </c>
      <c r="J688" s="48">
        <f>IF(D688="",0,SUMIFS(факт_операции!$T:$T,факт_операции!$D:$D,D688)+SUMIFS(факт_расчет!$M:$M,факт_расчет!$D:$D,D688))</f>
        <v>0</v>
      </c>
      <c r="K688" s="54">
        <f t="shared" si="21"/>
        <v>0</v>
      </c>
      <c r="L688" s="36"/>
      <c r="M688" s="1"/>
    </row>
    <row r="689" spans="1:13" x14ac:dyDescent="0.25">
      <c r="A689" s="1"/>
      <c r="B689" s="1"/>
      <c r="C689" s="5">
        <f t="shared" si="22"/>
        <v>679</v>
      </c>
      <c r="D689" s="19" t="str">
        <f>IF(C689&gt;MAX(БЮДЖЕТ!$C:$C),"",INDEX(БЮДЖЕТ!$P$11:$P$9415,C689))</f>
        <v/>
      </c>
      <c r="E689" s="22">
        <f>IF(D689="",0,IF(COUNTIF(БЮДЖЕТ!$P:$P,D689)=1,0,1))</f>
        <v>0</v>
      </c>
      <c r="F689" s="19" t="str">
        <f>IF($D689="","",INDEX(БЮДЖЕТ!$N:$N,SUMIFS(БЮДЖЕТ!$B:$B,БЮДЖЕТ!$P:$P,$D689)))</f>
        <v/>
      </c>
      <c r="G689" s="19" t="str">
        <f>IF($D689="","",INDEX(БЮДЖЕТ!$X:$X,SUMIFS(БЮДЖЕТ!$B:$B,БЮДЖЕТ!$P:$P,$D689)))</f>
        <v/>
      </c>
      <c r="H689" s="36"/>
      <c r="I689" s="48">
        <f>IF(D689="",0,SUMIFS(БЮДЖЕТ!$V:$V,БЮДЖЕТ!$P:$P,D689))</f>
        <v>0</v>
      </c>
      <c r="J689" s="48">
        <f>IF(D689="",0,SUMIFS(факт_операции!$T:$T,факт_операции!$D:$D,D689)+SUMIFS(факт_расчет!$M:$M,факт_расчет!$D:$D,D689))</f>
        <v>0</v>
      </c>
      <c r="K689" s="54">
        <f t="shared" si="21"/>
        <v>0</v>
      </c>
      <c r="L689" s="36"/>
      <c r="M689" s="1"/>
    </row>
    <row r="690" spans="1:13" x14ac:dyDescent="0.25">
      <c r="A690" s="1"/>
      <c r="B690" s="1"/>
      <c r="C690" s="5">
        <f t="shared" si="22"/>
        <v>680</v>
      </c>
      <c r="D690" s="19" t="str">
        <f>IF(C690&gt;MAX(БЮДЖЕТ!$C:$C),"",INDEX(БЮДЖЕТ!$P$11:$P$9415,C690))</f>
        <v/>
      </c>
      <c r="E690" s="22">
        <f>IF(D690="",0,IF(COUNTIF(БЮДЖЕТ!$P:$P,D690)=1,0,1))</f>
        <v>0</v>
      </c>
      <c r="F690" s="19" t="str">
        <f>IF($D690="","",INDEX(БЮДЖЕТ!$N:$N,SUMIFS(БЮДЖЕТ!$B:$B,БЮДЖЕТ!$P:$P,$D690)))</f>
        <v/>
      </c>
      <c r="G690" s="19" t="str">
        <f>IF($D690="","",INDEX(БЮДЖЕТ!$X:$X,SUMIFS(БЮДЖЕТ!$B:$B,БЮДЖЕТ!$P:$P,$D690)))</f>
        <v/>
      </c>
      <c r="H690" s="36"/>
      <c r="I690" s="48">
        <f>IF(D690="",0,SUMIFS(БЮДЖЕТ!$V:$V,БЮДЖЕТ!$P:$P,D690))</f>
        <v>0</v>
      </c>
      <c r="J690" s="48">
        <f>IF(D690="",0,SUMIFS(факт_операции!$T:$T,факт_операции!$D:$D,D690)+SUMIFS(факт_расчет!$M:$M,факт_расчет!$D:$D,D690))</f>
        <v>0</v>
      </c>
      <c r="K690" s="54">
        <f t="shared" si="21"/>
        <v>0</v>
      </c>
      <c r="L690" s="36"/>
      <c r="M690" s="1"/>
    </row>
    <row r="691" spans="1:13" x14ac:dyDescent="0.25">
      <c r="A691" s="1"/>
      <c r="B691" s="1"/>
      <c r="C691" s="5">
        <f t="shared" si="22"/>
        <v>681</v>
      </c>
      <c r="D691" s="19" t="str">
        <f>IF(C691&gt;MAX(БЮДЖЕТ!$C:$C),"",INDEX(БЮДЖЕТ!$P$11:$P$9415,C691))</f>
        <v/>
      </c>
      <c r="E691" s="22">
        <f>IF(D691="",0,IF(COUNTIF(БЮДЖЕТ!$P:$P,D691)=1,0,1))</f>
        <v>0</v>
      </c>
      <c r="F691" s="19" t="str">
        <f>IF($D691="","",INDEX(БЮДЖЕТ!$N:$N,SUMIFS(БЮДЖЕТ!$B:$B,БЮДЖЕТ!$P:$P,$D691)))</f>
        <v/>
      </c>
      <c r="G691" s="19" t="str">
        <f>IF($D691="","",INDEX(БЮДЖЕТ!$X:$X,SUMIFS(БЮДЖЕТ!$B:$B,БЮДЖЕТ!$P:$P,$D691)))</f>
        <v/>
      </c>
      <c r="H691" s="36"/>
      <c r="I691" s="48">
        <f>IF(D691="",0,SUMIFS(БЮДЖЕТ!$V:$V,БЮДЖЕТ!$P:$P,D691))</f>
        <v>0</v>
      </c>
      <c r="J691" s="48">
        <f>IF(D691="",0,SUMIFS(факт_операции!$T:$T,факт_операции!$D:$D,D691)+SUMIFS(факт_расчет!$M:$M,факт_расчет!$D:$D,D691))</f>
        <v>0</v>
      </c>
      <c r="K691" s="54">
        <f t="shared" si="21"/>
        <v>0</v>
      </c>
      <c r="L691" s="36"/>
      <c r="M691" s="1"/>
    </row>
    <row r="692" spans="1:13" x14ac:dyDescent="0.25">
      <c r="A692" s="1"/>
      <c r="B692" s="1"/>
      <c r="C692" s="5">
        <f t="shared" si="22"/>
        <v>682</v>
      </c>
      <c r="D692" s="19" t="str">
        <f>IF(C692&gt;MAX(БЮДЖЕТ!$C:$C),"",INDEX(БЮДЖЕТ!$P$11:$P$9415,C692))</f>
        <v/>
      </c>
      <c r="E692" s="22">
        <f>IF(D692="",0,IF(COUNTIF(БЮДЖЕТ!$P:$P,D692)=1,0,1))</f>
        <v>0</v>
      </c>
      <c r="F692" s="19" t="str">
        <f>IF($D692="","",INDEX(БЮДЖЕТ!$N:$N,SUMIFS(БЮДЖЕТ!$B:$B,БЮДЖЕТ!$P:$P,$D692)))</f>
        <v/>
      </c>
      <c r="G692" s="19" t="str">
        <f>IF($D692="","",INDEX(БЮДЖЕТ!$X:$X,SUMIFS(БЮДЖЕТ!$B:$B,БЮДЖЕТ!$P:$P,$D692)))</f>
        <v/>
      </c>
      <c r="H692" s="36"/>
      <c r="I692" s="48">
        <f>IF(D692="",0,SUMIFS(БЮДЖЕТ!$V:$V,БЮДЖЕТ!$P:$P,D692))</f>
        <v>0</v>
      </c>
      <c r="J692" s="48">
        <f>IF(D692="",0,SUMIFS(факт_операции!$T:$T,факт_операции!$D:$D,D692)+SUMIFS(факт_расчет!$M:$M,факт_расчет!$D:$D,D692))</f>
        <v>0</v>
      </c>
      <c r="K692" s="54">
        <f t="shared" si="21"/>
        <v>0</v>
      </c>
      <c r="L692" s="36"/>
      <c r="M692" s="1"/>
    </row>
    <row r="693" spans="1:13" x14ac:dyDescent="0.25">
      <c r="A693" s="1"/>
      <c r="B693" s="1"/>
      <c r="C693" s="5">
        <f t="shared" si="22"/>
        <v>683</v>
      </c>
      <c r="D693" s="19" t="str">
        <f>IF(C693&gt;MAX(БЮДЖЕТ!$C:$C),"",INDEX(БЮДЖЕТ!$P$11:$P$9415,C693))</f>
        <v/>
      </c>
      <c r="E693" s="22">
        <f>IF(D693="",0,IF(COUNTIF(БЮДЖЕТ!$P:$P,D693)=1,0,1))</f>
        <v>0</v>
      </c>
      <c r="F693" s="19" t="str">
        <f>IF($D693="","",INDEX(БЮДЖЕТ!$N:$N,SUMIFS(БЮДЖЕТ!$B:$B,БЮДЖЕТ!$P:$P,$D693)))</f>
        <v/>
      </c>
      <c r="G693" s="19" t="str">
        <f>IF($D693="","",INDEX(БЮДЖЕТ!$X:$X,SUMIFS(БЮДЖЕТ!$B:$B,БЮДЖЕТ!$P:$P,$D693)))</f>
        <v/>
      </c>
      <c r="H693" s="36"/>
      <c r="I693" s="48">
        <f>IF(D693="",0,SUMIFS(БЮДЖЕТ!$V:$V,БЮДЖЕТ!$P:$P,D693))</f>
        <v>0</v>
      </c>
      <c r="J693" s="48">
        <f>IF(D693="",0,SUMIFS(факт_операции!$T:$T,факт_операции!$D:$D,D693)+SUMIFS(факт_расчет!$M:$M,факт_расчет!$D:$D,D693))</f>
        <v>0</v>
      </c>
      <c r="K693" s="54">
        <f t="shared" si="21"/>
        <v>0</v>
      </c>
      <c r="L693" s="36"/>
      <c r="M693" s="1"/>
    </row>
    <row r="694" spans="1:13" x14ac:dyDescent="0.25">
      <c r="A694" s="1"/>
      <c r="B694" s="1"/>
      <c r="C694" s="5">
        <f t="shared" si="22"/>
        <v>684</v>
      </c>
      <c r="D694" s="19" t="str">
        <f>IF(C694&gt;MAX(БЮДЖЕТ!$C:$C),"",INDEX(БЮДЖЕТ!$P$11:$P$9415,C694))</f>
        <v/>
      </c>
      <c r="E694" s="22">
        <f>IF(D694="",0,IF(COUNTIF(БЮДЖЕТ!$P:$P,D694)=1,0,1))</f>
        <v>0</v>
      </c>
      <c r="F694" s="19" t="str">
        <f>IF($D694="","",INDEX(БЮДЖЕТ!$N:$N,SUMIFS(БЮДЖЕТ!$B:$B,БЮДЖЕТ!$P:$P,$D694)))</f>
        <v/>
      </c>
      <c r="G694" s="19" t="str">
        <f>IF($D694="","",INDEX(БЮДЖЕТ!$X:$X,SUMIFS(БЮДЖЕТ!$B:$B,БЮДЖЕТ!$P:$P,$D694)))</f>
        <v/>
      </c>
      <c r="H694" s="36"/>
      <c r="I694" s="48">
        <f>IF(D694="",0,SUMIFS(БЮДЖЕТ!$V:$V,БЮДЖЕТ!$P:$P,D694))</f>
        <v>0</v>
      </c>
      <c r="J694" s="48">
        <f>IF(D694="",0,SUMIFS(факт_операции!$T:$T,факт_операции!$D:$D,D694)+SUMIFS(факт_расчет!$M:$M,факт_расчет!$D:$D,D694))</f>
        <v>0</v>
      </c>
      <c r="K694" s="54">
        <f t="shared" si="21"/>
        <v>0</v>
      </c>
      <c r="L694" s="36"/>
      <c r="M694" s="1"/>
    </row>
    <row r="695" spans="1:13" x14ac:dyDescent="0.25">
      <c r="A695" s="1"/>
      <c r="B695" s="1"/>
      <c r="C695" s="5">
        <f t="shared" si="22"/>
        <v>685</v>
      </c>
      <c r="D695" s="19" t="str">
        <f>IF(C695&gt;MAX(БЮДЖЕТ!$C:$C),"",INDEX(БЮДЖЕТ!$P$11:$P$9415,C695))</f>
        <v/>
      </c>
      <c r="E695" s="22">
        <f>IF(D695="",0,IF(COUNTIF(БЮДЖЕТ!$P:$P,D695)=1,0,1))</f>
        <v>0</v>
      </c>
      <c r="F695" s="19" t="str">
        <f>IF($D695="","",INDEX(БЮДЖЕТ!$N:$N,SUMIFS(БЮДЖЕТ!$B:$B,БЮДЖЕТ!$P:$P,$D695)))</f>
        <v/>
      </c>
      <c r="G695" s="19" t="str">
        <f>IF($D695="","",INDEX(БЮДЖЕТ!$X:$X,SUMIFS(БЮДЖЕТ!$B:$B,БЮДЖЕТ!$P:$P,$D695)))</f>
        <v/>
      </c>
      <c r="H695" s="36"/>
      <c r="I695" s="48">
        <f>IF(D695="",0,SUMIFS(БЮДЖЕТ!$V:$V,БЮДЖЕТ!$P:$P,D695))</f>
        <v>0</v>
      </c>
      <c r="J695" s="48">
        <f>IF(D695="",0,SUMIFS(факт_операции!$T:$T,факт_операции!$D:$D,D695)+SUMIFS(факт_расчет!$M:$M,факт_расчет!$D:$D,D695))</f>
        <v>0</v>
      </c>
      <c r="K695" s="54">
        <f t="shared" si="21"/>
        <v>0</v>
      </c>
      <c r="L695" s="36"/>
      <c r="M695" s="1"/>
    </row>
    <row r="696" spans="1:13" x14ac:dyDescent="0.25">
      <c r="A696" s="1"/>
      <c r="B696" s="1"/>
      <c r="C696" s="5">
        <f t="shared" si="22"/>
        <v>686</v>
      </c>
      <c r="D696" s="19" t="str">
        <f>IF(C696&gt;MAX(БЮДЖЕТ!$C:$C),"",INDEX(БЮДЖЕТ!$P$11:$P$9415,C696))</f>
        <v/>
      </c>
      <c r="E696" s="22">
        <f>IF(D696="",0,IF(COUNTIF(БЮДЖЕТ!$P:$P,D696)=1,0,1))</f>
        <v>0</v>
      </c>
      <c r="F696" s="19" t="str">
        <f>IF($D696="","",INDEX(БЮДЖЕТ!$N:$N,SUMIFS(БЮДЖЕТ!$B:$B,БЮДЖЕТ!$P:$P,$D696)))</f>
        <v/>
      </c>
      <c r="G696" s="19" t="str">
        <f>IF($D696="","",INDEX(БЮДЖЕТ!$X:$X,SUMIFS(БЮДЖЕТ!$B:$B,БЮДЖЕТ!$P:$P,$D696)))</f>
        <v/>
      </c>
      <c r="H696" s="36"/>
      <c r="I696" s="48">
        <f>IF(D696="",0,SUMIFS(БЮДЖЕТ!$V:$V,БЮДЖЕТ!$P:$P,D696))</f>
        <v>0</v>
      </c>
      <c r="J696" s="48">
        <f>IF(D696="",0,SUMIFS(факт_операции!$T:$T,факт_операции!$D:$D,D696)+SUMIFS(факт_расчет!$M:$M,факт_расчет!$D:$D,D696))</f>
        <v>0</v>
      </c>
      <c r="K696" s="54">
        <f t="shared" si="21"/>
        <v>0</v>
      </c>
      <c r="L696" s="36"/>
      <c r="M696" s="1"/>
    </row>
    <row r="697" spans="1:13" x14ac:dyDescent="0.25">
      <c r="A697" s="1"/>
      <c r="B697" s="1"/>
      <c r="C697" s="5">
        <f t="shared" si="22"/>
        <v>687</v>
      </c>
      <c r="D697" s="19" t="str">
        <f>IF(C697&gt;MAX(БЮДЖЕТ!$C:$C),"",INDEX(БЮДЖЕТ!$P$11:$P$9415,C697))</f>
        <v/>
      </c>
      <c r="E697" s="22">
        <f>IF(D697="",0,IF(COUNTIF(БЮДЖЕТ!$P:$P,D697)=1,0,1))</f>
        <v>0</v>
      </c>
      <c r="F697" s="19" t="str">
        <f>IF($D697="","",INDEX(БЮДЖЕТ!$N:$N,SUMIFS(БЮДЖЕТ!$B:$B,БЮДЖЕТ!$P:$P,$D697)))</f>
        <v/>
      </c>
      <c r="G697" s="19" t="str">
        <f>IF($D697="","",INDEX(БЮДЖЕТ!$X:$X,SUMIFS(БЮДЖЕТ!$B:$B,БЮДЖЕТ!$P:$P,$D697)))</f>
        <v/>
      </c>
      <c r="H697" s="36"/>
      <c r="I697" s="48">
        <f>IF(D697="",0,SUMIFS(БЮДЖЕТ!$V:$V,БЮДЖЕТ!$P:$P,D697))</f>
        <v>0</v>
      </c>
      <c r="J697" s="48">
        <f>IF(D697="",0,SUMIFS(факт_операции!$T:$T,факт_операции!$D:$D,D697)+SUMIFS(факт_расчет!$M:$M,факт_расчет!$D:$D,D697))</f>
        <v>0</v>
      </c>
      <c r="K697" s="54">
        <f t="shared" si="21"/>
        <v>0</v>
      </c>
      <c r="L697" s="36"/>
      <c r="M697" s="1"/>
    </row>
    <row r="698" spans="1:13" x14ac:dyDescent="0.25">
      <c r="A698" s="1"/>
      <c r="B698" s="1"/>
      <c r="C698" s="5">
        <f t="shared" si="22"/>
        <v>688</v>
      </c>
      <c r="D698" s="19" t="str">
        <f>IF(C698&gt;MAX(БЮДЖЕТ!$C:$C),"",INDEX(БЮДЖЕТ!$P$11:$P$9415,C698))</f>
        <v/>
      </c>
      <c r="E698" s="22">
        <f>IF(D698="",0,IF(COUNTIF(БЮДЖЕТ!$P:$P,D698)=1,0,1))</f>
        <v>0</v>
      </c>
      <c r="F698" s="19" t="str">
        <f>IF($D698="","",INDEX(БЮДЖЕТ!$N:$N,SUMIFS(БЮДЖЕТ!$B:$B,БЮДЖЕТ!$P:$P,$D698)))</f>
        <v/>
      </c>
      <c r="G698" s="19" t="str">
        <f>IF($D698="","",INDEX(БЮДЖЕТ!$X:$X,SUMIFS(БЮДЖЕТ!$B:$B,БЮДЖЕТ!$P:$P,$D698)))</f>
        <v/>
      </c>
      <c r="H698" s="36"/>
      <c r="I698" s="48">
        <f>IF(D698="",0,SUMIFS(БЮДЖЕТ!$V:$V,БЮДЖЕТ!$P:$P,D698))</f>
        <v>0</v>
      </c>
      <c r="J698" s="48">
        <f>IF(D698="",0,SUMIFS(факт_операции!$T:$T,факт_операции!$D:$D,D698)+SUMIFS(факт_расчет!$M:$M,факт_расчет!$D:$D,D698))</f>
        <v>0</v>
      </c>
      <c r="K698" s="54">
        <f t="shared" si="21"/>
        <v>0</v>
      </c>
      <c r="L698" s="36"/>
      <c r="M698" s="1"/>
    </row>
    <row r="699" spans="1:13" x14ac:dyDescent="0.25">
      <c r="A699" s="1"/>
      <c r="B699" s="1"/>
      <c r="C699" s="5">
        <f t="shared" si="22"/>
        <v>689</v>
      </c>
      <c r="D699" s="19" t="str">
        <f>IF(C699&gt;MAX(БЮДЖЕТ!$C:$C),"",INDEX(БЮДЖЕТ!$P$11:$P$9415,C699))</f>
        <v/>
      </c>
      <c r="E699" s="22">
        <f>IF(D699="",0,IF(COUNTIF(БЮДЖЕТ!$P:$P,D699)=1,0,1))</f>
        <v>0</v>
      </c>
      <c r="F699" s="19" t="str">
        <f>IF($D699="","",INDEX(БЮДЖЕТ!$N:$N,SUMIFS(БЮДЖЕТ!$B:$B,БЮДЖЕТ!$P:$P,$D699)))</f>
        <v/>
      </c>
      <c r="G699" s="19" t="str">
        <f>IF($D699="","",INDEX(БЮДЖЕТ!$X:$X,SUMIFS(БЮДЖЕТ!$B:$B,БЮДЖЕТ!$P:$P,$D699)))</f>
        <v/>
      </c>
      <c r="H699" s="36"/>
      <c r="I699" s="48">
        <f>IF(D699="",0,SUMIFS(БЮДЖЕТ!$V:$V,БЮДЖЕТ!$P:$P,D699))</f>
        <v>0</v>
      </c>
      <c r="J699" s="48">
        <f>IF(D699="",0,SUMIFS(факт_операции!$T:$T,факт_операции!$D:$D,D699)+SUMIFS(факт_расчет!$M:$M,факт_расчет!$D:$D,D699))</f>
        <v>0</v>
      </c>
      <c r="K699" s="54">
        <f t="shared" si="21"/>
        <v>0</v>
      </c>
      <c r="L699" s="36"/>
      <c r="M699" s="1"/>
    </row>
    <row r="700" spans="1:13" x14ac:dyDescent="0.25">
      <c r="A700" s="1"/>
      <c r="B700" s="1"/>
      <c r="C700" s="5">
        <f t="shared" si="22"/>
        <v>690</v>
      </c>
      <c r="D700" s="19" t="str">
        <f>IF(C700&gt;MAX(БЮДЖЕТ!$C:$C),"",INDEX(БЮДЖЕТ!$P$11:$P$9415,C700))</f>
        <v/>
      </c>
      <c r="E700" s="22">
        <f>IF(D700="",0,IF(COUNTIF(БЮДЖЕТ!$P:$P,D700)=1,0,1))</f>
        <v>0</v>
      </c>
      <c r="F700" s="19" t="str">
        <f>IF($D700="","",INDEX(БЮДЖЕТ!$N:$N,SUMIFS(БЮДЖЕТ!$B:$B,БЮДЖЕТ!$P:$P,$D700)))</f>
        <v/>
      </c>
      <c r="G700" s="19" t="str">
        <f>IF($D700="","",INDEX(БЮДЖЕТ!$X:$X,SUMIFS(БЮДЖЕТ!$B:$B,БЮДЖЕТ!$P:$P,$D700)))</f>
        <v/>
      </c>
      <c r="H700" s="36"/>
      <c r="I700" s="48">
        <f>IF(D700="",0,SUMIFS(БЮДЖЕТ!$V:$V,БЮДЖЕТ!$P:$P,D700))</f>
        <v>0</v>
      </c>
      <c r="J700" s="48">
        <f>IF(D700="",0,SUMIFS(факт_операции!$T:$T,факт_операции!$D:$D,D700)+SUMIFS(факт_расчет!$M:$M,факт_расчет!$D:$D,D700))</f>
        <v>0</v>
      </c>
      <c r="K700" s="54">
        <f t="shared" si="21"/>
        <v>0</v>
      </c>
      <c r="L700" s="36"/>
      <c r="M700" s="1"/>
    </row>
    <row r="701" spans="1:13" x14ac:dyDescent="0.25">
      <c r="A701" s="1"/>
      <c r="B701" s="1"/>
      <c r="C701" s="5">
        <f t="shared" si="22"/>
        <v>691</v>
      </c>
      <c r="D701" s="19" t="str">
        <f>IF(C701&gt;MAX(БЮДЖЕТ!$C:$C),"",INDEX(БЮДЖЕТ!$P$11:$P$9415,C701))</f>
        <v/>
      </c>
      <c r="E701" s="22">
        <f>IF(D701="",0,IF(COUNTIF(БЮДЖЕТ!$P:$P,D701)=1,0,1))</f>
        <v>0</v>
      </c>
      <c r="F701" s="19" t="str">
        <f>IF($D701="","",INDEX(БЮДЖЕТ!$N:$N,SUMIFS(БЮДЖЕТ!$B:$B,БЮДЖЕТ!$P:$P,$D701)))</f>
        <v/>
      </c>
      <c r="G701" s="19" t="str">
        <f>IF($D701="","",INDEX(БЮДЖЕТ!$X:$X,SUMIFS(БЮДЖЕТ!$B:$B,БЮДЖЕТ!$P:$P,$D701)))</f>
        <v/>
      </c>
      <c r="H701" s="36"/>
      <c r="I701" s="48">
        <f>IF(D701="",0,SUMIFS(БЮДЖЕТ!$V:$V,БЮДЖЕТ!$P:$P,D701))</f>
        <v>0</v>
      </c>
      <c r="J701" s="48">
        <f>IF(D701="",0,SUMIFS(факт_операции!$T:$T,факт_операции!$D:$D,D701)+SUMIFS(факт_расчет!$M:$M,факт_расчет!$D:$D,D701))</f>
        <v>0</v>
      </c>
      <c r="K701" s="54">
        <f t="shared" si="21"/>
        <v>0</v>
      </c>
      <c r="L701" s="36"/>
      <c r="M701" s="1"/>
    </row>
    <row r="702" spans="1:13" x14ac:dyDescent="0.25">
      <c r="A702" s="1"/>
      <c r="B702" s="1"/>
      <c r="C702" s="5">
        <f t="shared" si="22"/>
        <v>692</v>
      </c>
      <c r="D702" s="19" t="str">
        <f>IF(C702&gt;MAX(БЮДЖЕТ!$C:$C),"",INDEX(БЮДЖЕТ!$P$11:$P$9415,C702))</f>
        <v/>
      </c>
      <c r="E702" s="22">
        <f>IF(D702="",0,IF(COUNTIF(БЮДЖЕТ!$P:$P,D702)=1,0,1))</f>
        <v>0</v>
      </c>
      <c r="F702" s="19" t="str">
        <f>IF($D702="","",INDEX(БЮДЖЕТ!$N:$N,SUMIFS(БЮДЖЕТ!$B:$B,БЮДЖЕТ!$P:$P,$D702)))</f>
        <v/>
      </c>
      <c r="G702" s="19" t="str">
        <f>IF($D702="","",INDEX(БЮДЖЕТ!$X:$X,SUMIFS(БЮДЖЕТ!$B:$B,БЮДЖЕТ!$P:$P,$D702)))</f>
        <v/>
      </c>
      <c r="H702" s="36"/>
      <c r="I702" s="48">
        <f>IF(D702="",0,SUMIFS(БЮДЖЕТ!$V:$V,БЮДЖЕТ!$P:$P,D702))</f>
        <v>0</v>
      </c>
      <c r="J702" s="48">
        <f>IF(D702="",0,SUMIFS(факт_операции!$T:$T,факт_операции!$D:$D,D702)+SUMIFS(факт_расчет!$M:$M,факт_расчет!$D:$D,D702))</f>
        <v>0</v>
      </c>
      <c r="K702" s="54">
        <f t="shared" si="21"/>
        <v>0</v>
      </c>
      <c r="L702" s="36"/>
      <c r="M702" s="1"/>
    </row>
    <row r="703" spans="1:13" x14ac:dyDescent="0.25">
      <c r="A703" s="1"/>
      <c r="B703" s="1"/>
      <c r="C703" s="5">
        <f t="shared" si="22"/>
        <v>693</v>
      </c>
      <c r="D703" s="19" t="str">
        <f>IF(C703&gt;MAX(БЮДЖЕТ!$C:$C),"",INDEX(БЮДЖЕТ!$P$11:$P$9415,C703))</f>
        <v/>
      </c>
      <c r="E703" s="22">
        <f>IF(D703="",0,IF(COUNTIF(БЮДЖЕТ!$P:$P,D703)=1,0,1))</f>
        <v>0</v>
      </c>
      <c r="F703" s="19" t="str">
        <f>IF($D703="","",INDEX(БЮДЖЕТ!$N:$N,SUMIFS(БЮДЖЕТ!$B:$B,БЮДЖЕТ!$P:$P,$D703)))</f>
        <v/>
      </c>
      <c r="G703" s="19" t="str">
        <f>IF($D703="","",INDEX(БЮДЖЕТ!$X:$X,SUMIFS(БЮДЖЕТ!$B:$B,БЮДЖЕТ!$P:$P,$D703)))</f>
        <v/>
      </c>
      <c r="H703" s="36"/>
      <c r="I703" s="48">
        <f>IF(D703="",0,SUMIFS(БЮДЖЕТ!$V:$V,БЮДЖЕТ!$P:$P,D703))</f>
        <v>0</v>
      </c>
      <c r="J703" s="48">
        <f>IF(D703="",0,SUMIFS(факт_операции!$T:$T,факт_операции!$D:$D,D703)+SUMIFS(факт_расчет!$M:$M,факт_расчет!$D:$D,D703))</f>
        <v>0</v>
      </c>
      <c r="K703" s="54">
        <f t="shared" si="21"/>
        <v>0</v>
      </c>
      <c r="L703" s="36"/>
      <c r="M703" s="1"/>
    </row>
    <row r="704" spans="1:13" x14ac:dyDescent="0.25">
      <c r="A704" s="1"/>
      <c r="B704" s="1"/>
      <c r="C704" s="5">
        <f t="shared" si="22"/>
        <v>694</v>
      </c>
      <c r="D704" s="19" t="str">
        <f>IF(C704&gt;MAX(БЮДЖЕТ!$C:$C),"",INDEX(БЮДЖЕТ!$P$11:$P$9415,C704))</f>
        <v/>
      </c>
      <c r="E704" s="22">
        <f>IF(D704="",0,IF(COUNTIF(БЮДЖЕТ!$P:$P,D704)=1,0,1))</f>
        <v>0</v>
      </c>
      <c r="F704" s="19" t="str">
        <f>IF($D704="","",INDEX(БЮДЖЕТ!$N:$N,SUMIFS(БЮДЖЕТ!$B:$B,БЮДЖЕТ!$P:$P,$D704)))</f>
        <v/>
      </c>
      <c r="G704" s="19" t="str">
        <f>IF($D704="","",INDEX(БЮДЖЕТ!$X:$X,SUMIFS(БЮДЖЕТ!$B:$B,БЮДЖЕТ!$P:$P,$D704)))</f>
        <v/>
      </c>
      <c r="H704" s="36"/>
      <c r="I704" s="48">
        <f>IF(D704="",0,SUMIFS(БЮДЖЕТ!$V:$V,БЮДЖЕТ!$P:$P,D704))</f>
        <v>0</v>
      </c>
      <c r="J704" s="48">
        <f>IF(D704="",0,SUMIFS(факт_операции!$T:$T,факт_операции!$D:$D,D704)+SUMIFS(факт_расчет!$M:$M,факт_расчет!$D:$D,D704))</f>
        <v>0</v>
      </c>
      <c r="K704" s="54">
        <f t="shared" si="21"/>
        <v>0</v>
      </c>
      <c r="L704" s="36"/>
      <c r="M704" s="1"/>
    </row>
    <row r="705" spans="1:13" x14ac:dyDescent="0.25">
      <c r="A705" s="1"/>
      <c r="B705" s="1"/>
      <c r="C705" s="5">
        <f t="shared" si="22"/>
        <v>695</v>
      </c>
      <c r="D705" s="19" t="str">
        <f>IF(C705&gt;MAX(БЮДЖЕТ!$C:$C),"",INDEX(БЮДЖЕТ!$P$11:$P$9415,C705))</f>
        <v/>
      </c>
      <c r="E705" s="22">
        <f>IF(D705="",0,IF(COUNTIF(БЮДЖЕТ!$P:$P,D705)=1,0,1))</f>
        <v>0</v>
      </c>
      <c r="F705" s="19" t="str">
        <f>IF($D705="","",INDEX(БЮДЖЕТ!$N:$N,SUMIFS(БЮДЖЕТ!$B:$B,БЮДЖЕТ!$P:$P,$D705)))</f>
        <v/>
      </c>
      <c r="G705" s="19" t="str">
        <f>IF($D705="","",INDEX(БЮДЖЕТ!$X:$X,SUMIFS(БЮДЖЕТ!$B:$B,БЮДЖЕТ!$P:$P,$D705)))</f>
        <v/>
      </c>
      <c r="H705" s="36"/>
      <c r="I705" s="48">
        <f>IF(D705="",0,SUMIFS(БЮДЖЕТ!$V:$V,БЮДЖЕТ!$P:$P,D705))</f>
        <v>0</v>
      </c>
      <c r="J705" s="48">
        <f>IF(D705="",0,SUMIFS(факт_операции!$T:$T,факт_операции!$D:$D,D705)+SUMIFS(факт_расчет!$M:$M,факт_расчет!$D:$D,D705))</f>
        <v>0</v>
      </c>
      <c r="K705" s="54">
        <f t="shared" si="21"/>
        <v>0</v>
      </c>
      <c r="L705" s="36"/>
      <c r="M705" s="1"/>
    </row>
    <row r="706" spans="1:13" x14ac:dyDescent="0.25">
      <c r="A706" s="1"/>
      <c r="B706" s="1"/>
      <c r="C706" s="5">
        <f t="shared" si="22"/>
        <v>696</v>
      </c>
      <c r="D706" s="19" t="str">
        <f>IF(C706&gt;MAX(БЮДЖЕТ!$C:$C),"",INDEX(БЮДЖЕТ!$P$11:$P$9415,C706))</f>
        <v/>
      </c>
      <c r="E706" s="22">
        <f>IF(D706="",0,IF(COUNTIF(БЮДЖЕТ!$P:$P,D706)=1,0,1))</f>
        <v>0</v>
      </c>
      <c r="F706" s="19" t="str">
        <f>IF($D706="","",INDEX(БЮДЖЕТ!$N:$N,SUMIFS(БЮДЖЕТ!$B:$B,БЮДЖЕТ!$P:$P,$D706)))</f>
        <v/>
      </c>
      <c r="G706" s="19" t="str">
        <f>IF($D706="","",INDEX(БЮДЖЕТ!$X:$X,SUMIFS(БЮДЖЕТ!$B:$B,БЮДЖЕТ!$P:$P,$D706)))</f>
        <v/>
      </c>
      <c r="H706" s="36"/>
      <c r="I706" s="48">
        <f>IF(D706="",0,SUMIFS(БЮДЖЕТ!$V:$V,БЮДЖЕТ!$P:$P,D706))</f>
        <v>0</v>
      </c>
      <c r="J706" s="48">
        <f>IF(D706="",0,SUMIFS(факт_операции!$T:$T,факт_операции!$D:$D,D706)+SUMIFS(факт_расчет!$M:$M,факт_расчет!$D:$D,D706))</f>
        <v>0</v>
      </c>
      <c r="K706" s="54">
        <f t="shared" si="21"/>
        <v>0</v>
      </c>
      <c r="L706" s="36"/>
      <c r="M706" s="1"/>
    </row>
    <row r="707" spans="1:13" x14ac:dyDescent="0.25">
      <c r="A707" s="1"/>
      <c r="B707" s="1"/>
      <c r="C707" s="5">
        <f t="shared" si="22"/>
        <v>697</v>
      </c>
      <c r="D707" s="19" t="str">
        <f>IF(C707&gt;MAX(БЮДЖЕТ!$C:$C),"",INDEX(БЮДЖЕТ!$P$11:$P$9415,C707))</f>
        <v/>
      </c>
      <c r="E707" s="22">
        <f>IF(D707="",0,IF(COUNTIF(БЮДЖЕТ!$P:$P,D707)=1,0,1))</f>
        <v>0</v>
      </c>
      <c r="F707" s="19" t="str">
        <f>IF($D707="","",INDEX(БЮДЖЕТ!$N:$N,SUMIFS(БЮДЖЕТ!$B:$B,БЮДЖЕТ!$P:$P,$D707)))</f>
        <v/>
      </c>
      <c r="G707" s="19" t="str">
        <f>IF($D707="","",INDEX(БЮДЖЕТ!$X:$X,SUMIFS(БЮДЖЕТ!$B:$B,БЮДЖЕТ!$P:$P,$D707)))</f>
        <v/>
      </c>
      <c r="H707" s="36"/>
      <c r="I707" s="48">
        <f>IF(D707="",0,SUMIFS(БЮДЖЕТ!$V:$V,БЮДЖЕТ!$P:$P,D707))</f>
        <v>0</v>
      </c>
      <c r="J707" s="48">
        <f>IF(D707="",0,SUMIFS(факт_операции!$T:$T,факт_операции!$D:$D,D707)+SUMIFS(факт_расчет!$M:$M,факт_расчет!$D:$D,D707))</f>
        <v>0</v>
      </c>
      <c r="K707" s="54">
        <f t="shared" si="21"/>
        <v>0</v>
      </c>
      <c r="L707" s="36"/>
      <c r="M707" s="1"/>
    </row>
    <row r="708" spans="1:13" x14ac:dyDescent="0.25">
      <c r="A708" s="1"/>
      <c r="B708" s="1"/>
      <c r="C708" s="5">
        <f t="shared" si="22"/>
        <v>698</v>
      </c>
      <c r="D708" s="19" t="str">
        <f>IF(C708&gt;MAX(БЮДЖЕТ!$C:$C),"",INDEX(БЮДЖЕТ!$P$11:$P$9415,C708))</f>
        <v/>
      </c>
      <c r="E708" s="22">
        <f>IF(D708="",0,IF(COUNTIF(БЮДЖЕТ!$P:$P,D708)=1,0,1))</f>
        <v>0</v>
      </c>
      <c r="F708" s="19" t="str">
        <f>IF($D708="","",INDEX(БЮДЖЕТ!$N:$N,SUMIFS(БЮДЖЕТ!$B:$B,БЮДЖЕТ!$P:$P,$D708)))</f>
        <v/>
      </c>
      <c r="G708" s="19" t="str">
        <f>IF($D708="","",INDEX(БЮДЖЕТ!$X:$X,SUMIFS(БЮДЖЕТ!$B:$B,БЮДЖЕТ!$P:$P,$D708)))</f>
        <v/>
      </c>
      <c r="H708" s="36"/>
      <c r="I708" s="48">
        <f>IF(D708="",0,SUMIFS(БЮДЖЕТ!$V:$V,БЮДЖЕТ!$P:$P,D708))</f>
        <v>0</v>
      </c>
      <c r="J708" s="48">
        <f>IF(D708="",0,SUMIFS(факт_операции!$T:$T,факт_операции!$D:$D,D708)+SUMIFS(факт_расчет!$M:$M,факт_расчет!$D:$D,D708))</f>
        <v>0</v>
      </c>
      <c r="K708" s="54">
        <f t="shared" si="21"/>
        <v>0</v>
      </c>
      <c r="L708" s="36"/>
      <c r="M708" s="1"/>
    </row>
    <row r="709" spans="1:13" x14ac:dyDescent="0.25">
      <c r="A709" s="1"/>
      <c r="B709" s="1"/>
      <c r="C709" s="5">
        <f t="shared" si="22"/>
        <v>699</v>
      </c>
      <c r="D709" s="19" t="str">
        <f>IF(C709&gt;MAX(БЮДЖЕТ!$C:$C),"",INDEX(БЮДЖЕТ!$P$11:$P$9415,C709))</f>
        <v/>
      </c>
      <c r="E709" s="22">
        <f>IF(D709="",0,IF(COUNTIF(БЮДЖЕТ!$P:$P,D709)=1,0,1))</f>
        <v>0</v>
      </c>
      <c r="F709" s="19" t="str">
        <f>IF($D709="","",INDEX(БЮДЖЕТ!$N:$N,SUMIFS(БЮДЖЕТ!$B:$B,БЮДЖЕТ!$P:$P,$D709)))</f>
        <v/>
      </c>
      <c r="G709" s="19" t="str">
        <f>IF($D709="","",INDEX(БЮДЖЕТ!$X:$X,SUMIFS(БЮДЖЕТ!$B:$B,БЮДЖЕТ!$P:$P,$D709)))</f>
        <v/>
      </c>
      <c r="H709" s="36"/>
      <c r="I709" s="48">
        <f>IF(D709="",0,SUMIFS(БЮДЖЕТ!$V:$V,БЮДЖЕТ!$P:$P,D709))</f>
        <v>0</v>
      </c>
      <c r="J709" s="48">
        <f>IF(D709="",0,SUMIFS(факт_операции!$T:$T,факт_операции!$D:$D,D709)+SUMIFS(факт_расчет!$M:$M,факт_расчет!$D:$D,D709))</f>
        <v>0</v>
      </c>
      <c r="K709" s="54">
        <f t="shared" si="21"/>
        <v>0</v>
      </c>
      <c r="L709" s="36"/>
      <c r="M709" s="1"/>
    </row>
    <row r="710" spans="1:13" x14ac:dyDescent="0.25">
      <c r="A710" s="1"/>
      <c r="B710" s="1"/>
      <c r="C710" s="5">
        <f t="shared" si="22"/>
        <v>700</v>
      </c>
      <c r="D710" s="19" t="str">
        <f>IF(C710&gt;MAX(БЮДЖЕТ!$C:$C),"",INDEX(БЮДЖЕТ!$P$11:$P$9415,C710))</f>
        <v/>
      </c>
      <c r="E710" s="22">
        <f>IF(D710="",0,IF(COUNTIF(БЮДЖЕТ!$P:$P,D710)=1,0,1))</f>
        <v>0</v>
      </c>
      <c r="F710" s="19" t="str">
        <f>IF($D710="","",INDEX(БЮДЖЕТ!$N:$N,SUMIFS(БЮДЖЕТ!$B:$B,БЮДЖЕТ!$P:$P,$D710)))</f>
        <v/>
      </c>
      <c r="G710" s="19" t="str">
        <f>IF($D710="","",INDEX(БЮДЖЕТ!$X:$X,SUMIFS(БЮДЖЕТ!$B:$B,БЮДЖЕТ!$P:$P,$D710)))</f>
        <v/>
      </c>
      <c r="H710" s="36"/>
      <c r="I710" s="48">
        <f>IF(D710="",0,SUMIFS(БЮДЖЕТ!$V:$V,БЮДЖЕТ!$P:$P,D710))</f>
        <v>0</v>
      </c>
      <c r="J710" s="48">
        <f>IF(D710="",0,SUMIFS(факт_операции!$T:$T,факт_операции!$D:$D,D710)+SUMIFS(факт_расчет!$M:$M,факт_расчет!$D:$D,D710))</f>
        <v>0</v>
      </c>
      <c r="K710" s="54">
        <f t="shared" si="21"/>
        <v>0</v>
      </c>
      <c r="L710" s="36"/>
      <c r="M710" s="1"/>
    </row>
    <row r="711" spans="1:13" x14ac:dyDescent="0.25">
      <c r="A711" s="1"/>
      <c r="B711" s="1"/>
      <c r="C711" s="5">
        <f t="shared" si="22"/>
        <v>701</v>
      </c>
      <c r="D711" s="19" t="str">
        <f>IF(C711&gt;MAX(БЮДЖЕТ!$C:$C),"",INDEX(БЮДЖЕТ!$P$11:$P$9415,C711))</f>
        <v/>
      </c>
      <c r="E711" s="22">
        <f>IF(D711="",0,IF(COUNTIF(БЮДЖЕТ!$P:$P,D711)=1,0,1))</f>
        <v>0</v>
      </c>
      <c r="F711" s="19" t="str">
        <f>IF($D711="","",INDEX(БЮДЖЕТ!$N:$N,SUMIFS(БЮДЖЕТ!$B:$B,БЮДЖЕТ!$P:$P,$D711)))</f>
        <v/>
      </c>
      <c r="G711" s="19" t="str">
        <f>IF($D711="","",INDEX(БЮДЖЕТ!$X:$X,SUMIFS(БЮДЖЕТ!$B:$B,БЮДЖЕТ!$P:$P,$D711)))</f>
        <v/>
      </c>
      <c r="H711" s="36"/>
      <c r="I711" s="48">
        <f>IF(D711="",0,SUMIFS(БЮДЖЕТ!$V:$V,БЮДЖЕТ!$P:$P,D711))</f>
        <v>0</v>
      </c>
      <c r="J711" s="48">
        <f>IF(D711="",0,SUMIFS(факт_операции!$T:$T,факт_операции!$D:$D,D711)+SUMIFS(факт_расчет!$M:$M,факт_расчет!$D:$D,D711))</f>
        <v>0</v>
      </c>
      <c r="K711" s="54">
        <f t="shared" si="21"/>
        <v>0</v>
      </c>
      <c r="L711" s="36"/>
      <c r="M711" s="1"/>
    </row>
    <row r="712" spans="1:13" x14ac:dyDescent="0.25">
      <c r="A712" s="1"/>
      <c r="B712" s="1"/>
      <c r="C712" s="5">
        <f t="shared" si="22"/>
        <v>702</v>
      </c>
      <c r="D712" s="19" t="str">
        <f>IF(C712&gt;MAX(БЮДЖЕТ!$C:$C),"",INDEX(БЮДЖЕТ!$P$11:$P$9415,C712))</f>
        <v/>
      </c>
      <c r="E712" s="22">
        <f>IF(D712="",0,IF(COUNTIF(БЮДЖЕТ!$P:$P,D712)=1,0,1))</f>
        <v>0</v>
      </c>
      <c r="F712" s="19" t="str">
        <f>IF($D712="","",INDEX(БЮДЖЕТ!$N:$N,SUMIFS(БЮДЖЕТ!$B:$B,БЮДЖЕТ!$P:$P,$D712)))</f>
        <v/>
      </c>
      <c r="G712" s="19" t="str">
        <f>IF($D712="","",INDEX(БЮДЖЕТ!$X:$X,SUMIFS(БЮДЖЕТ!$B:$B,БЮДЖЕТ!$P:$P,$D712)))</f>
        <v/>
      </c>
      <c r="H712" s="36"/>
      <c r="I712" s="48">
        <f>IF(D712="",0,SUMIFS(БЮДЖЕТ!$V:$V,БЮДЖЕТ!$P:$P,D712))</f>
        <v>0</v>
      </c>
      <c r="J712" s="48">
        <f>IF(D712="",0,SUMIFS(факт_операции!$T:$T,факт_операции!$D:$D,D712)+SUMIFS(факт_расчет!$M:$M,факт_расчет!$D:$D,D712))</f>
        <v>0</v>
      </c>
      <c r="K712" s="54">
        <f t="shared" si="21"/>
        <v>0</v>
      </c>
      <c r="L712" s="36"/>
      <c r="M712" s="1"/>
    </row>
    <row r="713" spans="1:13" x14ac:dyDescent="0.25">
      <c r="A713" s="1"/>
      <c r="B713" s="1"/>
      <c r="C713" s="5">
        <f t="shared" si="22"/>
        <v>703</v>
      </c>
      <c r="D713" s="19" t="str">
        <f>IF(C713&gt;MAX(БЮДЖЕТ!$C:$C),"",INDEX(БЮДЖЕТ!$P$11:$P$9415,C713))</f>
        <v/>
      </c>
      <c r="E713" s="22">
        <f>IF(D713="",0,IF(COUNTIF(БЮДЖЕТ!$P:$P,D713)=1,0,1))</f>
        <v>0</v>
      </c>
      <c r="F713" s="19" t="str">
        <f>IF($D713="","",INDEX(БЮДЖЕТ!$N:$N,SUMIFS(БЮДЖЕТ!$B:$B,БЮДЖЕТ!$P:$P,$D713)))</f>
        <v/>
      </c>
      <c r="G713" s="19" t="str">
        <f>IF($D713="","",INDEX(БЮДЖЕТ!$X:$X,SUMIFS(БЮДЖЕТ!$B:$B,БЮДЖЕТ!$P:$P,$D713)))</f>
        <v/>
      </c>
      <c r="H713" s="36"/>
      <c r="I713" s="48">
        <f>IF(D713="",0,SUMIFS(БЮДЖЕТ!$V:$V,БЮДЖЕТ!$P:$P,D713))</f>
        <v>0</v>
      </c>
      <c r="J713" s="48">
        <f>IF(D713="",0,SUMIFS(факт_операции!$T:$T,факт_операции!$D:$D,D713)+SUMIFS(факт_расчет!$M:$M,факт_расчет!$D:$D,D713))</f>
        <v>0</v>
      </c>
      <c r="K713" s="54">
        <f t="shared" si="21"/>
        <v>0</v>
      </c>
      <c r="L713" s="36"/>
      <c r="M713" s="1"/>
    </row>
    <row r="714" spans="1:13" x14ac:dyDescent="0.25">
      <c r="A714" s="1"/>
      <c r="B714" s="1"/>
      <c r="C714" s="5">
        <f t="shared" si="22"/>
        <v>704</v>
      </c>
      <c r="D714" s="19" t="str">
        <f>IF(C714&gt;MAX(БЮДЖЕТ!$C:$C),"",INDEX(БЮДЖЕТ!$P$11:$P$9415,C714))</f>
        <v/>
      </c>
      <c r="E714" s="22">
        <f>IF(D714="",0,IF(COUNTIF(БЮДЖЕТ!$P:$P,D714)=1,0,1))</f>
        <v>0</v>
      </c>
      <c r="F714" s="19" t="str">
        <f>IF($D714="","",INDEX(БЮДЖЕТ!$N:$N,SUMIFS(БЮДЖЕТ!$B:$B,БЮДЖЕТ!$P:$P,$D714)))</f>
        <v/>
      </c>
      <c r="G714" s="19" t="str">
        <f>IF($D714="","",INDEX(БЮДЖЕТ!$X:$X,SUMIFS(БЮДЖЕТ!$B:$B,БЮДЖЕТ!$P:$P,$D714)))</f>
        <v/>
      </c>
      <c r="H714" s="36"/>
      <c r="I714" s="48">
        <f>IF(D714="",0,SUMIFS(БЮДЖЕТ!$V:$V,БЮДЖЕТ!$P:$P,D714))</f>
        <v>0</v>
      </c>
      <c r="J714" s="48">
        <f>IF(D714="",0,SUMIFS(факт_операции!$T:$T,факт_операции!$D:$D,D714)+SUMIFS(факт_расчет!$M:$M,факт_расчет!$D:$D,D714))</f>
        <v>0</v>
      </c>
      <c r="K714" s="54">
        <f t="shared" si="21"/>
        <v>0</v>
      </c>
      <c r="L714" s="36"/>
      <c r="M714" s="1"/>
    </row>
    <row r="715" spans="1:13" x14ac:dyDescent="0.25">
      <c r="A715" s="1"/>
      <c r="B715" s="1"/>
      <c r="C715" s="5">
        <f t="shared" si="22"/>
        <v>705</v>
      </c>
      <c r="D715" s="19" t="str">
        <f>IF(C715&gt;MAX(БЮДЖЕТ!$C:$C),"",INDEX(БЮДЖЕТ!$P$11:$P$9415,C715))</f>
        <v/>
      </c>
      <c r="E715" s="22">
        <f>IF(D715="",0,IF(COUNTIF(БЮДЖЕТ!$P:$P,D715)=1,0,1))</f>
        <v>0</v>
      </c>
      <c r="F715" s="19" t="str">
        <f>IF($D715="","",INDEX(БЮДЖЕТ!$N:$N,SUMIFS(БЮДЖЕТ!$B:$B,БЮДЖЕТ!$P:$P,$D715)))</f>
        <v/>
      </c>
      <c r="G715" s="19" t="str">
        <f>IF($D715="","",INDEX(БЮДЖЕТ!$X:$X,SUMIFS(БЮДЖЕТ!$B:$B,БЮДЖЕТ!$P:$P,$D715)))</f>
        <v/>
      </c>
      <c r="H715" s="36"/>
      <c r="I715" s="48">
        <f>IF(D715="",0,SUMIFS(БЮДЖЕТ!$V:$V,БЮДЖЕТ!$P:$P,D715))</f>
        <v>0</v>
      </c>
      <c r="J715" s="48">
        <f>IF(D715="",0,SUMIFS(факт_операции!$T:$T,факт_операции!$D:$D,D715)+SUMIFS(факт_расчет!$M:$M,факт_расчет!$D:$D,D715))</f>
        <v>0</v>
      </c>
      <c r="K715" s="54">
        <f t="shared" si="21"/>
        <v>0</v>
      </c>
      <c r="L715" s="36"/>
      <c r="M715" s="1"/>
    </row>
    <row r="716" spans="1:13" x14ac:dyDescent="0.25">
      <c r="A716" s="1"/>
      <c r="B716" s="1"/>
      <c r="C716" s="5">
        <f t="shared" si="22"/>
        <v>706</v>
      </c>
      <c r="D716" s="19" t="str">
        <f>IF(C716&gt;MAX(БЮДЖЕТ!$C:$C),"",INDEX(БЮДЖЕТ!$P$11:$P$9415,C716))</f>
        <v/>
      </c>
      <c r="E716" s="22">
        <f>IF(D716="",0,IF(COUNTIF(БЮДЖЕТ!$P:$P,D716)=1,0,1))</f>
        <v>0</v>
      </c>
      <c r="F716" s="19" t="str">
        <f>IF($D716="","",INDEX(БЮДЖЕТ!$N:$N,SUMIFS(БЮДЖЕТ!$B:$B,БЮДЖЕТ!$P:$P,$D716)))</f>
        <v/>
      </c>
      <c r="G716" s="19" t="str">
        <f>IF($D716="","",INDEX(БЮДЖЕТ!$X:$X,SUMIFS(БЮДЖЕТ!$B:$B,БЮДЖЕТ!$P:$P,$D716)))</f>
        <v/>
      </c>
      <c r="H716" s="36"/>
      <c r="I716" s="48">
        <f>IF(D716="",0,SUMIFS(БЮДЖЕТ!$V:$V,БЮДЖЕТ!$P:$P,D716))</f>
        <v>0</v>
      </c>
      <c r="J716" s="48">
        <f>IF(D716="",0,SUMIFS(факт_операции!$T:$T,факт_операции!$D:$D,D716)+SUMIFS(факт_расчет!$M:$M,факт_расчет!$D:$D,D716))</f>
        <v>0</v>
      </c>
      <c r="K716" s="54">
        <f t="shared" ref="K716:K779" si="23">IF(D716="",0,J716-I716)</f>
        <v>0</v>
      </c>
      <c r="L716" s="36"/>
      <c r="M716" s="1"/>
    </row>
    <row r="717" spans="1:13" x14ac:dyDescent="0.25">
      <c r="A717" s="1"/>
      <c r="B717" s="1"/>
      <c r="C717" s="5">
        <f t="shared" ref="C717:C780" si="24">C716+1</f>
        <v>707</v>
      </c>
      <c r="D717" s="19" t="str">
        <f>IF(C717&gt;MAX(БЮДЖЕТ!$C:$C),"",INDEX(БЮДЖЕТ!$P$11:$P$9415,C717))</f>
        <v/>
      </c>
      <c r="E717" s="22">
        <f>IF(D717="",0,IF(COUNTIF(БЮДЖЕТ!$P:$P,D717)=1,0,1))</f>
        <v>0</v>
      </c>
      <c r="F717" s="19" t="str">
        <f>IF($D717="","",INDEX(БЮДЖЕТ!$N:$N,SUMIFS(БЮДЖЕТ!$B:$B,БЮДЖЕТ!$P:$P,$D717)))</f>
        <v/>
      </c>
      <c r="G717" s="19" t="str">
        <f>IF($D717="","",INDEX(БЮДЖЕТ!$X:$X,SUMIFS(БЮДЖЕТ!$B:$B,БЮДЖЕТ!$P:$P,$D717)))</f>
        <v/>
      </c>
      <c r="H717" s="36"/>
      <c r="I717" s="48">
        <f>IF(D717="",0,SUMIFS(БЮДЖЕТ!$V:$V,БЮДЖЕТ!$P:$P,D717))</f>
        <v>0</v>
      </c>
      <c r="J717" s="48">
        <f>IF(D717="",0,SUMIFS(факт_операции!$T:$T,факт_операции!$D:$D,D717)+SUMIFS(факт_расчет!$M:$M,факт_расчет!$D:$D,D717))</f>
        <v>0</v>
      </c>
      <c r="K717" s="54">
        <f t="shared" si="23"/>
        <v>0</v>
      </c>
      <c r="L717" s="36"/>
      <c r="M717" s="1"/>
    </row>
    <row r="718" spans="1:13" x14ac:dyDescent="0.25">
      <c r="A718" s="1"/>
      <c r="B718" s="1"/>
      <c r="C718" s="5">
        <f t="shared" si="24"/>
        <v>708</v>
      </c>
      <c r="D718" s="19" t="str">
        <f>IF(C718&gt;MAX(БЮДЖЕТ!$C:$C),"",INDEX(БЮДЖЕТ!$P$11:$P$9415,C718))</f>
        <v/>
      </c>
      <c r="E718" s="22">
        <f>IF(D718="",0,IF(COUNTIF(БЮДЖЕТ!$P:$P,D718)=1,0,1))</f>
        <v>0</v>
      </c>
      <c r="F718" s="19" t="str">
        <f>IF($D718="","",INDEX(БЮДЖЕТ!$N:$N,SUMIFS(БЮДЖЕТ!$B:$B,БЮДЖЕТ!$P:$P,$D718)))</f>
        <v/>
      </c>
      <c r="G718" s="19" t="str">
        <f>IF($D718="","",INDEX(БЮДЖЕТ!$X:$X,SUMIFS(БЮДЖЕТ!$B:$B,БЮДЖЕТ!$P:$P,$D718)))</f>
        <v/>
      </c>
      <c r="H718" s="36"/>
      <c r="I718" s="48">
        <f>IF(D718="",0,SUMIFS(БЮДЖЕТ!$V:$V,БЮДЖЕТ!$P:$P,D718))</f>
        <v>0</v>
      </c>
      <c r="J718" s="48">
        <f>IF(D718="",0,SUMIFS(факт_операции!$T:$T,факт_операции!$D:$D,D718)+SUMIFS(факт_расчет!$M:$M,факт_расчет!$D:$D,D718))</f>
        <v>0</v>
      </c>
      <c r="K718" s="54">
        <f t="shared" si="23"/>
        <v>0</v>
      </c>
      <c r="L718" s="36"/>
      <c r="M718" s="1"/>
    </row>
    <row r="719" spans="1:13" x14ac:dyDescent="0.25">
      <c r="A719" s="1"/>
      <c r="B719" s="1"/>
      <c r="C719" s="5">
        <f t="shared" si="24"/>
        <v>709</v>
      </c>
      <c r="D719" s="19" t="str">
        <f>IF(C719&gt;MAX(БЮДЖЕТ!$C:$C),"",INDEX(БЮДЖЕТ!$P$11:$P$9415,C719))</f>
        <v/>
      </c>
      <c r="E719" s="22">
        <f>IF(D719="",0,IF(COUNTIF(БЮДЖЕТ!$P:$P,D719)=1,0,1))</f>
        <v>0</v>
      </c>
      <c r="F719" s="19" t="str">
        <f>IF($D719="","",INDEX(БЮДЖЕТ!$N:$N,SUMIFS(БЮДЖЕТ!$B:$B,БЮДЖЕТ!$P:$P,$D719)))</f>
        <v/>
      </c>
      <c r="G719" s="19" t="str">
        <f>IF($D719="","",INDEX(БЮДЖЕТ!$X:$X,SUMIFS(БЮДЖЕТ!$B:$B,БЮДЖЕТ!$P:$P,$D719)))</f>
        <v/>
      </c>
      <c r="H719" s="36"/>
      <c r="I719" s="48">
        <f>IF(D719="",0,SUMIFS(БЮДЖЕТ!$V:$V,БЮДЖЕТ!$P:$P,D719))</f>
        <v>0</v>
      </c>
      <c r="J719" s="48">
        <f>IF(D719="",0,SUMIFS(факт_операции!$T:$T,факт_операции!$D:$D,D719)+SUMIFS(факт_расчет!$M:$M,факт_расчет!$D:$D,D719))</f>
        <v>0</v>
      </c>
      <c r="K719" s="54">
        <f t="shared" si="23"/>
        <v>0</v>
      </c>
      <c r="L719" s="36"/>
      <c r="M719" s="1"/>
    </row>
    <row r="720" spans="1:13" x14ac:dyDescent="0.25">
      <c r="A720" s="1"/>
      <c r="B720" s="1"/>
      <c r="C720" s="5">
        <f t="shared" si="24"/>
        <v>710</v>
      </c>
      <c r="D720" s="19" t="str">
        <f>IF(C720&gt;MAX(БЮДЖЕТ!$C:$C),"",INDEX(БЮДЖЕТ!$P$11:$P$9415,C720))</f>
        <v/>
      </c>
      <c r="E720" s="22">
        <f>IF(D720="",0,IF(COUNTIF(БЮДЖЕТ!$P:$P,D720)=1,0,1))</f>
        <v>0</v>
      </c>
      <c r="F720" s="19" t="str">
        <f>IF($D720="","",INDEX(БЮДЖЕТ!$N:$N,SUMIFS(БЮДЖЕТ!$B:$B,БЮДЖЕТ!$P:$P,$D720)))</f>
        <v/>
      </c>
      <c r="G720" s="19" t="str">
        <f>IF($D720="","",INDEX(БЮДЖЕТ!$X:$X,SUMIFS(БЮДЖЕТ!$B:$B,БЮДЖЕТ!$P:$P,$D720)))</f>
        <v/>
      </c>
      <c r="H720" s="36"/>
      <c r="I720" s="48">
        <f>IF(D720="",0,SUMIFS(БЮДЖЕТ!$V:$V,БЮДЖЕТ!$P:$P,D720))</f>
        <v>0</v>
      </c>
      <c r="J720" s="48">
        <f>IF(D720="",0,SUMIFS(факт_операции!$T:$T,факт_операции!$D:$D,D720)+SUMIFS(факт_расчет!$M:$M,факт_расчет!$D:$D,D720))</f>
        <v>0</v>
      </c>
      <c r="K720" s="54">
        <f t="shared" si="23"/>
        <v>0</v>
      </c>
      <c r="L720" s="36"/>
      <c r="M720" s="1"/>
    </row>
    <row r="721" spans="1:13" x14ac:dyDescent="0.25">
      <c r="A721" s="1"/>
      <c r="B721" s="1"/>
      <c r="C721" s="5">
        <f t="shared" si="24"/>
        <v>711</v>
      </c>
      <c r="D721" s="19" t="str">
        <f>IF(C721&gt;MAX(БЮДЖЕТ!$C:$C),"",INDEX(БЮДЖЕТ!$P$11:$P$9415,C721))</f>
        <v/>
      </c>
      <c r="E721" s="22">
        <f>IF(D721="",0,IF(COUNTIF(БЮДЖЕТ!$P:$P,D721)=1,0,1))</f>
        <v>0</v>
      </c>
      <c r="F721" s="19" t="str">
        <f>IF($D721="","",INDEX(БЮДЖЕТ!$N:$N,SUMIFS(БЮДЖЕТ!$B:$B,БЮДЖЕТ!$P:$P,$D721)))</f>
        <v/>
      </c>
      <c r="G721" s="19" t="str">
        <f>IF($D721="","",INDEX(БЮДЖЕТ!$X:$X,SUMIFS(БЮДЖЕТ!$B:$B,БЮДЖЕТ!$P:$P,$D721)))</f>
        <v/>
      </c>
      <c r="H721" s="36"/>
      <c r="I721" s="48">
        <f>IF(D721="",0,SUMIFS(БЮДЖЕТ!$V:$V,БЮДЖЕТ!$P:$P,D721))</f>
        <v>0</v>
      </c>
      <c r="J721" s="48">
        <f>IF(D721="",0,SUMIFS(факт_операции!$T:$T,факт_операции!$D:$D,D721)+SUMIFS(факт_расчет!$M:$M,факт_расчет!$D:$D,D721))</f>
        <v>0</v>
      </c>
      <c r="K721" s="54">
        <f t="shared" si="23"/>
        <v>0</v>
      </c>
      <c r="L721" s="36"/>
      <c r="M721" s="1"/>
    </row>
    <row r="722" spans="1:13" x14ac:dyDescent="0.25">
      <c r="A722" s="1"/>
      <c r="B722" s="1"/>
      <c r="C722" s="5">
        <f t="shared" si="24"/>
        <v>712</v>
      </c>
      <c r="D722" s="19" t="str">
        <f>IF(C722&gt;MAX(БЮДЖЕТ!$C:$C),"",INDEX(БЮДЖЕТ!$P$11:$P$9415,C722))</f>
        <v/>
      </c>
      <c r="E722" s="22">
        <f>IF(D722="",0,IF(COUNTIF(БЮДЖЕТ!$P:$P,D722)=1,0,1))</f>
        <v>0</v>
      </c>
      <c r="F722" s="19" t="str">
        <f>IF($D722="","",INDEX(БЮДЖЕТ!$N:$N,SUMIFS(БЮДЖЕТ!$B:$B,БЮДЖЕТ!$P:$P,$D722)))</f>
        <v/>
      </c>
      <c r="G722" s="19" t="str">
        <f>IF($D722="","",INDEX(БЮДЖЕТ!$X:$X,SUMIFS(БЮДЖЕТ!$B:$B,БЮДЖЕТ!$P:$P,$D722)))</f>
        <v/>
      </c>
      <c r="H722" s="36"/>
      <c r="I722" s="48">
        <f>IF(D722="",0,SUMIFS(БЮДЖЕТ!$V:$V,БЮДЖЕТ!$P:$P,D722))</f>
        <v>0</v>
      </c>
      <c r="J722" s="48">
        <f>IF(D722="",0,SUMIFS(факт_операции!$T:$T,факт_операции!$D:$D,D722)+SUMIFS(факт_расчет!$M:$M,факт_расчет!$D:$D,D722))</f>
        <v>0</v>
      </c>
      <c r="K722" s="54">
        <f t="shared" si="23"/>
        <v>0</v>
      </c>
      <c r="L722" s="36"/>
      <c r="M722" s="1"/>
    </row>
    <row r="723" spans="1:13" x14ac:dyDescent="0.25">
      <c r="A723" s="1"/>
      <c r="B723" s="1"/>
      <c r="C723" s="5">
        <f t="shared" si="24"/>
        <v>713</v>
      </c>
      <c r="D723" s="19" t="str">
        <f>IF(C723&gt;MAX(БЮДЖЕТ!$C:$C),"",INDEX(БЮДЖЕТ!$P$11:$P$9415,C723))</f>
        <v/>
      </c>
      <c r="E723" s="22">
        <f>IF(D723="",0,IF(COUNTIF(БЮДЖЕТ!$P:$P,D723)=1,0,1))</f>
        <v>0</v>
      </c>
      <c r="F723" s="19" t="str">
        <f>IF($D723="","",INDEX(БЮДЖЕТ!$N:$N,SUMIFS(БЮДЖЕТ!$B:$B,БЮДЖЕТ!$P:$P,$D723)))</f>
        <v/>
      </c>
      <c r="G723" s="19" t="str">
        <f>IF($D723="","",INDEX(БЮДЖЕТ!$X:$X,SUMIFS(БЮДЖЕТ!$B:$B,БЮДЖЕТ!$P:$P,$D723)))</f>
        <v/>
      </c>
      <c r="H723" s="36"/>
      <c r="I723" s="48">
        <f>IF(D723="",0,SUMIFS(БЮДЖЕТ!$V:$V,БЮДЖЕТ!$P:$P,D723))</f>
        <v>0</v>
      </c>
      <c r="J723" s="48">
        <f>IF(D723="",0,SUMIFS(факт_операции!$T:$T,факт_операции!$D:$D,D723)+SUMIFS(факт_расчет!$M:$M,факт_расчет!$D:$D,D723))</f>
        <v>0</v>
      </c>
      <c r="K723" s="54">
        <f t="shared" si="23"/>
        <v>0</v>
      </c>
      <c r="L723" s="36"/>
      <c r="M723" s="1"/>
    </row>
    <row r="724" spans="1:13" x14ac:dyDescent="0.25">
      <c r="A724" s="1"/>
      <c r="B724" s="1"/>
      <c r="C724" s="5">
        <f t="shared" si="24"/>
        <v>714</v>
      </c>
      <c r="D724" s="19" t="str">
        <f>IF(C724&gt;MAX(БЮДЖЕТ!$C:$C),"",INDEX(БЮДЖЕТ!$P$11:$P$9415,C724))</f>
        <v/>
      </c>
      <c r="E724" s="22">
        <f>IF(D724="",0,IF(COUNTIF(БЮДЖЕТ!$P:$P,D724)=1,0,1))</f>
        <v>0</v>
      </c>
      <c r="F724" s="19" t="str">
        <f>IF($D724="","",INDEX(БЮДЖЕТ!$N:$N,SUMIFS(БЮДЖЕТ!$B:$B,БЮДЖЕТ!$P:$P,$D724)))</f>
        <v/>
      </c>
      <c r="G724" s="19" t="str">
        <f>IF($D724="","",INDEX(БЮДЖЕТ!$X:$X,SUMIFS(БЮДЖЕТ!$B:$B,БЮДЖЕТ!$P:$P,$D724)))</f>
        <v/>
      </c>
      <c r="H724" s="36"/>
      <c r="I724" s="48">
        <f>IF(D724="",0,SUMIFS(БЮДЖЕТ!$V:$V,БЮДЖЕТ!$P:$P,D724))</f>
        <v>0</v>
      </c>
      <c r="J724" s="48">
        <f>IF(D724="",0,SUMIFS(факт_операции!$T:$T,факт_операции!$D:$D,D724)+SUMIFS(факт_расчет!$M:$M,факт_расчет!$D:$D,D724))</f>
        <v>0</v>
      </c>
      <c r="K724" s="54">
        <f t="shared" si="23"/>
        <v>0</v>
      </c>
      <c r="L724" s="36"/>
      <c r="M724" s="1"/>
    </row>
    <row r="725" spans="1:13" x14ac:dyDescent="0.25">
      <c r="A725" s="1"/>
      <c r="B725" s="1"/>
      <c r="C725" s="5">
        <f t="shared" si="24"/>
        <v>715</v>
      </c>
      <c r="D725" s="19" t="str">
        <f>IF(C725&gt;MAX(БЮДЖЕТ!$C:$C),"",INDEX(БЮДЖЕТ!$P$11:$P$9415,C725))</f>
        <v/>
      </c>
      <c r="E725" s="22">
        <f>IF(D725="",0,IF(COUNTIF(БЮДЖЕТ!$P:$P,D725)=1,0,1))</f>
        <v>0</v>
      </c>
      <c r="F725" s="19" t="str">
        <f>IF($D725="","",INDEX(БЮДЖЕТ!$N:$N,SUMIFS(БЮДЖЕТ!$B:$B,БЮДЖЕТ!$P:$P,$D725)))</f>
        <v/>
      </c>
      <c r="G725" s="19" t="str">
        <f>IF($D725="","",INDEX(БЮДЖЕТ!$X:$X,SUMIFS(БЮДЖЕТ!$B:$B,БЮДЖЕТ!$P:$P,$D725)))</f>
        <v/>
      </c>
      <c r="H725" s="36"/>
      <c r="I725" s="48">
        <f>IF(D725="",0,SUMIFS(БЮДЖЕТ!$V:$V,БЮДЖЕТ!$P:$P,D725))</f>
        <v>0</v>
      </c>
      <c r="J725" s="48">
        <f>IF(D725="",0,SUMIFS(факт_операции!$T:$T,факт_операции!$D:$D,D725)+SUMIFS(факт_расчет!$M:$M,факт_расчет!$D:$D,D725))</f>
        <v>0</v>
      </c>
      <c r="K725" s="54">
        <f t="shared" si="23"/>
        <v>0</v>
      </c>
      <c r="L725" s="36"/>
      <c r="M725" s="1"/>
    </row>
    <row r="726" spans="1:13" x14ac:dyDescent="0.25">
      <c r="A726" s="1"/>
      <c r="B726" s="1"/>
      <c r="C726" s="5">
        <f t="shared" si="24"/>
        <v>716</v>
      </c>
      <c r="D726" s="19" t="str">
        <f>IF(C726&gt;MAX(БЮДЖЕТ!$C:$C),"",INDEX(БЮДЖЕТ!$P$11:$P$9415,C726))</f>
        <v/>
      </c>
      <c r="E726" s="22">
        <f>IF(D726="",0,IF(COUNTIF(БЮДЖЕТ!$P:$P,D726)=1,0,1))</f>
        <v>0</v>
      </c>
      <c r="F726" s="19" t="str">
        <f>IF($D726="","",INDEX(БЮДЖЕТ!$N:$N,SUMIFS(БЮДЖЕТ!$B:$B,БЮДЖЕТ!$P:$P,$D726)))</f>
        <v/>
      </c>
      <c r="G726" s="19" t="str">
        <f>IF($D726="","",INDEX(БЮДЖЕТ!$X:$X,SUMIFS(БЮДЖЕТ!$B:$B,БЮДЖЕТ!$P:$P,$D726)))</f>
        <v/>
      </c>
      <c r="H726" s="36"/>
      <c r="I726" s="48">
        <f>IF(D726="",0,SUMIFS(БЮДЖЕТ!$V:$V,БЮДЖЕТ!$P:$P,D726))</f>
        <v>0</v>
      </c>
      <c r="J726" s="48">
        <f>IF(D726="",0,SUMIFS(факт_операции!$T:$T,факт_операции!$D:$D,D726)+SUMIFS(факт_расчет!$M:$M,факт_расчет!$D:$D,D726))</f>
        <v>0</v>
      </c>
      <c r="K726" s="54">
        <f t="shared" si="23"/>
        <v>0</v>
      </c>
      <c r="L726" s="36"/>
      <c r="M726" s="1"/>
    </row>
    <row r="727" spans="1:13" x14ac:dyDescent="0.25">
      <c r="A727" s="1"/>
      <c r="B727" s="1"/>
      <c r="C727" s="5">
        <f t="shared" si="24"/>
        <v>717</v>
      </c>
      <c r="D727" s="19" t="str">
        <f>IF(C727&gt;MAX(БЮДЖЕТ!$C:$C),"",INDEX(БЮДЖЕТ!$P$11:$P$9415,C727))</f>
        <v/>
      </c>
      <c r="E727" s="22">
        <f>IF(D727="",0,IF(COUNTIF(БЮДЖЕТ!$P:$P,D727)=1,0,1))</f>
        <v>0</v>
      </c>
      <c r="F727" s="19" t="str">
        <f>IF($D727="","",INDEX(БЮДЖЕТ!$N:$N,SUMIFS(БЮДЖЕТ!$B:$B,БЮДЖЕТ!$P:$P,$D727)))</f>
        <v/>
      </c>
      <c r="G727" s="19" t="str">
        <f>IF($D727="","",INDEX(БЮДЖЕТ!$X:$X,SUMIFS(БЮДЖЕТ!$B:$B,БЮДЖЕТ!$P:$P,$D727)))</f>
        <v/>
      </c>
      <c r="H727" s="36"/>
      <c r="I727" s="48">
        <f>IF(D727="",0,SUMIFS(БЮДЖЕТ!$V:$V,БЮДЖЕТ!$P:$P,D727))</f>
        <v>0</v>
      </c>
      <c r="J727" s="48">
        <f>IF(D727="",0,SUMIFS(факт_операции!$T:$T,факт_операции!$D:$D,D727)+SUMIFS(факт_расчет!$M:$M,факт_расчет!$D:$D,D727))</f>
        <v>0</v>
      </c>
      <c r="K727" s="54">
        <f t="shared" si="23"/>
        <v>0</v>
      </c>
      <c r="L727" s="36"/>
      <c r="M727" s="1"/>
    </row>
    <row r="728" spans="1:13" x14ac:dyDescent="0.25">
      <c r="A728" s="1"/>
      <c r="B728" s="1"/>
      <c r="C728" s="5">
        <f t="shared" si="24"/>
        <v>718</v>
      </c>
      <c r="D728" s="19" t="str">
        <f>IF(C728&gt;MAX(БЮДЖЕТ!$C:$C),"",INDEX(БЮДЖЕТ!$P$11:$P$9415,C728))</f>
        <v/>
      </c>
      <c r="E728" s="22">
        <f>IF(D728="",0,IF(COUNTIF(БЮДЖЕТ!$P:$P,D728)=1,0,1))</f>
        <v>0</v>
      </c>
      <c r="F728" s="19" t="str">
        <f>IF($D728="","",INDEX(БЮДЖЕТ!$N:$N,SUMIFS(БЮДЖЕТ!$B:$B,БЮДЖЕТ!$P:$P,$D728)))</f>
        <v/>
      </c>
      <c r="G728" s="19" t="str">
        <f>IF($D728="","",INDEX(БЮДЖЕТ!$X:$X,SUMIFS(БЮДЖЕТ!$B:$B,БЮДЖЕТ!$P:$P,$D728)))</f>
        <v/>
      </c>
      <c r="H728" s="36"/>
      <c r="I728" s="48">
        <f>IF(D728="",0,SUMIFS(БЮДЖЕТ!$V:$V,БЮДЖЕТ!$P:$P,D728))</f>
        <v>0</v>
      </c>
      <c r="J728" s="48">
        <f>IF(D728="",0,SUMIFS(факт_операции!$T:$T,факт_операции!$D:$D,D728)+SUMIFS(факт_расчет!$M:$M,факт_расчет!$D:$D,D728))</f>
        <v>0</v>
      </c>
      <c r="K728" s="54">
        <f t="shared" si="23"/>
        <v>0</v>
      </c>
      <c r="L728" s="36"/>
      <c r="M728" s="1"/>
    </row>
    <row r="729" spans="1:13" x14ac:dyDescent="0.25">
      <c r="A729" s="1"/>
      <c r="B729" s="1"/>
      <c r="C729" s="5">
        <f t="shared" si="24"/>
        <v>719</v>
      </c>
      <c r="D729" s="19" t="str">
        <f>IF(C729&gt;MAX(БЮДЖЕТ!$C:$C),"",INDEX(БЮДЖЕТ!$P$11:$P$9415,C729))</f>
        <v/>
      </c>
      <c r="E729" s="22">
        <f>IF(D729="",0,IF(COUNTIF(БЮДЖЕТ!$P:$P,D729)=1,0,1))</f>
        <v>0</v>
      </c>
      <c r="F729" s="19" t="str">
        <f>IF($D729="","",INDEX(БЮДЖЕТ!$N:$N,SUMIFS(БЮДЖЕТ!$B:$B,БЮДЖЕТ!$P:$P,$D729)))</f>
        <v/>
      </c>
      <c r="G729" s="19" t="str">
        <f>IF($D729="","",INDEX(БЮДЖЕТ!$X:$X,SUMIFS(БЮДЖЕТ!$B:$B,БЮДЖЕТ!$P:$P,$D729)))</f>
        <v/>
      </c>
      <c r="H729" s="36"/>
      <c r="I729" s="48">
        <f>IF(D729="",0,SUMIFS(БЮДЖЕТ!$V:$V,БЮДЖЕТ!$P:$P,D729))</f>
        <v>0</v>
      </c>
      <c r="J729" s="48">
        <f>IF(D729="",0,SUMIFS(факт_операции!$T:$T,факт_операции!$D:$D,D729)+SUMIFS(факт_расчет!$M:$M,факт_расчет!$D:$D,D729))</f>
        <v>0</v>
      </c>
      <c r="K729" s="54">
        <f t="shared" si="23"/>
        <v>0</v>
      </c>
      <c r="L729" s="36"/>
      <c r="M729" s="1"/>
    </row>
    <row r="730" spans="1:13" x14ac:dyDescent="0.25">
      <c r="A730" s="1"/>
      <c r="B730" s="1"/>
      <c r="C730" s="5">
        <f t="shared" si="24"/>
        <v>720</v>
      </c>
      <c r="D730" s="19" t="str">
        <f>IF(C730&gt;MAX(БЮДЖЕТ!$C:$C),"",INDEX(БЮДЖЕТ!$P$11:$P$9415,C730))</f>
        <v/>
      </c>
      <c r="E730" s="22">
        <f>IF(D730="",0,IF(COUNTIF(БЮДЖЕТ!$P:$P,D730)=1,0,1))</f>
        <v>0</v>
      </c>
      <c r="F730" s="19" t="str">
        <f>IF($D730="","",INDEX(БЮДЖЕТ!$N:$N,SUMIFS(БЮДЖЕТ!$B:$B,БЮДЖЕТ!$P:$P,$D730)))</f>
        <v/>
      </c>
      <c r="G730" s="19" t="str">
        <f>IF($D730="","",INDEX(БЮДЖЕТ!$X:$X,SUMIFS(БЮДЖЕТ!$B:$B,БЮДЖЕТ!$P:$P,$D730)))</f>
        <v/>
      </c>
      <c r="H730" s="36"/>
      <c r="I730" s="48">
        <f>IF(D730="",0,SUMIFS(БЮДЖЕТ!$V:$V,БЮДЖЕТ!$P:$P,D730))</f>
        <v>0</v>
      </c>
      <c r="J730" s="48">
        <f>IF(D730="",0,SUMIFS(факт_операции!$T:$T,факт_операции!$D:$D,D730)+SUMIFS(факт_расчет!$M:$M,факт_расчет!$D:$D,D730))</f>
        <v>0</v>
      </c>
      <c r="K730" s="54">
        <f t="shared" si="23"/>
        <v>0</v>
      </c>
      <c r="L730" s="36"/>
      <c r="M730" s="1"/>
    </row>
    <row r="731" spans="1:13" x14ac:dyDescent="0.25">
      <c r="A731" s="1"/>
      <c r="B731" s="1"/>
      <c r="C731" s="5">
        <f t="shared" si="24"/>
        <v>721</v>
      </c>
      <c r="D731" s="19" t="str">
        <f>IF(C731&gt;MAX(БЮДЖЕТ!$C:$C),"",INDEX(БЮДЖЕТ!$P$11:$P$9415,C731))</f>
        <v/>
      </c>
      <c r="E731" s="22">
        <f>IF(D731="",0,IF(COUNTIF(БЮДЖЕТ!$P:$P,D731)=1,0,1))</f>
        <v>0</v>
      </c>
      <c r="F731" s="19" t="str">
        <f>IF($D731="","",INDEX(БЮДЖЕТ!$N:$N,SUMIFS(БЮДЖЕТ!$B:$B,БЮДЖЕТ!$P:$P,$D731)))</f>
        <v/>
      </c>
      <c r="G731" s="19" t="str">
        <f>IF($D731="","",INDEX(БЮДЖЕТ!$X:$X,SUMIFS(БЮДЖЕТ!$B:$B,БЮДЖЕТ!$P:$P,$D731)))</f>
        <v/>
      </c>
      <c r="H731" s="36"/>
      <c r="I731" s="48">
        <f>IF(D731="",0,SUMIFS(БЮДЖЕТ!$V:$V,БЮДЖЕТ!$P:$P,D731))</f>
        <v>0</v>
      </c>
      <c r="J731" s="48">
        <f>IF(D731="",0,SUMIFS(факт_операции!$T:$T,факт_операции!$D:$D,D731)+SUMIFS(факт_расчет!$M:$M,факт_расчет!$D:$D,D731))</f>
        <v>0</v>
      </c>
      <c r="K731" s="54">
        <f t="shared" si="23"/>
        <v>0</v>
      </c>
      <c r="L731" s="36"/>
      <c r="M731" s="1"/>
    </row>
    <row r="732" spans="1:13" x14ac:dyDescent="0.25">
      <c r="A732" s="1"/>
      <c r="B732" s="1"/>
      <c r="C732" s="5">
        <f t="shared" si="24"/>
        <v>722</v>
      </c>
      <c r="D732" s="19" t="str">
        <f>IF(C732&gt;MAX(БЮДЖЕТ!$C:$C),"",INDEX(БЮДЖЕТ!$P$11:$P$9415,C732))</f>
        <v/>
      </c>
      <c r="E732" s="22">
        <f>IF(D732="",0,IF(COUNTIF(БЮДЖЕТ!$P:$P,D732)=1,0,1))</f>
        <v>0</v>
      </c>
      <c r="F732" s="19" t="str">
        <f>IF($D732="","",INDEX(БЮДЖЕТ!$N:$N,SUMIFS(БЮДЖЕТ!$B:$B,БЮДЖЕТ!$P:$P,$D732)))</f>
        <v/>
      </c>
      <c r="G732" s="19" t="str">
        <f>IF($D732="","",INDEX(БЮДЖЕТ!$X:$X,SUMIFS(БЮДЖЕТ!$B:$B,БЮДЖЕТ!$P:$P,$D732)))</f>
        <v/>
      </c>
      <c r="H732" s="36"/>
      <c r="I732" s="48">
        <f>IF(D732="",0,SUMIFS(БЮДЖЕТ!$V:$V,БЮДЖЕТ!$P:$P,D732))</f>
        <v>0</v>
      </c>
      <c r="J732" s="48">
        <f>IF(D732="",0,SUMIFS(факт_операции!$T:$T,факт_операции!$D:$D,D732)+SUMIFS(факт_расчет!$M:$M,факт_расчет!$D:$D,D732))</f>
        <v>0</v>
      </c>
      <c r="K732" s="54">
        <f t="shared" si="23"/>
        <v>0</v>
      </c>
      <c r="L732" s="36"/>
      <c r="M732" s="1"/>
    </row>
    <row r="733" spans="1:13" x14ac:dyDescent="0.25">
      <c r="A733" s="1"/>
      <c r="B733" s="1"/>
      <c r="C733" s="5">
        <f t="shared" si="24"/>
        <v>723</v>
      </c>
      <c r="D733" s="19" t="str">
        <f>IF(C733&gt;MAX(БЮДЖЕТ!$C:$C),"",INDEX(БЮДЖЕТ!$P$11:$P$9415,C733))</f>
        <v/>
      </c>
      <c r="E733" s="22">
        <f>IF(D733="",0,IF(COUNTIF(БЮДЖЕТ!$P:$P,D733)=1,0,1))</f>
        <v>0</v>
      </c>
      <c r="F733" s="19" t="str">
        <f>IF($D733="","",INDEX(БЮДЖЕТ!$N:$N,SUMIFS(БЮДЖЕТ!$B:$B,БЮДЖЕТ!$P:$P,$D733)))</f>
        <v/>
      </c>
      <c r="G733" s="19" t="str">
        <f>IF($D733="","",INDEX(БЮДЖЕТ!$X:$X,SUMIFS(БЮДЖЕТ!$B:$B,БЮДЖЕТ!$P:$P,$D733)))</f>
        <v/>
      </c>
      <c r="H733" s="36"/>
      <c r="I733" s="48">
        <f>IF(D733="",0,SUMIFS(БЮДЖЕТ!$V:$V,БЮДЖЕТ!$P:$P,D733))</f>
        <v>0</v>
      </c>
      <c r="J733" s="48">
        <f>IF(D733="",0,SUMIFS(факт_операции!$T:$T,факт_операции!$D:$D,D733)+SUMIFS(факт_расчет!$M:$M,факт_расчет!$D:$D,D733))</f>
        <v>0</v>
      </c>
      <c r="K733" s="54">
        <f t="shared" si="23"/>
        <v>0</v>
      </c>
      <c r="L733" s="36"/>
      <c r="M733" s="1"/>
    </row>
    <row r="734" spans="1:13" x14ac:dyDescent="0.25">
      <c r="A734" s="1"/>
      <c r="B734" s="1"/>
      <c r="C734" s="5">
        <f t="shared" si="24"/>
        <v>724</v>
      </c>
      <c r="D734" s="19" t="str">
        <f>IF(C734&gt;MAX(БЮДЖЕТ!$C:$C),"",INDEX(БЮДЖЕТ!$P$11:$P$9415,C734))</f>
        <v/>
      </c>
      <c r="E734" s="22">
        <f>IF(D734="",0,IF(COUNTIF(БЮДЖЕТ!$P:$P,D734)=1,0,1))</f>
        <v>0</v>
      </c>
      <c r="F734" s="19" t="str">
        <f>IF($D734="","",INDEX(БЮДЖЕТ!$N:$N,SUMIFS(БЮДЖЕТ!$B:$B,БЮДЖЕТ!$P:$P,$D734)))</f>
        <v/>
      </c>
      <c r="G734" s="19" t="str">
        <f>IF($D734="","",INDEX(БЮДЖЕТ!$X:$X,SUMIFS(БЮДЖЕТ!$B:$B,БЮДЖЕТ!$P:$P,$D734)))</f>
        <v/>
      </c>
      <c r="H734" s="36"/>
      <c r="I734" s="48">
        <f>IF(D734="",0,SUMIFS(БЮДЖЕТ!$V:$V,БЮДЖЕТ!$P:$P,D734))</f>
        <v>0</v>
      </c>
      <c r="J734" s="48">
        <f>IF(D734="",0,SUMIFS(факт_операции!$T:$T,факт_операции!$D:$D,D734)+SUMIFS(факт_расчет!$M:$M,факт_расчет!$D:$D,D734))</f>
        <v>0</v>
      </c>
      <c r="K734" s="54">
        <f t="shared" si="23"/>
        <v>0</v>
      </c>
      <c r="L734" s="36"/>
      <c r="M734" s="1"/>
    </row>
    <row r="735" spans="1:13" x14ac:dyDescent="0.25">
      <c r="A735" s="1"/>
      <c r="B735" s="1"/>
      <c r="C735" s="5">
        <f t="shared" si="24"/>
        <v>725</v>
      </c>
      <c r="D735" s="19" t="str">
        <f>IF(C735&gt;MAX(БЮДЖЕТ!$C:$C),"",INDEX(БЮДЖЕТ!$P$11:$P$9415,C735))</f>
        <v/>
      </c>
      <c r="E735" s="22">
        <f>IF(D735="",0,IF(COUNTIF(БЮДЖЕТ!$P:$P,D735)=1,0,1))</f>
        <v>0</v>
      </c>
      <c r="F735" s="19" t="str">
        <f>IF($D735="","",INDEX(БЮДЖЕТ!$N:$N,SUMIFS(БЮДЖЕТ!$B:$B,БЮДЖЕТ!$P:$P,$D735)))</f>
        <v/>
      </c>
      <c r="G735" s="19" t="str">
        <f>IF($D735="","",INDEX(БЮДЖЕТ!$X:$X,SUMIFS(БЮДЖЕТ!$B:$B,БЮДЖЕТ!$P:$P,$D735)))</f>
        <v/>
      </c>
      <c r="H735" s="36"/>
      <c r="I735" s="48">
        <f>IF(D735="",0,SUMIFS(БЮДЖЕТ!$V:$V,БЮДЖЕТ!$P:$P,D735))</f>
        <v>0</v>
      </c>
      <c r="J735" s="48">
        <f>IF(D735="",0,SUMIFS(факт_операции!$T:$T,факт_операции!$D:$D,D735)+SUMIFS(факт_расчет!$M:$M,факт_расчет!$D:$D,D735))</f>
        <v>0</v>
      </c>
      <c r="K735" s="54">
        <f t="shared" si="23"/>
        <v>0</v>
      </c>
      <c r="L735" s="36"/>
      <c r="M735" s="1"/>
    </row>
    <row r="736" spans="1:13" x14ac:dyDescent="0.25">
      <c r="A736" s="1"/>
      <c r="B736" s="1"/>
      <c r="C736" s="5">
        <f t="shared" si="24"/>
        <v>726</v>
      </c>
      <c r="D736" s="19" t="str">
        <f>IF(C736&gt;MAX(БЮДЖЕТ!$C:$C),"",INDEX(БЮДЖЕТ!$P$11:$P$9415,C736))</f>
        <v/>
      </c>
      <c r="E736" s="22">
        <f>IF(D736="",0,IF(COUNTIF(БЮДЖЕТ!$P:$P,D736)=1,0,1))</f>
        <v>0</v>
      </c>
      <c r="F736" s="19" t="str">
        <f>IF($D736="","",INDEX(БЮДЖЕТ!$N:$N,SUMIFS(БЮДЖЕТ!$B:$B,БЮДЖЕТ!$P:$P,$D736)))</f>
        <v/>
      </c>
      <c r="G736" s="19" t="str">
        <f>IF($D736="","",INDEX(БЮДЖЕТ!$X:$X,SUMIFS(БЮДЖЕТ!$B:$B,БЮДЖЕТ!$P:$P,$D736)))</f>
        <v/>
      </c>
      <c r="H736" s="36"/>
      <c r="I736" s="48">
        <f>IF(D736="",0,SUMIFS(БЮДЖЕТ!$V:$V,БЮДЖЕТ!$P:$P,D736))</f>
        <v>0</v>
      </c>
      <c r="J736" s="48">
        <f>IF(D736="",0,SUMIFS(факт_операции!$T:$T,факт_операции!$D:$D,D736)+SUMIFS(факт_расчет!$M:$M,факт_расчет!$D:$D,D736))</f>
        <v>0</v>
      </c>
      <c r="K736" s="54">
        <f t="shared" si="23"/>
        <v>0</v>
      </c>
      <c r="L736" s="36"/>
      <c r="M736" s="1"/>
    </row>
    <row r="737" spans="1:13" x14ac:dyDescent="0.25">
      <c r="A737" s="1"/>
      <c r="B737" s="1"/>
      <c r="C737" s="5">
        <f t="shared" si="24"/>
        <v>727</v>
      </c>
      <c r="D737" s="19" t="str">
        <f>IF(C737&gt;MAX(БЮДЖЕТ!$C:$C),"",INDEX(БЮДЖЕТ!$P$11:$P$9415,C737))</f>
        <v/>
      </c>
      <c r="E737" s="22">
        <f>IF(D737="",0,IF(COUNTIF(БЮДЖЕТ!$P:$P,D737)=1,0,1))</f>
        <v>0</v>
      </c>
      <c r="F737" s="19" t="str">
        <f>IF($D737="","",INDEX(БЮДЖЕТ!$N:$N,SUMIFS(БЮДЖЕТ!$B:$B,БЮДЖЕТ!$P:$P,$D737)))</f>
        <v/>
      </c>
      <c r="G737" s="19" t="str">
        <f>IF($D737="","",INDEX(БЮДЖЕТ!$X:$X,SUMIFS(БЮДЖЕТ!$B:$B,БЮДЖЕТ!$P:$P,$D737)))</f>
        <v/>
      </c>
      <c r="H737" s="36"/>
      <c r="I737" s="48">
        <f>IF(D737="",0,SUMIFS(БЮДЖЕТ!$V:$V,БЮДЖЕТ!$P:$P,D737))</f>
        <v>0</v>
      </c>
      <c r="J737" s="48">
        <f>IF(D737="",0,SUMIFS(факт_операции!$T:$T,факт_операции!$D:$D,D737)+SUMIFS(факт_расчет!$M:$M,факт_расчет!$D:$D,D737))</f>
        <v>0</v>
      </c>
      <c r="K737" s="54">
        <f t="shared" si="23"/>
        <v>0</v>
      </c>
      <c r="L737" s="36"/>
      <c r="M737" s="1"/>
    </row>
    <row r="738" spans="1:13" x14ac:dyDescent="0.25">
      <c r="A738" s="1"/>
      <c r="B738" s="1"/>
      <c r="C738" s="5">
        <f t="shared" si="24"/>
        <v>728</v>
      </c>
      <c r="D738" s="19" t="str">
        <f>IF(C738&gt;MAX(БЮДЖЕТ!$C:$C),"",INDEX(БЮДЖЕТ!$P$11:$P$9415,C738))</f>
        <v/>
      </c>
      <c r="E738" s="22">
        <f>IF(D738="",0,IF(COUNTIF(БЮДЖЕТ!$P:$P,D738)=1,0,1))</f>
        <v>0</v>
      </c>
      <c r="F738" s="19" t="str">
        <f>IF($D738="","",INDEX(БЮДЖЕТ!$N:$N,SUMIFS(БЮДЖЕТ!$B:$B,БЮДЖЕТ!$P:$P,$D738)))</f>
        <v/>
      </c>
      <c r="G738" s="19" t="str">
        <f>IF($D738="","",INDEX(БЮДЖЕТ!$X:$X,SUMIFS(БЮДЖЕТ!$B:$B,БЮДЖЕТ!$P:$P,$D738)))</f>
        <v/>
      </c>
      <c r="H738" s="36"/>
      <c r="I738" s="48">
        <f>IF(D738="",0,SUMIFS(БЮДЖЕТ!$V:$V,БЮДЖЕТ!$P:$P,D738))</f>
        <v>0</v>
      </c>
      <c r="J738" s="48">
        <f>IF(D738="",0,SUMIFS(факт_операции!$T:$T,факт_операции!$D:$D,D738)+SUMIFS(факт_расчет!$M:$M,факт_расчет!$D:$D,D738))</f>
        <v>0</v>
      </c>
      <c r="K738" s="54">
        <f t="shared" si="23"/>
        <v>0</v>
      </c>
      <c r="L738" s="36"/>
      <c r="M738" s="1"/>
    </row>
    <row r="739" spans="1:13" x14ac:dyDescent="0.25">
      <c r="A739" s="1"/>
      <c r="B739" s="1"/>
      <c r="C739" s="5">
        <f t="shared" si="24"/>
        <v>729</v>
      </c>
      <c r="D739" s="19" t="str">
        <f>IF(C739&gt;MAX(БЮДЖЕТ!$C:$C),"",INDEX(БЮДЖЕТ!$P$11:$P$9415,C739))</f>
        <v/>
      </c>
      <c r="E739" s="22">
        <f>IF(D739="",0,IF(COUNTIF(БЮДЖЕТ!$P:$P,D739)=1,0,1))</f>
        <v>0</v>
      </c>
      <c r="F739" s="19" t="str">
        <f>IF($D739="","",INDEX(БЮДЖЕТ!$N:$N,SUMIFS(БЮДЖЕТ!$B:$B,БЮДЖЕТ!$P:$P,$D739)))</f>
        <v/>
      </c>
      <c r="G739" s="19" t="str">
        <f>IF($D739="","",INDEX(БЮДЖЕТ!$X:$X,SUMIFS(БЮДЖЕТ!$B:$B,БЮДЖЕТ!$P:$P,$D739)))</f>
        <v/>
      </c>
      <c r="H739" s="36"/>
      <c r="I739" s="48">
        <f>IF(D739="",0,SUMIFS(БЮДЖЕТ!$V:$V,БЮДЖЕТ!$P:$P,D739))</f>
        <v>0</v>
      </c>
      <c r="J739" s="48">
        <f>IF(D739="",0,SUMIFS(факт_операции!$T:$T,факт_операции!$D:$D,D739)+SUMIFS(факт_расчет!$M:$M,факт_расчет!$D:$D,D739))</f>
        <v>0</v>
      </c>
      <c r="K739" s="54">
        <f t="shared" si="23"/>
        <v>0</v>
      </c>
      <c r="L739" s="36"/>
      <c r="M739" s="1"/>
    </row>
    <row r="740" spans="1:13" x14ac:dyDescent="0.25">
      <c r="A740" s="1"/>
      <c r="B740" s="1"/>
      <c r="C740" s="5">
        <f t="shared" si="24"/>
        <v>730</v>
      </c>
      <c r="D740" s="19" t="str">
        <f>IF(C740&gt;MAX(БЮДЖЕТ!$C:$C),"",INDEX(БЮДЖЕТ!$P$11:$P$9415,C740))</f>
        <v/>
      </c>
      <c r="E740" s="22">
        <f>IF(D740="",0,IF(COUNTIF(БЮДЖЕТ!$P:$P,D740)=1,0,1))</f>
        <v>0</v>
      </c>
      <c r="F740" s="19" t="str">
        <f>IF($D740="","",INDEX(БЮДЖЕТ!$N:$N,SUMIFS(БЮДЖЕТ!$B:$B,БЮДЖЕТ!$P:$P,$D740)))</f>
        <v/>
      </c>
      <c r="G740" s="19" t="str">
        <f>IF($D740="","",INDEX(БЮДЖЕТ!$X:$X,SUMIFS(БЮДЖЕТ!$B:$B,БЮДЖЕТ!$P:$P,$D740)))</f>
        <v/>
      </c>
      <c r="H740" s="36"/>
      <c r="I740" s="48">
        <f>IF(D740="",0,SUMIFS(БЮДЖЕТ!$V:$V,БЮДЖЕТ!$P:$P,D740))</f>
        <v>0</v>
      </c>
      <c r="J740" s="48">
        <f>IF(D740="",0,SUMIFS(факт_операции!$T:$T,факт_операции!$D:$D,D740)+SUMIFS(факт_расчет!$M:$M,факт_расчет!$D:$D,D740))</f>
        <v>0</v>
      </c>
      <c r="K740" s="54">
        <f t="shared" si="23"/>
        <v>0</v>
      </c>
      <c r="L740" s="36"/>
      <c r="M740" s="1"/>
    </row>
    <row r="741" spans="1:13" x14ac:dyDescent="0.25">
      <c r="A741" s="1"/>
      <c r="B741" s="1"/>
      <c r="C741" s="5">
        <f t="shared" si="24"/>
        <v>731</v>
      </c>
      <c r="D741" s="19" t="str">
        <f>IF(C741&gt;MAX(БЮДЖЕТ!$C:$C),"",INDEX(БЮДЖЕТ!$P$11:$P$9415,C741))</f>
        <v/>
      </c>
      <c r="E741" s="22">
        <f>IF(D741="",0,IF(COUNTIF(БЮДЖЕТ!$P:$P,D741)=1,0,1))</f>
        <v>0</v>
      </c>
      <c r="F741" s="19" t="str">
        <f>IF($D741="","",INDEX(БЮДЖЕТ!$N:$N,SUMIFS(БЮДЖЕТ!$B:$B,БЮДЖЕТ!$P:$P,$D741)))</f>
        <v/>
      </c>
      <c r="G741" s="19" t="str">
        <f>IF($D741="","",INDEX(БЮДЖЕТ!$X:$X,SUMIFS(БЮДЖЕТ!$B:$B,БЮДЖЕТ!$P:$P,$D741)))</f>
        <v/>
      </c>
      <c r="H741" s="36"/>
      <c r="I741" s="48">
        <f>IF(D741="",0,SUMIFS(БЮДЖЕТ!$V:$V,БЮДЖЕТ!$P:$P,D741))</f>
        <v>0</v>
      </c>
      <c r="J741" s="48">
        <f>IF(D741="",0,SUMIFS(факт_операции!$T:$T,факт_операции!$D:$D,D741)+SUMIFS(факт_расчет!$M:$M,факт_расчет!$D:$D,D741))</f>
        <v>0</v>
      </c>
      <c r="K741" s="54">
        <f t="shared" si="23"/>
        <v>0</v>
      </c>
      <c r="L741" s="36"/>
      <c r="M741" s="1"/>
    </row>
    <row r="742" spans="1:13" x14ac:dyDescent="0.25">
      <c r="A742" s="1"/>
      <c r="B742" s="1"/>
      <c r="C742" s="5">
        <f t="shared" si="24"/>
        <v>732</v>
      </c>
      <c r="D742" s="19" t="str">
        <f>IF(C742&gt;MAX(БЮДЖЕТ!$C:$C),"",INDEX(БЮДЖЕТ!$P$11:$P$9415,C742))</f>
        <v/>
      </c>
      <c r="E742" s="22">
        <f>IF(D742="",0,IF(COUNTIF(БЮДЖЕТ!$P:$P,D742)=1,0,1))</f>
        <v>0</v>
      </c>
      <c r="F742" s="19" t="str">
        <f>IF($D742="","",INDEX(БЮДЖЕТ!$N:$N,SUMIFS(БЮДЖЕТ!$B:$B,БЮДЖЕТ!$P:$P,$D742)))</f>
        <v/>
      </c>
      <c r="G742" s="19" t="str">
        <f>IF($D742="","",INDEX(БЮДЖЕТ!$X:$X,SUMIFS(БЮДЖЕТ!$B:$B,БЮДЖЕТ!$P:$P,$D742)))</f>
        <v/>
      </c>
      <c r="H742" s="36"/>
      <c r="I742" s="48">
        <f>IF(D742="",0,SUMIFS(БЮДЖЕТ!$V:$V,БЮДЖЕТ!$P:$P,D742))</f>
        <v>0</v>
      </c>
      <c r="J742" s="48">
        <f>IF(D742="",0,SUMIFS(факт_операции!$T:$T,факт_операции!$D:$D,D742)+SUMIFS(факт_расчет!$M:$M,факт_расчет!$D:$D,D742))</f>
        <v>0</v>
      </c>
      <c r="K742" s="54">
        <f t="shared" si="23"/>
        <v>0</v>
      </c>
      <c r="L742" s="36"/>
      <c r="M742" s="1"/>
    </row>
    <row r="743" spans="1:13" x14ac:dyDescent="0.25">
      <c r="A743" s="1"/>
      <c r="B743" s="1"/>
      <c r="C743" s="5">
        <f t="shared" si="24"/>
        <v>733</v>
      </c>
      <c r="D743" s="19" t="str">
        <f>IF(C743&gt;MAX(БЮДЖЕТ!$C:$C),"",INDEX(БЮДЖЕТ!$P$11:$P$9415,C743))</f>
        <v/>
      </c>
      <c r="E743" s="22">
        <f>IF(D743="",0,IF(COUNTIF(БЮДЖЕТ!$P:$P,D743)=1,0,1))</f>
        <v>0</v>
      </c>
      <c r="F743" s="19" t="str">
        <f>IF($D743="","",INDEX(БЮДЖЕТ!$N:$N,SUMIFS(БЮДЖЕТ!$B:$B,БЮДЖЕТ!$P:$P,$D743)))</f>
        <v/>
      </c>
      <c r="G743" s="19" t="str">
        <f>IF($D743="","",INDEX(БЮДЖЕТ!$X:$X,SUMIFS(БЮДЖЕТ!$B:$B,БЮДЖЕТ!$P:$P,$D743)))</f>
        <v/>
      </c>
      <c r="H743" s="36"/>
      <c r="I743" s="48">
        <f>IF(D743="",0,SUMIFS(БЮДЖЕТ!$V:$V,БЮДЖЕТ!$P:$P,D743))</f>
        <v>0</v>
      </c>
      <c r="J743" s="48">
        <f>IF(D743="",0,SUMIFS(факт_операции!$T:$T,факт_операции!$D:$D,D743)+SUMIFS(факт_расчет!$M:$M,факт_расчет!$D:$D,D743))</f>
        <v>0</v>
      </c>
      <c r="K743" s="54">
        <f t="shared" si="23"/>
        <v>0</v>
      </c>
      <c r="L743" s="36"/>
      <c r="M743" s="1"/>
    </row>
    <row r="744" spans="1:13" x14ac:dyDescent="0.25">
      <c r="A744" s="1"/>
      <c r="B744" s="1"/>
      <c r="C744" s="5">
        <f t="shared" si="24"/>
        <v>734</v>
      </c>
      <c r="D744" s="19" t="str">
        <f>IF(C744&gt;MAX(БЮДЖЕТ!$C:$C),"",INDEX(БЮДЖЕТ!$P$11:$P$9415,C744))</f>
        <v/>
      </c>
      <c r="E744" s="22">
        <f>IF(D744="",0,IF(COUNTIF(БЮДЖЕТ!$P:$P,D744)=1,0,1))</f>
        <v>0</v>
      </c>
      <c r="F744" s="19" t="str">
        <f>IF($D744="","",INDEX(БЮДЖЕТ!$N:$N,SUMIFS(БЮДЖЕТ!$B:$B,БЮДЖЕТ!$P:$P,$D744)))</f>
        <v/>
      </c>
      <c r="G744" s="19" t="str">
        <f>IF($D744="","",INDEX(БЮДЖЕТ!$X:$X,SUMIFS(БЮДЖЕТ!$B:$B,БЮДЖЕТ!$P:$P,$D744)))</f>
        <v/>
      </c>
      <c r="H744" s="36"/>
      <c r="I744" s="48">
        <f>IF(D744="",0,SUMIFS(БЮДЖЕТ!$V:$V,БЮДЖЕТ!$P:$P,D744))</f>
        <v>0</v>
      </c>
      <c r="J744" s="48">
        <f>IF(D744="",0,SUMIFS(факт_операции!$T:$T,факт_операции!$D:$D,D744)+SUMIFS(факт_расчет!$M:$M,факт_расчет!$D:$D,D744))</f>
        <v>0</v>
      </c>
      <c r="K744" s="54">
        <f t="shared" si="23"/>
        <v>0</v>
      </c>
      <c r="L744" s="36"/>
      <c r="M744" s="1"/>
    </row>
    <row r="745" spans="1:13" x14ac:dyDescent="0.25">
      <c r="A745" s="1"/>
      <c r="B745" s="1"/>
      <c r="C745" s="5">
        <f t="shared" si="24"/>
        <v>735</v>
      </c>
      <c r="D745" s="19" t="str">
        <f>IF(C745&gt;MAX(БЮДЖЕТ!$C:$C),"",INDEX(БЮДЖЕТ!$P$11:$P$9415,C745))</f>
        <v/>
      </c>
      <c r="E745" s="22">
        <f>IF(D745="",0,IF(COUNTIF(БЮДЖЕТ!$P:$P,D745)=1,0,1))</f>
        <v>0</v>
      </c>
      <c r="F745" s="19" t="str">
        <f>IF($D745="","",INDEX(БЮДЖЕТ!$N:$N,SUMIFS(БЮДЖЕТ!$B:$B,БЮДЖЕТ!$P:$P,$D745)))</f>
        <v/>
      </c>
      <c r="G745" s="19" t="str">
        <f>IF($D745="","",INDEX(БЮДЖЕТ!$X:$X,SUMIFS(БЮДЖЕТ!$B:$B,БЮДЖЕТ!$P:$P,$D745)))</f>
        <v/>
      </c>
      <c r="H745" s="36"/>
      <c r="I745" s="48">
        <f>IF(D745="",0,SUMIFS(БЮДЖЕТ!$V:$V,БЮДЖЕТ!$P:$P,D745))</f>
        <v>0</v>
      </c>
      <c r="J745" s="48">
        <f>IF(D745="",0,SUMIFS(факт_операции!$T:$T,факт_операции!$D:$D,D745)+SUMIFS(факт_расчет!$M:$M,факт_расчет!$D:$D,D745))</f>
        <v>0</v>
      </c>
      <c r="K745" s="54">
        <f t="shared" si="23"/>
        <v>0</v>
      </c>
      <c r="L745" s="36"/>
      <c r="M745" s="1"/>
    </row>
    <row r="746" spans="1:13" x14ac:dyDescent="0.25">
      <c r="A746" s="1"/>
      <c r="B746" s="1"/>
      <c r="C746" s="5">
        <f t="shared" si="24"/>
        <v>736</v>
      </c>
      <c r="D746" s="19" t="str">
        <f>IF(C746&gt;MAX(БЮДЖЕТ!$C:$C),"",INDEX(БЮДЖЕТ!$P$11:$P$9415,C746))</f>
        <v/>
      </c>
      <c r="E746" s="22">
        <f>IF(D746="",0,IF(COUNTIF(БЮДЖЕТ!$P:$P,D746)=1,0,1))</f>
        <v>0</v>
      </c>
      <c r="F746" s="19" t="str">
        <f>IF($D746="","",INDEX(БЮДЖЕТ!$N:$N,SUMIFS(БЮДЖЕТ!$B:$B,БЮДЖЕТ!$P:$P,$D746)))</f>
        <v/>
      </c>
      <c r="G746" s="19" t="str">
        <f>IF($D746="","",INDEX(БЮДЖЕТ!$X:$X,SUMIFS(БЮДЖЕТ!$B:$B,БЮДЖЕТ!$P:$P,$D746)))</f>
        <v/>
      </c>
      <c r="H746" s="36"/>
      <c r="I746" s="48">
        <f>IF(D746="",0,SUMIFS(БЮДЖЕТ!$V:$V,БЮДЖЕТ!$P:$P,D746))</f>
        <v>0</v>
      </c>
      <c r="J746" s="48">
        <f>IF(D746="",0,SUMIFS(факт_операции!$T:$T,факт_операции!$D:$D,D746)+SUMIFS(факт_расчет!$M:$M,факт_расчет!$D:$D,D746))</f>
        <v>0</v>
      </c>
      <c r="K746" s="54">
        <f t="shared" si="23"/>
        <v>0</v>
      </c>
      <c r="L746" s="36"/>
      <c r="M746" s="1"/>
    </row>
    <row r="747" spans="1:13" x14ac:dyDescent="0.25">
      <c r="A747" s="1"/>
      <c r="B747" s="1"/>
      <c r="C747" s="5">
        <f t="shared" si="24"/>
        <v>737</v>
      </c>
      <c r="D747" s="19" t="str">
        <f>IF(C747&gt;MAX(БЮДЖЕТ!$C:$C),"",INDEX(БЮДЖЕТ!$P$11:$P$9415,C747))</f>
        <v/>
      </c>
      <c r="E747" s="22">
        <f>IF(D747="",0,IF(COUNTIF(БЮДЖЕТ!$P:$P,D747)=1,0,1))</f>
        <v>0</v>
      </c>
      <c r="F747" s="19" t="str">
        <f>IF($D747="","",INDEX(БЮДЖЕТ!$N:$N,SUMIFS(БЮДЖЕТ!$B:$B,БЮДЖЕТ!$P:$P,$D747)))</f>
        <v/>
      </c>
      <c r="G747" s="19" t="str">
        <f>IF($D747="","",INDEX(БЮДЖЕТ!$X:$X,SUMIFS(БЮДЖЕТ!$B:$B,БЮДЖЕТ!$P:$P,$D747)))</f>
        <v/>
      </c>
      <c r="H747" s="36"/>
      <c r="I747" s="48">
        <f>IF(D747="",0,SUMIFS(БЮДЖЕТ!$V:$V,БЮДЖЕТ!$P:$P,D747))</f>
        <v>0</v>
      </c>
      <c r="J747" s="48">
        <f>IF(D747="",0,SUMIFS(факт_операции!$T:$T,факт_операции!$D:$D,D747)+SUMIFS(факт_расчет!$M:$M,факт_расчет!$D:$D,D747))</f>
        <v>0</v>
      </c>
      <c r="K747" s="54">
        <f t="shared" si="23"/>
        <v>0</v>
      </c>
      <c r="L747" s="36"/>
      <c r="M747" s="1"/>
    </row>
    <row r="748" spans="1:13" x14ac:dyDescent="0.25">
      <c r="A748" s="1"/>
      <c r="B748" s="1"/>
      <c r="C748" s="5">
        <f t="shared" si="24"/>
        <v>738</v>
      </c>
      <c r="D748" s="19" t="str">
        <f>IF(C748&gt;MAX(БЮДЖЕТ!$C:$C),"",INDEX(БЮДЖЕТ!$P$11:$P$9415,C748))</f>
        <v/>
      </c>
      <c r="E748" s="22">
        <f>IF(D748="",0,IF(COUNTIF(БЮДЖЕТ!$P:$P,D748)=1,0,1))</f>
        <v>0</v>
      </c>
      <c r="F748" s="19" t="str">
        <f>IF($D748="","",INDEX(БЮДЖЕТ!$N:$N,SUMIFS(БЮДЖЕТ!$B:$B,БЮДЖЕТ!$P:$P,$D748)))</f>
        <v/>
      </c>
      <c r="G748" s="19" t="str">
        <f>IF($D748="","",INDEX(БЮДЖЕТ!$X:$X,SUMIFS(БЮДЖЕТ!$B:$B,БЮДЖЕТ!$P:$P,$D748)))</f>
        <v/>
      </c>
      <c r="H748" s="36"/>
      <c r="I748" s="48">
        <f>IF(D748="",0,SUMIFS(БЮДЖЕТ!$V:$V,БЮДЖЕТ!$P:$P,D748))</f>
        <v>0</v>
      </c>
      <c r="J748" s="48">
        <f>IF(D748="",0,SUMIFS(факт_операции!$T:$T,факт_операции!$D:$D,D748)+SUMIFS(факт_расчет!$M:$M,факт_расчет!$D:$D,D748))</f>
        <v>0</v>
      </c>
      <c r="K748" s="54">
        <f t="shared" si="23"/>
        <v>0</v>
      </c>
      <c r="L748" s="36"/>
      <c r="M748" s="1"/>
    </row>
    <row r="749" spans="1:13" x14ac:dyDescent="0.25">
      <c r="A749" s="1"/>
      <c r="B749" s="1"/>
      <c r="C749" s="5">
        <f t="shared" si="24"/>
        <v>739</v>
      </c>
      <c r="D749" s="19" t="str">
        <f>IF(C749&gt;MAX(БЮДЖЕТ!$C:$C),"",INDEX(БЮДЖЕТ!$P$11:$P$9415,C749))</f>
        <v/>
      </c>
      <c r="E749" s="22">
        <f>IF(D749="",0,IF(COUNTIF(БЮДЖЕТ!$P:$P,D749)=1,0,1))</f>
        <v>0</v>
      </c>
      <c r="F749" s="19" t="str">
        <f>IF($D749="","",INDEX(БЮДЖЕТ!$N:$N,SUMIFS(БЮДЖЕТ!$B:$B,БЮДЖЕТ!$P:$P,$D749)))</f>
        <v/>
      </c>
      <c r="G749" s="19" t="str">
        <f>IF($D749="","",INDEX(БЮДЖЕТ!$X:$X,SUMIFS(БЮДЖЕТ!$B:$B,БЮДЖЕТ!$P:$P,$D749)))</f>
        <v/>
      </c>
      <c r="H749" s="36"/>
      <c r="I749" s="48">
        <f>IF(D749="",0,SUMIFS(БЮДЖЕТ!$V:$V,БЮДЖЕТ!$P:$P,D749))</f>
        <v>0</v>
      </c>
      <c r="J749" s="48">
        <f>IF(D749="",0,SUMIFS(факт_операции!$T:$T,факт_операции!$D:$D,D749)+SUMIFS(факт_расчет!$M:$M,факт_расчет!$D:$D,D749))</f>
        <v>0</v>
      </c>
      <c r="K749" s="54">
        <f t="shared" si="23"/>
        <v>0</v>
      </c>
      <c r="L749" s="36"/>
      <c r="M749" s="1"/>
    </row>
    <row r="750" spans="1:13" x14ac:dyDescent="0.25">
      <c r="A750" s="1"/>
      <c r="B750" s="1"/>
      <c r="C750" s="5">
        <f t="shared" si="24"/>
        <v>740</v>
      </c>
      <c r="D750" s="19" t="str">
        <f>IF(C750&gt;MAX(БЮДЖЕТ!$C:$C),"",INDEX(БЮДЖЕТ!$P$11:$P$9415,C750))</f>
        <v/>
      </c>
      <c r="E750" s="22">
        <f>IF(D750="",0,IF(COUNTIF(БЮДЖЕТ!$P:$P,D750)=1,0,1))</f>
        <v>0</v>
      </c>
      <c r="F750" s="19" t="str">
        <f>IF($D750="","",INDEX(БЮДЖЕТ!$N:$N,SUMIFS(БЮДЖЕТ!$B:$B,БЮДЖЕТ!$P:$P,$D750)))</f>
        <v/>
      </c>
      <c r="G750" s="19" t="str">
        <f>IF($D750="","",INDEX(БЮДЖЕТ!$X:$X,SUMIFS(БЮДЖЕТ!$B:$B,БЮДЖЕТ!$P:$P,$D750)))</f>
        <v/>
      </c>
      <c r="H750" s="36"/>
      <c r="I750" s="48">
        <f>IF(D750="",0,SUMIFS(БЮДЖЕТ!$V:$V,БЮДЖЕТ!$P:$P,D750))</f>
        <v>0</v>
      </c>
      <c r="J750" s="48">
        <f>IF(D750="",0,SUMIFS(факт_операции!$T:$T,факт_операции!$D:$D,D750)+SUMIFS(факт_расчет!$M:$M,факт_расчет!$D:$D,D750))</f>
        <v>0</v>
      </c>
      <c r="K750" s="54">
        <f t="shared" si="23"/>
        <v>0</v>
      </c>
      <c r="L750" s="36"/>
      <c r="M750" s="1"/>
    </row>
    <row r="751" spans="1:13" x14ac:dyDescent="0.25">
      <c r="A751" s="1"/>
      <c r="B751" s="1"/>
      <c r="C751" s="5">
        <f t="shared" si="24"/>
        <v>741</v>
      </c>
      <c r="D751" s="19" t="str">
        <f>IF(C751&gt;MAX(БЮДЖЕТ!$C:$C),"",INDEX(БЮДЖЕТ!$P$11:$P$9415,C751))</f>
        <v/>
      </c>
      <c r="E751" s="22">
        <f>IF(D751="",0,IF(COUNTIF(БЮДЖЕТ!$P:$P,D751)=1,0,1))</f>
        <v>0</v>
      </c>
      <c r="F751" s="19" t="str">
        <f>IF($D751="","",INDEX(БЮДЖЕТ!$N:$N,SUMIFS(БЮДЖЕТ!$B:$B,БЮДЖЕТ!$P:$P,$D751)))</f>
        <v/>
      </c>
      <c r="G751" s="19" t="str">
        <f>IF($D751="","",INDEX(БЮДЖЕТ!$X:$X,SUMIFS(БЮДЖЕТ!$B:$B,БЮДЖЕТ!$P:$P,$D751)))</f>
        <v/>
      </c>
      <c r="H751" s="36"/>
      <c r="I751" s="48">
        <f>IF(D751="",0,SUMIFS(БЮДЖЕТ!$V:$V,БЮДЖЕТ!$P:$P,D751))</f>
        <v>0</v>
      </c>
      <c r="J751" s="48">
        <f>IF(D751="",0,SUMIFS(факт_операции!$T:$T,факт_операции!$D:$D,D751)+SUMIFS(факт_расчет!$M:$M,факт_расчет!$D:$D,D751))</f>
        <v>0</v>
      </c>
      <c r="K751" s="54">
        <f t="shared" si="23"/>
        <v>0</v>
      </c>
      <c r="L751" s="36"/>
      <c r="M751" s="1"/>
    </row>
    <row r="752" spans="1:13" x14ac:dyDescent="0.25">
      <c r="A752" s="1"/>
      <c r="B752" s="1"/>
      <c r="C752" s="5">
        <f t="shared" si="24"/>
        <v>742</v>
      </c>
      <c r="D752" s="19" t="str">
        <f>IF(C752&gt;MAX(БЮДЖЕТ!$C:$C),"",INDEX(БЮДЖЕТ!$P$11:$P$9415,C752))</f>
        <v/>
      </c>
      <c r="E752" s="22">
        <f>IF(D752="",0,IF(COUNTIF(БЮДЖЕТ!$P:$P,D752)=1,0,1))</f>
        <v>0</v>
      </c>
      <c r="F752" s="19" t="str">
        <f>IF($D752="","",INDEX(БЮДЖЕТ!$N:$N,SUMIFS(БЮДЖЕТ!$B:$B,БЮДЖЕТ!$P:$P,$D752)))</f>
        <v/>
      </c>
      <c r="G752" s="19" t="str">
        <f>IF($D752="","",INDEX(БЮДЖЕТ!$X:$X,SUMIFS(БЮДЖЕТ!$B:$B,БЮДЖЕТ!$P:$P,$D752)))</f>
        <v/>
      </c>
      <c r="H752" s="36"/>
      <c r="I752" s="48">
        <f>IF(D752="",0,SUMIFS(БЮДЖЕТ!$V:$V,БЮДЖЕТ!$P:$P,D752))</f>
        <v>0</v>
      </c>
      <c r="J752" s="48">
        <f>IF(D752="",0,SUMIFS(факт_операции!$T:$T,факт_операции!$D:$D,D752)+SUMIFS(факт_расчет!$M:$M,факт_расчет!$D:$D,D752))</f>
        <v>0</v>
      </c>
      <c r="K752" s="54">
        <f t="shared" si="23"/>
        <v>0</v>
      </c>
      <c r="L752" s="36"/>
      <c r="M752" s="1"/>
    </row>
    <row r="753" spans="1:13" x14ac:dyDescent="0.25">
      <c r="A753" s="1"/>
      <c r="B753" s="1"/>
      <c r="C753" s="5">
        <f t="shared" si="24"/>
        <v>743</v>
      </c>
      <c r="D753" s="19" t="str">
        <f>IF(C753&gt;MAX(БЮДЖЕТ!$C:$C),"",INDEX(БЮДЖЕТ!$P$11:$P$9415,C753))</f>
        <v/>
      </c>
      <c r="E753" s="22">
        <f>IF(D753="",0,IF(COUNTIF(БЮДЖЕТ!$P:$P,D753)=1,0,1))</f>
        <v>0</v>
      </c>
      <c r="F753" s="19" t="str">
        <f>IF($D753="","",INDEX(БЮДЖЕТ!$N:$N,SUMIFS(БЮДЖЕТ!$B:$B,БЮДЖЕТ!$P:$P,$D753)))</f>
        <v/>
      </c>
      <c r="G753" s="19" t="str">
        <f>IF($D753="","",INDEX(БЮДЖЕТ!$X:$X,SUMIFS(БЮДЖЕТ!$B:$B,БЮДЖЕТ!$P:$P,$D753)))</f>
        <v/>
      </c>
      <c r="H753" s="36"/>
      <c r="I753" s="48">
        <f>IF(D753="",0,SUMIFS(БЮДЖЕТ!$V:$V,БЮДЖЕТ!$P:$P,D753))</f>
        <v>0</v>
      </c>
      <c r="J753" s="48">
        <f>IF(D753="",0,SUMIFS(факт_операции!$T:$T,факт_операции!$D:$D,D753)+SUMIFS(факт_расчет!$M:$M,факт_расчет!$D:$D,D753))</f>
        <v>0</v>
      </c>
      <c r="K753" s="54">
        <f t="shared" si="23"/>
        <v>0</v>
      </c>
      <c r="L753" s="36"/>
      <c r="M753" s="1"/>
    </row>
    <row r="754" spans="1:13" x14ac:dyDescent="0.25">
      <c r="A754" s="1"/>
      <c r="B754" s="1"/>
      <c r="C754" s="5">
        <f t="shared" si="24"/>
        <v>744</v>
      </c>
      <c r="D754" s="19" t="str">
        <f>IF(C754&gt;MAX(БЮДЖЕТ!$C:$C),"",INDEX(БЮДЖЕТ!$P$11:$P$9415,C754))</f>
        <v/>
      </c>
      <c r="E754" s="22">
        <f>IF(D754="",0,IF(COUNTIF(БЮДЖЕТ!$P:$P,D754)=1,0,1))</f>
        <v>0</v>
      </c>
      <c r="F754" s="19" t="str">
        <f>IF($D754="","",INDEX(БЮДЖЕТ!$N:$N,SUMIFS(БЮДЖЕТ!$B:$B,БЮДЖЕТ!$P:$P,$D754)))</f>
        <v/>
      </c>
      <c r="G754" s="19" t="str">
        <f>IF($D754="","",INDEX(БЮДЖЕТ!$X:$X,SUMIFS(БЮДЖЕТ!$B:$B,БЮДЖЕТ!$P:$P,$D754)))</f>
        <v/>
      </c>
      <c r="H754" s="36"/>
      <c r="I754" s="48">
        <f>IF(D754="",0,SUMIFS(БЮДЖЕТ!$V:$V,БЮДЖЕТ!$P:$P,D754))</f>
        <v>0</v>
      </c>
      <c r="J754" s="48">
        <f>IF(D754="",0,SUMIFS(факт_операции!$T:$T,факт_операции!$D:$D,D754)+SUMIFS(факт_расчет!$M:$M,факт_расчет!$D:$D,D754))</f>
        <v>0</v>
      </c>
      <c r="K754" s="54">
        <f t="shared" si="23"/>
        <v>0</v>
      </c>
      <c r="L754" s="36"/>
      <c r="M754" s="1"/>
    </row>
    <row r="755" spans="1:13" x14ac:dyDescent="0.25">
      <c r="A755" s="1"/>
      <c r="B755" s="1"/>
      <c r="C755" s="5">
        <f t="shared" si="24"/>
        <v>745</v>
      </c>
      <c r="D755" s="19" t="str">
        <f>IF(C755&gt;MAX(БЮДЖЕТ!$C:$C),"",INDEX(БЮДЖЕТ!$P$11:$P$9415,C755))</f>
        <v/>
      </c>
      <c r="E755" s="22">
        <f>IF(D755="",0,IF(COUNTIF(БЮДЖЕТ!$P:$P,D755)=1,0,1))</f>
        <v>0</v>
      </c>
      <c r="F755" s="19" t="str">
        <f>IF($D755="","",INDEX(БЮДЖЕТ!$N:$N,SUMIFS(БЮДЖЕТ!$B:$B,БЮДЖЕТ!$P:$P,$D755)))</f>
        <v/>
      </c>
      <c r="G755" s="19" t="str">
        <f>IF($D755="","",INDEX(БЮДЖЕТ!$X:$X,SUMIFS(БЮДЖЕТ!$B:$B,БЮДЖЕТ!$P:$P,$D755)))</f>
        <v/>
      </c>
      <c r="H755" s="36"/>
      <c r="I755" s="48">
        <f>IF(D755="",0,SUMIFS(БЮДЖЕТ!$V:$V,БЮДЖЕТ!$P:$P,D755))</f>
        <v>0</v>
      </c>
      <c r="J755" s="48">
        <f>IF(D755="",0,SUMIFS(факт_операции!$T:$T,факт_операции!$D:$D,D755)+SUMIFS(факт_расчет!$M:$M,факт_расчет!$D:$D,D755))</f>
        <v>0</v>
      </c>
      <c r="K755" s="54">
        <f t="shared" si="23"/>
        <v>0</v>
      </c>
      <c r="L755" s="36"/>
      <c r="M755" s="1"/>
    </row>
    <row r="756" spans="1:13" x14ac:dyDescent="0.25">
      <c r="A756" s="1"/>
      <c r="B756" s="1"/>
      <c r="C756" s="5">
        <f t="shared" si="24"/>
        <v>746</v>
      </c>
      <c r="D756" s="19" t="str">
        <f>IF(C756&gt;MAX(БЮДЖЕТ!$C:$C),"",INDEX(БЮДЖЕТ!$P$11:$P$9415,C756))</f>
        <v/>
      </c>
      <c r="E756" s="22">
        <f>IF(D756="",0,IF(COUNTIF(БЮДЖЕТ!$P:$P,D756)=1,0,1))</f>
        <v>0</v>
      </c>
      <c r="F756" s="19" t="str">
        <f>IF($D756="","",INDEX(БЮДЖЕТ!$N:$N,SUMIFS(БЮДЖЕТ!$B:$B,БЮДЖЕТ!$P:$P,$D756)))</f>
        <v/>
      </c>
      <c r="G756" s="19" t="str">
        <f>IF($D756="","",INDEX(БЮДЖЕТ!$X:$X,SUMIFS(БЮДЖЕТ!$B:$B,БЮДЖЕТ!$P:$P,$D756)))</f>
        <v/>
      </c>
      <c r="H756" s="36"/>
      <c r="I756" s="48">
        <f>IF(D756="",0,SUMIFS(БЮДЖЕТ!$V:$V,БЮДЖЕТ!$P:$P,D756))</f>
        <v>0</v>
      </c>
      <c r="J756" s="48">
        <f>IF(D756="",0,SUMIFS(факт_операции!$T:$T,факт_операции!$D:$D,D756)+SUMIFS(факт_расчет!$M:$M,факт_расчет!$D:$D,D756))</f>
        <v>0</v>
      </c>
      <c r="K756" s="54">
        <f t="shared" si="23"/>
        <v>0</v>
      </c>
      <c r="L756" s="36"/>
      <c r="M756" s="1"/>
    </row>
    <row r="757" spans="1:13" x14ac:dyDescent="0.25">
      <c r="A757" s="1"/>
      <c r="B757" s="1"/>
      <c r="C757" s="5">
        <f t="shared" si="24"/>
        <v>747</v>
      </c>
      <c r="D757" s="19" t="str">
        <f>IF(C757&gt;MAX(БЮДЖЕТ!$C:$C),"",INDEX(БЮДЖЕТ!$P$11:$P$9415,C757))</f>
        <v/>
      </c>
      <c r="E757" s="22">
        <f>IF(D757="",0,IF(COUNTIF(БЮДЖЕТ!$P:$P,D757)=1,0,1))</f>
        <v>0</v>
      </c>
      <c r="F757" s="19" t="str">
        <f>IF($D757="","",INDEX(БЮДЖЕТ!$N:$N,SUMIFS(БЮДЖЕТ!$B:$B,БЮДЖЕТ!$P:$P,$D757)))</f>
        <v/>
      </c>
      <c r="G757" s="19" t="str">
        <f>IF($D757="","",INDEX(БЮДЖЕТ!$X:$X,SUMIFS(БЮДЖЕТ!$B:$B,БЮДЖЕТ!$P:$P,$D757)))</f>
        <v/>
      </c>
      <c r="H757" s="36"/>
      <c r="I757" s="48">
        <f>IF(D757="",0,SUMIFS(БЮДЖЕТ!$V:$V,БЮДЖЕТ!$P:$P,D757))</f>
        <v>0</v>
      </c>
      <c r="J757" s="48">
        <f>IF(D757="",0,SUMIFS(факт_операции!$T:$T,факт_операции!$D:$D,D757)+SUMIFS(факт_расчет!$M:$M,факт_расчет!$D:$D,D757))</f>
        <v>0</v>
      </c>
      <c r="K757" s="54">
        <f t="shared" si="23"/>
        <v>0</v>
      </c>
      <c r="L757" s="36"/>
      <c r="M757" s="1"/>
    </row>
    <row r="758" spans="1:13" x14ac:dyDescent="0.25">
      <c r="A758" s="1"/>
      <c r="B758" s="1"/>
      <c r="C758" s="5">
        <f t="shared" si="24"/>
        <v>748</v>
      </c>
      <c r="D758" s="19" t="str">
        <f>IF(C758&gt;MAX(БЮДЖЕТ!$C:$C),"",INDEX(БЮДЖЕТ!$P$11:$P$9415,C758))</f>
        <v/>
      </c>
      <c r="E758" s="22">
        <f>IF(D758="",0,IF(COUNTIF(БЮДЖЕТ!$P:$P,D758)=1,0,1))</f>
        <v>0</v>
      </c>
      <c r="F758" s="19" t="str">
        <f>IF($D758="","",INDEX(БЮДЖЕТ!$N:$N,SUMIFS(БЮДЖЕТ!$B:$B,БЮДЖЕТ!$P:$P,$D758)))</f>
        <v/>
      </c>
      <c r="G758" s="19" t="str">
        <f>IF($D758="","",INDEX(БЮДЖЕТ!$X:$X,SUMIFS(БЮДЖЕТ!$B:$B,БЮДЖЕТ!$P:$P,$D758)))</f>
        <v/>
      </c>
      <c r="H758" s="36"/>
      <c r="I758" s="48">
        <f>IF(D758="",0,SUMIFS(БЮДЖЕТ!$V:$V,БЮДЖЕТ!$P:$P,D758))</f>
        <v>0</v>
      </c>
      <c r="J758" s="48">
        <f>IF(D758="",0,SUMIFS(факт_операции!$T:$T,факт_операции!$D:$D,D758)+SUMIFS(факт_расчет!$M:$M,факт_расчет!$D:$D,D758))</f>
        <v>0</v>
      </c>
      <c r="K758" s="54">
        <f t="shared" si="23"/>
        <v>0</v>
      </c>
      <c r="L758" s="36"/>
      <c r="M758" s="1"/>
    </row>
    <row r="759" spans="1:13" x14ac:dyDescent="0.25">
      <c r="A759" s="1"/>
      <c r="B759" s="1"/>
      <c r="C759" s="5">
        <f t="shared" si="24"/>
        <v>749</v>
      </c>
      <c r="D759" s="19" t="str">
        <f>IF(C759&gt;MAX(БЮДЖЕТ!$C:$C),"",INDEX(БЮДЖЕТ!$P$11:$P$9415,C759))</f>
        <v/>
      </c>
      <c r="E759" s="22">
        <f>IF(D759="",0,IF(COUNTIF(БЮДЖЕТ!$P:$P,D759)=1,0,1))</f>
        <v>0</v>
      </c>
      <c r="F759" s="19" t="str">
        <f>IF($D759="","",INDEX(БЮДЖЕТ!$N:$N,SUMIFS(БЮДЖЕТ!$B:$B,БЮДЖЕТ!$P:$P,$D759)))</f>
        <v/>
      </c>
      <c r="G759" s="19" t="str">
        <f>IF($D759="","",INDEX(БЮДЖЕТ!$X:$X,SUMIFS(БЮДЖЕТ!$B:$B,БЮДЖЕТ!$P:$P,$D759)))</f>
        <v/>
      </c>
      <c r="H759" s="36"/>
      <c r="I759" s="48">
        <f>IF(D759="",0,SUMIFS(БЮДЖЕТ!$V:$V,БЮДЖЕТ!$P:$P,D759))</f>
        <v>0</v>
      </c>
      <c r="J759" s="48">
        <f>IF(D759="",0,SUMIFS(факт_операции!$T:$T,факт_операции!$D:$D,D759)+SUMIFS(факт_расчет!$M:$M,факт_расчет!$D:$D,D759))</f>
        <v>0</v>
      </c>
      <c r="K759" s="54">
        <f t="shared" si="23"/>
        <v>0</v>
      </c>
      <c r="L759" s="36"/>
      <c r="M759" s="1"/>
    </row>
    <row r="760" spans="1:13" x14ac:dyDescent="0.25">
      <c r="A760" s="1"/>
      <c r="B760" s="1"/>
      <c r="C760" s="5">
        <f t="shared" si="24"/>
        <v>750</v>
      </c>
      <c r="D760" s="19" t="str">
        <f>IF(C760&gt;MAX(БЮДЖЕТ!$C:$C),"",INDEX(БЮДЖЕТ!$P$11:$P$9415,C760))</f>
        <v/>
      </c>
      <c r="E760" s="22">
        <f>IF(D760="",0,IF(COUNTIF(БЮДЖЕТ!$P:$P,D760)=1,0,1))</f>
        <v>0</v>
      </c>
      <c r="F760" s="19" t="str">
        <f>IF($D760="","",INDEX(БЮДЖЕТ!$N:$N,SUMIFS(БЮДЖЕТ!$B:$B,БЮДЖЕТ!$P:$P,$D760)))</f>
        <v/>
      </c>
      <c r="G760" s="19" t="str">
        <f>IF($D760="","",INDEX(БЮДЖЕТ!$X:$X,SUMIFS(БЮДЖЕТ!$B:$B,БЮДЖЕТ!$P:$P,$D760)))</f>
        <v/>
      </c>
      <c r="H760" s="36"/>
      <c r="I760" s="48">
        <f>IF(D760="",0,SUMIFS(БЮДЖЕТ!$V:$V,БЮДЖЕТ!$P:$P,D760))</f>
        <v>0</v>
      </c>
      <c r="J760" s="48">
        <f>IF(D760="",0,SUMIFS(факт_операции!$T:$T,факт_операции!$D:$D,D760)+SUMIFS(факт_расчет!$M:$M,факт_расчет!$D:$D,D760))</f>
        <v>0</v>
      </c>
      <c r="K760" s="54">
        <f t="shared" si="23"/>
        <v>0</v>
      </c>
      <c r="L760" s="36"/>
      <c r="M760" s="1"/>
    </row>
    <row r="761" spans="1:13" x14ac:dyDescent="0.25">
      <c r="A761" s="1"/>
      <c r="B761" s="1"/>
      <c r="C761" s="5">
        <f t="shared" si="24"/>
        <v>751</v>
      </c>
      <c r="D761" s="19" t="str">
        <f>IF(C761&gt;MAX(БЮДЖЕТ!$C:$C),"",INDEX(БЮДЖЕТ!$P$11:$P$9415,C761))</f>
        <v/>
      </c>
      <c r="E761" s="22">
        <f>IF(D761="",0,IF(COUNTIF(БЮДЖЕТ!$P:$P,D761)=1,0,1))</f>
        <v>0</v>
      </c>
      <c r="F761" s="19" t="str">
        <f>IF($D761="","",INDEX(БЮДЖЕТ!$N:$N,SUMIFS(БЮДЖЕТ!$B:$B,БЮДЖЕТ!$P:$P,$D761)))</f>
        <v/>
      </c>
      <c r="G761" s="19" t="str">
        <f>IF($D761="","",INDEX(БЮДЖЕТ!$X:$X,SUMIFS(БЮДЖЕТ!$B:$B,БЮДЖЕТ!$P:$P,$D761)))</f>
        <v/>
      </c>
      <c r="H761" s="36"/>
      <c r="I761" s="48">
        <f>IF(D761="",0,SUMIFS(БЮДЖЕТ!$V:$V,БЮДЖЕТ!$P:$P,D761))</f>
        <v>0</v>
      </c>
      <c r="J761" s="48">
        <f>IF(D761="",0,SUMIFS(факт_операции!$T:$T,факт_операции!$D:$D,D761)+SUMIFS(факт_расчет!$M:$M,факт_расчет!$D:$D,D761))</f>
        <v>0</v>
      </c>
      <c r="K761" s="54">
        <f t="shared" si="23"/>
        <v>0</v>
      </c>
      <c r="L761" s="36"/>
      <c r="M761" s="1"/>
    </row>
    <row r="762" spans="1:13" x14ac:dyDescent="0.25">
      <c r="A762" s="1"/>
      <c r="B762" s="1"/>
      <c r="C762" s="5">
        <f t="shared" si="24"/>
        <v>752</v>
      </c>
      <c r="D762" s="19" t="str">
        <f>IF(C762&gt;MAX(БЮДЖЕТ!$C:$C),"",INDEX(БЮДЖЕТ!$P$11:$P$9415,C762))</f>
        <v/>
      </c>
      <c r="E762" s="22">
        <f>IF(D762="",0,IF(COUNTIF(БЮДЖЕТ!$P:$P,D762)=1,0,1))</f>
        <v>0</v>
      </c>
      <c r="F762" s="19" t="str">
        <f>IF($D762="","",INDEX(БЮДЖЕТ!$N:$N,SUMIFS(БЮДЖЕТ!$B:$B,БЮДЖЕТ!$P:$P,$D762)))</f>
        <v/>
      </c>
      <c r="G762" s="19" t="str">
        <f>IF($D762="","",INDEX(БЮДЖЕТ!$X:$X,SUMIFS(БЮДЖЕТ!$B:$B,БЮДЖЕТ!$P:$P,$D762)))</f>
        <v/>
      </c>
      <c r="H762" s="36"/>
      <c r="I762" s="48">
        <f>IF(D762="",0,SUMIFS(БЮДЖЕТ!$V:$V,БЮДЖЕТ!$P:$P,D762))</f>
        <v>0</v>
      </c>
      <c r="J762" s="48">
        <f>IF(D762="",0,SUMIFS(факт_операции!$T:$T,факт_операции!$D:$D,D762)+SUMIFS(факт_расчет!$M:$M,факт_расчет!$D:$D,D762))</f>
        <v>0</v>
      </c>
      <c r="K762" s="54">
        <f t="shared" si="23"/>
        <v>0</v>
      </c>
      <c r="L762" s="36"/>
      <c r="M762" s="1"/>
    </row>
    <row r="763" spans="1:13" x14ac:dyDescent="0.25">
      <c r="A763" s="1"/>
      <c r="B763" s="1"/>
      <c r="C763" s="5">
        <f t="shared" si="24"/>
        <v>753</v>
      </c>
      <c r="D763" s="19" t="str">
        <f>IF(C763&gt;MAX(БЮДЖЕТ!$C:$C),"",INDEX(БЮДЖЕТ!$P$11:$P$9415,C763))</f>
        <v/>
      </c>
      <c r="E763" s="22">
        <f>IF(D763="",0,IF(COUNTIF(БЮДЖЕТ!$P:$P,D763)=1,0,1))</f>
        <v>0</v>
      </c>
      <c r="F763" s="19" t="str">
        <f>IF($D763="","",INDEX(БЮДЖЕТ!$N:$N,SUMIFS(БЮДЖЕТ!$B:$B,БЮДЖЕТ!$P:$P,$D763)))</f>
        <v/>
      </c>
      <c r="G763" s="19" t="str">
        <f>IF($D763="","",INDEX(БЮДЖЕТ!$X:$X,SUMIFS(БЮДЖЕТ!$B:$B,БЮДЖЕТ!$P:$P,$D763)))</f>
        <v/>
      </c>
      <c r="H763" s="36"/>
      <c r="I763" s="48">
        <f>IF(D763="",0,SUMIFS(БЮДЖЕТ!$V:$V,БЮДЖЕТ!$P:$P,D763))</f>
        <v>0</v>
      </c>
      <c r="J763" s="48">
        <f>IF(D763="",0,SUMIFS(факт_операции!$T:$T,факт_операции!$D:$D,D763)+SUMIFS(факт_расчет!$M:$M,факт_расчет!$D:$D,D763))</f>
        <v>0</v>
      </c>
      <c r="K763" s="54">
        <f t="shared" si="23"/>
        <v>0</v>
      </c>
      <c r="L763" s="36"/>
      <c r="M763" s="1"/>
    </row>
    <row r="764" spans="1:13" x14ac:dyDescent="0.25">
      <c r="A764" s="1"/>
      <c r="B764" s="1"/>
      <c r="C764" s="5">
        <f t="shared" si="24"/>
        <v>754</v>
      </c>
      <c r="D764" s="19" t="str">
        <f>IF(C764&gt;MAX(БЮДЖЕТ!$C:$C),"",INDEX(БЮДЖЕТ!$P$11:$P$9415,C764))</f>
        <v/>
      </c>
      <c r="E764" s="22">
        <f>IF(D764="",0,IF(COUNTIF(БЮДЖЕТ!$P:$P,D764)=1,0,1))</f>
        <v>0</v>
      </c>
      <c r="F764" s="19" t="str">
        <f>IF($D764="","",INDEX(БЮДЖЕТ!$N:$N,SUMIFS(БЮДЖЕТ!$B:$B,БЮДЖЕТ!$P:$P,$D764)))</f>
        <v/>
      </c>
      <c r="G764" s="19" t="str">
        <f>IF($D764="","",INDEX(БЮДЖЕТ!$X:$X,SUMIFS(БЮДЖЕТ!$B:$B,БЮДЖЕТ!$P:$P,$D764)))</f>
        <v/>
      </c>
      <c r="H764" s="36"/>
      <c r="I764" s="48">
        <f>IF(D764="",0,SUMIFS(БЮДЖЕТ!$V:$V,БЮДЖЕТ!$P:$P,D764))</f>
        <v>0</v>
      </c>
      <c r="J764" s="48">
        <f>IF(D764="",0,SUMIFS(факт_операции!$T:$T,факт_операции!$D:$D,D764)+SUMIFS(факт_расчет!$M:$M,факт_расчет!$D:$D,D764))</f>
        <v>0</v>
      </c>
      <c r="K764" s="54">
        <f t="shared" si="23"/>
        <v>0</v>
      </c>
      <c r="L764" s="36"/>
      <c r="M764" s="1"/>
    </row>
    <row r="765" spans="1:13" x14ac:dyDescent="0.25">
      <c r="A765" s="1"/>
      <c r="B765" s="1"/>
      <c r="C765" s="5">
        <f t="shared" si="24"/>
        <v>755</v>
      </c>
      <c r="D765" s="19" t="str">
        <f>IF(C765&gt;MAX(БЮДЖЕТ!$C:$C),"",INDEX(БЮДЖЕТ!$P$11:$P$9415,C765))</f>
        <v/>
      </c>
      <c r="E765" s="22">
        <f>IF(D765="",0,IF(COUNTIF(БЮДЖЕТ!$P:$P,D765)=1,0,1))</f>
        <v>0</v>
      </c>
      <c r="F765" s="19" t="str">
        <f>IF($D765="","",INDEX(БЮДЖЕТ!$N:$N,SUMIFS(БЮДЖЕТ!$B:$B,БЮДЖЕТ!$P:$P,$D765)))</f>
        <v/>
      </c>
      <c r="G765" s="19" t="str">
        <f>IF($D765="","",INDEX(БЮДЖЕТ!$X:$X,SUMIFS(БЮДЖЕТ!$B:$B,БЮДЖЕТ!$P:$P,$D765)))</f>
        <v/>
      </c>
      <c r="H765" s="36"/>
      <c r="I765" s="48">
        <f>IF(D765="",0,SUMIFS(БЮДЖЕТ!$V:$V,БЮДЖЕТ!$P:$P,D765))</f>
        <v>0</v>
      </c>
      <c r="J765" s="48">
        <f>IF(D765="",0,SUMIFS(факт_операции!$T:$T,факт_операции!$D:$D,D765)+SUMIFS(факт_расчет!$M:$M,факт_расчет!$D:$D,D765))</f>
        <v>0</v>
      </c>
      <c r="K765" s="54">
        <f t="shared" si="23"/>
        <v>0</v>
      </c>
      <c r="L765" s="36"/>
      <c r="M765" s="1"/>
    </row>
    <row r="766" spans="1:13" x14ac:dyDescent="0.25">
      <c r="A766" s="1"/>
      <c r="B766" s="1"/>
      <c r="C766" s="5">
        <f t="shared" si="24"/>
        <v>756</v>
      </c>
      <c r="D766" s="19" t="str">
        <f>IF(C766&gt;MAX(БЮДЖЕТ!$C:$C),"",INDEX(БЮДЖЕТ!$P$11:$P$9415,C766))</f>
        <v/>
      </c>
      <c r="E766" s="22">
        <f>IF(D766="",0,IF(COUNTIF(БЮДЖЕТ!$P:$P,D766)=1,0,1))</f>
        <v>0</v>
      </c>
      <c r="F766" s="19" t="str">
        <f>IF($D766="","",INDEX(БЮДЖЕТ!$N:$N,SUMIFS(БЮДЖЕТ!$B:$B,БЮДЖЕТ!$P:$P,$D766)))</f>
        <v/>
      </c>
      <c r="G766" s="19" t="str">
        <f>IF($D766="","",INDEX(БЮДЖЕТ!$X:$X,SUMIFS(БЮДЖЕТ!$B:$B,БЮДЖЕТ!$P:$P,$D766)))</f>
        <v/>
      </c>
      <c r="H766" s="36"/>
      <c r="I766" s="48">
        <f>IF(D766="",0,SUMIFS(БЮДЖЕТ!$V:$V,БЮДЖЕТ!$P:$P,D766))</f>
        <v>0</v>
      </c>
      <c r="J766" s="48">
        <f>IF(D766="",0,SUMIFS(факт_операции!$T:$T,факт_операции!$D:$D,D766)+SUMIFS(факт_расчет!$M:$M,факт_расчет!$D:$D,D766))</f>
        <v>0</v>
      </c>
      <c r="K766" s="54">
        <f t="shared" si="23"/>
        <v>0</v>
      </c>
      <c r="L766" s="36"/>
      <c r="M766" s="1"/>
    </row>
    <row r="767" spans="1:13" x14ac:dyDescent="0.25">
      <c r="A767" s="1"/>
      <c r="B767" s="1"/>
      <c r="C767" s="5">
        <f t="shared" si="24"/>
        <v>757</v>
      </c>
      <c r="D767" s="19" t="str">
        <f>IF(C767&gt;MAX(БЮДЖЕТ!$C:$C),"",INDEX(БЮДЖЕТ!$P$11:$P$9415,C767))</f>
        <v/>
      </c>
      <c r="E767" s="22">
        <f>IF(D767="",0,IF(COUNTIF(БЮДЖЕТ!$P:$P,D767)=1,0,1))</f>
        <v>0</v>
      </c>
      <c r="F767" s="19" t="str">
        <f>IF($D767="","",INDEX(БЮДЖЕТ!$N:$N,SUMIFS(БЮДЖЕТ!$B:$B,БЮДЖЕТ!$P:$P,$D767)))</f>
        <v/>
      </c>
      <c r="G767" s="19" t="str">
        <f>IF($D767="","",INDEX(БЮДЖЕТ!$X:$X,SUMIFS(БЮДЖЕТ!$B:$B,БЮДЖЕТ!$P:$P,$D767)))</f>
        <v/>
      </c>
      <c r="H767" s="36"/>
      <c r="I767" s="48">
        <f>IF(D767="",0,SUMIFS(БЮДЖЕТ!$V:$V,БЮДЖЕТ!$P:$P,D767))</f>
        <v>0</v>
      </c>
      <c r="J767" s="48">
        <f>IF(D767="",0,SUMIFS(факт_операции!$T:$T,факт_операции!$D:$D,D767)+SUMIFS(факт_расчет!$M:$M,факт_расчет!$D:$D,D767))</f>
        <v>0</v>
      </c>
      <c r="K767" s="54">
        <f t="shared" si="23"/>
        <v>0</v>
      </c>
      <c r="L767" s="36"/>
      <c r="M767" s="1"/>
    </row>
    <row r="768" spans="1:13" x14ac:dyDescent="0.25">
      <c r="A768" s="1"/>
      <c r="B768" s="1"/>
      <c r="C768" s="5">
        <f t="shared" si="24"/>
        <v>758</v>
      </c>
      <c r="D768" s="19" t="str">
        <f>IF(C768&gt;MAX(БЮДЖЕТ!$C:$C),"",INDEX(БЮДЖЕТ!$P$11:$P$9415,C768))</f>
        <v/>
      </c>
      <c r="E768" s="22">
        <f>IF(D768="",0,IF(COUNTIF(БЮДЖЕТ!$P:$P,D768)=1,0,1))</f>
        <v>0</v>
      </c>
      <c r="F768" s="19" t="str">
        <f>IF($D768="","",INDEX(БЮДЖЕТ!$N:$N,SUMIFS(БЮДЖЕТ!$B:$B,БЮДЖЕТ!$P:$P,$D768)))</f>
        <v/>
      </c>
      <c r="G768" s="19" t="str">
        <f>IF($D768="","",INDEX(БЮДЖЕТ!$X:$X,SUMIFS(БЮДЖЕТ!$B:$B,БЮДЖЕТ!$P:$P,$D768)))</f>
        <v/>
      </c>
      <c r="H768" s="36"/>
      <c r="I768" s="48">
        <f>IF(D768="",0,SUMIFS(БЮДЖЕТ!$V:$V,БЮДЖЕТ!$P:$P,D768))</f>
        <v>0</v>
      </c>
      <c r="J768" s="48">
        <f>IF(D768="",0,SUMIFS(факт_операции!$T:$T,факт_операции!$D:$D,D768)+SUMIFS(факт_расчет!$M:$M,факт_расчет!$D:$D,D768))</f>
        <v>0</v>
      </c>
      <c r="K768" s="54">
        <f t="shared" si="23"/>
        <v>0</v>
      </c>
      <c r="L768" s="36"/>
      <c r="M768" s="1"/>
    </row>
    <row r="769" spans="1:13" x14ac:dyDescent="0.25">
      <c r="A769" s="1"/>
      <c r="B769" s="1"/>
      <c r="C769" s="5">
        <f t="shared" si="24"/>
        <v>759</v>
      </c>
      <c r="D769" s="19" t="str">
        <f>IF(C769&gt;MAX(БЮДЖЕТ!$C:$C),"",INDEX(БЮДЖЕТ!$P$11:$P$9415,C769))</f>
        <v/>
      </c>
      <c r="E769" s="22">
        <f>IF(D769="",0,IF(COUNTIF(БЮДЖЕТ!$P:$P,D769)=1,0,1))</f>
        <v>0</v>
      </c>
      <c r="F769" s="19" t="str">
        <f>IF($D769="","",INDEX(БЮДЖЕТ!$N:$N,SUMIFS(БЮДЖЕТ!$B:$B,БЮДЖЕТ!$P:$P,$D769)))</f>
        <v/>
      </c>
      <c r="G769" s="19" t="str">
        <f>IF($D769="","",INDEX(БЮДЖЕТ!$X:$X,SUMIFS(БЮДЖЕТ!$B:$B,БЮДЖЕТ!$P:$P,$D769)))</f>
        <v/>
      </c>
      <c r="H769" s="36"/>
      <c r="I769" s="48">
        <f>IF(D769="",0,SUMIFS(БЮДЖЕТ!$V:$V,БЮДЖЕТ!$P:$P,D769))</f>
        <v>0</v>
      </c>
      <c r="J769" s="48">
        <f>IF(D769="",0,SUMIFS(факт_операции!$T:$T,факт_операции!$D:$D,D769)+SUMIFS(факт_расчет!$M:$M,факт_расчет!$D:$D,D769))</f>
        <v>0</v>
      </c>
      <c r="K769" s="54">
        <f t="shared" si="23"/>
        <v>0</v>
      </c>
      <c r="L769" s="36"/>
      <c r="M769" s="1"/>
    </row>
    <row r="770" spans="1:13" x14ac:dyDescent="0.25">
      <c r="A770" s="1"/>
      <c r="B770" s="1"/>
      <c r="C770" s="5">
        <f t="shared" si="24"/>
        <v>760</v>
      </c>
      <c r="D770" s="19" t="str">
        <f>IF(C770&gt;MAX(БЮДЖЕТ!$C:$C),"",INDEX(БЮДЖЕТ!$P$11:$P$9415,C770))</f>
        <v/>
      </c>
      <c r="E770" s="22">
        <f>IF(D770="",0,IF(COUNTIF(БЮДЖЕТ!$P:$P,D770)=1,0,1))</f>
        <v>0</v>
      </c>
      <c r="F770" s="19" t="str">
        <f>IF($D770="","",INDEX(БЮДЖЕТ!$N:$N,SUMIFS(БЮДЖЕТ!$B:$B,БЮДЖЕТ!$P:$P,$D770)))</f>
        <v/>
      </c>
      <c r="G770" s="19" t="str">
        <f>IF($D770="","",INDEX(БЮДЖЕТ!$X:$X,SUMIFS(БЮДЖЕТ!$B:$B,БЮДЖЕТ!$P:$P,$D770)))</f>
        <v/>
      </c>
      <c r="H770" s="36"/>
      <c r="I770" s="48">
        <f>IF(D770="",0,SUMIFS(БЮДЖЕТ!$V:$V,БЮДЖЕТ!$P:$P,D770))</f>
        <v>0</v>
      </c>
      <c r="J770" s="48">
        <f>IF(D770="",0,SUMIFS(факт_операции!$T:$T,факт_операции!$D:$D,D770)+SUMIFS(факт_расчет!$M:$M,факт_расчет!$D:$D,D770))</f>
        <v>0</v>
      </c>
      <c r="K770" s="54">
        <f t="shared" si="23"/>
        <v>0</v>
      </c>
      <c r="L770" s="36"/>
      <c r="M770" s="1"/>
    </row>
    <row r="771" spans="1:13" x14ac:dyDescent="0.25">
      <c r="A771" s="1"/>
      <c r="B771" s="1"/>
      <c r="C771" s="5">
        <f t="shared" si="24"/>
        <v>761</v>
      </c>
      <c r="D771" s="19" t="str">
        <f>IF(C771&gt;MAX(БЮДЖЕТ!$C:$C),"",INDEX(БЮДЖЕТ!$P$11:$P$9415,C771))</f>
        <v/>
      </c>
      <c r="E771" s="22">
        <f>IF(D771="",0,IF(COUNTIF(БЮДЖЕТ!$P:$P,D771)=1,0,1))</f>
        <v>0</v>
      </c>
      <c r="F771" s="19" t="str">
        <f>IF($D771="","",INDEX(БЮДЖЕТ!$N:$N,SUMIFS(БЮДЖЕТ!$B:$B,БЮДЖЕТ!$P:$P,$D771)))</f>
        <v/>
      </c>
      <c r="G771" s="19" t="str">
        <f>IF($D771="","",INDEX(БЮДЖЕТ!$X:$X,SUMIFS(БЮДЖЕТ!$B:$B,БЮДЖЕТ!$P:$P,$D771)))</f>
        <v/>
      </c>
      <c r="H771" s="36"/>
      <c r="I771" s="48">
        <f>IF(D771="",0,SUMIFS(БЮДЖЕТ!$V:$V,БЮДЖЕТ!$P:$P,D771))</f>
        <v>0</v>
      </c>
      <c r="J771" s="48">
        <f>IF(D771="",0,SUMIFS(факт_операции!$T:$T,факт_операции!$D:$D,D771)+SUMIFS(факт_расчет!$M:$M,факт_расчет!$D:$D,D771))</f>
        <v>0</v>
      </c>
      <c r="K771" s="54">
        <f t="shared" si="23"/>
        <v>0</v>
      </c>
      <c r="L771" s="36"/>
      <c r="M771" s="1"/>
    </row>
    <row r="772" spans="1:13" x14ac:dyDescent="0.25">
      <c r="A772" s="1"/>
      <c r="B772" s="1"/>
      <c r="C772" s="5">
        <f t="shared" si="24"/>
        <v>762</v>
      </c>
      <c r="D772" s="19" t="str">
        <f>IF(C772&gt;MAX(БЮДЖЕТ!$C:$C),"",INDEX(БЮДЖЕТ!$P$11:$P$9415,C772))</f>
        <v/>
      </c>
      <c r="E772" s="22">
        <f>IF(D772="",0,IF(COUNTIF(БЮДЖЕТ!$P:$P,D772)=1,0,1))</f>
        <v>0</v>
      </c>
      <c r="F772" s="19" t="str">
        <f>IF($D772="","",INDEX(БЮДЖЕТ!$N:$N,SUMIFS(БЮДЖЕТ!$B:$B,БЮДЖЕТ!$P:$P,$D772)))</f>
        <v/>
      </c>
      <c r="G772" s="19" t="str">
        <f>IF($D772="","",INDEX(БЮДЖЕТ!$X:$X,SUMIFS(БЮДЖЕТ!$B:$B,БЮДЖЕТ!$P:$P,$D772)))</f>
        <v/>
      </c>
      <c r="H772" s="36"/>
      <c r="I772" s="48">
        <f>IF(D772="",0,SUMIFS(БЮДЖЕТ!$V:$V,БЮДЖЕТ!$P:$P,D772))</f>
        <v>0</v>
      </c>
      <c r="J772" s="48">
        <f>IF(D772="",0,SUMIFS(факт_операции!$T:$T,факт_операции!$D:$D,D772)+SUMIFS(факт_расчет!$M:$M,факт_расчет!$D:$D,D772))</f>
        <v>0</v>
      </c>
      <c r="K772" s="54">
        <f t="shared" si="23"/>
        <v>0</v>
      </c>
      <c r="L772" s="36"/>
      <c r="M772" s="1"/>
    </row>
    <row r="773" spans="1:13" x14ac:dyDescent="0.25">
      <c r="A773" s="1"/>
      <c r="B773" s="1"/>
      <c r="C773" s="5">
        <f t="shared" si="24"/>
        <v>763</v>
      </c>
      <c r="D773" s="19" t="str">
        <f>IF(C773&gt;MAX(БЮДЖЕТ!$C:$C),"",INDEX(БЮДЖЕТ!$P$11:$P$9415,C773))</f>
        <v/>
      </c>
      <c r="E773" s="22">
        <f>IF(D773="",0,IF(COUNTIF(БЮДЖЕТ!$P:$P,D773)=1,0,1))</f>
        <v>0</v>
      </c>
      <c r="F773" s="19" t="str">
        <f>IF($D773="","",INDEX(БЮДЖЕТ!$N:$N,SUMIFS(БЮДЖЕТ!$B:$B,БЮДЖЕТ!$P:$P,$D773)))</f>
        <v/>
      </c>
      <c r="G773" s="19" t="str">
        <f>IF($D773="","",INDEX(БЮДЖЕТ!$X:$X,SUMIFS(БЮДЖЕТ!$B:$B,БЮДЖЕТ!$P:$P,$D773)))</f>
        <v/>
      </c>
      <c r="H773" s="36"/>
      <c r="I773" s="48">
        <f>IF(D773="",0,SUMIFS(БЮДЖЕТ!$V:$V,БЮДЖЕТ!$P:$P,D773))</f>
        <v>0</v>
      </c>
      <c r="J773" s="48">
        <f>IF(D773="",0,SUMIFS(факт_операции!$T:$T,факт_операции!$D:$D,D773)+SUMIFS(факт_расчет!$M:$M,факт_расчет!$D:$D,D773))</f>
        <v>0</v>
      </c>
      <c r="K773" s="54">
        <f t="shared" si="23"/>
        <v>0</v>
      </c>
      <c r="L773" s="36"/>
      <c r="M773" s="1"/>
    </row>
    <row r="774" spans="1:13" x14ac:dyDescent="0.25">
      <c r="A774" s="1"/>
      <c r="B774" s="1"/>
      <c r="C774" s="5">
        <f t="shared" si="24"/>
        <v>764</v>
      </c>
      <c r="D774" s="19" t="str">
        <f>IF(C774&gt;MAX(БЮДЖЕТ!$C:$C),"",INDEX(БЮДЖЕТ!$P$11:$P$9415,C774))</f>
        <v/>
      </c>
      <c r="E774" s="22">
        <f>IF(D774="",0,IF(COUNTIF(БЮДЖЕТ!$P:$P,D774)=1,0,1))</f>
        <v>0</v>
      </c>
      <c r="F774" s="19" t="str">
        <f>IF($D774="","",INDEX(БЮДЖЕТ!$N:$N,SUMIFS(БЮДЖЕТ!$B:$B,БЮДЖЕТ!$P:$P,$D774)))</f>
        <v/>
      </c>
      <c r="G774" s="19" t="str">
        <f>IF($D774="","",INDEX(БЮДЖЕТ!$X:$X,SUMIFS(БЮДЖЕТ!$B:$B,БЮДЖЕТ!$P:$P,$D774)))</f>
        <v/>
      </c>
      <c r="H774" s="36"/>
      <c r="I774" s="48">
        <f>IF(D774="",0,SUMIFS(БЮДЖЕТ!$V:$V,БЮДЖЕТ!$P:$P,D774))</f>
        <v>0</v>
      </c>
      <c r="J774" s="48">
        <f>IF(D774="",0,SUMIFS(факт_операции!$T:$T,факт_операции!$D:$D,D774)+SUMIFS(факт_расчет!$M:$M,факт_расчет!$D:$D,D774))</f>
        <v>0</v>
      </c>
      <c r="K774" s="54">
        <f t="shared" si="23"/>
        <v>0</v>
      </c>
      <c r="L774" s="36"/>
      <c r="M774" s="1"/>
    </row>
    <row r="775" spans="1:13" x14ac:dyDescent="0.25">
      <c r="A775" s="1"/>
      <c r="B775" s="1"/>
      <c r="C775" s="5">
        <f t="shared" si="24"/>
        <v>765</v>
      </c>
      <c r="D775" s="19" t="str">
        <f>IF(C775&gt;MAX(БЮДЖЕТ!$C:$C),"",INDEX(БЮДЖЕТ!$P$11:$P$9415,C775))</f>
        <v/>
      </c>
      <c r="E775" s="22">
        <f>IF(D775="",0,IF(COUNTIF(БЮДЖЕТ!$P:$P,D775)=1,0,1))</f>
        <v>0</v>
      </c>
      <c r="F775" s="19" t="str">
        <f>IF($D775="","",INDEX(БЮДЖЕТ!$N:$N,SUMIFS(БЮДЖЕТ!$B:$B,БЮДЖЕТ!$P:$P,$D775)))</f>
        <v/>
      </c>
      <c r="G775" s="19" t="str">
        <f>IF($D775="","",INDEX(БЮДЖЕТ!$X:$X,SUMIFS(БЮДЖЕТ!$B:$B,БЮДЖЕТ!$P:$P,$D775)))</f>
        <v/>
      </c>
      <c r="H775" s="36"/>
      <c r="I775" s="48">
        <f>IF(D775="",0,SUMIFS(БЮДЖЕТ!$V:$V,БЮДЖЕТ!$P:$P,D775))</f>
        <v>0</v>
      </c>
      <c r="J775" s="48">
        <f>IF(D775="",0,SUMIFS(факт_операции!$T:$T,факт_операции!$D:$D,D775)+SUMIFS(факт_расчет!$M:$M,факт_расчет!$D:$D,D775))</f>
        <v>0</v>
      </c>
      <c r="K775" s="54">
        <f t="shared" si="23"/>
        <v>0</v>
      </c>
      <c r="L775" s="36"/>
      <c r="M775" s="1"/>
    </row>
    <row r="776" spans="1:13" x14ac:dyDescent="0.25">
      <c r="A776" s="1"/>
      <c r="B776" s="1"/>
      <c r="C776" s="5">
        <f t="shared" si="24"/>
        <v>766</v>
      </c>
      <c r="D776" s="19" t="str">
        <f>IF(C776&gt;MAX(БЮДЖЕТ!$C:$C),"",INDEX(БЮДЖЕТ!$P$11:$P$9415,C776))</f>
        <v/>
      </c>
      <c r="E776" s="22">
        <f>IF(D776="",0,IF(COUNTIF(БЮДЖЕТ!$P:$P,D776)=1,0,1))</f>
        <v>0</v>
      </c>
      <c r="F776" s="19" t="str">
        <f>IF($D776="","",INDEX(БЮДЖЕТ!$N:$N,SUMIFS(БЮДЖЕТ!$B:$B,БЮДЖЕТ!$P:$P,$D776)))</f>
        <v/>
      </c>
      <c r="G776" s="19" t="str">
        <f>IF($D776="","",INDEX(БЮДЖЕТ!$X:$X,SUMIFS(БЮДЖЕТ!$B:$B,БЮДЖЕТ!$P:$P,$D776)))</f>
        <v/>
      </c>
      <c r="H776" s="36"/>
      <c r="I776" s="48">
        <f>IF(D776="",0,SUMIFS(БЮДЖЕТ!$V:$V,БЮДЖЕТ!$P:$P,D776))</f>
        <v>0</v>
      </c>
      <c r="J776" s="48">
        <f>IF(D776="",0,SUMIFS(факт_операции!$T:$T,факт_операции!$D:$D,D776)+SUMIFS(факт_расчет!$M:$M,факт_расчет!$D:$D,D776))</f>
        <v>0</v>
      </c>
      <c r="K776" s="54">
        <f t="shared" si="23"/>
        <v>0</v>
      </c>
      <c r="L776" s="36"/>
      <c r="M776" s="1"/>
    </row>
    <row r="777" spans="1:13" x14ac:dyDescent="0.25">
      <c r="A777" s="1"/>
      <c r="B777" s="1"/>
      <c r="C777" s="5">
        <f t="shared" si="24"/>
        <v>767</v>
      </c>
      <c r="D777" s="19" t="str">
        <f>IF(C777&gt;MAX(БЮДЖЕТ!$C:$C),"",INDEX(БЮДЖЕТ!$P$11:$P$9415,C777))</f>
        <v/>
      </c>
      <c r="E777" s="22">
        <f>IF(D777="",0,IF(COUNTIF(БЮДЖЕТ!$P:$P,D777)=1,0,1))</f>
        <v>0</v>
      </c>
      <c r="F777" s="19" t="str">
        <f>IF($D777="","",INDEX(БЮДЖЕТ!$N:$N,SUMIFS(БЮДЖЕТ!$B:$B,БЮДЖЕТ!$P:$P,$D777)))</f>
        <v/>
      </c>
      <c r="G777" s="19" t="str">
        <f>IF($D777="","",INDEX(БЮДЖЕТ!$X:$X,SUMIFS(БЮДЖЕТ!$B:$B,БЮДЖЕТ!$P:$P,$D777)))</f>
        <v/>
      </c>
      <c r="H777" s="36"/>
      <c r="I777" s="48">
        <f>IF(D777="",0,SUMIFS(БЮДЖЕТ!$V:$V,БЮДЖЕТ!$P:$P,D777))</f>
        <v>0</v>
      </c>
      <c r="J777" s="48">
        <f>IF(D777="",0,SUMIFS(факт_операции!$T:$T,факт_операции!$D:$D,D777)+SUMIFS(факт_расчет!$M:$M,факт_расчет!$D:$D,D777))</f>
        <v>0</v>
      </c>
      <c r="K777" s="54">
        <f t="shared" si="23"/>
        <v>0</v>
      </c>
      <c r="L777" s="36"/>
      <c r="M777" s="1"/>
    </row>
    <row r="778" spans="1:13" x14ac:dyDescent="0.25">
      <c r="A778" s="1"/>
      <c r="B778" s="1"/>
      <c r="C778" s="5">
        <f t="shared" si="24"/>
        <v>768</v>
      </c>
      <c r="D778" s="19" t="str">
        <f>IF(C778&gt;MAX(БЮДЖЕТ!$C:$C),"",INDEX(БЮДЖЕТ!$P$11:$P$9415,C778))</f>
        <v/>
      </c>
      <c r="E778" s="22">
        <f>IF(D778="",0,IF(COUNTIF(БЮДЖЕТ!$P:$P,D778)=1,0,1))</f>
        <v>0</v>
      </c>
      <c r="F778" s="19" t="str">
        <f>IF($D778="","",INDEX(БЮДЖЕТ!$N:$N,SUMIFS(БЮДЖЕТ!$B:$B,БЮДЖЕТ!$P:$P,$D778)))</f>
        <v/>
      </c>
      <c r="G778" s="19" t="str">
        <f>IF($D778="","",INDEX(БЮДЖЕТ!$X:$X,SUMIFS(БЮДЖЕТ!$B:$B,БЮДЖЕТ!$P:$P,$D778)))</f>
        <v/>
      </c>
      <c r="H778" s="36"/>
      <c r="I778" s="48">
        <f>IF(D778="",0,SUMIFS(БЮДЖЕТ!$V:$V,БЮДЖЕТ!$P:$P,D778))</f>
        <v>0</v>
      </c>
      <c r="J778" s="48">
        <f>IF(D778="",0,SUMIFS(факт_операции!$T:$T,факт_операции!$D:$D,D778)+SUMIFS(факт_расчет!$M:$M,факт_расчет!$D:$D,D778))</f>
        <v>0</v>
      </c>
      <c r="K778" s="54">
        <f t="shared" si="23"/>
        <v>0</v>
      </c>
      <c r="L778" s="36"/>
      <c r="M778" s="1"/>
    </row>
    <row r="779" spans="1:13" x14ac:dyDescent="0.25">
      <c r="A779" s="1"/>
      <c r="B779" s="1"/>
      <c r="C779" s="5">
        <f t="shared" si="24"/>
        <v>769</v>
      </c>
      <c r="D779" s="19" t="str">
        <f>IF(C779&gt;MAX(БЮДЖЕТ!$C:$C),"",INDEX(БЮДЖЕТ!$P$11:$P$9415,C779))</f>
        <v/>
      </c>
      <c r="E779" s="22">
        <f>IF(D779="",0,IF(COUNTIF(БЮДЖЕТ!$P:$P,D779)=1,0,1))</f>
        <v>0</v>
      </c>
      <c r="F779" s="19" t="str">
        <f>IF($D779="","",INDEX(БЮДЖЕТ!$N:$N,SUMIFS(БЮДЖЕТ!$B:$B,БЮДЖЕТ!$P:$P,$D779)))</f>
        <v/>
      </c>
      <c r="G779" s="19" t="str">
        <f>IF($D779="","",INDEX(БЮДЖЕТ!$X:$X,SUMIFS(БЮДЖЕТ!$B:$B,БЮДЖЕТ!$P:$P,$D779)))</f>
        <v/>
      </c>
      <c r="H779" s="36"/>
      <c r="I779" s="48">
        <f>IF(D779="",0,SUMIFS(БЮДЖЕТ!$V:$V,БЮДЖЕТ!$P:$P,D779))</f>
        <v>0</v>
      </c>
      <c r="J779" s="48">
        <f>IF(D779="",0,SUMIFS(факт_операции!$T:$T,факт_операции!$D:$D,D779)+SUMIFS(факт_расчет!$M:$M,факт_расчет!$D:$D,D779))</f>
        <v>0</v>
      </c>
      <c r="K779" s="54">
        <f t="shared" si="23"/>
        <v>0</v>
      </c>
      <c r="L779" s="36"/>
      <c r="M779" s="1"/>
    </row>
    <row r="780" spans="1:13" x14ac:dyDescent="0.25">
      <c r="A780" s="1"/>
      <c r="B780" s="1"/>
      <c r="C780" s="5">
        <f t="shared" si="24"/>
        <v>770</v>
      </c>
      <c r="D780" s="19" t="str">
        <f>IF(C780&gt;MAX(БЮДЖЕТ!$C:$C),"",INDEX(БЮДЖЕТ!$P$11:$P$9415,C780))</f>
        <v/>
      </c>
      <c r="E780" s="22">
        <f>IF(D780="",0,IF(COUNTIF(БЮДЖЕТ!$P:$P,D780)=1,0,1))</f>
        <v>0</v>
      </c>
      <c r="F780" s="19" t="str">
        <f>IF($D780="","",INDEX(БЮДЖЕТ!$N:$N,SUMIFS(БЮДЖЕТ!$B:$B,БЮДЖЕТ!$P:$P,$D780)))</f>
        <v/>
      </c>
      <c r="G780" s="19" t="str">
        <f>IF($D780="","",INDEX(БЮДЖЕТ!$X:$X,SUMIFS(БЮДЖЕТ!$B:$B,БЮДЖЕТ!$P:$P,$D780)))</f>
        <v/>
      </c>
      <c r="H780" s="36"/>
      <c r="I780" s="48">
        <f>IF(D780="",0,SUMIFS(БЮДЖЕТ!$V:$V,БЮДЖЕТ!$P:$P,D780))</f>
        <v>0</v>
      </c>
      <c r="J780" s="48">
        <f>IF(D780="",0,SUMIFS(факт_операции!$T:$T,факт_операции!$D:$D,D780)+SUMIFS(факт_расчет!$M:$M,факт_расчет!$D:$D,D780))</f>
        <v>0</v>
      </c>
      <c r="K780" s="54">
        <f t="shared" ref="K780:K843" si="25">IF(D780="",0,J780-I780)</f>
        <v>0</v>
      </c>
      <c r="L780" s="36"/>
      <c r="M780" s="1"/>
    </row>
    <row r="781" spans="1:13" x14ac:dyDescent="0.25">
      <c r="A781" s="1"/>
      <c r="B781" s="1"/>
      <c r="C781" s="5">
        <f t="shared" ref="C781:C844" si="26">C780+1</f>
        <v>771</v>
      </c>
      <c r="D781" s="19" t="str">
        <f>IF(C781&gt;MAX(БЮДЖЕТ!$C:$C),"",INDEX(БЮДЖЕТ!$P$11:$P$9415,C781))</f>
        <v/>
      </c>
      <c r="E781" s="22">
        <f>IF(D781="",0,IF(COUNTIF(БЮДЖЕТ!$P:$P,D781)=1,0,1))</f>
        <v>0</v>
      </c>
      <c r="F781" s="19" t="str">
        <f>IF($D781="","",INDEX(БЮДЖЕТ!$N:$N,SUMIFS(БЮДЖЕТ!$B:$B,БЮДЖЕТ!$P:$P,$D781)))</f>
        <v/>
      </c>
      <c r="G781" s="19" t="str">
        <f>IF($D781="","",INDEX(БЮДЖЕТ!$X:$X,SUMIFS(БЮДЖЕТ!$B:$B,БЮДЖЕТ!$P:$P,$D781)))</f>
        <v/>
      </c>
      <c r="H781" s="36"/>
      <c r="I781" s="48">
        <f>IF(D781="",0,SUMIFS(БЮДЖЕТ!$V:$V,БЮДЖЕТ!$P:$P,D781))</f>
        <v>0</v>
      </c>
      <c r="J781" s="48">
        <f>IF(D781="",0,SUMIFS(факт_операции!$T:$T,факт_операции!$D:$D,D781)+SUMIFS(факт_расчет!$M:$M,факт_расчет!$D:$D,D781))</f>
        <v>0</v>
      </c>
      <c r="K781" s="54">
        <f t="shared" si="25"/>
        <v>0</v>
      </c>
      <c r="L781" s="36"/>
      <c r="M781" s="1"/>
    </row>
    <row r="782" spans="1:13" x14ac:dyDescent="0.25">
      <c r="A782" s="1"/>
      <c r="B782" s="1"/>
      <c r="C782" s="5">
        <f t="shared" si="26"/>
        <v>772</v>
      </c>
      <c r="D782" s="19" t="str">
        <f>IF(C782&gt;MAX(БЮДЖЕТ!$C:$C),"",INDEX(БЮДЖЕТ!$P$11:$P$9415,C782))</f>
        <v/>
      </c>
      <c r="E782" s="22">
        <f>IF(D782="",0,IF(COUNTIF(БЮДЖЕТ!$P:$P,D782)=1,0,1))</f>
        <v>0</v>
      </c>
      <c r="F782" s="19" t="str">
        <f>IF($D782="","",INDEX(БЮДЖЕТ!$N:$N,SUMIFS(БЮДЖЕТ!$B:$B,БЮДЖЕТ!$P:$P,$D782)))</f>
        <v/>
      </c>
      <c r="G782" s="19" t="str">
        <f>IF($D782="","",INDEX(БЮДЖЕТ!$X:$X,SUMIFS(БЮДЖЕТ!$B:$B,БЮДЖЕТ!$P:$P,$D782)))</f>
        <v/>
      </c>
      <c r="H782" s="36"/>
      <c r="I782" s="48">
        <f>IF(D782="",0,SUMIFS(БЮДЖЕТ!$V:$V,БЮДЖЕТ!$P:$P,D782))</f>
        <v>0</v>
      </c>
      <c r="J782" s="48">
        <f>IF(D782="",0,SUMIFS(факт_операции!$T:$T,факт_операции!$D:$D,D782)+SUMIFS(факт_расчет!$M:$M,факт_расчет!$D:$D,D782))</f>
        <v>0</v>
      </c>
      <c r="K782" s="54">
        <f t="shared" si="25"/>
        <v>0</v>
      </c>
      <c r="L782" s="36"/>
      <c r="M782" s="1"/>
    </row>
    <row r="783" spans="1:13" x14ac:dyDescent="0.25">
      <c r="A783" s="1"/>
      <c r="B783" s="1"/>
      <c r="C783" s="5">
        <f t="shared" si="26"/>
        <v>773</v>
      </c>
      <c r="D783" s="19" t="str">
        <f>IF(C783&gt;MAX(БЮДЖЕТ!$C:$C),"",INDEX(БЮДЖЕТ!$P$11:$P$9415,C783))</f>
        <v/>
      </c>
      <c r="E783" s="22">
        <f>IF(D783="",0,IF(COUNTIF(БЮДЖЕТ!$P:$P,D783)=1,0,1))</f>
        <v>0</v>
      </c>
      <c r="F783" s="19" t="str">
        <f>IF($D783="","",INDEX(БЮДЖЕТ!$N:$N,SUMIFS(БЮДЖЕТ!$B:$B,БЮДЖЕТ!$P:$P,$D783)))</f>
        <v/>
      </c>
      <c r="G783" s="19" t="str">
        <f>IF($D783="","",INDEX(БЮДЖЕТ!$X:$X,SUMIFS(БЮДЖЕТ!$B:$B,БЮДЖЕТ!$P:$P,$D783)))</f>
        <v/>
      </c>
      <c r="H783" s="36"/>
      <c r="I783" s="48">
        <f>IF(D783="",0,SUMIFS(БЮДЖЕТ!$V:$V,БЮДЖЕТ!$P:$P,D783))</f>
        <v>0</v>
      </c>
      <c r="J783" s="48">
        <f>IF(D783="",0,SUMIFS(факт_операции!$T:$T,факт_операции!$D:$D,D783)+SUMIFS(факт_расчет!$M:$M,факт_расчет!$D:$D,D783))</f>
        <v>0</v>
      </c>
      <c r="K783" s="54">
        <f t="shared" si="25"/>
        <v>0</v>
      </c>
      <c r="L783" s="36"/>
      <c r="M783" s="1"/>
    </row>
    <row r="784" spans="1:13" x14ac:dyDescent="0.25">
      <c r="A784" s="1"/>
      <c r="B784" s="1"/>
      <c r="C784" s="5">
        <f t="shared" si="26"/>
        <v>774</v>
      </c>
      <c r="D784" s="19" t="str">
        <f>IF(C784&gt;MAX(БЮДЖЕТ!$C:$C),"",INDEX(БЮДЖЕТ!$P$11:$P$9415,C784))</f>
        <v/>
      </c>
      <c r="E784" s="22">
        <f>IF(D784="",0,IF(COUNTIF(БЮДЖЕТ!$P:$P,D784)=1,0,1))</f>
        <v>0</v>
      </c>
      <c r="F784" s="19" t="str">
        <f>IF($D784="","",INDEX(БЮДЖЕТ!$N:$N,SUMIFS(БЮДЖЕТ!$B:$B,БЮДЖЕТ!$P:$P,$D784)))</f>
        <v/>
      </c>
      <c r="G784" s="19" t="str">
        <f>IF($D784="","",INDEX(БЮДЖЕТ!$X:$X,SUMIFS(БЮДЖЕТ!$B:$B,БЮДЖЕТ!$P:$P,$D784)))</f>
        <v/>
      </c>
      <c r="H784" s="36"/>
      <c r="I784" s="48">
        <f>IF(D784="",0,SUMIFS(БЮДЖЕТ!$V:$V,БЮДЖЕТ!$P:$P,D784))</f>
        <v>0</v>
      </c>
      <c r="J784" s="48">
        <f>IF(D784="",0,SUMIFS(факт_операции!$T:$T,факт_операции!$D:$D,D784)+SUMIFS(факт_расчет!$M:$M,факт_расчет!$D:$D,D784))</f>
        <v>0</v>
      </c>
      <c r="K784" s="54">
        <f t="shared" si="25"/>
        <v>0</v>
      </c>
      <c r="L784" s="36"/>
      <c r="M784" s="1"/>
    </row>
    <row r="785" spans="1:13" x14ac:dyDescent="0.25">
      <c r="A785" s="1"/>
      <c r="B785" s="1"/>
      <c r="C785" s="5">
        <f t="shared" si="26"/>
        <v>775</v>
      </c>
      <c r="D785" s="19" t="str">
        <f>IF(C785&gt;MAX(БЮДЖЕТ!$C:$C),"",INDEX(БЮДЖЕТ!$P$11:$P$9415,C785))</f>
        <v/>
      </c>
      <c r="E785" s="22">
        <f>IF(D785="",0,IF(COUNTIF(БЮДЖЕТ!$P:$P,D785)=1,0,1))</f>
        <v>0</v>
      </c>
      <c r="F785" s="19" t="str">
        <f>IF($D785="","",INDEX(БЮДЖЕТ!$N:$N,SUMIFS(БЮДЖЕТ!$B:$B,БЮДЖЕТ!$P:$P,$D785)))</f>
        <v/>
      </c>
      <c r="G785" s="19" t="str">
        <f>IF($D785="","",INDEX(БЮДЖЕТ!$X:$X,SUMIFS(БЮДЖЕТ!$B:$B,БЮДЖЕТ!$P:$P,$D785)))</f>
        <v/>
      </c>
      <c r="H785" s="36"/>
      <c r="I785" s="48">
        <f>IF(D785="",0,SUMIFS(БЮДЖЕТ!$V:$V,БЮДЖЕТ!$P:$P,D785))</f>
        <v>0</v>
      </c>
      <c r="J785" s="48">
        <f>IF(D785="",0,SUMIFS(факт_операции!$T:$T,факт_операции!$D:$D,D785)+SUMIFS(факт_расчет!$M:$M,факт_расчет!$D:$D,D785))</f>
        <v>0</v>
      </c>
      <c r="K785" s="54">
        <f t="shared" si="25"/>
        <v>0</v>
      </c>
      <c r="L785" s="36"/>
      <c r="M785" s="1"/>
    </row>
    <row r="786" spans="1:13" x14ac:dyDescent="0.25">
      <c r="A786" s="1"/>
      <c r="B786" s="1"/>
      <c r="C786" s="5">
        <f t="shared" si="26"/>
        <v>776</v>
      </c>
      <c r="D786" s="19" t="str">
        <f>IF(C786&gt;MAX(БЮДЖЕТ!$C:$C),"",INDEX(БЮДЖЕТ!$P$11:$P$9415,C786))</f>
        <v/>
      </c>
      <c r="E786" s="22">
        <f>IF(D786="",0,IF(COUNTIF(БЮДЖЕТ!$P:$P,D786)=1,0,1))</f>
        <v>0</v>
      </c>
      <c r="F786" s="19" t="str">
        <f>IF($D786="","",INDEX(БЮДЖЕТ!$N:$N,SUMIFS(БЮДЖЕТ!$B:$B,БЮДЖЕТ!$P:$P,$D786)))</f>
        <v/>
      </c>
      <c r="G786" s="19" t="str">
        <f>IF($D786="","",INDEX(БЮДЖЕТ!$X:$X,SUMIFS(БЮДЖЕТ!$B:$B,БЮДЖЕТ!$P:$P,$D786)))</f>
        <v/>
      </c>
      <c r="H786" s="36"/>
      <c r="I786" s="48">
        <f>IF(D786="",0,SUMIFS(БЮДЖЕТ!$V:$V,БЮДЖЕТ!$P:$P,D786))</f>
        <v>0</v>
      </c>
      <c r="J786" s="48">
        <f>IF(D786="",0,SUMIFS(факт_операции!$T:$T,факт_операции!$D:$D,D786)+SUMIFS(факт_расчет!$M:$M,факт_расчет!$D:$D,D786))</f>
        <v>0</v>
      </c>
      <c r="K786" s="54">
        <f t="shared" si="25"/>
        <v>0</v>
      </c>
      <c r="L786" s="36"/>
      <c r="M786" s="1"/>
    </row>
    <row r="787" spans="1:13" x14ac:dyDescent="0.25">
      <c r="A787" s="1"/>
      <c r="B787" s="1"/>
      <c r="C787" s="5">
        <f t="shared" si="26"/>
        <v>777</v>
      </c>
      <c r="D787" s="19" t="str">
        <f>IF(C787&gt;MAX(БЮДЖЕТ!$C:$C),"",INDEX(БЮДЖЕТ!$P$11:$P$9415,C787))</f>
        <v/>
      </c>
      <c r="E787" s="22">
        <f>IF(D787="",0,IF(COUNTIF(БЮДЖЕТ!$P:$P,D787)=1,0,1))</f>
        <v>0</v>
      </c>
      <c r="F787" s="19" t="str">
        <f>IF($D787="","",INDEX(БЮДЖЕТ!$N:$N,SUMIFS(БЮДЖЕТ!$B:$B,БЮДЖЕТ!$P:$P,$D787)))</f>
        <v/>
      </c>
      <c r="G787" s="19" t="str">
        <f>IF($D787="","",INDEX(БЮДЖЕТ!$X:$X,SUMIFS(БЮДЖЕТ!$B:$B,БЮДЖЕТ!$P:$P,$D787)))</f>
        <v/>
      </c>
      <c r="H787" s="36"/>
      <c r="I787" s="48">
        <f>IF(D787="",0,SUMIFS(БЮДЖЕТ!$V:$V,БЮДЖЕТ!$P:$P,D787))</f>
        <v>0</v>
      </c>
      <c r="J787" s="48">
        <f>IF(D787="",0,SUMIFS(факт_операции!$T:$T,факт_операции!$D:$D,D787)+SUMIFS(факт_расчет!$M:$M,факт_расчет!$D:$D,D787))</f>
        <v>0</v>
      </c>
      <c r="K787" s="54">
        <f t="shared" si="25"/>
        <v>0</v>
      </c>
      <c r="L787" s="36"/>
      <c r="M787" s="1"/>
    </row>
    <row r="788" spans="1:13" x14ac:dyDescent="0.25">
      <c r="A788" s="1"/>
      <c r="B788" s="1"/>
      <c r="C788" s="5">
        <f t="shared" si="26"/>
        <v>778</v>
      </c>
      <c r="D788" s="19" t="str">
        <f>IF(C788&gt;MAX(БЮДЖЕТ!$C:$C),"",INDEX(БЮДЖЕТ!$P$11:$P$9415,C788))</f>
        <v/>
      </c>
      <c r="E788" s="22">
        <f>IF(D788="",0,IF(COUNTIF(БЮДЖЕТ!$P:$P,D788)=1,0,1))</f>
        <v>0</v>
      </c>
      <c r="F788" s="19" t="str">
        <f>IF($D788="","",INDEX(БЮДЖЕТ!$N:$N,SUMIFS(БЮДЖЕТ!$B:$B,БЮДЖЕТ!$P:$P,$D788)))</f>
        <v/>
      </c>
      <c r="G788" s="19" t="str">
        <f>IF($D788="","",INDEX(БЮДЖЕТ!$X:$X,SUMIFS(БЮДЖЕТ!$B:$B,БЮДЖЕТ!$P:$P,$D788)))</f>
        <v/>
      </c>
      <c r="H788" s="36"/>
      <c r="I788" s="48">
        <f>IF(D788="",0,SUMIFS(БЮДЖЕТ!$V:$V,БЮДЖЕТ!$P:$P,D788))</f>
        <v>0</v>
      </c>
      <c r="J788" s="48">
        <f>IF(D788="",0,SUMIFS(факт_операции!$T:$T,факт_операции!$D:$D,D788)+SUMIFS(факт_расчет!$M:$M,факт_расчет!$D:$D,D788))</f>
        <v>0</v>
      </c>
      <c r="K788" s="54">
        <f t="shared" si="25"/>
        <v>0</v>
      </c>
      <c r="L788" s="36"/>
      <c r="M788" s="1"/>
    </row>
    <row r="789" spans="1:13" x14ac:dyDescent="0.25">
      <c r="A789" s="1"/>
      <c r="B789" s="1"/>
      <c r="C789" s="5">
        <f t="shared" si="26"/>
        <v>779</v>
      </c>
      <c r="D789" s="19" t="str">
        <f>IF(C789&gt;MAX(БЮДЖЕТ!$C:$C),"",INDEX(БЮДЖЕТ!$P$11:$P$9415,C789))</f>
        <v/>
      </c>
      <c r="E789" s="22">
        <f>IF(D789="",0,IF(COUNTIF(БЮДЖЕТ!$P:$P,D789)=1,0,1))</f>
        <v>0</v>
      </c>
      <c r="F789" s="19" t="str">
        <f>IF($D789="","",INDEX(БЮДЖЕТ!$N:$N,SUMIFS(БЮДЖЕТ!$B:$B,БЮДЖЕТ!$P:$P,$D789)))</f>
        <v/>
      </c>
      <c r="G789" s="19" t="str">
        <f>IF($D789="","",INDEX(БЮДЖЕТ!$X:$X,SUMIFS(БЮДЖЕТ!$B:$B,БЮДЖЕТ!$P:$P,$D789)))</f>
        <v/>
      </c>
      <c r="H789" s="36"/>
      <c r="I789" s="48">
        <f>IF(D789="",0,SUMIFS(БЮДЖЕТ!$V:$V,БЮДЖЕТ!$P:$P,D789))</f>
        <v>0</v>
      </c>
      <c r="J789" s="48">
        <f>IF(D789="",0,SUMIFS(факт_операции!$T:$T,факт_операции!$D:$D,D789)+SUMIFS(факт_расчет!$M:$M,факт_расчет!$D:$D,D789))</f>
        <v>0</v>
      </c>
      <c r="K789" s="54">
        <f t="shared" si="25"/>
        <v>0</v>
      </c>
      <c r="L789" s="36"/>
      <c r="M789" s="1"/>
    </row>
    <row r="790" spans="1:13" x14ac:dyDescent="0.25">
      <c r="A790" s="1"/>
      <c r="B790" s="1"/>
      <c r="C790" s="5">
        <f t="shared" si="26"/>
        <v>780</v>
      </c>
      <c r="D790" s="19" t="str">
        <f>IF(C790&gt;MAX(БЮДЖЕТ!$C:$C),"",INDEX(БЮДЖЕТ!$P$11:$P$9415,C790))</f>
        <v/>
      </c>
      <c r="E790" s="22">
        <f>IF(D790="",0,IF(COUNTIF(БЮДЖЕТ!$P:$P,D790)=1,0,1))</f>
        <v>0</v>
      </c>
      <c r="F790" s="19" t="str">
        <f>IF($D790="","",INDEX(БЮДЖЕТ!$N:$N,SUMIFS(БЮДЖЕТ!$B:$B,БЮДЖЕТ!$P:$P,$D790)))</f>
        <v/>
      </c>
      <c r="G790" s="19" t="str">
        <f>IF($D790="","",INDEX(БЮДЖЕТ!$X:$X,SUMIFS(БЮДЖЕТ!$B:$B,БЮДЖЕТ!$P:$P,$D790)))</f>
        <v/>
      </c>
      <c r="H790" s="36"/>
      <c r="I790" s="48">
        <f>IF(D790="",0,SUMIFS(БЮДЖЕТ!$V:$V,БЮДЖЕТ!$P:$P,D790))</f>
        <v>0</v>
      </c>
      <c r="J790" s="48">
        <f>IF(D790="",0,SUMIFS(факт_операции!$T:$T,факт_операции!$D:$D,D790)+SUMIFS(факт_расчет!$M:$M,факт_расчет!$D:$D,D790))</f>
        <v>0</v>
      </c>
      <c r="K790" s="54">
        <f t="shared" si="25"/>
        <v>0</v>
      </c>
      <c r="L790" s="36"/>
      <c r="M790" s="1"/>
    </row>
    <row r="791" spans="1:13" x14ac:dyDescent="0.25">
      <c r="A791" s="1"/>
      <c r="B791" s="1"/>
      <c r="C791" s="5">
        <f t="shared" si="26"/>
        <v>781</v>
      </c>
      <c r="D791" s="19" t="str">
        <f>IF(C791&gt;MAX(БЮДЖЕТ!$C:$C),"",INDEX(БЮДЖЕТ!$P$11:$P$9415,C791))</f>
        <v/>
      </c>
      <c r="E791" s="22">
        <f>IF(D791="",0,IF(COUNTIF(БЮДЖЕТ!$P:$P,D791)=1,0,1))</f>
        <v>0</v>
      </c>
      <c r="F791" s="19" t="str">
        <f>IF($D791="","",INDEX(БЮДЖЕТ!$N:$N,SUMIFS(БЮДЖЕТ!$B:$B,БЮДЖЕТ!$P:$P,$D791)))</f>
        <v/>
      </c>
      <c r="G791" s="19" t="str">
        <f>IF($D791="","",INDEX(БЮДЖЕТ!$X:$X,SUMIFS(БЮДЖЕТ!$B:$B,БЮДЖЕТ!$P:$P,$D791)))</f>
        <v/>
      </c>
      <c r="H791" s="36"/>
      <c r="I791" s="48">
        <f>IF(D791="",0,SUMIFS(БЮДЖЕТ!$V:$V,БЮДЖЕТ!$P:$P,D791))</f>
        <v>0</v>
      </c>
      <c r="J791" s="48">
        <f>IF(D791="",0,SUMIFS(факт_операции!$T:$T,факт_операции!$D:$D,D791)+SUMIFS(факт_расчет!$M:$M,факт_расчет!$D:$D,D791))</f>
        <v>0</v>
      </c>
      <c r="K791" s="54">
        <f t="shared" si="25"/>
        <v>0</v>
      </c>
      <c r="L791" s="36"/>
      <c r="M791" s="1"/>
    </row>
    <row r="792" spans="1:13" x14ac:dyDescent="0.25">
      <c r="A792" s="1"/>
      <c r="B792" s="1"/>
      <c r="C792" s="5">
        <f t="shared" si="26"/>
        <v>782</v>
      </c>
      <c r="D792" s="19" t="str">
        <f>IF(C792&gt;MAX(БЮДЖЕТ!$C:$C),"",INDEX(БЮДЖЕТ!$P$11:$P$9415,C792))</f>
        <v/>
      </c>
      <c r="E792" s="22">
        <f>IF(D792="",0,IF(COUNTIF(БЮДЖЕТ!$P:$P,D792)=1,0,1))</f>
        <v>0</v>
      </c>
      <c r="F792" s="19" t="str">
        <f>IF($D792="","",INDEX(БЮДЖЕТ!$N:$N,SUMIFS(БЮДЖЕТ!$B:$B,БЮДЖЕТ!$P:$P,$D792)))</f>
        <v/>
      </c>
      <c r="G792" s="19" t="str">
        <f>IF($D792="","",INDEX(БЮДЖЕТ!$X:$X,SUMIFS(БЮДЖЕТ!$B:$B,БЮДЖЕТ!$P:$P,$D792)))</f>
        <v/>
      </c>
      <c r="H792" s="36"/>
      <c r="I792" s="48">
        <f>IF(D792="",0,SUMIFS(БЮДЖЕТ!$V:$V,БЮДЖЕТ!$P:$P,D792))</f>
        <v>0</v>
      </c>
      <c r="J792" s="48">
        <f>IF(D792="",0,SUMIFS(факт_операции!$T:$T,факт_операции!$D:$D,D792)+SUMIFS(факт_расчет!$M:$M,факт_расчет!$D:$D,D792))</f>
        <v>0</v>
      </c>
      <c r="K792" s="54">
        <f t="shared" si="25"/>
        <v>0</v>
      </c>
      <c r="L792" s="36"/>
      <c r="M792" s="1"/>
    </row>
    <row r="793" spans="1:13" x14ac:dyDescent="0.25">
      <c r="A793" s="1"/>
      <c r="B793" s="1"/>
      <c r="C793" s="5">
        <f t="shared" si="26"/>
        <v>783</v>
      </c>
      <c r="D793" s="19" t="str">
        <f>IF(C793&gt;MAX(БЮДЖЕТ!$C:$C),"",INDEX(БЮДЖЕТ!$P$11:$P$9415,C793))</f>
        <v/>
      </c>
      <c r="E793" s="22">
        <f>IF(D793="",0,IF(COUNTIF(БЮДЖЕТ!$P:$P,D793)=1,0,1))</f>
        <v>0</v>
      </c>
      <c r="F793" s="19" t="str">
        <f>IF($D793="","",INDEX(БЮДЖЕТ!$N:$N,SUMIFS(БЮДЖЕТ!$B:$B,БЮДЖЕТ!$P:$P,$D793)))</f>
        <v/>
      </c>
      <c r="G793" s="19" t="str">
        <f>IF($D793="","",INDEX(БЮДЖЕТ!$X:$X,SUMIFS(БЮДЖЕТ!$B:$B,БЮДЖЕТ!$P:$P,$D793)))</f>
        <v/>
      </c>
      <c r="H793" s="36"/>
      <c r="I793" s="48">
        <f>IF(D793="",0,SUMIFS(БЮДЖЕТ!$V:$V,БЮДЖЕТ!$P:$P,D793))</f>
        <v>0</v>
      </c>
      <c r="J793" s="48">
        <f>IF(D793="",0,SUMIFS(факт_операции!$T:$T,факт_операции!$D:$D,D793)+SUMIFS(факт_расчет!$M:$M,факт_расчет!$D:$D,D793))</f>
        <v>0</v>
      </c>
      <c r="K793" s="54">
        <f t="shared" si="25"/>
        <v>0</v>
      </c>
      <c r="L793" s="36"/>
      <c r="M793" s="1"/>
    </row>
    <row r="794" spans="1:13" x14ac:dyDescent="0.25">
      <c r="A794" s="1"/>
      <c r="B794" s="1"/>
      <c r="C794" s="5">
        <f t="shared" si="26"/>
        <v>784</v>
      </c>
      <c r="D794" s="19" t="str">
        <f>IF(C794&gt;MAX(БЮДЖЕТ!$C:$C),"",INDEX(БЮДЖЕТ!$P$11:$P$9415,C794))</f>
        <v/>
      </c>
      <c r="E794" s="22">
        <f>IF(D794="",0,IF(COUNTIF(БЮДЖЕТ!$P:$P,D794)=1,0,1))</f>
        <v>0</v>
      </c>
      <c r="F794" s="19" t="str">
        <f>IF($D794="","",INDEX(БЮДЖЕТ!$N:$N,SUMIFS(БЮДЖЕТ!$B:$B,БЮДЖЕТ!$P:$P,$D794)))</f>
        <v/>
      </c>
      <c r="G794" s="19" t="str">
        <f>IF($D794="","",INDEX(БЮДЖЕТ!$X:$X,SUMIFS(БЮДЖЕТ!$B:$B,БЮДЖЕТ!$P:$P,$D794)))</f>
        <v/>
      </c>
      <c r="H794" s="36"/>
      <c r="I794" s="48">
        <f>IF(D794="",0,SUMIFS(БЮДЖЕТ!$V:$V,БЮДЖЕТ!$P:$P,D794))</f>
        <v>0</v>
      </c>
      <c r="J794" s="48">
        <f>IF(D794="",0,SUMIFS(факт_операции!$T:$T,факт_операции!$D:$D,D794)+SUMIFS(факт_расчет!$M:$M,факт_расчет!$D:$D,D794))</f>
        <v>0</v>
      </c>
      <c r="K794" s="54">
        <f t="shared" si="25"/>
        <v>0</v>
      </c>
      <c r="L794" s="36"/>
      <c r="M794" s="1"/>
    </row>
    <row r="795" spans="1:13" x14ac:dyDescent="0.25">
      <c r="A795" s="1"/>
      <c r="B795" s="1"/>
      <c r="C795" s="5">
        <f t="shared" si="26"/>
        <v>785</v>
      </c>
      <c r="D795" s="19" t="str">
        <f>IF(C795&gt;MAX(БЮДЖЕТ!$C:$C),"",INDEX(БЮДЖЕТ!$P$11:$P$9415,C795))</f>
        <v/>
      </c>
      <c r="E795" s="22">
        <f>IF(D795="",0,IF(COUNTIF(БЮДЖЕТ!$P:$P,D795)=1,0,1))</f>
        <v>0</v>
      </c>
      <c r="F795" s="19" t="str">
        <f>IF($D795="","",INDEX(БЮДЖЕТ!$N:$N,SUMIFS(БЮДЖЕТ!$B:$B,БЮДЖЕТ!$P:$P,$D795)))</f>
        <v/>
      </c>
      <c r="G795" s="19" t="str">
        <f>IF($D795="","",INDEX(БЮДЖЕТ!$X:$X,SUMIFS(БЮДЖЕТ!$B:$B,БЮДЖЕТ!$P:$P,$D795)))</f>
        <v/>
      </c>
      <c r="H795" s="36"/>
      <c r="I795" s="48">
        <f>IF(D795="",0,SUMIFS(БЮДЖЕТ!$V:$V,БЮДЖЕТ!$P:$P,D795))</f>
        <v>0</v>
      </c>
      <c r="J795" s="48">
        <f>IF(D795="",0,SUMIFS(факт_операции!$T:$T,факт_операции!$D:$D,D795)+SUMIFS(факт_расчет!$M:$M,факт_расчет!$D:$D,D795))</f>
        <v>0</v>
      </c>
      <c r="K795" s="54">
        <f t="shared" si="25"/>
        <v>0</v>
      </c>
      <c r="L795" s="36"/>
      <c r="M795" s="1"/>
    </row>
    <row r="796" spans="1:13" x14ac:dyDescent="0.25">
      <c r="A796" s="1"/>
      <c r="B796" s="1"/>
      <c r="C796" s="5">
        <f t="shared" si="26"/>
        <v>786</v>
      </c>
      <c r="D796" s="19" t="str">
        <f>IF(C796&gt;MAX(БЮДЖЕТ!$C:$C),"",INDEX(БЮДЖЕТ!$P$11:$P$9415,C796))</f>
        <v/>
      </c>
      <c r="E796" s="22">
        <f>IF(D796="",0,IF(COUNTIF(БЮДЖЕТ!$P:$P,D796)=1,0,1))</f>
        <v>0</v>
      </c>
      <c r="F796" s="19" t="str">
        <f>IF($D796="","",INDEX(БЮДЖЕТ!$N:$N,SUMIFS(БЮДЖЕТ!$B:$B,БЮДЖЕТ!$P:$P,$D796)))</f>
        <v/>
      </c>
      <c r="G796" s="19" t="str">
        <f>IF($D796="","",INDEX(БЮДЖЕТ!$X:$X,SUMIFS(БЮДЖЕТ!$B:$B,БЮДЖЕТ!$P:$P,$D796)))</f>
        <v/>
      </c>
      <c r="H796" s="36"/>
      <c r="I796" s="48">
        <f>IF(D796="",0,SUMIFS(БЮДЖЕТ!$V:$V,БЮДЖЕТ!$P:$P,D796))</f>
        <v>0</v>
      </c>
      <c r="J796" s="48">
        <f>IF(D796="",0,SUMIFS(факт_операции!$T:$T,факт_операции!$D:$D,D796)+SUMIFS(факт_расчет!$M:$M,факт_расчет!$D:$D,D796))</f>
        <v>0</v>
      </c>
      <c r="K796" s="54">
        <f t="shared" si="25"/>
        <v>0</v>
      </c>
      <c r="L796" s="36"/>
      <c r="M796" s="1"/>
    </row>
    <row r="797" spans="1:13" x14ac:dyDescent="0.25">
      <c r="A797" s="1"/>
      <c r="B797" s="1"/>
      <c r="C797" s="5">
        <f t="shared" si="26"/>
        <v>787</v>
      </c>
      <c r="D797" s="19" t="str">
        <f>IF(C797&gt;MAX(БЮДЖЕТ!$C:$C),"",INDEX(БЮДЖЕТ!$P$11:$P$9415,C797))</f>
        <v/>
      </c>
      <c r="E797" s="22">
        <f>IF(D797="",0,IF(COUNTIF(БЮДЖЕТ!$P:$P,D797)=1,0,1))</f>
        <v>0</v>
      </c>
      <c r="F797" s="19" t="str">
        <f>IF($D797="","",INDEX(БЮДЖЕТ!$N:$N,SUMIFS(БЮДЖЕТ!$B:$B,БЮДЖЕТ!$P:$P,$D797)))</f>
        <v/>
      </c>
      <c r="G797" s="19" t="str">
        <f>IF($D797="","",INDEX(БЮДЖЕТ!$X:$X,SUMIFS(БЮДЖЕТ!$B:$B,БЮДЖЕТ!$P:$P,$D797)))</f>
        <v/>
      </c>
      <c r="H797" s="36"/>
      <c r="I797" s="48">
        <f>IF(D797="",0,SUMIFS(БЮДЖЕТ!$V:$V,БЮДЖЕТ!$P:$P,D797))</f>
        <v>0</v>
      </c>
      <c r="J797" s="48">
        <f>IF(D797="",0,SUMIFS(факт_операции!$T:$T,факт_операции!$D:$D,D797)+SUMIFS(факт_расчет!$M:$M,факт_расчет!$D:$D,D797))</f>
        <v>0</v>
      </c>
      <c r="K797" s="54">
        <f t="shared" si="25"/>
        <v>0</v>
      </c>
      <c r="L797" s="36"/>
      <c r="M797" s="1"/>
    </row>
    <row r="798" spans="1:13" x14ac:dyDescent="0.25">
      <c r="A798" s="1"/>
      <c r="B798" s="1"/>
      <c r="C798" s="5">
        <f t="shared" si="26"/>
        <v>788</v>
      </c>
      <c r="D798" s="19" t="str">
        <f>IF(C798&gt;MAX(БЮДЖЕТ!$C:$C),"",INDEX(БЮДЖЕТ!$P$11:$P$9415,C798))</f>
        <v/>
      </c>
      <c r="E798" s="22">
        <f>IF(D798="",0,IF(COUNTIF(БЮДЖЕТ!$P:$P,D798)=1,0,1))</f>
        <v>0</v>
      </c>
      <c r="F798" s="19" t="str">
        <f>IF($D798="","",INDEX(БЮДЖЕТ!$N:$N,SUMIFS(БЮДЖЕТ!$B:$B,БЮДЖЕТ!$P:$P,$D798)))</f>
        <v/>
      </c>
      <c r="G798" s="19" t="str">
        <f>IF($D798="","",INDEX(БЮДЖЕТ!$X:$X,SUMIFS(БЮДЖЕТ!$B:$B,БЮДЖЕТ!$P:$P,$D798)))</f>
        <v/>
      </c>
      <c r="H798" s="36"/>
      <c r="I798" s="48">
        <f>IF(D798="",0,SUMIFS(БЮДЖЕТ!$V:$V,БЮДЖЕТ!$P:$P,D798))</f>
        <v>0</v>
      </c>
      <c r="J798" s="48">
        <f>IF(D798="",0,SUMIFS(факт_операции!$T:$T,факт_операции!$D:$D,D798)+SUMIFS(факт_расчет!$M:$M,факт_расчет!$D:$D,D798))</f>
        <v>0</v>
      </c>
      <c r="K798" s="54">
        <f t="shared" si="25"/>
        <v>0</v>
      </c>
      <c r="L798" s="36"/>
      <c r="M798" s="1"/>
    </row>
    <row r="799" spans="1:13" x14ac:dyDescent="0.25">
      <c r="A799" s="1"/>
      <c r="B799" s="1"/>
      <c r="C799" s="5">
        <f t="shared" si="26"/>
        <v>789</v>
      </c>
      <c r="D799" s="19" t="str">
        <f>IF(C799&gt;MAX(БЮДЖЕТ!$C:$C),"",INDEX(БЮДЖЕТ!$P$11:$P$9415,C799))</f>
        <v/>
      </c>
      <c r="E799" s="22">
        <f>IF(D799="",0,IF(COUNTIF(БЮДЖЕТ!$P:$P,D799)=1,0,1))</f>
        <v>0</v>
      </c>
      <c r="F799" s="19" t="str">
        <f>IF($D799="","",INDEX(БЮДЖЕТ!$N:$N,SUMIFS(БЮДЖЕТ!$B:$B,БЮДЖЕТ!$P:$P,$D799)))</f>
        <v/>
      </c>
      <c r="G799" s="19" t="str">
        <f>IF($D799="","",INDEX(БЮДЖЕТ!$X:$X,SUMIFS(БЮДЖЕТ!$B:$B,БЮДЖЕТ!$P:$P,$D799)))</f>
        <v/>
      </c>
      <c r="H799" s="36"/>
      <c r="I799" s="48">
        <f>IF(D799="",0,SUMIFS(БЮДЖЕТ!$V:$V,БЮДЖЕТ!$P:$P,D799))</f>
        <v>0</v>
      </c>
      <c r="J799" s="48">
        <f>IF(D799="",0,SUMIFS(факт_операции!$T:$T,факт_операции!$D:$D,D799)+SUMIFS(факт_расчет!$M:$M,факт_расчет!$D:$D,D799))</f>
        <v>0</v>
      </c>
      <c r="K799" s="54">
        <f t="shared" si="25"/>
        <v>0</v>
      </c>
      <c r="L799" s="36"/>
      <c r="M799" s="1"/>
    </row>
    <row r="800" spans="1:13" x14ac:dyDescent="0.25">
      <c r="A800" s="1"/>
      <c r="B800" s="1"/>
      <c r="C800" s="5">
        <f t="shared" si="26"/>
        <v>790</v>
      </c>
      <c r="D800" s="19" t="str">
        <f>IF(C800&gt;MAX(БЮДЖЕТ!$C:$C),"",INDEX(БЮДЖЕТ!$P$11:$P$9415,C800))</f>
        <v/>
      </c>
      <c r="E800" s="22">
        <f>IF(D800="",0,IF(COUNTIF(БЮДЖЕТ!$P:$P,D800)=1,0,1))</f>
        <v>0</v>
      </c>
      <c r="F800" s="19" t="str">
        <f>IF($D800="","",INDEX(БЮДЖЕТ!$N:$N,SUMIFS(БЮДЖЕТ!$B:$B,БЮДЖЕТ!$P:$P,$D800)))</f>
        <v/>
      </c>
      <c r="G800" s="19" t="str">
        <f>IF($D800="","",INDEX(БЮДЖЕТ!$X:$X,SUMIFS(БЮДЖЕТ!$B:$B,БЮДЖЕТ!$P:$P,$D800)))</f>
        <v/>
      </c>
      <c r="H800" s="36"/>
      <c r="I800" s="48">
        <f>IF(D800="",0,SUMIFS(БЮДЖЕТ!$V:$V,БЮДЖЕТ!$P:$P,D800))</f>
        <v>0</v>
      </c>
      <c r="J800" s="48">
        <f>IF(D800="",0,SUMIFS(факт_операции!$T:$T,факт_операции!$D:$D,D800)+SUMIFS(факт_расчет!$M:$M,факт_расчет!$D:$D,D800))</f>
        <v>0</v>
      </c>
      <c r="K800" s="54">
        <f t="shared" si="25"/>
        <v>0</v>
      </c>
      <c r="L800" s="36"/>
      <c r="M800" s="1"/>
    </row>
    <row r="801" spans="1:13" x14ac:dyDescent="0.25">
      <c r="A801" s="1"/>
      <c r="B801" s="1"/>
      <c r="C801" s="5">
        <f t="shared" si="26"/>
        <v>791</v>
      </c>
      <c r="D801" s="19" t="str">
        <f>IF(C801&gt;MAX(БЮДЖЕТ!$C:$C),"",INDEX(БЮДЖЕТ!$P$11:$P$9415,C801))</f>
        <v/>
      </c>
      <c r="E801" s="22">
        <f>IF(D801="",0,IF(COUNTIF(БЮДЖЕТ!$P:$P,D801)=1,0,1))</f>
        <v>0</v>
      </c>
      <c r="F801" s="19" t="str">
        <f>IF($D801="","",INDEX(БЮДЖЕТ!$N:$N,SUMIFS(БЮДЖЕТ!$B:$B,БЮДЖЕТ!$P:$P,$D801)))</f>
        <v/>
      </c>
      <c r="G801" s="19" t="str">
        <f>IF($D801="","",INDEX(БЮДЖЕТ!$X:$X,SUMIFS(БЮДЖЕТ!$B:$B,БЮДЖЕТ!$P:$P,$D801)))</f>
        <v/>
      </c>
      <c r="H801" s="36"/>
      <c r="I801" s="48">
        <f>IF(D801="",0,SUMIFS(БЮДЖЕТ!$V:$V,БЮДЖЕТ!$P:$P,D801))</f>
        <v>0</v>
      </c>
      <c r="J801" s="48">
        <f>IF(D801="",0,SUMIFS(факт_операции!$T:$T,факт_операции!$D:$D,D801)+SUMIFS(факт_расчет!$M:$M,факт_расчет!$D:$D,D801))</f>
        <v>0</v>
      </c>
      <c r="K801" s="54">
        <f t="shared" si="25"/>
        <v>0</v>
      </c>
      <c r="L801" s="36"/>
      <c r="M801" s="1"/>
    </row>
    <row r="802" spans="1:13" x14ac:dyDescent="0.25">
      <c r="A802" s="1"/>
      <c r="B802" s="1"/>
      <c r="C802" s="5">
        <f t="shared" si="26"/>
        <v>792</v>
      </c>
      <c r="D802" s="19" t="str">
        <f>IF(C802&gt;MAX(БЮДЖЕТ!$C:$C),"",INDEX(БЮДЖЕТ!$P$11:$P$9415,C802))</f>
        <v/>
      </c>
      <c r="E802" s="22">
        <f>IF(D802="",0,IF(COUNTIF(БЮДЖЕТ!$P:$P,D802)=1,0,1))</f>
        <v>0</v>
      </c>
      <c r="F802" s="19" t="str">
        <f>IF($D802="","",INDEX(БЮДЖЕТ!$N:$N,SUMIFS(БЮДЖЕТ!$B:$B,БЮДЖЕТ!$P:$P,$D802)))</f>
        <v/>
      </c>
      <c r="G802" s="19" t="str">
        <f>IF($D802="","",INDEX(БЮДЖЕТ!$X:$X,SUMIFS(БЮДЖЕТ!$B:$B,БЮДЖЕТ!$P:$P,$D802)))</f>
        <v/>
      </c>
      <c r="H802" s="36"/>
      <c r="I802" s="48">
        <f>IF(D802="",0,SUMIFS(БЮДЖЕТ!$V:$V,БЮДЖЕТ!$P:$P,D802))</f>
        <v>0</v>
      </c>
      <c r="J802" s="48">
        <f>IF(D802="",0,SUMIFS(факт_операции!$T:$T,факт_операции!$D:$D,D802)+SUMIFS(факт_расчет!$M:$M,факт_расчет!$D:$D,D802))</f>
        <v>0</v>
      </c>
      <c r="K802" s="54">
        <f t="shared" si="25"/>
        <v>0</v>
      </c>
      <c r="L802" s="36"/>
      <c r="M802" s="1"/>
    </row>
    <row r="803" spans="1:13" x14ac:dyDescent="0.25">
      <c r="A803" s="1"/>
      <c r="B803" s="1"/>
      <c r="C803" s="5">
        <f t="shared" si="26"/>
        <v>793</v>
      </c>
      <c r="D803" s="19" t="str">
        <f>IF(C803&gt;MAX(БЮДЖЕТ!$C:$C),"",INDEX(БЮДЖЕТ!$P$11:$P$9415,C803))</f>
        <v/>
      </c>
      <c r="E803" s="22">
        <f>IF(D803="",0,IF(COUNTIF(БЮДЖЕТ!$P:$P,D803)=1,0,1))</f>
        <v>0</v>
      </c>
      <c r="F803" s="19" t="str">
        <f>IF($D803="","",INDEX(БЮДЖЕТ!$N:$N,SUMIFS(БЮДЖЕТ!$B:$B,БЮДЖЕТ!$P:$P,$D803)))</f>
        <v/>
      </c>
      <c r="G803" s="19" t="str">
        <f>IF($D803="","",INDEX(БЮДЖЕТ!$X:$X,SUMIFS(БЮДЖЕТ!$B:$B,БЮДЖЕТ!$P:$P,$D803)))</f>
        <v/>
      </c>
      <c r="H803" s="36"/>
      <c r="I803" s="48">
        <f>IF(D803="",0,SUMIFS(БЮДЖЕТ!$V:$V,БЮДЖЕТ!$P:$P,D803))</f>
        <v>0</v>
      </c>
      <c r="J803" s="48">
        <f>IF(D803="",0,SUMIFS(факт_операции!$T:$T,факт_операции!$D:$D,D803)+SUMIFS(факт_расчет!$M:$M,факт_расчет!$D:$D,D803))</f>
        <v>0</v>
      </c>
      <c r="K803" s="54">
        <f t="shared" si="25"/>
        <v>0</v>
      </c>
      <c r="L803" s="36"/>
      <c r="M803" s="1"/>
    </row>
    <row r="804" spans="1:13" x14ac:dyDescent="0.25">
      <c r="A804" s="1"/>
      <c r="B804" s="1"/>
      <c r="C804" s="5">
        <f t="shared" si="26"/>
        <v>794</v>
      </c>
      <c r="D804" s="19" t="str">
        <f>IF(C804&gt;MAX(БЮДЖЕТ!$C:$C),"",INDEX(БЮДЖЕТ!$P$11:$P$9415,C804))</f>
        <v/>
      </c>
      <c r="E804" s="22">
        <f>IF(D804="",0,IF(COUNTIF(БЮДЖЕТ!$P:$P,D804)=1,0,1))</f>
        <v>0</v>
      </c>
      <c r="F804" s="19" t="str">
        <f>IF($D804="","",INDEX(БЮДЖЕТ!$N:$N,SUMIFS(БЮДЖЕТ!$B:$B,БЮДЖЕТ!$P:$P,$D804)))</f>
        <v/>
      </c>
      <c r="G804" s="19" t="str">
        <f>IF($D804="","",INDEX(БЮДЖЕТ!$X:$X,SUMIFS(БЮДЖЕТ!$B:$B,БЮДЖЕТ!$P:$P,$D804)))</f>
        <v/>
      </c>
      <c r="H804" s="36"/>
      <c r="I804" s="48">
        <f>IF(D804="",0,SUMIFS(БЮДЖЕТ!$V:$V,БЮДЖЕТ!$P:$P,D804))</f>
        <v>0</v>
      </c>
      <c r="J804" s="48">
        <f>IF(D804="",0,SUMIFS(факт_операции!$T:$T,факт_операции!$D:$D,D804)+SUMIFS(факт_расчет!$M:$M,факт_расчет!$D:$D,D804))</f>
        <v>0</v>
      </c>
      <c r="K804" s="54">
        <f t="shared" si="25"/>
        <v>0</v>
      </c>
      <c r="L804" s="36"/>
      <c r="M804" s="1"/>
    </row>
    <row r="805" spans="1:13" x14ac:dyDescent="0.25">
      <c r="A805" s="1"/>
      <c r="B805" s="1"/>
      <c r="C805" s="5">
        <f t="shared" si="26"/>
        <v>795</v>
      </c>
      <c r="D805" s="19" t="str">
        <f>IF(C805&gt;MAX(БЮДЖЕТ!$C:$C),"",INDEX(БЮДЖЕТ!$P$11:$P$9415,C805))</f>
        <v/>
      </c>
      <c r="E805" s="22">
        <f>IF(D805="",0,IF(COUNTIF(БЮДЖЕТ!$P:$P,D805)=1,0,1))</f>
        <v>0</v>
      </c>
      <c r="F805" s="19" t="str">
        <f>IF($D805="","",INDEX(БЮДЖЕТ!$N:$N,SUMIFS(БЮДЖЕТ!$B:$B,БЮДЖЕТ!$P:$P,$D805)))</f>
        <v/>
      </c>
      <c r="G805" s="19" t="str">
        <f>IF($D805="","",INDEX(БЮДЖЕТ!$X:$X,SUMIFS(БЮДЖЕТ!$B:$B,БЮДЖЕТ!$P:$P,$D805)))</f>
        <v/>
      </c>
      <c r="H805" s="36"/>
      <c r="I805" s="48">
        <f>IF(D805="",0,SUMIFS(БЮДЖЕТ!$V:$V,БЮДЖЕТ!$P:$P,D805))</f>
        <v>0</v>
      </c>
      <c r="J805" s="48">
        <f>IF(D805="",0,SUMIFS(факт_операции!$T:$T,факт_операции!$D:$D,D805)+SUMIFS(факт_расчет!$M:$M,факт_расчет!$D:$D,D805))</f>
        <v>0</v>
      </c>
      <c r="K805" s="54">
        <f t="shared" si="25"/>
        <v>0</v>
      </c>
      <c r="L805" s="36"/>
      <c r="M805" s="1"/>
    </row>
    <row r="806" spans="1:13" x14ac:dyDescent="0.25">
      <c r="A806" s="1"/>
      <c r="B806" s="1"/>
      <c r="C806" s="5">
        <f t="shared" si="26"/>
        <v>796</v>
      </c>
      <c r="D806" s="19" t="str">
        <f>IF(C806&gt;MAX(БЮДЖЕТ!$C:$C),"",INDEX(БЮДЖЕТ!$P$11:$P$9415,C806))</f>
        <v/>
      </c>
      <c r="E806" s="22">
        <f>IF(D806="",0,IF(COUNTIF(БЮДЖЕТ!$P:$P,D806)=1,0,1))</f>
        <v>0</v>
      </c>
      <c r="F806" s="19" t="str">
        <f>IF($D806="","",INDEX(БЮДЖЕТ!$N:$N,SUMIFS(БЮДЖЕТ!$B:$B,БЮДЖЕТ!$P:$P,$D806)))</f>
        <v/>
      </c>
      <c r="G806" s="19" t="str">
        <f>IF($D806="","",INDEX(БЮДЖЕТ!$X:$X,SUMIFS(БЮДЖЕТ!$B:$B,БЮДЖЕТ!$P:$P,$D806)))</f>
        <v/>
      </c>
      <c r="H806" s="36"/>
      <c r="I806" s="48">
        <f>IF(D806="",0,SUMIFS(БЮДЖЕТ!$V:$V,БЮДЖЕТ!$P:$P,D806))</f>
        <v>0</v>
      </c>
      <c r="J806" s="48">
        <f>IF(D806="",0,SUMIFS(факт_операции!$T:$T,факт_операции!$D:$D,D806)+SUMIFS(факт_расчет!$M:$M,факт_расчет!$D:$D,D806))</f>
        <v>0</v>
      </c>
      <c r="K806" s="54">
        <f t="shared" si="25"/>
        <v>0</v>
      </c>
      <c r="L806" s="36"/>
      <c r="M806" s="1"/>
    </row>
    <row r="807" spans="1:13" x14ac:dyDescent="0.25">
      <c r="A807" s="1"/>
      <c r="B807" s="1"/>
      <c r="C807" s="5">
        <f t="shared" si="26"/>
        <v>797</v>
      </c>
      <c r="D807" s="19" t="str">
        <f>IF(C807&gt;MAX(БЮДЖЕТ!$C:$C),"",INDEX(БЮДЖЕТ!$P$11:$P$9415,C807))</f>
        <v/>
      </c>
      <c r="E807" s="22">
        <f>IF(D807="",0,IF(COUNTIF(БЮДЖЕТ!$P:$P,D807)=1,0,1))</f>
        <v>0</v>
      </c>
      <c r="F807" s="19" t="str">
        <f>IF($D807="","",INDEX(БЮДЖЕТ!$N:$N,SUMIFS(БЮДЖЕТ!$B:$B,БЮДЖЕТ!$P:$P,$D807)))</f>
        <v/>
      </c>
      <c r="G807" s="19" t="str">
        <f>IF($D807="","",INDEX(БЮДЖЕТ!$X:$X,SUMIFS(БЮДЖЕТ!$B:$B,БЮДЖЕТ!$P:$P,$D807)))</f>
        <v/>
      </c>
      <c r="H807" s="36"/>
      <c r="I807" s="48">
        <f>IF(D807="",0,SUMIFS(БЮДЖЕТ!$V:$V,БЮДЖЕТ!$P:$P,D807))</f>
        <v>0</v>
      </c>
      <c r="J807" s="48">
        <f>IF(D807="",0,SUMIFS(факт_операции!$T:$T,факт_операции!$D:$D,D807)+SUMIFS(факт_расчет!$M:$M,факт_расчет!$D:$D,D807))</f>
        <v>0</v>
      </c>
      <c r="K807" s="54">
        <f t="shared" si="25"/>
        <v>0</v>
      </c>
      <c r="L807" s="36"/>
      <c r="M807" s="1"/>
    </row>
    <row r="808" spans="1:13" x14ac:dyDescent="0.25">
      <c r="A808" s="1"/>
      <c r="B808" s="1"/>
      <c r="C808" s="5">
        <f t="shared" si="26"/>
        <v>798</v>
      </c>
      <c r="D808" s="19" t="str">
        <f>IF(C808&gt;MAX(БЮДЖЕТ!$C:$C),"",INDEX(БЮДЖЕТ!$P$11:$P$9415,C808))</f>
        <v/>
      </c>
      <c r="E808" s="22">
        <f>IF(D808="",0,IF(COUNTIF(БЮДЖЕТ!$P:$P,D808)=1,0,1))</f>
        <v>0</v>
      </c>
      <c r="F808" s="19" t="str">
        <f>IF($D808="","",INDEX(БЮДЖЕТ!$N:$N,SUMIFS(БЮДЖЕТ!$B:$B,БЮДЖЕТ!$P:$P,$D808)))</f>
        <v/>
      </c>
      <c r="G808" s="19" t="str">
        <f>IF($D808="","",INDEX(БЮДЖЕТ!$X:$X,SUMIFS(БЮДЖЕТ!$B:$B,БЮДЖЕТ!$P:$P,$D808)))</f>
        <v/>
      </c>
      <c r="H808" s="36"/>
      <c r="I808" s="48">
        <f>IF(D808="",0,SUMIFS(БЮДЖЕТ!$V:$V,БЮДЖЕТ!$P:$P,D808))</f>
        <v>0</v>
      </c>
      <c r="J808" s="48">
        <f>IF(D808="",0,SUMIFS(факт_операции!$T:$T,факт_операции!$D:$D,D808)+SUMIFS(факт_расчет!$M:$M,факт_расчет!$D:$D,D808))</f>
        <v>0</v>
      </c>
      <c r="K808" s="54">
        <f t="shared" si="25"/>
        <v>0</v>
      </c>
      <c r="L808" s="36"/>
      <c r="M808" s="1"/>
    </row>
    <row r="809" spans="1:13" x14ac:dyDescent="0.25">
      <c r="A809" s="1"/>
      <c r="B809" s="1"/>
      <c r="C809" s="5">
        <f t="shared" si="26"/>
        <v>799</v>
      </c>
      <c r="D809" s="19" t="str">
        <f>IF(C809&gt;MAX(БЮДЖЕТ!$C:$C),"",INDEX(БЮДЖЕТ!$P$11:$P$9415,C809))</f>
        <v/>
      </c>
      <c r="E809" s="22">
        <f>IF(D809="",0,IF(COUNTIF(БЮДЖЕТ!$P:$P,D809)=1,0,1))</f>
        <v>0</v>
      </c>
      <c r="F809" s="19" t="str">
        <f>IF($D809="","",INDEX(БЮДЖЕТ!$N:$N,SUMIFS(БЮДЖЕТ!$B:$B,БЮДЖЕТ!$P:$P,$D809)))</f>
        <v/>
      </c>
      <c r="G809" s="19" t="str">
        <f>IF($D809="","",INDEX(БЮДЖЕТ!$X:$X,SUMIFS(БЮДЖЕТ!$B:$B,БЮДЖЕТ!$P:$P,$D809)))</f>
        <v/>
      </c>
      <c r="H809" s="36"/>
      <c r="I809" s="48">
        <f>IF(D809="",0,SUMIFS(БЮДЖЕТ!$V:$V,БЮДЖЕТ!$P:$P,D809))</f>
        <v>0</v>
      </c>
      <c r="J809" s="48">
        <f>IF(D809="",0,SUMIFS(факт_операции!$T:$T,факт_операции!$D:$D,D809)+SUMIFS(факт_расчет!$M:$M,факт_расчет!$D:$D,D809))</f>
        <v>0</v>
      </c>
      <c r="K809" s="54">
        <f t="shared" si="25"/>
        <v>0</v>
      </c>
      <c r="L809" s="36"/>
      <c r="M809" s="1"/>
    </row>
    <row r="810" spans="1:13" x14ac:dyDescent="0.25">
      <c r="A810" s="1"/>
      <c r="B810" s="1"/>
      <c r="C810" s="5">
        <f t="shared" si="26"/>
        <v>800</v>
      </c>
      <c r="D810" s="19" t="str">
        <f>IF(C810&gt;MAX(БЮДЖЕТ!$C:$C),"",INDEX(БЮДЖЕТ!$P$11:$P$9415,C810))</f>
        <v/>
      </c>
      <c r="E810" s="22">
        <f>IF(D810="",0,IF(COUNTIF(БЮДЖЕТ!$P:$P,D810)=1,0,1))</f>
        <v>0</v>
      </c>
      <c r="F810" s="19" t="str">
        <f>IF($D810="","",INDEX(БЮДЖЕТ!$N:$N,SUMIFS(БЮДЖЕТ!$B:$B,БЮДЖЕТ!$P:$P,$D810)))</f>
        <v/>
      </c>
      <c r="G810" s="19" t="str">
        <f>IF($D810="","",INDEX(БЮДЖЕТ!$X:$X,SUMIFS(БЮДЖЕТ!$B:$B,БЮДЖЕТ!$P:$P,$D810)))</f>
        <v/>
      </c>
      <c r="H810" s="36"/>
      <c r="I810" s="48">
        <f>IF(D810="",0,SUMIFS(БЮДЖЕТ!$V:$V,БЮДЖЕТ!$P:$P,D810))</f>
        <v>0</v>
      </c>
      <c r="J810" s="48">
        <f>IF(D810="",0,SUMIFS(факт_операции!$T:$T,факт_операции!$D:$D,D810)+SUMIFS(факт_расчет!$M:$M,факт_расчет!$D:$D,D810))</f>
        <v>0</v>
      </c>
      <c r="K810" s="54">
        <f t="shared" si="25"/>
        <v>0</v>
      </c>
      <c r="L810" s="36"/>
      <c r="M810" s="1"/>
    </row>
    <row r="811" spans="1:13" x14ac:dyDescent="0.25">
      <c r="A811" s="1"/>
      <c r="B811" s="1"/>
      <c r="C811" s="5">
        <f t="shared" si="26"/>
        <v>801</v>
      </c>
      <c r="D811" s="19" t="str">
        <f>IF(C811&gt;MAX(БЮДЖЕТ!$C:$C),"",INDEX(БЮДЖЕТ!$P$11:$P$9415,C811))</f>
        <v/>
      </c>
      <c r="E811" s="22">
        <f>IF(D811="",0,IF(COUNTIF(БЮДЖЕТ!$P:$P,D811)=1,0,1))</f>
        <v>0</v>
      </c>
      <c r="F811" s="19" t="str">
        <f>IF($D811="","",INDEX(БЮДЖЕТ!$N:$N,SUMIFS(БЮДЖЕТ!$B:$B,БЮДЖЕТ!$P:$P,$D811)))</f>
        <v/>
      </c>
      <c r="G811" s="19" t="str">
        <f>IF($D811="","",INDEX(БЮДЖЕТ!$X:$X,SUMIFS(БЮДЖЕТ!$B:$B,БЮДЖЕТ!$P:$P,$D811)))</f>
        <v/>
      </c>
      <c r="H811" s="36"/>
      <c r="I811" s="48">
        <f>IF(D811="",0,SUMIFS(БЮДЖЕТ!$V:$V,БЮДЖЕТ!$P:$P,D811))</f>
        <v>0</v>
      </c>
      <c r="J811" s="48">
        <f>IF(D811="",0,SUMIFS(факт_операции!$T:$T,факт_операции!$D:$D,D811)+SUMIFS(факт_расчет!$M:$M,факт_расчет!$D:$D,D811))</f>
        <v>0</v>
      </c>
      <c r="K811" s="54">
        <f t="shared" si="25"/>
        <v>0</v>
      </c>
      <c r="L811" s="36"/>
      <c r="M811" s="1"/>
    </row>
    <row r="812" spans="1:13" x14ac:dyDescent="0.25">
      <c r="A812" s="1"/>
      <c r="B812" s="1"/>
      <c r="C812" s="5">
        <f t="shared" si="26"/>
        <v>802</v>
      </c>
      <c r="D812" s="19" t="str">
        <f>IF(C812&gt;MAX(БЮДЖЕТ!$C:$C),"",INDEX(БЮДЖЕТ!$P$11:$P$9415,C812))</f>
        <v/>
      </c>
      <c r="E812" s="22">
        <f>IF(D812="",0,IF(COUNTIF(БЮДЖЕТ!$P:$P,D812)=1,0,1))</f>
        <v>0</v>
      </c>
      <c r="F812" s="19" t="str">
        <f>IF($D812="","",INDEX(БЮДЖЕТ!$N:$N,SUMIFS(БЮДЖЕТ!$B:$B,БЮДЖЕТ!$P:$P,$D812)))</f>
        <v/>
      </c>
      <c r="G812" s="19" t="str">
        <f>IF($D812="","",INDEX(БЮДЖЕТ!$X:$X,SUMIFS(БЮДЖЕТ!$B:$B,БЮДЖЕТ!$P:$P,$D812)))</f>
        <v/>
      </c>
      <c r="H812" s="36"/>
      <c r="I812" s="48">
        <f>IF(D812="",0,SUMIFS(БЮДЖЕТ!$V:$V,БЮДЖЕТ!$P:$P,D812))</f>
        <v>0</v>
      </c>
      <c r="J812" s="48">
        <f>IF(D812="",0,SUMIFS(факт_операции!$T:$T,факт_операции!$D:$D,D812)+SUMIFS(факт_расчет!$M:$M,факт_расчет!$D:$D,D812))</f>
        <v>0</v>
      </c>
      <c r="K812" s="54">
        <f t="shared" si="25"/>
        <v>0</v>
      </c>
      <c r="L812" s="36"/>
      <c r="M812" s="1"/>
    </row>
    <row r="813" spans="1:13" x14ac:dyDescent="0.25">
      <c r="A813" s="1"/>
      <c r="B813" s="1"/>
      <c r="C813" s="5">
        <f t="shared" si="26"/>
        <v>803</v>
      </c>
      <c r="D813" s="19" t="str">
        <f>IF(C813&gt;MAX(БЮДЖЕТ!$C:$C),"",INDEX(БЮДЖЕТ!$P$11:$P$9415,C813))</f>
        <v/>
      </c>
      <c r="E813" s="22">
        <f>IF(D813="",0,IF(COUNTIF(БЮДЖЕТ!$P:$P,D813)=1,0,1))</f>
        <v>0</v>
      </c>
      <c r="F813" s="19" t="str">
        <f>IF($D813="","",INDEX(БЮДЖЕТ!$N:$N,SUMIFS(БЮДЖЕТ!$B:$B,БЮДЖЕТ!$P:$P,$D813)))</f>
        <v/>
      </c>
      <c r="G813" s="19" t="str">
        <f>IF($D813="","",INDEX(БЮДЖЕТ!$X:$X,SUMIFS(БЮДЖЕТ!$B:$B,БЮДЖЕТ!$P:$P,$D813)))</f>
        <v/>
      </c>
      <c r="H813" s="36"/>
      <c r="I813" s="48">
        <f>IF(D813="",0,SUMIFS(БЮДЖЕТ!$V:$V,БЮДЖЕТ!$P:$P,D813))</f>
        <v>0</v>
      </c>
      <c r="J813" s="48">
        <f>IF(D813="",0,SUMIFS(факт_операции!$T:$T,факт_операции!$D:$D,D813)+SUMIFS(факт_расчет!$M:$M,факт_расчет!$D:$D,D813))</f>
        <v>0</v>
      </c>
      <c r="K813" s="54">
        <f t="shared" si="25"/>
        <v>0</v>
      </c>
      <c r="L813" s="36"/>
      <c r="M813" s="1"/>
    </row>
    <row r="814" spans="1:13" x14ac:dyDescent="0.25">
      <c r="A814" s="1"/>
      <c r="B814" s="1"/>
      <c r="C814" s="5">
        <f t="shared" si="26"/>
        <v>804</v>
      </c>
      <c r="D814" s="19" t="str">
        <f>IF(C814&gt;MAX(БЮДЖЕТ!$C:$C),"",INDEX(БЮДЖЕТ!$P$11:$P$9415,C814))</f>
        <v/>
      </c>
      <c r="E814" s="22">
        <f>IF(D814="",0,IF(COUNTIF(БЮДЖЕТ!$P:$P,D814)=1,0,1))</f>
        <v>0</v>
      </c>
      <c r="F814" s="19" t="str">
        <f>IF($D814="","",INDEX(БЮДЖЕТ!$N:$N,SUMIFS(БЮДЖЕТ!$B:$B,БЮДЖЕТ!$P:$P,$D814)))</f>
        <v/>
      </c>
      <c r="G814" s="19" t="str">
        <f>IF($D814="","",INDEX(БЮДЖЕТ!$X:$X,SUMIFS(БЮДЖЕТ!$B:$B,БЮДЖЕТ!$P:$P,$D814)))</f>
        <v/>
      </c>
      <c r="H814" s="36"/>
      <c r="I814" s="48">
        <f>IF(D814="",0,SUMIFS(БЮДЖЕТ!$V:$V,БЮДЖЕТ!$P:$P,D814))</f>
        <v>0</v>
      </c>
      <c r="J814" s="48">
        <f>IF(D814="",0,SUMIFS(факт_операции!$T:$T,факт_операции!$D:$D,D814)+SUMIFS(факт_расчет!$M:$M,факт_расчет!$D:$D,D814))</f>
        <v>0</v>
      </c>
      <c r="K814" s="54">
        <f t="shared" si="25"/>
        <v>0</v>
      </c>
      <c r="L814" s="36"/>
      <c r="M814" s="1"/>
    </row>
    <row r="815" spans="1:13" x14ac:dyDescent="0.25">
      <c r="A815" s="1"/>
      <c r="B815" s="1"/>
      <c r="C815" s="5">
        <f t="shared" si="26"/>
        <v>805</v>
      </c>
      <c r="D815" s="19" t="str">
        <f>IF(C815&gt;MAX(БЮДЖЕТ!$C:$C),"",INDEX(БЮДЖЕТ!$P$11:$P$9415,C815))</f>
        <v/>
      </c>
      <c r="E815" s="22">
        <f>IF(D815="",0,IF(COUNTIF(БЮДЖЕТ!$P:$P,D815)=1,0,1))</f>
        <v>0</v>
      </c>
      <c r="F815" s="19" t="str">
        <f>IF($D815="","",INDEX(БЮДЖЕТ!$N:$N,SUMIFS(БЮДЖЕТ!$B:$B,БЮДЖЕТ!$P:$P,$D815)))</f>
        <v/>
      </c>
      <c r="G815" s="19" t="str">
        <f>IF($D815="","",INDEX(БЮДЖЕТ!$X:$X,SUMIFS(БЮДЖЕТ!$B:$B,БЮДЖЕТ!$P:$P,$D815)))</f>
        <v/>
      </c>
      <c r="H815" s="36"/>
      <c r="I815" s="48">
        <f>IF(D815="",0,SUMIFS(БЮДЖЕТ!$V:$V,БЮДЖЕТ!$P:$P,D815))</f>
        <v>0</v>
      </c>
      <c r="J815" s="48">
        <f>IF(D815="",0,SUMIFS(факт_операции!$T:$T,факт_операции!$D:$D,D815)+SUMIFS(факт_расчет!$M:$M,факт_расчет!$D:$D,D815))</f>
        <v>0</v>
      </c>
      <c r="K815" s="54">
        <f t="shared" si="25"/>
        <v>0</v>
      </c>
      <c r="L815" s="36"/>
      <c r="M815" s="1"/>
    </row>
    <row r="816" spans="1:13" x14ac:dyDescent="0.25">
      <c r="A816" s="1"/>
      <c r="B816" s="1"/>
      <c r="C816" s="5">
        <f t="shared" si="26"/>
        <v>806</v>
      </c>
      <c r="D816" s="19" t="str">
        <f>IF(C816&gt;MAX(БЮДЖЕТ!$C:$C),"",INDEX(БЮДЖЕТ!$P$11:$P$9415,C816))</f>
        <v/>
      </c>
      <c r="E816" s="22">
        <f>IF(D816="",0,IF(COUNTIF(БЮДЖЕТ!$P:$P,D816)=1,0,1))</f>
        <v>0</v>
      </c>
      <c r="F816" s="19" t="str">
        <f>IF($D816="","",INDEX(БЮДЖЕТ!$N:$N,SUMIFS(БЮДЖЕТ!$B:$B,БЮДЖЕТ!$P:$P,$D816)))</f>
        <v/>
      </c>
      <c r="G816" s="19" t="str">
        <f>IF($D816="","",INDEX(БЮДЖЕТ!$X:$X,SUMIFS(БЮДЖЕТ!$B:$B,БЮДЖЕТ!$P:$P,$D816)))</f>
        <v/>
      </c>
      <c r="H816" s="36"/>
      <c r="I816" s="48">
        <f>IF(D816="",0,SUMIFS(БЮДЖЕТ!$V:$V,БЮДЖЕТ!$P:$P,D816))</f>
        <v>0</v>
      </c>
      <c r="J816" s="48">
        <f>IF(D816="",0,SUMIFS(факт_операции!$T:$T,факт_операции!$D:$D,D816)+SUMIFS(факт_расчет!$M:$M,факт_расчет!$D:$D,D816))</f>
        <v>0</v>
      </c>
      <c r="K816" s="54">
        <f t="shared" si="25"/>
        <v>0</v>
      </c>
      <c r="L816" s="36"/>
      <c r="M816" s="1"/>
    </row>
    <row r="817" spans="1:13" x14ac:dyDescent="0.25">
      <c r="A817" s="1"/>
      <c r="B817" s="1"/>
      <c r="C817" s="5">
        <f t="shared" si="26"/>
        <v>807</v>
      </c>
      <c r="D817" s="19" t="str">
        <f>IF(C817&gt;MAX(БЮДЖЕТ!$C:$C),"",INDEX(БЮДЖЕТ!$P$11:$P$9415,C817))</f>
        <v/>
      </c>
      <c r="E817" s="22">
        <f>IF(D817="",0,IF(COUNTIF(БЮДЖЕТ!$P:$P,D817)=1,0,1))</f>
        <v>0</v>
      </c>
      <c r="F817" s="19" t="str">
        <f>IF($D817="","",INDEX(БЮДЖЕТ!$N:$N,SUMIFS(БЮДЖЕТ!$B:$B,БЮДЖЕТ!$P:$P,$D817)))</f>
        <v/>
      </c>
      <c r="G817" s="19" t="str">
        <f>IF($D817="","",INDEX(БЮДЖЕТ!$X:$X,SUMIFS(БЮДЖЕТ!$B:$B,БЮДЖЕТ!$P:$P,$D817)))</f>
        <v/>
      </c>
      <c r="H817" s="36"/>
      <c r="I817" s="48">
        <f>IF(D817="",0,SUMIFS(БЮДЖЕТ!$V:$V,БЮДЖЕТ!$P:$P,D817))</f>
        <v>0</v>
      </c>
      <c r="J817" s="48">
        <f>IF(D817="",0,SUMIFS(факт_операции!$T:$T,факт_операции!$D:$D,D817)+SUMIFS(факт_расчет!$M:$M,факт_расчет!$D:$D,D817))</f>
        <v>0</v>
      </c>
      <c r="K817" s="54">
        <f t="shared" si="25"/>
        <v>0</v>
      </c>
      <c r="L817" s="36"/>
      <c r="M817" s="1"/>
    </row>
    <row r="818" spans="1:13" x14ac:dyDescent="0.25">
      <c r="A818" s="1"/>
      <c r="B818" s="1"/>
      <c r="C818" s="5">
        <f t="shared" si="26"/>
        <v>808</v>
      </c>
      <c r="D818" s="19" t="str">
        <f>IF(C818&gt;MAX(БЮДЖЕТ!$C:$C),"",INDEX(БЮДЖЕТ!$P$11:$P$9415,C818))</f>
        <v/>
      </c>
      <c r="E818" s="22">
        <f>IF(D818="",0,IF(COUNTIF(БЮДЖЕТ!$P:$P,D818)=1,0,1))</f>
        <v>0</v>
      </c>
      <c r="F818" s="19" t="str">
        <f>IF($D818="","",INDEX(БЮДЖЕТ!$N:$N,SUMIFS(БЮДЖЕТ!$B:$B,БЮДЖЕТ!$P:$P,$D818)))</f>
        <v/>
      </c>
      <c r="G818" s="19" t="str">
        <f>IF($D818="","",INDEX(БЮДЖЕТ!$X:$X,SUMIFS(БЮДЖЕТ!$B:$B,БЮДЖЕТ!$P:$P,$D818)))</f>
        <v/>
      </c>
      <c r="H818" s="36"/>
      <c r="I818" s="48">
        <f>IF(D818="",0,SUMIFS(БЮДЖЕТ!$V:$V,БЮДЖЕТ!$P:$P,D818))</f>
        <v>0</v>
      </c>
      <c r="J818" s="48">
        <f>IF(D818="",0,SUMIFS(факт_операции!$T:$T,факт_операции!$D:$D,D818)+SUMIFS(факт_расчет!$M:$M,факт_расчет!$D:$D,D818))</f>
        <v>0</v>
      </c>
      <c r="K818" s="54">
        <f t="shared" si="25"/>
        <v>0</v>
      </c>
      <c r="L818" s="36"/>
      <c r="M818" s="1"/>
    </row>
    <row r="819" spans="1:13" x14ac:dyDescent="0.25">
      <c r="A819" s="1"/>
      <c r="B819" s="1"/>
      <c r="C819" s="5">
        <f t="shared" si="26"/>
        <v>809</v>
      </c>
      <c r="D819" s="19" t="str">
        <f>IF(C819&gt;MAX(БЮДЖЕТ!$C:$C),"",INDEX(БЮДЖЕТ!$P$11:$P$9415,C819))</f>
        <v/>
      </c>
      <c r="E819" s="22">
        <f>IF(D819="",0,IF(COUNTIF(БЮДЖЕТ!$P:$P,D819)=1,0,1))</f>
        <v>0</v>
      </c>
      <c r="F819" s="19" t="str">
        <f>IF($D819="","",INDEX(БЮДЖЕТ!$N:$N,SUMIFS(БЮДЖЕТ!$B:$B,БЮДЖЕТ!$P:$P,$D819)))</f>
        <v/>
      </c>
      <c r="G819" s="19" t="str">
        <f>IF($D819="","",INDEX(БЮДЖЕТ!$X:$X,SUMIFS(БЮДЖЕТ!$B:$B,БЮДЖЕТ!$P:$P,$D819)))</f>
        <v/>
      </c>
      <c r="H819" s="36"/>
      <c r="I819" s="48">
        <f>IF(D819="",0,SUMIFS(БЮДЖЕТ!$V:$V,БЮДЖЕТ!$P:$P,D819))</f>
        <v>0</v>
      </c>
      <c r="J819" s="48">
        <f>IF(D819="",0,SUMIFS(факт_операции!$T:$T,факт_операции!$D:$D,D819)+SUMIFS(факт_расчет!$M:$M,факт_расчет!$D:$D,D819))</f>
        <v>0</v>
      </c>
      <c r="K819" s="54">
        <f t="shared" si="25"/>
        <v>0</v>
      </c>
      <c r="L819" s="36"/>
      <c r="M819" s="1"/>
    </row>
    <row r="820" spans="1:13" x14ac:dyDescent="0.25">
      <c r="A820" s="1"/>
      <c r="B820" s="1"/>
      <c r="C820" s="5">
        <f t="shared" si="26"/>
        <v>810</v>
      </c>
      <c r="D820" s="19" t="str">
        <f>IF(C820&gt;MAX(БЮДЖЕТ!$C:$C),"",INDEX(БЮДЖЕТ!$P$11:$P$9415,C820))</f>
        <v/>
      </c>
      <c r="E820" s="22">
        <f>IF(D820="",0,IF(COUNTIF(БЮДЖЕТ!$P:$P,D820)=1,0,1))</f>
        <v>0</v>
      </c>
      <c r="F820" s="19" t="str">
        <f>IF($D820="","",INDEX(БЮДЖЕТ!$N:$N,SUMIFS(БЮДЖЕТ!$B:$B,БЮДЖЕТ!$P:$P,$D820)))</f>
        <v/>
      </c>
      <c r="G820" s="19" t="str">
        <f>IF($D820="","",INDEX(БЮДЖЕТ!$X:$X,SUMIFS(БЮДЖЕТ!$B:$B,БЮДЖЕТ!$P:$P,$D820)))</f>
        <v/>
      </c>
      <c r="H820" s="36"/>
      <c r="I820" s="48">
        <f>IF(D820="",0,SUMIFS(БЮДЖЕТ!$V:$V,БЮДЖЕТ!$P:$P,D820))</f>
        <v>0</v>
      </c>
      <c r="J820" s="48">
        <f>IF(D820="",0,SUMIFS(факт_операции!$T:$T,факт_операции!$D:$D,D820)+SUMIFS(факт_расчет!$M:$M,факт_расчет!$D:$D,D820))</f>
        <v>0</v>
      </c>
      <c r="K820" s="54">
        <f t="shared" si="25"/>
        <v>0</v>
      </c>
      <c r="L820" s="36"/>
      <c r="M820" s="1"/>
    </row>
    <row r="821" spans="1:13" x14ac:dyDescent="0.25">
      <c r="A821" s="1"/>
      <c r="B821" s="1"/>
      <c r="C821" s="5">
        <f t="shared" si="26"/>
        <v>811</v>
      </c>
      <c r="D821" s="19" t="str">
        <f>IF(C821&gt;MAX(БЮДЖЕТ!$C:$C),"",INDEX(БЮДЖЕТ!$P$11:$P$9415,C821))</f>
        <v/>
      </c>
      <c r="E821" s="22">
        <f>IF(D821="",0,IF(COUNTIF(БЮДЖЕТ!$P:$P,D821)=1,0,1))</f>
        <v>0</v>
      </c>
      <c r="F821" s="19" t="str">
        <f>IF($D821="","",INDEX(БЮДЖЕТ!$N:$N,SUMIFS(БЮДЖЕТ!$B:$B,БЮДЖЕТ!$P:$P,$D821)))</f>
        <v/>
      </c>
      <c r="G821" s="19" t="str">
        <f>IF($D821="","",INDEX(БЮДЖЕТ!$X:$X,SUMIFS(БЮДЖЕТ!$B:$B,БЮДЖЕТ!$P:$P,$D821)))</f>
        <v/>
      </c>
      <c r="H821" s="36"/>
      <c r="I821" s="48">
        <f>IF(D821="",0,SUMIFS(БЮДЖЕТ!$V:$V,БЮДЖЕТ!$P:$P,D821))</f>
        <v>0</v>
      </c>
      <c r="J821" s="48">
        <f>IF(D821="",0,SUMIFS(факт_операции!$T:$T,факт_операции!$D:$D,D821)+SUMIFS(факт_расчет!$M:$M,факт_расчет!$D:$D,D821))</f>
        <v>0</v>
      </c>
      <c r="K821" s="54">
        <f t="shared" si="25"/>
        <v>0</v>
      </c>
      <c r="L821" s="36"/>
      <c r="M821" s="1"/>
    </row>
    <row r="822" spans="1:13" x14ac:dyDescent="0.25">
      <c r="A822" s="1"/>
      <c r="B822" s="1"/>
      <c r="C822" s="5">
        <f t="shared" si="26"/>
        <v>812</v>
      </c>
      <c r="D822" s="19" t="str">
        <f>IF(C822&gt;MAX(БЮДЖЕТ!$C:$C),"",INDEX(БЮДЖЕТ!$P$11:$P$9415,C822))</f>
        <v/>
      </c>
      <c r="E822" s="22">
        <f>IF(D822="",0,IF(COUNTIF(БЮДЖЕТ!$P:$P,D822)=1,0,1))</f>
        <v>0</v>
      </c>
      <c r="F822" s="19" t="str">
        <f>IF($D822="","",INDEX(БЮДЖЕТ!$N:$N,SUMIFS(БЮДЖЕТ!$B:$B,БЮДЖЕТ!$P:$P,$D822)))</f>
        <v/>
      </c>
      <c r="G822" s="19" t="str">
        <f>IF($D822="","",INDEX(БЮДЖЕТ!$X:$X,SUMIFS(БЮДЖЕТ!$B:$B,БЮДЖЕТ!$P:$P,$D822)))</f>
        <v/>
      </c>
      <c r="H822" s="36"/>
      <c r="I822" s="48">
        <f>IF(D822="",0,SUMIFS(БЮДЖЕТ!$V:$V,БЮДЖЕТ!$P:$P,D822))</f>
        <v>0</v>
      </c>
      <c r="J822" s="48">
        <f>IF(D822="",0,SUMIFS(факт_операции!$T:$T,факт_операции!$D:$D,D822)+SUMIFS(факт_расчет!$M:$M,факт_расчет!$D:$D,D822))</f>
        <v>0</v>
      </c>
      <c r="K822" s="54">
        <f t="shared" si="25"/>
        <v>0</v>
      </c>
      <c r="L822" s="36"/>
      <c r="M822" s="1"/>
    </row>
    <row r="823" spans="1:13" x14ac:dyDescent="0.25">
      <c r="A823" s="1"/>
      <c r="B823" s="1"/>
      <c r="C823" s="5">
        <f t="shared" si="26"/>
        <v>813</v>
      </c>
      <c r="D823" s="19" t="str">
        <f>IF(C823&gt;MAX(БЮДЖЕТ!$C:$C),"",INDEX(БЮДЖЕТ!$P$11:$P$9415,C823))</f>
        <v/>
      </c>
      <c r="E823" s="22">
        <f>IF(D823="",0,IF(COUNTIF(БЮДЖЕТ!$P:$P,D823)=1,0,1))</f>
        <v>0</v>
      </c>
      <c r="F823" s="19" t="str">
        <f>IF($D823="","",INDEX(БЮДЖЕТ!$N:$N,SUMIFS(БЮДЖЕТ!$B:$B,БЮДЖЕТ!$P:$P,$D823)))</f>
        <v/>
      </c>
      <c r="G823" s="19" t="str">
        <f>IF($D823="","",INDEX(БЮДЖЕТ!$X:$X,SUMIFS(БЮДЖЕТ!$B:$B,БЮДЖЕТ!$P:$P,$D823)))</f>
        <v/>
      </c>
      <c r="H823" s="36"/>
      <c r="I823" s="48">
        <f>IF(D823="",0,SUMIFS(БЮДЖЕТ!$V:$V,БЮДЖЕТ!$P:$P,D823))</f>
        <v>0</v>
      </c>
      <c r="J823" s="48">
        <f>IF(D823="",0,SUMIFS(факт_операции!$T:$T,факт_операции!$D:$D,D823)+SUMIFS(факт_расчет!$M:$M,факт_расчет!$D:$D,D823))</f>
        <v>0</v>
      </c>
      <c r="K823" s="54">
        <f t="shared" si="25"/>
        <v>0</v>
      </c>
      <c r="L823" s="36"/>
      <c r="M823" s="1"/>
    </row>
    <row r="824" spans="1:13" x14ac:dyDescent="0.25">
      <c r="A824" s="1"/>
      <c r="B824" s="1"/>
      <c r="C824" s="5">
        <f t="shared" si="26"/>
        <v>814</v>
      </c>
      <c r="D824" s="19" t="str">
        <f>IF(C824&gt;MAX(БЮДЖЕТ!$C:$C),"",INDEX(БЮДЖЕТ!$P$11:$P$9415,C824))</f>
        <v/>
      </c>
      <c r="E824" s="22">
        <f>IF(D824="",0,IF(COUNTIF(БЮДЖЕТ!$P:$P,D824)=1,0,1))</f>
        <v>0</v>
      </c>
      <c r="F824" s="19" t="str">
        <f>IF($D824="","",INDEX(БЮДЖЕТ!$N:$N,SUMIFS(БЮДЖЕТ!$B:$B,БЮДЖЕТ!$P:$P,$D824)))</f>
        <v/>
      </c>
      <c r="G824" s="19" t="str">
        <f>IF($D824="","",INDEX(БЮДЖЕТ!$X:$X,SUMIFS(БЮДЖЕТ!$B:$B,БЮДЖЕТ!$P:$P,$D824)))</f>
        <v/>
      </c>
      <c r="H824" s="36"/>
      <c r="I824" s="48">
        <f>IF(D824="",0,SUMIFS(БЮДЖЕТ!$V:$V,БЮДЖЕТ!$P:$P,D824))</f>
        <v>0</v>
      </c>
      <c r="J824" s="48">
        <f>IF(D824="",0,SUMIFS(факт_операции!$T:$T,факт_операции!$D:$D,D824)+SUMIFS(факт_расчет!$M:$M,факт_расчет!$D:$D,D824))</f>
        <v>0</v>
      </c>
      <c r="K824" s="54">
        <f t="shared" si="25"/>
        <v>0</v>
      </c>
      <c r="L824" s="36"/>
      <c r="M824" s="1"/>
    </row>
    <row r="825" spans="1:13" x14ac:dyDescent="0.25">
      <c r="A825" s="1"/>
      <c r="B825" s="1"/>
      <c r="C825" s="5">
        <f t="shared" si="26"/>
        <v>815</v>
      </c>
      <c r="D825" s="19" t="str">
        <f>IF(C825&gt;MAX(БЮДЖЕТ!$C:$C),"",INDEX(БЮДЖЕТ!$P$11:$P$9415,C825))</f>
        <v/>
      </c>
      <c r="E825" s="22">
        <f>IF(D825="",0,IF(COUNTIF(БЮДЖЕТ!$P:$P,D825)=1,0,1))</f>
        <v>0</v>
      </c>
      <c r="F825" s="19" t="str">
        <f>IF($D825="","",INDEX(БЮДЖЕТ!$N:$N,SUMIFS(БЮДЖЕТ!$B:$B,БЮДЖЕТ!$P:$P,$D825)))</f>
        <v/>
      </c>
      <c r="G825" s="19" t="str">
        <f>IF($D825="","",INDEX(БЮДЖЕТ!$X:$X,SUMIFS(БЮДЖЕТ!$B:$B,БЮДЖЕТ!$P:$P,$D825)))</f>
        <v/>
      </c>
      <c r="H825" s="36"/>
      <c r="I825" s="48">
        <f>IF(D825="",0,SUMIFS(БЮДЖЕТ!$V:$V,БЮДЖЕТ!$P:$P,D825))</f>
        <v>0</v>
      </c>
      <c r="J825" s="48">
        <f>IF(D825="",0,SUMIFS(факт_операции!$T:$T,факт_операции!$D:$D,D825)+SUMIFS(факт_расчет!$M:$M,факт_расчет!$D:$D,D825))</f>
        <v>0</v>
      </c>
      <c r="K825" s="54">
        <f t="shared" si="25"/>
        <v>0</v>
      </c>
      <c r="L825" s="36"/>
      <c r="M825" s="1"/>
    </row>
    <row r="826" spans="1:13" x14ac:dyDescent="0.25">
      <c r="A826" s="1"/>
      <c r="B826" s="1"/>
      <c r="C826" s="5">
        <f t="shared" si="26"/>
        <v>816</v>
      </c>
      <c r="D826" s="19" t="str">
        <f>IF(C826&gt;MAX(БЮДЖЕТ!$C:$C),"",INDEX(БЮДЖЕТ!$P$11:$P$9415,C826))</f>
        <v/>
      </c>
      <c r="E826" s="22">
        <f>IF(D826="",0,IF(COUNTIF(БЮДЖЕТ!$P:$P,D826)=1,0,1))</f>
        <v>0</v>
      </c>
      <c r="F826" s="19" t="str">
        <f>IF($D826="","",INDEX(БЮДЖЕТ!$N:$N,SUMIFS(БЮДЖЕТ!$B:$B,БЮДЖЕТ!$P:$P,$D826)))</f>
        <v/>
      </c>
      <c r="G826" s="19" t="str">
        <f>IF($D826="","",INDEX(БЮДЖЕТ!$X:$X,SUMIFS(БЮДЖЕТ!$B:$B,БЮДЖЕТ!$P:$P,$D826)))</f>
        <v/>
      </c>
      <c r="H826" s="36"/>
      <c r="I826" s="48">
        <f>IF(D826="",0,SUMIFS(БЮДЖЕТ!$V:$V,БЮДЖЕТ!$P:$P,D826))</f>
        <v>0</v>
      </c>
      <c r="J826" s="48">
        <f>IF(D826="",0,SUMIFS(факт_операции!$T:$T,факт_операции!$D:$D,D826)+SUMIFS(факт_расчет!$M:$M,факт_расчет!$D:$D,D826))</f>
        <v>0</v>
      </c>
      <c r="K826" s="54">
        <f t="shared" si="25"/>
        <v>0</v>
      </c>
      <c r="L826" s="36"/>
      <c r="M826" s="1"/>
    </row>
    <row r="827" spans="1:13" x14ac:dyDescent="0.25">
      <c r="A827" s="1"/>
      <c r="B827" s="1"/>
      <c r="C827" s="5">
        <f t="shared" si="26"/>
        <v>817</v>
      </c>
      <c r="D827" s="19" t="str">
        <f>IF(C827&gt;MAX(БЮДЖЕТ!$C:$C),"",INDEX(БЮДЖЕТ!$P$11:$P$9415,C827))</f>
        <v/>
      </c>
      <c r="E827" s="22">
        <f>IF(D827="",0,IF(COUNTIF(БЮДЖЕТ!$P:$P,D827)=1,0,1))</f>
        <v>0</v>
      </c>
      <c r="F827" s="19" t="str">
        <f>IF($D827="","",INDEX(БЮДЖЕТ!$N:$N,SUMIFS(БЮДЖЕТ!$B:$B,БЮДЖЕТ!$P:$P,$D827)))</f>
        <v/>
      </c>
      <c r="G827" s="19" t="str">
        <f>IF($D827="","",INDEX(БЮДЖЕТ!$X:$X,SUMIFS(БЮДЖЕТ!$B:$B,БЮДЖЕТ!$P:$P,$D827)))</f>
        <v/>
      </c>
      <c r="H827" s="36"/>
      <c r="I827" s="48">
        <f>IF(D827="",0,SUMIFS(БЮДЖЕТ!$V:$V,БЮДЖЕТ!$P:$P,D827))</f>
        <v>0</v>
      </c>
      <c r="J827" s="48">
        <f>IF(D827="",0,SUMIFS(факт_операции!$T:$T,факт_операции!$D:$D,D827)+SUMIFS(факт_расчет!$M:$M,факт_расчет!$D:$D,D827))</f>
        <v>0</v>
      </c>
      <c r="K827" s="54">
        <f t="shared" si="25"/>
        <v>0</v>
      </c>
      <c r="L827" s="36"/>
      <c r="M827" s="1"/>
    </row>
    <row r="828" spans="1:13" x14ac:dyDescent="0.25">
      <c r="A828" s="1"/>
      <c r="B828" s="1"/>
      <c r="C828" s="5">
        <f t="shared" si="26"/>
        <v>818</v>
      </c>
      <c r="D828" s="19" t="str">
        <f>IF(C828&gt;MAX(БЮДЖЕТ!$C:$C),"",INDEX(БЮДЖЕТ!$P$11:$P$9415,C828))</f>
        <v/>
      </c>
      <c r="E828" s="22">
        <f>IF(D828="",0,IF(COUNTIF(БЮДЖЕТ!$P:$P,D828)=1,0,1))</f>
        <v>0</v>
      </c>
      <c r="F828" s="19" t="str">
        <f>IF($D828="","",INDEX(БЮДЖЕТ!$N:$N,SUMIFS(БЮДЖЕТ!$B:$B,БЮДЖЕТ!$P:$P,$D828)))</f>
        <v/>
      </c>
      <c r="G828" s="19" t="str">
        <f>IF($D828="","",INDEX(БЮДЖЕТ!$X:$X,SUMIFS(БЮДЖЕТ!$B:$B,БЮДЖЕТ!$P:$P,$D828)))</f>
        <v/>
      </c>
      <c r="H828" s="36"/>
      <c r="I828" s="48">
        <f>IF(D828="",0,SUMIFS(БЮДЖЕТ!$V:$V,БЮДЖЕТ!$P:$P,D828))</f>
        <v>0</v>
      </c>
      <c r="J828" s="48">
        <f>IF(D828="",0,SUMIFS(факт_операции!$T:$T,факт_операции!$D:$D,D828)+SUMIFS(факт_расчет!$M:$M,факт_расчет!$D:$D,D828))</f>
        <v>0</v>
      </c>
      <c r="K828" s="54">
        <f t="shared" si="25"/>
        <v>0</v>
      </c>
      <c r="L828" s="36"/>
      <c r="M828" s="1"/>
    </row>
    <row r="829" spans="1:13" x14ac:dyDescent="0.25">
      <c r="A829" s="1"/>
      <c r="B829" s="1"/>
      <c r="C829" s="5">
        <f t="shared" si="26"/>
        <v>819</v>
      </c>
      <c r="D829" s="19" t="str">
        <f>IF(C829&gt;MAX(БЮДЖЕТ!$C:$C),"",INDEX(БЮДЖЕТ!$P$11:$P$9415,C829))</f>
        <v/>
      </c>
      <c r="E829" s="22">
        <f>IF(D829="",0,IF(COUNTIF(БЮДЖЕТ!$P:$P,D829)=1,0,1))</f>
        <v>0</v>
      </c>
      <c r="F829" s="19" t="str">
        <f>IF($D829="","",INDEX(БЮДЖЕТ!$N:$N,SUMIFS(БЮДЖЕТ!$B:$B,БЮДЖЕТ!$P:$P,$D829)))</f>
        <v/>
      </c>
      <c r="G829" s="19" t="str">
        <f>IF($D829="","",INDEX(БЮДЖЕТ!$X:$X,SUMIFS(БЮДЖЕТ!$B:$B,БЮДЖЕТ!$P:$P,$D829)))</f>
        <v/>
      </c>
      <c r="H829" s="36"/>
      <c r="I829" s="48">
        <f>IF(D829="",0,SUMIFS(БЮДЖЕТ!$V:$V,БЮДЖЕТ!$P:$P,D829))</f>
        <v>0</v>
      </c>
      <c r="J829" s="48">
        <f>IF(D829="",0,SUMIFS(факт_операции!$T:$T,факт_операции!$D:$D,D829)+SUMIFS(факт_расчет!$M:$M,факт_расчет!$D:$D,D829))</f>
        <v>0</v>
      </c>
      <c r="K829" s="54">
        <f t="shared" si="25"/>
        <v>0</v>
      </c>
      <c r="L829" s="36"/>
      <c r="M829" s="1"/>
    </row>
    <row r="830" spans="1:13" x14ac:dyDescent="0.25">
      <c r="A830" s="1"/>
      <c r="B830" s="1"/>
      <c r="C830" s="5">
        <f t="shared" si="26"/>
        <v>820</v>
      </c>
      <c r="D830" s="19" t="str">
        <f>IF(C830&gt;MAX(БЮДЖЕТ!$C:$C),"",INDEX(БЮДЖЕТ!$P$11:$P$9415,C830))</f>
        <v/>
      </c>
      <c r="E830" s="22">
        <f>IF(D830="",0,IF(COUNTIF(БЮДЖЕТ!$P:$P,D830)=1,0,1))</f>
        <v>0</v>
      </c>
      <c r="F830" s="19" t="str">
        <f>IF($D830="","",INDEX(БЮДЖЕТ!$N:$N,SUMIFS(БЮДЖЕТ!$B:$B,БЮДЖЕТ!$P:$P,$D830)))</f>
        <v/>
      </c>
      <c r="G830" s="19" t="str">
        <f>IF($D830="","",INDEX(БЮДЖЕТ!$X:$X,SUMIFS(БЮДЖЕТ!$B:$B,БЮДЖЕТ!$P:$P,$D830)))</f>
        <v/>
      </c>
      <c r="H830" s="36"/>
      <c r="I830" s="48">
        <f>IF(D830="",0,SUMIFS(БЮДЖЕТ!$V:$V,БЮДЖЕТ!$P:$P,D830))</f>
        <v>0</v>
      </c>
      <c r="J830" s="48">
        <f>IF(D830="",0,SUMIFS(факт_операции!$T:$T,факт_операции!$D:$D,D830)+SUMIFS(факт_расчет!$M:$M,факт_расчет!$D:$D,D830))</f>
        <v>0</v>
      </c>
      <c r="K830" s="54">
        <f t="shared" si="25"/>
        <v>0</v>
      </c>
      <c r="L830" s="36"/>
      <c r="M830" s="1"/>
    </row>
    <row r="831" spans="1:13" x14ac:dyDescent="0.25">
      <c r="A831" s="1"/>
      <c r="B831" s="1"/>
      <c r="C831" s="5">
        <f t="shared" si="26"/>
        <v>821</v>
      </c>
      <c r="D831" s="19" t="str">
        <f>IF(C831&gt;MAX(БЮДЖЕТ!$C:$C),"",INDEX(БЮДЖЕТ!$P$11:$P$9415,C831))</f>
        <v/>
      </c>
      <c r="E831" s="22">
        <f>IF(D831="",0,IF(COUNTIF(БЮДЖЕТ!$P:$P,D831)=1,0,1))</f>
        <v>0</v>
      </c>
      <c r="F831" s="19" t="str">
        <f>IF($D831="","",INDEX(БЮДЖЕТ!$N:$N,SUMIFS(БЮДЖЕТ!$B:$B,БЮДЖЕТ!$P:$P,$D831)))</f>
        <v/>
      </c>
      <c r="G831" s="19" t="str">
        <f>IF($D831="","",INDEX(БЮДЖЕТ!$X:$X,SUMIFS(БЮДЖЕТ!$B:$B,БЮДЖЕТ!$P:$P,$D831)))</f>
        <v/>
      </c>
      <c r="H831" s="36"/>
      <c r="I831" s="48">
        <f>IF(D831="",0,SUMIFS(БЮДЖЕТ!$V:$V,БЮДЖЕТ!$P:$P,D831))</f>
        <v>0</v>
      </c>
      <c r="J831" s="48">
        <f>IF(D831="",0,SUMIFS(факт_операции!$T:$T,факт_операции!$D:$D,D831)+SUMIFS(факт_расчет!$M:$M,факт_расчет!$D:$D,D831))</f>
        <v>0</v>
      </c>
      <c r="K831" s="54">
        <f t="shared" si="25"/>
        <v>0</v>
      </c>
      <c r="L831" s="36"/>
      <c r="M831" s="1"/>
    </row>
    <row r="832" spans="1:13" x14ac:dyDescent="0.25">
      <c r="A832" s="1"/>
      <c r="B832" s="1"/>
      <c r="C832" s="5">
        <f t="shared" si="26"/>
        <v>822</v>
      </c>
      <c r="D832" s="19" t="str">
        <f>IF(C832&gt;MAX(БЮДЖЕТ!$C:$C),"",INDEX(БЮДЖЕТ!$P$11:$P$9415,C832))</f>
        <v/>
      </c>
      <c r="E832" s="22">
        <f>IF(D832="",0,IF(COUNTIF(БЮДЖЕТ!$P:$P,D832)=1,0,1))</f>
        <v>0</v>
      </c>
      <c r="F832" s="19" t="str">
        <f>IF($D832="","",INDEX(БЮДЖЕТ!$N:$N,SUMIFS(БЮДЖЕТ!$B:$B,БЮДЖЕТ!$P:$P,$D832)))</f>
        <v/>
      </c>
      <c r="G832" s="19" t="str">
        <f>IF($D832="","",INDEX(БЮДЖЕТ!$X:$X,SUMIFS(БЮДЖЕТ!$B:$B,БЮДЖЕТ!$P:$P,$D832)))</f>
        <v/>
      </c>
      <c r="H832" s="36"/>
      <c r="I832" s="48">
        <f>IF(D832="",0,SUMIFS(БЮДЖЕТ!$V:$V,БЮДЖЕТ!$P:$P,D832))</f>
        <v>0</v>
      </c>
      <c r="J832" s="48">
        <f>IF(D832="",0,SUMIFS(факт_операции!$T:$T,факт_операции!$D:$D,D832)+SUMIFS(факт_расчет!$M:$M,факт_расчет!$D:$D,D832))</f>
        <v>0</v>
      </c>
      <c r="K832" s="54">
        <f t="shared" si="25"/>
        <v>0</v>
      </c>
      <c r="L832" s="36"/>
      <c r="M832" s="1"/>
    </row>
    <row r="833" spans="1:13" x14ac:dyDescent="0.25">
      <c r="A833" s="1"/>
      <c r="B833" s="1"/>
      <c r="C833" s="5">
        <f t="shared" si="26"/>
        <v>823</v>
      </c>
      <c r="D833" s="19" t="str">
        <f>IF(C833&gt;MAX(БЮДЖЕТ!$C:$C),"",INDEX(БЮДЖЕТ!$P$11:$P$9415,C833))</f>
        <v/>
      </c>
      <c r="E833" s="22">
        <f>IF(D833="",0,IF(COUNTIF(БЮДЖЕТ!$P:$P,D833)=1,0,1))</f>
        <v>0</v>
      </c>
      <c r="F833" s="19" t="str">
        <f>IF($D833="","",INDEX(БЮДЖЕТ!$N:$N,SUMIFS(БЮДЖЕТ!$B:$B,БЮДЖЕТ!$P:$P,$D833)))</f>
        <v/>
      </c>
      <c r="G833" s="19" t="str">
        <f>IF($D833="","",INDEX(БЮДЖЕТ!$X:$X,SUMIFS(БЮДЖЕТ!$B:$B,БЮДЖЕТ!$P:$P,$D833)))</f>
        <v/>
      </c>
      <c r="H833" s="36"/>
      <c r="I833" s="48">
        <f>IF(D833="",0,SUMIFS(БЮДЖЕТ!$V:$V,БЮДЖЕТ!$P:$P,D833))</f>
        <v>0</v>
      </c>
      <c r="J833" s="48">
        <f>IF(D833="",0,SUMIFS(факт_операции!$T:$T,факт_операции!$D:$D,D833)+SUMIFS(факт_расчет!$M:$M,факт_расчет!$D:$D,D833))</f>
        <v>0</v>
      </c>
      <c r="K833" s="54">
        <f t="shared" si="25"/>
        <v>0</v>
      </c>
      <c r="L833" s="36"/>
      <c r="M833" s="1"/>
    </row>
    <row r="834" spans="1:13" x14ac:dyDescent="0.25">
      <c r="A834" s="1"/>
      <c r="B834" s="1"/>
      <c r="C834" s="5">
        <f t="shared" si="26"/>
        <v>824</v>
      </c>
      <c r="D834" s="19" t="str">
        <f>IF(C834&gt;MAX(БЮДЖЕТ!$C:$C),"",INDEX(БЮДЖЕТ!$P$11:$P$9415,C834))</f>
        <v/>
      </c>
      <c r="E834" s="22">
        <f>IF(D834="",0,IF(COUNTIF(БЮДЖЕТ!$P:$P,D834)=1,0,1))</f>
        <v>0</v>
      </c>
      <c r="F834" s="19" t="str">
        <f>IF($D834="","",INDEX(БЮДЖЕТ!$N:$N,SUMIFS(БЮДЖЕТ!$B:$B,БЮДЖЕТ!$P:$P,$D834)))</f>
        <v/>
      </c>
      <c r="G834" s="19" t="str">
        <f>IF($D834="","",INDEX(БЮДЖЕТ!$X:$X,SUMIFS(БЮДЖЕТ!$B:$B,БЮДЖЕТ!$P:$P,$D834)))</f>
        <v/>
      </c>
      <c r="H834" s="36"/>
      <c r="I834" s="48">
        <f>IF(D834="",0,SUMIFS(БЮДЖЕТ!$V:$V,БЮДЖЕТ!$P:$P,D834))</f>
        <v>0</v>
      </c>
      <c r="J834" s="48">
        <f>IF(D834="",0,SUMIFS(факт_операции!$T:$T,факт_операции!$D:$D,D834)+SUMIFS(факт_расчет!$M:$M,факт_расчет!$D:$D,D834))</f>
        <v>0</v>
      </c>
      <c r="K834" s="54">
        <f t="shared" si="25"/>
        <v>0</v>
      </c>
      <c r="L834" s="36"/>
      <c r="M834" s="1"/>
    </row>
    <row r="835" spans="1:13" x14ac:dyDescent="0.25">
      <c r="A835" s="1"/>
      <c r="B835" s="1"/>
      <c r="C835" s="5">
        <f t="shared" si="26"/>
        <v>825</v>
      </c>
      <c r="D835" s="19" t="str">
        <f>IF(C835&gt;MAX(БЮДЖЕТ!$C:$C),"",INDEX(БЮДЖЕТ!$P$11:$P$9415,C835))</f>
        <v/>
      </c>
      <c r="E835" s="22">
        <f>IF(D835="",0,IF(COUNTIF(БЮДЖЕТ!$P:$P,D835)=1,0,1))</f>
        <v>0</v>
      </c>
      <c r="F835" s="19" t="str">
        <f>IF($D835="","",INDEX(БЮДЖЕТ!$N:$N,SUMIFS(БЮДЖЕТ!$B:$B,БЮДЖЕТ!$P:$P,$D835)))</f>
        <v/>
      </c>
      <c r="G835" s="19" t="str">
        <f>IF($D835="","",INDEX(БЮДЖЕТ!$X:$X,SUMIFS(БЮДЖЕТ!$B:$B,БЮДЖЕТ!$P:$P,$D835)))</f>
        <v/>
      </c>
      <c r="H835" s="36"/>
      <c r="I835" s="48">
        <f>IF(D835="",0,SUMIFS(БЮДЖЕТ!$V:$V,БЮДЖЕТ!$P:$P,D835))</f>
        <v>0</v>
      </c>
      <c r="J835" s="48">
        <f>IF(D835="",0,SUMIFS(факт_операции!$T:$T,факт_операции!$D:$D,D835)+SUMIFS(факт_расчет!$M:$M,факт_расчет!$D:$D,D835))</f>
        <v>0</v>
      </c>
      <c r="K835" s="54">
        <f t="shared" si="25"/>
        <v>0</v>
      </c>
      <c r="L835" s="36"/>
      <c r="M835" s="1"/>
    </row>
    <row r="836" spans="1:13" x14ac:dyDescent="0.25">
      <c r="A836" s="1"/>
      <c r="B836" s="1"/>
      <c r="C836" s="5">
        <f t="shared" si="26"/>
        <v>826</v>
      </c>
      <c r="D836" s="19" t="str">
        <f>IF(C836&gt;MAX(БЮДЖЕТ!$C:$C),"",INDEX(БЮДЖЕТ!$P$11:$P$9415,C836))</f>
        <v/>
      </c>
      <c r="E836" s="22">
        <f>IF(D836="",0,IF(COUNTIF(БЮДЖЕТ!$P:$P,D836)=1,0,1))</f>
        <v>0</v>
      </c>
      <c r="F836" s="19" t="str">
        <f>IF($D836="","",INDEX(БЮДЖЕТ!$N:$N,SUMIFS(БЮДЖЕТ!$B:$B,БЮДЖЕТ!$P:$P,$D836)))</f>
        <v/>
      </c>
      <c r="G836" s="19" t="str">
        <f>IF($D836="","",INDEX(БЮДЖЕТ!$X:$X,SUMIFS(БЮДЖЕТ!$B:$B,БЮДЖЕТ!$P:$P,$D836)))</f>
        <v/>
      </c>
      <c r="H836" s="36"/>
      <c r="I836" s="48">
        <f>IF(D836="",0,SUMIFS(БЮДЖЕТ!$V:$V,БЮДЖЕТ!$P:$P,D836))</f>
        <v>0</v>
      </c>
      <c r="J836" s="48">
        <f>IF(D836="",0,SUMIFS(факт_операции!$T:$T,факт_операции!$D:$D,D836)+SUMIFS(факт_расчет!$M:$M,факт_расчет!$D:$D,D836))</f>
        <v>0</v>
      </c>
      <c r="K836" s="54">
        <f t="shared" si="25"/>
        <v>0</v>
      </c>
      <c r="L836" s="36"/>
      <c r="M836" s="1"/>
    </row>
    <row r="837" spans="1:13" x14ac:dyDescent="0.25">
      <c r="A837" s="1"/>
      <c r="B837" s="1"/>
      <c r="C837" s="5">
        <f t="shared" si="26"/>
        <v>827</v>
      </c>
      <c r="D837" s="19" t="str">
        <f>IF(C837&gt;MAX(БЮДЖЕТ!$C:$C),"",INDEX(БЮДЖЕТ!$P$11:$P$9415,C837))</f>
        <v/>
      </c>
      <c r="E837" s="22">
        <f>IF(D837="",0,IF(COUNTIF(БЮДЖЕТ!$P:$P,D837)=1,0,1))</f>
        <v>0</v>
      </c>
      <c r="F837" s="19" t="str">
        <f>IF($D837="","",INDEX(БЮДЖЕТ!$N:$N,SUMIFS(БЮДЖЕТ!$B:$B,БЮДЖЕТ!$P:$P,$D837)))</f>
        <v/>
      </c>
      <c r="G837" s="19" t="str">
        <f>IF($D837="","",INDEX(БЮДЖЕТ!$X:$X,SUMIFS(БЮДЖЕТ!$B:$B,БЮДЖЕТ!$P:$P,$D837)))</f>
        <v/>
      </c>
      <c r="H837" s="36"/>
      <c r="I837" s="48">
        <f>IF(D837="",0,SUMIFS(БЮДЖЕТ!$V:$V,БЮДЖЕТ!$P:$P,D837))</f>
        <v>0</v>
      </c>
      <c r="J837" s="48">
        <f>IF(D837="",0,SUMIFS(факт_операции!$T:$T,факт_операции!$D:$D,D837)+SUMIFS(факт_расчет!$M:$M,факт_расчет!$D:$D,D837))</f>
        <v>0</v>
      </c>
      <c r="K837" s="54">
        <f t="shared" si="25"/>
        <v>0</v>
      </c>
      <c r="L837" s="36"/>
      <c r="M837" s="1"/>
    </row>
    <row r="838" spans="1:13" x14ac:dyDescent="0.25">
      <c r="A838" s="1"/>
      <c r="B838" s="1"/>
      <c r="C838" s="5">
        <f t="shared" si="26"/>
        <v>828</v>
      </c>
      <c r="D838" s="19" t="str">
        <f>IF(C838&gt;MAX(БЮДЖЕТ!$C:$C),"",INDEX(БЮДЖЕТ!$P$11:$P$9415,C838))</f>
        <v/>
      </c>
      <c r="E838" s="22">
        <f>IF(D838="",0,IF(COUNTIF(БЮДЖЕТ!$P:$P,D838)=1,0,1))</f>
        <v>0</v>
      </c>
      <c r="F838" s="19" t="str">
        <f>IF($D838="","",INDEX(БЮДЖЕТ!$N:$N,SUMIFS(БЮДЖЕТ!$B:$B,БЮДЖЕТ!$P:$P,$D838)))</f>
        <v/>
      </c>
      <c r="G838" s="19" t="str">
        <f>IF($D838="","",INDEX(БЮДЖЕТ!$X:$X,SUMIFS(БЮДЖЕТ!$B:$B,БЮДЖЕТ!$P:$P,$D838)))</f>
        <v/>
      </c>
      <c r="H838" s="36"/>
      <c r="I838" s="48">
        <f>IF(D838="",0,SUMIFS(БЮДЖЕТ!$V:$V,БЮДЖЕТ!$P:$P,D838))</f>
        <v>0</v>
      </c>
      <c r="J838" s="48">
        <f>IF(D838="",0,SUMIFS(факт_операции!$T:$T,факт_операции!$D:$D,D838)+SUMIFS(факт_расчет!$M:$M,факт_расчет!$D:$D,D838))</f>
        <v>0</v>
      </c>
      <c r="K838" s="54">
        <f t="shared" si="25"/>
        <v>0</v>
      </c>
      <c r="L838" s="36"/>
      <c r="M838" s="1"/>
    </row>
    <row r="839" spans="1:13" x14ac:dyDescent="0.25">
      <c r="A839" s="1"/>
      <c r="B839" s="1"/>
      <c r="C839" s="5">
        <f t="shared" si="26"/>
        <v>829</v>
      </c>
      <c r="D839" s="19" t="str">
        <f>IF(C839&gt;MAX(БЮДЖЕТ!$C:$C),"",INDEX(БЮДЖЕТ!$P$11:$P$9415,C839))</f>
        <v/>
      </c>
      <c r="E839" s="22">
        <f>IF(D839="",0,IF(COUNTIF(БЮДЖЕТ!$P:$P,D839)=1,0,1))</f>
        <v>0</v>
      </c>
      <c r="F839" s="19" t="str">
        <f>IF($D839="","",INDEX(БЮДЖЕТ!$N:$N,SUMIFS(БЮДЖЕТ!$B:$B,БЮДЖЕТ!$P:$P,$D839)))</f>
        <v/>
      </c>
      <c r="G839" s="19" t="str">
        <f>IF($D839="","",INDEX(БЮДЖЕТ!$X:$X,SUMIFS(БЮДЖЕТ!$B:$B,БЮДЖЕТ!$P:$P,$D839)))</f>
        <v/>
      </c>
      <c r="H839" s="36"/>
      <c r="I839" s="48">
        <f>IF(D839="",0,SUMIFS(БЮДЖЕТ!$V:$V,БЮДЖЕТ!$P:$P,D839))</f>
        <v>0</v>
      </c>
      <c r="J839" s="48">
        <f>IF(D839="",0,SUMIFS(факт_операции!$T:$T,факт_операции!$D:$D,D839)+SUMIFS(факт_расчет!$M:$M,факт_расчет!$D:$D,D839))</f>
        <v>0</v>
      </c>
      <c r="K839" s="54">
        <f t="shared" si="25"/>
        <v>0</v>
      </c>
      <c r="L839" s="36"/>
      <c r="M839" s="1"/>
    </row>
    <row r="840" spans="1:13" x14ac:dyDescent="0.25">
      <c r="A840" s="1"/>
      <c r="B840" s="1"/>
      <c r="C840" s="5">
        <f t="shared" si="26"/>
        <v>830</v>
      </c>
      <c r="D840" s="19" t="str">
        <f>IF(C840&gt;MAX(БЮДЖЕТ!$C:$C),"",INDEX(БЮДЖЕТ!$P$11:$P$9415,C840))</f>
        <v/>
      </c>
      <c r="E840" s="22">
        <f>IF(D840="",0,IF(COUNTIF(БЮДЖЕТ!$P:$P,D840)=1,0,1))</f>
        <v>0</v>
      </c>
      <c r="F840" s="19" t="str">
        <f>IF($D840="","",INDEX(БЮДЖЕТ!$N:$N,SUMIFS(БЮДЖЕТ!$B:$B,БЮДЖЕТ!$P:$P,$D840)))</f>
        <v/>
      </c>
      <c r="G840" s="19" t="str">
        <f>IF($D840="","",INDEX(БЮДЖЕТ!$X:$X,SUMIFS(БЮДЖЕТ!$B:$B,БЮДЖЕТ!$P:$P,$D840)))</f>
        <v/>
      </c>
      <c r="H840" s="36"/>
      <c r="I840" s="48">
        <f>IF(D840="",0,SUMIFS(БЮДЖЕТ!$V:$V,БЮДЖЕТ!$P:$P,D840))</f>
        <v>0</v>
      </c>
      <c r="J840" s="48">
        <f>IF(D840="",0,SUMIFS(факт_операции!$T:$T,факт_операции!$D:$D,D840)+SUMIFS(факт_расчет!$M:$M,факт_расчет!$D:$D,D840))</f>
        <v>0</v>
      </c>
      <c r="K840" s="54">
        <f t="shared" si="25"/>
        <v>0</v>
      </c>
      <c r="L840" s="36"/>
      <c r="M840" s="1"/>
    </row>
    <row r="841" spans="1:13" x14ac:dyDescent="0.25">
      <c r="A841" s="1"/>
      <c r="B841" s="1"/>
      <c r="C841" s="5">
        <f t="shared" si="26"/>
        <v>831</v>
      </c>
      <c r="D841" s="19" t="str">
        <f>IF(C841&gt;MAX(БЮДЖЕТ!$C:$C),"",INDEX(БЮДЖЕТ!$P$11:$P$9415,C841))</f>
        <v/>
      </c>
      <c r="E841" s="22">
        <f>IF(D841="",0,IF(COUNTIF(БЮДЖЕТ!$P:$P,D841)=1,0,1))</f>
        <v>0</v>
      </c>
      <c r="F841" s="19" t="str">
        <f>IF($D841="","",INDEX(БЮДЖЕТ!$N:$N,SUMIFS(БЮДЖЕТ!$B:$B,БЮДЖЕТ!$P:$P,$D841)))</f>
        <v/>
      </c>
      <c r="G841" s="19" t="str">
        <f>IF($D841="","",INDEX(БЮДЖЕТ!$X:$X,SUMIFS(БЮДЖЕТ!$B:$B,БЮДЖЕТ!$P:$P,$D841)))</f>
        <v/>
      </c>
      <c r="H841" s="36"/>
      <c r="I841" s="48">
        <f>IF(D841="",0,SUMIFS(БЮДЖЕТ!$V:$V,БЮДЖЕТ!$P:$P,D841))</f>
        <v>0</v>
      </c>
      <c r="J841" s="48">
        <f>IF(D841="",0,SUMIFS(факт_операции!$T:$T,факт_операции!$D:$D,D841)+SUMIFS(факт_расчет!$M:$M,факт_расчет!$D:$D,D841))</f>
        <v>0</v>
      </c>
      <c r="K841" s="54">
        <f t="shared" si="25"/>
        <v>0</v>
      </c>
      <c r="L841" s="36"/>
      <c r="M841" s="1"/>
    </row>
    <row r="842" spans="1:13" x14ac:dyDescent="0.25">
      <c r="A842" s="1"/>
      <c r="B842" s="1"/>
      <c r="C842" s="5">
        <f t="shared" si="26"/>
        <v>832</v>
      </c>
      <c r="D842" s="19" t="str">
        <f>IF(C842&gt;MAX(БЮДЖЕТ!$C:$C),"",INDEX(БЮДЖЕТ!$P$11:$P$9415,C842))</f>
        <v/>
      </c>
      <c r="E842" s="22">
        <f>IF(D842="",0,IF(COUNTIF(БЮДЖЕТ!$P:$P,D842)=1,0,1))</f>
        <v>0</v>
      </c>
      <c r="F842" s="19" t="str">
        <f>IF($D842="","",INDEX(БЮДЖЕТ!$N:$N,SUMIFS(БЮДЖЕТ!$B:$B,БЮДЖЕТ!$P:$P,$D842)))</f>
        <v/>
      </c>
      <c r="G842" s="19" t="str">
        <f>IF($D842="","",INDEX(БЮДЖЕТ!$X:$X,SUMIFS(БЮДЖЕТ!$B:$B,БЮДЖЕТ!$P:$P,$D842)))</f>
        <v/>
      </c>
      <c r="H842" s="36"/>
      <c r="I842" s="48">
        <f>IF(D842="",0,SUMIFS(БЮДЖЕТ!$V:$V,БЮДЖЕТ!$P:$P,D842))</f>
        <v>0</v>
      </c>
      <c r="J842" s="48">
        <f>IF(D842="",0,SUMIFS(факт_операции!$T:$T,факт_операции!$D:$D,D842)+SUMIFS(факт_расчет!$M:$M,факт_расчет!$D:$D,D842))</f>
        <v>0</v>
      </c>
      <c r="K842" s="54">
        <f t="shared" si="25"/>
        <v>0</v>
      </c>
      <c r="L842" s="36"/>
      <c r="M842" s="1"/>
    </row>
    <row r="843" spans="1:13" x14ac:dyDescent="0.25">
      <c r="A843" s="1"/>
      <c r="B843" s="1"/>
      <c r="C843" s="5">
        <f t="shared" si="26"/>
        <v>833</v>
      </c>
      <c r="D843" s="19" t="str">
        <f>IF(C843&gt;MAX(БЮДЖЕТ!$C:$C),"",INDEX(БЮДЖЕТ!$P$11:$P$9415,C843))</f>
        <v/>
      </c>
      <c r="E843" s="22">
        <f>IF(D843="",0,IF(COUNTIF(БЮДЖЕТ!$P:$P,D843)=1,0,1))</f>
        <v>0</v>
      </c>
      <c r="F843" s="19" t="str">
        <f>IF($D843="","",INDEX(БЮДЖЕТ!$N:$N,SUMIFS(БЮДЖЕТ!$B:$B,БЮДЖЕТ!$P:$P,$D843)))</f>
        <v/>
      </c>
      <c r="G843" s="19" t="str">
        <f>IF($D843="","",INDEX(БЮДЖЕТ!$X:$X,SUMIFS(БЮДЖЕТ!$B:$B,БЮДЖЕТ!$P:$P,$D843)))</f>
        <v/>
      </c>
      <c r="H843" s="36"/>
      <c r="I843" s="48">
        <f>IF(D843="",0,SUMIFS(БЮДЖЕТ!$V:$V,БЮДЖЕТ!$P:$P,D843))</f>
        <v>0</v>
      </c>
      <c r="J843" s="48">
        <f>IF(D843="",0,SUMIFS(факт_операции!$T:$T,факт_операции!$D:$D,D843)+SUMIFS(факт_расчет!$M:$M,факт_расчет!$D:$D,D843))</f>
        <v>0</v>
      </c>
      <c r="K843" s="54">
        <f t="shared" si="25"/>
        <v>0</v>
      </c>
      <c r="L843" s="36"/>
      <c r="M843" s="1"/>
    </row>
    <row r="844" spans="1:13" x14ac:dyDescent="0.25">
      <c r="A844" s="1"/>
      <c r="B844" s="1"/>
      <c r="C844" s="5">
        <f t="shared" si="26"/>
        <v>834</v>
      </c>
      <c r="D844" s="19" t="str">
        <f>IF(C844&gt;MAX(БЮДЖЕТ!$C:$C),"",INDEX(БЮДЖЕТ!$P$11:$P$9415,C844))</f>
        <v/>
      </c>
      <c r="E844" s="22">
        <f>IF(D844="",0,IF(COUNTIF(БЮДЖЕТ!$P:$P,D844)=1,0,1))</f>
        <v>0</v>
      </c>
      <c r="F844" s="19" t="str">
        <f>IF($D844="","",INDEX(БЮДЖЕТ!$N:$N,SUMIFS(БЮДЖЕТ!$B:$B,БЮДЖЕТ!$P:$P,$D844)))</f>
        <v/>
      </c>
      <c r="G844" s="19" t="str">
        <f>IF($D844="","",INDEX(БЮДЖЕТ!$X:$X,SUMIFS(БЮДЖЕТ!$B:$B,БЮДЖЕТ!$P:$P,$D844)))</f>
        <v/>
      </c>
      <c r="H844" s="36"/>
      <c r="I844" s="48">
        <f>IF(D844="",0,SUMIFS(БЮДЖЕТ!$V:$V,БЮДЖЕТ!$P:$P,D844))</f>
        <v>0</v>
      </c>
      <c r="J844" s="48">
        <f>IF(D844="",0,SUMIFS(факт_операции!$T:$T,факт_операции!$D:$D,D844)+SUMIFS(факт_расчет!$M:$M,факт_расчет!$D:$D,D844))</f>
        <v>0</v>
      </c>
      <c r="K844" s="54">
        <f t="shared" ref="K844:K907" si="27">IF(D844="",0,J844-I844)</f>
        <v>0</v>
      </c>
      <c r="L844" s="36"/>
      <c r="M844" s="1"/>
    </row>
    <row r="845" spans="1:13" x14ac:dyDescent="0.25">
      <c r="A845" s="1"/>
      <c r="B845" s="1"/>
      <c r="C845" s="5">
        <f t="shared" ref="C845:C908" si="28">C844+1</f>
        <v>835</v>
      </c>
      <c r="D845" s="19" t="str">
        <f>IF(C845&gt;MAX(БЮДЖЕТ!$C:$C),"",INDEX(БЮДЖЕТ!$P$11:$P$9415,C845))</f>
        <v/>
      </c>
      <c r="E845" s="22">
        <f>IF(D845="",0,IF(COUNTIF(БЮДЖЕТ!$P:$P,D845)=1,0,1))</f>
        <v>0</v>
      </c>
      <c r="F845" s="19" t="str">
        <f>IF($D845="","",INDEX(БЮДЖЕТ!$N:$N,SUMIFS(БЮДЖЕТ!$B:$B,БЮДЖЕТ!$P:$P,$D845)))</f>
        <v/>
      </c>
      <c r="G845" s="19" t="str">
        <f>IF($D845="","",INDEX(БЮДЖЕТ!$X:$X,SUMIFS(БЮДЖЕТ!$B:$B,БЮДЖЕТ!$P:$P,$D845)))</f>
        <v/>
      </c>
      <c r="H845" s="36"/>
      <c r="I845" s="48">
        <f>IF(D845="",0,SUMIFS(БЮДЖЕТ!$V:$V,БЮДЖЕТ!$P:$P,D845))</f>
        <v>0</v>
      </c>
      <c r="J845" s="48">
        <f>IF(D845="",0,SUMIFS(факт_операции!$T:$T,факт_операции!$D:$D,D845)+SUMIFS(факт_расчет!$M:$M,факт_расчет!$D:$D,D845))</f>
        <v>0</v>
      </c>
      <c r="K845" s="54">
        <f t="shared" si="27"/>
        <v>0</v>
      </c>
      <c r="L845" s="36"/>
      <c r="M845" s="1"/>
    </row>
    <row r="846" spans="1:13" x14ac:dyDescent="0.25">
      <c r="A846" s="1"/>
      <c r="B846" s="1"/>
      <c r="C846" s="5">
        <f t="shared" si="28"/>
        <v>836</v>
      </c>
      <c r="D846" s="19" t="str">
        <f>IF(C846&gt;MAX(БЮДЖЕТ!$C:$C),"",INDEX(БЮДЖЕТ!$P$11:$P$9415,C846))</f>
        <v/>
      </c>
      <c r="E846" s="22">
        <f>IF(D846="",0,IF(COUNTIF(БЮДЖЕТ!$P:$P,D846)=1,0,1))</f>
        <v>0</v>
      </c>
      <c r="F846" s="19" t="str">
        <f>IF($D846="","",INDEX(БЮДЖЕТ!$N:$N,SUMIFS(БЮДЖЕТ!$B:$B,БЮДЖЕТ!$P:$P,$D846)))</f>
        <v/>
      </c>
      <c r="G846" s="19" t="str">
        <f>IF($D846="","",INDEX(БЮДЖЕТ!$X:$X,SUMIFS(БЮДЖЕТ!$B:$B,БЮДЖЕТ!$P:$P,$D846)))</f>
        <v/>
      </c>
      <c r="H846" s="36"/>
      <c r="I846" s="48">
        <f>IF(D846="",0,SUMIFS(БЮДЖЕТ!$V:$V,БЮДЖЕТ!$P:$P,D846))</f>
        <v>0</v>
      </c>
      <c r="J846" s="48">
        <f>IF(D846="",0,SUMIFS(факт_операции!$T:$T,факт_операции!$D:$D,D846)+SUMIFS(факт_расчет!$M:$M,факт_расчет!$D:$D,D846))</f>
        <v>0</v>
      </c>
      <c r="K846" s="54">
        <f t="shared" si="27"/>
        <v>0</v>
      </c>
      <c r="L846" s="36"/>
      <c r="M846" s="1"/>
    </row>
    <row r="847" spans="1:13" x14ac:dyDescent="0.25">
      <c r="A847" s="1"/>
      <c r="B847" s="1"/>
      <c r="C847" s="5">
        <f t="shared" si="28"/>
        <v>837</v>
      </c>
      <c r="D847" s="19" t="str">
        <f>IF(C847&gt;MAX(БЮДЖЕТ!$C:$C),"",INDEX(БЮДЖЕТ!$P$11:$P$9415,C847))</f>
        <v/>
      </c>
      <c r="E847" s="22">
        <f>IF(D847="",0,IF(COUNTIF(БЮДЖЕТ!$P:$P,D847)=1,0,1))</f>
        <v>0</v>
      </c>
      <c r="F847" s="19" t="str">
        <f>IF($D847="","",INDEX(БЮДЖЕТ!$N:$N,SUMIFS(БЮДЖЕТ!$B:$B,БЮДЖЕТ!$P:$P,$D847)))</f>
        <v/>
      </c>
      <c r="G847" s="19" t="str">
        <f>IF($D847="","",INDEX(БЮДЖЕТ!$X:$X,SUMIFS(БЮДЖЕТ!$B:$B,БЮДЖЕТ!$P:$P,$D847)))</f>
        <v/>
      </c>
      <c r="H847" s="36"/>
      <c r="I847" s="48">
        <f>IF(D847="",0,SUMIFS(БЮДЖЕТ!$V:$V,БЮДЖЕТ!$P:$P,D847))</f>
        <v>0</v>
      </c>
      <c r="J847" s="48">
        <f>IF(D847="",0,SUMIFS(факт_операции!$T:$T,факт_операции!$D:$D,D847)+SUMIFS(факт_расчет!$M:$M,факт_расчет!$D:$D,D847))</f>
        <v>0</v>
      </c>
      <c r="K847" s="54">
        <f t="shared" si="27"/>
        <v>0</v>
      </c>
      <c r="L847" s="36"/>
      <c r="M847" s="1"/>
    </row>
    <row r="848" spans="1:13" x14ac:dyDescent="0.25">
      <c r="A848" s="1"/>
      <c r="B848" s="1"/>
      <c r="C848" s="5">
        <f t="shared" si="28"/>
        <v>838</v>
      </c>
      <c r="D848" s="19" t="str">
        <f>IF(C848&gt;MAX(БЮДЖЕТ!$C:$C),"",INDEX(БЮДЖЕТ!$P$11:$P$9415,C848))</f>
        <v/>
      </c>
      <c r="E848" s="22">
        <f>IF(D848="",0,IF(COUNTIF(БЮДЖЕТ!$P:$P,D848)=1,0,1))</f>
        <v>0</v>
      </c>
      <c r="F848" s="19" t="str">
        <f>IF($D848="","",INDEX(БЮДЖЕТ!$N:$N,SUMIFS(БЮДЖЕТ!$B:$B,БЮДЖЕТ!$P:$P,$D848)))</f>
        <v/>
      </c>
      <c r="G848" s="19" t="str">
        <f>IF($D848="","",INDEX(БЮДЖЕТ!$X:$X,SUMIFS(БЮДЖЕТ!$B:$B,БЮДЖЕТ!$P:$P,$D848)))</f>
        <v/>
      </c>
      <c r="H848" s="36"/>
      <c r="I848" s="48">
        <f>IF(D848="",0,SUMIFS(БЮДЖЕТ!$V:$V,БЮДЖЕТ!$P:$P,D848))</f>
        <v>0</v>
      </c>
      <c r="J848" s="48">
        <f>IF(D848="",0,SUMIFS(факт_операции!$T:$T,факт_операции!$D:$D,D848)+SUMIFS(факт_расчет!$M:$M,факт_расчет!$D:$D,D848))</f>
        <v>0</v>
      </c>
      <c r="K848" s="54">
        <f t="shared" si="27"/>
        <v>0</v>
      </c>
      <c r="L848" s="36"/>
      <c r="M848" s="1"/>
    </row>
    <row r="849" spans="1:13" x14ac:dyDescent="0.25">
      <c r="A849" s="1"/>
      <c r="B849" s="1"/>
      <c r="C849" s="5">
        <f t="shared" si="28"/>
        <v>839</v>
      </c>
      <c r="D849" s="19" t="str">
        <f>IF(C849&gt;MAX(БЮДЖЕТ!$C:$C),"",INDEX(БЮДЖЕТ!$P$11:$P$9415,C849))</f>
        <v/>
      </c>
      <c r="E849" s="22">
        <f>IF(D849="",0,IF(COUNTIF(БЮДЖЕТ!$P:$P,D849)=1,0,1))</f>
        <v>0</v>
      </c>
      <c r="F849" s="19" t="str">
        <f>IF($D849="","",INDEX(БЮДЖЕТ!$N:$N,SUMIFS(БЮДЖЕТ!$B:$B,БЮДЖЕТ!$P:$P,$D849)))</f>
        <v/>
      </c>
      <c r="G849" s="19" t="str">
        <f>IF($D849="","",INDEX(БЮДЖЕТ!$X:$X,SUMIFS(БЮДЖЕТ!$B:$B,БЮДЖЕТ!$P:$P,$D849)))</f>
        <v/>
      </c>
      <c r="H849" s="36"/>
      <c r="I849" s="48">
        <f>IF(D849="",0,SUMIFS(БЮДЖЕТ!$V:$V,БЮДЖЕТ!$P:$P,D849))</f>
        <v>0</v>
      </c>
      <c r="J849" s="48">
        <f>IF(D849="",0,SUMIFS(факт_операции!$T:$T,факт_операции!$D:$D,D849)+SUMIFS(факт_расчет!$M:$M,факт_расчет!$D:$D,D849))</f>
        <v>0</v>
      </c>
      <c r="K849" s="54">
        <f t="shared" si="27"/>
        <v>0</v>
      </c>
      <c r="L849" s="36"/>
      <c r="M849" s="1"/>
    </row>
    <row r="850" spans="1:13" x14ac:dyDescent="0.25">
      <c r="A850" s="1"/>
      <c r="B850" s="1"/>
      <c r="C850" s="5">
        <f t="shared" si="28"/>
        <v>840</v>
      </c>
      <c r="D850" s="19" t="str">
        <f>IF(C850&gt;MAX(БЮДЖЕТ!$C:$C),"",INDEX(БЮДЖЕТ!$P$11:$P$9415,C850))</f>
        <v/>
      </c>
      <c r="E850" s="22">
        <f>IF(D850="",0,IF(COUNTIF(БЮДЖЕТ!$P:$P,D850)=1,0,1))</f>
        <v>0</v>
      </c>
      <c r="F850" s="19" t="str">
        <f>IF($D850="","",INDEX(БЮДЖЕТ!$N:$N,SUMIFS(БЮДЖЕТ!$B:$B,БЮДЖЕТ!$P:$P,$D850)))</f>
        <v/>
      </c>
      <c r="G850" s="19" t="str">
        <f>IF($D850="","",INDEX(БЮДЖЕТ!$X:$X,SUMIFS(БЮДЖЕТ!$B:$B,БЮДЖЕТ!$P:$P,$D850)))</f>
        <v/>
      </c>
      <c r="H850" s="36"/>
      <c r="I850" s="48">
        <f>IF(D850="",0,SUMIFS(БЮДЖЕТ!$V:$V,БЮДЖЕТ!$P:$P,D850))</f>
        <v>0</v>
      </c>
      <c r="J850" s="48">
        <f>IF(D850="",0,SUMIFS(факт_операции!$T:$T,факт_операции!$D:$D,D850)+SUMIFS(факт_расчет!$M:$M,факт_расчет!$D:$D,D850))</f>
        <v>0</v>
      </c>
      <c r="K850" s="54">
        <f t="shared" si="27"/>
        <v>0</v>
      </c>
      <c r="L850" s="36"/>
      <c r="M850" s="1"/>
    </row>
    <row r="851" spans="1:13" x14ac:dyDescent="0.25">
      <c r="A851" s="1"/>
      <c r="B851" s="1"/>
      <c r="C851" s="5">
        <f t="shared" si="28"/>
        <v>841</v>
      </c>
      <c r="D851" s="19" t="str">
        <f>IF(C851&gt;MAX(БЮДЖЕТ!$C:$C),"",INDEX(БЮДЖЕТ!$P$11:$P$9415,C851))</f>
        <v/>
      </c>
      <c r="E851" s="22">
        <f>IF(D851="",0,IF(COUNTIF(БЮДЖЕТ!$P:$P,D851)=1,0,1))</f>
        <v>0</v>
      </c>
      <c r="F851" s="19" t="str">
        <f>IF($D851="","",INDEX(БЮДЖЕТ!$N:$N,SUMIFS(БЮДЖЕТ!$B:$B,БЮДЖЕТ!$P:$P,$D851)))</f>
        <v/>
      </c>
      <c r="G851" s="19" t="str">
        <f>IF($D851="","",INDEX(БЮДЖЕТ!$X:$X,SUMIFS(БЮДЖЕТ!$B:$B,БЮДЖЕТ!$P:$P,$D851)))</f>
        <v/>
      </c>
      <c r="H851" s="36"/>
      <c r="I851" s="48">
        <f>IF(D851="",0,SUMIFS(БЮДЖЕТ!$V:$V,БЮДЖЕТ!$P:$P,D851))</f>
        <v>0</v>
      </c>
      <c r="J851" s="48">
        <f>IF(D851="",0,SUMIFS(факт_операции!$T:$T,факт_операции!$D:$D,D851)+SUMIFS(факт_расчет!$M:$M,факт_расчет!$D:$D,D851))</f>
        <v>0</v>
      </c>
      <c r="K851" s="54">
        <f t="shared" si="27"/>
        <v>0</v>
      </c>
      <c r="L851" s="36"/>
      <c r="M851" s="1"/>
    </row>
    <row r="852" spans="1:13" x14ac:dyDescent="0.25">
      <c r="A852" s="1"/>
      <c r="B852" s="1"/>
      <c r="C852" s="5">
        <f t="shared" si="28"/>
        <v>842</v>
      </c>
      <c r="D852" s="19" t="str">
        <f>IF(C852&gt;MAX(БЮДЖЕТ!$C:$C),"",INDEX(БЮДЖЕТ!$P$11:$P$9415,C852))</f>
        <v/>
      </c>
      <c r="E852" s="22">
        <f>IF(D852="",0,IF(COUNTIF(БЮДЖЕТ!$P:$P,D852)=1,0,1))</f>
        <v>0</v>
      </c>
      <c r="F852" s="19" t="str">
        <f>IF($D852="","",INDEX(БЮДЖЕТ!$N:$N,SUMIFS(БЮДЖЕТ!$B:$B,БЮДЖЕТ!$P:$P,$D852)))</f>
        <v/>
      </c>
      <c r="G852" s="19" t="str">
        <f>IF($D852="","",INDEX(БЮДЖЕТ!$X:$X,SUMIFS(БЮДЖЕТ!$B:$B,БЮДЖЕТ!$P:$P,$D852)))</f>
        <v/>
      </c>
      <c r="H852" s="36"/>
      <c r="I852" s="48">
        <f>IF(D852="",0,SUMIFS(БЮДЖЕТ!$V:$V,БЮДЖЕТ!$P:$P,D852))</f>
        <v>0</v>
      </c>
      <c r="J852" s="48">
        <f>IF(D852="",0,SUMIFS(факт_операции!$T:$T,факт_операции!$D:$D,D852)+SUMIFS(факт_расчет!$M:$M,факт_расчет!$D:$D,D852))</f>
        <v>0</v>
      </c>
      <c r="K852" s="54">
        <f t="shared" si="27"/>
        <v>0</v>
      </c>
      <c r="L852" s="36"/>
      <c r="M852" s="1"/>
    </row>
    <row r="853" spans="1:13" x14ac:dyDescent="0.25">
      <c r="A853" s="1"/>
      <c r="B853" s="1"/>
      <c r="C853" s="5">
        <f t="shared" si="28"/>
        <v>843</v>
      </c>
      <c r="D853" s="19" t="str">
        <f>IF(C853&gt;MAX(БЮДЖЕТ!$C:$C),"",INDEX(БЮДЖЕТ!$P$11:$P$9415,C853))</f>
        <v/>
      </c>
      <c r="E853" s="22">
        <f>IF(D853="",0,IF(COUNTIF(БЮДЖЕТ!$P:$P,D853)=1,0,1))</f>
        <v>0</v>
      </c>
      <c r="F853" s="19" t="str">
        <f>IF($D853="","",INDEX(БЮДЖЕТ!$N:$N,SUMIFS(БЮДЖЕТ!$B:$B,БЮДЖЕТ!$P:$P,$D853)))</f>
        <v/>
      </c>
      <c r="G853" s="19" t="str">
        <f>IF($D853="","",INDEX(БЮДЖЕТ!$X:$X,SUMIFS(БЮДЖЕТ!$B:$B,БЮДЖЕТ!$P:$P,$D853)))</f>
        <v/>
      </c>
      <c r="H853" s="36"/>
      <c r="I853" s="48">
        <f>IF(D853="",0,SUMIFS(БЮДЖЕТ!$V:$V,БЮДЖЕТ!$P:$P,D853))</f>
        <v>0</v>
      </c>
      <c r="J853" s="48">
        <f>IF(D853="",0,SUMIFS(факт_операции!$T:$T,факт_операции!$D:$D,D853)+SUMIFS(факт_расчет!$M:$M,факт_расчет!$D:$D,D853))</f>
        <v>0</v>
      </c>
      <c r="K853" s="54">
        <f t="shared" si="27"/>
        <v>0</v>
      </c>
      <c r="L853" s="36"/>
      <c r="M853" s="1"/>
    </row>
    <row r="854" spans="1:13" x14ac:dyDescent="0.25">
      <c r="A854" s="1"/>
      <c r="B854" s="1"/>
      <c r="C854" s="5">
        <f t="shared" si="28"/>
        <v>844</v>
      </c>
      <c r="D854" s="19" t="str">
        <f>IF(C854&gt;MAX(БЮДЖЕТ!$C:$C),"",INDEX(БЮДЖЕТ!$P$11:$P$9415,C854))</f>
        <v/>
      </c>
      <c r="E854" s="22">
        <f>IF(D854="",0,IF(COUNTIF(БЮДЖЕТ!$P:$P,D854)=1,0,1))</f>
        <v>0</v>
      </c>
      <c r="F854" s="19" t="str">
        <f>IF($D854="","",INDEX(БЮДЖЕТ!$N:$N,SUMIFS(БЮДЖЕТ!$B:$B,БЮДЖЕТ!$P:$P,$D854)))</f>
        <v/>
      </c>
      <c r="G854" s="19" t="str">
        <f>IF($D854="","",INDEX(БЮДЖЕТ!$X:$X,SUMIFS(БЮДЖЕТ!$B:$B,БЮДЖЕТ!$P:$P,$D854)))</f>
        <v/>
      </c>
      <c r="H854" s="36"/>
      <c r="I854" s="48">
        <f>IF(D854="",0,SUMIFS(БЮДЖЕТ!$V:$V,БЮДЖЕТ!$P:$P,D854))</f>
        <v>0</v>
      </c>
      <c r="J854" s="48">
        <f>IF(D854="",0,SUMIFS(факт_операции!$T:$T,факт_операции!$D:$D,D854)+SUMIFS(факт_расчет!$M:$M,факт_расчет!$D:$D,D854))</f>
        <v>0</v>
      </c>
      <c r="K854" s="54">
        <f t="shared" si="27"/>
        <v>0</v>
      </c>
      <c r="L854" s="36"/>
      <c r="M854" s="1"/>
    </row>
    <row r="855" spans="1:13" x14ac:dyDescent="0.25">
      <c r="A855" s="1"/>
      <c r="B855" s="1"/>
      <c r="C855" s="5">
        <f t="shared" si="28"/>
        <v>845</v>
      </c>
      <c r="D855" s="19" t="str">
        <f>IF(C855&gt;MAX(БЮДЖЕТ!$C:$C),"",INDEX(БЮДЖЕТ!$P$11:$P$9415,C855))</f>
        <v/>
      </c>
      <c r="E855" s="22">
        <f>IF(D855="",0,IF(COUNTIF(БЮДЖЕТ!$P:$P,D855)=1,0,1))</f>
        <v>0</v>
      </c>
      <c r="F855" s="19" t="str">
        <f>IF($D855="","",INDEX(БЮДЖЕТ!$N:$N,SUMIFS(БЮДЖЕТ!$B:$B,БЮДЖЕТ!$P:$P,$D855)))</f>
        <v/>
      </c>
      <c r="G855" s="19" t="str">
        <f>IF($D855="","",INDEX(БЮДЖЕТ!$X:$X,SUMIFS(БЮДЖЕТ!$B:$B,БЮДЖЕТ!$P:$P,$D855)))</f>
        <v/>
      </c>
      <c r="H855" s="36"/>
      <c r="I855" s="48">
        <f>IF(D855="",0,SUMIFS(БЮДЖЕТ!$V:$V,БЮДЖЕТ!$P:$P,D855))</f>
        <v>0</v>
      </c>
      <c r="J855" s="48">
        <f>IF(D855="",0,SUMIFS(факт_операции!$T:$T,факт_операции!$D:$D,D855)+SUMIFS(факт_расчет!$M:$M,факт_расчет!$D:$D,D855))</f>
        <v>0</v>
      </c>
      <c r="K855" s="54">
        <f t="shared" si="27"/>
        <v>0</v>
      </c>
      <c r="L855" s="36"/>
      <c r="M855" s="1"/>
    </row>
    <row r="856" spans="1:13" x14ac:dyDescent="0.25">
      <c r="A856" s="1"/>
      <c r="B856" s="1"/>
      <c r="C856" s="5">
        <f t="shared" si="28"/>
        <v>846</v>
      </c>
      <c r="D856" s="19" t="str">
        <f>IF(C856&gt;MAX(БЮДЖЕТ!$C:$C),"",INDEX(БЮДЖЕТ!$P$11:$P$9415,C856))</f>
        <v/>
      </c>
      <c r="E856" s="22">
        <f>IF(D856="",0,IF(COUNTIF(БЮДЖЕТ!$P:$P,D856)=1,0,1))</f>
        <v>0</v>
      </c>
      <c r="F856" s="19" t="str">
        <f>IF($D856="","",INDEX(БЮДЖЕТ!$N:$N,SUMIFS(БЮДЖЕТ!$B:$B,БЮДЖЕТ!$P:$P,$D856)))</f>
        <v/>
      </c>
      <c r="G856" s="19" t="str">
        <f>IF($D856="","",INDEX(БЮДЖЕТ!$X:$X,SUMIFS(БЮДЖЕТ!$B:$B,БЮДЖЕТ!$P:$P,$D856)))</f>
        <v/>
      </c>
      <c r="H856" s="36"/>
      <c r="I856" s="48">
        <f>IF(D856="",0,SUMIFS(БЮДЖЕТ!$V:$V,БЮДЖЕТ!$P:$P,D856))</f>
        <v>0</v>
      </c>
      <c r="J856" s="48">
        <f>IF(D856="",0,SUMIFS(факт_операции!$T:$T,факт_операции!$D:$D,D856)+SUMIFS(факт_расчет!$M:$M,факт_расчет!$D:$D,D856))</f>
        <v>0</v>
      </c>
      <c r="K856" s="54">
        <f t="shared" si="27"/>
        <v>0</v>
      </c>
      <c r="L856" s="36"/>
      <c r="M856" s="1"/>
    </row>
    <row r="857" spans="1:13" x14ac:dyDescent="0.25">
      <c r="A857" s="1"/>
      <c r="B857" s="1"/>
      <c r="C857" s="5">
        <f t="shared" si="28"/>
        <v>847</v>
      </c>
      <c r="D857" s="19" t="str">
        <f>IF(C857&gt;MAX(БЮДЖЕТ!$C:$C),"",INDEX(БЮДЖЕТ!$P$11:$P$9415,C857))</f>
        <v/>
      </c>
      <c r="E857" s="22">
        <f>IF(D857="",0,IF(COUNTIF(БЮДЖЕТ!$P:$P,D857)=1,0,1))</f>
        <v>0</v>
      </c>
      <c r="F857" s="19" t="str">
        <f>IF($D857="","",INDEX(БЮДЖЕТ!$N:$N,SUMIFS(БЮДЖЕТ!$B:$B,БЮДЖЕТ!$P:$P,$D857)))</f>
        <v/>
      </c>
      <c r="G857" s="19" t="str">
        <f>IF($D857="","",INDEX(БЮДЖЕТ!$X:$X,SUMIFS(БЮДЖЕТ!$B:$B,БЮДЖЕТ!$P:$P,$D857)))</f>
        <v/>
      </c>
      <c r="H857" s="36"/>
      <c r="I857" s="48">
        <f>IF(D857="",0,SUMIFS(БЮДЖЕТ!$V:$V,БЮДЖЕТ!$P:$P,D857))</f>
        <v>0</v>
      </c>
      <c r="J857" s="48">
        <f>IF(D857="",0,SUMIFS(факт_операции!$T:$T,факт_операции!$D:$D,D857)+SUMIFS(факт_расчет!$M:$M,факт_расчет!$D:$D,D857))</f>
        <v>0</v>
      </c>
      <c r="K857" s="54">
        <f t="shared" si="27"/>
        <v>0</v>
      </c>
      <c r="L857" s="36"/>
      <c r="M857" s="1"/>
    </row>
    <row r="858" spans="1:13" x14ac:dyDescent="0.25">
      <c r="A858" s="1"/>
      <c r="B858" s="1"/>
      <c r="C858" s="5">
        <f t="shared" si="28"/>
        <v>848</v>
      </c>
      <c r="D858" s="19" t="str">
        <f>IF(C858&gt;MAX(БЮДЖЕТ!$C:$C),"",INDEX(БЮДЖЕТ!$P$11:$P$9415,C858))</f>
        <v/>
      </c>
      <c r="E858" s="22">
        <f>IF(D858="",0,IF(COUNTIF(БЮДЖЕТ!$P:$P,D858)=1,0,1))</f>
        <v>0</v>
      </c>
      <c r="F858" s="19" t="str">
        <f>IF($D858="","",INDEX(БЮДЖЕТ!$N:$N,SUMIFS(БЮДЖЕТ!$B:$B,БЮДЖЕТ!$P:$P,$D858)))</f>
        <v/>
      </c>
      <c r="G858" s="19" t="str">
        <f>IF($D858="","",INDEX(БЮДЖЕТ!$X:$X,SUMIFS(БЮДЖЕТ!$B:$B,БЮДЖЕТ!$P:$P,$D858)))</f>
        <v/>
      </c>
      <c r="H858" s="36"/>
      <c r="I858" s="48">
        <f>IF(D858="",0,SUMIFS(БЮДЖЕТ!$V:$V,БЮДЖЕТ!$P:$P,D858))</f>
        <v>0</v>
      </c>
      <c r="J858" s="48">
        <f>IF(D858="",0,SUMIFS(факт_операции!$T:$T,факт_операции!$D:$D,D858)+SUMIFS(факт_расчет!$M:$M,факт_расчет!$D:$D,D858))</f>
        <v>0</v>
      </c>
      <c r="K858" s="54">
        <f t="shared" si="27"/>
        <v>0</v>
      </c>
      <c r="L858" s="36"/>
      <c r="M858" s="1"/>
    </row>
    <row r="859" spans="1:13" x14ac:dyDescent="0.25">
      <c r="A859" s="1"/>
      <c r="B859" s="1"/>
      <c r="C859" s="5">
        <f t="shared" si="28"/>
        <v>849</v>
      </c>
      <c r="D859" s="19" t="str">
        <f>IF(C859&gt;MAX(БЮДЖЕТ!$C:$C),"",INDEX(БЮДЖЕТ!$P$11:$P$9415,C859))</f>
        <v/>
      </c>
      <c r="E859" s="22">
        <f>IF(D859="",0,IF(COUNTIF(БЮДЖЕТ!$P:$P,D859)=1,0,1))</f>
        <v>0</v>
      </c>
      <c r="F859" s="19" t="str">
        <f>IF($D859="","",INDEX(БЮДЖЕТ!$N:$N,SUMIFS(БЮДЖЕТ!$B:$B,БЮДЖЕТ!$P:$P,$D859)))</f>
        <v/>
      </c>
      <c r="G859" s="19" t="str">
        <f>IF($D859="","",INDEX(БЮДЖЕТ!$X:$X,SUMIFS(БЮДЖЕТ!$B:$B,БЮДЖЕТ!$P:$P,$D859)))</f>
        <v/>
      </c>
      <c r="H859" s="36"/>
      <c r="I859" s="48">
        <f>IF(D859="",0,SUMIFS(БЮДЖЕТ!$V:$V,БЮДЖЕТ!$P:$P,D859))</f>
        <v>0</v>
      </c>
      <c r="J859" s="48">
        <f>IF(D859="",0,SUMIFS(факт_операции!$T:$T,факт_операции!$D:$D,D859)+SUMIFS(факт_расчет!$M:$M,факт_расчет!$D:$D,D859))</f>
        <v>0</v>
      </c>
      <c r="K859" s="54">
        <f t="shared" si="27"/>
        <v>0</v>
      </c>
      <c r="L859" s="36"/>
      <c r="M859" s="1"/>
    </row>
    <row r="860" spans="1:13" x14ac:dyDescent="0.25">
      <c r="A860" s="1"/>
      <c r="B860" s="1"/>
      <c r="C860" s="5">
        <f t="shared" si="28"/>
        <v>850</v>
      </c>
      <c r="D860" s="19" t="str">
        <f>IF(C860&gt;MAX(БЮДЖЕТ!$C:$C),"",INDEX(БЮДЖЕТ!$P$11:$P$9415,C860))</f>
        <v/>
      </c>
      <c r="E860" s="22">
        <f>IF(D860="",0,IF(COUNTIF(БЮДЖЕТ!$P:$P,D860)=1,0,1))</f>
        <v>0</v>
      </c>
      <c r="F860" s="19" t="str">
        <f>IF($D860="","",INDEX(БЮДЖЕТ!$N:$N,SUMIFS(БЮДЖЕТ!$B:$B,БЮДЖЕТ!$P:$P,$D860)))</f>
        <v/>
      </c>
      <c r="G860" s="19" t="str">
        <f>IF($D860="","",INDEX(БЮДЖЕТ!$X:$X,SUMIFS(БЮДЖЕТ!$B:$B,БЮДЖЕТ!$P:$P,$D860)))</f>
        <v/>
      </c>
      <c r="H860" s="36"/>
      <c r="I860" s="48">
        <f>IF(D860="",0,SUMIFS(БЮДЖЕТ!$V:$V,БЮДЖЕТ!$P:$P,D860))</f>
        <v>0</v>
      </c>
      <c r="J860" s="48">
        <f>IF(D860="",0,SUMIFS(факт_операции!$T:$T,факт_операции!$D:$D,D860)+SUMIFS(факт_расчет!$M:$M,факт_расчет!$D:$D,D860))</f>
        <v>0</v>
      </c>
      <c r="K860" s="54">
        <f t="shared" si="27"/>
        <v>0</v>
      </c>
      <c r="L860" s="36"/>
      <c r="M860" s="1"/>
    </row>
    <row r="861" spans="1:13" x14ac:dyDescent="0.25">
      <c r="A861" s="1"/>
      <c r="B861" s="1"/>
      <c r="C861" s="5">
        <f t="shared" si="28"/>
        <v>851</v>
      </c>
      <c r="D861" s="19" t="str">
        <f>IF(C861&gt;MAX(БЮДЖЕТ!$C:$C),"",INDEX(БЮДЖЕТ!$P$11:$P$9415,C861))</f>
        <v/>
      </c>
      <c r="E861" s="22">
        <f>IF(D861="",0,IF(COUNTIF(БЮДЖЕТ!$P:$P,D861)=1,0,1))</f>
        <v>0</v>
      </c>
      <c r="F861" s="19" t="str">
        <f>IF($D861="","",INDEX(БЮДЖЕТ!$N:$N,SUMIFS(БЮДЖЕТ!$B:$B,БЮДЖЕТ!$P:$P,$D861)))</f>
        <v/>
      </c>
      <c r="G861" s="19" t="str">
        <f>IF($D861="","",INDEX(БЮДЖЕТ!$X:$X,SUMIFS(БЮДЖЕТ!$B:$B,БЮДЖЕТ!$P:$P,$D861)))</f>
        <v/>
      </c>
      <c r="H861" s="36"/>
      <c r="I861" s="48">
        <f>IF(D861="",0,SUMIFS(БЮДЖЕТ!$V:$V,БЮДЖЕТ!$P:$P,D861))</f>
        <v>0</v>
      </c>
      <c r="J861" s="48">
        <f>IF(D861="",0,SUMIFS(факт_операции!$T:$T,факт_операции!$D:$D,D861)+SUMIFS(факт_расчет!$M:$M,факт_расчет!$D:$D,D861))</f>
        <v>0</v>
      </c>
      <c r="K861" s="54">
        <f t="shared" si="27"/>
        <v>0</v>
      </c>
      <c r="L861" s="36"/>
      <c r="M861" s="1"/>
    </row>
    <row r="862" spans="1:13" x14ac:dyDescent="0.25">
      <c r="A862" s="1"/>
      <c r="B862" s="1"/>
      <c r="C862" s="5">
        <f t="shared" si="28"/>
        <v>852</v>
      </c>
      <c r="D862" s="19" t="str">
        <f>IF(C862&gt;MAX(БЮДЖЕТ!$C:$C),"",INDEX(БЮДЖЕТ!$P$11:$P$9415,C862))</f>
        <v/>
      </c>
      <c r="E862" s="22">
        <f>IF(D862="",0,IF(COUNTIF(БЮДЖЕТ!$P:$P,D862)=1,0,1))</f>
        <v>0</v>
      </c>
      <c r="F862" s="19" t="str">
        <f>IF($D862="","",INDEX(БЮДЖЕТ!$N:$N,SUMIFS(БЮДЖЕТ!$B:$B,БЮДЖЕТ!$P:$P,$D862)))</f>
        <v/>
      </c>
      <c r="G862" s="19" t="str">
        <f>IF($D862="","",INDEX(БЮДЖЕТ!$X:$X,SUMIFS(БЮДЖЕТ!$B:$B,БЮДЖЕТ!$P:$P,$D862)))</f>
        <v/>
      </c>
      <c r="H862" s="36"/>
      <c r="I862" s="48">
        <f>IF(D862="",0,SUMIFS(БЮДЖЕТ!$V:$V,БЮДЖЕТ!$P:$P,D862))</f>
        <v>0</v>
      </c>
      <c r="J862" s="48">
        <f>IF(D862="",0,SUMIFS(факт_операции!$T:$T,факт_операции!$D:$D,D862)+SUMIFS(факт_расчет!$M:$M,факт_расчет!$D:$D,D862))</f>
        <v>0</v>
      </c>
      <c r="K862" s="54">
        <f t="shared" si="27"/>
        <v>0</v>
      </c>
      <c r="L862" s="36"/>
      <c r="M862" s="1"/>
    </row>
    <row r="863" spans="1:13" x14ac:dyDescent="0.25">
      <c r="A863" s="1"/>
      <c r="B863" s="1"/>
      <c r="C863" s="5">
        <f t="shared" si="28"/>
        <v>853</v>
      </c>
      <c r="D863" s="19" t="str">
        <f>IF(C863&gt;MAX(БЮДЖЕТ!$C:$C),"",INDEX(БЮДЖЕТ!$P$11:$P$9415,C863))</f>
        <v/>
      </c>
      <c r="E863" s="22">
        <f>IF(D863="",0,IF(COUNTIF(БЮДЖЕТ!$P:$P,D863)=1,0,1))</f>
        <v>0</v>
      </c>
      <c r="F863" s="19" t="str">
        <f>IF($D863="","",INDEX(БЮДЖЕТ!$N:$N,SUMIFS(БЮДЖЕТ!$B:$B,БЮДЖЕТ!$P:$P,$D863)))</f>
        <v/>
      </c>
      <c r="G863" s="19" t="str">
        <f>IF($D863="","",INDEX(БЮДЖЕТ!$X:$X,SUMIFS(БЮДЖЕТ!$B:$B,БЮДЖЕТ!$P:$P,$D863)))</f>
        <v/>
      </c>
      <c r="H863" s="36"/>
      <c r="I863" s="48">
        <f>IF(D863="",0,SUMIFS(БЮДЖЕТ!$V:$V,БЮДЖЕТ!$P:$P,D863))</f>
        <v>0</v>
      </c>
      <c r="J863" s="48">
        <f>IF(D863="",0,SUMIFS(факт_операции!$T:$T,факт_операции!$D:$D,D863)+SUMIFS(факт_расчет!$M:$M,факт_расчет!$D:$D,D863))</f>
        <v>0</v>
      </c>
      <c r="K863" s="54">
        <f t="shared" si="27"/>
        <v>0</v>
      </c>
      <c r="L863" s="36"/>
      <c r="M863" s="1"/>
    </row>
    <row r="864" spans="1:13" x14ac:dyDescent="0.25">
      <c r="A864" s="1"/>
      <c r="B864" s="1"/>
      <c r="C864" s="5">
        <f t="shared" si="28"/>
        <v>854</v>
      </c>
      <c r="D864" s="19" t="str">
        <f>IF(C864&gt;MAX(БЮДЖЕТ!$C:$C),"",INDEX(БЮДЖЕТ!$P$11:$P$9415,C864))</f>
        <v/>
      </c>
      <c r="E864" s="22">
        <f>IF(D864="",0,IF(COUNTIF(БЮДЖЕТ!$P:$P,D864)=1,0,1))</f>
        <v>0</v>
      </c>
      <c r="F864" s="19" t="str">
        <f>IF($D864="","",INDEX(БЮДЖЕТ!$N:$N,SUMIFS(БЮДЖЕТ!$B:$B,БЮДЖЕТ!$P:$P,$D864)))</f>
        <v/>
      </c>
      <c r="G864" s="19" t="str">
        <f>IF($D864="","",INDEX(БЮДЖЕТ!$X:$X,SUMIFS(БЮДЖЕТ!$B:$B,БЮДЖЕТ!$P:$P,$D864)))</f>
        <v/>
      </c>
      <c r="H864" s="36"/>
      <c r="I864" s="48">
        <f>IF(D864="",0,SUMIFS(БЮДЖЕТ!$V:$V,БЮДЖЕТ!$P:$P,D864))</f>
        <v>0</v>
      </c>
      <c r="J864" s="48">
        <f>IF(D864="",0,SUMIFS(факт_операции!$T:$T,факт_операции!$D:$D,D864)+SUMIFS(факт_расчет!$M:$M,факт_расчет!$D:$D,D864))</f>
        <v>0</v>
      </c>
      <c r="K864" s="54">
        <f t="shared" si="27"/>
        <v>0</v>
      </c>
      <c r="L864" s="36"/>
      <c r="M864" s="1"/>
    </row>
    <row r="865" spans="1:13" x14ac:dyDescent="0.25">
      <c r="A865" s="1"/>
      <c r="B865" s="1"/>
      <c r="C865" s="5">
        <f t="shared" si="28"/>
        <v>855</v>
      </c>
      <c r="D865" s="19" t="str">
        <f>IF(C865&gt;MAX(БЮДЖЕТ!$C:$C),"",INDEX(БЮДЖЕТ!$P$11:$P$9415,C865))</f>
        <v/>
      </c>
      <c r="E865" s="22">
        <f>IF(D865="",0,IF(COUNTIF(БЮДЖЕТ!$P:$P,D865)=1,0,1))</f>
        <v>0</v>
      </c>
      <c r="F865" s="19" t="str">
        <f>IF($D865="","",INDEX(БЮДЖЕТ!$N:$N,SUMIFS(БЮДЖЕТ!$B:$B,БЮДЖЕТ!$P:$P,$D865)))</f>
        <v/>
      </c>
      <c r="G865" s="19" t="str">
        <f>IF($D865="","",INDEX(БЮДЖЕТ!$X:$X,SUMIFS(БЮДЖЕТ!$B:$B,БЮДЖЕТ!$P:$P,$D865)))</f>
        <v/>
      </c>
      <c r="H865" s="36"/>
      <c r="I865" s="48">
        <f>IF(D865="",0,SUMIFS(БЮДЖЕТ!$V:$V,БЮДЖЕТ!$P:$P,D865))</f>
        <v>0</v>
      </c>
      <c r="J865" s="48">
        <f>IF(D865="",0,SUMIFS(факт_операции!$T:$T,факт_операции!$D:$D,D865)+SUMIFS(факт_расчет!$M:$M,факт_расчет!$D:$D,D865))</f>
        <v>0</v>
      </c>
      <c r="K865" s="54">
        <f t="shared" si="27"/>
        <v>0</v>
      </c>
      <c r="L865" s="36"/>
      <c r="M865" s="1"/>
    </row>
    <row r="866" spans="1:13" x14ac:dyDescent="0.25">
      <c r="A866" s="1"/>
      <c r="B866" s="1"/>
      <c r="C866" s="5">
        <f t="shared" si="28"/>
        <v>856</v>
      </c>
      <c r="D866" s="19" t="str">
        <f>IF(C866&gt;MAX(БЮДЖЕТ!$C:$C),"",INDEX(БЮДЖЕТ!$P$11:$P$9415,C866))</f>
        <v/>
      </c>
      <c r="E866" s="22">
        <f>IF(D866="",0,IF(COUNTIF(БЮДЖЕТ!$P:$P,D866)=1,0,1))</f>
        <v>0</v>
      </c>
      <c r="F866" s="19" t="str">
        <f>IF($D866="","",INDEX(БЮДЖЕТ!$N:$N,SUMIFS(БЮДЖЕТ!$B:$B,БЮДЖЕТ!$P:$P,$D866)))</f>
        <v/>
      </c>
      <c r="G866" s="19" t="str">
        <f>IF($D866="","",INDEX(БЮДЖЕТ!$X:$X,SUMIFS(БЮДЖЕТ!$B:$B,БЮДЖЕТ!$P:$P,$D866)))</f>
        <v/>
      </c>
      <c r="H866" s="36"/>
      <c r="I866" s="48">
        <f>IF(D866="",0,SUMIFS(БЮДЖЕТ!$V:$V,БЮДЖЕТ!$P:$P,D866))</f>
        <v>0</v>
      </c>
      <c r="J866" s="48">
        <f>IF(D866="",0,SUMIFS(факт_операции!$T:$T,факт_операции!$D:$D,D866)+SUMIFS(факт_расчет!$M:$M,факт_расчет!$D:$D,D866))</f>
        <v>0</v>
      </c>
      <c r="K866" s="54">
        <f t="shared" si="27"/>
        <v>0</v>
      </c>
      <c r="L866" s="36"/>
      <c r="M866" s="1"/>
    </row>
    <row r="867" spans="1:13" x14ac:dyDescent="0.25">
      <c r="A867" s="1"/>
      <c r="B867" s="1"/>
      <c r="C867" s="5">
        <f t="shared" si="28"/>
        <v>857</v>
      </c>
      <c r="D867" s="19" t="str">
        <f>IF(C867&gt;MAX(БЮДЖЕТ!$C:$C),"",INDEX(БЮДЖЕТ!$P$11:$P$9415,C867))</f>
        <v/>
      </c>
      <c r="E867" s="22">
        <f>IF(D867="",0,IF(COUNTIF(БЮДЖЕТ!$P:$P,D867)=1,0,1))</f>
        <v>0</v>
      </c>
      <c r="F867" s="19" t="str">
        <f>IF($D867="","",INDEX(БЮДЖЕТ!$N:$N,SUMIFS(БЮДЖЕТ!$B:$B,БЮДЖЕТ!$P:$P,$D867)))</f>
        <v/>
      </c>
      <c r="G867" s="19" t="str">
        <f>IF($D867="","",INDEX(БЮДЖЕТ!$X:$X,SUMIFS(БЮДЖЕТ!$B:$B,БЮДЖЕТ!$P:$P,$D867)))</f>
        <v/>
      </c>
      <c r="H867" s="36"/>
      <c r="I867" s="48">
        <f>IF(D867="",0,SUMIFS(БЮДЖЕТ!$V:$V,БЮДЖЕТ!$P:$P,D867))</f>
        <v>0</v>
      </c>
      <c r="J867" s="48">
        <f>IF(D867="",0,SUMIFS(факт_операции!$T:$T,факт_операции!$D:$D,D867)+SUMIFS(факт_расчет!$M:$M,факт_расчет!$D:$D,D867))</f>
        <v>0</v>
      </c>
      <c r="K867" s="54">
        <f t="shared" si="27"/>
        <v>0</v>
      </c>
      <c r="L867" s="36"/>
      <c r="M867" s="1"/>
    </row>
    <row r="868" spans="1:13" x14ac:dyDescent="0.25">
      <c r="A868" s="1"/>
      <c r="B868" s="1"/>
      <c r="C868" s="5">
        <f t="shared" si="28"/>
        <v>858</v>
      </c>
      <c r="D868" s="19" t="str">
        <f>IF(C868&gt;MAX(БЮДЖЕТ!$C:$C),"",INDEX(БЮДЖЕТ!$P$11:$P$9415,C868))</f>
        <v/>
      </c>
      <c r="E868" s="22">
        <f>IF(D868="",0,IF(COUNTIF(БЮДЖЕТ!$P:$P,D868)=1,0,1))</f>
        <v>0</v>
      </c>
      <c r="F868" s="19" t="str">
        <f>IF($D868="","",INDEX(БЮДЖЕТ!$N:$N,SUMIFS(БЮДЖЕТ!$B:$B,БЮДЖЕТ!$P:$P,$D868)))</f>
        <v/>
      </c>
      <c r="G868" s="19" t="str">
        <f>IF($D868="","",INDEX(БЮДЖЕТ!$X:$X,SUMIFS(БЮДЖЕТ!$B:$B,БЮДЖЕТ!$P:$P,$D868)))</f>
        <v/>
      </c>
      <c r="H868" s="36"/>
      <c r="I868" s="48">
        <f>IF(D868="",0,SUMIFS(БЮДЖЕТ!$V:$V,БЮДЖЕТ!$P:$P,D868))</f>
        <v>0</v>
      </c>
      <c r="J868" s="48">
        <f>IF(D868="",0,SUMIFS(факт_операции!$T:$T,факт_операции!$D:$D,D868)+SUMIFS(факт_расчет!$M:$M,факт_расчет!$D:$D,D868))</f>
        <v>0</v>
      </c>
      <c r="K868" s="54">
        <f t="shared" si="27"/>
        <v>0</v>
      </c>
      <c r="L868" s="36"/>
      <c r="M868" s="1"/>
    </row>
    <row r="869" spans="1:13" x14ac:dyDescent="0.25">
      <c r="A869" s="1"/>
      <c r="B869" s="1"/>
      <c r="C869" s="5">
        <f t="shared" si="28"/>
        <v>859</v>
      </c>
      <c r="D869" s="19" t="str">
        <f>IF(C869&gt;MAX(БЮДЖЕТ!$C:$C),"",INDEX(БЮДЖЕТ!$P$11:$P$9415,C869))</f>
        <v/>
      </c>
      <c r="E869" s="22">
        <f>IF(D869="",0,IF(COUNTIF(БЮДЖЕТ!$P:$P,D869)=1,0,1))</f>
        <v>0</v>
      </c>
      <c r="F869" s="19" t="str">
        <f>IF($D869="","",INDEX(БЮДЖЕТ!$N:$N,SUMIFS(БЮДЖЕТ!$B:$B,БЮДЖЕТ!$P:$P,$D869)))</f>
        <v/>
      </c>
      <c r="G869" s="19" t="str">
        <f>IF($D869="","",INDEX(БЮДЖЕТ!$X:$X,SUMIFS(БЮДЖЕТ!$B:$B,БЮДЖЕТ!$P:$P,$D869)))</f>
        <v/>
      </c>
      <c r="H869" s="36"/>
      <c r="I869" s="48">
        <f>IF(D869="",0,SUMIFS(БЮДЖЕТ!$V:$V,БЮДЖЕТ!$P:$P,D869))</f>
        <v>0</v>
      </c>
      <c r="J869" s="48">
        <f>IF(D869="",0,SUMIFS(факт_операции!$T:$T,факт_операции!$D:$D,D869)+SUMIFS(факт_расчет!$M:$M,факт_расчет!$D:$D,D869))</f>
        <v>0</v>
      </c>
      <c r="K869" s="54">
        <f t="shared" si="27"/>
        <v>0</v>
      </c>
      <c r="L869" s="36"/>
      <c r="M869" s="1"/>
    </row>
    <row r="870" spans="1:13" x14ac:dyDescent="0.25">
      <c r="A870" s="1"/>
      <c r="B870" s="1"/>
      <c r="C870" s="5">
        <f t="shared" si="28"/>
        <v>860</v>
      </c>
      <c r="D870" s="19" t="str">
        <f>IF(C870&gt;MAX(БЮДЖЕТ!$C:$C),"",INDEX(БЮДЖЕТ!$P$11:$P$9415,C870))</f>
        <v/>
      </c>
      <c r="E870" s="22">
        <f>IF(D870="",0,IF(COUNTIF(БЮДЖЕТ!$P:$P,D870)=1,0,1))</f>
        <v>0</v>
      </c>
      <c r="F870" s="19" t="str">
        <f>IF($D870="","",INDEX(БЮДЖЕТ!$N:$N,SUMIFS(БЮДЖЕТ!$B:$B,БЮДЖЕТ!$P:$P,$D870)))</f>
        <v/>
      </c>
      <c r="G870" s="19" t="str">
        <f>IF($D870="","",INDEX(БЮДЖЕТ!$X:$X,SUMIFS(БЮДЖЕТ!$B:$B,БЮДЖЕТ!$P:$P,$D870)))</f>
        <v/>
      </c>
      <c r="H870" s="36"/>
      <c r="I870" s="48">
        <f>IF(D870="",0,SUMIFS(БЮДЖЕТ!$V:$V,БЮДЖЕТ!$P:$P,D870))</f>
        <v>0</v>
      </c>
      <c r="J870" s="48">
        <f>IF(D870="",0,SUMIFS(факт_операции!$T:$T,факт_операции!$D:$D,D870)+SUMIFS(факт_расчет!$M:$M,факт_расчет!$D:$D,D870))</f>
        <v>0</v>
      </c>
      <c r="K870" s="54">
        <f t="shared" si="27"/>
        <v>0</v>
      </c>
      <c r="L870" s="36"/>
      <c r="M870" s="1"/>
    </row>
    <row r="871" spans="1:13" x14ac:dyDescent="0.25">
      <c r="A871" s="1"/>
      <c r="B871" s="1"/>
      <c r="C871" s="5">
        <f t="shared" si="28"/>
        <v>861</v>
      </c>
      <c r="D871" s="19" t="str">
        <f>IF(C871&gt;MAX(БЮДЖЕТ!$C:$C),"",INDEX(БЮДЖЕТ!$P$11:$P$9415,C871))</f>
        <v/>
      </c>
      <c r="E871" s="22">
        <f>IF(D871="",0,IF(COUNTIF(БЮДЖЕТ!$P:$P,D871)=1,0,1))</f>
        <v>0</v>
      </c>
      <c r="F871" s="19" t="str">
        <f>IF($D871="","",INDEX(БЮДЖЕТ!$N:$N,SUMIFS(БЮДЖЕТ!$B:$B,БЮДЖЕТ!$P:$P,$D871)))</f>
        <v/>
      </c>
      <c r="G871" s="19" t="str">
        <f>IF($D871="","",INDEX(БЮДЖЕТ!$X:$X,SUMIFS(БЮДЖЕТ!$B:$B,БЮДЖЕТ!$P:$P,$D871)))</f>
        <v/>
      </c>
      <c r="H871" s="36"/>
      <c r="I871" s="48">
        <f>IF(D871="",0,SUMIFS(БЮДЖЕТ!$V:$V,БЮДЖЕТ!$P:$P,D871))</f>
        <v>0</v>
      </c>
      <c r="J871" s="48">
        <f>IF(D871="",0,SUMIFS(факт_операции!$T:$T,факт_операции!$D:$D,D871)+SUMIFS(факт_расчет!$M:$M,факт_расчет!$D:$D,D871))</f>
        <v>0</v>
      </c>
      <c r="K871" s="54">
        <f t="shared" si="27"/>
        <v>0</v>
      </c>
      <c r="L871" s="36"/>
      <c r="M871" s="1"/>
    </row>
    <row r="872" spans="1:13" x14ac:dyDescent="0.25">
      <c r="A872" s="1"/>
      <c r="B872" s="1"/>
      <c r="C872" s="5">
        <f t="shared" si="28"/>
        <v>862</v>
      </c>
      <c r="D872" s="19" t="str">
        <f>IF(C872&gt;MAX(БЮДЖЕТ!$C:$C),"",INDEX(БЮДЖЕТ!$P$11:$P$9415,C872))</f>
        <v/>
      </c>
      <c r="E872" s="22">
        <f>IF(D872="",0,IF(COUNTIF(БЮДЖЕТ!$P:$P,D872)=1,0,1))</f>
        <v>0</v>
      </c>
      <c r="F872" s="19" t="str">
        <f>IF($D872="","",INDEX(БЮДЖЕТ!$N:$N,SUMIFS(БЮДЖЕТ!$B:$B,БЮДЖЕТ!$P:$P,$D872)))</f>
        <v/>
      </c>
      <c r="G872" s="19" t="str">
        <f>IF($D872="","",INDEX(БЮДЖЕТ!$X:$X,SUMIFS(БЮДЖЕТ!$B:$B,БЮДЖЕТ!$P:$P,$D872)))</f>
        <v/>
      </c>
      <c r="H872" s="36"/>
      <c r="I872" s="48">
        <f>IF(D872="",0,SUMIFS(БЮДЖЕТ!$V:$V,БЮДЖЕТ!$P:$P,D872))</f>
        <v>0</v>
      </c>
      <c r="J872" s="48">
        <f>IF(D872="",0,SUMIFS(факт_операции!$T:$T,факт_операции!$D:$D,D872)+SUMIFS(факт_расчет!$M:$M,факт_расчет!$D:$D,D872))</f>
        <v>0</v>
      </c>
      <c r="K872" s="54">
        <f t="shared" si="27"/>
        <v>0</v>
      </c>
      <c r="L872" s="36"/>
      <c r="M872" s="1"/>
    </row>
    <row r="873" spans="1:13" x14ac:dyDescent="0.25">
      <c r="A873" s="1"/>
      <c r="B873" s="1"/>
      <c r="C873" s="5">
        <f t="shared" si="28"/>
        <v>863</v>
      </c>
      <c r="D873" s="19" t="str">
        <f>IF(C873&gt;MAX(БЮДЖЕТ!$C:$C),"",INDEX(БЮДЖЕТ!$P$11:$P$9415,C873))</f>
        <v/>
      </c>
      <c r="E873" s="22">
        <f>IF(D873="",0,IF(COUNTIF(БЮДЖЕТ!$P:$P,D873)=1,0,1))</f>
        <v>0</v>
      </c>
      <c r="F873" s="19" t="str">
        <f>IF($D873="","",INDEX(БЮДЖЕТ!$N:$N,SUMIFS(БЮДЖЕТ!$B:$B,БЮДЖЕТ!$P:$P,$D873)))</f>
        <v/>
      </c>
      <c r="G873" s="19" t="str">
        <f>IF($D873="","",INDEX(БЮДЖЕТ!$X:$X,SUMIFS(БЮДЖЕТ!$B:$B,БЮДЖЕТ!$P:$P,$D873)))</f>
        <v/>
      </c>
      <c r="H873" s="36"/>
      <c r="I873" s="48">
        <f>IF(D873="",0,SUMIFS(БЮДЖЕТ!$V:$V,БЮДЖЕТ!$P:$P,D873))</f>
        <v>0</v>
      </c>
      <c r="J873" s="48">
        <f>IF(D873="",0,SUMIFS(факт_операции!$T:$T,факт_операции!$D:$D,D873)+SUMIFS(факт_расчет!$M:$M,факт_расчет!$D:$D,D873))</f>
        <v>0</v>
      </c>
      <c r="K873" s="54">
        <f t="shared" si="27"/>
        <v>0</v>
      </c>
      <c r="L873" s="36"/>
      <c r="M873" s="1"/>
    </row>
    <row r="874" spans="1:13" x14ac:dyDescent="0.25">
      <c r="A874" s="1"/>
      <c r="B874" s="1"/>
      <c r="C874" s="5">
        <f t="shared" si="28"/>
        <v>864</v>
      </c>
      <c r="D874" s="19" t="str">
        <f>IF(C874&gt;MAX(БЮДЖЕТ!$C:$C),"",INDEX(БЮДЖЕТ!$P$11:$P$9415,C874))</f>
        <v/>
      </c>
      <c r="E874" s="22">
        <f>IF(D874="",0,IF(COUNTIF(БЮДЖЕТ!$P:$P,D874)=1,0,1))</f>
        <v>0</v>
      </c>
      <c r="F874" s="19" t="str">
        <f>IF($D874="","",INDEX(БЮДЖЕТ!$N:$N,SUMIFS(БЮДЖЕТ!$B:$B,БЮДЖЕТ!$P:$P,$D874)))</f>
        <v/>
      </c>
      <c r="G874" s="19" t="str">
        <f>IF($D874="","",INDEX(БЮДЖЕТ!$X:$X,SUMIFS(БЮДЖЕТ!$B:$B,БЮДЖЕТ!$P:$P,$D874)))</f>
        <v/>
      </c>
      <c r="H874" s="36"/>
      <c r="I874" s="48">
        <f>IF(D874="",0,SUMIFS(БЮДЖЕТ!$V:$V,БЮДЖЕТ!$P:$P,D874))</f>
        <v>0</v>
      </c>
      <c r="J874" s="48">
        <f>IF(D874="",0,SUMIFS(факт_операции!$T:$T,факт_операции!$D:$D,D874)+SUMIFS(факт_расчет!$M:$M,факт_расчет!$D:$D,D874))</f>
        <v>0</v>
      </c>
      <c r="K874" s="54">
        <f t="shared" si="27"/>
        <v>0</v>
      </c>
      <c r="L874" s="36"/>
      <c r="M874" s="1"/>
    </row>
    <row r="875" spans="1:13" x14ac:dyDescent="0.25">
      <c r="A875" s="1"/>
      <c r="B875" s="1"/>
      <c r="C875" s="5">
        <f t="shared" si="28"/>
        <v>865</v>
      </c>
      <c r="D875" s="19" t="str">
        <f>IF(C875&gt;MAX(БЮДЖЕТ!$C:$C),"",INDEX(БЮДЖЕТ!$P$11:$P$9415,C875))</f>
        <v/>
      </c>
      <c r="E875" s="22">
        <f>IF(D875="",0,IF(COUNTIF(БЮДЖЕТ!$P:$P,D875)=1,0,1))</f>
        <v>0</v>
      </c>
      <c r="F875" s="19" t="str">
        <f>IF($D875="","",INDEX(БЮДЖЕТ!$N:$N,SUMIFS(БЮДЖЕТ!$B:$B,БЮДЖЕТ!$P:$P,$D875)))</f>
        <v/>
      </c>
      <c r="G875" s="19" t="str">
        <f>IF($D875="","",INDEX(БЮДЖЕТ!$X:$X,SUMIFS(БЮДЖЕТ!$B:$B,БЮДЖЕТ!$P:$P,$D875)))</f>
        <v/>
      </c>
      <c r="H875" s="36"/>
      <c r="I875" s="48">
        <f>IF(D875="",0,SUMIFS(БЮДЖЕТ!$V:$V,БЮДЖЕТ!$P:$P,D875))</f>
        <v>0</v>
      </c>
      <c r="J875" s="48">
        <f>IF(D875="",0,SUMIFS(факт_операции!$T:$T,факт_операции!$D:$D,D875)+SUMIFS(факт_расчет!$M:$M,факт_расчет!$D:$D,D875))</f>
        <v>0</v>
      </c>
      <c r="K875" s="54">
        <f t="shared" si="27"/>
        <v>0</v>
      </c>
      <c r="L875" s="36"/>
      <c r="M875" s="1"/>
    </row>
    <row r="876" spans="1:13" x14ac:dyDescent="0.25">
      <c r="A876" s="1"/>
      <c r="B876" s="1"/>
      <c r="C876" s="5">
        <f t="shared" si="28"/>
        <v>866</v>
      </c>
      <c r="D876" s="19" t="str">
        <f>IF(C876&gt;MAX(БЮДЖЕТ!$C:$C),"",INDEX(БЮДЖЕТ!$P$11:$P$9415,C876))</f>
        <v/>
      </c>
      <c r="E876" s="22">
        <f>IF(D876="",0,IF(COUNTIF(БЮДЖЕТ!$P:$P,D876)=1,0,1))</f>
        <v>0</v>
      </c>
      <c r="F876" s="19" t="str">
        <f>IF($D876="","",INDEX(БЮДЖЕТ!$N:$N,SUMIFS(БЮДЖЕТ!$B:$B,БЮДЖЕТ!$P:$P,$D876)))</f>
        <v/>
      </c>
      <c r="G876" s="19" t="str">
        <f>IF($D876="","",INDEX(БЮДЖЕТ!$X:$X,SUMIFS(БЮДЖЕТ!$B:$B,БЮДЖЕТ!$P:$P,$D876)))</f>
        <v/>
      </c>
      <c r="H876" s="36"/>
      <c r="I876" s="48">
        <f>IF(D876="",0,SUMIFS(БЮДЖЕТ!$V:$V,БЮДЖЕТ!$P:$P,D876))</f>
        <v>0</v>
      </c>
      <c r="J876" s="48">
        <f>IF(D876="",0,SUMIFS(факт_операции!$T:$T,факт_операции!$D:$D,D876)+SUMIFS(факт_расчет!$M:$M,факт_расчет!$D:$D,D876))</f>
        <v>0</v>
      </c>
      <c r="K876" s="54">
        <f t="shared" si="27"/>
        <v>0</v>
      </c>
      <c r="L876" s="36"/>
      <c r="M876" s="1"/>
    </row>
    <row r="877" spans="1:13" x14ac:dyDescent="0.25">
      <c r="A877" s="1"/>
      <c r="B877" s="1"/>
      <c r="C877" s="5">
        <f t="shared" si="28"/>
        <v>867</v>
      </c>
      <c r="D877" s="19" t="str">
        <f>IF(C877&gt;MAX(БЮДЖЕТ!$C:$C),"",INDEX(БЮДЖЕТ!$P$11:$P$9415,C877))</f>
        <v/>
      </c>
      <c r="E877" s="22">
        <f>IF(D877="",0,IF(COUNTIF(БЮДЖЕТ!$P:$P,D877)=1,0,1))</f>
        <v>0</v>
      </c>
      <c r="F877" s="19" t="str">
        <f>IF($D877="","",INDEX(БЮДЖЕТ!$N:$N,SUMIFS(БЮДЖЕТ!$B:$B,БЮДЖЕТ!$P:$P,$D877)))</f>
        <v/>
      </c>
      <c r="G877" s="19" t="str">
        <f>IF($D877="","",INDEX(БЮДЖЕТ!$X:$X,SUMIFS(БЮДЖЕТ!$B:$B,БЮДЖЕТ!$P:$P,$D877)))</f>
        <v/>
      </c>
      <c r="H877" s="36"/>
      <c r="I877" s="48">
        <f>IF(D877="",0,SUMIFS(БЮДЖЕТ!$V:$V,БЮДЖЕТ!$P:$P,D877))</f>
        <v>0</v>
      </c>
      <c r="J877" s="48">
        <f>IF(D877="",0,SUMIFS(факт_операции!$T:$T,факт_операции!$D:$D,D877)+SUMIFS(факт_расчет!$M:$M,факт_расчет!$D:$D,D877))</f>
        <v>0</v>
      </c>
      <c r="K877" s="54">
        <f t="shared" si="27"/>
        <v>0</v>
      </c>
      <c r="L877" s="36"/>
      <c r="M877" s="1"/>
    </row>
    <row r="878" spans="1:13" x14ac:dyDescent="0.25">
      <c r="A878" s="1"/>
      <c r="B878" s="1"/>
      <c r="C878" s="5">
        <f t="shared" si="28"/>
        <v>868</v>
      </c>
      <c r="D878" s="19" t="str">
        <f>IF(C878&gt;MAX(БЮДЖЕТ!$C:$C),"",INDEX(БЮДЖЕТ!$P$11:$P$9415,C878))</f>
        <v/>
      </c>
      <c r="E878" s="22">
        <f>IF(D878="",0,IF(COUNTIF(БЮДЖЕТ!$P:$P,D878)=1,0,1))</f>
        <v>0</v>
      </c>
      <c r="F878" s="19" t="str">
        <f>IF($D878="","",INDEX(БЮДЖЕТ!$N:$N,SUMIFS(БЮДЖЕТ!$B:$B,БЮДЖЕТ!$P:$P,$D878)))</f>
        <v/>
      </c>
      <c r="G878" s="19" t="str">
        <f>IF($D878="","",INDEX(БЮДЖЕТ!$X:$X,SUMIFS(БЮДЖЕТ!$B:$B,БЮДЖЕТ!$P:$P,$D878)))</f>
        <v/>
      </c>
      <c r="H878" s="36"/>
      <c r="I878" s="48">
        <f>IF(D878="",0,SUMIFS(БЮДЖЕТ!$V:$V,БЮДЖЕТ!$P:$P,D878))</f>
        <v>0</v>
      </c>
      <c r="J878" s="48">
        <f>IF(D878="",0,SUMIFS(факт_операции!$T:$T,факт_операции!$D:$D,D878)+SUMIFS(факт_расчет!$M:$M,факт_расчет!$D:$D,D878))</f>
        <v>0</v>
      </c>
      <c r="K878" s="54">
        <f t="shared" si="27"/>
        <v>0</v>
      </c>
      <c r="L878" s="36"/>
      <c r="M878" s="1"/>
    </row>
    <row r="879" spans="1:13" x14ac:dyDescent="0.25">
      <c r="A879" s="1"/>
      <c r="B879" s="1"/>
      <c r="C879" s="5">
        <f t="shared" si="28"/>
        <v>869</v>
      </c>
      <c r="D879" s="19" t="str">
        <f>IF(C879&gt;MAX(БЮДЖЕТ!$C:$C),"",INDEX(БЮДЖЕТ!$P$11:$P$9415,C879))</f>
        <v/>
      </c>
      <c r="E879" s="22">
        <f>IF(D879="",0,IF(COUNTIF(БЮДЖЕТ!$P:$P,D879)=1,0,1))</f>
        <v>0</v>
      </c>
      <c r="F879" s="19" t="str">
        <f>IF($D879="","",INDEX(БЮДЖЕТ!$N:$N,SUMIFS(БЮДЖЕТ!$B:$B,БЮДЖЕТ!$P:$P,$D879)))</f>
        <v/>
      </c>
      <c r="G879" s="19" t="str">
        <f>IF($D879="","",INDEX(БЮДЖЕТ!$X:$X,SUMIFS(БЮДЖЕТ!$B:$B,БЮДЖЕТ!$P:$P,$D879)))</f>
        <v/>
      </c>
      <c r="H879" s="36"/>
      <c r="I879" s="48">
        <f>IF(D879="",0,SUMIFS(БЮДЖЕТ!$V:$V,БЮДЖЕТ!$P:$P,D879))</f>
        <v>0</v>
      </c>
      <c r="J879" s="48">
        <f>IF(D879="",0,SUMIFS(факт_операции!$T:$T,факт_операции!$D:$D,D879)+SUMIFS(факт_расчет!$M:$M,факт_расчет!$D:$D,D879))</f>
        <v>0</v>
      </c>
      <c r="K879" s="54">
        <f t="shared" si="27"/>
        <v>0</v>
      </c>
      <c r="L879" s="36"/>
      <c r="M879" s="1"/>
    </row>
    <row r="880" spans="1:13" x14ac:dyDescent="0.25">
      <c r="A880" s="1"/>
      <c r="B880" s="1"/>
      <c r="C880" s="5">
        <f t="shared" si="28"/>
        <v>870</v>
      </c>
      <c r="D880" s="19" t="str">
        <f>IF(C880&gt;MAX(БЮДЖЕТ!$C:$C),"",INDEX(БЮДЖЕТ!$P$11:$P$9415,C880))</f>
        <v/>
      </c>
      <c r="E880" s="22">
        <f>IF(D880="",0,IF(COUNTIF(БЮДЖЕТ!$P:$P,D880)=1,0,1))</f>
        <v>0</v>
      </c>
      <c r="F880" s="19" t="str">
        <f>IF($D880="","",INDEX(БЮДЖЕТ!$N:$N,SUMIFS(БЮДЖЕТ!$B:$B,БЮДЖЕТ!$P:$P,$D880)))</f>
        <v/>
      </c>
      <c r="G880" s="19" t="str">
        <f>IF($D880="","",INDEX(БЮДЖЕТ!$X:$X,SUMIFS(БЮДЖЕТ!$B:$B,БЮДЖЕТ!$P:$P,$D880)))</f>
        <v/>
      </c>
      <c r="H880" s="36"/>
      <c r="I880" s="48">
        <f>IF(D880="",0,SUMIFS(БЮДЖЕТ!$V:$V,БЮДЖЕТ!$P:$P,D880))</f>
        <v>0</v>
      </c>
      <c r="J880" s="48">
        <f>IF(D880="",0,SUMIFS(факт_операции!$T:$T,факт_операции!$D:$D,D880)+SUMIFS(факт_расчет!$M:$M,факт_расчет!$D:$D,D880))</f>
        <v>0</v>
      </c>
      <c r="K880" s="54">
        <f t="shared" si="27"/>
        <v>0</v>
      </c>
      <c r="L880" s="36"/>
      <c r="M880" s="1"/>
    </row>
    <row r="881" spans="1:13" x14ac:dyDescent="0.25">
      <c r="A881" s="1"/>
      <c r="B881" s="1"/>
      <c r="C881" s="5">
        <f t="shared" si="28"/>
        <v>871</v>
      </c>
      <c r="D881" s="19" t="str">
        <f>IF(C881&gt;MAX(БЮДЖЕТ!$C:$C),"",INDEX(БЮДЖЕТ!$P$11:$P$9415,C881))</f>
        <v/>
      </c>
      <c r="E881" s="22">
        <f>IF(D881="",0,IF(COUNTIF(БЮДЖЕТ!$P:$P,D881)=1,0,1))</f>
        <v>0</v>
      </c>
      <c r="F881" s="19" t="str">
        <f>IF($D881="","",INDEX(БЮДЖЕТ!$N:$N,SUMIFS(БЮДЖЕТ!$B:$B,БЮДЖЕТ!$P:$P,$D881)))</f>
        <v/>
      </c>
      <c r="G881" s="19" t="str">
        <f>IF($D881="","",INDEX(БЮДЖЕТ!$X:$X,SUMIFS(БЮДЖЕТ!$B:$B,БЮДЖЕТ!$P:$P,$D881)))</f>
        <v/>
      </c>
      <c r="H881" s="36"/>
      <c r="I881" s="48">
        <f>IF(D881="",0,SUMIFS(БЮДЖЕТ!$V:$V,БЮДЖЕТ!$P:$P,D881))</f>
        <v>0</v>
      </c>
      <c r="J881" s="48">
        <f>IF(D881="",0,SUMIFS(факт_операции!$T:$T,факт_операции!$D:$D,D881)+SUMIFS(факт_расчет!$M:$M,факт_расчет!$D:$D,D881))</f>
        <v>0</v>
      </c>
      <c r="K881" s="54">
        <f t="shared" si="27"/>
        <v>0</v>
      </c>
      <c r="L881" s="36"/>
      <c r="M881" s="1"/>
    </row>
    <row r="882" spans="1:13" x14ac:dyDescent="0.25">
      <c r="A882" s="1"/>
      <c r="B882" s="1"/>
      <c r="C882" s="5">
        <f t="shared" si="28"/>
        <v>872</v>
      </c>
      <c r="D882" s="19" t="str">
        <f>IF(C882&gt;MAX(БЮДЖЕТ!$C:$C),"",INDEX(БЮДЖЕТ!$P$11:$P$9415,C882))</f>
        <v/>
      </c>
      <c r="E882" s="22">
        <f>IF(D882="",0,IF(COUNTIF(БЮДЖЕТ!$P:$P,D882)=1,0,1))</f>
        <v>0</v>
      </c>
      <c r="F882" s="19" t="str">
        <f>IF($D882="","",INDEX(БЮДЖЕТ!$N:$N,SUMIFS(БЮДЖЕТ!$B:$B,БЮДЖЕТ!$P:$P,$D882)))</f>
        <v/>
      </c>
      <c r="G882" s="19" t="str">
        <f>IF($D882="","",INDEX(БЮДЖЕТ!$X:$X,SUMIFS(БЮДЖЕТ!$B:$B,БЮДЖЕТ!$P:$P,$D882)))</f>
        <v/>
      </c>
      <c r="H882" s="36"/>
      <c r="I882" s="48">
        <f>IF(D882="",0,SUMIFS(БЮДЖЕТ!$V:$V,БЮДЖЕТ!$P:$P,D882))</f>
        <v>0</v>
      </c>
      <c r="J882" s="48">
        <f>IF(D882="",0,SUMIFS(факт_операции!$T:$T,факт_операции!$D:$D,D882)+SUMIFS(факт_расчет!$M:$M,факт_расчет!$D:$D,D882))</f>
        <v>0</v>
      </c>
      <c r="K882" s="54">
        <f t="shared" si="27"/>
        <v>0</v>
      </c>
      <c r="L882" s="36"/>
      <c r="M882" s="1"/>
    </row>
    <row r="883" spans="1:13" x14ac:dyDescent="0.25">
      <c r="A883" s="1"/>
      <c r="B883" s="1"/>
      <c r="C883" s="5">
        <f t="shared" si="28"/>
        <v>873</v>
      </c>
      <c r="D883" s="19" t="str">
        <f>IF(C883&gt;MAX(БЮДЖЕТ!$C:$C),"",INDEX(БЮДЖЕТ!$P$11:$P$9415,C883))</f>
        <v/>
      </c>
      <c r="E883" s="22">
        <f>IF(D883="",0,IF(COUNTIF(БЮДЖЕТ!$P:$P,D883)=1,0,1))</f>
        <v>0</v>
      </c>
      <c r="F883" s="19" t="str">
        <f>IF($D883="","",INDEX(БЮДЖЕТ!$N:$N,SUMIFS(БЮДЖЕТ!$B:$B,БЮДЖЕТ!$P:$P,$D883)))</f>
        <v/>
      </c>
      <c r="G883" s="19" t="str">
        <f>IF($D883="","",INDEX(БЮДЖЕТ!$X:$X,SUMIFS(БЮДЖЕТ!$B:$B,БЮДЖЕТ!$P:$P,$D883)))</f>
        <v/>
      </c>
      <c r="H883" s="36"/>
      <c r="I883" s="48">
        <f>IF(D883="",0,SUMIFS(БЮДЖЕТ!$V:$V,БЮДЖЕТ!$P:$P,D883))</f>
        <v>0</v>
      </c>
      <c r="J883" s="48">
        <f>IF(D883="",0,SUMIFS(факт_операции!$T:$T,факт_операции!$D:$D,D883)+SUMIFS(факт_расчет!$M:$M,факт_расчет!$D:$D,D883))</f>
        <v>0</v>
      </c>
      <c r="K883" s="54">
        <f t="shared" si="27"/>
        <v>0</v>
      </c>
      <c r="L883" s="36"/>
      <c r="M883" s="1"/>
    </row>
    <row r="884" spans="1:13" x14ac:dyDescent="0.25">
      <c r="A884" s="1"/>
      <c r="B884" s="1"/>
      <c r="C884" s="5">
        <f t="shared" si="28"/>
        <v>874</v>
      </c>
      <c r="D884" s="19" t="str">
        <f>IF(C884&gt;MAX(БЮДЖЕТ!$C:$C),"",INDEX(БЮДЖЕТ!$P$11:$P$9415,C884))</f>
        <v/>
      </c>
      <c r="E884" s="22">
        <f>IF(D884="",0,IF(COUNTIF(БЮДЖЕТ!$P:$P,D884)=1,0,1))</f>
        <v>0</v>
      </c>
      <c r="F884" s="19" t="str">
        <f>IF($D884="","",INDEX(БЮДЖЕТ!$N:$N,SUMIFS(БЮДЖЕТ!$B:$B,БЮДЖЕТ!$P:$P,$D884)))</f>
        <v/>
      </c>
      <c r="G884" s="19" t="str">
        <f>IF($D884="","",INDEX(БЮДЖЕТ!$X:$X,SUMIFS(БЮДЖЕТ!$B:$B,БЮДЖЕТ!$P:$P,$D884)))</f>
        <v/>
      </c>
      <c r="H884" s="36"/>
      <c r="I884" s="48">
        <f>IF(D884="",0,SUMIFS(БЮДЖЕТ!$V:$V,БЮДЖЕТ!$P:$P,D884))</f>
        <v>0</v>
      </c>
      <c r="J884" s="48">
        <f>IF(D884="",0,SUMIFS(факт_операции!$T:$T,факт_операции!$D:$D,D884)+SUMIFS(факт_расчет!$M:$M,факт_расчет!$D:$D,D884))</f>
        <v>0</v>
      </c>
      <c r="K884" s="54">
        <f t="shared" si="27"/>
        <v>0</v>
      </c>
      <c r="L884" s="36"/>
      <c r="M884" s="1"/>
    </row>
    <row r="885" spans="1:13" x14ac:dyDescent="0.25">
      <c r="A885" s="1"/>
      <c r="B885" s="1"/>
      <c r="C885" s="5">
        <f t="shared" si="28"/>
        <v>875</v>
      </c>
      <c r="D885" s="19" t="str">
        <f>IF(C885&gt;MAX(БЮДЖЕТ!$C:$C),"",INDEX(БЮДЖЕТ!$P$11:$P$9415,C885))</f>
        <v/>
      </c>
      <c r="E885" s="22">
        <f>IF(D885="",0,IF(COUNTIF(БЮДЖЕТ!$P:$P,D885)=1,0,1))</f>
        <v>0</v>
      </c>
      <c r="F885" s="19" t="str">
        <f>IF($D885="","",INDEX(БЮДЖЕТ!$N:$N,SUMIFS(БЮДЖЕТ!$B:$B,БЮДЖЕТ!$P:$P,$D885)))</f>
        <v/>
      </c>
      <c r="G885" s="19" t="str">
        <f>IF($D885="","",INDEX(БЮДЖЕТ!$X:$X,SUMIFS(БЮДЖЕТ!$B:$B,БЮДЖЕТ!$P:$P,$D885)))</f>
        <v/>
      </c>
      <c r="H885" s="36"/>
      <c r="I885" s="48">
        <f>IF(D885="",0,SUMIFS(БЮДЖЕТ!$V:$V,БЮДЖЕТ!$P:$P,D885))</f>
        <v>0</v>
      </c>
      <c r="J885" s="48">
        <f>IF(D885="",0,SUMIFS(факт_операции!$T:$T,факт_операции!$D:$D,D885)+SUMIFS(факт_расчет!$M:$M,факт_расчет!$D:$D,D885))</f>
        <v>0</v>
      </c>
      <c r="K885" s="54">
        <f t="shared" si="27"/>
        <v>0</v>
      </c>
      <c r="L885" s="36"/>
      <c r="M885" s="1"/>
    </row>
    <row r="886" spans="1:13" x14ac:dyDescent="0.25">
      <c r="A886" s="1"/>
      <c r="B886" s="1"/>
      <c r="C886" s="5">
        <f t="shared" si="28"/>
        <v>876</v>
      </c>
      <c r="D886" s="19" t="str">
        <f>IF(C886&gt;MAX(БЮДЖЕТ!$C:$C),"",INDEX(БЮДЖЕТ!$P$11:$P$9415,C886))</f>
        <v/>
      </c>
      <c r="E886" s="22">
        <f>IF(D886="",0,IF(COUNTIF(БЮДЖЕТ!$P:$P,D886)=1,0,1))</f>
        <v>0</v>
      </c>
      <c r="F886" s="19" t="str">
        <f>IF($D886="","",INDEX(БЮДЖЕТ!$N:$N,SUMIFS(БЮДЖЕТ!$B:$B,БЮДЖЕТ!$P:$P,$D886)))</f>
        <v/>
      </c>
      <c r="G886" s="19" t="str">
        <f>IF($D886="","",INDEX(БЮДЖЕТ!$X:$X,SUMIFS(БЮДЖЕТ!$B:$B,БЮДЖЕТ!$P:$P,$D886)))</f>
        <v/>
      </c>
      <c r="H886" s="36"/>
      <c r="I886" s="48">
        <f>IF(D886="",0,SUMIFS(БЮДЖЕТ!$V:$V,БЮДЖЕТ!$P:$P,D886))</f>
        <v>0</v>
      </c>
      <c r="J886" s="48">
        <f>IF(D886="",0,SUMIFS(факт_операции!$T:$T,факт_операции!$D:$D,D886)+SUMIFS(факт_расчет!$M:$M,факт_расчет!$D:$D,D886))</f>
        <v>0</v>
      </c>
      <c r="K886" s="54">
        <f t="shared" si="27"/>
        <v>0</v>
      </c>
      <c r="L886" s="36"/>
      <c r="M886" s="1"/>
    </row>
    <row r="887" spans="1:13" x14ac:dyDescent="0.25">
      <c r="A887" s="1"/>
      <c r="B887" s="1"/>
      <c r="C887" s="5">
        <f t="shared" si="28"/>
        <v>877</v>
      </c>
      <c r="D887" s="19" t="str">
        <f>IF(C887&gt;MAX(БЮДЖЕТ!$C:$C),"",INDEX(БЮДЖЕТ!$P$11:$P$9415,C887))</f>
        <v/>
      </c>
      <c r="E887" s="22">
        <f>IF(D887="",0,IF(COUNTIF(БЮДЖЕТ!$P:$P,D887)=1,0,1))</f>
        <v>0</v>
      </c>
      <c r="F887" s="19" t="str">
        <f>IF($D887="","",INDEX(БЮДЖЕТ!$N:$N,SUMIFS(БЮДЖЕТ!$B:$B,БЮДЖЕТ!$P:$P,$D887)))</f>
        <v/>
      </c>
      <c r="G887" s="19" t="str">
        <f>IF($D887="","",INDEX(БЮДЖЕТ!$X:$X,SUMIFS(БЮДЖЕТ!$B:$B,БЮДЖЕТ!$P:$P,$D887)))</f>
        <v/>
      </c>
      <c r="H887" s="36"/>
      <c r="I887" s="48">
        <f>IF(D887="",0,SUMIFS(БЮДЖЕТ!$V:$V,БЮДЖЕТ!$P:$P,D887))</f>
        <v>0</v>
      </c>
      <c r="J887" s="48">
        <f>IF(D887="",0,SUMIFS(факт_операции!$T:$T,факт_операции!$D:$D,D887)+SUMIFS(факт_расчет!$M:$M,факт_расчет!$D:$D,D887))</f>
        <v>0</v>
      </c>
      <c r="K887" s="54">
        <f t="shared" si="27"/>
        <v>0</v>
      </c>
      <c r="L887" s="36"/>
      <c r="M887" s="1"/>
    </row>
    <row r="888" spans="1:13" x14ac:dyDescent="0.25">
      <c r="A888" s="1"/>
      <c r="B888" s="1"/>
      <c r="C888" s="5">
        <f t="shared" si="28"/>
        <v>878</v>
      </c>
      <c r="D888" s="19" t="str">
        <f>IF(C888&gt;MAX(БЮДЖЕТ!$C:$C),"",INDEX(БЮДЖЕТ!$P$11:$P$9415,C888))</f>
        <v/>
      </c>
      <c r="E888" s="22">
        <f>IF(D888="",0,IF(COUNTIF(БЮДЖЕТ!$P:$P,D888)=1,0,1))</f>
        <v>0</v>
      </c>
      <c r="F888" s="19" t="str">
        <f>IF($D888="","",INDEX(БЮДЖЕТ!$N:$N,SUMIFS(БЮДЖЕТ!$B:$B,БЮДЖЕТ!$P:$P,$D888)))</f>
        <v/>
      </c>
      <c r="G888" s="19" t="str">
        <f>IF($D888="","",INDEX(БЮДЖЕТ!$X:$X,SUMIFS(БЮДЖЕТ!$B:$B,БЮДЖЕТ!$P:$P,$D888)))</f>
        <v/>
      </c>
      <c r="H888" s="36"/>
      <c r="I888" s="48">
        <f>IF(D888="",0,SUMIFS(БЮДЖЕТ!$V:$V,БЮДЖЕТ!$P:$P,D888))</f>
        <v>0</v>
      </c>
      <c r="J888" s="48">
        <f>IF(D888="",0,SUMIFS(факт_операции!$T:$T,факт_операции!$D:$D,D888)+SUMIFS(факт_расчет!$M:$M,факт_расчет!$D:$D,D888))</f>
        <v>0</v>
      </c>
      <c r="K888" s="54">
        <f t="shared" si="27"/>
        <v>0</v>
      </c>
      <c r="L888" s="36"/>
      <c r="M888" s="1"/>
    </row>
    <row r="889" spans="1:13" x14ac:dyDescent="0.25">
      <c r="A889" s="1"/>
      <c r="B889" s="1"/>
      <c r="C889" s="5">
        <f t="shared" si="28"/>
        <v>879</v>
      </c>
      <c r="D889" s="19" t="str">
        <f>IF(C889&gt;MAX(БЮДЖЕТ!$C:$C),"",INDEX(БЮДЖЕТ!$P$11:$P$9415,C889))</f>
        <v/>
      </c>
      <c r="E889" s="22">
        <f>IF(D889="",0,IF(COUNTIF(БЮДЖЕТ!$P:$P,D889)=1,0,1))</f>
        <v>0</v>
      </c>
      <c r="F889" s="19" t="str">
        <f>IF($D889="","",INDEX(БЮДЖЕТ!$N:$N,SUMIFS(БЮДЖЕТ!$B:$B,БЮДЖЕТ!$P:$P,$D889)))</f>
        <v/>
      </c>
      <c r="G889" s="19" t="str">
        <f>IF($D889="","",INDEX(БЮДЖЕТ!$X:$X,SUMIFS(БЮДЖЕТ!$B:$B,БЮДЖЕТ!$P:$P,$D889)))</f>
        <v/>
      </c>
      <c r="H889" s="36"/>
      <c r="I889" s="48">
        <f>IF(D889="",0,SUMIFS(БЮДЖЕТ!$V:$V,БЮДЖЕТ!$P:$P,D889))</f>
        <v>0</v>
      </c>
      <c r="J889" s="48">
        <f>IF(D889="",0,SUMIFS(факт_операции!$T:$T,факт_операции!$D:$D,D889)+SUMIFS(факт_расчет!$M:$M,факт_расчет!$D:$D,D889))</f>
        <v>0</v>
      </c>
      <c r="K889" s="54">
        <f t="shared" si="27"/>
        <v>0</v>
      </c>
      <c r="L889" s="36"/>
      <c r="M889" s="1"/>
    </row>
    <row r="890" spans="1:13" x14ac:dyDescent="0.25">
      <c r="A890" s="1"/>
      <c r="B890" s="1"/>
      <c r="C890" s="5">
        <f t="shared" si="28"/>
        <v>880</v>
      </c>
      <c r="D890" s="19" t="str">
        <f>IF(C890&gt;MAX(БЮДЖЕТ!$C:$C),"",INDEX(БЮДЖЕТ!$P$11:$P$9415,C890))</f>
        <v/>
      </c>
      <c r="E890" s="22">
        <f>IF(D890="",0,IF(COUNTIF(БЮДЖЕТ!$P:$P,D890)=1,0,1))</f>
        <v>0</v>
      </c>
      <c r="F890" s="19" t="str">
        <f>IF($D890="","",INDEX(БЮДЖЕТ!$N:$N,SUMIFS(БЮДЖЕТ!$B:$B,БЮДЖЕТ!$P:$P,$D890)))</f>
        <v/>
      </c>
      <c r="G890" s="19" t="str">
        <f>IF($D890="","",INDEX(БЮДЖЕТ!$X:$X,SUMIFS(БЮДЖЕТ!$B:$B,БЮДЖЕТ!$P:$P,$D890)))</f>
        <v/>
      </c>
      <c r="H890" s="36"/>
      <c r="I890" s="48">
        <f>IF(D890="",0,SUMIFS(БЮДЖЕТ!$V:$V,БЮДЖЕТ!$P:$P,D890))</f>
        <v>0</v>
      </c>
      <c r="J890" s="48">
        <f>IF(D890="",0,SUMIFS(факт_операции!$T:$T,факт_операции!$D:$D,D890)+SUMIFS(факт_расчет!$M:$M,факт_расчет!$D:$D,D890))</f>
        <v>0</v>
      </c>
      <c r="K890" s="54">
        <f t="shared" si="27"/>
        <v>0</v>
      </c>
      <c r="L890" s="36"/>
      <c r="M890" s="1"/>
    </row>
    <row r="891" spans="1:13" x14ac:dyDescent="0.25">
      <c r="A891" s="1"/>
      <c r="B891" s="1"/>
      <c r="C891" s="5">
        <f t="shared" si="28"/>
        <v>881</v>
      </c>
      <c r="D891" s="19" t="str">
        <f>IF(C891&gt;MAX(БЮДЖЕТ!$C:$C),"",INDEX(БЮДЖЕТ!$P$11:$P$9415,C891))</f>
        <v/>
      </c>
      <c r="E891" s="22">
        <f>IF(D891="",0,IF(COUNTIF(БЮДЖЕТ!$P:$P,D891)=1,0,1))</f>
        <v>0</v>
      </c>
      <c r="F891" s="19" t="str">
        <f>IF($D891="","",INDEX(БЮДЖЕТ!$N:$N,SUMIFS(БЮДЖЕТ!$B:$B,БЮДЖЕТ!$P:$P,$D891)))</f>
        <v/>
      </c>
      <c r="G891" s="19" t="str">
        <f>IF($D891="","",INDEX(БЮДЖЕТ!$X:$X,SUMIFS(БЮДЖЕТ!$B:$B,БЮДЖЕТ!$P:$P,$D891)))</f>
        <v/>
      </c>
      <c r="H891" s="36"/>
      <c r="I891" s="48">
        <f>IF(D891="",0,SUMIFS(БЮДЖЕТ!$V:$V,БЮДЖЕТ!$P:$P,D891))</f>
        <v>0</v>
      </c>
      <c r="J891" s="48">
        <f>IF(D891="",0,SUMIFS(факт_операции!$T:$T,факт_операции!$D:$D,D891)+SUMIFS(факт_расчет!$M:$M,факт_расчет!$D:$D,D891))</f>
        <v>0</v>
      </c>
      <c r="K891" s="54">
        <f t="shared" si="27"/>
        <v>0</v>
      </c>
      <c r="L891" s="36"/>
      <c r="M891" s="1"/>
    </row>
    <row r="892" spans="1:13" x14ac:dyDescent="0.25">
      <c r="A892" s="1"/>
      <c r="B892" s="1"/>
      <c r="C892" s="5">
        <f t="shared" si="28"/>
        <v>882</v>
      </c>
      <c r="D892" s="19" t="str">
        <f>IF(C892&gt;MAX(БЮДЖЕТ!$C:$C),"",INDEX(БЮДЖЕТ!$P$11:$P$9415,C892))</f>
        <v/>
      </c>
      <c r="E892" s="22">
        <f>IF(D892="",0,IF(COUNTIF(БЮДЖЕТ!$P:$P,D892)=1,0,1))</f>
        <v>0</v>
      </c>
      <c r="F892" s="19" t="str">
        <f>IF($D892="","",INDEX(БЮДЖЕТ!$N:$N,SUMIFS(БЮДЖЕТ!$B:$B,БЮДЖЕТ!$P:$P,$D892)))</f>
        <v/>
      </c>
      <c r="G892" s="19" t="str">
        <f>IF($D892="","",INDEX(БЮДЖЕТ!$X:$X,SUMIFS(БЮДЖЕТ!$B:$B,БЮДЖЕТ!$P:$P,$D892)))</f>
        <v/>
      </c>
      <c r="H892" s="36"/>
      <c r="I892" s="48">
        <f>IF(D892="",0,SUMIFS(БЮДЖЕТ!$V:$V,БЮДЖЕТ!$P:$P,D892))</f>
        <v>0</v>
      </c>
      <c r="J892" s="48">
        <f>IF(D892="",0,SUMIFS(факт_операции!$T:$T,факт_операции!$D:$D,D892)+SUMIFS(факт_расчет!$M:$M,факт_расчет!$D:$D,D892))</f>
        <v>0</v>
      </c>
      <c r="K892" s="54">
        <f t="shared" si="27"/>
        <v>0</v>
      </c>
      <c r="L892" s="36"/>
      <c r="M892" s="1"/>
    </row>
    <row r="893" spans="1:13" x14ac:dyDescent="0.25">
      <c r="A893" s="1"/>
      <c r="B893" s="1"/>
      <c r="C893" s="5">
        <f t="shared" si="28"/>
        <v>883</v>
      </c>
      <c r="D893" s="19" t="str">
        <f>IF(C893&gt;MAX(БЮДЖЕТ!$C:$C),"",INDEX(БЮДЖЕТ!$P$11:$P$9415,C893))</f>
        <v/>
      </c>
      <c r="E893" s="22">
        <f>IF(D893="",0,IF(COUNTIF(БЮДЖЕТ!$P:$P,D893)=1,0,1))</f>
        <v>0</v>
      </c>
      <c r="F893" s="19" t="str">
        <f>IF($D893="","",INDEX(БЮДЖЕТ!$N:$N,SUMIFS(БЮДЖЕТ!$B:$B,БЮДЖЕТ!$P:$P,$D893)))</f>
        <v/>
      </c>
      <c r="G893" s="19" t="str">
        <f>IF($D893="","",INDEX(БЮДЖЕТ!$X:$X,SUMIFS(БЮДЖЕТ!$B:$B,БЮДЖЕТ!$P:$P,$D893)))</f>
        <v/>
      </c>
      <c r="H893" s="36"/>
      <c r="I893" s="48">
        <f>IF(D893="",0,SUMIFS(БЮДЖЕТ!$V:$V,БЮДЖЕТ!$P:$P,D893))</f>
        <v>0</v>
      </c>
      <c r="J893" s="48">
        <f>IF(D893="",0,SUMIFS(факт_операции!$T:$T,факт_операции!$D:$D,D893)+SUMIFS(факт_расчет!$M:$M,факт_расчет!$D:$D,D893))</f>
        <v>0</v>
      </c>
      <c r="K893" s="54">
        <f t="shared" si="27"/>
        <v>0</v>
      </c>
      <c r="L893" s="36"/>
      <c r="M893" s="1"/>
    </row>
    <row r="894" spans="1:13" x14ac:dyDescent="0.25">
      <c r="A894" s="1"/>
      <c r="B894" s="1"/>
      <c r="C894" s="5">
        <f t="shared" si="28"/>
        <v>884</v>
      </c>
      <c r="D894" s="19" t="str">
        <f>IF(C894&gt;MAX(БЮДЖЕТ!$C:$C),"",INDEX(БЮДЖЕТ!$P$11:$P$9415,C894))</f>
        <v/>
      </c>
      <c r="E894" s="22">
        <f>IF(D894="",0,IF(COUNTIF(БЮДЖЕТ!$P:$P,D894)=1,0,1))</f>
        <v>0</v>
      </c>
      <c r="F894" s="19" t="str">
        <f>IF($D894="","",INDEX(БЮДЖЕТ!$N:$N,SUMIFS(БЮДЖЕТ!$B:$B,БЮДЖЕТ!$P:$P,$D894)))</f>
        <v/>
      </c>
      <c r="G894" s="19" t="str">
        <f>IF($D894="","",INDEX(БЮДЖЕТ!$X:$X,SUMIFS(БЮДЖЕТ!$B:$B,БЮДЖЕТ!$P:$P,$D894)))</f>
        <v/>
      </c>
      <c r="H894" s="36"/>
      <c r="I894" s="48">
        <f>IF(D894="",0,SUMIFS(БЮДЖЕТ!$V:$V,БЮДЖЕТ!$P:$P,D894))</f>
        <v>0</v>
      </c>
      <c r="J894" s="48">
        <f>IF(D894="",0,SUMIFS(факт_операции!$T:$T,факт_операции!$D:$D,D894)+SUMIFS(факт_расчет!$M:$M,факт_расчет!$D:$D,D894))</f>
        <v>0</v>
      </c>
      <c r="K894" s="54">
        <f t="shared" si="27"/>
        <v>0</v>
      </c>
      <c r="L894" s="36"/>
      <c r="M894" s="1"/>
    </row>
    <row r="895" spans="1:13" x14ac:dyDescent="0.25">
      <c r="A895" s="1"/>
      <c r="B895" s="1"/>
      <c r="C895" s="5">
        <f t="shared" si="28"/>
        <v>885</v>
      </c>
      <c r="D895" s="19" t="str">
        <f>IF(C895&gt;MAX(БЮДЖЕТ!$C:$C),"",INDEX(БЮДЖЕТ!$P$11:$P$9415,C895))</f>
        <v/>
      </c>
      <c r="E895" s="22">
        <f>IF(D895="",0,IF(COUNTIF(БЮДЖЕТ!$P:$P,D895)=1,0,1))</f>
        <v>0</v>
      </c>
      <c r="F895" s="19" t="str">
        <f>IF($D895="","",INDEX(БЮДЖЕТ!$N:$N,SUMIFS(БЮДЖЕТ!$B:$B,БЮДЖЕТ!$P:$P,$D895)))</f>
        <v/>
      </c>
      <c r="G895" s="19" t="str">
        <f>IF($D895="","",INDEX(БЮДЖЕТ!$X:$X,SUMIFS(БЮДЖЕТ!$B:$B,БЮДЖЕТ!$P:$P,$D895)))</f>
        <v/>
      </c>
      <c r="H895" s="36"/>
      <c r="I895" s="48">
        <f>IF(D895="",0,SUMIFS(БЮДЖЕТ!$V:$V,БЮДЖЕТ!$P:$P,D895))</f>
        <v>0</v>
      </c>
      <c r="J895" s="48">
        <f>IF(D895="",0,SUMIFS(факт_операции!$T:$T,факт_операции!$D:$D,D895)+SUMIFS(факт_расчет!$M:$M,факт_расчет!$D:$D,D895))</f>
        <v>0</v>
      </c>
      <c r="K895" s="54">
        <f t="shared" si="27"/>
        <v>0</v>
      </c>
      <c r="L895" s="36"/>
      <c r="M895" s="1"/>
    </row>
    <row r="896" spans="1:13" x14ac:dyDescent="0.25">
      <c r="A896" s="1"/>
      <c r="B896" s="1"/>
      <c r="C896" s="5">
        <f t="shared" si="28"/>
        <v>886</v>
      </c>
      <c r="D896" s="19" t="str">
        <f>IF(C896&gt;MAX(БЮДЖЕТ!$C:$C),"",INDEX(БЮДЖЕТ!$P$11:$P$9415,C896))</f>
        <v/>
      </c>
      <c r="E896" s="22">
        <f>IF(D896="",0,IF(COUNTIF(БЮДЖЕТ!$P:$P,D896)=1,0,1))</f>
        <v>0</v>
      </c>
      <c r="F896" s="19" t="str">
        <f>IF($D896="","",INDEX(БЮДЖЕТ!$N:$N,SUMIFS(БЮДЖЕТ!$B:$B,БЮДЖЕТ!$P:$P,$D896)))</f>
        <v/>
      </c>
      <c r="G896" s="19" t="str">
        <f>IF($D896="","",INDEX(БЮДЖЕТ!$X:$X,SUMIFS(БЮДЖЕТ!$B:$B,БЮДЖЕТ!$P:$P,$D896)))</f>
        <v/>
      </c>
      <c r="H896" s="36"/>
      <c r="I896" s="48">
        <f>IF(D896="",0,SUMIFS(БЮДЖЕТ!$V:$V,БЮДЖЕТ!$P:$P,D896))</f>
        <v>0</v>
      </c>
      <c r="J896" s="48">
        <f>IF(D896="",0,SUMIFS(факт_операции!$T:$T,факт_операции!$D:$D,D896)+SUMIFS(факт_расчет!$M:$M,факт_расчет!$D:$D,D896))</f>
        <v>0</v>
      </c>
      <c r="K896" s="54">
        <f t="shared" si="27"/>
        <v>0</v>
      </c>
      <c r="L896" s="36"/>
      <c r="M896" s="1"/>
    </row>
    <row r="897" spans="1:13" x14ac:dyDescent="0.25">
      <c r="A897" s="1"/>
      <c r="B897" s="1"/>
      <c r="C897" s="5">
        <f t="shared" si="28"/>
        <v>887</v>
      </c>
      <c r="D897" s="19" t="str">
        <f>IF(C897&gt;MAX(БЮДЖЕТ!$C:$C),"",INDEX(БЮДЖЕТ!$P$11:$P$9415,C897))</f>
        <v/>
      </c>
      <c r="E897" s="22">
        <f>IF(D897="",0,IF(COUNTIF(БЮДЖЕТ!$P:$P,D897)=1,0,1))</f>
        <v>0</v>
      </c>
      <c r="F897" s="19" t="str">
        <f>IF($D897="","",INDEX(БЮДЖЕТ!$N:$N,SUMIFS(БЮДЖЕТ!$B:$B,БЮДЖЕТ!$P:$P,$D897)))</f>
        <v/>
      </c>
      <c r="G897" s="19" t="str">
        <f>IF($D897="","",INDEX(БЮДЖЕТ!$X:$X,SUMIFS(БЮДЖЕТ!$B:$B,БЮДЖЕТ!$P:$P,$D897)))</f>
        <v/>
      </c>
      <c r="H897" s="36"/>
      <c r="I897" s="48">
        <f>IF(D897="",0,SUMIFS(БЮДЖЕТ!$V:$V,БЮДЖЕТ!$P:$P,D897))</f>
        <v>0</v>
      </c>
      <c r="J897" s="48">
        <f>IF(D897="",0,SUMIFS(факт_операции!$T:$T,факт_операции!$D:$D,D897)+SUMIFS(факт_расчет!$M:$M,факт_расчет!$D:$D,D897))</f>
        <v>0</v>
      </c>
      <c r="K897" s="54">
        <f t="shared" si="27"/>
        <v>0</v>
      </c>
      <c r="L897" s="36"/>
      <c r="M897" s="1"/>
    </row>
    <row r="898" spans="1:13" x14ac:dyDescent="0.25">
      <c r="A898" s="1"/>
      <c r="B898" s="1"/>
      <c r="C898" s="5">
        <f t="shared" si="28"/>
        <v>888</v>
      </c>
      <c r="D898" s="19" t="str">
        <f>IF(C898&gt;MAX(БЮДЖЕТ!$C:$C),"",INDEX(БЮДЖЕТ!$P$11:$P$9415,C898))</f>
        <v/>
      </c>
      <c r="E898" s="22">
        <f>IF(D898="",0,IF(COUNTIF(БЮДЖЕТ!$P:$P,D898)=1,0,1))</f>
        <v>0</v>
      </c>
      <c r="F898" s="19" t="str">
        <f>IF($D898="","",INDEX(БЮДЖЕТ!$N:$N,SUMIFS(БЮДЖЕТ!$B:$B,БЮДЖЕТ!$P:$P,$D898)))</f>
        <v/>
      </c>
      <c r="G898" s="19" t="str">
        <f>IF($D898="","",INDEX(БЮДЖЕТ!$X:$X,SUMIFS(БЮДЖЕТ!$B:$B,БЮДЖЕТ!$P:$P,$D898)))</f>
        <v/>
      </c>
      <c r="H898" s="36"/>
      <c r="I898" s="48">
        <f>IF(D898="",0,SUMIFS(БЮДЖЕТ!$V:$V,БЮДЖЕТ!$P:$P,D898))</f>
        <v>0</v>
      </c>
      <c r="J898" s="48">
        <f>IF(D898="",0,SUMIFS(факт_операции!$T:$T,факт_операции!$D:$D,D898)+SUMIFS(факт_расчет!$M:$M,факт_расчет!$D:$D,D898))</f>
        <v>0</v>
      </c>
      <c r="K898" s="54">
        <f t="shared" si="27"/>
        <v>0</v>
      </c>
      <c r="L898" s="36"/>
      <c r="M898" s="1"/>
    </row>
    <row r="899" spans="1:13" x14ac:dyDescent="0.25">
      <c r="A899" s="1"/>
      <c r="B899" s="1"/>
      <c r="C899" s="5">
        <f t="shared" si="28"/>
        <v>889</v>
      </c>
      <c r="D899" s="19" t="str">
        <f>IF(C899&gt;MAX(БЮДЖЕТ!$C:$C),"",INDEX(БЮДЖЕТ!$P$11:$P$9415,C899))</f>
        <v/>
      </c>
      <c r="E899" s="22">
        <f>IF(D899="",0,IF(COUNTIF(БЮДЖЕТ!$P:$P,D899)=1,0,1))</f>
        <v>0</v>
      </c>
      <c r="F899" s="19" t="str">
        <f>IF($D899="","",INDEX(БЮДЖЕТ!$N:$N,SUMIFS(БЮДЖЕТ!$B:$B,БЮДЖЕТ!$P:$P,$D899)))</f>
        <v/>
      </c>
      <c r="G899" s="19" t="str">
        <f>IF($D899="","",INDEX(БЮДЖЕТ!$X:$X,SUMIFS(БЮДЖЕТ!$B:$B,БЮДЖЕТ!$P:$P,$D899)))</f>
        <v/>
      </c>
      <c r="H899" s="36"/>
      <c r="I899" s="48">
        <f>IF(D899="",0,SUMIFS(БЮДЖЕТ!$V:$V,БЮДЖЕТ!$P:$P,D899))</f>
        <v>0</v>
      </c>
      <c r="J899" s="48">
        <f>IF(D899="",0,SUMIFS(факт_операции!$T:$T,факт_операции!$D:$D,D899)+SUMIFS(факт_расчет!$M:$M,факт_расчет!$D:$D,D899))</f>
        <v>0</v>
      </c>
      <c r="K899" s="54">
        <f t="shared" si="27"/>
        <v>0</v>
      </c>
      <c r="L899" s="36"/>
      <c r="M899" s="1"/>
    </row>
    <row r="900" spans="1:13" x14ac:dyDescent="0.25">
      <c r="A900" s="1"/>
      <c r="B900" s="1"/>
      <c r="C900" s="5">
        <f t="shared" si="28"/>
        <v>890</v>
      </c>
      <c r="D900" s="19" t="str">
        <f>IF(C900&gt;MAX(БЮДЖЕТ!$C:$C),"",INDEX(БЮДЖЕТ!$P$11:$P$9415,C900))</f>
        <v/>
      </c>
      <c r="E900" s="22">
        <f>IF(D900="",0,IF(COUNTIF(БЮДЖЕТ!$P:$P,D900)=1,0,1))</f>
        <v>0</v>
      </c>
      <c r="F900" s="19" t="str">
        <f>IF($D900="","",INDEX(БЮДЖЕТ!$N:$N,SUMIFS(БЮДЖЕТ!$B:$B,БЮДЖЕТ!$P:$P,$D900)))</f>
        <v/>
      </c>
      <c r="G900" s="19" t="str">
        <f>IF($D900="","",INDEX(БЮДЖЕТ!$X:$X,SUMIFS(БЮДЖЕТ!$B:$B,БЮДЖЕТ!$P:$P,$D900)))</f>
        <v/>
      </c>
      <c r="H900" s="36"/>
      <c r="I900" s="48">
        <f>IF(D900="",0,SUMIFS(БЮДЖЕТ!$V:$V,БЮДЖЕТ!$P:$P,D900))</f>
        <v>0</v>
      </c>
      <c r="J900" s="48">
        <f>IF(D900="",0,SUMIFS(факт_операции!$T:$T,факт_операции!$D:$D,D900)+SUMIFS(факт_расчет!$M:$M,факт_расчет!$D:$D,D900))</f>
        <v>0</v>
      </c>
      <c r="K900" s="54">
        <f t="shared" si="27"/>
        <v>0</v>
      </c>
      <c r="L900" s="36"/>
      <c r="M900" s="1"/>
    </row>
    <row r="901" spans="1:13" x14ac:dyDescent="0.25">
      <c r="A901" s="1"/>
      <c r="B901" s="1"/>
      <c r="C901" s="5">
        <f t="shared" si="28"/>
        <v>891</v>
      </c>
      <c r="D901" s="19" t="str">
        <f>IF(C901&gt;MAX(БЮДЖЕТ!$C:$C),"",INDEX(БЮДЖЕТ!$P$11:$P$9415,C901))</f>
        <v/>
      </c>
      <c r="E901" s="22">
        <f>IF(D901="",0,IF(COUNTIF(БЮДЖЕТ!$P:$P,D901)=1,0,1))</f>
        <v>0</v>
      </c>
      <c r="F901" s="19" t="str">
        <f>IF($D901="","",INDEX(БЮДЖЕТ!$N:$N,SUMIFS(БЮДЖЕТ!$B:$B,БЮДЖЕТ!$P:$P,$D901)))</f>
        <v/>
      </c>
      <c r="G901" s="19" t="str">
        <f>IF($D901="","",INDEX(БЮДЖЕТ!$X:$X,SUMIFS(БЮДЖЕТ!$B:$B,БЮДЖЕТ!$P:$P,$D901)))</f>
        <v/>
      </c>
      <c r="H901" s="36"/>
      <c r="I901" s="48">
        <f>IF(D901="",0,SUMIFS(БЮДЖЕТ!$V:$V,БЮДЖЕТ!$P:$P,D901))</f>
        <v>0</v>
      </c>
      <c r="J901" s="48">
        <f>IF(D901="",0,SUMIFS(факт_операции!$T:$T,факт_операции!$D:$D,D901)+SUMIFS(факт_расчет!$M:$M,факт_расчет!$D:$D,D901))</f>
        <v>0</v>
      </c>
      <c r="K901" s="54">
        <f t="shared" si="27"/>
        <v>0</v>
      </c>
      <c r="L901" s="36"/>
      <c r="M901" s="1"/>
    </row>
    <row r="902" spans="1:13" x14ac:dyDescent="0.25">
      <c r="A902" s="1"/>
      <c r="B902" s="1"/>
      <c r="C902" s="5">
        <f t="shared" si="28"/>
        <v>892</v>
      </c>
      <c r="D902" s="19" t="str">
        <f>IF(C902&gt;MAX(БЮДЖЕТ!$C:$C),"",INDEX(БЮДЖЕТ!$P$11:$P$9415,C902))</f>
        <v/>
      </c>
      <c r="E902" s="22">
        <f>IF(D902="",0,IF(COUNTIF(БЮДЖЕТ!$P:$P,D902)=1,0,1))</f>
        <v>0</v>
      </c>
      <c r="F902" s="19" t="str">
        <f>IF($D902="","",INDEX(БЮДЖЕТ!$N:$N,SUMIFS(БЮДЖЕТ!$B:$B,БЮДЖЕТ!$P:$P,$D902)))</f>
        <v/>
      </c>
      <c r="G902" s="19" t="str">
        <f>IF($D902="","",INDEX(БЮДЖЕТ!$X:$X,SUMIFS(БЮДЖЕТ!$B:$B,БЮДЖЕТ!$P:$P,$D902)))</f>
        <v/>
      </c>
      <c r="H902" s="36"/>
      <c r="I902" s="48">
        <f>IF(D902="",0,SUMIFS(БЮДЖЕТ!$V:$V,БЮДЖЕТ!$P:$P,D902))</f>
        <v>0</v>
      </c>
      <c r="J902" s="48">
        <f>IF(D902="",0,SUMIFS(факт_операции!$T:$T,факт_операции!$D:$D,D902)+SUMIFS(факт_расчет!$M:$M,факт_расчет!$D:$D,D902))</f>
        <v>0</v>
      </c>
      <c r="K902" s="54">
        <f t="shared" si="27"/>
        <v>0</v>
      </c>
      <c r="L902" s="36"/>
      <c r="M902" s="1"/>
    </row>
    <row r="903" spans="1:13" x14ac:dyDescent="0.25">
      <c r="A903" s="1"/>
      <c r="B903" s="1"/>
      <c r="C903" s="5">
        <f t="shared" si="28"/>
        <v>893</v>
      </c>
      <c r="D903" s="19" t="str">
        <f>IF(C903&gt;MAX(БЮДЖЕТ!$C:$C),"",INDEX(БЮДЖЕТ!$P$11:$P$9415,C903))</f>
        <v/>
      </c>
      <c r="E903" s="22">
        <f>IF(D903="",0,IF(COUNTIF(БЮДЖЕТ!$P:$P,D903)=1,0,1))</f>
        <v>0</v>
      </c>
      <c r="F903" s="19" t="str">
        <f>IF($D903="","",INDEX(БЮДЖЕТ!$N:$N,SUMIFS(БЮДЖЕТ!$B:$B,БЮДЖЕТ!$P:$P,$D903)))</f>
        <v/>
      </c>
      <c r="G903" s="19" t="str">
        <f>IF($D903="","",INDEX(БЮДЖЕТ!$X:$X,SUMIFS(БЮДЖЕТ!$B:$B,БЮДЖЕТ!$P:$P,$D903)))</f>
        <v/>
      </c>
      <c r="H903" s="36"/>
      <c r="I903" s="48">
        <f>IF(D903="",0,SUMIFS(БЮДЖЕТ!$V:$V,БЮДЖЕТ!$P:$P,D903))</f>
        <v>0</v>
      </c>
      <c r="J903" s="48">
        <f>IF(D903="",0,SUMIFS(факт_операции!$T:$T,факт_операции!$D:$D,D903)+SUMIFS(факт_расчет!$M:$M,факт_расчет!$D:$D,D903))</f>
        <v>0</v>
      </c>
      <c r="K903" s="54">
        <f t="shared" si="27"/>
        <v>0</v>
      </c>
      <c r="L903" s="36"/>
      <c r="M903" s="1"/>
    </row>
    <row r="904" spans="1:13" x14ac:dyDescent="0.25">
      <c r="A904" s="1"/>
      <c r="B904" s="1"/>
      <c r="C904" s="5">
        <f t="shared" si="28"/>
        <v>894</v>
      </c>
      <c r="D904" s="19" t="str">
        <f>IF(C904&gt;MAX(БЮДЖЕТ!$C:$C),"",INDEX(БЮДЖЕТ!$P$11:$P$9415,C904))</f>
        <v/>
      </c>
      <c r="E904" s="22">
        <f>IF(D904="",0,IF(COUNTIF(БЮДЖЕТ!$P:$P,D904)=1,0,1))</f>
        <v>0</v>
      </c>
      <c r="F904" s="19" t="str">
        <f>IF($D904="","",INDEX(БЮДЖЕТ!$N:$N,SUMIFS(БЮДЖЕТ!$B:$B,БЮДЖЕТ!$P:$P,$D904)))</f>
        <v/>
      </c>
      <c r="G904" s="19" t="str">
        <f>IF($D904="","",INDEX(БЮДЖЕТ!$X:$X,SUMIFS(БЮДЖЕТ!$B:$B,БЮДЖЕТ!$P:$P,$D904)))</f>
        <v/>
      </c>
      <c r="H904" s="36"/>
      <c r="I904" s="48">
        <f>IF(D904="",0,SUMIFS(БЮДЖЕТ!$V:$V,БЮДЖЕТ!$P:$P,D904))</f>
        <v>0</v>
      </c>
      <c r="J904" s="48">
        <f>IF(D904="",0,SUMIFS(факт_операции!$T:$T,факт_операции!$D:$D,D904)+SUMIFS(факт_расчет!$M:$M,факт_расчет!$D:$D,D904))</f>
        <v>0</v>
      </c>
      <c r="K904" s="54">
        <f t="shared" si="27"/>
        <v>0</v>
      </c>
      <c r="L904" s="36"/>
      <c r="M904" s="1"/>
    </row>
    <row r="905" spans="1:13" x14ac:dyDescent="0.25">
      <c r="A905" s="1"/>
      <c r="B905" s="1"/>
      <c r="C905" s="5">
        <f t="shared" si="28"/>
        <v>895</v>
      </c>
      <c r="D905" s="19" t="str">
        <f>IF(C905&gt;MAX(БЮДЖЕТ!$C:$C),"",INDEX(БЮДЖЕТ!$P$11:$P$9415,C905))</f>
        <v/>
      </c>
      <c r="E905" s="22">
        <f>IF(D905="",0,IF(COUNTIF(БЮДЖЕТ!$P:$P,D905)=1,0,1))</f>
        <v>0</v>
      </c>
      <c r="F905" s="19" t="str">
        <f>IF($D905="","",INDEX(БЮДЖЕТ!$N:$N,SUMIFS(БЮДЖЕТ!$B:$B,БЮДЖЕТ!$P:$P,$D905)))</f>
        <v/>
      </c>
      <c r="G905" s="19" t="str">
        <f>IF($D905="","",INDEX(БЮДЖЕТ!$X:$X,SUMIFS(БЮДЖЕТ!$B:$B,БЮДЖЕТ!$P:$P,$D905)))</f>
        <v/>
      </c>
      <c r="H905" s="36"/>
      <c r="I905" s="48">
        <f>IF(D905="",0,SUMIFS(БЮДЖЕТ!$V:$V,БЮДЖЕТ!$P:$P,D905))</f>
        <v>0</v>
      </c>
      <c r="J905" s="48">
        <f>IF(D905="",0,SUMIFS(факт_операции!$T:$T,факт_операции!$D:$D,D905)+SUMIFS(факт_расчет!$M:$M,факт_расчет!$D:$D,D905))</f>
        <v>0</v>
      </c>
      <c r="K905" s="54">
        <f t="shared" si="27"/>
        <v>0</v>
      </c>
      <c r="L905" s="36"/>
      <c r="M905" s="1"/>
    </row>
    <row r="906" spans="1:13" x14ac:dyDescent="0.25">
      <c r="A906" s="1"/>
      <c r="B906" s="1"/>
      <c r="C906" s="5">
        <f t="shared" si="28"/>
        <v>896</v>
      </c>
      <c r="D906" s="19" t="str">
        <f>IF(C906&gt;MAX(БЮДЖЕТ!$C:$C),"",INDEX(БЮДЖЕТ!$P$11:$P$9415,C906))</f>
        <v/>
      </c>
      <c r="E906" s="22">
        <f>IF(D906="",0,IF(COUNTIF(БЮДЖЕТ!$P:$P,D906)=1,0,1))</f>
        <v>0</v>
      </c>
      <c r="F906" s="19" t="str">
        <f>IF($D906="","",INDEX(БЮДЖЕТ!$N:$N,SUMIFS(БЮДЖЕТ!$B:$B,БЮДЖЕТ!$P:$P,$D906)))</f>
        <v/>
      </c>
      <c r="G906" s="19" t="str">
        <f>IF($D906="","",INDEX(БЮДЖЕТ!$X:$X,SUMIFS(БЮДЖЕТ!$B:$B,БЮДЖЕТ!$P:$P,$D906)))</f>
        <v/>
      </c>
      <c r="H906" s="36"/>
      <c r="I906" s="48">
        <f>IF(D906="",0,SUMIFS(БЮДЖЕТ!$V:$V,БЮДЖЕТ!$P:$P,D906))</f>
        <v>0</v>
      </c>
      <c r="J906" s="48">
        <f>IF(D906="",0,SUMIFS(факт_операции!$T:$T,факт_операции!$D:$D,D906)+SUMIFS(факт_расчет!$M:$M,факт_расчет!$D:$D,D906))</f>
        <v>0</v>
      </c>
      <c r="K906" s="54">
        <f t="shared" si="27"/>
        <v>0</v>
      </c>
      <c r="L906" s="36"/>
      <c r="M906" s="1"/>
    </row>
    <row r="907" spans="1:13" x14ac:dyDescent="0.25">
      <c r="A907" s="1"/>
      <c r="B907" s="1"/>
      <c r="C907" s="5">
        <f t="shared" si="28"/>
        <v>897</v>
      </c>
      <c r="D907" s="19" t="str">
        <f>IF(C907&gt;MAX(БЮДЖЕТ!$C:$C),"",INDEX(БЮДЖЕТ!$P$11:$P$9415,C907))</f>
        <v/>
      </c>
      <c r="E907" s="22">
        <f>IF(D907="",0,IF(COUNTIF(БЮДЖЕТ!$P:$P,D907)=1,0,1))</f>
        <v>0</v>
      </c>
      <c r="F907" s="19" t="str">
        <f>IF($D907="","",INDEX(БЮДЖЕТ!$N:$N,SUMIFS(БЮДЖЕТ!$B:$B,БЮДЖЕТ!$P:$P,$D907)))</f>
        <v/>
      </c>
      <c r="G907" s="19" t="str">
        <f>IF($D907="","",INDEX(БЮДЖЕТ!$X:$X,SUMIFS(БЮДЖЕТ!$B:$B,БЮДЖЕТ!$P:$P,$D907)))</f>
        <v/>
      </c>
      <c r="H907" s="36"/>
      <c r="I907" s="48">
        <f>IF(D907="",0,SUMIFS(БЮДЖЕТ!$V:$V,БЮДЖЕТ!$P:$P,D907))</f>
        <v>0</v>
      </c>
      <c r="J907" s="48">
        <f>IF(D907="",0,SUMIFS(факт_операции!$T:$T,факт_операции!$D:$D,D907)+SUMIFS(факт_расчет!$M:$M,факт_расчет!$D:$D,D907))</f>
        <v>0</v>
      </c>
      <c r="K907" s="54">
        <f t="shared" si="27"/>
        <v>0</v>
      </c>
      <c r="L907" s="36"/>
      <c r="M907" s="1"/>
    </row>
    <row r="908" spans="1:13" x14ac:dyDescent="0.25">
      <c r="A908" s="1"/>
      <c r="B908" s="1"/>
      <c r="C908" s="5">
        <f t="shared" si="28"/>
        <v>898</v>
      </c>
      <c r="D908" s="19" t="str">
        <f>IF(C908&gt;MAX(БЮДЖЕТ!$C:$C),"",INDEX(БЮДЖЕТ!$P$11:$P$9415,C908))</f>
        <v/>
      </c>
      <c r="E908" s="22">
        <f>IF(D908="",0,IF(COUNTIF(БЮДЖЕТ!$P:$P,D908)=1,0,1))</f>
        <v>0</v>
      </c>
      <c r="F908" s="19" t="str">
        <f>IF($D908="","",INDEX(БЮДЖЕТ!$N:$N,SUMIFS(БЮДЖЕТ!$B:$B,БЮДЖЕТ!$P:$P,$D908)))</f>
        <v/>
      </c>
      <c r="G908" s="19" t="str">
        <f>IF($D908="","",INDEX(БЮДЖЕТ!$X:$X,SUMIFS(БЮДЖЕТ!$B:$B,БЮДЖЕТ!$P:$P,$D908)))</f>
        <v/>
      </c>
      <c r="H908" s="36"/>
      <c r="I908" s="48">
        <f>IF(D908="",0,SUMIFS(БЮДЖЕТ!$V:$V,БЮДЖЕТ!$P:$P,D908))</f>
        <v>0</v>
      </c>
      <c r="J908" s="48">
        <f>IF(D908="",0,SUMIFS(факт_операции!$T:$T,факт_операции!$D:$D,D908)+SUMIFS(факт_расчет!$M:$M,факт_расчет!$D:$D,D908))</f>
        <v>0</v>
      </c>
      <c r="K908" s="54">
        <f t="shared" ref="K908:K971" si="29">IF(D908="",0,J908-I908)</f>
        <v>0</v>
      </c>
      <c r="L908" s="36"/>
      <c r="M908" s="1"/>
    </row>
    <row r="909" spans="1:13" x14ac:dyDescent="0.25">
      <c r="A909" s="1"/>
      <c r="B909" s="1"/>
      <c r="C909" s="5">
        <f t="shared" ref="C909:C972" si="30">C908+1</f>
        <v>899</v>
      </c>
      <c r="D909" s="19" t="str">
        <f>IF(C909&gt;MAX(БЮДЖЕТ!$C:$C),"",INDEX(БЮДЖЕТ!$P$11:$P$9415,C909))</f>
        <v/>
      </c>
      <c r="E909" s="22">
        <f>IF(D909="",0,IF(COUNTIF(БЮДЖЕТ!$P:$P,D909)=1,0,1))</f>
        <v>0</v>
      </c>
      <c r="F909" s="19" t="str">
        <f>IF($D909="","",INDEX(БЮДЖЕТ!$N:$N,SUMIFS(БЮДЖЕТ!$B:$B,БЮДЖЕТ!$P:$P,$D909)))</f>
        <v/>
      </c>
      <c r="G909" s="19" t="str">
        <f>IF($D909="","",INDEX(БЮДЖЕТ!$X:$X,SUMIFS(БЮДЖЕТ!$B:$B,БЮДЖЕТ!$P:$P,$D909)))</f>
        <v/>
      </c>
      <c r="H909" s="36"/>
      <c r="I909" s="48">
        <f>IF(D909="",0,SUMIFS(БЮДЖЕТ!$V:$V,БЮДЖЕТ!$P:$P,D909))</f>
        <v>0</v>
      </c>
      <c r="J909" s="48">
        <f>IF(D909="",0,SUMIFS(факт_операции!$T:$T,факт_операции!$D:$D,D909)+SUMIFS(факт_расчет!$M:$M,факт_расчет!$D:$D,D909))</f>
        <v>0</v>
      </c>
      <c r="K909" s="54">
        <f t="shared" si="29"/>
        <v>0</v>
      </c>
      <c r="L909" s="36"/>
      <c r="M909" s="1"/>
    </row>
    <row r="910" spans="1:13" x14ac:dyDescent="0.25">
      <c r="A910" s="1"/>
      <c r="B910" s="1"/>
      <c r="C910" s="5">
        <f t="shared" si="30"/>
        <v>900</v>
      </c>
      <c r="D910" s="19" t="str">
        <f>IF(C910&gt;MAX(БЮДЖЕТ!$C:$C),"",INDEX(БЮДЖЕТ!$P$11:$P$9415,C910))</f>
        <v/>
      </c>
      <c r="E910" s="22">
        <f>IF(D910="",0,IF(COUNTIF(БЮДЖЕТ!$P:$P,D910)=1,0,1))</f>
        <v>0</v>
      </c>
      <c r="F910" s="19" t="str">
        <f>IF($D910="","",INDEX(БЮДЖЕТ!$N:$N,SUMIFS(БЮДЖЕТ!$B:$B,БЮДЖЕТ!$P:$P,$D910)))</f>
        <v/>
      </c>
      <c r="G910" s="19" t="str">
        <f>IF($D910="","",INDEX(БЮДЖЕТ!$X:$X,SUMIFS(БЮДЖЕТ!$B:$B,БЮДЖЕТ!$P:$P,$D910)))</f>
        <v/>
      </c>
      <c r="H910" s="36"/>
      <c r="I910" s="48">
        <f>IF(D910="",0,SUMIFS(БЮДЖЕТ!$V:$V,БЮДЖЕТ!$P:$P,D910))</f>
        <v>0</v>
      </c>
      <c r="J910" s="48">
        <f>IF(D910="",0,SUMIFS(факт_операции!$T:$T,факт_операции!$D:$D,D910)+SUMIFS(факт_расчет!$M:$M,факт_расчет!$D:$D,D910))</f>
        <v>0</v>
      </c>
      <c r="K910" s="54">
        <f t="shared" si="29"/>
        <v>0</v>
      </c>
      <c r="L910" s="36"/>
      <c r="M910" s="1"/>
    </row>
    <row r="911" spans="1:13" x14ac:dyDescent="0.25">
      <c r="A911" s="1"/>
      <c r="B911" s="1"/>
      <c r="C911" s="5">
        <f t="shared" si="30"/>
        <v>901</v>
      </c>
      <c r="D911" s="19" t="str">
        <f>IF(C911&gt;MAX(БЮДЖЕТ!$C:$C),"",INDEX(БЮДЖЕТ!$P$11:$P$9415,C911))</f>
        <v/>
      </c>
      <c r="E911" s="22">
        <f>IF(D911="",0,IF(COUNTIF(БЮДЖЕТ!$P:$P,D911)=1,0,1))</f>
        <v>0</v>
      </c>
      <c r="F911" s="19" t="str">
        <f>IF($D911="","",INDEX(БЮДЖЕТ!$N:$N,SUMIFS(БЮДЖЕТ!$B:$B,БЮДЖЕТ!$P:$P,$D911)))</f>
        <v/>
      </c>
      <c r="G911" s="19" t="str">
        <f>IF($D911="","",INDEX(БЮДЖЕТ!$X:$X,SUMIFS(БЮДЖЕТ!$B:$B,БЮДЖЕТ!$P:$P,$D911)))</f>
        <v/>
      </c>
      <c r="H911" s="36"/>
      <c r="I911" s="48">
        <f>IF(D911="",0,SUMIFS(БЮДЖЕТ!$V:$V,БЮДЖЕТ!$P:$P,D911))</f>
        <v>0</v>
      </c>
      <c r="J911" s="48">
        <f>IF(D911="",0,SUMIFS(факт_операции!$T:$T,факт_операции!$D:$D,D911)+SUMIFS(факт_расчет!$M:$M,факт_расчет!$D:$D,D911))</f>
        <v>0</v>
      </c>
      <c r="K911" s="54">
        <f t="shared" si="29"/>
        <v>0</v>
      </c>
      <c r="L911" s="36"/>
      <c r="M911" s="1"/>
    </row>
    <row r="912" spans="1:13" x14ac:dyDescent="0.25">
      <c r="A912" s="1"/>
      <c r="B912" s="1"/>
      <c r="C912" s="5">
        <f t="shared" si="30"/>
        <v>902</v>
      </c>
      <c r="D912" s="19" t="str">
        <f>IF(C912&gt;MAX(БЮДЖЕТ!$C:$C),"",INDEX(БЮДЖЕТ!$P$11:$P$9415,C912))</f>
        <v/>
      </c>
      <c r="E912" s="22">
        <f>IF(D912="",0,IF(COUNTIF(БЮДЖЕТ!$P:$P,D912)=1,0,1))</f>
        <v>0</v>
      </c>
      <c r="F912" s="19" t="str">
        <f>IF($D912="","",INDEX(БЮДЖЕТ!$N:$N,SUMIFS(БЮДЖЕТ!$B:$B,БЮДЖЕТ!$P:$P,$D912)))</f>
        <v/>
      </c>
      <c r="G912" s="19" t="str">
        <f>IF($D912="","",INDEX(БЮДЖЕТ!$X:$X,SUMIFS(БЮДЖЕТ!$B:$B,БЮДЖЕТ!$P:$P,$D912)))</f>
        <v/>
      </c>
      <c r="H912" s="36"/>
      <c r="I912" s="48">
        <f>IF(D912="",0,SUMIFS(БЮДЖЕТ!$V:$V,БЮДЖЕТ!$P:$P,D912))</f>
        <v>0</v>
      </c>
      <c r="J912" s="48">
        <f>IF(D912="",0,SUMIFS(факт_операции!$T:$T,факт_операции!$D:$D,D912)+SUMIFS(факт_расчет!$M:$M,факт_расчет!$D:$D,D912))</f>
        <v>0</v>
      </c>
      <c r="K912" s="54">
        <f t="shared" si="29"/>
        <v>0</v>
      </c>
      <c r="L912" s="36"/>
      <c r="M912" s="1"/>
    </row>
    <row r="913" spans="1:13" x14ac:dyDescent="0.25">
      <c r="A913" s="1"/>
      <c r="B913" s="1"/>
      <c r="C913" s="5">
        <f t="shared" si="30"/>
        <v>903</v>
      </c>
      <c r="D913" s="19" t="str">
        <f>IF(C913&gt;MAX(БЮДЖЕТ!$C:$C),"",INDEX(БЮДЖЕТ!$P$11:$P$9415,C913))</f>
        <v/>
      </c>
      <c r="E913" s="22">
        <f>IF(D913="",0,IF(COUNTIF(БЮДЖЕТ!$P:$P,D913)=1,0,1))</f>
        <v>0</v>
      </c>
      <c r="F913" s="19" t="str">
        <f>IF($D913="","",INDEX(БЮДЖЕТ!$N:$N,SUMIFS(БЮДЖЕТ!$B:$B,БЮДЖЕТ!$P:$P,$D913)))</f>
        <v/>
      </c>
      <c r="G913" s="19" t="str">
        <f>IF($D913="","",INDEX(БЮДЖЕТ!$X:$X,SUMIFS(БЮДЖЕТ!$B:$B,БЮДЖЕТ!$P:$P,$D913)))</f>
        <v/>
      </c>
      <c r="H913" s="36"/>
      <c r="I913" s="48">
        <f>IF(D913="",0,SUMIFS(БЮДЖЕТ!$V:$V,БЮДЖЕТ!$P:$P,D913))</f>
        <v>0</v>
      </c>
      <c r="J913" s="48">
        <f>IF(D913="",0,SUMIFS(факт_операции!$T:$T,факт_операции!$D:$D,D913)+SUMIFS(факт_расчет!$M:$M,факт_расчет!$D:$D,D913))</f>
        <v>0</v>
      </c>
      <c r="K913" s="54">
        <f t="shared" si="29"/>
        <v>0</v>
      </c>
      <c r="L913" s="36"/>
      <c r="M913" s="1"/>
    </row>
    <row r="914" spans="1:13" x14ac:dyDescent="0.25">
      <c r="A914" s="1"/>
      <c r="B914" s="1"/>
      <c r="C914" s="5">
        <f t="shared" si="30"/>
        <v>904</v>
      </c>
      <c r="D914" s="19" t="str">
        <f>IF(C914&gt;MAX(БЮДЖЕТ!$C:$C),"",INDEX(БЮДЖЕТ!$P$11:$P$9415,C914))</f>
        <v/>
      </c>
      <c r="E914" s="22">
        <f>IF(D914="",0,IF(COUNTIF(БЮДЖЕТ!$P:$P,D914)=1,0,1))</f>
        <v>0</v>
      </c>
      <c r="F914" s="19" t="str">
        <f>IF($D914="","",INDEX(БЮДЖЕТ!$N:$N,SUMIFS(БЮДЖЕТ!$B:$B,БЮДЖЕТ!$P:$P,$D914)))</f>
        <v/>
      </c>
      <c r="G914" s="19" t="str">
        <f>IF($D914="","",INDEX(БЮДЖЕТ!$X:$X,SUMIFS(БЮДЖЕТ!$B:$B,БЮДЖЕТ!$P:$P,$D914)))</f>
        <v/>
      </c>
      <c r="H914" s="36"/>
      <c r="I914" s="48">
        <f>IF(D914="",0,SUMIFS(БЮДЖЕТ!$V:$V,БЮДЖЕТ!$P:$P,D914))</f>
        <v>0</v>
      </c>
      <c r="J914" s="48">
        <f>IF(D914="",0,SUMIFS(факт_операции!$T:$T,факт_операции!$D:$D,D914)+SUMIFS(факт_расчет!$M:$M,факт_расчет!$D:$D,D914))</f>
        <v>0</v>
      </c>
      <c r="K914" s="54">
        <f t="shared" si="29"/>
        <v>0</v>
      </c>
      <c r="L914" s="36"/>
      <c r="M914" s="1"/>
    </row>
    <row r="915" spans="1:13" x14ac:dyDescent="0.25">
      <c r="A915" s="1"/>
      <c r="B915" s="1"/>
      <c r="C915" s="5">
        <f t="shared" si="30"/>
        <v>905</v>
      </c>
      <c r="D915" s="19" t="str">
        <f>IF(C915&gt;MAX(БЮДЖЕТ!$C:$C),"",INDEX(БЮДЖЕТ!$P$11:$P$9415,C915))</f>
        <v/>
      </c>
      <c r="E915" s="22">
        <f>IF(D915="",0,IF(COUNTIF(БЮДЖЕТ!$P:$P,D915)=1,0,1))</f>
        <v>0</v>
      </c>
      <c r="F915" s="19" t="str">
        <f>IF($D915="","",INDEX(БЮДЖЕТ!$N:$N,SUMIFS(БЮДЖЕТ!$B:$B,БЮДЖЕТ!$P:$P,$D915)))</f>
        <v/>
      </c>
      <c r="G915" s="19" t="str">
        <f>IF($D915="","",INDEX(БЮДЖЕТ!$X:$X,SUMIFS(БЮДЖЕТ!$B:$B,БЮДЖЕТ!$P:$P,$D915)))</f>
        <v/>
      </c>
      <c r="H915" s="36"/>
      <c r="I915" s="48">
        <f>IF(D915="",0,SUMIFS(БЮДЖЕТ!$V:$V,БЮДЖЕТ!$P:$P,D915))</f>
        <v>0</v>
      </c>
      <c r="J915" s="48">
        <f>IF(D915="",0,SUMIFS(факт_операции!$T:$T,факт_операции!$D:$D,D915)+SUMIFS(факт_расчет!$M:$M,факт_расчет!$D:$D,D915))</f>
        <v>0</v>
      </c>
      <c r="K915" s="54">
        <f t="shared" si="29"/>
        <v>0</v>
      </c>
      <c r="L915" s="36"/>
      <c r="M915" s="1"/>
    </row>
    <row r="916" spans="1:13" x14ac:dyDescent="0.25">
      <c r="A916" s="1"/>
      <c r="B916" s="1"/>
      <c r="C916" s="5">
        <f t="shared" si="30"/>
        <v>906</v>
      </c>
      <c r="D916" s="19" t="str">
        <f>IF(C916&gt;MAX(БЮДЖЕТ!$C:$C),"",INDEX(БЮДЖЕТ!$P$11:$P$9415,C916))</f>
        <v/>
      </c>
      <c r="E916" s="22">
        <f>IF(D916="",0,IF(COUNTIF(БЮДЖЕТ!$P:$P,D916)=1,0,1))</f>
        <v>0</v>
      </c>
      <c r="F916" s="19" t="str">
        <f>IF($D916="","",INDEX(БЮДЖЕТ!$N:$N,SUMIFS(БЮДЖЕТ!$B:$B,БЮДЖЕТ!$P:$P,$D916)))</f>
        <v/>
      </c>
      <c r="G916" s="19" t="str">
        <f>IF($D916="","",INDEX(БЮДЖЕТ!$X:$X,SUMIFS(БЮДЖЕТ!$B:$B,БЮДЖЕТ!$P:$P,$D916)))</f>
        <v/>
      </c>
      <c r="H916" s="36"/>
      <c r="I916" s="48">
        <f>IF(D916="",0,SUMIFS(БЮДЖЕТ!$V:$V,БЮДЖЕТ!$P:$P,D916))</f>
        <v>0</v>
      </c>
      <c r="J916" s="48">
        <f>IF(D916="",0,SUMIFS(факт_операции!$T:$T,факт_операции!$D:$D,D916)+SUMIFS(факт_расчет!$M:$M,факт_расчет!$D:$D,D916))</f>
        <v>0</v>
      </c>
      <c r="K916" s="54">
        <f t="shared" si="29"/>
        <v>0</v>
      </c>
      <c r="L916" s="36"/>
      <c r="M916" s="1"/>
    </row>
    <row r="917" spans="1:13" x14ac:dyDescent="0.25">
      <c r="A917" s="1"/>
      <c r="B917" s="1"/>
      <c r="C917" s="5">
        <f t="shared" si="30"/>
        <v>907</v>
      </c>
      <c r="D917" s="19" t="str">
        <f>IF(C917&gt;MAX(БЮДЖЕТ!$C:$C),"",INDEX(БЮДЖЕТ!$P$11:$P$9415,C917))</f>
        <v/>
      </c>
      <c r="E917" s="22">
        <f>IF(D917="",0,IF(COUNTIF(БЮДЖЕТ!$P:$P,D917)=1,0,1))</f>
        <v>0</v>
      </c>
      <c r="F917" s="19" t="str">
        <f>IF($D917="","",INDEX(БЮДЖЕТ!$N:$N,SUMIFS(БЮДЖЕТ!$B:$B,БЮДЖЕТ!$P:$P,$D917)))</f>
        <v/>
      </c>
      <c r="G917" s="19" t="str">
        <f>IF($D917="","",INDEX(БЮДЖЕТ!$X:$X,SUMIFS(БЮДЖЕТ!$B:$B,БЮДЖЕТ!$P:$P,$D917)))</f>
        <v/>
      </c>
      <c r="H917" s="36"/>
      <c r="I917" s="48">
        <f>IF(D917="",0,SUMIFS(БЮДЖЕТ!$V:$V,БЮДЖЕТ!$P:$P,D917))</f>
        <v>0</v>
      </c>
      <c r="J917" s="48">
        <f>IF(D917="",0,SUMIFS(факт_операции!$T:$T,факт_операции!$D:$D,D917)+SUMIFS(факт_расчет!$M:$M,факт_расчет!$D:$D,D917))</f>
        <v>0</v>
      </c>
      <c r="K917" s="54">
        <f t="shared" si="29"/>
        <v>0</v>
      </c>
      <c r="L917" s="36"/>
      <c r="M917" s="1"/>
    </row>
    <row r="918" spans="1:13" x14ac:dyDescent="0.25">
      <c r="A918" s="1"/>
      <c r="B918" s="1"/>
      <c r="C918" s="5">
        <f t="shared" si="30"/>
        <v>908</v>
      </c>
      <c r="D918" s="19" t="str">
        <f>IF(C918&gt;MAX(БЮДЖЕТ!$C:$C),"",INDEX(БЮДЖЕТ!$P$11:$P$9415,C918))</f>
        <v/>
      </c>
      <c r="E918" s="22">
        <f>IF(D918="",0,IF(COUNTIF(БЮДЖЕТ!$P:$P,D918)=1,0,1))</f>
        <v>0</v>
      </c>
      <c r="F918" s="19" t="str">
        <f>IF($D918="","",INDEX(БЮДЖЕТ!$N:$N,SUMIFS(БЮДЖЕТ!$B:$B,БЮДЖЕТ!$P:$P,$D918)))</f>
        <v/>
      </c>
      <c r="G918" s="19" t="str">
        <f>IF($D918="","",INDEX(БЮДЖЕТ!$X:$X,SUMIFS(БЮДЖЕТ!$B:$B,БЮДЖЕТ!$P:$P,$D918)))</f>
        <v/>
      </c>
      <c r="H918" s="36"/>
      <c r="I918" s="48">
        <f>IF(D918="",0,SUMIFS(БЮДЖЕТ!$V:$V,БЮДЖЕТ!$P:$P,D918))</f>
        <v>0</v>
      </c>
      <c r="J918" s="48">
        <f>IF(D918="",0,SUMIFS(факт_операции!$T:$T,факт_операции!$D:$D,D918)+SUMIFS(факт_расчет!$M:$M,факт_расчет!$D:$D,D918))</f>
        <v>0</v>
      </c>
      <c r="K918" s="54">
        <f t="shared" si="29"/>
        <v>0</v>
      </c>
      <c r="L918" s="36"/>
      <c r="M918" s="1"/>
    </row>
    <row r="919" spans="1:13" x14ac:dyDescent="0.25">
      <c r="A919" s="1"/>
      <c r="B919" s="1"/>
      <c r="C919" s="5">
        <f t="shared" si="30"/>
        <v>909</v>
      </c>
      <c r="D919" s="19" t="str">
        <f>IF(C919&gt;MAX(БЮДЖЕТ!$C:$C),"",INDEX(БЮДЖЕТ!$P$11:$P$9415,C919))</f>
        <v/>
      </c>
      <c r="E919" s="22">
        <f>IF(D919="",0,IF(COUNTIF(БЮДЖЕТ!$P:$P,D919)=1,0,1))</f>
        <v>0</v>
      </c>
      <c r="F919" s="19" t="str">
        <f>IF($D919="","",INDEX(БЮДЖЕТ!$N:$N,SUMIFS(БЮДЖЕТ!$B:$B,БЮДЖЕТ!$P:$P,$D919)))</f>
        <v/>
      </c>
      <c r="G919" s="19" t="str">
        <f>IF($D919="","",INDEX(БЮДЖЕТ!$X:$X,SUMIFS(БЮДЖЕТ!$B:$B,БЮДЖЕТ!$P:$P,$D919)))</f>
        <v/>
      </c>
      <c r="H919" s="36"/>
      <c r="I919" s="48">
        <f>IF(D919="",0,SUMIFS(БЮДЖЕТ!$V:$V,БЮДЖЕТ!$P:$P,D919))</f>
        <v>0</v>
      </c>
      <c r="J919" s="48">
        <f>IF(D919="",0,SUMIFS(факт_операции!$T:$T,факт_операции!$D:$D,D919)+SUMIFS(факт_расчет!$M:$M,факт_расчет!$D:$D,D919))</f>
        <v>0</v>
      </c>
      <c r="K919" s="54">
        <f t="shared" si="29"/>
        <v>0</v>
      </c>
      <c r="L919" s="36"/>
      <c r="M919" s="1"/>
    </row>
    <row r="920" spans="1:13" x14ac:dyDescent="0.25">
      <c r="A920" s="1"/>
      <c r="B920" s="1"/>
      <c r="C920" s="5">
        <f t="shared" si="30"/>
        <v>910</v>
      </c>
      <c r="D920" s="19" t="str">
        <f>IF(C920&gt;MAX(БЮДЖЕТ!$C:$C),"",INDEX(БЮДЖЕТ!$P$11:$P$9415,C920))</f>
        <v/>
      </c>
      <c r="E920" s="22">
        <f>IF(D920="",0,IF(COUNTIF(БЮДЖЕТ!$P:$P,D920)=1,0,1))</f>
        <v>0</v>
      </c>
      <c r="F920" s="19" t="str">
        <f>IF($D920="","",INDEX(БЮДЖЕТ!$N:$N,SUMIFS(БЮДЖЕТ!$B:$B,БЮДЖЕТ!$P:$P,$D920)))</f>
        <v/>
      </c>
      <c r="G920" s="19" t="str">
        <f>IF($D920="","",INDEX(БЮДЖЕТ!$X:$X,SUMIFS(БЮДЖЕТ!$B:$B,БЮДЖЕТ!$P:$P,$D920)))</f>
        <v/>
      </c>
      <c r="H920" s="36"/>
      <c r="I920" s="48">
        <f>IF(D920="",0,SUMIFS(БЮДЖЕТ!$V:$V,БЮДЖЕТ!$P:$P,D920))</f>
        <v>0</v>
      </c>
      <c r="J920" s="48">
        <f>IF(D920="",0,SUMIFS(факт_операции!$T:$T,факт_операции!$D:$D,D920)+SUMIFS(факт_расчет!$M:$M,факт_расчет!$D:$D,D920))</f>
        <v>0</v>
      </c>
      <c r="K920" s="54">
        <f t="shared" si="29"/>
        <v>0</v>
      </c>
      <c r="L920" s="36"/>
      <c r="M920" s="1"/>
    </row>
    <row r="921" spans="1:13" x14ac:dyDescent="0.25">
      <c r="A921" s="1"/>
      <c r="B921" s="1"/>
      <c r="C921" s="5">
        <f t="shared" si="30"/>
        <v>911</v>
      </c>
      <c r="D921" s="19" t="str">
        <f>IF(C921&gt;MAX(БЮДЖЕТ!$C:$C),"",INDEX(БЮДЖЕТ!$P$11:$P$9415,C921))</f>
        <v/>
      </c>
      <c r="E921" s="22">
        <f>IF(D921="",0,IF(COUNTIF(БЮДЖЕТ!$P:$P,D921)=1,0,1))</f>
        <v>0</v>
      </c>
      <c r="F921" s="19" t="str">
        <f>IF($D921="","",INDEX(БЮДЖЕТ!$N:$N,SUMIFS(БЮДЖЕТ!$B:$B,БЮДЖЕТ!$P:$P,$D921)))</f>
        <v/>
      </c>
      <c r="G921" s="19" t="str">
        <f>IF($D921="","",INDEX(БЮДЖЕТ!$X:$X,SUMIFS(БЮДЖЕТ!$B:$B,БЮДЖЕТ!$P:$P,$D921)))</f>
        <v/>
      </c>
      <c r="H921" s="36"/>
      <c r="I921" s="48">
        <f>IF(D921="",0,SUMIFS(БЮДЖЕТ!$V:$V,БЮДЖЕТ!$P:$P,D921))</f>
        <v>0</v>
      </c>
      <c r="J921" s="48">
        <f>IF(D921="",0,SUMIFS(факт_операции!$T:$T,факт_операции!$D:$D,D921)+SUMIFS(факт_расчет!$M:$M,факт_расчет!$D:$D,D921))</f>
        <v>0</v>
      </c>
      <c r="K921" s="54">
        <f t="shared" si="29"/>
        <v>0</v>
      </c>
      <c r="L921" s="36"/>
      <c r="M921" s="1"/>
    </row>
    <row r="922" spans="1:13" x14ac:dyDescent="0.25">
      <c r="A922" s="1"/>
      <c r="B922" s="1"/>
      <c r="C922" s="5">
        <f t="shared" si="30"/>
        <v>912</v>
      </c>
      <c r="D922" s="19" t="str">
        <f>IF(C922&gt;MAX(БЮДЖЕТ!$C:$C),"",INDEX(БЮДЖЕТ!$P$11:$P$9415,C922))</f>
        <v/>
      </c>
      <c r="E922" s="22">
        <f>IF(D922="",0,IF(COUNTIF(БЮДЖЕТ!$P:$P,D922)=1,0,1))</f>
        <v>0</v>
      </c>
      <c r="F922" s="19" t="str">
        <f>IF($D922="","",INDEX(БЮДЖЕТ!$N:$N,SUMIFS(БЮДЖЕТ!$B:$B,БЮДЖЕТ!$P:$P,$D922)))</f>
        <v/>
      </c>
      <c r="G922" s="19" t="str">
        <f>IF($D922="","",INDEX(БЮДЖЕТ!$X:$X,SUMIFS(БЮДЖЕТ!$B:$B,БЮДЖЕТ!$P:$P,$D922)))</f>
        <v/>
      </c>
      <c r="H922" s="36"/>
      <c r="I922" s="48">
        <f>IF(D922="",0,SUMIFS(БЮДЖЕТ!$V:$V,БЮДЖЕТ!$P:$P,D922))</f>
        <v>0</v>
      </c>
      <c r="J922" s="48">
        <f>IF(D922="",0,SUMIFS(факт_операции!$T:$T,факт_операции!$D:$D,D922)+SUMIFS(факт_расчет!$M:$M,факт_расчет!$D:$D,D922))</f>
        <v>0</v>
      </c>
      <c r="K922" s="54">
        <f t="shared" si="29"/>
        <v>0</v>
      </c>
      <c r="L922" s="36"/>
      <c r="M922" s="1"/>
    </row>
    <row r="923" spans="1:13" x14ac:dyDescent="0.25">
      <c r="A923" s="1"/>
      <c r="B923" s="1"/>
      <c r="C923" s="5">
        <f t="shared" si="30"/>
        <v>913</v>
      </c>
      <c r="D923" s="19" t="str">
        <f>IF(C923&gt;MAX(БЮДЖЕТ!$C:$C),"",INDEX(БЮДЖЕТ!$P$11:$P$9415,C923))</f>
        <v/>
      </c>
      <c r="E923" s="22">
        <f>IF(D923="",0,IF(COUNTIF(БЮДЖЕТ!$P:$P,D923)=1,0,1))</f>
        <v>0</v>
      </c>
      <c r="F923" s="19" t="str">
        <f>IF($D923="","",INDEX(БЮДЖЕТ!$N:$N,SUMIFS(БЮДЖЕТ!$B:$B,БЮДЖЕТ!$P:$P,$D923)))</f>
        <v/>
      </c>
      <c r="G923" s="19" t="str">
        <f>IF($D923="","",INDEX(БЮДЖЕТ!$X:$X,SUMIFS(БЮДЖЕТ!$B:$B,БЮДЖЕТ!$P:$P,$D923)))</f>
        <v/>
      </c>
      <c r="H923" s="36"/>
      <c r="I923" s="48">
        <f>IF(D923="",0,SUMIFS(БЮДЖЕТ!$V:$V,БЮДЖЕТ!$P:$P,D923))</f>
        <v>0</v>
      </c>
      <c r="J923" s="48">
        <f>IF(D923="",0,SUMIFS(факт_операции!$T:$T,факт_операции!$D:$D,D923)+SUMIFS(факт_расчет!$M:$M,факт_расчет!$D:$D,D923))</f>
        <v>0</v>
      </c>
      <c r="K923" s="54">
        <f t="shared" si="29"/>
        <v>0</v>
      </c>
      <c r="L923" s="36"/>
      <c r="M923" s="1"/>
    </row>
    <row r="924" spans="1:13" x14ac:dyDescent="0.25">
      <c r="A924" s="1"/>
      <c r="B924" s="1"/>
      <c r="C924" s="5">
        <f t="shared" si="30"/>
        <v>914</v>
      </c>
      <c r="D924" s="19" t="str">
        <f>IF(C924&gt;MAX(БЮДЖЕТ!$C:$C),"",INDEX(БЮДЖЕТ!$P$11:$P$9415,C924))</f>
        <v/>
      </c>
      <c r="E924" s="22">
        <f>IF(D924="",0,IF(COUNTIF(БЮДЖЕТ!$P:$P,D924)=1,0,1))</f>
        <v>0</v>
      </c>
      <c r="F924" s="19" t="str">
        <f>IF($D924="","",INDEX(БЮДЖЕТ!$N:$N,SUMIFS(БЮДЖЕТ!$B:$B,БЮДЖЕТ!$P:$P,$D924)))</f>
        <v/>
      </c>
      <c r="G924" s="19" t="str">
        <f>IF($D924="","",INDEX(БЮДЖЕТ!$X:$X,SUMIFS(БЮДЖЕТ!$B:$B,БЮДЖЕТ!$P:$P,$D924)))</f>
        <v/>
      </c>
      <c r="H924" s="36"/>
      <c r="I924" s="48">
        <f>IF(D924="",0,SUMIFS(БЮДЖЕТ!$V:$V,БЮДЖЕТ!$P:$P,D924))</f>
        <v>0</v>
      </c>
      <c r="J924" s="48">
        <f>IF(D924="",0,SUMIFS(факт_операции!$T:$T,факт_операции!$D:$D,D924)+SUMIFS(факт_расчет!$M:$M,факт_расчет!$D:$D,D924))</f>
        <v>0</v>
      </c>
      <c r="K924" s="54">
        <f t="shared" si="29"/>
        <v>0</v>
      </c>
      <c r="L924" s="36"/>
      <c r="M924" s="1"/>
    </row>
    <row r="925" spans="1:13" x14ac:dyDescent="0.25">
      <c r="A925" s="1"/>
      <c r="B925" s="1"/>
      <c r="C925" s="5">
        <f t="shared" si="30"/>
        <v>915</v>
      </c>
      <c r="D925" s="19" t="str">
        <f>IF(C925&gt;MAX(БЮДЖЕТ!$C:$C),"",INDEX(БЮДЖЕТ!$P$11:$P$9415,C925))</f>
        <v/>
      </c>
      <c r="E925" s="22">
        <f>IF(D925="",0,IF(COUNTIF(БЮДЖЕТ!$P:$P,D925)=1,0,1))</f>
        <v>0</v>
      </c>
      <c r="F925" s="19" t="str">
        <f>IF($D925="","",INDEX(БЮДЖЕТ!$N:$N,SUMIFS(БЮДЖЕТ!$B:$B,БЮДЖЕТ!$P:$P,$D925)))</f>
        <v/>
      </c>
      <c r="G925" s="19" t="str">
        <f>IF($D925="","",INDEX(БЮДЖЕТ!$X:$X,SUMIFS(БЮДЖЕТ!$B:$B,БЮДЖЕТ!$P:$P,$D925)))</f>
        <v/>
      </c>
      <c r="H925" s="36"/>
      <c r="I925" s="48">
        <f>IF(D925="",0,SUMIFS(БЮДЖЕТ!$V:$V,БЮДЖЕТ!$P:$P,D925))</f>
        <v>0</v>
      </c>
      <c r="J925" s="48">
        <f>IF(D925="",0,SUMIFS(факт_операции!$T:$T,факт_операции!$D:$D,D925)+SUMIFS(факт_расчет!$M:$M,факт_расчет!$D:$D,D925))</f>
        <v>0</v>
      </c>
      <c r="K925" s="54">
        <f t="shared" si="29"/>
        <v>0</v>
      </c>
      <c r="L925" s="36"/>
      <c r="M925" s="1"/>
    </row>
    <row r="926" spans="1:13" x14ac:dyDescent="0.25">
      <c r="A926" s="1"/>
      <c r="B926" s="1"/>
      <c r="C926" s="5">
        <f t="shared" si="30"/>
        <v>916</v>
      </c>
      <c r="D926" s="19" t="str">
        <f>IF(C926&gt;MAX(БЮДЖЕТ!$C:$C),"",INDEX(БЮДЖЕТ!$P$11:$P$9415,C926))</f>
        <v/>
      </c>
      <c r="E926" s="22">
        <f>IF(D926="",0,IF(COUNTIF(БЮДЖЕТ!$P:$P,D926)=1,0,1))</f>
        <v>0</v>
      </c>
      <c r="F926" s="19" t="str">
        <f>IF($D926="","",INDEX(БЮДЖЕТ!$N:$N,SUMIFS(БЮДЖЕТ!$B:$B,БЮДЖЕТ!$P:$P,$D926)))</f>
        <v/>
      </c>
      <c r="G926" s="19" t="str">
        <f>IF($D926="","",INDEX(БЮДЖЕТ!$X:$X,SUMIFS(БЮДЖЕТ!$B:$B,БЮДЖЕТ!$P:$P,$D926)))</f>
        <v/>
      </c>
      <c r="H926" s="36"/>
      <c r="I926" s="48">
        <f>IF(D926="",0,SUMIFS(БЮДЖЕТ!$V:$V,БЮДЖЕТ!$P:$P,D926))</f>
        <v>0</v>
      </c>
      <c r="J926" s="48">
        <f>IF(D926="",0,SUMIFS(факт_операции!$T:$T,факт_операции!$D:$D,D926)+SUMIFS(факт_расчет!$M:$M,факт_расчет!$D:$D,D926))</f>
        <v>0</v>
      </c>
      <c r="K926" s="54">
        <f t="shared" si="29"/>
        <v>0</v>
      </c>
      <c r="L926" s="36"/>
      <c r="M926" s="1"/>
    </row>
    <row r="927" spans="1:13" x14ac:dyDescent="0.25">
      <c r="A927" s="1"/>
      <c r="B927" s="1"/>
      <c r="C927" s="5">
        <f t="shared" si="30"/>
        <v>917</v>
      </c>
      <c r="D927" s="19" t="str">
        <f>IF(C927&gt;MAX(БЮДЖЕТ!$C:$C),"",INDEX(БЮДЖЕТ!$P$11:$P$9415,C927))</f>
        <v/>
      </c>
      <c r="E927" s="22">
        <f>IF(D927="",0,IF(COUNTIF(БЮДЖЕТ!$P:$P,D927)=1,0,1))</f>
        <v>0</v>
      </c>
      <c r="F927" s="19" t="str">
        <f>IF($D927="","",INDEX(БЮДЖЕТ!$N:$N,SUMIFS(БЮДЖЕТ!$B:$B,БЮДЖЕТ!$P:$P,$D927)))</f>
        <v/>
      </c>
      <c r="G927" s="19" t="str">
        <f>IF($D927="","",INDEX(БЮДЖЕТ!$X:$X,SUMIFS(БЮДЖЕТ!$B:$B,БЮДЖЕТ!$P:$P,$D927)))</f>
        <v/>
      </c>
      <c r="H927" s="36"/>
      <c r="I927" s="48">
        <f>IF(D927="",0,SUMIFS(БЮДЖЕТ!$V:$V,БЮДЖЕТ!$P:$P,D927))</f>
        <v>0</v>
      </c>
      <c r="J927" s="48">
        <f>IF(D927="",0,SUMIFS(факт_операции!$T:$T,факт_операции!$D:$D,D927)+SUMIFS(факт_расчет!$M:$M,факт_расчет!$D:$D,D927))</f>
        <v>0</v>
      </c>
      <c r="K927" s="54">
        <f t="shared" si="29"/>
        <v>0</v>
      </c>
      <c r="L927" s="36"/>
      <c r="M927" s="1"/>
    </row>
    <row r="928" spans="1:13" x14ac:dyDescent="0.25">
      <c r="A928" s="1"/>
      <c r="B928" s="1"/>
      <c r="C928" s="5">
        <f t="shared" si="30"/>
        <v>918</v>
      </c>
      <c r="D928" s="19" t="str">
        <f>IF(C928&gt;MAX(БЮДЖЕТ!$C:$C),"",INDEX(БЮДЖЕТ!$P$11:$P$9415,C928))</f>
        <v/>
      </c>
      <c r="E928" s="22">
        <f>IF(D928="",0,IF(COUNTIF(БЮДЖЕТ!$P:$P,D928)=1,0,1))</f>
        <v>0</v>
      </c>
      <c r="F928" s="19" t="str">
        <f>IF($D928="","",INDEX(БЮДЖЕТ!$N:$N,SUMIFS(БЮДЖЕТ!$B:$B,БЮДЖЕТ!$P:$P,$D928)))</f>
        <v/>
      </c>
      <c r="G928" s="19" t="str">
        <f>IF($D928="","",INDEX(БЮДЖЕТ!$X:$X,SUMIFS(БЮДЖЕТ!$B:$B,БЮДЖЕТ!$P:$P,$D928)))</f>
        <v/>
      </c>
      <c r="H928" s="36"/>
      <c r="I928" s="48">
        <f>IF(D928="",0,SUMIFS(БЮДЖЕТ!$V:$V,БЮДЖЕТ!$P:$P,D928))</f>
        <v>0</v>
      </c>
      <c r="J928" s="48">
        <f>IF(D928="",0,SUMIFS(факт_операции!$T:$T,факт_операции!$D:$D,D928)+SUMIFS(факт_расчет!$M:$M,факт_расчет!$D:$D,D928))</f>
        <v>0</v>
      </c>
      <c r="K928" s="54">
        <f t="shared" si="29"/>
        <v>0</v>
      </c>
      <c r="L928" s="36"/>
      <c r="M928" s="1"/>
    </row>
    <row r="929" spans="1:13" x14ac:dyDescent="0.25">
      <c r="A929" s="1"/>
      <c r="B929" s="1"/>
      <c r="C929" s="5">
        <f t="shared" si="30"/>
        <v>919</v>
      </c>
      <c r="D929" s="19" t="str">
        <f>IF(C929&gt;MAX(БЮДЖЕТ!$C:$C),"",INDEX(БЮДЖЕТ!$P$11:$P$9415,C929))</f>
        <v/>
      </c>
      <c r="E929" s="22">
        <f>IF(D929="",0,IF(COUNTIF(БЮДЖЕТ!$P:$P,D929)=1,0,1))</f>
        <v>0</v>
      </c>
      <c r="F929" s="19" t="str">
        <f>IF($D929="","",INDEX(БЮДЖЕТ!$N:$N,SUMIFS(БЮДЖЕТ!$B:$B,БЮДЖЕТ!$P:$P,$D929)))</f>
        <v/>
      </c>
      <c r="G929" s="19" t="str">
        <f>IF($D929="","",INDEX(БЮДЖЕТ!$X:$X,SUMIFS(БЮДЖЕТ!$B:$B,БЮДЖЕТ!$P:$P,$D929)))</f>
        <v/>
      </c>
      <c r="H929" s="36"/>
      <c r="I929" s="48">
        <f>IF(D929="",0,SUMIFS(БЮДЖЕТ!$V:$V,БЮДЖЕТ!$P:$P,D929))</f>
        <v>0</v>
      </c>
      <c r="J929" s="48">
        <f>IF(D929="",0,SUMIFS(факт_операции!$T:$T,факт_операции!$D:$D,D929)+SUMIFS(факт_расчет!$M:$M,факт_расчет!$D:$D,D929))</f>
        <v>0</v>
      </c>
      <c r="K929" s="54">
        <f t="shared" si="29"/>
        <v>0</v>
      </c>
      <c r="L929" s="36"/>
      <c r="M929" s="1"/>
    </row>
    <row r="930" spans="1:13" x14ac:dyDescent="0.25">
      <c r="A930" s="1"/>
      <c r="B930" s="1"/>
      <c r="C930" s="5">
        <f t="shared" si="30"/>
        <v>920</v>
      </c>
      <c r="D930" s="19" t="str">
        <f>IF(C930&gt;MAX(БЮДЖЕТ!$C:$C),"",INDEX(БЮДЖЕТ!$P$11:$P$9415,C930))</f>
        <v/>
      </c>
      <c r="E930" s="22">
        <f>IF(D930="",0,IF(COUNTIF(БЮДЖЕТ!$P:$P,D930)=1,0,1))</f>
        <v>0</v>
      </c>
      <c r="F930" s="19" t="str">
        <f>IF($D930="","",INDEX(БЮДЖЕТ!$N:$N,SUMIFS(БЮДЖЕТ!$B:$B,БЮДЖЕТ!$P:$P,$D930)))</f>
        <v/>
      </c>
      <c r="G930" s="19" t="str">
        <f>IF($D930="","",INDEX(БЮДЖЕТ!$X:$X,SUMIFS(БЮДЖЕТ!$B:$B,БЮДЖЕТ!$P:$P,$D930)))</f>
        <v/>
      </c>
      <c r="H930" s="36"/>
      <c r="I930" s="48">
        <f>IF(D930="",0,SUMIFS(БЮДЖЕТ!$V:$V,БЮДЖЕТ!$P:$P,D930))</f>
        <v>0</v>
      </c>
      <c r="J930" s="48">
        <f>IF(D930="",0,SUMIFS(факт_операции!$T:$T,факт_операции!$D:$D,D930)+SUMIFS(факт_расчет!$M:$M,факт_расчет!$D:$D,D930))</f>
        <v>0</v>
      </c>
      <c r="K930" s="54">
        <f t="shared" si="29"/>
        <v>0</v>
      </c>
      <c r="L930" s="36"/>
      <c r="M930" s="1"/>
    </row>
    <row r="931" spans="1:13" x14ac:dyDescent="0.25">
      <c r="A931" s="1"/>
      <c r="B931" s="1"/>
      <c r="C931" s="5">
        <f t="shared" si="30"/>
        <v>921</v>
      </c>
      <c r="D931" s="19" t="str">
        <f>IF(C931&gt;MAX(БЮДЖЕТ!$C:$C),"",INDEX(БЮДЖЕТ!$P$11:$P$9415,C931))</f>
        <v/>
      </c>
      <c r="E931" s="22">
        <f>IF(D931="",0,IF(COUNTIF(БЮДЖЕТ!$P:$P,D931)=1,0,1))</f>
        <v>0</v>
      </c>
      <c r="F931" s="19" t="str">
        <f>IF($D931="","",INDEX(БЮДЖЕТ!$N:$N,SUMIFS(БЮДЖЕТ!$B:$B,БЮДЖЕТ!$P:$P,$D931)))</f>
        <v/>
      </c>
      <c r="G931" s="19" t="str">
        <f>IF($D931="","",INDEX(БЮДЖЕТ!$X:$X,SUMIFS(БЮДЖЕТ!$B:$B,БЮДЖЕТ!$P:$P,$D931)))</f>
        <v/>
      </c>
      <c r="H931" s="36"/>
      <c r="I931" s="48">
        <f>IF(D931="",0,SUMIFS(БЮДЖЕТ!$V:$V,БЮДЖЕТ!$P:$P,D931))</f>
        <v>0</v>
      </c>
      <c r="J931" s="48">
        <f>IF(D931="",0,SUMIFS(факт_операции!$T:$T,факт_операции!$D:$D,D931)+SUMIFS(факт_расчет!$M:$M,факт_расчет!$D:$D,D931))</f>
        <v>0</v>
      </c>
      <c r="K931" s="54">
        <f t="shared" si="29"/>
        <v>0</v>
      </c>
      <c r="L931" s="36"/>
      <c r="M931" s="1"/>
    </row>
    <row r="932" spans="1:13" x14ac:dyDescent="0.25">
      <c r="A932" s="1"/>
      <c r="B932" s="1"/>
      <c r="C932" s="5">
        <f t="shared" si="30"/>
        <v>922</v>
      </c>
      <c r="D932" s="19" t="str">
        <f>IF(C932&gt;MAX(БЮДЖЕТ!$C:$C),"",INDEX(БЮДЖЕТ!$P$11:$P$9415,C932))</f>
        <v/>
      </c>
      <c r="E932" s="22">
        <f>IF(D932="",0,IF(COUNTIF(БЮДЖЕТ!$P:$P,D932)=1,0,1))</f>
        <v>0</v>
      </c>
      <c r="F932" s="19" t="str">
        <f>IF($D932="","",INDEX(БЮДЖЕТ!$N:$N,SUMIFS(БЮДЖЕТ!$B:$B,БЮДЖЕТ!$P:$P,$D932)))</f>
        <v/>
      </c>
      <c r="G932" s="19" t="str">
        <f>IF($D932="","",INDEX(БЮДЖЕТ!$X:$X,SUMIFS(БЮДЖЕТ!$B:$B,БЮДЖЕТ!$P:$P,$D932)))</f>
        <v/>
      </c>
      <c r="H932" s="36"/>
      <c r="I932" s="48">
        <f>IF(D932="",0,SUMIFS(БЮДЖЕТ!$V:$V,БЮДЖЕТ!$P:$P,D932))</f>
        <v>0</v>
      </c>
      <c r="J932" s="48">
        <f>IF(D932="",0,SUMIFS(факт_операции!$T:$T,факт_операции!$D:$D,D932)+SUMIFS(факт_расчет!$M:$M,факт_расчет!$D:$D,D932))</f>
        <v>0</v>
      </c>
      <c r="K932" s="54">
        <f t="shared" si="29"/>
        <v>0</v>
      </c>
      <c r="L932" s="36"/>
      <c r="M932" s="1"/>
    </row>
    <row r="933" spans="1:13" x14ac:dyDescent="0.25">
      <c r="A933" s="1"/>
      <c r="B933" s="1"/>
      <c r="C933" s="5">
        <f t="shared" si="30"/>
        <v>923</v>
      </c>
      <c r="D933" s="19" t="str">
        <f>IF(C933&gt;MAX(БЮДЖЕТ!$C:$C),"",INDEX(БЮДЖЕТ!$P$11:$P$9415,C933))</f>
        <v/>
      </c>
      <c r="E933" s="22">
        <f>IF(D933="",0,IF(COUNTIF(БЮДЖЕТ!$P:$P,D933)=1,0,1))</f>
        <v>0</v>
      </c>
      <c r="F933" s="19" t="str">
        <f>IF($D933="","",INDEX(БЮДЖЕТ!$N:$N,SUMIFS(БЮДЖЕТ!$B:$B,БЮДЖЕТ!$P:$P,$D933)))</f>
        <v/>
      </c>
      <c r="G933" s="19" t="str">
        <f>IF($D933="","",INDEX(БЮДЖЕТ!$X:$X,SUMIFS(БЮДЖЕТ!$B:$B,БЮДЖЕТ!$P:$P,$D933)))</f>
        <v/>
      </c>
      <c r="H933" s="36"/>
      <c r="I933" s="48">
        <f>IF(D933="",0,SUMIFS(БЮДЖЕТ!$V:$V,БЮДЖЕТ!$P:$P,D933))</f>
        <v>0</v>
      </c>
      <c r="J933" s="48">
        <f>IF(D933="",0,SUMIFS(факт_операции!$T:$T,факт_операции!$D:$D,D933)+SUMIFS(факт_расчет!$M:$M,факт_расчет!$D:$D,D933))</f>
        <v>0</v>
      </c>
      <c r="K933" s="54">
        <f t="shared" si="29"/>
        <v>0</v>
      </c>
      <c r="L933" s="36"/>
      <c r="M933" s="1"/>
    </row>
    <row r="934" spans="1:13" x14ac:dyDescent="0.25">
      <c r="A934" s="1"/>
      <c r="B934" s="1"/>
      <c r="C934" s="5">
        <f t="shared" si="30"/>
        <v>924</v>
      </c>
      <c r="D934" s="19" t="str">
        <f>IF(C934&gt;MAX(БЮДЖЕТ!$C:$C),"",INDEX(БЮДЖЕТ!$P$11:$P$9415,C934))</f>
        <v/>
      </c>
      <c r="E934" s="22">
        <f>IF(D934="",0,IF(COUNTIF(БЮДЖЕТ!$P:$P,D934)=1,0,1))</f>
        <v>0</v>
      </c>
      <c r="F934" s="19" t="str">
        <f>IF($D934="","",INDEX(БЮДЖЕТ!$N:$N,SUMIFS(БЮДЖЕТ!$B:$B,БЮДЖЕТ!$P:$P,$D934)))</f>
        <v/>
      </c>
      <c r="G934" s="19" t="str">
        <f>IF($D934="","",INDEX(БЮДЖЕТ!$X:$X,SUMIFS(БЮДЖЕТ!$B:$B,БЮДЖЕТ!$P:$P,$D934)))</f>
        <v/>
      </c>
      <c r="H934" s="36"/>
      <c r="I934" s="48">
        <f>IF(D934="",0,SUMIFS(БЮДЖЕТ!$V:$V,БЮДЖЕТ!$P:$P,D934))</f>
        <v>0</v>
      </c>
      <c r="J934" s="48">
        <f>IF(D934="",0,SUMIFS(факт_операции!$T:$T,факт_операции!$D:$D,D934)+SUMIFS(факт_расчет!$M:$M,факт_расчет!$D:$D,D934))</f>
        <v>0</v>
      </c>
      <c r="K934" s="54">
        <f t="shared" si="29"/>
        <v>0</v>
      </c>
      <c r="L934" s="36"/>
      <c r="M934" s="1"/>
    </row>
    <row r="935" spans="1:13" x14ac:dyDescent="0.25">
      <c r="A935" s="1"/>
      <c r="B935" s="1"/>
      <c r="C935" s="5">
        <f t="shared" si="30"/>
        <v>925</v>
      </c>
      <c r="D935" s="19" t="str">
        <f>IF(C935&gt;MAX(БЮДЖЕТ!$C:$C),"",INDEX(БЮДЖЕТ!$P$11:$P$9415,C935))</f>
        <v/>
      </c>
      <c r="E935" s="22">
        <f>IF(D935="",0,IF(COUNTIF(БЮДЖЕТ!$P:$P,D935)=1,0,1))</f>
        <v>0</v>
      </c>
      <c r="F935" s="19" t="str">
        <f>IF($D935="","",INDEX(БЮДЖЕТ!$N:$N,SUMIFS(БЮДЖЕТ!$B:$B,БЮДЖЕТ!$P:$P,$D935)))</f>
        <v/>
      </c>
      <c r="G935" s="19" t="str">
        <f>IF($D935="","",INDEX(БЮДЖЕТ!$X:$X,SUMIFS(БЮДЖЕТ!$B:$B,БЮДЖЕТ!$P:$P,$D935)))</f>
        <v/>
      </c>
      <c r="H935" s="36"/>
      <c r="I935" s="48">
        <f>IF(D935="",0,SUMIFS(БЮДЖЕТ!$V:$V,БЮДЖЕТ!$P:$P,D935))</f>
        <v>0</v>
      </c>
      <c r="J935" s="48">
        <f>IF(D935="",0,SUMIFS(факт_операции!$T:$T,факт_операции!$D:$D,D935)+SUMIFS(факт_расчет!$M:$M,факт_расчет!$D:$D,D935))</f>
        <v>0</v>
      </c>
      <c r="K935" s="54">
        <f t="shared" si="29"/>
        <v>0</v>
      </c>
      <c r="L935" s="36"/>
      <c r="M935" s="1"/>
    </row>
    <row r="936" spans="1:13" x14ac:dyDescent="0.25">
      <c r="A936" s="1"/>
      <c r="B936" s="1"/>
      <c r="C936" s="5">
        <f t="shared" si="30"/>
        <v>926</v>
      </c>
      <c r="D936" s="19" t="str">
        <f>IF(C936&gt;MAX(БЮДЖЕТ!$C:$C),"",INDEX(БЮДЖЕТ!$P$11:$P$9415,C936))</f>
        <v/>
      </c>
      <c r="E936" s="22">
        <f>IF(D936="",0,IF(COUNTIF(БЮДЖЕТ!$P:$P,D936)=1,0,1))</f>
        <v>0</v>
      </c>
      <c r="F936" s="19" t="str">
        <f>IF($D936="","",INDEX(БЮДЖЕТ!$N:$N,SUMIFS(БЮДЖЕТ!$B:$B,БЮДЖЕТ!$P:$P,$D936)))</f>
        <v/>
      </c>
      <c r="G936" s="19" t="str">
        <f>IF($D936="","",INDEX(БЮДЖЕТ!$X:$X,SUMIFS(БЮДЖЕТ!$B:$B,БЮДЖЕТ!$P:$P,$D936)))</f>
        <v/>
      </c>
      <c r="H936" s="36"/>
      <c r="I936" s="48">
        <f>IF(D936="",0,SUMIFS(БЮДЖЕТ!$V:$V,БЮДЖЕТ!$P:$P,D936))</f>
        <v>0</v>
      </c>
      <c r="J936" s="48">
        <f>IF(D936="",0,SUMIFS(факт_операции!$T:$T,факт_операции!$D:$D,D936)+SUMIFS(факт_расчет!$M:$M,факт_расчет!$D:$D,D936))</f>
        <v>0</v>
      </c>
      <c r="K936" s="54">
        <f t="shared" si="29"/>
        <v>0</v>
      </c>
      <c r="L936" s="36"/>
      <c r="M936" s="1"/>
    </row>
    <row r="937" spans="1:13" x14ac:dyDescent="0.25">
      <c r="A937" s="1"/>
      <c r="B937" s="1"/>
      <c r="C937" s="5">
        <f t="shared" si="30"/>
        <v>927</v>
      </c>
      <c r="D937" s="19" t="str">
        <f>IF(C937&gt;MAX(БЮДЖЕТ!$C:$C),"",INDEX(БЮДЖЕТ!$P$11:$P$9415,C937))</f>
        <v/>
      </c>
      <c r="E937" s="22">
        <f>IF(D937="",0,IF(COUNTIF(БЮДЖЕТ!$P:$P,D937)=1,0,1))</f>
        <v>0</v>
      </c>
      <c r="F937" s="19" t="str">
        <f>IF($D937="","",INDEX(БЮДЖЕТ!$N:$N,SUMIFS(БЮДЖЕТ!$B:$B,БЮДЖЕТ!$P:$P,$D937)))</f>
        <v/>
      </c>
      <c r="G937" s="19" t="str">
        <f>IF($D937="","",INDEX(БЮДЖЕТ!$X:$X,SUMIFS(БЮДЖЕТ!$B:$B,БЮДЖЕТ!$P:$P,$D937)))</f>
        <v/>
      </c>
      <c r="H937" s="36"/>
      <c r="I937" s="48">
        <f>IF(D937="",0,SUMIFS(БЮДЖЕТ!$V:$V,БЮДЖЕТ!$P:$P,D937))</f>
        <v>0</v>
      </c>
      <c r="J937" s="48">
        <f>IF(D937="",0,SUMIFS(факт_операции!$T:$T,факт_операции!$D:$D,D937)+SUMIFS(факт_расчет!$M:$M,факт_расчет!$D:$D,D937))</f>
        <v>0</v>
      </c>
      <c r="K937" s="54">
        <f t="shared" si="29"/>
        <v>0</v>
      </c>
      <c r="L937" s="36"/>
      <c r="M937" s="1"/>
    </row>
    <row r="938" spans="1:13" x14ac:dyDescent="0.25">
      <c r="A938" s="1"/>
      <c r="B938" s="1"/>
      <c r="C938" s="5">
        <f t="shared" si="30"/>
        <v>928</v>
      </c>
      <c r="D938" s="19" t="str">
        <f>IF(C938&gt;MAX(БЮДЖЕТ!$C:$C),"",INDEX(БЮДЖЕТ!$P$11:$P$9415,C938))</f>
        <v/>
      </c>
      <c r="E938" s="22">
        <f>IF(D938="",0,IF(COUNTIF(БЮДЖЕТ!$P:$P,D938)=1,0,1))</f>
        <v>0</v>
      </c>
      <c r="F938" s="19" t="str">
        <f>IF($D938="","",INDEX(БЮДЖЕТ!$N:$N,SUMIFS(БЮДЖЕТ!$B:$B,БЮДЖЕТ!$P:$P,$D938)))</f>
        <v/>
      </c>
      <c r="G938" s="19" t="str">
        <f>IF($D938="","",INDEX(БЮДЖЕТ!$X:$X,SUMIFS(БЮДЖЕТ!$B:$B,БЮДЖЕТ!$P:$P,$D938)))</f>
        <v/>
      </c>
      <c r="H938" s="36"/>
      <c r="I938" s="48">
        <f>IF(D938="",0,SUMIFS(БЮДЖЕТ!$V:$V,БЮДЖЕТ!$P:$P,D938))</f>
        <v>0</v>
      </c>
      <c r="J938" s="48">
        <f>IF(D938="",0,SUMIFS(факт_операции!$T:$T,факт_операции!$D:$D,D938)+SUMIFS(факт_расчет!$M:$M,факт_расчет!$D:$D,D938))</f>
        <v>0</v>
      </c>
      <c r="K938" s="54">
        <f t="shared" si="29"/>
        <v>0</v>
      </c>
      <c r="L938" s="36"/>
      <c r="M938" s="1"/>
    </row>
    <row r="939" spans="1:13" x14ac:dyDescent="0.25">
      <c r="A939" s="1"/>
      <c r="B939" s="1"/>
      <c r="C939" s="5">
        <f t="shared" si="30"/>
        <v>929</v>
      </c>
      <c r="D939" s="19" t="str">
        <f>IF(C939&gt;MAX(БЮДЖЕТ!$C:$C),"",INDEX(БЮДЖЕТ!$P$11:$P$9415,C939))</f>
        <v/>
      </c>
      <c r="E939" s="22">
        <f>IF(D939="",0,IF(COUNTIF(БЮДЖЕТ!$P:$P,D939)=1,0,1))</f>
        <v>0</v>
      </c>
      <c r="F939" s="19" t="str">
        <f>IF($D939="","",INDEX(БЮДЖЕТ!$N:$N,SUMIFS(БЮДЖЕТ!$B:$B,БЮДЖЕТ!$P:$P,$D939)))</f>
        <v/>
      </c>
      <c r="G939" s="19" t="str">
        <f>IF($D939="","",INDEX(БЮДЖЕТ!$X:$X,SUMIFS(БЮДЖЕТ!$B:$B,БЮДЖЕТ!$P:$P,$D939)))</f>
        <v/>
      </c>
      <c r="H939" s="36"/>
      <c r="I939" s="48">
        <f>IF(D939="",0,SUMIFS(БЮДЖЕТ!$V:$V,БЮДЖЕТ!$P:$P,D939))</f>
        <v>0</v>
      </c>
      <c r="J939" s="48">
        <f>IF(D939="",0,SUMIFS(факт_операции!$T:$T,факт_операции!$D:$D,D939)+SUMIFS(факт_расчет!$M:$M,факт_расчет!$D:$D,D939))</f>
        <v>0</v>
      </c>
      <c r="K939" s="54">
        <f t="shared" si="29"/>
        <v>0</v>
      </c>
      <c r="L939" s="36"/>
      <c r="M939" s="1"/>
    </row>
    <row r="940" spans="1:13" x14ac:dyDescent="0.25">
      <c r="A940" s="1"/>
      <c r="B940" s="1"/>
      <c r="C940" s="5">
        <f t="shared" si="30"/>
        <v>930</v>
      </c>
      <c r="D940" s="19" t="str">
        <f>IF(C940&gt;MAX(БЮДЖЕТ!$C:$C),"",INDEX(БЮДЖЕТ!$P$11:$P$9415,C940))</f>
        <v/>
      </c>
      <c r="E940" s="22">
        <f>IF(D940="",0,IF(COUNTIF(БЮДЖЕТ!$P:$P,D940)=1,0,1))</f>
        <v>0</v>
      </c>
      <c r="F940" s="19" t="str">
        <f>IF($D940="","",INDEX(БЮДЖЕТ!$N:$N,SUMIFS(БЮДЖЕТ!$B:$B,БЮДЖЕТ!$P:$P,$D940)))</f>
        <v/>
      </c>
      <c r="G940" s="19" t="str">
        <f>IF($D940="","",INDEX(БЮДЖЕТ!$X:$X,SUMIFS(БЮДЖЕТ!$B:$B,БЮДЖЕТ!$P:$P,$D940)))</f>
        <v/>
      </c>
      <c r="H940" s="36"/>
      <c r="I940" s="48">
        <f>IF(D940="",0,SUMIFS(БЮДЖЕТ!$V:$V,БЮДЖЕТ!$P:$P,D940))</f>
        <v>0</v>
      </c>
      <c r="J940" s="48">
        <f>IF(D940="",0,SUMIFS(факт_операции!$T:$T,факт_операции!$D:$D,D940)+SUMIFS(факт_расчет!$M:$M,факт_расчет!$D:$D,D940))</f>
        <v>0</v>
      </c>
      <c r="K940" s="54">
        <f t="shared" si="29"/>
        <v>0</v>
      </c>
      <c r="L940" s="36"/>
      <c r="M940" s="1"/>
    </row>
    <row r="941" spans="1:13" x14ac:dyDescent="0.25">
      <c r="A941" s="1"/>
      <c r="B941" s="1"/>
      <c r="C941" s="5">
        <f t="shared" si="30"/>
        <v>931</v>
      </c>
      <c r="D941" s="19" t="str">
        <f>IF(C941&gt;MAX(БЮДЖЕТ!$C:$C),"",INDEX(БЮДЖЕТ!$P$11:$P$9415,C941))</f>
        <v/>
      </c>
      <c r="E941" s="22">
        <f>IF(D941="",0,IF(COUNTIF(БЮДЖЕТ!$P:$P,D941)=1,0,1))</f>
        <v>0</v>
      </c>
      <c r="F941" s="19" t="str">
        <f>IF($D941="","",INDEX(БЮДЖЕТ!$N:$N,SUMIFS(БЮДЖЕТ!$B:$B,БЮДЖЕТ!$P:$P,$D941)))</f>
        <v/>
      </c>
      <c r="G941" s="19" t="str">
        <f>IF($D941="","",INDEX(БЮДЖЕТ!$X:$X,SUMIFS(БЮДЖЕТ!$B:$B,БЮДЖЕТ!$P:$P,$D941)))</f>
        <v/>
      </c>
      <c r="H941" s="36"/>
      <c r="I941" s="48">
        <f>IF(D941="",0,SUMIFS(БЮДЖЕТ!$V:$V,БЮДЖЕТ!$P:$P,D941))</f>
        <v>0</v>
      </c>
      <c r="J941" s="48">
        <f>IF(D941="",0,SUMIFS(факт_операции!$T:$T,факт_операции!$D:$D,D941)+SUMIFS(факт_расчет!$M:$M,факт_расчет!$D:$D,D941))</f>
        <v>0</v>
      </c>
      <c r="K941" s="54">
        <f t="shared" si="29"/>
        <v>0</v>
      </c>
      <c r="L941" s="36"/>
      <c r="M941" s="1"/>
    </row>
    <row r="942" spans="1:13" x14ac:dyDescent="0.25">
      <c r="A942" s="1"/>
      <c r="B942" s="1"/>
      <c r="C942" s="5">
        <f t="shared" si="30"/>
        <v>932</v>
      </c>
      <c r="D942" s="19" t="str">
        <f>IF(C942&gt;MAX(БЮДЖЕТ!$C:$C),"",INDEX(БЮДЖЕТ!$P$11:$P$9415,C942))</f>
        <v/>
      </c>
      <c r="E942" s="22">
        <f>IF(D942="",0,IF(COUNTIF(БЮДЖЕТ!$P:$P,D942)=1,0,1))</f>
        <v>0</v>
      </c>
      <c r="F942" s="19" t="str">
        <f>IF($D942="","",INDEX(БЮДЖЕТ!$N:$N,SUMIFS(БЮДЖЕТ!$B:$B,БЮДЖЕТ!$P:$P,$D942)))</f>
        <v/>
      </c>
      <c r="G942" s="19" t="str">
        <f>IF($D942="","",INDEX(БЮДЖЕТ!$X:$X,SUMIFS(БЮДЖЕТ!$B:$B,БЮДЖЕТ!$P:$P,$D942)))</f>
        <v/>
      </c>
      <c r="H942" s="36"/>
      <c r="I942" s="48">
        <f>IF(D942="",0,SUMIFS(БЮДЖЕТ!$V:$V,БЮДЖЕТ!$P:$P,D942))</f>
        <v>0</v>
      </c>
      <c r="J942" s="48">
        <f>IF(D942="",0,SUMIFS(факт_операции!$T:$T,факт_операции!$D:$D,D942)+SUMIFS(факт_расчет!$M:$M,факт_расчет!$D:$D,D942))</f>
        <v>0</v>
      </c>
      <c r="K942" s="54">
        <f t="shared" si="29"/>
        <v>0</v>
      </c>
      <c r="L942" s="36"/>
      <c r="M942" s="1"/>
    </row>
    <row r="943" spans="1:13" x14ac:dyDescent="0.25">
      <c r="A943" s="1"/>
      <c r="B943" s="1"/>
      <c r="C943" s="5">
        <f t="shared" si="30"/>
        <v>933</v>
      </c>
      <c r="D943" s="19" t="str">
        <f>IF(C943&gt;MAX(БЮДЖЕТ!$C:$C),"",INDEX(БЮДЖЕТ!$P$11:$P$9415,C943))</f>
        <v/>
      </c>
      <c r="E943" s="22">
        <f>IF(D943="",0,IF(COUNTIF(БЮДЖЕТ!$P:$P,D943)=1,0,1))</f>
        <v>0</v>
      </c>
      <c r="F943" s="19" t="str">
        <f>IF($D943="","",INDEX(БЮДЖЕТ!$N:$N,SUMIFS(БЮДЖЕТ!$B:$B,БЮДЖЕТ!$P:$P,$D943)))</f>
        <v/>
      </c>
      <c r="G943" s="19" t="str">
        <f>IF($D943="","",INDEX(БЮДЖЕТ!$X:$X,SUMIFS(БЮДЖЕТ!$B:$B,БЮДЖЕТ!$P:$P,$D943)))</f>
        <v/>
      </c>
      <c r="H943" s="36"/>
      <c r="I943" s="48">
        <f>IF(D943="",0,SUMIFS(БЮДЖЕТ!$V:$V,БЮДЖЕТ!$P:$P,D943))</f>
        <v>0</v>
      </c>
      <c r="J943" s="48">
        <f>IF(D943="",0,SUMIFS(факт_операции!$T:$T,факт_операции!$D:$D,D943)+SUMIFS(факт_расчет!$M:$M,факт_расчет!$D:$D,D943))</f>
        <v>0</v>
      </c>
      <c r="K943" s="54">
        <f t="shared" si="29"/>
        <v>0</v>
      </c>
      <c r="L943" s="36"/>
      <c r="M943" s="1"/>
    </row>
    <row r="944" spans="1:13" x14ac:dyDescent="0.25">
      <c r="A944" s="1"/>
      <c r="B944" s="1"/>
      <c r="C944" s="5">
        <f t="shared" si="30"/>
        <v>934</v>
      </c>
      <c r="D944" s="19" t="str">
        <f>IF(C944&gt;MAX(БЮДЖЕТ!$C:$C),"",INDEX(БЮДЖЕТ!$P$11:$P$9415,C944))</f>
        <v/>
      </c>
      <c r="E944" s="22">
        <f>IF(D944="",0,IF(COUNTIF(БЮДЖЕТ!$P:$P,D944)=1,0,1))</f>
        <v>0</v>
      </c>
      <c r="F944" s="19" t="str">
        <f>IF($D944="","",INDEX(БЮДЖЕТ!$N:$N,SUMIFS(БЮДЖЕТ!$B:$B,БЮДЖЕТ!$P:$P,$D944)))</f>
        <v/>
      </c>
      <c r="G944" s="19" t="str">
        <f>IF($D944="","",INDEX(БЮДЖЕТ!$X:$X,SUMIFS(БЮДЖЕТ!$B:$B,БЮДЖЕТ!$P:$P,$D944)))</f>
        <v/>
      </c>
      <c r="H944" s="36"/>
      <c r="I944" s="48">
        <f>IF(D944="",0,SUMIFS(БЮДЖЕТ!$V:$V,БЮДЖЕТ!$P:$P,D944))</f>
        <v>0</v>
      </c>
      <c r="J944" s="48">
        <f>IF(D944="",0,SUMIFS(факт_операции!$T:$T,факт_операции!$D:$D,D944)+SUMIFS(факт_расчет!$M:$M,факт_расчет!$D:$D,D944))</f>
        <v>0</v>
      </c>
      <c r="K944" s="54">
        <f t="shared" si="29"/>
        <v>0</v>
      </c>
      <c r="L944" s="36"/>
      <c r="M944" s="1"/>
    </row>
    <row r="945" spans="1:13" x14ac:dyDescent="0.25">
      <c r="A945" s="1"/>
      <c r="B945" s="1"/>
      <c r="C945" s="5">
        <f t="shared" si="30"/>
        <v>935</v>
      </c>
      <c r="D945" s="19" t="str">
        <f>IF(C945&gt;MAX(БЮДЖЕТ!$C:$C),"",INDEX(БЮДЖЕТ!$P$11:$P$9415,C945))</f>
        <v/>
      </c>
      <c r="E945" s="22">
        <f>IF(D945="",0,IF(COUNTIF(БЮДЖЕТ!$P:$P,D945)=1,0,1))</f>
        <v>0</v>
      </c>
      <c r="F945" s="19" t="str">
        <f>IF($D945="","",INDEX(БЮДЖЕТ!$N:$N,SUMIFS(БЮДЖЕТ!$B:$B,БЮДЖЕТ!$P:$P,$D945)))</f>
        <v/>
      </c>
      <c r="G945" s="19" t="str">
        <f>IF($D945="","",INDEX(БЮДЖЕТ!$X:$X,SUMIFS(БЮДЖЕТ!$B:$B,БЮДЖЕТ!$P:$P,$D945)))</f>
        <v/>
      </c>
      <c r="H945" s="36"/>
      <c r="I945" s="48">
        <f>IF(D945="",0,SUMIFS(БЮДЖЕТ!$V:$V,БЮДЖЕТ!$P:$P,D945))</f>
        <v>0</v>
      </c>
      <c r="J945" s="48">
        <f>IF(D945="",0,SUMIFS(факт_операции!$T:$T,факт_операции!$D:$D,D945)+SUMIFS(факт_расчет!$M:$M,факт_расчет!$D:$D,D945))</f>
        <v>0</v>
      </c>
      <c r="K945" s="54">
        <f t="shared" si="29"/>
        <v>0</v>
      </c>
      <c r="L945" s="36"/>
      <c r="M945" s="1"/>
    </row>
    <row r="946" spans="1:13" x14ac:dyDescent="0.25">
      <c r="A946" s="1"/>
      <c r="B946" s="1"/>
      <c r="C946" s="5">
        <f t="shared" si="30"/>
        <v>936</v>
      </c>
      <c r="D946" s="19" t="str">
        <f>IF(C946&gt;MAX(БЮДЖЕТ!$C:$C),"",INDEX(БЮДЖЕТ!$P$11:$P$9415,C946))</f>
        <v/>
      </c>
      <c r="E946" s="22">
        <f>IF(D946="",0,IF(COUNTIF(БЮДЖЕТ!$P:$P,D946)=1,0,1))</f>
        <v>0</v>
      </c>
      <c r="F946" s="19" t="str">
        <f>IF($D946="","",INDEX(БЮДЖЕТ!$N:$N,SUMIFS(БЮДЖЕТ!$B:$B,БЮДЖЕТ!$P:$P,$D946)))</f>
        <v/>
      </c>
      <c r="G946" s="19" t="str">
        <f>IF($D946="","",INDEX(БЮДЖЕТ!$X:$X,SUMIFS(БЮДЖЕТ!$B:$B,БЮДЖЕТ!$P:$P,$D946)))</f>
        <v/>
      </c>
      <c r="H946" s="36"/>
      <c r="I946" s="48">
        <f>IF(D946="",0,SUMIFS(БЮДЖЕТ!$V:$V,БЮДЖЕТ!$P:$P,D946))</f>
        <v>0</v>
      </c>
      <c r="J946" s="48">
        <f>IF(D946="",0,SUMIFS(факт_операции!$T:$T,факт_операции!$D:$D,D946)+SUMIFS(факт_расчет!$M:$M,факт_расчет!$D:$D,D946))</f>
        <v>0</v>
      </c>
      <c r="K946" s="54">
        <f t="shared" si="29"/>
        <v>0</v>
      </c>
      <c r="L946" s="36"/>
      <c r="M946" s="1"/>
    </row>
    <row r="947" spans="1:13" x14ac:dyDescent="0.25">
      <c r="A947" s="1"/>
      <c r="B947" s="1"/>
      <c r="C947" s="5">
        <f t="shared" si="30"/>
        <v>937</v>
      </c>
      <c r="D947" s="19" t="str">
        <f>IF(C947&gt;MAX(БЮДЖЕТ!$C:$C),"",INDEX(БЮДЖЕТ!$P$11:$P$9415,C947))</f>
        <v/>
      </c>
      <c r="E947" s="22">
        <f>IF(D947="",0,IF(COUNTIF(БЮДЖЕТ!$P:$P,D947)=1,0,1))</f>
        <v>0</v>
      </c>
      <c r="F947" s="19" t="str">
        <f>IF($D947="","",INDEX(БЮДЖЕТ!$N:$N,SUMIFS(БЮДЖЕТ!$B:$B,БЮДЖЕТ!$P:$P,$D947)))</f>
        <v/>
      </c>
      <c r="G947" s="19" t="str">
        <f>IF($D947="","",INDEX(БЮДЖЕТ!$X:$X,SUMIFS(БЮДЖЕТ!$B:$B,БЮДЖЕТ!$P:$P,$D947)))</f>
        <v/>
      </c>
      <c r="H947" s="36"/>
      <c r="I947" s="48">
        <f>IF(D947="",0,SUMIFS(БЮДЖЕТ!$V:$V,БЮДЖЕТ!$P:$P,D947))</f>
        <v>0</v>
      </c>
      <c r="J947" s="48">
        <f>IF(D947="",0,SUMIFS(факт_операции!$T:$T,факт_операции!$D:$D,D947)+SUMIFS(факт_расчет!$M:$M,факт_расчет!$D:$D,D947))</f>
        <v>0</v>
      </c>
      <c r="K947" s="54">
        <f t="shared" si="29"/>
        <v>0</v>
      </c>
      <c r="L947" s="36"/>
      <c r="M947" s="1"/>
    </row>
    <row r="948" spans="1:13" x14ac:dyDescent="0.25">
      <c r="A948" s="1"/>
      <c r="B948" s="1"/>
      <c r="C948" s="5">
        <f t="shared" si="30"/>
        <v>938</v>
      </c>
      <c r="D948" s="19" t="str">
        <f>IF(C948&gt;MAX(БЮДЖЕТ!$C:$C),"",INDEX(БЮДЖЕТ!$P$11:$P$9415,C948))</f>
        <v/>
      </c>
      <c r="E948" s="22">
        <f>IF(D948="",0,IF(COUNTIF(БЮДЖЕТ!$P:$P,D948)=1,0,1))</f>
        <v>0</v>
      </c>
      <c r="F948" s="19" t="str">
        <f>IF($D948="","",INDEX(БЮДЖЕТ!$N:$N,SUMIFS(БЮДЖЕТ!$B:$B,БЮДЖЕТ!$P:$P,$D948)))</f>
        <v/>
      </c>
      <c r="G948" s="19" t="str">
        <f>IF($D948="","",INDEX(БЮДЖЕТ!$X:$X,SUMIFS(БЮДЖЕТ!$B:$B,БЮДЖЕТ!$P:$P,$D948)))</f>
        <v/>
      </c>
      <c r="H948" s="36"/>
      <c r="I948" s="48">
        <f>IF(D948="",0,SUMIFS(БЮДЖЕТ!$V:$V,БЮДЖЕТ!$P:$P,D948))</f>
        <v>0</v>
      </c>
      <c r="J948" s="48">
        <f>IF(D948="",0,SUMIFS(факт_операции!$T:$T,факт_операции!$D:$D,D948)+SUMIFS(факт_расчет!$M:$M,факт_расчет!$D:$D,D948))</f>
        <v>0</v>
      </c>
      <c r="K948" s="54">
        <f t="shared" si="29"/>
        <v>0</v>
      </c>
      <c r="L948" s="36"/>
      <c r="M948" s="1"/>
    </row>
    <row r="949" spans="1:13" x14ac:dyDescent="0.25">
      <c r="A949" s="1"/>
      <c r="B949" s="1"/>
      <c r="C949" s="5">
        <f t="shared" si="30"/>
        <v>939</v>
      </c>
      <c r="D949" s="19" t="str">
        <f>IF(C949&gt;MAX(БЮДЖЕТ!$C:$C),"",INDEX(БЮДЖЕТ!$P$11:$P$9415,C949))</f>
        <v/>
      </c>
      <c r="E949" s="22">
        <f>IF(D949="",0,IF(COUNTIF(БЮДЖЕТ!$P:$P,D949)=1,0,1))</f>
        <v>0</v>
      </c>
      <c r="F949" s="19" t="str">
        <f>IF($D949="","",INDEX(БЮДЖЕТ!$N:$N,SUMIFS(БЮДЖЕТ!$B:$B,БЮДЖЕТ!$P:$P,$D949)))</f>
        <v/>
      </c>
      <c r="G949" s="19" t="str">
        <f>IF($D949="","",INDEX(БЮДЖЕТ!$X:$X,SUMIFS(БЮДЖЕТ!$B:$B,БЮДЖЕТ!$P:$P,$D949)))</f>
        <v/>
      </c>
      <c r="H949" s="36"/>
      <c r="I949" s="48">
        <f>IF(D949="",0,SUMIFS(БЮДЖЕТ!$V:$V,БЮДЖЕТ!$P:$P,D949))</f>
        <v>0</v>
      </c>
      <c r="J949" s="48">
        <f>IF(D949="",0,SUMIFS(факт_операции!$T:$T,факт_операции!$D:$D,D949)+SUMIFS(факт_расчет!$M:$M,факт_расчет!$D:$D,D949))</f>
        <v>0</v>
      </c>
      <c r="K949" s="54">
        <f t="shared" si="29"/>
        <v>0</v>
      </c>
      <c r="L949" s="36"/>
      <c r="M949" s="1"/>
    </row>
    <row r="950" spans="1:13" x14ac:dyDescent="0.25">
      <c r="A950" s="1"/>
      <c r="B950" s="1"/>
      <c r="C950" s="5">
        <f t="shared" si="30"/>
        <v>940</v>
      </c>
      <c r="D950" s="19" t="str">
        <f>IF(C950&gt;MAX(БЮДЖЕТ!$C:$C),"",INDEX(БЮДЖЕТ!$P$11:$P$9415,C950))</f>
        <v/>
      </c>
      <c r="E950" s="22">
        <f>IF(D950="",0,IF(COUNTIF(БЮДЖЕТ!$P:$P,D950)=1,0,1))</f>
        <v>0</v>
      </c>
      <c r="F950" s="19" t="str">
        <f>IF($D950="","",INDEX(БЮДЖЕТ!$N:$N,SUMIFS(БЮДЖЕТ!$B:$B,БЮДЖЕТ!$P:$P,$D950)))</f>
        <v/>
      </c>
      <c r="G950" s="19" t="str">
        <f>IF($D950="","",INDEX(БЮДЖЕТ!$X:$X,SUMIFS(БЮДЖЕТ!$B:$B,БЮДЖЕТ!$P:$P,$D950)))</f>
        <v/>
      </c>
      <c r="H950" s="36"/>
      <c r="I950" s="48">
        <f>IF(D950="",0,SUMIFS(БЮДЖЕТ!$V:$V,БЮДЖЕТ!$P:$P,D950))</f>
        <v>0</v>
      </c>
      <c r="J950" s="48">
        <f>IF(D950="",0,SUMIFS(факт_операции!$T:$T,факт_операции!$D:$D,D950)+SUMIFS(факт_расчет!$M:$M,факт_расчет!$D:$D,D950))</f>
        <v>0</v>
      </c>
      <c r="K950" s="54">
        <f t="shared" si="29"/>
        <v>0</v>
      </c>
      <c r="L950" s="36"/>
      <c r="M950" s="1"/>
    </row>
    <row r="951" spans="1:13" x14ac:dyDescent="0.25">
      <c r="A951" s="1"/>
      <c r="B951" s="1"/>
      <c r="C951" s="5">
        <f t="shared" si="30"/>
        <v>941</v>
      </c>
      <c r="D951" s="19" t="str">
        <f>IF(C951&gt;MAX(БЮДЖЕТ!$C:$C),"",INDEX(БЮДЖЕТ!$P$11:$P$9415,C951))</f>
        <v/>
      </c>
      <c r="E951" s="22">
        <f>IF(D951="",0,IF(COUNTIF(БЮДЖЕТ!$P:$P,D951)=1,0,1))</f>
        <v>0</v>
      </c>
      <c r="F951" s="19" t="str">
        <f>IF($D951="","",INDEX(БЮДЖЕТ!$N:$N,SUMIFS(БЮДЖЕТ!$B:$B,БЮДЖЕТ!$P:$P,$D951)))</f>
        <v/>
      </c>
      <c r="G951" s="19" t="str">
        <f>IF($D951="","",INDEX(БЮДЖЕТ!$X:$X,SUMIFS(БЮДЖЕТ!$B:$B,БЮДЖЕТ!$P:$P,$D951)))</f>
        <v/>
      </c>
      <c r="H951" s="36"/>
      <c r="I951" s="48">
        <f>IF(D951="",0,SUMIFS(БЮДЖЕТ!$V:$V,БЮДЖЕТ!$P:$P,D951))</f>
        <v>0</v>
      </c>
      <c r="J951" s="48">
        <f>IF(D951="",0,SUMIFS(факт_операции!$T:$T,факт_операции!$D:$D,D951)+SUMIFS(факт_расчет!$M:$M,факт_расчет!$D:$D,D951))</f>
        <v>0</v>
      </c>
      <c r="K951" s="54">
        <f t="shared" si="29"/>
        <v>0</v>
      </c>
      <c r="L951" s="36"/>
      <c r="M951" s="1"/>
    </row>
    <row r="952" spans="1:13" x14ac:dyDescent="0.25">
      <c r="A952" s="1"/>
      <c r="B952" s="1"/>
      <c r="C952" s="5">
        <f t="shared" si="30"/>
        <v>942</v>
      </c>
      <c r="D952" s="19" t="str">
        <f>IF(C952&gt;MAX(БЮДЖЕТ!$C:$C),"",INDEX(БЮДЖЕТ!$P$11:$P$9415,C952))</f>
        <v/>
      </c>
      <c r="E952" s="22">
        <f>IF(D952="",0,IF(COUNTIF(БЮДЖЕТ!$P:$P,D952)=1,0,1))</f>
        <v>0</v>
      </c>
      <c r="F952" s="19" t="str">
        <f>IF($D952="","",INDEX(БЮДЖЕТ!$N:$N,SUMIFS(БЮДЖЕТ!$B:$B,БЮДЖЕТ!$P:$P,$D952)))</f>
        <v/>
      </c>
      <c r="G952" s="19" t="str">
        <f>IF($D952="","",INDEX(БЮДЖЕТ!$X:$X,SUMIFS(БЮДЖЕТ!$B:$B,БЮДЖЕТ!$P:$P,$D952)))</f>
        <v/>
      </c>
      <c r="H952" s="36"/>
      <c r="I952" s="48">
        <f>IF(D952="",0,SUMIFS(БЮДЖЕТ!$V:$V,БЮДЖЕТ!$P:$P,D952))</f>
        <v>0</v>
      </c>
      <c r="J952" s="48">
        <f>IF(D952="",0,SUMIFS(факт_операции!$T:$T,факт_операции!$D:$D,D952)+SUMIFS(факт_расчет!$M:$M,факт_расчет!$D:$D,D952))</f>
        <v>0</v>
      </c>
      <c r="K952" s="54">
        <f t="shared" si="29"/>
        <v>0</v>
      </c>
      <c r="L952" s="36"/>
      <c r="M952" s="1"/>
    </row>
    <row r="953" spans="1:13" x14ac:dyDescent="0.25">
      <c r="A953" s="1"/>
      <c r="B953" s="1"/>
      <c r="C953" s="5">
        <f t="shared" si="30"/>
        <v>943</v>
      </c>
      <c r="D953" s="19" t="str">
        <f>IF(C953&gt;MAX(БЮДЖЕТ!$C:$C),"",INDEX(БЮДЖЕТ!$P$11:$P$9415,C953))</f>
        <v/>
      </c>
      <c r="E953" s="22">
        <f>IF(D953="",0,IF(COUNTIF(БЮДЖЕТ!$P:$P,D953)=1,0,1))</f>
        <v>0</v>
      </c>
      <c r="F953" s="19" t="str">
        <f>IF($D953="","",INDEX(БЮДЖЕТ!$N:$N,SUMIFS(БЮДЖЕТ!$B:$B,БЮДЖЕТ!$P:$P,$D953)))</f>
        <v/>
      </c>
      <c r="G953" s="19" t="str">
        <f>IF($D953="","",INDEX(БЮДЖЕТ!$X:$X,SUMIFS(БЮДЖЕТ!$B:$B,БЮДЖЕТ!$P:$P,$D953)))</f>
        <v/>
      </c>
      <c r="H953" s="36"/>
      <c r="I953" s="48">
        <f>IF(D953="",0,SUMIFS(БЮДЖЕТ!$V:$V,БЮДЖЕТ!$P:$P,D953))</f>
        <v>0</v>
      </c>
      <c r="J953" s="48">
        <f>IF(D953="",0,SUMIFS(факт_операции!$T:$T,факт_операции!$D:$D,D953)+SUMIFS(факт_расчет!$M:$M,факт_расчет!$D:$D,D953))</f>
        <v>0</v>
      </c>
      <c r="K953" s="54">
        <f t="shared" si="29"/>
        <v>0</v>
      </c>
      <c r="L953" s="36"/>
      <c r="M953" s="1"/>
    </row>
    <row r="954" spans="1:13" x14ac:dyDescent="0.25">
      <c r="A954" s="1"/>
      <c r="B954" s="1"/>
      <c r="C954" s="5">
        <f t="shared" si="30"/>
        <v>944</v>
      </c>
      <c r="D954" s="19" t="str">
        <f>IF(C954&gt;MAX(БЮДЖЕТ!$C:$C),"",INDEX(БЮДЖЕТ!$P$11:$P$9415,C954))</f>
        <v/>
      </c>
      <c r="E954" s="22">
        <f>IF(D954="",0,IF(COUNTIF(БЮДЖЕТ!$P:$P,D954)=1,0,1))</f>
        <v>0</v>
      </c>
      <c r="F954" s="19" t="str">
        <f>IF($D954="","",INDEX(БЮДЖЕТ!$N:$N,SUMIFS(БЮДЖЕТ!$B:$B,БЮДЖЕТ!$P:$P,$D954)))</f>
        <v/>
      </c>
      <c r="G954" s="19" t="str">
        <f>IF($D954="","",INDEX(БЮДЖЕТ!$X:$X,SUMIFS(БЮДЖЕТ!$B:$B,БЮДЖЕТ!$P:$P,$D954)))</f>
        <v/>
      </c>
      <c r="H954" s="36"/>
      <c r="I954" s="48">
        <f>IF(D954="",0,SUMIFS(БЮДЖЕТ!$V:$V,БЮДЖЕТ!$P:$P,D954))</f>
        <v>0</v>
      </c>
      <c r="J954" s="48">
        <f>IF(D954="",0,SUMIFS(факт_операции!$T:$T,факт_операции!$D:$D,D954)+SUMIFS(факт_расчет!$M:$M,факт_расчет!$D:$D,D954))</f>
        <v>0</v>
      </c>
      <c r="K954" s="54">
        <f t="shared" si="29"/>
        <v>0</v>
      </c>
      <c r="L954" s="36"/>
      <c r="M954" s="1"/>
    </row>
    <row r="955" spans="1:13" x14ac:dyDescent="0.25">
      <c r="A955" s="1"/>
      <c r="B955" s="1"/>
      <c r="C955" s="5">
        <f t="shared" si="30"/>
        <v>945</v>
      </c>
      <c r="D955" s="19" t="str">
        <f>IF(C955&gt;MAX(БЮДЖЕТ!$C:$C),"",INDEX(БЮДЖЕТ!$P$11:$P$9415,C955))</f>
        <v/>
      </c>
      <c r="E955" s="22">
        <f>IF(D955="",0,IF(COUNTIF(БЮДЖЕТ!$P:$P,D955)=1,0,1))</f>
        <v>0</v>
      </c>
      <c r="F955" s="19" t="str">
        <f>IF($D955="","",INDEX(БЮДЖЕТ!$N:$N,SUMIFS(БЮДЖЕТ!$B:$B,БЮДЖЕТ!$P:$P,$D955)))</f>
        <v/>
      </c>
      <c r="G955" s="19" t="str">
        <f>IF($D955="","",INDEX(БЮДЖЕТ!$X:$X,SUMIFS(БЮДЖЕТ!$B:$B,БЮДЖЕТ!$P:$P,$D955)))</f>
        <v/>
      </c>
      <c r="H955" s="36"/>
      <c r="I955" s="48">
        <f>IF(D955="",0,SUMIFS(БЮДЖЕТ!$V:$V,БЮДЖЕТ!$P:$P,D955))</f>
        <v>0</v>
      </c>
      <c r="J955" s="48">
        <f>IF(D955="",0,SUMIFS(факт_операции!$T:$T,факт_операции!$D:$D,D955)+SUMIFS(факт_расчет!$M:$M,факт_расчет!$D:$D,D955))</f>
        <v>0</v>
      </c>
      <c r="K955" s="54">
        <f t="shared" si="29"/>
        <v>0</v>
      </c>
      <c r="L955" s="36"/>
      <c r="M955" s="1"/>
    </row>
    <row r="956" spans="1:13" x14ac:dyDescent="0.25">
      <c r="A956" s="1"/>
      <c r="B956" s="1"/>
      <c r="C956" s="5">
        <f t="shared" si="30"/>
        <v>946</v>
      </c>
      <c r="D956" s="19" t="str">
        <f>IF(C956&gt;MAX(БЮДЖЕТ!$C:$C),"",INDEX(БЮДЖЕТ!$P$11:$P$9415,C956))</f>
        <v/>
      </c>
      <c r="E956" s="22">
        <f>IF(D956="",0,IF(COUNTIF(БЮДЖЕТ!$P:$P,D956)=1,0,1))</f>
        <v>0</v>
      </c>
      <c r="F956" s="19" t="str">
        <f>IF($D956="","",INDEX(БЮДЖЕТ!$N:$N,SUMIFS(БЮДЖЕТ!$B:$B,БЮДЖЕТ!$P:$P,$D956)))</f>
        <v/>
      </c>
      <c r="G956" s="19" t="str">
        <f>IF($D956="","",INDEX(БЮДЖЕТ!$X:$X,SUMIFS(БЮДЖЕТ!$B:$B,БЮДЖЕТ!$P:$P,$D956)))</f>
        <v/>
      </c>
      <c r="H956" s="36"/>
      <c r="I956" s="48">
        <f>IF(D956="",0,SUMIFS(БЮДЖЕТ!$V:$V,БЮДЖЕТ!$P:$P,D956))</f>
        <v>0</v>
      </c>
      <c r="J956" s="48">
        <f>IF(D956="",0,SUMIFS(факт_операции!$T:$T,факт_операции!$D:$D,D956)+SUMIFS(факт_расчет!$M:$M,факт_расчет!$D:$D,D956))</f>
        <v>0</v>
      </c>
      <c r="K956" s="54">
        <f t="shared" si="29"/>
        <v>0</v>
      </c>
      <c r="L956" s="36"/>
      <c r="M956" s="1"/>
    </row>
    <row r="957" spans="1:13" x14ac:dyDescent="0.25">
      <c r="A957" s="1"/>
      <c r="B957" s="1"/>
      <c r="C957" s="5">
        <f t="shared" si="30"/>
        <v>947</v>
      </c>
      <c r="D957" s="19" t="str">
        <f>IF(C957&gt;MAX(БЮДЖЕТ!$C:$C),"",INDEX(БЮДЖЕТ!$P$11:$P$9415,C957))</f>
        <v/>
      </c>
      <c r="E957" s="22">
        <f>IF(D957="",0,IF(COUNTIF(БЮДЖЕТ!$P:$P,D957)=1,0,1))</f>
        <v>0</v>
      </c>
      <c r="F957" s="19" t="str">
        <f>IF($D957="","",INDEX(БЮДЖЕТ!$N:$N,SUMIFS(БЮДЖЕТ!$B:$B,БЮДЖЕТ!$P:$P,$D957)))</f>
        <v/>
      </c>
      <c r="G957" s="19" t="str">
        <f>IF($D957="","",INDEX(БЮДЖЕТ!$X:$X,SUMIFS(БЮДЖЕТ!$B:$B,БЮДЖЕТ!$P:$P,$D957)))</f>
        <v/>
      </c>
      <c r="H957" s="36"/>
      <c r="I957" s="48">
        <f>IF(D957="",0,SUMIFS(БЮДЖЕТ!$V:$V,БЮДЖЕТ!$P:$P,D957))</f>
        <v>0</v>
      </c>
      <c r="J957" s="48">
        <f>IF(D957="",0,SUMIFS(факт_операции!$T:$T,факт_операции!$D:$D,D957)+SUMIFS(факт_расчет!$M:$M,факт_расчет!$D:$D,D957))</f>
        <v>0</v>
      </c>
      <c r="K957" s="54">
        <f t="shared" si="29"/>
        <v>0</v>
      </c>
      <c r="L957" s="36"/>
      <c r="M957" s="1"/>
    </row>
    <row r="958" spans="1:13" x14ac:dyDescent="0.25">
      <c r="A958" s="1"/>
      <c r="B958" s="1"/>
      <c r="C958" s="5">
        <f t="shared" si="30"/>
        <v>948</v>
      </c>
      <c r="D958" s="19" t="str">
        <f>IF(C958&gt;MAX(БЮДЖЕТ!$C:$C),"",INDEX(БЮДЖЕТ!$P$11:$P$9415,C958))</f>
        <v/>
      </c>
      <c r="E958" s="22">
        <f>IF(D958="",0,IF(COUNTIF(БЮДЖЕТ!$P:$P,D958)=1,0,1))</f>
        <v>0</v>
      </c>
      <c r="F958" s="19" t="str">
        <f>IF($D958="","",INDEX(БЮДЖЕТ!$N:$N,SUMIFS(БЮДЖЕТ!$B:$B,БЮДЖЕТ!$P:$P,$D958)))</f>
        <v/>
      </c>
      <c r="G958" s="19" t="str">
        <f>IF($D958="","",INDEX(БЮДЖЕТ!$X:$X,SUMIFS(БЮДЖЕТ!$B:$B,БЮДЖЕТ!$P:$P,$D958)))</f>
        <v/>
      </c>
      <c r="H958" s="36"/>
      <c r="I958" s="48">
        <f>IF(D958="",0,SUMIFS(БЮДЖЕТ!$V:$V,БЮДЖЕТ!$P:$P,D958))</f>
        <v>0</v>
      </c>
      <c r="J958" s="48">
        <f>IF(D958="",0,SUMIFS(факт_операции!$T:$T,факт_операции!$D:$D,D958)+SUMIFS(факт_расчет!$M:$M,факт_расчет!$D:$D,D958))</f>
        <v>0</v>
      </c>
      <c r="K958" s="54">
        <f t="shared" si="29"/>
        <v>0</v>
      </c>
      <c r="L958" s="36"/>
      <c r="M958" s="1"/>
    </row>
    <row r="959" spans="1:13" x14ac:dyDescent="0.25">
      <c r="A959" s="1"/>
      <c r="B959" s="1"/>
      <c r="C959" s="5">
        <f t="shared" si="30"/>
        <v>949</v>
      </c>
      <c r="D959" s="19" t="str">
        <f>IF(C959&gt;MAX(БЮДЖЕТ!$C:$C),"",INDEX(БЮДЖЕТ!$P$11:$P$9415,C959))</f>
        <v/>
      </c>
      <c r="E959" s="22">
        <f>IF(D959="",0,IF(COUNTIF(БЮДЖЕТ!$P:$P,D959)=1,0,1))</f>
        <v>0</v>
      </c>
      <c r="F959" s="19" t="str">
        <f>IF($D959="","",INDEX(БЮДЖЕТ!$N:$N,SUMIFS(БЮДЖЕТ!$B:$B,БЮДЖЕТ!$P:$P,$D959)))</f>
        <v/>
      </c>
      <c r="G959" s="19" t="str">
        <f>IF($D959="","",INDEX(БЮДЖЕТ!$X:$X,SUMIFS(БЮДЖЕТ!$B:$B,БЮДЖЕТ!$P:$P,$D959)))</f>
        <v/>
      </c>
      <c r="H959" s="36"/>
      <c r="I959" s="48">
        <f>IF(D959="",0,SUMIFS(БЮДЖЕТ!$V:$V,БЮДЖЕТ!$P:$P,D959))</f>
        <v>0</v>
      </c>
      <c r="J959" s="48">
        <f>IF(D959="",0,SUMIFS(факт_операции!$T:$T,факт_операции!$D:$D,D959)+SUMIFS(факт_расчет!$M:$M,факт_расчет!$D:$D,D959))</f>
        <v>0</v>
      </c>
      <c r="K959" s="54">
        <f t="shared" si="29"/>
        <v>0</v>
      </c>
      <c r="L959" s="36"/>
      <c r="M959" s="1"/>
    </row>
    <row r="960" spans="1:13" x14ac:dyDescent="0.25">
      <c r="A960" s="1"/>
      <c r="B960" s="1"/>
      <c r="C960" s="5">
        <f t="shared" si="30"/>
        <v>950</v>
      </c>
      <c r="D960" s="19" t="str">
        <f>IF(C960&gt;MAX(БЮДЖЕТ!$C:$C),"",INDEX(БЮДЖЕТ!$P$11:$P$9415,C960))</f>
        <v/>
      </c>
      <c r="E960" s="22">
        <f>IF(D960="",0,IF(COUNTIF(БЮДЖЕТ!$P:$P,D960)=1,0,1))</f>
        <v>0</v>
      </c>
      <c r="F960" s="19" t="str">
        <f>IF($D960="","",INDEX(БЮДЖЕТ!$N:$N,SUMIFS(БЮДЖЕТ!$B:$B,БЮДЖЕТ!$P:$P,$D960)))</f>
        <v/>
      </c>
      <c r="G960" s="19" t="str">
        <f>IF($D960="","",INDEX(БЮДЖЕТ!$X:$X,SUMIFS(БЮДЖЕТ!$B:$B,БЮДЖЕТ!$P:$P,$D960)))</f>
        <v/>
      </c>
      <c r="H960" s="36"/>
      <c r="I960" s="48">
        <f>IF(D960="",0,SUMIFS(БЮДЖЕТ!$V:$V,БЮДЖЕТ!$P:$P,D960))</f>
        <v>0</v>
      </c>
      <c r="J960" s="48">
        <f>IF(D960="",0,SUMIFS(факт_операции!$T:$T,факт_операции!$D:$D,D960)+SUMIFS(факт_расчет!$M:$M,факт_расчет!$D:$D,D960))</f>
        <v>0</v>
      </c>
      <c r="K960" s="54">
        <f t="shared" si="29"/>
        <v>0</v>
      </c>
      <c r="L960" s="36"/>
      <c r="M960" s="1"/>
    </row>
    <row r="961" spans="1:13" x14ac:dyDescent="0.25">
      <c r="A961" s="1"/>
      <c r="B961" s="1"/>
      <c r="C961" s="5">
        <f t="shared" si="30"/>
        <v>951</v>
      </c>
      <c r="D961" s="19" t="str">
        <f>IF(C961&gt;MAX(БЮДЖЕТ!$C:$C),"",INDEX(БЮДЖЕТ!$P$11:$P$9415,C961))</f>
        <v/>
      </c>
      <c r="E961" s="22">
        <f>IF(D961="",0,IF(COUNTIF(БЮДЖЕТ!$P:$P,D961)=1,0,1))</f>
        <v>0</v>
      </c>
      <c r="F961" s="19" t="str">
        <f>IF($D961="","",INDEX(БЮДЖЕТ!$N:$N,SUMIFS(БЮДЖЕТ!$B:$B,БЮДЖЕТ!$P:$P,$D961)))</f>
        <v/>
      </c>
      <c r="G961" s="19" t="str">
        <f>IF($D961="","",INDEX(БЮДЖЕТ!$X:$X,SUMIFS(БЮДЖЕТ!$B:$B,БЮДЖЕТ!$P:$P,$D961)))</f>
        <v/>
      </c>
      <c r="H961" s="36"/>
      <c r="I961" s="48">
        <f>IF(D961="",0,SUMIFS(БЮДЖЕТ!$V:$V,БЮДЖЕТ!$P:$P,D961))</f>
        <v>0</v>
      </c>
      <c r="J961" s="48">
        <f>IF(D961="",0,SUMIFS(факт_операции!$T:$T,факт_операции!$D:$D,D961)+SUMIFS(факт_расчет!$M:$M,факт_расчет!$D:$D,D961))</f>
        <v>0</v>
      </c>
      <c r="K961" s="54">
        <f t="shared" si="29"/>
        <v>0</v>
      </c>
      <c r="L961" s="36"/>
      <c r="M961" s="1"/>
    </row>
    <row r="962" spans="1:13" x14ac:dyDescent="0.25">
      <c r="A962" s="1"/>
      <c r="B962" s="1"/>
      <c r="C962" s="5">
        <f t="shared" si="30"/>
        <v>952</v>
      </c>
      <c r="D962" s="19" t="str">
        <f>IF(C962&gt;MAX(БЮДЖЕТ!$C:$C),"",INDEX(БЮДЖЕТ!$P$11:$P$9415,C962))</f>
        <v/>
      </c>
      <c r="E962" s="22">
        <f>IF(D962="",0,IF(COUNTIF(БЮДЖЕТ!$P:$P,D962)=1,0,1))</f>
        <v>0</v>
      </c>
      <c r="F962" s="19" t="str">
        <f>IF($D962="","",INDEX(БЮДЖЕТ!$N:$N,SUMIFS(БЮДЖЕТ!$B:$B,БЮДЖЕТ!$P:$P,$D962)))</f>
        <v/>
      </c>
      <c r="G962" s="19" t="str">
        <f>IF($D962="","",INDEX(БЮДЖЕТ!$X:$X,SUMIFS(БЮДЖЕТ!$B:$B,БЮДЖЕТ!$P:$P,$D962)))</f>
        <v/>
      </c>
      <c r="H962" s="36"/>
      <c r="I962" s="48">
        <f>IF(D962="",0,SUMIFS(БЮДЖЕТ!$V:$V,БЮДЖЕТ!$P:$P,D962))</f>
        <v>0</v>
      </c>
      <c r="J962" s="48">
        <f>IF(D962="",0,SUMIFS(факт_операции!$T:$T,факт_операции!$D:$D,D962)+SUMIFS(факт_расчет!$M:$M,факт_расчет!$D:$D,D962))</f>
        <v>0</v>
      </c>
      <c r="K962" s="54">
        <f t="shared" si="29"/>
        <v>0</v>
      </c>
      <c r="L962" s="36"/>
      <c r="M962" s="1"/>
    </row>
    <row r="963" spans="1:13" x14ac:dyDescent="0.25">
      <c r="A963" s="1"/>
      <c r="B963" s="1"/>
      <c r="C963" s="5">
        <f t="shared" si="30"/>
        <v>953</v>
      </c>
      <c r="D963" s="19" t="str">
        <f>IF(C963&gt;MAX(БЮДЖЕТ!$C:$C),"",INDEX(БЮДЖЕТ!$P$11:$P$9415,C963))</f>
        <v/>
      </c>
      <c r="E963" s="22">
        <f>IF(D963="",0,IF(COUNTIF(БЮДЖЕТ!$P:$P,D963)=1,0,1))</f>
        <v>0</v>
      </c>
      <c r="F963" s="19" t="str">
        <f>IF($D963="","",INDEX(БЮДЖЕТ!$N:$N,SUMIFS(БЮДЖЕТ!$B:$B,БЮДЖЕТ!$P:$P,$D963)))</f>
        <v/>
      </c>
      <c r="G963" s="19" t="str">
        <f>IF($D963="","",INDEX(БЮДЖЕТ!$X:$X,SUMIFS(БЮДЖЕТ!$B:$B,БЮДЖЕТ!$P:$P,$D963)))</f>
        <v/>
      </c>
      <c r="H963" s="36"/>
      <c r="I963" s="48">
        <f>IF(D963="",0,SUMIFS(БЮДЖЕТ!$V:$V,БЮДЖЕТ!$P:$P,D963))</f>
        <v>0</v>
      </c>
      <c r="J963" s="48">
        <f>IF(D963="",0,SUMIFS(факт_операции!$T:$T,факт_операции!$D:$D,D963)+SUMIFS(факт_расчет!$M:$M,факт_расчет!$D:$D,D963))</f>
        <v>0</v>
      </c>
      <c r="K963" s="54">
        <f t="shared" si="29"/>
        <v>0</v>
      </c>
      <c r="L963" s="36"/>
      <c r="M963" s="1"/>
    </row>
    <row r="964" spans="1:13" x14ac:dyDescent="0.25">
      <c r="A964" s="1"/>
      <c r="B964" s="1"/>
      <c r="C964" s="5">
        <f t="shared" si="30"/>
        <v>954</v>
      </c>
      <c r="D964" s="19" t="str">
        <f>IF(C964&gt;MAX(БЮДЖЕТ!$C:$C),"",INDEX(БЮДЖЕТ!$P$11:$P$9415,C964))</f>
        <v/>
      </c>
      <c r="E964" s="22">
        <f>IF(D964="",0,IF(COUNTIF(БЮДЖЕТ!$P:$P,D964)=1,0,1))</f>
        <v>0</v>
      </c>
      <c r="F964" s="19" t="str">
        <f>IF($D964="","",INDEX(БЮДЖЕТ!$N:$N,SUMIFS(БЮДЖЕТ!$B:$B,БЮДЖЕТ!$P:$P,$D964)))</f>
        <v/>
      </c>
      <c r="G964" s="19" t="str">
        <f>IF($D964="","",INDEX(БЮДЖЕТ!$X:$X,SUMIFS(БЮДЖЕТ!$B:$B,БЮДЖЕТ!$P:$P,$D964)))</f>
        <v/>
      </c>
      <c r="H964" s="36"/>
      <c r="I964" s="48">
        <f>IF(D964="",0,SUMIFS(БЮДЖЕТ!$V:$V,БЮДЖЕТ!$P:$P,D964))</f>
        <v>0</v>
      </c>
      <c r="J964" s="48">
        <f>IF(D964="",0,SUMIFS(факт_операции!$T:$T,факт_операции!$D:$D,D964)+SUMIFS(факт_расчет!$M:$M,факт_расчет!$D:$D,D964))</f>
        <v>0</v>
      </c>
      <c r="K964" s="54">
        <f t="shared" si="29"/>
        <v>0</v>
      </c>
      <c r="L964" s="36"/>
      <c r="M964" s="1"/>
    </row>
    <row r="965" spans="1:13" x14ac:dyDescent="0.25">
      <c r="A965" s="1"/>
      <c r="B965" s="1"/>
      <c r="C965" s="5">
        <f t="shared" si="30"/>
        <v>955</v>
      </c>
      <c r="D965" s="19" t="str">
        <f>IF(C965&gt;MAX(БЮДЖЕТ!$C:$C),"",INDEX(БЮДЖЕТ!$P$11:$P$9415,C965))</f>
        <v/>
      </c>
      <c r="E965" s="22">
        <f>IF(D965="",0,IF(COUNTIF(БЮДЖЕТ!$P:$P,D965)=1,0,1))</f>
        <v>0</v>
      </c>
      <c r="F965" s="19" t="str">
        <f>IF($D965="","",INDEX(БЮДЖЕТ!$N:$N,SUMIFS(БЮДЖЕТ!$B:$B,БЮДЖЕТ!$P:$P,$D965)))</f>
        <v/>
      </c>
      <c r="G965" s="19" t="str">
        <f>IF($D965="","",INDEX(БЮДЖЕТ!$X:$X,SUMIFS(БЮДЖЕТ!$B:$B,БЮДЖЕТ!$P:$P,$D965)))</f>
        <v/>
      </c>
      <c r="H965" s="36"/>
      <c r="I965" s="48">
        <f>IF(D965="",0,SUMIFS(БЮДЖЕТ!$V:$V,БЮДЖЕТ!$P:$P,D965))</f>
        <v>0</v>
      </c>
      <c r="J965" s="48">
        <f>IF(D965="",0,SUMIFS(факт_операции!$T:$T,факт_операции!$D:$D,D965)+SUMIFS(факт_расчет!$M:$M,факт_расчет!$D:$D,D965))</f>
        <v>0</v>
      </c>
      <c r="K965" s="54">
        <f t="shared" si="29"/>
        <v>0</v>
      </c>
      <c r="L965" s="36"/>
      <c r="M965" s="1"/>
    </row>
    <row r="966" spans="1:13" x14ac:dyDescent="0.25">
      <c r="A966" s="1"/>
      <c r="B966" s="1"/>
      <c r="C966" s="5">
        <f t="shared" si="30"/>
        <v>956</v>
      </c>
      <c r="D966" s="19" t="str">
        <f>IF(C966&gt;MAX(БЮДЖЕТ!$C:$C),"",INDEX(БЮДЖЕТ!$P$11:$P$9415,C966))</f>
        <v/>
      </c>
      <c r="E966" s="22">
        <f>IF(D966="",0,IF(COUNTIF(БЮДЖЕТ!$P:$P,D966)=1,0,1))</f>
        <v>0</v>
      </c>
      <c r="F966" s="19" t="str">
        <f>IF($D966="","",INDEX(БЮДЖЕТ!$N:$N,SUMIFS(БЮДЖЕТ!$B:$B,БЮДЖЕТ!$P:$P,$D966)))</f>
        <v/>
      </c>
      <c r="G966" s="19" t="str">
        <f>IF($D966="","",INDEX(БЮДЖЕТ!$X:$X,SUMIFS(БЮДЖЕТ!$B:$B,БЮДЖЕТ!$P:$P,$D966)))</f>
        <v/>
      </c>
      <c r="H966" s="36"/>
      <c r="I966" s="48">
        <f>IF(D966="",0,SUMIFS(БЮДЖЕТ!$V:$V,БЮДЖЕТ!$P:$P,D966))</f>
        <v>0</v>
      </c>
      <c r="J966" s="48">
        <f>IF(D966="",0,SUMIFS(факт_операции!$T:$T,факт_операции!$D:$D,D966)+SUMIFS(факт_расчет!$M:$M,факт_расчет!$D:$D,D966))</f>
        <v>0</v>
      </c>
      <c r="K966" s="54">
        <f t="shared" si="29"/>
        <v>0</v>
      </c>
      <c r="L966" s="36"/>
      <c r="M966" s="1"/>
    </row>
    <row r="967" spans="1:13" x14ac:dyDescent="0.25">
      <c r="A967" s="1"/>
      <c r="B967" s="1"/>
      <c r="C967" s="5">
        <f t="shared" si="30"/>
        <v>957</v>
      </c>
      <c r="D967" s="19" t="str">
        <f>IF(C967&gt;MAX(БЮДЖЕТ!$C:$C),"",INDEX(БЮДЖЕТ!$P$11:$P$9415,C967))</f>
        <v/>
      </c>
      <c r="E967" s="22">
        <f>IF(D967="",0,IF(COUNTIF(БЮДЖЕТ!$P:$P,D967)=1,0,1))</f>
        <v>0</v>
      </c>
      <c r="F967" s="19" t="str">
        <f>IF($D967="","",INDEX(БЮДЖЕТ!$N:$N,SUMIFS(БЮДЖЕТ!$B:$B,БЮДЖЕТ!$P:$P,$D967)))</f>
        <v/>
      </c>
      <c r="G967" s="19" t="str">
        <f>IF($D967="","",INDEX(БЮДЖЕТ!$X:$X,SUMIFS(БЮДЖЕТ!$B:$B,БЮДЖЕТ!$P:$P,$D967)))</f>
        <v/>
      </c>
      <c r="H967" s="36"/>
      <c r="I967" s="48">
        <f>IF(D967="",0,SUMIFS(БЮДЖЕТ!$V:$V,БЮДЖЕТ!$P:$P,D967))</f>
        <v>0</v>
      </c>
      <c r="J967" s="48">
        <f>IF(D967="",0,SUMIFS(факт_операции!$T:$T,факт_операции!$D:$D,D967)+SUMIFS(факт_расчет!$M:$M,факт_расчет!$D:$D,D967))</f>
        <v>0</v>
      </c>
      <c r="K967" s="54">
        <f t="shared" si="29"/>
        <v>0</v>
      </c>
      <c r="L967" s="36"/>
      <c r="M967" s="1"/>
    </row>
    <row r="968" spans="1:13" x14ac:dyDescent="0.25">
      <c r="A968" s="1"/>
      <c r="B968" s="1"/>
      <c r="C968" s="5">
        <f t="shared" si="30"/>
        <v>958</v>
      </c>
      <c r="D968" s="19" t="str">
        <f>IF(C968&gt;MAX(БЮДЖЕТ!$C:$C),"",INDEX(БЮДЖЕТ!$P$11:$P$9415,C968))</f>
        <v/>
      </c>
      <c r="E968" s="22">
        <f>IF(D968="",0,IF(COUNTIF(БЮДЖЕТ!$P:$P,D968)=1,0,1))</f>
        <v>0</v>
      </c>
      <c r="F968" s="19" t="str">
        <f>IF($D968="","",INDEX(БЮДЖЕТ!$N:$N,SUMIFS(БЮДЖЕТ!$B:$B,БЮДЖЕТ!$P:$P,$D968)))</f>
        <v/>
      </c>
      <c r="G968" s="19" t="str">
        <f>IF($D968="","",INDEX(БЮДЖЕТ!$X:$X,SUMIFS(БЮДЖЕТ!$B:$B,БЮДЖЕТ!$P:$P,$D968)))</f>
        <v/>
      </c>
      <c r="H968" s="36"/>
      <c r="I968" s="48">
        <f>IF(D968="",0,SUMIFS(БЮДЖЕТ!$V:$V,БЮДЖЕТ!$P:$P,D968))</f>
        <v>0</v>
      </c>
      <c r="J968" s="48">
        <f>IF(D968="",0,SUMIFS(факт_операции!$T:$T,факт_операции!$D:$D,D968)+SUMIFS(факт_расчет!$M:$M,факт_расчет!$D:$D,D968))</f>
        <v>0</v>
      </c>
      <c r="K968" s="54">
        <f t="shared" si="29"/>
        <v>0</v>
      </c>
      <c r="L968" s="36"/>
      <c r="M968" s="1"/>
    </row>
    <row r="969" spans="1:13" x14ac:dyDescent="0.25">
      <c r="A969" s="1"/>
      <c r="B969" s="1"/>
      <c r="C969" s="5">
        <f t="shared" si="30"/>
        <v>959</v>
      </c>
      <c r="D969" s="19" t="str">
        <f>IF(C969&gt;MAX(БЮДЖЕТ!$C:$C),"",INDEX(БЮДЖЕТ!$P$11:$P$9415,C969))</f>
        <v/>
      </c>
      <c r="E969" s="22">
        <f>IF(D969="",0,IF(COUNTIF(БЮДЖЕТ!$P:$P,D969)=1,0,1))</f>
        <v>0</v>
      </c>
      <c r="F969" s="19" t="str">
        <f>IF($D969="","",INDEX(БЮДЖЕТ!$N:$N,SUMIFS(БЮДЖЕТ!$B:$B,БЮДЖЕТ!$P:$P,$D969)))</f>
        <v/>
      </c>
      <c r="G969" s="19" t="str">
        <f>IF($D969="","",INDEX(БЮДЖЕТ!$X:$X,SUMIFS(БЮДЖЕТ!$B:$B,БЮДЖЕТ!$P:$P,$D969)))</f>
        <v/>
      </c>
      <c r="H969" s="36"/>
      <c r="I969" s="48">
        <f>IF(D969="",0,SUMIFS(БЮДЖЕТ!$V:$V,БЮДЖЕТ!$P:$P,D969))</f>
        <v>0</v>
      </c>
      <c r="J969" s="48">
        <f>IF(D969="",0,SUMIFS(факт_операции!$T:$T,факт_операции!$D:$D,D969)+SUMIFS(факт_расчет!$M:$M,факт_расчет!$D:$D,D969))</f>
        <v>0</v>
      </c>
      <c r="K969" s="54">
        <f t="shared" si="29"/>
        <v>0</v>
      </c>
      <c r="L969" s="36"/>
      <c r="M969" s="1"/>
    </row>
    <row r="970" spans="1:13" x14ac:dyDescent="0.25">
      <c r="A970" s="1"/>
      <c r="B970" s="1"/>
      <c r="C970" s="5">
        <f t="shared" si="30"/>
        <v>960</v>
      </c>
      <c r="D970" s="19" t="str">
        <f>IF(C970&gt;MAX(БЮДЖЕТ!$C:$C),"",INDEX(БЮДЖЕТ!$P$11:$P$9415,C970))</f>
        <v/>
      </c>
      <c r="E970" s="22">
        <f>IF(D970="",0,IF(COUNTIF(БЮДЖЕТ!$P:$P,D970)=1,0,1))</f>
        <v>0</v>
      </c>
      <c r="F970" s="19" t="str">
        <f>IF($D970="","",INDEX(БЮДЖЕТ!$N:$N,SUMIFS(БЮДЖЕТ!$B:$B,БЮДЖЕТ!$P:$P,$D970)))</f>
        <v/>
      </c>
      <c r="G970" s="19" t="str">
        <f>IF($D970="","",INDEX(БЮДЖЕТ!$X:$X,SUMIFS(БЮДЖЕТ!$B:$B,БЮДЖЕТ!$P:$P,$D970)))</f>
        <v/>
      </c>
      <c r="H970" s="36"/>
      <c r="I970" s="48">
        <f>IF(D970="",0,SUMIFS(БЮДЖЕТ!$V:$V,БЮДЖЕТ!$P:$P,D970))</f>
        <v>0</v>
      </c>
      <c r="J970" s="48">
        <f>IF(D970="",0,SUMIFS(факт_операции!$T:$T,факт_операции!$D:$D,D970)+SUMIFS(факт_расчет!$M:$M,факт_расчет!$D:$D,D970))</f>
        <v>0</v>
      </c>
      <c r="K970" s="54">
        <f t="shared" si="29"/>
        <v>0</v>
      </c>
      <c r="L970" s="36"/>
      <c r="M970" s="1"/>
    </row>
    <row r="971" spans="1:13" x14ac:dyDescent="0.25">
      <c r="A971" s="1"/>
      <c r="B971" s="1"/>
      <c r="C971" s="5">
        <f t="shared" si="30"/>
        <v>961</v>
      </c>
      <c r="D971" s="19" t="str">
        <f>IF(C971&gt;MAX(БЮДЖЕТ!$C:$C),"",INDEX(БЮДЖЕТ!$P$11:$P$9415,C971))</f>
        <v/>
      </c>
      <c r="E971" s="22">
        <f>IF(D971="",0,IF(COUNTIF(БЮДЖЕТ!$P:$P,D971)=1,0,1))</f>
        <v>0</v>
      </c>
      <c r="F971" s="19" t="str">
        <f>IF($D971="","",INDEX(БЮДЖЕТ!$N:$N,SUMIFS(БЮДЖЕТ!$B:$B,БЮДЖЕТ!$P:$P,$D971)))</f>
        <v/>
      </c>
      <c r="G971" s="19" t="str">
        <f>IF($D971="","",INDEX(БЮДЖЕТ!$X:$X,SUMIFS(БЮДЖЕТ!$B:$B,БЮДЖЕТ!$P:$P,$D971)))</f>
        <v/>
      </c>
      <c r="H971" s="36"/>
      <c r="I971" s="48">
        <f>IF(D971="",0,SUMIFS(БЮДЖЕТ!$V:$V,БЮДЖЕТ!$P:$P,D971))</f>
        <v>0</v>
      </c>
      <c r="J971" s="48">
        <f>IF(D971="",0,SUMIFS(факт_операции!$T:$T,факт_операции!$D:$D,D971)+SUMIFS(факт_расчет!$M:$M,факт_расчет!$D:$D,D971))</f>
        <v>0</v>
      </c>
      <c r="K971" s="54">
        <f t="shared" si="29"/>
        <v>0</v>
      </c>
      <c r="L971" s="36"/>
      <c r="M971" s="1"/>
    </row>
    <row r="972" spans="1:13" x14ac:dyDescent="0.25">
      <c r="A972" s="1"/>
      <c r="B972" s="1"/>
      <c r="C972" s="5">
        <f t="shared" si="30"/>
        <v>962</v>
      </c>
      <c r="D972" s="19" t="str">
        <f>IF(C972&gt;MAX(БЮДЖЕТ!$C:$C),"",INDEX(БЮДЖЕТ!$P$11:$P$9415,C972))</f>
        <v/>
      </c>
      <c r="E972" s="22">
        <f>IF(D972="",0,IF(COUNTIF(БЮДЖЕТ!$P:$P,D972)=1,0,1))</f>
        <v>0</v>
      </c>
      <c r="F972" s="19" t="str">
        <f>IF($D972="","",INDEX(БЮДЖЕТ!$N:$N,SUMIFS(БЮДЖЕТ!$B:$B,БЮДЖЕТ!$P:$P,$D972)))</f>
        <v/>
      </c>
      <c r="G972" s="19" t="str">
        <f>IF($D972="","",INDEX(БЮДЖЕТ!$X:$X,SUMIFS(БЮДЖЕТ!$B:$B,БЮДЖЕТ!$P:$P,$D972)))</f>
        <v/>
      </c>
      <c r="H972" s="36"/>
      <c r="I972" s="48">
        <f>IF(D972="",0,SUMIFS(БЮДЖЕТ!$V:$V,БЮДЖЕТ!$P:$P,D972))</f>
        <v>0</v>
      </c>
      <c r="J972" s="48">
        <f>IF(D972="",0,SUMIFS(факт_операции!$T:$T,факт_операции!$D:$D,D972)+SUMIFS(факт_расчет!$M:$M,факт_расчет!$D:$D,D972))</f>
        <v>0</v>
      </c>
      <c r="K972" s="54">
        <f t="shared" ref="K972:K999" si="31">IF(D972="",0,J972-I972)</f>
        <v>0</v>
      </c>
      <c r="L972" s="36"/>
      <c r="M972" s="1"/>
    </row>
    <row r="973" spans="1:13" x14ac:dyDescent="0.25">
      <c r="A973" s="1"/>
      <c r="B973" s="1"/>
      <c r="C973" s="5">
        <f t="shared" ref="C973:C1036" si="32">C972+1</f>
        <v>963</v>
      </c>
      <c r="D973" s="19" t="str">
        <f>IF(C973&gt;MAX(БЮДЖЕТ!$C:$C),"",INDEX(БЮДЖЕТ!$P$11:$P$9415,C973))</f>
        <v/>
      </c>
      <c r="E973" s="22">
        <f>IF(D973="",0,IF(COUNTIF(БЮДЖЕТ!$P:$P,D973)=1,0,1))</f>
        <v>0</v>
      </c>
      <c r="F973" s="19" t="str">
        <f>IF($D973="","",INDEX(БЮДЖЕТ!$N:$N,SUMIFS(БЮДЖЕТ!$B:$B,БЮДЖЕТ!$P:$P,$D973)))</f>
        <v/>
      </c>
      <c r="G973" s="19" t="str">
        <f>IF($D973="","",INDEX(БЮДЖЕТ!$X:$X,SUMIFS(БЮДЖЕТ!$B:$B,БЮДЖЕТ!$P:$P,$D973)))</f>
        <v/>
      </c>
      <c r="H973" s="36"/>
      <c r="I973" s="48">
        <f>IF(D973="",0,SUMIFS(БЮДЖЕТ!$V:$V,БЮДЖЕТ!$P:$P,D973))</f>
        <v>0</v>
      </c>
      <c r="J973" s="48">
        <f>IF(D973="",0,SUMIFS(факт_операции!$T:$T,факт_операции!$D:$D,D973)+SUMIFS(факт_расчет!$M:$M,факт_расчет!$D:$D,D973))</f>
        <v>0</v>
      </c>
      <c r="K973" s="54">
        <f t="shared" si="31"/>
        <v>0</v>
      </c>
      <c r="L973" s="36"/>
      <c r="M973" s="1"/>
    </row>
    <row r="974" spans="1:13" x14ac:dyDescent="0.25">
      <c r="A974" s="1"/>
      <c r="B974" s="1"/>
      <c r="C974" s="5">
        <f t="shared" si="32"/>
        <v>964</v>
      </c>
      <c r="D974" s="19" t="str">
        <f>IF(C974&gt;MAX(БЮДЖЕТ!$C:$C),"",INDEX(БЮДЖЕТ!$P$11:$P$9415,C974))</f>
        <v/>
      </c>
      <c r="E974" s="22">
        <f>IF(D974="",0,IF(COUNTIF(БЮДЖЕТ!$P:$P,D974)=1,0,1))</f>
        <v>0</v>
      </c>
      <c r="F974" s="19" t="str">
        <f>IF($D974="","",INDEX(БЮДЖЕТ!$N:$N,SUMIFS(БЮДЖЕТ!$B:$B,БЮДЖЕТ!$P:$P,$D974)))</f>
        <v/>
      </c>
      <c r="G974" s="19" t="str">
        <f>IF($D974="","",INDEX(БЮДЖЕТ!$X:$X,SUMIFS(БЮДЖЕТ!$B:$B,БЮДЖЕТ!$P:$P,$D974)))</f>
        <v/>
      </c>
      <c r="H974" s="36"/>
      <c r="I974" s="48">
        <f>IF(D974="",0,SUMIFS(БЮДЖЕТ!$V:$V,БЮДЖЕТ!$P:$P,D974))</f>
        <v>0</v>
      </c>
      <c r="J974" s="48">
        <f>IF(D974="",0,SUMIFS(факт_операции!$T:$T,факт_операции!$D:$D,D974)+SUMIFS(факт_расчет!$M:$M,факт_расчет!$D:$D,D974))</f>
        <v>0</v>
      </c>
      <c r="K974" s="54">
        <f t="shared" si="31"/>
        <v>0</v>
      </c>
      <c r="L974" s="36"/>
      <c r="M974" s="1"/>
    </row>
    <row r="975" spans="1:13" x14ac:dyDescent="0.25">
      <c r="A975" s="1"/>
      <c r="B975" s="1"/>
      <c r="C975" s="5">
        <f t="shared" si="32"/>
        <v>965</v>
      </c>
      <c r="D975" s="19" t="str">
        <f>IF(C975&gt;MAX(БЮДЖЕТ!$C:$C),"",INDEX(БЮДЖЕТ!$P$11:$P$9415,C975))</f>
        <v/>
      </c>
      <c r="E975" s="22">
        <f>IF(D975="",0,IF(COUNTIF(БЮДЖЕТ!$P:$P,D975)=1,0,1))</f>
        <v>0</v>
      </c>
      <c r="F975" s="19" t="str">
        <f>IF($D975="","",INDEX(БЮДЖЕТ!$N:$N,SUMIFS(БЮДЖЕТ!$B:$B,БЮДЖЕТ!$P:$P,$D975)))</f>
        <v/>
      </c>
      <c r="G975" s="19" t="str">
        <f>IF($D975="","",INDEX(БЮДЖЕТ!$X:$X,SUMIFS(БЮДЖЕТ!$B:$B,БЮДЖЕТ!$P:$P,$D975)))</f>
        <v/>
      </c>
      <c r="H975" s="36"/>
      <c r="I975" s="48">
        <f>IF(D975="",0,SUMIFS(БЮДЖЕТ!$V:$V,БЮДЖЕТ!$P:$P,D975))</f>
        <v>0</v>
      </c>
      <c r="J975" s="48">
        <f>IF(D975="",0,SUMIFS(факт_операции!$T:$T,факт_операции!$D:$D,D975)+SUMIFS(факт_расчет!$M:$M,факт_расчет!$D:$D,D975))</f>
        <v>0</v>
      </c>
      <c r="K975" s="54">
        <f t="shared" si="31"/>
        <v>0</v>
      </c>
      <c r="L975" s="36"/>
      <c r="M975" s="1"/>
    </row>
    <row r="976" spans="1:13" x14ac:dyDescent="0.25">
      <c r="A976" s="1"/>
      <c r="B976" s="1"/>
      <c r="C976" s="5">
        <f t="shared" si="32"/>
        <v>966</v>
      </c>
      <c r="D976" s="19" t="str">
        <f>IF(C976&gt;MAX(БЮДЖЕТ!$C:$C),"",INDEX(БЮДЖЕТ!$P$11:$P$9415,C976))</f>
        <v/>
      </c>
      <c r="E976" s="22">
        <f>IF(D976="",0,IF(COUNTIF(БЮДЖЕТ!$P:$P,D976)=1,0,1))</f>
        <v>0</v>
      </c>
      <c r="F976" s="19" t="str">
        <f>IF($D976="","",INDEX(БЮДЖЕТ!$N:$N,SUMIFS(БЮДЖЕТ!$B:$B,БЮДЖЕТ!$P:$P,$D976)))</f>
        <v/>
      </c>
      <c r="G976" s="19" t="str">
        <f>IF($D976="","",INDEX(БЮДЖЕТ!$X:$X,SUMIFS(БЮДЖЕТ!$B:$B,БЮДЖЕТ!$P:$P,$D976)))</f>
        <v/>
      </c>
      <c r="H976" s="36"/>
      <c r="I976" s="48">
        <f>IF(D976="",0,SUMIFS(БЮДЖЕТ!$V:$V,БЮДЖЕТ!$P:$P,D976))</f>
        <v>0</v>
      </c>
      <c r="J976" s="48">
        <f>IF(D976="",0,SUMIFS(факт_операции!$T:$T,факт_операции!$D:$D,D976)+SUMIFS(факт_расчет!$M:$M,факт_расчет!$D:$D,D976))</f>
        <v>0</v>
      </c>
      <c r="K976" s="54">
        <f t="shared" si="31"/>
        <v>0</v>
      </c>
      <c r="L976" s="36"/>
      <c r="M976" s="1"/>
    </row>
    <row r="977" spans="1:13" x14ac:dyDescent="0.25">
      <c r="A977" s="1"/>
      <c r="B977" s="1"/>
      <c r="C977" s="5">
        <f t="shared" si="32"/>
        <v>967</v>
      </c>
      <c r="D977" s="19" t="str">
        <f>IF(C977&gt;MAX(БЮДЖЕТ!$C:$C),"",INDEX(БЮДЖЕТ!$P$11:$P$9415,C977))</f>
        <v/>
      </c>
      <c r="E977" s="22">
        <f>IF(D977="",0,IF(COUNTIF(БЮДЖЕТ!$P:$P,D977)=1,0,1))</f>
        <v>0</v>
      </c>
      <c r="F977" s="19" t="str">
        <f>IF($D977="","",INDEX(БЮДЖЕТ!$N:$N,SUMIFS(БЮДЖЕТ!$B:$B,БЮДЖЕТ!$P:$P,$D977)))</f>
        <v/>
      </c>
      <c r="G977" s="19" t="str">
        <f>IF($D977="","",INDEX(БЮДЖЕТ!$X:$X,SUMIFS(БЮДЖЕТ!$B:$B,БЮДЖЕТ!$P:$P,$D977)))</f>
        <v/>
      </c>
      <c r="H977" s="36"/>
      <c r="I977" s="48">
        <f>IF(D977="",0,SUMIFS(БЮДЖЕТ!$V:$V,БЮДЖЕТ!$P:$P,D977))</f>
        <v>0</v>
      </c>
      <c r="J977" s="48">
        <f>IF(D977="",0,SUMIFS(факт_операции!$T:$T,факт_операции!$D:$D,D977)+SUMIFS(факт_расчет!$M:$M,факт_расчет!$D:$D,D977))</f>
        <v>0</v>
      </c>
      <c r="K977" s="54">
        <f t="shared" si="31"/>
        <v>0</v>
      </c>
      <c r="L977" s="36"/>
      <c r="M977" s="1"/>
    </row>
    <row r="978" spans="1:13" x14ac:dyDescent="0.25">
      <c r="A978" s="1"/>
      <c r="B978" s="1"/>
      <c r="C978" s="5">
        <f t="shared" si="32"/>
        <v>968</v>
      </c>
      <c r="D978" s="19" t="str">
        <f>IF(C978&gt;MAX(БЮДЖЕТ!$C:$C),"",INDEX(БЮДЖЕТ!$P$11:$P$9415,C978))</f>
        <v/>
      </c>
      <c r="E978" s="22">
        <f>IF(D978="",0,IF(COUNTIF(БЮДЖЕТ!$P:$P,D978)=1,0,1))</f>
        <v>0</v>
      </c>
      <c r="F978" s="19" t="str">
        <f>IF($D978="","",INDEX(БЮДЖЕТ!$N:$N,SUMIFS(БЮДЖЕТ!$B:$B,БЮДЖЕТ!$P:$P,$D978)))</f>
        <v/>
      </c>
      <c r="G978" s="19" t="str">
        <f>IF($D978="","",INDEX(БЮДЖЕТ!$X:$X,SUMIFS(БЮДЖЕТ!$B:$B,БЮДЖЕТ!$P:$P,$D978)))</f>
        <v/>
      </c>
      <c r="H978" s="36"/>
      <c r="I978" s="48">
        <f>IF(D978="",0,SUMIFS(БЮДЖЕТ!$V:$V,БЮДЖЕТ!$P:$P,D978))</f>
        <v>0</v>
      </c>
      <c r="J978" s="48">
        <f>IF(D978="",0,SUMIFS(факт_операции!$T:$T,факт_операции!$D:$D,D978)+SUMIFS(факт_расчет!$M:$M,факт_расчет!$D:$D,D978))</f>
        <v>0</v>
      </c>
      <c r="K978" s="54">
        <f t="shared" si="31"/>
        <v>0</v>
      </c>
      <c r="L978" s="36"/>
      <c r="M978" s="1"/>
    </row>
    <row r="979" spans="1:13" x14ac:dyDescent="0.25">
      <c r="A979" s="1"/>
      <c r="B979" s="1"/>
      <c r="C979" s="5">
        <f t="shared" si="32"/>
        <v>969</v>
      </c>
      <c r="D979" s="19" t="str">
        <f>IF(C979&gt;MAX(БЮДЖЕТ!$C:$C),"",INDEX(БЮДЖЕТ!$P$11:$P$9415,C979))</f>
        <v/>
      </c>
      <c r="E979" s="22">
        <f>IF(D979="",0,IF(COUNTIF(БЮДЖЕТ!$P:$P,D979)=1,0,1))</f>
        <v>0</v>
      </c>
      <c r="F979" s="19" t="str">
        <f>IF($D979="","",INDEX(БЮДЖЕТ!$N:$N,SUMIFS(БЮДЖЕТ!$B:$B,БЮДЖЕТ!$P:$P,$D979)))</f>
        <v/>
      </c>
      <c r="G979" s="19" t="str">
        <f>IF($D979="","",INDEX(БЮДЖЕТ!$X:$X,SUMIFS(БЮДЖЕТ!$B:$B,БЮДЖЕТ!$P:$P,$D979)))</f>
        <v/>
      </c>
      <c r="H979" s="36"/>
      <c r="I979" s="48">
        <f>IF(D979="",0,SUMIFS(БЮДЖЕТ!$V:$V,БЮДЖЕТ!$P:$P,D979))</f>
        <v>0</v>
      </c>
      <c r="J979" s="48">
        <f>IF(D979="",0,SUMIFS(факт_операции!$T:$T,факт_операции!$D:$D,D979)+SUMIFS(факт_расчет!$M:$M,факт_расчет!$D:$D,D979))</f>
        <v>0</v>
      </c>
      <c r="K979" s="54">
        <f t="shared" si="31"/>
        <v>0</v>
      </c>
      <c r="L979" s="36"/>
      <c r="M979" s="1"/>
    </row>
    <row r="980" spans="1:13" x14ac:dyDescent="0.25">
      <c r="A980" s="1"/>
      <c r="B980" s="1"/>
      <c r="C980" s="5">
        <f t="shared" si="32"/>
        <v>970</v>
      </c>
      <c r="D980" s="19" t="str">
        <f>IF(C980&gt;MAX(БЮДЖЕТ!$C:$C),"",INDEX(БЮДЖЕТ!$P$11:$P$9415,C980))</f>
        <v/>
      </c>
      <c r="E980" s="22">
        <f>IF(D980="",0,IF(COUNTIF(БЮДЖЕТ!$P:$P,D980)=1,0,1))</f>
        <v>0</v>
      </c>
      <c r="F980" s="19" t="str">
        <f>IF($D980="","",INDEX(БЮДЖЕТ!$N:$N,SUMIFS(БЮДЖЕТ!$B:$B,БЮДЖЕТ!$P:$P,$D980)))</f>
        <v/>
      </c>
      <c r="G980" s="19" t="str">
        <f>IF($D980="","",INDEX(БЮДЖЕТ!$X:$X,SUMIFS(БЮДЖЕТ!$B:$B,БЮДЖЕТ!$P:$P,$D980)))</f>
        <v/>
      </c>
      <c r="H980" s="36"/>
      <c r="I980" s="48">
        <f>IF(D980="",0,SUMIFS(БЮДЖЕТ!$V:$V,БЮДЖЕТ!$P:$P,D980))</f>
        <v>0</v>
      </c>
      <c r="J980" s="48">
        <f>IF(D980="",0,SUMIFS(факт_операции!$T:$T,факт_операции!$D:$D,D980)+SUMIFS(факт_расчет!$M:$M,факт_расчет!$D:$D,D980))</f>
        <v>0</v>
      </c>
      <c r="K980" s="54">
        <f t="shared" si="31"/>
        <v>0</v>
      </c>
      <c r="L980" s="36"/>
      <c r="M980" s="1"/>
    </row>
    <row r="981" spans="1:13" x14ac:dyDescent="0.25">
      <c r="A981" s="1"/>
      <c r="B981" s="1"/>
      <c r="C981" s="5">
        <f t="shared" si="32"/>
        <v>971</v>
      </c>
      <c r="D981" s="19" t="str">
        <f>IF(C981&gt;MAX(БЮДЖЕТ!$C:$C),"",INDEX(БЮДЖЕТ!$P$11:$P$9415,C981))</f>
        <v/>
      </c>
      <c r="E981" s="22">
        <f>IF(D981="",0,IF(COUNTIF(БЮДЖЕТ!$P:$P,D981)=1,0,1))</f>
        <v>0</v>
      </c>
      <c r="F981" s="19" t="str">
        <f>IF($D981="","",INDEX(БЮДЖЕТ!$N:$N,SUMIFS(БЮДЖЕТ!$B:$B,БЮДЖЕТ!$P:$P,$D981)))</f>
        <v/>
      </c>
      <c r="G981" s="19" t="str">
        <f>IF($D981="","",INDEX(БЮДЖЕТ!$X:$X,SUMIFS(БЮДЖЕТ!$B:$B,БЮДЖЕТ!$P:$P,$D981)))</f>
        <v/>
      </c>
      <c r="H981" s="36"/>
      <c r="I981" s="48">
        <f>IF(D981="",0,SUMIFS(БЮДЖЕТ!$V:$V,БЮДЖЕТ!$P:$P,D981))</f>
        <v>0</v>
      </c>
      <c r="J981" s="48">
        <f>IF(D981="",0,SUMIFS(факт_операции!$T:$T,факт_операции!$D:$D,D981)+SUMIFS(факт_расчет!$M:$M,факт_расчет!$D:$D,D981))</f>
        <v>0</v>
      </c>
      <c r="K981" s="54">
        <f t="shared" si="31"/>
        <v>0</v>
      </c>
      <c r="L981" s="36"/>
      <c r="M981" s="1"/>
    </row>
    <row r="982" spans="1:13" x14ac:dyDescent="0.25">
      <c r="A982" s="1"/>
      <c r="B982" s="1"/>
      <c r="C982" s="5">
        <f t="shared" si="32"/>
        <v>972</v>
      </c>
      <c r="D982" s="19" t="str">
        <f>IF(C982&gt;MAX(БЮДЖЕТ!$C:$C),"",INDEX(БЮДЖЕТ!$P$11:$P$9415,C982))</f>
        <v/>
      </c>
      <c r="E982" s="22">
        <f>IF(D982="",0,IF(COUNTIF(БЮДЖЕТ!$P:$P,D982)=1,0,1))</f>
        <v>0</v>
      </c>
      <c r="F982" s="19" t="str">
        <f>IF($D982="","",INDEX(БЮДЖЕТ!$N:$N,SUMIFS(БЮДЖЕТ!$B:$B,БЮДЖЕТ!$P:$P,$D982)))</f>
        <v/>
      </c>
      <c r="G982" s="19" t="str">
        <f>IF($D982="","",INDEX(БЮДЖЕТ!$X:$X,SUMIFS(БЮДЖЕТ!$B:$B,БЮДЖЕТ!$P:$P,$D982)))</f>
        <v/>
      </c>
      <c r="H982" s="36"/>
      <c r="I982" s="48">
        <f>IF(D982="",0,SUMIFS(БЮДЖЕТ!$V:$V,БЮДЖЕТ!$P:$P,D982))</f>
        <v>0</v>
      </c>
      <c r="J982" s="48">
        <f>IF(D982="",0,SUMIFS(факт_операции!$T:$T,факт_операции!$D:$D,D982)+SUMIFS(факт_расчет!$M:$M,факт_расчет!$D:$D,D982))</f>
        <v>0</v>
      </c>
      <c r="K982" s="54">
        <f t="shared" si="31"/>
        <v>0</v>
      </c>
      <c r="L982" s="36"/>
      <c r="M982" s="1"/>
    </row>
    <row r="983" spans="1:13" x14ac:dyDescent="0.25">
      <c r="A983" s="1"/>
      <c r="B983" s="1"/>
      <c r="C983" s="5">
        <f t="shared" si="32"/>
        <v>973</v>
      </c>
      <c r="D983" s="19" t="str">
        <f>IF(C983&gt;MAX(БЮДЖЕТ!$C:$C),"",INDEX(БЮДЖЕТ!$P$11:$P$9415,C983))</f>
        <v/>
      </c>
      <c r="E983" s="22">
        <f>IF(D983="",0,IF(COUNTIF(БЮДЖЕТ!$P:$P,D983)=1,0,1))</f>
        <v>0</v>
      </c>
      <c r="F983" s="19" t="str">
        <f>IF($D983="","",INDEX(БЮДЖЕТ!$N:$N,SUMIFS(БЮДЖЕТ!$B:$B,БЮДЖЕТ!$P:$P,$D983)))</f>
        <v/>
      </c>
      <c r="G983" s="19" t="str">
        <f>IF($D983="","",INDEX(БЮДЖЕТ!$X:$X,SUMIFS(БЮДЖЕТ!$B:$B,БЮДЖЕТ!$P:$P,$D983)))</f>
        <v/>
      </c>
      <c r="H983" s="36"/>
      <c r="I983" s="48">
        <f>IF(D983="",0,SUMIFS(БЮДЖЕТ!$V:$V,БЮДЖЕТ!$P:$P,D983))</f>
        <v>0</v>
      </c>
      <c r="J983" s="48">
        <f>IF(D983="",0,SUMIFS(факт_операции!$T:$T,факт_операции!$D:$D,D983)+SUMIFS(факт_расчет!$M:$M,факт_расчет!$D:$D,D983))</f>
        <v>0</v>
      </c>
      <c r="K983" s="54">
        <f t="shared" si="31"/>
        <v>0</v>
      </c>
      <c r="L983" s="36"/>
      <c r="M983" s="1"/>
    </row>
    <row r="984" spans="1:13" x14ac:dyDescent="0.25">
      <c r="A984" s="1"/>
      <c r="B984" s="1"/>
      <c r="C984" s="5">
        <f t="shared" si="32"/>
        <v>974</v>
      </c>
      <c r="D984" s="19" t="str">
        <f>IF(C984&gt;MAX(БЮДЖЕТ!$C:$C),"",INDEX(БЮДЖЕТ!$P$11:$P$9415,C984))</f>
        <v/>
      </c>
      <c r="E984" s="22">
        <f>IF(D984="",0,IF(COUNTIF(БЮДЖЕТ!$P:$P,D984)=1,0,1))</f>
        <v>0</v>
      </c>
      <c r="F984" s="19" t="str">
        <f>IF($D984="","",INDEX(БЮДЖЕТ!$N:$N,SUMIFS(БЮДЖЕТ!$B:$B,БЮДЖЕТ!$P:$P,$D984)))</f>
        <v/>
      </c>
      <c r="G984" s="19" t="str">
        <f>IF($D984="","",INDEX(БЮДЖЕТ!$X:$X,SUMIFS(БЮДЖЕТ!$B:$B,БЮДЖЕТ!$P:$P,$D984)))</f>
        <v/>
      </c>
      <c r="H984" s="36"/>
      <c r="I984" s="48">
        <f>IF(D984="",0,SUMIFS(БЮДЖЕТ!$V:$V,БЮДЖЕТ!$P:$P,D984))</f>
        <v>0</v>
      </c>
      <c r="J984" s="48">
        <f>IF(D984="",0,SUMIFS(факт_операции!$T:$T,факт_операции!$D:$D,D984)+SUMIFS(факт_расчет!$M:$M,факт_расчет!$D:$D,D984))</f>
        <v>0</v>
      </c>
      <c r="K984" s="54">
        <f t="shared" si="31"/>
        <v>0</v>
      </c>
      <c r="L984" s="36"/>
      <c r="M984" s="1"/>
    </row>
    <row r="985" spans="1:13" x14ac:dyDescent="0.25">
      <c r="A985" s="1"/>
      <c r="B985" s="1"/>
      <c r="C985" s="5">
        <f t="shared" si="32"/>
        <v>975</v>
      </c>
      <c r="D985" s="19" t="str">
        <f>IF(C985&gt;MAX(БЮДЖЕТ!$C:$C),"",INDEX(БЮДЖЕТ!$P$11:$P$9415,C985))</f>
        <v/>
      </c>
      <c r="E985" s="22">
        <f>IF(D985="",0,IF(COUNTIF(БЮДЖЕТ!$P:$P,D985)=1,0,1))</f>
        <v>0</v>
      </c>
      <c r="F985" s="19" t="str">
        <f>IF($D985="","",INDEX(БЮДЖЕТ!$N:$N,SUMIFS(БЮДЖЕТ!$B:$B,БЮДЖЕТ!$P:$P,$D985)))</f>
        <v/>
      </c>
      <c r="G985" s="19" t="str">
        <f>IF($D985="","",INDEX(БЮДЖЕТ!$X:$X,SUMIFS(БЮДЖЕТ!$B:$B,БЮДЖЕТ!$P:$P,$D985)))</f>
        <v/>
      </c>
      <c r="H985" s="36"/>
      <c r="I985" s="48">
        <f>IF(D985="",0,SUMIFS(БЮДЖЕТ!$V:$V,БЮДЖЕТ!$P:$P,D985))</f>
        <v>0</v>
      </c>
      <c r="J985" s="48">
        <f>IF(D985="",0,SUMIFS(факт_операции!$T:$T,факт_операции!$D:$D,D985)+SUMIFS(факт_расчет!$M:$M,факт_расчет!$D:$D,D985))</f>
        <v>0</v>
      </c>
      <c r="K985" s="54">
        <f t="shared" si="31"/>
        <v>0</v>
      </c>
      <c r="L985" s="36"/>
      <c r="M985" s="1"/>
    </row>
    <row r="986" spans="1:13" x14ac:dyDescent="0.25">
      <c r="A986" s="1"/>
      <c r="B986" s="1"/>
      <c r="C986" s="5">
        <f t="shared" si="32"/>
        <v>976</v>
      </c>
      <c r="D986" s="19" t="str">
        <f>IF(C986&gt;MAX(БЮДЖЕТ!$C:$C),"",INDEX(БЮДЖЕТ!$P$11:$P$9415,C986))</f>
        <v/>
      </c>
      <c r="E986" s="22">
        <f>IF(D986="",0,IF(COUNTIF(БЮДЖЕТ!$P:$P,D986)=1,0,1))</f>
        <v>0</v>
      </c>
      <c r="F986" s="19" t="str">
        <f>IF($D986="","",INDEX(БЮДЖЕТ!$N:$N,SUMIFS(БЮДЖЕТ!$B:$B,БЮДЖЕТ!$P:$P,$D986)))</f>
        <v/>
      </c>
      <c r="G986" s="19" t="str">
        <f>IF($D986="","",INDEX(БЮДЖЕТ!$X:$X,SUMIFS(БЮДЖЕТ!$B:$B,БЮДЖЕТ!$P:$P,$D986)))</f>
        <v/>
      </c>
      <c r="H986" s="36"/>
      <c r="I986" s="48">
        <f>IF(D986="",0,SUMIFS(БЮДЖЕТ!$V:$V,БЮДЖЕТ!$P:$P,D986))</f>
        <v>0</v>
      </c>
      <c r="J986" s="48">
        <f>IF(D986="",0,SUMIFS(факт_операции!$T:$T,факт_операции!$D:$D,D986)+SUMIFS(факт_расчет!$M:$M,факт_расчет!$D:$D,D986))</f>
        <v>0</v>
      </c>
      <c r="K986" s="54">
        <f t="shared" si="31"/>
        <v>0</v>
      </c>
      <c r="L986" s="36"/>
      <c r="M986" s="1"/>
    </row>
    <row r="987" spans="1:13" x14ac:dyDescent="0.25">
      <c r="A987" s="1"/>
      <c r="B987" s="1"/>
      <c r="C987" s="5">
        <f t="shared" si="32"/>
        <v>977</v>
      </c>
      <c r="D987" s="19" t="str">
        <f>IF(C987&gt;MAX(БЮДЖЕТ!$C:$C),"",INDEX(БЮДЖЕТ!$P$11:$P$9415,C987))</f>
        <v/>
      </c>
      <c r="E987" s="22">
        <f>IF(D987="",0,IF(COUNTIF(БЮДЖЕТ!$P:$P,D987)=1,0,1))</f>
        <v>0</v>
      </c>
      <c r="F987" s="19" t="str">
        <f>IF($D987="","",INDEX(БЮДЖЕТ!$N:$N,SUMIFS(БЮДЖЕТ!$B:$B,БЮДЖЕТ!$P:$P,$D987)))</f>
        <v/>
      </c>
      <c r="G987" s="19" t="str">
        <f>IF($D987="","",INDEX(БЮДЖЕТ!$X:$X,SUMIFS(БЮДЖЕТ!$B:$B,БЮДЖЕТ!$P:$P,$D987)))</f>
        <v/>
      </c>
      <c r="H987" s="36"/>
      <c r="I987" s="48">
        <f>IF(D987="",0,SUMIFS(БЮДЖЕТ!$V:$V,БЮДЖЕТ!$P:$P,D987))</f>
        <v>0</v>
      </c>
      <c r="J987" s="48">
        <f>IF(D987="",0,SUMIFS(факт_операции!$T:$T,факт_операции!$D:$D,D987)+SUMIFS(факт_расчет!$M:$M,факт_расчет!$D:$D,D987))</f>
        <v>0</v>
      </c>
      <c r="K987" s="54">
        <f t="shared" si="31"/>
        <v>0</v>
      </c>
      <c r="L987" s="36"/>
      <c r="M987" s="1"/>
    </row>
    <row r="988" spans="1:13" x14ac:dyDescent="0.25">
      <c r="A988" s="1"/>
      <c r="B988" s="1"/>
      <c r="C988" s="5">
        <f t="shared" si="32"/>
        <v>978</v>
      </c>
      <c r="D988" s="19" t="str">
        <f>IF(C988&gt;MAX(БЮДЖЕТ!$C:$C),"",INDEX(БЮДЖЕТ!$P$11:$P$9415,C988))</f>
        <v/>
      </c>
      <c r="E988" s="22">
        <f>IF(D988="",0,IF(COUNTIF(БЮДЖЕТ!$P:$P,D988)=1,0,1))</f>
        <v>0</v>
      </c>
      <c r="F988" s="19" t="str">
        <f>IF($D988="","",INDEX(БЮДЖЕТ!$N:$N,SUMIFS(БЮДЖЕТ!$B:$B,БЮДЖЕТ!$P:$P,$D988)))</f>
        <v/>
      </c>
      <c r="G988" s="19" t="str">
        <f>IF($D988="","",INDEX(БЮДЖЕТ!$X:$X,SUMIFS(БЮДЖЕТ!$B:$B,БЮДЖЕТ!$P:$P,$D988)))</f>
        <v/>
      </c>
      <c r="H988" s="36"/>
      <c r="I988" s="48">
        <f>IF(D988="",0,SUMIFS(БЮДЖЕТ!$V:$V,БЮДЖЕТ!$P:$P,D988))</f>
        <v>0</v>
      </c>
      <c r="J988" s="48">
        <f>IF(D988="",0,SUMIFS(факт_операции!$T:$T,факт_операции!$D:$D,D988)+SUMIFS(факт_расчет!$M:$M,факт_расчет!$D:$D,D988))</f>
        <v>0</v>
      </c>
      <c r="K988" s="54">
        <f t="shared" si="31"/>
        <v>0</v>
      </c>
      <c r="L988" s="36"/>
      <c r="M988" s="1"/>
    </row>
    <row r="989" spans="1:13" x14ac:dyDescent="0.25">
      <c r="A989" s="1"/>
      <c r="B989" s="1"/>
      <c r="C989" s="5">
        <f t="shared" si="32"/>
        <v>979</v>
      </c>
      <c r="D989" s="19" t="str">
        <f>IF(C989&gt;MAX(БЮДЖЕТ!$C:$C),"",INDEX(БЮДЖЕТ!$P$11:$P$9415,C989))</f>
        <v/>
      </c>
      <c r="E989" s="22">
        <f>IF(D989="",0,IF(COUNTIF(БЮДЖЕТ!$P:$P,D989)=1,0,1))</f>
        <v>0</v>
      </c>
      <c r="F989" s="19" t="str">
        <f>IF($D989="","",INDEX(БЮДЖЕТ!$N:$N,SUMIFS(БЮДЖЕТ!$B:$B,БЮДЖЕТ!$P:$P,$D989)))</f>
        <v/>
      </c>
      <c r="G989" s="19" t="str">
        <f>IF($D989="","",INDEX(БЮДЖЕТ!$X:$X,SUMIFS(БЮДЖЕТ!$B:$B,БЮДЖЕТ!$P:$P,$D989)))</f>
        <v/>
      </c>
      <c r="H989" s="36"/>
      <c r="I989" s="48">
        <f>IF(D989="",0,SUMIFS(БЮДЖЕТ!$V:$V,БЮДЖЕТ!$P:$P,D989))</f>
        <v>0</v>
      </c>
      <c r="J989" s="48">
        <f>IF(D989="",0,SUMIFS(факт_операции!$T:$T,факт_операции!$D:$D,D989)+SUMIFS(факт_расчет!$M:$M,факт_расчет!$D:$D,D989))</f>
        <v>0</v>
      </c>
      <c r="K989" s="54">
        <f t="shared" si="31"/>
        <v>0</v>
      </c>
      <c r="L989" s="36"/>
      <c r="M989" s="1"/>
    </row>
    <row r="990" spans="1:13" x14ac:dyDescent="0.25">
      <c r="A990" s="1"/>
      <c r="B990" s="1"/>
      <c r="C990" s="5">
        <f t="shared" si="32"/>
        <v>980</v>
      </c>
      <c r="D990" s="19" t="str">
        <f>IF(C990&gt;MAX(БЮДЖЕТ!$C:$C),"",INDEX(БЮДЖЕТ!$P$11:$P$9415,C990))</f>
        <v/>
      </c>
      <c r="E990" s="22">
        <f>IF(D990="",0,IF(COUNTIF(БЮДЖЕТ!$P:$P,D990)=1,0,1))</f>
        <v>0</v>
      </c>
      <c r="F990" s="19" t="str">
        <f>IF($D990="","",INDEX(БЮДЖЕТ!$N:$N,SUMIFS(БЮДЖЕТ!$B:$B,БЮДЖЕТ!$P:$P,$D990)))</f>
        <v/>
      </c>
      <c r="G990" s="19" t="str">
        <f>IF($D990="","",INDEX(БЮДЖЕТ!$X:$X,SUMIFS(БЮДЖЕТ!$B:$B,БЮДЖЕТ!$P:$P,$D990)))</f>
        <v/>
      </c>
      <c r="H990" s="36"/>
      <c r="I990" s="48">
        <f>IF(D990="",0,SUMIFS(БЮДЖЕТ!$V:$V,БЮДЖЕТ!$P:$P,D990))</f>
        <v>0</v>
      </c>
      <c r="J990" s="48">
        <f>IF(D990="",0,SUMIFS(факт_операции!$T:$T,факт_операции!$D:$D,D990)+SUMIFS(факт_расчет!$M:$M,факт_расчет!$D:$D,D990))</f>
        <v>0</v>
      </c>
      <c r="K990" s="54">
        <f t="shared" si="31"/>
        <v>0</v>
      </c>
      <c r="L990" s="36"/>
      <c r="M990" s="1"/>
    </row>
    <row r="991" spans="1:13" x14ac:dyDescent="0.25">
      <c r="A991" s="1"/>
      <c r="B991" s="1"/>
      <c r="C991" s="5">
        <f t="shared" si="32"/>
        <v>981</v>
      </c>
      <c r="D991" s="19" t="str">
        <f>IF(C991&gt;MAX(БЮДЖЕТ!$C:$C),"",INDEX(БЮДЖЕТ!$P$11:$P$9415,C991))</f>
        <v/>
      </c>
      <c r="E991" s="22">
        <f>IF(D991="",0,IF(COUNTIF(БЮДЖЕТ!$P:$P,D991)=1,0,1))</f>
        <v>0</v>
      </c>
      <c r="F991" s="19" t="str">
        <f>IF($D991="","",INDEX(БЮДЖЕТ!$N:$N,SUMIFS(БЮДЖЕТ!$B:$B,БЮДЖЕТ!$P:$P,$D991)))</f>
        <v/>
      </c>
      <c r="G991" s="19" t="str">
        <f>IF($D991="","",INDEX(БЮДЖЕТ!$X:$X,SUMIFS(БЮДЖЕТ!$B:$B,БЮДЖЕТ!$P:$P,$D991)))</f>
        <v/>
      </c>
      <c r="H991" s="36"/>
      <c r="I991" s="48">
        <f>IF(D991="",0,SUMIFS(БЮДЖЕТ!$V:$V,БЮДЖЕТ!$P:$P,D991))</f>
        <v>0</v>
      </c>
      <c r="J991" s="48">
        <f>IF(D991="",0,SUMIFS(факт_операции!$T:$T,факт_операции!$D:$D,D991)+SUMIFS(факт_расчет!$M:$M,факт_расчет!$D:$D,D991))</f>
        <v>0</v>
      </c>
      <c r="K991" s="54">
        <f t="shared" si="31"/>
        <v>0</v>
      </c>
      <c r="L991" s="36"/>
      <c r="M991" s="1"/>
    </row>
    <row r="992" spans="1:13" x14ac:dyDescent="0.25">
      <c r="A992" s="1"/>
      <c r="B992" s="1"/>
      <c r="C992" s="5">
        <f t="shared" si="32"/>
        <v>982</v>
      </c>
      <c r="D992" s="19" t="str">
        <f>IF(C992&gt;MAX(БЮДЖЕТ!$C:$C),"",INDEX(БЮДЖЕТ!$P$11:$P$9415,C992))</f>
        <v/>
      </c>
      <c r="E992" s="22">
        <f>IF(D992="",0,IF(COUNTIF(БЮДЖЕТ!$P:$P,D992)=1,0,1))</f>
        <v>0</v>
      </c>
      <c r="F992" s="19" t="str">
        <f>IF($D992="","",INDEX(БЮДЖЕТ!$N:$N,SUMIFS(БЮДЖЕТ!$B:$B,БЮДЖЕТ!$P:$P,$D992)))</f>
        <v/>
      </c>
      <c r="G992" s="19" t="str">
        <f>IF($D992="","",INDEX(БЮДЖЕТ!$X:$X,SUMIFS(БЮДЖЕТ!$B:$B,БЮДЖЕТ!$P:$P,$D992)))</f>
        <v/>
      </c>
      <c r="H992" s="36"/>
      <c r="I992" s="48">
        <f>IF(D992="",0,SUMIFS(БЮДЖЕТ!$V:$V,БЮДЖЕТ!$P:$P,D992))</f>
        <v>0</v>
      </c>
      <c r="J992" s="48">
        <f>IF(D992="",0,SUMIFS(факт_операции!$T:$T,факт_операции!$D:$D,D992)+SUMIFS(факт_расчет!$M:$M,факт_расчет!$D:$D,D992))</f>
        <v>0</v>
      </c>
      <c r="K992" s="54">
        <f t="shared" si="31"/>
        <v>0</v>
      </c>
      <c r="L992" s="36"/>
      <c r="M992" s="1"/>
    </row>
    <row r="993" spans="1:13" x14ac:dyDescent="0.25">
      <c r="A993" s="1"/>
      <c r="B993" s="1"/>
      <c r="C993" s="5">
        <f t="shared" si="32"/>
        <v>983</v>
      </c>
      <c r="D993" s="19" t="str">
        <f>IF(C993&gt;MAX(БЮДЖЕТ!$C:$C),"",INDEX(БЮДЖЕТ!$P$11:$P$9415,C993))</f>
        <v/>
      </c>
      <c r="E993" s="22">
        <f>IF(D993="",0,IF(COUNTIF(БЮДЖЕТ!$P:$P,D993)=1,0,1))</f>
        <v>0</v>
      </c>
      <c r="F993" s="19" t="str">
        <f>IF($D993="","",INDEX(БЮДЖЕТ!$N:$N,SUMIFS(БЮДЖЕТ!$B:$B,БЮДЖЕТ!$P:$P,$D993)))</f>
        <v/>
      </c>
      <c r="G993" s="19" t="str">
        <f>IF($D993="","",INDEX(БЮДЖЕТ!$X:$X,SUMIFS(БЮДЖЕТ!$B:$B,БЮДЖЕТ!$P:$P,$D993)))</f>
        <v/>
      </c>
      <c r="H993" s="36"/>
      <c r="I993" s="48">
        <f>IF(D993="",0,SUMIFS(БЮДЖЕТ!$V:$V,БЮДЖЕТ!$P:$P,D993))</f>
        <v>0</v>
      </c>
      <c r="J993" s="48">
        <f>IF(D993="",0,SUMIFS(факт_операции!$T:$T,факт_операции!$D:$D,D993)+SUMIFS(факт_расчет!$M:$M,факт_расчет!$D:$D,D993))</f>
        <v>0</v>
      </c>
      <c r="K993" s="54">
        <f t="shared" si="31"/>
        <v>0</v>
      </c>
      <c r="L993" s="36"/>
      <c r="M993" s="1"/>
    </row>
    <row r="994" spans="1:13" x14ac:dyDescent="0.25">
      <c r="A994" s="1"/>
      <c r="B994" s="1"/>
      <c r="C994" s="5">
        <f t="shared" si="32"/>
        <v>984</v>
      </c>
      <c r="D994" s="19" t="str">
        <f>IF(C994&gt;MAX(БЮДЖЕТ!$C:$C),"",INDEX(БЮДЖЕТ!$P$11:$P$9415,C994))</f>
        <v/>
      </c>
      <c r="E994" s="22">
        <f>IF(D994="",0,IF(COUNTIF(БЮДЖЕТ!$P:$P,D994)=1,0,1))</f>
        <v>0</v>
      </c>
      <c r="F994" s="19" t="str">
        <f>IF($D994="","",INDEX(БЮДЖЕТ!$N:$N,SUMIFS(БЮДЖЕТ!$B:$B,БЮДЖЕТ!$P:$P,$D994)))</f>
        <v/>
      </c>
      <c r="G994" s="19" t="str">
        <f>IF($D994="","",INDEX(БЮДЖЕТ!$X:$X,SUMIFS(БЮДЖЕТ!$B:$B,БЮДЖЕТ!$P:$P,$D994)))</f>
        <v/>
      </c>
      <c r="H994" s="36"/>
      <c r="I994" s="48">
        <f>IF(D994="",0,SUMIFS(БЮДЖЕТ!$V:$V,БЮДЖЕТ!$P:$P,D994))</f>
        <v>0</v>
      </c>
      <c r="J994" s="48">
        <f>IF(D994="",0,SUMIFS(факт_операции!$T:$T,факт_операции!$D:$D,D994)+SUMIFS(факт_расчет!$M:$M,факт_расчет!$D:$D,D994))</f>
        <v>0</v>
      </c>
      <c r="K994" s="54">
        <f t="shared" si="31"/>
        <v>0</v>
      </c>
      <c r="L994" s="36"/>
      <c r="M994" s="1"/>
    </row>
    <row r="995" spans="1:13" x14ac:dyDescent="0.25">
      <c r="A995" s="1"/>
      <c r="B995" s="1"/>
      <c r="C995" s="5">
        <f t="shared" si="32"/>
        <v>985</v>
      </c>
      <c r="D995" s="19" t="str">
        <f>IF(C995&gt;MAX(БЮДЖЕТ!$C:$C),"",INDEX(БЮДЖЕТ!$P$11:$P$9415,C995))</f>
        <v/>
      </c>
      <c r="E995" s="22">
        <f>IF(D995="",0,IF(COUNTIF(БЮДЖЕТ!$P:$P,D995)=1,0,1))</f>
        <v>0</v>
      </c>
      <c r="F995" s="19" t="str">
        <f>IF($D995="","",INDEX(БЮДЖЕТ!$N:$N,SUMIFS(БЮДЖЕТ!$B:$B,БЮДЖЕТ!$P:$P,$D995)))</f>
        <v/>
      </c>
      <c r="G995" s="19" t="str">
        <f>IF($D995="","",INDEX(БЮДЖЕТ!$X:$X,SUMIFS(БЮДЖЕТ!$B:$B,БЮДЖЕТ!$P:$P,$D995)))</f>
        <v/>
      </c>
      <c r="H995" s="36"/>
      <c r="I995" s="48">
        <f>IF(D995="",0,SUMIFS(БЮДЖЕТ!$V:$V,БЮДЖЕТ!$P:$P,D995))</f>
        <v>0</v>
      </c>
      <c r="J995" s="48">
        <f>IF(D995="",0,SUMIFS(факт_операции!$T:$T,факт_операции!$D:$D,D995)+SUMIFS(факт_расчет!$M:$M,факт_расчет!$D:$D,D995))</f>
        <v>0</v>
      </c>
      <c r="K995" s="54">
        <f t="shared" si="31"/>
        <v>0</v>
      </c>
      <c r="L995" s="36"/>
      <c r="M995" s="1"/>
    </row>
    <row r="996" spans="1:13" x14ac:dyDescent="0.25">
      <c r="A996" s="1"/>
      <c r="B996" s="1"/>
      <c r="C996" s="5">
        <f t="shared" si="32"/>
        <v>986</v>
      </c>
      <c r="D996" s="19" t="str">
        <f>IF(C996&gt;MAX(БЮДЖЕТ!$C:$C),"",INDEX(БЮДЖЕТ!$P$11:$P$9415,C996))</f>
        <v/>
      </c>
      <c r="E996" s="22">
        <f>IF(D996="",0,IF(COUNTIF(БЮДЖЕТ!$P:$P,D996)=1,0,1))</f>
        <v>0</v>
      </c>
      <c r="F996" s="19" t="str">
        <f>IF($D996="","",INDEX(БЮДЖЕТ!$N:$N,SUMIFS(БЮДЖЕТ!$B:$B,БЮДЖЕТ!$P:$P,$D996)))</f>
        <v/>
      </c>
      <c r="G996" s="19" t="str">
        <f>IF($D996="","",INDEX(БЮДЖЕТ!$X:$X,SUMIFS(БЮДЖЕТ!$B:$B,БЮДЖЕТ!$P:$P,$D996)))</f>
        <v/>
      </c>
      <c r="H996" s="36"/>
      <c r="I996" s="48">
        <f>IF(D996="",0,SUMIFS(БЮДЖЕТ!$V:$V,БЮДЖЕТ!$P:$P,D996))</f>
        <v>0</v>
      </c>
      <c r="J996" s="48">
        <f>IF(D996="",0,SUMIFS(факт_операции!$T:$T,факт_операции!$D:$D,D996)+SUMIFS(факт_расчет!$M:$M,факт_расчет!$D:$D,D996))</f>
        <v>0</v>
      </c>
      <c r="K996" s="54">
        <f t="shared" si="31"/>
        <v>0</v>
      </c>
      <c r="L996" s="36"/>
      <c r="M996" s="1"/>
    </row>
    <row r="997" spans="1:13" x14ac:dyDescent="0.25">
      <c r="A997" s="1"/>
      <c r="B997" s="1"/>
      <c r="C997" s="5">
        <f t="shared" si="32"/>
        <v>987</v>
      </c>
      <c r="D997" s="19" t="str">
        <f>IF(C997&gt;MAX(БЮДЖЕТ!$C:$C),"",INDEX(БЮДЖЕТ!$P$11:$P$9415,C997))</f>
        <v/>
      </c>
      <c r="E997" s="22">
        <f>IF(D997="",0,IF(COUNTIF(БЮДЖЕТ!$P:$P,D997)=1,0,1))</f>
        <v>0</v>
      </c>
      <c r="F997" s="19" t="str">
        <f>IF($D997="","",INDEX(БЮДЖЕТ!$N:$N,SUMIFS(БЮДЖЕТ!$B:$B,БЮДЖЕТ!$P:$P,$D997)))</f>
        <v/>
      </c>
      <c r="G997" s="19" t="str">
        <f>IF($D997="","",INDEX(БЮДЖЕТ!$X:$X,SUMIFS(БЮДЖЕТ!$B:$B,БЮДЖЕТ!$P:$P,$D997)))</f>
        <v/>
      </c>
      <c r="H997" s="36"/>
      <c r="I997" s="48">
        <f>IF(D997="",0,SUMIFS(БЮДЖЕТ!$V:$V,БЮДЖЕТ!$P:$P,D997))</f>
        <v>0</v>
      </c>
      <c r="J997" s="48">
        <f>IF(D997="",0,SUMIFS(факт_операции!$T:$T,факт_операции!$D:$D,D997)+SUMIFS(факт_расчет!$M:$M,факт_расчет!$D:$D,D997))</f>
        <v>0</v>
      </c>
      <c r="K997" s="54">
        <f t="shared" si="31"/>
        <v>0</v>
      </c>
      <c r="L997" s="36"/>
      <c r="M997" s="1"/>
    </row>
    <row r="998" spans="1:13" x14ac:dyDescent="0.25">
      <c r="A998" s="1"/>
      <c r="B998" s="1"/>
      <c r="C998" s="5">
        <f t="shared" si="32"/>
        <v>988</v>
      </c>
      <c r="D998" s="19" t="str">
        <f>IF(C998&gt;MAX(БЮДЖЕТ!$C:$C),"",INDEX(БЮДЖЕТ!$P$11:$P$9415,C998))</f>
        <v/>
      </c>
      <c r="E998" s="22">
        <f>IF(D998="",0,IF(COUNTIF(БЮДЖЕТ!$P:$P,D998)=1,0,1))</f>
        <v>0</v>
      </c>
      <c r="F998" s="19" t="str">
        <f>IF($D998="","",INDEX(БЮДЖЕТ!$N:$N,SUMIFS(БЮДЖЕТ!$B:$B,БЮДЖЕТ!$P:$P,$D998)))</f>
        <v/>
      </c>
      <c r="G998" s="19" t="str">
        <f>IF($D998="","",INDEX(БЮДЖЕТ!$X:$X,SUMIFS(БЮДЖЕТ!$B:$B,БЮДЖЕТ!$P:$P,$D998)))</f>
        <v/>
      </c>
      <c r="H998" s="36"/>
      <c r="I998" s="48">
        <f>IF(D998="",0,SUMIFS(БЮДЖЕТ!$V:$V,БЮДЖЕТ!$P:$P,D998))</f>
        <v>0</v>
      </c>
      <c r="J998" s="48">
        <f>IF(D998="",0,SUMIFS(факт_операции!$T:$T,факт_операции!$D:$D,D998)+SUMIFS(факт_расчет!$M:$M,факт_расчет!$D:$D,D998))</f>
        <v>0</v>
      </c>
      <c r="K998" s="54">
        <f t="shared" si="31"/>
        <v>0</v>
      </c>
      <c r="L998" s="36"/>
      <c r="M998" s="1"/>
    </row>
    <row r="999" spans="1:13" x14ac:dyDescent="0.25">
      <c r="A999" s="1"/>
      <c r="B999" s="1"/>
      <c r="C999" s="5">
        <f t="shared" si="32"/>
        <v>989</v>
      </c>
      <c r="D999" s="19" t="str">
        <f>IF(C999&gt;MAX(БЮДЖЕТ!$C:$C),"",INDEX(БЮДЖЕТ!$P$11:$P$9415,C999))</f>
        <v/>
      </c>
      <c r="E999" s="22">
        <f>IF(D999="",0,IF(COUNTIF(БЮДЖЕТ!$P:$P,D999)=1,0,1))</f>
        <v>0</v>
      </c>
      <c r="F999" s="19" t="str">
        <f>IF($D999="","",INDEX(БЮДЖЕТ!$N:$N,SUMIFS(БЮДЖЕТ!$B:$B,БЮДЖЕТ!$P:$P,$D999)))</f>
        <v/>
      </c>
      <c r="G999" s="19" t="str">
        <f>IF($D999="","",INDEX(БЮДЖЕТ!$X:$X,SUMIFS(БЮДЖЕТ!$B:$B,БЮДЖЕТ!$P:$P,$D999)))</f>
        <v/>
      </c>
      <c r="H999" s="36"/>
      <c r="I999" s="48">
        <f>IF(D999="",0,SUMIFS(БЮДЖЕТ!$V:$V,БЮДЖЕТ!$P:$P,D999))</f>
        <v>0</v>
      </c>
      <c r="J999" s="48">
        <f>IF(D999="",0,SUMIFS(факт_операции!$T:$T,факт_операции!$D:$D,D999)+SUMIFS(факт_расчет!$M:$M,факт_расчет!$D:$D,D999))</f>
        <v>0</v>
      </c>
      <c r="K999" s="54">
        <f t="shared" si="31"/>
        <v>0</v>
      </c>
      <c r="L999" s="36"/>
      <c r="M999" s="1"/>
    </row>
    <row r="1000" spans="1:13" x14ac:dyDescent="0.25">
      <c r="A1000" s="1"/>
      <c r="B1000" s="1"/>
      <c r="C1000" s="5">
        <f t="shared" si="32"/>
        <v>990</v>
      </c>
      <c r="D1000" s="19" t="str">
        <f>IF(C1000&gt;MAX(БЮДЖЕТ!$C:$C),"",INDEX(БЮДЖЕТ!$P$11:$P$9415,C1000))</f>
        <v/>
      </c>
      <c r="E1000" s="22">
        <f>IF(D1000="",0,IF(COUNTIF(БЮДЖЕТ!$P:$P,D1000)=1,0,1))</f>
        <v>0</v>
      </c>
      <c r="F1000" s="19" t="str">
        <f>IF($D1000="","",INDEX(БЮДЖЕТ!$N:$N,SUMIFS(БЮДЖЕТ!$B:$B,БЮДЖЕТ!$P:$P,$D1000)))</f>
        <v/>
      </c>
      <c r="G1000" s="19" t="str">
        <f>IF($D1000="","",INDEX(БЮДЖЕТ!$X:$X,SUMIFS(БЮДЖЕТ!$B:$B,БЮДЖЕТ!$P:$P,$D1000)))</f>
        <v/>
      </c>
      <c r="H1000" s="36"/>
      <c r="I1000" s="48">
        <f>IF(D1000="",0,SUMIFS(БЮДЖЕТ!$V:$V,БЮДЖЕТ!$P:$P,D1000))</f>
        <v>0</v>
      </c>
      <c r="J1000" s="48">
        <f>IF(D1000="",0,SUMIFS(факт_операции!$T:$T,факт_операции!$D:$D,D1000)+SUMIFS(факт_расчет!$M:$M,факт_расчет!$D:$D,D1000))</f>
        <v>0</v>
      </c>
      <c r="K1000" s="54">
        <f t="shared" ref="K1000:K1063" si="33">IF(D1000="",0,J1000-I1000)</f>
        <v>0</v>
      </c>
      <c r="L1000" s="36"/>
      <c r="M1000" s="1"/>
    </row>
    <row r="1001" spans="1:13" x14ac:dyDescent="0.25">
      <c r="A1001" s="1"/>
      <c r="B1001" s="1"/>
      <c r="C1001" s="5">
        <f t="shared" si="32"/>
        <v>991</v>
      </c>
      <c r="D1001" s="19" t="str">
        <f>IF(C1001&gt;MAX(БЮДЖЕТ!$C:$C),"",INDEX(БЮДЖЕТ!$P$11:$P$9415,C1001))</f>
        <v/>
      </c>
      <c r="E1001" s="22">
        <f>IF(D1001="",0,IF(COUNTIF(БЮДЖЕТ!$P:$P,D1001)=1,0,1))</f>
        <v>0</v>
      </c>
      <c r="F1001" s="19" t="str">
        <f>IF($D1001="","",INDEX(БЮДЖЕТ!$N:$N,SUMIFS(БЮДЖЕТ!$B:$B,БЮДЖЕТ!$P:$P,$D1001)))</f>
        <v/>
      </c>
      <c r="G1001" s="19" t="str">
        <f>IF($D1001="","",INDEX(БЮДЖЕТ!$X:$X,SUMIFS(БЮДЖЕТ!$B:$B,БЮДЖЕТ!$P:$P,$D1001)))</f>
        <v/>
      </c>
      <c r="H1001" s="36"/>
      <c r="I1001" s="48">
        <f>IF(D1001="",0,SUMIFS(БЮДЖЕТ!$V:$V,БЮДЖЕТ!$P:$P,D1001))</f>
        <v>0</v>
      </c>
      <c r="J1001" s="48">
        <f>IF(D1001="",0,SUMIFS(факт_операции!$T:$T,факт_операции!$D:$D,D1001)+SUMIFS(факт_расчет!$M:$M,факт_расчет!$D:$D,D1001))</f>
        <v>0</v>
      </c>
      <c r="K1001" s="54">
        <f t="shared" si="33"/>
        <v>0</v>
      </c>
      <c r="L1001" s="36"/>
      <c r="M1001" s="1"/>
    </row>
    <row r="1002" spans="1:13" x14ac:dyDescent="0.25">
      <c r="A1002" s="1"/>
      <c r="B1002" s="1"/>
      <c r="C1002" s="5">
        <f t="shared" si="32"/>
        <v>992</v>
      </c>
      <c r="D1002" s="19" t="str">
        <f>IF(C1002&gt;MAX(БЮДЖЕТ!$C:$C),"",INDEX(БЮДЖЕТ!$P$11:$P$9415,C1002))</f>
        <v/>
      </c>
      <c r="E1002" s="22">
        <f>IF(D1002="",0,IF(COUNTIF(БЮДЖЕТ!$P:$P,D1002)=1,0,1))</f>
        <v>0</v>
      </c>
      <c r="F1002" s="19" t="str">
        <f>IF($D1002="","",INDEX(БЮДЖЕТ!$N:$N,SUMIFS(БЮДЖЕТ!$B:$B,БЮДЖЕТ!$P:$P,$D1002)))</f>
        <v/>
      </c>
      <c r="G1002" s="19" t="str">
        <f>IF($D1002="","",INDEX(БЮДЖЕТ!$X:$X,SUMIFS(БЮДЖЕТ!$B:$B,БЮДЖЕТ!$P:$P,$D1002)))</f>
        <v/>
      </c>
      <c r="H1002" s="36"/>
      <c r="I1002" s="48">
        <f>IF(D1002="",0,SUMIFS(БЮДЖЕТ!$V:$V,БЮДЖЕТ!$P:$P,D1002))</f>
        <v>0</v>
      </c>
      <c r="J1002" s="48">
        <f>IF(D1002="",0,SUMIFS(факт_операции!$T:$T,факт_операции!$D:$D,D1002)+SUMIFS(факт_расчет!$M:$M,факт_расчет!$D:$D,D1002))</f>
        <v>0</v>
      </c>
      <c r="K1002" s="54">
        <f t="shared" si="33"/>
        <v>0</v>
      </c>
      <c r="L1002" s="36"/>
      <c r="M1002" s="1"/>
    </row>
    <row r="1003" spans="1:13" x14ac:dyDescent="0.25">
      <c r="A1003" s="1"/>
      <c r="B1003" s="1"/>
      <c r="C1003" s="5">
        <f t="shared" si="32"/>
        <v>993</v>
      </c>
      <c r="D1003" s="19" t="str">
        <f>IF(C1003&gt;MAX(БЮДЖЕТ!$C:$C),"",INDEX(БЮДЖЕТ!$P$11:$P$9415,C1003))</f>
        <v/>
      </c>
      <c r="E1003" s="22">
        <f>IF(D1003="",0,IF(COUNTIF(БЮДЖЕТ!$P:$P,D1003)=1,0,1))</f>
        <v>0</v>
      </c>
      <c r="F1003" s="19" t="str">
        <f>IF($D1003="","",INDEX(БЮДЖЕТ!$N:$N,SUMIFS(БЮДЖЕТ!$B:$B,БЮДЖЕТ!$P:$P,$D1003)))</f>
        <v/>
      </c>
      <c r="G1003" s="19" t="str">
        <f>IF($D1003="","",INDEX(БЮДЖЕТ!$X:$X,SUMIFS(БЮДЖЕТ!$B:$B,БЮДЖЕТ!$P:$P,$D1003)))</f>
        <v/>
      </c>
      <c r="H1003" s="36"/>
      <c r="I1003" s="48">
        <f>IF(D1003="",0,SUMIFS(БЮДЖЕТ!$V:$V,БЮДЖЕТ!$P:$P,D1003))</f>
        <v>0</v>
      </c>
      <c r="J1003" s="48">
        <f>IF(D1003="",0,SUMIFS(факт_операции!$T:$T,факт_операции!$D:$D,D1003)+SUMIFS(факт_расчет!$M:$M,факт_расчет!$D:$D,D1003))</f>
        <v>0</v>
      </c>
      <c r="K1003" s="54">
        <f t="shared" si="33"/>
        <v>0</v>
      </c>
      <c r="L1003" s="36"/>
      <c r="M1003" s="1"/>
    </row>
    <row r="1004" spans="1:13" x14ac:dyDescent="0.25">
      <c r="A1004" s="1"/>
      <c r="B1004" s="1"/>
      <c r="C1004" s="5">
        <f t="shared" si="32"/>
        <v>994</v>
      </c>
      <c r="D1004" s="19" t="str">
        <f>IF(C1004&gt;MAX(БЮДЖЕТ!$C:$C),"",INDEX(БЮДЖЕТ!$P$11:$P$9415,C1004))</f>
        <v/>
      </c>
      <c r="E1004" s="22">
        <f>IF(D1004="",0,IF(COUNTIF(БЮДЖЕТ!$P:$P,D1004)=1,0,1))</f>
        <v>0</v>
      </c>
      <c r="F1004" s="19" t="str">
        <f>IF($D1004="","",INDEX(БЮДЖЕТ!$N:$N,SUMIFS(БЮДЖЕТ!$B:$B,БЮДЖЕТ!$P:$P,$D1004)))</f>
        <v/>
      </c>
      <c r="G1004" s="19" t="str">
        <f>IF($D1004="","",INDEX(БЮДЖЕТ!$X:$X,SUMIFS(БЮДЖЕТ!$B:$B,БЮДЖЕТ!$P:$P,$D1004)))</f>
        <v/>
      </c>
      <c r="H1004" s="36"/>
      <c r="I1004" s="48">
        <f>IF(D1004="",0,SUMIFS(БЮДЖЕТ!$V:$V,БЮДЖЕТ!$P:$P,D1004))</f>
        <v>0</v>
      </c>
      <c r="J1004" s="48">
        <f>IF(D1004="",0,SUMIFS(факт_операции!$T:$T,факт_операции!$D:$D,D1004)+SUMIFS(факт_расчет!$M:$M,факт_расчет!$D:$D,D1004))</f>
        <v>0</v>
      </c>
      <c r="K1004" s="54">
        <f t="shared" si="33"/>
        <v>0</v>
      </c>
      <c r="L1004" s="36"/>
      <c r="M1004" s="1"/>
    </row>
    <row r="1005" spans="1:13" x14ac:dyDescent="0.25">
      <c r="A1005" s="1"/>
      <c r="B1005" s="1"/>
      <c r="C1005" s="5">
        <f t="shared" si="32"/>
        <v>995</v>
      </c>
      <c r="D1005" s="19" t="str">
        <f>IF(C1005&gt;MAX(БЮДЖЕТ!$C:$C),"",INDEX(БЮДЖЕТ!$P$11:$P$9415,C1005))</f>
        <v/>
      </c>
      <c r="E1005" s="22">
        <f>IF(D1005="",0,IF(COUNTIF(БЮДЖЕТ!$P:$P,D1005)=1,0,1))</f>
        <v>0</v>
      </c>
      <c r="F1005" s="19" t="str">
        <f>IF($D1005="","",INDEX(БЮДЖЕТ!$N:$N,SUMIFS(БЮДЖЕТ!$B:$B,БЮДЖЕТ!$P:$P,$D1005)))</f>
        <v/>
      </c>
      <c r="G1005" s="19" t="str">
        <f>IF($D1005="","",INDEX(БЮДЖЕТ!$X:$X,SUMIFS(БЮДЖЕТ!$B:$B,БЮДЖЕТ!$P:$P,$D1005)))</f>
        <v/>
      </c>
      <c r="H1005" s="36"/>
      <c r="I1005" s="48">
        <f>IF(D1005="",0,SUMIFS(БЮДЖЕТ!$V:$V,БЮДЖЕТ!$P:$P,D1005))</f>
        <v>0</v>
      </c>
      <c r="J1005" s="48">
        <f>IF(D1005="",0,SUMIFS(факт_операции!$T:$T,факт_операции!$D:$D,D1005)+SUMIFS(факт_расчет!$M:$M,факт_расчет!$D:$D,D1005))</f>
        <v>0</v>
      </c>
      <c r="K1005" s="54">
        <f t="shared" si="33"/>
        <v>0</v>
      </c>
      <c r="L1005" s="36"/>
      <c r="M1005" s="1"/>
    </row>
    <row r="1006" spans="1:13" x14ac:dyDescent="0.25">
      <c r="A1006" s="1"/>
      <c r="B1006" s="1"/>
      <c r="C1006" s="5">
        <f t="shared" si="32"/>
        <v>996</v>
      </c>
      <c r="D1006" s="19" t="str">
        <f>IF(C1006&gt;MAX(БЮДЖЕТ!$C:$C),"",INDEX(БЮДЖЕТ!$P$11:$P$9415,C1006))</f>
        <v/>
      </c>
      <c r="E1006" s="22">
        <f>IF(D1006="",0,IF(COUNTIF(БЮДЖЕТ!$P:$P,D1006)=1,0,1))</f>
        <v>0</v>
      </c>
      <c r="F1006" s="19" t="str">
        <f>IF($D1006="","",INDEX(БЮДЖЕТ!$N:$N,SUMIFS(БЮДЖЕТ!$B:$B,БЮДЖЕТ!$P:$P,$D1006)))</f>
        <v/>
      </c>
      <c r="G1006" s="19" t="str">
        <f>IF($D1006="","",INDEX(БЮДЖЕТ!$X:$X,SUMIFS(БЮДЖЕТ!$B:$B,БЮДЖЕТ!$P:$P,$D1006)))</f>
        <v/>
      </c>
      <c r="H1006" s="36"/>
      <c r="I1006" s="48">
        <f>IF(D1006="",0,SUMIFS(БЮДЖЕТ!$V:$V,БЮДЖЕТ!$P:$P,D1006))</f>
        <v>0</v>
      </c>
      <c r="J1006" s="48">
        <f>IF(D1006="",0,SUMIFS(факт_операции!$T:$T,факт_операции!$D:$D,D1006)+SUMIFS(факт_расчет!$M:$M,факт_расчет!$D:$D,D1006))</f>
        <v>0</v>
      </c>
      <c r="K1006" s="54">
        <f t="shared" si="33"/>
        <v>0</v>
      </c>
      <c r="L1006" s="36"/>
      <c r="M1006" s="1"/>
    </row>
    <row r="1007" spans="1:13" x14ac:dyDescent="0.25">
      <c r="A1007" s="1"/>
      <c r="B1007" s="1"/>
      <c r="C1007" s="5">
        <f t="shared" si="32"/>
        <v>997</v>
      </c>
      <c r="D1007" s="19" t="str">
        <f>IF(C1007&gt;MAX(БЮДЖЕТ!$C:$C),"",INDEX(БЮДЖЕТ!$P$11:$P$9415,C1007))</f>
        <v/>
      </c>
      <c r="E1007" s="22">
        <f>IF(D1007="",0,IF(COUNTIF(БЮДЖЕТ!$P:$P,D1007)=1,0,1))</f>
        <v>0</v>
      </c>
      <c r="F1007" s="19" t="str">
        <f>IF($D1007="","",INDEX(БЮДЖЕТ!$N:$N,SUMIFS(БЮДЖЕТ!$B:$B,БЮДЖЕТ!$P:$P,$D1007)))</f>
        <v/>
      </c>
      <c r="G1007" s="19" t="str">
        <f>IF($D1007="","",INDEX(БЮДЖЕТ!$X:$X,SUMIFS(БЮДЖЕТ!$B:$B,БЮДЖЕТ!$P:$P,$D1007)))</f>
        <v/>
      </c>
      <c r="H1007" s="36"/>
      <c r="I1007" s="48">
        <f>IF(D1007="",0,SUMIFS(БЮДЖЕТ!$V:$V,БЮДЖЕТ!$P:$P,D1007))</f>
        <v>0</v>
      </c>
      <c r="J1007" s="48">
        <f>IF(D1007="",0,SUMIFS(факт_операции!$T:$T,факт_операции!$D:$D,D1007)+SUMIFS(факт_расчет!$M:$M,факт_расчет!$D:$D,D1007))</f>
        <v>0</v>
      </c>
      <c r="K1007" s="54">
        <f t="shared" si="33"/>
        <v>0</v>
      </c>
      <c r="L1007" s="36"/>
      <c r="M1007" s="1"/>
    </row>
    <row r="1008" spans="1:13" x14ac:dyDescent="0.25">
      <c r="A1008" s="1"/>
      <c r="B1008" s="1"/>
      <c r="C1008" s="5">
        <f t="shared" si="32"/>
        <v>998</v>
      </c>
      <c r="D1008" s="19" t="str">
        <f>IF(C1008&gt;MAX(БЮДЖЕТ!$C:$C),"",INDEX(БЮДЖЕТ!$P$11:$P$9415,C1008))</f>
        <v/>
      </c>
      <c r="E1008" s="22">
        <f>IF(D1008="",0,IF(COUNTIF(БЮДЖЕТ!$P:$P,D1008)=1,0,1))</f>
        <v>0</v>
      </c>
      <c r="F1008" s="19" t="str">
        <f>IF($D1008="","",INDEX(БЮДЖЕТ!$N:$N,SUMIFS(БЮДЖЕТ!$B:$B,БЮДЖЕТ!$P:$P,$D1008)))</f>
        <v/>
      </c>
      <c r="G1008" s="19" t="str">
        <f>IF($D1008="","",INDEX(БЮДЖЕТ!$X:$X,SUMIFS(БЮДЖЕТ!$B:$B,БЮДЖЕТ!$P:$P,$D1008)))</f>
        <v/>
      </c>
      <c r="H1008" s="36"/>
      <c r="I1008" s="48">
        <f>IF(D1008="",0,SUMIFS(БЮДЖЕТ!$V:$V,БЮДЖЕТ!$P:$P,D1008))</f>
        <v>0</v>
      </c>
      <c r="J1008" s="48">
        <f>IF(D1008="",0,SUMIFS(факт_операции!$T:$T,факт_операции!$D:$D,D1008)+SUMIFS(факт_расчет!$M:$M,факт_расчет!$D:$D,D1008))</f>
        <v>0</v>
      </c>
      <c r="K1008" s="54">
        <f t="shared" si="33"/>
        <v>0</v>
      </c>
      <c r="L1008" s="36"/>
      <c r="M1008" s="1"/>
    </row>
    <row r="1009" spans="1:13" x14ac:dyDescent="0.25">
      <c r="A1009" s="1"/>
      <c r="B1009" s="1"/>
      <c r="C1009" s="5">
        <f t="shared" si="32"/>
        <v>999</v>
      </c>
      <c r="D1009" s="19" t="str">
        <f>IF(C1009&gt;MAX(БЮДЖЕТ!$C:$C),"",INDEX(БЮДЖЕТ!$P$11:$P$9415,C1009))</f>
        <v/>
      </c>
      <c r="E1009" s="22">
        <f>IF(D1009="",0,IF(COUNTIF(БЮДЖЕТ!$P:$P,D1009)=1,0,1))</f>
        <v>0</v>
      </c>
      <c r="F1009" s="19" t="str">
        <f>IF($D1009="","",INDEX(БЮДЖЕТ!$N:$N,SUMIFS(БЮДЖЕТ!$B:$B,БЮДЖЕТ!$P:$P,$D1009)))</f>
        <v/>
      </c>
      <c r="G1009" s="19" t="str">
        <f>IF($D1009="","",INDEX(БЮДЖЕТ!$X:$X,SUMIFS(БЮДЖЕТ!$B:$B,БЮДЖЕТ!$P:$P,$D1009)))</f>
        <v/>
      </c>
      <c r="H1009" s="36"/>
      <c r="I1009" s="48">
        <f>IF(D1009="",0,SUMIFS(БЮДЖЕТ!$V:$V,БЮДЖЕТ!$P:$P,D1009))</f>
        <v>0</v>
      </c>
      <c r="J1009" s="48">
        <f>IF(D1009="",0,SUMIFS(факт_операции!$T:$T,факт_операции!$D:$D,D1009)+SUMIFS(факт_расчет!$M:$M,факт_расчет!$D:$D,D1009))</f>
        <v>0</v>
      </c>
      <c r="K1009" s="54">
        <f t="shared" si="33"/>
        <v>0</v>
      </c>
      <c r="L1009" s="36"/>
      <c r="M1009" s="1"/>
    </row>
    <row r="1010" spans="1:13" x14ac:dyDescent="0.25">
      <c r="A1010" s="1"/>
      <c r="B1010" s="1"/>
      <c r="C1010" s="5">
        <f t="shared" si="32"/>
        <v>1000</v>
      </c>
      <c r="D1010" s="19" t="str">
        <f>IF(C1010&gt;MAX(БЮДЖЕТ!$C:$C),"",INDEX(БЮДЖЕТ!$P$11:$P$9415,C1010))</f>
        <v/>
      </c>
      <c r="E1010" s="22">
        <f>IF(D1010="",0,IF(COUNTIF(БЮДЖЕТ!$P:$P,D1010)=1,0,1))</f>
        <v>0</v>
      </c>
      <c r="F1010" s="19" t="str">
        <f>IF($D1010="","",INDEX(БЮДЖЕТ!$N:$N,SUMIFS(БЮДЖЕТ!$B:$B,БЮДЖЕТ!$P:$P,$D1010)))</f>
        <v/>
      </c>
      <c r="G1010" s="19" t="str">
        <f>IF($D1010="","",INDEX(БЮДЖЕТ!$X:$X,SUMIFS(БЮДЖЕТ!$B:$B,БЮДЖЕТ!$P:$P,$D1010)))</f>
        <v/>
      </c>
      <c r="H1010" s="36"/>
      <c r="I1010" s="48">
        <f>IF(D1010="",0,SUMIFS(БЮДЖЕТ!$V:$V,БЮДЖЕТ!$P:$P,D1010))</f>
        <v>0</v>
      </c>
      <c r="J1010" s="48">
        <f>IF(D1010="",0,SUMIFS(факт_операции!$T:$T,факт_операции!$D:$D,D1010)+SUMIFS(факт_расчет!$M:$M,факт_расчет!$D:$D,D1010))</f>
        <v>0</v>
      </c>
      <c r="K1010" s="54">
        <f t="shared" si="33"/>
        <v>0</v>
      </c>
      <c r="L1010" s="36"/>
      <c r="M1010" s="1"/>
    </row>
    <row r="1011" spans="1:13" x14ac:dyDescent="0.25">
      <c r="A1011" s="1"/>
      <c r="B1011" s="1"/>
      <c r="C1011" s="5">
        <f t="shared" si="32"/>
        <v>1001</v>
      </c>
      <c r="D1011" s="19" t="str">
        <f>IF(C1011&gt;MAX(БЮДЖЕТ!$C:$C),"",INDEX(БЮДЖЕТ!$P$11:$P$9415,C1011))</f>
        <v/>
      </c>
      <c r="E1011" s="22">
        <f>IF(D1011="",0,IF(COUNTIF(БЮДЖЕТ!$P:$P,D1011)=1,0,1))</f>
        <v>0</v>
      </c>
      <c r="F1011" s="19" t="str">
        <f>IF($D1011="","",INDEX(БЮДЖЕТ!$N:$N,SUMIFS(БЮДЖЕТ!$B:$B,БЮДЖЕТ!$P:$P,$D1011)))</f>
        <v/>
      </c>
      <c r="G1011" s="19" t="str">
        <f>IF($D1011="","",INDEX(БЮДЖЕТ!$X:$X,SUMIFS(БЮДЖЕТ!$B:$B,БЮДЖЕТ!$P:$P,$D1011)))</f>
        <v/>
      </c>
      <c r="H1011" s="36"/>
      <c r="I1011" s="48">
        <f>IF(D1011="",0,SUMIFS(БЮДЖЕТ!$V:$V,БЮДЖЕТ!$P:$P,D1011))</f>
        <v>0</v>
      </c>
      <c r="J1011" s="48">
        <f>IF(D1011="",0,SUMIFS(факт_операции!$T:$T,факт_операции!$D:$D,D1011)+SUMIFS(факт_расчет!$M:$M,факт_расчет!$D:$D,D1011))</f>
        <v>0</v>
      </c>
      <c r="K1011" s="54">
        <f t="shared" si="33"/>
        <v>0</v>
      </c>
      <c r="L1011" s="36"/>
      <c r="M1011" s="1"/>
    </row>
    <row r="1012" spans="1:13" x14ac:dyDescent="0.25">
      <c r="A1012" s="1"/>
      <c r="B1012" s="1"/>
      <c r="C1012" s="5">
        <f t="shared" si="32"/>
        <v>1002</v>
      </c>
      <c r="D1012" s="19" t="str">
        <f>IF(C1012&gt;MAX(БЮДЖЕТ!$C:$C),"",INDEX(БЮДЖЕТ!$P$11:$P$9415,C1012))</f>
        <v/>
      </c>
      <c r="E1012" s="22">
        <f>IF(D1012="",0,IF(COUNTIF(БЮДЖЕТ!$P:$P,D1012)=1,0,1))</f>
        <v>0</v>
      </c>
      <c r="F1012" s="19" t="str">
        <f>IF($D1012="","",INDEX(БЮДЖЕТ!$N:$N,SUMIFS(БЮДЖЕТ!$B:$B,БЮДЖЕТ!$P:$P,$D1012)))</f>
        <v/>
      </c>
      <c r="G1012" s="19" t="str">
        <f>IF($D1012="","",INDEX(БЮДЖЕТ!$X:$X,SUMIFS(БЮДЖЕТ!$B:$B,БЮДЖЕТ!$P:$P,$D1012)))</f>
        <v/>
      </c>
      <c r="H1012" s="36"/>
      <c r="I1012" s="48">
        <f>IF(D1012="",0,SUMIFS(БЮДЖЕТ!$V:$V,БЮДЖЕТ!$P:$P,D1012))</f>
        <v>0</v>
      </c>
      <c r="J1012" s="48">
        <f>IF(D1012="",0,SUMIFS(факт_операции!$T:$T,факт_операции!$D:$D,D1012)+SUMIFS(факт_расчет!$M:$M,факт_расчет!$D:$D,D1012))</f>
        <v>0</v>
      </c>
      <c r="K1012" s="54">
        <f t="shared" si="33"/>
        <v>0</v>
      </c>
      <c r="L1012" s="36"/>
      <c r="M1012" s="1"/>
    </row>
    <row r="1013" spans="1:13" x14ac:dyDescent="0.25">
      <c r="A1013" s="1"/>
      <c r="B1013" s="1"/>
      <c r="C1013" s="5">
        <f t="shared" si="32"/>
        <v>1003</v>
      </c>
      <c r="D1013" s="19" t="str">
        <f>IF(C1013&gt;MAX(БЮДЖЕТ!$C:$C),"",INDEX(БЮДЖЕТ!$P$11:$P$9415,C1013))</f>
        <v/>
      </c>
      <c r="E1013" s="22">
        <f>IF(D1013="",0,IF(COUNTIF(БЮДЖЕТ!$P:$P,D1013)=1,0,1))</f>
        <v>0</v>
      </c>
      <c r="F1013" s="19" t="str">
        <f>IF($D1013="","",INDEX(БЮДЖЕТ!$N:$N,SUMIFS(БЮДЖЕТ!$B:$B,БЮДЖЕТ!$P:$P,$D1013)))</f>
        <v/>
      </c>
      <c r="G1013" s="19" t="str">
        <f>IF($D1013="","",INDEX(БЮДЖЕТ!$X:$X,SUMIFS(БЮДЖЕТ!$B:$B,БЮДЖЕТ!$P:$P,$D1013)))</f>
        <v/>
      </c>
      <c r="H1013" s="36"/>
      <c r="I1013" s="48">
        <f>IF(D1013="",0,SUMIFS(БЮДЖЕТ!$V:$V,БЮДЖЕТ!$P:$P,D1013))</f>
        <v>0</v>
      </c>
      <c r="J1013" s="48">
        <f>IF(D1013="",0,SUMIFS(факт_операции!$T:$T,факт_операции!$D:$D,D1013)+SUMIFS(факт_расчет!$M:$M,факт_расчет!$D:$D,D1013))</f>
        <v>0</v>
      </c>
      <c r="K1013" s="54">
        <f t="shared" si="33"/>
        <v>0</v>
      </c>
      <c r="L1013" s="36"/>
      <c r="M1013" s="1"/>
    </row>
    <row r="1014" spans="1:13" x14ac:dyDescent="0.25">
      <c r="A1014" s="1"/>
      <c r="B1014" s="1"/>
      <c r="C1014" s="5">
        <f t="shared" si="32"/>
        <v>1004</v>
      </c>
      <c r="D1014" s="19" t="str">
        <f>IF(C1014&gt;MAX(БЮДЖЕТ!$C:$C),"",INDEX(БЮДЖЕТ!$P$11:$P$9415,C1014))</f>
        <v/>
      </c>
      <c r="E1014" s="22">
        <f>IF(D1014="",0,IF(COUNTIF(БЮДЖЕТ!$P:$P,D1014)=1,0,1))</f>
        <v>0</v>
      </c>
      <c r="F1014" s="19" t="str">
        <f>IF($D1014="","",INDEX(БЮДЖЕТ!$N:$N,SUMIFS(БЮДЖЕТ!$B:$B,БЮДЖЕТ!$P:$P,$D1014)))</f>
        <v/>
      </c>
      <c r="G1014" s="19" t="str">
        <f>IF($D1014="","",INDEX(БЮДЖЕТ!$X:$X,SUMIFS(БЮДЖЕТ!$B:$B,БЮДЖЕТ!$P:$P,$D1014)))</f>
        <v/>
      </c>
      <c r="H1014" s="36"/>
      <c r="I1014" s="48">
        <f>IF(D1014="",0,SUMIFS(БЮДЖЕТ!$V:$V,БЮДЖЕТ!$P:$P,D1014))</f>
        <v>0</v>
      </c>
      <c r="J1014" s="48">
        <f>IF(D1014="",0,SUMIFS(факт_операции!$T:$T,факт_операции!$D:$D,D1014)+SUMIFS(факт_расчет!$M:$M,факт_расчет!$D:$D,D1014))</f>
        <v>0</v>
      </c>
      <c r="K1014" s="54">
        <f t="shared" si="33"/>
        <v>0</v>
      </c>
      <c r="L1014" s="36"/>
      <c r="M1014" s="1"/>
    </row>
    <row r="1015" spans="1:13" x14ac:dyDescent="0.25">
      <c r="A1015" s="1"/>
      <c r="B1015" s="1"/>
      <c r="C1015" s="5">
        <f t="shared" si="32"/>
        <v>1005</v>
      </c>
      <c r="D1015" s="19" t="str">
        <f>IF(C1015&gt;MAX(БЮДЖЕТ!$C:$C),"",INDEX(БЮДЖЕТ!$P$11:$P$9415,C1015))</f>
        <v/>
      </c>
      <c r="E1015" s="22">
        <f>IF(D1015="",0,IF(COUNTIF(БЮДЖЕТ!$P:$P,D1015)=1,0,1))</f>
        <v>0</v>
      </c>
      <c r="F1015" s="19" t="str">
        <f>IF($D1015="","",INDEX(БЮДЖЕТ!$N:$N,SUMIFS(БЮДЖЕТ!$B:$B,БЮДЖЕТ!$P:$P,$D1015)))</f>
        <v/>
      </c>
      <c r="G1015" s="19" t="str">
        <f>IF($D1015="","",INDEX(БЮДЖЕТ!$X:$X,SUMIFS(БЮДЖЕТ!$B:$B,БЮДЖЕТ!$P:$P,$D1015)))</f>
        <v/>
      </c>
      <c r="H1015" s="36"/>
      <c r="I1015" s="48">
        <f>IF(D1015="",0,SUMIFS(БЮДЖЕТ!$V:$V,БЮДЖЕТ!$P:$P,D1015))</f>
        <v>0</v>
      </c>
      <c r="J1015" s="48">
        <f>IF(D1015="",0,SUMIFS(факт_операции!$T:$T,факт_операции!$D:$D,D1015)+SUMIFS(факт_расчет!$M:$M,факт_расчет!$D:$D,D1015))</f>
        <v>0</v>
      </c>
      <c r="K1015" s="54">
        <f t="shared" si="33"/>
        <v>0</v>
      </c>
      <c r="L1015" s="36"/>
      <c r="M1015" s="1"/>
    </row>
    <row r="1016" spans="1:13" x14ac:dyDescent="0.25">
      <c r="A1016" s="1"/>
      <c r="B1016" s="1"/>
      <c r="C1016" s="5">
        <f t="shared" si="32"/>
        <v>1006</v>
      </c>
      <c r="D1016" s="19" t="str">
        <f>IF(C1016&gt;MAX(БЮДЖЕТ!$C:$C),"",INDEX(БЮДЖЕТ!$P$11:$P$9415,C1016))</f>
        <v/>
      </c>
      <c r="E1016" s="22">
        <f>IF(D1016="",0,IF(COUNTIF(БЮДЖЕТ!$P:$P,D1016)=1,0,1))</f>
        <v>0</v>
      </c>
      <c r="F1016" s="19" t="str">
        <f>IF($D1016="","",INDEX(БЮДЖЕТ!$N:$N,SUMIFS(БЮДЖЕТ!$B:$B,БЮДЖЕТ!$P:$P,$D1016)))</f>
        <v/>
      </c>
      <c r="G1016" s="19" t="str">
        <f>IF($D1016="","",INDEX(БЮДЖЕТ!$X:$X,SUMIFS(БЮДЖЕТ!$B:$B,БЮДЖЕТ!$P:$P,$D1016)))</f>
        <v/>
      </c>
      <c r="H1016" s="36"/>
      <c r="I1016" s="48">
        <f>IF(D1016="",0,SUMIFS(БЮДЖЕТ!$V:$V,БЮДЖЕТ!$P:$P,D1016))</f>
        <v>0</v>
      </c>
      <c r="J1016" s="48">
        <f>IF(D1016="",0,SUMIFS(факт_операции!$T:$T,факт_операции!$D:$D,D1016)+SUMIFS(факт_расчет!$M:$M,факт_расчет!$D:$D,D1016))</f>
        <v>0</v>
      </c>
      <c r="K1016" s="54">
        <f t="shared" si="33"/>
        <v>0</v>
      </c>
      <c r="L1016" s="36"/>
      <c r="M1016" s="1"/>
    </row>
    <row r="1017" spans="1:13" x14ac:dyDescent="0.25">
      <c r="A1017" s="1"/>
      <c r="B1017" s="1"/>
      <c r="C1017" s="5">
        <f t="shared" si="32"/>
        <v>1007</v>
      </c>
      <c r="D1017" s="19" t="str">
        <f>IF(C1017&gt;MAX(БЮДЖЕТ!$C:$C),"",INDEX(БЮДЖЕТ!$P$11:$P$9415,C1017))</f>
        <v/>
      </c>
      <c r="E1017" s="22">
        <f>IF(D1017="",0,IF(COUNTIF(БЮДЖЕТ!$P:$P,D1017)=1,0,1))</f>
        <v>0</v>
      </c>
      <c r="F1017" s="19" t="str">
        <f>IF($D1017="","",INDEX(БЮДЖЕТ!$N:$N,SUMIFS(БЮДЖЕТ!$B:$B,БЮДЖЕТ!$P:$P,$D1017)))</f>
        <v/>
      </c>
      <c r="G1017" s="19" t="str">
        <f>IF($D1017="","",INDEX(БЮДЖЕТ!$X:$X,SUMIFS(БЮДЖЕТ!$B:$B,БЮДЖЕТ!$P:$P,$D1017)))</f>
        <v/>
      </c>
      <c r="H1017" s="36"/>
      <c r="I1017" s="48">
        <f>IF(D1017="",0,SUMIFS(БЮДЖЕТ!$V:$V,БЮДЖЕТ!$P:$P,D1017))</f>
        <v>0</v>
      </c>
      <c r="J1017" s="48">
        <f>IF(D1017="",0,SUMIFS(факт_операции!$T:$T,факт_операции!$D:$D,D1017)+SUMIFS(факт_расчет!$M:$M,факт_расчет!$D:$D,D1017))</f>
        <v>0</v>
      </c>
      <c r="K1017" s="54">
        <f t="shared" si="33"/>
        <v>0</v>
      </c>
      <c r="L1017" s="36"/>
      <c r="M1017" s="1"/>
    </row>
    <row r="1018" spans="1:13" x14ac:dyDescent="0.25">
      <c r="A1018" s="1"/>
      <c r="B1018" s="1"/>
      <c r="C1018" s="5">
        <f t="shared" si="32"/>
        <v>1008</v>
      </c>
      <c r="D1018" s="19" t="str">
        <f>IF(C1018&gt;MAX(БЮДЖЕТ!$C:$C),"",INDEX(БЮДЖЕТ!$P$11:$P$9415,C1018))</f>
        <v/>
      </c>
      <c r="E1018" s="22">
        <f>IF(D1018="",0,IF(COUNTIF(БЮДЖЕТ!$P:$P,D1018)=1,0,1))</f>
        <v>0</v>
      </c>
      <c r="F1018" s="19" t="str">
        <f>IF($D1018="","",INDEX(БЮДЖЕТ!$N:$N,SUMIFS(БЮДЖЕТ!$B:$B,БЮДЖЕТ!$P:$P,$D1018)))</f>
        <v/>
      </c>
      <c r="G1018" s="19" t="str">
        <f>IF($D1018="","",INDEX(БЮДЖЕТ!$X:$X,SUMIFS(БЮДЖЕТ!$B:$B,БЮДЖЕТ!$P:$P,$D1018)))</f>
        <v/>
      </c>
      <c r="H1018" s="36"/>
      <c r="I1018" s="48">
        <f>IF(D1018="",0,SUMIFS(БЮДЖЕТ!$V:$V,БЮДЖЕТ!$P:$P,D1018))</f>
        <v>0</v>
      </c>
      <c r="J1018" s="48">
        <f>IF(D1018="",0,SUMIFS(факт_операции!$T:$T,факт_операции!$D:$D,D1018)+SUMIFS(факт_расчет!$M:$M,факт_расчет!$D:$D,D1018))</f>
        <v>0</v>
      </c>
      <c r="K1018" s="54">
        <f t="shared" si="33"/>
        <v>0</v>
      </c>
      <c r="L1018" s="36"/>
      <c r="M1018" s="1"/>
    </row>
    <row r="1019" spans="1:13" x14ac:dyDescent="0.25">
      <c r="A1019" s="1"/>
      <c r="B1019" s="1"/>
      <c r="C1019" s="5">
        <f t="shared" si="32"/>
        <v>1009</v>
      </c>
      <c r="D1019" s="19" t="str">
        <f>IF(C1019&gt;MAX(БЮДЖЕТ!$C:$C),"",INDEX(БЮДЖЕТ!$P$11:$P$9415,C1019))</f>
        <v/>
      </c>
      <c r="E1019" s="22">
        <f>IF(D1019="",0,IF(COUNTIF(БЮДЖЕТ!$P:$P,D1019)=1,0,1))</f>
        <v>0</v>
      </c>
      <c r="F1019" s="19" t="str">
        <f>IF($D1019="","",INDEX(БЮДЖЕТ!$N:$N,SUMIFS(БЮДЖЕТ!$B:$B,БЮДЖЕТ!$P:$P,$D1019)))</f>
        <v/>
      </c>
      <c r="G1019" s="19" t="str">
        <f>IF($D1019="","",INDEX(БЮДЖЕТ!$X:$X,SUMIFS(БЮДЖЕТ!$B:$B,БЮДЖЕТ!$P:$P,$D1019)))</f>
        <v/>
      </c>
      <c r="H1019" s="36"/>
      <c r="I1019" s="48">
        <f>IF(D1019="",0,SUMIFS(БЮДЖЕТ!$V:$V,БЮДЖЕТ!$P:$P,D1019))</f>
        <v>0</v>
      </c>
      <c r="J1019" s="48">
        <f>IF(D1019="",0,SUMIFS(факт_операции!$T:$T,факт_операции!$D:$D,D1019)+SUMIFS(факт_расчет!$M:$M,факт_расчет!$D:$D,D1019))</f>
        <v>0</v>
      </c>
      <c r="K1019" s="54">
        <f t="shared" si="33"/>
        <v>0</v>
      </c>
      <c r="L1019" s="36"/>
      <c r="M1019" s="1"/>
    </row>
    <row r="1020" spans="1:13" x14ac:dyDescent="0.25">
      <c r="A1020" s="1"/>
      <c r="B1020" s="1"/>
      <c r="C1020" s="5">
        <f t="shared" si="32"/>
        <v>1010</v>
      </c>
      <c r="D1020" s="19" t="str">
        <f>IF(C1020&gt;MAX(БЮДЖЕТ!$C:$C),"",INDEX(БЮДЖЕТ!$P$11:$P$9415,C1020))</f>
        <v/>
      </c>
      <c r="E1020" s="22">
        <f>IF(D1020="",0,IF(COUNTIF(БЮДЖЕТ!$P:$P,D1020)=1,0,1))</f>
        <v>0</v>
      </c>
      <c r="F1020" s="19" t="str">
        <f>IF($D1020="","",INDEX(БЮДЖЕТ!$N:$N,SUMIFS(БЮДЖЕТ!$B:$B,БЮДЖЕТ!$P:$P,$D1020)))</f>
        <v/>
      </c>
      <c r="G1020" s="19" t="str">
        <f>IF($D1020="","",INDEX(БЮДЖЕТ!$X:$X,SUMIFS(БЮДЖЕТ!$B:$B,БЮДЖЕТ!$P:$P,$D1020)))</f>
        <v/>
      </c>
      <c r="H1020" s="36"/>
      <c r="I1020" s="48">
        <f>IF(D1020="",0,SUMIFS(БЮДЖЕТ!$V:$V,БЮДЖЕТ!$P:$P,D1020))</f>
        <v>0</v>
      </c>
      <c r="J1020" s="48">
        <f>IF(D1020="",0,SUMIFS(факт_операции!$T:$T,факт_операции!$D:$D,D1020)+SUMIFS(факт_расчет!$M:$M,факт_расчет!$D:$D,D1020))</f>
        <v>0</v>
      </c>
      <c r="K1020" s="54">
        <f t="shared" si="33"/>
        <v>0</v>
      </c>
      <c r="L1020" s="36"/>
      <c r="M1020" s="1"/>
    </row>
    <row r="1021" spans="1:13" x14ac:dyDescent="0.25">
      <c r="A1021" s="1"/>
      <c r="B1021" s="1"/>
      <c r="C1021" s="5">
        <f t="shared" si="32"/>
        <v>1011</v>
      </c>
      <c r="D1021" s="19" t="str">
        <f>IF(C1021&gt;MAX(БЮДЖЕТ!$C:$C),"",INDEX(БЮДЖЕТ!$P$11:$P$9415,C1021))</f>
        <v/>
      </c>
      <c r="E1021" s="22">
        <f>IF(D1021="",0,IF(COUNTIF(БЮДЖЕТ!$P:$P,D1021)=1,0,1))</f>
        <v>0</v>
      </c>
      <c r="F1021" s="19" t="str">
        <f>IF($D1021="","",INDEX(БЮДЖЕТ!$N:$N,SUMIFS(БЮДЖЕТ!$B:$B,БЮДЖЕТ!$P:$P,$D1021)))</f>
        <v/>
      </c>
      <c r="G1021" s="19" t="str">
        <f>IF($D1021="","",INDEX(БЮДЖЕТ!$X:$X,SUMIFS(БЮДЖЕТ!$B:$B,БЮДЖЕТ!$P:$P,$D1021)))</f>
        <v/>
      </c>
      <c r="H1021" s="36"/>
      <c r="I1021" s="48">
        <f>IF(D1021="",0,SUMIFS(БЮДЖЕТ!$V:$V,БЮДЖЕТ!$P:$P,D1021))</f>
        <v>0</v>
      </c>
      <c r="J1021" s="48">
        <f>IF(D1021="",0,SUMIFS(факт_операции!$T:$T,факт_операции!$D:$D,D1021)+SUMIFS(факт_расчет!$M:$M,факт_расчет!$D:$D,D1021))</f>
        <v>0</v>
      </c>
      <c r="K1021" s="54">
        <f t="shared" si="33"/>
        <v>0</v>
      </c>
      <c r="L1021" s="36"/>
      <c r="M1021" s="1"/>
    </row>
    <row r="1022" spans="1:13" x14ac:dyDescent="0.25">
      <c r="A1022" s="1"/>
      <c r="B1022" s="1"/>
      <c r="C1022" s="5">
        <f t="shared" si="32"/>
        <v>1012</v>
      </c>
      <c r="D1022" s="19" t="str">
        <f>IF(C1022&gt;MAX(БЮДЖЕТ!$C:$C),"",INDEX(БЮДЖЕТ!$P$11:$P$9415,C1022))</f>
        <v/>
      </c>
      <c r="E1022" s="22">
        <f>IF(D1022="",0,IF(COUNTIF(БЮДЖЕТ!$P:$P,D1022)=1,0,1))</f>
        <v>0</v>
      </c>
      <c r="F1022" s="19" t="str">
        <f>IF($D1022="","",INDEX(БЮДЖЕТ!$N:$N,SUMIFS(БЮДЖЕТ!$B:$B,БЮДЖЕТ!$P:$P,$D1022)))</f>
        <v/>
      </c>
      <c r="G1022" s="19" t="str">
        <f>IF($D1022="","",INDEX(БЮДЖЕТ!$X:$X,SUMIFS(БЮДЖЕТ!$B:$B,БЮДЖЕТ!$P:$P,$D1022)))</f>
        <v/>
      </c>
      <c r="H1022" s="36"/>
      <c r="I1022" s="48">
        <f>IF(D1022="",0,SUMIFS(БЮДЖЕТ!$V:$V,БЮДЖЕТ!$P:$P,D1022))</f>
        <v>0</v>
      </c>
      <c r="J1022" s="48">
        <f>IF(D1022="",0,SUMIFS(факт_операции!$T:$T,факт_операции!$D:$D,D1022)+SUMIFS(факт_расчет!$M:$M,факт_расчет!$D:$D,D1022))</f>
        <v>0</v>
      </c>
      <c r="K1022" s="54">
        <f t="shared" si="33"/>
        <v>0</v>
      </c>
      <c r="L1022" s="36"/>
      <c r="M1022" s="1"/>
    </row>
    <row r="1023" spans="1:13" x14ac:dyDescent="0.25">
      <c r="A1023" s="1"/>
      <c r="B1023" s="1"/>
      <c r="C1023" s="5">
        <f t="shared" si="32"/>
        <v>1013</v>
      </c>
      <c r="D1023" s="19" t="str">
        <f>IF(C1023&gt;MAX(БЮДЖЕТ!$C:$C),"",INDEX(БЮДЖЕТ!$P$11:$P$9415,C1023))</f>
        <v/>
      </c>
      <c r="E1023" s="22">
        <f>IF(D1023="",0,IF(COUNTIF(БЮДЖЕТ!$P:$P,D1023)=1,0,1))</f>
        <v>0</v>
      </c>
      <c r="F1023" s="19" t="str">
        <f>IF($D1023="","",INDEX(БЮДЖЕТ!$N:$N,SUMIFS(БЮДЖЕТ!$B:$B,БЮДЖЕТ!$P:$P,$D1023)))</f>
        <v/>
      </c>
      <c r="G1023" s="19" t="str">
        <f>IF($D1023="","",INDEX(БЮДЖЕТ!$X:$X,SUMIFS(БЮДЖЕТ!$B:$B,БЮДЖЕТ!$P:$P,$D1023)))</f>
        <v/>
      </c>
      <c r="H1023" s="36"/>
      <c r="I1023" s="48">
        <f>IF(D1023="",0,SUMIFS(БЮДЖЕТ!$V:$V,БЮДЖЕТ!$P:$P,D1023))</f>
        <v>0</v>
      </c>
      <c r="J1023" s="48">
        <f>IF(D1023="",0,SUMIFS(факт_операции!$T:$T,факт_операции!$D:$D,D1023)+SUMIFS(факт_расчет!$M:$M,факт_расчет!$D:$D,D1023))</f>
        <v>0</v>
      </c>
      <c r="K1023" s="54">
        <f t="shared" si="33"/>
        <v>0</v>
      </c>
      <c r="L1023" s="36"/>
      <c r="M1023" s="1"/>
    </row>
    <row r="1024" spans="1:13" x14ac:dyDescent="0.25">
      <c r="A1024" s="1"/>
      <c r="B1024" s="1"/>
      <c r="C1024" s="5">
        <f t="shared" si="32"/>
        <v>1014</v>
      </c>
      <c r="D1024" s="19" t="str">
        <f>IF(C1024&gt;MAX(БЮДЖЕТ!$C:$C),"",INDEX(БЮДЖЕТ!$P$11:$P$9415,C1024))</f>
        <v/>
      </c>
      <c r="E1024" s="22">
        <f>IF(D1024="",0,IF(COUNTIF(БЮДЖЕТ!$P:$P,D1024)=1,0,1))</f>
        <v>0</v>
      </c>
      <c r="F1024" s="19" t="str">
        <f>IF($D1024="","",INDEX(БЮДЖЕТ!$N:$N,SUMIFS(БЮДЖЕТ!$B:$B,БЮДЖЕТ!$P:$P,$D1024)))</f>
        <v/>
      </c>
      <c r="G1024" s="19" t="str">
        <f>IF($D1024="","",INDEX(БЮДЖЕТ!$X:$X,SUMIFS(БЮДЖЕТ!$B:$B,БЮДЖЕТ!$P:$P,$D1024)))</f>
        <v/>
      </c>
      <c r="H1024" s="36"/>
      <c r="I1024" s="48">
        <f>IF(D1024="",0,SUMIFS(БЮДЖЕТ!$V:$V,БЮДЖЕТ!$P:$P,D1024))</f>
        <v>0</v>
      </c>
      <c r="J1024" s="48">
        <f>IF(D1024="",0,SUMIFS(факт_операции!$T:$T,факт_операции!$D:$D,D1024)+SUMIFS(факт_расчет!$M:$M,факт_расчет!$D:$D,D1024))</f>
        <v>0</v>
      </c>
      <c r="K1024" s="54">
        <f t="shared" si="33"/>
        <v>0</v>
      </c>
      <c r="L1024" s="36"/>
      <c r="M1024" s="1"/>
    </row>
    <row r="1025" spans="1:13" x14ac:dyDescent="0.25">
      <c r="A1025" s="1"/>
      <c r="B1025" s="1"/>
      <c r="C1025" s="5">
        <f t="shared" si="32"/>
        <v>1015</v>
      </c>
      <c r="D1025" s="19" t="str">
        <f>IF(C1025&gt;MAX(БЮДЖЕТ!$C:$C),"",INDEX(БЮДЖЕТ!$P$11:$P$9415,C1025))</f>
        <v/>
      </c>
      <c r="E1025" s="22">
        <f>IF(D1025="",0,IF(COUNTIF(БЮДЖЕТ!$P:$P,D1025)=1,0,1))</f>
        <v>0</v>
      </c>
      <c r="F1025" s="19" t="str">
        <f>IF($D1025="","",INDEX(БЮДЖЕТ!$N:$N,SUMIFS(БЮДЖЕТ!$B:$B,БЮДЖЕТ!$P:$P,$D1025)))</f>
        <v/>
      </c>
      <c r="G1025" s="19" t="str">
        <f>IF($D1025="","",INDEX(БЮДЖЕТ!$X:$X,SUMIFS(БЮДЖЕТ!$B:$B,БЮДЖЕТ!$P:$P,$D1025)))</f>
        <v/>
      </c>
      <c r="H1025" s="36"/>
      <c r="I1025" s="48">
        <f>IF(D1025="",0,SUMIFS(БЮДЖЕТ!$V:$V,БЮДЖЕТ!$P:$P,D1025))</f>
        <v>0</v>
      </c>
      <c r="J1025" s="48">
        <f>IF(D1025="",0,SUMIFS(факт_операции!$T:$T,факт_операции!$D:$D,D1025)+SUMIFS(факт_расчет!$M:$M,факт_расчет!$D:$D,D1025))</f>
        <v>0</v>
      </c>
      <c r="K1025" s="54">
        <f t="shared" si="33"/>
        <v>0</v>
      </c>
      <c r="L1025" s="36"/>
      <c r="M1025" s="1"/>
    </row>
    <row r="1026" spans="1:13" x14ac:dyDescent="0.25">
      <c r="A1026" s="1"/>
      <c r="B1026" s="1"/>
      <c r="C1026" s="5">
        <f t="shared" si="32"/>
        <v>1016</v>
      </c>
      <c r="D1026" s="19" t="str">
        <f>IF(C1026&gt;MAX(БЮДЖЕТ!$C:$C),"",INDEX(БЮДЖЕТ!$P$11:$P$9415,C1026))</f>
        <v/>
      </c>
      <c r="E1026" s="22">
        <f>IF(D1026="",0,IF(COUNTIF(БЮДЖЕТ!$P:$P,D1026)=1,0,1))</f>
        <v>0</v>
      </c>
      <c r="F1026" s="19" t="str">
        <f>IF($D1026="","",INDEX(БЮДЖЕТ!$N:$N,SUMIFS(БЮДЖЕТ!$B:$B,БЮДЖЕТ!$P:$P,$D1026)))</f>
        <v/>
      </c>
      <c r="G1026" s="19" t="str">
        <f>IF($D1026="","",INDEX(БЮДЖЕТ!$X:$X,SUMIFS(БЮДЖЕТ!$B:$B,БЮДЖЕТ!$P:$P,$D1026)))</f>
        <v/>
      </c>
      <c r="H1026" s="36"/>
      <c r="I1026" s="48">
        <f>IF(D1026="",0,SUMIFS(БЮДЖЕТ!$V:$V,БЮДЖЕТ!$P:$P,D1026))</f>
        <v>0</v>
      </c>
      <c r="J1026" s="48">
        <f>IF(D1026="",0,SUMIFS(факт_операции!$T:$T,факт_операции!$D:$D,D1026)+SUMIFS(факт_расчет!$M:$M,факт_расчет!$D:$D,D1026))</f>
        <v>0</v>
      </c>
      <c r="K1026" s="54">
        <f t="shared" si="33"/>
        <v>0</v>
      </c>
      <c r="L1026" s="36"/>
      <c r="M1026" s="1"/>
    </row>
    <row r="1027" spans="1:13" x14ac:dyDescent="0.25">
      <c r="A1027" s="1"/>
      <c r="B1027" s="1"/>
      <c r="C1027" s="5">
        <f t="shared" si="32"/>
        <v>1017</v>
      </c>
      <c r="D1027" s="19" t="str">
        <f>IF(C1027&gt;MAX(БЮДЖЕТ!$C:$C),"",INDEX(БЮДЖЕТ!$P$11:$P$9415,C1027))</f>
        <v/>
      </c>
      <c r="E1027" s="22">
        <f>IF(D1027="",0,IF(COUNTIF(БЮДЖЕТ!$P:$P,D1027)=1,0,1))</f>
        <v>0</v>
      </c>
      <c r="F1027" s="19" t="str">
        <f>IF($D1027="","",INDEX(БЮДЖЕТ!$N:$N,SUMIFS(БЮДЖЕТ!$B:$B,БЮДЖЕТ!$P:$P,$D1027)))</f>
        <v/>
      </c>
      <c r="G1027" s="19" t="str">
        <f>IF($D1027="","",INDEX(БЮДЖЕТ!$X:$X,SUMIFS(БЮДЖЕТ!$B:$B,БЮДЖЕТ!$P:$P,$D1027)))</f>
        <v/>
      </c>
      <c r="H1027" s="36"/>
      <c r="I1027" s="48">
        <f>IF(D1027="",0,SUMIFS(БЮДЖЕТ!$V:$V,БЮДЖЕТ!$P:$P,D1027))</f>
        <v>0</v>
      </c>
      <c r="J1027" s="48">
        <f>IF(D1027="",0,SUMIFS(факт_операции!$T:$T,факт_операции!$D:$D,D1027)+SUMIFS(факт_расчет!$M:$M,факт_расчет!$D:$D,D1027))</f>
        <v>0</v>
      </c>
      <c r="K1027" s="54">
        <f t="shared" si="33"/>
        <v>0</v>
      </c>
      <c r="L1027" s="36"/>
      <c r="M1027" s="1"/>
    </row>
    <row r="1028" spans="1:13" x14ac:dyDescent="0.25">
      <c r="A1028" s="1"/>
      <c r="B1028" s="1"/>
      <c r="C1028" s="5">
        <f t="shared" si="32"/>
        <v>1018</v>
      </c>
      <c r="D1028" s="19" t="str">
        <f>IF(C1028&gt;MAX(БЮДЖЕТ!$C:$C),"",INDEX(БЮДЖЕТ!$P$11:$P$9415,C1028))</f>
        <v/>
      </c>
      <c r="E1028" s="22">
        <f>IF(D1028="",0,IF(COUNTIF(БЮДЖЕТ!$P:$P,D1028)=1,0,1))</f>
        <v>0</v>
      </c>
      <c r="F1028" s="19" t="str">
        <f>IF($D1028="","",INDEX(БЮДЖЕТ!$N:$N,SUMIFS(БЮДЖЕТ!$B:$B,БЮДЖЕТ!$P:$P,$D1028)))</f>
        <v/>
      </c>
      <c r="G1028" s="19" t="str">
        <f>IF($D1028="","",INDEX(БЮДЖЕТ!$X:$X,SUMIFS(БЮДЖЕТ!$B:$B,БЮДЖЕТ!$P:$P,$D1028)))</f>
        <v/>
      </c>
      <c r="H1028" s="36"/>
      <c r="I1028" s="48">
        <f>IF(D1028="",0,SUMIFS(БЮДЖЕТ!$V:$V,БЮДЖЕТ!$P:$P,D1028))</f>
        <v>0</v>
      </c>
      <c r="J1028" s="48">
        <f>IF(D1028="",0,SUMIFS(факт_операции!$T:$T,факт_операции!$D:$D,D1028)+SUMIFS(факт_расчет!$M:$M,факт_расчет!$D:$D,D1028))</f>
        <v>0</v>
      </c>
      <c r="K1028" s="54">
        <f t="shared" si="33"/>
        <v>0</v>
      </c>
      <c r="L1028" s="36"/>
      <c r="M1028" s="1"/>
    </row>
    <row r="1029" spans="1:13" x14ac:dyDescent="0.25">
      <c r="A1029" s="1"/>
      <c r="B1029" s="1"/>
      <c r="C1029" s="5">
        <f t="shared" si="32"/>
        <v>1019</v>
      </c>
      <c r="D1029" s="19" t="str">
        <f>IF(C1029&gt;MAX(БЮДЖЕТ!$C:$C),"",INDEX(БЮДЖЕТ!$P$11:$P$9415,C1029))</f>
        <v/>
      </c>
      <c r="E1029" s="22">
        <f>IF(D1029="",0,IF(COUNTIF(БЮДЖЕТ!$P:$P,D1029)=1,0,1))</f>
        <v>0</v>
      </c>
      <c r="F1029" s="19" t="str">
        <f>IF($D1029="","",INDEX(БЮДЖЕТ!$N:$N,SUMIFS(БЮДЖЕТ!$B:$B,БЮДЖЕТ!$P:$P,$D1029)))</f>
        <v/>
      </c>
      <c r="G1029" s="19" t="str">
        <f>IF($D1029="","",INDEX(БЮДЖЕТ!$X:$X,SUMIFS(БЮДЖЕТ!$B:$B,БЮДЖЕТ!$P:$P,$D1029)))</f>
        <v/>
      </c>
      <c r="H1029" s="36"/>
      <c r="I1029" s="48">
        <f>IF(D1029="",0,SUMIFS(БЮДЖЕТ!$V:$V,БЮДЖЕТ!$P:$P,D1029))</f>
        <v>0</v>
      </c>
      <c r="J1029" s="48">
        <f>IF(D1029="",0,SUMIFS(факт_операции!$T:$T,факт_операции!$D:$D,D1029)+SUMIFS(факт_расчет!$M:$M,факт_расчет!$D:$D,D1029))</f>
        <v>0</v>
      </c>
      <c r="K1029" s="54">
        <f t="shared" si="33"/>
        <v>0</v>
      </c>
      <c r="L1029" s="36"/>
      <c r="M1029" s="1"/>
    </row>
    <row r="1030" spans="1:13" x14ac:dyDescent="0.25">
      <c r="A1030" s="1"/>
      <c r="B1030" s="1"/>
      <c r="C1030" s="5">
        <f t="shared" si="32"/>
        <v>1020</v>
      </c>
      <c r="D1030" s="19" t="str">
        <f>IF(C1030&gt;MAX(БЮДЖЕТ!$C:$C),"",INDEX(БЮДЖЕТ!$P$11:$P$9415,C1030))</f>
        <v/>
      </c>
      <c r="E1030" s="22">
        <f>IF(D1030="",0,IF(COUNTIF(БЮДЖЕТ!$P:$P,D1030)=1,0,1))</f>
        <v>0</v>
      </c>
      <c r="F1030" s="19" t="str">
        <f>IF($D1030="","",INDEX(БЮДЖЕТ!$N:$N,SUMIFS(БЮДЖЕТ!$B:$B,БЮДЖЕТ!$P:$P,$D1030)))</f>
        <v/>
      </c>
      <c r="G1030" s="19" t="str">
        <f>IF($D1030="","",INDEX(БЮДЖЕТ!$X:$X,SUMIFS(БЮДЖЕТ!$B:$B,БЮДЖЕТ!$P:$P,$D1030)))</f>
        <v/>
      </c>
      <c r="H1030" s="36"/>
      <c r="I1030" s="48">
        <f>IF(D1030="",0,SUMIFS(БЮДЖЕТ!$V:$V,БЮДЖЕТ!$P:$P,D1030))</f>
        <v>0</v>
      </c>
      <c r="J1030" s="48">
        <f>IF(D1030="",0,SUMIFS(факт_операции!$T:$T,факт_операции!$D:$D,D1030)+SUMIFS(факт_расчет!$M:$M,факт_расчет!$D:$D,D1030))</f>
        <v>0</v>
      </c>
      <c r="K1030" s="54">
        <f t="shared" si="33"/>
        <v>0</v>
      </c>
      <c r="L1030" s="36"/>
      <c r="M1030" s="1"/>
    </row>
    <row r="1031" spans="1:13" x14ac:dyDescent="0.25">
      <c r="A1031" s="1"/>
      <c r="B1031" s="1"/>
      <c r="C1031" s="5">
        <f t="shared" si="32"/>
        <v>1021</v>
      </c>
      <c r="D1031" s="19" t="str">
        <f>IF(C1031&gt;MAX(БЮДЖЕТ!$C:$C),"",INDEX(БЮДЖЕТ!$P$11:$P$9415,C1031))</f>
        <v/>
      </c>
      <c r="E1031" s="22">
        <f>IF(D1031="",0,IF(COUNTIF(БЮДЖЕТ!$P:$P,D1031)=1,0,1))</f>
        <v>0</v>
      </c>
      <c r="F1031" s="19" t="str">
        <f>IF($D1031="","",INDEX(БЮДЖЕТ!$N:$N,SUMIFS(БЮДЖЕТ!$B:$B,БЮДЖЕТ!$P:$P,$D1031)))</f>
        <v/>
      </c>
      <c r="G1031" s="19" t="str">
        <f>IF($D1031="","",INDEX(БЮДЖЕТ!$X:$X,SUMIFS(БЮДЖЕТ!$B:$B,БЮДЖЕТ!$P:$P,$D1031)))</f>
        <v/>
      </c>
      <c r="H1031" s="36"/>
      <c r="I1031" s="48">
        <f>IF(D1031="",0,SUMIFS(БЮДЖЕТ!$V:$V,БЮДЖЕТ!$P:$P,D1031))</f>
        <v>0</v>
      </c>
      <c r="J1031" s="48">
        <f>IF(D1031="",0,SUMIFS(факт_операции!$T:$T,факт_операции!$D:$D,D1031)+SUMIFS(факт_расчет!$M:$M,факт_расчет!$D:$D,D1031))</f>
        <v>0</v>
      </c>
      <c r="K1031" s="54">
        <f t="shared" si="33"/>
        <v>0</v>
      </c>
      <c r="L1031" s="36"/>
      <c r="M1031" s="1"/>
    </row>
    <row r="1032" spans="1:13" x14ac:dyDescent="0.25">
      <c r="A1032" s="1"/>
      <c r="B1032" s="1"/>
      <c r="C1032" s="5">
        <f t="shared" si="32"/>
        <v>1022</v>
      </c>
      <c r="D1032" s="19" t="str">
        <f>IF(C1032&gt;MAX(БЮДЖЕТ!$C:$C),"",INDEX(БЮДЖЕТ!$P$11:$P$9415,C1032))</f>
        <v/>
      </c>
      <c r="E1032" s="22">
        <f>IF(D1032="",0,IF(COUNTIF(БЮДЖЕТ!$P:$P,D1032)=1,0,1))</f>
        <v>0</v>
      </c>
      <c r="F1032" s="19" t="str">
        <f>IF($D1032="","",INDEX(БЮДЖЕТ!$N:$N,SUMIFS(БЮДЖЕТ!$B:$B,БЮДЖЕТ!$P:$P,$D1032)))</f>
        <v/>
      </c>
      <c r="G1032" s="19" t="str">
        <f>IF($D1032="","",INDEX(БЮДЖЕТ!$X:$X,SUMIFS(БЮДЖЕТ!$B:$B,БЮДЖЕТ!$P:$P,$D1032)))</f>
        <v/>
      </c>
      <c r="H1032" s="36"/>
      <c r="I1032" s="48">
        <f>IF(D1032="",0,SUMIFS(БЮДЖЕТ!$V:$V,БЮДЖЕТ!$P:$P,D1032))</f>
        <v>0</v>
      </c>
      <c r="J1032" s="48">
        <f>IF(D1032="",0,SUMIFS(факт_операции!$T:$T,факт_операции!$D:$D,D1032)+SUMIFS(факт_расчет!$M:$M,факт_расчет!$D:$D,D1032))</f>
        <v>0</v>
      </c>
      <c r="K1032" s="54">
        <f t="shared" si="33"/>
        <v>0</v>
      </c>
      <c r="L1032" s="36"/>
      <c r="M1032" s="1"/>
    </row>
    <row r="1033" spans="1:13" x14ac:dyDescent="0.25">
      <c r="A1033" s="1"/>
      <c r="B1033" s="1"/>
      <c r="C1033" s="5">
        <f t="shared" si="32"/>
        <v>1023</v>
      </c>
      <c r="D1033" s="19" t="str">
        <f>IF(C1033&gt;MAX(БЮДЖЕТ!$C:$C),"",INDEX(БЮДЖЕТ!$P$11:$P$9415,C1033))</f>
        <v/>
      </c>
      <c r="E1033" s="22">
        <f>IF(D1033="",0,IF(COUNTIF(БЮДЖЕТ!$P:$P,D1033)=1,0,1))</f>
        <v>0</v>
      </c>
      <c r="F1033" s="19" t="str">
        <f>IF($D1033="","",INDEX(БЮДЖЕТ!$N:$N,SUMIFS(БЮДЖЕТ!$B:$B,БЮДЖЕТ!$P:$P,$D1033)))</f>
        <v/>
      </c>
      <c r="G1033" s="19" t="str">
        <f>IF($D1033="","",INDEX(БЮДЖЕТ!$X:$X,SUMIFS(БЮДЖЕТ!$B:$B,БЮДЖЕТ!$P:$P,$D1033)))</f>
        <v/>
      </c>
      <c r="H1033" s="36"/>
      <c r="I1033" s="48">
        <f>IF(D1033="",0,SUMIFS(БЮДЖЕТ!$V:$V,БЮДЖЕТ!$P:$P,D1033))</f>
        <v>0</v>
      </c>
      <c r="J1033" s="48">
        <f>IF(D1033="",0,SUMIFS(факт_операции!$T:$T,факт_операции!$D:$D,D1033)+SUMIFS(факт_расчет!$M:$M,факт_расчет!$D:$D,D1033))</f>
        <v>0</v>
      </c>
      <c r="K1033" s="54">
        <f t="shared" si="33"/>
        <v>0</v>
      </c>
      <c r="L1033" s="36"/>
      <c r="M1033" s="1"/>
    </row>
    <row r="1034" spans="1:13" x14ac:dyDescent="0.25">
      <c r="A1034" s="1"/>
      <c r="B1034" s="1"/>
      <c r="C1034" s="5">
        <f t="shared" si="32"/>
        <v>1024</v>
      </c>
      <c r="D1034" s="19" t="str">
        <f>IF(C1034&gt;MAX(БЮДЖЕТ!$C:$C),"",INDEX(БЮДЖЕТ!$P$11:$P$9415,C1034))</f>
        <v/>
      </c>
      <c r="E1034" s="22">
        <f>IF(D1034="",0,IF(COUNTIF(БЮДЖЕТ!$P:$P,D1034)=1,0,1))</f>
        <v>0</v>
      </c>
      <c r="F1034" s="19" t="str">
        <f>IF($D1034="","",INDEX(БЮДЖЕТ!$N:$N,SUMIFS(БЮДЖЕТ!$B:$B,БЮДЖЕТ!$P:$P,$D1034)))</f>
        <v/>
      </c>
      <c r="G1034" s="19" t="str">
        <f>IF($D1034="","",INDEX(БЮДЖЕТ!$X:$X,SUMIFS(БЮДЖЕТ!$B:$B,БЮДЖЕТ!$P:$P,$D1034)))</f>
        <v/>
      </c>
      <c r="H1034" s="36"/>
      <c r="I1034" s="48">
        <f>IF(D1034="",0,SUMIFS(БЮДЖЕТ!$V:$V,БЮДЖЕТ!$P:$P,D1034))</f>
        <v>0</v>
      </c>
      <c r="J1034" s="48">
        <f>IF(D1034="",0,SUMIFS(факт_операции!$T:$T,факт_операции!$D:$D,D1034)+SUMIFS(факт_расчет!$M:$M,факт_расчет!$D:$D,D1034))</f>
        <v>0</v>
      </c>
      <c r="K1034" s="54">
        <f t="shared" si="33"/>
        <v>0</v>
      </c>
      <c r="L1034" s="36"/>
      <c r="M1034" s="1"/>
    </row>
    <row r="1035" spans="1:13" x14ac:dyDescent="0.25">
      <c r="A1035" s="1"/>
      <c r="B1035" s="1"/>
      <c r="C1035" s="5">
        <f t="shared" si="32"/>
        <v>1025</v>
      </c>
      <c r="D1035" s="19" t="str">
        <f>IF(C1035&gt;MAX(БЮДЖЕТ!$C:$C),"",INDEX(БЮДЖЕТ!$P$11:$P$9415,C1035))</f>
        <v/>
      </c>
      <c r="E1035" s="22">
        <f>IF(D1035="",0,IF(COUNTIF(БЮДЖЕТ!$P:$P,D1035)=1,0,1))</f>
        <v>0</v>
      </c>
      <c r="F1035" s="19" t="str">
        <f>IF($D1035="","",INDEX(БЮДЖЕТ!$N:$N,SUMIFS(БЮДЖЕТ!$B:$B,БЮДЖЕТ!$P:$P,$D1035)))</f>
        <v/>
      </c>
      <c r="G1035" s="19" t="str">
        <f>IF($D1035="","",INDEX(БЮДЖЕТ!$X:$X,SUMIFS(БЮДЖЕТ!$B:$B,БЮДЖЕТ!$P:$P,$D1035)))</f>
        <v/>
      </c>
      <c r="H1035" s="36"/>
      <c r="I1035" s="48">
        <f>IF(D1035="",0,SUMIFS(БЮДЖЕТ!$V:$V,БЮДЖЕТ!$P:$P,D1035))</f>
        <v>0</v>
      </c>
      <c r="J1035" s="48">
        <f>IF(D1035="",0,SUMIFS(факт_операции!$T:$T,факт_операции!$D:$D,D1035)+SUMIFS(факт_расчет!$M:$M,факт_расчет!$D:$D,D1035))</f>
        <v>0</v>
      </c>
      <c r="K1035" s="54">
        <f t="shared" si="33"/>
        <v>0</v>
      </c>
      <c r="L1035" s="36"/>
      <c r="M1035" s="1"/>
    </row>
    <row r="1036" spans="1:13" x14ac:dyDescent="0.25">
      <c r="A1036" s="1"/>
      <c r="B1036" s="1"/>
      <c r="C1036" s="5">
        <f t="shared" si="32"/>
        <v>1026</v>
      </c>
      <c r="D1036" s="19" t="str">
        <f>IF(C1036&gt;MAX(БЮДЖЕТ!$C:$C),"",INDEX(БЮДЖЕТ!$P$11:$P$9415,C1036))</f>
        <v/>
      </c>
      <c r="E1036" s="22">
        <f>IF(D1036="",0,IF(COUNTIF(БЮДЖЕТ!$P:$P,D1036)=1,0,1))</f>
        <v>0</v>
      </c>
      <c r="F1036" s="19" t="str">
        <f>IF($D1036="","",INDEX(БЮДЖЕТ!$N:$N,SUMIFS(БЮДЖЕТ!$B:$B,БЮДЖЕТ!$P:$P,$D1036)))</f>
        <v/>
      </c>
      <c r="G1036" s="19" t="str">
        <f>IF($D1036="","",INDEX(БЮДЖЕТ!$X:$X,SUMIFS(БЮДЖЕТ!$B:$B,БЮДЖЕТ!$P:$P,$D1036)))</f>
        <v/>
      </c>
      <c r="H1036" s="36"/>
      <c r="I1036" s="48">
        <f>IF(D1036="",0,SUMIFS(БЮДЖЕТ!$V:$V,БЮДЖЕТ!$P:$P,D1036))</f>
        <v>0</v>
      </c>
      <c r="J1036" s="48">
        <f>IF(D1036="",0,SUMIFS(факт_операции!$T:$T,факт_операции!$D:$D,D1036)+SUMIFS(факт_расчет!$M:$M,факт_расчет!$D:$D,D1036))</f>
        <v>0</v>
      </c>
      <c r="K1036" s="54">
        <f t="shared" si="33"/>
        <v>0</v>
      </c>
      <c r="L1036" s="36"/>
      <c r="M1036" s="1"/>
    </row>
    <row r="1037" spans="1:13" x14ac:dyDescent="0.25">
      <c r="A1037" s="1"/>
      <c r="B1037" s="1"/>
      <c r="C1037" s="5">
        <f t="shared" ref="C1037:C1100" si="34">C1036+1</f>
        <v>1027</v>
      </c>
      <c r="D1037" s="19" t="str">
        <f>IF(C1037&gt;MAX(БЮДЖЕТ!$C:$C),"",INDEX(БЮДЖЕТ!$P$11:$P$9415,C1037))</f>
        <v/>
      </c>
      <c r="E1037" s="22">
        <f>IF(D1037="",0,IF(COUNTIF(БЮДЖЕТ!$P:$P,D1037)=1,0,1))</f>
        <v>0</v>
      </c>
      <c r="F1037" s="19" t="str">
        <f>IF($D1037="","",INDEX(БЮДЖЕТ!$N:$N,SUMIFS(БЮДЖЕТ!$B:$B,БЮДЖЕТ!$P:$P,$D1037)))</f>
        <v/>
      </c>
      <c r="G1037" s="19" t="str">
        <f>IF($D1037="","",INDEX(БЮДЖЕТ!$X:$X,SUMIFS(БЮДЖЕТ!$B:$B,БЮДЖЕТ!$P:$P,$D1037)))</f>
        <v/>
      </c>
      <c r="H1037" s="36"/>
      <c r="I1037" s="48">
        <f>IF(D1037="",0,SUMIFS(БЮДЖЕТ!$V:$V,БЮДЖЕТ!$P:$P,D1037))</f>
        <v>0</v>
      </c>
      <c r="J1037" s="48">
        <f>IF(D1037="",0,SUMIFS(факт_операции!$T:$T,факт_операции!$D:$D,D1037)+SUMIFS(факт_расчет!$M:$M,факт_расчет!$D:$D,D1037))</f>
        <v>0</v>
      </c>
      <c r="K1037" s="54">
        <f t="shared" si="33"/>
        <v>0</v>
      </c>
      <c r="L1037" s="36"/>
      <c r="M1037" s="1"/>
    </row>
    <row r="1038" spans="1:13" x14ac:dyDescent="0.25">
      <c r="A1038" s="1"/>
      <c r="B1038" s="1"/>
      <c r="C1038" s="5">
        <f t="shared" si="34"/>
        <v>1028</v>
      </c>
      <c r="D1038" s="19" t="str">
        <f>IF(C1038&gt;MAX(БЮДЖЕТ!$C:$C),"",INDEX(БЮДЖЕТ!$P$11:$P$9415,C1038))</f>
        <v/>
      </c>
      <c r="E1038" s="22">
        <f>IF(D1038="",0,IF(COUNTIF(БЮДЖЕТ!$P:$P,D1038)=1,0,1))</f>
        <v>0</v>
      </c>
      <c r="F1038" s="19" t="str">
        <f>IF($D1038="","",INDEX(БЮДЖЕТ!$N:$N,SUMIFS(БЮДЖЕТ!$B:$B,БЮДЖЕТ!$P:$P,$D1038)))</f>
        <v/>
      </c>
      <c r="G1038" s="19" t="str">
        <f>IF($D1038="","",INDEX(БЮДЖЕТ!$X:$X,SUMIFS(БЮДЖЕТ!$B:$B,БЮДЖЕТ!$P:$P,$D1038)))</f>
        <v/>
      </c>
      <c r="H1038" s="36"/>
      <c r="I1038" s="48">
        <f>IF(D1038="",0,SUMIFS(БЮДЖЕТ!$V:$V,БЮДЖЕТ!$P:$P,D1038))</f>
        <v>0</v>
      </c>
      <c r="J1038" s="48">
        <f>IF(D1038="",0,SUMIFS(факт_операции!$T:$T,факт_операции!$D:$D,D1038)+SUMIFS(факт_расчет!$M:$M,факт_расчет!$D:$D,D1038))</f>
        <v>0</v>
      </c>
      <c r="K1038" s="54">
        <f t="shared" si="33"/>
        <v>0</v>
      </c>
      <c r="L1038" s="36"/>
      <c r="M1038" s="1"/>
    </row>
    <row r="1039" spans="1:13" x14ac:dyDescent="0.25">
      <c r="A1039" s="1"/>
      <c r="B1039" s="1"/>
      <c r="C1039" s="5">
        <f t="shared" si="34"/>
        <v>1029</v>
      </c>
      <c r="D1039" s="19" t="str">
        <f>IF(C1039&gt;MAX(БЮДЖЕТ!$C:$C),"",INDEX(БЮДЖЕТ!$P$11:$P$9415,C1039))</f>
        <v/>
      </c>
      <c r="E1039" s="22">
        <f>IF(D1039="",0,IF(COUNTIF(БЮДЖЕТ!$P:$P,D1039)=1,0,1))</f>
        <v>0</v>
      </c>
      <c r="F1039" s="19" t="str">
        <f>IF($D1039="","",INDEX(БЮДЖЕТ!$N:$N,SUMIFS(БЮДЖЕТ!$B:$B,БЮДЖЕТ!$P:$P,$D1039)))</f>
        <v/>
      </c>
      <c r="G1039" s="19" t="str">
        <f>IF($D1039="","",INDEX(БЮДЖЕТ!$X:$X,SUMIFS(БЮДЖЕТ!$B:$B,БЮДЖЕТ!$P:$P,$D1039)))</f>
        <v/>
      </c>
      <c r="H1039" s="36"/>
      <c r="I1039" s="48">
        <f>IF(D1039="",0,SUMIFS(БЮДЖЕТ!$V:$V,БЮДЖЕТ!$P:$P,D1039))</f>
        <v>0</v>
      </c>
      <c r="J1039" s="48">
        <f>IF(D1039="",0,SUMIFS(факт_операции!$T:$T,факт_операции!$D:$D,D1039)+SUMIFS(факт_расчет!$M:$M,факт_расчет!$D:$D,D1039))</f>
        <v>0</v>
      </c>
      <c r="K1039" s="54">
        <f t="shared" si="33"/>
        <v>0</v>
      </c>
      <c r="L1039" s="36"/>
      <c r="M1039" s="1"/>
    </row>
    <row r="1040" spans="1:13" x14ac:dyDescent="0.25">
      <c r="A1040" s="1"/>
      <c r="B1040" s="1"/>
      <c r="C1040" s="5">
        <f t="shared" si="34"/>
        <v>1030</v>
      </c>
      <c r="D1040" s="19" t="str">
        <f>IF(C1040&gt;MAX(БЮДЖЕТ!$C:$C),"",INDEX(БЮДЖЕТ!$P$11:$P$9415,C1040))</f>
        <v/>
      </c>
      <c r="E1040" s="22">
        <f>IF(D1040="",0,IF(COUNTIF(БЮДЖЕТ!$P:$P,D1040)=1,0,1))</f>
        <v>0</v>
      </c>
      <c r="F1040" s="19" t="str">
        <f>IF($D1040="","",INDEX(БЮДЖЕТ!$N:$N,SUMIFS(БЮДЖЕТ!$B:$B,БЮДЖЕТ!$P:$P,$D1040)))</f>
        <v/>
      </c>
      <c r="G1040" s="19" t="str">
        <f>IF($D1040="","",INDEX(БЮДЖЕТ!$X:$X,SUMIFS(БЮДЖЕТ!$B:$B,БЮДЖЕТ!$P:$P,$D1040)))</f>
        <v/>
      </c>
      <c r="H1040" s="36"/>
      <c r="I1040" s="48">
        <f>IF(D1040="",0,SUMIFS(БЮДЖЕТ!$V:$V,БЮДЖЕТ!$P:$P,D1040))</f>
        <v>0</v>
      </c>
      <c r="J1040" s="48">
        <f>IF(D1040="",0,SUMIFS(факт_операции!$T:$T,факт_операции!$D:$D,D1040)+SUMIFS(факт_расчет!$M:$M,факт_расчет!$D:$D,D1040))</f>
        <v>0</v>
      </c>
      <c r="K1040" s="54">
        <f t="shared" si="33"/>
        <v>0</v>
      </c>
      <c r="L1040" s="36"/>
      <c r="M1040" s="1"/>
    </row>
    <row r="1041" spans="1:13" x14ac:dyDescent="0.25">
      <c r="A1041" s="1"/>
      <c r="B1041" s="1"/>
      <c r="C1041" s="5">
        <f t="shared" si="34"/>
        <v>1031</v>
      </c>
      <c r="D1041" s="19" t="str">
        <f>IF(C1041&gt;MAX(БЮДЖЕТ!$C:$C),"",INDEX(БЮДЖЕТ!$P$11:$P$9415,C1041))</f>
        <v/>
      </c>
      <c r="E1041" s="22">
        <f>IF(D1041="",0,IF(COUNTIF(БЮДЖЕТ!$P:$P,D1041)=1,0,1))</f>
        <v>0</v>
      </c>
      <c r="F1041" s="19" t="str">
        <f>IF($D1041="","",INDEX(БЮДЖЕТ!$N:$N,SUMIFS(БЮДЖЕТ!$B:$B,БЮДЖЕТ!$P:$P,$D1041)))</f>
        <v/>
      </c>
      <c r="G1041" s="19" t="str">
        <f>IF($D1041="","",INDEX(БЮДЖЕТ!$X:$X,SUMIFS(БЮДЖЕТ!$B:$B,БЮДЖЕТ!$P:$P,$D1041)))</f>
        <v/>
      </c>
      <c r="H1041" s="36"/>
      <c r="I1041" s="48">
        <f>IF(D1041="",0,SUMIFS(БЮДЖЕТ!$V:$V,БЮДЖЕТ!$P:$P,D1041))</f>
        <v>0</v>
      </c>
      <c r="J1041" s="48">
        <f>IF(D1041="",0,SUMIFS(факт_операции!$T:$T,факт_операции!$D:$D,D1041)+SUMIFS(факт_расчет!$M:$M,факт_расчет!$D:$D,D1041))</f>
        <v>0</v>
      </c>
      <c r="K1041" s="54">
        <f t="shared" si="33"/>
        <v>0</v>
      </c>
      <c r="L1041" s="36"/>
      <c r="M1041" s="1"/>
    </row>
    <row r="1042" spans="1:13" x14ac:dyDescent="0.25">
      <c r="A1042" s="1"/>
      <c r="B1042" s="1"/>
      <c r="C1042" s="5">
        <f t="shared" si="34"/>
        <v>1032</v>
      </c>
      <c r="D1042" s="19" t="str">
        <f>IF(C1042&gt;MAX(БЮДЖЕТ!$C:$C),"",INDEX(БЮДЖЕТ!$P$11:$P$9415,C1042))</f>
        <v/>
      </c>
      <c r="E1042" s="22">
        <f>IF(D1042="",0,IF(COUNTIF(БЮДЖЕТ!$P:$P,D1042)=1,0,1))</f>
        <v>0</v>
      </c>
      <c r="F1042" s="19" t="str">
        <f>IF($D1042="","",INDEX(БЮДЖЕТ!$N:$N,SUMIFS(БЮДЖЕТ!$B:$B,БЮДЖЕТ!$P:$P,$D1042)))</f>
        <v/>
      </c>
      <c r="G1042" s="19" t="str">
        <f>IF($D1042="","",INDEX(БЮДЖЕТ!$X:$X,SUMIFS(БЮДЖЕТ!$B:$B,БЮДЖЕТ!$P:$P,$D1042)))</f>
        <v/>
      </c>
      <c r="H1042" s="36"/>
      <c r="I1042" s="48">
        <f>IF(D1042="",0,SUMIFS(БЮДЖЕТ!$V:$V,БЮДЖЕТ!$P:$P,D1042))</f>
        <v>0</v>
      </c>
      <c r="J1042" s="48">
        <f>IF(D1042="",0,SUMIFS(факт_операции!$T:$T,факт_операции!$D:$D,D1042)+SUMIFS(факт_расчет!$M:$M,факт_расчет!$D:$D,D1042))</f>
        <v>0</v>
      </c>
      <c r="K1042" s="54">
        <f t="shared" si="33"/>
        <v>0</v>
      </c>
      <c r="L1042" s="36"/>
      <c r="M1042" s="1"/>
    </row>
    <row r="1043" spans="1:13" x14ac:dyDescent="0.25">
      <c r="A1043" s="1"/>
      <c r="B1043" s="1"/>
      <c r="C1043" s="5">
        <f t="shared" si="34"/>
        <v>1033</v>
      </c>
      <c r="D1043" s="19" t="str">
        <f>IF(C1043&gt;MAX(БЮДЖЕТ!$C:$C),"",INDEX(БЮДЖЕТ!$P$11:$P$9415,C1043))</f>
        <v/>
      </c>
      <c r="E1043" s="22">
        <f>IF(D1043="",0,IF(COUNTIF(БЮДЖЕТ!$P:$P,D1043)=1,0,1))</f>
        <v>0</v>
      </c>
      <c r="F1043" s="19" t="str">
        <f>IF($D1043="","",INDEX(БЮДЖЕТ!$N:$N,SUMIFS(БЮДЖЕТ!$B:$B,БЮДЖЕТ!$P:$P,$D1043)))</f>
        <v/>
      </c>
      <c r="G1043" s="19" t="str">
        <f>IF($D1043="","",INDEX(БЮДЖЕТ!$X:$X,SUMIFS(БЮДЖЕТ!$B:$B,БЮДЖЕТ!$P:$P,$D1043)))</f>
        <v/>
      </c>
      <c r="H1043" s="36"/>
      <c r="I1043" s="48">
        <f>IF(D1043="",0,SUMIFS(БЮДЖЕТ!$V:$V,БЮДЖЕТ!$P:$P,D1043))</f>
        <v>0</v>
      </c>
      <c r="J1043" s="48">
        <f>IF(D1043="",0,SUMIFS(факт_операции!$T:$T,факт_операции!$D:$D,D1043)+SUMIFS(факт_расчет!$M:$M,факт_расчет!$D:$D,D1043))</f>
        <v>0</v>
      </c>
      <c r="K1043" s="54">
        <f t="shared" si="33"/>
        <v>0</v>
      </c>
      <c r="L1043" s="36"/>
      <c r="M1043" s="1"/>
    </row>
    <row r="1044" spans="1:13" x14ac:dyDescent="0.25">
      <c r="A1044" s="1"/>
      <c r="B1044" s="1"/>
      <c r="C1044" s="5">
        <f t="shared" si="34"/>
        <v>1034</v>
      </c>
      <c r="D1044" s="19" t="str">
        <f>IF(C1044&gt;MAX(БЮДЖЕТ!$C:$C),"",INDEX(БЮДЖЕТ!$P$11:$P$9415,C1044))</f>
        <v/>
      </c>
      <c r="E1044" s="22">
        <f>IF(D1044="",0,IF(COUNTIF(БЮДЖЕТ!$P:$P,D1044)=1,0,1))</f>
        <v>0</v>
      </c>
      <c r="F1044" s="19" t="str">
        <f>IF($D1044="","",INDEX(БЮДЖЕТ!$N:$N,SUMIFS(БЮДЖЕТ!$B:$B,БЮДЖЕТ!$P:$P,$D1044)))</f>
        <v/>
      </c>
      <c r="G1044" s="19" t="str">
        <f>IF($D1044="","",INDEX(БЮДЖЕТ!$X:$X,SUMIFS(БЮДЖЕТ!$B:$B,БЮДЖЕТ!$P:$P,$D1044)))</f>
        <v/>
      </c>
      <c r="H1044" s="36"/>
      <c r="I1044" s="48">
        <f>IF(D1044="",0,SUMIFS(БЮДЖЕТ!$V:$V,БЮДЖЕТ!$P:$P,D1044))</f>
        <v>0</v>
      </c>
      <c r="J1044" s="48">
        <f>IF(D1044="",0,SUMIFS(факт_операции!$T:$T,факт_операции!$D:$D,D1044)+SUMIFS(факт_расчет!$M:$M,факт_расчет!$D:$D,D1044))</f>
        <v>0</v>
      </c>
      <c r="K1044" s="54">
        <f t="shared" si="33"/>
        <v>0</v>
      </c>
      <c r="L1044" s="36"/>
      <c r="M1044" s="1"/>
    </row>
    <row r="1045" spans="1:13" x14ac:dyDescent="0.25">
      <c r="A1045" s="1"/>
      <c r="B1045" s="1"/>
      <c r="C1045" s="5">
        <f t="shared" si="34"/>
        <v>1035</v>
      </c>
      <c r="D1045" s="19" t="str">
        <f>IF(C1045&gt;MAX(БЮДЖЕТ!$C:$C),"",INDEX(БЮДЖЕТ!$P$11:$P$9415,C1045))</f>
        <v/>
      </c>
      <c r="E1045" s="22">
        <f>IF(D1045="",0,IF(COUNTIF(БЮДЖЕТ!$P:$P,D1045)=1,0,1))</f>
        <v>0</v>
      </c>
      <c r="F1045" s="19" t="str">
        <f>IF($D1045="","",INDEX(БЮДЖЕТ!$N:$N,SUMIFS(БЮДЖЕТ!$B:$B,БЮДЖЕТ!$P:$P,$D1045)))</f>
        <v/>
      </c>
      <c r="G1045" s="19" t="str">
        <f>IF($D1045="","",INDEX(БЮДЖЕТ!$X:$X,SUMIFS(БЮДЖЕТ!$B:$B,БЮДЖЕТ!$P:$P,$D1045)))</f>
        <v/>
      </c>
      <c r="H1045" s="36"/>
      <c r="I1045" s="48">
        <f>IF(D1045="",0,SUMIFS(БЮДЖЕТ!$V:$V,БЮДЖЕТ!$P:$P,D1045))</f>
        <v>0</v>
      </c>
      <c r="J1045" s="48">
        <f>IF(D1045="",0,SUMIFS(факт_операции!$T:$T,факт_операции!$D:$D,D1045)+SUMIFS(факт_расчет!$M:$M,факт_расчет!$D:$D,D1045))</f>
        <v>0</v>
      </c>
      <c r="K1045" s="54">
        <f t="shared" si="33"/>
        <v>0</v>
      </c>
      <c r="L1045" s="36"/>
      <c r="M1045" s="1"/>
    </row>
    <row r="1046" spans="1:13" x14ac:dyDescent="0.25">
      <c r="A1046" s="1"/>
      <c r="B1046" s="1"/>
      <c r="C1046" s="5">
        <f t="shared" si="34"/>
        <v>1036</v>
      </c>
      <c r="D1046" s="19" t="str">
        <f>IF(C1046&gt;MAX(БЮДЖЕТ!$C:$C),"",INDEX(БЮДЖЕТ!$P$11:$P$9415,C1046))</f>
        <v/>
      </c>
      <c r="E1046" s="22">
        <f>IF(D1046="",0,IF(COUNTIF(БЮДЖЕТ!$P:$P,D1046)=1,0,1))</f>
        <v>0</v>
      </c>
      <c r="F1046" s="19" t="str">
        <f>IF($D1046="","",INDEX(БЮДЖЕТ!$N:$N,SUMIFS(БЮДЖЕТ!$B:$B,БЮДЖЕТ!$P:$P,$D1046)))</f>
        <v/>
      </c>
      <c r="G1046" s="19" t="str">
        <f>IF($D1046="","",INDEX(БЮДЖЕТ!$X:$X,SUMIFS(БЮДЖЕТ!$B:$B,БЮДЖЕТ!$P:$P,$D1046)))</f>
        <v/>
      </c>
      <c r="H1046" s="36"/>
      <c r="I1046" s="48">
        <f>IF(D1046="",0,SUMIFS(БЮДЖЕТ!$V:$V,БЮДЖЕТ!$P:$P,D1046))</f>
        <v>0</v>
      </c>
      <c r="J1046" s="48">
        <f>IF(D1046="",0,SUMIFS(факт_операции!$T:$T,факт_операции!$D:$D,D1046)+SUMIFS(факт_расчет!$M:$M,факт_расчет!$D:$D,D1046))</f>
        <v>0</v>
      </c>
      <c r="K1046" s="54">
        <f t="shared" si="33"/>
        <v>0</v>
      </c>
      <c r="L1046" s="36"/>
      <c r="M1046" s="1"/>
    </row>
    <row r="1047" spans="1:13" x14ac:dyDescent="0.25">
      <c r="A1047" s="1"/>
      <c r="B1047" s="1"/>
      <c r="C1047" s="5">
        <f t="shared" si="34"/>
        <v>1037</v>
      </c>
      <c r="D1047" s="19" t="str">
        <f>IF(C1047&gt;MAX(БЮДЖЕТ!$C:$C),"",INDEX(БЮДЖЕТ!$P$11:$P$9415,C1047))</f>
        <v/>
      </c>
      <c r="E1047" s="22">
        <f>IF(D1047="",0,IF(COUNTIF(БЮДЖЕТ!$P:$P,D1047)=1,0,1))</f>
        <v>0</v>
      </c>
      <c r="F1047" s="19" t="str">
        <f>IF($D1047="","",INDEX(БЮДЖЕТ!$N:$N,SUMIFS(БЮДЖЕТ!$B:$B,БЮДЖЕТ!$P:$P,$D1047)))</f>
        <v/>
      </c>
      <c r="G1047" s="19" t="str">
        <f>IF($D1047="","",INDEX(БЮДЖЕТ!$X:$X,SUMIFS(БЮДЖЕТ!$B:$B,БЮДЖЕТ!$P:$P,$D1047)))</f>
        <v/>
      </c>
      <c r="H1047" s="36"/>
      <c r="I1047" s="48">
        <f>IF(D1047="",0,SUMIFS(БЮДЖЕТ!$V:$V,БЮДЖЕТ!$P:$P,D1047))</f>
        <v>0</v>
      </c>
      <c r="J1047" s="48">
        <f>IF(D1047="",0,SUMIFS(факт_операции!$T:$T,факт_операции!$D:$D,D1047)+SUMIFS(факт_расчет!$M:$M,факт_расчет!$D:$D,D1047))</f>
        <v>0</v>
      </c>
      <c r="K1047" s="54">
        <f t="shared" si="33"/>
        <v>0</v>
      </c>
      <c r="L1047" s="36"/>
      <c r="M1047" s="1"/>
    </row>
    <row r="1048" spans="1:13" x14ac:dyDescent="0.25">
      <c r="A1048" s="1"/>
      <c r="B1048" s="1"/>
      <c r="C1048" s="5">
        <f t="shared" si="34"/>
        <v>1038</v>
      </c>
      <c r="D1048" s="19" t="str">
        <f>IF(C1048&gt;MAX(БЮДЖЕТ!$C:$C),"",INDEX(БЮДЖЕТ!$P$11:$P$9415,C1048))</f>
        <v/>
      </c>
      <c r="E1048" s="22">
        <f>IF(D1048="",0,IF(COUNTIF(БЮДЖЕТ!$P:$P,D1048)=1,0,1))</f>
        <v>0</v>
      </c>
      <c r="F1048" s="19" t="str">
        <f>IF($D1048="","",INDEX(БЮДЖЕТ!$N:$N,SUMIFS(БЮДЖЕТ!$B:$B,БЮДЖЕТ!$P:$P,$D1048)))</f>
        <v/>
      </c>
      <c r="G1048" s="19" t="str">
        <f>IF($D1048="","",INDEX(БЮДЖЕТ!$X:$X,SUMIFS(БЮДЖЕТ!$B:$B,БЮДЖЕТ!$P:$P,$D1048)))</f>
        <v/>
      </c>
      <c r="H1048" s="36"/>
      <c r="I1048" s="48">
        <f>IF(D1048="",0,SUMIFS(БЮДЖЕТ!$V:$V,БЮДЖЕТ!$P:$P,D1048))</f>
        <v>0</v>
      </c>
      <c r="J1048" s="48">
        <f>IF(D1048="",0,SUMIFS(факт_операции!$T:$T,факт_операции!$D:$D,D1048)+SUMIFS(факт_расчет!$M:$M,факт_расчет!$D:$D,D1048))</f>
        <v>0</v>
      </c>
      <c r="K1048" s="54">
        <f t="shared" si="33"/>
        <v>0</v>
      </c>
      <c r="L1048" s="36"/>
      <c r="M1048" s="1"/>
    </row>
    <row r="1049" spans="1:13" x14ac:dyDescent="0.25">
      <c r="A1049" s="1"/>
      <c r="B1049" s="1"/>
      <c r="C1049" s="5">
        <f t="shared" si="34"/>
        <v>1039</v>
      </c>
      <c r="D1049" s="19" t="str">
        <f>IF(C1049&gt;MAX(БЮДЖЕТ!$C:$C),"",INDEX(БЮДЖЕТ!$P$11:$P$9415,C1049))</f>
        <v/>
      </c>
      <c r="E1049" s="22">
        <f>IF(D1049="",0,IF(COUNTIF(БЮДЖЕТ!$P:$P,D1049)=1,0,1))</f>
        <v>0</v>
      </c>
      <c r="F1049" s="19" t="str">
        <f>IF($D1049="","",INDEX(БЮДЖЕТ!$N:$N,SUMIFS(БЮДЖЕТ!$B:$B,БЮДЖЕТ!$P:$P,$D1049)))</f>
        <v/>
      </c>
      <c r="G1049" s="19" t="str">
        <f>IF($D1049="","",INDEX(БЮДЖЕТ!$X:$X,SUMIFS(БЮДЖЕТ!$B:$B,БЮДЖЕТ!$P:$P,$D1049)))</f>
        <v/>
      </c>
      <c r="H1049" s="36"/>
      <c r="I1049" s="48">
        <f>IF(D1049="",0,SUMIFS(БЮДЖЕТ!$V:$V,БЮДЖЕТ!$P:$P,D1049))</f>
        <v>0</v>
      </c>
      <c r="J1049" s="48">
        <f>IF(D1049="",0,SUMIFS(факт_операции!$T:$T,факт_операции!$D:$D,D1049)+SUMIFS(факт_расчет!$M:$M,факт_расчет!$D:$D,D1049))</f>
        <v>0</v>
      </c>
      <c r="K1049" s="54">
        <f t="shared" si="33"/>
        <v>0</v>
      </c>
      <c r="L1049" s="36"/>
      <c r="M1049" s="1"/>
    </row>
    <row r="1050" spans="1:13" x14ac:dyDescent="0.25">
      <c r="A1050" s="1"/>
      <c r="B1050" s="1"/>
      <c r="C1050" s="5">
        <f t="shared" si="34"/>
        <v>1040</v>
      </c>
      <c r="D1050" s="19" t="str">
        <f>IF(C1050&gt;MAX(БЮДЖЕТ!$C:$C),"",INDEX(БЮДЖЕТ!$P$11:$P$9415,C1050))</f>
        <v/>
      </c>
      <c r="E1050" s="22">
        <f>IF(D1050="",0,IF(COUNTIF(БЮДЖЕТ!$P:$P,D1050)=1,0,1))</f>
        <v>0</v>
      </c>
      <c r="F1050" s="19" t="str">
        <f>IF($D1050="","",INDEX(БЮДЖЕТ!$N:$N,SUMIFS(БЮДЖЕТ!$B:$B,БЮДЖЕТ!$P:$P,$D1050)))</f>
        <v/>
      </c>
      <c r="G1050" s="19" t="str">
        <f>IF($D1050="","",INDEX(БЮДЖЕТ!$X:$X,SUMIFS(БЮДЖЕТ!$B:$B,БЮДЖЕТ!$P:$P,$D1050)))</f>
        <v/>
      </c>
      <c r="H1050" s="36"/>
      <c r="I1050" s="48">
        <f>IF(D1050="",0,SUMIFS(БЮДЖЕТ!$V:$V,БЮДЖЕТ!$P:$P,D1050))</f>
        <v>0</v>
      </c>
      <c r="J1050" s="48">
        <f>IF(D1050="",0,SUMIFS(факт_операции!$T:$T,факт_операции!$D:$D,D1050)+SUMIFS(факт_расчет!$M:$M,факт_расчет!$D:$D,D1050))</f>
        <v>0</v>
      </c>
      <c r="K1050" s="54">
        <f t="shared" si="33"/>
        <v>0</v>
      </c>
      <c r="L1050" s="36"/>
      <c r="M1050" s="1"/>
    </row>
    <row r="1051" spans="1:13" x14ac:dyDescent="0.25">
      <c r="A1051" s="1"/>
      <c r="B1051" s="1"/>
      <c r="C1051" s="5">
        <f t="shared" si="34"/>
        <v>1041</v>
      </c>
      <c r="D1051" s="19" t="str">
        <f>IF(C1051&gt;MAX(БЮДЖЕТ!$C:$C),"",INDEX(БЮДЖЕТ!$P$11:$P$9415,C1051))</f>
        <v/>
      </c>
      <c r="E1051" s="22">
        <f>IF(D1051="",0,IF(COUNTIF(БЮДЖЕТ!$P:$P,D1051)=1,0,1))</f>
        <v>0</v>
      </c>
      <c r="F1051" s="19" t="str">
        <f>IF($D1051="","",INDEX(БЮДЖЕТ!$N:$N,SUMIFS(БЮДЖЕТ!$B:$B,БЮДЖЕТ!$P:$P,$D1051)))</f>
        <v/>
      </c>
      <c r="G1051" s="19" t="str">
        <f>IF($D1051="","",INDEX(БЮДЖЕТ!$X:$X,SUMIFS(БЮДЖЕТ!$B:$B,БЮДЖЕТ!$P:$P,$D1051)))</f>
        <v/>
      </c>
      <c r="H1051" s="36"/>
      <c r="I1051" s="48">
        <f>IF(D1051="",0,SUMIFS(БЮДЖЕТ!$V:$V,БЮДЖЕТ!$P:$P,D1051))</f>
        <v>0</v>
      </c>
      <c r="J1051" s="48">
        <f>IF(D1051="",0,SUMIFS(факт_операции!$T:$T,факт_операции!$D:$D,D1051)+SUMIFS(факт_расчет!$M:$M,факт_расчет!$D:$D,D1051))</f>
        <v>0</v>
      </c>
      <c r="K1051" s="54">
        <f t="shared" si="33"/>
        <v>0</v>
      </c>
      <c r="L1051" s="36"/>
      <c r="M1051" s="1"/>
    </row>
    <row r="1052" spans="1:13" x14ac:dyDescent="0.25">
      <c r="A1052" s="1"/>
      <c r="B1052" s="1"/>
      <c r="C1052" s="5">
        <f t="shared" si="34"/>
        <v>1042</v>
      </c>
      <c r="D1052" s="19" t="str">
        <f>IF(C1052&gt;MAX(БЮДЖЕТ!$C:$C),"",INDEX(БЮДЖЕТ!$P$11:$P$9415,C1052))</f>
        <v/>
      </c>
      <c r="E1052" s="22">
        <f>IF(D1052="",0,IF(COUNTIF(БЮДЖЕТ!$P:$P,D1052)=1,0,1))</f>
        <v>0</v>
      </c>
      <c r="F1052" s="19" t="str">
        <f>IF($D1052="","",INDEX(БЮДЖЕТ!$N:$N,SUMIFS(БЮДЖЕТ!$B:$B,БЮДЖЕТ!$P:$P,$D1052)))</f>
        <v/>
      </c>
      <c r="G1052" s="19" t="str">
        <f>IF($D1052="","",INDEX(БЮДЖЕТ!$X:$X,SUMIFS(БЮДЖЕТ!$B:$B,БЮДЖЕТ!$P:$P,$D1052)))</f>
        <v/>
      </c>
      <c r="H1052" s="36"/>
      <c r="I1052" s="48">
        <f>IF(D1052="",0,SUMIFS(БЮДЖЕТ!$V:$V,БЮДЖЕТ!$P:$P,D1052))</f>
        <v>0</v>
      </c>
      <c r="J1052" s="48">
        <f>IF(D1052="",0,SUMIFS(факт_операции!$T:$T,факт_операции!$D:$D,D1052)+SUMIFS(факт_расчет!$M:$M,факт_расчет!$D:$D,D1052))</f>
        <v>0</v>
      </c>
      <c r="K1052" s="54">
        <f t="shared" si="33"/>
        <v>0</v>
      </c>
      <c r="L1052" s="36"/>
      <c r="M1052" s="1"/>
    </row>
    <row r="1053" spans="1:13" x14ac:dyDescent="0.25">
      <c r="A1053" s="1"/>
      <c r="B1053" s="1"/>
      <c r="C1053" s="5">
        <f t="shared" si="34"/>
        <v>1043</v>
      </c>
      <c r="D1053" s="19" t="str">
        <f>IF(C1053&gt;MAX(БЮДЖЕТ!$C:$C),"",INDEX(БЮДЖЕТ!$P$11:$P$9415,C1053))</f>
        <v/>
      </c>
      <c r="E1053" s="22">
        <f>IF(D1053="",0,IF(COUNTIF(БЮДЖЕТ!$P:$P,D1053)=1,0,1))</f>
        <v>0</v>
      </c>
      <c r="F1053" s="19" t="str">
        <f>IF($D1053="","",INDEX(БЮДЖЕТ!$N:$N,SUMIFS(БЮДЖЕТ!$B:$B,БЮДЖЕТ!$P:$P,$D1053)))</f>
        <v/>
      </c>
      <c r="G1053" s="19" t="str">
        <f>IF($D1053="","",INDEX(БЮДЖЕТ!$X:$X,SUMIFS(БЮДЖЕТ!$B:$B,БЮДЖЕТ!$P:$P,$D1053)))</f>
        <v/>
      </c>
      <c r="H1053" s="36"/>
      <c r="I1053" s="48">
        <f>IF(D1053="",0,SUMIFS(БЮДЖЕТ!$V:$V,БЮДЖЕТ!$P:$P,D1053))</f>
        <v>0</v>
      </c>
      <c r="J1053" s="48">
        <f>IF(D1053="",0,SUMIFS(факт_операции!$T:$T,факт_операции!$D:$D,D1053)+SUMIFS(факт_расчет!$M:$M,факт_расчет!$D:$D,D1053))</f>
        <v>0</v>
      </c>
      <c r="K1053" s="54">
        <f t="shared" si="33"/>
        <v>0</v>
      </c>
      <c r="L1053" s="36"/>
      <c r="M1053" s="1"/>
    </row>
    <row r="1054" spans="1:13" x14ac:dyDescent="0.25">
      <c r="A1054" s="1"/>
      <c r="B1054" s="1"/>
      <c r="C1054" s="5">
        <f t="shared" si="34"/>
        <v>1044</v>
      </c>
      <c r="D1054" s="19" t="str">
        <f>IF(C1054&gt;MAX(БЮДЖЕТ!$C:$C),"",INDEX(БЮДЖЕТ!$P$11:$P$9415,C1054))</f>
        <v/>
      </c>
      <c r="E1054" s="22">
        <f>IF(D1054="",0,IF(COUNTIF(БЮДЖЕТ!$P:$P,D1054)=1,0,1))</f>
        <v>0</v>
      </c>
      <c r="F1054" s="19" t="str">
        <f>IF($D1054="","",INDEX(БЮДЖЕТ!$N:$N,SUMIFS(БЮДЖЕТ!$B:$B,БЮДЖЕТ!$P:$P,$D1054)))</f>
        <v/>
      </c>
      <c r="G1054" s="19" t="str">
        <f>IF($D1054="","",INDEX(БЮДЖЕТ!$X:$X,SUMIFS(БЮДЖЕТ!$B:$B,БЮДЖЕТ!$P:$P,$D1054)))</f>
        <v/>
      </c>
      <c r="H1054" s="36"/>
      <c r="I1054" s="48">
        <f>IF(D1054="",0,SUMIFS(БЮДЖЕТ!$V:$V,БЮДЖЕТ!$P:$P,D1054))</f>
        <v>0</v>
      </c>
      <c r="J1054" s="48">
        <f>IF(D1054="",0,SUMIFS(факт_операции!$T:$T,факт_операции!$D:$D,D1054)+SUMIFS(факт_расчет!$M:$M,факт_расчет!$D:$D,D1054))</f>
        <v>0</v>
      </c>
      <c r="K1054" s="54">
        <f t="shared" si="33"/>
        <v>0</v>
      </c>
      <c r="L1054" s="36"/>
      <c r="M1054" s="1"/>
    </row>
    <row r="1055" spans="1:13" x14ac:dyDescent="0.25">
      <c r="A1055" s="1"/>
      <c r="B1055" s="1"/>
      <c r="C1055" s="5">
        <f t="shared" si="34"/>
        <v>1045</v>
      </c>
      <c r="D1055" s="19" t="str">
        <f>IF(C1055&gt;MAX(БЮДЖЕТ!$C:$C),"",INDEX(БЮДЖЕТ!$P$11:$P$9415,C1055))</f>
        <v/>
      </c>
      <c r="E1055" s="22">
        <f>IF(D1055="",0,IF(COUNTIF(БЮДЖЕТ!$P:$P,D1055)=1,0,1))</f>
        <v>0</v>
      </c>
      <c r="F1055" s="19" t="str">
        <f>IF($D1055="","",INDEX(БЮДЖЕТ!$N:$N,SUMIFS(БЮДЖЕТ!$B:$B,БЮДЖЕТ!$P:$P,$D1055)))</f>
        <v/>
      </c>
      <c r="G1055" s="19" t="str">
        <f>IF($D1055="","",INDEX(БЮДЖЕТ!$X:$X,SUMIFS(БЮДЖЕТ!$B:$B,БЮДЖЕТ!$P:$P,$D1055)))</f>
        <v/>
      </c>
      <c r="H1055" s="36"/>
      <c r="I1055" s="48">
        <f>IF(D1055="",0,SUMIFS(БЮДЖЕТ!$V:$V,БЮДЖЕТ!$P:$P,D1055))</f>
        <v>0</v>
      </c>
      <c r="J1055" s="48">
        <f>IF(D1055="",0,SUMIFS(факт_операции!$T:$T,факт_операции!$D:$D,D1055)+SUMIFS(факт_расчет!$M:$M,факт_расчет!$D:$D,D1055))</f>
        <v>0</v>
      </c>
      <c r="K1055" s="54">
        <f t="shared" si="33"/>
        <v>0</v>
      </c>
      <c r="L1055" s="36"/>
      <c r="M1055" s="1"/>
    </row>
    <row r="1056" spans="1:13" x14ac:dyDescent="0.25">
      <c r="A1056" s="1"/>
      <c r="B1056" s="1"/>
      <c r="C1056" s="5">
        <f t="shared" si="34"/>
        <v>1046</v>
      </c>
      <c r="D1056" s="19" t="str">
        <f>IF(C1056&gt;MAX(БЮДЖЕТ!$C:$C),"",INDEX(БЮДЖЕТ!$P$11:$P$9415,C1056))</f>
        <v/>
      </c>
      <c r="E1056" s="22">
        <f>IF(D1056="",0,IF(COUNTIF(БЮДЖЕТ!$P:$P,D1056)=1,0,1))</f>
        <v>0</v>
      </c>
      <c r="F1056" s="19" t="str">
        <f>IF($D1056="","",INDEX(БЮДЖЕТ!$N:$N,SUMIFS(БЮДЖЕТ!$B:$B,БЮДЖЕТ!$P:$P,$D1056)))</f>
        <v/>
      </c>
      <c r="G1056" s="19" t="str">
        <f>IF($D1056="","",INDEX(БЮДЖЕТ!$X:$X,SUMIFS(БЮДЖЕТ!$B:$B,БЮДЖЕТ!$P:$P,$D1056)))</f>
        <v/>
      </c>
      <c r="H1056" s="36"/>
      <c r="I1056" s="48">
        <f>IF(D1056="",0,SUMIFS(БЮДЖЕТ!$V:$V,БЮДЖЕТ!$P:$P,D1056))</f>
        <v>0</v>
      </c>
      <c r="J1056" s="48">
        <f>IF(D1056="",0,SUMIFS(факт_операции!$T:$T,факт_операции!$D:$D,D1056)+SUMIFS(факт_расчет!$M:$M,факт_расчет!$D:$D,D1056))</f>
        <v>0</v>
      </c>
      <c r="K1056" s="54">
        <f t="shared" si="33"/>
        <v>0</v>
      </c>
      <c r="L1056" s="36"/>
      <c r="M1056" s="1"/>
    </row>
    <row r="1057" spans="1:13" x14ac:dyDescent="0.25">
      <c r="A1057" s="1"/>
      <c r="B1057" s="1"/>
      <c r="C1057" s="5">
        <f t="shared" si="34"/>
        <v>1047</v>
      </c>
      <c r="D1057" s="19" t="str">
        <f>IF(C1057&gt;MAX(БЮДЖЕТ!$C:$C),"",INDEX(БЮДЖЕТ!$P$11:$P$9415,C1057))</f>
        <v/>
      </c>
      <c r="E1057" s="22">
        <f>IF(D1057="",0,IF(COUNTIF(БЮДЖЕТ!$P:$P,D1057)=1,0,1))</f>
        <v>0</v>
      </c>
      <c r="F1057" s="19" t="str">
        <f>IF($D1057="","",INDEX(БЮДЖЕТ!$N:$N,SUMIFS(БЮДЖЕТ!$B:$B,БЮДЖЕТ!$P:$P,$D1057)))</f>
        <v/>
      </c>
      <c r="G1057" s="19" t="str">
        <f>IF($D1057="","",INDEX(БЮДЖЕТ!$X:$X,SUMIFS(БЮДЖЕТ!$B:$B,БЮДЖЕТ!$P:$P,$D1057)))</f>
        <v/>
      </c>
      <c r="H1057" s="36"/>
      <c r="I1057" s="48">
        <f>IF(D1057="",0,SUMIFS(БЮДЖЕТ!$V:$V,БЮДЖЕТ!$P:$P,D1057))</f>
        <v>0</v>
      </c>
      <c r="J1057" s="48">
        <f>IF(D1057="",0,SUMIFS(факт_операции!$T:$T,факт_операции!$D:$D,D1057)+SUMIFS(факт_расчет!$M:$M,факт_расчет!$D:$D,D1057))</f>
        <v>0</v>
      </c>
      <c r="K1057" s="54">
        <f t="shared" si="33"/>
        <v>0</v>
      </c>
      <c r="L1057" s="36"/>
      <c r="M1057" s="1"/>
    </row>
    <row r="1058" spans="1:13" x14ac:dyDescent="0.25">
      <c r="A1058" s="1"/>
      <c r="B1058" s="1"/>
      <c r="C1058" s="5">
        <f t="shared" si="34"/>
        <v>1048</v>
      </c>
      <c r="D1058" s="19" t="str">
        <f>IF(C1058&gt;MAX(БЮДЖЕТ!$C:$C),"",INDEX(БЮДЖЕТ!$P$11:$P$9415,C1058))</f>
        <v/>
      </c>
      <c r="E1058" s="22">
        <f>IF(D1058="",0,IF(COUNTIF(БЮДЖЕТ!$P:$P,D1058)=1,0,1))</f>
        <v>0</v>
      </c>
      <c r="F1058" s="19" t="str">
        <f>IF($D1058="","",INDEX(БЮДЖЕТ!$N:$N,SUMIFS(БЮДЖЕТ!$B:$B,БЮДЖЕТ!$P:$P,$D1058)))</f>
        <v/>
      </c>
      <c r="G1058" s="19" t="str">
        <f>IF($D1058="","",INDEX(БЮДЖЕТ!$X:$X,SUMIFS(БЮДЖЕТ!$B:$B,БЮДЖЕТ!$P:$P,$D1058)))</f>
        <v/>
      </c>
      <c r="H1058" s="36"/>
      <c r="I1058" s="48">
        <f>IF(D1058="",0,SUMIFS(БЮДЖЕТ!$V:$V,БЮДЖЕТ!$P:$P,D1058))</f>
        <v>0</v>
      </c>
      <c r="J1058" s="48">
        <f>IF(D1058="",0,SUMIFS(факт_операции!$T:$T,факт_операции!$D:$D,D1058)+SUMIFS(факт_расчет!$M:$M,факт_расчет!$D:$D,D1058))</f>
        <v>0</v>
      </c>
      <c r="K1058" s="54">
        <f t="shared" si="33"/>
        <v>0</v>
      </c>
      <c r="L1058" s="36"/>
      <c r="M1058" s="1"/>
    </row>
    <row r="1059" spans="1:13" x14ac:dyDescent="0.25">
      <c r="A1059" s="1"/>
      <c r="B1059" s="1"/>
      <c r="C1059" s="5">
        <f t="shared" si="34"/>
        <v>1049</v>
      </c>
      <c r="D1059" s="19" t="str">
        <f>IF(C1059&gt;MAX(БЮДЖЕТ!$C:$C),"",INDEX(БЮДЖЕТ!$P$11:$P$9415,C1059))</f>
        <v/>
      </c>
      <c r="E1059" s="22">
        <f>IF(D1059="",0,IF(COUNTIF(БЮДЖЕТ!$P:$P,D1059)=1,0,1))</f>
        <v>0</v>
      </c>
      <c r="F1059" s="19" t="str">
        <f>IF($D1059="","",INDEX(БЮДЖЕТ!$N:$N,SUMIFS(БЮДЖЕТ!$B:$B,БЮДЖЕТ!$P:$P,$D1059)))</f>
        <v/>
      </c>
      <c r="G1059" s="19" t="str">
        <f>IF($D1059="","",INDEX(БЮДЖЕТ!$X:$X,SUMIFS(БЮДЖЕТ!$B:$B,БЮДЖЕТ!$P:$P,$D1059)))</f>
        <v/>
      </c>
      <c r="H1059" s="36"/>
      <c r="I1059" s="48">
        <f>IF(D1059="",0,SUMIFS(БЮДЖЕТ!$V:$V,БЮДЖЕТ!$P:$P,D1059))</f>
        <v>0</v>
      </c>
      <c r="J1059" s="48">
        <f>IF(D1059="",0,SUMIFS(факт_операции!$T:$T,факт_операции!$D:$D,D1059)+SUMIFS(факт_расчет!$M:$M,факт_расчет!$D:$D,D1059))</f>
        <v>0</v>
      </c>
      <c r="K1059" s="54">
        <f t="shared" si="33"/>
        <v>0</v>
      </c>
      <c r="L1059" s="36"/>
      <c r="M1059" s="1"/>
    </row>
    <row r="1060" spans="1:13" x14ac:dyDescent="0.25">
      <c r="A1060" s="1"/>
      <c r="B1060" s="1"/>
      <c r="C1060" s="5">
        <f t="shared" si="34"/>
        <v>1050</v>
      </c>
      <c r="D1060" s="19" t="str">
        <f>IF(C1060&gt;MAX(БЮДЖЕТ!$C:$C),"",INDEX(БЮДЖЕТ!$P$11:$P$9415,C1060))</f>
        <v/>
      </c>
      <c r="E1060" s="22">
        <f>IF(D1060="",0,IF(COUNTIF(БЮДЖЕТ!$P:$P,D1060)=1,0,1))</f>
        <v>0</v>
      </c>
      <c r="F1060" s="19" t="str">
        <f>IF($D1060="","",INDEX(БЮДЖЕТ!$N:$N,SUMIFS(БЮДЖЕТ!$B:$B,БЮДЖЕТ!$P:$P,$D1060)))</f>
        <v/>
      </c>
      <c r="G1060" s="19" t="str">
        <f>IF($D1060="","",INDEX(БЮДЖЕТ!$X:$X,SUMIFS(БЮДЖЕТ!$B:$B,БЮДЖЕТ!$P:$P,$D1060)))</f>
        <v/>
      </c>
      <c r="H1060" s="36"/>
      <c r="I1060" s="48">
        <f>IF(D1060="",0,SUMIFS(БЮДЖЕТ!$V:$V,БЮДЖЕТ!$P:$P,D1060))</f>
        <v>0</v>
      </c>
      <c r="J1060" s="48">
        <f>IF(D1060="",0,SUMIFS(факт_операции!$T:$T,факт_операции!$D:$D,D1060)+SUMIFS(факт_расчет!$M:$M,факт_расчет!$D:$D,D1060))</f>
        <v>0</v>
      </c>
      <c r="K1060" s="54">
        <f t="shared" si="33"/>
        <v>0</v>
      </c>
      <c r="L1060" s="36"/>
      <c r="M1060" s="1"/>
    </row>
    <row r="1061" spans="1:13" x14ac:dyDescent="0.25">
      <c r="A1061" s="1"/>
      <c r="B1061" s="1"/>
      <c r="C1061" s="5">
        <f t="shared" si="34"/>
        <v>1051</v>
      </c>
      <c r="D1061" s="19" t="str">
        <f>IF(C1061&gt;MAX(БЮДЖЕТ!$C:$C),"",INDEX(БЮДЖЕТ!$P$11:$P$9415,C1061))</f>
        <v/>
      </c>
      <c r="E1061" s="22">
        <f>IF(D1061="",0,IF(COUNTIF(БЮДЖЕТ!$P:$P,D1061)=1,0,1))</f>
        <v>0</v>
      </c>
      <c r="F1061" s="19" t="str">
        <f>IF($D1061="","",INDEX(БЮДЖЕТ!$N:$N,SUMIFS(БЮДЖЕТ!$B:$B,БЮДЖЕТ!$P:$P,$D1061)))</f>
        <v/>
      </c>
      <c r="G1061" s="19" t="str">
        <f>IF($D1061="","",INDEX(БЮДЖЕТ!$X:$X,SUMIFS(БЮДЖЕТ!$B:$B,БЮДЖЕТ!$P:$P,$D1061)))</f>
        <v/>
      </c>
      <c r="H1061" s="36"/>
      <c r="I1061" s="48">
        <f>IF(D1061="",0,SUMIFS(БЮДЖЕТ!$V:$V,БЮДЖЕТ!$P:$P,D1061))</f>
        <v>0</v>
      </c>
      <c r="J1061" s="48">
        <f>IF(D1061="",0,SUMIFS(факт_операции!$T:$T,факт_операции!$D:$D,D1061)+SUMIFS(факт_расчет!$M:$M,факт_расчет!$D:$D,D1061))</f>
        <v>0</v>
      </c>
      <c r="K1061" s="54">
        <f t="shared" si="33"/>
        <v>0</v>
      </c>
      <c r="L1061" s="36"/>
      <c r="M1061" s="1"/>
    </row>
    <row r="1062" spans="1:13" x14ac:dyDescent="0.25">
      <c r="A1062" s="1"/>
      <c r="B1062" s="1"/>
      <c r="C1062" s="5">
        <f t="shared" si="34"/>
        <v>1052</v>
      </c>
      <c r="D1062" s="19" t="str">
        <f>IF(C1062&gt;MAX(БЮДЖЕТ!$C:$C),"",INDEX(БЮДЖЕТ!$P$11:$P$9415,C1062))</f>
        <v/>
      </c>
      <c r="E1062" s="22">
        <f>IF(D1062="",0,IF(COUNTIF(БЮДЖЕТ!$P:$P,D1062)=1,0,1))</f>
        <v>0</v>
      </c>
      <c r="F1062" s="19" t="str">
        <f>IF($D1062="","",INDEX(БЮДЖЕТ!$N:$N,SUMIFS(БЮДЖЕТ!$B:$B,БЮДЖЕТ!$P:$P,$D1062)))</f>
        <v/>
      </c>
      <c r="G1062" s="19" t="str">
        <f>IF($D1062="","",INDEX(БЮДЖЕТ!$X:$X,SUMIFS(БЮДЖЕТ!$B:$B,БЮДЖЕТ!$P:$P,$D1062)))</f>
        <v/>
      </c>
      <c r="H1062" s="36"/>
      <c r="I1062" s="48">
        <f>IF(D1062="",0,SUMIFS(БЮДЖЕТ!$V:$V,БЮДЖЕТ!$P:$P,D1062))</f>
        <v>0</v>
      </c>
      <c r="J1062" s="48">
        <f>IF(D1062="",0,SUMIFS(факт_операции!$T:$T,факт_операции!$D:$D,D1062)+SUMIFS(факт_расчет!$M:$M,факт_расчет!$D:$D,D1062))</f>
        <v>0</v>
      </c>
      <c r="K1062" s="54">
        <f t="shared" si="33"/>
        <v>0</v>
      </c>
      <c r="L1062" s="36"/>
      <c r="M1062" s="1"/>
    </row>
    <row r="1063" spans="1:13" x14ac:dyDescent="0.25">
      <c r="A1063" s="1"/>
      <c r="B1063" s="1"/>
      <c r="C1063" s="5">
        <f t="shared" si="34"/>
        <v>1053</v>
      </c>
      <c r="D1063" s="19" t="str">
        <f>IF(C1063&gt;MAX(БЮДЖЕТ!$C:$C),"",INDEX(БЮДЖЕТ!$P$11:$P$9415,C1063))</f>
        <v/>
      </c>
      <c r="E1063" s="22">
        <f>IF(D1063="",0,IF(COUNTIF(БЮДЖЕТ!$P:$P,D1063)=1,0,1))</f>
        <v>0</v>
      </c>
      <c r="F1063" s="19" t="str">
        <f>IF($D1063="","",INDEX(БЮДЖЕТ!$N:$N,SUMIFS(БЮДЖЕТ!$B:$B,БЮДЖЕТ!$P:$P,$D1063)))</f>
        <v/>
      </c>
      <c r="G1063" s="19" t="str">
        <f>IF($D1063="","",INDEX(БЮДЖЕТ!$X:$X,SUMIFS(БЮДЖЕТ!$B:$B,БЮДЖЕТ!$P:$P,$D1063)))</f>
        <v/>
      </c>
      <c r="H1063" s="36"/>
      <c r="I1063" s="48">
        <f>IF(D1063="",0,SUMIFS(БЮДЖЕТ!$V:$V,БЮДЖЕТ!$P:$P,D1063))</f>
        <v>0</v>
      </c>
      <c r="J1063" s="48">
        <f>IF(D1063="",0,SUMIFS(факт_операции!$T:$T,факт_операции!$D:$D,D1063)+SUMIFS(факт_расчет!$M:$M,факт_расчет!$D:$D,D1063))</f>
        <v>0</v>
      </c>
      <c r="K1063" s="54">
        <f t="shared" si="33"/>
        <v>0</v>
      </c>
      <c r="L1063" s="36"/>
      <c r="M1063" s="1"/>
    </row>
    <row r="1064" spans="1:13" x14ac:dyDescent="0.25">
      <c r="A1064" s="1"/>
      <c r="B1064" s="1"/>
      <c r="C1064" s="5">
        <f t="shared" si="34"/>
        <v>1054</v>
      </c>
      <c r="D1064" s="19" t="str">
        <f>IF(C1064&gt;MAX(БЮДЖЕТ!$C:$C),"",INDEX(БЮДЖЕТ!$P$11:$P$9415,C1064))</f>
        <v/>
      </c>
      <c r="E1064" s="22">
        <f>IF(D1064="",0,IF(COUNTIF(БЮДЖЕТ!$P:$P,D1064)=1,0,1))</f>
        <v>0</v>
      </c>
      <c r="F1064" s="19" t="str">
        <f>IF($D1064="","",INDEX(БЮДЖЕТ!$N:$N,SUMIFS(БЮДЖЕТ!$B:$B,БЮДЖЕТ!$P:$P,$D1064)))</f>
        <v/>
      </c>
      <c r="G1064" s="19" t="str">
        <f>IF($D1064="","",INDEX(БЮДЖЕТ!$X:$X,SUMIFS(БЮДЖЕТ!$B:$B,БЮДЖЕТ!$P:$P,$D1064)))</f>
        <v/>
      </c>
      <c r="H1064" s="36"/>
      <c r="I1064" s="48">
        <f>IF(D1064="",0,SUMIFS(БЮДЖЕТ!$V:$V,БЮДЖЕТ!$P:$P,D1064))</f>
        <v>0</v>
      </c>
      <c r="J1064" s="48">
        <f>IF(D1064="",0,SUMIFS(факт_операции!$T:$T,факт_операции!$D:$D,D1064)+SUMIFS(факт_расчет!$M:$M,факт_расчет!$D:$D,D1064))</f>
        <v>0</v>
      </c>
      <c r="K1064" s="54">
        <f t="shared" ref="K1064:K1127" si="35">IF(D1064="",0,J1064-I1064)</f>
        <v>0</v>
      </c>
      <c r="L1064" s="36"/>
      <c r="M1064" s="1"/>
    </row>
    <row r="1065" spans="1:13" x14ac:dyDescent="0.25">
      <c r="A1065" s="1"/>
      <c r="B1065" s="1"/>
      <c r="C1065" s="5">
        <f t="shared" si="34"/>
        <v>1055</v>
      </c>
      <c r="D1065" s="19" t="str">
        <f>IF(C1065&gt;MAX(БЮДЖЕТ!$C:$C),"",INDEX(БЮДЖЕТ!$P$11:$P$9415,C1065))</f>
        <v/>
      </c>
      <c r="E1065" s="22">
        <f>IF(D1065="",0,IF(COUNTIF(БЮДЖЕТ!$P:$P,D1065)=1,0,1))</f>
        <v>0</v>
      </c>
      <c r="F1065" s="19" t="str">
        <f>IF($D1065="","",INDEX(БЮДЖЕТ!$N:$N,SUMIFS(БЮДЖЕТ!$B:$B,БЮДЖЕТ!$P:$P,$D1065)))</f>
        <v/>
      </c>
      <c r="G1065" s="19" t="str">
        <f>IF($D1065="","",INDEX(БЮДЖЕТ!$X:$X,SUMIFS(БЮДЖЕТ!$B:$B,БЮДЖЕТ!$P:$P,$D1065)))</f>
        <v/>
      </c>
      <c r="H1065" s="36"/>
      <c r="I1065" s="48">
        <f>IF(D1065="",0,SUMIFS(БЮДЖЕТ!$V:$V,БЮДЖЕТ!$P:$P,D1065))</f>
        <v>0</v>
      </c>
      <c r="J1065" s="48">
        <f>IF(D1065="",0,SUMIFS(факт_операции!$T:$T,факт_операции!$D:$D,D1065)+SUMIFS(факт_расчет!$M:$M,факт_расчет!$D:$D,D1065))</f>
        <v>0</v>
      </c>
      <c r="K1065" s="54">
        <f t="shared" si="35"/>
        <v>0</v>
      </c>
      <c r="L1065" s="36"/>
      <c r="M1065" s="1"/>
    </row>
    <row r="1066" spans="1:13" x14ac:dyDescent="0.25">
      <c r="A1066" s="1"/>
      <c r="B1066" s="1"/>
      <c r="C1066" s="5">
        <f t="shared" si="34"/>
        <v>1056</v>
      </c>
      <c r="D1066" s="19" t="str">
        <f>IF(C1066&gt;MAX(БЮДЖЕТ!$C:$C),"",INDEX(БЮДЖЕТ!$P$11:$P$9415,C1066))</f>
        <v/>
      </c>
      <c r="E1066" s="22">
        <f>IF(D1066="",0,IF(COUNTIF(БЮДЖЕТ!$P:$P,D1066)=1,0,1))</f>
        <v>0</v>
      </c>
      <c r="F1066" s="19" t="str">
        <f>IF($D1066="","",INDEX(БЮДЖЕТ!$N:$N,SUMIFS(БЮДЖЕТ!$B:$B,БЮДЖЕТ!$P:$P,$D1066)))</f>
        <v/>
      </c>
      <c r="G1066" s="19" t="str">
        <f>IF($D1066="","",INDEX(БЮДЖЕТ!$X:$X,SUMIFS(БЮДЖЕТ!$B:$B,БЮДЖЕТ!$P:$P,$D1066)))</f>
        <v/>
      </c>
      <c r="H1066" s="36"/>
      <c r="I1066" s="48">
        <f>IF(D1066="",0,SUMIFS(БЮДЖЕТ!$V:$V,БЮДЖЕТ!$P:$P,D1066))</f>
        <v>0</v>
      </c>
      <c r="J1066" s="48">
        <f>IF(D1066="",0,SUMIFS(факт_операции!$T:$T,факт_операции!$D:$D,D1066)+SUMIFS(факт_расчет!$M:$M,факт_расчет!$D:$D,D1066))</f>
        <v>0</v>
      </c>
      <c r="K1066" s="54">
        <f t="shared" si="35"/>
        <v>0</v>
      </c>
      <c r="L1066" s="36"/>
      <c r="M1066" s="1"/>
    </row>
    <row r="1067" spans="1:13" x14ac:dyDescent="0.25">
      <c r="A1067" s="1"/>
      <c r="B1067" s="1"/>
      <c r="C1067" s="5">
        <f t="shared" si="34"/>
        <v>1057</v>
      </c>
      <c r="D1067" s="19" t="str">
        <f>IF(C1067&gt;MAX(БЮДЖЕТ!$C:$C),"",INDEX(БЮДЖЕТ!$P$11:$P$9415,C1067))</f>
        <v/>
      </c>
      <c r="E1067" s="22">
        <f>IF(D1067="",0,IF(COUNTIF(БЮДЖЕТ!$P:$P,D1067)=1,0,1))</f>
        <v>0</v>
      </c>
      <c r="F1067" s="19" t="str">
        <f>IF($D1067="","",INDEX(БЮДЖЕТ!$N:$N,SUMIFS(БЮДЖЕТ!$B:$B,БЮДЖЕТ!$P:$P,$D1067)))</f>
        <v/>
      </c>
      <c r="G1067" s="19" t="str">
        <f>IF($D1067="","",INDEX(БЮДЖЕТ!$X:$X,SUMIFS(БЮДЖЕТ!$B:$B,БЮДЖЕТ!$P:$P,$D1067)))</f>
        <v/>
      </c>
      <c r="H1067" s="36"/>
      <c r="I1067" s="48">
        <f>IF(D1067="",0,SUMIFS(БЮДЖЕТ!$V:$V,БЮДЖЕТ!$P:$P,D1067))</f>
        <v>0</v>
      </c>
      <c r="J1067" s="48">
        <f>IF(D1067="",0,SUMIFS(факт_операции!$T:$T,факт_операции!$D:$D,D1067)+SUMIFS(факт_расчет!$M:$M,факт_расчет!$D:$D,D1067))</f>
        <v>0</v>
      </c>
      <c r="K1067" s="54">
        <f t="shared" si="35"/>
        <v>0</v>
      </c>
      <c r="L1067" s="36"/>
      <c r="M1067" s="1"/>
    </row>
    <row r="1068" spans="1:13" x14ac:dyDescent="0.25">
      <c r="A1068" s="1"/>
      <c r="B1068" s="1"/>
      <c r="C1068" s="5">
        <f t="shared" si="34"/>
        <v>1058</v>
      </c>
      <c r="D1068" s="19" t="str">
        <f>IF(C1068&gt;MAX(БЮДЖЕТ!$C:$C),"",INDEX(БЮДЖЕТ!$P$11:$P$9415,C1068))</f>
        <v/>
      </c>
      <c r="E1068" s="22">
        <f>IF(D1068="",0,IF(COUNTIF(БЮДЖЕТ!$P:$P,D1068)=1,0,1))</f>
        <v>0</v>
      </c>
      <c r="F1068" s="19" t="str">
        <f>IF($D1068="","",INDEX(БЮДЖЕТ!$N:$N,SUMIFS(БЮДЖЕТ!$B:$B,БЮДЖЕТ!$P:$P,$D1068)))</f>
        <v/>
      </c>
      <c r="G1068" s="19" t="str">
        <f>IF($D1068="","",INDEX(БЮДЖЕТ!$X:$X,SUMIFS(БЮДЖЕТ!$B:$B,БЮДЖЕТ!$P:$P,$D1068)))</f>
        <v/>
      </c>
      <c r="H1068" s="36"/>
      <c r="I1068" s="48">
        <f>IF(D1068="",0,SUMIFS(БЮДЖЕТ!$V:$V,БЮДЖЕТ!$P:$P,D1068))</f>
        <v>0</v>
      </c>
      <c r="J1068" s="48">
        <f>IF(D1068="",0,SUMIFS(факт_операции!$T:$T,факт_операции!$D:$D,D1068)+SUMIFS(факт_расчет!$M:$M,факт_расчет!$D:$D,D1068))</f>
        <v>0</v>
      </c>
      <c r="K1068" s="54">
        <f t="shared" si="35"/>
        <v>0</v>
      </c>
      <c r="L1068" s="36"/>
      <c r="M1068" s="1"/>
    </row>
    <row r="1069" spans="1:13" x14ac:dyDescent="0.25">
      <c r="A1069" s="1"/>
      <c r="B1069" s="1"/>
      <c r="C1069" s="5">
        <f t="shared" si="34"/>
        <v>1059</v>
      </c>
      <c r="D1069" s="19" t="str">
        <f>IF(C1069&gt;MAX(БЮДЖЕТ!$C:$C),"",INDEX(БЮДЖЕТ!$P$11:$P$9415,C1069))</f>
        <v/>
      </c>
      <c r="E1069" s="22">
        <f>IF(D1069="",0,IF(COUNTIF(БЮДЖЕТ!$P:$P,D1069)=1,0,1))</f>
        <v>0</v>
      </c>
      <c r="F1069" s="19" t="str">
        <f>IF($D1069="","",INDEX(БЮДЖЕТ!$N:$N,SUMIFS(БЮДЖЕТ!$B:$B,БЮДЖЕТ!$P:$P,$D1069)))</f>
        <v/>
      </c>
      <c r="G1069" s="19" t="str">
        <f>IF($D1069="","",INDEX(БЮДЖЕТ!$X:$X,SUMIFS(БЮДЖЕТ!$B:$B,БЮДЖЕТ!$P:$P,$D1069)))</f>
        <v/>
      </c>
      <c r="H1069" s="36"/>
      <c r="I1069" s="48">
        <f>IF(D1069="",0,SUMIFS(БЮДЖЕТ!$V:$V,БЮДЖЕТ!$P:$P,D1069))</f>
        <v>0</v>
      </c>
      <c r="J1069" s="48">
        <f>IF(D1069="",0,SUMIFS(факт_операции!$T:$T,факт_операции!$D:$D,D1069)+SUMIFS(факт_расчет!$M:$M,факт_расчет!$D:$D,D1069))</f>
        <v>0</v>
      </c>
      <c r="K1069" s="54">
        <f t="shared" si="35"/>
        <v>0</v>
      </c>
      <c r="L1069" s="36"/>
      <c r="M1069" s="1"/>
    </row>
    <row r="1070" spans="1:13" x14ac:dyDescent="0.25">
      <c r="A1070" s="1"/>
      <c r="B1070" s="1"/>
      <c r="C1070" s="5">
        <f t="shared" si="34"/>
        <v>1060</v>
      </c>
      <c r="D1070" s="19" t="str">
        <f>IF(C1070&gt;MAX(БЮДЖЕТ!$C:$C),"",INDEX(БЮДЖЕТ!$P$11:$P$9415,C1070))</f>
        <v/>
      </c>
      <c r="E1070" s="22">
        <f>IF(D1070="",0,IF(COUNTIF(БЮДЖЕТ!$P:$P,D1070)=1,0,1))</f>
        <v>0</v>
      </c>
      <c r="F1070" s="19" t="str">
        <f>IF($D1070="","",INDEX(БЮДЖЕТ!$N:$N,SUMIFS(БЮДЖЕТ!$B:$B,БЮДЖЕТ!$P:$P,$D1070)))</f>
        <v/>
      </c>
      <c r="G1070" s="19" t="str">
        <f>IF($D1070="","",INDEX(БЮДЖЕТ!$X:$X,SUMIFS(БЮДЖЕТ!$B:$B,БЮДЖЕТ!$P:$P,$D1070)))</f>
        <v/>
      </c>
      <c r="H1070" s="36"/>
      <c r="I1070" s="48">
        <f>IF(D1070="",0,SUMIFS(БЮДЖЕТ!$V:$V,БЮДЖЕТ!$P:$P,D1070))</f>
        <v>0</v>
      </c>
      <c r="J1070" s="48">
        <f>IF(D1070="",0,SUMIFS(факт_операции!$T:$T,факт_операции!$D:$D,D1070)+SUMIFS(факт_расчет!$M:$M,факт_расчет!$D:$D,D1070))</f>
        <v>0</v>
      </c>
      <c r="K1070" s="54">
        <f t="shared" si="35"/>
        <v>0</v>
      </c>
      <c r="L1070" s="36"/>
      <c r="M1070" s="1"/>
    </row>
    <row r="1071" spans="1:13" x14ac:dyDescent="0.25">
      <c r="A1071" s="1"/>
      <c r="B1071" s="1"/>
      <c r="C1071" s="5">
        <f t="shared" si="34"/>
        <v>1061</v>
      </c>
      <c r="D1071" s="19" t="str">
        <f>IF(C1071&gt;MAX(БЮДЖЕТ!$C:$C),"",INDEX(БЮДЖЕТ!$P$11:$P$9415,C1071))</f>
        <v/>
      </c>
      <c r="E1071" s="22">
        <f>IF(D1071="",0,IF(COUNTIF(БЮДЖЕТ!$P:$P,D1071)=1,0,1))</f>
        <v>0</v>
      </c>
      <c r="F1071" s="19" t="str">
        <f>IF($D1071="","",INDEX(БЮДЖЕТ!$N:$N,SUMIFS(БЮДЖЕТ!$B:$B,БЮДЖЕТ!$P:$P,$D1071)))</f>
        <v/>
      </c>
      <c r="G1071" s="19" t="str">
        <f>IF($D1071="","",INDEX(БЮДЖЕТ!$X:$X,SUMIFS(БЮДЖЕТ!$B:$B,БЮДЖЕТ!$P:$P,$D1071)))</f>
        <v/>
      </c>
      <c r="H1071" s="36"/>
      <c r="I1071" s="48">
        <f>IF(D1071="",0,SUMIFS(БЮДЖЕТ!$V:$V,БЮДЖЕТ!$P:$P,D1071))</f>
        <v>0</v>
      </c>
      <c r="J1071" s="48">
        <f>IF(D1071="",0,SUMIFS(факт_операции!$T:$T,факт_операции!$D:$D,D1071)+SUMIFS(факт_расчет!$M:$M,факт_расчет!$D:$D,D1071))</f>
        <v>0</v>
      </c>
      <c r="K1071" s="54">
        <f t="shared" si="35"/>
        <v>0</v>
      </c>
      <c r="L1071" s="36"/>
      <c r="M1071" s="1"/>
    </row>
    <row r="1072" spans="1:13" x14ac:dyDescent="0.25">
      <c r="A1072" s="1"/>
      <c r="B1072" s="1"/>
      <c r="C1072" s="5">
        <f t="shared" si="34"/>
        <v>1062</v>
      </c>
      <c r="D1072" s="19" t="str">
        <f>IF(C1072&gt;MAX(БЮДЖЕТ!$C:$C),"",INDEX(БЮДЖЕТ!$P$11:$P$9415,C1072))</f>
        <v/>
      </c>
      <c r="E1072" s="22">
        <f>IF(D1072="",0,IF(COUNTIF(БЮДЖЕТ!$P:$P,D1072)=1,0,1))</f>
        <v>0</v>
      </c>
      <c r="F1072" s="19" t="str">
        <f>IF($D1072="","",INDEX(БЮДЖЕТ!$N:$N,SUMIFS(БЮДЖЕТ!$B:$B,БЮДЖЕТ!$P:$P,$D1072)))</f>
        <v/>
      </c>
      <c r="G1072" s="19" t="str">
        <f>IF($D1072="","",INDEX(БЮДЖЕТ!$X:$X,SUMIFS(БЮДЖЕТ!$B:$B,БЮДЖЕТ!$P:$P,$D1072)))</f>
        <v/>
      </c>
      <c r="H1072" s="36"/>
      <c r="I1072" s="48">
        <f>IF(D1072="",0,SUMIFS(БЮДЖЕТ!$V:$V,БЮДЖЕТ!$P:$P,D1072))</f>
        <v>0</v>
      </c>
      <c r="J1072" s="48">
        <f>IF(D1072="",0,SUMIFS(факт_операции!$T:$T,факт_операции!$D:$D,D1072)+SUMIFS(факт_расчет!$M:$M,факт_расчет!$D:$D,D1072))</f>
        <v>0</v>
      </c>
      <c r="K1072" s="54">
        <f t="shared" si="35"/>
        <v>0</v>
      </c>
      <c r="L1072" s="36"/>
      <c r="M1072" s="1"/>
    </row>
    <row r="1073" spans="1:13" x14ac:dyDescent="0.25">
      <c r="A1073" s="1"/>
      <c r="B1073" s="1"/>
      <c r="C1073" s="5">
        <f t="shared" si="34"/>
        <v>1063</v>
      </c>
      <c r="D1073" s="19" t="str">
        <f>IF(C1073&gt;MAX(БЮДЖЕТ!$C:$C),"",INDEX(БЮДЖЕТ!$P$11:$P$9415,C1073))</f>
        <v/>
      </c>
      <c r="E1073" s="22">
        <f>IF(D1073="",0,IF(COUNTIF(БЮДЖЕТ!$P:$P,D1073)=1,0,1))</f>
        <v>0</v>
      </c>
      <c r="F1073" s="19" t="str">
        <f>IF($D1073="","",INDEX(БЮДЖЕТ!$N:$N,SUMIFS(БЮДЖЕТ!$B:$B,БЮДЖЕТ!$P:$P,$D1073)))</f>
        <v/>
      </c>
      <c r="G1073" s="19" t="str">
        <f>IF($D1073="","",INDEX(БЮДЖЕТ!$X:$X,SUMIFS(БЮДЖЕТ!$B:$B,БЮДЖЕТ!$P:$P,$D1073)))</f>
        <v/>
      </c>
      <c r="H1073" s="36"/>
      <c r="I1073" s="48">
        <f>IF(D1073="",0,SUMIFS(БЮДЖЕТ!$V:$V,БЮДЖЕТ!$P:$P,D1073))</f>
        <v>0</v>
      </c>
      <c r="J1073" s="48">
        <f>IF(D1073="",0,SUMIFS(факт_операции!$T:$T,факт_операции!$D:$D,D1073)+SUMIFS(факт_расчет!$M:$M,факт_расчет!$D:$D,D1073))</f>
        <v>0</v>
      </c>
      <c r="K1073" s="54">
        <f t="shared" si="35"/>
        <v>0</v>
      </c>
      <c r="L1073" s="36"/>
      <c r="M1073" s="1"/>
    </row>
    <row r="1074" spans="1:13" x14ac:dyDescent="0.25">
      <c r="A1074" s="1"/>
      <c r="B1074" s="1"/>
      <c r="C1074" s="5">
        <f t="shared" si="34"/>
        <v>1064</v>
      </c>
      <c r="D1074" s="19" t="str">
        <f>IF(C1074&gt;MAX(БЮДЖЕТ!$C:$C),"",INDEX(БЮДЖЕТ!$P$11:$P$9415,C1074))</f>
        <v/>
      </c>
      <c r="E1074" s="22">
        <f>IF(D1074="",0,IF(COUNTIF(БЮДЖЕТ!$P:$P,D1074)=1,0,1))</f>
        <v>0</v>
      </c>
      <c r="F1074" s="19" t="str">
        <f>IF($D1074="","",INDEX(БЮДЖЕТ!$N:$N,SUMIFS(БЮДЖЕТ!$B:$B,БЮДЖЕТ!$P:$P,$D1074)))</f>
        <v/>
      </c>
      <c r="G1074" s="19" t="str">
        <f>IF($D1074="","",INDEX(БЮДЖЕТ!$X:$X,SUMIFS(БЮДЖЕТ!$B:$B,БЮДЖЕТ!$P:$P,$D1074)))</f>
        <v/>
      </c>
      <c r="H1074" s="36"/>
      <c r="I1074" s="48">
        <f>IF(D1074="",0,SUMIFS(БЮДЖЕТ!$V:$V,БЮДЖЕТ!$P:$P,D1074))</f>
        <v>0</v>
      </c>
      <c r="J1074" s="48">
        <f>IF(D1074="",0,SUMIFS(факт_операции!$T:$T,факт_операции!$D:$D,D1074)+SUMIFS(факт_расчет!$M:$M,факт_расчет!$D:$D,D1074))</f>
        <v>0</v>
      </c>
      <c r="K1074" s="54">
        <f t="shared" si="35"/>
        <v>0</v>
      </c>
      <c r="L1074" s="36"/>
      <c r="M1074" s="1"/>
    </row>
    <row r="1075" spans="1:13" x14ac:dyDescent="0.25">
      <c r="A1075" s="1"/>
      <c r="B1075" s="1"/>
      <c r="C1075" s="5">
        <f t="shared" si="34"/>
        <v>1065</v>
      </c>
      <c r="D1075" s="19" t="str">
        <f>IF(C1075&gt;MAX(БЮДЖЕТ!$C:$C),"",INDEX(БЮДЖЕТ!$P$11:$P$9415,C1075))</f>
        <v/>
      </c>
      <c r="E1075" s="22">
        <f>IF(D1075="",0,IF(COUNTIF(БЮДЖЕТ!$P:$P,D1075)=1,0,1))</f>
        <v>0</v>
      </c>
      <c r="F1075" s="19" t="str">
        <f>IF($D1075="","",INDEX(БЮДЖЕТ!$N:$N,SUMIFS(БЮДЖЕТ!$B:$B,БЮДЖЕТ!$P:$P,$D1075)))</f>
        <v/>
      </c>
      <c r="G1075" s="19" t="str">
        <f>IF($D1075="","",INDEX(БЮДЖЕТ!$X:$X,SUMIFS(БЮДЖЕТ!$B:$B,БЮДЖЕТ!$P:$P,$D1075)))</f>
        <v/>
      </c>
      <c r="H1075" s="36"/>
      <c r="I1075" s="48">
        <f>IF(D1075="",0,SUMIFS(БЮДЖЕТ!$V:$V,БЮДЖЕТ!$P:$P,D1075))</f>
        <v>0</v>
      </c>
      <c r="J1075" s="48">
        <f>IF(D1075="",0,SUMIFS(факт_операции!$T:$T,факт_операции!$D:$D,D1075)+SUMIFS(факт_расчет!$M:$M,факт_расчет!$D:$D,D1075))</f>
        <v>0</v>
      </c>
      <c r="K1075" s="54">
        <f t="shared" si="35"/>
        <v>0</v>
      </c>
      <c r="L1075" s="36"/>
      <c r="M1075" s="1"/>
    </row>
    <row r="1076" spans="1:13" x14ac:dyDescent="0.25">
      <c r="A1076" s="1"/>
      <c r="B1076" s="1"/>
      <c r="C1076" s="5">
        <f t="shared" si="34"/>
        <v>1066</v>
      </c>
      <c r="D1076" s="19" t="str">
        <f>IF(C1076&gt;MAX(БЮДЖЕТ!$C:$C),"",INDEX(БЮДЖЕТ!$P$11:$P$9415,C1076))</f>
        <v/>
      </c>
      <c r="E1076" s="22">
        <f>IF(D1076="",0,IF(COUNTIF(БЮДЖЕТ!$P:$P,D1076)=1,0,1))</f>
        <v>0</v>
      </c>
      <c r="F1076" s="19" t="str">
        <f>IF($D1076="","",INDEX(БЮДЖЕТ!$N:$N,SUMIFS(БЮДЖЕТ!$B:$B,БЮДЖЕТ!$P:$P,$D1076)))</f>
        <v/>
      </c>
      <c r="G1076" s="19" t="str">
        <f>IF($D1076="","",INDEX(БЮДЖЕТ!$X:$X,SUMIFS(БЮДЖЕТ!$B:$B,БЮДЖЕТ!$P:$P,$D1076)))</f>
        <v/>
      </c>
      <c r="H1076" s="36"/>
      <c r="I1076" s="48">
        <f>IF(D1076="",0,SUMIFS(БЮДЖЕТ!$V:$V,БЮДЖЕТ!$P:$P,D1076))</f>
        <v>0</v>
      </c>
      <c r="J1076" s="48">
        <f>IF(D1076="",0,SUMIFS(факт_операции!$T:$T,факт_операции!$D:$D,D1076)+SUMIFS(факт_расчет!$M:$M,факт_расчет!$D:$D,D1076))</f>
        <v>0</v>
      </c>
      <c r="K1076" s="54">
        <f t="shared" si="35"/>
        <v>0</v>
      </c>
      <c r="L1076" s="36"/>
      <c r="M1076" s="1"/>
    </row>
    <row r="1077" spans="1:13" x14ac:dyDescent="0.25">
      <c r="A1077" s="1"/>
      <c r="B1077" s="1"/>
      <c r="C1077" s="5">
        <f t="shared" si="34"/>
        <v>1067</v>
      </c>
      <c r="D1077" s="19" t="str">
        <f>IF(C1077&gt;MAX(БЮДЖЕТ!$C:$C),"",INDEX(БЮДЖЕТ!$P$11:$P$9415,C1077))</f>
        <v/>
      </c>
      <c r="E1077" s="22">
        <f>IF(D1077="",0,IF(COUNTIF(БЮДЖЕТ!$P:$P,D1077)=1,0,1))</f>
        <v>0</v>
      </c>
      <c r="F1077" s="19" t="str">
        <f>IF($D1077="","",INDEX(БЮДЖЕТ!$N:$N,SUMIFS(БЮДЖЕТ!$B:$B,БЮДЖЕТ!$P:$P,$D1077)))</f>
        <v/>
      </c>
      <c r="G1077" s="19" t="str">
        <f>IF($D1077="","",INDEX(БЮДЖЕТ!$X:$X,SUMIFS(БЮДЖЕТ!$B:$B,БЮДЖЕТ!$P:$P,$D1077)))</f>
        <v/>
      </c>
      <c r="H1077" s="36"/>
      <c r="I1077" s="48">
        <f>IF(D1077="",0,SUMIFS(БЮДЖЕТ!$V:$V,БЮДЖЕТ!$P:$P,D1077))</f>
        <v>0</v>
      </c>
      <c r="J1077" s="48">
        <f>IF(D1077="",0,SUMIFS(факт_операции!$T:$T,факт_операции!$D:$D,D1077)+SUMIFS(факт_расчет!$M:$M,факт_расчет!$D:$D,D1077))</f>
        <v>0</v>
      </c>
      <c r="K1077" s="54">
        <f t="shared" si="35"/>
        <v>0</v>
      </c>
      <c r="L1077" s="36"/>
      <c r="M1077" s="1"/>
    </row>
    <row r="1078" spans="1:13" x14ac:dyDescent="0.25">
      <c r="A1078" s="1"/>
      <c r="B1078" s="1"/>
      <c r="C1078" s="5">
        <f t="shared" si="34"/>
        <v>1068</v>
      </c>
      <c r="D1078" s="19" t="str">
        <f>IF(C1078&gt;MAX(БЮДЖЕТ!$C:$C),"",INDEX(БЮДЖЕТ!$P$11:$P$9415,C1078))</f>
        <v/>
      </c>
      <c r="E1078" s="22">
        <f>IF(D1078="",0,IF(COUNTIF(БЮДЖЕТ!$P:$P,D1078)=1,0,1))</f>
        <v>0</v>
      </c>
      <c r="F1078" s="19" t="str">
        <f>IF($D1078="","",INDEX(БЮДЖЕТ!$N:$N,SUMIFS(БЮДЖЕТ!$B:$B,БЮДЖЕТ!$P:$P,$D1078)))</f>
        <v/>
      </c>
      <c r="G1078" s="19" t="str">
        <f>IF($D1078="","",INDEX(БЮДЖЕТ!$X:$X,SUMIFS(БЮДЖЕТ!$B:$B,БЮДЖЕТ!$P:$P,$D1078)))</f>
        <v/>
      </c>
      <c r="H1078" s="36"/>
      <c r="I1078" s="48">
        <f>IF(D1078="",0,SUMIFS(БЮДЖЕТ!$V:$V,БЮДЖЕТ!$P:$P,D1078))</f>
        <v>0</v>
      </c>
      <c r="J1078" s="48">
        <f>IF(D1078="",0,SUMIFS(факт_операции!$T:$T,факт_операции!$D:$D,D1078)+SUMIFS(факт_расчет!$M:$M,факт_расчет!$D:$D,D1078))</f>
        <v>0</v>
      </c>
      <c r="K1078" s="54">
        <f t="shared" si="35"/>
        <v>0</v>
      </c>
      <c r="L1078" s="36"/>
      <c r="M1078" s="1"/>
    </row>
    <row r="1079" spans="1:13" x14ac:dyDescent="0.25">
      <c r="A1079" s="1"/>
      <c r="B1079" s="1"/>
      <c r="C1079" s="5">
        <f t="shared" si="34"/>
        <v>1069</v>
      </c>
      <c r="D1079" s="19" t="str">
        <f>IF(C1079&gt;MAX(БЮДЖЕТ!$C:$C),"",INDEX(БЮДЖЕТ!$P$11:$P$9415,C1079))</f>
        <v/>
      </c>
      <c r="E1079" s="22">
        <f>IF(D1079="",0,IF(COUNTIF(БЮДЖЕТ!$P:$P,D1079)=1,0,1))</f>
        <v>0</v>
      </c>
      <c r="F1079" s="19" t="str">
        <f>IF($D1079="","",INDEX(БЮДЖЕТ!$N:$N,SUMIFS(БЮДЖЕТ!$B:$B,БЮДЖЕТ!$P:$P,$D1079)))</f>
        <v/>
      </c>
      <c r="G1079" s="19" t="str">
        <f>IF($D1079="","",INDEX(БЮДЖЕТ!$X:$X,SUMIFS(БЮДЖЕТ!$B:$B,БЮДЖЕТ!$P:$P,$D1079)))</f>
        <v/>
      </c>
      <c r="H1079" s="36"/>
      <c r="I1079" s="48">
        <f>IF(D1079="",0,SUMIFS(БЮДЖЕТ!$V:$V,БЮДЖЕТ!$P:$P,D1079))</f>
        <v>0</v>
      </c>
      <c r="J1079" s="48">
        <f>IF(D1079="",0,SUMIFS(факт_операции!$T:$T,факт_операции!$D:$D,D1079)+SUMIFS(факт_расчет!$M:$M,факт_расчет!$D:$D,D1079))</f>
        <v>0</v>
      </c>
      <c r="K1079" s="54">
        <f t="shared" si="35"/>
        <v>0</v>
      </c>
      <c r="L1079" s="36"/>
      <c r="M1079" s="1"/>
    </row>
    <row r="1080" spans="1:13" x14ac:dyDescent="0.25">
      <c r="A1080" s="1"/>
      <c r="B1080" s="1"/>
      <c r="C1080" s="5">
        <f t="shared" si="34"/>
        <v>1070</v>
      </c>
      <c r="D1080" s="19" t="str">
        <f>IF(C1080&gt;MAX(БЮДЖЕТ!$C:$C),"",INDEX(БЮДЖЕТ!$P$11:$P$9415,C1080))</f>
        <v/>
      </c>
      <c r="E1080" s="22">
        <f>IF(D1080="",0,IF(COUNTIF(БЮДЖЕТ!$P:$P,D1080)=1,0,1))</f>
        <v>0</v>
      </c>
      <c r="F1080" s="19" t="str">
        <f>IF($D1080="","",INDEX(БЮДЖЕТ!$N:$N,SUMIFS(БЮДЖЕТ!$B:$B,БЮДЖЕТ!$P:$P,$D1080)))</f>
        <v/>
      </c>
      <c r="G1080" s="19" t="str">
        <f>IF($D1080="","",INDEX(БЮДЖЕТ!$X:$X,SUMIFS(БЮДЖЕТ!$B:$B,БЮДЖЕТ!$P:$P,$D1080)))</f>
        <v/>
      </c>
      <c r="H1080" s="36"/>
      <c r="I1080" s="48">
        <f>IF(D1080="",0,SUMIFS(БЮДЖЕТ!$V:$V,БЮДЖЕТ!$P:$P,D1080))</f>
        <v>0</v>
      </c>
      <c r="J1080" s="48">
        <f>IF(D1080="",0,SUMIFS(факт_операции!$T:$T,факт_операции!$D:$D,D1080)+SUMIFS(факт_расчет!$M:$M,факт_расчет!$D:$D,D1080))</f>
        <v>0</v>
      </c>
      <c r="K1080" s="54">
        <f t="shared" si="35"/>
        <v>0</v>
      </c>
      <c r="L1080" s="36"/>
      <c r="M1080" s="1"/>
    </row>
    <row r="1081" spans="1:13" x14ac:dyDescent="0.25">
      <c r="A1081" s="1"/>
      <c r="B1081" s="1"/>
      <c r="C1081" s="5">
        <f t="shared" si="34"/>
        <v>1071</v>
      </c>
      <c r="D1081" s="19" t="str">
        <f>IF(C1081&gt;MAX(БЮДЖЕТ!$C:$C),"",INDEX(БЮДЖЕТ!$P$11:$P$9415,C1081))</f>
        <v/>
      </c>
      <c r="E1081" s="22">
        <f>IF(D1081="",0,IF(COUNTIF(БЮДЖЕТ!$P:$P,D1081)=1,0,1))</f>
        <v>0</v>
      </c>
      <c r="F1081" s="19" t="str">
        <f>IF($D1081="","",INDEX(БЮДЖЕТ!$N:$N,SUMIFS(БЮДЖЕТ!$B:$B,БЮДЖЕТ!$P:$P,$D1081)))</f>
        <v/>
      </c>
      <c r="G1081" s="19" t="str">
        <f>IF($D1081="","",INDEX(БЮДЖЕТ!$X:$X,SUMIFS(БЮДЖЕТ!$B:$B,БЮДЖЕТ!$P:$P,$D1081)))</f>
        <v/>
      </c>
      <c r="H1081" s="36"/>
      <c r="I1081" s="48">
        <f>IF(D1081="",0,SUMIFS(БЮДЖЕТ!$V:$V,БЮДЖЕТ!$P:$P,D1081))</f>
        <v>0</v>
      </c>
      <c r="J1081" s="48">
        <f>IF(D1081="",0,SUMIFS(факт_операции!$T:$T,факт_операции!$D:$D,D1081)+SUMIFS(факт_расчет!$M:$M,факт_расчет!$D:$D,D1081))</f>
        <v>0</v>
      </c>
      <c r="K1081" s="54">
        <f t="shared" si="35"/>
        <v>0</v>
      </c>
      <c r="L1081" s="36"/>
      <c r="M1081" s="1"/>
    </row>
    <row r="1082" spans="1:13" x14ac:dyDescent="0.25">
      <c r="A1082" s="1"/>
      <c r="B1082" s="1"/>
      <c r="C1082" s="5">
        <f t="shared" si="34"/>
        <v>1072</v>
      </c>
      <c r="D1082" s="19" t="str">
        <f>IF(C1082&gt;MAX(БЮДЖЕТ!$C:$C),"",INDEX(БЮДЖЕТ!$P$11:$P$9415,C1082))</f>
        <v/>
      </c>
      <c r="E1082" s="22">
        <f>IF(D1082="",0,IF(COUNTIF(БЮДЖЕТ!$P:$P,D1082)=1,0,1))</f>
        <v>0</v>
      </c>
      <c r="F1082" s="19" t="str">
        <f>IF($D1082="","",INDEX(БЮДЖЕТ!$N:$N,SUMIFS(БЮДЖЕТ!$B:$B,БЮДЖЕТ!$P:$P,$D1082)))</f>
        <v/>
      </c>
      <c r="G1082" s="19" t="str">
        <f>IF($D1082="","",INDEX(БЮДЖЕТ!$X:$X,SUMIFS(БЮДЖЕТ!$B:$B,БЮДЖЕТ!$P:$P,$D1082)))</f>
        <v/>
      </c>
      <c r="H1082" s="36"/>
      <c r="I1082" s="48">
        <f>IF(D1082="",0,SUMIFS(БЮДЖЕТ!$V:$V,БЮДЖЕТ!$P:$P,D1082))</f>
        <v>0</v>
      </c>
      <c r="J1082" s="48">
        <f>IF(D1082="",0,SUMIFS(факт_операции!$T:$T,факт_операции!$D:$D,D1082)+SUMIFS(факт_расчет!$M:$M,факт_расчет!$D:$D,D1082))</f>
        <v>0</v>
      </c>
      <c r="K1082" s="54">
        <f t="shared" si="35"/>
        <v>0</v>
      </c>
      <c r="L1082" s="36"/>
      <c r="M1082" s="1"/>
    </row>
    <row r="1083" spans="1:13" x14ac:dyDescent="0.25">
      <c r="A1083" s="1"/>
      <c r="B1083" s="1"/>
      <c r="C1083" s="5">
        <f t="shared" si="34"/>
        <v>1073</v>
      </c>
      <c r="D1083" s="19" t="str">
        <f>IF(C1083&gt;MAX(БЮДЖЕТ!$C:$C),"",INDEX(БЮДЖЕТ!$P$11:$P$9415,C1083))</f>
        <v/>
      </c>
      <c r="E1083" s="22">
        <f>IF(D1083="",0,IF(COUNTIF(БЮДЖЕТ!$P:$P,D1083)=1,0,1))</f>
        <v>0</v>
      </c>
      <c r="F1083" s="19" t="str">
        <f>IF($D1083="","",INDEX(БЮДЖЕТ!$N:$N,SUMIFS(БЮДЖЕТ!$B:$B,БЮДЖЕТ!$P:$P,$D1083)))</f>
        <v/>
      </c>
      <c r="G1083" s="19" t="str">
        <f>IF($D1083="","",INDEX(БЮДЖЕТ!$X:$X,SUMIFS(БЮДЖЕТ!$B:$B,БЮДЖЕТ!$P:$P,$D1083)))</f>
        <v/>
      </c>
      <c r="H1083" s="36"/>
      <c r="I1083" s="48">
        <f>IF(D1083="",0,SUMIFS(БЮДЖЕТ!$V:$V,БЮДЖЕТ!$P:$P,D1083))</f>
        <v>0</v>
      </c>
      <c r="J1083" s="48">
        <f>IF(D1083="",0,SUMIFS(факт_операции!$T:$T,факт_операции!$D:$D,D1083)+SUMIFS(факт_расчет!$M:$M,факт_расчет!$D:$D,D1083))</f>
        <v>0</v>
      </c>
      <c r="K1083" s="54">
        <f t="shared" si="35"/>
        <v>0</v>
      </c>
      <c r="L1083" s="36"/>
      <c r="M1083" s="1"/>
    </row>
    <row r="1084" spans="1:13" x14ac:dyDescent="0.25">
      <c r="A1084" s="1"/>
      <c r="B1084" s="1"/>
      <c r="C1084" s="5">
        <f t="shared" si="34"/>
        <v>1074</v>
      </c>
      <c r="D1084" s="19" t="str">
        <f>IF(C1084&gt;MAX(БЮДЖЕТ!$C:$C),"",INDEX(БЮДЖЕТ!$P$11:$P$9415,C1084))</f>
        <v/>
      </c>
      <c r="E1084" s="22">
        <f>IF(D1084="",0,IF(COUNTIF(БЮДЖЕТ!$P:$P,D1084)=1,0,1))</f>
        <v>0</v>
      </c>
      <c r="F1084" s="19" t="str">
        <f>IF($D1084="","",INDEX(БЮДЖЕТ!$N:$N,SUMIFS(БЮДЖЕТ!$B:$B,БЮДЖЕТ!$P:$P,$D1084)))</f>
        <v/>
      </c>
      <c r="G1084" s="19" t="str">
        <f>IF($D1084="","",INDEX(БЮДЖЕТ!$X:$X,SUMIFS(БЮДЖЕТ!$B:$B,БЮДЖЕТ!$P:$P,$D1084)))</f>
        <v/>
      </c>
      <c r="H1084" s="36"/>
      <c r="I1084" s="48">
        <f>IF(D1084="",0,SUMIFS(БЮДЖЕТ!$V:$V,БЮДЖЕТ!$P:$P,D1084))</f>
        <v>0</v>
      </c>
      <c r="J1084" s="48">
        <f>IF(D1084="",0,SUMIFS(факт_операции!$T:$T,факт_операции!$D:$D,D1084)+SUMIFS(факт_расчет!$M:$M,факт_расчет!$D:$D,D1084))</f>
        <v>0</v>
      </c>
      <c r="K1084" s="54">
        <f t="shared" si="35"/>
        <v>0</v>
      </c>
      <c r="L1084" s="36"/>
      <c r="M1084" s="1"/>
    </row>
    <row r="1085" spans="1:13" x14ac:dyDescent="0.25">
      <c r="A1085" s="1"/>
      <c r="B1085" s="1"/>
      <c r="C1085" s="5">
        <f t="shared" si="34"/>
        <v>1075</v>
      </c>
      <c r="D1085" s="19" t="str">
        <f>IF(C1085&gt;MAX(БЮДЖЕТ!$C:$C),"",INDEX(БЮДЖЕТ!$P$11:$P$9415,C1085))</f>
        <v/>
      </c>
      <c r="E1085" s="22">
        <f>IF(D1085="",0,IF(COUNTIF(БЮДЖЕТ!$P:$P,D1085)=1,0,1))</f>
        <v>0</v>
      </c>
      <c r="F1085" s="19" t="str">
        <f>IF($D1085="","",INDEX(БЮДЖЕТ!$N:$N,SUMIFS(БЮДЖЕТ!$B:$B,БЮДЖЕТ!$P:$P,$D1085)))</f>
        <v/>
      </c>
      <c r="G1085" s="19" t="str">
        <f>IF($D1085="","",INDEX(БЮДЖЕТ!$X:$X,SUMIFS(БЮДЖЕТ!$B:$B,БЮДЖЕТ!$P:$P,$D1085)))</f>
        <v/>
      </c>
      <c r="H1085" s="36"/>
      <c r="I1085" s="48">
        <f>IF(D1085="",0,SUMIFS(БЮДЖЕТ!$V:$V,БЮДЖЕТ!$P:$P,D1085))</f>
        <v>0</v>
      </c>
      <c r="J1085" s="48">
        <f>IF(D1085="",0,SUMIFS(факт_операции!$T:$T,факт_операции!$D:$D,D1085)+SUMIFS(факт_расчет!$M:$M,факт_расчет!$D:$D,D1085))</f>
        <v>0</v>
      </c>
      <c r="K1085" s="54">
        <f t="shared" si="35"/>
        <v>0</v>
      </c>
      <c r="L1085" s="36"/>
      <c r="M1085" s="1"/>
    </row>
    <row r="1086" spans="1:13" x14ac:dyDescent="0.25">
      <c r="A1086" s="1"/>
      <c r="B1086" s="1"/>
      <c r="C1086" s="5">
        <f t="shared" si="34"/>
        <v>1076</v>
      </c>
      <c r="D1086" s="19" t="str">
        <f>IF(C1086&gt;MAX(БЮДЖЕТ!$C:$C),"",INDEX(БЮДЖЕТ!$P$11:$P$9415,C1086))</f>
        <v/>
      </c>
      <c r="E1086" s="22">
        <f>IF(D1086="",0,IF(COUNTIF(БЮДЖЕТ!$P:$P,D1086)=1,0,1))</f>
        <v>0</v>
      </c>
      <c r="F1086" s="19" t="str">
        <f>IF($D1086="","",INDEX(БЮДЖЕТ!$N:$N,SUMIFS(БЮДЖЕТ!$B:$B,БЮДЖЕТ!$P:$P,$D1086)))</f>
        <v/>
      </c>
      <c r="G1086" s="19" t="str">
        <f>IF($D1086="","",INDEX(БЮДЖЕТ!$X:$X,SUMIFS(БЮДЖЕТ!$B:$B,БЮДЖЕТ!$P:$P,$D1086)))</f>
        <v/>
      </c>
      <c r="H1086" s="36"/>
      <c r="I1086" s="48">
        <f>IF(D1086="",0,SUMIFS(БЮДЖЕТ!$V:$V,БЮДЖЕТ!$P:$P,D1086))</f>
        <v>0</v>
      </c>
      <c r="J1086" s="48">
        <f>IF(D1086="",0,SUMIFS(факт_операции!$T:$T,факт_операции!$D:$D,D1086)+SUMIFS(факт_расчет!$M:$M,факт_расчет!$D:$D,D1086))</f>
        <v>0</v>
      </c>
      <c r="K1086" s="54">
        <f t="shared" si="35"/>
        <v>0</v>
      </c>
      <c r="L1086" s="36"/>
      <c r="M1086" s="1"/>
    </row>
    <row r="1087" spans="1:13" x14ac:dyDescent="0.25">
      <c r="A1087" s="1"/>
      <c r="B1087" s="1"/>
      <c r="C1087" s="5">
        <f t="shared" si="34"/>
        <v>1077</v>
      </c>
      <c r="D1087" s="19" t="str">
        <f>IF(C1087&gt;MAX(БЮДЖЕТ!$C:$C),"",INDEX(БЮДЖЕТ!$P$11:$P$9415,C1087))</f>
        <v/>
      </c>
      <c r="E1087" s="22">
        <f>IF(D1087="",0,IF(COUNTIF(БЮДЖЕТ!$P:$P,D1087)=1,0,1))</f>
        <v>0</v>
      </c>
      <c r="F1087" s="19" t="str">
        <f>IF($D1087="","",INDEX(БЮДЖЕТ!$N:$N,SUMIFS(БЮДЖЕТ!$B:$B,БЮДЖЕТ!$P:$P,$D1087)))</f>
        <v/>
      </c>
      <c r="G1087" s="19" t="str">
        <f>IF($D1087="","",INDEX(БЮДЖЕТ!$X:$X,SUMIFS(БЮДЖЕТ!$B:$B,БЮДЖЕТ!$P:$P,$D1087)))</f>
        <v/>
      </c>
      <c r="H1087" s="36"/>
      <c r="I1087" s="48">
        <f>IF(D1087="",0,SUMIFS(БЮДЖЕТ!$V:$V,БЮДЖЕТ!$P:$P,D1087))</f>
        <v>0</v>
      </c>
      <c r="J1087" s="48">
        <f>IF(D1087="",0,SUMIFS(факт_операции!$T:$T,факт_операции!$D:$D,D1087)+SUMIFS(факт_расчет!$M:$M,факт_расчет!$D:$D,D1087))</f>
        <v>0</v>
      </c>
      <c r="K1087" s="54">
        <f t="shared" si="35"/>
        <v>0</v>
      </c>
      <c r="L1087" s="36"/>
      <c r="M1087" s="1"/>
    </row>
    <row r="1088" spans="1:13" x14ac:dyDescent="0.25">
      <c r="A1088" s="1"/>
      <c r="B1088" s="1"/>
      <c r="C1088" s="5">
        <f t="shared" si="34"/>
        <v>1078</v>
      </c>
      <c r="D1088" s="19" t="str">
        <f>IF(C1088&gt;MAX(БЮДЖЕТ!$C:$C),"",INDEX(БЮДЖЕТ!$P$11:$P$9415,C1088))</f>
        <v/>
      </c>
      <c r="E1088" s="22">
        <f>IF(D1088="",0,IF(COUNTIF(БЮДЖЕТ!$P:$P,D1088)=1,0,1))</f>
        <v>0</v>
      </c>
      <c r="F1088" s="19" t="str">
        <f>IF($D1088="","",INDEX(БЮДЖЕТ!$N:$N,SUMIFS(БЮДЖЕТ!$B:$B,БЮДЖЕТ!$P:$P,$D1088)))</f>
        <v/>
      </c>
      <c r="G1088" s="19" t="str">
        <f>IF($D1088="","",INDEX(БЮДЖЕТ!$X:$X,SUMIFS(БЮДЖЕТ!$B:$B,БЮДЖЕТ!$P:$P,$D1088)))</f>
        <v/>
      </c>
      <c r="H1088" s="36"/>
      <c r="I1088" s="48">
        <f>IF(D1088="",0,SUMIFS(БЮДЖЕТ!$V:$V,БЮДЖЕТ!$P:$P,D1088))</f>
        <v>0</v>
      </c>
      <c r="J1088" s="48">
        <f>IF(D1088="",0,SUMIFS(факт_операции!$T:$T,факт_операции!$D:$D,D1088)+SUMIFS(факт_расчет!$M:$M,факт_расчет!$D:$D,D1088))</f>
        <v>0</v>
      </c>
      <c r="K1088" s="54">
        <f t="shared" si="35"/>
        <v>0</v>
      </c>
      <c r="L1088" s="36"/>
      <c r="M1088" s="1"/>
    </row>
    <row r="1089" spans="1:13" x14ac:dyDescent="0.25">
      <c r="A1089" s="1"/>
      <c r="B1089" s="1"/>
      <c r="C1089" s="5">
        <f t="shared" si="34"/>
        <v>1079</v>
      </c>
      <c r="D1089" s="19" t="str">
        <f>IF(C1089&gt;MAX(БЮДЖЕТ!$C:$C),"",INDEX(БЮДЖЕТ!$P$11:$P$9415,C1089))</f>
        <v/>
      </c>
      <c r="E1089" s="22">
        <f>IF(D1089="",0,IF(COUNTIF(БЮДЖЕТ!$P:$P,D1089)=1,0,1))</f>
        <v>0</v>
      </c>
      <c r="F1089" s="19" t="str">
        <f>IF($D1089="","",INDEX(БЮДЖЕТ!$N:$N,SUMIFS(БЮДЖЕТ!$B:$B,БЮДЖЕТ!$P:$P,$D1089)))</f>
        <v/>
      </c>
      <c r="G1089" s="19" t="str">
        <f>IF($D1089="","",INDEX(БЮДЖЕТ!$X:$X,SUMIFS(БЮДЖЕТ!$B:$B,БЮДЖЕТ!$P:$P,$D1089)))</f>
        <v/>
      </c>
      <c r="H1089" s="36"/>
      <c r="I1089" s="48">
        <f>IF(D1089="",0,SUMIFS(БЮДЖЕТ!$V:$V,БЮДЖЕТ!$P:$P,D1089))</f>
        <v>0</v>
      </c>
      <c r="J1089" s="48">
        <f>IF(D1089="",0,SUMIFS(факт_операции!$T:$T,факт_операции!$D:$D,D1089)+SUMIFS(факт_расчет!$M:$M,факт_расчет!$D:$D,D1089))</f>
        <v>0</v>
      </c>
      <c r="K1089" s="54">
        <f t="shared" si="35"/>
        <v>0</v>
      </c>
      <c r="L1089" s="36"/>
      <c r="M1089" s="1"/>
    </row>
    <row r="1090" spans="1:13" x14ac:dyDescent="0.25">
      <c r="A1090" s="1"/>
      <c r="B1090" s="1"/>
      <c r="C1090" s="5">
        <f t="shared" si="34"/>
        <v>1080</v>
      </c>
      <c r="D1090" s="19" t="str">
        <f>IF(C1090&gt;MAX(БЮДЖЕТ!$C:$C),"",INDEX(БЮДЖЕТ!$P$11:$P$9415,C1090))</f>
        <v/>
      </c>
      <c r="E1090" s="22">
        <f>IF(D1090="",0,IF(COUNTIF(БЮДЖЕТ!$P:$P,D1090)=1,0,1))</f>
        <v>0</v>
      </c>
      <c r="F1090" s="19" t="str">
        <f>IF($D1090="","",INDEX(БЮДЖЕТ!$N:$N,SUMIFS(БЮДЖЕТ!$B:$B,БЮДЖЕТ!$P:$P,$D1090)))</f>
        <v/>
      </c>
      <c r="G1090" s="19" t="str">
        <f>IF($D1090="","",INDEX(БЮДЖЕТ!$X:$X,SUMIFS(БЮДЖЕТ!$B:$B,БЮДЖЕТ!$P:$P,$D1090)))</f>
        <v/>
      </c>
      <c r="H1090" s="36"/>
      <c r="I1090" s="48">
        <f>IF(D1090="",0,SUMIFS(БЮДЖЕТ!$V:$V,БЮДЖЕТ!$P:$P,D1090))</f>
        <v>0</v>
      </c>
      <c r="J1090" s="48">
        <f>IF(D1090="",0,SUMIFS(факт_операции!$T:$T,факт_операции!$D:$D,D1090)+SUMIFS(факт_расчет!$M:$M,факт_расчет!$D:$D,D1090))</f>
        <v>0</v>
      </c>
      <c r="K1090" s="54">
        <f t="shared" si="35"/>
        <v>0</v>
      </c>
      <c r="L1090" s="36"/>
      <c r="M1090" s="1"/>
    </row>
    <row r="1091" spans="1:13" x14ac:dyDescent="0.25">
      <c r="A1091" s="1"/>
      <c r="B1091" s="1"/>
      <c r="C1091" s="5">
        <f t="shared" si="34"/>
        <v>1081</v>
      </c>
      <c r="D1091" s="19" t="str">
        <f>IF(C1091&gt;MAX(БЮДЖЕТ!$C:$C),"",INDEX(БЮДЖЕТ!$P$11:$P$9415,C1091))</f>
        <v/>
      </c>
      <c r="E1091" s="22">
        <f>IF(D1091="",0,IF(COUNTIF(БЮДЖЕТ!$P:$P,D1091)=1,0,1))</f>
        <v>0</v>
      </c>
      <c r="F1091" s="19" t="str">
        <f>IF($D1091="","",INDEX(БЮДЖЕТ!$N:$N,SUMIFS(БЮДЖЕТ!$B:$B,БЮДЖЕТ!$P:$P,$D1091)))</f>
        <v/>
      </c>
      <c r="G1091" s="19" t="str">
        <f>IF($D1091="","",INDEX(БЮДЖЕТ!$X:$X,SUMIFS(БЮДЖЕТ!$B:$B,БЮДЖЕТ!$P:$P,$D1091)))</f>
        <v/>
      </c>
      <c r="H1091" s="36"/>
      <c r="I1091" s="48">
        <f>IF(D1091="",0,SUMIFS(БЮДЖЕТ!$V:$V,БЮДЖЕТ!$P:$P,D1091))</f>
        <v>0</v>
      </c>
      <c r="J1091" s="48">
        <f>IF(D1091="",0,SUMIFS(факт_операции!$T:$T,факт_операции!$D:$D,D1091)+SUMIFS(факт_расчет!$M:$M,факт_расчет!$D:$D,D1091))</f>
        <v>0</v>
      </c>
      <c r="K1091" s="54">
        <f t="shared" si="35"/>
        <v>0</v>
      </c>
      <c r="L1091" s="36"/>
      <c r="M1091" s="1"/>
    </row>
    <row r="1092" spans="1:13" x14ac:dyDescent="0.25">
      <c r="A1092" s="1"/>
      <c r="B1092" s="1"/>
      <c r="C1092" s="5">
        <f t="shared" si="34"/>
        <v>1082</v>
      </c>
      <c r="D1092" s="19" t="str">
        <f>IF(C1092&gt;MAX(БЮДЖЕТ!$C:$C),"",INDEX(БЮДЖЕТ!$P$11:$P$9415,C1092))</f>
        <v/>
      </c>
      <c r="E1092" s="22">
        <f>IF(D1092="",0,IF(COUNTIF(БЮДЖЕТ!$P:$P,D1092)=1,0,1))</f>
        <v>0</v>
      </c>
      <c r="F1092" s="19" t="str">
        <f>IF($D1092="","",INDEX(БЮДЖЕТ!$N:$N,SUMIFS(БЮДЖЕТ!$B:$B,БЮДЖЕТ!$P:$P,$D1092)))</f>
        <v/>
      </c>
      <c r="G1092" s="19" t="str">
        <f>IF($D1092="","",INDEX(БЮДЖЕТ!$X:$X,SUMIFS(БЮДЖЕТ!$B:$B,БЮДЖЕТ!$P:$P,$D1092)))</f>
        <v/>
      </c>
      <c r="H1092" s="36"/>
      <c r="I1092" s="48">
        <f>IF(D1092="",0,SUMIFS(БЮДЖЕТ!$V:$V,БЮДЖЕТ!$P:$P,D1092))</f>
        <v>0</v>
      </c>
      <c r="J1092" s="48">
        <f>IF(D1092="",0,SUMIFS(факт_операции!$T:$T,факт_операции!$D:$D,D1092)+SUMIFS(факт_расчет!$M:$M,факт_расчет!$D:$D,D1092))</f>
        <v>0</v>
      </c>
      <c r="K1092" s="54">
        <f t="shared" si="35"/>
        <v>0</v>
      </c>
      <c r="L1092" s="36"/>
      <c r="M1092" s="1"/>
    </row>
    <row r="1093" spans="1:13" x14ac:dyDescent="0.25">
      <c r="A1093" s="1"/>
      <c r="B1093" s="1"/>
      <c r="C1093" s="5">
        <f t="shared" si="34"/>
        <v>1083</v>
      </c>
      <c r="D1093" s="19" t="str">
        <f>IF(C1093&gt;MAX(БЮДЖЕТ!$C:$C),"",INDEX(БЮДЖЕТ!$P$11:$P$9415,C1093))</f>
        <v/>
      </c>
      <c r="E1093" s="22">
        <f>IF(D1093="",0,IF(COUNTIF(БЮДЖЕТ!$P:$P,D1093)=1,0,1))</f>
        <v>0</v>
      </c>
      <c r="F1093" s="19" t="str">
        <f>IF($D1093="","",INDEX(БЮДЖЕТ!$N:$N,SUMIFS(БЮДЖЕТ!$B:$B,БЮДЖЕТ!$P:$P,$D1093)))</f>
        <v/>
      </c>
      <c r="G1093" s="19" t="str">
        <f>IF($D1093="","",INDEX(БЮДЖЕТ!$X:$X,SUMIFS(БЮДЖЕТ!$B:$B,БЮДЖЕТ!$P:$P,$D1093)))</f>
        <v/>
      </c>
      <c r="H1093" s="36"/>
      <c r="I1093" s="48">
        <f>IF(D1093="",0,SUMIFS(БЮДЖЕТ!$V:$V,БЮДЖЕТ!$P:$P,D1093))</f>
        <v>0</v>
      </c>
      <c r="J1093" s="48">
        <f>IF(D1093="",0,SUMIFS(факт_операции!$T:$T,факт_операции!$D:$D,D1093)+SUMIFS(факт_расчет!$M:$M,факт_расчет!$D:$D,D1093))</f>
        <v>0</v>
      </c>
      <c r="K1093" s="54">
        <f t="shared" si="35"/>
        <v>0</v>
      </c>
      <c r="L1093" s="36"/>
      <c r="M1093" s="1"/>
    </row>
    <row r="1094" spans="1:13" x14ac:dyDescent="0.25">
      <c r="A1094" s="1"/>
      <c r="B1094" s="1"/>
      <c r="C1094" s="5">
        <f t="shared" si="34"/>
        <v>1084</v>
      </c>
      <c r="D1094" s="19" t="str">
        <f>IF(C1094&gt;MAX(БЮДЖЕТ!$C:$C),"",INDEX(БЮДЖЕТ!$P$11:$P$9415,C1094))</f>
        <v/>
      </c>
      <c r="E1094" s="22">
        <f>IF(D1094="",0,IF(COUNTIF(БЮДЖЕТ!$P:$P,D1094)=1,0,1))</f>
        <v>0</v>
      </c>
      <c r="F1094" s="19" t="str">
        <f>IF($D1094="","",INDEX(БЮДЖЕТ!$N:$N,SUMIFS(БЮДЖЕТ!$B:$B,БЮДЖЕТ!$P:$P,$D1094)))</f>
        <v/>
      </c>
      <c r="G1094" s="19" t="str">
        <f>IF($D1094="","",INDEX(БЮДЖЕТ!$X:$X,SUMIFS(БЮДЖЕТ!$B:$B,БЮДЖЕТ!$P:$P,$D1094)))</f>
        <v/>
      </c>
      <c r="H1094" s="36"/>
      <c r="I1094" s="48">
        <f>IF(D1094="",0,SUMIFS(БЮДЖЕТ!$V:$V,БЮДЖЕТ!$P:$P,D1094))</f>
        <v>0</v>
      </c>
      <c r="J1094" s="48">
        <f>IF(D1094="",0,SUMIFS(факт_операции!$T:$T,факт_операции!$D:$D,D1094)+SUMIFS(факт_расчет!$M:$M,факт_расчет!$D:$D,D1094))</f>
        <v>0</v>
      </c>
      <c r="K1094" s="54">
        <f t="shared" si="35"/>
        <v>0</v>
      </c>
      <c r="L1094" s="36"/>
      <c r="M1094" s="1"/>
    </row>
    <row r="1095" spans="1:13" x14ac:dyDescent="0.25">
      <c r="A1095" s="1"/>
      <c r="B1095" s="1"/>
      <c r="C1095" s="5">
        <f t="shared" si="34"/>
        <v>1085</v>
      </c>
      <c r="D1095" s="19" t="str">
        <f>IF(C1095&gt;MAX(БЮДЖЕТ!$C:$C),"",INDEX(БЮДЖЕТ!$P$11:$P$9415,C1095))</f>
        <v/>
      </c>
      <c r="E1095" s="22">
        <f>IF(D1095="",0,IF(COUNTIF(БЮДЖЕТ!$P:$P,D1095)=1,0,1))</f>
        <v>0</v>
      </c>
      <c r="F1095" s="19" t="str">
        <f>IF($D1095="","",INDEX(БЮДЖЕТ!$N:$N,SUMIFS(БЮДЖЕТ!$B:$B,БЮДЖЕТ!$P:$P,$D1095)))</f>
        <v/>
      </c>
      <c r="G1095" s="19" t="str">
        <f>IF($D1095="","",INDEX(БЮДЖЕТ!$X:$X,SUMIFS(БЮДЖЕТ!$B:$B,БЮДЖЕТ!$P:$P,$D1095)))</f>
        <v/>
      </c>
      <c r="H1095" s="36"/>
      <c r="I1095" s="48">
        <f>IF(D1095="",0,SUMIFS(БЮДЖЕТ!$V:$V,БЮДЖЕТ!$P:$P,D1095))</f>
        <v>0</v>
      </c>
      <c r="J1095" s="48">
        <f>IF(D1095="",0,SUMIFS(факт_операции!$T:$T,факт_операции!$D:$D,D1095)+SUMIFS(факт_расчет!$M:$M,факт_расчет!$D:$D,D1095))</f>
        <v>0</v>
      </c>
      <c r="K1095" s="54">
        <f t="shared" si="35"/>
        <v>0</v>
      </c>
      <c r="L1095" s="36"/>
      <c r="M1095" s="1"/>
    </row>
    <row r="1096" spans="1:13" x14ac:dyDescent="0.25">
      <c r="A1096" s="1"/>
      <c r="B1096" s="1"/>
      <c r="C1096" s="5">
        <f t="shared" si="34"/>
        <v>1086</v>
      </c>
      <c r="D1096" s="19" t="str">
        <f>IF(C1096&gt;MAX(БЮДЖЕТ!$C:$C),"",INDEX(БЮДЖЕТ!$P$11:$P$9415,C1096))</f>
        <v/>
      </c>
      <c r="E1096" s="22">
        <f>IF(D1096="",0,IF(COUNTIF(БЮДЖЕТ!$P:$P,D1096)=1,0,1))</f>
        <v>0</v>
      </c>
      <c r="F1096" s="19" t="str">
        <f>IF($D1096="","",INDEX(БЮДЖЕТ!$N:$N,SUMIFS(БЮДЖЕТ!$B:$B,БЮДЖЕТ!$P:$P,$D1096)))</f>
        <v/>
      </c>
      <c r="G1096" s="19" t="str">
        <f>IF($D1096="","",INDEX(БЮДЖЕТ!$X:$X,SUMIFS(БЮДЖЕТ!$B:$B,БЮДЖЕТ!$P:$P,$D1096)))</f>
        <v/>
      </c>
      <c r="H1096" s="36"/>
      <c r="I1096" s="48">
        <f>IF(D1096="",0,SUMIFS(БЮДЖЕТ!$V:$V,БЮДЖЕТ!$P:$P,D1096))</f>
        <v>0</v>
      </c>
      <c r="J1096" s="48">
        <f>IF(D1096="",0,SUMIFS(факт_операции!$T:$T,факт_операции!$D:$D,D1096)+SUMIFS(факт_расчет!$M:$M,факт_расчет!$D:$D,D1096))</f>
        <v>0</v>
      </c>
      <c r="K1096" s="54">
        <f t="shared" si="35"/>
        <v>0</v>
      </c>
      <c r="L1096" s="36"/>
      <c r="M1096" s="1"/>
    </row>
    <row r="1097" spans="1:13" x14ac:dyDescent="0.25">
      <c r="A1097" s="1"/>
      <c r="B1097" s="1"/>
      <c r="C1097" s="5">
        <f t="shared" si="34"/>
        <v>1087</v>
      </c>
      <c r="D1097" s="19" t="str">
        <f>IF(C1097&gt;MAX(БЮДЖЕТ!$C:$C),"",INDEX(БЮДЖЕТ!$P$11:$P$9415,C1097))</f>
        <v/>
      </c>
      <c r="E1097" s="22">
        <f>IF(D1097="",0,IF(COUNTIF(БЮДЖЕТ!$P:$P,D1097)=1,0,1))</f>
        <v>0</v>
      </c>
      <c r="F1097" s="19" t="str">
        <f>IF($D1097="","",INDEX(БЮДЖЕТ!$N:$N,SUMIFS(БЮДЖЕТ!$B:$B,БЮДЖЕТ!$P:$P,$D1097)))</f>
        <v/>
      </c>
      <c r="G1097" s="19" t="str">
        <f>IF($D1097="","",INDEX(БЮДЖЕТ!$X:$X,SUMIFS(БЮДЖЕТ!$B:$B,БЮДЖЕТ!$P:$P,$D1097)))</f>
        <v/>
      </c>
      <c r="H1097" s="36"/>
      <c r="I1097" s="48">
        <f>IF(D1097="",0,SUMIFS(БЮДЖЕТ!$V:$V,БЮДЖЕТ!$P:$P,D1097))</f>
        <v>0</v>
      </c>
      <c r="J1097" s="48">
        <f>IF(D1097="",0,SUMIFS(факт_операции!$T:$T,факт_операции!$D:$D,D1097)+SUMIFS(факт_расчет!$M:$M,факт_расчет!$D:$D,D1097))</f>
        <v>0</v>
      </c>
      <c r="K1097" s="54">
        <f t="shared" si="35"/>
        <v>0</v>
      </c>
      <c r="L1097" s="36"/>
      <c r="M1097" s="1"/>
    </row>
    <row r="1098" spans="1:13" x14ac:dyDescent="0.25">
      <c r="A1098" s="1"/>
      <c r="B1098" s="1"/>
      <c r="C1098" s="5">
        <f t="shared" si="34"/>
        <v>1088</v>
      </c>
      <c r="D1098" s="19" t="str">
        <f>IF(C1098&gt;MAX(БЮДЖЕТ!$C:$C),"",INDEX(БЮДЖЕТ!$P$11:$P$9415,C1098))</f>
        <v/>
      </c>
      <c r="E1098" s="22">
        <f>IF(D1098="",0,IF(COUNTIF(БЮДЖЕТ!$P:$P,D1098)=1,0,1))</f>
        <v>0</v>
      </c>
      <c r="F1098" s="19" t="str">
        <f>IF($D1098="","",INDEX(БЮДЖЕТ!$N:$N,SUMIFS(БЮДЖЕТ!$B:$B,БЮДЖЕТ!$P:$P,$D1098)))</f>
        <v/>
      </c>
      <c r="G1098" s="19" t="str">
        <f>IF($D1098="","",INDEX(БЮДЖЕТ!$X:$X,SUMIFS(БЮДЖЕТ!$B:$B,БЮДЖЕТ!$P:$P,$D1098)))</f>
        <v/>
      </c>
      <c r="H1098" s="36"/>
      <c r="I1098" s="48">
        <f>IF(D1098="",0,SUMIFS(БЮДЖЕТ!$V:$V,БЮДЖЕТ!$P:$P,D1098))</f>
        <v>0</v>
      </c>
      <c r="J1098" s="48">
        <f>IF(D1098="",0,SUMIFS(факт_операции!$T:$T,факт_операции!$D:$D,D1098)+SUMIFS(факт_расчет!$M:$M,факт_расчет!$D:$D,D1098))</f>
        <v>0</v>
      </c>
      <c r="K1098" s="54">
        <f t="shared" si="35"/>
        <v>0</v>
      </c>
      <c r="L1098" s="36"/>
      <c r="M1098" s="1"/>
    </row>
    <row r="1099" spans="1:13" x14ac:dyDescent="0.25">
      <c r="A1099" s="1"/>
      <c r="B1099" s="1"/>
      <c r="C1099" s="5">
        <f t="shared" si="34"/>
        <v>1089</v>
      </c>
      <c r="D1099" s="19" t="str">
        <f>IF(C1099&gt;MAX(БЮДЖЕТ!$C:$C),"",INDEX(БЮДЖЕТ!$P$11:$P$9415,C1099))</f>
        <v/>
      </c>
      <c r="E1099" s="22">
        <f>IF(D1099="",0,IF(COUNTIF(БЮДЖЕТ!$P:$P,D1099)=1,0,1))</f>
        <v>0</v>
      </c>
      <c r="F1099" s="19" t="str">
        <f>IF($D1099="","",INDEX(БЮДЖЕТ!$N:$N,SUMIFS(БЮДЖЕТ!$B:$B,БЮДЖЕТ!$P:$P,$D1099)))</f>
        <v/>
      </c>
      <c r="G1099" s="19" t="str">
        <f>IF($D1099="","",INDEX(БЮДЖЕТ!$X:$X,SUMIFS(БЮДЖЕТ!$B:$B,БЮДЖЕТ!$P:$P,$D1099)))</f>
        <v/>
      </c>
      <c r="H1099" s="36"/>
      <c r="I1099" s="48">
        <f>IF(D1099="",0,SUMIFS(БЮДЖЕТ!$V:$V,БЮДЖЕТ!$P:$P,D1099))</f>
        <v>0</v>
      </c>
      <c r="J1099" s="48">
        <f>IF(D1099="",0,SUMIFS(факт_операции!$T:$T,факт_операции!$D:$D,D1099)+SUMIFS(факт_расчет!$M:$M,факт_расчет!$D:$D,D1099))</f>
        <v>0</v>
      </c>
      <c r="K1099" s="54">
        <f t="shared" si="35"/>
        <v>0</v>
      </c>
      <c r="L1099" s="36"/>
      <c r="M1099" s="1"/>
    </row>
    <row r="1100" spans="1:13" x14ac:dyDescent="0.25">
      <c r="A1100" s="1"/>
      <c r="B1100" s="1"/>
      <c r="C1100" s="5">
        <f t="shared" si="34"/>
        <v>1090</v>
      </c>
      <c r="D1100" s="19" t="str">
        <f>IF(C1100&gt;MAX(БЮДЖЕТ!$C:$C),"",INDEX(БЮДЖЕТ!$P$11:$P$9415,C1100))</f>
        <v/>
      </c>
      <c r="E1100" s="22">
        <f>IF(D1100="",0,IF(COUNTIF(БЮДЖЕТ!$P:$P,D1100)=1,0,1))</f>
        <v>0</v>
      </c>
      <c r="F1100" s="19" t="str">
        <f>IF($D1100="","",INDEX(БЮДЖЕТ!$N:$N,SUMIFS(БЮДЖЕТ!$B:$B,БЮДЖЕТ!$P:$P,$D1100)))</f>
        <v/>
      </c>
      <c r="G1100" s="19" t="str">
        <f>IF($D1100="","",INDEX(БЮДЖЕТ!$X:$X,SUMIFS(БЮДЖЕТ!$B:$B,БЮДЖЕТ!$P:$P,$D1100)))</f>
        <v/>
      </c>
      <c r="H1100" s="36"/>
      <c r="I1100" s="48">
        <f>IF(D1100="",0,SUMIFS(БЮДЖЕТ!$V:$V,БЮДЖЕТ!$P:$P,D1100))</f>
        <v>0</v>
      </c>
      <c r="J1100" s="48">
        <f>IF(D1100="",0,SUMIFS(факт_операции!$T:$T,факт_операции!$D:$D,D1100)+SUMIFS(факт_расчет!$M:$M,факт_расчет!$D:$D,D1100))</f>
        <v>0</v>
      </c>
      <c r="K1100" s="54">
        <f t="shared" si="35"/>
        <v>0</v>
      </c>
      <c r="L1100" s="36"/>
      <c r="M1100" s="1"/>
    </row>
    <row r="1101" spans="1:13" x14ac:dyDescent="0.25">
      <c r="A1101" s="1"/>
      <c r="B1101" s="1"/>
      <c r="C1101" s="5">
        <f t="shared" ref="C1101:C1164" si="36">C1100+1</f>
        <v>1091</v>
      </c>
      <c r="D1101" s="19" t="str">
        <f>IF(C1101&gt;MAX(БЮДЖЕТ!$C:$C),"",INDEX(БЮДЖЕТ!$P$11:$P$9415,C1101))</f>
        <v/>
      </c>
      <c r="E1101" s="22">
        <f>IF(D1101="",0,IF(COUNTIF(БЮДЖЕТ!$P:$P,D1101)=1,0,1))</f>
        <v>0</v>
      </c>
      <c r="F1101" s="19" t="str">
        <f>IF($D1101="","",INDEX(БЮДЖЕТ!$N:$N,SUMIFS(БЮДЖЕТ!$B:$B,БЮДЖЕТ!$P:$P,$D1101)))</f>
        <v/>
      </c>
      <c r="G1101" s="19" t="str">
        <f>IF($D1101="","",INDEX(БЮДЖЕТ!$X:$X,SUMIFS(БЮДЖЕТ!$B:$B,БЮДЖЕТ!$P:$P,$D1101)))</f>
        <v/>
      </c>
      <c r="H1101" s="36"/>
      <c r="I1101" s="48">
        <f>IF(D1101="",0,SUMIFS(БЮДЖЕТ!$V:$V,БЮДЖЕТ!$P:$P,D1101))</f>
        <v>0</v>
      </c>
      <c r="J1101" s="48">
        <f>IF(D1101="",0,SUMIFS(факт_операции!$T:$T,факт_операции!$D:$D,D1101)+SUMIFS(факт_расчет!$M:$M,факт_расчет!$D:$D,D1101))</f>
        <v>0</v>
      </c>
      <c r="K1101" s="54">
        <f t="shared" si="35"/>
        <v>0</v>
      </c>
      <c r="L1101" s="36"/>
      <c r="M1101" s="1"/>
    </row>
    <row r="1102" spans="1:13" x14ac:dyDescent="0.25">
      <c r="A1102" s="1"/>
      <c r="B1102" s="1"/>
      <c r="C1102" s="5">
        <f t="shared" si="36"/>
        <v>1092</v>
      </c>
      <c r="D1102" s="19" t="str">
        <f>IF(C1102&gt;MAX(БЮДЖЕТ!$C:$C),"",INDEX(БЮДЖЕТ!$P$11:$P$9415,C1102))</f>
        <v/>
      </c>
      <c r="E1102" s="22">
        <f>IF(D1102="",0,IF(COUNTIF(БЮДЖЕТ!$P:$P,D1102)=1,0,1))</f>
        <v>0</v>
      </c>
      <c r="F1102" s="19" t="str">
        <f>IF($D1102="","",INDEX(БЮДЖЕТ!$N:$N,SUMIFS(БЮДЖЕТ!$B:$B,БЮДЖЕТ!$P:$P,$D1102)))</f>
        <v/>
      </c>
      <c r="G1102" s="19" t="str">
        <f>IF($D1102="","",INDEX(БЮДЖЕТ!$X:$X,SUMIFS(БЮДЖЕТ!$B:$B,БЮДЖЕТ!$P:$P,$D1102)))</f>
        <v/>
      </c>
      <c r="H1102" s="36"/>
      <c r="I1102" s="48">
        <f>IF(D1102="",0,SUMIFS(БЮДЖЕТ!$V:$V,БЮДЖЕТ!$P:$P,D1102))</f>
        <v>0</v>
      </c>
      <c r="J1102" s="48">
        <f>IF(D1102="",0,SUMIFS(факт_операции!$T:$T,факт_операции!$D:$D,D1102)+SUMIFS(факт_расчет!$M:$M,факт_расчет!$D:$D,D1102))</f>
        <v>0</v>
      </c>
      <c r="K1102" s="54">
        <f t="shared" si="35"/>
        <v>0</v>
      </c>
      <c r="L1102" s="36"/>
      <c r="M1102" s="1"/>
    </row>
    <row r="1103" spans="1:13" x14ac:dyDescent="0.25">
      <c r="A1103" s="1"/>
      <c r="B1103" s="1"/>
      <c r="C1103" s="5">
        <f t="shared" si="36"/>
        <v>1093</v>
      </c>
      <c r="D1103" s="19" t="str">
        <f>IF(C1103&gt;MAX(БЮДЖЕТ!$C:$C),"",INDEX(БЮДЖЕТ!$P$11:$P$9415,C1103))</f>
        <v/>
      </c>
      <c r="E1103" s="22">
        <f>IF(D1103="",0,IF(COUNTIF(БЮДЖЕТ!$P:$P,D1103)=1,0,1))</f>
        <v>0</v>
      </c>
      <c r="F1103" s="19" t="str">
        <f>IF($D1103="","",INDEX(БЮДЖЕТ!$N:$N,SUMIFS(БЮДЖЕТ!$B:$B,БЮДЖЕТ!$P:$P,$D1103)))</f>
        <v/>
      </c>
      <c r="G1103" s="19" t="str">
        <f>IF($D1103="","",INDEX(БЮДЖЕТ!$X:$X,SUMIFS(БЮДЖЕТ!$B:$B,БЮДЖЕТ!$P:$P,$D1103)))</f>
        <v/>
      </c>
      <c r="H1103" s="36"/>
      <c r="I1103" s="48">
        <f>IF(D1103="",0,SUMIFS(БЮДЖЕТ!$V:$V,БЮДЖЕТ!$P:$P,D1103))</f>
        <v>0</v>
      </c>
      <c r="J1103" s="48">
        <f>IF(D1103="",0,SUMIFS(факт_операции!$T:$T,факт_операции!$D:$D,D1103)+SUMIFS(факт_расчет!$M:$M,факт_расчет!$D:$D,D1103))</f>
        <v>0</v>
      </c>
      <c r="K1103" s="54">
        <f t="shared" si="35"/>
        <v>0</v>
      </c>
      <c r="L1103" s="36"/>
      <c r="M1103" s="1"/>
    </row>
    <row r="1104" spans="1:13" x14ac:dyDescent="0.25">
      <c r="A1104" s="1"/>
      <c r="B1104" s="1"/>
      <c r="C1104" s="5">
        <f t="shared" si="36"/>
        <v>1094</v>
      </c>
      <c r="D1104" s="19" t="str">
        <f>IF(C1104&gt;MAX(БЮДЖЕТ!$C:$C),"",INDEX(БЮДЖЕТ!$P$11:$P$9415,C1104))</f>
        <v/>
      </c>
      <c r="E1104" s="22">
        <f>IF(D1104="",0,IF(COUNTIF(БЮДЖЕТ!$P:$P,D1104)=1,0,1))</f>
        <v>0</v>
      </c>
      <c r="F1104" s="19" t="str">
        <f>IF($D1104="","",INDEX(БЮДЖЕТ!$N:$N,SUMIFS(БЮДЖЕТ!$B:$B,БЮДЖЕТ!$P:$P,$D1104)))</f>
        <v/>
      </c>
      <c r="G1104" s="19" t="str">
        <f>IF($D1104="","",INDEX(БЮДЖЕТ!$X:$X,SUMIFS(БЮДЖЕТ!$B:$B,БЮДЖЕТ!$P:$P,$D1104)))</f>
        <v/>
      </c>
      <c r="H1104" s="36"/>
      <c r="I1104" s="48">
        <f>IF(D1104="",0,SUMIFS(БЮДЖЕТ!$V:$V,БЮДЖЕТ!$P:$P,D1104))</f>
        <v>0</v>
      </c>
      <c r="J1104" s="48">
        <f>IF(D1104="",0,SUMIFS(факт_операции!$T:$T,факт_операции!$D:$D,D1104)+SUMIFS(факт_расчет!$M:$M,факт_расчет!$D:$D,D1104))</f>
        <v>0</v>
      </c>
      <c r="K1104" s="54">
        <f t="shared" si="35"/>
        <v>0</v>
      </c>
      <c r="L1104" s="36"/>
      <c r="M1104" s="1"/>
    </row>
    <row r="1105" spans="1:13" x14ac:dyDescent="0.25">
      <c r="A1105" s="1"/>
      <c r="B1105" s="1"/>
      <c r="C1105" s="5">
        <f t="shared" si="36"/>
        <v>1095</v>
      </c>
      <c r="D1105" s="19" t="str">
        <f>IF(C1105&gt;MAX(БЮДЖЕТ!$C:$C),"",INDEX(БЮДЖЕТ!$P$11:$P$9415,C1105))</f>
        <v/>
      </c>
      <c r="E1105" s="22">
        <f>IF(D1105="",0,IF(COUNTIF(БЮДЖЕТ!$P:$P,D1105)=1,0,1))</f>
        <v>0</v>
      </c>
      <c r="F1105" s="19" t="str">
        <f>IF($D1105="","",INDEX(БЮДЖЕТ!$N:$N,SUMIFS(БЮДЖЕТ!$B:$B,БЮДЖЕТ!$P:$P,$D1105)))</f>
        <v/>
      </c>
      <c r="G1105" s="19" t="str">
        <f>IF($D1105="","",INDEX(БЮДЖЕТ!$X:$X,SUMIFS(БЮДЖЕТ!$B:$B,БЮДЖЕТ!$P:$P,$D1105)))</f>
        <v/>
      </c>
      <c r="H1105" s="36"/>
      <c r="I1105" s="48">
        <f>IF(D1105="",0,SUMIFS(БЮДЖЕТ!$V:$V,БЮДЖЕТ!$P:$P,D1105))</f>
        <v>0</v>
      </c>
      <c r="J1105" s="48">
        <f>IF(D1105="",0,SUMIFS(факт_операции!$T:$T,факт_операции!$D:$D,D1105)+SUMIFS(факт_расчет!$M:$M,факт_расчет!$D:$D,D1105))</f>
        <v>0</v>
      </c>
      <c r="K1105" s="54">
        <f t="shared" si="35"/>
        <v>0</v>
      </c>
      <c r="L1105" s="36"/>
      <c r="M1105" s="1"/>
    </row>
    <row r="1106" spans="1:13" x14ac:dyDescent="0.25">
      <c r="A1106" s="1"/>
      <c r="B1106" s="1"/>
      <c r="C1106" s="5">
        <f t="shared" si="36"/>
        <v>1096</v>
      </c>
      <c r="D1106" s="19" t="str">
        <f>IF(C1106&gt;MAX(БЮДЖЕТ!$C:$C),"",INDEX(БЮДЖЕТ!$P$11:$P$9415,C1106))</f>
        <v/>
      </c>
      <c r="E1106" s="22">
        <f>IF(D1106="",0,IF(COUNTIF(БЮДЖЕТ!$P:$P,D1106)=1,0,1))</f>
        <v>0</v>
      </c>
      <c r="F1106" s="19" t="str">
        <f>IF($D1106="","",INDEX(БЮДЖЕТ!$N:$N,SUMIFS(БЮДЖЕТ!$B:$B,БЮДЖЕТ!$P:$P,$D1106)))</f>
        <v/>
      </c>
      <c r="G1106" s="19" t="str">
        <f>IF($D1106="","",INDEX(БЮДЖЕТ!$X:$X,SUMIFS(БЮДЖЕТ!$B:$B,БЮДЖЕТ!$P:$P,$D1106)))</f>
        <v/>
      </c>
      <c r="H1106" s="36"/>
      <c r="I1106" s="48">
        <f>IF(D1106="",0,SUMIFS(БЮДЖЕТ!$V:$V,БЮДЖЕТ!$P:$P,D1106))</f>
        <v>0</v>
      </c>
      <c r="J1106" s="48">
        <f>IF(D1106="",0,SUMIFS(факт_операции!$T:$T,факт_операции!$D:$D,D1106)+SUMIFS(факт_расчет!$M:$M,факт_расчет!$D:$D,D1106))</f>
        <v>0</v>
      </c>
      <c r="K1106" s="54">
        <f t="shared" si="35"/>
        <v>0</v>
      </c>
      <c r="L1106" s="36"/>
      <c r="M1106" s="1"/>
    </row>
    <row r="1107" spans="1:13" x14ac:dyDescent="0.25">
      <c r="A1107" s="1"/>
      <c r="B1107" s="1"/>
      <c r="C1107" s="5">
        <f t="shared" si="36"/>
        <v>1097</v>
      </c>
      <c r="D1107" s="19" t="str">
        <f>IF(C1107&gt;MAX(БЮДЖЕТ!$C:$C),"",INDEX(БЮДЖЕТ!$P$11:$P$9415,C1107))</f>
        <v/>
      </c>
      <c r="E1107" s="22">
        <f>IF(D1107="",0,IF(COUNTIF(БЮДЖЕТ!$P:$P,D1107)=1,0,1))</f>
        <v>0</v>
      </c>
      <c r="F1107" s="19" t="str">
        <f>IF($D1107="","",INDEX(БЮДЖЕТ!$N:$N,SUMIFS(БЮДЖЕТ!$B:$B,БЮДЖЕТ!$P:$P,$D1107)))</f>
        <v/>
      </c>
      <c r="G1107" s="19" t="str">
        <f>IF($D1107="","",INDEX(БЮДЖЕТ!$X:$X,SUMIFS(БЮДЖЕТ!$B:$B,БЮДЖЕТ!$P:$P,$D1107)))</f>
        <v/>
      </c>
      <c r="H1107" s="36"/>
      <c r="I1107" s="48">
        <f>IF(D1107="",0,SUMIFS(БЮДЖЕТ!$V:$V,БЮДЖЕТ!$P:$P,D1107))</f>
        <v>0</v>
      </c>
      <c r="J1107" s="48">
        <f>IF(D1107="",0,SUMIFS(факт_операции!$T:$T,факт_операции!$D:$D,D1107)+SUMIFS(факт_расчет!$M:$M,факт_расчет!$D:$D,D1107))</f>
        <v>0</v>
      </c>
      <c r="K1107" s="54">
        <f t="shared" si="35"/>
        <v>0</v>
      </c>
      <c r="L1107" s="36"/>
      <c r="M1107" s="1"/>
    </row>
    <row r="1108" spans="1:13" x14ac:dyDescent="0.25">
      <c r="A1108" s="1"/>
      <c r="B1108" s="1"/>
      <c r="C1108" s="5">
        <f t="shared" si="36"/>
        <v>1098</v>
      </c>
      <c r="D1108" s="19" t="str">
        <f>IF(C1108&gt;MAX(БЮДЖЕТ!$C:$C),"",INDEX(БЮДЖЕТ!$P$11:$P$9415,C1108))</f>
        <v/>
      </c>
      <c r="E1108" s="22">
        <f>IF(D1108="",0,IF(COUNTIF(БЮДЖЕТ!$P:$P,D1108)=1,0,1))</f>
        <v>0</v>
      </c>
      <c r="F1108" s="19" t="str">
        <f>IF($D1108="","",INDEX(БЮДЖЕТ!$N:$N,SUMIFS(БЮДЖЕТ!$B:$B,БЮДЖЕТ!$P:$P,$D1108)))</f>
        <v/>
      </c>
      <c r="G1108" s="19" t="str">
        <f>IF($D1108="","",INDEX(БЮДЖЕТ!$X:$X,SUMIFS(БЮДЖЕТ!$B:$B,БЮДЖЕТ!$P:$P,$D1108)))</f>
        <v/>
      </c>
      <c r="H1108" s="36"/>
      <c r="I1108" s="48">
        <f>IF(D1108="",0,SUMIFS(БЮДЖЕТ!$V:$V,БЮДЖЕТ!$P:$P,D1108))</f>
        <v>0</v>
      </c>
      <c r="J1108" s="48">
        <f>IF(D1108="",0,SUMIFS(факт_операции!$T:$T,факт_операции!$D:$D,D1108)+SUMIFS(факт_расчет!$M:$M,факт_расчет!$D:$D,D1108))</f>
        <v>0</v>
      </c>
      <c r="K1108" s="54">
        <f t="shared" si="35"/>
        <v>0</v>
      </c>
      <c r="L1108" s="36"/>
      <c r="M1108" s="1"/>
    </row>
    <row r="1109" spans="1:13" x14ac:dyDescent="0.25">
      <c r="A1109" s="1"/>
      <c r="B1109" s="1"/>
      <c r="C1109" s="5">
        <f t="shared" si="36"/>
        <v>1099</v>
      </c>
      <c r="D1109" s="19" t="str">
        <f>IF(C1109&gt;MAX(БЮДЖЕТ!$C:$C),"",INDEX(БЮДЖЕТ!$P$11:$P$9415,C1109))</f>
        <v/>
      </c>
      <c r="E1109" s="22">
        <f>IF(D1109="",0,IF(COUNTIF(БЮДЖЕТ!$P:$P,D1109)=1,0,1))</f>
        <v>0</v>
      </c>
      <c r="F1109" s="19" t="str">
        <f>IF($D1109="","",INDEX(БЮДЖЕТ!$N:$N,SUMIFS(БЮДЖЕТ!$B:$B,БЮДЖЕТ!$P:$P,$D1109)))</f>
        <v/>
      </c>
      <c r="G1109" s="19" t="str">
        <f>IF($D1109="","",INDEX(БЮДЖЕТ!$X:$X,SUMIFS(БЮДЖЕТ!$B:$B,БЮДЖЕТ!$P:$P,$D1109)))</f>
        <v/>
      </c>
      <c r="H1109" s="36"/>
      <c r="I1109" s="48">
        <f>IF(D1109="",0,SUMIFS(БЮДЖЕТ!$V:$V,БЮДЖЕТ!$P:$P,D1109))</f>
        <v>0</v>
      </c>
      <c r="J1109" s="48">
        <f>IF(D1109="",0,SUMIFS(факт_операции!$T:$T,факт_операции!$D:$D,D1109)+SUMIFS(факт_расчет!$M:$M,факт_расчет!$D:$D,D1109))</f>
        <v>0</v>
      </c>
      <c r="K1109" s="54">
        <f t="shared" si="35"/>
        <v>0</v>
      </c>
      <c r="L1109" s="36"/>
      <c r="M1109" s="1"/>
    </row>
    <row r="1110" spans="1:13" x14ac:dyDescent="0.25">
      <c r="A1110" s="1"/>
      <c r="B1110" s="1"/>
      <c r="C1110" s="5">
        <f t="shared" si="36"/>
        <v>1100</v>
      </c>
      <c r="D1110" s="19" t="str">
        <f>IF(C1110&gt;MAX(БЮДЖЕТ!$C:$C),"",INDEX(БЮДЖЕТ!$P$11:$P$9415,C1110))</f>
        <v/>
      </c>
      <c r="E1110" s="22">
        <f>IF(D1110="",0,IF(COUNTIF(БЮДЖЕТ!$P:$P,D1110)=1,0,1))</f>
        <v>0</v>
      </c>
      <c r="F1110" s="19" t="str">
        <f>IF($D1110="","",INDEX(БЮДЖЕТ!$N:$N,SUMIFS(БЮДЖЕТ!$B:$B,БЮДЖЕТ!$P:$P,$D1110)))</f>
        <v/>
      </c>
      <c r="G1110" s="19" t="str">
        <f>IF($D1110="","",INDEX(БЮДЖЕТ!$X:$X,SUMIFS(БЮДЖЕТ!$B:$B,БЮДЖЕТ!$P:$P,$D1110)))</f>
        <v/>
      </c>
      <c r="H1110" s="36"/>
      <c r="I1110" s="48">
        <f>IF(D1110="",0,SUMIFS(БЮДЖЕТ!$V:$V,БЮДЖЕТ!$P:$P,D1110))</f>
        <v>0</v>
      </c>
      <c r="J1110" s="48">
        <f>IF(D1110="",0,SUMIFS(факт_операции!$T:$T,факт_операции!$D:$D,D1110)+SUMIFS(факт_расчет!$M:$M,факт_расчет!$D:$D,D1110))</f>
        <v>0</v>
      </c>
      <c r="K1110" s="54">
        <f t="shared" si="35"/>
        <v>0</v>
      </c>
      <c r="L1110" s="36"/>
      <c r="M1110" s="1"/>
    </row>
    <row r="1111" spans="1:13" x14ac:dyDescent="0.25">
      <c r="A1111" s="1"/>
      <c r="B1111" s="1"/>
      <c r="C1111" s="5">
        <f t="shared" si="36"/>
        <v>1101</v>
      </c>
      <c r="D1111" s="19" t="str">
        <f>IF(C1111&gt;MAX(БЮДЖЕТ!$C:$C),"",INDEX(БЮДЖЕТ!$P$11:$P$9415,C1111))</f>
        <v/>
      </c>
      <c r="E1111" s="22">
        <f>IF(D1111="",0,IF(COUNTIF(БЮДЖЕТ!$P:$P,D1111)=1,0,1))</f>
        <v>0</v>
      </c>
      <c r="F1111" s="19" t="str">
        <f>IF($D1111="","",INDEX(БЮДЖЕТ!$N:$N,SUMIFS(БЮДЖЕТ!$B:$B,БЮДЖЕТ!$P:$P,$D1111)))</f>
        <v/>
      </c>
      <c r="G1111" s="19" t="str">
        <f>IF($D1111="","",INDEX(БЮДЖЕТ!$X:$X,SUMIFS(БЮДЖЕТ!$B:$B,БЮДЖЕТ!$P:$P,$D1111)))</f>
        <v/>
      </c>
      <c r="H1111" s="36"/>
      <c r="I1111" s="48">
        <f>IF(D1111="",0,SUMIFS(БЮДЖЕТ!$V:$V,БЮДЖЕТ!$P:$P,D1111))</f>
        <v>0</v>
      </c>
      <c r="J1111" s="48">
        <f>IF(D1111="",0,SUMIFS(факт_операции!$T:$T,факт_операции!$D:$D,D1111)+SUMIFS(факт_расчет!$M:$M,факт_расчет!$D:$D,D1111))</f>
        <v>0</v>
      </c>
      <c r="K1111" s="54">
        <f t="shared" si="35"/>
        <v>0</v>
      </c>
      <c r="L1111" s="36"/>
      <c r="M1111" s="1"/>
    </row>
    <row r="1112" spans="1:13" x14ac:dyDescent="0.25">
      <c r="A1112" s="1"/>
      <c r="B1112" s="1"/>
      <c r="C1112" s="5">
        <f t="shared" si="36"/>
        <v>1102</v>
      </c>
      <c r="D1112" s="19" t="str">
        <f>IF(C1112&gt;MAX(БЮДЖЕТ!$C:$C),"",INDEX(БЮДЖЕТ!$P$11:$P$9415,C1112))</f>
        <v/>
      </c>
      <c r="E1112" s="22">
        <f>IF(D1112="",0,IF(COUNTIF(БЮДЖЕТ!$P:$P,D1112)=1,0,1))</f>
        <v>0</v>
      </c>
      <c r="F1112" s="19" t="str">
        <f>IF($D1112="","",INDEX(БЮДЖЕТ!$N:$N,SUMIFS(БЮДЖЕТ!$B:$B,БЮДЖЕТ!$P:$P,$D1112)))</f>
        <v/>
      </c>
      <c r="G1112" s="19" t="str">
        <f>IF($D1112="","",INDEX(БЮДЖЕТ!$X:$X,SUMIFS(БЮДЖЕТ!$B:$B,БЮДЖЕТ!$P:$P,$D1112)))</f>
        <v/>
      </c>
      <c r="H1112" s="36"/>
      <c r="I1112" s="48">
        <f>IF(D1112="",0,SUMIFS(БЮДЖЕТ!$V:$V,БЮДЖЕТ!$P:$P,D1112))</f>
        <v>0</v>
      </c>
      <c r="J1112" s="48">
        <f>IF(D1112="",0,SUMIFS(факт_операции!$T:$T,факт_операции!$D:$D,D1112)+SUMIFS(факт_расчет!$M:$M,факт_расчет!$D:$D,D1112))</f>
        <v>0</v>
      </c>
      <c r="K1112" s="54">
        <f t="shared" si="35"/>
        <v>0</v>
      </c>
      <c r="L1112" s="36"/>
      <c r="M1112" s="1"/>
    </row>
    <row r="1113" spans="1:13" x14ac:dyDescent="0.25">
      <c r="A1113" s="1"/>
      <c r="B1113" s="1"/>
      <c r="C1113" s="5">
        <f t="shared" si="36"/>
        <v>1103</v>
      </c>
      <c r="D1113" s="19" t="str">
        <f>IF(C1113&gt;MAX(БЮДЖЕТ!$C:$C),"",INDEX(БЮДЖЕТ!$P$11:$P$9415,C1113))</f>
        <v/>
      </c>
      <c r="E1113" s="22">
        <f>IF(D1113="",0,IF(COUNTIF(БЮДЖЕТ!$P:$P,D1113)=1,0,1))</f>
        <v>0</v>
      </c>
      <c r="F1113" s="19" t="str">
        <f>IF($D1113="","",INDEX(БЮДЖЕТ!$N:$N,SUMIFS(БЮДЖЕТ!$B:$B,БЮДЖЕТ!$P:$P,$D1113)))</f>
        <v/>
      </c>
      <c r="G1113" s="19" t="str">
        <f>IF($D1113="","",INDEX(БЮДЖЕТ!$X:$X,SUMIFS(БЮДЖЕТ!$B:$B,БЮДЖЕТ!$P:$P,$D1113)))</f>
        <v/>
      </c>
      <c r="H1113" s="36"/>
      <c r="I1113" s="48">
        <f>IF(D1113="",0,SUMIFS(БЮДЖЕТ!$V:$V,БЮДЖЕТ!$P:$P,D1113))</f>
        <v>0</v>
      </c>
      <c r="J1113" s="48">
        <f>IF(D1113="",0,SUMIFS(факт_операции!$T:$T,факт_операции!$D:$D,D1113)+SUMIFS(факт_расчет!$M:$M,факт_расчет!$D:$D,D1113))</f>
        <v>0</v>
      </c>
      <c r="K1113" s="54">
        <f t="shared" si="35"/>
        <v>0</v>
      </c>
      <c r="L1113" s="36"/>
      <c r="M1113" s="1"/>
    </row>
    <row r="1114" spans="1:13" x14ac:dyDescent="0.25">
      <c r="A1114" s="1"/>
      <c r="B1114" s="1"/>
      <c r="C1114" s="5">
        <f t="shared" si="36"/>
        <v>1104</v>
      </c>
      <c r="D1114" s="19" t="str">
        <f>IF(C1114&gt;MAX(БЮДЖЕТ!$C:$C),"",INDEX(БЮДЖЕТ!$P$11:$P$9415,C1114))</f>
        <v/>
      </c>
      <c r="E1114" s="22">
        <f>IF(D1114="",0,IF(COUNTIF(БЮДЖЕТ!$P:$P,D1114)=1,0,1))</f>
        <v>0</v>
      </c>
      <c r="F1114" s="19" t="str">
        <f>IF($D1114="","",INDEX(БЮДЖЕТ!$N:$N,SUMIFS(БЮДЖЕТ!$B:$B,БЮДЖЕТ!$P:$P,$D1114)))</f>
        <v/>
      </c>
      <c r="G1114" s="19" t="str">
        <f>IF($D1114="","",INDEX(БЮДЖЕТ!$X:$X,SUMIFS(БЮДЖЕТ!$B:$B,БЮДЖЕТ!$P:$P,$D1114)))</f>
        <v/>
      </c>
      <c r="H1114" s="36"/>
      <c r="I1114" s="48">
        <f>IF(D1114="",0,SUMIFS(БЮДЖЕТ!$V:$V,БЮДЖЕТ!$P:$P,D1114))</f>
        <v>0</v>
      </c>
      <c r="J1114" s="48">
        <f>IF(D1114="",0,SUMIFS(факт_операции!$T:$T,факт_операции!$D:$D,D1114)+SUMIFS(факт_расчет!$M:$M,факт_расчет!$D:$D,D1114))</f>
        <v>0</v>
      </c>
      <c r="K1114" s="54">
        <f t="shared" si="35"/>
        <v>0</v>
      </c>
      <c r="L1114" s="36"/>
      <c r="M1114" s="1"/>
    </row>
    <row r="1115" spans="1:13" x14ac:dyDescent="0.25">
      <c r="A1115" s="1"/>
      <c r="B1115" s="1"/>
      <c r="C1115" s="5">
        <f t="shared" si="36"/>
        <v>1105</v>
      </c>
      <c r="D1115" s="19" t="str">
        <f>IF(C1115&gt;MAX(БЮДЖЕТ!$C:$C),"",INDEX(БЮДЖЕТ!$P$11:$P$9415,C1115))</f>
        <v/>
      </c>
      <c r="E1115" s="22">
        <f>IF(D1115="",0,IF(COUNTIF(БЮДЖЕТ!$P:$P,D1115)=1,0,1))</f>
        <v>0</v>
      </c>
      <c r="F1115" s="19" t="str">
        <f>IF($D1115="","",INDEX(БЮДЖЕТ!$N:$N,SUMIFS(БЮДЖЕТ!$B:$B,БЮДЖЕТ!$P:$P,$D1115)))</f>
        <v/>
      </c>
      <c r="G1115" s="19" t="str">
        <f>IF($D1115="","",INDEX(БЮДЖЕТ!$X:$X,SUMIFS(БЮДЖЕТ!$B:$B,БЮДЖЕТ!$P:$P,$D1115)))</f>
        <v/>
      </c>
      <c r="H1115" s="36"/>
      <c r="I1115" s="48">
        <f>IF(D1115="",0,SUMIFS(БЮДЖЕТ!$V:$V,БЮДЖЕТ!$P:$P,D1115))</f>
        <v>0</v>
      </c>
      <c r="J1115" s="48">
        <f>IF(D1115="",0,SUMIFS(факт_операции!$T:$T,факт_операции!$D:$D,D1115)+SUMIFS(факт_расчет!$M:$M,факт_расчет!$D:$D,D1115))</f>
        <v>0</v>
      </c>
      <c r="K1115" s="54">
        <f t="shared" si="35"/>
        <v>0</v>
      </c>
      <c r="L1115" s="36"/>
      <c r="M1115" s="1"/>
    </row>
    <row r="1116" spans="1:13" x14ac:dyDescent="0.25">
      <c r="A1116" s="1"/>
      <c r="B1116" s="1"/>
      <c r="C1116" s="5">
        <f t="shared" si="36"/>
        <v>1106</v>
      </c>
      <c r="D1116" s="19" t="str">
        <f>IF(C1116&gt;MAX(БЮДЖЕТ!$C:$C),"",INDEX(БЮДЖЕТ!$P$11:$P$9415,C1116))</f>
        <v/>
      </c>
      <c r="E1116" s="22">
        <f>IF(D1116="",0,IF(COUNTIF(БЮДЖЕТ!$P:$P,D1116)=1,0,1))</f>
        <v>0</v>
      </c>
      <c r="F1116" s="19" t="str">
        <f>IF($D1116="","",INDEX(БЮДЖЕТ!$N:$N,SUMIFS(БЮДЖЕТ!$B:$B,БЮДЖЕТ!$P:$P,$D1116)))</f>
        <v/>
      </c>
      <c r="G1116" s="19" t="str">
        <f>IF($D1116="","",INDEX(БЮДЖЕТ!$X:$X,SUMIFS(БЮДЖЕТ!$B:$B,БЮДЖЕТ!$P:$P,$D1116)))</f>
        <v/>
      </c>
      <c r="H1116" s="36"/>
      <c r="I1116" s="48">
        <f>IF(D1116="",0,SUMIFS(БЮДЖЕТ!$V:$V,БЮДЖЕТ!$P:$P,D1116))</f>
        <v>0</v>
      </c>
      <c r="J1116" s="48">
        <f>IF(D1116="",0,SUMIFS(факт_операции!$T:$T,факт_операции!$D:$D,D1116)+SUMIFS(факт_расчет!$M:$M,факт_расчет!$D:$D,D1116))</f>
        <v>0</v>
      </c>
      <c r="K1116" s="54">
        <f t="shared" si="35"/>
        <v>0</v>
      </c>
      <c r="L1116" s="36"/>
      <c r="M1116" s="1"/>
    </row>
    <row r="1117" spans="1:13" x14ac:dyDescent="0.25">
      <c r="A1117" s="1"/>
      <c r="B1117" s="1"/>
      <c r="C1117" s="5">
        <f t="shared" si="36"/>
        <v>1107</v>
      </c>
      <c r="D1117" s="19" t="str">
        <f>IF(C1117&gt;MAX(БЮДЖЕТ!$C:$C),"",INDEX(БЮДЖЕТ!$P$11:$P$9415,C1117))</f>
        <v/>
      </c>
      <c r="E1117" s="22">
        <f>IF(D1117="",0,IF(COUNTIF(БЮДЖЕТ!$P:$P,D1117)=1,0,1))</f>
        <v>0</v>
      </c>
      <c r="F1117" s="19" t="str">
        <f>IF($D1117="","",INDEX(БЮДЖЕТ!$N:$N,SUMIFS(БЮДЖЕТ!$B:$B,БЮДЖЕТ!$P:$P,$D1117)))</f>
        <v/>
      </c>
      <c r="G1117" s="19" t="str">
        <f>IF($D1117="","",INDEX(БЮДЖЕТ!$X:$X,SUMIFS(БЮДЖЕТ!$B:$B,БЮДЖЕТ!$P:$P,$D1117)))</f>
        <v/>
      </c>
      <c r="H1117" s="36"/>
      <c r="I1117" s="48">
        <f>IF(D1117="",0,SUMIFS(БЮДЖЕТ!$V:$V,БЮДЖЕТ!$P:$P,D1117))</f>
        <v>0</v>
      </c>
      <c r="J1117" s="48">
        <f>IF(D1117="",0,SUMIFS(факт_операции!$T:$T,факт_операции!$D:$D,D1117)+SUMIFS(факт_расчет!$M:$M,факт_расчет!$D:$D,D1117))</f>
        <v>0</v>
      </c>
      <c r="K1117" s="54">
        <f t="shared" si="35"/>
        <v>0</v>
      </c>
      <c r="L1117" s="36"/>
      <c r="M1117" s="1"/>
    </row>
    <row r="1118" spans="1:13" x14ac:dyDescent="0.25">
      <c r="A1118" s="1"/>
      <c r="B1118" s="1"/>
      <c r="C1118" s="5">
        <f t="shared" si="36"/>
        <v>1108</v>
      </c>
      <c r="D1118" s="19" t="str">
        <f>IF(C1118&gt;MAX(БЮДЖЕТ!$C:$C),"",INDEX(БЮДЖЕТ!$P$11:$P$9415,C1118))</f>
        <v/>
      </c>
      <c r="E1118" s="22">
        <f>IF(D1118="",0,IF(COUNTIF(БЮДЖЕТ!$P:$P,D1118)=1,0,1))</f>
        <v>0</v>
      </c>
      <c r="F1118" s="19" t="str">
        <f>IF($D1118="","",INDEX(БЮДЖЕТ!$N:$N,SUMIFS(БЮДЖЕТ!$B:$B,БЮДЖЕТ!$P:$P,$D1118)))</f>
        <v/>
      </c>
      <c r="G1118" s="19" t="str">
        <f>IF($D1118="","",INDEX(БЮДЖЕТ!$X:$X,SUMIFS(БЮДЖЕТ!$B:$B,БЮДЖЕТ!$P:$P,$D1118)))</f>
        <v/>
      </c>
      <c r="H1118" s="36"/>
      <c r="I1118" s="48">
        <f>IF(D1118="",0,SUMIFS(БЮДЖЕТ!$V:$V,БЮДЖЕТ!$P:$P,D1118))</f>
        <v>0</v>
      </c>
      <c r="J1118" s="48">
        <f>IF(D1118="",0,SUMIFS(факт_операции!$T:$T,факт_операции!$D:$D,D1118)+SUMIFS(факт_расчет!$M:$M,факт_расчет!$D:$D,D1118))</f>
        <v>0</v>
      </c>
      <c r="K1118" s="54">
        <f t="shared" si="35"/>
        <v>0</v>
      </c>
      <c r="L1118" s="36"/>
      <c r="M1118" s="1"/>
    </row>
    <row r="1119" spans="1:13" x14ac:dyDescent="0.25">
      <c r="A1119" s="1"/>
      <c r="B1119" s="1"/>
      <c r="C1119" s="5">
        <f t="shared" si="36"/>
        <v>1109</v>
      </c>
      <c r="D1119" s="19" t="str">
        <f>IF(C1119&gt;MAX(БЮДЖЕТ!$C:$C),"",INDEX(БЮДЖЕТ!$P$11:$P$9415,C1119))</f>
        <v/>
      </c>
      <c r="E1119" s="22">
        <f>IF(D1119="",0,IF(COUNTIF(БЮДЖЕТ!$P:$P,D1119)=1,0,1))</f>
        <v>0</v>
      </c>
      <c r="F1119" s="19" t="str">
        <f>IF($D1119="","",INDEX(БЮДЖЕТ!$N:$N,SUMIFS(БЮДЖЕТ!$B:$B,БЮДЖЕТ!$P:$P,$D1119)))</f>
        <v/>
      </c>
      <c r="G1119" s="19" t="str">
        <f>IF($D1119="","",INDEX(БЮДЖЕТ!$X:$X,SUMIFS(БЮДЖЕТ!$B:$B,БЮДЖЕТ!$P:$P,$D1119)))</f>
        <v/>
      </c>
      <c r="H1119" s="36"/>
      <c r="I1119" s="48">
        <f>IF(D1119="",0,SUMIFS(БЮДЖЕТ!$V:$V,БЮДЖЕТ!$P:$P,D1119))</f>
        <v>0</v>
      </c>
      <c r="J1119" s="48">
        <f>IF(D1119="",0,SUMIFS(факт_операции!$T:$T,факт_операции!$D:$D,D1119)+SUMIFS(факт_расчет!$M:$M,факт_расчет!$D:$D,D1119))</f>
        <v>0</v>
      </c>
      <c r="K1119" s="54">
        <f t="shared" si="35"/>
        <v>0</v>
      </c>
      <c r="L1119" s="36"/>
      <c r="M1119" s="1"/>
    </row>
    <row r="1120" spans="1:13" x14ac:dyDescent="0.25">
      <c r="A1120" s="1"/>
      <c r="B1120" s="1"/>
      <c r="C1120" s="5">
        <f t="shared" si="36"/>
        <v>1110</v>
      </c>
      <c r="D1120" s="19" t="str">
        <f>IF(C1120&gt;MAX(БЮДЖЕТ!$C:$C),"",INDEX(БЮДЖЕТ!$P$11:$P$9415,C1120))</f>
        <v/>
      </c>
      <c r="E1120" s="22">
        <f>IF(D1120="",0,IF(COUNTIF(БЮДЖЕТ!$P:$P,D1120)=1,0,1))</f>
        <v>0</v>
      </c>
      <c r="F1120" s="19" t="str">
        <f>IF($D1120="","",INDEX(БЮДЖЕТ!$N:$N,SUMIFS(БЮДЖЕТ!$B:$B,БЮДЖЕТ!$P:$P,$D1120)))</f>
        <v/>
      </c>
      <c r="G1120" s="19" t="str">
        <f>IF($D1120="","",INDEX(БЮДЖЕТ!$X:$X,SUMIFS(БЮДЖЕТ!$B:$B,БЮДЖЕТ!$P:$P,$D1120)))</f>
        <v/>
      </c>
      <c r="H1120" s="36"/>
      <c r="I1120" s="48">
        <f>IF(D1120="",0,SUMIFS(БЮДЖЕТ!$V:$V,БЮДЖЕТ!$P:$P,D1120))</f>
        <v>0</v>
      </c>
      <c r="J1120" s="48">
        <f>IF(D1120="",0,SUMIFS(факт_операции!$T:$T,факт_операции!$D:$D,D1120)+SUMIFS(факт_расчет!$M:$M,факт_расчет!$D:$D,D1120))</f>
        <v>0</v>
      </c>
      <c r="K1120" s="54">
        <f t="shared" si="35"/>
        <v>0</v>
      </c>
      <c r="L1120" s="36"/>
      <c r="M1120" s="1"/>
    </row>
    <row r="1121" spans="1:13" x14ac:dyDescent="0.25">
      <c r="A1121" s="1"/>
      <c r="B1121" s="1"/>
      <c r="C1121" s="5">
        <f t="shared" si="36"/>
        <v>1111</v>
      </c>
      <c r="D1121" s="19" t="str">
        <f>IF(C1121&gt;MAX(БЮДЖЕТ!$C:$C),"",INDEX(БЮДЖЕТ!$P$11:$P$9415,C1121))</f>
        <v/>
      </c>
      <c r="E1121" s="22">
        <f>IF(D1121="",0,IF(COUNTIF(БЮДЖЕТ!$P:$P,D1121)=1,0,1))</f>
        <v>0</v>
      </c>
      <c r="F1121" s="19" t="str">
        <f>IF($D1121="","",INDEX(БЮДЖЕТ!$N:$N,SUMIFS(БЮДЖЕТ!$B:$B,БЮДЖЕТ!$P:$P,$D1121)))</f>
        <v/>
      </c>
      <c r="G1121" s="19" t="str">
        <f>IF($D1121="","",INDEX(БЮДЖЕТ!$X:$X,SUMIFS(БЮДЖЕТ!$B:$B,БЮДЖЕТ!$P:$P,$D1121)))</f>
        <v/>
      </c>
      <c r="H1121" s="36"/>
      <c r="I1121" s="48">
        <f>IF(D1121="",0,SUMIFS(БЮДЖЕТ!$V:$V,БЮДЖЕТ!$P:$P,D1121))</f>
        <v>0</v>
      </c>
      <c r="J1121" s="48">
        <f>IF(D1121="",0,SUMIFS(факт_операции!$T:$T,факт_операции!$D:$D,D1121)+SUMIFS(факт_расчет!$M:$M,факт_расчет!$D:$D,D1121))</f>
        <v>0</v>
      </c>
      <c r="K1121" s="54">
        <f t="shared" si="35"/>
        <v>0</v>
      </c>
      <c r="L1121" s="36"/>
      <c r="M1121" s="1"/>
    </row>
    <row r="1122" spans="1:13" x14ac:dyDescent="0.25">
      <c r="A1122" s="1"/>
      <c r="B1122" s="1"/>
      <c r="C1122" s="5">
        <f t="shared" si="36"/>
        <v>1112</v>
      </c>
      <c r="D1122" s="19" t="str">
        <f>IF(C1122&gt;MAX(БЮДЖЕТ!$C:$C),"",INDEX(БЮДЖЕТ!$P$11:$P$9415,C1122))</f>
        <v/>
      </c>
      <c r="E1122" s="22">
        <f>IF(D1122="",0,IF(COUNTIF(БЮДЖЕТ!$P:$P,D1122)=1,0,1))</f>
        <v>0</v>
      </c>
      <c r="F1122" s="19" t="str">
        <f>IF($D1122="","",INDEX(БЮДЖЕТ!$N:$N,SUMIFS(БЮДЖЕТ!$B:$B,БЮДЖЕТ!$P:$P,$D1122)))</f>
        <v/>
      </c>
      <c r="G1122" s="19" t="str">
        <f>IF($D1122="","",INDEX(БЮДЖЕТ!$X:$X,SUMIFS(БЮДЖЕТ!$B:$B,БЮДЖЕТ!$P:$P,$D1122)))</f>
        <v/>
      </c>
      <c r="H1122" s="36"/>
      <c r="I1122" s="48">
        <f>IF(D1122="",0,SUMIFS(БЮДЖЕТ!$V:$V,БЮДЖЕТ!$P:$P,D1122))</f>
        <v>0</v>
      </c>
      <c r="J1122" s="48">
        <f>IF(D1122="",0,SUMIFS(факт_операции!$T:$T,факт_операции!$D:$D,D1122)+SUMIFS(факт_расчет!$M:$M,факт_расчет!$D:$D,D1122))</f>
        <v>0</v>
      </c>
      <c r="K1122" s="54">
        <f t="shared" si="35"/>
        <v>0</v>
      </c>
      <c r="L1122" s="36"/>
      <c r="M1122" s="1"/>
    </row>
    <row r="1123" spans="1:13" x14ac:dyDescent="0.25">
      <c r="A1123" s="1"/>
      <c r="B1123" s="1"/>
      <c r="C1123" s="5">
        <f t="shared" si="36"/>
        <v>1113</v>
      </c>
      <c r="D1123" s="19" t="str">
        <f>IF(C1123&gt;MAX(БЮДЖЕТ!$C:$C),"",INDEX(БЮДЖЕТ!$P$11:$P$9415,C1123))</f>
        <v/>
      </c>
      <c r="E1123" s="22">
        <f>IF(D1123="",0,IF(COUNTIF(БЮДЖЕТ!$P:$P,D1123)=1,0,1))</f>
        <v>0</v>
      </c>
      <c r="F1123" s="19" t="str">
        <f>IF($D1123="","",INDEX(БЮДЖЕТ!$N:$N,SUMIFS(БЮДЖЕТ!$B:$B,БЮДЖЕТ!$P:$P,$D1123)))</f>
        <v/>
      </c>
      <c r="G1123" s="19" t="str">
        <f>IF($D1123="","",INDEX(БЮДЖЕТ!$X:$X,SUMIFS(БЮДЖЕТ!$B:$B,БЮДЖЕТ!$P:$P,$D1123)))</f>
        <v/>
      </c>
      <c r="H1123" s="36"/>
      <c r="I1123" s="48">
        <f>IF(D1123="",0,SUMIFS(БЮДЖЕТ!$V:$V,БЮДЖЕТ!$P:$P,D1123))</f>
        <v>0</v>
      </c>
      <c r="J1123" s="48">
        <f>IF(D1123="",0,SUMIFS(факт_операции!$T:$T,факт_операции!$D:$D,D1123)+SUMIFS(факт_расчет!$M:$M,факт_расчет!$D:$D,D1123))</f>
        <v>0</v>
      </c>
      <c r="K1123" s="54">
        <f t="shared" si="35"/>
        <v>0</v>
      </c>
      <c r="L1123" s="36"/>
      <c r="M1123" s="1"/>
    </row>
    <row r="1124" spans="1:13" x14ac:dyDescent="0.25">
      <c r="A1124" s="1"/>
      <c r="B1124" s="1"/>
      <c r="C1124" s="5">
        <f t="shared" si="36"/>
        <v>1114</v>
      </c>
      <c r="D1124" s="19" t="str">
        <f>IF(C1124&gt;MAX(БЮДЖЕТ!$C:$C),"",INDEX(БЮДЖЕТ!$P$11:$P$9415,C1124))</f>
        <v/>
      </c>
      <c r="E1124" s="22">
        <f>IF(D1124="",0,IF(COUNTIF(БЮДЖЕТ!$P:$P,D1124)=1,0,1))</f>
        <v>0</v>
      </c>
      <c r="F1124" s="19" t="str">
        <f>IF($D1124="","",INDEX(БЮДЖЕТ!$N:$N,SUMIFS(БЮДЖЕТ!$B:$B,БЮДЖЕТ!$P:$P,$D1124)))</f>
        <v/>
      </c>
      <c r="G1124" s="19" t="str">
        <f>IF($D1124="","",INDEX(БЮДЖЕТ!$X:$X,SUMIFS(БЮДЖЕТ!$B:$B,БЮДЖЕТ!$P:$P,$D1124)))</f>
        <v/>
      </c>
      <c r="H1124" s="36"/>
      <c r="I1124" s="48">
        <f>IF(D1124="",0,SUMIFS(БЮДЖЕТ!$V:$V,БЮДЖЕТ!$P:$P,D1124))</f>
        <v>0</v>
      </c>
      <c r="J1124" s="48">
        <f>IF(D1124="",0,SUMIFS(факт_операции!$T:$T,факт_операции!$D:$D,D1124)+SUMIFS(факт_расчет!$M:$M,факт_расчет!$D:$D,D1124))</f>
        <v>0</v>
      </c>
      <c r="K1124" s="54">
        <f t="shared" si="35"/>
        <v>0</v>
      </c>
      <c r="L1124" s="36"/>
      <c r="M1124" s="1"/>
    </row>
    <row r="1125" spans="1:13" x14ac:dyDescent="0.25">
      <c r="A1125" s="1"/>
      <c r="B1125" s="1"/>
      <c r="C1125" s="5">
        <f t="shared" si="36"/>
        <v>1115</v>
      </c>
      <c r="D1125" s="19" t="str">
        <f>IF(C1125&gt;MAX(БЮДЖЕТ!$C:$C),"",INDEX(БЮДЖЕТ!$P$11:$P$9415,C1125))</f>
        <v/>
      </c>
      <c r="E1125" s="22">
        <f>IF(D1125="",0,IF(COUNTIF(БЮДЖЕТ!$P:$P,D1125)=1,0,1))</f>
        <v>0</v>
      </c>
      <c r="F1125" s="19" t="str">
        <f>IF($D1125="","",INDEX(БЮДЖЕТ!$N:$N,SUMIFS(БЮДЖЕТ!$B:$B,БЮДЖЕТ!$P:$P,$D1125)))</f>
        <v/>
      </c>
      <c r="G1125" s="19" t="str">
        <f>IF($D1125="","",INDEX(БЮДЖЕТ!$X:$X,SUMIFS(БЮДЖЕТ!$B:$B,БЮДЖЕТ!$P:$P,$D1125)))</f>
        <v/>
      </c>
      <c r="H1125" s="36"/>
      <c r="I1125" s="48">
        <f>IF(D1125="",0,SUMIFS(БЮДЖЕТ!$V:$V,БЮДЖЕТ!$P:$P,D1125))</f>
        <v>0</v>
      </c>
      <c r="J1125" s="48">
        <f>IF(D1125="",0,SUMIFS(факт_операции!$T:$T,факт_операции!$D:$D,D1125)+SUMIFS(факт_расчет!$M:$M,факт_расчет!$D:$D,D1125))</f>
        <v>0</v>
      </c>
      <c r="K1125" s="54">
        <f t="shared" si="35"/>
        <v>0</v>
      </c>
      <c r="L1125" s="36"/>
      <c r="M1125" s="1"/>
    </row>
    <row r="1126" spans="1:13" x14ac:dyDescent="0.25">
      <c r="A1126" s="1"/>
      <c r="B1126" s="1"/>
      <c r="C1126" s="5">
        <f t="shared" si="36"/>
        <v>1116</v>
      </c>
      <c r="D1126" s="19" t="str">
        <f>IF(C1126&gt;MAX(БЮДЖЕТ!$C:$C),"",INDEX(БЮДЖЕТ!$P$11:$P$9415,C1126))</f>
        <v/>
      </c>
      <c r="E1126" s="22">
        <f>IF(D1126="",0,IF(COUNTIF(БЮДЖЕТ!$P:$P,D1126)=1,0,1))</f>
        <v>0</v>
      </c>
      <c r="F1126" s="19" t="str">
        <f>IF($D1126="","",INDEX(БЮДЖЕТ!$N:$N,SUMIFS(БЮДЖЕТ!$B:$B,БЮДЖЕТ!$P:$P,$D1126)))</f>
        <v/>
      </c>
      <c r="G1126" s="19" t="str">
        <f>IF($D1126="","",INDEX(БЮДЖЕТ!$X:$X,SUMIFS(БЮДЖЕТ!$B:$B,БЮДЖЕТ!$P:$P,$D1126)))</f>
        <v/>
      </c>
      <c r="H1126" s="36"/>
      <c r="I1126" s="48">
        <f>IF(D1126="",0,SUMIFS(БЮДЖЕТ!$V:$V,БЮДЖЕТ!$P:$P,D1126))</f>
        <v>0</v>
      </c>
      <c r="J1126" s="48">
        <f>IF(D1126="",0,SUMIFS(факт_операции!$T:$T,факт_операции!$D:$D,D1126)+SUMIFS(факт_расчет!$M:$M,факт_расчет!$D:$D,D1126))</f>
        <v>0</v>
      </c>
      <c r="K1126" s="54">
        <f t="shared" si="35"/>
        <v>0</v>
      </c>
      <c r="L1126" s="36"/>
      <c r="M1126" s="1"/>
    </row>
    <row r="1127" spans="1:13" x14ac:dyDescent="0.25">
      <c r="A1127" s="1"/>
      <c r="B1127" s="1"/>
      <c r="C1127" s="5">
        <f t="shared" si="36"/>
        <v>1117</v>
      </c>
      <c r="D1127" s="19" t="str">
        <f>IF(C1127&gt;MAX(БЮДЖЕТ!$C:$C),"",INDEX(БЮДЖЕТ!$P$11:$P$9415,C1127))</f>
        <v/>
      </c>
      <c r="E1127" s="22">
        <f>IF(D1127="",0,IF(COUNTIF(БЮДЖЕТ!$P:$P,D1127)=1,0,1))</f>
        <v>0</v>
      </c>
      <c r="F1127" s="19" t="str">
        <f>IF($D1127="","",INDEX(БЮДЖЕТ!$N:$N,SUMIFS(БЮДЖЕТ!$B:$B,БЮДЖЕТ!$P:$P,$D1127)))</f>
        <v/>
      </c>
      <c r="G1127" s="19" t="str">
        <f>IF($D1127="","",INDEX(БЮДЖЕТ!$X:$X,SUMIFS(БЮДЖЕТ!$B:$B,БЮДЖЕТ!$P:$P,$D1127)))</f>
        <v/>
      </c>
      <c r="H1127" s="36"/>
      <c r="I1127" s="48">
        <f>IF(D1127="",0,SUMIFS(БЮДЖЕТ!$V:$V,БЮДЖЕТ!$P:$P,D1127))</f>
        <v>0</v>
      </c>
      <c r="J1127" s="48">
        <f>IF(D1127="",0,SUMIFS(факт_операции!$T:$T,факт_операции!$D:$D,D1127)+SUMIFS(факт_расчет!$M:$M,факт_расчет!$D:$D,D1127))</f>
        <v>0</v>
      </c>
      <c r="K1127" s="54">
        <f t="shared" si="35"/>
        <v>0</v>
      </c>
      <c r="L1127" s="36"/>
      <c r="M1127" s="1"/>
    </row>
    <row r="1128" spans="1:13" x14ac:dyDescent="0.25">
      <c r="A1128" s="1"/>
      <c r="B1128" s="1"/>
      <c r="C1128" s="5">
        <f t="shared" si="36"/>
        <v>1118</v>
      </c>
      <c r="D1128" s="19" t="str">
        <f>IF(C1128&gt;MAX(БЮДЖЕТ!$C:$C),"",INDEX(БЮДЖЕТ!$P$11:$P$9415,C1128))</f>
        <v/>
      </c>
      <c r="E1128" s="22">
        <f>IF(D1128="",0,IF(COUNTIF(БЮДЖЕТ!$P:$P,D1128)=1,0,1))</f>
        <v>0</v>
      </c>
      <c r="F1128" s="19" t="str">
        <f>IF($D1128="","",INDEX(БЮДЖЕТ!$N:$N,SUMIFS(БЮДЖЕТ!$B:$B,БЮДЖЕТ!$P:$P,$D1128)))</f>
        <v/>
      </c>
      <c r="G1128" s="19" t="str">
        <f>IF($D1128="","",INDEX(БЮДЖЕТ!$X:$X,SUMIFS(БЮДЖЕТ!$B:$B,БЮДЖЕТ!$P:$P,$D1128)))</f>
        <v/>
      </c>
      <c r="H1128" s="36"/>
      <c r="I1128" s="48">
        <f>IF(D1128="",0,SUMIFS(БЮДЖЕТ!$V:$V,БЮДЖЕТ!$P:$P,D1128))</f>
        <v>0</v>
      </c>
      <c r="J1128" s="48">
        <f>IF(D1128="",0,SUMIFS(факт_операции!$T:$T,факт_операции!$D:$D,D1128)+SUMIFS(факт_расчет!$M:$M,факт_расчет!$D:$D,D1128))</f>
        <v>0</v>
      </c>
      <c r="K1128" s="54">
        <f t="shared" ref="K1128:K1191" si="37">IF(D1128="",0,J1128-I1128)</f>
        <v>0</v>
      </c>
      <c r="L1128" s="36"/>
      <c r="M1128" s="1"/>
    </row>
    <row r="1129" spans="1:13" x14ac:dyDescent="0.25">
      <c r="A1129" s="1"/>
      <c r="B1129" s="1"/>
      <c r="C1129" s="5">
        <f t="shared" si="36"/>
        <v>1119</v>
      </c>
      <c r="D1129" s="19" t="str">
        <f>IF(C1129&gt;MAX(БЮДЖЕТ!$C:$C),"",INDEX(БЮДЖЕТ!$P$11:$P$9415,C1129))</f>
        <v/>
      </c>
      <c r="E1129" s="22">
        <f>IF(D1129="",0,IF(COUNTIF(БЮДЖЕТ!$P:$P,D1129)=1,0,1))</f>
        <v>0</v>
      </c>
      <c r="F1129" s="19" t="str">
        <f>IF($D1129="","",INDEX(БЮДЖЕТ!$N:$N,SUMIFS(БЮДЖЕТ!$B:$B,БЮДЖЕТ!$P:$P,$D1129)))</f>
        <v/>
      </c>
      <c r="G1129" s="19" t="str">
        <f>IF($D1129="","",INDEX(БЮДЖЕТ!$X:$X,SUMIFS(БЮДЖЕТ!$B:$B,БЮДЖЕТ!$P:$P,$D1129)))</f>
        <v/>
      </c>
      <c r="H1129" s="36"/>
      <c r="I1129" s="48">
        <f>IF(D1129="",0,SUMIFS(БЮДЖЕТ!$V:$V,БЮДЖЕТ!$P:$P,D1129))</f>
        <v>0</v>
      </c>
      <c r="J1129" s="48">
        <f>IF(D1129="",0,SUMIFS(факт_операции!$T:$T,факт_операции!$D:$D,D1129)+SUMIFS(факт_расчет!$M:$M,факт_расчет!$D:$D,D1129))</f>
        <v>0</v>
      </c>
      <c r="K1129" s="54">
        <f t="shared" si="37"/>
        <v>0</v>
      </c>
      <c r="L1129" s="36"/>
      <c r="M1129" s="1"/>
    </row>
    <row r="1130" spans="1:13" x14ac:dyDescent="0.25">
      <c r="A1130" s="1"/>
      <c r="B1130" s="1"/>
      <c r="C1130" s="5">
        <f t="shared" si="36"/>
        <v>1120</v>
      </c>
      <c r="D1130" s="19" t="str">
        <f>IF(C1130&gt;MAX(БЮДЖЕТ!$C:$C),"",INDEX(БЮДЖЕТ!$P$11:$P$9415,C1130))</f>
        <v/>
      </c>
      <c r="E1130" s="22">
        <f>IF(D1130="",0,IF(COUNTIF(БЮДЖЕТ!$P:$P,D1130)=1,0,1))</f>
        <v>0</v>
      </c>
      <c r="F1130" s="19" t="str">
        <f>IF($D1130="","",INDEX(БЮДЖЕТ!$N:$N,SUMIFS(БЮДЖЕТ!$B:$B,БЮДЖЕТ!$P:$P,$D1130)))</f>
        <v/>
      </c>
      <c r="G1130" s="19" t="str">
        <f>IF($D1130="","",INDEX(БЮДЖЕТ!$X:$X,SUMIFS(БЮДЖЕТ!$B:$B,БЮДЖЕТ!$P:$P,$D1130)))</f>
        <v/>
      </c>
      <c r="H1130" s="36"/>
      <c r="I1130" s="48">
        <f>IF(D1130="",0,SUMIFS(БЮДЖЕТ!$V:$V,БЮДЖЕТ!$P:$P,D1130))</f>
        <v>0</v>
      </c>
      <c r="J1130" s="48">
        <f>IF(D1130="",0,SUMIFS(факт_операции!$T:$T,факт_операции!$D:$D,D1130)+SUMIFS(факт_расчет!$M:$M,факт_расчет!$D:$D,D1130))</f>
        <v>0</v>
      </c>
      <c r="K1130" s="54">
        <f t="shared" si="37"/>
        <v>0</v>
      </c>
      <c r="L1130" s="36"/>
      <c r="M1130" s="1"/>
    </row>
    <row r="1131" spans="1:13" x14ac:dyDescent="0.25">
      <c r="A1131" s="1"/>
      <c r="B1131" s="1"/>
      <c r="C1131" s="5">
        <f t="shared" si="36"/>
        <v>1121</v>
      </c>
      <c r="D1131" s="19" t="str">
        <f>IF(C1131&gt;MAX(БЮДЖЕТ!$C:$C),"",INDEX(БЮДЖЕТ!$P$11:$P$9415,C1131))</f>
        <v/>
      </c>
      <c r="E1131" s="22">
        <f>IF(D1131="",0,IF(COUNTIF(БЮДЖЕТ!$P:$P,D1131)=1,0,1))</f>
        <v>0</v>
      </c>
      <c r="F1131" s="19" t="str">
        <f>IF($D1131="","",INDEX(БЮДЖЕТ!$N:$N,SUMIFS(БЮДЖЕТ!$B:$B,БЮДЖЕТ!$P:$P,$D1131)))</f>
        <v/>
      </c>
      <c r="G1131" s="19" t="str">
        <f>IF($D1131="","",INDEX(БЮДЖЕТ!$X:$X,SUMIFS(БЮДЖЕТ!$B:$B,БЮДЖЕТ!$P:$P,$D1131)))</f>
        <v/>
      </c>
      <c r="H1131" s="36"/>
      <c r="I1131" s="48">
        <f>IF(D1131="",0,SUMIFS(БЮДЖЕТ!$V:$V,БЮДЖЕТ!$P:$P,D1131))</f>
        <v>0</v>
      </c>
      <c r="J1131" s="48">
        <f>IF(D1131="",0,SUMIFS(факт_операции!$T:$T,факт_операции!$D:$D,D1131)+SUMIFS(факт_расчет!$M:$M,факт_расчет!$D:$D,D1131))</f>
        <v>0</v>
      </c>
      <c r="K1131" s="54">
        <f t="shared" si="37"/>
        <v>0</v>
      </c>
      <c r="L1131" s="36"/>
      <c r="M1131" s="1"/>
    </row>
    <row r="1132" spans="1:13" x14ac:dyDescent="0.25">
      <c r="A1132" s="1"/>
      <c r="B1132" s="1"/>
      <c r="C1132" s="5">
        <f t="shared" si="36"/>
        <v>1122</v>
      </c>
      <c r="D1132" s="19" t="str">
        <f>IF(C1132&gt;MAX(БЮДЖЕТ!$C:$C),"",INDEX(БЮДЖЕТ!$P$11:$P$9415,C1132))</f>
        <v/>
      </c>
      <c r="E1132" s="22">
        <f>IF(D1132="",0,IF(COUNTIF(БЮДЖЕТ!$P:$P,D1132)=1,0,1))</f>
        <v>0</v>
      </c>
      <c r="F1132" s="19" t="str">
        <f>IF($D1132="","",INDEX(БЮДЖЕТ!$N:$N,SUMIFS(БЮДЖЕТ!$B:$B,БЮДЖЕТ!$P:$P,$D1132)))</f>
        <v/>
      </c>
      <c r="G1132" s="19" t="str">
        <f>IF($D1132="","",INDEX(БЮДЖЕТ!$X:$X,SUMIFS(БЮДЖЕТ!$B:$B,БЮДЖЕТ!$P:$P,$D1132)))</f>
        <v/>
      </c>
      <c r="H1132" s="36"/>
      <c r="I1132" s="48">
        <f>IF(D1132="",0,SUMIFS(БЮДЖЕТ!$V:$V,БЮДЖЕТ!$P:$P,D1132))</f>
        <v>0</v>
      </c>
      <c r="J1132" s="48">
        <f>IF(D1132="",0,SUMIFS(факт_операции!$T:$T,факт_операции!$D:$D,D1132)+SUMIFS(факт_расчет!$M:$M,факт_расчет!$D:$D,D1132))</f>
        <v>0</v>
      </c>
      <c r="K1132" s="54">
        <f t="shared" si="37"/>
        <v>0</v>
      </c>
      <c r="L1132" s="36"/>
      <c r="M1132" s="1"/>
    </row>
    <row r="1133" spans="1:13" x14ac:dyDescent="0.25">
      <c r="A1133" s="1"/>
      <c r="B1133" s="1"/>
      <c r="C1133" s="5">
        <f t="shared" si="36"/>
        <v>1123</v>
      </c>
      <c r="D1133" s="19" t="str">
        <f>IF(C1133&gt;MAX(БЮДЖЕТ!$C:$C),"",INDEX(БЮДЖЕТ!$P$11:$P$9415,C1133))</f>
        <v/>
      </c>
      <c r="E1133" s="22">
        <f>IF(D1133="",0,IF(COUNTIF(БЮДЖЕТ!$P:$P,D1133)=1,0,1))</f>
        <v>0</v>
      </c>
      <c r="F1133" s="19" t="str">
        <f>IF($D1133="","",INDEX(БЮДЖЕТ!$N:$N,SUMIFS(БЮДЖЕТ!$B:$B,БЮДЖЕТ!$P:$P,$D1133)))</f>
        <v/>
      </c>
      <c r="G1133" s="19" t="str">
        <f>IF($D1133="","",INDEX(БЮДЖЕТ!$X:$X,SUMIFS(БЮДЖЕТ!$B:$B,БЮДЖЕТ!$P:$P,$D1133)))</f>
        <v/>
      </c>
      <c r="H1133" s="36"/>
      <c r="I1133" s="48">
        <f>IF(D1133="",0,SUMIFS(БЮДЖЕТ!$V:$V,БЮДЖЕТ!$P:$P,D1133))</f>
        <v>0</v>
      </c>
      <c r="J1133" s="48">
        <f>IF(D1133="",0,SUMIFS(факт_операции!$T:$T,факт_операции!$D:$D,D1133)+SUMIFS(факт_расчет!$M:$M,факт_расчет!$D:$D,D1133))</f>
        <v>0</v>
      </c>
      <c r="K1133" s="54">
        <f t="shared" si="37"/>
        <v>0</v>
      </c>
      <c r="L1133" s="36"/>
      <c r="M1133" s="1"/>
    </row>
    <row r="1134" spans="1:13" x14ac:dyDescent="0.25">
      <c r="A1134" s="1"/>
      <c r="B1134" s="1"/>
      <c r="C1134" s="5">
        <f t="shared" si="36"/>
        <v>1124</v>
      </c>
      <c r="D1134" s="19" t="str">
        <f>IF(C1134&gt;MAX(БЮДЖЕТ!$C:$C),"",INDEX(БЮДЖЕТ!$P$11:$P$9415,C1134))</f>
        <v/>
      </c>
      <c r="E1134" s="22">
        <f>IF(D1134="",0,IF(COUNTIF(БЮДЖЕТ!$P:$P,D1134)=1,0,1))</f>
        <v>0</v>
      </c>
      <c r="F1134" s="19" t="str">
        <f>IF($D1134="","",INDEX(БЮДЖЕТ!$N:$N,SUMIFS(БЮДЖЕТ!$B:$B,БЮДЖЕТ!$P:$P,$D1134)))</f>
        <v/>
      </c>
      <c r="G1134" s="19" t="str">
        <f>IF($D1134="","",INDEX(БЮДЖЕТ!$X:$X,SUMIFS(БЮДЖЕТ!$B:$B,БЮДЖЕТ!$P:$P,$D1134)))</f>
        <v/>
      </c>
      <c r="H1134" s="36"/>
      <c r="I1134" s="48">
        <f>IF(D1134="",0,SUMIFS(БЮДЖЕТ!$V:$V,БЮДЖЕТ!$P:$P,D1134))</f>
        <v>0</v>
      </c>
      <c r="J1134" s="48">
        <f>IF(D1134="",0,SUMIFS(факт_операции!$T:$T,факт_операции!$D:$D,D1134)+SUMIFS(факт_расчет!$M:$M,факт_расчет!$D:$D,D1134))</f>
        <v>0</v>
      </c>
      <c r="K1134" s="54">
        <f t="shared" si="37"/>
        <v>0</v>
      </c>
      <c r="L1134" s="36"/>
      <c r="M1134" s="1"/>
    </row>
    <row r="1135" spans="1:13" x14ac:dyDescent="0.25">
      <c r="A1135" s="1"/>
      <c r="B1135" s="1"/>
      <c r="C1135" s="5">
        <f t="shared" si="36"/>
        <v>1125</v>
      </c>
      <c r="D1135" s="19" t="str">
        <f>IF(C1135&gt;MAX(БЮДЖЕТ!$C:$C),"",INDEX(БЮДЖЕТ!$P$11:$P$9415,C1135))</f>
        <v/>
      </c>
      <c r="E1135" s="22">
        <f>IF(D1135="",0,IF(COUNTIF(БЮДЖЕТ!$P:$P,D1135)=1,0,1))</f>
        <v>0</v>
      </c>
      <c r="F1135" s="19" t="str">
        <f>IF($D1135="","",INDEX(БЮДЖЕТ!$N:$N,SUMIFS(БЮДЖЕТ!$B:$B,БЮДЖЕТ!$P:$P,$D1135)))</f>
        <v/>
      </c>
      <c r="G1135" s="19" t="str">
        <f>IF($D1135="","",INDEX(БЮДЖЕТ!$X:$X,SUMIFS(БЮДЖЕТ!$B:$B,БЮДЖЕТ!$P:$P,$D1135)))</f>
        <v/>
      </c>
      <c r="H1135" s="36"/>
      <c r="I1135" s="48">
        <f>IF(D1135="",0,SUMIFS(БЮДЖЕТ!$V:$V,БЮДЖЕТ!$P:$P,D1135))</f>
        <v>0</v>
      </c>
      <c r="J1135" s="48">
        <f>IF(D1135="",0,SUMIFS(факт_операции!$T:$T,факт_операции!$D:$D,D1135)+SUMIFS(факт_расчет!$M:$M,факт_расчет!$D:$D,D1135))</f>
        <v>0</v>
      </c>
      <c r="K1135" s="54">
        <f t="shared" si="37"/>
        <v>0</v>
      </c>
      <c r="L1135" s="36"/>
      <c r="M1135" s="1"/>
    </row>
    <row r="1136" spans="1:13" x14ac:dyDescent="0.25">
      <c r="A1136" s="1"/>
      <c r="B1136" s="1"/>
      <c r="C1136" s="5">
        <f t="shared" si="36"/>
        <v>1126</v>
      </c>
      <c r="D1136" s="19" t="str">
        <f>IF(C1136&gt;MAX(БЮДЖЕТ!$C:$C),"",INDEX(БЮДЖЕТ!$P$11:$P$9415,C1136))</f>
        <v/>
      </c>
      <c r="E1136" s="22">
        <f>IF(D1136="",0,IF(COUNTIF(БЮДЖЕТ!$P:$P,D1136)=1,0,1))</f>
        <v>0</v>
      </c>
      <c r="F1136" s="19" t="str">
        <f>IF($D1136="","",INDEX(БЮДЖЕТ!$N:$N,SUMIFS(БЮДЖЕТ!$B:$B,БЮДЖЕТ!$P:$P,$D1136)))</f>
        <v/>
      </c>
      <c r="G1136" s="19" t="str">
        <f>IF($D1136="","",INDEX(БЮДЖЕТ!$X:$X,SUMIFS(БЮДЖЕТ!$B:$B,БЮДЖЕТ!$P:$P,$D1136)))</f>
        <v/>
      </c>
      <c r="H1136" s="36"/>
      <c r="I1136" s="48">
        <f>IF(D1136="",0,SUMIFS(БЮДЖЕТ!$V:$V,БЮДЖЕТ!$P:$P,D1136))</f>
        <v>0</v>
      </c>
      <c r="J1136" s="48">
        <f>IF(D1136="",0,SUMIFS(факт_операции!$T:$T,факт_операции!$D:$D,D1136)+SUMIFS(факт_расчет!$M:$M,факт_расчет!$D:$D,D1136))</f>
        <v>0</v>
      </c>
      <c r="K1136" s="54">
        <f t="shared" si="37"/>
        <v>0</v>
      </c>
      <c r="L1136" s="36"/>
      <c r="M1136" s="1"/>
    </row>
    <row r="1137" spans="1:13" x14ac:dyDescent="0.25">
      <c r="A1137" s="1"/>
      <c r="B1137" s="1"/>
      <c r="C1137" s="5">
        <f t="shared" si="36"/>
        <v>1127</v>
      </c>
      <c r="D1137" s="19" t="str">
        <f>IF(C1137&gt;MAX(БЮДЖЕТ!$C:$C),"",INDEX(БЮДЖЕТ!$P$11:$P$9415,C1137))</f>
        <v/>
      </c>
      <c r="E1137" s="22">
        <f>IF(D1137="",0,IF(COUNTIF(БЮДЖЕТ!$P:$P,D1137)=1,0,1))</f>
        <v>0</v>
      </c>
      <c r="F1137" s="19" t="str">
        <f>IF($D1137="","",INDEX(БЮДЖЕТ!$N:$N,SUMIFS(БЮДЖЕТ!$B:$B,БЮДЖЕТ!$P:$P,$D1137)))</f>
        <v/>
      </c>
      <c r="G1137" s="19" t="str">
        <f>IF($D1137="","",INDEX(БЮДЖЕТ!$X:$X,SUMIFS(БЮДЖЕТ!$B:$B,БЮДЖЕТ!$P:$P,$D1137)))</f>
        <v/>
      </c>
      <c r="H1137" s="36"/>
      <c r="I1137" s="48">
        <f>IF(D1137="",0,SUMIFS(БЮДЖЕТ!$V:$V,БЮДЖЕТ!$P:$P,D1137))</f>
        <v>0</v>
      </c>
      <c r="J1137" s="48">
        <f>IF(D1137="",0,SUMIFS(факт_операции!$T:$T,факт_операции!$D:$D,D1137)+SUMIFS(факт_расчет!$M:$M,факт_расчет!$D:$D,D1137))</f>
        <v>0</v>
      </c>
      <c r="K1137" s="54">
        <f t="shared" si="37"/>
        <v>0</v>
      </c>
      <c r="L1137" s="36"/>
      <c r="M1137" s="1"/>
    </row>
    <row r="1138" spans="1:13" x14ac:dyDescent="0.25">
      <c r="A1138" s="1"/>
      <c r="B1138" s="1"/>
      <c r="C1138" s="5">
        <f t="shared" si="36"/>
        <v>1128</v>
      </c>
      <c r="D1138" s="19" t="str">
        <f>IF(C1138&gt;MAX(БЮДЖЕТ!$C:$C),"",INDEX(БЮДЖЕТ!$P$11:$P$9415,C1138))</f>
        <v/>
      </c>
      <c r="E1138" s="22">
        <f>IF(D1138="",0,IF(COUNTIF(БЮДЖЕТ!$P:$P,D1138)=1,0,1))</f>
        <v>0</v>
      </c>
      <c r="F1138" s="19" t="str">
        <f>IF($D1138="","",INDEX(БЮДЖЕТ!$N:$N,SUMIFS(БЮДЖЕТ!$B:$B,БЮДЖЕТ!$P:$P,$D1138)))</f>
        <v/>
      </c>
      <c r="G1138" s="19" t="str">
        <f>IF($D1138="","",INDEX(БЮДЖЕТ!$X:$X,SUMIFS(БЮДЖЕТ!$B:$B,БЮДЖЕТ!$P:$P,$D1138)))</f>
        <v/>
      </c>
      <c r="H1138" s="36"/>
      <c r="I1138" s="48">
        <f>IF(D1138="",0,SUMIFS(БЮДЖЕТ!$V:$V,БЮДЖЕТ!$P:$P,D1138))</f>
        <v>0</v>
      </c>
      <c r="J1138" s="48">
        <f>IF(D1138="",0,SUMIFS(факт_операции!$T:$T,факт_операции!$D:$D,D1138)+SUMIFS(факт_расчет!$M:$M,факт_расчет!$D:$D,D1138))</f>
        <v>0</v>
      </c>
      <c r="K1138" s="54">
        <f t="shared" si="37"/>
        <v>0</v>
      </c>
      <c r="L1138" s="36"/>
      <c r="M1138" s="1"/>
    </row>
    <row r="1139" spans="1:13" x14ac:dyDescent="0.25">
      <c r="A1139" s="1"/>
      <c r="B1139" s="1"/>
      <c r="C1139" s="5">
        <f t="shared" si="36"/>
        <v>1129</v>
      </c>
      <c r="D1139" s="19" t="str">
        <f>IF(C1139&gt;MAX(БЮДЖЕТ!$C:$C),"",INDEX(БЮДЖЕТ!$P$11:$P$9415,C1139))</f>
        <v/>
      </c>
      <c r="E1139" s="22">
        <f>IF(D1139="",0,IF(COUNTIF(БЮДЖЕТ!$P:$P,D1139)=1,0,1))</f>
        <v>0</v>
      </c>
      <c r="F1139" s="19" t="str">
        <f>IF($D1139="","",INDEX(БЮДЖЕТ!$N:$N,SUMIFS(БЮДЖЕТ!$B:$B,БЮДЖЕТ!$P:$P,$D1139)))</f>
        <v/>
      </c>
      <c r="G1139" s="19" t="str">
        <f>IF($D1139="","",INDEX(БЮДЖЕТ!$X:$X,SUMIFS(БЮДЖЕТ!$B:$B,БЮДЖЕТ!$P:$P,$D1139)))</f>
        <v/>
      </c>
      <c r="H1139" s="36"/>
      <c r="I1139" s="48">
        <f>IF(D1139="",0,SUMIFS(БЮДЖЕТ!$V:$V,БЮДЖЕТ!$P:$P,D1139))</f>
        <v>0</v>
      </c>
      <c r="J1139" s="48">
        <f>IF(D1139="",0,SUMIFS(факт_операции!$T:$T,факт_операции!$D:$D,D1139)+SUMIFS(факт_расчет!$M:$M,факт_расчет!$D:$D,D1139))</f>
        <v>0</v>
      </c>
      <c r="K1139" s="54">
        <f t="shared" si="37"/>
        <v>0</v>
      </c>
      <c r="L1139" s="36"/>
      <c r="M1139" s="1"/>
    </row>
    <row r="1140" spans="1:13" x14ac:dyDescent="0.25">
      <c r="A1140" s="1"/>
      <c r="B1140" s="1"/>
      <c r="C1140" s="5">
        <f t="shared" si="36"/>
        <v>1130</v>
      </c>
      <c r="D1140" s="19" t="str">
        <f>IF(C1140&gt;MAX(БЮДЖЕТ!$C:$C),"",INDEX(БЮДЖЕТ!$P$11:$P$9415,C1140))</f>
        <v/>
      </c>
      <c r="E1140" s="22">
        <f>IF(D1140="",0,IF(COUNTIF(БЮДЖЕТ!$P:$P,D1140)=1,0,1))</f>
        <v>0</v>
      </c>
      <c r="F1140" s="19" t="str">
        <f>IF($D1140="","",INDEX(БЮДЖЕТ!$N:$N,SUMIFS(БЮДЖЕТ!$B:$B,БЮДЖЕТ!$P:$P,$D1140)))</f>
        <v/>
      </c>
      <c r="G1140" s="19" t="str">
        <f>IF($D1140="","",INDEX(БЮДЖЕТ!$X:$X,SUMIFS(БЮДЖЕТ!$B:$B,БЮДЖЕТ!$P:$P,$D1140)))</f>
        <v/>
      </c>
      <c r="H1140" s="36"/>
      <c r="I1140" s="48">
        <f>IF(D1140="",0,SUMIFS(БЮДЖЕТ!$V:$V,БЮДЖЕТ!$P:$P,D1140))</f>
        <v>0</v>
      </c>
      <c r="J1140" s="48">
        <f>IF(D1140="",0,SUMIFS(факт_операции!$T:$T,факт_операции!$D:$D,D1140)+SUMIFS(факт_расчет!$M:$M,факт_расчет!$D:$D,D1140))</f>
        <v>0</v>
      </c>
      <c r="K1140" s="54">
        <f t="shared" si="37"/>
        <v>0</v>
      </c>
      <c r="L1140" s="36"/>
      <c r="M1140" s="1"/>
    </row>
    <row r="1141" spans="1:13" x14ac:dyDescent="0.25">
      <c r="A1141" s="1"/>
      <c r="B1141" s="1"/>
      <c r="C1141" s="5">
        <f t="shared" si="36"/>
        <v>1131</v>
      </c>
      <c r="D1141" s="19" t="str">
        <f>IF(C1141&gt;MAX(БЮДЖЕТ!$C:$C),"",INDEX(БЮДЖЕТ!$P$11:$P$9415,C1141))</f>
        <v/>
      </c>
      <c r="E1141" s="22">
        <f>IF(D1141="",0,IF(COUNTIF(БЮДЖЕТ!$P:$P,D1141)=1,0,1))</f>
        <v>0</v>
      </c>
      <c r="F1141" s="19" t="str">
        <f>IF($D1141="","",INDEX(БЮДЖЕТ!$N:$N,SUMIFS(БЮДЖЕТ!$B:$B,БЮДЖЕТ!$P:$P,$D1141)))</f>
        <v/>
      </c>
      <c r="G1141" s="19" t="str">
        <f>IF($D1141="","",INDEX(БЮДЖЕТ!$X:$X,SUMIFS(БЮДЖЕТ!$B:$B,БЮДЖЕТ!$P:$P,$D1141)))</f>
        <v/>
      </c>
      <c r="H1141" s="36"/>
      <c r="I1141" s="48">
        <f>IF(D1141="",0,SUMIFS(БЮДЖЕТ!$V:$V,БЮДЖЕТ!$P:$P,D1141))</f>
        <v>0</v>
      </c>
      <c r="J1141" s="48">
        <f>IF(D1141="",0,SUMIFS(факт_операции!$T:$T,факт_операции!$D:$D,D1141)+SUMIFS(факт_расчет!$M:$M,факт_расчет!$D:$D,D1141))</f>
        <v>0</v>
      </c>
      <c r="K1141" s="54">
        <f t="shared" si="37"/>
        <v>0</v>
      </c>
      <c r="L1141" s="36"/>
      <c r="M1141" s="1"/>
    </row>
    <row r="1142" spans="1:13" x14ac:dyDescent="0.25">
      <c r="A1142" s="1"/>
      <c r="B1142" s="1"/>
      <c r="C1142" s="5">
        <f t="shared" si="36"/>
        <v>1132</v>
      </c>
      <c r="D1142" s="19" t="str">
        <f>IF(C1142&gt;MAX(БЮДЖЕТ!$C:$C),"",INDEX(БЮДЖЕТ!$P$11:$P$9415,C1142))</f>
        <v/>
      </c>
      <c r="E1142" s="22">
        <f>IF(D1142="",0,IF(COUNTIF(БЮДЖЕТ!$P:$P,D1142)=1,0,1))</f>
        <v>0</v>
      </c>
      <c r="F1142" s="19" t="str">
        <f>IF($D1142="","",INDEX(БЮДЖЕТ!$N:$N,SUMIFS(БЮДЖЕТ!$B:$B,БЮДЖЕТ!$P:$P,$D1142)))</f>
        <v/>
      </c>
      <c r="G1142" s="19" t="str">
        <f>IF($D1142="","",INDEX(БЮДЖЕТ!$X:$X,SUMIFS(БЮДЖЕТ!$B:$B,БЮДЖЕТ!$P:$P,$D1142)))</f>
        <v/>
      </c>
      <c r="H1142" s="36"/>
      <c r="I1142" s="48">
        <f>IF(D1142="",0,SUMIFS(БЮДЖЕТ!$V:$V,БЮДЖЕТ!$P:$P,D1142))</f>
        <v>0</v>
      </c>
      <c r="J1142" s="48">
        <f>IF(D1142="",0,SUMIFS(факт_операции!$T:$T,факт_операции!$D:$D,D1142)+SUMIFS(факт_расчет!$M:$M,факт_расчет!$D:$D,D1142))</f>
        <v>0</v>
      </c>
      <c r="K1142" s="54">
        <f t="shared" si="37"/>
        <v>0</v>
      </c>
      <c r="L1142" s="36"/>
      <c r="M1142" s="1"/>
    </row>
    <row r="1143" spans="1:13" x14ac:dyDescent="0.25">
      <c r="A1143" s="1"/>
      <c r="B1143" s="1"/>
      <c r="C1143" s="5">
        <f t="shared" si="36"/>
        <v>1133</v>
      </c>
      <c r="D1143" s="19" t="str">
        <f>IF(C1143&gt;MAX(БЮДЖЕТ!$C:$C),"",INDEX(БЮДЖЕТ!$P$11:$P$9415,C1143))</f>
        <v/>
      </c>
      <c r="E1143" s="22">
        <f>IF(D1143="",0,IF(COUNTIF(БЮДЖЕТ!$P:$P,D1143)=1,0,1))</f>
        <v>0</v>
      </c>
      <c r="F1143" s="19" t="str">
        <f>IF($D1143="","",INDEX(БЮДЖЕТ!$N:$N,SUMIFS(БЮДЖЕТ!$B:$B,БЮДЖЕТ!$P:$P,$D1143)))</f>
        <v/>
      </c>
      <c r="G1143" s="19" t="str">
        <f>IF($D1143="","",INDEX(БЮДЖЕТ!$X:$X,SUMIFS(БЮДЖЕТ!$B:$B,БЮДЖЕТ!$P:$P,$D1143)))</f>
        <v/>
      </c>
      <c r="H1143" s="36"/>
      <c r="I1143" s="48">
        <f>IF(D1143="",0,SUMIFS(БЮДЖЕТ!$V:$V,БЮДЖЕТ!$P:$P,D1143))</f>
        <v>0</v>
      </c>
      <c r="J1143" s="48">
        <f>IF(D1143="",0,SUMIFS(факт_операции!$T:$T,факт_операции!$D:$D,D1143)+SUMIFS(факт_расчет!$M:$M,факт_расчет!$D:$D,D1143))</f>
        <v>0</v>
      </c>
      <c r="K1143" s="54">
        <f t="shared" si="37"/>
        <v>0</v>
      </c>
      <c r="L1143" s="36"/>
      <c r="M1143" s="1"/>
    </row>
    <row r="1144" spans="1:13" x14ac:dyDescent="0.25">
      <c r="A1144" s="1"/>
      <c r="B1144" s="1"/>
      <c r="C1144" s="5">
        <f t="shared" si="36"/>
        <v>1134</v>
      </c>
      <c r="D1144" s="19" t="str">
        <f>IF(C1144&gt;MAX(БЮДЖЕТ!$C:$C),"",INDEX(БЮДЖЕТ!$P$11:$P$9415,C1144))</f>
        <v/>
      </c>
      <c r="E1144" s="22">
        <f>IF(D1144="",0,IF(COUNTIF(БЮДЖЕТ!$P:$P,D1144)=1,0,1))</f>
        <v>0</v>
      </c>
      <c r="F1144" s="19" t="str">
        <f>IF($D1144="","",INDEX(БЮДЖЕТ!$N:$N,SUMIFS(БЮДЖЕТ!$B:$B,БЮДЖЕТ!$P:$P,$D1144)))</f>
        <v/>
      </c>
      <c r="G1144" s="19" t="str">
        <f>IF($D1144="","",INDEX(БЮДЖЕТ!$X:$X,SUMIFS(БЮДЖЕТ!$B:$B,БЮДЖЕТ!$P:$P,$D1144)))</f>
        <v/>
      </c>
      <c r="H1144" s="36"/>
      <c r="I1144" s="48">
        <f>IF(D1144="",0,SUMIFS(БЮДЖЕТ!$V:$V,БЮДЖЕТ!$P:$P,D1144))</f>
        <v>0</v>
      </c>
      <c r="J1144" s="48">
        <f>IF(D1144="",0,SUMIFS(факт_операции!$T:$T,факт_операции!$D:$D,D1144)+SUMIFS(факт_расчет!$M:$M,факт_расчет!$D:$D,D1144))</f>
        <v>0</v>
      </c>
      <c r="K1144" s="54">
        <f t="shared" si="37"/>
        <v>0</v>
      </c>
      <c r="L1144" s="36"/>
      <c r="M1144" s="1"/>
    </row>
    <row r="1145" spans="1:13" x14ac:dyDescent="0.25">
      <c r="A1145" s="1"/>
      <c r="B1145" s="1"/>
      <c r="C1145" s="5">
        <f t="shared" si="36"/>
        <v>1135</v>
      </c>
      <c r="D1145" s="19" t="str">
        <f>IF(C1145&gt;MAX(БЮДЖЕТ!$C:$C),"",INDEX(БЮДЖЕТ!$P$11:$P$9415,C1145))</f>
        <v/>
      </c>
      <c r="E1145" s="22">
        <f>IF(D1145="",0,IF(COUNTIF(БЮДЖЕТ!$P:$P,D1145)=1,0,1))</f>
        <v>0</v>
      </c>
      <c r="F1145" s="19" t="str">
        <f>IF($D1145="","",INDEX(БЮДЖЕТ!$N:$N,SUMIFS(БЮДЖЕТ!$B:$B,БЮДЖЕТ!$P:$P,$D1145)))</f>
        <v/>
      </c>
      <c r="G1145" s="19" t="str">
        <f>IF($D1145="","",INDEX(БЮДЖЕТ!$X:$X,SUMIFS(БЮДЖЕТ!$B:$B,БЮДЖЕТ!$P:$P,$D1145)))</f>
        <v/>
      </c>
      <c r="H1145" s="36"/>
      <c r="I1145" s="48">
        <f>IF(D1145="",0,SUMIFS(БЮДЖЕТ!$V:$V,БЮДЖЕТ!$P:$P,D1145))</f>
        <v>0</v>
      </c>
      <c r="J1145" s="48">
        <f>IF(D1145="",0,SUMIFS(факт_операции!$T:$T,факт_операции!$D:$D,D1145)+SUMIFS(факт_расчет!$M:$M,факт_расчет!$D:$D,D1145))</f>
        <v>0</v>
      </c>
      <c r="K1145" s="54">
        <f t="shared" si="37"/>
        <v>0</v>
      </c>
      <c r="L1145" s="36"/>
      <c r="M1145" s="1"/>
    </row>
    <row r="1146" spans="1:13" x14ac:dyDescent="0.25">
      <c r="A1146" s="1"/>
      <c r="B1146" s="1"/>
      <c r="C1146" s="5">
        <f t="shared" si="36"/>
        <v>1136</v>
      </c>
      <c r="D1146" s="19" t="str">
        <f>IF(C1146&gt;MAX(БЮДЖЕТ!$C:$C),"",INDEX(БЮДЖЕТ!$P$11:$P$9415,C1146))</f>
        <v/>
      </c>
      <c r="E1146" s="22">
        <f>IF(D1146="",0,IF(COUNTIF(БЮДЖЕТ!$P:$P,D1146)=1,0,1))</f>
        <v>0</v>
      </c>
      <c r="F1146" s="19" t="str">
        <f>IF($D1146="","",INDEX(БЮДЖЕТ!$N:$N,SUMIFS(БЮДЖЕТ!$B:$B,БЮДЖЕТ!$P:$P,$D1146)))</f>
        <v/>
      </c>
      <c r="G1146" s="19" t="str">
        <f>IF($D1146="","",INDEX(БЮДЖЕТ!$X:$X,SUMIFS(БЮДЖЕТ!$B:$B,БЮДЖЕТ!$P:$P,$D1146)))</f>
        <v/>
      </c>
      <c r="H1146" s="36"/>
      <c r="I1146" s="48">
        <f>IF(D1146="",0,SUMIFS(БЮДЖЕТ!$V:$V,БЮДЖЕТ!$P:$P,D1146))</f>
        <v>0</v>
      </c>
      <c r="J1146" s="48">
        <f>IF(D1146="",0,SUMIFS(факт_операции!$T:$T,факт_операции!$D:$D,D1146)+SUMIFS(факт_расчет!$M:$M,факт_расчет!$D:$D,D1146))</f>
        <v>0</v>
      </c>
      <c r="K1146" s="54">
        <f t="shared" si="37"/>
        <v>0</v>
      </c>
      <c r="L1146" s="36"/>
      <c r="M1146" s="1"/>
    </row>
    <row r="1147" spans="1:13" x14ac:dyDescent="0.25">
      <c r="A1147" s="1"/>
      <c r="B1147" s="1"/>
      <c r="C1147" s="5">
        <f t="shared" si="36"/>
        <v>1137</v>
      </c>
      <c r="D1147" s="19" t="str">
        <f>IF(C1147&gt;MAX(БЮДЖЕТ!$C:$C),"",INDEX(БЮДЖЕТ!$P$11:$P$9415,C1147))</f>
        <v/>
      </c>
      <c r="E1147" s="22">
        <f>IF(D1147="",0,IF(COUNTIF(БЮДЖЕТ!$P:$P,D1147)=1,0,1))</f>
        <v>0</v>
      </c>
      <c r="F1147" s="19" t="str">
        <f>IF($D1147="","",INDEX(БЮДЖЕТ!$N:$N,SUMIFS(БЮДЖЕТ!$B:$B,БЮДЖЕТ!$P:$P,$D1147)))</f>
        <v/>
      </c>
      <c r="G1147" s="19" t="str">
        <f>IF($D1147="","",INDEX(БЮДЖЕТ!$X:$X,SUMIFS(БЮДЖЕТ!$B:$B,БЮДЖЕТ!$P:$P,$D1147)))</f>
        <v/>
      </c>
      <c r="H1147" s="36"/>
      <c r="I1147" s="48">
        <f>IF(D1147="",0,SUMIFS(БЮДЖЕТ!$V:$V,БЮДЖЕТ!$P:$P,D1147))</f>
        <v>0</v>
      </c>
      <c r="J1147" s="48">
        <f>IF(D1147="",0,SUMIFS(факт_операции!$T:$T,факт_операции!$D:$D,D1147)+SUMIFS(факт_расчет!$M:$M,факт_расчет!$D:$D,D1147))</f>
        <v>0</v>
      </c>
      <c r="K1147" s="54">
        <f t="shared" si="37"/>
        <v>0</v>
      </c>
      <c r="L1147" s="36"/>
      <c r="M1147" s="1"/>
    </row>
    <row r="1148" spans="1:13" x14ac:dyDescent="0.25">
      <c r="A1148" s="1"/>
      <c r="B1148" s="1"/>
      <c r="C1148" s="5">
        <f t="shared" si="36"/>
        <v>1138</v>
      </c>
      <c r="D1148" s="19" t="str">
        <f>IF(C1148&gt;MAX(БЮДЖЕТ!$C:$C),"",INDEX(БЮДЖЕТ!$P$11:$P$9415,C1148))</f>
        <v/>
      </c>
      <c r="E1148" s="22">
        <f>IF(D1148="",0,IF(COUNTIF(БЮДЖЕТ!$P:$P,D1148)=1,0,1))</f>
        <v>0</v>
      </c>
      <c r="F1148" s="19" t="str">
        <f>IF($D1148="","",INDEX(БЮДЖЕТ!$N:$N,SUMIFS(БЮДЖЕТ!$B:$B,БЮДЖЕТ!$P:$P,$D1148)))</f>
        <v/>
      </c>
      <c r="G1148" s="19" t="str">
        <f>IF($D1148="","",INDEX(БЮДЖЕТ!$X:$X,SUMIFS(БЮДЖЕТ!$B:$B,БЮДЖЕТ!$P:$P,$D1148)))</f>
        <v/>
      </c>
      <c r="H1148" s="36"/>
      <c r="I1148" s="48">
        <f>IF(D1148="",0,SUMIFS(БЮДЖЕТ!$V:$V,БЮДЖЕТ!$P:$P,D1148))</f>
        <v>0</v>
      </c>
      <c r="J1148" s="48">
        <f>IF(D1148="",0,SUMIFS(факт_операции!$T:$T,факт_операции!$D:$D,D1148)+SUMIFS(факт_расчет!$M:$M,факт_расчет!$D:$D,D1148))</f>
        <v>0</v>
      </c>
      <c r="K1148" s="54">
        <f t="shared" si="37"/>
        <v>0</v>
      </c>
      <c r="L1148" s="36"/>
      <c r="M1148" s="1"/>
    </row>
    <row r="1149" spans="1:13" x14ac:dyDescent="0.25">
      <c r="A1149" s="1"/>
      <c r="B1149" s="1"/>
      <c r="C1149" s="5">
        <f t="shared" si="36"/>
        <v>1139</v>
      </c>
      <c r="D1149" s="19" t="str">
        <f>IF(C1149&gt;MAX(БЮДЖЕТ!$C:$C),"",INDEX(БЮДЖЕТ!$P$11:$P$9415,C1149))</f>
        <v/>
      </c>
      <c r="E1149" s="22">
        <f>IF(D1149="",0,IF(COUNTIF(БЮДЖЕТ!$P:$P,D1149)=1,0,1))</f>
        <v>0</v>
      </c>
      <c r="F1149" s="19" t="str">
        <f>IF($D1149="","",INDEX(БЮДЖЕТ!$N:$N,SUMIFS(БЮДЖЕТ!$B:$B,БЮДЖЕТ!$P:$P,$D1149)))</f>
        <v/>
      </c>
      <c r="G1149" s="19" t="str">
        <f>IF($D1149="","",INDEX(БЮДЖЕТ!$X:$X,SUMIFS(БЮДЖЕТ!$B:$B,БЮДЖЕТ!$P:$P,$D1149)))</f>
        <v/>
      </c>
      <c r="H1149" s="36"/>
      <c r="I1149" s="48">
        <f>IF(D1149="",0,SUMIFS(БЮДЖЕТ!$V:$V,БЮДЖЕТ!$P:$P,D1149))</f>
        <v>0</v>
      </c>
      <c r="J1149" s="48">
        <f>IF(D1149="",0,SUMIFS(факт_операции!$T:$T,факт_операции!$D:$D,D1149)+SUMIFS(факт_расчет!$M:$M,факт_расчет!$D:$D,D1149))</f>
        <v>0</v>
      </c>
      <c r="K1149" s="54">
        <f t="shared" si="37"/>
        <v>0</v>
      </c>
      <c r="L1149" s="36"/>
      <c r="M1149" s="1"/>
    </row>
    <row r="1150" spans="1:13" x14ac:dyDescent="0.25">
      <c r="A1150" s="1"/>
      <c r="B1150" s="1"/>
      <c r="C1150" s="5">
        <f t="shared" si="36"/>
        <v>1140</v>
      </c>
      <c r="D1150" s="19" t="str">
        <f>IF(C1150&gt;MAX(БЮДЖЕТ!$C:$C),"",INDEX(БЮДЖЕТ!$P$11:$P$9415,C1150))</f>
        <v/>
      </c>
      <c r="E1150" s="22">
        <f>IF(D1150="",0,IF(COUNTIF(БЮДЖЕТ!$P:$P,D1150)=1,0,1))</f>
        <v>0</v>
      </c>
      <c r="F1150" s="19" t="str">
        <f>IF($D1150="","",INDEX(БЮДЖЕТ!$N:$N,SUMIFS(БЮДЖЕТ!$B:$B,БЮДЖЕТ!$P:$P,$D1150)))</f>
        <v/>
      </c>
      <c r="G1150" s="19" t="str">
        <f>IF($D1150="","",INDEX(БЮДЖЕТ!$X:$X,SUMIFS(БЮДЖЕТ!$B:$B,БЮДЖЕТ!$P:$P,$D1150)))</f>
        <v/>
      </c>
      <c r="H1150" s="36"/>
      <c r="I1150" s="48">
        <f>IF(D1150="",0,SUMIFS(БЮДЖЕТ!$V:$V,БЮДЖЕТ!$P:$P,D1150))</f>
        <v>0</v>
      </c>
      <c r="J1150" s="48">
        <f>IF(D1150="",0,SUMIFS(факт_операции!$T:$T,факт_операции!$D:$D,D1150)+SUMIFS(факт_расчет!$M:$M,факт_расчет!$D:$D,D1150))</f>
        <v>0</v>
      </c>
      <c r="K1150" s="54">
        <f t="shared" si="37"/>
        <v>0</v>
      </c>
      <c r="L1150" s="36"/>
      <c r="M1150" s="1"/>
    </row>
    <row r="1151" spans="1:13" x14ac:dyDescent="0.25">
      <c r="A1151" s="1"/>
      <c r="B1151" s="1"/>
      <c r="C1151" s="5">
        <f t="shared" si="36"/>
        <v>1141</v>
      </c>
      <c r="D1151" s="19" t="str">
        <f>IF(C1151&gt;MAX(БЮДЖЕТ!$C:$C),"",INDEX(БЮДЖЕТ!$P$11:$P$9415,C1151))</f>
        <v/>
      </c>
      <c r="E1151" s="22">
        <f>IF(D1151="",0,IF(COUNTIF(БЮДЖЕТ!$P:$P,D1151)=1,0,1))</f>
        <v>0</v>
      </c>
      <c r="F1151" s="19" t="str">
        <f>IF($D1151="","",INDEX(БЮДЖЕТ!$N:$N,SUMIFS(БЮДЖЕТ!$B:$B,БЮДЖЕТ!$P:$P,$D1151)))</f>
        <v/>
      </c>
      <c r="G1151" s="19" t="str">
        <f>IF($D1151="","",INDEX(БЮДЖЕТ!$X:$X,SUMIFS(БЮДЖЕТ!$B:$B,БЮДЖЕТ!$P:$P,$D1151)))</f>
        <v/>
      </c>
      <c r="H1151" s="36"/>
      <c r="I1151" s="48">
        <f>IF(D1151="",0,SUMIFS(БЮДЖЕТ!$V:$V,БЮДЖЕТ!$P:$P,D1151))</f>
        <v>0</v>
      </c>
      <c r="J1151" s="48">
        <f>IF(D1151="",0,SUMIFS(факт_операции!$T:$T,факт_операции!$D:$D,D1151)+SUMIFS(факт_расчет!$M:$M,факт_расчет!$D:$D,D1151))</f>
        <v>0</v>
      </c>
      <c r="K1151" s="54">
        <f t="shared" si="37"/>
        <v>0</v>
      </c>
      <c r="L1151" s="36"/>
      <c r="M1151" s="1"/>
    </row>
    <row r="1152" spans="1:13" x14ac:dyDescent="0.25">
      <c r="A1152" s="1"/>
      <c r="B1152" s="1"/>
      <c r="C1152" s="5">
        <f t="shared" si="36"/>
        <v>1142</v>
      </c>
      <c r="D1152" s="19" t="str">
        <f>IF(C1152&gt;MAX(БЮДЖЕТ!$C:$C),"",INDEX(БЮДЖЕТ!$P$11:$P$9415,C1152))</f>
        <v/>
      </c>
      <c r="E1152" s="22">
        <f>IF(D1152="",0,IF(COUNTIF(БЮДЖЕТ!$P:$P,D1152)=1,0,1))</f>
        <v>0</v>
      </c>
      <c r="F1152" s="19" t="str">
        <f>IF($D1152="","",INDEX(БЮДЖЕТ!$N:$N,SUMIFS(БЮДЖЕТ!$B:$B,БЮДЖЕТ!$P:$P,$D1152)))</f>
        <v/>
      </c>
      <c r="G1152" s="19" t="str">
        <f>IF($D1152="","",INDEX(БЮДЖЕТ!$X:$X,SUMIFS(БЮДЖЕТ!$B:$B,БЮДЖЕТ!$P:$P,$D1152)))</f>
        <v/>
      </c>
      <c r="H1152" s="36"/>
      <c r="I1152" s="48">
        <f>IF(D1152="",0,SUMIFS(БЮДЖЕТ!$V:$V,БЮДЖЕТ!$P:$P,D1152))</f>
        <v>0</v>
      </c>
      <c r="J1152" s="48">
        <f>IF(D1152="",0,SUMIFS(факт_операции!$T:$T,факт_операции!$D:$D,D1152)+SUMIFS(факт_расчет!$M:$M,факт_расчет!$D:$D,D1152))</f>
        <v>0</v>
      </c>
      <c r="K1152" s="54">
        <f t="shared" si="37"/>
        <v>0</v>
      </c>
      <c r="L1152" s="36"/>
      <c r="M1152" s="1"/>
    </row>
    <row r="1153" spans="1:13" x14ac:dyDescent="0.25">
      <c r="A1153" s="1"/>
      <c r="B1153" s="1"/>
      <c r="C1153" s="5">
        <f t="shared" si="36"/>
        <v>1143</v>
      </c>
      <c r="D1153" s="19" t="str">
        <f>IF(C1153&gt;MAX(БЮДЖЕТ!$C:$C),"",INDEX(БЮДЖЕТ!$P$11:$P$9415,C1153))</f>
        <v/>
      </c>
      <c r="E1153" s="22">
        <f>IF(D1153="",0,IF(COUNTIF(БЮДЖЕТ!$P:$P,D1153)=1,0,1))</f>
        <v>0</v>
      </c>
      <c r="F1153" s="19" t="str">
        <f>IF($D1153="","",INDEX(БЮДЖЕТ!$N:$N,SUMIFS(БЮДЖЕТ!$B:$B,БЮДЖЕТ!$P:$P,$D1153)))</f>
        <v/>
      </c>
      <c r="G1153" s="19" t="str">
        <f>IF($D1153="","",INDEX(БЮДЖЕТ!$X:$X,SUMIFS(БЮДЖЕТ!$B:$B,БЮДЖЕТ!$P:$P,$D1153)))</f>
        <v/>
      </c>
      <c r="H1153" s="36"/>
      <c r="I1153" s="48">
        <f>IF(D1153="",0,SUMIFS(БЮДЖЕТ!$V:$V,БЮДЖЕТ!$P:$P,D1153))</f>
        <v>0</v>
      </c>
      <c r="J1153" s="48">
        <f>IF(D1153="",0,SUMIFS(факт_операции!$T:$T,факт_операции!$D:$D,D1153)+SUMIFS(факт_расчет!$M:$M,факт_расчет!$D:$D,D1153))</f>
        <v>0</v>
      </c>
      <c r="K1153" s="54">
        <f t="shared" si="37"/>
        <v>0</v>
      </c>
      <c r="L1153" s="36"/>
      <c r="M1153" s="1"/>
    </row>
    <row r="1154" spans="1:13" x14ac:dyDescent="0.25">
      <c r="A1154" s="1"/>
      <c r="B1154" s="1"/>
      <c r="C1154" s="5">
        <f t="shared" si="36"/>
        <v>1144</v>
      </c>
      <c r="D1154" s="19" t="str">
        <f>IF(C1154&gt;MAX(БЮДЖЕТ!$C:$C),"",INDEX(БЮДЖЕТ!$P$11:$P$9415,C1154))</f>
        <v/>
      </c>
      <c r="E1154" s="22">
        <f>IF(D1154="",0,IF(COUNTIF(БЮДЖЕТ!$P:$P,D1154)=1,0,1))</f>
        <v>0</v>
      </c>
      <c r="F1154" s="19" t="str">
        <f>IF($D1154="","",INDEX(БЮДЖЕТ!$N:$N,SUMIFS(БЮДЖЕТ!$B:$B,БЮДЖЕТ!$P:$P,$D1154)))</f>
        <v/>
      </c>
      <c r="G1154" s="19" t="str">
        <f>IF($D1154="","",INDEX(БЮДЖЕТ!$X:$X,SUMIFS(БЮДЖЕТ!$B:$B,БЮДЖЕТ!$P:$P,$D1154)))</f>
        <v/>
      </c>
      <c r="H1154" s="36"/>
      <c r="I1154" s="48">
        <f>IF(D1154="",0,SUMIFS(БЮДЖЕТ!$V:$V,БЮДЖЕТ!$P:$P,D1154))</f>
        <v>0</v>
      </c>
      <c r="J1154" s="48">
        <f>IF(D1154="",0,SUMIFS(факт_операции!$T:$T,факт_операции!$D:$D,D1154)+SUMIFS(факт_расчет!$M:$M,факт_расчет!$D:$D,D1154))</f>
        <v>0</v>
      </c>
      <c r="K1154" s="54">
        <f t="shared" si="37"/>
        <v>0</v>
      </c>
      <c r="L1154" s="36"/>
      <c r="M1154" s="1"/>
    </row>
    <row r="1155" spans="1:13" x14ac:dyDescent="0.25">
      <c r="A1155" s="1"/>
      <c r="B1155" s="1"/>
      <c r="C1155" s="5">
        <f t="shared" si="36"/>
        <v>1145</v>
      </c>
      <c r="D1155" s="19" t="str">
        <f>IF(C1155&gt;MAX(БЮДЖЕТ!$C:$C),"",INDEX(БЮДЖЕТ!$P$11:$P$9415,C1155))</f>
        <v/>
      </c>
      <c r="E1155" s="22">
        <f>IF(D1155="",0,IF(COUNTIF(БЮДЖЕТ!$P:$P,D1155)=1,0,1))</f>
        <v>0</v>
      </c>
      <c r="F1155" s="19" t="str">
        <f>IF($D1155="","",INDEX(БЮДЖЕТ!$N:$N,SUMIFS(БЮДЖЕТ!$B:$B,БЮДЖЕТ!$P:$P,$D1155)))</f>
        <v/>
      </c>
      <c r="G1155" s="19" t="str">
        <f>IF($D1155="","",INDEX(БЮДЖЕТ!$X:$X,SUMIFS(БЮДЖЕТ!$B:$B,БЮДЖЕТ!$P:$P,$D1155)))</f>
        <v/>
      </c>
      <c r="H1155" s="36"/>
      <c r="I1155" s="48">
        <f>IF(D1155="",0,SUMIFS(БЮДЖЕТ!$V:$V,БЮДЖЕТ!$P:$P,D1155))</f>
        <v>0</v>
      </c>
      <c r="J1155" s="48">
        <f>IF(D1155="",0,SUMIFS(факт_операции!$T:$T,факт_операции!$D:$D,D1155)+SUMIFS(факт_расчет!$M:$M,факт_расчет!$D:$D,D1155))</f>
        <v>0</v>
      </c>
      <c r="K1155" s="54">
        <f t="shared" si="37"/>
        <v>0</v>
      </c>
      <c r="L1155" s="36"/>
      <c r="M1155" s="1"/>
    </row>
    <row r="1156" spans="1:13" x14ac:dyDescent="0.25">
      <c r="A1156" s="1"/>
      <c r="B1156" s="1"/>
      <c r="C1156" s="5">
        <f t="shared" si="36"/>
        <v>1146</v>
      </c>
      <c r="D1156" s="19" t="str">
        <f>IF(C1156&gt;MAX(БЮДЖЕТ!$C:$C),"",INDEX(БЮДЖЕТ!$P$11:$P$9415,C1156))</f>
        <v/>
      </c>
      <c r="E1156" s="22">
        <f>IF(D1156="",0,IF(COUNTIF(БЮДЖЕТ!$P:$P,D1156)=1,0,1))</f>
        <v>0</v>
      </c>
      <c r="F1156" s="19" t="str">
        <f>IF($D1156="","",INDEX(БЮДЖЕТ!$N:$N,SUMIFS(БЮДЖЕТ!$B:$B,БЮДЖЕТ!$P:$P,$D1156)))</f>
        <v/>
      </c>
      <c r="G1156" s="19" t="str">
        <f>IF($D1156="","",INDEX(БЮДЖЕТ!$X:$X,SUMIFS(БЮДЖЕТ!$B:$B,БЮДЖЕТ!$P:$P,$D1156)))</f>
        <v/>
      </c>
      <c r="H1156" s="36"/>
      <c r="I1156" s="48">
        <f>IF(D1156="",0,SUMIFS(БЮДЖЕТ!$V:$V,БЮДЖЕТ!$P:$P,D1156))</f>
        <v>0</v>
      </c>
      <c r="J1156" s="48">
        <f>IF(D1156="",0,SUMIFS(факт_операции!$T:$T,факт_операции!$D:$D,D1156)+SUMIFS(факт_расчет!$M:$M,факт_расчет!$D:$D,D1156))</f>
        <v>0</v>
      </c>
      <c r="K1156" s="54">
        <f t="shared" si="37"/>
        <v>0</v>
      </c>
      <c r="L1156" s="36"/>
      <c r="M1156" s="1"/>
    </row>
    <row r="1157" spans="1:13" x14ac:dyDescent="0.25">
      <c r="A1157" s="1"/>
      <c r="B1157" s="1"/>
      <c r="C1157" s="5">
        <f t="shared" si="36"/>
        <v>1147</v>
      </c>
      <c r="D1157" s="19" t="str">
        <f>IF(C1157&gt;MAX(БЮДЖЕТ!$C:$C),"",INDEX(БЮДЖЕТ!$P$11:$P$9415,C1157))</f>
        <v/>
      </c>
      <c r="E1157" s="22">
        <f>IF(D1157="",0,IF(COUNTIF(БЮДЖЕТ!$P:$P,D1157)=1,0,1))</f>
        <v>0</v>
      </c>
      <c r="F1157" s="19" t="str">
        <f>IF($D1157="","",INDEX(БЮДЖЕТ!$N:$N,SUMIFS(БЮДЖЕТ!$B:$B,БЮДЖЕТ!$P:$P,$D1157)))</f>
        <v/>
      </c>
      <c r="G1157" s="19" t="str">
        <f>IF($D1157="","",INDEX(БЮДЖЕТ!$X:$X,SUMIFS(БЮДЖЕТ!$B:$B,БЮДЖЕТ!$P:$P,$D1157)))</f>
        <v/>
      </c>
      <c r="H1157" s="36"/>
      <c r="I1157" s="48">
        <f>IF(D1157="",0,SUMIFS(БЮДЖЕТ!$V:$V,БЮДЖЕТ!$P:$P,D1157))</f>
        <v>0</v>
      </c>
      <c r="J1157" s="48">
        <f>IF(D1157="",0,SUMIFS(факт_операции!$T:$T,факт_операции!$D:$D,D1157)+SUMIFS(факт_расчет!$M:$M,факт_расчет!$D:$D,D1157))</f>
        <v>0</v>
      </c>
      <c r="K1157" s="54">
        <f t="shared" si="37"/>
        <v>0</v>
      </c>
      <c r="L1157" s="36"/>
      <c r="M1157" s="1"/>
    </row>
    <row r="1158" spans="1:13" x14ac:dyDescent="0.25">
      <c r="A1158" s="1"/>
      <c r="B1158" s="1"/>
      <c r="C1158" s="5">
        <f t="shared" si="36"/>
        <v>1148</v>
      </c>
      <c r="D1158" s="19" t="str">
        <f>IF(C1158&gt;MAX(БЮДЖЕТ!$C:$C),"",INDEX(БЮДЖЕТ!$P$11:$P$9415,C1158))</f>
        <v/>
      </c>
      <c r="E1158" s="22">
        <f>IF(D1158="",0,IF(COUNTIF(БЮДЖЕТ!$P:$P,D1158)=1,0,1))</f>
        <v>0</v>
      </c>
      <c r="F1158" s="19" t="str">
        <f>IF($D1158="","",INDEX(БЮДЖЕТ!$N:$N,SUMIFS(БЮДЖЕТ!$B:$B,БЮДЖЕТ!$P:$P,$D1158)))</f>
        <v/>
      </c>
      <c r="G1158" s="19" t="str">
        <f>IF($D1158="","",INDEX(БЮДЖЕТ!$X:$X,SUMIFS(БЮДЖЕТ!$B:$B,БЮДЖЕТ!$P:$P,$D1158)))</f>
        <v/>
      </c>
      <c r="H1158" s="36"/>
      <c r="I1158" s="48">
        <f>IF(D1158="",0,SUMIFS(БЮДЖЕТ!$V:$V,БЮДЖЕТ!$P:$P,D1158))</f>
        <v>0</v>
      </c>
      <c r="J1158" s="48">
        <f>IF(D1158="",0,SUMIFS(факт_операции!$T:$T,факт_операции!$D:$D,D1158)+SUMIFS(факт_расчет!$M:$M,факт_расчет!$D:$D,D1158))</f>
        <v>0</v>
      </c>
      <c r="K1158" s="54">
        <f t="shared" si="37"/>
        <v>0</v>
      </c>
      <c r="L1158" s="36"/>
      <c r="M1158" s="1"/>
    </row>
    <row r="1159" spans="1:13" x14ac:dyDescent="0.25">
      <c r="A1159" s="1"/>
      <c r="B1159" s="1"/>
      <c r="C1159" s="5">
        <f t="shared" si="36"/>
        <v>1149</v>
      </c>
      <c r="D1159" s="19" t="str">
        <f>IF(C1159&gt;MAX(БЮДЖЕТ!$C:$C),"",INDEX(БЮДЖЕТ!$P$11:$P$9415,C1159))</f>
        <v/>
      </c>
      <c r="E1159" s="22">
        <f>IF(D1159="",0,IF(COUNTIF(БЮДЖЕТ!$P:$P,D1159)=1,0,1))</f>
        <v>0</v>
      </c>
      <c r="F1159" s="19" t="str">
        <f>IF($D1159="","",INDEX(БЮДЖЕТ!$N:$N,SUMIFS(БЮДЖЕТ!$B:$B,БЮДЖЕТ!$P:$P,$D1159)))</f>
        <v/>
      </c>
      <c r="G1159" s="19" t="str">
        <f>IF($D1159="","",INDEX(БЮДЖЕТ!$X:$X,SUMIFS(БЮДЖЕТ!$B:$B,БЮДЖЕТ!$P:$P,$D1159)))</f>
        <v/>
      </c>
      <c r="H1159" s="36"/>
      <c r="I1159" s="48">
        <f>IF(D1159="",0,SUMIFS(БЮДЖЕТ!$V:$V,БЮДЖЕТ!$P:$P,D1159))</f>
        <v>0</v>
      </c>
      <c r="J1159" s="48">
        <f>IF(D1159="",0,SUMIFS(факт_операции!$T:$T,факт_операции!$D:$D,D1159)+SUMIFS(факт_расчет!$M:$M,факт_расчет!$D:$D,D1159))</f>
        <v>0</v>
      </c>
      <c r="K1159" s="54">
        <f t="shared" si="37"/>
        <v>0</v>
      </c>
      <c r="L1159" s="36"/>
      <c r="M1159" s="1"/>
    </row>
    <row r="1160" spans="1:13" x14ac:dyDescent="0.25">
      <c r="A1160" s="1"/>
      <c r="B1160" s="1"/>
      <c r="C1160" s="5">
        <f t="shared" si="36"/>
        <v>1150</v>
      </c>
      <c r="D1160" s="19" t="str">
        <f>IF(C1160&gt;MAX(БЮДЖЕТ!$C:$C),"",INDEX(БЮДЖЕТ!$P$11:$P$9415,C1160))</f>
        <v/>
      </c>
      <c r="E1160" s="22">
        <f>IF(D1160="",0,IF(COUNTIF(БЮДЖЕТ!$P:$P,D1160)=1,0,1))</f>
        <v>0</v>
      </c>
      <c r="F1160" s="19" t="str">
        <f>IF($D1160="","",INDEX(БЮДЖЕТ!$N:$N,SUMIFS(БЮДЖЕТ!$B:$B,БЮДЖЕТ!$P:$P,$D1160)))</f>
        <v/>
      </c>
      <c r="G1160" s="19" t="str">
        <f>IF($D1160="","",INDEX(БЮДЖЕТ!$X:$X,SUMIFS(БЮДЖЕТ!$B:$B,БЮДЖЕТ!$P:$P,$D1160)))</f>
        <v/>
      </c>
      <c r="H1160" s="36"/>
      <c r="I1160" s="48">
        <f>IF(D1160="",0,SUMIFS(БЮДЖЕТ!$V:$V,БЮДЖЕТ!$P:$P,D1160))</f>
        <v>0</v>
      </c>
      <c r="J1160" s="48">
        <f>IF(D1160="",0,SUMIFS(факт_операции!$T:$T,факт_операции!$D:$D,D1160)+SUMIFS(факт_расчет!$M:$M,факт_расчет!$D:$D,D1160))</f>
        <v>0</v>
      </c>
      <c r="K1160" s="54">
        <f t="shared" si="37"/>
        <v>0</v>
      </c>
      <c r="L1160" s="36"/>
      <c r="M1160" s="1"/>
    </row>
    <row r="1161" spans="1:13" x14ac:dyDescent="0.25">
      <c r="A1161" s="1"/>
      <c r="B1161" s="1"/>
      <c r="C1161" s="5">
        <f t="shared" si="36"/>
        <v>1151</v>
      </c>
      <c r="D1161" s="19" t="str">
        <f>IF(C1161&gt;MAX(БЮДЖЕТ!$C:$C),"",INDEX(БЮДЖЕТ!$P$11:$P$9415,C1161))</f>
        <v/>
      </c>
      <c r="E1161" s="22">
        <f>IF(D1161="",0,IF(COUNTIF(БЮДЖЕТ!$P:$P,D1161)=1,0,1))</f>
        <v>0</v>
      </c>
      <c r="F1161" s="19" t="str">
        <f>IF($D1161="","",INDEX(БЮДЖЕТ!$N:$N,SUMIFS(БЮДЖЕТ!$B:$B,БЮДЖЕТ!$P:$P,$D1161)))</f>
        <v/>
      </c>
      <c r="G1161" s="19" t="str">
        <f>IF($D1161="","",INDEX(БЮДЖЕТ!$X:$X,SUMIFS(БЮДЖЕТ!$B:$B,БЮДЖЕТ!$P:$P,$D1161)))</f>
        <v/>
      </c>
      <c r="H1161" s="36"/>
      <c r="I1161" s="48">
        <f>IF(D1161="",0,SUMIFS(БЮДЖЕТ!$V:$V,БЮДЖЕТ!$P:$P,D1161))</f>
        <v>0</v>
      </c>
      <c r="J1161" s="48">
        <f>IF(D1161="",0,SUMIFS(факт_операции!$T:$T,факт_операции!$D:$D,D1161)+SUMIFS(факт_расчет!$M:$M,факт_расчет!$D:$D,D1161))</f>
        <v>0</v>
      </c>
      <c r="K1161" s="54">
        <f t="shared" si="37"/>
        <v>0</v>
      </c>
      <c r="L1161" s="36"/>
      <c r="M1161" s="1"/>
    </row>
    <row r="1162" spans="1:13" x14ac:dyDescent="0.25">
      <c r="A1162" s="1"/>
      <c r="B1162" s="1"/>
      <c r="C1162" s="5">
        <f t="shared" si="36"/>
        <v>1152</v>
      </c>
      <c r="D1162" s="19" t="str">
        <f>IF(C1162&gt;MAX(БЮДЖЕТ!$C:$C),"",INDEX(БЮДЖЕТ!$P$11:$P$9415,C1162))</f>
        <v/>
      </c>
      <c r="E1162" s="22">
        <f>IF(D1162="",0,IF(COUNTIF(БЮДЖЕТ!$P:$P,D1162)=1,0,1))</f>
        <v>0</v>
      </c>
      <c r="F1162" s="19" t="str">
        <f>IF($D1162="","",INDEX(БЮДЖЕТ!$N:$N,SUMIFS(БЮДЖЕТ!$B:$B,БЮДЖЕТ!$P:$P,$D1162)))</f>
        <v/>
      </c>
      <c r="G1162" s="19" t="str">
        <f>IF($D1162="","",INDEX(БЮДЖЕТ!$X:$X,SUMIFS(БЮДЖЕТ!$B:$B,БЮДЖЕТ!$P:$P,$D1162)))</f>
        <v/>
      </c>
      <c r="H1162" s="36"/>
      <c r="I1162" s="48">
        <f>IF(D1162="",0,SUMIFS(БЮДЖЕТ!$V:$V,БЮДЖЕТ!$P:$P,D1162))</f>
        <v>0</v>
      </c>
      <c r="J1162" s="48">
        <f>IF(D1162="",0,SUMIFS(факт_операции!$T:$T,факт_операции!$D:$D,D1162)+SUMIFS(факт_расчет!$M:$M,факт_расчет!$D:$D,D1162))</f>
        <v>0</v>
      </c>
      <c r="K1162" s="54">
        <f t="shared" si="37"/>
        <v>0</v>
      </c>
      <c r="L1162" s="36"/>
      <c r="M1162" s="1"/>
    </row>
    <row r="1163" spans="1:13" x14ac:dyDescent="0.25">
      <c r="A1163" s="1"/>
      <c r="B1163" s="1"/>
      <c r="C1163" s="5">
        <f t="shared" si="36"/>
        <v>1153</v>
      </c>
      <c r="D1163" s="19" t="str">
        <f>IF(C1163&gt;MAX(БЮДЖЕТ!$C:$C),"",INDEX(БЮДЖЕТ!$P$11:$P$9415,C1163))</f>
        <v/>
      </c>
      <c r="E1163" s="22">
        <f>IF(D1163="",0,IF(COUNTIF(БЮДЖЕТ!$P:$P,D1163)=1,0,1))</f>
        <v>0</v>
      </c>
      <c r="F1163" s="19" t="str">
        <f>IF($D1163="","",INDEX(БЮДЖЕТ!$N:$N,SUMIFS(БЮДЖЕТ!$B:$B,БЮДЖЕТ!$P:$P,$D1163)))</f>
        <v/>
      </c>
      <c r="G1163" s="19" t="str">
        <f>IF($D1163="","",INDEX(БЮДЖЕТ!$X:$X,SUMIFS(БЮДЖЕТ!$B:$B,БЮДЖЕТ!$P:$P,$D1163)))</f>
        <v/>
      </c>
      <c r="H1163" s="36"/>
      <c r="I1163" s="48">
        <f>IF(D1163="",0,SUMIFS(БЮДЖЕТ!$V:$V,БЮДЖЕТ!$P:$P,D1163))</f>
        <v>0</v>
      </c>
      <c r="J1163" s="48">
        <f>IF(D1163="",0,SUMIFS(факт_операции!$T:$T,факт_операции!$D:$D,D1163)+SUMIFS(факт_расчет!$M:$M,факт_расчет!$D:$D,D1163))</f>
        <v>0</v>
      </c>
      <c r="K1163" s="54">
        <f t="shared" si="37"/>
        <v>0</v>
      </c>
      <c r="L1163" s="36"/>
      <c r="M1163" s="1"/>
    </row>
    <row r="1164" spans="1:13" x14ac:dyDescent="0.25">
      <c r="A1164" s="1"/>
      <c r="B1164" s="1"/>
      <c r="C1164" s="5">
        <f t="shared" si="36"/>
        <v>1154</v>
      </c>
      <c r="D1164" s="19" t="str">
        <f>IF(C1164&gt;MAX(БЮДЖЕТ!$C:$C),"",INDEX(БЮДЖЕТ!$P$11:$P$9415,C1164))</f>
        <v/>
      </c>
      <c r="E1164" s="22">
        <f>IF(D1164="",0,IF(COUNTIF(БЮДЖЕТ!$P:$P,D1164)=1,0,1))</f>
        <v>0</v>
      </c>
      <c r="F1164" s="19" t="str">
        <f>IF($D1164="","",INDEX(БЮДЖЕТ!$N:$N,SUMIFS(БЮДЖЕТ!$B:$B,БЮДЖЕТ!$P:$P,$D1164)))</f>
        <v/>
      </c>
      <c r="G1164" s="19" t="str">
        <f>IF($D1164="","",INDEX(БЮДЖЕТ!$X:$X,SUMIFS(БЮДЖЕТ!$B:$B,БЮДЖЕТ!$P:$P,$D1164)))</f>
        <v/>
      </c>
      <c r="H1164" s="36"/>
      <c r="I1164" s="48">
        <f>IF(D1164="",0,SUMIFS(БЮДЖЕТ!$V:$V,БЮДЖЕТ!$P:$P,D1164))</f>
        <v>0</v>
      </c>
      <c r="J1164" s="48">
        <f>IF(D1164="",0,SUMIFS(факт_операции!$T:$T,факт_операции!$D:$D,D1164)+SUMIFS(факт_расчет!$M:$M,факт_расчет!$D:$D,D1164))</f>
        <v>0</v>
      </c>
      <c r="K1164" s="54">
        <f t="shared" si="37"/>
        <v>0</v>
      </c>
      <c r="L1164" s="36"/>
      <c r="M1164" s="1"/>
    </row>
    <row r="1165" spans="1:13" x14ac:dyDescent="0.25">
      <c r="A1165" s="1"/>
      <c r="B1165" s="1"/>
      <c r="C1165" s="5">
        <f t="shared" ref="C1165:C1228" si="38">C1164+1</f>
        <v>1155</v>
      </c>
      <c r="D1165" s="19" t="str">
        <f>IF(C1165&gt;MAX(БЮДЖЕТ!$C:$C),"",INDEX(БЮДЖЕТ!$P$11:$P$9415,C1165))</f>
        <v/>
      </c>
      <c r="E1165" s="22">
        <f>IF(D1165="",0,IF(COUNTIF(БЮДЖЕТ!$P:$P,D1165)=1,0,1))</f>
        <v>0</v>
      </c>
      <c r="F1165" s="19" t="str">
        <f>IF($D1165="","",INDEX(БЮДЖЕТ!$N:$N,SUMIFS(БЮДЖЕТ!$B:$B,БЮДЖЕТ!$P:$P,$D1165)))</f>
        <v/>
      </c>
      <c r="G1165" s="19" t="str">
        <f>IF($D1165="","",INDEX(БЮДЖЕТ!$X:$X,SUMIFS(БЮДЖЕТ!$B:$B,БЮДЖЕТ!$P:$P,$D1165)))</f>
        <v/>
      </c>
      <c r="H1165" s="36"/>
      <c r="I1165" s="48">
        <f>IF(D1165="",0,SUMIFS(БЮДЖЕТ!$V:$V,БЮДЖЕТ!$P:$P,D1165))</f>
        <v>0</v>
      </c>
      <c r="J1165" s="48">
        <f>IF(D1165="",0,SUMIFS(факт_операции!$T:$T,факт_операции!$D:$D,D1165)+SUMIFS(факт_расчет!$M:$M,факт_расчет!$D:$D,D1165))</f>
        <v>0</v>
      </c>
      <c r="K1165" s="54">
        <f t="shared" si="37"/>
        <v>0</v>
      </c>
      <c r="L1165" s="36"/>
      <c r="M1165" s="1"/>
    </row>
    <row r="1166" spans="1:13" x14ac:dyDescent="0.25">
      <c r="A1166" s="1"/>
      <c r="B1166" s="1"/>
      <c r="C1166" s="5">
        <f t="shared" si="38"/>
        <v>1156</v>
      </c>
      <c r="D1166" s="19" t="str">
        <f>IF(C1166&gt;MAX(БЮДЖЕТ!$C:$C),"",INDEX(БЮДЖЕТ!$P$11:$P$9415,C1166))</f>
        <v/>
      </c>
      <c r="E1166" s="22">
        <f>IF(D1166="",0,IF(COUNTIF(БЮДЖЕТ!$P:$P,D1166)=1,0,1))</f>
        <v>0</v>
      </c>
      <c r="F1166" s="19" t="str">
        <f>IF($D1166="","",INDEX(БЮДЖЕТ!$N:$N,SUMIFS(БЮДЖЕТ!$B:$B,БЮДЖЕТ!$P:$P,$D1166)))</f>
        <v/>
      </c>
      <c r="G1166" s="19" t="str">
        <f>IF($D1166="","",INDEX(БЮДЖЕТ!$X:$X,SUMIFS(БЮДЖЕТ!$B:$B,БЮДЖЕТ!$P:$P,$D1166)))</f>
        <v/>
      </c>
      <c r="H1166" s="36"/>
      <c r="I1166" s="48">
        <f>IF(D1166="",0,SUMIFS(БЮДЖЕТ!$V:$V,БЮДЖЕТ!$P:$P,D1166))</f>
        <v>0</v>
      </c>
      <c r="J1166" s="48">
        <f>IF(D1166="",0,SUMIFS(факт_операции!$T:$T,факт_операции!$D:$D,D1166)+SUMIFS(факт_расчет!$M:$M,факт_расчет!$D:$D,D1166))</f>
        <v>0</v>
      </c>
      <c r="K1166" s="54">
        <f t="shared" si="37"/>
        <v>0</v>
      </c>
      <c r="L1166" s="36"/>
      <c r="M1166" s="1"/>
    </row>
    <row r="1167" spans="1:13" x14ac:dyDescent="0.25">
      <c r="A1167" s="1"/>
      <c r="B1167" s="1"/>
      <c r="C1167" s="5">
        <f t="shared" si="38"/>
        <v>1157</v>
      </c>
      <c r="D1167" s="19" t="str">
        <f>IF(C1167&gt;MAX(БЮДЖЕТ!$C:$C),"",INDEX(БЮДЖЕТ!$P$11:$P$9415,C1167))</f>
        <v/>
      </c>
      <c r="E1167" s="22">
        <f>IF(D1167="",0,IF(COUNTIF(БЮДЖЕТ!$P:$P,D1167)=1,0,1))</f>
        <v>0</v>
      </c>
      <c r="F1167" s="19" t="str">
        <f>IF($D1167="","",INDEX(БЮДЖЕТ!$N:$N,SUMIFS(БЮДЖЕТ!$B:$B,БЮДЖЕТ!$P:$P,$D1167)))</f>
        <v/>
      </c>
      <c r="G1167" s="19" t="str">
        <f>IF($D1167="","",INDEX(БЮДЖЕТ!$X:$X,SUMIFS(БЮДЖЕТ!$B:$B,БЮДЖЕТ!$P:$P,$D1167)))</f>
        <v/>
      </c>
      <c r="H1167" s="36"/>
      <c r="I1167" s="48">
        <f>IF(D1167="",0,SUMIFS(БЮДЖЕТ!$V:$V,БЮДЖЕТ!$P:$P,D1167))</f>
        <v>0</v>
      </c>
      <c r="J1167" s="48">
        <f>IF(D1167="",0,SUMIFS(факт_операции!$T:$T,факт_операции!$D:$D,D1167)+SUMIFS(факт_расчет!$M:$M,факт_расчет!$D:$D,D1167))</f>
        <v>0</v>
      </c>
      <c r="K1167" s="54">
        <f t="shared" si="37"/>
        <v>0</v>
      </c>
      <c r="L1167" s="36"/>
      <c r="M1167" s="1"/>
    </row>
    <row r="1168" spans="1:13" x14ac:dyDescent="0.25">
      <c r="A1168" s="1"/>
      <c r="B1168" s="1"/>
      <c r="C1168" s="5">
        <f t="shared" si="38"/>
        <v>1158</v>
      </c>
      <c r="D1168" s="19" t="str">
        <f>IF(C1168&gt;MAX(БЮДЖЕТ!$C:$C),"",INDEX(БЮДЖЕТ!$P$11:$P$9415,C1168))</f>
        <v/>
      </c>
      <c r="E1168" s="22">
        <f>IF(D1168="",0,IF(COUNTIF(БЮДЖЕТ!$P:$P,D1168)=1,0,1))</f>
        <v>0</v>
      </c>
      <c r="F1168" s="19" t="str">
        <f>IF($D1168="","",INDEX(БЮДЖЕТ!$N:$N,SUMIFS(БЮДЖЕТ!$B:$B,БЮДЖЕТ!$P:$P,$D1168)))</f>
        <v/>
      </c>
      <c r="G1168" s="19" t="str">
        <f>IF($D1168="","",INDEX(БЮДЖЕТ!$X:$X,SUMIFS(БЮДЖЕТ!$B:$B,БЮДЖЕТ!$P:$P,$D1168)))</f>
        <v/>
      </c>
      <c r="H1168" s="36"/>
      <c r="I1168" s="48">
        <f>IF(D1168="",0,SUMIFS(БЮДЖЕТ!$V:$V,БЮДЖЕТ!$P:$P,D1168))</f>
        <v>0</v>
      </c>
      <c r="J1168" s="48">
        <f>IF(D1168="",0,SUMIFS(факт_операции!$T:$T,факт_операции!$D:$D,D1168)+SUMIFS(факт_расчет!$M:$M,факт_расчет!$D:$D,D1168))</f>
        <v>0</v>
      </c>
      <c r="K1168" s="54">
        <f t="shared" si="37"/>
        <v>0</v>
      </c>
      <c r="L1168" s="36"/>
      <c r="M1168" s="1"/>
    </row>
    <row r="1169" spans="1:13" x14ac:dyDescent="0.25">
      <c r="A1169" s="1"/>
      <c r="B1169" s="1"/>
      <c r="C1169" s="5">
        <f t="shared" si="38"/>
        <v>1159</v>
      </c>
      <c r="D1169" s="19" t="str">
        <f>IF(C1169&gt;MAX(БЮДЖЕТ!$C:$C),"",INDEX(БЮДЖЕТ!$P$11:$P$9415,C1169))</f>
        <v/>
      </c>
      <c r="E1169" s="22">
        <f>IF(D1169="",0,IF(COUNTIF(БЮДЖЕТ!$P:$P,D1169)=1,0,1))</f>
        <v>0</v>
      </c>
      <c r="F1169" s="19" t="str">
        <f>IF($D1169="","",INDEX(БЮДЖЕТ!$N:$N,SUMIFS(БЮДЖЕТ!$B:$B,БЮДЖЕТ!$P:$P,$D1169)))</f>
        <v/>
      </c>
      <c r="G1169" s="19" t="str">
        <f>IF($D1169="","",INDEX(БЮДЖЕТ!$X:$X,SUMIFS(БЮДЖЕТ!$B:$B,БЮДЖЕТ!$P:$P,$D1169)))</f>
        <v/>
      </c>
      <c r="H1169" s="36"/>
      <c r="I1169" s="48">
        <f>IF(D1169="",0,SUMIFS(БЮДЖЕТ!$V:$V,БЮДЖЕТ!$P:$P,D1169))</f>
        <v>0</v>
      </c>
      <c r="J1169" s="48">
        <f>IF(D1169="",0,SUMIFS(факт_операции!$T:$T,факт_операции!$D:$D,D1169)+SUMIFS(факт_расчет!$M:$M,факт_расчет!$D:$D,D1169))</f>
        <v>0</v>
      </c>
      <c r="K1169" s="54">
        <f t="shared" si="37"/>
        <v>0</v>
      </c>
      <c r="L1169" s="36"/>
      <c r="M1169" s="1"/>
    </row>
    <row r="1170" spans="1:13" x14ac:dyDescent="0.25">
      <c r="A1170" s="1"/>
      <c r="B1170" s="1"/>
      <c r="C1170" s="5">
        <f t="shared" si="38"/>
        <v>1160</v>
      </c>
      <c r="D1170" s="19" t="str">
        <f>IF(C1170&gt;MAX(БЮДЖЕТ!$C:$C),"",INDEX(БЮДЖЕТ!$P$11:$P$9415,C1170))</f>
        <v/>
      </c>
      <c r="E1170" s="22">
        <f>IF(D1170="",0,IF(COUNTIF(БЮДЖЕТ!$P:$P,D1170)=1,0,1))</f>
        <v>0</v>
      </c>
      <c r="F1170" s="19" t="str">
        <f>IF($D1170="","",INDEX(БЮДЖЕТ!$N:$N,SUMIFS(БЮДЖЕТ!$B:$B,БЮДЖЕТ!$P:$P,$D1170)))</f>
        <v/>
      </c>
      <c r="G1170" s="19" t="str">
        <f>IF($D1170="","",INDEX(БЮДЖЕТ!$X:$X,SUMIFS(БЮДЖЕТ!$B:$B,БЮДЖЕТ!$P:$P,$D1170)))</f>
        <v/>
      </c>
      <c r="H1170" s="36"/>
      <c r="I1170" s="48">
        <f>IF(D1170="",0,SUMIFS(БЮДЖЕТ!$V:$V,БЮДЖЕТ!$P:$P,D1170))</f>
        <v>0</v>
      </c>
      <c r="J1170" s="48">
        <f>IF(D1170="",0,SUMIFS(факт_операции!$T:$T,факт_операции!$D:$D,D1170)+SUMIFS(факт_расчет!$M:$M,факт_расчет!$D:$D,D1170))</f>
        <v>0</v>
      </c>
      <c r="K1170" s="54">
        <f t="shared" si="37"/>
        <v>0</v>
      </c>
      <c r="L1170" s="36"/>
      <c r="M1170" s="1"/>
    </row>
    <row r="1171" spans="1:13" x14ac:dyDescent="0.25">
      <c r="A1171" s="1"/>
      <c r="B1171" s="1"/>
      <c r="C1171" s="5">
        <f t="shared" si="38"/>
        <v>1161</v>
      </c>
      <c r="D1171" s="19" t="str">
        <f>IF(C1171&gt;MAX(БЮДЖЕТ!$C:$C),"",INDEX(БЮДЖЕТ!$P$11:$P$9415,C1171))</f>
        <v/>
      </c>
      <c r="E1171" s="22">
        <f>IF(D1171="",0,IF(COUNTIF(БЮДЖЕТ!$P:$P,D1171)=1,0,1))</f>
        <v>0</v>
      </c>
      <c r="F1171" s="19" t="str">
        <f>IF($D1171="","",INDEX(БЮДЖЕТ!$N:$N,SUMIFS(БЮДЖЕТ!$B:$B,БЮДЖЕТ!$P:$P,$D1171)))</f>
        <v/>
      </c>
      <c r="G1171" s="19" t="str">
        <f>IF($D1171="","",INDEX(БЮДЖЕТ!$X:$X,SUMIFS(БЮДЖЕТ!$B:$B,БЮДЖЕТ!$P:$P,$D1171)))</f>
        <v/>
      </c>
      <c r="H1171" s="36"/>
      <c r="I1171" s="48">
        <f>IF(D1171="",0,SUMIFS(БЮДЖЕТ!$V:$V,БЮДЖЕТ!$P:$P,D1171))</f>
        <v>0</v>
      </c>
      <c r="J1171" s="48">
        <f>IF(D1171="",0,SUMIFS(факт_операции!$T:$T,факт_операции!$D:$D,D1171)+SUMIFS(факт_расчет!$M:$M,факт_расчет!$D:$D,D1171))</f>
        <v>0</v>
      </c>
      <c r="K1171" s="54">
        <f t="shared" si="37"/>
        <v>0</v>
      </c>
      <c r="L1171" s="36"/>
      <c r="M1171" s="1"/>
    </row>
    <row r="1172" spans="1:13" x14ac:dyDescent="0.25">
      <c r="A1172" s="1"/>
      <c r="B1172" s="1"/>
      <c r="C1172" s="5">
        <f t="shared" si="38"/>
        <v>1162</v>
      </c>
      <c r="D1172" s="19" t="str">
        <f>IF(C1172&gt;MAX(БЮДЖЕТ!$C:$C),"",INDEX(БЮДЖЕТ!$P$11:$P$9415,C1172))</f>
        <v/>
      </c>
      <c r="E1172" s="22">
        <f>IF(D1172="",0,IF(COUNTIF(БЮДЖЕТ!$P:$P,D1172)=1,0,1))</f>
        <v>0</v>
      </c>
      <c r="F1172" s="19" t="str">
        <f>IF($D1172="","",INDEX(БЮДЖЕТ!$N:$N,SUMIFS(БЮДЖЕТ!$B:$B,БЮДЖЕТ!$P:$P,$D1172)))</f>
        <v/>
      </c>
      <c r="G1172" s="19" t="str">
        <f>IF($D1172="","",INDEX(БЮДЖЕТ!$X:$X,SUMIFS(БЮДЖЕТ!$B:$B,БЮДЖЕТ!$P:$P,$D1172)))</f>
        <v/>
      </c>
      <c r="H1172" s="36"/>
      <c r="I1172" s="48">
        <f>IF(D1172="",0,SUMIFS(БЮДЖЕТ!$V:$V,БЮДЖЕТ!$P:$P,D1172))</f>
        <v>0</v>
      </c>
      <c r="J1172" s="48">
        <f>IF(D1172="",0,SUMIFS(факт_операции!$T:$T,факт_операции!$D:$D,D1172)+SUMIFS(факт_расчет!$M:$M,факт_расчет!$D:$D,D1172))</f>
        <v>0</v>
      </c>
      <c r="K1172" s="54">
        <f t="shared" si="37"/>
        <v>0</v>
      </c>
      <c r="L1172" s="36"/>
      <c r="M1172" s="1"/>
    </row>
    <row r="1173" spans="1:13" x14ac:dyDescent="0.25">
      <c r="A1173" s="1"/>
      <c r="B1173" s="1"/>
      <c r="C1173" s="5">
        <f t="shared" si="38"/>
        <v>1163</v>
      </c>
      <c r="D1173" s="19" t="str">
        <f>IF(C1173&gt;MAX(БЮДЖЕТ!$C:$C),"",INDEX(БЮДЖЕТ!$P$11:$P$9415,C1173))</f>
        <v/>
      </c>
      <c r="E1173" s="22">
        <f>IF(D1173="",0,IF(COUNTIF(БЮДЖЕТ!$P:$P,D1173)=1,0,1))</f>
        <v>0</v>
      </c>
      <c r="F1173" s="19" t="str">
        <f>IF($D1173="","",INDEX(БЮДЖЕТ!$N:$N,SUMIFS(БЮДЖЕТ!$B:$B,БЮДЖЕТ!$P:$P,$D1173)))</f>
        <v/>
      </c>
      <c r="G1173" s="19" t="str">
        <f>IF($D1173="","",INDEX(БЮДЖЕТ!$X:$X,SUMIFS(БЮДЖЕТ!$B:$B,БЮДЖЕТ!$P:$P,$D1173)))</f>
        <v/>
      </c>
      <c r="H1173" s="36"/>
      <c r="I1173" s="48">
        <f>IF(D1173="",0,SUMIFS(БЮДЖЕТ!$V:$V,БЮДЖЕТ!$P:$P,D1173))</f>
        <v>0</v>
      </c>
      <c r="J1173" s="48">
        <f>IF(D1173="",0,SUMIFS(факт_операции!$T:$T,факт_операции!$D:$D,D1173)+SUMIFS(факт_расчет!$M:$M,факт_расчет!$D:$D,D1173))</f>
        <v>0</v>
      </c>
      <c r="K1173" s="54">
        <f t="shared" si="37"/>
        <v>0</v>
      </c>
      <c r="L1173" s="36"/>
      <c r="M1173" s="1"/>
    </row>
    <row r="1174" spans="1:13" x14ac:dyDescent="0.25">
      <c r="A1174" s="1"/>
      <c r="B1174" s="1"/>
      <c r="C1174" s="5">
        <f t="shared" si="38"/>
        <v>1164</v>
      </c>
      <c r="D1174" s="19" t="str">
        <f>IF(C1174&gt;MAX(БЮДЖЕТ!$C:$C),"",INDEX(БЮДЖЕТ!$P$11:$P$9415,C1174))</f>
        <v/>
      </c>
      <c r="E1174" s="22">
        <f>IF(D1174="",0,IF(COUNTIF(БЮДЖЕТ!$P:$P,D1174)=1,0,1))</f>
        <v>0</v>
      </c>
      <c r="F1174" s="19" t="str">
        <f>IF($D1174="","",INDEX(БЮДЖЕТ!$N:$N,SUMIFS(БЮДЖЕТ!$B:$B,БЮДЖЕТ!$P:$P,$D1174)))</f>
        <v/>
      </c>
      <c r="G1174" s="19" t="str">
        <f>IF($D1174="","",INDEX(БЮДЖЕТ!$X:$X,SUMIFS(БЮДЖЕТ!$B:$B,БЮДЖЕТ!$P:$P,$D1174)))</f>
        <v/>
      </c>
      <c r="H1174" s="36"/>
      <c r="I1174" s="48">
        <f>IF(D1174="",0,SUMIFS(БЮДЖЕТ!$V:$V,БЮДЖЕТ!$P:$P,D1174))</f>
        <v>0</v>
      </c>
      <c r="J1174" s="48">
        <f>IF(D1174="",0,SUMIFS(факт_операции!$T:$T,факт_операции!$D:$D,D1174)+SUMIFS(факт_расчет!$M:$M,факт_расчет!$D:$D,D1174))</f>
        <v>0</v>
      </c>
      <c r="K1174" s="54">
        <f t="shared" si="37"/>
        <v>0</v>
      </c>
      <c r="L1174" s="36"/>
      <c r="M1174" s="1"/>
    </row>
    <row r="1175" spans="1:13" x14ac:dyDescent="0.25">
      <c r="A1175" s="1"/>
      <c r="B1175" s="1"/>
      <c r="C1175" s="5">
        <f t="shared" si="38"/>
        <v>1165</v>
      </c>
      <c r="D1175" s="19" t="str">
        <f>IF(C1175&gt;MAX(БЮДЖЕТ!$C:$C),"",INDEX(БЮДЖЕТ!$P$11:$P$9415,C1175))</f>
        <v/>
      </c>
      <c r="E1175" s="22">
        <f>IF(D1175="",0,IF(COUNTIF(БЮДЖЕТ!$P:$P,D1175)=1,0,1))</f>
        <v>0</v>
      </c>
      <c r="F1175" s="19" t="str">
        <f>IF($D1175="","",INDEX(БЮДЖЕТ!$N:$N,SUMIFS(БЮДЖЕТ!$B:$B,БЮДЖЕТ!$P:$P,$D1175)))</f>
        <v/>
      </c>
      <c r="G1175" s="19" t="str">
        <f>IF($D1175="","",INDEX(БЮДЖЕТ!$X:$X,SUMIFS(БЮДЖЕТ!$B:$B,БЮДЖЕТ!$P:$P,$D1175)))</f>
        <v/>
      </c>
      <c r="H1175" s="36"/>
      <c r="I1175" s="48">
        <f>IF(D1175="",0,SUMIFS(БЮДЖЕТ!$V:$V,БЮДЖЕТ!$P:$P,D1175))</f>
        <v>0</v>
      </c>
      <c r="J1175" s="48">
        <f>IF(D1175="",0,SUMIFS(факт_операции!$T:$T,факт_операции!$D:$D,D1175)+SUMIFS(факт_расчет!$M:$M,факт_расчет!$D:$D,D1175))</f>
        <v>0</v>
      </c>
      <c r="K1175" s="54">
        <f t="shared" si="37"/>
        <v>0</v>
      </c>
      <c r="L1175" s="36"/>
      <c r="M1175" s="1"/>
    </row>
    <row r="1176" spans="1:13" x14ac:dyDescent="0.25">
      <c r="A1176" s="1"/>
      <c r="B1176" s="1"/>
      <c r="C1176" s="5">
        <f t="shared" si="38"/>
        <v>1166</v>
      </c>
      <c r="D1176" s="19" t="str">
        <f>IF(C1176&gt;MAX(БЮДЖЕТ!$C:$C),"",INDEX(БЮДЖЕТ!$P$11:$P$9415,C1176))</f>
        <v/>
      </c>
      <c r="E1176" s="22">
        <f>IF(D1176="",0,IF(COUNTIF(БЮДЖЕТ!$P:$P,D1176)=1,0,1))</f>
        <v>0</v>
      </c>
      <c r="F1176" s="19" t="str">
        <f>IF($D1176="","",INDEX(БЮДЖЕТ!$N:$N,SUMIFS(БЮДЖЕТ!$B:$B,БЮДЖЕТ!$P:$P,$D1176)))</f>
        <v/>
      </c>
      <c r="G1176" s="19" t="str">
        <f>IF($D1176="","",INDEX(БЮДЖЕТ!$X:$X,SUMIFS(БЮДЖЕТ!$B:$B,БЮДЖЕТ!$P:$P,$D1176)))</f>
        <v/>
      </c>
      <c r="H1176" s="36"/>
      <c r="I1176" s="48">
        <f>IF(D1176="",0,SUMIFS(БЮДЖЕТ!$V:$V,БЮДЖЕТ!$P:$P,D1176))</f>
        <v>0</v>
      </c>
      <c r="J1176" s="48">
        <f>IF(D1176="",0,SUMIFS(факт_операции!$T:$T,факт_операции!$D:$D,D1176)+SUMIFS(факт_расчет!$M:$M,факт_расчет!$D:$D,D1176))</f>
        <v>0</v>
      </c>
      <c r="K1176" s="54">
        <f t="shared" si="37"/>
        <v>0</v>
      </c>
      <c r="L1176" s="36"/>
      <c r="M1176" s="1"/>
    </row>
    <row r="1177" spans="1:13" x14ac:dyDescent="0.25">
      <c r="A1177" s="1"/>
      <c r="B1177" s="1"/>
      <c r="C1177" s="5">
        <f t="shared" si="38"/>
        <v>1167</v>
      </c>
      <c r="D1177" s="19" t="str">
        <f>IF(C1177&gt;MAX(БЮДЖЕТ!$C:$C),"",INDEX(БЮДЖЕТ!$P$11:$P$9415,C1177))</f>
        <v/>
      </c>
      <c r="E1177" s="22">
        <f>IF(D1177="",0,IF(COUNTIF(БЮДЖЕТ!$P:$P,D1177)=1,0,1))</f>
        <v>0</v>
      </c>
      <c r="F1177" s="19" t="str">
        <f>IF($D1177="","",INDEX(БЮДЖЕТ!$N:$N,SUMIFS(БЮДЖЕТ!$B:$B,БЮДЖЕТ!$P:$P,$D1177)))</f>
        <v/>
      </c>
      <c r="G1177" s="19" t="str">
        <f>IF($D1177="","",INDEX(БЮДЖЕТ!$X:$X,SUMIFS(БЮДЖЕТ!$B:$B,БЮДЖЕТ!$P:$P,$D1177)))</f>
        <v/>
      </c>
      <c r="H1177" s="36"/>
      <c r="I1177" s="48">
        <f>IF(D1177="",0,SUMIFS(БЮДЖЕТ!$V:$V,БЮДЖЕТ!$P:$P,D1177))</f>
        <v>0</v>
      </c>
      <c r="J1177" s="48">
        <f>IF(D1177="",0,SUMIFS(факт_операции!$T:$T,факт_операции!$D:$D,D1177)+SUMIFS(факт_расчет!$M:$M,факт_расчет!$D:$D,D1177))</f>
        <v>0</v>
      </c>
      <c r="K1177" s="54">
        <f t="shared" si="37"/>
        <v>0</v>
      </c>
      <c r="L1177" s="36"/>
      <c r="M1177" s="1"/>
    </row>
    <row r="1178" spans="1:13" x14ac:dyDescent="0.25">
      <c r="A1178" s="1"/>
      <c r="B1178" s="1"/>
      <c r="C1178" s="5">
        <f t="shared" si="38"/>
        <v>1168</v>
      </c>
      <c r="D1178" s="19" t="str">
        <f>IF(C1178&gt;MAX(БЮДЖЕТ!$C:$C),"",INDEX(БЮДЖЕТ!$P$11:$P$9415,C1178))</f>
        <v/>
      </c>
      <c r="E1178" s="22">
        <f>IF(D1178="",0,IF(COUNTIF(БЮДЖЕТ!$P:$P,D1178)=1,0,1))</f>
        <v>0</v>
      </c>
      <c r="F1178" s="19" t="str">
        <f>IF($D1178="","",INDEX(БЮДЖЕТ!$N:$N,SUMIFS(БЮДЖЕТ!$B:$B,БЮДЖЕТ!$P:$P,$D1178)))</f>
        <v/>
      </c>
      <c r="G1178" s="19" t="str">
        <f>IF($D1178="","",INDEX(БЮДЖЕТ!$X:$X,SUMIFS(БЮДЖЕТ!$B:$B,БЮДЖЕТ!$P:$P,$D1178)))</f>
        <v/>
      </c>
      <c r="H1178" s="36"/>
      <c r="I1178" s="48">
        <f>IF(D1178="",0,SUMIFS(БЮДЖЕТ!$V:$V,БЮДЖЕТ!$P:$P,D1178))</f>
        <v>0</v>
      </c>
      <c r="J1178" s="48">
        <f>IF(D1178="",0,SUMIFS(факт_операции!$T:$T,факт_операции!$D:$D,D1178)+SUMIFS(факт_расчет!$M:$M,факт_расчет!$D:$D,D1178))</f>
        <v>0</v>
      </c>
      <c r="K1178" s="54">
        <f t="shared" si="37"/>
        <v>0</v>
      </c>
      <c r="L1178" s="36"/>
      <c r="M1178" s="1"/>
    </row>
    <row r="1179" spans="1:13" x14ac:dyDescent="0.25">
      <c r="A1179" s="1"/>
      <c r="B1179" s="1"/>
      <c r="C1179" s="5">
        <f t="shared" si="38"/>
        <v>1169</v>
      </c>
      <c r="D1179" s="19" t="str">
        <f>IF(C1179&gt;MAX(БЮДЖЕТ!$C:$C),"",INDEX(БЮДЖЕТ!$P$11:$P$9415,C1179))</f>
        <v/>
      </c>
      <c r="E1179" s="22">
        <f>IF(D1179="",0,IF(COUNTIF(БЮДЖЕТ!$P:$P,D1179)=1,0,1))</f>
        <v>0</v>
      </c>
      <c r="F1179" s="19" t="str">
        <f>IF($D1179="","",INDEX(БЮДЖЕТ!$N:$N,SUMIFS(БЮДЖЕТ!$B:$B,БЮДЖЕТ!$P:$P,$D1179)))</f>
        <v/>
      </c>
      <c r="G1179" s="19" t="str">
        <f>IF($D1179="","",INDEX(БЮДЖЕТ!$X:$X,SUMIFS(БЮДЖЕТ!$B:$B,БЮДЖЕТ!$P:$P,$D1179)))</f>
        <v/>
      </c>
      <c r="H1179" s="36"/>
      <c r="I1179" s="48">
        <f>IF(D1179="",0,SUMIFS(БЮДЖЕТ!$V:$V,БЮДЖЕТ!$P:$P,D1179))</f>
        <v>0</v>
      </c>
      <c r="J1179" s="48">
        <f>IF(D1179="",0,SUMIFS(факт_операции!$T:$T,факт_операции!$D:$D,D1179)+SUMIFS(факт_расчет!$M:$M,факт_расчет!$D:$D,D1179))</f>
        <v>0</v>
      </c>
      <c r="K1179" s="54">
        <f t="shared" si="37"/>
        <v>0</v>
      </c>
      <c r="L1179" s="36"/>
      <c r="M1179" s="1"/>
    </row>
    <row r="1180" spans="1:13" x14ac:dyDescent="0.25">
      <c r="A1180" s="1"/>
      <c r="B1180" s="1"/>
      <c r="C1180" s="5">
        <f t="shared" si="38"/>
        <v>1170</v>
      </c>
      <c r="D1180" s="19" t="str">
        <f>IF(C1180&gt;MAX(БЮДЖЕТ!$C:$C),"",INDEX(БЮДЖЕТ!$P$11:$P$9415,C1180))</f>
        <v/>
      </c>
      <c r="E1180" s="22">
        <f>IF(D1180="",0,IF(COUNTIF(БЮДЖЕТ!$P:$P,D1180)=1,0,1))</f>
        <v>0</v>
      </c>
      <c r="F1180" s="19" t="str">
        <f>IF($D1180="","",INDEX(БЮДЖЕТ!$N:$N,SUMIFS(БЮДЖЕТ!$B:$B,БЮДЖЕТ!$P:$P,$D1180)))</f>
        <v/>
      </c>
      <c r="G1180" s="19" t="str">
        <f>IF($D1180="","",INDEX(БЮДЖЕТ!$X:$X,SUMIFS(БЮДЖЕТ!$B:$B,БЮДЖЕТ!$P:$P,$D1180)))</f>
        <v/>
      </c>
      <c r="H1180" s="36"/>
      <c r="I1180" s="48">
        <f>IF(D1180="",0,SUMIFS(БЮДЖЕТ!$V:$V,БЮДЖЕТ!$P:$P,D1180))</f>
        <v>0</v>
      </c>
      <c r="J1180" s="48">
        <f>IF(D1180="",0,SUMIFS(факт_операции!$T:$T,факт_операции!$D:$D,D1180)+SUMIFS(факт_расчет!$M:$M,факт_расчет!$D:$D,D1180))</f>
        <v>0</v>
      </c>
      <c r="K1180" s="54">
        <f t="shared" si="37"/>
        <v>0</v>
      </c>
      <c r="L1180" s="36"/>
      <c r="M1180" s="1"/>
    </row>
    <row r="1181" spans="1:13" x14ac:dyDescent="0.25">
      <c r="A1181" s="1"/>
      <c r="B1181" s="1"/>
      <c r="C1181" s="5">
        <f t="shared" si="38"/>
        <v>1171</v>
      </c>
      <c r="D1181" s="19" t="str">
        <f>IF(C1181&gt;MAX(БЮДЖЕТ!$C:$C),"",INDEX(БЮДЖЕТ!$P$11:$P$9415,C1181))</f>
        <v/>
      </c>
      <c r="E1181" s="22">
        <f>IF(D1181="",0,IF(COUNTIF(БЮДЖЕТ!$P:$P,D1181)=1,0,1))</f>
        <v>0</v>
      </c>
      <c r="F1181" s="19" t="str">
        <f>IF($D1181="","",INDEX(БЮДЖЕТ!$N:$N,SUMIFS(БЮДЖЕТ!$B:$B,БЮДЖЕТ!$P:$P,$D1181)))</f>
        <v/>
      </c>
      <c r="G1181" s="19" t="str">
        <f>IF($D1181="","",INDEX(БЮДЖЕТ!$X:$X,SUMIFS(БЮДЖЕТ!$B:$B,БЮДЖЕТ!$P:$P,$D1181)))</f>
        <v/>
      </c>
      <c r="H1181" s="36"/>
      <c r="I1181" s="48">
        <f>IF(D1181="",0,SUMIFS(БЮДЖЕТ!$V:$V,БЮДЖЕТ!$P:$P,D1181))</f>
        <v>0</v>
      </c>
      <c r="J1181" s="48">
        <f>IF(D1181="",0,SUMIFS(факт_операции!$T:$T,факт_операции!$D:$D,D1181)+SUMIFS(факт_расчет!$M:$M,факт_расчет!$D:$D,D1181))</f>
        <v>0</v>
      </c>
      <c r="K1181" s="54">
        <f t="shared" si="37"/>
        <v>0</v>
      </c>
      <c r="L1181" s="36"/>
      <c r="M1181" s="1"/>
    </row>
    <row r="1182" spans="1:13" x14ac:dyDescent="0.25">
      <c r="A1182" s="1"/>
      <c r="B1182" s="1"/>
      <c r="C1182" s="5">
        <f t="shared" si="38"/>
        <v>1172</v>
      </c>
      <c r="D1182" s="19" t="str">
        <f>IF(C1182&gt;MAX(БЮДЖЕТ!$C:$C),"",INDEX(БЮДЖЕТ!$P$11:$P$9415,C1182))</f>
        <v/>
      </c>
      <c r="E1182" s="22">
        <f>IF(D1182="",0,IF(COUNTIF(БЮДЖЕТ!$P:$P,D1182)=1,0,1))</f>
        <v>0</v>
      </c>
      <c r="F1182" s="19" t="str">
        <f>IF($D1182="","",INDEX(БЮДЖЕТ!$N:$N,SUMIFS(БЮДЖЕТ!$B:$B,БЮДЖЕТ!$P:$P,$D1182)))</f>
        <v/>
      </c>
      <c r="G1182" s="19" t="str">
        <f>IF($D1182="","",INDEX(БЮДЖЕТ!$X:$X,SUMIFS(БЮДЖЕТ!$B:$B,БЮДЖЕТ!$P:$P,$D1182)))</f>
        <v/>
      </c>
      <c r="H1182" s="36"/>
      <c r="I1182" s="48">
        <f>IF(D1182="",0,SUMIFS(БЮДЖЕТ!$V:$V,БЮДЖЕТ!$P:$P,D1182))</f>
        <v>0</v>
      </c>
      <c r="J1182" s="48">
        <f>IF(D1182="",0,SUMIFS(факт_операции!$T:$T,факт_операции!$D:$D,D1182)+SUMIFS(факт_расчет!$M:$M,факт_расчет!$D:$D,D1182))</f>
        <v>0</v>
      </c>
      <c r="K1182" s="54">
        <f t="shared" si="37"/>
        <v>0</v>
      </c>
      <c r="L1182" s="36"/>
      <c r="M1182" s="1"/>
    </row>
    <row r="1183" spans="1:13" x14ac:dyDescent="0.25">
      <c r="A1183" s="1"/>
      <c r="B1183" s="1"/>
      <c r="C1183" s="5">
        <f t="shared" si="38"/>
        <v>1173</v>
      </c>
      <c r="D1183" s="19" t="str">
        <f>IF(C1183&gt;MAX(БЮДЖЕТ!$C:$C),"",INDEX(БЮДЖЕТ!$P$11:$P$9415,C1183))</f>
        <v/>
      </c>
      <c r="E1183" s="22">
        <f>IF(D1183="",0,IF(COUNTIF(БЮДЖЕТ!$P:$P,D1183)=1,0,1))</f>
        <v>0</v>
      </c>
      <c r="F1183" s="19" t="str">
        <f>IF($D1183="","",INDEX(БЮДЖЕТ!$N:$N,SUMIFS(БЮДЖЕТ!$B:$B,БЮДЖЕТ!$P:$P,$D1183)))</f>
        <v/>
      </c>
      <c r="G1183" s="19" t="str">
        <f>IF($D1183="","",INDEX(БЮДЖЕТ!$X:$X,SUMIFS(БЮДЖЕТ!$B:$B,БЮДЖЕТ!$P:$P,$D1183)))</f>
        <v/>
      </c>
      <c r="H1183" s="36"/>
      <c r="I1183" s="48">
        <f>IF(D1183="",0,SUMIFS(БЮДЖЕТ!$V:$V,БЮДЖЕТ!$P:$P,D1183))</f>
        <v>0</v>
      </c>
      <c r="J1183" s="48">
        <f>IF(D1183="",0,SUMIFS(факт_операции!$T:$T,факт_операции!$D:$D,D1183)+SUMIFS(факт_расчет!$M:$M,факт_расчет!$D:$D,D1183))</f>
        <v>0</v>
      </c>
      <c r="K1183" s="54">
        <f t="shared" si="37"/>
        <v>0</v>
      </c>
      <c r="L1183" s="36"/>
      <c r="M1183" s="1"/>
    </row>
    <row r="1184" spans="1:13" x14ac:dyDescent="0.25">
      <c r="A1184" s="1"/>
      <c r="B1184" s="1"/>
      <c r="C1184" s="5">
        <f t="shared" si="38"/>
        <v>1174</v>
      </c>
      <c r="D1184" s="19" t="str">
        <f>IF(C1184&gt;MAX(БЮДЖЕТ!$C:$C),"",INDEX(БЮДЖЕТ!$P$11:$P$9415,C1184))</f>
        <v/>
      </c>
      <c r="E1184" s="22">
        <f>IF(D1184="",0,IF(COUNTIF(БЮДЖЕТ!$P:$P,D1184)=1,0,1))</f>
        <v>0</v>
      </c>
      <c r="F1184" s="19" t="str">
        <f>IF($D1184="","",INDEX(БЮДЖЕТ!$N:$N,SUMIFS(БЮДЖЕТ!$B:$B,БЮДЖЕТ!$P:$P,$D1184)))</f>
        <v/>
      </c>
      <c r="G1184" s="19" t="str">
        <f>IF($D1184="","",INDEX(БЮДЖЕТ!$X:$X,SUMIFS(БЮДЖЕТ!$B:$B,БЮДЖЕТ!$P:$P,$D1184)))</f>
        <v/>
      </c>
      <c r="H1184" s="36"/>
      <c r="I1184" s="48">
        <f>IF(D1184="",0,SUMIFS(БЮДЖЕТ!$V:$V,БЮДЖЕТ!$P:$P,D1184))</f>
        <v>0</v>
      </c>
      <c r="J1184" s="48">
        <f>IF(D1184="",0,SUMIFS(факт_операции!$T:$T,факт_операции!$D:$D,D1184)+SUMIFS(факт_расчет!$M:$M,факт_расчет!$D:$D,D1184))</f>
        <v>0</v>
      </c>
      <c r="K1184" s="54">
        <f t="shared" si="37"/>
        <v>0</v>
      </c>
      <c r="L1184" s="36"/>
      <c r="M1184" s="1"/>
    </row>
    <row r="1185" spans="1:13" x14ac:dyDescent="0.25">
      <c r="A1185" s="1"/>
      <c r="B1185" s="1"/>
      <c r="C1185" s="5">
        <f t="shared" si="38"/>
        <v>1175</v>
      </c>
      <c r="D1185" s="19" t="str">
        <f>IF(C1185&gt;MAX(БЮДЖЕТ!$C:$C),"",INDEX(БЮДЖЕТ!$P$11:$P$9415,C1185))</f>
        <v/>
      </c>
      <c r="E1185" s="22">
        <f>IF(D1185="",0,IF(COUNTIF(БЮДЖЕТ!$P:$P,D1185)=1,0,1))</f>
        <v>0</v>
      </c>
      <c r="F1185" s="19" t="str">
        <f>IF($D1185="","",INDEX(БЮДЖЕТ!$N:$N,SUMIFS(БЮДЖЕТ!$B:$B,БЮДЖЕТ!$P:$P,$D1185)))</f>
        <v/>
      </c>
      <c r="G1185" s="19" t="str">
        <f>IF($D1185="","",INDEX(БЮДЖЕТ!$X:$X,SUMIFS(БЮДЖЕТ!$B:$B,БЮДЖЕТ!$P:$P,$D1185)))</f>
        <v/>
      </c>
      <c r="H1185" s="36"/>
      <c r="I1185" s="48">
        <f>IF(D1185="",0,SUMIFS(БЮДЖЕТ!$V:$V,БЮДЖЕТ!$P:$P,D1185))</f>
        <v>0</v>
      </c>
      <c r="J1185" s="48">
        <f>IF(D1185="",0,SUMIFS(факт_операции!$T:$T,факт_операции!$D:$D,D1185)+SUMIFS(факт_расчет!$M:$M,факт_расчет!$D:$D,D1185))</f>
        <v>0</v>
      </c>
      <c r="K1185" s="54">
        <f t="shared" si="37"/>
        <v>0</v>
      </c>
      <c r="L1185" s="36"/>
      <c r="M1185" s="1"/>
    </row>
    <row r="1186" spans="1:13" x14ac:dyDescent="0.25">
      <c r="A1186" s="1"/>
      <c r="B1186" s="1"/>
      <c r="C1186" s="5">
        <f t="shared" si="38"/>
        <v>1176</v>
      </c>
      <c r="D1186" s="19" t="str">
        <f>IF(C1186&gt;MAX(БЮДЖЕТ!$C:$C),"",INDEX(БЮДЖЕТ!$P$11:$P$9415,C1186))</f>
        <v/>
      </c>
      <c r="E1186" s="22">
        <f>IF(D1186="",0,IF(COUNTIF(БЮДЖЕТ!$P:$P,D1186)=1,0,1))</f>
        <v>0</v>
      </c>
      <c r="F1186" s="19" t="str">
        <f>IF($D1186="","",INDEX(БЮДЖЕТ!$N:$N,SUMIFS(БЮДЖЕТ!$B:$B,БЮДЖЕТ!$P:$P,$D1186)))</f>
        <v/>
      </c>
      <c r="G1186" s="19" t="str">
        <f>IF($D1186="","",INDEX(БЮДЖЕТ!$X:$X,SUMIFS(БЮДЖЕТ!$B:$B,БЮДЖЕТ!$P:$P,$D1186)))</f>
        <v/>
      </c>
      <c r="H1186" s="36"/>
      <c r="I1186" s="48">
        <f>IF(D1186="",0,SUMIFS(БЮДЖЕТ!$V:$V,БЮДЖЕТ!$P:$P,D1186))</f>
        <v>0</v>
      </c>
      <c r="J1186" s="48">
        <f>IF(D1186="",0,SUMIFS(факт_операции!$T:$T,факт_операции!$D:$D,D1186)+SUMIFS(факт_расчет!$M:$M,факт_расчет!$D:$D,D1186))</f>
        <v>0</v>
      </c>
      <c r="K1186" s="54">
        <f t="shared" si="37"/>
        <v>0</v>
      </c>
      <c r="L1186" s="36"/>
      <c r="M1186" s="1"/>
    </row>
    <row r="1187" spans="1:13" x14ac:dyDescent="0.25">
      <c r="A1187" s="1"/>
      <c r="B1187" s="1"/>
      <c r="C1187" s="5">
        <f t="shared" si="38"/>
        <v>1177</v>
      </c>
      <c r="D1187" s="19" t="str">
        <f>IF(C1187&gt;MAX(БЮДЖЕТ!$C:$C),"",INDEX(БЮДЖЕТ!$P$11:$P$9415,C1187))</f>
        <v/>
      </c>
      <c r="E1187" s="22">
        <f>IF(D1187="",0,IF(COUNTIF(БЮДЖЕТ!$P:$P,D1187)=1,0,1))</f>
        <v>0</v>
      </c>
      <c r="F1187" s="19" t="str">
        <f>IF($D1187="","",INDEX(БЮДЖЕТ!$N:$N,SUMIFS(БЮДЖЕТ!$B:$B,БЮДЖЕТ!$P:$P,$D1187)))</f>
        <v/>
      </c>
      <c r="G1187" s="19" t="str">
        <f>IF($D1187="","",INDEX(БЮДЖЕТ!$X:$X,SUMIFS(БЮДЖЕТ!$B:$B,БЮДЖЕТ!$P:$P,$D1187)))</f>
        <v/>
      </c>
      <c r="H1187" s="36"/>
      <c r="I1187" s="48">
        <f>IF(D1187="",0,SUMIFS(БЮДЖЕТ!$V:$V,БЮДЖЕТ!$P:$P,D1187))</f>
        <v>0</v>
      </c>
      <c r="J1187" s="48">
        <f>IF(D1187="",0,SUMIFS(факт_операции!$T:$T,факт_операции!$D:$D,D1187)+SUMIFS(факт_расчет!$M:$M,факт_расчет!$D:$D,D1187))</f>
        <v>0</v>
      </c>
      <c r="K1187" s="54">
        <f t="shared" si="37"/>
        <v>0</v>
      </c>
      <c r="L1187" s="36"/>
      <c r="M1187" s="1"/>
    </row>
    <row r="1188" spans="1:13" x14ac:dyDescent="0.25">
      <c r="A1188" s="1"/>
      <c r="B1188" s="1"/>
      <c r="C1188" s="5">
        <f t="shared" si="38"/>
        <v>1178</v>
      </c>
      <c r="D1188" s="19" t="str">
        <f>IF(C1188&gt;MAX(БЮДЖЕТ!$C:$C),"",INDEX(БЮДЖЕТ!$P$11:$P$9415,C1188))</f>
        <v/>
      </c>
      <c r="E1188" s="22">
        <f>IF(D1188="",0,IF(COUNTIF(БЮДЖЕТ!$P:$P,D1188)=1,0,1))</f>
        <v>0</v>
      </c>
      <c r="F1188" s="19" t="str">
        <f>IF($D1188="","",INDEX(БЮДЖЕТ!$N:$N,SUMIFS(БЮДЖЕТ!$B:$B,БЮДЖЕТ!$P:$P,$D1188)))</f>
        <v/>
      </c>
      <c r="G1188" s="19" t="str">
        <f>IF($D1188="","",INDEX(БЮДЖЕТ!$X:$X,SUMIFS(БЮДЖЕТ!$B:$B,БЮДЖЕТ!$P:$P,$D1188)))</f>
        <v/>
      </c>
      <c r="H1188" s="36"/>
      <c r="I1188" s="48">
        <f>IF(D1188="",0,SUMIFS(БЮДЖЕТ!$V:$V,БЮДЖЕТ!$P:$P,D1188))</f>
        <v>0</v>
      </c>
      <c r="J1188" s="48">
        <f>IF(D1188="",0,SUMIFS(факт_операции!$T:$T,факт_операции!$D:$D,D1188)+SUMIFS(факт_расчет!$M:$M,факт_расчет!$D:$D,D1188))</f>
        <v>0</v>
      </c>
      <c r="K1188" s="54">
        <f t="shared" si="37"/>
        <v>0</v>
      </c>
      <c r="L1188" s="36"/>
      <c r="M1188" s="1"/>
    </row>
    <row r="1189" spans="1:13" x14ac:dyDescent="0.25">
      <c r="A1189" s="1"/>
      <c r="B1189" s="1"/>
      <c r="C1189" s="5">
        <f t="shared" si="38"/>
        <v>1179</v>
      </c>
      <c r="D1189" s="19" t="str">
        <f>IF(C1189&gt;MAX(БЮДЖЕТ!$C:$C),"",INDEX(БЮДЖЕТ!$P$11:$P$9415,C1189))</f>
        <v/>
      </c>
      <c r="E1189" s="22">
        <f>IF(D1189="",0,IF(COUNTIF(БЮДЖЕТ!$P:$P,D1189)=1,0,1))</f>
        <v>0</v>
      </c>
      <c r="F1189" s="19" t="str">
        <f>IF($D1189="","",INDEX(БЮДЖЕТ!$N:$N,SUMIFS(БЮДЖЕТ!$B:$B,БЮДЖЕТ!$P:$P,$D1189)))</f>
        <v/>
      </c>
      <c r="G1189" s="19" t="str">
        <f>IF($D1189="","",INDEX(БЮДЖЕТ!$X:$X,SUMIFS(БЮДЖЕТ!$B:$B,БЮДЖЕТ!$P:$P,$D1189)))</f>
        <v/>
      </c>
      <c r="H1189" s="36"/>
      <c r="I1189" s="48">
        <f>IF(D1189="",0,SUMIFS(БЮДЖЕТ!$V:$V,БЮДЖЕТ!$P:$P,D1189))</f>
        <v>0</v>
      </c>
      <c r="J1189" s="48">
        <f>IF(D1189="",0,SUMIFS(факт_операции!$T:$T,факт_операции!$D:$D,D1189)+SUMIFS(факт_расчет!$M:$M,факт_расчет!$D:$D,D1189))</f>
        <v>0</v>
      </c>
      <c r="K1189" s="54">
        <f t="shared" si="37"/>
        <v>0</v>
      </c>
      <c r="L1189" s="36"/>
      <c r="M1189" s="1"/>
    </row>
    <row r="1190" spans="1:13" x14ac:dyDescent="0.25">
      <c r="A1190" s="1"/>
      <c r="B1190" s="1"/>
      <c r="C1190" s="5">
        <f t="shared" si="38"/>
        <v>1180</v>
      </c>
      <c r="D1190" s="19" t="str">
        <f>IF(C1190&gt;MAX(БЮДЖЕТ!$C:$C),"",INDEX(БЮДЖЕТ!$P$11:$P$9415,C1190))</f>
        <v/>
      </c>
      <c r="E1190" s="22">
        <f>IF(D1190="",0,IF(COUNTIF(БЮДЖЕТ!$P:$P,D1190)=1,0,1))</f>
        <v>0</v>
      </c>
      <c r="F1190" s="19" t="str">
        <f>IF($D1190="","",INDEX(БЮДЖЕТ!$N:$N,SUMIFS(БЮДЖЕТ!$B:$B,БЮДЖЕТ!$P:$P,$D1190)))</f>
        <v/>
      </c>
      <c r="G1190" s="19" t="str">
        <f>IF($D1190="","",INDEX(БЮДЖЕТ!$X:$X,SUMIFS(БЮДЖЕТ!$B:$B,БЮДЖЕТ!$P:$P,$D1190)))</f>
        <v/>
      </c>
      <c r="H1190" s="36"/>
      <c r="I1190" s="48">
        <f>IF(D1190="",0,SUMIFS(БЮДЖЕТ!$V:$V,БЮДЖЕТ!$P:$P,D1190))</f>
        <v>0</v>
      </c>
      <c r="J1190" s="48">
        <f>IF(D1190="",0,SUMIFS(факт_операции!$T:$T,факт_операции!$D:$D,D1190)+SUMIFS(факт_расчет!$M:$M,факт_расчет!$D:$D,D1190))</f>
        <v>0</v>
      </c>
      <c r="K1190" s="54">
        <f t="shared" si="37"/>
        <v>0</v>
      </c>
      <c r="L1190" s="36"/>
      <c r="M1190" s="1"/>
    </row>
    <row r="1191" spans="1:13" x14ac:dyDescent="0.25">
      <c r="A1191" s="1"/>
      <c r="B1191" s="1"/>
      <c r="C1191" s="5">
        <f t="shared" si="38"/>
        <v>1181</v>
      </c>
      <c r="D1191" s="19" t="str">
        <f>IF(C1191&gt;MAX(БЮДЖЕТ!$C:$C),"",INDEX(БЮДЖЕТ!$P$11:$P$9415,C1191))</f>
        <v/>
      </c>
      <c r="E1191" s="22">
        <f>IF(D1191="",0,IF(COUNTIF(БЮДЖЕТ!$P:$P,D1191)=1,0,1))</f>
        <v>0</v>
      </c>
      <c r="F1191" s="19" t="str">
        <f>IF($D1191="","",INDEX(БЮДЖЕТ!$N:$N,SUMIFS(БЮДЖЕТ!$B:$B,БЮДЖЕТ!$P:$P,$D1191)))</f>
        <v/>
      </c>
      <c r="G1191" s="19" t="str">
        <f>IF($D1191="","",INDEX(БЮДЖЕТ!$X:$X,SUMIFS(БЮДЖЕТ!$B:$B,БЮДЖЕТ!$P:$P,$D1191)))</f>
        <v/>
      </c>
      <c r="H1191" s="36"/>
      <c r="I1191" s="48">
        <f>IF(D1191="",0,SUMIFS(БЮДЖЕТ!$V:$V,БЮДЖЕТ!$P:$P,D1191))</f>
        <v>0</v>
      </c>
      <c r="J1191" s="48">
        <f>IF(D1191="",0,SUMIFS(факт_операции!$T:$T,факт_операции!$D:$D,D1191)+SUMIFS(факт_расчет!$M:$M,факт_расчет!$D:$D,D1191))</f>
        <v>0</v>
      </c>
      <c r="K1191" s="54">
        <f t="shared" si="37"/>
        <v>0</v>
      </c>
      <c r="L1191" s="36"/>
      <c r="M1191" s="1"/>
    </row>
    <row r="1192" spans="1:13" x14ac:dyDescent="0.25">
      <c r="A1192" s="1"/>
      <c r="B1192" s="1"/>
      <c r="C1192" s="5">
        <f t="shared" si="38"/>
        <v>1182</v>
      </c>
      <c r="D1192" s="19" t="str">
        <f>IF(C1192&gt;MAX(БЮДЖЕТ!$C:$C),"",INDEX(БЮДЖЕТ!$P$11:$P$9415,C1192))</f>
        <v/>
      </c>
      <c r="E1192" s="22">
        <f>IF(D1192="",0,IF(COUNTIF(БЮДЖЕТ!$P:$P,D1192)=1,0,1))</f>
        <v>0</v>
      </c>
      <c r="F1192" s="19" t="str">
        <f>IF($D1192="","",INDEX(БЮДЖЕТ!$N:$N,SUMIFS(БЮДЖЕТ!$B:$B,БЮДЖЕТ!$P:$P,$D1192)))</f>
        <v/>
      </c>
      <c r="G1192" s="19" t="str">
        <f>IF($D1192="","",INDEX(БЮДЖЕТ!$X:$X,SUMIFS(БЮДЖЕТ!$B:$B,БЮДЖЕТ!$P:$P,$D1192)))</f>
        <v/>
      </c>
      <c r="H1192" s="36"/>
      <c r="I1192" s="48">
        <f>IF(D1192="",0,SUMIFS(БЮДЖЕТ!$V:$V,БЮДЖЕТ!$P:$P,D1192))</f>
        <v>0</v>
      </c>
      <c r="J1192" s="48">
        <f>IF(D1192="",0,SUMIFS(факт_операции!$T:$T,факт_операции!$D:$D,D1192)+SUMIFS(факт_расчет!$M:$M,факт_расчет!$D:$D,D1192))</f>
        <v>0</v>
      </c>
      <c r="K1192" s="54">
        <f t="shared" ref="K1192:K1255" si="39">IF(D1192="",0,J1192-I1192)</f>
        <v>0</v>
      </c>
      <c r="L1192" s="36"/>
      <c r="M1192" s="1"/>
    </row>
    <row r="1193" spans="1:13" x14ac:dyDescent="0.25">
      <c r="A1193" s="1"/>
      <c r="B1193" s="1"/>
      <c r="C1193" s="5">
        <f t="shared" si="38"/>
        <v>1183</v>
      </c>
      <c r="D1193" s="19" t="str">
        <f>IF(C1193&gt;MAX(БЮДЖЕТ!$C:$C),"",INDEX(БЮДЖЕТ!$P$11:$P$9415,C1193))</f>
        <v/>
      </c>
      <c r="E1193" s="22">
        <f>IF(D1193="",0,IF(COUNTIF(БЮДЖЕТ!$P:$P,D1193)=1,0,1))</f>
        <v>0</v>
      </c>
      <c r="F1193" s="19" t="str">
        <f>IF($D1193="","",INDEX(БЮДЖЕТ!$N:$N,SUMIFS(БЮДЖЕТ!$B:$B,БЮДЖЕТ!$P:$P,$D1193)))</f>
        <v/>
      </c>
      <c r="G1193" s="19" t="str">
        <f>IF($D1193="","",INDEX(БЮДЖЕТ!$X:$X,SUMIFS(БЮДЖЕТ!$B:$B,БЮДЖЕТ!$P:$P,$D1193)))</f>
        <v/>
      </c>
      <c r="H1193" s="36"/>
      <c r="I1193" s="48">
        <f>IF(D1193="",0,SUMIFS(БЮДЖЕТ!$V:$V,БЮДЖЕТ!$P:$P,D1193))</f>
        <v>0</v>
      </c>
      <c r="J1193" s="48">
        <f>IF(D1193="",0,SUMIFS(факт_операции!$T:$T,факт_операции!$D:$D,D1193)+SUMIFS(факт_расчет!$M:$M,факт_расчет!$D:$D,D1193))</f>
        <v>0</v>
      </c>
      <c r="K1193" s="54">
        <f t="shared" si="39"/>
        <v>0</v>
      </c>
      <c r="L1193" s="36"/>
      <c r="M1193" s="1"/>
    </row>
    <row r="1194" spans="1:13" x14ac:dyDescent="0.25">
      <c r="A1194" s="1"/>
      <c r="B1194" s="1"/>
      <c r="C1194" s="5">
        <f t="shared" si="38"/>
        <v>1184</v>
      </c>
      <c r="D1194" s="19" t="str">
        <f>IF(C1194&gt;MAX(БЮДЖЕТ!$C:$C),"",INDEX(БЮДЖЕТ!$P$11:$P$9415,C1194))</f>
        <v/>
      </c>
      <c r="E1194" s="22">
        <f>IF(D1194="",0,IF(COUNTIF(БЮДЖЕТ!$P:$P,D1194)=1,0,1))</f>
        <v>0</v>
      </c>
      <c r="F1194" s="19" t="str">
        <f>IF($D1194="","",INDEX(БЮДЖЕТ!$N:$N,SUMIFS(БЮДЖЕТ!$B:$B,БЮДЖЕТ!$P:$P,$D1194)))</f>
        <v/>
      </c>
      <c r="G1194" s="19" t="str">
        <f>IF($D1194="","",INDEX(БЮДЖЕТ!$X:$X,SUMIFS(БЮДЖЕТ!$B:$B,БЮДЖЕТ!$P:$P,$D1194)))</f>
        <v/>
      </c>
      <c r="H1194" s="36"/>
      <c r="I1194" s="48">
        <f>IF(D1194="",0,SUMIFS(БЮДЖЕТ!$V:$V,БЮДЖЕТ!$P:$P,D1194))</f>
        <v>0</v>
      </c>
      <c r="J1194" s="48">
        <f>IF(D1194="",0,SUMIFS(факт_операции!$T:$T,факт_операции!$D:$D,D1194)+SUMIFS(факт_расчет!$M:$M,факт_расчет!$D:$D,D1194))</f>
        <v>0</v>
      </c>
      <c r="K1194" s="54">
        <f t="shared" si="39"/>
        <v>0</v>
      </c>
      <c r="L1194" s="36"/>
      <c r="M1194" s="1"/>
    </row>
    <row r="1195" spans="1:13" x14ac:dyDescent="0.25">
      <c r="A1195" s="1"/>
      <c r="B1195" s="1"/>
      <c r="C1195" s="5">
        <f t="shared" si="38"/>
        <v>1185</v>
      </c>
      <c r="D1195" s="19" t="str">
        <f>IF(C1195&gt;MAX(БЮДЖЕТ!$C:$C),"",INDEX(БЮДЖЕТ!$P$11:$P$9415,C1195))</f>
        <v/>
      </c>
      <c r="E1195" s="22">
        <f>IF(D1195="",0,IF(COUNTIF(БЮДЖЕТ!$P:$P,D1195)=1,0,1))</f>
        <v>0</v>
      </c>
      <c r="F1195" s="19" t="str">
        <f>IF($D1195="","",INDEX(БЮДЖЕТ!$N:$N,SUMIFS(БЮДЖЕТ!$B:$B,БЮДЖЕТ!$P:$P,$D1195)))</f>
        <v/>
      </c>
      <c r="G1195" s="19" t="str">
        <f>IF($D1195="","",INDEX(БЮДЖЕТ!$X:$X,SUMIFS(БЮДЖЕТ!$B:$B,БЮДЖЕТ!$P:$P,$D1195)))</f>
        <v/>
      </c>
      <c r="H1195" s="36"/>
      <c r="I1195" s="48">
        <f>IF(D1195="",0,SUMIFS(БЮДЖЕТ!$V:$V,БЮДЖЕТ!$P:$P,D1195))</f>
        <v>0</v>
      </c>
      <c r="J1195" s="48">
        <f>IF(D1195="",0,SUMIFS(факт_операции!$T:$T,факт_операции!$D:$D,D1195)+SUMIFS(факт_расчет!$M:$M,факт_расчет!$D:$D,D1195))</f>
        <v>0</v>
      </c>
      <c r="K1195" s="54">
        <f t="shared" si="39"/>
        <v>0</v>
      </c>
      <c r="L1195" s="36"/>
      <c r="M1195" s="1"/>
    </row>
    <row r="1196" spans="1:13" x14ac:dyDescent="0.25">
      <c r="A1196" s="1"/>
      <c r="B1196" s="1"/>
      <c r="C1196" s="5">
        <f t="shared" si="38"/>
        <v>1186</v>
      </c>
      <c r="D1196" s="19" t="str">
        <f>IF(C1196&gt;MAX(БЮДЖЕТ!$C:$C),"",INDEX(БЮДЖЕТ!$P$11:$P$9415,C1196))</f>
        <v/>
      </c>
      <c r="E1196" s="22">
        <f>IF(D1196="",0,IF(COUNTIF(БЮДЖЕТ!$P:$P,D1196)=1,0,1))</f>
        <v>0</v>
      </c>
      <c r="F1196" s="19" t="str">
        <f>IF($D1196="","",INDEX(БЮДЖЕТ!$N:$N,SUMIFS(БЮДЖЕТ!$B:$B,БЮДЖЕТ!$P:$P,$D1196)))</f>
        <v/>
      </c>
      <c r="G1196" s="19" t="str">
        <f>IF($D1196="","",INDEX(БЮДЖЕТ!$X:$X,SUMIFS(БЮДЖЕТ!$B:$B,БЮДЖЕТ!$P:$P,$D1196)))</f>
        <v/>
      </c>
      <c r="H1196" s="36"/>
      <c r="I1196" s="48">
        <f>IF(D1196="",0,SUMIFS(БЮДЖЕТ!$V:$V,БЮДЖЕТ!$P:$P,D1196))</f>
        <v>0</v>
      </c>
      <c r="J1196" s="48">
        <f>IF(D1196="",0,SUMIFS(факт_операции!$T:$T,факт_операции!$D:$D,D1196)+SUMIFS(факт_расчет!$M:$M,факт_расчет!$D:$D,D1196))</f>
        <v>0</v>
      </c>
      <c r="K1196" s="54">
        <f t="shared" si="39"/>
        <v>0</v>
      </c>
      <c r="L1196" s="36"/>
      <c r="M1196" s="1"/>
    </row>
    <row r="1197" spans="1:13" x14ac:dyDescent="0.25">
      <c r="A1197" s="1"/>
      <c r="B1197" s="1"/>
      <c r="C1197" s="5">
        <f t="shared" si="38"/>
        <v>1187</v>
      </c>
      <c r="D1197" s="19" t="str">
        <f>IF(C1197&gt;MAX(БЮДЖЕТ!$C:$C),"",INDEX(БЮДЖЕТ!$P$11:$P$9415,C1197))</f>
        <v/>
      </c>
      <c r="E1197" s="22">
        <f>IF(D1197="",0,IF(COUNTIF(БЮДЖЕТ!$P:$P,D1197)=1,0,1))</f>
        <v>0</v>
      </c>
      <c r="F1197" s="19" t="str">
        <f>IF($D1197="","",INDEX(БЮДЖЕТ!$N:$N,SUMIFS(БЮДЖЕТ!$B:$B,БЮДЖЕТ!$P:$P,$D1197)))</f>
        <v/>
      </c>
      <c r="G1197" s="19" t="str">
        <f>IF($D1197="","",INDEX(БЮДЖЕТ!$X:$X,SUMIFS(БЮДЖЕТ!$B:$B,БЮДЖЕТ!$P:$P,$D1197)))</f>
        <v/>
      </c>
      <c r="H1197" s="36"/>
      <c r="I1197" s="48">
        <f>IF(D1197="",0,SUMIFS(БЮДЖЕТ!$V:$V,БЮДЖЕТ!$P:$P,D1197))</f>
        <v>0</v>
      </c>
      <c r="J1197" s="48">
        <f>IF(D1197="",0,SUMIFS(факт_операции!$T:$T,факт_операции!$D:$D,D1197)+SUMIFS(факт_расчет!$M:$M,факт_расчет!$D:$D,D1197))</f>
        <v>0</v>
      </c>
      <c r="K1197" s="54">
        <f t="shared" si="39"/>
        <v>0</v>
      </c>
      <c r="L1197" s="36"/>
      <c r="M1197" s="1"/>
    </row>
    <row r="1198" spans="1:13" x14ac:dyDescent="0.25">
      <c r="A1198" s="1"/>
      <c r="B1198" s="1"/>
      <c r="C1198" s="5">
        <f t="shared" si="38"/>
        <v>1188</v>
      </c>
      <c r="D1198" s="19" t="str">
        <f>IF(C1198&gt;MAX(БЮДЖЕТ!$C:$C),"",INDEX(БЮДЖЕТ!$P$11:$P$9415,C1198))</f>
        <v/>
      </c>
      <c r="E1198" s="22">
        <f>IF(D1198="",0,IF(COUNTIF(БЮДЖЕТ!$P:$P,D1198)=1,0,1))</f>
        <v>0</v>
      </c>
      <c r="F1198" s="19" t="str">
        <f>IF($D1198="","",INDEX(БЮДЖЕТ!$N:$N,SUMIFS(БЮДЖЕТ!$B:$B,БЮДЖЕТ!$P:$P,$D1198)))</f>
        <v/>
      </c>
      <c r="G1198" s="19" t="str">
        <f>IF($D1198="","",INDEX(БЮДЖЕТ!$X:$X,SUMIFS(БЮДЖЕТ!$B:$B,БЮДЖЕТ!$P:$P,$D1198)))</f>
        <v/>
      </c>
      <c r="H1198" s="36"/>
      <c r="I1198" s="48">
        <f>IF(D1198="",0,SUMIFS(БЮДЖЕТ!$V:$V,БЮДЖЕТ!$P:$P,D1198))</f>
        <v>0</v>
      </c>
      <c r="J1198" s="48">
        <f>IF(D1198="",0,SUMIFS(факт_операции!$T:$T,факт_операции!$D:$D,D1198)+SUMIFS(факт_расчет!$M:$M,факт_расчет!$D:$D,D1198))</f>
        <v>0</v>
      </c>
      <c r="K1198" s="54">
        <f t="shared" si="39"/>
        <v>0</v>
      </c>
      <c r="L1198" s="36"/>
      <c r="M1198" s="1"/>
    </row>
    <row r="1199" spans="1:13" x14ac:dyDescent="0.25">
      <c r="A1199" s="1"/>
      <c r="B1199" s="1"/>
      <c r="C1199" s="5">
        <f t="shared" si="38"/>
        <v>1189</v>
      </c>
      <c r="D1199" s="19" t="str">
        <f>IF(C1199&gt;MAX(БЮДЖЕТ!$C:$C),"",INDEX(БЮДЖЕТ!$P$11:$P$9415,C1199))</f>
        <v/>
      </c>
      <c r="E1199" s="22">
        <f>IF(D1199="",0,IF(COUNTIF(БЮДЖЕТ!$P:$P,D1199)=1,0,1))</f>
        <v>0</v>
      </c>
      <c r="F1199" s="19" t="str">
        <f>IF($D1199="","",INDEX(БЮДЖЕТ!$N:$N,SUMIFS(БЮДЖЕТ!$B:$B,БЮДЖЕТ!$P:$P,$D1199)))</f>
        <v/>
      </c>
      <c r="G1199" s="19" t="str">
        <f>IF($D1199="","",INDEX(БЮДЖЕТ!$X:$X,SUMIFS(БЮДЖЕТ!$B:$B,БЮДЖЕТ!$P:$P,$D1199)))</f>
        <v/>
      </c>
      <c r="H1199" s="36"/>
      <c r="I1199" s="48">
        <f>IF(D1199="",0,SUMIFS(БЮДЖЕТ!$V:$V,БЮДЖЕТ!$P:$P,D1199))</f>
        <v>0</v>
      </c>
      <c r="J1199" s="48">
        <f>IF(D1199="",0,SUMIFS(факт_операции!$T:$T,факт_операции!$D:$D,D1199)+SUMIFS(факт_расчет!$M:$M,факт_расчет!$D:$D,D1199))</f>
        <v>0</v>
      </c>
      <c r="K1199" s="54">
        <f t="shared" si="39"/>
        <v>0</v>
      </c>
      <c r="L1199" s="36"/>
      <c r="M1199" s="1"/>
    </row>
    <row r="1200" spans="1:13" x14ac:dyDescent="0.25">
      <c r="A1200" s="1"/>
      <c r="B1200" s="1"/>
      <c r="C1200" s="5">
        <f t="shared" si="38"/>
        <v>1190</v>
      </c>
      <c r="D1200" s="19" t="str">
        <f>IF(C1200&gt;MAX(БЮДЖЕТ!$C:$C),"",INDEX(БЮДЖЕТ!$P$11:$P$9415,C1200))</f>
        <v/>
      </c>
      <c r="E1200" s="22">
        <f>IF(D1200="",0,IF(COUNTIF(БЮДЖЕТ!$P:$P,D1200)=1,0,1))</f>
        <v>0</v>
      </c>
      <c r="F1200" s="19" t="str">
        <f>IF($D1200="","",INDEX(БЮДЖЕТ!$N:$N,SUMIFS(БЮДЖЕТ!$B:$B,БЮДЖЕТ!$P:$P,$D1200)))</f>
        <v/>
      </c>
      <c r="G1200" s="19" t="str">
        <f>IF($D1200="","",INDEX(БЮДЖЕТ!$X:$X,SUMIFS(БЮДЖЕТ!$B:$B,БЮДЖЕТ!$P:$P,$D1200)))</f>
        <v/>
      </c>
      <c r="H1200" s="36"/>
      <c r="I1200" s="48">
        <f>IF(D1200="",0,SUMIFS(БЮДЖЕТ!$V:$V,БЮДЖЕТ!$P:$P,D1200))</f>
        <v>0</v>
      </c>
      <c r="J1200" s="48">
        <f>IF(D1200="",0,SUMIFS(факт_операции!$T:$T,факт_операции!$D:$D,D1200)+SUMIFS(факт_расчет!$M:$M,факт_расчет!$D:$D,D1200))</f>
        <v>0</v>
      </c>
      <c r="K1200" s="54">
        <f t="shared" si="39"/>
        <v>0</v>
      </c>
      <c r="L1200" s="36"/>
      <c r="M1200" s="1"/>
    </row>
    <row r="1201" spans="1:13" x14ac:dyDescent="0.25">
      <c r="A1201" s="1"/>
      <c r="B1201" s="1"/>
      <c r="C1201" s="5">
        <f t="shared" si="38"/>
        <v>1191</v>
      </c>
      <c r="D1201" s="19" t="str">
        <f>IF(C1201&gt;MAX(БЮДЖЕТ!$C:$C),"",INDEX(БЮДЖЕТ!$P$11:$P$9415,C1201))</f>
        <v/>
      </c>
      <c r="E1201" s="22">
        <f>IF(D1201="",0,IF(COUNTIF(БЮДЖЕТ!$P:$P,D1201)=1,0,1))</f>
        <v>0</v>
      </c>
      <c r="F1201" s="19" t="str">
        <f>IF($D1201="","",INDEX(БЮДЖЕТ!$N:$N,SUMIFS(БЮДЖЕТ!$B:$B,БЮДЖЕТ!$P:$P,$D1201)))</f>
        <v/>
      </c>
      <c r="G1201" s="19" t="str">
        <f>IF($D1201="","",INDEX(БЮДЖЕТ!$X:$X,SUMIFS(БЮДЖЕТ!$B:$B,БЮДЖЕТ!$P:$P,$D1201)))</f>
        <v/>
      </c>
      <c r="H1201" s="36"/>
      <c r="I1201" s="48">
        <f>IF(D1201="",0,SUMIFS(БЮДЖЕТ!$V:$V,БЮДЖЕТ!$P:$P,D1201))</f>
        <v>0</v>
      </c>
      <c r="J1201" s="48">
        <f>IF(D1201="",0,SUMIFS(факт_операции!$T:$T,факт_операции!$D:$D,D1201)+SUMIFS(факт_расчет!$M:$M,факт_расчет!$D:$D,D1201))</f>
        <v>0</v>
      </c>
      <c r="K1201" s="54">
        <f t="shared" si="39"/>
        <v>0</v>
      </c>
      <c r="L1201" s="36"/>
      <c r="M1201" s="1"/>
    </row>
    <row r="1202" spans="1:13" x14ac:dyDescent="0.25">
      <c r="A1202" s="1"/>
      <c r="B1202" s="1"/>
      <c r="C1202" s="5">
        <f t="shared" si="38"/>
        <v>1192</v>
      </c>
      <c r="D1202" s="19" t="str">
        <f>IF(C1202&gt;MAX(БЮДЖЕТ!$C:$C),"",INDEX(БЮДЖЕТ!$P$11:$P$9415,C1202))</f>
        <v/>
      </c>
      <c r="E1202" s="22">
        <f>IF(D1202="",0,IF(COUNTIF(БЮДЖЕТ!$P:$P,D1202)=1,0,1))</f>
        <v>0</v>
      </c>
      <c r="F1202" s="19" t="str">
        <f>IF($D1202="","",INDEX(БЮДЖЕТ!$N:$N,SUMIFS(БЮДЖЕТ!$B:$B,БЮДЖЕТ!$P:$P,$D1202)))</f>
        <v/>
      </c>
      <c r="G1202" s="19" t="str">
        <f>IF($D1202="","",INDEX(БЮДЖЕТ!$X:$X,SUMIFS(БЮДЖЕТ!$B:$B,БЮДЖЕТ!$P:$P,$D1202)))</f>
        <v/>
      </c>
      <c r="H1202" s="36"/>
      <c r="I1202" s="48">
        <f>IF(D1202="",0,SUMIFS(БЮДЖЕТ!$V:$V,БЮДЖЕТ!$P:$P,D1202))</f>
        <v>0</v>
      </c>
      <c r="J1202" s="48">
        <f>IF(D1202="",0,SUMIFS(факт_операции!$T:$T,факт_операции!$D:$D,D1202)+SUMIFS(факт_расчет!$M:$M,факт_расчет!$D:$D,D1202))</f>
        <v>0</v>
      </c>
      <c r="K1202" s="54">
        <f t="shared" si="39"/>
        <v>0</v>
      </c>
      <c r="L1202" s="36"/>
      <c r="M1202" s="1"/>
    </row>
    <row r="1203" spans="1:13" x14ac:dyDescent="0.25">
      <c r="A1203" s="1"/>
      <c r="B1203" s="1"/>
      <c r="C1203" s="5">
        <f t="shared" si="38"/>
        <v>1193</v>
      </c>
      <c r="D1203" s="19" t="str">
        <f>IF(C1203&gt;MAX(БЮДЖЕТ!$C:$C),"",INDEX(БЮДЖЕТ!$P$11:$P$9415,C1203))</f>
        <v/>
      </c>
      <c r="E1203" s="22">
        <f>IF(D1203="",0,IF(COUNTIF(БЮДЖЕТ!$P:$P,D1203)=1,0,1))</f>
        <v>0</v>
      </c>
      <c r="F1203" s="19" t="str">
        <f>IF($D1203="","",INDEX(БЮДЖЕТ!$N:$N,SUMIFS(БЮДЖЕТ!$B:$B,БЮДЖЕТ!$P:$P,$D1203)))</f>
        <v/>
      </c>
      <c r="G1203" s="19" t="str">
        <f>IF($D1203="","",INDEX(БЮДЖЕТ!$X:$X,SUMIFS(БЮДЖЕТ!$B:$B,БЮДЖЕТ!$P:$P,$D1203)))</f>
        <v/>
      </c>
      <c r="H1203" s="36"/>
      <c r="I1203" s="48">
        <f>IF(D1203="",0,SUMIFS(БЮДЖЕТ!$V:$V,БЮДЖЕТ!$P:$P,D1203))</f>
        <v>0</v>
      </c>
      <c r="J1203" s="48">
        <f>IF(D1203="",0,SUMIFS(факт_операции!$T:$T,факт_операции!$D:$D,D1203)+SUMIFS(факт_расчет!$M:$M,факт_расчет!$D:$D,D1203))</f>
        <v>0</v>
      </c>
      <c r="K1203" s="54">
        <f t="shared" si="39"/>
        <v>0</v>
      </c>
      <c r="L1203" s="36"/>
      <c r="M1203" s="1"/>
    </row>
    <row r="1204" spans="1:13" x14ac:dyDescent="0.25">
      <c r="A1204" s="1"/>
      <c r="B1204" s="1"/>
      <c r="C1204" s="5">
        <f t="shared" si="38"/>
        <v>1194</v>
      </c>
      <c r="D1204" s="19" t="str">
        <f>IF(C1204&gt;MAX(БЮДЖЕТ!$C:$C),"",INDEX(БЮДЖЕТ!$P$11:$P$9415,C1204))</f>
        <v/>
      </c>
      <c r="E1204" s="22">
        <f>IF(D1204="",0,IF(COUNTIF(БЮДЖЕТ!$P:$P,D1204)=1,0,1))</f>
        <v>0</v>
      </c>
      <c r="F1204" s="19" t="str">
        <f>IF($D1204="","",INDEX(БЮДЖЕТ!$N:$N,SUMIFS(БЮДЖЕТ!$B:$B,БЮДЖЕТ!$P:$P,$D1204)))</f>
        <v/>
      </c>
      <c r="G1204" s="19" t="str">
        <f>IF($D1204="","",INDEX(БЮДЖЕТ!$X:$X,SUMIFS(БЮДЖЕТ!$B:$B,БЮДЖЕТ!$P:$P,$D1204)))</f>
        <v/>
      </c>
      <c r="H1204" s="36"/>
      <c r="I1204" s="48">
        <f>IF(D1204="",0,SUMIFS(БЮДЖЕТ!$V:$V,БЮДЖЕТ!$P:$P,D1204))</f>
        <v>0</v>
      </c>
      <c r="J1204" s="48">
        <f>IF(D1204="",0,SUMIFS(факт_операции!$T:$T,факт_операции!$D:$D,D1204)+SUMIFS(факт_расчет!$M:$M,факт_расчет!$D:$D,D1204))</f>
        <v>0</v>
      </c>
      <c r="K1204" s="54">
        <f t="shared" si="39"/>
        <v>0</v>
      </c>
      <c r="L1204" s="36"/>
      <c r="M1204" s="1"/>
    </row>
    <row r="1205" spans="1:13" x14ac:dyDescent="0.25">
      <c r="A1205" s="1"/>
      <c r="B1205" s="1"/>
      <c r="C1205" s="5">
        <f t="shared" si="38"/>
        <v>1195</v>
      </c>
      <c r="D1205" s="19" t="str">
        <f>IF(C1205&gt;MAX(БЮДЖЕТ!$C:$C),"",INDEX(БЮДЖЕТ!$P$11:$P$9415,C1205))</f>
        <v/>
      </c>
      <c r="E1205" s="22">
        <f>IF(D1205="",0,IF(COUNTIF(БЮДЖЕТ!$P:$P,D1205)=1,0,1))</f>
        <v>0</v>
      </c>
      <c r="F1205" s="19" t="str">
        <f>IF($D1205="","",INDEX(БЮДЖЕТ!$N:$N,SUMIFS(БЮДЖЕТ!$B:$B,БЮДЖЕТ!$P:$P,$D1205)))</f>
        <v/>
      </c>
      <c r="G1205" s="19" t="str">
        <f>IF($D1205="","",INDEX(БЮДЖЕТ!$X:$X,SUMIFS(БЮДЖЕТ!$B:$B,БЮДЖЕТ!$P:$P,$D1205)))</f>
        <v/>
      </c>
      <c r="H1205" s="36"/>
      <c r="I1205" s="48">
        <f>IF(D1205="",0,SUMIFS(БЮДЖЕТ!$V:$V,БЮДЖЕТ!$P:$P,D1205))</f>
        <v>0</v>
      </c>
      <c r="J1205" s="48">
        <f>IF(D1205="",0,SUMIFS(факт_операции!$T:$T,факт_операции!$D:$D,D1205)+SUMIFS(факт_расчет!$M:$M,факт_расчет!$D:$D,D1205))</f>
        <v>0</v>
      </c>
      <c r="K1205" s="54">
        <f t="shared" si="39"/>
        <v>0</v>
      </c>
      <c r="L1205" s="36"/>
      <c r="M1205" s="1"/>
    </row>
    <row r="1206" spans="1:13" x14ac:dyDescent="0.25">
      <c r="A1206" s="1"/>
      <c r="B1206" s="1"/>
      <c r="C1206" s="5">
        <f t="shared" si="38"/>
        <v>1196</v>
      </c>
      <c r="D1206" s="19" t="str">
        <f>IF(C1206&gt;MAX(БЮДЖЕТ!$C:$C),"",INDEX(БЮДЖЕТ!$P$11:$P$9415,C1206))</f>
        <v/>
      </c>
      <c r="E1206" s="22">
        <f>IF(D1206="",0,IF(COUNTIF(БЮДЖЕТ!$P:$P,D1206)=1,0,1))</f>
        <v>0</v>
      </c>
      <c r="F1206" s="19" t="str">
        <f>IF($D1206="","",INDEX(БЮДЖЕТ!$N:$N,SUMIFS(БЮДЖЕТ!$B:$B,БЮДЖЕТ!$P:$P,$D1206)))</f>
        <v/>
      </c>
      <c r="G1206" s="19" t="str">
        <f>IF($D1206="","",INDEX(БЮДЖЕТ!$X:$X,SUMIFS(БЮДЖЕТ!$B:$B,БЮДЖЕТ!$P:$P,$D1206)))</f>
        <v/>
      </c>
      <c r="H1206" s="36"/>
      <c r="I1206" s="48">
        <f>IF(D1206="",0,SUMIFS(БЮДЖЕТ!$V:$V,БЮДЖЕТ!$P:$P,D1206))</f>
        <v>0</v>
      </c>
      <c r="J1206" s="48">
        <f>IF(D1206="",0,SUMIFS(факт_операции!$T:$T,факт_операции!$D:$D,D1206)+SUMIFS(факт_расчет!$M:$M,факт_расчет!$D:$D,D1206))</f>
        <v>0</v>
      </c>
      <c r="K1206" s="54">
        <f t="shared" si="39"/>
        <v>0</v>
      </c>
      <c r="L1206" s="36"/>
      <c r="M1206" s="1"/>
    </row>
    <row r="1207" spans="1:13" x14ac:dyDescent="0.25">
      <c r="A1207" s="1"/>
      <c r="B1207" s="1"/>
      <c r="C1207" s="5">
        <f t="shared" si="38"/>
        <v>1197</v>
      </c>
      <c r="D1207" s="19" t="str">
        <f>IF(C1207&gt;MAX(БЮДЖЕТ!$C:$C),"",INDEX(БЮДЖЕТ!$P$11:$P$9415,C1207))</f>
        <v/>
      </c>
      <c r="E1207" s="22">
        <f>IF(D1207="",0,IF(COUNTIF(БЮДЖЕТ!$P:$P,D1207)=1,0,1))</f>
        <v>0</v>
      </c>
      <c r="F1207" s="19" t="str">
        <f>IF($D1207="","",INDEX(БЮДЖЕТ!$N:$N,SUMIFS(БЮДЖЕТ!$B:$B,БЮДЖЕТ!$P:$P,$D1207)))</f>
        <v/>
      </c>
      <c r="G1207" s="19" t="str">
        <f>IF($D1207="","",INDEX(БЮДЖЕТ!$X:$X,SUMIFS(БЮДЖЕТ!$B:$B,БЮДЖЕТ!$P:$P,$D1207)))</f>
        <v/>
      </c>
      <c r="H1207" s="36"/>
      <c r="I1207" s="48">
        <f>IF(D1207="",0,SUMIFS(БЮДЖЕТ!$V:$V,БЮДЖЕТ!$P:$P,D1207))</f>
        <v>0</v>
      </c>
      <c r="J1207" s="48">
        <f>IF(D1207="",0,SUMIFS(факт_операции!$T:$T,факт_операции!$D:$D,D1207)+SUMIFS(факт_расчет!$M:$M,факт_расчет!$D:$D,D1207))</f>
        <v>0</v>
      </c>
      <c r="K1207" s="54">
        <f t="shared" si="39"/>
        <v>0</v>
      </c>
      <c r="L1207" s="36"/>
      <c r="M1207" s="1"/>
    </row>
    <row r="1208" spans="1:13" x14ac:dyDescent="0.25">
      <c r="A1208" s="1"/>
      <c r="B1208" s="1"/>
      <c r="C1208" s="5">
        <f t="shared" si="38"/>
        <v>1198</v>
      </c>
      <c r="D1208" s="19" t="str">
        <f>IF(C1208&gt;MAX(БЮДЖЕТ!$C:$C),"",INDEX(БЮДЖЕТ!$P$11:$P$9415,C1208))</f>
        <v/>
      </c>
      <c r="E1208" s="22">
        <f>IF(D1208="",0,IF(COUNTIF(БЮДЖЕТ!$P:$P,D1208)=1,0,1))</f>
        <v>0</v>
      </c>
      <c r="F1208" s="19" t="str">
        <f>IF($D1208="","",INDEX(БЮДЖЕТ!$N:$N,SUMIFS(БЮДЖЕТ!$B:$B,БЮДЖЕТ!$P:$P,$D1208)))</f>
        <v/>
      </c>
      <c r="G1208" s="19" t="str">
        <f>IF($D1208="","",INDEX(БЮДЖЕТ!$X:$X,SUMIFS(БЮДЖЕТ!$B:$B,БЮДЖЕТ!$P:$P,$D1208)))</f>
        <v/>
      </c>
      <c r="H1208" s="36"/>
      <c r="I1208" s="48">
        <f>IF(D1208="",0,SUMIFS(БЮДЖЕТ!$V:$V,БЮДЖЕТ!$P:$P,D1208))</f>
        <v>0</v>
      </c>
      <c r="J1208" s="48">
        <f>IF(D1208="",0,SUMIFS(факт_операции!$T:$T,факт_операции!$D:$D,D1208)+SUMIFS(факт_расчет!$M:$M,факт_расчет!$D:$D,D1208))</f>
        <v>0</v>
      </c>
      <c r="K1208" s="54">
        <f t="shared" si="39"/>
        <v>0</v>
      </c>
      <c r="L1208" s="36"/>
      <c r="M1208" s="1"/>
    </row>
    <row r="1209" spans="1:13" x14ac:dyDescent="0.25">
      <c r="A1209" s="1"/>
      <c r="B1209" s="1"/>
      <c r="C1209" s="5">
        <f t="shared" si="38"/>
        <v>1199</v>
      </c>
      <c r="D1209" s="19" t="str">
        <f>IF(C1209&gt;MAX(БЮДЖЕТ!$C:$C),"",INDEX(БЮДЖЕТ!$P$11:$P$9415,C1209))</f>
        <v/>
      </c>
      <c r="E1209" s="22">
        <f>IF(D1209="",0,IF(COUNTIF(БЮДЖЕТ!$P:$P,D1209)=1,0,1))</f>
        <v>0</v>
      </c>
      <c r="F1209" s="19" t="str">
        <f>IF($D1209="","",INDEX(БЮДЖЕТ!$N:$N,SUMIFS(БЮДЖЕТ!$B:$B,БЮДЖЕТ!$P:$P,$D1209)))</f>
        <v/>
      </c>
      <c r="G1209" s="19" t="str">
        <f>IF($D1209="","",INDEX(БЮДЖЕТ!$X:$X,SUMIFS(БЮДЖЕТ!$B:$B,БЮДЖЕТ!$P:$P,$D1209)))</f>
        <v/>
      </c>
      <c r="H1209" s="36"/>
      <c r="I1209" s="48">
        <f>IF(D1209="",0,SUMIFS(БЮДЖЕТ!$V:$V,БЮДЖЕТ!$P:$P,D1209))</f>
        <v>0</v>
      </c>
      <c r="J1209" s="48">
        <f>IF(D1209="",0,SUMIFS(факт_операции!$T:$T,факт_операции!$D:$D,D1209)+SUMIFS(факт_расчет!$M:$M,факт_расчет!$D:$D,D1209))</f>
        <v>0</v>
      </c>
      <c r="K1209" s="54">
        <f t="shared" si="39"/>
        <v>0</v>
      </c>
      <c r="L1209" s="36"/>
      <c r="M1209" s="1"/>
    </row>
    <row r="1210" spans="1:13" x14ac:dyDescent="0.25">
      <c r="A1210" s="1"/>
      <c r="B1210" s="1"/>
      <c r="C1210" s="5">
        <f t="shared" si="38"/>
        <v>1200</v>
      </c>
      <c r="D1210" s="19" t="str">
        <f>IF(C1210&gt;MAX(БЮДЖЕТ!$C:$C),"",INDEX(БЮДЖЕТ!$P$11:$P$9415,C1210))</f>
        <v/>
      </c>
      <c r="E1210" s="22">
        <f>IF(D1210="",0,IF(COUNTIF(БЮДЖЕТ!$P:$P,D1210)=1,0,1))</f>
        <v>0</v>
      </c>
      <c r="F1210" s="19" t="str">
        <f>IF($D1210="","",INDEX(БЮДЖЕТ!$N:$N,SUMIFS(БЮДЖЕТ!$B:$B,БЮДЖЕТ!$P:$P,$D1210)))</f>
        <v/>
      </c>
      <c r="G1210" s="19" t="str">
        <f>IF($D1210="","",INDEX(БЮДЖЕТ!$X:$X,SUMIFS(БЮДЖЕТ!$B:$B,БЮДЖЕТ!$P:$P,$D1210)))</f>
        <v/>
      </c>
      <c r="H1210" s="36"/>
      <c r="I1210" s="48">
        <f>IF(D1210="",0,SUMIFS(БЮДЖЕТ!$V:$V,БЮДЖЕТ!$P:$P,D1210))</f>
        <v>0</v>
      </c>
      <c r="J1210" s="48">
        <f>IF(D1210="",0,SUMIFS(факт_операции!$T:$T,факт_операции!$D:$D,D1210)+SUMIFS(факт_расчет!$M:$M,факт_расчет!$D:$D,D1210))</f>
        <v>0</v>
      </c>
      <c r="K1210" s="54">
        <f t="shared" si="39"/>
        <v>0</v>
      </c>
      <c r="L1210" s="36"/>
      <c r="M1210" s="1"/>
    </row>
    <row r="1211" spans="1:13" x14ac:dyDescent="0.25">
      <c r="A1211" s="1"/>
      <c r="B1211" s="1"/>
      <c r="C1211" s="5">
        <f t="shared" si="38"/>
        <v>1201</v>
      </c>
      <c r="D1211" s="19" t="str">
        <f>IF(C1211&gt;MAX(БЮДЖЕТ!$C:$C),"",INDEX(БЮДЖЕТ!$P$11:$P$9415,C1211))</f>
        <v/>
      </c>
      <c r="E1211" s="22">
        <f>IF(D1211="",0,IF(COUNTIF(БЮДЖЕТ!$P:$P,D1211)=1,0,1))</f>
        <v>0</v>
      </c>
      <c r="F1211" s="19" t="str">
        <f>IF($D1211="","",INDEX(БЮДЖЕТ!$N:$N,SUMIFS(БЮДЖЕТ!$B:$B,БЮДЖЕТ!$P:$P,$D1211)))</f>
        <v/>
      </c>
      <c r="G1211" s="19" t="str">
        <f>IF($D1211="","",INDEX(БЮДЖЕТ!$X:$X,SUMIFS(БЮДЖЕТ!$B:$B,БЮДЖЕТ!$P:$P,$D1211)))</f>
        <v/>
      </c>
      <c r="H1211" s="36"/>
      <c r="I1211" s="48">
        <f>IF(D1211="",0,SUMIFS(БЮДЖЕТ!$V:$V,БЮДЖЕТ!$P:$P,D1211))</f>
        <v>0</v>
      </c>
      <c r="J1211" s="48">
        <f>IF(D1211="",0,SUMIFS(факт_операции!$T:$T,факт_операции!$D:$D,D1211)+SUMIFS(факт_расчет!$M:$M,факт_расчет!$D:$D,D1211))</f>
        <v>0</v>
      </c>
      <c r="K1211" s="54">
        <f t="shared" si="39"/>
        <v>0</v>
      </c>
      <c r="L1211" s="36"/>
      <c r="M1211" s="1"/>
    </row>
    <row r="1212" spans="1:13" x14ac:dyDescent="0.25">
      <c r="A1212" s="1"/>
      <c r="B1212" s="1"/>
      <c r="C1212" s="5">
        <f t="shared" si="38"/>
        <v>1202</v>
      </c>
      <c r="D1212" s="19" t="str">
        <f>IF(C1212&gt;MAX(БЮДЖЕТ!$C:$C),"",INDEX(БЮДЖЕТ!$P$11:$P$9415,C1212))</f>
        <v/>
      </c>
      <c r="E1212" s="22">
        <f>IF(D1212="",0,IF(COUNTIF(БЮДЖЕТ!$P:$P,D1212)=1,0,1))</f>
        <v>0</v>
      </c>
      <c r="F1212" s="19" t="str">
        <f>IF($D1212="","",INDEX(БЮДЖЕТ!$N:$N,SUMIFS(БЮДЖЕТ!$B:$B,БЮДЖЕТ!$P:$P,$D1212)))</f>
        <v/>
      </c>
      <c r="G1212" s="19" t="str">
        <f>IF($D1212="","",INDEX(БЮДЖЕТ!$X:$X,SUMIFS(БЮДЖЕТ!$B:$B,БЮДЖЕТ!$P:$P,$D1212)))</f>
        <v/>
      </c>
      <c r="H1212" s="36"/>
      <c r="I1212" s="48">
        <f>IF(D1212="",0,SUMIFS(БЮДЖЕТ!$V:$V,БЮДЖЕТ!$P:$P,D1212))</f>
        <v>0</v>
      </c>
      <c r="J1212" s="48">
        <f>IF(D1212="",0,SUMIFS(факт_операции!$T:$T,факт_операции!$D:$D,D1212)+SUMIFS(факт_расчет!$M:$M,факт_расчет!$D:$D,D1212))</f>
        <v>0</v>
      </c>
      <c r="K1212" s="54">
        <f t="shared" si="39"/>
        <v>0</v>
      </c>
      <c r="L1212" s="36"/>
      <c r="M1212" s="1"/>
    </row>
    <row r="1213" spans="1:13" x14ac:dyDescent="0.25">
      <c r="A1213" s="1"/>
      <c r="B1213" s="1"/>
      <c r="C1213" s="5">
        <f t="shared" si="38"/>
        <v>1203</v>
      </c>
      <c r="D1213" s="19" t="str">
        <f>IF(C1213&gt;MAX(БЮДЖЕТ!$C:$C),"",INDEX(БЮДЖЕТ!$P$11:$P$9415,C1213))</f>
        <v/>
      </c>
      <c r="E1213" s="22">
        <f>IF(D1213="",0,IF(COUNTIF(БЮДЖЕТ!$P:$P,D1213)=1,0,1))</f>
        <v>0</v>
      </c>
      <c r="F1213" s="19" t="str">
        <f>IF($D1213="","",INDEX(БЮДЖЕТ!$N:$N,SUMIFS(БЮДЖЕТ!$B:$B,БЮДЖЕТ!$P:$P,$D1213)))</f>
        <v/>
      </c>
      <c r="G1213" s="19" t="str">
        <f>IF($D1213="","",INDEX(БЮДЖЕТ!$X:$X,SUMIFS(БЮДЖЕТ!$B:$B,БЮДЖЕТ!$P:$P,$D1213)))</f>
        <v/>
      </c>
      <c r="H1213" s="36"/>
      <c r="I1213" s="48">
        <f>IF(D1213="",0,SUMIFS(БЮДЖЕТ!$V:$V,БЮДЖЕТ!$P:$P,D1213))</f>
        <v>0</v>
      </c>
      <c r="J1213" s="48">
        <f>IF(D1213="",0,SUMIFS(факт_операции!$T:$T,факт_операции!$D:$D,D1213)+SUMIFS(факт_расчет!$M:$M,факт_расчет!$D:$D,D1213))</f>
        <v>0</v>
      </c>
      <c r="K1213" s="54">
        <f t="shared" si="39"/>
        <v>0</v>
      </c>
      <c r="L1213" s="36"/>
      <c r="M1213" s="1"/>
    </row>
    <row r="1214" spans="1:13" x14ac:dyDescent="0.25">
      <c r="A1214" s="1"/>
      <c r="B1214" s="1"/>
      <c r="C1214" s="5">
        <f t="shared" si="38"/>
        <v>1204</v>
      </c>
      <c r="D1214" s="19" t="str">
        <f>IF(C1214&gt;MAX(БЮДЖЕТ!$C:$C),"",INDEX(БЮДЖЕТ!$P$11:$P$9415,C1214))</f>
        <v/>
      </c>
      <c r="E1214" s="22">
        <f>IF(D1214="",0,IF(COUNTIF(БЮДЖЕТ!$P:$P,D1214)=1,0,1))</f>
        <v>0</v>
      </c>
      <c r="F1214" s="19" t="str">
        <f>IF($D1214="","",INDEX(БЮДЖЕТ!$N:$N,SUMIFS(БЮДЖЕТ!$B:$B,БЮДЖЕТ!$P:$P,$D1214)))</f>
        <v/>
      </c>
      <c r="G1214" s="19" t="str">
        <f>IF($D1214="","",INDEX(БЮДЖЕТ!$X:$X,SUMIFS(БЮДЖЕТ!$B:$B,БЮДЖЕТ!$P:$P,$D1214)))</f>
        <v/>
      </c>
      <c r="H1214" s="36"/>
      <c r="I1214" s="48">
        <f>IF(D1214="",0,SUMIFS(БЮДЖЕТ!$V:$V,БЮДЖЕТ!$P:$P,D1214))</f>
        <v>0</v>
      </c>
      <c r="J1214" s="48">
        <f>IF(D1214="",0,SUMIFS(факт_операции!$T:$T,факт_операции!$D:$D,D1214)+SUMIFS(факт_расчет!$M:$M,факт_расчет!$D:$D,D1214))</f>
        <v>0</v>
      </c>
      <c r="K1214" s="54">
        <f t="shared" si="39"/>
        <v>0</v>
      </c>
      <c r="L1214" s="36"/>
      <c r="M1214" s="1"/>
    </row>
    <row r="1215" spans="1:13" x14ac:dyDescent="0.25">
      <c r="A1215" s="1"/>
      <c r="B1215" s="1"/>
      <c r="C1215" s="5">
        <f t="shared" si="38"/>
        <v>1205</v>
      </c>
      <c r="D1215" s="19" t="str">
        <f>IF(C1215&gt;MAX(БЮДЖЕТ!$C:$C),"",INDEX(БЮДЖЕТ!$P$11:$P$9415,C1215))</f>
        <v/>
      </c>
      <c r="E1215" s="22">
        <f>IF(D1215="",0,IF(COUNTIF(БЮДЖЕТ!$P:$P,D1215)=1,0,1))</f>
        <v>0</v>
      </c>
      <c r="F1215" s="19" t="str">
        <f>IF($D1215="","",INDEX(БЮДЖЕТ!$N:$N,SUMIFS(БЮДЖЕТ!$B:$B,БЮДЖЕТ!$P:$P,$D1215)))</f>
        <v/>
      </c>
      <c r="G1215" s="19" t="str">
        <f>IF($D1215="","",INDEX(БЮДЖЕТ!$X:$X,SUMIFS(БЮДЖЕТ!$B:$B,БЮДЖЕТ!$P:$P,$D1215)))</f>
        <v/>
      </c>
      <c r="H1215" s="36"/>
      <c r="I1215" s="48">
        <f>IF(D1215="",0,SUMIFS(БЮДЖЕТ!$V:$V,БЮДЖЕТ!$P:$P,D1215))</f>
        <v>0</v>
      </c>
      <c r="J1215" s="48">
        <f>IF(D1215="",0,SUMIFS(факт_операции!$T:$T,факт_операции!$D:$D,D1215)+SUMIFS(факт_расчет!$M:$M,факт_расчет!$D:$D,D1215))</f>
        <v>0</v>
      </c>
      <c r="K1215" s="54">
        <f t="shared" si="39"/>
        <v>0</v>
      </c>
      <c r="L1215" s="36"/>
      <c r="M1215" s="1"/>
    </row>
    <row r="1216" spans="1:13" x14ac:dyDescent="0.25">
      <c r="A1216" s="1"/>
      <c r="B1216" s="1"/>
      <c r="C1216" s="5">
        <f t="shared" si="38"/>
        <v>1206</v>
      </c>
      <c r="D1216" s="19" t="str">
        <f>IF(C1216&gt;MAX(БЮДЖЕТ!$C:$C),"",INDEX(БЮДЖЕТ!$P$11:$P$9415,C1216))</f>
        <v/>
      </c>
      <c r="E1216" s="22">
        <f>IF(D1216="",0,IF(COUNTIF(БЮДЖЕТ!$P:$P,D1216)=1,0,1))</f>
        <v>0</v>
      </c>
      <c r="F1216" s="19" t="str">
        <f>IF($D1216="","",INDEX(БЮДЖЕТ!$N:$N,SUMIFS(БЮДЖЕТ!$B:$B,БЮДЖЕТ!$P:$P,$D1216)))</f>
        <v/>
      </c>
      <c r="G1216" s="19" t="str">
        <f>IF($D1216="","",INDEX(БЮДЖЕТ!$X:$X,SUMIFS(БЮДЖЕТ!$B:$B,БЮДЖЕТ!$P:$P,$D1216)))</f>
        <v/>
      </c>
      <c r="H1216" s="36"/>
      <c r="I1216" s="48">
        <f>IF(D1216="",0,SUMIFS(БЮДЖЕТ!$V:$V,БЮДЖЕТ!$P:$P,D1216))</f>
        <v>0</v>
      </c>
      <c r="J1216" s="48">
        <f>IF(D1216="",0,SUMIFS(факт_операции!$T:$T,факт_операции!$D:$D,D1216)+SUMIFS(факт_расчет!$M:$M,факт_расчет!$D:$D,D1216))</f>
        <v>0</v>
      </c>
      <c r="K1216" s="54">
        <f t="shared" si="39"/>
        <v>0</v>
      </c>
      <c r="L1216" s="36"/>
      <c r="M1216" s="1"/>
    </row>
    <row r="1217" spans="1:13" x14ac:dyDescent="0.25">
      <c r="A1217" s="1"/>
      <c r="B1217" s="1"/>
      <c r="C1217" s="5">
        <f t="shared" si="38"/>
        <v>1207</v>
      </c>
      <c r="D1217" s="19" t="str">
        <f>IF(C1217&gt;MAX(БЮДЖЕТ!$C:$C),"",INDEX(БЮДЖЕТ!$P$11:$P$9415,C1217))</f>
        <v/>
      </c>
      <c r="E1217" s="22">
        <f>IF(D1217="",0,IF(COUNTIF(БЮДЖЕТ!$P:$P,D1217)=1,0,1))</f>
        <v>0</v>
      </c>
      <c r="F1217" s="19" t="str">
        <f>IF($D1217="","",INDEX(БЮДЖЕТ!$N:$N,SUMIFS(БЮДЖЕТ!$B:$B,БЮДЖЕТ!$P:$P,$D1217)))</f>
        <v/>
      </c>
      <c r="G1217" s="19" t="str">
        <f>IF($D1217="","",INDEX(БЮДЖЕТ!$X:$X,SUMIFS(БЮДЖЕТ!$B:$B,БЮДЖЕТ!$P:$P,$D1217)))</f>
        <v/>
      </c>
      <c r="H1217" s="36"/>
      <c r="I1217" s="48">
        <f>IF(D1217="",0,SUMIFS(БЮДЖЕТ!$V:$V,БЮДЖЕТ!$P:$P,D1217))</f>
        <v>0</v>
      </c>
      <c r="J1217" s="48">
        <f>IF(D1217="",0,SUMIFS(факт_операции!$T:$T,факт_операции!$D:$D,D1217)+SUMIFS(факт_расчет!$M:$M,факт_расчет!$D:$D,D1217))</f>
        <v>0</v>
      </c>
      <c r="K1217" s="54">
        <f t="shared" si="39"/>
        <v>0</v>
      </c>
      <c r="L1217" s="36"/>
      <c r="M1217" s="1"/>
    </row>
    <row r="1218" spans="1:13" x14ac:dyDescent="0.25">
      <c r="A1218" s="1"/>
      <c r="B1218" s="1"/>
      <c r="C1218" s="5">
        <f t="shared" si="38"/>
        <v>1208</v>
      </c>
      <c r="D1218" s="19" t="str">
        <f>IF(C1218&gt;MAX(БЮДЖЕТ!$C:$C),"",INDEX(БЮДЖЕТ!$P$11:$P$9415,C1218))</f>
        <v/>
      </c>
      <c r="E1218" s="22">
        <f>IF(D1218="",0,IF(COUNTIF(БЮДЖЕТ!$P:$P,D1218)=1,0,1))</f>
        <v>0</v>
      </c>
      <c r="F1218" s="19" t="str">
        <f>IF($D1218="","",INDEX(БЮДЖЕТ!$N:$N,SUMIFS(БЮДЖЕТ!$B:$B,БЮДЖЕТ!$P:$P,$D1218)))</f>
        <v/>
      </c>
      <c r="G1218" s="19" t="str">
        <f>IF($D1218="","",INDEX(БЮДЖЕТ!$X:$X,SUMIFS(БЮДЖЕТ!$B:$B,БЮДЖЕТ!$P:$P,$D1218)))</f>
        <v/>
      </c>
      <c r="H1218" s="36"/>
      <c r="I1218" s="48">
        <f>IF(D1218="",0,SUMIFS(БЮДЖЕТ!$V:$V,БЮДЖЕТ!$P:$P,D1218))</f>
        <v>0</v>
      </c>
      <c r="J1218" s="48">
        <f>IF(D1218="",0,SUMIFS(факт_операции!$T:$T,факт_операции!$D:$D,D1218)+SUMIFS(факт_расчет!$M:$M,факт_расчет!$D:$D,D1218))</f>
        <v>0</v>
      </c>
      <c r="K1218" s="54">
        <f t="shared" si="39"/>
        <v>0</v>
      </c>
      <c r="L1218" s="36"/>
      <c r="M1218" s="1"/>
    </row>
    <row r="1219" spans="1:13" x14ac:dyDescent="0.25">
      <c r="A1219" s="1"/>
      <c r="B1219" s="1"/>
      <c r="C1219" s="5">
        <f t="shared" si="38"/>
        <v>1209</v>
      </c>
      <c r="D1219" s="19" t="str">
        <f>IF(C1219&gt;MAX(БЮДЖЕТ!$C:$C),"",INDEX(БЮДЖЕТ!$P$11:$P$9415,C1219))</f>
        <v/>
      </c>
      <c r="E1219" s="22">
        <f>IF(D1219="",0,IF(COUNTIF(БЮДЖЕТ!$P:$P,D1219)=1,0,1))</f>
        <v>0</v>
      </c>
      <c r="F1219" s="19" t="str">
        <f>IF($D1219="","",INDEX(БЮДЖЕТ!$N:$N,SUMIFS(БЮДЖЕТ!$B:$B,БЮДЖЕТ!$P:$P,$D1219)))</f>
        <v/>
      </c>
      <c r="G1219" s="19" t="str">
        <f>IF($D1219="","",INDEX(БЮДЖЕТ!$X:$X,SUMIFS(БЮДЖЕТ!$B:$B,БЮДЖЕТ!$P:$P,$D1219)))</f>
        <v/>
      </c>
      <c r="H1219" s="36"/>
      <c r="I1219" s="48">
        <f>IF(D1219="",0,SUMIFS(БЮДЖЕТ!$V:$V,БЮДЖЕТ!$P:$P,D1219))</f>
        <v>0</v>
      </c>
      <c r="J1219" s="48">
        <f>IF(D1219="",0,SUMIFS(факт_операции!$T:$T,факт_операции!$D:$D,D1219)+SUMIFS(факт_расчет!$M:$M,факт_расчет!$D:$D,D1219))</f>
        <v>0</v>
      </c>
      <c r="K1219" s="54">
        <f t="shared" si="39"/>
        <v>0</v>
      </c>
      <c r="L1219" s="36"/>
      <c r="M1219" s="1"/>
    </row>
    <row r="1220" spans="1:13" x14ac:dyDescent="0.25">
      <c r="A1220" s="1"/>
      <c r="B1220" s="1"/>
      <c r="C1220" s="5">
        <f t="shared" si="38"/>
        <v>1210</v>
      </c>
      <c r="D1220" s="19" t="str">
        <f>IF(C1220&gt;MAX(БЮДЖЕТ!$C:$C),"",INDEX(БЮДЖЕТ!$P$11:$P$9415,C1220))</f>
        <v/>
      </c>
      <c r="E1220" s="22">
        <f>IF(D1220="",0,IF(COUNTIF(БЮДЖЕТ!$P:$P,D1220)=1,0,1))</f>
        <v>0</v>
      </c>
      <c r="F1220" s="19" t="str">
        <f>IF($D1220="","",INDEX(БЮДЖЕТ!$N:$N,SUMIFS(БЮДЖЕТ!$B:$B,БЮДЖЕТ!$P:$P,$D1220)))</f>
        <v/>
      </c>
      <c r="G1220" s="19" t="str">
        <f>IF($D1220="","",INDEX(БЮДЖЕТ!$X:$X,SUMIFS(БЮДЖЕТ!$B:$B,БЮДЖЕТ!$P:$P,$D1220)))</f>
        <v/>
      </c>
      <c r="H1220" s="36"/>
      <c r="I1220" s="48">
        <f>IF(D1220="",0,SUMIFS(БЮДЖЕТ!$V:$V,БЮДЖЕТ!$P:$P,D1220))</f>
        <v>0</v>
      </c>
      <c r="J1220" s="48">
        <f>IF(D1220="",0,SUMIFS(факт_операции!$T:$T,факт_операции!$D:$D,D1220)+SUMIFS(факт_расчет!$M:$M,факт_расчет!$D:$D,D1220))</f>
        <v>0</v>
      </c>
      <c r="K1220" s="54">
        <f t="shared" si="39"/>
        <v>0</v>
      </c>
      <c r="L1220" s="36"/>
      <c r="M1220" s="1"/>
    </row>
    <row r="1221" spans="1:13" x14ac:dyDescent="0.25">
      <c r="A1221" s="1"/>
      <c r="B1221" s="1"/>
      <c r="C1221" s="5">
        <f t="shared" si="38"/>
        <v>1211</v>
      </c>
      <c r="D1221" s="19" t="str">
        <f>IF(C1221&gt;MAX(БЮДЖЕТ!$C:$C),"",INDEX(БЮДЖЕТ!$P$11:$P$9415,C1221))</f>
        <v/>
      </c>
      <c r="E1221" s="22">
        <f>IF(D1221="",0,IF(COUNTIF(БЮДЖЕТ!$P:$P,D1221)=1,0,1))</f>
        <v>0</v>
      </c>
      <c r="F1221" s="19" t="str">
        <f>IF($D1221="","",INDEX(БЮДЖЕТ!$N:$N,SUMIFS(БЮДЖЕТ!$B:$B,БЮДЖЕТ!$P:$P,$D1221)))</f>
        <v/>
      </c>
      <c r="G1221" s="19" t="str">
        <f>IF($D1221="","",INDEX(БЮДЖЕТ!$X:$X,SUMIFS(БЮДЖЕТ!$B:$B,БЮДЖЕТ!$P:$P,$D1221)))</f>
        <v/>
      </c>
      <c r="H1221" s="36"/>
      <c r="I1221" s="48">
        <f>IF(D1221="",0,SUMIFS(БЮДЖЕТ!$V:$V,БЮДЖЕТ!$P:$P,D1221))</f>
        <v>0</v>
      </c>
      <c r="J1221" s="48">
        <f>IF(D1221="",0,SUMIFS(факт_операции!$T:$T,факт_операции!$D:$D,D1221)+SUMIFS(факт_расчет!$M:$M,факт_расчет!$D:$D,D1221))</f>
        <v>0</v>
      </c>
      <c r="K1221" s="54">
        <f t="shared" si="39"/>
        <v>0</v>
      </c>
      <c r="L1221" s="36"/>
      <c r="M1221" s="1"/>
    </row>
    <row r="1222" spans="1:13" x14ac:dyDescent="0.25">
      <c r="A1222" s="1"/>
      <c r="B1222" s="1"/>
      <c r="C1222" s="5">
        <f t="shared" si="38"/>
        <v>1212</v>
      </c>
      <c r="D1222" s="19" t="str">
        <f>IF(C1222&gt;MAX(БЮДЖЕТ!$C:$C),"",INDEX(БЮДЖЕТ!$P$11:$P$9415,C1222))</f>
        <v/>
      </c>
      <c r="E1222" s="22">
        <f>IF(D1222="",0,IF(COUNTIF(БЮДЖЕТ!$P:$P,D1222)=1,0,1))</f>
        <v>0</v>
      </c>
      <c r="F1222" s="19" t="str">
        <f>IF($D1222="","",INDEX(БЮДЖЕТ!$N:$N,SUMIFS(БЮДЖЕТ!$B:$B,БЮДЖЕТ!$P:$P,$D1222)))</f>
        <v/>
      </c>
      <c r="G1222" s="19" t="str">
        <f>IF($D1222="","",INDEX(БЮДЖЕТ!$X:$X,SUMIFS(БЮДЖЕТ!$B:$B,БЮДЖЕТ!$P:$P,$D1222)))</f>
        <v/>
      </c>
      <c r="H1222" s="36"/>
      <c r="I1222" s="48">
        <f>IF(D1222="",0,SUMIFS(БЮДЖЕТ!$V:$V,БЮДЖЕТ!$P:$P,D1222))</f>
        <v>0</v>
      </c>
      <c r="J1222" s="48">
        <f>IF(D1222="",0,SUMIFS(факт_операции!$T:$T,факт_операции!$D:$D,D1222)+SUMIFS(факт_расчет!$M:$M,факт_расчет!$D:$D,D1222))</f>
        <v>0</v>
      </c>
      <c r="K1222" s="54">
        <f t="shared" si="39"/>
        <v>0</v>
      </c>
      <c r="L1222" s="36"/>
      <c r="M1222" s="1"/>
    </row>
    <row r="1223" spans="1:13" x14ac:dyDescent="0.25">
      <c r="A1223" s="1"/>
      <c r="B1223" s="1"/>
      <c r="C1223" s="5">
        <f t="shared" si="38"/>
        <v>1213</v>
      </c>
      <c r="D1223" s="19" t="str">
        <f>IF(C1223&gt;MAX(БЮДЖЕТ!$C:$C),"",INDEX(БЮДЖЕТ!$P$11:$P$9415,C1223))</f>
        <v/>
      </c>
      <c r="E1223" s="22">
        <f>IF(D1223="",0,IF(COUNTIF(БЮДЖЕТ!$P:$P,D1223)=1,0,1))</f>
        <v>0</v>
      </c>
      <c r="F1223" s="19" t="str">
        <f>IF($D1223="","",INDEX(БЮДЖЕТ!$N:$N,SUMIFS(БЮДЖЕТ!$B:$B,БЮДЖЕТ!$P:$P,$D1223)))</f>
        <v/>
      </c>
      <c r="G1223" s="19" t="str">
        <f>IF($D1223="","",INDEX(БЮДЖЕТ!$X:$X,SUMIFS(БЮДЖЕТ!$B:$B,БЮДЖЕТ!$P:$P,$D1223)))</f>
        <v/>
      </c>
      <c r="H1223" s="36"/>
      <c r="I1223" s="48">
        <f>IF(D1223="",0,SUMIFS(БЮДЖЕТ!$V:$V,БЮДЖЕТ!$P:$P,D1223))</f>
        <v>0</v>
      </c>
      <c r="J1223" s="48">
        <f>IF(D1223="",0,SUMIFS(факт_операции!$T:$T,факт_операции!$D:$D,D1223)+SUMIFS(факт_расчет!$M:$M,факт_расчет!$D:$D,D1223))</f>
        <v>0</v>
      </c>
      <c r="K1223" s="54">
        <f t="shared" si="39"/>
        <v>0</v>
      </c>
      <c r="L1223" s="36"/>
      <c r="M1223" s="1"/>
    </row>
    <row r="1224" spans="1:13" x14ac:dyDescent="0.25">
      <c r="A1224" s="1"/>
      <c r="B1224" s="1"/>
      <c r="C1224" s="5">
        <f t="shared" si="38"/>
        <v>1214</v>
      </c>
      <c r="D1224" s="19" t="str">
        <f>IF(C1224&gt;MAX(БЮДЖЕТ!$C:$C),"",INDEX(БЮДЖЕТ!$P$11:$P$9415,C1224))</f>
        <v/>
      </c>
      <c r="E1224" s="22">
        <f>IF(D1224="",0,IF(COUNTIF(БЮДЖЕТ!$P:$P,D1224)=1,0,1))</f>
        <v>0</v>
      </c>
      <c r="F1224" s="19" t="str">
        <f>IF($D1224="","",INDEX(БЮДЖЕТ!$N:$N,SUMIFS(БЮДЖЕТ!$B:$B,БЮДЖЕТ!$P:$P,$D1224)))</f>
        <v/>
      </c>
      <c r="G1224" s="19" t="str">
        <f>IF($D1224="","",INDEX(БЮДЖЕТ!$X:$X,SUMIFS(БЮДЖЕТ!$B:$B,БЮДЖЕТ!$P:$P,$D1224)))</f>
        <v/>
      </c>
      <c r="H1224" s="36"/>
      <c r="I1224" s="48">
        <f>IF(D1224="",0,SUMIFS(БЮДЖЕТ!$V:$V,БЮДЖЕТ!$P:$P,D1224))</f>
        <v>0</v>
      </c>
      <c r="J1224" s="48">
        <f>IF(D1224="",0,SUMIFS(факт_операции!$T:$T,факт_операции!$D:$D,D1224)+SUMIFS(факт_расчет!$M:$M,факт_расчет!$D:$D,D1224))</f>
        <v>0</v>
      </c>
      <c r="K1224" s="54">
        <f t="shared" si="39"/>
        <v>0</v>
      </c>
      <c r="L1224" s="36"/>
      <c r="M1224" s="1"/>
    </row>
    <row r="1225" spans="1:13" x14ac:dyDescent="0.25">
      <c r="A1225" s="1"/>
      <c r="B1225" s="1"/>
      <c r="C1225" s="5">
        <f t="shared" si="38"/>
        <v>1215</v>
      </c>
      <c r="D1225" s="19" t="str">
        <f>IF(C1225&gt;MAX(БЮДЖЕТ!$C:$C),"",INDEX(БЮДЖЕТ!$P$11:$P$9415,C1225))</f>
        <v/>
      </c>
      <c r="E1225" s="22">
        <f>IF(D1225="",0,IF(COUNTIF(БЮДЖЕТ!$P:$P,D1225)=1,0,1))</f>
        <v>0</v>
      </c>
      <c r="F1225" s="19" t="str">
        <f>IF($D1225="","",INDEX(БЮДЖЕТ!$N:$N,SUMIFS(БЮДЖЕТ!$B:$B,БЮДЖЕТ!$P:$P,$D1225)))</f>
        <v/>
      </c>
      <c r="G1225" s="19" t="str">
        <f>IF($D1225="","",INDEX(БЮДЖЕТ!$X:$X,SUMIFS(БЮДЖЕТ!$B:$B,БЮДЖЕТ!$P:$P,$D1225)))</f>
        <v/>
      </c>
      <c r="H1225" s="36"/>
      <c r="I1225" s="48">
        <f>IF(D1225="",0,SUMIFS(БЮДЖЕТ!$V:$V,БЮДЖЕТ!$P:$P,D1225))</f>
        <v>0</v>
      </c>
      <c r="J1225" s="48">
        <f>IF(D1225="",0,SUMIFS(факт_операции!$T:$T,факт_операции!$D:$D,D1225)+SUMIFS(факт_расчет!$M:$M,факт_расчет!$D:$D,D1225))</f>
        <v>0</v>
      </c>
      <c r="K1225" s="54">
        <f t="shared" si="39"/>
        <v>0</v>
      </c>
      <c r="L1225" s="36"/>
      <c r="M1225" s="1"/>
    </row>
    <row r="1226" spans="1:13" x14ac:dyDescent="0.25">
      <c r="A1226" s="1"/>
      <c r="B1226" s="1"/>
      <c r="C1226" s="5">
        <f t="shared" si="38"/>
        <v>1216</v>
      </c>
      <c r="D1226" s="19" t="str">
        <f>IF(C1226&gt;MAX(БЮДЖЕТ!$C:$C),"",INDEX(БЮДЖЕТ!$P$11:$P$9415,C1226))</f>
        <v/>
      </c>
      <c r="E1226" s="22">
        <f>IF(D1226="",0,IF(COUNTIF(БЮДЖЕТ!$P:$P,D1226)=1,0,1))</f>
        <v>0</v>
      </c>
      <c r="F1226" s="19" t="str">
        <f>IF($D1226="","",INDEX(БЮДЖЕТ!$N:$N,SUMIFS(БЮДЖЕТ!$B:$B,БЮДЖЕТ!$P:$P,$D1226)))</f>
        <v/>
      </c>
      <c r="G1226" s="19" t="str">
        <f>IF($D1226="","",INDEX(БЮДЖЕТ!$X:$X,SUMIFS(БЮДЖЕТ!$B:$B,БЮДЖЕТ!$P:$P,$D1226)))</f>
        <v/>
      </c>
      <c r="H1226" s="36"/>
      <c r="I1226" s="48">
        <f>IF(D1226="",0,SUMIFS(БЮДЖЕТ!$V:$V,БЮДЖЕТ!$P:$P,D1226))</f>
        <v>0</v>
      </c>
      <c r="J1226" s="48">
        <f>IF(D1226="",0,SUMIFS(факт_операции!$T:$T,факт_операции!$D:$D,D1226)+SUMIFS(факт_расчет!$M:$M,факт_расчет!$D:$D,D1226))</f>
        <v>0</v>
      </c>
      <c r="K1226" s="54">
        <f t="shared" si="39"/>
        <v>0</v>
      </c>
      <c r="L1226" s="36"/>
      <c r="M1226" s="1"/>
    </row>
    <row r="1227" spans="1:13" x14ac:dyDescent="0.25">
      <c r="A1227" s="1"/>
      <c r="B1227" s="1"/>
      <c r="C1227" s="5">
        <f t="shared" si="38"/>
        <v>1217</v>
      </c>
      <c r="D1227" s="19" t="str">
        <f>IF(C1227&gt;MAX(БЮДЖЕТ!$C:$C),"",INDEX(БЮДЖЕТ!$P$11:$P$9415,C1227))</f>
        <v/>
      </c>
      <c r="E1227" s="22">
        <f>IF(D1227="",0,IF(COUNTIF(БЮДЖЕТ!$P:$P,D1227)=1,0,1))</f>
        <v>0</v>
      </c>
      <c r="F1227" s="19" t="str">
        <f>IF($D1227="","",INDEX(БЮДЖЕТ!$N:$N,SUMIFS(БЮДЖЕТ!$B:$B,БЮДЖЕТ!$P:$P,$D1227)))</f>
        <v/>
      </c>
      <c r="G1227" s="19" t="str">
        <f>IF($D1227="","",INDEX(БЮДЖЕТ!$X:$X,SUMIFS(БЮДЖЕТ!$B:$B,БЮДЖЕТ!$P:$P,$D1227)))</f>
        <v/>
      </c>
      <c r="H1227" s="36"/>
      <c r="I1227" s="48">
        <f>IF(D1227="",0,SUMIFS(БЮДЖЕТ!$V:$V,БЮДЖЕТ!$P:$P,D1227))</f>
        <v>0</v>
      </c>
      <c r="J1227" s="48">
        <f>IF(D1227="",0,SUMIFS(факт_операции!$T:$T,факт_операции!$D:$D,D1227)+SUMIFS(факт_расчет!$M:$M,факт_расчет!$D:$D,D1227))</f>
        <v>0</v>
      </c>
      <c r="K1227" s="54">
        <f t="shared" si="39"/>
        <v>0</v>
      </c>
      <c r="L1227" s="36"/>
      <c r="M1227" s="1"/>
    </row>
    <row r="1228" spans="1:13" x14ac:dyDescent="0.25">
      <c r="A1228" s="1"/>
      <c r="B1228" s="1"/>
      <c r="C1228" s="5">
        <f t="shared" si="38"/>
        <v>1218</v>
      </c>
      <c r="D1228" s="19" t="str">
        <f>IF(C1228&gt;MAX(БЮДЖЕТ!$C:$C),"",INDEX(БЮДЖЕТ!$P$11:$P$9415,C1228))</f>
        <v/>
      </c>
      <c r="E1228" s="22">
        <f>IF(D1228="",0,IF(COUNTIF(БЮДЖЕТ!$P:$P,D1228)=1,0,1))</f>
        <v>0</v>
      </c>
      <c r="F1228" s="19" t="str">
        <f>IF($D1228="","",INDEX(БЮДЖЕТ!$N:$N,SUMIFS(БЮДЖЕТ!$B:$B,БЮДЖЕТ!$P:$P,$D1228)))</f>
        <v/>
      </c>
      <c r="G1228" s="19" t="str">
        <f>IF($D1228="","",INDEX(БЮДЖЕТ!$X:$X,SUMIFS(БЮДЖЕТ!$B:$B,БЮДЖЕТ!$P:$P,$D1228)))</f>
        <v/>
      </c>
      <c r="H1228" s="36"/>
      <c r="I1228" s="48">
        <f>IF(D1228="",0,SUMIFS(БЮДЖЕТ!$V:$V,БЮДЖЕТ!$P:$P,D1228))</f>
        <v>0</v>
      </c>
      <c r="J1228" s="48">
        <f>IF(D1228="",0,SUMIFS(факт_операции!$T:$T,факт_операции!$D:$D,D1228)+SUMIFS(факт_расчет!$M:$M,факт_расчет!$D:$D,D1228))</f>
        <v>0</v>
      </c>
      <c r="K1228" s="54">
        <f t="shared" si="39"/>
        <v>0</v>
      </c>
      <c r="L1228" s="36"/>
      <c r="M1228" s="1"/>
    </row>
    <row r="1229" spans="1:13" x14ac:dyDescent="0.25">
      <c r="A1229" s="1"/>
      <c r="B1229" s="1"/>
      <c r="C1229" s="5">
        <f t="shared" ref="C1229:C1292" si="40">C1228+1</f>
        <v>1219</v>
      </c>
      <c r="D1229" s="19" t="str">
        <f>IF(C1229&gt;MAX(БЮДЖЕТ!$C:$C),"",INDEX(БЮДЖЕТ!$P$11:$P$9415,C1229))</f>
        <v/>
      </c>
      <c r="E1229" s="22">
        <f>IF(D1229="",0,IF(COUNTIF(БЮДЖЕТ!$P:$P,D1229)=1,0,1))</f>
        <v>0</v>
      </c>
      <c r="F1229" s="19" t="str">
        <f>IF($D1229="","",INDEX(БЮДЖЕТ!$N:$N,SUMIFS(БЮДЖЕТ!$B:$B,БЮДЖЕТ!$P:$P,$D1229)))</f>
        <v/>
      </c>
      <c r="G1229" s="19" t="str">
        <f>IF($D1229="","",INDEX(БЮДЖЕТ!$X:$X,SUMIFS(БЮДЖЕТ!$B:$B,БЮДЖЕТ!$P:$P,$D1229)))</f>
        <v/>
      </c>
      <c r="H1229" s="36"/>
      <c r="I1229" s="48">
        <f>IF(D1229="",0,SUMIFS(БЮДЖЕТ!$V:$V,БЮДЖЕТ!$P:$P,D1229))</f>
        <v>0</v>
      </c>
      <c r="J1229" s="48">
        <f>IF(D1229="",0,SUMIFS(факт_операции!$T:$T,факт_операции!$D:$D,D1229)+SUMIFS(факт_расчет!$M:$M,факт_расчет!$D:$D,D1229))</f>
        <v>0</v>
      </c>
      <c r="K1229" s="54">
        <f t="shared" si="39"/>
        <v>0</v>
      </c>
      <c r="L1229" s="36"/>
      <c r="M1229" s="1"/>
    </row>
    <row r="1230" spans="1:13" x14ac:dyDescent="0.25">
      <c r="A1230" s="1"/>
      <c r="B1230" s="1"/>
      <c r="C1230" s="5">
        <f t="shared" si="40"/>
        <v>1220</v>
      </c>
      <c r="D1230" s="19" t="str">
        <f>IF(C1230&gt;MAX(БЮДЖЕТ!$C:$C),"",INDEX(БЮДЖЕТ!$P$11:$P$9415,C1230))</f>
        <v/>
      </c>
      <c r="E1230" s="22">
        <f>IF(D1230="",0,IF(COUNTIF(БЮДЖЕТ!$P:$P,D1230)=1,0,1))</f>
        <v>0</v>
      </c>
      <c r="F1230" s="19" t="str">
        <f>IF($D1230="","",INDEX(БЮДЖЕТ!$N:$N,SUMIFS(БЮДЖЕТ!$B:$B,БЮДЖЕТ!$P:$P,$D1230)))</f>
        <v/>
      </c>
      <c r="G1230" s="19" t="str">
        <f>IF($D1230="","",INDEX(БЮДЖЕТ!$X:$X,SUMIFS(БЮДЖЕТ!$B:$B,БЮДЖЕТ!$P:$P,$D1230)))</f>
        <v/>
      </c>
      <c r="H1230" s="36"/>
      <c r="I1230" s="48">
        <f>IF(D1230="",0,SUMIFS(БЮДЖЕТ!$V:$V,БЮДЖЕТ!$P:$P,D1230))</f>
        <v>0</v>
      </c>
      <c r="J1230" s="48">
        <f>IF(D1230="",0,SUMIFS(факт_операции!$T:$T,факт_операции!$D:$D,D1230)+SUMIFS(факт_расчет!$M:$M,факт_расчет!$D:$D,D1230))</f>
        <v>0</v>
      </c>
      <c r="K1230" s="54">
        <f t="shared" si="39"/>
        <v>0</v>
      </c>
      <c r="L1230" s="36"/>
      <c r="M1230" s="1"/>
    </row>
    <row r="1231" spans="1:13" x14ac:dyDescent="0.25">
      <c r="A1231" s="1"/>
      <c r="B1231" s="1"/>
      <c r="C1231" s="5">
        <f t="shared" si="40"/>
        <v>1221</v>
      </c>
      <c r="D1231" s="19" t="str">
        <f>IF(C1231&gt;MAX(БЮДЖЕТ!$C:$C),"",INDEX(БЮДЖЕТ!$P$11:$P$9415,C1231))</f>
        <v/>
      </c>
      <c r="E1231" s="22">
        <f>IF(D1231="",0,IF(COUNTIF(БЮДЖЕТ!$P:$P,D1231)=1,0,1))</f>
        <v>0</v>
      </c>
      <c r="F1231" s="19" t="str">
        <f>IF($D1231="","",INDEX(БЮДЖЕТ!$N:$N,SUMIFS(БЮДЖЕТ!$B:$B,БЮДЖЕТ!$P:$P,$D1231)))</f>
        <v/>
      </c>
      <c r="G1231" s="19" t="str">
        <f>IF($D1231="","",INDEX(БЮДЖЕТ!$X:$X,SUMIFS(БЮДЖЕТ!$B:$B,БЮДЖЕТ!$P:$P,$D1231)))</f>
        <v/>
      </c>
      <c r="H1231" s="36"/>
      <c r="I1231" s="48">
        <f>IF(D1231="",0,SUMIFS(БЮДЖЕТ!$V:$V,БЮДЖЕТ!$P:$P,D1231))</f>
        <v>0</v>
      </c>
      <c r="J1231" s="48">
        <f>IF(D1231="",0,SUMIFS(факт_операции!$T:$T,факт_операции!$D:$D,D1231)+SUMIFS(факт_расчет!$M:$M,факт_расчет!$D:$D,D1231))</f>
        <v>0</v>
      </c>
      <c r="K1231" s="54">
        <f t="shared" si="39"/>
        <v>0</v>
      </c>
      <c r="L1231" s="36"/>
      <c r="M1231" s="1"/>
    </row>
    <row r="1232" spans="1:13" x14ac:dyDescent="0.25">
      <c r="A1232" s="1"/>
      <c r="B1232" s="1"/>
      <c r="C1232" s="5">
        <f t="shared" si="40"/>
        <v>1222</v>
      </c>
      <c r="D1232" s="19" t="str">
        <f>IF(C1232&gt;MAX(БЮДЖЕТ!$C:$C),"",INDEX(БЮДЖЕТ!$P$11:$P$9415,C1232))</f>
        <v/>
      </c>
      <c r="E1232" s="22">
        <f>IF(D1232="",0,IF(COUNTIF(БЮДЖЕТ!$P:$P,D1232)=1,0,1))</f>
        <v>0</v>
      </c>
      <c r="F1232" s="19" t="str">
        <f>IF($D1232="","",INDEX(БЮДЖЕТ!$N:$N,SUMIFS(БЮДЖЕТ!$B:$B,БЮДЖЕТ!$P:$P,$D1232)))</f>
        <v/>
      </c>
      <c r="G1232" s="19" t="str">
        <f>IF($D1232="","",INDEX(БЮДЖЕТ!$X:$X,SUMIFS(БЮДЖЕТ!$B:$B,БЮДЖЕТ!$P:$P,$D1232)))</f>
        <v/>
      </c>
      <c r="H1232" s="36"/>
      <c r="I1232" s="48">
        <f>IF(D1232="",0,SUMIFS(БЮДЖЕТ!$V:$V,БЮДЖЕТ!$P:$P,D1232))</f>
        <v>0</v>
      </c>
      <c r="J1232" s="48">
        <f>IF(D1232="",0,SUMIFS(факт_операции!$T:$T,факт_операции!$D:$D,D1232)+SUMIFS(факт_расчет!$M:$M,факт_расчет!$D:$D,D1232))</f>
        <v>0</v>
      </c>
      <c r="K1232" s="54">
        <f t="shared" si="39"/>
        <v>0</v>
      </c>
      <c r="L1232" s="36"/>
      <c r="M1232" s="1"/>
    </row>
    <row r="1233" spans="1:13" x14ac:dyDescent="0.25">
      <c r="A1233" s="1"/>
      <c r="B1233" s="1"/>
      <c r="C1233" s="5">
        <f t="shared" si="40"/>
        <v>1223</v>
      </c>
      <c r="D1233" s="19" t="str">
        <f>IF(C1233&gt;MAX(БЮДЖЕТ!$C:$C),"",INDEX(БЮДЖЕТ!$P$11:$P$9415,C1233))</f>
        <v/>
      </c>
      <c r="E1233" s="22">
        <f>IF(D1233="",0,IF(COUNTIF(БЮДЖЕТ!$P:$P,D1233)=1,0,1))</f>
        <v>0</v>
      </c>
      <c r="F1233" s="19" t="str">
        <f>IF($D1233="","",INDEX(БЮДЖЕТ!$N:$N,SUMIFS(БЮДЖЕТ!$B:$B,БЮДЖЕТ!$P:$P,$D1233)))</f>
        <v/>
      </c>
      <c r="G1233" s="19" t="str">
        <f>IF($D1233="","",INDEX(БЮДЖЕТ!$X:$X,SUMIFS(БЮДЖЕТ!$B:$B,БЮДЖЕТ!$P:$P,$D1233)))</f>
        <v/>
      </c>
      <c r="H1233" s="36"/>
      <c r="I1233" s="48">
        <f>IF(D1233="",0,SUMIFS(БЮДЖЕТ!$V:$V,БЮДЖЕТ!$P:$P,D1233))</f>
        <v>0</v>
      </c>
      <c r="J1233" s="48">
        <f>IF(D1233="",0,SUMIFS(факт_операции!$T:$T,факт_операции!$D:$D,D1233)+SUMIFS(факт_расчет!$M:$M,факт_расчет!$D:$D,D1233))</f>
        <v>0</v>
      </c>
      <c r="K1233" s="54">
        <f t="shared" si="39"/>
        <v>0</v>
      </c>
      <c r="L1233" s="36"/>
      <c r="M1233" s="1"/>
    </row>
    <row r="1234" spans="1:13" x14ac:dyDescent="0.25">
      <c r="A1234" s="1"/>
      <c r="B1234" s="1"/>
      <c r="C1234" s="5">
        <f t="shared" si="40"/>
        <v>1224</v>
      </c>
      <c r="D1234" s="19" t="str">
        <f>IF(C1234&gt;MAX(БЮДЖЕТ!$C:$C),"",INDEX(БЮДЖЕТ!$P$11:$P$9415,C1234))</f>
        <v/>
      </c>
      <c r="E1234" s="22">
        <f>IF(D1234="",0,IF(COUNTIF(БЮДЖЕТ!$P:$P,D1234)=1,0,1))</f>
        <v>0</v>
      </c>
      <c r="F1234" s="19" t="str">
        <f>IF($D1234="","",INDEX(БЮДЖЕТ!$N:$N,SUMIFS(БЮДЖЕТ!$B:$B,БЮДЖЕТ!$P:$P,$D1234)))</f>
        <v/>
      </c>
      <c r="G1234" s="19" t="str">
        <f>IF($D1234="","",INDEX(БЮДЖЕТ!$X:$X,SUMIFS(БЮДЖЕТ!$B:$B,БЮДЖЕТ!$P:$P,$D1234)))</f>
        <v/>
      </c>
      <c r="H1234" s="36"/>
      <c r="I1234" s="48">
        <f>IF(D1234="",0,SUMIFS(БЮДЖЕТ!$V:$V,БЮДЖЕТ!$P:$P,D1234))</f>
        <v>0</v>
      </c>
      <c r="J1234" s="48">
        <f>IF(D1234="",0,SUMIFS(факт_операции!$T:$T,факт_операции!$D:$D,D1234)+SUMIFS(факт_расчет!$M:$M,факт_расчет!$D:$D,D1234))</f>
        <v>0</v>
      </c>
      <c r="K1234" s="54">
        <f t="shared" si="39"/>
        <v>0</v>
      </c>
      <c r="L1234" s="36"/>
      <c r="M1234" s="1"/>
    </row>
    <row r="1235" spans="1:13" x14ac:dyDescent="0.25">
      <c r="A1235" s="1"/>
      <c r="B1235" s="1"/>
      <c r="C1235" s="5">
        <f t="shared" si="40"/>
        <v>1225</v>
      </c>
      <c r="D1235" s="19" t="str">
        <f>IF(C1235&gt;MAX(БЮДЖЕТ!$C:$C),"",INDEX(БЮДЖЕТ!$P$11:$P$9415,C1235))</f>
        <v/>
      </c>
      <c r="E1235" s="22">
        <f>IF(D1235="",0,IF(COUNTIF(БЮДЖЕТ!$P:$P,D1235)=1,0,1))</f>
        <v>0</v>
      </c>
      <c r="F1235" s="19" t="str">
        <f>IF($D1235="","",INDEX(БЮДЖЕТ!$N:$N,SUMIFS(БЮДЖЕТ!$B:$B,БЮДЖЕТ!$P:$P,$D1235)))</f>
        <v/>
      </c>
      <c r="G1235" s="19" t="str">
        <f>IF($D1235="","",INDEX(БЮДЖЕТ!$X:$X,SUMIFS(БЮДЖЕТ!$B:$B,БЮДЖЕТ!$P:$P,$D1235)))</f>
        <v/>
      </c>
      <c r="H1235" s="36"/>
      <c r="I1235" s="48">
        <f>IF(D1235="",0,SUMIFS(БЮДЖЕТ!$V:$V,БЮДЖЕТ!$P:$P,D1235))</f>
        <v>0</v>
      </c>
      <c r="J1235" s="48">
        <f>IF(D1235="",0,SUMIFS(факт_операции!$T:$T,факт_операции!$D:$D,D1235)+SUMIFS(факт_расчет!$M:$M,факт_расчет!$D:$D,D1235))</f>
        <v>0</v>
      </c>
      <c r="K1235" s="54">
        <f t="shared" si="39"/>
        <v>0</v>
      </c>
      <c r="L1235" s="36"/>
      <c r="M1235" s="1"/>
    </row>
    <row r="1236" spans="1:13" x14ac:dyDescent="0.25">
      <c r="A1236" s="1"/>
      <c r="B1236" s="1"/>
      <c r="C1236" s="5">
        <f t="shared" si="40"/>
        <v>1226</v>
      </c>
      <c r="D1236" s="19" t="str">
        <f>IF(C1236&gt;MAX(БЮДЖЕТ!$C:$C),"",INDEX(БЮДЖЕТ!$P$11:$P$9415,C1236))</f>
        <v/>
      </c>
      <c r="E1236" s="22">
        <f>IF(D1236="",0,IF(COUNTIF(БЮДЖЕТ!$P:$P,D1236)=1,0,1))</f>
        <v>0</v>
      </c>
      <c r="F1236" s="19" t="str">
        <f>IF($D1236="","",INDEX(БЮДЖЕТ!$N:$N,SUMIFS(БЮДЖЕТ!$B:$B,БЮДЖЕТ!$P:$P,$D1236)))</f>
        <v/>
      </c>
      <c r="G1236" s="19" t="str">
        <f>IF($D1236="","",INDEX(БЮДЖЕТ!$X:$X,SUMIFS(БЮДЖЕТ!$B:$B,БЮДЖЕТ!$P:$P,$D1236)))</f>
        <v/>
      </c>
      <c r="H1236" s="36"/>
      <c r="I1236" s="48">
        <f>IF(D1236="",0,SUMIFS(БЮДЖЕТ!$V:$V,БЮДЖЕТ!$P:$P,D1236))</f>
        <v>0</v>
      </c>
      <c r="J1236" s="48">
        <f>IF(D1236="",0,SUMIFS(факт_операции!$T:$T,факт_операции!$D:$D,D1236)+SUMIFS(факт_расчет!$M:$M,факт_расчет!$D:$D,D1236))</f>
        <v>0</v>
      </c>
      <c r="K1236" s="54">
        <f t="shared" si="39"/>
        <v>0</v>
      </c>
      <c r="L1236" s="36"/>
      <c r="M1236" s="1"/>
    </row>
    <row r="1237" spans="1:13" x14ac:dyDescent="0.25">
      <c r="A1237" s="1"/>
      <c r="B1237" s="1"/>
      <c r="C1237" s="5">
        <f t="shared" si="40"/>
        <v>1227</v>
      </c>
      <c r="D1237" s="19" t="str">
        <f>IF(C1237&gt;MAX(БЮДЖЕТ!$C:$C),"",INDEX(БЮДЖЕТ!$P$11:$P$9415,C1237))</f>
        <v/>
      </c>
      <c r="E1237" s="22">
        <f>IF(D1237="",0,IF(COUNTIF(БЮДЖЕТ!$P:$P,D1237)=1,0,1))</f>
        <v>0</v>
      </c>
      <c r="F1237" s="19" t="str">
        <f>IF($D1237="","",INDEX(БЮДЖЕТ!$N:$N,SUMIFS(БЮДЖЕТ!$B:$B,БЮДЖЕТ!$P:$P,$D1237)))</f>
        <v/>
      </c>
      <c r="G1237" s="19" t="str">
        <f>IF($D1237="","",INDEX(БЮДЖЕТ!$X:$X,SUMIFS(БЮДЖЕТ!$B:$B,БЮДЖЕТ!$P:$P,$D1237)))</f>
        <v/>
      </c>
      <c r="H1237" s="36"/>
      <c r="I1237" s="48">
        <f>IF(D1237="",0,SUMIFS(БЮДЖЕТ!$V:$V,БЮДЖЕТ!$P:$P,D1237))</f>
        <v>0</v>
      </c>
      <c r="J1237" s="48">
        <f>IF(D1237="",0,SUMIFS(факт_операции!$T:$T,факт_операции!$D:$D,D1237)+SUMIFS(факт_расчет!$M:$M,факт_расчет!$D:$D,D1237))</f>
        <v>0</v>
      </c>
      <c r="K1237" s="54">
        <f t="shared" si="39"/>
        <v>0</v>
      </c>
      <c r="L1237" s="36"/>
      <c r="M1237" s="1"/>
    </row>
    <row r="1238" spans="1:13" x14ac:dyDescent="0.25">
      <c r="A1238" s="1"/>
      <c r="B1238" s="1"/>
      <c r="C1238" s="5">
        <f t="shared" si="40"/>
        <v>1228</v>
      </c>
      <c r="D1238" s="19" t="str">
        <f>IF(C1238&gt;MAX(БЮДЖЕТ!$C:$C),"",INDEX(БЮДЖЕТ!$P$11:$P$9415,C1238))</f>
        <v/>
      </c>
      <c r="E1238" s="22">
        <f>IF(D1238="",0,IF(COUNTIF(БЮДЖЕТ!$P:$P,D1238)=1,0,1))</f>
        <v>0</v>
      </c>
      <c r="F1238" s="19" t="str">
        <f>IF($D1238="","",INDEX(БЮДЖЕТ!$N:$N,SUMIFS(БЮДЖЕТ!$B:$B,БЮДЖЕТ!$P:$P,$D1238)))</f>
        <v/>
      </c>
      <c r="G1238" s="19" t="str">
        <f>IF($D1238="","",INDEX(БЮДЖЕТ!$X:$X,SUMIFS(БЮДЖЕТ!$B:$B,БЮДЖЕТ!$P:$P,$D1238)))</f>
        <v/>
      </c>
      <c r="H1238" s="36"/>
      <c r="I1238" s="48">
        <f>IF(D1238="",0,SUMIFS(БЮДЖЕТ!$V:$V,БЮДЖЕТ!$P:$P,D1238))</f>
        <v>0</v>
      </c>
      <c r="J1238" s="48">
        <f>IF(D1238="",0,SUMIFS(факт_операции!$T:$T,факт_операции!$D:$D,D1238)+SUMIFS(факт_расчет!$M:$M,факт_расчет!$D:$D,D1238))</f>
        <v>0</v>
      </c>
      <c r="K1238" s="54">
        <f t="shared" si="39"/>
        <v>0</v>
      </c>
      <c r="L1238" s="36"/>
      <c r="M1238" s="1"/>
    </row>
    <row r="1239" spans="1:13" x14ac:dyDescent="0.25">
      <c r="A1239" s="1"/>
      <c r="B1239" s="1"/>
      <c r="C1239" s="5">
        <f t="shared" si="40"/>
        <v>1229</v>
      </c>
      <c r="D1239" s="19" t="str">
        <f>IF(C1239&gt;MAX(БЮДЖЕТ!$C:$C),"",INDEX(БЮДЖЕТ!$P$11:$P$9415,C1239))</f>
        <v/>
      </c>
      <c r="E1239" s="22">
        <f>IF(D1239="",0,IF(COUNTIF(БЮДЖЕТ!$P:$P,D1239)=1,0,1))</f>
        <v>0</v>
      </c>
      <c r="F1239" s="19" t="str">
        <f>IF($D1239="","",INDEX(БЮДЖЕТ!$N:$N,SUMIFS(БЮДЖЕТ!$B:$B,БЮДЖЕТ!$P:$P,$D1239)))</f>
        <v/>
      </c>
      <c r="G1239" s="19" t="str">
        <f>IF($D1239="","",INDEX(БЮДЖЕТ!$X:$X,SUMIFS(БЮДЖЕТ!$B:$B,БЮДЖЕТ!$P:$P,$D1239)))</f>
        <v/>
      </c>
      <c r="H1239" s="36"/>
      <c r="I1239" s="48">
        <f>IF(D1239="",0,SUMIFS(БЮДЖЕТ!$V:$V,БЮДЖЕТ!$P:$P,D1239))</f>
        <v>0</v>
      </c>
      <c r="J1239" s="48">
        <f>IF(D1239="",0,SUMIFS(факт_операции!$T:$T,факт_операции!$D:$D,D1239)+SUMIFS(факт_расчет!$M:$M,факт_расчет!$D:$D,D1239))</f>
        <v>0</v>
      </c>
      <c r="K1239" s="54">
        <f t="shared" si="39"/>
        <v>0</v>
      </c>
      <c r="L1239" s="36"/>
      <c r="M1239" s="1"/>
    </row>
    <row r="1240" spans="1:13" x14ac:dyDescent="0.25">
      <c r="A1240" s="1"/>
      <c r="B1240" s="1"/>
      <c r="C1240" s="5">
        <f t="shared" si="40"/>
        <v>1230</v>
      </c>
      <c r="D1240" s="19" t="str">
        <f>IF(C1240&gt;MAX(БЮДЖЕТ!$C:$C),"",INDEX(БЮДЖЕТ!$P$11:$P$9415,C1240))</f>
        <v/>
      </c>
      <c r="E1240" s="22">
        <f>IF(D1240="",0,IF(COUNTIF(БЮДЖЕТ!$P:$P,D1240)=1,0,1))</f>
        <v>0</v>
      </c>
      <c r="F1240" s="19" t="str">
        <f>IF($D1240="","",INDEX(БЮДЖЕТ!$N:$N,SUMIFS(БЮДЖЕТ!$B:$B,БЮДЖЕТ!$P:$P,$D1240)))</f>
        <v/>
      </c>
      <c r="G1240" s="19" t="str">
        <f>IF($D1240="","",INDEX(БЮДЖЕТ!$X:$X,SUMIFS(БЮДЖЕТ!$B:$B,БЮДЖЕТ!$P:$P,$D1240)))</f>
        <v/>
      </c>
      <c r="H1240" s="36"/>
      <c r="I1240" s="48">
        <f>IF(D1240="",0,SUMIFS(БЮДЖЕТ!$V:$V,БЮДЖЕТ!$P:$P,D1240))</f>
        <v>0</v>
      </c>
      <c r="J1240" s="48">
        <f>IF(D1240="",0,SUMIFS(факт_операции!$T:$T,факт_операции!$D:$D,D1240)+SUMIFS(факт_расчет!$M:$M,факт_расчет!$D:$D,D1240))</f>
        <v>0</v>
      </c>
      <c r="K1240" s="54">
        <f t="shared" si="39"/>
        <v>0</v>
      </c>
      <c r="L1240" s="36"/>
      <c r="M1240" s="1"/>
    </row>
    <row r="1241" spans="1:13" x14ac:dyDescent="0.25">
      <c r="A1241" s="1"/>
      <c r="B1241" s="1"/>
      <c r="C1241" s="5">
        <f t="shared" si="40"/>
        <v>1231</v>
      </c>
      <c r="D1241" s="19" t="str">
        <f>IF(C1241&gt;MAX(БЮДЖЕТ!$C:$C),"",INDEX(БЮДЖЕТ!$P$11:$P$9415,C1241))</f>
        <v/>
      </c>
      <c r="E1241" s="22">
        <f>IF(D1241="",0,IF(COUNTIF(БЮДЖЕТ!$P:$P,D1241)=1,0,1))</f>
        <v>0</v>
      </c>
      <c r="F1241" s="19" t="str">
        <f>IF($D1241="","",INDEX(БЮДЖЕТ!$N:$N,SUMIFS(БЮДЖЕТ!$B:$B,БЮДЖЕТ!$P:$P,$D1241)))</f>
        <v/>
      </c>
      <c r="G1241" s="19" t="str">
        <f>IF($D1241="","",INDEX(БЮДЖЕТ!$X:$X,SUMIFS(БЮДЖЕТ!$B:$B,БЮДЖЕТ!$P:$P,$D1241)))</f>
        <v/>
      </c>
      <c r="H1241" s="36"/>
      <c r="I1241" s="48">
        <f>IF(D1241="",0,SUMIFS(БЮДЖЕТ!$V:$V,БЮДЖЕТ!$P:$P,D1241))</f>
        <v>0</v>
      </c>
      <c r="J1241" s="48">
        <f>IF(D1241="",0,SUMIFS(факт_операции!$T:$T,факт_операции!$D:$D,D1241)+SUMIFS(факт_расчет!$M:$M,факт_расчет!$D:$D,D1241))</f>
        <v>0</v>
      </c>
      <c r="K1241" s="54">
        <f t="shared" si="39"/>
        <v>0</v>
      </c>
      <c r="L1241" s="36"/>
      <c r="M1241" s="1"/>
    </row>
    <row r="1242" spans="1:13" x14ac:dyDescent="0.25">
      <c r="A1242" s="1"/>
      <c r="B1242" s="1"/>
      <c r="C1242" s="5">
        <f t="shared" si="40"/>
        <v>1232</v>
      </c>
      <c r="D1242" s="19" t="str">
        <f>IF(C1242&gt;MAX(БЮДЖЕТ!$C:$C),"",INDEX(БЮДЖЕТ!$P$11:$P$9415,C1242))</f>
        <v/>
      </c>
      <c r="E1242" s="22">
        <f>IF(D1242="",0,IF(COUNTIF(БЮДЖЕТ!$P:$P,D1242)=1,0,1))</f>
        <v>0</v>
      </c>
      <c r="F1242" s="19" t="str">
        <f>IF($D1242="","",INDEX(БЮДЖЕТ!$N:$N,SUMIFS(БЮДЖЕТ!$B:$B,БЮДЖЕТ!$P:$P,$D1242)))</f>
        <v/>
      </c>
      <c r="G1242" s="19" t="str">
        <f>IF($D1242="","",INDEX(БЮДЖЕТ!$X:$X,SUMIFS(БЮДЖЕТ!$B:$B,БЮДЖЕТ!$P:$P,$D1242)))</f>
        <v/>
      </c>
      <c r="H1242" s="36"/>
      <c r="I1242" s="48">
        <f>IF(D1242="",0,SUMIFS(БЮДЖЕТ!$V:$V,БЮДЖЕТ!$P:$P,D1242))</f>
        <v>0</v>
      </c>
      <c r="J1242" s="48">
        <f>IF(D1242="",0,SUMIFS(факт_операции!$T:$T,факт_операции!$D:$D,D1242)+SUMIFS(факт_расчет!$M:$M,факт_расчет!$D:$D,D1242))</f>
        <v>0</v>
      </c>
      <c r="K1242" s="54">
        <f t="shared" si="39"/>
        <v>0</v>
      </c>
      <c r="L1242" s="36"/>
      <c r="M1242" s="1"/>
    </row>
    <row r="1243" spans="1:13" x14ac:dyDescent="0.25">
      <c r="A1243" s="1"/>
      <c r="B1243" s="1"/>
      <c r="C1243" s="5">
        <f t="shared" si="40"/>
        <v>1233</v>
      </c>
      <c r="D1243" s="19" t="str">
        <f>IF(C1243&gt;MAX(БЮДЖЕТ!$C:$C),"",INDEX(БЮДЖЕТ!$P$11:$P$9415,C1243))</f>
        <v/>
      </c>
      <c r="E1243" s="22">
        <f>IF(D1243="",0,IF(COUNTIF(БЮДЖЕТ!$P:$P,D1243)=1,0,1))</f>
        <v>0</v>
      </c>
      <c r="F1243" s="19" t="str">
        <f>IF($D1243="","",INDEX(БЮДЖЕТ!$N:$N,SUMIFS(БЮДЖЕТ!$B:$B,БЮДЖЕТ!$P:$P,$D1243)))</f>
        <v/>
      </c>
      <c r="G1243" s="19" t="str">
        <f>IF($D1243="","",INDEX(БЮДЖЕТ!$X:$X,SUMIFS(БЮДЖЕТ!$B:$B,БЮДЖЕТ!$P:$P,$D1243)))</f>
        <v/>
      </c>
      <c r="H1243" s="36"/>
      <c r="I1243" s="48">
        <f>IF(D1243="",0,SUMIFS(БЮДЖЕТ!$V:$V,БЮДЖЕТ!$P:$P,D1243))</f>
        <v>0</v>
      </c>
      <c r="J1243" s="48">
        <f>IF(D1243="",0,SUMIFS(факт_операции!$T:$T,факт_операции!$D:$D,D1243)+SUMIFS(факт_расчет!$M:$M,факт_расчет!$D:$D,D1243))</f>
        <v>0</v>
      </c>
      <c r="K1243" s="54">
        <f t="shared" si="39"/>
        <v>0</v>
      </c>
      <c r="L1243" s="36"/>
      <c r="M1243" s="1"/>
    </row>
    <row r="1244" spans="1:13" x14ac:dyDescent="0.25">
      <c r="A1244" s="1"/>
      <c r="B1244" s="1"/>
      <c r="C1244" s="5">
        <f t="shared" si="40"/>
        <v>1234</v>
      </c>
      <c r="D1244" s="19" t="str">
        <f>IF(C1244&gt;MAX(БЮДЖЕТ!$C:$C),"",INDEX(БЮДЖЕТ!$P$11:$P$9415,C1244))</f>
        <v/>
      </c>
      <c r="E1244" s="22">
        <f>IF(D1244="",0,IF(COUNTIF(БЮДЖЕТ!$P:$P,D1244)=1,0,1))</f>
        <v>0</v>
      </c>
      <c r="F1244" s="19" t="str">
        <f>IF($D1244="","",INDEX(БЮДЖЕТ!$N:$N,SUMIFS(БЮДЖЕТ!$B:$B,БЮДЖЕТ!$P:$P,$D1244)))</f>
        <v/>
      </c>
      <c r="G1244" s="19" t="str">
        <f>IF($D1244="","",INDEX(БЮДЖЕТ!$X:$X,SUMIFS(БЮДЖЕТ!$B:$B,БЮДЖЕТ!$P:$P,$D1244)))</f>
        <v/>
      </c>
      <c r="H1244" s="36"/>
      <c r="I1244" s="48">
        <f>IF(D1244="",0,SUMIFS(БЮДЖЕТ!$V:$V,БЮДЖЕТ!$P:$P,D1244))</f>
        <v>0</v>
      </c>
      <c r="J1244" s="48">
        <f>IF(D1244="",0,SUMIFS(факт_операции!$T:$T,факт_операции!$D:$D,D1244)+SUMIFS(факт_расчет!$M:$M,факт_расчет!$D:$D,D1244))</f>
        <v>0</v>
      </c>
      <c r="K1244" s="54">
        <f t="shared" si="39"/>
        <v>0</v>
      </c>
      <c r="L1244" s="36"/>
      <c r="M1244" s="1"/>
    </row>
    <row r="1245" spans="1:13" x14ac:dyDescent="0.25">
      <c r="A1245" s="1"/>
      <c r="B1245" s="1"/>
      <c r="C1245" s="5">
        <f t="shared" si="40"/>
        <v>1235</v>
      </c>
      <c r="D1245" s="19" t="str">
        <f>IF(C1245&gt;MAX(БЮДЖЕТ!$C:$C),"",INDEX(БЮДЖЕТ!$P$11:$P$9415,C1245))</f>
        <v/>
      </c>
      <c r="E1245" s="22">
        <f>IF(D1245="",0,IF(COUNTIF(БЮДЖЕТ!$P:$P,D1245)=1,0,1))</f>
        <v>0</v>
      </c>
      <c r="F1245" s="19" t="str">
        <f>IF($D1245="","",INDEX(БЮДЖЕТ!$N:$N,SUMIFS(БЮДЖЕТ!$B:$B,БЮДЖЕТ!$P:$P,$D1245)))</f>
        <v/>
      </c>
      <c r="G1245" s="19" t="str">
        <f>IF($D1245="","",INDEX(БЮДЖЕТ!$X:$X,SUMIFS(БЮДЖЕТ!$B:$B,БЮДЖЕТ!$P:$P,$D1245)))</f>
        <v/>
      </c>
      <c r="H1245" s="36"/>
      <c r="I1245" s="48">
        <f>IF(D1245="",0,SUMIFS(БЮДЖЕТ!$V:$V,БЮДЖЕТ!$P:$P,D1245))</f>
        <v>0</v>
      </c>
      <c r="J1245" s="48">
        <f>IF(D1245="",0,SUMIFS(факт_операции!$T:$T,факт_операции!$D:$D,D1245)+SUMIFS(факт_расчет!$M:$M,факт_расчет!$D:$D,D1245))</f>
        <v>0</v>
      </c>
      <c r="K1245" s="54">
        <f t="shared" si="39"/>
        <v>0</v>
      </c>
      <c r="L1245" s="36"/>
      <c r="M1245" s="1"/>
    </row>
    <row r="1246" spans="1:13" x14ac:dyDescent="0.25">
      <c r="A1246" s="1"/>
      <c r="B1246" s="1"/>
      <c r="C1246" s="5">
        <f t="shared" si="40"/>
        <v>1236</v>
      </c>
      <c r="D1246" s="19" t="str">
        <f>IF(C1246&gt;MAX(БЮДЖЕТ!$C:$C),"",INDEX(БЮДЖЕТ!$P$11:$P$9415,C1246))</f>
        <v/>
      </c>
      <c r="E1246" s="22">
        <f>IF(D1246="",0,IF(COUNTIF(БЮДЖЕТ!$P:$P,D1246)=1,0,1))</f>
        <v>0</v>
      </c>
      <c r="F1246" s="19" t="str">
        <f>IF($D1246="","",INDEX(БЮДЖЕТ!$N:$N,SUMIFS(БЮДЖЕТ!$B:$B,БЮДЖЕТ!$P:$P,$D1246)))</f>
        <v/>
      </c>
      <c r="G1246" s="19" t="str">
        <f>IF($D1246="","",INDEX(БЮДЖЕТ!$X:$X,SUMIFS(БЮДЖЕТ!$B:$B,БЮДЖЕТ!$P:$P,$D1246)))</f>
        <v/>
      </c>
      <c r="H1246" s="36"/>
      <c r="I1246" s="48">
        <f>IF(D1246="",0,SUMIFS(БЮДЖЕТ!$V:$V,БЮДЖЕТ!$P:$P,D1246))</f>
        <v>0</v>
      </c>
      <c r="J1246" s="48">
        <f>IF(D1246="",0,SUMIFS(факт_операции!$T:$T,факт_операции!$D:$D,D1246)+SUMIFS(факт_расчет!$M:$M,факт_расчет!$D:$D,D1246))</f>
        <v>0</v>
      </c>
      <c r="K1246" s="54">
        <f t="shared" si="39"/>
        <v>0</v>
      </c>
      <c r="L1246" s="36"/>
      <c r="M1246" s="1"/>
    </row>
    <row r="1247" spans="1:13" x14ac:dyDescent="0.25">
      <c r="A1247" s="1"/>
      <c r="B1247" s="1"/>
      <c r="C1247" s="5">
        <f t="shared" si="40"/>
        <v>1237</v>
      </c>
      <c r="D1247" s="19" t="str">
        <f>IF(C1247&gt;MAX(БЮДЖЕТ!$C:$C),"",INDEX(БЮДЖЕТ!$P$11:$P$9415,C1247))</f>
        <v/>
      </c>
      <c r="E1247" s="22">
        <f>IF(D1247="",0,IF(COUNTIF(БЮДЖЕТ!$P:$P,D1247)=1,0,1))</f>
        <v>0</v>
      </c>
      <c r="F1247" s="19" t="str">
        <f>IF($D1247="","",INDEX(БЮДЖЕТ!$N:$N,SUMIFS(БЮДЖЕТ!$B:$B,БЮДЖЕТ!$P:$P,$D1247)))</f>
        <v/>
      </c>
      <c r="G1247" s="19" t="str">
        <f>IF($D1247="","",INDEX(БЮДЖЕТ!$X:$X,SUMIFS(БЮДЖЕТ!$B:$B,БЮДЖЕТ!$P:$P,$D1247)))</f>
        <v/>
      </c>
      <c r="H1247" s="36"/>
      <c r="I1247" s="48">
        <f>IF(D1247="",0,SUMIFS(БЮДЖЕТ!$V:$V,БЮДЖЕТ!$P:$P,D1247))</f>
        <v>0</v>
      </c>
      <c r="J1247" s="48">
        <f>IF(D1247="",0,SUMIFS(факт_операции!$T:$T,факт_операции!$D:$D,D1247)+SUMIFS(факт_расчет!$M:$M,факт_расчет!$D:$D,D1247))</f>
        <v>0</v>
      </c>
      <c r="K1247" s="54">
        <f t="shared" si="39"/>
        <v>0</v>
      </c>
      <c r="L1247" s="36"/>
      <c r="M1247" s="1"/>
    </row>
    <row r="1248" spans="1:13" x14ac:dyDescent="0.25">
      <c r="A1248" s="1"/>
      <c r="B1248" s="1"/>
      <c r="C1248" s="5">
        <f t="shared" si="40"/>
        <v>1238</v>
      </c>
      <c r="D1248" s="19" t="str">
        <f>IF(C1248&gt;MAX(БЮДЖЕТ!$C:$C),"",INDEX(БЮДЖЕТ!$P$11:$P$9415,C1248))</f>
        <v/>
      </c>
      <c r="E1248" s="22">
        <f>IF(D1248="",0,IF(COUNTIF(БЮДЖЕТ!$P:$P,D1248)=1,0,1))</f>
        <v>0</v>
      </c>
      <c r="F1248" s="19" t="str">
        <f>IF($D1248="","",INDEX(БЮДЖЕТ!$N:$N,SUMIFS(БЮДЖЕТ!$B:$B,БЮДЖЕТ!$P:$P,$D1248)))</f>
        <v/>
      </c>
      <c r="G1248" s="19" t="str">
        <f>IF($D1248="","",INDEX(БЮДЖЕТ!$X:$X,SUMIFS(БЮДЖЕТ!$B:$B,БЮДЖЕТ!$P:$P,$D1248)))</f>
        <v/>
      </c>
      <c r="H1248" s="36"/>
      <c r="I1248" s="48">
        <f>IF(D1248="",0,SUMIFS(БЮДЖЕТ!$V:$V,БЮДЖЕТ!$P:$P,D1248))</f>
        <v>0</v>
      </c>
      <c r="J1248" s="48">
        <f>IF(D1248="",0,SUMIFS(факт_операции!$T:$T,факт_операции!$D:$D,D1248)+SUMIFS(факт_расчет!$M:$M,факт_расчет!$D:$D,D1248))</f>
        <v>0</v>
      </c>
      <c r="K1248" s="54">
        <f t="shared" si="39"/>
        <v>0</v>
      </c>
      <c r="L1248" s="36"/>
      <c r="M1248" s="1"/>
    </row>
    <row r="1249" spans="1:13" x14ac:dyDescent="0.25">
      <c r="A1249" s="1"/>
      <c r="B1249" s="1"/>
      <c r="C1249" s="5">
        <f t="shared" si="40"/>
        <v>1239</v>
      </c>
      <c r="D1249" s="19" t="str">
        <f>IF(C1249&gt;MAX(БЮДЖЕТ!$C:$C),"",INDEX(БЮДЖЕТ!$P$11:$P$9415,C1249))</f>
        <v/>
      </c>
      <c r="E1249" s="22">
        <f>IF(D1249="",0,IF(COUNTIF(БЮДЖЕТ!$P:$P,D1249)=1,0,1))</f>
        <v>0</v>
      </c>
      <c r="F1249" s="19" t="str">
        <f>IF($D1249="","",INDEX(БЮДЖЕТ!$N:$N,SUMIFS(БЮДЖЕТ!$B:$B,БЮДЖЕТ!$P:$P,$D1249)))</f>
        <v/>
      </c>
      <c r="G1249" s="19" t="str">
        <f>IF($D1249="","",INDEX(БЮДЖЕТ!$X:$X,SUMIFS(БЮДЖЕТ!$B:$B,БЮДЖЕТ!$P:$P,$D1249)))</f>
        <v/>
      </c>
      <c r="H1249" s="36"/>
      <c r="I1249" s="48">
        <f>IF(D1249="",0,SUMIFS(БЮДЖЕТ!$V:$V,БЮДЖЕТ!$P:$P,D1249))</f>
        <v>0</v>
      </c>
      <c r="J1249" s="48">
        <f>IF(D1249="",0,SUMIFS(факт_операции!$T:$T,факт_операции!$D:$D,D1249)+SUMIFS(факт_расчет!$M:$M,факт_расчет!$D:$D,D1249))</f>
        <v>0</v>
      </c>
      <c r="K1249" s="54">
        <f t="shared" si="39"/>
        <v>0</v>
      </c>
      <c r="L1249" s="36"/>
      <c r="M1249" s="1"/>
    </row>
    <row r="1250" spans="1:13" x14ac:dyDescent="0.25">
      <c r="A1250" s="1"/>
      <c r="B1250" s="1"/>
      <c r="C1250" s="5">
        <f t="shared" si="40"/>
        <v>1240</v>
      </c>
      <c r="D1250" s="19" t="str">
        <f>IF(C1250&gt;MAX(БЮДЖЕТ!$C:$C),"",INDEX(БЮДЖЕТ!$P$11:$P$9415,C1250))</f>
        <v/>
      </c>
      <c r="E1250" s="22">
        <f>IF(D1250="",0,IF(COUNTIF(БЮДЖЕТ!$P:$P,D1250)=1,0,1))</f>
        <v>0</v>
      </c>
      <c r="F1250" s="19" t="str">
        <f>IF($D1250="","",INDEX(БЮДЖЕТ!$N:$N,SUMIFS(БЮДЖЕТ!$B:$B,БЮДЖЕТ!$P:$P,$D1250)))</f>
        <v/>
      </c>
      <c r="G1250" s="19" t="str">
        <f>IF($D1250="","",INDEX(БЮДЖЕТ!$X:$X,SUMIFS(БЮДЖЕТ!$B:$B,БЮДЖЕТ!$P:$P,$D1250)))</f>
        <v/>
      </c>
      <c r="H1250" s="36"/>
      <c r="I1250" s="48">
        <f>IF(D1250="",0,SUMIFS(БЮДЖЕТ!$V:$V,БЮДЖЕТ!$P:$P,D1250))</f>
        <v>0</v>
      </c>
      <c r="J1250" s="48">
        <f>IF(D1250="",0,SUMIFS(факт_операции!$T:$T,факт_операции!$D:$D,D1250)+SUMIFS(факт_расчет!$M:$M,факт_расчет!$D:$D,D1250))</f>
        <v>0</v>
      </c>
      <c r="K1250" s="54">
        <f t="shared" si="39"/>
        <v>0</v>
      </c>
      <c r="L1250" s="36"/>
      <c r="M1250" s="1"/>
    </row>
    <row r="1251" spans="1:13" x14ac:dyDescent="0.25">
      <c r="A1251" s="1"/>
      <c r="B1251" s="1"/>
      <c r="C1251" s="5">
        <f t="shared" si="40"/>
        <v>1241</v>
      </c>
      <c r="D1251" s="19" t="str">
        <f>IF(C1251&gt;MAX(БЮДЖЕТ!$C:$C),"",INDEX(БЮДЖЕТ!$P$11:$P$9415,C1251))</f>
        <v/>
      </c>
      <c r="E1251" s="22">
        <f>IF(D1251="",0,IF(COUNTIF(БЮДЖЕТ!$P:$P,D1251)=1,0,1))</f>
        <v>0</v>
      </c>
      <c r="F1251" s="19" t="str">
        <f>IF($D1251="","",INDEX(БЮДЖЕТ!$N:$N,SUMIFS(БЮДЖЕТ!$B:$B,БЮДЖЕТ!$P:$P,$D1251)))</f>
        <v/>
      </c>
      <c r="G1251" s="19" t="str">
        <f>IF($D1251="","",INDEX(БЮДЖЕТ!$X:$X,SUMIFS(БЮДЖЕТ!$B:$B,БЮДЖЕТ!$P:$P,$D1251)))</f>
        <v/>
      </c>
      <c r="H1251" s="36"/>
      <c r="I1251" s="48">
        <f>IF(D1251="",0,SUMIFS(БЮДЖЕТ!$V:$V,БЮДЖЕТ!$P:$P,D1251))</f>
        <v>0</v>
      </c>
      <c r="J1251" s="48">
        <f>IF(D1251="",0,SUMIFS(факт_операции!$T:$T,факт_операции!$D:$D,D1251)+SUMIFS(факт_расчет!$M:$M,факт_расчет!$D:$D,D1251))</f>
        <v>0</v>
      </c>
      <c r="K1251" s="54">
        <f t="shared" si="39"/>
        <v>0</v>
      </c>
      <c r="L1251" s="36"/>
      <c r="M1251" s="1"/>
    </row>
    <row r="1252" spans="1:13" x14ac:dyDescent="0.25">
      <c r="A1252" s="1"/>
      <c r="B1252" s="1"/>
      <c r="C1252" s="5">
        <f t="shared" si="40"/>
        <v>1242</v>
      </c>
      <c r="D1252" s="19" t="str">
        <f>IF(C1252&gt;MAX(БЮДЖЕТ!$C:$C),"",INDEX(БЮДЖЕТ!$P$11:$P$9415,C1252))</f>
        <v/>
      </c>
      <c r="E1252" s="22">
        <f>IF(D1252="",0,IF(COUNTIF(БЮДЖЕТ!$P:$P,D1252)=1,0,1))</f>
        <v>0</v>
      </c>
      <c r="F1252" s="19" t="str">
        <f>IF($D1252="","",INDEX(БЮДЖЕТ!$N:$N,SUMIFS(БЮДЖЕТ!$B:$B,БЮДЖЕТ!$P:$P,$D1252)))</f>
        <v/>
      </c>
      <c r="G1252" s="19" t="str">
        <f>IF($D1252="","",INDEX(БЮДЖЕТ!$X:$X,SUMIFS(БЮДЖЕТ!$B:$B,БЮДЖЕТ!$P:$P,$D1252)))</f>
        <v/>
      </c>
      <c r="H1252" s="36"/>
      <c r="I1252" s="48">
        <f>IF(D1252="",0,SUMIFS(БЮДЖЕТ!$V:$V,БЮДЖЕТ!$P:$P,D1252))</f>
        <v>0</v>
      </c>
      <c r="J1252" s="48">
        <f>IF(D1252="",0,SUMIFS(факт_операции!$T:$T,факт_операции!$D:$D,D1252)+SUMIFS(факт_расчет!$M:$M,факт_расчет!$D:$D,D1252))</f>
        <v>0</v>
      </c>
      <c r="K1252" s="54">
        <f t="shared" si="39"/>
        <v>0</v>
      </c>
      <c r="L1252" s="36"/>
      <c r="M1252" s="1"/>
    </row>
    <row r="1253" spans="1:13" x14ac:dyDescent="0.25">
      <c r="A1253" s="1"/>
      <c r="B1253" s="1"/>
      <c r="C1253" s="5">
        <f t="shared" si="40"/>
        <v>1243</v>
      </c>
      <c r="D1253" s="19" t="str">
        <f>IF(C1253&gt;MAX(БЮДЖЕТ!$C:$C),"",INDEX(БЮДЖЕТ!$P$11:$P$9415,C1253))</f>
        <v/>
      </c>
      <c r="E1253" s="22">
        <f>IF(D1253="",0,IF(COUNTIF(БЮДЖЕТ!$P:$P,D1253)=1,0,1))</f>
        <v>0</v>
      </c>
      <c r="F1253" s="19" t="str">
        <f>IF($D1253="","",INDEX(БЮДЖЕТ!$N:$N,SUMIFS(БЮДЖЕТ!$B:$B,БЮДЖЕТ!$P:$P,$D1253)))</f>
        <v/>
      </c>
      <c r="G1253" s="19" t="str">
        <f>IF($D1253="","",INDEX(БЮДЖЕТ!$X:$X,SUMIFS(БЮДЖЕТ!$B:$B,БЮДЖЕТ!$P:$P,$D1253)))</f>
        <v/>
      </c>
      <c r="H1253" s="36"/>
      <c r="I1253" s="48">
        <f>IF(D1253="",0,SUMIFS(БЮДЖЕТ!$V:$V,БЮДЖЕТ!$P:$P,D1253))</f>
        <v>0</v>
      </c>
      <c r="J1253" s="48">
        <f>IF(D1253="",0,SUMIFS(факт_операции!$T:$T,факт_операции!$D:$D,D1253)+SUMIFS(факт_расчет!$M:$M,факт_расчет!$D:$D,D1253))</f>
        <v>0</v>
      </c>
      <c r="K1253" s="54">
        <f t="shared" si="39"/>
        <v>0</v>
      </c>
      <c r="L1253" s="36"/>
      <c r="M1253" s="1"/>
    </row>
    <row r="1254" spans="1:13" x14ac:dyDescent="0.25">
      <c r="A1254" s="1"/>
      <c r="B1254" s="1"/>
      <c r="C1254" s="5">
        <f t="shared" si="40"/>
        <v>1244</v>
      </c>
      <c r="D1254" s="19" t="str">
        <f>IF(C1254&gt;MAX(БЮДЖЕТ!$C:$C),"",INDEX(БЮДЖЕТ!$P$11:$P$9415,C1254))</f>
        <v/>
      </c>
      <c r="E1254" s="22">
        <f>IF(D1254="",0,IF(COUNTIF(БЮДЖЕТ!$P:$P,D1254)=1,0,1))</f>
        <v>0</v>
      </c>
      <c r="F1254" s="19" t="str">
        <f>IF($D1254="","",INDEX(БЮДЖЕТ!$N:$N,SUMIFS(БЮДЖЕТ!$B:$B,БЮДЖЕТ!$P:$P,$D1254)))</f>
        <v/>
      </c>
      <c r="G1254" s="19" t="str">
        <f>IF($D1254="","",INDEX(БЮДЖЕТ!$X:$X,SUMIFS(БЮДЖЕТ!$B:$B,БЮДЖЕТ!$P:$P,$D1254)))</f>
        <v/>
      </c>
      <c r="H1254" s="36"/>
      <c r="I1254" s="48">
        <f>IF(D1254="",0,SUMIFS(БЮДЖЕТ!$V:$V,БЮДЖЕТ!$P:$P,D1254))</f>
        <v>0</v>
      </c>
      <c r="J1254" s="48">
        <f>IF(D1254="",0,SUMIFS(факт_операции!$T:$T,факт_операции!$D:$D,D1254)+SUMIFS(факт_расчет!$M:$M,факт_расчет!$D:$D,D1254))</f>
        <v>0</v>
      </c>
      <c r="K1254" s="54">
        <f t="shared" si="39"/>
        <v>0</v>
      </c>
      <c r="L1254" s="36"/>
      <c r="M1254" s="1"/>
    </row>
    <row r="1255" spans="1:13" x14ac:dyDescent="0.25">
      <c r="A1255" s="1"/>
      <c r="B1255" s="1"/>
      <c r="C1255" s="5">
        <f t="shared" si="40"/>
        <v>1245</v>
      </c>
      <c r="D1255" s="19" t="str">
        <f>IF(C1255&gt;MAX(БЮДЖЕТ!$C:$C),"",INDEX(БЮДЖЕТ!$P$11:$P$9415,C1255))</f>
        <v/>
      </c>
      <c r="E1255" s="22">
        <f>IF(D1255="",0,IF(COUNTIF(БЮДЖЕТ!$P:$P,D1255)=1,0,1))</f>
        <v>0</v>
      </c>
      <c r="F1255" s="19" t="str">
        <f>IF($D1255="","",INDEX(БЮДЖЕТ!$N:$N,SUMIFS(БЮДЖЕТ!$B:$B,БЮДЖЕТ!$P:$P,$D1255)))</f>
        <v/>
      </c>
      <c r="G1255" s="19" t="str">
        <f>IF($D1255="","",INDEX(БЮДЖЕТ!$X:$X,SUMIFS(БЮДЖЕТ!$B:$B,БЮДЖЕТ!$P:$P,$D1255)))</f>
        <v/>
      </c>
      <c r="H1255" s="36"/>
      <c r="I1255" s="48">
        <f>IF(D1255="",0,SUMIFS(БЮДЖЕТ!$V:$V,БЮДЖЕТ!$P:$P,D1255))</f>
        <v>0</v>
      </c>
      <c r="J1255" s="48">
        <f>IF(D1255="",0,SUMIFS(факт_операции!$T:$T,факт_операции!$D:$D,D1255)+SUMIFS(факт_расчет!$M:$M,факт_расчет!$D:$D,D1255))</f>
        <v>0</v>
      </c>
      <c r="K1255" s="54">
        <f t="shared" si="39"/>
        <v>0</v>
      </c>
      <c r="L1255" s="36"/>
      <c r="M1255" s="1"/>
    </row>
    <row r="1256" spans="1:13" x14ac:dyDescent="0.25">
      <c r="A1256" s="1"/>
      <c r="B1256" s="1"/>
      <c r="C1256" s="5">
        <f t="shared" si="40"/>
        <v>1246</v>
      </c>
      <c r="D1256" s="19" t="str">
        <f>IF(C1256&gt;MAX(БЮДЖЕТ!$C:$C),"",INDEX(БЮДЖЕТ!$P$11:$P$9415,C1256))</f>
        <v/>
      </c>
      <c r="E1256" s="22">
        <f>IF(D1256="",0,IF(COUNTIF(БЮДЖЕТ!$P:$P,D1256)=1,0,1))</f>
        <v>0</v>
      </c>
      <c r="F1256" s="19" t="str">
        <f>IF($D1256="","",INDEX(БЮДЖЕТ!$N:$N,SUMIFS(БЮДЖЕТ!$B:$B,БЮДЖЕТ!$P:$P,$D1256)))</f>
        <v/>
      </c>
      <c r="G1256" s="19" t="str">
        <f>IF($D1256="","",INDEX(БЮДЖЕТ!$X:$X,SUMIFS(БЮДЖЕТ!$B:$B,БЮДЖЕТ!$P:$P,$D1256)))</f>
        <v/>
      </c>
      <c r="H1256" s="36"/>
      <c r="I1256" s="48">
        <f>IF(D1256="",0,SUMIFS(БЮДЖЕТ!$V:$V,БЮДЖЕТ!$P:$P,D1256))</f>
        <v>0</v>
      </c>
      <c r="J1256" s="48">
        <f>IF(D1256="",0,SUMIFS(факт_операции!$T:$T,факт_операции!$D:$D,D1256)+SUMIFS(факт_расчет!$M:$M,факт_расчет!$D:$D,D1256))</f>
        <v>0</v>
      </c>
      <c r="K1256" s="54">
        <f t="shared" ref="K1256:K1319" si="41">IF(D1256="",0,J1256-I1256)</f>
        <v>0</v>
      </c>
      <c r="L1256" s="36"/>
      <c r="M1256" s="1"/>
    </row>
    <row r="1257" spans="1:13" x14ac:dyDescent="0.25">
      <c r="A1257" s="1"/>
      <c r="B1257" s="1"/>
      <c r="C1257" s="5">
        <f t="shared" si="40"/>
        <v>1247</v>
      </c>
      <c r="D1257" s="19" t="str">
        <f>IF(C1257&gt;MAX(БЮДЖЕТ!$C:$C),"",INDEX(БЮДЖЕТ!$P$11:$P$9415,C1257))</f>
        <v/>
      </c>
      <c r="E1257" s="22">
        <f>IF(D1257="",0,IF(COUNTIF(БЮДЖЕТ!$P:$P,D1257)=1,0,1))</f>
        <v>0</v>
      </c>
      <c r="F1257" s="19" t="str">
        <f>IF($D1257="","",INDEX(БЮДЖЕТ!$N:$N,SUMIFS(БЮДЖЕТ!$B:$B,БЮДЖЕТ!$P:$P,$D1257)))</f>
        <v/>
      </c>
      <c r="G1257" s="19" t="str">
        <f>IF($D1257="","",INDEX(БЮДЖЕТ!$X:$X,SUMIFS(БЮДЖЕТ!$B:$B,БЮДЖЕТ!$P:$P,$D1257)))</f>
        <v/>
      </c>
      <c r="H1257" s="36"/>
      <c r="I1257" s="48">
        <f>IF(D1257="",0,SUMIFS(БЮДЖЕТ!$V:$V,БЮДЖЕТ!$P:$P,D1257))</f>
        <v>0</v>
      </c>
      <c r="J1257" s="48">
        <f>IF(D1257="",0,SUMIFS(факт_операции!$T:$T,факт_операции!$D:$D,D1257)+SUMIFS(факт_расчет!$M:$M,факт_расчет!$D:$D,D1257))</f>
        <v>0</v>
      </c>
      <c r="K1257" s="54">
        <f t="shared" si="41"/>
        <v>0</v>
      </c>
      <c r="L1257" s="36"/>
      <c r="M1257" s="1"/>
    </row>
    <row r="1258" spans="1:13" x14ac:dyDescent="0.25">
      <c r="A1258" s="1"/>
      <c r="B1258" s="1"/>
      <c r="C1258" s="5">
        <f t="shared" si="40"/>
        <v>1248</v>
      </c>
      <c r="D1258" s="19" t="str">
        <f>IF(C1258&gt;MAX(БЮДЖЕТ!$C:$C),"",INDEX(БЮДЖЕТ!$P$11:$P$9415,C1258))</f>
        <v/>
      </c>
      <c r="E1258" s="22">
        <f>IF(D1258="",0,IF(COUNTIF(БЮДЖЕТ!$P:$P,D1258)=1,0,1))</f>
        <v>0</v>
      </c>
      <c r="F1258" s="19" t="str">
        <f>IF($D1258="","",INDEX(БЮДЖЕТ!$N:$N,SUMIFS(БЮДЖЕТ!$B:$B,БЮДЖЕТ!$P:$P,$D1258)))</f>
        <v/>
      </c>
      <c r="G1258" s="19" t="str">
        <f>IF($D1258="","",INDEX(БЮДЖЕТ!$X:$X,SUMIFS(БЮДЖЕТ!$B:$B,БЮДЖЕТ!$P:$P,$D1258)))</f>
        <v/>
      </c>
      <c r="H1258" s="36"/>
      <c r="I1258" s="48">
        <f>IF(D1258="",0,SUMIFS(БЮДЖЕТ!$V:$V,БЮДЖЕТ!$P:$P,D1258))</f>
        <v>0</v>
      </c>
      <c r="J1258" s="48">
        <f>IF(D1258="",0,SUMIFS(факт_операции!$T:$T,факт_операции!$D:$D,D1258)+SUMIFS(факт_расчет!$M:$M,факт_расчет!$D:$D,D1258))</f>
        <v>0</v>
      </c>
      <c r="K1258" s="54">
        <f t="shared" si="41"/>
        <v>0</v>
      </c>
      <c r="L1258" s="36"/>
      <c r="M1258" s="1"/>
    </row>
    <row r="1259" spans="1:13" x14ac:dyDescent="0.25">
      <c r="A1259" s="1"/>
      <c r="B1259" s="1"/>
      <c r="C1259" s="5">
        <f t="shared" si="40"/>
        <v>1249</v>
      </c>
      <c r="D1259" s="19" t="str">
        <f>IF(C1259&gt;MAX(БЮДЖЕТ!$C:$C),"",INDEX(БЮДЖЕТ!$P$11:$P$9415,C1259))</f>
        <v/>
      </c>
      <c r="E1259" s="22">
        <f>IF(D1259="",0,IF(COUNTIF(БЮДЖЕТ!$P:$P,D1259)=1,0,1))</f>
        <v>0</v>
      </c>
      <c r="F1259" s="19" t="str">
        <f>IF($D1259="","",INDEX(БЮДЖЕТ!$N:$N,SUMIFS(БЮДЖЕТ!$B:$B,БЮДЖЕТ!$P:$P,$D1259)))</f>
        <v/>
      </c>
      <c r="G1259" s="19" t="str">
        <f>IF($D1259="","",INDEX(БЮДЖЕТ!$X:$X,SUMIFS(БЮДЖЕТ!$B:$B,БЮДЖЕТ!$P:$P,$D1259)))</f>
        <v/>
      </c>
      <c r="H1259" s="36"/>
      <c r="I1259" s="48">
        <f>IF(D1259="",0,SUMIFS(БЮДЖЕТ!$V:$V,БЮДЖЕТ!$P:$P,D1259))</f>
        <v>0</v>
      </c>
      <c r="J1259" s="48">
        <f>IF(D1259="",0,SUMIFS(факт_операции!$T:$T,факт_операции!$D:$D,D1259)+SUMIFS(факт_расчет!$M:$M,факт_расчет!$D:$D,D1259))</f>
        <v>0</v>
      </c>
      <c r="K1259" s="54">
        <f t="shared" si="41"/>
        <v>0</v>
      </c>
      <c r="L1259" s="36"/>
      <c r="M1259" s="1"/>
    </row>
    <row r="1260" spans="1:13" x14ac:dyDescent="0.25">
      <c r="A1260" s="1"/>
      <c r="B1260" s="1"/>
      <c r="C1260" s="5">
        <f t="shared" si="40"/>
        <v>1250</v>
      </c>
      <c r="D1260" s="19" t="str">
        <f>IF(C1260&gt;MAX(БЮДЖЕТ!$C:$C),"",INDEX(БЮДЖЕТ!$P$11:$P$9415,C1260))</f>
        <v/>
      </c>
      <c r="E1260" s="22">
        <f>IF(D1260="",0,IF(COUNTIF(БЮДЖЕТ!$P:$P,D1260)=1,0,1))</f>
        <v>0</v>
      </c>
      <c r="F1260" s="19" t="str">
        <f>IF($D1260="","",INDEX(БЮДЖЕТ!$N:$N,SUMIFS(БЮДЖЕТ!$B:$B,БЮДЖЕТ!$P:$P,$D1260)))</f>
        <v/>
      </c>
      <c r="G1260" s="19" t="str">
        <f>IF($D1260="","",INDEX(БЮДЖЕТ!$X:$X,SUMIFS(БЮДЖЕТ!$B:$B,БЮДЖЕТ!$P:$P,$D1260)))</f>
        <v/>
      </c>
      <c r="H1260" s="36"/>
      <c r="I1260" s="48">
        <f>IF(D1260="",0,SUMIFS(БЮДЖЕТ!$V:$V,БЮДЖЕТ!$P:$P,D1260))</f>
        <v>0</v>
      </c>
      <c r="J1260" s="48">
        <f>IF(D1260="",0,SUMIFS(факт_операции!$T:$T,факт_операции!$D:$D,D1260)+SUMIFS(факт_расчет!$M:$M,факт_расчет!$D:$D,D1260))</f>
        <v>0</v>
      </c>
      <c r="K1260" s="54">
        <f t="shared" si="41"/>
        <v>0</v>
      </c>
      <c r="L1260" s="36"/>
      <c r="M1260" s="1"/>
    </row>
    <row r="1261" spans="1:13" x14ac:dyDescent="0.25">
      <c r="A1261" s="1"/>
      <c r="B1261" s="1"/>
      <c r="C1261" s="5">
        <f t="shared" si="40"/>
        <v>1251</v>
      </c>
      <c r="D1261" s="19" t="str">
        <f>IF(C1261&gt;MAX(БЮДЖЕТ!$C:$C),"",INDEX(БЮДЖЕТ!$P$11:$P$9415,C1261))</f>
        <v/>
      </c>
      <c r="E1261" s="22">
        <f>IF(D1261="",0,IF(COUNTIF(БЮДЖЕТ!$P:$P,D1261)=1,0,1))</f>
        <v>0</v>
      </c>
      <c r="F1261" s="19" t="str">
        <f>IF($D1261="","",INDEX(БЮДЖЕТ!$N:$N,SUMIFS(БЮДЖЕТ!$B:$B,БЮДЖЕТ!$P:$P,$D1261)))</f>
        <v/>
      </c>
      <c r="G1261" s="19" t="str">
        <f>IF($D1261="","",INDEX(БЮДЖЕТ!$X:$X,SUMIFS(БЮДЖЕТ!$B:$B,БЮДЖЕТ!$P:$P,$D1261)))</f>
        <v/>
      </c>
      <c r="H1261" s="36"/>
      <c r="I1261" s="48">
        <f>IF(D1261="",0,SUMIFS(БЮДЖЕТ!$V:$V,БЮДЖЕТ!$P:$P,D1261))</f>
        <v>0</v>
      </c>
      <c r="J1261" s="48">
        <f>IF(D1261="",0,SUMIFS(факт_операции!$T:$T,факт_операции!$D:$D,D1261)+SUMIFS(факт_расчет!$M:$M,факт_расчет!$D:$D,D1261))</f>
        <v>0</v>
      </c>
      <c r="K1261" s="54">
        <f t="shared" si="41"/>
        <v>0</v>
      </c>
      <c r="L1261" s="36"/>
      <c r="M1261" s="1"/>
    </row>
    <row r="1262" spans="1:13" x14ac:dyDescent="0.25">
      <c r="A1262" s="1"/>
      <c r="B1262" s="1"/>
      <c r="C1262" s="5">
        <f t="shared" si="40"/>
        <v>1252</v>
      </c>
      <c r="D1262" s="19" t="str">
        <f>IF(C1262&gt;MAX(БЮДЖЕТ!$C:$C),"",INDEX(БЮДЖЕТ!$P$11:$P$9415,C1262))</f>
        <v/>
      </c>
      <c r="E1262" s="22">
        <f>IF(D1262="",0,IF(COUNTIF(БЮДЖЕТ!$P:$P,D1262)=1,0,1))</f>
        <v>0</v>
      </c>
      <c r="F1262" s="19" t="str">
        <f>IF($D1262="","",INDEX(БЮДЖЕТ!$N:$N,SUMIFS(БЮДЖЕТ!$B:$B,БЮДЖЕТ!$P:$P,$D1262)))</f>
        <v/>
      </c>
      <c r="G1262" s="19" t="str">
        <f>IF($D1262="","",INDEX(БЮДЖЕТ!$X:$X,SUMIFS(БЮДЖЕТ!$B:$B,БЮДЖЕТ!$P:$P,$D1262)))</f>
        <v/>
      </c>
      <c r="H1262" s="36"/>
      <c r="I1262" s="48">
        <f>IF(D1262="",0,SUMIFS(БЮДЖЕТ!$V:$V,БЮДЖЕТ!$P:$P,D1262))</f>
        <v>0</v>
      </c>
      <c r="J1262" s="48">
        <f>IF(D1262="",0,SUMIFS(факт_операции!$T:$T,факт_операции!$D:$D,D1262)+SUMIFS(факт_расчет!$M:$M,факт_расчет!$D:$D,D1262))</f>
        <v>0</v>
      </c>
      <c r="K1262" s="54">
        <f t="shared" si="41"/>
        <v>0</v>
      </c>
      <c r="L1262" s="36"/>
      <c r="M1262" s="1"/>
    </row>
    <row r="1263" spans="1:13" x14ac:dyDescent="0.25">
      <c r="A1263" s="1"/>
      <c r="B1263" s="1"/>
      <c r="C1263" s="5">
        <f t="shared" si="40"/>
        <v>1253</v>
      </c>
      <c r="D1263" s="19" t="str">
        <f>IF(C1263&gt;MAX(БЮДЖЕТ!$C:$C),"",INDEX(БЮДЖЕТ!$P$11:$P$9415,C1263))</f>
        <v/>
      </c>
      <c r="E1263" s="22">
        <f>IF(D1263="",0,IF(COUNTIF(БЮДЖЕТ!$P:$P,D1263)=1,0,1))</f>
        <v>0</v>
      </c>
      <c r="F1263" s="19" t="str">
        <f>IF($D1263="","",INDEX(БЮДЖЕТ!$N:$N,SUMIFS(БЮДЖЕТ!$B:$B,БЮДЖЕТ!$P:$P,$D1263)))</f>
        <v/>
      </c>
      <c r="G1263" s="19" t="str">
        <f>IF($D1263="","",INDEX(БЮДЖЕТ!$X:$X,SUMIFS(БЮДЖЕТ!$B:$B,БЮДЖЕТ!$P:$P,$D1263)))</f>
        <v/>
      </c>
      <c r="H1263" s="36"/>
      <c r="I1263" s="48">
        <f>IF(D1263="",0,SUMIFS(БЮДЖЕТ!$V:$V,БЮДЖЕТ!$P:$P,D1263))</f>
        <v>0</v>
      </c>
      <c r="J1263" s="48">
        <f>IF(D1263="",0,SUMIFS(факт_операции!$T:$T,факт_операции!$D:$D,D1263)+SUMIFS(факт_расчет!$M:$M,факт_расчет!$D:$D,D1263))</f>
        <v>0</v>
      </c>
      <c r="K1263" s="54">
        <f t="shared" si="41"/>
        <v>0</v>
      </c>
      <c r="L1263" s="36"/>
      <c r="M1263" s="1"/>
    </row>
    <row r="1264" spans="1:13" x14ac:dyDescent="0.25">
      <c r="A1264" s="1"/>
      <c r="B1264" s="1"/>
      <c r="C1264" s="5">
        <f t="shared" si="40"/>
        <v>1254</v>
      </c>
      <c r="D1264" s="19" t="str">
        <f>IF(C1264&gt;MAX(БЮДЖЕТ!$C:$C),"",INDEX(БЮДЖЕТ!$P$11:$P$9415,C1264))</f>
        <v/>
      </c>
      <c r="E1264" s="22">
        <f>IF(D1264="",0,IF(COUNTIF(БЮДЖЕТ!$P:$P,D1264)=1,0,1))</f>
        <v>0</v>
      </c>
      <c r="F1264" s="19" t="str">
        <f>IF($D1264="","",INDEX(БЮДЖЕТ!$N:$N,SUMIFS(БЮДЖЕТ!$B:$B,БЮДЖЕТ!$P:$P,$D1264)))</f>
        <v/>
      </c>
      <c r="G1264" s="19" t="str">
        <f>IF($D1264="","",INDEX(БЮДЖЕТ!$X:$X,SUMIFS(БЮДЖЕТ!$B:$B,БЮДЖЕТ!$P:$P,$D1264)))</f>
        <v/>
      </c>
      <c r="H1264" s="36"/>
      <c r="I1264" s="48">
        <f>IF(D1264="",0,SUMIFS(БЮДЖЕТ!$V:$V,БЮДЖЕТ!$P:$P,D1264))</f>
        <v>0</v>
      </c>
      <c r="J1264" s="48">
        <f>IF(D1264="",0,SUMIFS(факт_операции!$T:$T,факт_операции!$D:$D,D1264)+SUMIFS(факт_расчет!$M:$M,факт_расчет!$D:$D,D1264))</f>
        <v>0</v>
      </c>
      <c r="K1264" s="54">
        <f t="shared" si="41"/>
        <v>0</v>
      </c>
      <c r="L1264" s="36"/>
      <c r="M1264" s="1"/>
    </row>
    <row r="1265" spans="1:13" x14ac:dyDescent="0.25">
      <c r="A1265" s="1"/>
      <c r="B1265" s="1"/>
      <c r="C1265" s="5">
        <f t="shared" si="40"/>
        <v>1255</v>
      </c>
      <c r="D1265" s="19" t="str">
        <f>IF(C1265&gt;MAX(БЮДЖЕТ!$C:$C),"",INDEX(БЮДЖЕТ!$P$11:$P$9415,C1265))</f>
        <v/>
      </c>
      <c r="E1265" s="22">
        <f>IF(D1265="",0,IF(COUNTIF(БЮДЖЕТ!$P:$P,D1265)=1,0,1))</f>
        <v>0</v>
      </c>
      <c r="F1265" s="19" t="str">
        <f>IF($D1265="","",INDEX(БЮДЖЕТ!$N:$N,SUMIFS(БЮДЖЕТ!$B:$B,БЮДЖЕТ!$P:$P,$D1265)))</f>
        <v/>
      </c>
      <c r="G1265" s="19" t="str">
        <f>IF($D1265="","",INDEX(БЮДЖЕТ!$X:$X,SUMIFS(БЮДЖЕТ!$B:$B,БЮДЖЕТ!$P:$P,$D1265)))</f>
        <v/>
      </c>
      <c r="H1265" s="36"/>
      <c r="I1265" s="48">
        <f>IF(D1265="",0,SUMIFS(БЮДЖЕТ!$V:$V,БЮДЖЕТ!$P:$P,D1265))</f>
        <v>0</v>
      </c>
      <c r="J1265" s="48">
        <f>IF(D1265="",0,SUMIFS(факт_операции!$T:$T,факт_операции!$D:$D,D1265)+SUMIFS(факт_расчет!$M:$M,факт_расчет!$D:$D,D1265))</f>
        <v>0</v>
      </c>
      <c r="K1265" s="54">
        <f t="shared" si="41"/>
        <v>0</v>
      </c>
      <c r="L1265" s="36"/>
      <c r="M1265" s="1"/>
    </row>
    <row r="1266" spans="1:13" x14ac:dyDescent="0.25">
      <c r="A1266" s="1"/>
      <c r="B1266" s="1"/>
      <c r="C1266" s="5">
        <f t="shared" si="40"/>
        <v>1256</v>
      </c>
      <c r="D1266" s="19" t="str">
        <f>IF(C1266&gt;MAX(БЮДЖЕТ!$C:$C),"",INDEX(БЮДЖЕТ!$P$11:$P$9415,C1266))</f>
        <v/>
      </c>
      <c r="E1266" s="22">
        <f>IF(D1266="",0,IF(COUNTIF(БЮДЖЕТ!$P:$P,D1266)=1,0,1))</f>
        <v>0</v>
      </c>
      <c r="F1266" s="19" t="str">
        <f>IF($D1266="","",INDEX(БЮДЖЕТ!$N:$N,SUMIFS(БЮДЖЕТ!$B:$B,БЮДЖЕТ!$P:$P,$D1266)))</f>
        <v/>
      </c>
      <c r="G1266" s="19" t="str">
        <f>IF($D1266="","",INDEX(БЮДЖЕТ!$X:$X,SUMIFS(БЮДЖЕТ!$B:$B,БЮДЖЕТ!$P:$P,$D1266)))</f>
        <v/>
      </c>
      <c r="H1266" s="36"/>
      <c r="I1266" s="48">
        <f>IF(D1266="",0,SUMIFS(БЮДЖЕТ!$V:$V,БЮДЖЕТ!$P:$P,D1266))</f>
        <v>0</v>
      </c>
      <c r="J1266" s="48">
        <f>IF(D1266="",0,SUMIFS(факт_операции!$T:$T,факт_операции!$D:$D,D1266)+SUMIFS(факт_расчет!$M:$M,факт_расчет!$D:$D,D1266))</f>
        <v>0</v>
      </c>
      <c r="K1266" s="54">
        <f t="shared" si="41"/>
        <v>0</v>
      </c>
      <c r="L1266" s="36"/>
      <c r="M1266" s="1"/>
    </row>
    <row r="1267" spans="1:13" x14ac:dyDescent="0.25">
      <c r="A1267" s="1"/>
      <c r="B1267" s="1"/>
      <c r="C1267" s="5">
        <f t="shared" si="40"/>
        <v>1257</v>
      </c>
      <c r="D1267" s="19" t="str">
        <f>IF(C1267&gt;MAX(БЮДЖЕТ!$C:$C),"",INDEX(БЮДЖЕТ!$P$11:$P$9415,C1267))</f>
        <v/>
      </c>
      <c r="E1267" s="22">
        <f>IF(D1267="",0,IF(COUNTIF(БЮДЖЕТ!$P:$P,D1267)=1,0,1))</f>
        <v>0</v>
      </c>
      <c r="F1267" s="19" t="str">
        <f>IF($D1267="","",INDEX(БЮДЖЕТ!$N:$N,SUMIFS(БЮДЖЕТ!$B:$B,БЮДЖЕТ!$P:$P,$D1267)))</f>
        <v/>
      </c>
      <c r="G1267" s="19" t="str">
        <f>IF($D1267="","",INDEX(БЮДЖЕТ!$X:$X,SUMIFS(БЮДЖЕТ!$B:$B,БЮДЖЕТ!$P:$P,$D1267)))</f>
        <v/>
      </c>
      <c r="H1267" s="36"/>
      <c r="I1267" s="48">
        <f>IF(D1267="",0,SUMIFS(БЮДЖЕТ!$V:$V,БЮДЖЕТ!$P:$P,D1267))</f>
        <v>0</v>
      </c>
      <c r="J1267" s="48">
        <f>IF(D1267="",0,SUMIFS(факт_операции!$T:$T,факт_операции!$D:$D,D1267)+SUMIFS(факт_расчет!$M:$M,факт_расчет!$D:$D,D1267))</f>
        <v>0</v>
      </c>
      <c r="K1267" s="54">
        <f t="shared" si="41"/>
        <v>0</v>
      </c>
      <c r="L1267" s="36"/>
      <c r="M1267" s="1"/>
    </row>
    <row r="1268" spans="1:13" x14ac:dyDescent="0.25">
      <c r="A1268" s="1"/>
      <c r="B1268" s="1"/>
      <c r="C1268" s="5">
        <f t="shared" si="40"/>
        <v>1258</v>
      </c>
      <c r="D1268" s="19" t="str">
        <f>IF(C1268&gt;MAX(БЮДЖЕТ!$C:$C),"",INDEX(БЮДЖЕТ!$P$11:$P$9415,C1268))</f>
        <v/>
      </c>
      <c r="E1268" s="22">
        <f>IF(D1268="",0,IF(COUNTIF(БЮДЖЕТ!$P:$P,D1268)=1,0,1))</f>
        <v>0</v>
      </c>
      <c r="F1268" s="19" t="str">
        <f>IF($D1268="","",INDEX(БЮДЖЕТ!$N:$N,SUMIFS(БЮДЖЕТ!$B:$B,БЮДЖЕТ!$P:$P,$D1268)))</f>
        <v/>
      </c>
      <c r="G1268" s="19" t="str">
        <f>IF($D1268="","",INDEX(БЮДЖЕТ!$X:$X,SUMIFS(БЮДЖЕТ!$B:$B,БЮДЖЕТ!$P:$P,$D1268)))</f>
        <v/>
      </c>
      <c r="H1268" s="36"/>
      <c r="I1268" s="48">
        <f>IF(D1268="",0,SUMIFS(БЮДЖЕТ!$V:$V,БЮДЖЕТ!$P:$P,D1268))</f>
        <v>0</v>
      </c>
      <c r="J1268" s="48">
        <f>IF(D1268="",0,SUMIFS(факт_операции!$T:$T,факт_операции!$D:$D,D1268)+SUMIFS(факт_расчет!$M:$M,факт_расчет!$D:$D,D1268))</f>
        <v>0</v>
      </c>
      <c r="K1268" s="54">
        <f t="shared" si="41"/>
        <v>0</v>
      </c>
      <c r="L1268" s="36"/>
      <c r="M1268" s="1"/>
    </row>
    <row r="1269" spans="1:13" x14ac:dyDescent="0.25">
      <c r="A1269" s="1"/>
      <c r="B1269" s="1"/>
      <c r="C1269" s="5">
        <f t="shared" si="40"/>
        <v>1259</v>
      </c>
      <c r="D1269" s="19" t="str">
        <f>IF(C1269&gt;MAX(БЮДЖЕТ!$C:$C),"",INDEX(БЮДЖЕТ!$P$11:$P$9415,C1269))</f>
        <v/>
      </c>
      <c r="E1269" s="22">
        <f>IF(D1269="",0,IF(COUNTIF(БЮДЖЕТ!$P:$P,D1269)=1,0,1))</f>
        <v>0</v>
      </c>
      <c r="F1269" s="19" t="str">
        <f>IF($D1269="","",INDEX(БЮДЖЕТ!$N:$N,SUMIFS(БЮДЖЕТ!$B:$B,БЮДЖЕТ!$P:$P,$D1269)))</f>
        <v/>
      </c>
      <c r="G1269" s="19" t="str">
        <f>IF($D1269="","",INDEX(БЮДЖЕТ!$X:$X,SUMIFS(БЮДЖЕТ!$B:$B,БЮДЖЕТ!$P:$P,$D1269)))</f>
        <v/>
      </c>
      <c r="H1269" s="36"/>
      <c r="I1269" s="48">
        <f>IF(D1269="",0,SUMIFS(БЮДЖЕТ!$V:$V,БЮДЖЕТ!$P:$P,D1269))</f>
        <v>0</v>
      </c>
      <c r="J1269" s="48">
        <f>IF(D1269="",0,SUMIFS(факт_операции!$T:$T,факт_операции!$D:$D,D1269)+SUMIFS(факт_расчет!$M:$M,факт_расчет!$D:$D,D1269))</f>
        <v>0</v>
      </c>
      <c r="K1269" s="54">
        <f t="shared" si="41"/>
        <v>0</v>
      </c>
      <c r="L1269" s="36"/>
      <c r="M1269" s="1"/>
    </row>
    <row r="1270" spans="1:13" x14ac:dyDescent="0.25">
      <c r="A1270" s="1"/>
      <c r="B1270" s="1"/>
      <c r="C1270" s="5">
        <f t="shared" si="40"/>
        <v>1260</v>
      </c>
      <c r="D1270" s="19" t="str">
        <f>IF(C1270&gt;MAX(БЮДЖЕТ!$C:$C),"",INDEX(БЮДЖЕТ!$P$11:$P$9415,C1270))</f>
        <v/>
      </c>
      <c r="E1270" s="22">
        <f>IF(D1270="",0,IF(COUNTIF(БЮДЖЕТ!$P:$P,D1270)=1,0,1))</f>
        <v>0</v>
      </c>
      <c r="F1270" s="19" t="str">
        <f>IF($D1270="","",INDEX(БЮДЖЕТ!$N:$N,SUMIFS(БЮДЖЕТ!$B:$B,БЮДЖЕТ!$P:$P,$D1270)))</f>
        <v/>
      </c>
      <c r="G1270" s="19" t="str">
        <f>IF($D1270="","",INDEX(БЮДЖЕТ!$X:$X,SUMIFS(БЮДЖЕТ!$B:$B,БЮДЖЕТ!$P:$P,$D1270)))</f>
        <v/>
      </c>
      <c r="H1270" s="36"/>
      <c r="I1270" s="48">
        <f>IF(D1270="",0,SUMIFS(БЮДЖЕТ!$V:$V,БЮДЖЕТ!$P:$P,D1270))</f>
        <v>0</v>
      </c>
      <c r="J1270" s="48">
        <f>IF(D1270="",0,SUMIFS(факт_операции!$T:$T,факт_операции!$D:$D,D1270)+SUMIFS(факт_расчет!$M:$M,факт_расчет!$D:$D,D1270))</f>
        <v>0</v>
      </c>
      <c r="K1270" s="54">
        <f t="shared" si="41"/>
        <v>0</v>
      </c>
      <c r="L1270" s="36"/>
      <c r="M1270" s="1"/>
    </row>
    <row r="1271" spans="1:13" x14ac:dyDescent="0.25">
      <c r="A1271" s="1"/>
      <c r="B1271" s="1"/>
      <c r="C1271" s="5">
        <f t="shared" si="40"/>
        <v>1261</v>
      </c>
      <c r="D1271" s="19" t="str">
        <f>IF(C1271&gt;MAX(БЮДЖЕТ!$C:$C),"",INDEX(БЮДЖЕТ!$P$11:$P$9415,C1271))</f>
        <v/>
      </c>
      <c r="E1271" s="22">
        <f>IF(D1271="",0,IF(COUNTIF(БЮДЖЕТ!$P:$P,D1271)=1,0,1))</f>
        <v>0</v>
      </c>
      <c r="F1271" s="19" t="str">
        <f>IF($D1271="","",INDEX(БЮДЖЕТ!$N:$N,SUMIFS(БЮДЖЕТ!$B:$B,БЮДЖЕТ!$P:$P,$D1271)))</f>
        <v/>
      </c>
      <c r="G1271" s="19" t="str">
        <f>IF($D1271="","",INDEX(БЮДЖЕТ!$X:$X,SUMIFS(БЮДЖЕТ!$B:$B,БЮДЖЕТ!$P:$P,$D1271)))</f>
        <v/>
      </c>
      <c r="H1271" s="36"/>
      <c r="I1271" s="48">
        <f>IF(D1271="",0,SUMIFS(БЮДЖЕТ!$V:$V,БЮДЖЕТ!$P:$P,D1271))</f>
        <v>0</v>
      </c>
      <c r="J1271" s="48">
        <f>IF(D1271="",0,SUMIFS(факт_операции!$T:$T,факт_операции!$D:$D,D1271)+SUMIFS(факт_расчет!$M:$M,факт_расчет!$D:$D,D1271))</f>
        <v>0</v>
      </c>
      <c r="K1271" s="54">
        <f t="shared" si="41"/>
        <v>0</v>
      </c>
      <c r="L1271" s="36"/>
      <c r="M1271" s="1"/>
    </row>
    <row r="1272" spans="1:13" x14ac:dyDescent="0.25">
      <c r="A1272" s="1"/>
      <c r="B1272" s="1"/>
      <c r="C1272" s="5">
        <f t="shared" si="40"/>
        <v>1262</v>
      </c>
      <c r="D1272" s="19" t="str">
        <f>IF(C1272&gt;MAX(БЮДЖЕТ!$C:$C),"",INDEX(БЮДЖЕТ!$P$11:$P$9415,C1272))</f>
        <v/>
      </c>
      <c r="E1272" s="22">
        <f>IF(D1272="",0,IF(COUNTIF(БЮДЖЕТ!$P:$P,D1272)=1,0,1))</f>
        <v>0</v>
      </c>
      <c r="F1272" s="19" t="str">
        <f>IF($D1272="","",INDEX(БЮДЖЕТ!$N:$N,SUMIFS(БЮДЖЕТ!$B:$B,БЮДЖЕТ!$P:$P,$D1272)))</f>
        <v/>
      </c>
      <c r="G1272" s="19" t="str">
        <f>IF($D1272="","",INDEX(БЮДЖЕТ!$X:$X,SUMIFS(БЮДЖЕТ!$B:$B,БЮДЖЕТ!$P:$P,$D1272)))</f>
        <v/>
      </c>
      <c r="H1272" s="36"/>
      <c r="I1272" s="48">
        <f>IF(D1272="",0,SUMIFS(БЮДЖЕТ!$V:$V,БЮДЖЕТ!$P:$P,D1272))</f>
        <v>0</v>
      </c>
      <c r="J1272" s="48">
        <f>IF(D1272="",0,SUMIFS(факт_операции!$T:$T,факт_операции!$D:$D,D1272)+SUMIFS(факт_расчет!$M:$M,факт_расчет!$D:$D,D1272))</f>
        <v>0</v>
      </c>
      <c r="K1272" s="54">
        <f t="shared" si="41"/>
        <v>0</v>
      </c>
      <c r="L1272" s="36"/>
      <c r="M1272" s="1"/>
    </row>
    <row r="1273" spans="1:13" x14ac:dyDescent="0.25">
      <c r="A1273" s="1"/>
      <c r="B1273" s="1"/>
      <c r="C1273" s="5">
        <f t="shared" si="40"/>
        <v>1263</v>
      </c>
      <c r="D1273" s="19" t="str">
        <f>IF(C1273&gt;MAX(БЮДЖЕТ!$C:$C),"",INDEX(БЮДЖЕТ!$P$11:$P$9415,C1273))</f>
        <v/>
      </c>
      <c r="E1273" s="22">
        <f>IF(D1273="",0,IF(COUNTIF(БЮДЖЕТ!$P:$P,D1273)=1,0,1))</f>
        <v>0</v>
      </c>
      <c r="F1273" s="19" t="str">
        <f>IF($D1273="","",INDEX(БЮДЖЕТ!$N:$N,SUMIFS(БЮДЖЕТ!$B:$B,БЮДЖЕТ!$P:$P,$D1273)))</f>
        <v/>
      </c>
      <c r="G1273" s="19" t="str">
        <f>IF($D1273="","",INDEX(БЮДЖЕТ!$X:$X,SUMIFS(БЮДЖЕТ!$B:$B,БЮДЖЕТ!$P:$P,$D1273)))</f>
        <v/>
      </c>
      <c r="H1273" s="36"/>
      <c r="I1273" s="48">
        <f>IF(D1273="",0,SUMIFS(БЮДЖЕТ!$V:$V,БЮДЖЕТ!$P:$P,D1273))</f>
        <v>0</v>
      </c>
      <c r="J1273" s="48">
        <f>IF(D1273="",0,SUMIFS(факт_операции!$T:$T,факт_операции!$D:$D,D1273)+SUMIFS(факт_расчет!$M:$M,факт_расчет!$D:$D,D1273))</f>
        <v>0</v>
      </c>
      <c r="K1273" s="54">
        <f t="shared" si="41"/>
        <v>0</v>
      </c>
      <c r="L1273" s="36"/>
      <c r="M1273" s="1"/>
    </row>
    <row r="1274" spans="1:13" x14ac:dyDescent="0.25">
      <c r="A1274" s="1"/>
      <c r="B1274" s="1"/>
      <c r="C1274" s="5">
        <f t="shared" si="40"/>
        <v>1264</v>
      </c>
      <c r="D1274" s="19" t="str">
        <f>IF(C1274&gt;MAX(БЮДЖЕТ!$C:$C),"",INDEX(БЮДЖЕТ!$P$11:$P$9415,C1274))</f>
        <v/>
      </c>
      <c r="E1274" s="22">
        <f>IF(D1274="",0,IF(COUNTIF(БЮДЖЕТ!$P:$P,D1274)=1,0,1))</f>
        <v>0</v>
      </c>
      <c r="F1274" s="19" t="str">
        <f>IF($D1274="","",INDEX(БЮДЖЕТ!$N:$N,SUMIFS(БЮДЖЕТ!$B:$B,БЮДЖЕТ!$P:$P,$D1274)))</f>
        <v/>
      </c>
      <c r="G1274" s="19" t="str">
        <f>IF($D1274="","",INDEX(БЮДЖЕТ!$X:$X,SUMIFS(БЮДЖЕТ!$B:$B,БЮДЖЕТ!$P:$P,$D1274)))</f>
        <v/>
      </c>
      <c r="H1274" s="36"/>
      <c r="I1274" s="48">
        <f>IF(D1274="",0,SUMIFS(БЮДЖЕТ!$V:$V,БЮДЖЕТ!$P:$P,D1274))</f>
        <v>0</v>
      </c>
      <c r="J1274" s="48">
        <f>IF(D1274="",0,SUMIFS(факт_операции!$T:$T,факт_операции!$D:$D,D1274)+SUMIFS(факт_расчет!$M:$M,факт_расчет!$D:$D,D1274))</f>
        <v>0</v>
      </c>
      <c r="K1274" s="54">
        <f t="shared" si="41"/>
        <v>0</v>
      </c>
      <c r="L1274" s="36"/>
      <c r="M1274" s="1"/>
    </row>
    <row r="1275" spans="1:13" x14ac:dyDescent="0.25">
      <c r="A1275" s="1"/>
      <c r="B1275" s="1"/>
      <c r="C1275" s="5">
        <f t="shared" si="40"/>
        <v>1265</v>
      </c>
      <c r="D1275" s="19" t="str">
        <f>IF(C1275&gt;MAX(БЮДЖЕТ!$C:$C),"",INDEX(БЮДЖЕТ!$P$11:$P$9415,C1275))</f>
        <v/>
      </c>
      <c r="E1275" s="22">
        <f>IF(D1275="",0,IF(COUNTIF(БЮДЖЕТ!$P:$P,D1275)=1,0,1))</f>
        <v>0</v>
      </c>
      <c r="F1275" s="19" t="str">
        <f>IF($D1275="","",INDEX(БЮДЖЕТ!$N:$N,SUMIFS(БЮДЖЕТ!$B:$B,БЮДЖЕТ!$P:$P,$D1275)))</f>
        <v/>
      </c>
      <c r="G1275" s="19" t="str">
        <f>IF($D1275="","",INDEX(БЮДЖЕТ!$X:$X,SUMIFS(БЮДЖЕТ!$B:$B,БЮДЖЕТ!$P:$P,$D1275)))</f>
        <v/>
      </c>
      <c r="H1275" s="36"/>
      <c r="I1275" s="48">
        <f>IF(D1275="",0,SUMIFS(БЮДЖЕТ!$V:$V,БЮДЖЕТ!$P:$P,D1275))</f>
        <v>0</v>
      </c>
      <c r="J1275" s="48">
        <f>IF(D1275="",0,SUMIFS(факт_операции!$T:$T,факт_операции!$D:$D,D1275)+SUMIFS(факт_расчет!$M:$M,факт_расчет!$D:$D,D1275))</f>
        <v>0</v>
      </c>
      <c r="K1275" s="54">
        <f t="shared" si="41"/>
        <v>0</v>
      </c>
      <c r="L1275" s="36"/>
      <c r="M1275" s="1"/>
    </row>
    <row r="1276" spans="1:13" x14ac:dyDescent="0.25">
      <c r="A1276" s="1"/>
      <c r="B1276" s="1"/>
      <c r="C1276" s="5">
        <f t="shared" si="40"/>
        <v>1266</v>
      </c>
      <c r="D1276" s="19" t="str">
        <f>IF(C1276&gt;MAX(БЮДЖЕТ!$C:$C),"",INDEX(БЮДЖЕТ!$P$11:$P$9415,C1276))</f>
        <v/>
      </c>
      <c r="E1276" s="22">
        <f>IF(D1276="",0,IF(COUNTIF(БЮДЖЕТ!$P:$P,D1276)=1,0,1))</f>
        <v>0</v>
      </c>
      <c r="F1276" s="19" t="str">
        <f>IF($D1276="","",INDEX(БЮДЖЕТ!$N:$N,SUMIFS(БЮДЖЕТ!$B:$B,БЮДЖЕТ!$P:$P,$D1276)))</f>
        <v/>
      </c>
      <c r="G1276" s="19" t="str">
        <f>IF($D1276="","",INDEX(БЮДЖЕТ!$X:$X,SUMIFS(БЮДЖЕТ!$B:$B,БЮДЖЕТ!$P:$P,$D1276)))</f>
        <v/>
      </c>
      <c r="H1276" s="36"/>
      <c r="I1276" s="48">
        <f>IF(D1276="",0,SUMIFS(БЮДЖЕТ!$V:$V,БЮДЖЕТ!$P:$P,D1276))</f>
        <v>0</v>
      </c>
      <c r="J1276" s="48">
        <f>IF(D1276="",0,SUMIFS(факт_операции!$T:$T,факт_операции!$D:$D,D1276)+SUMIFS(факт_расчет!$M:$M,факт_расчет!$D:$D,D1276))</f>
        <v>0</v>
      </c>
      <c r="K1276" s="54">
        <f t="shared" si="41"/>
        <v>0</v>
      </c>
      <c r="L1276" s="36"/>
      <c r="M1276" s="1"/>
    </row>
    <row r="1277" spans="1:13" x14ac:dyDescent="0.25">
      <c r="A1277" s="1"/>
      <c r="B1277" s="1"/>
      <c r="C1277" s="5">
        <f t="shared" si="40"/>
        <v>1267</v>
      </c>
      <c r="D1277" s="19" t="str">
        <f>IF(C1277&gt;MAX(БЮДЖЕТ!$C:$C),"",INDEX(БЮДЖЕТ!$P$11:$P$9415,C1277))</f>
        <v/>
      </c>
      <c r="E1277" s="22">
        <f>IF(D1277="",0,IF(COUNTIF(БЮДЖЕТ!$P:$P,D1277)=1,0,1))</f>
        <v>0</v>
      </c>
      <c r="F1277" s="19" t="str">
        <f>IF($D1277="","",INDEX(БЮДЖЕТ!$N:$N,SUMIFS(БЮДЖЕТ!$B:$B,БЮДЖЕТ!$P:$P,$D1277)))</f>
        <v/>
      </c>
      <c r="G1277" s="19" t="str">
        <f>IF($D1277="","",INDEX(БЮДЖЕТ!$X:$X,SUMIFS(БЮДЖЕТ!$B:$B,БЮДЖЕТ!$P:$P,$D1277)))</f>
        <v/>
      </c>
      <c r="H1277" s="36"/>
      <c r="I1277" s="48">
        <f>IF(D1277="",0,SUMIFS(БЮДЖЕТ!$V:$V,БЮДЖЕТ!$P:$P,D1277))</f>
        <v>0</v>
      </c>
      <c r="J1277" s="48">
        <f>IF(D1277="",0,SUMIFS(факт_операции!$T:$T,факт_операции!$D:$D,D1277)+SUMIFS(факт_расчет!$M:$M,факт_расчет!$D:$D,D1277))</f>
        <v>0</v>
      </c>
      <c r="K1277" s="54">
        <f t="shared" si="41"/>
        <v>0</v>
      </c>
      <c r="L1277" s="36"/>
      <c r="M1277" s="1"/>
    </row>
    <row r="1278" spans="1:13" x14ac:dyDescent="0.25">
      <c r="A1278" s="1"/>
      <c r="B1278" s="1"/>
      <c r="C1278" s="5">
        <f t="shared" si="40"/>
        <v>1268</v>
      </c>
      <c r="D1278" s="19" t="str">
        <f>IF(C1278&gt;MAX(БЮДЖЕТ!$C:$C),"",INDEX(БЮДЖЕТ!$P$11:$P$9415,C1278))</f>
        <v/>
      </c>
      <c r="E1278" s="22">
        <f>IF(D1278="",0,IF(COUNTIF(БЮДЖЕТ!$P:$P,D1278)=1,0,1))</f>
        <v>0</v>
      </c>
      <c r="F1278" s="19" t="str">
        <f>IF($D1278="","",INDEX(БЮДЖЕТ!$N:$N,SUMIFS(БЮДЖЕТ!$B:$B,БЮДЖЕТ!$P:$P,$D1278)))</f>
        <v/>
      </c>
      <c r="G1278" s="19" t="str">
        <f>IF($D1278="","",INDEX(БЮДЖЕТ!$X:$X,SUMIFS(БЮДЖЕТ!$B:$B,БЮДЖЕТ!$P:$P,$D1278)))</f>
        <v/>
      </c>
      <c r="H1278" s="36"/>
      <c r="I1278" s="48">
        <f>IF(D1278="",0,SUMIFS(БЮДЖЕТ!$V:$V,БЮДЖЕТ!$P:$P,D1278))</f>
        <v>0</v>
      </c>
      <c r="J1278" s="48">
        <f>IF(D1278="",0,SUMIFS(факт_операции!$T:$T,факт_операции!$D:$D,D1278)+SUMIFS(факт_расчет!$M:$M,факт_расчет!$D:$D,D1278))</f>
        <v>0</v>
      </c>
      <c r="K1278" s="54">
        <f t="shared" si="41"/>
        <v>0</v>
      </c>
      <c r="L1278" s="36"/>
      <c r="M1278" s="1"/>
    </row>
    <row r="1279" spans="1:13" x14ac:dyDescent="0.25">
      <c r="A1279" s="1"/>
      <c r="B1279" s="1"/>
      <c r="C1279" s="5">
        <f t="shared" si="40"/>
        <v>1269</v>
      </c>
      <c r="D1279" s="19" t="str">
        <f>IF(C1279&gt;MAX(БЮДЖЕТ!$C:$C),"",INDEX(БЮДЖЕТ!$P$11:$P$9415,C1279))</f>
        <v/>
      </c>
      <c r="E1279" s="22">
        <f>IF(D1279="",0,IF(COUNTIF(БЮДЖЕТ!$P:$P,D1279)=1,0,1))</f>
        <v>0</v>
      </c>
      <c r="F1279" s="19" t="str">
        <f>IF($D1279="","",INDEX(БЮДЖЕТ!$N:$N,SUMIFS(БЮДЖЕТ!$B:$B,БЮДЖЕТ!$P:$P,$D1279)))</f>
        <v/>
      </c>
      <c r="G1279" s="19" t="str">
        <f>IF($D1279="","",INDEX(БЮДЖЕТ!$X:$X,SUMIFS(БЮДЖЕТ!$B:$B,БЮДЖЕТ!$P:$P,$D1279)))</f>
        <v/>
      </c>
      <c r="H1279" s="36"/>
      <c r="I1279" s="48">
        <f>IF(D1279="",0,SUMIFS(БЮДЖЕТ!$V:$V,БЮДЖЕТ!$P:$P,D1279))</f>
        <v>0</v>
      </c>
      <c r="J1279" s="48">
        <f>IF(D1279="",0,SUMIFS(факт_операции!$T:$T,факт_операции!$D:$D,D1279)+SUMIFS(факт_расчет!$M:$M,факт_расчет!$D:$D,D1279))</f>
        <v>0</v>
      </c>
      <c r="K1279" s="54">
        <f t="shared" si="41"/>
        <v>0</v>
      </c>
      <c r="L1279" s="36"/>
      <c r="M1279" s="1"/>
    </row>
    <row r="1280" spans="1:13" x14ac:dyDescent="0.25">
      <c r="A1280" s="1"/>
      <c r="B1280" s="1"/>
      <c r="C1280" s="5">
        <f t="shared" si="40"/>
        <v>1270</v>
      </c>
      <c r="D1280" s="19" t="str">
        <f>IF(C1280&gt;MAX(БЮДЖЕТ!$C:$C),"",INDEX(БЮДЖЕТ!$P$11:$P$9415,C1280))</f>
        <v/>
      </c>
      <c r="E1280" s="22">
        <f>IF(D1280="",0,IF(COUNTIF(БЮДЖЕТ!$P:$P,D1280)=1,0,1))</f>
        <v>0</v>
      </c>
      <c r="F1280" s="19" t="str">
        <f>IF($D1280="","",INDEX(БЮДЖЕТ!$N:$N,SUMIFS(БЮДЖЕТ!$B:$B,БЮДЖЕТ!$P:$P,$D1280)))</f>
        <v/>
      </c>
      <c r="G1280" s="19" t="str">
        <f>IF($D1280="","",INDEX(БЮДЖЕТ!$X:$X,SUMIFS(БЮДЖЕТ!$B:$B,БЮДЖЕТ!$P:$P,$D1280)))</f>
        <v/>
      </c>
      <c r="H1280" s="36"/>
      <c r="I1280" s="48">
        <f>IF(D1280="",0,SUMIFS(БЮДЖЕТ!$V:$V,БЮДЖЕТ!$P:$P,D1280))</f>
        <v>0</v>
      </c>
      <c r="J1280" s="48">
        <f>IF(D1280="",0,SUMIFS(факт_операции!$T:$T,факт_операции!$D:$D,D1280)+SUMIFS(факт_расчет!$M:$M,факт_расчет!$D:$D,D1280))</f>
        <v>0</v>
      </c>
      <c r="K1280" s="54">
        <f t="shared" si="41"/>
        <v>0</v>
      </c>
      <c r="L1280" s="36"/>
      <c r="M1280" s="1"/>
    </row>
    <row r="1281" spans="1:13" x14ac:dyDescent="0.25">
      <c r="A1281" s="1"/>
      <c r="B1281" s="1"/>
      <c r="C1281" s="5">
        <f t="shared" si="40"/>
        <v>1271</v>
      </c>
      <c r="D1281" s="19" t="str">
        <f>IF(C1281&gt;MAX(БЮДЖЕТ!$C:$C),"",INDEX(БЮДЖЕТ!$P$11:$P$9415,C1281))</f>
        <v/>
      </c>
      <c r="E1281" s="22">
        <f>IF(D1281="",0,IF(COUNTIF(БЮДЖЕТ!$P:$P,D1281)=1,0,1))</f>
        <v>0</v>
      </c>
      <c r="F1281" s="19" t="str">
        <f>IF($D1281="","",INDEX(БЮДЖЕТ!$N:$N,SUMIFS(БЮДЖЕТ!$B:$B,БЮДЖЕТ!$P:$P,$D1281)))</f>
        <v/>
      </c>
      <c r="G1281" s="19" t="str">
        <f>IF($D1281="","",INDEX(БЮДЖЕТ!$X:$X,SUMIFS(БЮДЖЕТ!$B:$B,БЮДЖЕТ!$P:$P,$D1281)))</f>
        <v/>
      </c>
      <c r="H1281" s="36"/>
      <c r="I1281" s="48">
        <f>IF(D1281="",0,SUMIFS(БЮДЖЕТ!$V:$V,БЮДЖЕТ!$P:$P,D1281))</f>
        <v>0</v>
      </c>
      <c r="J1281" s="48">
        <f>IF(D1281="",0,SUMIFS(факт_операции!$T:$T,факт_операции!$D:$D,D1281)+SUMIFS(факт_расчет!$M:$M,факт_расчет!$D:$D,D1281))</f>
        <v>0</v>
      </c>
      <c r="K1281" s="54">
        <f t="shared" si="41"/>
        <v>0</v>
      </c>
      <c r="L1281" s="36"/>
      <c r="M1281" s="1"/>
    </row>
    <row r="1282" spans="1:13" x14ac:dyDescent="0.25">
      <c r="A1282" s="1"/>
      <c r="B1282" s="1"/>
      <c r="C1282" s="5">
        <f t="shared" si="40"/>
        <v>1272</v>
      </c>
      <c r="D1282" s="19" t="str">
        <f>IF(C1282&gt;MAX(БЮДЖЕТ!$C:$C),"",INDEX(БЮДЖЕТ!$P$11:$P$9415,C1282))</f>
        <v/>
      </c>
      <c r="E1282" s="22">
        <f>IF(D1282="",0,IF(COUNTIF(БЮДЖЕТ!$P:$P,D1282)=1,0,1))</f>
        <v>0</v>
      </c>
      <c r="F1282" s="19" t="str">
        <f>IF($D1282="","",INDEX(БЮДЖЕТ!$N:$N,SUMIFS(БЮДЖЕТ!$B:$B,БЮДЖЕТ!$P:$P,$D1282)))</f>
        <v/>
      </c>
      <c r="G1282" s="19" t="str">
        <f>IF($D1282="","",INDEX(БЮДЖЕТ!$X:$X,SUMIFS(БЮДЖЕТ!$B:$B,БЮДЖЕТ!$P:$P,$D1282)))</f>
        <v/>
      </c>
      <c r="H1282" s="36"/>
      <c r="I1282" s="48">
        <f>IF(D1282="",0,SUMIFS(БЮДЖЕТ!$V:$V,БЮДЖЕТ!$P:$P,D1282))</f>
        <v>0</v>
      </c>
      <c r="J1282" s="48">
        <f>IF(D1282="",0,SUMIFS(факт_операции!$T:$T,факт_операции!$D:$D,D1282)+SUMIFS(факт_расчет!$M:$M,факт_расчет!$D:$D,D1282))</f>
        <v>0</v>
      </c>
      <c r="K1282" s="54">
        <f t="shared" si="41"/>
        <v>0</v>
      </c>
      <c r="L1282" s="36"/>
      <c r="M1282" s="1"/>
    </row>
    <row r="1283" spans="1:13" x14ac:dyDescent="0.25">
      <c r="A1283" s="1"/>
      <c r="B1283" s="1"/>
      <c r="C1283" s="5">
        <f t="shared" si="40"/>
        <v>1273</v>
      </c>
      <c r="D1283" s="19" t="str">
        <f>IF(C1283&gt;MAX(БЮДЖЕТ!$C:$C),"",INDEX(БЮДЖЕТ!$P$11:$P$9415,C1283))</f>
        <v/>
      </c>
      <c r="E1283" s="22">
        <f>IF(D1283="",0,IF(COUNTIF(БЮДЖЕТ!$P:$P,D1283)=1,0,1))</f>
        <v>0</v>
      </c>
      <c r="F1283" s="19" t="str">
        <f>IF($D1283="","",INDEX(БЮДЖЕТ!$N:$N,SUMIFS(БЮДЖЕТ!$B:$B,БЮДЖЕТ!$P:$P,$D1283)))</f>
        <v/>
      </c>
      <c r="G1283" s="19" t="str">
        <f>IF($D1283="","",INDEX(БЮДЖЕТ!$X:$X,SUMIFS(БЮДЖЕТ!$B:$B,БЮДЖЕТ!$P:$P,$D1283)))</f>
        <v/>
      </c>
      <c r="H1283" s="36"/>
      <c r="I1283" s="48">
        <f>IF(D1283="",0,SUMIFS(БЮДЖЕТ!$V:$V,БЮДЖЕТ!$P:$P,D1283))</f>
        <v>0</v>
      </c>
      <c r="J1283" s="48">
        <f>IF(D1283="",0,SUMIFS(факт_операции!$T:$T,факт_операции!$D:$D,D1283)+SUMIFS(факт_расчет!$M:$M,факт_расчет!$D:$D,D1283))</f>
        <v>0</v>
      </c>
      <c r="K1283" s="54">
        <f t="shared" si="41"/>
        <v>0</v>
      </c>
      <c r="L1283" s="36"/>
      <c r="M1283" s="1"/>
    </row>
    <row r="1284" spans="1:13" x14ac:dyDescent="0.25">
      <c r="A1284" s="1"/>
      <c r="B1284" s="1"/>
      <c r="C1284" s="5">
        <f t="shared" si="40"/>
        <v>1274</v>
      </c>
      <c r="D1284" s="19" t="str">
        <f>IF(C1284&gt;MAX(БЮДЖЕТ!$C:$C),"",INDEX(БЮДЖЕТ!$P$11:$P$9415,C1284))</f>
        <v/>
      </c>
      <c r="E1284" s="22">
        <f>IF(D1284="",0,IF(COUNTIF(БЮДЖЕТ!$P:$P,D1284)=1,0,1))</f>
        <v>0</v>
      </c>
      <c r="F1284" s="19" t="str">
        <f>IF($D1284="","",INDEX(БЮДЖЕТ!$N:$N,SUMIFS(БЮДЖЕТ!$B:$B,БЮДЖЕТ!$P:$P,$D1284)))</f>
        <v/>
      </c>
      <c r="G1284" s="19" t="str">
        <f>IF($D1284="","",INDEX(БЮДЖЕТ!$X:$X,SUMIFS(БЮДЖЕТ!$B:$B,БЮДЖЕТ!$P:$P,$D1284)))</f>
        <v/>
      </c>
      <c r="H1284" s="36"/>
      <c r="I1284" s="48">
        <f>IF(D1284="",0,SUMIFS(БЮДЖЕТ!$V:$V,БЮДЖЕТ!$P:$P,D1284))</f>
        <v>0</v>
      </c>
      <c r="J1284" s="48">
        <f>IF(D1284="",0,SUMIFS(факт_операции!$T:$T,факт_операции!$D:$D,D1284)+SUMIFS(факт_расчет!$M:$M,факт_расчет!$D:$D,D1284))</f>
        <v>0</v>
      </c>
      <c r="K1284" s="54">
        <f t="shared" si="41"/>
        <v>0</v>
      </c>
      <c r="L1284" s="36"/>
      <c r="M1284" s="1"/>
    </row>
    <row r="1285" spans="1:13" x14ac:dyDescent="0.25">
      <c r="A1285" s="1"/>
      <c r="B1285" s="1"/>
      <c r="C1285" s="5">
        <f t="shared" si="40"/>
        <v>1275</v>
      </c>
      <c r="D1285" s="19" t="str">
        <f>IF(C1285&gt;MAX(БЮДЖЕТ!$C:$C),"",INDEX(БЮДЖЕТ!$P$11:$P$9415,C1285))</f>
        <v/>
      </c>
      <c r="E1285" s="22">
        <f>IF(D1285="",0,IF(COUNTIF(БЮДЖЕТ!$P:$P,D1285)=1,0,1))</f>
        <v>0</v>
      </c>
      <c r="F1285" s="19" t="str">
        <f>IF($D1285="","",INDEX(БЮДЖЕТ!$N:$N,SUMIFS(БЮДЖЕТ!$B:$B,БЮДЖЕТ!$P:$P,$D1285)))</f>
        <v/>
      </c>
      <c r="G1285" s="19" t="str">
        <f>IF($D1285="","",INDEX(БЮДЖЕТ!$X:$X,SUMIFS(БЮДЖЕТ!$B:$B,БЮДЖЕТ!$P:$P,$D1285)))</f>
        <v/>
      </c>
      <c r="H1285" s="36"/>
      <c r="I1285" s="48">
        <f>IF(D1285="",0,SUMIFS(БЮДЖЕТ!$V:$V,БЮДЖЕТ!$P:$P,D1285))</f>
        <v>0</v>
      </c>
      <c r="J1285" s="48">
        <f>IF(D1285="",0,SUMIFS(факт_операции!$T:$T,факт_операции!$D:$D,D1285)+SUMIFS(факт_расчет!$M:$M,факт_расчет!$D:$D,D1285))</f>
        <v>0</v>
      </c>
      <c r="K1285" s="54">
        <f t="shared" si="41"/>
        <v>0</v>
      </c>
      <c r="L1285" s="36"/>
      <c r="M1285" s="1"/>
    </row>
    <row r="1286" spans="1:13" x14ac:dyDescent="0.25">
      <c r="A1286" s="1"/>
      <c r="B1286" s="1"/>
      <c r="C1286" s="5">
        <f t="shared" si="40"/>
        <v>1276</v>
      </c>
      <c r="D1286" s="19" t="str">
        <f>IF(C1286&gt;MAX(БЮДЖЕТ!$C:$C),"",INDEX(БЮДЖЕТ!$P$11:$P$9415,C1286))</f>
        <v/>
      </c>
      <c r="E1286" s="22">
        <f>IF(D1286="",0,IF(COUNTIF(БЮДЖЕТ!$P:$P,D1286)=1,0,1))</f>
        <v>0</v>
      </c>
      <c r="F1286" s="19" t="str">
        <f>IF($D1286="","",INDEX(БЮДЖЕТ!$N:$N,SUMIFS(БЮДЖЕТ!$B:$B,БЮДЖЕТ!$P:$P,$D1286)))</f>
        <v/>
      </c>
      <c r="G1286" s="19" t="str">
        <f>IF($D1286="","",INDEX(БЮДЖЕТ!$X:$X,SUMIFS(БЮДЖЕТ!$B:$B,БЮДЖЕТ!$P:$P,$D1286)))</f>
        <v/>
      </c>
      <c r="H1286" s="36"/>
      <c r="I1286" s="48">
        <f>IF(D1286="",0,SUMIFS(БЮДЖЕТ!$V:$V,БЮДЖЕТ!$P:$P,D1286))</f>
        <v>0</v>
      </c>
      <c r="J1286" s="48">
        <f>IF(D1286="",0,SUMIFS(факт_операции!$T:$T,факт_операции!$D:$D,D1286)+SUMIFS(факт_расчет!$M:$M,факт_расчет!$D:$D,D1286))</f>
        <v>0</v>
      </c>
      <c r="K1286" s="54">
        <f t="shared" si="41"/>
        <v>0</v>
      </c>
      <c r="L1286" s="36"/>
      <c r="M1286" s="1"/>
    </row>
    <row r="1287" spans="1:13" x14ac:dyDescent="0.25">
      <c r="A1287" s="1"/>
      <c r="B1287" s="1"/>
      <c r="C1287" s="5">
        <f t="shared" si="40"/>
        <v>1277</v>
      </c>
      <c r="D1287" s="19" t="str">
        <f>IF(C1287&gt;MAX(БЮДЖЕТ!$C:$C),"",INDEX(БЮДЖЕТ!$P$11:$P$9415,C1287))</f>
        <v/>
      </c>
      <c r="E1287" s="22">
        <f>IF(D1287="",0,IF(COUNTIF(БЮДЖЕТ!$P:$P,D1287)=1,0,1))</f>
        <v>0</v>
      </c>
      <c r="F1287" s="19" t="str">
        <f>IF($D1287="","",INDEX(БЮДЖЕТ!$N:$N,SUMIFS(БЮДЖЕТ!$B:$B,БЮДЖЕТ!$P:$P,$D1287)))</f>
        <v/>
      </c>
      <c r="G1287" s="19" t="str">
        <f>IF($D1287="","",INDEX(БЮДЖЕТ!$X:$X,SUMIFS(БЮДЖЕТ!$B:$B,БЮДЖЕТ!$P:$P,$D1287)))</f>
        <v/>
      </c>
      <c r="H1287" s="36"/>
      <c r="I1287" s="48">
        <f>IF(D1287="",0,SUMIFS(БЮДЖЕТ!$V:$V,БЮДЖЕТ!$P:$P,D1287))</f>
        <v>0</v>
      </c>
      <c r="J1287" s="48">
        <f>IF(D1287="",0,SUMIFS(факт_операции!$T:$T,факт_операции!$D:$D,D1287)+SUMIFS(факт_расчет!$M:$M,факт_расчет!$D:$D,D1287))</f>
        <v>0</v>
      </c>
      <c r="K1287" s="54">
        <f t="shared" si="41"/>
        <v>0</v>
      </c>
      <c r="L1287" s="36"/>
      <c r="M1287" s="1"/>
    </row>
    <row r="1288" spans="1:13" x14ac:dyDescent="0.25">
      <c r="A1288" s="1"/>
      <c r="B1288" s="1"/>
      <c r="C1288" s="5">
        <f t="shared" si="40"/>
        <v>1278</v>
      </c>
      <c r="D1288" s="19" t="str">
        <f>IF(C1288&gt;MAX(БЮДЖЕТ!$C:$C),"",INDEX(БЮДЖЕТ!$P$11:$P$9415,C1288))</f>
        <v/>
      </c>
      <c r="E1288" s="22">
        <f>IF(D1288="",0,IF(COUNTIF(БЮДЖЕТ!$P:$P,D1288)=1,0,1))</f>
        <v>0</v>
      </c>
      <c r="F1288" s="19" t="str">
        <f>IF($D1288="","",INDEX(БЮДЖЕТ!$N:$N,SUMIFS(БЮДЖЕТ!$B:$B,БЮДЖЕТ!$P:$P,$D1288)))</f>
        <v/>
      </c>
      <c r="G1288" s="19" t="str">
        <f>IF($D1288="","",INDEX(БЮДЖЕТ!$X:$X,SUMIFS(БЮДЖЕТ!$B:$B,БЮДЖЕТ!$P:$P,$D1288)))</f>
        <v/>
      </c>
      <c r="H1288" s="36"/>
      <c r="I1288" s="48">
        <f>IF(D1288="",0,SUMIFS(БЮДЖЕТ!$V:$V,БЮДЖЕТ!$P:$P,D1288))</f>
        <v>0</v>
      </c>
      <c r="J1288" s="48">
        <f>IF(D1288="",0,SUMIFS(факт_операции!$T:$T,факт_операции!$D:$D,D1288)+SUMIFS(факт_расчет!$M:$M,факт_расчет!$D:$D,D1288))</f>
        <v>0</v>
      </c>
      <c r="K1288" s="54">
        <f t="shared" si="41"/>
        <v>0</v>
      </c>
      <c r="L1288" s="36"/>
      <c r="M1288" s="1"/>
    </row>
    <row r="1289" spans="1:13" x14ac:dyDescent="0.25">
      <c r="A1289" s="1"/>
      <c r="B1289" s="1"/>
      <c r="C1289" s="5">
        <f t="shared" si="40"/>
        <v>1279</v>
      </c>
      <c r="D1289" s="19" t="str">
        <f>IF(C1289&gt;MAX(БЮДЖЕТ!$C:$C),"",INDEX(БЮДЖЕТ!$P$11:$P$9415,C1289))</f>
        <v/>
      </c>
      <c r="E1289" s="22">
        <f>IF(D1289="",0,IF(COUNTIF(БЮДЖЕТ!$P:$P,D1289)=1,0,1))</f>
        <v>0</v>
      </c>
      <c r="F1289" s="19" t="str">
        <f>IF($D1289="","",INDEX(БЮДЖЕТ!$N:$N,SUMIFS(БЮДЖЕТ!$B:$B,БЮДЖЕТ!$P:$P,$D1289)))</f>
        <v/>
      </c>
      <c r="G1289" s="19" t="str">
        <f>IF($D1289="","",INDEX(БЮДЖЕТ!$X:$X,SUMIFS(БЮДЖЕТ!$B:$B,БЮДЖЕТ!$P:$P,$D1289)))</f>
        <v/>
      </c>
      <c r="H1289" s="36"/>
      <c r="I1289" s="48">
        <f>IF(D1289="",0,SUMIFS(БЮДЖЕТ!$V:$V,БЮДЖЕТ!$P:$P,D1289))</f>
        <v>0</v>
      </c>
      <c r="J1289" s="48">
        <f>IF(D1289="",0,SUMIFS(факт_операции!$T:$T,факт_операции!$D:$D,D1289)+SUMIFS(факт_расчет!$M:$M,факт_расчет!$D:$D,D1289))</f>
        <v>0</v>
      </c>
      <c r="K1289" s="54">
        <f t="shared" si="41"/>
        <v>0</v>
      </c>
      <c r="L1289" s="36"/>
      <c r="M1289" s="1"/>
    </row>
    <row r="1290" spans="1:13" x14ac:dyDescent="0.25">
      <c r="A1290" s="1"/>
      <c r="B1290" s="1"/>
      <c r="C1290" s="5">
        <f t="shared" si="40"/>
        <v>1280</v>
      </c>
      <c r="D1290" s="19" t="str">
        <f>IF(C1290&gt;MAX(БЮДЖЕТ!$C:$C),"",INDEX(БЮДЖЕТ!$P$11:$P$9415,C1290))</f>
        <v/>
      </c>
      <c r="E1290" s="22">
        <f>IF(D1290="",0,IF(COUNTIF(БЮДЖЕТ!$P:$P,D1290)=1,0,1))</f>
        <v>0</v>
      </c>
      <c r="F1290" s="19" t="str">
        <f>IF($D1290="","",INDEX(БЮДЖЕТ!$N:$N,SUMIFS(БЮДЖЕТ!$B:$B,БЮДЖЕТ!$P:$P,$D1290)))</f>
        <v/>
      </c>
      <c r="G1290" s="19" t="str">
        <f>IF($D1290="","",INDEX(БЮДЖЕТ!$X:$X,SUMIFS(БЮДЖЕТ!$B:$B,БЮДЖЕТ!$P:$P,$D1290)))</f>
        <v/>
      </c>
      <c r="H1290" s="36"/>
      <c r="I1290" s="48">
        <f>IF(D1290="",0,SUMIFS(БЮДЖЕТ!$V:$V,БЮДЖЕТ!$P:$P,D1290))</f>
        <v>0</v>
      </c>
      <c r="J1290" s="48">
        <f>IF(D1290="",0,SUMIFS(факт_операции!$T:$T,факт_операции!$D:$D,D1290)+SUMIFS(факт_расчет!$M:$M,факт_расчет!$D:$D,D1290))</f>
        <v>0</v>
      </c>
      <c r="K1290" s="54">
        <f t="shared" si="41"/>
        <v>0</v>
      </c>
      <c r="L1290" s="36"/>
      <c r="M1290" s="1"/>
    </row>
    <row r="1291" spans="1:13" x14ac:dyDescent="0.25">
      <c r="A1291" s="1"/>
      <c r="B1291" s="1"/>
      <c r="C1291" s="5">
        <f t="shared" si="40"/>
        <v>1281</v>
      </c>
      <c r="D1291" s="19" t="str">
        <f>IF(C1291&gt;MAX(БЮДЖЕТ!$C:$C),"",INDEX(БЮДЖЕТ!$P$11:$P$9415,C1291))</f>
        <v/>
      </c>
      <c r="E1291" s="22">
        <f>IF(D1291="",0,IF(COUNTIF(БЮДЖЕТ!$P:$P,D1291)=1,0,1))</f>
        <v>0</v>
      </c>
      <c r="F1291" s="19" t="str">
        <f>IF($D1291="","",INDEX(БЮДЖЕТ!$N:$N,SUMIFS(БЮДЖЕТ!$B:$B,БЮДЖЕТ!$P:$P,$D1291)))</f>
        <v/>
      </c>
      <c r="G1291" s="19" t="str">
        <f>IF($D1291="","",INDEX(БЮДЖЕТ!$X:$X,SUMIFS(БЮДЖЕТ!$B:$B,БЮДЖЕТ!$P:$P,$D1291)))</f>
        <v/>
      </c>
      <c r="H1291" s="36"/>
      <c r="I1291" s="48">
        <f>IF(D1291="",0,SUMIFS(БЮДЖЕТ!$V:$V,БЮДЖЕТ!$P:$P,D1291))</f>
        <v>0</v>
      </c>
      <c r="J1291" s="48">
        <f>IF(D1291="",0,SUMIFS(факт_операции!$T:$T,факт_операции!$D:$D,D1291)+SUMIFS(факт_расчет!$M:$M,факт_расчет!$D:$D,D1291))</f>
        <v>0</v>
      </c>
      <c r="K1291" s="54">
        <f t="shared" si="41"/>
        <v>0</v>
      </c>
      <c r="L1291" s="36"/>
      <c r="M1291" s="1"/>
    </row>
    <row r="1292" spans="1:13" x14ac:dyDescent="0.25">
      <c r="A1292" s="1"/>
      <c r="B1292" s="1"/>
      <c r="C1292" s="5">
        <f t="shared" si="40"/>
        <v>1282</v>
      </c>
      <c r="D1292" s="19" t="str">
        <f>IF(C1292&gt;MAX(БЮДЖЕТ!$C:$C),"",INDEX(БЮДЖЕТ!$P$11:$P$9415,C1292))</f>
        <v/>
      </c>
      <c r="E1292" s="22">
        <f>IF(D1292="",0,IF(COUNTIF(БЮДЖЕТ!$P:$P,D1292)=1,0,1))</f>
        <v>0</v>
      </c>
      <c r="F1292" s="19" t="str">
        <f>IF($D1292="","",INDEX(БЮДЖЕТ!$N:$N,SUMIFS(БЮДЖЕТ!$B:$B,БЮДЖЕТ!$P:$P,$D1292)))</f>
        <v/>
      </c>
      <c r="G1292" s="19" t="str">
        <f>IF($D1292="","",INDEX(БЮДЖЕТ!$X:$X,SUMIFS(БЮДЖЕТ!$B:$B,БЮДЖЕТ!$P:$P,$D1292)))</f>
        <v/>
      </c>
      <c r="H1292" s="36"/>
      <c r="I1292" s="48">
        <f>IF(D1292="",0,SUMIFS(БЮДЖЕТ!$V:$V,БЮДЖЕТ!$P:$P,D1292))</f>
        <v>0</v>
      </c>
      <c r="J1292" s="48">
        <f>IF(D1292="",0,SUMIFS(факт_операции!$T:$T,факт_операции!$D:$D,D1292)+SUMIFS(факт_расчет!$M:$M,факт_расчет!$D:$D,D1292))</f>
        <v>0</v>
      </c>
      <c r="K1292" s="54">
        <f t="shared" si="41"/>
        <v>0</v>
      </c>
      <c r="L1292" s="36"/>
      <c r="M1292" s="1"/>
    </row>
    <row r="1293" spans="1:13" x14ac:dyDescent="0.25">
      <c r="A1293" s="1"/>
      <c r="B1293" s="1"/>
      <c r="C1293" s="5">
        <f t="shared" ref="C1293:C1356" si="42">C1292+1</f>
        <v>1283</v>
      </c>
      <c r="D1293" s="19" t="str">
        <f>IF(C1293&gt;MAX(БЮДЖЕТ!$C:$C),"",INDEX(БЮДЖЕТ!$P$11:$P$9415,C1293))</f>
        <v/>
      </c>
      <c r="E1293" s="22">
        <f>IF(D1293="",0,IF(COUNTIF(БЮДЖЕТ!$P:$P,D1293)=1,0,1))</f>
        <v>0</v>
      </c>
      <c r="F1293" s="19" t="str">
        <f>IF($D1293="","",INDEX(БЮДЖЕТ!$N:$N,SUMIFS(БЮДЖЕТ!$B:$B,БЮДЖЕТ!$P:$P,$D1293)))</f>
        <v/>
      </c>
      <c r="G1293" s="19" t="str">
        <f>IF($D1293="","",INDEX(БЮДЖЕТ!$X:$X,SUMIFS(БЮДЖЕТ!$B:$B,БЮДЖЕТ!$P:$P,$D1293)))</f>
        <v/>
      </c>
      <c r="H1293" s="36"/>
      <c r="I1293" s="48">
        <f>IF(D1293="",0,SUMIFS(БЮДЖЕТ!$V:$V,БЮДЖЕТ!$P:$P,D1293))</f>
        <v>0</v>
      </c>
      <c r="J1293" s="48">
        <f>IF(D1293="",0,SUMIFS(факт_операции!$T:$T,факт_операции!$D:$D,D1293)+SUMIFS(факт_расчет!$M:$M,факт_расчет!$D:$D,D1293))</f>
        <v>0</v>
      </c>
      <c r="K1293" s="54">
        <f t="shared" si="41"/>
        <v>0</v>
      </c>
      <c r="L1293" s="36"/>
      <c r="M1293" s="1"/>
    </row>
    <row r="1294" spans="1:13" x14ac:dyDescent="0.25">
      <c r="A1294" s="1"/>
      <c r="B1294" s="1"/>
      <c r="C1294" s="5">
        <f t="shared" si="42"/>
        <v>1284</v>
      </c>
      <c r="D1294" s="19" t="str">
        <f>IF(C1294&gt;MAX(БЮДЖЕТ!$C:$C),"",INDEX(БЮДЖЕТ!$P$11:$P$9415,C1294))</f>
        <v/>
      </c>
      <c r="E1294" s="22">
        <f>IF(D1294="",0,IF(COUNTIF(БЮДЖЕТ!$P:$P,D1294)=1,0,1))</f>
        <v>0</v>
      </c>
      <c r="F1294" s="19" t="str">
        <f>IF($D1294="","",INDEX(БЮДЖЕТ!$N:$N,SUMIFS(БЮДЖЕТ!$B:$B,БЮДЖЕТ!$P:$P,$D1294)))</f>
        <v/>
      </c>
      <c r="G1294" s="19" t="str">
        <f>IF($D1294="","",INDEX(БЮДЖЕТ!$X:$X,SUMIFS(БЮДЖЕТ!$B:$B,БЮДЖЕТ!$P:$P,$D1294)))</f>
        <v/>
      </c>
      <c r="H1294" s="36"/>
      <c r="I1294" s="48">
        <f>IF(D1294="",0,SUMIFS(БЮДЖЕТ!$V:$V,БЮДЖЕТ!$P:$P,D1294))</f>
        <v>0</v>
      </c>
      <c r="J1294" s="48">
        <f>IF(D1294="",0,SUMIFS(факт_операции!$T:$T,факт_операции!$D:$D,D1294)+SUMIFS(факт_расчет!$M:$M,факт_расчет!$D:$D,D1294))</f>
        <v>0</v>
      </c>
      <c r="K1294" s="54">
        <f t="shared" si="41"/>
        <v>0</v>
      </c>
      <c r="L1294" s="36"/>
      <c r="M1294" s="1"/>
    </row>
    <row r="1295" spans="1:13" x14ac:dyDescent="0.25">
      <c r="A1295" s="1"/>
      <c r="B1295" s="1"/>
      <c r="C1295" s="5">
        <f t="shared" si="42"/>
        <v>1285</v>
      </c>
      <c r="D1295" s="19" t="str">
        <f>IF(C1295&gt;MAX(БЮДЖЕТ!$C:$C),"",INDEX(БЮДЖЕТ!$P$11:$P$9415,C1295))</f>
        <v/>
      </c>
      <c r="E1295" s="22">
        <f>IF(D1295="",0,IF(COUNTIF(БЮДЖЕТ!$P:$P,D1295)=1,0,1))</f>
        <v>0</v>
      </c>
      <c r="F1295" s="19" t="str">
        <f>IF($D1295="","",INDEX(БЮДЖЕТ!$N:$N,SUMIFS(БЮДЖЕТ!$B:$B,БЮДЖЕТ!$P:$P,$D1295)))</f>
        <v/>
      </c>
      <c r="G1295" s="19" t="str">
        <f>IF($D1295="","",INDEX(БЮДЖЕТ!$X:$X,SUMIFS(БЮДЖЕТ!$B:$B,БЮДЖЕТ!$P:$P,$D1295)))</f>
        <v/>
      </c>
      <c r="H1295" s="36"/>
      <c r="I1295" s="48">
        <f>IF(D1295="",0,SUMIFS(БЮДЖЕТ!$V:$V,БЮДЖЕТ!$P:$P,D1295))</f>
        <v>0</v>
      </c>
      <c r="J1295" s="48">
        <f>IF(D1295="",0,SUMIFS(факт_операции!$T:$T,факт_операции!$D:$D,D1295)+SUMIFS(факт_расчет!$M:$M,факт_расчет!$D:$D,D1295))</f>
        <v>0</v>
      </c>
      <c r="K1295" s="54">
        <f t="shared" si="41"/>
        <v>0</v>
      </c>
      <c r="L1295" s="36"/>
      <c r="M1295" s="1"/>
    </row>
    <row r="1296" spans="1:13" x14ac:dyDescent="0.25">
      <c r="A1296" s="1"/>
      <c r="B1296" s="1"/>
      <c r="C1296" s="5">
        <f t="shared" si="42"/>
        <v>1286</v>
      </c>
      <c r="D1296" s="19" t="str">
        <f>IF(C1296&gt;MAX(БЮДЖЕТ!$C:$C),"",INDEX(БЮДЖЕТ!$P$11:$P$9415,C1296))</f>
        <v/>
      </c>
      <c r="E1296" s="22">
        <f>IF(D1296="",0,IF(COUNTIF(БЮДЖЕТ!$P:$P,D1296)=1,0,1))</f>
        <v>0</v>
      </c>
      <c r="F1296" s="19" t="str">
        <f>IF($D1296="","",INDEX(БЮДЖЕТ!$N:$N,SUMIFS(БЮДЖЕТ!$B:$B,БЮДЖЕТ!$P:$P,$D1296)))</f>
        <v/>
      </c>
      <c r="G1296" s="19" t="str">
        <f>IF($D1296="","",INDEX(БЮДЖЕТ!$X:$X,SUMIFS(БЮДЖЕТ!$B:$B,БЮДЖЕТ!$P:$P,$D1296)))</f>
        <v/>
      </c>
      <c r="H1296" s="36"/>
      <c r="I1296" s="48">
        <f>IF(D1296="",0,SUMIFS(БЮДЖЕТ!$V:$V,БЮДЖЕТ!$P:$P,D1296))</f>
        <v>0</v>
      </c>
      <c r="J1296" s="48">
        <f>IF(D1296="",0,SUMIFS(факт_операции!$T:$T,факт_операции!$D:$D,D1296)+SUMIFS(факт_расчет!$M:$M,факт_расчет!$D:$D,D1296))</f>
        <v>0</v>
      </c>
      <c r="K1296" s="54">
        <f t="shared" si="41"/>
        <v>0</v>
      </c>
      <c r="L1296" s="36"/>
      <c r="M1296" s="1"/>
    </row>
    <row r="1297" spans="1:13" x14ac:dyDescent="0.25">
      <c r="A1297" s="1"/>
      <c r="B1297" s="1"/>
      <c r="C1297" s="5">
        <f t="shared" si="42"/>
        <v>1287</v>
      </c>
      <c r="D1297" s="19" t="str">
        <f>IF(C1297&gt;MAX(БЮДЖЕТ!$C:$C),"",INDEX(БЮДЖЕТ!$P$11:$P$9415,C1297))</f>
        <v/>
      </c>
      <c r="E1297" s="22">
        <f>IF(D1297="",0,IF(COUNTIF(БЮДЖЕТ!$P:$P,D1297)=1,0,1))</f>
        <v>0</v>
      </c>
      <c r="F1297" s="19" t="str">
        <f>IF($D1297="","",INDEX(БЮДЖЕТ!$N:$N,SUMIFS(БЮДЖЕТ!$B:$B,БЮДЖЕТ!$P:$P,$D1297)))</f>
        <v/>
      </c>
      <c r="G1297" s="19" t="str">
        <f>IF($D1297="","",INDEX(БЮДЖЕТ!$X:$X,SUMIFS(БЮДЖЕТ!$B:$B,БЮДЖЕТ!$P:$P,$D1297)))</f>
        <v/>
      </c>
      <c r="H1297" s="36"/>
      <c r="I1297" s="48">
        <f>IF(D1297="",0,SUMIFS(БЮДЖЕТ!$V:$V,БЮДЖЕТ!$P:$P,D1297))</f>
        <v>0</v>
      </c>
      <c r="J1297" s="48">
        <f>IF(D1297="",0,SUMIFS(факт_операции!$T:$T,факт_операции!$D:$D,D1297)+SUMIFS(факт_расчет!$M:$M,факт_расчет!$D:$D,D1297))</f>
        <v>0</v>
      </c>
      <c r="K1297" s="54">
        <f t="shared" si="41"/>
        <v>0</v>
      </c>
      <c r="L1297" s="36"/>
      <c r="M1297" s="1"/>
    </row>
    <row r="1298" spans="1:13" x14ac:dyDescent="0.25">
      <c r="A1298" s="1"/>
      <c r="B1298" s="1"/>
      <c r="C1298" s="5">
        <f t="shared" si="42"/>
        <v>1288</v>
      </c>
      <c r="D1298" s="19" t="str">
        <f>IF(C1298&gt;MAX(БЮДЖЕТ!$C:$C),"",INDEX(БЮДЖЕТ!$P$11:$P$9415,C1298))</f>
        <v/>
      </c>
      <c r="E1298" s="22">
        <f>IF(D1298="",0,IF(COUNTIF(БЮДЖЕТ!$P:$P,D1298)=1,0,1))</f>
        <v>0</v>
      </c>
      <c r="F1298" s="19" t="str">
        <f>IF($D1298="","",INDEX(БЮДЖЕТ!$N:$N,SUMIFS(БЮДЖЕТ!$B:$B,БЮДЖЕТ!$P:$P,$D1298)))</f>
        <v/>
      </c>
      <c r="G1298" s="19" t="str">
        <f>IF($D1298="","",INDEX(БЮДЖЕТ!$X:$X,SUMIFS(БЮДЖЕТ!$B:$B,БЮДЖЕТ!$P:$P,$D1298)))</f>
        <v/>
      </c>
      <c r="H1298" s="36"/>
      <c r="I1298" s="48">
        <f>IF(D1298="",0,SUMIFS(БЮДЖЕТ!$V:$V,БЮДЖЕТ!$P:$P,D1298))</f>
        <v>0</v>
      </c>
      <c r="J1298" s="48">
        <f>IF(D1298="",0,SUMIFS(факт_операции!$T:$T,факт_операции!$D:$D,D1298)+SUMIFS(факт_расчет!$M:$M,факт_расчет!$D:$D,D1298))</f>
        <v>0</v>
      </c>
      <c r="K1298" s="54">
        <f t="shared" si="41"/>
        <v>0</v>
      </c>
      <c r="L1298" s="36"/>
      <c r="M1298" s="1"/>
    </row>
    <row r="1299" spans="1:13" x14ac:dyDescent="0.25">
      <c r="A1299" s="1"/>
      <c r="B1299" s="1"/>
      <c r="C1299" s="5">
        <f t="shared" si="42"/>
        <v>1289</v>
      </c>
      <c r="D1299" s="19" t="str">
        <f>IF(C1299&gt;MAX(БЮДЖЕТ!$C:$C),"",INDEX(БЮДЖЕТ!$P$11:$P$9415,C1299))</f>
        <v/>
      </c>
      <c r="E1299" s="22">
        <f>IF(D1299="",0,IF(COUNTIF(БЮДЖЕТ!$P:$P,D1299)=1,0,1))</f>
        <v>0</v>
      </c>
      <c r="F1299" s="19" t="str">
        <f>IF($D1299="","",INDEX(БЮДЖЕТ!$N:$N,SUMIFS(БЮДЖЕТ!$B:$B,БЮДЖЕТ!$P:$P,$D1299)))</f>
        <v/>
      </c>
      <c r="G1299" s="19" t="str">
        <f>IF($D1299="","",INDEX(БЮДЖЕТ!$X:$X,SUMIFS(БЮДЖЕТ!$B:$B,БЮДЖЕТ!$P:$P,$D1299)))</f>
        <v/>
      </c>
      <c r="H1299" s="36"/>
      <c r="I1299" s="48">
        <f>IF(D1299="",0,SUMIFS(БЮДЖЕТ!$V:$V,БЮДЖЕТ!$P:$P,D1299))</f>
        <v>0</v>
      </c>
      <c r="J1299" s="48">
        <f>IF(D1299="",0,SUMIFS(факт_операции!$T:$T,факт_операции!$D:$D,D1299)+SUMIFS(факт_расчет!$M:$M,факт_расчет!$D:$D,D1299))</f>
        <v>0</v>
      </c>
      <c r="K1299" s="54">
        <f t="shared" si="41"/>
        <v>0</v>
      </c>
      <c r="L1299" s="36"/>
      <c r="M1299" s="1"/>
    </row>
    <row r="1300" spans="1:13" x14ac:dyDescent="0.25">
      <c r="A1300" s="1"/>
      <c r="B1300" s="1"/>
      <c r="C1300" s="5">
        <f t="shared" si="42"/>
        <v>1290</v>
      </c>
      <c r="D1300" s="19" t="str">
        <f>IF(C1300&gt;MAX(БЮДЖЕТ!$C:$C),"",INDEX(БЮДЖЕТ!$P$11:$P$9415,C1300))</f>
        <v/>
      </c>
      <c r="E1300" s="22">
        <f>IF(D1300="",0,IF(COUNTIF(БЮДЖЕТ!$P:$P,D1300)=1,0,1))</f>
        <v>0</v>
      </c>
      <c r="F1300" s="19" t="str">
        <f>IF($D1300="","",INDEX(БЮДЖЕТ!$N:$N,SUMIFS(БЮДЖЕТ!$B:$B,БЮДЖЕТ!$P:$P,$D1300)))</f>
        <v/>
      </c>
      <c r="G1300" s="19" t="str">
        <f>IF($D1300="","",INDEX(БЮДЖЕТ!$X:$X,SUMIFS(БЮДЖЕТ!$B:$B,БЮДЖЕТ!$P:$P,$D1300)))</f>
        <v/>
      </c>
      <c r="H1300" s="36"/>
      <c r="I1300" s="48">
        <f>IF(D1300="",0,SUMIFS(БЮДЖЕТ!$V:$V,БЮДЖЕТ!$P:$P,D1300))</f>
        <v>0</v>
      </c>
      <c r="J1300" s="48">
        <f>IF(D1300="",0,SUMIFS(факт_операции!$T:$T,факт_операции!$D:$D,D1300)+SUMIFS(факт_расчет!$M:$M,факт_расчет!$D:$D,D1300))</f>
        <v>0</v>
      </c>
      <c r="K1300" s="54">
        <f t="shared" si="41"/>
        <v>0</v>
      </c>
      <c r="L1300" s="36"/>
      <c r="M1300" s="1"/>
    </row>
    <row r="1301" spans="1:13" x14ac:dyDescent="0.25">
      <c r="A1301" s="1"/>
      <c r="B1301" s="1"/>
      <c r="C1301" s="5">
        <f t="shared" si="42"/>
        <v>1291</v>
      </c>
      <c r="D1301" s="19" t="str">
        <f>IF(C1301&gt;MAX(БЮДЖЕТ!$C:$C),"",INDEX(БЮДЖЕТ!$P$11:$P$9415,C1301))</f>
        <v/>
      </c>
      <c r="E1301" s="22">
        <f>IF(D1301="",0,IF(COUNTIF(БЮДЖЕТ!$P:$P,D1301)=1,0,1))</f>
        <v>0</v>
      </c>
      <c r="F1301" s="19" t="str">
        <f>IF($D1301="","",INDEX(БЮДЖЕТ!$N:$N,SUMIFS(БЮДЖЕТ!$B:$B,БЮДЖЕТ!$P:$P,$D1301)))</f>
        <v/>
      </c>
      <c r="G1301" s="19" t="str">
        <f>IF($D1301="","",INDEX(БЮДЖЕТ!$X:$X,SUMIFS(БЮДЖЕТ!$B:$B,БЮДЖЕТ!$P:$P,$D1301)))</f>
        <v/>
      </c>
      <c r="H1301" s="36"/>
      <c r="I1301" s="48">
        <f>IF(D1301="",0,SUMIFS(БЮДЖЕТ!$V:$V,БЮДЖЕТ!$P:$P,D1301))</f>
        <v>0</v>
      </c>
      <c r="J1301" s="48">
        <f>IF(D1301="",0,SUMIFS(факт_операции!$T:$T,факт_операции!$D:$D,D1301)+SUMIFS(факт_расчет!$M:$M,факт_расчет!$D:$D,D1301))</f>
        <v>0</v>
      </c>
      <c r="K1301" s="54">
        <f t="shared" si="41"/>
        <v>0</v>
      </c>
      <c r="L1301" s="36"/>
      <c r="M1301" s="1"/>
    </row>
    <row r="1302" spans="1:13" x14ac:dyDescent="0.25">
      <c r="A1302" s="1"/>
      <c r="B1302" s="1"/>
      <c r="C1302" s="5">
        <f t="shared" si="42"/>
        <v>1292</v>
      </c>
      <c r="D1302" s="19" t="str">
        <f>IF(C1302&gt;MAX(БЮДЖЕТ!$C:$C),"",INDEX(БЮДЖЕТ!$P$11:$P$9415,C1302))</f>
        <v/>
      </c>
      <c r="E1302" s="22">
        <f>IF(D1302="",0,IF(COUNTIF(БЮДЖЕТ!$P:$P,D1302)=1,0,1))</f>
        <v>0</v>
      </c>
      <c r="F1302" s="19" t="str">
        <f>IF($D1302="","",INDEX(БЮДЖЕТ!$N:$N,SUMIFS(БЮДЖЕТ!$B:$B,БЮДЖЕТ!$P:$P,$D1302)))</f>
        <v/>
      </c>
      <c r="G1302" s="19" t="str">
        <f>IF($D1302="","",INDEX(БЮДЖЕТ!$X:$X,SUMIFS(БЮДЖЕТ!$B:$B,БЮДЖЕТ!$P:$P,$D1302)))</f>
        <v/>
      </c>
      <c r="H1302" s="36"/>
      <c r="I1302" s="48">
        <f>IF(D1302="",0,SUMIFS(БЮДЖЕТ!$V:$V,БЮДЖЕТ!$P:$P,D1302))</f>
        <v>0</v>
      </c>
      <c r="J1302" s="48">
        <f>IF(D1302="",0,SUMIFS(факт_операции!$T:$T,факт_операции!$D:$D,D1302)+SUMIFS(факт_расчет!$M:$M,факт_расчет!$D:$D,D1302))</f>
        <v>0</v>
      </c>
      <c r="K1302" s="54">
        <f t="shared" si="41"/>
        <v>0</v>
      </c>
      <c r="L1302" s="36"/>
      <c r="M1302" s="1"/>
    </row>
    <row r="1303" spans="1:13" x14ac:dyDescent="0.25">
      <c r="A1303" s="1"/>
      <c r="B1303" s="1"/>
      <c r="C1303" s="5">
        <f t="shared" si="42"/>
        <v>1293</v>
      </c>
      <c r="D1303" s="19" t="str">
        <f>IF(C1303&gt;MAX(БЮДЖЕТ!$C:$C),"",INDEX(БЮДЖЕТ!$P$11:$P$9415,C1303))</f>
        <v/>
      </c>
      <c r="E1303" s="22">
        <f>IF(D1303="",0,IF(COUNTIF(БЮДЖЕТ!$P:$P,D1303)=1,0,1))</f>
        <v>0</v>
      </c>
      <c r="F1303" s="19" t="str">
        <f>IF($D1303="","",INDEX(БЮДЖЕТ!$N:$N,SUMIFS(БЮДЖЕТ!$B:$B,БЮДЖЕТ!$P:$P,$D1303)))</f>
        <v/>
      </c>
      <c r="G1303" s="19" t="str">
        <f>IF($D1303="","",INDEX(БЮДЖЕТ!$X:$X,SUMIFS(БЮДЖЕТ!$B:$B,БЮДЖЕТ!$P:$P,$D1303)))</f>
        <v/>
      </c>
      <c r="H1303" s="36"/>
      <c r="I1303" s="48">
        <f>IF(D1303="",0,SUMIFS(БЮДЖЕТ!$V:$V,БЮДЖЕТ!$P:$P,D1303))</f>
        <v>0</v>
      </c>
      <c r="J1303" s="48">
        <f>IF(D1303="",0,SUMIFS(факт_операции!$T:$T,факт_операции!$D:$D,D1303)+SUMIFS(факт_расчет!$M:$M,факт_расчет!$D:$D,D1303))</f>
        <v>0</v>
      </c>
      <c r="K1303" s="54">
        <f t="shared" si="41"/>
        <v>0</v>
      </c>
      <c r="L1303" s="36"/>
      <c r="M1303" s="1"/>
    </row>
    <row r="1304" spans="1:13" x14ac:dyDescent="0.25">
      <c r="A1304" s="1"/>
      <c r="B1304" s="1"/>
      <c r="C1304" s="5">
        <f t="shared" si="42"/>
        <v>1294</v>
      </c>
      <c r="D1304" s="19" t="str">
        <f>IF(C1304&gt;MAX(БЮДЖЕТ!$C:$C),"",INDEX(БЮДЖЕТ!$P$11:$P$9415,C1304))</f>
        <v/>
      </c>
      <c r="E1304" s="22">
        <f>IF(D1304="",0,IF(COUNTIF(БЮДЖЕТ!$P:$P,D1304)=1,0,1))</f>
        <v>0</v>
      </c>
      <c r="F1304" s="19" t="str">
        <f>IF($D1304="","",INDEX(БЮДЖЕТ!$N:$N,SUMIFS(БЮДЖЕТ!$B:$B,БЮДЖЕТ!$P:$P,$D1304)))</f>
        <v/>
      </c>
      <c r="G1304" s="19" t="str">
        <f>IF($D1304="","",INDEX(БЮДЖЕТ!$X:$X,SUMIFS(БЮДЖЕТ!$B:$B,БЮДЖЕТ!$P:$P,$D1304)))</f>
        <v/>
      </c>
      <c r="H1304" s="36"/>
      <c r="I1304" s="48">
        <f>IF(D1304="",0,SUMIFS(БЮДЖЕТ!$V:$V,БЮДЖЕТ!$P:$P,D1304))</f>
        <v>0</v>
      </c>
      <c r="J1304" s="48">
        <f>IF(D1304="",0,SUMIFS(факт_операции!$T:$T,факт_операции!$D:$D,D1304)+SUMIFS(факт_расчет!$M:$M,факт_расчет!$D:$D,D1304))</f>
        <v>0</v>
      </c>
      <c r="K1304" s="54">
        <f t="shared" si="41"/>
        <v>0</v>
      </c>
      <c r="L1304" s="36"/>
      <c r="M1304" s="1"/>
    </row>
    <row r="1305" spans="1:13" x14ac:dyDescent="0.25">
      <c r="A1305" s="1"/>
      <c r="B1305" s="1"/>
      <c r="C1305" s="5">
        <f t="shared" si="42"/>
        <v>1295</v>
      </c>
      <c r="D1305" s="19" t="str">
        <f>IF(C1305&gt;MAX(БЮДЖЕТ!$C:$C),"",INDEX(БЮДЖЕТ!$P$11:$P$9415,C1305))</f>
        <v/>
      </c>
      <c r="E1305" s="22">
        <f>IF(D1305="",0,IF(COUNTIF(БЮДЖЕТ!$P:$P,D1305)=1,0,1))</f>
        <v>0</v>
      </c>
      <c r="F1305" s="19" t="str">
        <f>IF($D1305="","",INDEX(БЮДЖЕТ!$N:$N,SUMIFS(БЮДЖЕТ!$B:$B,БЮДЖЕТ!$P:$P,$D1305)))</f>
        <v/>
      </c>
      <c r="G1305" s="19" t="str">
        <f>IF($D1305="","",INDEX(БЮДЖЕТ!$X:$X,SUMIFS(БЮДЖЕТ!$B:$B,БЮДЖЕТ!$P:$P,$D1305)))</f>
        <v/>
      </c>
      <c r="H1305" s="36"/>
      <c r="I1305" s="48">
        <f>IF(D1305="",0,SUMIFS(БЮДЖЕТ!$V:$V,БЮДЖЕТ!$P:$P,D1305))</f>
        <v>0</v>
      </c>
      <c r="J1305" s="48">
        <f>IF(D1305="",0,SUMIFS(факт_операции!$T:$T,факт_операции!$D:$D,D1305)+SUMIFS(факт_расчет!$M:$M,факт_расчет!$D:$D,D1305))</f>
        <v>0</v>
      </c>
      <c r="K1305" s="54">
        <f t="shared" si="41"/>
        <v>0</v>
      </c>
      <c r="L1305" s="36"/>
      <c r="M1305" s="1"/>
    </row>
    <row r="1306" spans="1:13" x14ac:dyDescent="0.25">
      <c r="A1306" s="1"/>
      <c r="B1306" s="1"/>
      <c r="C1306" s="5">
        <f t="shared" si="42"/>
        <v>1296</v>
      </c>
      <c r="D1306" s="19" t="str">
        <f>IF(C1306&gt;MAX(БЮДЖЕТ!$C:$C),"",INDEX(БЮДЖЕТ!$P$11:$P$9415,C1306))</f>
        <v/>
      </c>
      <c r="E1306" s="22">
        <f>IF(D1306="",0,IF(COUNTIF(БЮДЖЕТ!$P:$P,D1306)=1,0,1))</f>
        <v>0</v>
      </c>
      <c r="F1306" s="19" t="str">
        <f>IF($D1306="","",INDEX(БЮДЖЕТ!$N:$N,SUMIFS(БЮДЖЕТ!$B:$B,БЮДЖЕТ!$P:$P,$D1306)))</f>
        <v/>
      </c>
      <c r="G1306" s="19" t="str">
        <f>IF($D1306="","",INDEX(БЮДЖЕТ!$X:$X,SUMIFS(БЮДЖЕТ!$B:$B,БЮДЖЕТ!$P:$P,$D1306)))</f>
        <v/>
      </c>
      <c r="H1306" s="36"/>
      <c r="I1306" s="48">
        <f>IF(D1306="",0,SUMIFS(БЮДЖЕТ!$V:$V,БЮДЖЕТ!$P:$P,D1306))</f>
        <v>0</v>
      </c>
      <c r="J1306" s="48">
        <f>IF(D1306="",0,SUMIFS(факт_операции!$T:$T,факт_операции!$D:$D,D1306)+SUMIFS(факт_расчет!$M:$M,факт_расчет!$D:$D,D1306))</f>
        <v>0</v>
      </c>
      <c r="K1306" s="54">
        <f t="shared" si="41"/>
        <v>0</v>
      </c>
      <c r="L1306" s="36"/>
      <c r="M1306" s="1"/>
    </row>
    <row r="1307" spans="1:13" x14ac:dyDescent="0.25">
      <c r="A1307" s="1"/>
      <c r="B1307" s="1"/>
      <c r="C1307" s="5">
        <f t="shared" si="42"/>
        <v>1297</v>
      </c>
      <c r="D1307" s="19" t="str">
        <f>IF(C1307&gt;MAX(БЮДЖЕТ!$C:$C),"",INDEX(БЮДЖЕТ!$P$11:$P$9415,C1307))</f>
        <v/>
      </c>
      <c r="E1307" s="22">
        <f>IF(D1307="",0,IF(COUNTIF(БЮДЖЕТ!$P:$P,D1307)=1,0,1))</f>
        <v>0</v>
      </c>
      <c r="F1307" s="19" t="str">
        <f>IF($D1307="","",INDEX(БЮДЖЕТ!$N:$N,SUMIFS(БЮДЖЕТ!$B:$B,БЮДЖЕТ!$P:$P,$D1307)))</f>
        <v/>
      </c>
      <c r="G1307" s="19" t="str">
        <f>IF($D1307="","",INDEX(БЮДЖЕТ!$X:$X,SUMIFS(БЮДЖЕТ!$B:$B,БЮДЖЕТ!$P:$P,$D1307)))</f>
        <v/>
      </c>
      <c r="H1307" s="36"/>
      <c r="I1307" s="48">
        <f>IF(D1307="",0,SUMIFS(БЮДЖЕТ!$V:$V,БЮДЖЕТ!$P:$P,D1307))</f>
        <v>0</v>
      </c>
      <c r="J1307" s="48">
        <f>IF(D1307="",0,SUMIFS(факт_операции!$T:$T,факт_операции!$D:$D,D1307)+SUMIFS(факт_расчет!$M:$M,факт_расчет!$D:$D,D1307))</f>
        <v>0</v>
      </c>
      <c r="K1307" s="54">
        <f t="shared" si="41"/>
        <v>0</v>
      </c>
      <c r="L1307" s="36"/>
      <c r="M1307" s="1"/>
    </row>
    <row r="1308" spans="1:13" x14ac:dyDescent="0.25">
      <c r="A1308" s="1"/>
      <c r="B1308" s="1"/>
      <c r="C1308" s="5">
        <f t="shared" si="42"/>
        <v>1298</v>
      </c>
      <c r="D1308" s="19" t="str">
        <f>IF(C1308&gt;MAX(БЮДЖЕТ!$C:$C),"",INDEX(БЮДЖЕТ!$P$11:$P$9415,C1308))</f>
        <v/>
      </c>
      <c r="E1308" s="22">
        <f>IF(D1308="",0,IF(COUNTIF(БЮДЖЕТ!$P:$P,D1308)=1,0,1))</f>
        <v>0</v>
      </c>
      <c r="F1308" s="19" t="str">
        <f>IF($D1308="","",INDEX(БЮДЖЕТ!$N:$N,SUMIFS(БЮДЖЕТ!$B:$B,БЮДЖЕТ!$P:$P,$D1308)))</f>
        <v/>
      </c>
      <c r="G1308" s="19" t="str">
        <f>IF($D1308="","",INDEX(БЮДЖЕТ!$X:$X,SUMIFS(БЮДЖЕТ!$B:$B,БЮДЖЕТ!$P:$P,$D1308)))</f>
        <v/>
      </c>
      <c r="H1308" s="36"/>
      <c r="I1308" s="48">
        <f>IF(D1308="",0,SUMIFS(БЮДЖЕТ!$V:$V,БЮДЖЕТ!$P:$P,D1308))</f>
        <v>0</v>
      </c>
      <c r="J1308" s="48">
        <f>IF(D1308="",0,SUMIFS(факт_операции!$T:$T,факт_операции!$D:$D,D1308)+SUMIFS(факт_расчет!$M:$M,факт_расчет!$D:$D,D1308))</f>
        <v>0</v>
      </c>
      <c r="K1308" s="54">
        <f t="shared" si="41"/>
        <v>0</v>
      </c>
      <c r="L1308" s="36"/>
      <c r="M1308" s="1"/>
    </row>
    <row r="1309" spans="1:13" x14ac:dyDescent="0.25">
      <c r="A1309" s="1"/>
      <c r="B1309" s="1"/>
      <c r="C1309" s="5">
        <f t="shared" si="42"/>
        <v>1299</v>
      </c>
      <c r="D1309" s="19" t="str">
        <f>IF(C1309&gt;MAX(БЮДЖЕТ!$C:$C),"",INDEX(БЮДЖЕТ!$P$11:$P$9415,C1309))</f>
        <v/>
      </c>
      <c r="E1309" s="22">
        <f>IF(D1309="",0,IF(COUNTIF(БЮДЖЕТ!$P:$P,D1309)=1,0,1))</f>
        <v>0</v>
      </c>
      <c r="F1309" s="19" t="str">
        <f>IF($D1309="","",INDEX(БЮДЖЕТ!$N:$N,SUMIFS(БЮДЖЕТ!$B:$B,БЮДЖЕТ!$P:$P,$D1309)))</f>
        <v/>
      </c>
      <c r="G1309" s="19" t="str">
        <f>IF($D1309="","",INDEX(БЮДЖЕТ!$X:$X,SUMIFS(БЮДЖЕТ!$B:$B,БЮДЖЕТ!$P:$P,$D1309)))</f>
        <v/>
      </c>
      <c r="H1309" s="36"/>
      <c r="I1309" s="48">
        <f>IF(D1309="",0,SUMIFS(БЮДЖЕТ!$V:$V,БЮДЖЕТ!$P:$P,D1309))</f>
        <v>0</v>
      </c>
      <c r="J1309" s="48">
        <f>IF(D1309="",0,SUMIFS(факт_операции!$T:$T,факт_операции!$D:$D,D1309)+SUMIFS(факт_расчет!$M:$M,факт_расчет!$D:$D,D1309))</f>
        <v>0</v>
      </c>
      <c r="K1309" s="54">
        <f t="shared" si="41"/>
        <v>0</v>
      </c>
      <c r="L1309" s="36"/>
      <c r="M1309" s="1"/>
    </row>
    <row r="1310" spans="1:13" x14ac:dyDescent="0.25">
      <c r="A1310" s="1"/>
      <c r="B1310" s="1"/>
      <c r="C1310" s="5">
        <f t="shared" si="42"/>
        <v>1300</v>
      </c>
      <c r="D1310" s="19" t="str">
        <f>IF(C1310&gt;MAX(БЮДЖЕТ!$C:$C),"",INDEX(БЮДЖЕТ!$P$11:$P$9415,C1310))</f>
        <v/>
      </c>
      <c r="E1310" s="22">
        <f>IF(D1310="",0,IF(COUNTIF(БЮДЖЕТ!$P:$P,D1310)=1,0,1))</f>
        <v>0</v>
      </c>
      <c r="F1310" s="19" t="str">
        <f>IF($D1310="","",INDEX(БЮДЖЕТ!$N:$N,SUMIFS(БЮДЖЕТ!$B:$B,БЮДЖЕТ!$P:$P,$D1310)))</f>
        <v/>
      </c>
      <c r="G1310" s="19" t="str">
        <f>IF($D1310="","",INDEX(БЮДЖЕТ!$X:$X,SUMIFS(БЮДЖЕТ!$B:$B,БЮДЖЕТ!$P:$P,$D1310)))</f>
        <v/>
      </c>
      <c r="H1310" s="36"/>
      <c r="I1310" s="48">
        <f>IF(D1310="",0,SUMIFS(БЮДЖЕТ!$V:$V,БЮДЖЕТ!$P:$P,D1310))</f>
        <v>0</v>
      </c>
      <c r="J1310" s="48">
        <f>IF(D1310="",0,SUMIFS(факт_операции!$T:$T,факт_операции!$D:$D,D1310)+SUMIFS(факт_расчет!$M:$M,факт_расчет!$D:$D,D1310))</f>
        <v>0</v>
      </c>
      <c r="K1310" s="54">
        <f t="shared" si="41"/>
        <v>0</v>
      </c>
      <c r="L1310" s="36"/>
      <c r="M1310" s="1"/>
    </row>
    <row r="1311" spans="1:13" x14ac:dyDescent="0.25">
      <c r="A1311" s="1"/>
      <c r="B1311" s="1"/>
      <c r="C1311" s="5">
        <f t="shared" si="42"/>
        <v>1301</v>
      </c>
      <c r="D1311" s="19" t="str">
        <f>IF(C1311&gt;MAX(БЮДЖЕТ!$C:$C),"",INDEX(БЮДЖЕТ!$P$11:$P$9415,C1311))</f>
        <v/>
      </c>
      <c r="E1311" s="22">
        <f>IF(D1311="",0,IF(COUNTIF(БЮДЖЕТ!$P:$P,D1311)=1,0,1))</f>
        <v>0</v>
      </c>
      <c r="F1311" s="19" t="str">
        <f>IF($D1311="","",INDEX(БЮДЖЕТ!$N:$N,SUMIFS(БЮДЖЕТ!$B:$B,БЮДЖЕТ!$P:$P,$D1311)))</f>
        <v/>
      </c>
      <c r="G1311" s="19" t="str">
        <f>IF($D1311="","",INDEX(БЮДЖЕТ!$X:$X,SUMIFS(БЮДЖЕТ!$B:$B,БЮДЖЕТ!$P:$P,$D1311)))</f>
        <v/>
      </c>
      <c r="H1311" s="36"/>
      <c r="I1311" s="48">
        <f>IF(D1311="",0,SUMIFS(БЮДЖЕТ!$V:$V,БЮДЖЕТ!$P:$P,D1311))</f>
        <v>0</v>
      </c>
      <c r="J1311" s="48">
        <f>IF(D1311="",0,SUMIFS(факт_операции!$T:$T,факт_операции!$D:$D,D1311)+SUMIFS(факт_расчет!$M:$M,факт_расчет!$D:$D,D1311))</f>
        <v>0</v>
      </c>
      <c r="K1311" s="54">
        <f t="shared" si="41"/>
        <v>0</v>
      </c>
      <c r="L1311" s="36"/>
      <c r="M1311" s="1"/>
    </row>
    <row r="1312" spans="1:13" x14ac:dyDescent="0.25">
      <c r="A1312" s="1"/>
      <c r="B1312" s="1"/>
      <c r="C1312" s="5">
        <f t="shared" si="42"/>
        <v>1302</v>
      </c>
      <c r="D1312" s="19" t="str">
        <f>IF(C1312&gt;MAX(БЮДЖЕТ!$C:$C),"",INDEX(БЮДЖЕТ!$P$11:$P$9415,C1312))</f>
        <v/>
      </c>
      <c r="E1312" s="22">
        <f>IF(D1312="",0,IF(COUNTIF(БЮДЖЕТ!$P:$P,D1312)=1,0,1))</f>
        <v>0</v>
      </c>
      <c r="F1312" s="19" t="str">
        <f>IF($D1312="","",INDEX(БЮДЖЕТ!$N:$N,SUMIFS(БЮДЖЕТ!$B:$B,БЮДЖЕТ!$P:$P,$D1312)))</f>
        <v/>
      </c>
      <c r="G1312" s="19" t="str">
        <f>IF($D1312="","",INDEX(БЮДЖЕТ!$X:$X,SUMIFS(БЮДЖЕТ!$B:$B,БЮДЖЕТ!$P:$P,$D1312)))</f>
        <v/>
      </c>
      <c r="H1312" s="36"/>
      <c r="I1312" s="48">
        <f>IF(D1312="",0,SUMIFS(БЮДЖЕТ!$V:$V,БЮДЖЕТ!$P:$P,D1312))</f>
        <v>0</v>
      </c>
      <c r="J1312" s="48">
        <f>IF(D1312="",0,SUMIFS(факт_операции!$T:$T,факт_операции!$D:$D,D1312)+SUMIFS(факт_расчет!$M:$M,факт_расчет!$D:$D,D1312))</f>
        <v>0</v>
      </c>
      <c r="K1312" s="54">
        <f t="shared" si="41"/>
        <v>0</v>
      </c>
      <c r="L1312" s="36"/>
      <c r="M1312" s="1"/>
    </row>
    <row r="1313" spans="1:13" x14ac:dyDescent="0.25">
      <c r="A1313" s="1"/>
      <c r="B1313" s="1"/>
      <c r="C1313" s="5">
        <f t="shared" si="42"/>
        <v>1303</v>
      </c>
      <c r="D1313" s="19" t="str">
        <f>IF(C1313&gt;MAX(БЮДЖЕТ!$C:$C),"",INDEX(БЮДЖЕТ!$P$11:$P$9415,C1313))</f>
        <v/>
      </c>
      <c r="E1313" s="22">
        <f>IF(D1313="",0,IF(COUNTIF(БЮДЖЕТ!$P:$P,D1313)=1,0,1))</f>
        <v>0</v>
      </c>
      <c r="F1313" s="19" t="str">
        <f>IF($D1313="","",INDEX(БЮДЖЕТ!$N:$N,SUMIFS(БЮДЖЕТ!$B:$B,БЮДЖЕТ!$P:$P,$D1313)))</f>
        <v/>
      </c>
      <c r="G1313" s="19" t="str">
        <f>IF($D1313="","",INDEX(БЮДЖЕТ!$X:$X,SUMIFS(БЮДЖЕТ!$B:$B,БЮДЖЕТ!$P:$P,$D1313)))</f>
        <v/>
      </c>
      <c r="H1313" s="36"/>
      <c r="I1313" s="48">
        <f>IF(D1313="",0,SUMIFS(БЮДЖЕТ!$V:$V,БЮДЖЕТ!$P:$P,D1313))</f>
        <v>0</v>
      </c>
      <c r="J1313" s="48">
        <f>IF(D1313="",0,SUMIFS(факт_операции!$T:$T,факт_операции!$D:$D,D1313)+SUMIFS(факт_расчет!$M:$M,факт_расчет!$D:$D,D1313))</f>
        <v>0</v>
      </c>
      <c r="K1313" s="54">
        <f t="shared" si="41"/>
        <v>0</v>
      </c>
      <c r="L1313" s="36"/>
      <c r="M1313" s="1"/>
    </row>
    <row r="1314" spans="1:13" x14ac:dyDescent="0.25">
      <c r="A1314" s="1"/>
      <c r="B1314" s="1"/>
      <c r="C1314" s="5">
        <f t="shared" si="42"/>
        <v>1304</v>
      </c>
      <c r="D1314" s="19" t="str">
        <f>IF(C1314&gt;MAX(БЮДЖЕТ!$C:$C),"",INDEX(БЮДЖЕТ!$P$11:$P$9415,C1314))</f>
        <v/>
      </c>
      <c r="E1314" s="22">
        <f>IF(D1314="",0,IF(COUNTIF(БЮДЖЕТ!$P:$P,D1314)=1,0,1))</f>
        <v>0</v>
      </c>
      <c r="F1314" s="19" t="str">
        <f>IF($D1314="","",INDEX(БЮДЖЕТ!$N:$N,SUMIFS(БЮДЖЕТ!$B:$B,БЮДЖЕТ!$P:$P,$D1314)))</f>
        <v/>
      </c>
      <c r="G1314" s="19" t="str">
        <f>IF($D1314="","",INDEX(БЮДЖЕТ!$X:$X,SUMIFS(БЮДЖЕТ!$B:$B,БЮДЖЕТ!$P:$P,$D1314)))</f>
        <v/>
      </c>
      <c r="H1314" s="36"/>
      <c r="I1314" s="48">
        <f>IF(D1314="",0,SUMIFS(БЮДЖЕТ!$V:$V,БЮДЖЕТ!$P:$P,D1314))</f>
        <v>0</v>
      </c>
      <c r="J1314" s="48">
        <f>IF(D1314="",0,SUMIFS(факт_операции!$T:$T,факт_операции!$D:$D,D1314)+SUMIFS(факт_расчет!$M:$M,факт_расчет!$D:$D,D1314))</f>
        <v>0</v>
      </c>
      <c r="K1314" s="54">
        <f t="shared" si="41"/>
        <v>0</v>
      </c>
      <c r="L1314" s="36"/>
      <c r="M1314" s="1"/>
    </row>
    <row r="1315" spans="1:13" x14ac:dyDescent="0.25">
      <c r="A1315" s="1"/>
      <c r="B1315" s="1"/>
      <c r="C1315" s="5">
        <f t="shared" si="42"/>
        <v>1305</v>
      </c>
      <c r="D1315" s="19" t="str">
        <f>IF(C1315&gt;MAX(БЮДЖЕТ!$C:$C),"",INDEX(БЮДЖЕТ!$P$11:$P$9415,C1315))</f>
        <v/>
      </c>
      <c r="E1315" s="22">
        <f>IF(D1315="",0,IF(COUNTIF(БЮДЖЕТ!$P:$P,D1315)=1,0,1))</f>
        <v>0</v>
      </c>
      <c r="F1315" s="19" t="str">
        <f>IF($D1315="","",INDEX(БЮДЖЕТ!$N:$N,SUMIFS(БЮДЖЕТ!$B:$B,БЮДЖЕТ!$P:$P,$D1315)))</f>
        <v/>
      </c>
      <c r="G1315" s="19" t="str">
        <f>IF($D1315="","",INDEX(БЮДЖЕТ!$X:$X,SUMIFS(БЮДЖЕТ!$B:$B,БЮДЖЕТ!$P:$P,$D1315)))</f>
        <v/>
      </c>
      <c r="H1315" s="36"/>
      <c r="I1315" s="48">
        <f>IF(D1315="",0,SUMIFS(БЮДЖЕТ!$V:$V,БЮДЖЕТ!$P:$P,D1315))</f>
        <v>0</v>
      </c>
      <c r="J1315" s="48">
        <f>IF(D1315="",0,SUMIFS(факт_операции!$T:$T,факт_операции!$D:$D,D1315)+SUMIFS(факт_расчет!$M:$M,факт_расчет!$D:$D,D1315))</f>
        <v>0</v>
      </c>
      <c r="K1315" s="54">
        <f t="shared" si="41"/>
        <v>0</v>
      </c>
      <c r="L1315" s="36"/>
      <c r="M1315" s="1"/>
    </row>
    <row r="1316" spans="1:13" x14ac:dyDescent="0.25">
      <c r="A1316" s="1"/>
      <c r="B1316" s="1"/>
      <c r="C1316" s="5">
        <f t="shared" si="42"/>
        <v>1306</v>
      </c>
      <c r="D1316" s="19" t="str">
        <f>IF(C1316&gt;MAX(БЮДЖЕТ!$C:$C),"",INDEX(БЮДЖЕТ!$P$11:$P$9415,C1316))</f>
        <v/>
      </c>
      <c r="E1316" s="22">
        <f>IF(D1316="",0,IF(COUNTIF(БЮДЖЕТ!$P:$P,D1316)=1,0,1))</f>
        <v>0</v>
      </c>
      <c r="F1316" s="19" t="str">
        <f>IF($D1316="","",INDEX(БЮДЖЕТ!$N:$N,SUMIFS(БЮДЖЕТ!$B:$B,БЮДЖЕТ!$P:$P,$D1316)))</f>
        <v/>
      </c>
      <c r="G1316" s="19" t="str">
        <f>IF($D1316="","",INDEX(БЮДЖЕТ!$X:$X,SUMIFS(БЮДЖЕТ!$B:$B,БЮДЖЕТ!$P:$P,$D1316)))</f>
        <v/>
      </c>
      <c r="H1316" s="36"/>
      <c r="I1316" s="48">
        <f>IF(D1316="",0,SUMIFS(БЮДЖЕТ!$V:$V,БЮДЖЕТ!$P:$P,D1316))</f>
        <v>0</v>
      </c>
      <c r="J1316" s="48">
        <f>IF(D1316="",0,SUMIFS(факт_операции!$T:$T,факт_операции!$D:$D,D1316)+SUMIFS(факт_расчет!$M:$M,факт_расчет!$D:$D,D1316))</f>
        <v>0</v>
      </c>
      <c r="K1316" s="54">
        <f t="shared" si="41"/>
        <v>0</v>
      </c>
      <c r="L1316" s="36"/>
      <c r="M1316" s="1"/>
    </row>
    <row r="1317" spans="1:13" x14ac:dyDescent="0.25">
      <c r="A1317" s="1"/>
      <c r="B1317" s="1"/>
      <c r="C1317" s="5">
        <f t="shared" si="42"/>
        <v>1307</v>
      </c>
      <c r="D1317" s="19" t="str">
        <f>IF(C1317&gt;MAX(БЮДЖЕТ!$C:$C),"",INDEX(БЮДЖЕТ!$P$11:$P$9415,C1317))</f>
        <v/>
      </c>
      <c r="E1317" s="22">
        <f>IF(D1317="",0,IF(COUNTIF(БЮДЖЕТ!$P:$P,D1317)=1,0,1))</f>
        <v>0</v>
      </c>
      <c r="F1317" s="19" t="str">
        <f>IF($D1317="","",INDEX(БЮДЖЕТ!$N:$N,SUMIFS(БЮДЖЕТ!$B:$B,БЮДЖЕТ!$P:$P,$D1317)))</f>
        <v/>
      </c>
      <c r="G1317" s="19" t="str">
        <f>IF($D1317="","",INDEX(БЮДЖЕТ!$X:$X,SUMIFS(БЮДЖЕТ!$B:$B,БЮДЖЕТ!$P:$P,$D1317)))</f>
        <v/>
      </c>
      <c r="H1317" s="36"/>
      <c r="I1317" s="48">
        <f>IF(D1317="",0,SUMIFS(БЮДЖЕТ!$V:$V,БЮДЖЕТ!$P:$P,D1317))</f>
        <v>0</v>
      </c>
      <c r="J1317" s="48">
        <f>IF(D1317="",0,SUMIFS(факт_операции!$T:$T,факт_операции!$D:$D,D1317)+SUMIFS(факт_расчет!$M:$M,факт_расчет!$D:$D,D1317))</f>
        <v>0</v>
      </c>
      <c r="K1317" s="54">
        <f t="shared" si="41"/>
        <v>0</v>
      </c>
      <c r="L1317" s="36"/>
      <c r="M1317" s="1"/>
    </row>
    <row r="1318" spans="1:13" x14ac:dyDescent="0.25">
      <c r="A1318" s="1"/>
      <c r="B1318" s="1"/>
      <c r="C1318" s="5">
        <f t="shared" si="42"/>
        <v>1308</v>
      </c>
      <c r="D1318" s="19" t="str">
        <f>IF(C1318&gt;MAX(БЮДЖЕТ!$C:$C),"",INDEX(БЮДЖЕТ!$P$11:$P$9415,C1318))</f>
        <v/>
      </c>
      <c r="E1318" s="22">
        <f>IF(D1318="",0,IF(COUNTIF(БЮДЖЕТ!$P:$P,D1318)=1,0,1))</f>
        <v>0</v>
      </c>
      <c r="F1318" s="19" t="str">
        <f>IF($D1318="","",INDEX(БЮДЖЕТ!$N:$N,SUMIFS(БЮДЖЕТ!$B:$B,БЮДЖЕТ!$P:$P,$D1318)))</f>
        <v/>
      </c>
      <c r="G1318" s="19" t="str">
        <f>IF($D1318="","",INDEX(БЮДЖЕТ!$X:$X,SUMIFS(БЮДЖЕТ!$B:$B,БЮДЖЕТ!$P:$P,$D1318)))</f>
        <v/>
      </c>
      <c r="H1318" s="36"/>
      <c r="I1318" s="48">
        <f>IF(D1318="",0,SUMIFS(БЮДЖЕТ!$V:$V,БЮДЖЕТ!$P:$P,D1318))</f>
        <v>0</v>
      </c>
      <c r="J1318" s="48">
        <f>IF(D1318="",0,SUMIFS(факт_операции!$T:$T,факт_операции!$D:$D,D1318)+SUMIFS(факт_расчет!$M:$M,факт_расчет!$D:$D,D1318))</f>
        <v>0</v>
      </c>
      <c r="K1318" s="54">
        <f t="shared" si="41"/>
        <v>0</v>
      </c>
      <c r="L1318" s="36"/>
      <c r="M1318" s="1"/>
    </row>
    <row r="1319" spans="1:13" x14ac:dyDescent="0.25">
      <c r="A1319" s="1"/>
      <c r="B1319" s="1"/>
      <c r="C1319" s="5">
        <f t="shared" si="42"/>
        <v>1309</v>
      </c>
      <c r="D1319" s="19" t="str">
        <f>IF(C1319&gt;MAX(БЮДЖЕТ!$C:$C),"",INDEX(БЮДЖЕТ!$P$11:$P$9415,C1319))</f>
        <v/>
      </c>
      <c r="E1319" s="22">
        <f>IF(D1319="",0,IF(COUNTIF(БЮДЖЕТ!$P:$P,D1319)=1,0,1))</f>
        <v>0</v>
      </c>
      <c r="F1319" s="19" t="str">
        <f>IF($D1319="","",INDEX(БЮДЖЕТ!$N:$N,SUMIFS(БЮДЖЕТ!$B:$B,БЮДЖЕТ!$P:$P,$D1319)))</f>
        <v/>
      </c>
      <c r="G1319" s="19" t="str">
        <f>IF($D1319="","",INDEX(БЮДЖЕТ!$X:$X,SUMIFS(БЮДЖЕТ!$B:$B,БЮДЖЕТ!$P:$P,$D1319)))</f>
        <v/>
      </c>
      <c r="H1319" s="36"/>
      <c r="I1319" s="48">
        <f>IF(D1319="",0,SUMIFS(БЮДЖЕТ!$V:$V,БЮДЖЕТ!$P:$P,D1319))</f>
        <v>0</v>
      </c>
      <c r="J1319" s="48">
        <f>IF(D1319="",0,SUMIFS(факт_операции!$T:$T,факт_операции!$D:$D,D1319)+SUMIFS(факт_расчет!$M:$M,факт_расчет!$D:$D,D1319))</f>
        <v>0</v>
      </c>
      <c r="K1319" s="54">
        <f t="shared" si="41"/>
        <v>0</v>
      </c>
      <c r="L1319" s="36"/>
      <c r="M1319" s="1"/>
    </row>
    <row r="1320" spans="1:13" x14ac:dyDescent="0.25">
      <c r="A1320" s="1"/>
      <c r="B1320" s="1"/>
      <c r="C1320" s="5">
        <f t="shared" si="42"/>
        <v>1310</v>
      </c>
      <c r="D1320" s="19" t="str">
        <f>IF(C1320&gt;MAX(БЮДЖЕТ!$C:$C),"",INDEX(БЮДЖЕТ!$P$11:$P$9415,C1320))</f>
        <v/>
      </c>
      <c r="E1320" s="22">
        <f>IF(D1320="",0,IF(COUNTIF(БЮДЖЕТ!$P:$P,D1320)=1,0,1))</f>
        <v>0</v>
      </c>
      <c r="F1320" s="19" t="str">
        <f>IF($D1320="","",INDEX(БЮДЖЕТ!$N:$N,SUMIFS(БЮДЖЕТ!$B:$B,БЮДЖЕТ!$P:$P,$D1320)))</f>
        <v/>
      </c>
      <c r="G1320" s="19" t="str">
        <f>IF($D1320="","",INDEX(БЮДЖЕТ!$X:$X,SUMIFS(БЮДЖЕТ!$B:$B,БЮДЖЕТ!$P:$P,$D1320)))</f>
        <v/>
      </c>
      <c r="H1320" s="36"/>
      <c r="I1320" s="48">
        <f>IF(D1320="",0,SUMIFS(БЮДЖЕТ!$V:$V,БЮДЖЕТ!$P:$P,D1320))</f>
        <v>0</v>
      </c>
      <c r="J1320" s="48">
        <f>IF(D1320="",0,SUMIFS(факт_операции!$T:$T,факт_операции!$D:$D,D1320)+SUMIFS(факт_расчет!$M:$M,факт_расчет!$D:$D,D1320))</f>
        <v>0</v>
      </c>
      <c r="K1320" s="54">
        <f t="shared" ref="K1320:K1383" si="43">IF(D1320="",0,J1320-I1320)</f>
        <v>0</v>
      </c>
      <c r="L1320" s="36"/>
      <c r="M1320" s="1"/>
    </row>
    <row r="1321" spans="1:13" x14ac:dyDescent="0.25">
      <c r="A1321" s="1"/>
      <c r="B1321" s="1"/>
      <c r="C1321" s="5">
        <f t="shared" si="42"/>
        <v>1311</v>
      </c>
      <c r="D1321" s="19" t="str">
        <f>IF(C1321&gt;MAX(БЮДЖЕТ!$C:$C),"",INDEX(БЮДЖЕТ!$P$11:$P$9415,C1321))</f>
        <v/>
      </c>
      <c r="E1321" s="22">
        <f>IF(D1321="",0,IF(COUNTIF(БЮДЖЕТ!$P:$P,D1321)=1,0,1))</f>
        <v>0</v>
      </c>
      <c r="F1321" s="19" t="str">
        <f>IF($D1321="","",INDEX(БЮДЖЕТ!$N:$N,SUMIFS(БЮДЖЕТ!$B:$B,БЮДЖЕТ!$P:$P,$D1321)))</f>
        <v/>
      </c>
      <c r="G1321" s="19" t="str">
        <f>IF($D1321="","",INDEX(БЮДЖЕТ!$X:$X,SUMIFS(БЮДЖЕТ!$B:$B,БЮДЖЕТ!$P:$P,$D1321)))</f>
        <v/>
      </c>
      <c r="H1321" s="36"/>
      <c r="I1321" s="48">
        <f>IF(D1321="",0,SUMIFS(БЮДЖЕТ!$V:$V,БЮДЖЕТ!$P:$P,D1321))</f>
        <v>0</v>
      </c>
      <c r="J1321" s="48">
        <f>IF(D1321="",0,SUMIFS(факт_операции!$T:$T,факт_операции!$D:$D,D1321)+SUMIFS(факт_расчет!$M:$M,факт_расчет!$D:$D,D1321))</f>
        <v>0</v>
      </c>
      <c r="K1321" s="54">
        <f t="shared" si="43"/>
        <v>0</v>
      </c>
      <c r="L1321" s="36"/>
      <c r="M1321" s="1"/>
    </row>
    <row r="1322" spans="1:13" x14ac:dyDescent="0.25">
      <c r="A1322" s="1"/>
      <c r="B1322" s="1"/>
      <c r="C1322" s="5">
        <f t="shared" si="42"/>
        <v>1312</v>
      </c>
      <c r="D1322" s="19" t="str">
        <f>IF(C1322&gt;MAX(БЮДЖЕТ!$C:$C),"",INDEX(БЮДЖЕТ!$P$11:$P$9415,C1322))</f>
        <v/>
      </c>
      <c r="E1322" s="22">
        <f>IF(D1322="",0,IF(COUNTIF(БЮДЖЕТ!$P:$P,D1322)=1,0,1))</f>
        <v>0</v>
      </c>
      <c r="F1322" s="19" t="str">
        <f>IF($D1322="","",INDEX(БЮДЖЕТ!$N:$N,SUMIFS(БЮДЖЕТ!$B:$B,БЮДЖЕТ!$P:$P,$D1322)))</f>
        <v/>
      </c>
      <c r="G1322" s="19" t="str">
        <f>IF($D1322="","",INDEX(БЮДЖЕТ!$X:$X,SUMIFS(БЮДЖЕТ!$B:$B,БЮДЖЕТ!$P:$P,$D1322)))</f>
        <v/>
      </c>
      <c r="H1322" s="36"/>
      <c r="I1322" s="48">
        <f>IF(D1322="",0,SUMIFS(БЮДЖЕТ!$V:$V,БЮДЖЕТ!$P:$P,D1322))</f>
        <v>0</v>
      </c>
      <c r="J1322" s="48">
        <f>IF(D1322="",0,SUMIFS(факт_операции!$T:$T,факт_операции!$D:$D,D1322)+SUMIFS(факт_расчет!$M:$M,факт_расчет!$D:$D,D1322))</f>
        <v>0</v>
      </c>
      <c r="K1322" s="54">
        <f t="shared" si="43"/>
        <v>0</v>
      </c>
      <c r="L1322" s="36"/>
      <c r="M1322" s="1"/>
    </row>
    <row r="1323" spans="1:13" x14ac:dyDescent="0.25">
      <c r="A1323" s="1"/>
      <c r="B1323" s="1"/>
      <c r="C1323" s="5">
        <f t="shared" si="42"/>
        <v>1313</v>
      </c>
      <c r="D1323" s="19" t="str">
        <f>IF(C1323&gt;MAX(БЮДЖЕТ!$C:$C),"",INDEX(БЮДЖЕТ!$P$11:$P$9415,C1323))</f>
        <v/>
      </c>
      <c r="E1323" s="22">
        <f>IF(D1323="",0,IF(COUNTIF(БЮДЖЕТ!$P:$P,D1323)=1,0,1))</f>
        <v>0</v>
      </c>
      <c r="F1323" s="19" t="str">
        <f>IF($D1323="","",INDEX(БЮДЖЕТ!$N:$N,SUMIFS(БЮДЖЕТ!$B:$B,БЮДЖЕТ!$P:$P,$D1323)))</f>
        <v/>
      </c>
      <c r="G1323" s="19" t="str">
        <f>IF($D1323="","",INDEX(БЮДЖЕТ!$X:$X,SUMIFS(БЮДЖЕТ!$B:$B,БЮДЖЕТ!$P:$P,$D1323)))</f>
        <v/>
      </c>
      <c r="H1323" s="36"/>
      <c r="I1323" s="48">
        <f>IF(D1323="",0,SUMIFS(БЮДЖЕТ!$V:$V,БЮДЖЕТ!$P:$P,D1323))</f>
        <v>0</v>
      </c>
      <c r="J1323" s="48">
        <f>IF(D1323="",0,SUMIFS(факт_операции!$T:$T,факт_операции!$D:$D,D1323)+SUMIFS(факт_расчет!$M:$M,факт_расчет!$D:$D,D1323))</f>
        <v>0</v>
      </c>
      <c r="K1323" s="54">
        <f t="shared" si="43"/>
        <v>0</v>
      </c>
      <c r="L1323" s="36"/>
      <c r="M1323" s="1"/>
    </row>
    <row r="1324" spans="1:13" x14ac:dyDescent="0.25">
      <c r="A1324" s="1"/>
      <c r="B1324" s="1"/>
      <c r="C1324" s="5">
        <f t="shared" si="42"/>
        <v>1314</v>
      </c>
      <c r="D1324" s="19" t="str">
        <f>IF(C1324&gt;MAX(БЮДЖЕТ!$C:$C),"",INDEX(БЮДЖЕТ!$P$11:$P$9415,C1324))</f>
        <v/>
      </c>
      <c r="E1324" s="22">
        <f>IF(D1324="",0,IF(COUNTIF(БЮДЖЕТ!$P:$P,D1324)=1,0,1))</f>
        <v>0</v>
      </c>
      <c r="F1324" s="19" t="str">
        <f>IF($D1324="","",INDEX(БЮДЖЕТ!$N:$N,SUMIFS(БЮДЖЕТ!$B:$B,БЮДЖЕТ!$P:$P,$D1324)))</f>
        <v/>
      </c>
      <c r="G1324" s="19" t="str">
        <f>IF($D1324="","",INDEX(БЮДЖЕТ!$X:$X,SUMIFS(БЮДЖЕТ!$B:$B,БЮДЖЕТ!$P:$P,$D1324)))</f>
        <v/>
      </c>
      <c r="H1324" s="36"/>
      <c r="I1324" s="48">
        <f>IF(D1324="",0,SUMIFS(БЮДЖЕТ!$V:$V,БЮДЖЕТ!$P:$P,D1324))</f>
        <v>0</v>
      </c>
      <c r="J1324" s="48">
        <f>IF(D1324="",0,SUMIFS(факт_операции!$T:$T,факт_операции!$D:$D,D1324)+SUMIFS(факт_расчет!$M:$M,факт_расчет!$D:$D,D1324))</f>
        <v>0</v>
      </c>
      <c r="K1324" s="54">
        <f t="shared" si="43"/>
        <v>0</v>
      </c>
      <c r="L1324" s="36"/>
      <c r="M1324" s="1"/>
    </row>
    <row r="1325" spans="1:13" x14ac:dyDescent="0.25">
      <c r="A1325" s="1"/>
      <c r="B1325" s="1"/>
      <c r="C1325" s="5">
        <f t="shared" si="42"/>
        <v>1315</v>
      </c>
      <c r="D1325" s="19" t="str">
        <f>IF(C1325&gt;MAX(БЮДЖЕТ!$C:$C),"",INDEX(БЮДЖЕТ!$P$11:$P$9415,C1325))</f>
        <v/>
      </c>
      <c r="E1325" s="22">
        <f>IF(D1325="",0,IF(COUNTIF(БЮДЖЕТ!$P:$P,D1325)=1,0,1))</f>
        <v>0</v>
      </c>
      <c r="F1325" s="19" t="str">
        <f>IF($D1325="","",INDEX(БЮДЖЕТ!$N:$N,SUMIFS(БЮДЖЕТ!$B:$B,БЮДЖЕТ!$P:$P,$D1325)))</f>
        <v/>
      </c>
      <c r="G1325" s="19" t="str">
        <f>IF($D1325="","",INDEX(БЮДЖЕТ!$X:$X,SUMIFS(БЮДЖЕТ!$B:$B,БЮДЖЕТ!$P:$P,$D1325)))</f>
        <v/>
      </c>
      <c r="H1325" s="36"/>
      <c r="I1325" s="48">
        <f>IF(D1325="",0,SUMIFS(БЮДЖЕТ!$V:$V,БЮДЖЕТ!$P:$P,D1325))</f>
        <v>0</v>
      </c>
      <c r="J1325" s="48">
        <f>IF(D1325="",0,SUMIFS(факт_операции!$T:$T,факт_операции!$D:$D,D1325)+SUMIFS(факт_расчет!$M:$M,факт_расчет!$D:$D,D1325))</f>
        <v>0</v>
      </c>
      <c r="K1325" s="54">
        <f t="shared" si="43"/>
        <v>0</v>
      </c>
      <c r="L1325" s="36"/>
      <c r="M1325" s="1"/>
    </row>
    <row r="1326" spans="1:13" x14ac:dyDescent="0.25">
      <c r="A1326" s="1"/>
      <c r="B1326" s="1"/>
      <c r="C1326" s="5">
        <f t="shared" si="42"/>
        <v>1316</v>
      </c>
      <c r="D1326" s="19" t="str">
        <f>IF(C1326&gt;MAX(БЮДЖЕТ!$C:$C),"",INDEX(БЮДЖЕТ!$P$11:$P$9415,C1326))</f>
        <v/>
      </c>
      <c r="E1326" s="22">
        <f>IF(D1326="",0,IF(COUNTIF(БЮДЖЕТ!$P:$P,D1326)=1,0,1))</f>
        <v>0</v>
      </c>
      <c r="F1326" s="19" t="str">
        <f>IF($D1326="","",INDEX(БЮДЖЕТ!$N:$N,SUMIFS(БЮДЖЕТ!$B:$B,БЮДЖЕТ!$P:$P,$D1326)))</f>
        <v/>
      </c>
      <c r="G1326" s="19" t="str">
        <f>IF($D1326="","",INDEX(БЮДЖЕТ!$X:$X,SUMIFS(БЮДЖЕТ!$B:$B,БЮДЖЕТ!$P:$P,$D1326)))</f>
        <v/>
      </c>
      <c r="H1326" s="36"/>
      <c r="I1326" s="48">
        <f>IF(D1326="",0,SUMIFS(БЮДЖЕТ!$V:$V,БЮДЖЕТ!$P:$P,D1326))</f>
        <v>0</v>
      </c>
      <c r="J1326" s="48">
        <f>IF(D1326="",0,SUMIFS(факт_операции!$T:$T,факт_операции!$D:$D,D1326)+SUMIFS(факт_расчет!$M:$M,факт_расчет!$D:$D,D1326))</f>
        <v>0</v>
      </c>
      <c r="K1326" s="54">
        <f t="shared" si="43"/>
        <v>0</v>
      </c>
      <c r="L1326" s="36"/>
      <c r="M1326" s="1"/>
    </row>
    <row r="1327" spans="1:13" x14ac:dyDescent="0.25">
      <c r="A1327" s="1"/>
      <c r="B1327" s="1"/>
      <c r="C1327" s="5">
        <f t="shared" si="42"/>
        <v>1317</v>
      </c>
      <c r="D1327" s="19" t="str">
        <f>IF(C1327&gt;MAX(БЮДЖЕТ!$C:$C),"",INDEX(БЮДЖЕТ!$P$11:$P$9415,C1327))</f>
        <v/>
      </c>
      <c r="E1327" s="22">
        <f>IF(D1327="",0,IF(COUNTIF(БЮДЖЕТ!$P:$P,D1327)=1,0,1))</f>
        <v>0</v>
      </c>
      <c r="F1327" s="19" t="str">
        <f>IF($D1327="","",INDEX(БЮДЖЕТ!$N:$N,SUMIFS(БЮДЖЕТ!$B:$B,БЮДЖЕТ!$P:$P,$D1327)))</f>
        <v/>
      </c>
      <c r="G1327" s="19" t="str">
        <f>IF($D1327="","",INDEX(БЮДЖЕТ!$X:$X,SUMIFS(БЮДЖЕТ!$B:$B,БЮДЖЕТ!$P:$P,$D1327)))</f>
        <v/>
      </c>
      <c r="H1327" s="36"/>
      <c r="I1327" s="48">
        <f>IF(D1327="",0,SUMIFS(БЮДЖЕТ!$V:$V,БЮДЖЕТ!$P:$P,D1327))</f>
        <v>0</v>
      </c>
      <c r="J1327" s="48">
        <f>IF(D1327="",0,SUMIFS(факт_операции!$T:$T,факт_операции!$D:$D,D1327)+SUMIFS(факт_расчет!$M:$M,факт_расчет!$D:$D,D1327))</f>
        <v>0</v>
      </c>
      <c r="K1327" s="54">
        <f t="shared" si="43"/>
        <v>0</v>
      </c>
      <c r="L1327" s="36"/>
      <c r="M1327" s="1"/>
    </row>
    <row r="1328" spans="1:13" x14ac:dyDescent="0.25">
      <c r="A1328" s="1"/>
      <c r="B1328" s="1"/>
      <c r="C1328" s="5">
        <f t="shared" si="42"/>
        <v>1318</v>
      </c>
      <c r="D1328" s="19" t="str">
        <f>IF(C1328&gt;MAX(БЮДЖЕТ!$C:$C),"",INDEX(БЮДЖЕТ!$P$11:$P$9415,C1328))</f>
        <v/>
      </c>
      <c r="E1328" s="22">
        <f>IF(D1328="",0,IF(COUNTIF(БЮДЖЕТ!$P:$P,D1328)=1,0,1))</f>
        <v>0</v>
      </c>
      <c r="F1328" s="19" t="str">
        <f>IF($D1328="","",INDEX(БЮДЖЕТ!$N:$N,SUMIFS(БЮДЖЕТ!$B:$B,БЮДЖЕТ!$P:$P,$D1328)))</f>
        <v/>
      </c>
      <c r="G1328" s="19" t="str">
        <f>IF($D1328="","",INDEX(БЮДЖЕТ!$X:$X,SUMIFS(БЮДЖЕТ!$B:$B,БЮДЖЕТ!$P:$P,$D1328)))</f>
        <v/>
      </c>
      <c r="H1328" s="36"/>
      <c r="I1328" s="48">
        <f>IF(D1328="",0,SUMIFS(БЮДЖЕТ!$V:$V,БЮДЖЕТ!$P:$P,D1328))</f>
        <v>0</v>
      </c>
      <c r="J1328" s="48">
        <f>IF(D1328="",0,SUMIFS(факт_операции!$T:$T,факт_операции!$D:$D,D1328)+SUMIFS(факт_расчет!$M:$M,факт_расчет!$D:$D,D1328))</f>
        <v>0</v>
      </c>
      <c r="K1328" s="54">
        <f t="shared" si="43"/>
        <v>0</v>
      </c>
      <c r="L1328" s="36"/>
      <c r="M1328" s="1"/>
    </row>
    <row r="1329" spans="1:13" x14ac:dyDescent="0.25">
      <c r="A1329" s="1"/>
      <c r="B1329" s="1"/>
      <c r="C1329" s="5">
        <f t="shared" si="42"/>
        <v>1319</v>
      </c>
      <c r="D1329" s="19" t="str">
        <f>IF(C1329&gt;MAX(БЮДЖЕТ!$C:$C),"",INDEX(БЮДЖЕТ!$P$11:$P$9415,C1329))</f>
        <v/>
      </c>
      <c r="E1329" s="22">
        <f>IF(D1329="",0,IF(COUNTIF(БЮДЖЕТ!$P:$P,D1329)=1,0,1))</f>
        <v>0</v>
      </c>
      <c r="F1329" s="19" t="str">
        <f>IF($D1329="","",INDEX(БЮДЖЕТ!$N:$N,SUMIFS(БЮДЖЕТ!$B:$B,БЮДЖЕТ!$P:$P,$D1329)))</f>
        <v/>
      </c>
      <c r="G1329" s="19" t="str">
        <f>IF($D1329="","",INDEX(БЮДЖЕТ!$X:$X,SUMIFS(БЮДЖЕТ!$B:$B,БЮДЖЕТ!$P:$P,$D1329)))</f>
        <v/>
      </c>
      <c r="H1329" s="36"/>
      <c r="I1329" s="48">
        <f>IF(D1329="",0,SUMIFS(БЮДЖЕТ!$V:$V,БЮДЖЕТ!$P:$P,D1329))</f>
        <v>0</v>
      </c>
      <c r="J1329" s="48">
        <f>IF(D1329="",0,SUMIFS(факт_операции!$T:$T,факт_операции!$D:$D,D1329)+SUMIFS(факт_расчет!$M:$M,факт_расчет!$D:$D,D1329))</f>
        <v>0</v>
      </c>
      <c r="K1329" s="54">
        <f t="shared" si="43"/>
        <v>0</v>
      </c>
      <c r="L1329" s="36"/>
      <c r="M1329" s="1"/>
    </row>
    <row r="1330" spans="1:13" x14ac:dyDescent="0.25">
      <c r="A1330" s="1"/>
      <c r="B1330" s="1"/>
      <c r="C1330" s="5">
        <f t="shared" si="42"/>
        <v>1320</v>
      </c>
      <c r="D1330" s="19" t="str">
        <f>IF(C1330&gt;MAX(БЮДЖЕТ!$C:$C),"",INDEX(БЮДЖЕТ!$P$11:$P$9415,C1330))</f>
        <v/>
      </c>
      <c r="E1330" s="22">
        <f>IF(D1330="",0,IF(COUNTIF(БЮДЖЕТ!$P:$P,D1330)=1,0,1))</f>
        <v>0</v>
      </c>
      <c r="F1330" s="19" t="str">
        <f>IF($D1330="","",INDEX(БЮДЖЕТ!$N:$N,SUMIFS(БЮДЖЕТ!$B:$B,БЮДЖЕТ!$P:$P,$D1330)))</f>
        <v/>
      </c>
      <c r="G1330" s="19" t="str">
        <f>IF($D1330="","",INDEX(БЮДЖЕТ!$X:$X,SUMIFS(БЮДЖЕТ!$B:$B,БЮДЖЕТ!$P:$P,$D1330)))</f>
        <v/>
      </c>
      <c r="H1330" s="36"/>
      <c r="I1330" s="48">
        <f>IF(D1330="",0,SUMIFS(БЮДЖЕТ!$V:$V,БЮДЖЕТ!$P:$P,D1330))</f>
        <v>0</v>
      </c>
      <c r="J1330" s="48">
        <f>IF(D1330="",0,SUMIFS(факт_операции!$T:$T,факт_операции!$D:$D,D1330)+SUMIFS(факт_расчет!$M:$M,факт_расчет!$D:$D,D1330))</f>
        <v>0</v>
      </c>
      <c r="K1330" s="54">
        <f t="shared" si="43"/>
        <v>0</v>
      </c>
      <c r="L1330" s="36"/>
      <c r="M1330" s="1"/>
    </row>
    <row r="1331" spans="1:13" x14ac:dyDescent="0.25">
      <c r="A1331" s="1"/>
      <c r="B1331" s="1"/>
      <c r="C1331" s="5">
        <f t="shared" si="42"/>
        <v>1321</v>
      </c>
      <c r="D1331" s="19" t="str">
        <f>IF(C1331&gt;MAX(БЮДЖЕТ!$C:$C),"",INDEX(БЮДЖЕТ!$P$11:$P$9415,C1331))</f>
        <v/>
      </c>
      <c r="E1331" s="22">
        <f>IF(D1331="",0,IF(COUNTIF(БЮДЖЕТ!$P:$P,D1331)=1,0,1))</f>
        <v>0</v>
      </c>
      <c r="F1331" s="19" t="str">
        <f>IF($D1331="","",INDEX(БЮДЖЕТ!$N:$N,SUMIFS(БЮДЖЕТ!$B:$B,БЮДЖЕТ!$P:$P,$D1331)))</f>
        <v/>
      </c>
      <c r="G1331" s="19" t="str">
        <f>IF($D1331="","",INDEX(БЮДЖЕТ!$X:$X,SUMIFS(БЮДЖЕТ!$B:$B,БЮДЖЕТ!$P:$P,$D1331)))</f>
        <v/>
      </c>
      <c r="H1331" s="36"/>
      <c r="I1331" s="48">
        <f>IF(D1331="",0,SUMIFS(БЮДЖЕТ!$V:$V,БЮДЖЕТ!$P:$P,D1331))</f>
        <v>0</v>
      </c>
      <c r="J1331" s="48">
        <f>IF(D1331="",0,SUMIFS(факт_операции!$T:$T,факт_операции!$D:$D,D1331)+SUMIFS(факт_расчет!$M:$M,факт_расчет!$D:$D,D1331))</f>
        <v>0</v>
      </c>
      <c r="K1331" s="54">
        <f t="shared" si="43"/>
        <v>0</v>
      </c>
      <c r="L1331" s="36"/>
      <c r="M1331" s="1"/>
    </row>
    <row r="1332" spans="1:13" x14ac:dyDescent="0.25">
      <c r="A1332" s="1"/>
      <c r="B1332" s="1"/>
      <c r="C1332" s="5">
        <f t="shared" si="42"/>
        <v>1322</v>
      </c>
      <c r="D1332" s="19" t="str">
        <f>IF(C1332&gt;MAX(БЮДЖЕТ!$C:$C),"",INDEX(БЮДЖЕТ!$P$11:$P$9415,C1332))</f>
        <v/>
      </c>
      <c r="E1332" s="22">
        <f>IF(D1332="",0,IF(COUNTIF(БЮДЖЕТ!$P:$P,D1332)=1,0,1))</f>
        <v>0</v>
      </c>
      <c r="F1332" s="19" t="str">
        <f>IF($D1332="","",INDEX(БЮДЖЕТ!$N:$N,SUMIFS(БЮДЖЕТ!$B:$B,БЮДЖЕТ!$P:$P,$D1332)))</f>
        <v/>
      </c>
      <c r="G1332" s="19" t="str">
        <f>IF($D1332="","",INDEX(БЮДЖЕТ!$X:$X,SUMIFS(БЮДЖЕТ!$B:$B,БЮДЖЕТ!$P:$P,$D1332)))</f>
        <v/>
      </c>
      <c r="H1332" s="36"/>
      <c r="I1332" s="48">
        <f>IF(D1332="",0,SUMIFS(БЮДЖЕТ!$V:$V,БЮДЖЕТ!$P:$P,D1332))</f>
        <v>0</v>
      </c>
      <c r="J1332" s="48">
        <f>IF(D1332="",0,SUMIFS(факт_операции!$T:$T,факт_операции!$D:$D,D1332)+SUMIFS(факт_расчет!$M:$M,факт_расчет!$D:$D,D1332))</f>
        <v>0</v>
      </c>
      <c r="K1332" s="54">
        <f t="shared" si="43"/>
        <v>0</v>
      </c>
      <c r="L1332" s="36"/>
      <c r="M1332" s="1"/>
    </row>
    <row r="1333" spans="1:13" x14ac:dyDescent="0.25">
      <c r="A1333" s="1"/>
      <c r="B1333" s="1"/>
      <c r="C1333" s="5">
        <f t="shared" si="42"/>
        <v>1323</v>
      </c>
      <c r="D1333" s="19" t="str">
        <f>IF(C1333&gt;MAX(БЮДЖЕТ!$C:$C),"",INDEX(БЮДЖЕТ!$P$11:$P$9415,C1333))</f>
        <v/>
      </c>
      <c r="E1333" s="22">
        <f>IF(D1333="",0,IF(COUNTIF(БЮДЖЕТ!$P:$P,D1333)=1,0,1))</f>
        <v>0</v>
      </c>
      <c r="F1333" s="19" t="str">
        <f>IF($D1333="","",INDEX(БЮДЖЕТ!$N:$N,SUMIFS(БЮДЖЕТ!$B:$B,БЮДЖЕТ!$P:$P,$D1333)))</f>
        <v/>
      </c>
      <c r="G1333" s="19" t="str">
        <f>IF($D1333="","",INDEX(БЮДЖЕТ!$X:$X,SUMIFS(БЮДЖЕТ!$B:$B,БЮДЖЕТ!$P:$P,$D1333)))</f>
        <v/>
      </c>
      <c r="H1333" s="36"/>
      <c r="I1333" s="48">
        <f>IF(D1333="",0,SUMIFS(БЮДЖЕТ!$V:$V,БЮДЖЕТ!$P:$P,D1333))</f>
        <v>0</v>
      </c>
      <c r="J1333" s="48">
        <f>IF(D1333="",0,SUMIFS(факт_операции!$T:$T,факт_операции!$D:$D,D1333)+SUMIFS(факт_расчет!$M:$M,факт_расчет!$D:$D,D1333))</f>
        <v>0</v>
      </c>
      <c r="K1333" s="54">
        <f t="shared" si="43"/>
        <v>0</v>
      </c>
      <c r="L1333" s="36"/>
      <c r="M1333" s="1"/>
    </row>
    <row r="1334" spans="1:13" x14ac:dyDescent="0.25">
      <c r="A1334" s="1"/>
      <c r="B1334" s="1"/>
      <c r="C1334" s="5">
        <f t="shared" si="42"/>
        <v>1324</v>
      </c>
      <c r="D1334" s="19" t="str">
        <f>IF(C1334&gt;MAX(БЮДЖЕТ!$C:$C),"",INDEX(БЮДЖЕТ!$P$11:$P$9415,C1334))</f>
        <v/>
      </c>
      <c r="E1334" s="22">
        <f>IF(D1334="",0,IF(COUNTIF(БЮДЖЕТ!$P:$P,D1334)=1,0,1))</f>
        <v>0</v>
      </c>
      <c r="F1334" s="19" t="str">
        <f>IF($D1334="","",INDEX(БЮДЖЕТ!$N:$N,SUMIFS(БЮДЖЕТ!$B:$B,БЮДЖЕТ!$P:$P,$D1334)))</f>
        <v/>
      </c>
      <c r="G1334" s="19" t="str">
        <f>IF($D1334="","",INDEX(БЮДЖЕТ!$X:$X,SUMIFS(БЮДЖЕТ!$B:$B,БЮДЖЕТ!$P:$P,$D1334)))</f>
        <v/>
      </c>
      <c r="H1334" s="36"/>
      <c r="I1334" s="48">
        <f>IF(D1334="",0,SUMIFS(БЮДЖЕТ!$V:$V,БЮДЖЕТ!$P:$P,D1334))</f>
        <v>0</v>
      </c>
      <c r="J1334" s="48">
        <f>IF(D1334="",0,SUMIFS(факт_операции!$T:$T,факт_операции!$D:$D,D1334)+SUMIFS(факт_расчет!$M:$M,факт_расчет!$D:$D,D1334))</f>
        <v>0</v>
      </c>
      <c r="K1334" s="54">
        <f t="shared" si="43"/>
        <v>0</v>
      </c>
      <c r="L1334" s="36"/>
      <c r="M1334" s="1"/>
    </row>
    <row r="1335" spans="1:13" x14ac:dyDescent="0.25">
      <c r="A1335" s="1"/>
      <c r="B1335" s="1"/>
      <c r="C1335" s="5">
        <f t="shared" si="42"/>
        <v>1325</v>
      </c>
      <c r="D1335" s="19" t="str">
        <f>IF(C1335&gt;MAX(БЮДЖЕТ!$C:$C),"",INDEX(БЮДЖЕТ!$P$11:$P$9415,C1335))</f>
        <v/>
      </c>
      <c r="E1335" s="22">
        <f>IF(D1335="",0,IF(COUNTIF(БЮДЖЕТ!$P:$P,D1335)=1,0,1))</f>
        <v>0</v>
      </c>
      <c r="F1335" s="19" t="str">
        <f>IF($D1335="","",INDEX(БЮДЖЕТ!$N:$N,SUMIFS(БЮДЖЕТ!$B:$B,БЮДЖЕТ!$P:$P,$D1335)))</f>
        <v/>
      </c>
      <c r="G1335" s="19" t="str">
        <f>IF($D1335="","",INDEX(БЮДЖЕТ!$X:$X,SUMIFS(БЮДЖЕТ!$B:$B,БЮДЖЕТ!$P:$P,$D1335)))</f>
        <v/>
      </c>
      <c r="H1335" s="36"/>
      <c r="I1335" s="48">
        <f>IF(D1335="",0,SUMIFS(БЮДЖЕТ!$V:$V,БЮДЖЕТ!$P:$P,D1335))</f>
        <v>0</v>
      </c>
      <c r="J1335" s="48">
        <f>IF(D1335="",0,SUMIFS(факт_операции!$T:$T,факт_операции!$D:$D,D1335)+SUMIFS(факт_расчет!$M:$M,факт_расчет!$D:$D,D1335))</f>
        <v>0</v>
      </c>
      <c r="K1335" s="54">
        <f t="shared" si="43"/>
        <v>0</v>
      </c>
      <c r="L1335" s="36"/>
      <c r="M1335" s="1"/>
    </row>
    <row r="1336" spans="1:13" x14ac:dyDescent="0.25">
      <c r="A1336" s="1"/>
      <c r="B1336" s="1"/>
      <c r="C1336" s="5">
        <f t="shared" si="42"/>
        <v>1326</v>
      </c>
      <c r="D1336" s="19" t="str">
        <f>IF(C1336&gt;MAX(БЮДЖЕТ!$C:$C),"",INDEX(БЮДЖЕТ!$P$11:$P$9415,C1336))</f>
        <v/>
      </c>
      <c r="E1336" s="22">
        <f>IF(D1336="",0,IF(COUNTIF(БЮДЖЕТ!$P:$P,D1336)=1,0,1))</f>
        <v>0</v>
      </c>
      <c r="F1336" s="19" t="str">
        <f>IF($D1336="","",INDEX(БЮДЖЕТ!$N:$N,SUMIFS(БЮДЖЕТ!$B:$B,БЮДЖЕТ!$P:$P,$D1336)))</f>
        <v/>
      </c>
      <c r="G1336" s="19" t="str">
        <f>IF($D1336="","",INDEX(БЮДЖЕТ!$X:$X,SUMIFS(БЮДЖЕТ!$B:$B,БЮДЖЕТ!$P:$P,$D1336)))</f>
        <v/>
      </c>
      <c r="H1336" s="36"/>
      <c r="I1336" s="48">
        <f>IF(D1336="",0,SUMIFS(БЮДЖЕТ!$V:$V,БЮДЖЕТ!$P:$P,D1336))</f>
        <v>0</v>
      </c>
      <c r="J1336" s="48">
        <f>IF(D1336="",0,SUMIFS(факт_операции!$T:$T,факт_операции!$D:$D,D1336)+SUMIFS(факт_расчет!$M:$M,факт_расчет!$D:$D,D1336))</f>
        <v>0</v>
      </c>
      <c r="K1336" s="54">
        <f t="shared" si="43"/>
        <v>0</v>
      </c>
      <c r="L1336" s="36"/>
      <c r="M1336" s="1"/>
    </row>
    <row r="1337" spans="1:13" x14ac:dyDescent="0.25">
      <c r="A1337" s="1"/>
      <c r="B1337" s="1"/>
      <c r="C1337" s="5">
        <f t="shared" si="42"/>
        <v>1327</v>
      </c>
      <c r="D1337" s="19" t="str">
        <f>IF(C1337&gt;MAX(БЮДЖЕТ!$C:$C),"",INDEX(БЮДЖЕТ!$P$11:$P$9415,C1337))</f>
        <v/>
      </c>
      <c r="E1337" s="22">
        <f>IF(D1337="",0,IF(COUNTIF(БЮДЖЕТ!$P:$P,D1337)=1,0,1))</f>
        <v>0</v>
      </c>
      <c r="F1337" s="19" t="str">
        <f>IF($D1337="","",INDEX(БЮДЖЕТ!$N:$N,SUMIFS(БЮДЖЕТ!$B:$B,БЮДЖЕТ!$P:$P,$D1337)))</f>
        <v/>
      </c>
      <c r="G1337" s="19" t="str">
        <f>IF($D1337="","",INDEX(БЮДЖЕТ!$X:$X,SUMIFS(БЮДЖЕТ!$B:$B,БЮДЖЕТ!$P:$P,$D1337)))</f>
        <v/>
      </c>
      <c r="H1337" s="36"/>
      <c r="I1337" s="48">
        <f>IF(D1337="",0,SUMIFS(БЮДЖЕТ!$V:$V,БЮДЖЕТ!$P:$P,D1337))</f>
        <v>0</v>
      </c>
      <c r="J1337" s="48">
        <f>IF(D1337="",0,SUMIFS(факт_операции!$T:$T,факт_операции!$D:$D,D1337)+SUMIFS(факт_расчет!$M:$M,факт_расчет!$D:$D,D1337))</f>
        <v>0</v>
      </c>
      <c r="K1337" s="54">
        <f t="shared" si="43"/>
        <v>0</v>
      </c>
      <c r="L1337" s="36"/>
      <c r="M1337" s="1"/>
    </row>
    <row r="1338" spans="1:13" x14ac:dyDescent="0.25">
      <c r="A1338" s="1"/>
      <c r="B1338" s="1"/>
      <c r="C1338" s="5">
        <f t="shared" si="42"/>
        <v>1328</v>
      </c>
      <c r="D1338" s="19" t="str">
        <f>IF(C1338&gt;MAX(БЮДЖЕТ!$C:$C),"",INDEX(БЮДЖЕТ!$P$11:$P$9415,C1338))</f>
        <v/>
      </c>
      <c r="E1338" s="22">
        <f>IF(D1338="",0,IF(COUNTIF(БЮДЖЕТ!$P:$P,D1338)=1,0,1))</f>
        <v>0</v>
      </c>
      <c r="F1338" s="19" t="str">
        <f>IF($D1338="","",INDEX(БЮДЖЕТ!$N:$N,SUMIFS(БЮДЖЕТ!$B:$B,БЮДЖЕТ!$P:$P,$D1338)))</f>
        <v/>
      </c>
      <c r="G1338" s="19" t="str">
        <f>IF($D1338="","",INDEX(БЮДЖЕТ!$X:$X,SUMIFS(БЮДЖЕТ!$B:$B,БЮДЖЕТ!$P:$P,$D1338)))</f>
        <v/>
      </c>
      <c r="H1338" s="36"/>
      <c r="I1338" s="48">
        <f>IF(D1338="",0,SUMIFS(БЮДЖЕТ!$V:$V,БЮДЖЕТ!$P:$P,D1338))</f>
        <v>0</v>
      </c>
      <c r="J1338" s="48">
        <f>IF(D1338="",0,SUMIFS(факт_операции!$T:$T,факт_операции!$D:$D,D1338)+SUMIFS(факт_расчет!$M:$M,факт_расчет!$D:$D,D1338))</f>
        <v>0</v>
      </c>
      <c r="K1338" s="54">
        <f t="shared" si="43"/>
        <v>0</v>
      </c>
      <c r="L1338" s="36"/>
      <c r="M1338" s="1"/>
    </row>
    <row r="1339" spans="1:13" x14ac:dyDescent="0.25">
      <c r="A1339" s="1"/>
      <c r="B1339" s="1"/>
      <c r="C1339" s="5">
        <f t="shared" si="42"/>
        <v>1329</v>
      </c>
      <c r="D1339" s="19" t="str">
        <f>IF(C1339&gt;MAX(БЮДЖЕТ!$C:$C),"",INDEX(БЮДЖЕТ!$P$11:$P$9415,C1339))</f>
        <v/>
      </c>
      <c r="E1339" s="22">
        <f>IF(D1339="",0,IF(COUNTIF(БЮДЖЕТ!$P:$P,D1339)=1,0,1))</f>
        <v>0</v>
      </c>
      <c r="F1339" s="19" t="str">
        <f>IF($D1339="","",INDEX(БЮДЖЕТ!$N:$N,SUMIFS(БЮДЖЕТ!$B:$B,БЮДЖЕТ!$P:$P,$D1339)))</f>
        <v/>
      </c>
      <c r="G1339" s="19" t="str">
        <f>IF($D1339="","",INDEX(БЮДЖЕТ!$X:$X,SUMIFS(БЮДЖЕТ!$B:$B,БЮДЖЕТ!$P:$P,$D1339)))</f>
        <v/>
      </c>
      <c r="H1339" s="36"/>
      <c r="I1339" s="48">
        <f>IF(D1339="",0,SUMIFS(БЮДЖЕТ!$V:$V,БЮДЖЕТ!$P:$P,D1339))</f>
        <v>0</v>
      </c>
      <c r="J1339" s="48">
        <f>IF(D1339="",0,SUMIFS(факт_операции!$T:$T,факт_операции!$D:$D,D1339)+SUMIFS(факт_расчет!$M:$M,факт_расчет!$D:$D,D1339))</f>
        <v>0</v>
      </c>
      <c r="K1339" s="54">
        <f t="shared" si="43"/>
        <v>0</v>
      </c>
      <c r="L1339" s="36"/>
      <c r="M1339" s="1"/>
    </row>
    <row r="1340" spans="1:13" x14ac:dyDescent="0.25">
      <c r="A1340" s="1"/>
      <c r="B1340" s="1"/>
      <c r="C1340" s="5">
        <f t="shared" si="42"/>
        <v>1330</v>
      </c>
      <c r="D1340" s="19" t="str">
        <f>IF(C1340&gt;MAX(БЮДЖЕТ!$C:$C),"",INDEX(БЮДЖЕТ!$P$11:$P$9415,C1340))</f>
        <v/>
      </c>
      <c r="E1340" s="22">
        <f>IF(D1340="",0,IF(COUNTIF(БЮДЖЕТ!$P:$P,D1340)=1,0,1))</f>
        <v>0</v>
      </c>
      <c r="F1340" s="19" t="str">
        <f>IF($D1340="","",INDEX(БЮДЖЕТ!$N:$N,SUMIFS(БЮДЖЕТ!$B:$B,БЮДЖЕТ!$P:$P,$D1340)))</f>
        <v/>
      </c>
      <c r="G1340" s="19" t="str">
        <f>IF($D1340="","",INDEX(БЮДЖЕТ!$X:$X,SUMIFS(БЮДЖЕТ!$B:$B,БЮДЖЕТ!$P:$P,$D1340)))</f>
        <v/>
      </c>
      <c r="H1340" s="36"/>
      <c r="I1340" s="48">
        <f>IF(D1340="",0,SUMIFS(БЮДЖЕТ!$V:$V,БЮДЖЕТ!$P:$P,D1340))</f>
        <v>0</v>
      </c>
      <c r="J1340" s="48">
        <f>IF(D1340="",0,SUMIFS(факт_операции!$T:$T,факт_операции!$D:$D,D1340)+SUMIFS(факт_расчет!$M:$M,факт_расчет!$D:$D,D1340))</f>
        <v>0</v>
      </c>
      <c r="K1340" s="54">
        <f t="shared" si="43"/>
        <v>0</v>
      </c>
      <c r="L1340" s="36"/>
      <c r="M1340" s="1"/>
    </row>
    <row r="1341" spans="1:13" x14ac:dyDescent="0.25">
      <c r="A1341" s="1"/>
      <c r="B1341" s="1"/>
      <c r="C1341" s="5">
        <f t="shared" si="42"/>
        <v>1331</v>
      </c>
      <c r="D1341" s="19" t="str">
        <f>IF(C1341&gt;MAX(БЮДЖЕТ!$C:$C),"",INDEX(БЮДЖЕТ!$P$11:$P$9415,C1341))</f>
        <v/>
      </c>
      <c r="E1341" s="22">
        <f>IF(D1341="",0,IF(COUNTIF(БЮДЖЕТ!$P:$P,D1341)=1,0,1))</f>
        <v>0</v>
      </c>
      <c r="F1341" s="19" t="str">
        <f>IF($D1341="","",INDEX(БЮДЖЕТ!$N:$N,SUMIFS(БЮДЖЕТ!$B:$B,БЮДЖЕТ!$P:$P,$D1341)))</f>
        <v/>
      </c>
      <c r="G1341" s="19" t="str">
        <f>IF($D1341="","",INDEX(БЮДЖЕТ!$X:$X,SUMIFS(БЮДЖЕТ!$B:$B,БЮДЖЕТ!$P:$P,$D1341)))</f>
        <v/>
      </c>
      <c r="H1341" s="36"/>
      <c r="I1341" s="48">
        <f>IF(D1341="",0,SUMIFS(БЮДЖЕТ!$V:$V,БЮДЖЕТ!$P:$P,D1341))</f>
        <v>0</v>
      </c>
      <c r="J1341" s="48">
        <f>IF(D1341="",0,SUMIFS(факт_операции!$T:$T,факт_операции!$D:$D,D1341)+SUMIFS(факт_расчет!$M:$M,факт_расчет!$D:$D,D1341))</f>
        <v>0</v>
      </c>
      <c r="K1341" s="54">
        <f t="shared" si="43"/>
        <v>0</v>
      </c>
      <c r="L1341" s="36"/>
      <c r="M1341" s="1"/>
    </row>
    <row r="1342" spans="1:13" x14ac:dyDescent="0.25">
      <c r="A1342" s="1"/>
      <c r="B1342" s="1"/>
      <c r="C1342" s="5">
        <f t="shared" si="42"/>
        <v>1332</v>
      </c>
      <c r="D1342" s="19" t="str">
        <f>IF(C1342&gt;MAX(БЮДЖЕТ!$C:$C),"",INDEX(БЮДЖЕТ!$P$11:$P$9415,C1342))</f>
        <v/>
      </c>
      <c r="E1342" s="22">
        <f>IF(D1342="",0,IF(COUNTIF(БЮДЖЕТ!$P:$P,D1342)=1,0,1))</f>
        <v>0</v>
      </c>
      <c r="F1342" s="19" t="str">
        <f>IF($D1342="","",INDEX(БЮДЖЕТ!$N:$N,SUMIFS(БЮДЖЕТ!$B:$B,БЮДЖЕТ!$P:$P,$D1342)))</f>
        <v/>
      </c>
      <c r="G1342" s="19" t="str">
        <f>IF($D1342="","",INDEX(БЮДЖЕТ!$X:$X,SUMIFS(БЮДЖЕТ!$B:$B,БЮДЖЕТ!$P:$P,$D1342)))</f>
        <v/>
      </c>
      <c r="H1342" s="36"/>
      <c r="I1342" s="48">
        <f>IF(D1342="",0,SUMIFS(БЮДЖЕТ!$V:$V,БЮДЖЕТ!$P:$P,D1342))</f>
        <v>0</v>
      </c>
      <c r="J1342" s="48">
        <f>IF(D1342="",0,SUMIFS(факт_операции!$T:$T,факт_операции!$D:$D,D1342)+SUMIFS(факт_расчет!$M:$M,факт_расчет!$D:$D,D1342))</f>
        <v>0</v>
      </c>
      <c r="K1342" s="54">
        <f t="shared" si="43"/>
        <v>0</v>
      </c>
      <c r="L1342" s="36"/>
      <c r="M1342" s="1"/>
    </row>
    <row r="1343" spans="1:13" x14ac:dyDescent="0.25">
      <c r="A1343" s="1"/>
      <c r="B1343" s="1"/>
      <c r="C1343" s="5">
        <f t="shared" si="42"/>
        <v>1333</v>
      </c>
      <c r="D1343" s="19" t="str">
        <f>IF(C1343&gt;MAX(БЮДЖЕТ!$C:$C),"",INDEX(БЮДЖЕТ!$P$11:$P$9415,C1343))</f>
        <v/>
      </c>
      <c r="E1343" s="22">
        <f>IF(D1343="",0,IF(COUNTIF(БЮДЖЕТ!$P:$P,D1343)=1,0,1))</f>
        <v>0</v>
      </c>
      <c r="F1343" s="19" t="str">
        <f>IF($D1343="","",INDEX(БЮДЖЕТ!$N:$N,SUMIFS(БЮДЖЕТ!$B:$B,БЮДЖЕТ!$P:$P,$D1343)))</f>
        <v/>
      </c>
      <c r="G1343" s="19" t="str">
        <f>IF($D1343="","",INDEX(БЮДЖЕТ!$X:$X,SUMIFS(БЮДЖЕТ!$B:$B,БЮДЖЕТ!$P:$P,$D1343)))</f>
        <v/>
      </c>
      <c r="H1343" s="36"/>
      <c r="I1343" s="48">
        <f>IF(D1343="",0,SUMIFS(БЮДЖЕТ!$V:$V,БЮДЖЕТ!$P:$P,D1343))</f>
        <v>0</v>
      </c>
      <c r="J1343" s="48">
        <f>IF(D1343="",0,SUMIFS(факт_операции!$T:$T,факт_операции!$D:$D,D1343)+SUMIFS(факт_расчет!$M:$M,факт_расчет!$D:$D,D1343))</f>
        <v>0</v>
      </c>
      <c r="K1343" s="54">
        <f t="shared" si="43"/>
        <v>0</v>
      </c>
      <c r="L1343" s="36"/>
      <c r="M1343" s="1"/>
    </row>
    <row r="1344" spans="1:13" x14ac:dyDescent="0.25">
      <c r="A1344" s="1"/>
      <c r="B1344" s="1"/>
      <c r="C1344" s="5">
        <f t="shared" si="42"/>
        <v>1334</v>
      </c>
      <c r="D1344" s="19" t="str">
        <f>IF(C1344&gt;MAX(БЮДЖЕТ!$C:$C),"",INDEX(БЮДЖЕТ!$P$11:$P$9415,C1344))</f>
        <v/>
      </c>
      <c r="E1344" s="22">
        <f>IF(D1344="",0,IF(COUNTIF(БЮДЖЕТ!$P:$P,D1344)=1,0,1))</f>
        <v>0</v>
      </c>
      <c r="F1344" s="19" t="str">
        <f>IF($D1344="","",INDEX(БЮДЖЕТ!$N:$N,SUMIFS(БЮДЖЕТ!$B:$B,БЮДЖЕТ!$P:$P,$D1344)))</f>
        <v/>
      </c>
      <c r="G1344" s="19" t="str">
        <f>IF($D1344="","",INDEX(БЮДЖЕТ!$X:$X,SUMIFS(БЮДЖЕТ!$B:$B,БЮДЖЕТ!$P:$P,$D1344)))</f>
        <v/>
      </c>
      <c r="H1344" s="36"/>
      <c r="I1344" s="48">
        <f>IF(D1344="",0,SUMIFS(БЮДЖЕТ!$V:$V,БЮДЖЕТ!$P:$P,D1344))</f>
        <v>0</v>
      </c>
      <c r="J1344" s="48">
        <f>IF(D1344="",0,SUMIFS(факт_операции!$T:$T,факт_операции!$D:$D,D1344)+SUMIFS(факт_расчет!$M:$M,факт_расчет!$D:$D,D1344))</f>
        <v>0</v>
      </c>
      <c r="K1344" s="54">
        <f t="shared" si="43"/>
        <v>0</v>
      </c>
      <c r="L1344" s="36"/>
      <c r="M1344" s="1"/>
    </row>
    <row r="1345" spans="1:13" x14ac:dyDescent="0.25">
      <c r="A1345" s="1"/>
      <c r="B1345" s="1"/>
      <c r="C1345" s="5">
        <f t="shared" si="42"/>
        <v>1335</v>
      </c>
      <c r="D1345" s="19" t="str">
        <f>IF(C1345&gt;MAX(БЮДЖЕТ!$C:$C),"",INDEX(БЮДЖЕТ!$P$11:$P$9415,C1345))</f>
        <v/>
      </c>
      <c r="E1345" s="22">
        <f>IF(D1345="",0,IF(COUNTIF(БЮДЖЕТ!$P:$P,D1345)=1,0,1))</f>
        <v>0</v>
      </c>
      <c r="F1345" s="19" t="str">
        <f>IF($D1345="","",INDEX(БЮДЖЕТ!$N:$N,SUMIFS(БЮДЖЕТ!$B:$B,БЮДЖЕТ!$P:$P,$D1345)))</f>
        <v/>
      </c>
      <c r="G1345" s="19" t="str">
        <f>IF($D1345="","",INDEX(БЮДЖЕТ!$X:$X,SUMIFS(БЮДЖЕТ!$B:$B,БЮДЖЕТ!$P:$P,$D1345)))</f>
        <v/>
      </c>
      <c r="H1345" s="36"/>
      <c r="I1345" s="48">
        <f>IF(D1345="",0,SUMIFS(БЮДЖЕТ!$V:$V,БЮДЖЕТ!$P:$P,D1345))</f>
        <v>0</v>
      </c>
      <c r="J1345" s="48">
        <f>IF(D1345="",0,SUMIFS(факт_операции!$T:$T,факт_операции!$D:$D,D1345)+SUMIFS(факт_расчет!$M:$M,факт_расчет!$D:$D,D1345))</f>
        <v>0</v>
      </c>
      <c r="K1345" s="54">
        <f t="shared" si="43"/>
        <v>0</v>
      </c>
      <c r="L1345" s="36"/>
      <c r="M1345" s="1"/>
    </row>
    <row r="1346" spans="1:13" x14ac:dyDescent="0.25">
      <c r="A1346" s="1"/>
      <c r="B1346" s="1"/>
      <c r="C1346" s="5">
        <f t="shared" si="42"/>
        <v>1336</v>
      </c>
      <c r="D1346" s="19" t="str">
        <f>IF(C1346&gt;MAX(БЮДЖЕТ!$C:$C),"",INDEX(БЮДЖЕТ!$P$11:$P$9415,C1346))</f>
        <v/>
      </c>
      <c r="E1346" s="22">
        <f>IF(D1346="",0,IF(COUNTIF(БЮДЖЕТ!$P:$P,D1346)=1,0,1))</f>
        <v>0</v>
      </c>
      <c r="F1346" s="19" t="str">
        <f>IF($D1346="","",INDEX(БЮДЖЕТ!$N:$N,SUMIFS(БЮДЖЕТ!$B:$B,БЮДЖЕТ!$P:$P,$D1346)))</f>
        <v/>
      </c>
      <c r="G1346" s="19" t="str">
        <f>IF($D1346="","",INDEX(БЮДЖЕТ!$X:$X,SUMIFS(БЮДЖЕТ!$B:$B,БЮДЖЕТ!$P:$P,$D1346)))</f>
        <v/>
      </c>
      <c r="H1346" s="36"/>
      <c r="I1346" s="48">
        <f>IF(D1346="",0,SUMIFS(БЮДЖЕТ!$V:$V,БЮДЖЕТ!$P:$P,D1346))</f>
        <v>0</v>
      </c>
      <c r="J1346" s="48">
        <f>IF(D1346="",0,SUMIFS(факт_операции!$T:$T,факт_операции!$D:$D,D1346)+SUMIFS(факт_расчет!$M:$M,факт_расчет!$D:$D,D1346))</f>
        <v>0</v>
      </c>
      <c r="K1346" s="54">
        <f t="shared" si="43"/>
        <v>0</v>
      </c>
      <c r="L1346" s="36"/>
      <c r="M1346" s="1"/>
    </row>
    <row r="1347" spans="1:13" x14ac:dyDescent="0.25">
      <c r="A1347" s="1"/>
      <c r="B1347" s="1"/>
      <c r="C1347" s="5">
        <f t="shared" si="42"/>
        <v>1337</v>
      </c>
      <c r="D1347" s="19" t="str">
        <f>IF(C1347&gt;MAX(БЮДЖЕТ!$C:$C),"",INDEX(БЮДЖЕТ!$P$11:$P$9415,C1347))</f>
        <v/>
      </c>
      <c r="E1347" s="22">
        <f>IF(D1347="",0,IF(COUNTIF(БЮДЖЕТ!$P:$P,D1347)=1,0,1))</f>
        <v>0</v>
      </c>
      <c r="F1347" s="19" t="str">
        <f>IF($D1347="","",INDEX(БЮДЖЕТ!$N:$N,SUMIFS(БЮДЖЕТ!$B:$B,БЮДЖЕТ!$P:$P,$D1347)))</f>
        <v/>
      </c>
      <c r="G1347" s="19" t="str">
        <f>IF($D1347="","",INDEX(БЮДЖЕТ!$X:$X,SUMIFS(БЮДЖЕТ!$B:$B,БЮДЖЕТ!$P:$P,$D1347)))</f>
        <v/>
      </c>
      <c r="H1347" s="36"/>
      <c r="I1347" s="48">
        <f>IF(D1347="",0,SUMIFS(БЮДЖЕТ!$V:$V,БЮДЖЕТ!$P:$P,D1347))</f>
        <v>0</v>
      </c>
      <c r="J1347" s="48">
        <f>IF(D1347="",0,SUMIFS(факт_операции!$T:$T,факт_операции!$D:$D,D1347)+SUMIFS(факт_расчет!$M:$M,факт_расчет!$D:$D,D1347))</f>
        <v>0</v>
      </c>
      <c r="K1347" s="54">
        <f t="shared" si="43"/>
        <v>0</v>
      </c>
      <c r="L1347" s="36"/>
      <c r="M1347" s="1"/>
    </row>
    <row r="1348" spans="1:13" x14ac:dyDescent="0.25">
      <c r="A1348" s="1"/>
      <c r="B1348" s="1"/>
      <c r="C1348" s="5">
        <f t="shared" si="42"/>
        <v>1338</v>
      </c>
      <c r="D1348" s="19" t="str">
        <f>IF(C1348&gt;MAX(БЮДЖЕТ!$C:$C),"",INDEX(БЮДЖЕТ!$P$11:$P$9415,C1348))</f>
        <v/>
      </c>
      <c r="E1348" s="22">
        <f>IF(D1348="",0,IF(COUNTIF(БЮДЖЕТ!$P:$P,D1348)=1,0,1))</f>
        <v>0</v>
      </c>
      <c r="F1348" s="19" t="str">
        <f>IF($D1348="","",INDEX(БЮДЖЕТ!$N:$N,SUMIFS(БЮДЖЕТ!$B:$B,БЮДЖЕТ!$P:$P,$D1348)))</f>
        <v/>
      </c>
      <c r="G1348" s="19" t="str">
        <f>IF($D1348="","",INDEX(БЮДЖЕТ!$X:$X,SUMIFS(БЮДЖЕТ!$B:$B,БЮДЖЕТ!$P:$P,$D1348)))</f>
        <v/>
      </c>
      <c r="H1348" s="36"/>
      <c r="I1348" s="48">
        <f>IF(D1348="",0,SUMIFS(БЮДЖЕТ!$V:$V,БЮДЖЕТ!$P:$P,D1348))</f>
        <v>0</v>
      </c>
      <c r="J1348" s="48">
        <f>IF(D1348="",0,SUMIFS(факт_операции!$T:$T,факт_операции!$D:$D,D1348)+SUMIFS(факт_расчет!$M:$M,факт_расчет!$D:$D,D1348))</f>
        <v>0</v>
      </c>
      <c r="K1348" s="54">
        <f t="shared" si="43"/>
        <v>0</v>
      </c>
      <c r="L1348" s="36"/>
      <c r="M1348" s="1"/>
    </row>
    <row r="1349" spans="1:13" x14ac:dyDescent="0.25">
      <c r="A1349" s="1"/>
      <c r="B1349" s="1"/>
      <c r="C1349" s="5">
        <f t="shared" si="42"/>
        <v>1339</v>
      </c>
      <c r="D1349" s="19" t="str">
        <f>IF(C1349&gt;MAX(БЮДЖЕТ!$C:$C),"",INDEX(БЮДЖЕТ!$P$11:$P$9415,C1349))</f>
        <v/>
      </c>
      <c r="E1349" s="22">
        <f>IF(D1349="",0,IF(COUNTIF(БЮДЖЕТ!$P:$P,D1349)=1,0,1))</f>
        <v>0</v>
      </c>
      <c r="F1349" s="19" t="str">
        <f>IF($D1349="","",INDEX(БЮДЖЕТ!$N:$N,SUMIFS(БЮДЖЕТ!$B:$B,БЮДЖЕТ!$P:$P,$D1349)))</f>
        <v/>
      </c>
      <c r="G1349" s="19" t="str">
        <f>IF($D1349="","",INDEX(БЮДЖЕТ!$X:$X,SUMIFS(БЮДЖЕТ!$B:$B,БЮДЖЕТ!$P:$P,$D1349)))</f>
        <v/>
      </c>
      <c r="H1349" s="36"/>
      <c r="I1349" s="48">
        <f>IF(D1349="",0,SUMIFS(БЮДЖЕТ!$V:$V,БЮДЖЕТ!$P:$P,D1349))</f>
        <v>0</v>
      </c>
      <c r="J1349" s="48">
        <f>IF(D1349="",0,SUMIFS(факт_операции!$T:$T,факт_операции!$D:$D,D1349)+SUMIFS(факт_расчет!$M:$M,факт_расчет!$D:$D,D1349))</f>
        <v>0</v>
      </c>
      <c r="K1349" s="54">
        <f t="shared" si="43"/>
        <v>0</v>
      </c>
      <c r="L1349" s="36"/>
      <c r="M1349" s="1"/>
    </row>
    <row r="1350" spans="1:13" x14ac:dyDescent="0.25">
      <c r="A1350" s="1"/>
      <c r="B1350" s="1"/>
      <c r="C1350" s="5">
        <f t="shared" si="42"/>
        <v>1340</v>
      </c>
      <c r="D1350" s="19" t="str">
        <f>IF(C1350&gt;MAX(БЮДЖЕТ!$C:$C),"",INDEX(БЮДЖЕТ!$P$11:$P$9415,C1350))</f>
        <v/>
      </c>
      <c r="E1350" s="22">
        <f>IF(D1350="",0,IF(COUNTIF(БЮДЖЕТ!$P:$P,D1350)=1,0,1))</f>
        <v>0</v>
      </c>
      <c r="F1350" s="19" t="str">
        <f>IF($D1350="","",INDEX(БЮДЖЕТ!$N:$N,SUMIFS(БЮДЖЕТ!$B:$B,БЮДЖЕТ!$P:$P,$D1350)))</f>
        <v/>
      </c>
      <c r="G1350" s="19" t="str">
        <f>IF($D1350="","",INDEX(БЮДЖЕТ!$X:$X,SUMIFS(БЮДЖЕТ!$B:$B,БЮДЖЕТ!$P:$P,$D1350)))</f>
        <v/>
      </c>
      <c r="H1350" s="36"/>
      <c r="I1350" s="48">
        <f>IF(D1350="",0,SUMIFS(БЮДЖЕТ!$V:$V,БЮДЖЕТ!$P:$P,D1350))</f>
        <v>0</v>
      </c>
      <c r="J1350" s="48">
        <f>IF(D1350="",0,SUMIFS(факт_операции!$T:$T,факт_операции!$D:$D,D1350)+SUMIFS(факт_расчет!$M:$M,факт_расчет!$D:$D,D1350))</f>
        <v>0</v>
      </c>
      <c r="K1350" s="54">
        <f t="shared" si="43"/>
        <v>0</v>
      </c>
      <c r="L1350" s="36"/>
      <c r="M1350" s="1"/>
    </row>
    <row r="1351" spans="1:13" x14ac:dyDescent="0.25">
      <c r="A1351" s="1"/>
      <c r="B1351" s="1"/>
      <c r="C1351" s="5">
        <f t="shared" si="42"/>
        <v>1341</v>
      </c>
      <c r="D1351" s="19" t="str">
        <f>IF(C1351&gt;MAX(БЮДЖЕТ!$C:$C),"",INDEX(БЮДЖЕТ!$P$11:$P$9415,C1351))</f>
        <v/>
      </c>
      <c r="E1351" s="22">
        <f>IF(D1351="",0,IF(COUNTIF(БЮДЖЕТ!$P:$P,D1351)=1,0,1))</f>
        <v>0</v>
      </c>
      <c r="F1351" s="19" t="str">
        <f>IF($D1351="","",INDEX(БЮДЖЕТ!$N:$N,SUMIFS(БЮДЖЕТ!$B:$B,БЮДЖЕТ!$P:$P,$D1351)))</f>
        <v/>
      </c>
      <c r="G1351" s="19" t="str">
        <f>IF($D1351="","",INDEX(БЮДЖЕТ!$X:$X,SUMIFS(БЮДЖЕТ!$B:$B,БЮДЖЕТ!$P:$P,$D1351)))</f>
        <v/>
      </c>
      <c r="H1351" s="36"/>
      <c r="I1351" s="48">
        <f>IF(D1351="",0,SUMIFS(БЮДЖЕТ!$V:$V,БЮДЖЕТ!$P:$P,D1351))</f>
        <v>0</v>
      </c>
      <c r="J1351" s="48">
        <f>IF(D1351="",0,SUMIFS(факт_операции!$T:$T,факт_операции!$D:$D,D1351)+SUMIFS(факт_расчет!$M:$M,факт_расчет!$D:$D,D1351))</f>
        <v>0</v>
      </c>
      <c r="K1351" s="54">
        <f t="shared" si="43"/>
        <v>0</v>
      </c>
      <c r="L1351" s="36"/>
      <c r="M1351" s="1"/>
    </row>
    <row r="1352" spans="1:13" x14ac:dyDescent="0.25">
      <c r="A1352" s="1"/>
      <c r="B1352" s="1"/>
      <c r="C1352" s="5">
        <f t="shared" si="42"/>
        <v>1342</v>
      </c>
      <c r="D1352" s="19" t="str">
        <f>IF(C1352&gt;MAX(БЮДЖЕТ!$C:$C),"",INDEX(БЮДЖЕТ!$P$11:$P$9415,C1352))</f>
        <v/>
      </c>
      <c r="E1352" s="22">
        <f>IF(D1352="",0,IF(COUNTIF(БЮДЖЕТ!$P:$P,D1352)=1,0,1))</f>
        <v>0</v>
      </c>
      <c r="F1352" s="19" t="str">
        <f>IF($D1352="","",INDEX(БЮДЖЕТ!$N:$N,SUMIFS(БЮДЖЕТ!$B:$B,БЮДЖЕТ!$P:$P,$D1352)))</f>
        <v/>
      </c>
      <c r="G1352" s="19" t="str">
        <f>IF($D1352="","",INDEX(БЮДЖЕТ!$X:$X,SUMIFS(БЮДЖЕТ!$B:$B,БЮДЖЕТ!$P:$P,$D1352)))</f>
        <v/>
      </c>
      <c r="H1352" s="36"/>
      <c r="I1352" s="48">
        <f>IF(D1352="",0,SUMIFS(БЮДЖЕТ!$V:$V,БЮДЖЕТ!$P:$P,D1352))</f>
        <v>0</v>
      </c>
      <c r="J1352" s="48">
        <f>IF(D1352="",0,SUMIFS(факт_операции!$T:$T,факт_операции!$D:$D,D1352)+SUMIFS(факт_расчет!$M:$M,факт_расчет!$D:$D,D1352))</f>
        <v>0</v>
      </c>
      <c r="K1352" s="54">
        <f t="shared" si="43"/>
        <v>0</v>
      </c>
      <c r="L1352" s="36"/>
      <c r="M1352" s="1"/>
    </row>
    <row r="1353" spans="1:13" x14ac:dyDescent="0.25">
      <c r="A1353" s="1"/>
      <c r="B1353" s="1"/>
      <c r="C1353" s="5">
        <f t="shared" si="42"/>
        <v>1343</v>
      </c>
      <c r="D1353" s="19" t="str">
        <f>IF(C1353&gt;MAX(БЮДЖЕТ!$C:$C),"",INDEX(БЮДЖЕТ!$P$11:$P$9415,C1353))</f>
        <v/>
      </c>
      <c r="E1353" s="22">
        <f>IF(D1353="",0,IF(COUNTIF(БЮДЖЕТ!$P:$P,D1353)=1,0,1))</f>
        <v>0</v>
      </c>
      <c r="F1353" s="19" t="str">
        <f>IF($D1353="","",INDEX(БЮДЖЕТ!$N:$N,SUMIFS(БЮДЖЕТ!$B:$B,БЮДЖЕТ!$P:$P,$D1353)))</f>
        <v/>
      </c>
      <c r="G1353" s="19" t="str">
        <f>IF($D1353="","",INDEX(БЮДЖЕТ!$X:$X,SUMIFS(БЮДЖЕТ!$B:$B,БЮДЖЕТ!$P:$P,$D1353)))</f>
        <v/>
      </c>
      <c r="H1353" s="36"/>
      <c r="I1353" s="48">
        <f>IF(D1353="",0,SUMIFS(БЮДЖЕТ!$V:$V,БЮДЖЕТ!$P:$P,D1353))</f>
        <v>0</v>
      </c>
      <c r="J1353" s="48">
        <f>IF(D1353="",0,SUMIFS(факт_операции!$T:$T,факт_операции!$D:$D,D1353)+SUMIFS(факт_расчет!$M:$M,факт_расчет!$D:$D,D1353))</f>
        <v>0</v>
      </c>
      <c r="K1353" s="54">
        <f t="shared" si="43"/>
        <v>0</v>
      </c>
      <c r="L1353" s="36"/>
      <c r="M1353" s="1"/>
    </row>
    <row r="1354" spans="1:13" x14ac:dyDescent="0.25">
      <c r="A1354" s="1"/>
      <c r="B1354" s="1"/>
      <c r="C1354" s="5">
        <f t="shared" si="42"/>
        <v>1344</v>
      </c>
      <c r="D1354" s="19" t="str">
        <f>IF(C1354&gt;MAX(БЮДЖЕТ!$C:$C),"",INDEX(БЮДЖЕТ!$P$11:$P$9415,C1354))</f>
        <v/>
      </c>
      <c r="E1354" s="22">
        <f>IF(D1354="",0,IF(COUNTIF(БЮДЖЕТ!$P:$P,D1354)=1,0,1))</f>
        <v>0</v>
      </c>
      <c r="F1354" s="19" t="str">
        <f>IF($D1354="","",INDEX(БЮДЖЕТ!$N:$N,SUMIFS(БЮДЖЕТ!$B:$B,БЮДЖЕТ!$P:$P,$D1354)))</f>
        <v/>
      </c>
      <c r="G1354" s="19" t="str">
        <f>IF($D1354="","",INDEX(БЮДЖЕТ!$X:$X,SUMIFS(БЮДЖЕТ!$B:$B,БЮДЖЕТ!$P:$P,$D1354)))</f>
        <v/>
      </c>
      <c r="H1354" s="36"/>
      <c r="I1354" s="48">
        <f>IF(D1354="",0,SUMIFS(БЮДЖЕТ!$V:$V,БЮДЖЕТ!$P:$P,D1354))</f>
        <v>0</v>
      </c>
      <c r="J1354" s="48">
        <f>IF(D1354="",0,SUMIFS(факт_операции!$T:$T,факт_операции!$D:$D,D1354)+SUMIFS(факт_расчет!$M:$M,факт_расчет!$D:$D,D1354))</f>
        <v>0</v>
      </c>
      <c r="K1354" s="54">
        <f t="shared" si="43"/>
        <v>0</v>
      </c>
      <c r="L1354" s="36"/>
      <c r="M1354" s="1"/>
    </row>
    <row r="1355" spans="1:13" x14ac:dyDescent="0.25">
      <c r="A1355" s="1"/>
      <c r="B1355" s="1"/>
      <c r="C1355" s="5">
        <f t="shared" si="42"/>
        <v>1345</v>
      </c>
      <c r="D1355" s="19" t="str">
        <f>IF(C1355&gt;MAX(БЮДЖЕТ!$C:$C),"",INDEX(БЮДЖЕТ!$P$11:$P$9415,C1355))</f>
        <v/>
      </c>
      <c r="E1355" s="22">
        <f>IF(D1355="",0,IF(COUNTIF(БЮДЖЕТ!$P:$P,D1355)=1,0,1))</f>
        <v>0</v>
      </c>
      <c r="F1355" s="19" t="str">
        <f>IF($D1355="","",INDEX(БЮДЖЕТ!$N:$N,SUMIFS(БЮДЖЕТ!$B:$B,БЮДЖЕТ!$P:$P,$D1355)))</f>
        <v/>
      </c>
      <c r="G1355" s="19" t="str">
        <f>IF($D1355="","",INDEX(БЮДЖЕТ!$X:$X,SUMIFS(БЮДЖЕТ!$B:$B,БЮДЖЕТ!$P:$P,$D1355)))</f>
        <v/>
      </c>
      <c r="H1355" s="36"/>
      <c r="I1355" s="48">
        <f>IF(D1355="",0,SUMIFS(БЮДЖЕТ!$V:$V,БЮДЖЕТ!$P:$P,D1355))</f>
        <v>0</v>
      </c>
      <c r="J1355" s="48">
        <f>IF(D1355="",0,SUMIFS(факт_операции!$T:$T,факт_операции!$D:$D,D1355)+SUMIFS(факт_расчет!$M:$M,факт_расчет!$D:$D,D1355))</f>
        <v>0</v>
      </c>
      <c r="K1355" s="54">
        <f t="shared" si="43"/>
        <v>0</v>
      </c>
      <c r="L1355" s="36"/>
      <c r="M1355" s="1"/>
    </row>
    <row r="1356" spans="1:13" x14ac:dyDescent="0.25">
      <c r="A1356" s="1"/>
      <c r="B1356" s="1"/>
      <c r="C1356" s="5">
        <f t="shared" si="42"/>
        <v>1346</v>
      </c>
      <c r="D1356" s="19" t="str">
        <f>IF(C1356&gt;MAX(БЮДЖЕТ!$C:$C),"",INDEX(БЮДЖЕТ!$P$11:$P$9415,C1356))</f>
        <v/>
      </c>
      <c r="E1356" s="22">
        <f>IF(D1356="",0,IF(COUNTIF(БЮДЖЕТ!$P:$P,D1356)=1,0,1))</f>
        <v>0</v>
      </c>
      <c r="F1356" s="19" t="str">
        <f>IF($D1356="","",INDEX(БЮДЖЕТ!$N:$N,SUMIFS(БЮДЖЕТ!$B:$B,БЮДЖЕТ!$P:$P,$D1356)))</f>
        <v/>
      </c>
      <c r="G1356" s="19" t="str">
        <f>IF($D1356="","",INDEX(БЮДЖЕТ!$X:$X,SUMIFS(БЮДЖЕТ!$B:$B,БЮДЖЕТ!$P:$P,$D1356)))</f>
        <v/>
      </c>
      <c r="H1356" s="36"/>
      <c r="I1356" s="48">
        <f>IF(D1356="",0,SUMIFS(БЮДЖЕТ!$V:$V,БЮДЖЕТ!$P:$P,D1356))</f>
        <v>0</v>
      </c>
      <c r="J1356" s="48">
        <f>IF(D1356="",0,SUMIFS(факт_операции!$T:$T,факт_операции!$D:$D,D1356)+SUMIFS(факт_расчет!$M:$M,факт_расчет!$D:$D,D1356))</f>
        <v>0</v>
      </c>
      <c r="K1356" s="54">
        <f t="shared" si="43"/>
        <v>0</v>
      </c>
      <c r="L1356" s="36"/>
      <c r="M1356" s="1"/>
    </row>
    <row r="1357" spans="1:13" x14ac:dyDescent="0.25">
      <c r="A1357" s="1"/>
      <c r="B1357" s="1"/>
      <c r="C1357" s="5">
        <f t="shared" ref="C1357:C1420" si="44">C1356+1</f>
        <v>1347</v>
      </c>
      <c r="D1357" s="19" t="str">
        <f>IF(C1357&gt;MAX(БЮДЖЕТ!$C:$C),"",INDEX(БЮДЖЕТ!$P$11:$P$9415,C1357))</f>
        <v/>
      </c>
      <c r="E1357" s="22">
        <f>IF(D1357="",0,IF(COUNTIF(БЮДЖЕТ!$P:$P,D1357)=1,0,1))</f>
        <v>0</v>
      </c>
      <c r="F1357" s="19" t="str">
        <f>IF($D1357="","",INDEX(БЮДЖЕТ!$N:$N,SUMIFS(БЮДЖЕТ!$B:$B,БЮДЖЕТ!$P:$P,$D1357)))</f>
        <v/>
      </c>
      <c r="G1357" s="19" t="str">
        <f>IF($D1357="","",INDEX(БЮДЖЕТ!$X:$X,SUMIFS(БЮДЖЕТ!$B:$B,БЮДЖЕТ!$P:$P,$D1357)))</f>
        <v/>
      </c>
      <c r="H1357" s="36"/>
      <c r="I1357" s="48">
        <f>IF(D1357="",0,SUMIFS(БЮДЖЕТ!$V:$V,БЮДЖЕТ!$P:$P,D1357))</f>
        <v>0</v>
      </c>
      <c r="J1357" s="48">
        <f>IF(D1357="",0,SUMIFS(факт_операции!$T:$T,факт_операции!$D:$D,D1357)+SUMIFS(факт_расчет!$M:$M,факт_расчет!$D:$D,D1357))</f>
        <v>0</v>
      </c>
      <c r="K1357" s="54">
        <f t="shared" si="43"/>
        <v>0</v>
      </c>
      <c r="L1357" s="36"/>
      <c r="M1357" s="1"/>
    </row>
    <row r="1358" spans="1:13" x14ac:dyDescent="0.25">
      <c r="A1358" s="1"/>
      <c r="B1358" s="1"/>
      <c r="C1358" s="5">
        <f t="shared" si="44"/>
        <v>1348</v>
      </c>
      <c r="D1358" s="19" t="str">
        <f>IF(C1358&gt;MAX(БЮДЖЕТ!$C:$C),"",INDEX(БЮДЖЕТ!$P$11:$P$9415,C1358))</f>
        <v/>
      </c>
      <c r="E1358" s="22">
        <f>IF(D1358="",0,IF(COUNTIF(БЮДЖЕТ!$P:$P,D1358)=1,0,1))</f>
        <v>0</v>
      </c>
      <c r="F1358" s="19" t="str">
        <f>IF($D1358="","",INDEX(БЮДЖЕТ!$N:$N,SUMIFS(БЮДЖЕТ!$B:$B,БЮДЖЕТ!$P:$P,$D1358)))</f>
        <v/>
      </c>
      <c r="G1358" s="19" t="str">
        <f>IF($D1358="","",INDEX(БЮДЖЕТ!$X:$X,SUMIFS(БЮДЖЕТ!$B:$B,БЮДЖЕТ!$P:$P,$D1358)))</f>
        <v/>
      </c>
      <c r="H1358" s="36"/>
      <c r="I1358" s="48">
        <f>IF(D1358="",0,SUMIFS(БЮДЖЕТ!$V:$V,БЮДЖЕТ!$P:$P,D1358))</f>
        <v>0</v>
      </c>
      <c r="J1358" s="48">
        <f>IF(D1358="",0,SUMIFS(факт_операции!$T:$T,факт_операции!$D:$D,D1358)+SUMIFS(факт_расчет!$M:$M,факт_расчет!$D:$D,D1358))</f>
        <v>0</v>
      </c>
      <c r="K1358" s="54">
        <f t="shared" si="43"/>
        <v>0</v>
      </c>
      <c r="L1358" s="36"/>
      <c r="M1358" s="1"/>
    </row>
    <row r="1359" spans="1:13" x14ac:dyDescent="0.25">
      <c r="A1359" s="1"/>
      <c r="B1359" s="1"/>
      <c r="C1359" s="5">
        <f t="shared" si="44"/>
        <v>1349</v>
      </c>
      <c r="D1359" s="19" t="str">
        <f>IF(C1359&gt;MAX(БЮДЖЕТ!$C:$C),"",INDEX(БЮДЖЕТ!$P$11:$P$9415,C1359))</f>
        <v/>
      </c>
      <c r="E1359" s="22">
        <f>IF(D1359="",0,IF(COUNTIF(БЮДЖЕТ!$P:$P,D1359)=1,0,1))</f>
        <v>0</v>
      </c>
      <c r="F1359" s="19" t="str">
        <f>IF($D1359="","",INDEX(БЮДЖЕТ!$N:$N,SUMIFS(БЮДЖЕТ!$B:$B,БЮДЖЕТ!$P:$P,$D1359)))</f>
        <v/>
      </c>
      <c r="G1359" s="19" t="str">
        <f>IF($D1359="","",INDEX(БЮДЖЕТ!$X:$X,SUMIFS(БЮДЖЕТ!$B:$B,БЮДЖЕТ!$P:$P,$D1359)))</f>
        <v/>
      </c>
      <c r="H1359" s="36"/>
      <c r="I1359" s="48">
        <f>IF(D1359="",0,SUMIFS(БЮДЖЕТ!$V:$V,БЮДЖЕТ!$P:$P,D1359))</f>
        <v>0</v>
      </c>
      <c r="J1359" s="48">
        <f>IF(D1359="",0,SUMIFS(факт_операции!$T:$T,факт_операции!$D:$D,D1359)+SUMIFS(факт_расчет!$M:$M,факт_расчет!$D:$D,D1359))</f>
        <v>0</v>
      </c>
      <c r="K1359" s="54">
        <f t="shared" si="43"/>
        <v>0</v>
      </c>
      <c r="L1359" s="36"/>
      <c r="M1359" s="1"/>
    </row>
    <row r="1360" spans="1:13" x14ac:dyDescent="0.25">
      <c r="A1360" s="1"/>
      <c r="B1360" s="1"/>
      <c r="C1360" s="5">
        <f t="shared" si="44"/>
        <v>1350</v>
      </c>
      <c r="D1360" s="19" t="str">
        <f>IF(C1360&gt;MAX(БЮДЖЕТ!$C:$C),"",INDEX(БЮДЖЕТ!$P$11:$P$9415,C1360))</f>
        <v/>
      </c>
      <c r="E1360" s="22">
        <f>IF(D1360="",0,IF(COUNTIF(БЮДЖЕТ!$P:$P,D1360)=1,0,1))</f>
        <v>0</v>
      </c>
      <c r="F1360" s="19" t="str">
        <f>IF($D1360="","",INDEX(БЮДЖЕТ!$N:$N,SUMIFS(БЮДЖЕТ!$B:$B,БЮДЖЕТ!$P:$P,$D1360)))</f>
        <v/>
      </c>
      <c r="G1360" s="19" t="str">
        <f>IF($D1360="","",INDEX(БЮДЖЕТ!$X:$X,SUMIFS(БЮДЖЕТ!$B:$B,БЮДЖЕТ!$P:$P,$D1360)))</f>
        <v/>
      </c>
      <c r="H1360" s="36"/>
      <c r="I1360" s="48">
        <f>IF(D1360="",0,SUMIFS(БЮДЖЕТ!$V:$V,БЮДЖЕТ!$P:$P,D1360))</f>
        <v>0</v>
      </c>
      <c r="J1360" s="48">
        <f>IF(D1360="",0,SUMIFS(факт_операции!$T:$T,факт_операции!$D:$D,D1360)+SUMIFS(факт_расчет!$M:$M,факт_расчет!$D:$D,D1360))</f>
        <v>0</v>
      </c>
      <c r="K1360" s="54">
        <f t="shared" si="43"/>
        <v>0</v>
      </c>
      <c r="L1360" s="36"/>
      <c r="M1360" s="1"/>
    </row>
    <row r="1361" spans="1:13" x14ac:dyDescent="0.25">
      <c r="A1361" s="1"/>
      <c r="B1361" s="1"/>
      <c r="C1361" s="5">
        <f t="shared" si="44"/>
        <v>1351</v>
      </c>
      <c r="D1361" s="19" t="str">
        <f>IF(C1361&gt;MAX(БЮДЖЕТ!$C:$C),"",INDEX(БЮДЖЕТ!$P$11:$P$9415,C1361))</f>
        <v/>
      </c>
      <c r="E1361" s="22">
        <f>IF(D1361="",0,IF(COUNTIF(БЮДЖЕТ!$P:$P,D1361)=1,0,1))</f>
        <v>0</v>
      </c>
      <c r="F1361" s="19" t="str">
        <f>IF($D1361="","",INDEX(БЮДЖЕТ!$N:$N,SUMIFS(БЮДЖЕТ!$B:$B,БЮДЖЕТ!$P:$P,$D1361)))</f>
        <v/>
      </c>
      <c r="G1361" s="19" t="str">
        <f>IF($D1361="","",INDEX(БЮДЖЕТ!$X:$X,SUMIFS(БЮДЖЕТ!$B:$B,БЮДЖЕТ!$P:$P,$D1361)))</f>
        <v/>
      </c>
      <c r="H1361" s="36"/>
      <c r="I1361" s="48">
        <f>IF(D1361="",0,SUMIFS(БЮДЖЕТ!$V:$V,БЮДЖЕТ!$P:$P,D1361))</f>
        <v>0</v>
      </c>
      <c r="J1361" s="48">
        <f>IF(D1361="",0,SUMIFS(факт_операции!$T:$T,факт_операции!$D:$D,D1361)+SUMIFS(факт_расчет!$M:$M,факт_расчет!$D:$D,D1361))</f>
        <v>0</v>
      </c>
      <c r="K1361" s="54">
        <f t="shared" si="43"/>
        <v>0</v>
      </c>
      <c r="L1361" s="36"/>
      <c r="M1361" s="1"/>
    </row>
    <row r="1362" spans="1:13" x14ac:dyDescent="0.25">
      <c r="A1362" s="1"/>
      <c r="B1362" s="1"/>
      <c r="C1362" s="5">
        <f t="shared" si="44"/>
        <v>1352</v>
      </c>
      <c r="D1362" s="19" t="str">
        <f>IF(C1362&gt;MAX(БЮДЖЕТ!$C:$C),"",INDEX(БЮДЖЕТ!$P$11:$P$9415,C1362))</f>
        <v/>
      </c>
      <c r="E1362" s="22">
        <f>IF(D1362="",0,IF(COUNTIF(БЮДЖЕТ!$P:$P,D1362)=1,0,1))</f>
        <v>0</v>
      </c>
      <c r="F1362" s="19" t="str">
        <f>IF($D1362="","",INDEX(БЮДЖЕТ!$N:$N,SUMIFS(БЮДЖЕТ!$B:$B,БЮДЖЕТ!$P:$P,$D1362)))</f>
        <v/>
      </c>
      <c r="G1362" s="19" t="str">
        <f>IF($D1362="","",INDEX(БЮДЖЕТ!$X:$X,SUMIFS(БЮДЖЕТ!$B:$B,БЮДЖЕТ!$P:$P,$D1362)))</f>
        <v/>
      </c>
      <c r="H1362" s="36"/>
      <c r="I1362" s="48">
        <f>IF(D1362="",0,SUMIFS(БЮДЖЕТ!$V:$V,БЮДЖЕТ!$P:$P,D1362))</f>
        <v>0</v>
      </c>
      <c r="J1362" s="48">
        <f>IF(D1362="",0,SUMIFS(факт_операции!$T:$T,факт_операции!$D:$D,D1362)+SUMIFS(факт_расчет!$M:$M,факт_расчет!$D:$D,D1362))</f>
        <v>0</v>
      </c>
      <c r="K1362" s="54">
        <f t="shared" si="43"/>
        <v>0</v>
      </c>
      <c r="L1362" s="36"/>
      <c r="M1362" s="1"/>
    </row>
    <row r="1363" spans="1:13" x14ac:dyDescent="0.25">
      <c r="A1363" s="1"/>
      <c r="B1363" s="1"/>
      <c r="C1363" s="5">
        <f t="shared" si="44"/>
        <v>1353</v>
      </c>
      <c r="D1363" s="19" t="str">
        <f>IF(C1363&gt;MAX(БЮДЖЕТ!$C:$C),"",INDEX(БЮДЖЕТ!$P$11:$P$9415,C1363))</f>
        <v/>
      </c>
      <c r="E1363" s="22">
        <f>IF(D1363="",0,IF(COUNTIF(БЮДЖЕТ!$P:$P,D1363)=1,0,1))</f>
        <v>0</v>
      </c>
      <c r="F1363" s="19" t="str">
        <f>IF($D1363="","",INDEX(БЮДЖЕТ!$N:$N,SUMIFS(БЮДЖЕТ!$B:$B,БЮДЖЕТ!$P:$P,$D1363)))</f>
        <v/>
      </c>
      <c r="G1363" s="19" t="str">
        <f>IF($D1363="","",INDEX(БЮДЖЕТ!$X:$X,SUMIFS(БЮДЖЕТ!$B:$B,БЮДЖЕТ!$P:$P,$D1363)))</f>
        <v/>
      </c>
      <c r="H1363" s="36"/>
      <c r="I1363" s="48">
        <f>IF(D1363="",0,SUMIFS(БЮДЖЕТ!$V:$V,БЮДЖЕТ!$P:$P,D1363))</f>
        <v>0</v>
      </c>
      <c r="J1363" s="48">
        <f>IF(D1363="",0,SUMIFS(факт_операции!$T:$T,факт_операции!$D:$D,D1363)+SUMIFS(факт_расчет!$M:$M,факт_расчет!$D:$D,D1363))</f>
        <v>0</v>
      </c>
      <c r="K1363" s="54">
        <f t="shared" si="43"/>
        <v>0</v>
      </c>
      <c r="L1363" s="36"/>
      <c r="M1363" s="1"/>
    </row>
    <row r="1364" spans="1:13" x14ac:dyDescent="0.25">
      <c r="A1364" s="1"/>
      <c r="B1364" s="1"/>
      <c r="C1364" s="5">
        <f t="shared" si="44"/>
        <v>1354</v>
      </c>
      <c r="D1364" s="19" t="str">
        <f>IF(C1364&gt;MAX(БЮДЖЕТ!$C:$C),"",INDEX(БЮДЖЕТ!$P$11:$P$9415,C1364))</f>
        <v/>
      </c>
      <c r="E1364" s="22">
        <f>IF(D1364="",0,IF(COUNTIF(БЮДЖЕТ!$P:$P,D1364)=1,0,1))</f>
        <v>0</v>
      </c>
      <c r="F1364" s="19" t="str">
        <f>IF($D1364="","",INDEX(БЮДЖЕТ!$N:$N,SUMIFS(БЮДЖЕТ!$B:$B,БЮДЖЕТ!$P:$P,$D1364)))</f>
        <v/>
      </c>
      <c r="G1364" s="19" t="str">
        <f>IF($D1364="","",INDEX(БЮДЖЕТ!$X:$X,SUMIFS(БЮДЖЕТ!$B:$B,БЮДЖЕТ!$P:$P,$D1364)))</f>
        <v/>
      </c>
      <c r="H1364" s="36"/>
      <c r="I1364" s="48">
        <f>IF(D1364="",0,SUMIFS(БЮДЖЕТ!$V:$V,БЮДЖЕТ!$P:$P,D1364))</f>
        <v>0</v>
      </c>
      <c r="J1364" s="48">
        <f>IF(D1364="",0,SUMIFS(факт_операции!$T:$T,факт_операции!$D:$D,D1364)+SUMIFS(факт_расчет!$M:$M,факт_расчет!$D:$D,D1364))</f>
        <v>0</v>
      </c>
      <c r="K1364" s="54">
        <f t="shared" si="43"/>
        <v>0</v>
      </c>
      <c r="L1364" s="36"/>
      <c r="M1364" s="1"/>
    </row>
    <row r="1365" spans="1:13" x14ac:dyDescent="0.25">
      <c r="A1365" s="1"/>
      <c r="B1365" s="1"/>
      <c r="C1365" s="5">
        <f t="shared" si="44"/>
        <v>1355</v>
      </c>
      <c r="D1365" s="19" t="str">
        <f>IF(C1365&gt;MAX(БЮДЖЕТ!$C:$C),"",INDEX(БЮДЖЕТ!$P$11:$P$9415,C1365))</f>
        <v/>
      </c>
      <c r="E1365" s="22">
        <f>IF(D1365="",0,IF(COUNTIF(БЮДЖЕТ!$P:$P,D1365)=1,0,1))</f>
        <v>0</v>
      </c>
      <c r="F1365" s="19" t="str">
        <f>IF($D1365="","",INDEX(БЮДЖЕТ!$N:$N,SUMIFS(БЮДЖЕТ!$B:$B,БЮДЖЕТ!$P:$P,$D1365)))</f>
        <v/>
      </c>
      <c r="G1365" s="19" t="str">
        <f>IF($D1365="","",INDEX(БЮДЖЕТ!$X:$X,SUMIFS(БЮДЖЕТ!$B:$B,БЮДЖЕТ!$P:$P,$D1365)))</f>
        <v/>
      </c>
      <c r="H1365" s="36"/>
      <c r="I1365" s="48">
        <f>IF(D1365="",0,SUMIFS(БЮДЖЕТ!$V:$V,БЮДЖЕТ!$P:$P,D1365))</f>
        <v>0</v>
      </c>
      <c r="J1365" s="48">
        <f>IF(D1365="",0,SUMIFS(факт_операции!$T:$T,факт_операции!$D:$D,D1365)+SUMIFS(факт_расчет!$M:$M,факт_расчет!$D:$D,D1365))</f>
        <v>0</v>
      </c>
      <c r="K1365" s="54">
        <f t="shared" si="43"/>
        <v>0</v>
      </c>
      <c r="L1365" s="36"/>
      <c r="M1365" s="1"/>
    </row>
    <row r="1366" spans="1:13" x14ac:dyDescent="0.25">
      <c r="A1366" s="1"/>
      <c r="B1366" s="1"/>
      <c r="C1366" s="5">
        <f t="shared" si="44"/>
        <v>1356</v>
      </c>
      <c r="D1366" s="19" t="str">
        <f>IF(C1366&gt;MAX(БЮДЖЕТ!$C:$C),"",INDEX(БЮДЖЕТ!$P$11:$P$9415,C1366))</f>
        <v/>
      </c>
      <c r="E1366" s="22">
        <f>IF(D1366="",0,IF(COUNTIF(БЮДЖЕТ!$P:$P,D1366)=1,0,1))</f>
        <v>0</v>
      </c>
      <c r="F1366" s="19" t="str">
        <f>IF($D1366="","",INDEX(БЮДЖЕТ!$N:$N,SUMIFS(БЮДЖЕТ!$B:$B,БЮДЖЕТ!$P:$P,$D1366)))</f>
        <v/>
      </c>
      <c r="G1366" s="19" t="str">
        <f>IF($D1366="","",INDEX(БЮДЖЕТ!$X:$X,SUMIFS(БЮДЖЕТ!$B:$B,БЮДЖЕТ!$P:$P,$D1366)))</f>
        <v/>
      </c>
      <c r="H1366" s="36"/>
      <c r="I1366" s="48">
        <f>IF(D1366="",0,SUMIFS(БЮДЖЕТ!$V:$V,БЮДЖЕТ!$P:$P,D1366))</f>
        <v>0</v>
      </c>
      <c r="J1366" s="48">
        <f>IF(D1366="",0,SUMIFS(факт_операции!$T:$T,факт_операции!$D:$D,D1366)+SUMIFS(факт_расчет!$M:$M,факт_расчет!$D:$D,D1366))</f>
        <v>0</v>
      </c>
      <c r="K1366" s="54">
        <f t="shared" si="43"/>
        <v>0</v>
      </c>
      <c r="L1366" s="36"/>
      <c r="M1366" s="1"/>
    </row>
    <row r="1367" spans="1:13" x14ac:dyDescent="0.25">
      <c r="A1367" s="1"/>
      <c r="B1367" s="1"/>
      <c r="C1367" s="5">
        <f t="shared" si="44"/>
        <v>1357</v>
      </c>
      <c r="D1367" s="19" t="str">
        <f>IF(C1367&gt;MAX(БЮДЖЕТ!$C:$C),"",INDEX(БЮДЖЕТ!$P$11:$P$9415,C1367))</f>
        <v/>
      </c>
      <c r="E1367" s="22">
        <f>IF(D1367="",0,IF(COUNTIF(БЮДЖЕТ!$P:$P,D1367)=1,0,1))</f>
        <v>0</v>
      </c>
      <c r="F1367" s="19" t="str">
        <f>IF($D1367="","",INDEX(БЮДЖЕТ!$N:$N,SUMIFS(БЮДЖЕТ!$B:$B,БЮДЖЕТ!$P:$P,$D1367)))</f>
        <v/>
      </c>
      <c r="G1367" s="19" t="str">
        <f>IF($D1367="","",INDEX(БЮДЖЕТ!$X:$X,SUMIFS(БЮДЖЕТ!$B:$B,БЮДЖЕТ!$P:$P,$D1367)))</f>
        <v/>
      </c>
      <c r="H1367" s="36"/>
      <c r="I1367" s="48">
        <f>IF(D1367="",0,SUMIFS(БЮДЖЕТ!$V:$V,БЮДЖЕТ!$P:$P,D1367))</f>
        <v>0</v>
      </c>
      <c r="J1367" s="48">
        <f>IF(D1367="",0,SUMIFS(факт_операции!$T:$T,факт_операции!$D:$D,D1367)+SUMIFS(факт_расчет!$M:$M,факт_расчет!$D:$D,D1367))</f>
        <v>0</v>
      </c>
      <c r="K1367" s="54">
        <f t="shared" si="43"/>
        <v>0</v>
      </c>
      <c r="L1367" s="36"/>
      <c r="M1367" s="1"/>
    </row>
    <row r="1368" spans="1:13" x14ac:dyDescent="0.25">
      <c r="A1368" s="1"/>
      <c r="B1368" s="1"/>
      <c r="C1368" s="5">
        <f t="shared" si="44"/>
        <v>1358</v>
      </c>
      <c r="D1368" s="19" t="str">
        <f>IF(C1368&gt;MAX(БЮДЖЕТ!$C:$C),"",INDEX(БЮДЖЕТ!$P$11:$P$9415,C1368))</f>
        <v/>
      </c>
      <c r="E1368" s="22">
        <f>IF(D1368="",0,IF(COUNTIF(БЮДЖЕТ!$P:$P,D1368)=1,0,1))</f>
        <v>0</v>
      </c>
      <c r="F1368" s="19" t="str">
        <f>IF($D1368="","",INDEX(БЮДЖЕТ!$N:$N,SUMIFS(БЮДЖЕТ!$B:$B,БЮДЖЕТ!$P:$P,$D1368)))</f>
        <v/>
      </c>
      <c r="G1368" s="19" t="str">
        <f>IF($D1368="","",INDEX(БЮДЖЕТ!$X:$X,SUMIFS(БЮДЖЕТ!$B:$B,БЮДЖЕТ!$P:$P,$D1368)))</f>
        <v/>
      </c>
      <c r="H1368" s="36"/>
      <c r="I1368" s="48">
        <f>IF(D1368="",0,SUMIFS(БЮДЖЕТ!$V:$V,БЮДЖЕТ!$P:$P,D1368))</f>
        <v>0</v>
      </c>
      <c r="J1368" s="48">
        <f>IF(D1368="",0,SUMIFS(факт_операции!$T:$T,факт_операции!$D:$D,D1368)+SUMIFS(факт_расчет!$M:$M,факт_расчет!$D:$D,D1368))</f>
        <v>0</v>
      </c>
      <c r="K1368" s="54">
        <f t="shared" si="43"/>
        <v>0</v>
      </c>
      <c r="L1368" s="36"/>
      <c r="M1368" s="1"/>
    </row>
    <row r="1369" spans="1:13" x14ac:dyDescent="0.25">
      <c r="A1369" s="1"/>
      <c r="B1369" s="1"/>
      <c r="C1369" s="5">
        <f t="shared" si="44"/>
        <v>1359</v>
      </c>
      <c r="D1369" s="19" t="str">
        <f>IF(C1369&gt;MAX(БЮДЖЕТ!$C:$C),"",INDEX(БЮДЖЕТ!$P$11:$P$9415,C1369))</f>
        <v/>
      </c>
      <c r="E1369" s="22">
        <f>IF(D1369="",0,IF(COUNTIF(БЮДЖЕТ!$P:$P,D1369)=1,0,1))</f>
        <v>0</v>
      </c>
      <c r="F1369" s="19" t="str">
        <f>IF($D1369="","",INDEX(БЮДЖЕТ!$N:$N,SUMIFS(БЮДЖЕТ!$B:$B,БЮДЖЕТ!$P:$P,$D1369)))</f>
        <v/>
      </c>
      <c r="G1369" s="19" t="str">
        <f>IF($D1369="","",INDEX(БЮДЖЕТ!$X:$X,SUMIFS(БЮДЖЕТ!$B:$B,БЮДЖЕТ!$P:$P,$D1369)))</f>
        <v/>
      </c>
      <c r="H1369" s="36"/>
      <c r="I1369" s="48">
        <f>IF(D1369="",0,SUMIFS(БЮДЖЕТ!$V:$V,БЮДЖЕТ!$P:$P,D1369))</f>
        <v>0</v>
      </c>
      <c r="J1369" s="48">
        <f>IF(D1369="",0,SUMIFS(факт_операции!$T:$T,факт_операции!$D:$D,D1369)+SUMIFS(факт_расчет!$M:$M,факт_расчет!$D:$D,D1369))</f>
        <v>0</v>
      </c>
      <c r="K1369" s="54">
        <f t="shared" si="43"/>
        <v>0</v>
      </c>
      <c r="L1369" s="36"/>
      <c r="M1369" s="1"/>
    </row>
    <row r="1370" spans="1:13" x14ac:dyDescent="0.25">
      <c r="A1370" s="1"/>
      <c r="B1370" s="1"/>
      <c r="C1370" s="5">
        <f t="shared" si="44"/>
        <v>1360</v>
      </c>
      <c r="D1370" s="19" t="str">
        <f>IF(C1370&gt;MAX(БЮДЖЕТ!$C:$C),"",INDEX(БЮДЖЕТ!$P$11:$P$9415,C1370))</f>
        <v/>
      </c>
      <c r="E1370" s="22">
        <f>IF(D1370="",0,IF(COUNTIF(БЮДЖЕТ!$P:$P,D1370)=1,0,1))</f>
        <v>0</v>
      </c>
      <c r="F1370" s="19" t="str">
        <f>IF($D1370="","",INDEX(БЮДЖЕТ!$N:$N,SUMIFS(БЮДЖЕТ!$B:$B,БЮДЖЕТ!$P:$P,$D1370)))</f>
        <v/>
      </c>
      <c r="G1370" s="19" t="str">
        <f>IF($D1370="","",INDEX(БЮДЖЕТ!$X:$X,SUMIFS(БЮДЖЕТ!$B:$B,БЮДЖЕТ!$P:$P,$D1370)))</f>
        <v/>
      </c>
      <c r="H1370" s="36"/>
      <c r="I1370" s="48">
        <f>IF(D1370="",0,SUMIFS(БЮДЖЕТ!$V:$V,БЮДЖЕТ!$P:$P,D1370))</f>
        <v>0</v>
      </c>
      <c r="J1370" s="48">
        <f>IF(D1370="",0,SUMIFS(факт_операции!$T:$T,факт_операции!$D:$D,D1370)+SUMIFS(факт_расчет!$M:$M,факт_расчет!$D:$D,D1370))</f>
        <v>0</v>
      </c>
      <c r="K1370" s="54">
        <f t="shared" si="43"/>
        <v>0</v>
      </c>
      <c r="L1370" s="36"/>
      <c r="M1370" s="1"/>
    </row>
    <row r="1371" spans="1:13" x14ac:dyDescent="0.25">
      <c r="A1371" s="1"/>
      <c r="B1371" s="1"/>
      <c r="C1371" s="5">
        <f t="shared" si="44"/>
        <v>1361</v>
      </c>
      <c r="D1371" s="19" t="str">
        <f>IF(C1371&gt;MAX(БЮДЖЕТ!$C:$C),"",INDEX(БЮДЖЕТ!$P$11:$P$9415,C1371))</f>
        <v/>
      </c>
      <c r="E1371" s="22">
        <f>IF(D1371="",0,IF(COUNTIF(БЮДЖЕТ!$P:$P,D1371)=1,0,1))</f>
        <v>0</v>
      </c>
      <c r="F1371" s="19" t="str">
        <f>IF($D1371="","",INDEX(БЮДЖЕТ!$N:$N,SUMIFS(БЮДЖЕТ!$B:$B,БЮДЖЕТ!$P:$P,$D1371)))</f>
        <v/>
      </c>
      <c r="G1371" s="19" t="str">
        <f>IF($D1371="","",INDEX(БЮДЖЕТ!$X:$X,SUMIFS(БЮДЖЕТ!$B:$B,БЮДЖЕТ!$P:$P,$D1371)))</f>
        <v/>
      </c>
      <c r="H1371" s="36"/>
      <c r="I1371" s="48">
        <f>IF(D1371="",0,SUMIFS(БЮДЖЕТ!$V:$V,БЮДЖЕТ!$P:$P,D1371))</f>
        <v>0</v>
      </c>
      <c r="J1371" s="48">
        <f>IF(D1371="",0,SUMIFS(факт_операции!$T:$T,факт_операции!$D:$D,D1371)+SUMIFS(факт_расчет!$M:$M,факт_расчет!$D:$D,D1371))</f>
        <v>0</v>
      </c>
      <c r="K1371" s="54">
        <f t="shared" si="43"/>
        <v>0</v>
      </c>
      <c r="L1371" s="36"/>
      <c r="M1371" s="1"/>
    </row>
    <row r="1372" spans="1:13" x14ac:dyDescent="0.25">
      <c r="A1372" s="1"/>
      <c r="B1372" s="1"/>
      <c r="C1372" s="5">
        <f t="shared" si="44"/>
        <v>1362</v>
      </c>
      <c r="D1372" s="19" t="str">
        <f>IF(C1372&gt;MAX(БЮДЖЕТ!$C:$C),"",INDEX(БЮДЖЕТ!$P$11:$P$9415,C1372))</f>
        <v/>
      </c>
      <c r="E1372" s="22">
        <f>IF(D1372="",0,IF(COUNTIF(БЮДЖЕТ!$P:$P,D1372)=1,0,1))</f>
        <v>0</v>
      </c>
      <c r="F1372" s="19" t="str">
        <f>IF($D1372="","",INDEX(БЮДЖЕТ!$N:$N,SUMIFS(БЮДЖЕТ!$B:$B,БЮДЖЕТ!$P:$P,$D1372)))</f>
        <v/>
      </c>
      <c r="G1372" s="19" t="str">
        <f>IF($D1372="","",INDEX(БЮДЖЕТ!$X:$X,SUMIFS(БЮДЖЕТ!$B:$B,БЮДЖЕТ!$P:$P,$D1372)))</f>
        <v/>
      </c>
      <c r="H1372" s="36"/>
      <c r="I1372" s="48">
        <f>IF(D1372="",0,SUMIFS(БЮДЖЕТ!$V:$V,БЮДЖЕТ!$P:$P,D1372))</f>
        <v>0</v>
      </c>
      <c r="J1372" s="48">
        <f>IF(D1372="",0,SUMIFS(факт_операции!$T:$T,факт_операции!$D:$D,D1372)+SUMIFS(факт_расчет!$M:$M,факт_расчет!$D:$D,D1372))</f>
        <v>0</v>
      </c>
      <c r="K1372" s="54">
        <f t="shared" si="43"/>
        <v>0</v>
      </c>
      <c r="L1372" s="36"/>
      <c r="M1372" s="1"/>
    </row>
    <row r="1373" spans="1:13" x14ac:dyDescent="0.25">
      <c r="A1373" s="1"/>
      <c r="B1373" s="1"/>
      <c r="C1373" s="5">
        <f t="shared" si="44"/>
        <v>1363</v>
      </c>
      <c r="D1373" s="19" t="str">
        <f>IF(C1373&gt;MAX(БЮДЖЕТ!$C:$C),"",INDEX(БЮДЖЕТ!$P$11:$P$9415,C1373))</f>
        <v/>
      </c>
      <c r="E1373" s="22">
        <f>IF(D1373="",0,IF(COUNTIF(БЮДЖЕТ!$P:$P,D1373)=1,0,1))</f>
        <v>0</v>
      </c>
      <c r="F1373" s="19" t="str">
        <f>IF($D1373="","",INDEX(БЮДЖЕТ!$N:$N,SUMIFS(БЮДЖЕТ!$B:$B,БЮДЖЕТ!$P:$P,$D1373)))</f>
        <v/>
      </c>
      <c r="G1373" s="19" t="str">
        <f>IF($D1373="","",INDEX(БЮДЖЕТ!$X:$X,SUMIFS(БЮДЖЕТ!$B:$B,БЮДЖЕТ!$P:$P,$D1373)))</f>
        <v/>
      </c>
      <c r="H1373" s="36"/>
      <c r="I1373" s="48">
        <f>IF(D1373="",0,SUMIFS(БЮДЖЕТ!$V:$V,БЮДЖЕТ!$P:$P,D1373))</f>
        <v>0</v>
      </c>
      <c r="J1373" s="48">
        <f>IF(D1373="",0,SUMIFS(факт_операции!$T:$T,факт_операции!$D:$D,D1373)+SUMIFS(факт_расчет!$M:$M,факт_расчет!$D:$D,D1373))</f>
        <v>0</v>
      </c>
      <c r="K1373" s="54">
        <f t="shared" si="43"/>
        <v>0</v>
      </c>
      <c r="L1373" s="36"/>
      <c r="M1373" s="1"/>
    </row>
    <row r="1374" spans="1:13" x14ac:dyDescent="0.25">
      <c r="A1374" s="1"/>
      <c r="B1374" s="1"/>
      <c r="C1374" s="5">
        <f t="shared" si="44"/>
        <v>1364</v>
      </c>
      <c r="D1374" s="19" t="str">
        <f>IF(C1374&gt;MAX(БЮДЖЕТ!$C:$C),"",INDEX(БЮДЖЕТ!$P$11:$P$9415,C1374))</f>
        <v/>
      </c>
      <c r="E1374" s="22">
        <f>IF(D1374="",0,IF(COUNTIF(БЮДЖЕТ!$P:$P,D1374)=1,0,1))</f>
        <v>0</v>
      </c>
      <c r="F1374" s="19" t="str">
        <f>IF($D1374="","",INDEX(БЮДЖЕТ!$N:$N,SUMIFS(БЮДЖЕТ!$B:$B,БЮДЖЕТ!$P:$P,$D1374)))</f>
        <v/>
      </c>
      <c r="G1374" s="19" t="str">
        <f>IF($D1374="","",INDEX(БЮДЖЕТ!$X:$X,SUMIFS(БЮДЖЕТ!$B:$B,БЮДЖЕТ!$P:$P,$D1374)))</f>
        <v/>
      </c>
      <c r="H1374" s="36"/>
      <c r="I1374" s="48">
        <f>IF(D1374="",0,SUMIFS(БЮДЖЕТ!$V:$V,БЮДЖЕТ!$P:$P,D1374))</f>
        <v>0</v>
      </c>
      <c r="J1374" s="48">
        <f>IF(D1374="",0,SUMIFS(факт_операции!$T:$T,факт_операции!$D:$D,D1374)+SUMIFS(факт_расчет!$M:$M,факт_расчет!$D:$D,D1374))</f>
        <v>0</v>
      </c>
      <c r="K1374" s="54">
        <f t="shared" si="43"/>
        <v>0</v>
      </c>
      <c r="L1374" s="36"/>
      <c r="M1374" s="1"/>
    </row>
    <row r="1375" spans="1:13" x14ac:dyDescent="0.25">
      <c r="A1375" s="1"/>
      <c r="B1375" s="1"/>
      <c r="C1375" s="5">
        <f t="shared" si="44"/>
        <v>1365</v>
      </c>
      <c r="D1375" s="19" t="str">
        <f>IF(C1375&gt;MAX(БЮДЖЕТ!$C:$C),"",INDEX(БЮДЖЕТ!$P$11:$P$9415,C1375))</f>
        <v/>
      </c>
      <c r="E1375" s="22">
        <f>IF(D1375="",0,IF(COUNTIF(БЮДЖЕТ!$P:$P,D1375)=1,0,1))</f>
        <v>0</v>
      </c>
      <c r="F1375" s="19" t="str">
        <f>IF($D1375="","",INDEX(БЮДЖЕТ!$N:$N,SUMIFS(БЮДЖЕТ!$B:$B,БЮДЖЕТ!$P:$P,$D1375)))</f>
        <v/>
      </c>
      <c r="G1375" s="19" t="str">
        <f>IF($D1375="","",INDEX(БЮДЖЕТ!$X:$X,SUMIFS(БЮДЖЕТ!$B:$B,БЮДЖЕТ!$P:$P,$D1375)))</f>
        <v/>
      </c>
      <c r="H1375" s="36"/>
      <c r="I1375" s="48">
        <f>IF(D1375="",0,SUMIFS(БЮДЖЕТ!$V:$V,БЮДЖЕТ!$P:$P,D1375))</f>
        <v>0</v>
      </c>
      <c r="J1375" s="48">
        <f>IF(D1375="",0,SUMIFS(факт_операции!$T:$T,факт_операции!$D:$D,D1375)+SUMIFS(факт_расчет!$M:$M,факт_расчет!$D:$D,D1375))</f>
        <v>0</v>
      </c>
      <c r="K1375" s="54">
        <f t="shared" si="43"/>
        <v>0</v>
      </c>
      <c r="L1375" s="36"/>
      <c r="M1375" s="1"/>
    </row>
    <row r="1376" spans="1:13" x14ac:dyDescent="0.25">
      <c r="A1376" s="1"/>
      <c r="B1376" s="1"/>
      <c r="C1376" s="5">
        <f t="shared" si="44"/>
        <v>1366</v>
      </c>
      <c r="D1376" s="19" t="str">
        <f>IF(C1376&gt;MAX(БЮДЖЕТ!$C:$C),"",INDEX(БЮДЖЕТ!$P$11:$P$9415,C1376))</f>
        <v/>
      </c>
      <c r="E1376" s="22">
        <f>IF(D1376="",0,IF(COUNTIF(БЮДЖЕТ!$P:$P,D1376)=1,0,1))</f>
        <v>0</v>
      </c>
      <c r="F1376" s="19" t="str">
        <f>IF($D1376="","",INDEX(БЮДЖЕТ!$N:$N,SUMIFS(БЮДЖЕТ!$B:$B,БЮДЖЕТ!$P:$P,$D1376)))</f>
        <v/>
      </c>
      <c r="G1376" s="19" t="str">
        <f>IF($D1376="","",INDEX(БЮДЖЕТ!$X:$X,SUMIFS(БЮДЖЕТ!$B:$B,БЮДЖЕТ!$P:$P,$D1376)))</f>
        <v/>
      </c>
      <c r="H1376" s="36"/>
      <c r="I1376" s="48">
        <f>IF(D1376="",0,SUMIFS(БЮДЖЕТ!$V:$V,БЮДЖЕТ!$P:$P,D1376))</f>
        <v>0</v>
      </c>
      <c r="J1376" s="48">
        <f>IF(D1376="",0,SUMIFS(факт_операции!$T:$T,факт_операции!$D:$D,D1376)+SUMIFS(факт_расчет!$M:$M,факт_расчет!$D:$D,D1376))</f>
        <v>0</v>
      </c>
      <c r="K1376" s="54">
        <f t="shared" si="43"/>
        <v>0</v>
      </c>
      <c r="L1376" s="36"/>
      <c r="M1376" s="1"/>
    </row>
    <row r="1377" spans="1:13" x14ac:dyDescent="0.25">
      <c r="A1377" s="1"/>
      <c r="B1377" s="1"/>
      <c r="C1377" s="5">
        <f t="shared" si="44"/>
        <v>1367</v>
      </c>
      <c r="D1377" s="19" t="str">
        <f>IF(C1377&gt;MAX(БЮДЖЕТ!$C:$C),"",INDEX(БЮДЖЕТ!$P$11:$P$9415,C1377))</f>
        <v/>
      </c>
      <c r="E1377" s="22">
        <f>IF(D1377="",0,IF(COUNTIF(БЮДЖЕТ!$P:$P,D1377)=1,0,1))</f>
        <v>0</v>
      </c>
      <c r="F1377" s="19" t="str">
        <f>IF($D1377="","",INDEX(БЮДЖЕТ!$N:$N,SUMIFS(БЮДЖЕТ!$B:$B,БЮДЖЕТ!$P:$P,$D1377)))</f>
        <v/>
      </c>
      <c r="G1377" s="19" t="str">
        <f>IF($D1377="","",INDEX(БЮДЖЕТ!$X:$X,SUMIFS(БЮДЖЕТ!$B:$B,БЮДЖЕТ!$P:$P,$D1377)))</f>
        <v/>
      </c>
      <c r="H1377" s="36"/>
      <c r="I1377" s="48">
        <f>IF(D1377="",0,SUMIFS(БЮДЖЕТ!$V:$V,БЮДЖЕТ!$P:$P,D1377))</f>
        <v>0</v>
      </c>
      <c r="J1377" s="48">
        <f>IF(D1377="",0,SUMIFS(факт_операции!$T:$T,факт_операции!$D:$D,D1377)+SUMIFS(факт_расчет!$M:$M,факт_расчет!$D:$D,D1377))</f>
        <v>0</v>
      </c>
      <c r="K1377" s="54">
        <f t="shared" si="43"/>
        <v>0</v>
      </c>
      <c r="L1377" s="36"/>
      <c r="M1377" s="1"/>
    </row>
    <row r="1378" spans="1:13" x14ac:dyDescent="0.25">
      <c r="A1378" s="1"/>
      <c r="B1378" s="1"/>
      <c r="C1378" s="5">
        <f t="shared" si="44"/>
        <v>1368</v>
      </c>
      <c r="D1378" s="19" t="str">
        <f>IF(C1378&gt;MAX(БЮДЖЕТ!$C:$C),"",INDEX(БЮДЖЕТ!$P$11:$P$9415,C1378))</f>
        <v/>
      </c>
      <c r="E1378" s="22">
        <f>IF(D1378="",0,IF(COUNTIF(БЮДЖЕТ!$P:$P,D1378)=1,0,1))</f>
        <v>0</v>
      </c>
      <c r="F1378" s="19" t="str">
        <f>IF($D1378="","",INDEX(БЮДЖЕТ!$N:$N,SUMIFS(БЮДЖЕТ!$B:$B,БЮДЖЕТ!$P:$P,$D1378)))</f>
        <v/>
      </c>
      <c r="G1378" s="19" t="str">
        <f>IF($D1378="","",INDEX(БЮДЖЕТ!$X:$X,SUMIFS(БЮДЖЕТ!$B:$B,БЮДЖЕТ!$P:$P,$D1378)))</f>
        <v/>
      </c>
      <c r="H1378" s="36"/>
      <c r="I1378" s="48">
        <f>IF(D1378="",0,SUMIFS(БЮДЖЕТ!$V:$V,БЮДЖЕТ!$P:$P,D1378))</f>
        <v>0</v>
      </c>
      <c r="J1378" s="48">
        <f>IF(D1378="",0,SUMIFS(факт_операции!$T:$T,факт_операции!$D:$D,D1378)+SUMIFS(факт_расчет!$M:$M,факт_расчет!$D:$D,D1378))</f>
        <v>0</v>
      </c>
      <c r="K1378" s="54">
        <f t="shared" si="43"/>
        <v>0</v>
      </c>
      <c r="L1378" s="36"/>
      <c r="M1378" s="1"/>
    </row>
    <row r="1379" spans="1:13" x14ac:dyDescent="0.25">
      <c r="A1379" s="1"/>
      <c r="B1379" s="1"/>
      <c r="C1379" s="5">
        <f t="shared" si="44"/>
        <v>1369</v>
      </c>
      <c r="D1379" s="19" t="str">
        <f>IF(C1379&gt;MAX(БЮДЖЕТ!$C:$C),"",INDEX(БЮДЖЕТ!$P$11:$P$9415,C1379))</f>
        <v/>
      </c>
      <c r="E1379" s="22">
        <f>IF(D1379="",0,IF(COUNTIF(БЮДЖЕТ!$P:$P,D1379)=1,0,1))</f>
        <v>0</v>
      </c>
      <c r="F1379" s="19" t="str">
        <f>IF($D1379="","",INDEX(БЮДЖЕТ!$N:$N,SUMIFS(БЮДЖЕТ!$B:$B,БЮДЖЕТ!$P:$P,$D1379)))</f>
        <v/>
      </c>
      <c r="G1379" s="19" t="str">
        <f>IF($D1379="","",INDEX(БЮДЖЕТ!$X:$X,SUMIFS(БЮДЖЕТ!$B:$B,БЮДЖЕТ!$P:$P,$D1379)))</f>
        <v/>
      </c>
      <c r="H1379" s="36"/>
      <c r="I1379" s="48">
        <f>IF(D1379="",0,SUMIFS(БЮДЖЕТ!$V:$V,БЮДЖЕТ!$P:$P,D1379))</f>
        <v>0</v>
      </c>
      <c r="J1379" s="48">
        <f>IF(D1379="",0,SUMIFS(факт_операции!$T:$T,факт_операции!$D:$D,D1379)+SUMIFS(факт_расчет!$M:$M,факт_расчет!$D:$D,D1379))</f>
        <v>0</v>
      </c>
      <c r="K1379" s="54">
        <f t="shared" si="43"/>
        <v>0</v>
      </c>
      <c r="L1379" s="36"/>
      <c r="M1379" s="1"/>
    </row>
    <row r="1380" spans="1:13" x14ac:dyDescent="0.25">
      <c r="A1380" s="1"/>
      <c r="B1380" s="1"/>
      <c r="C1380" s="5">
        <f t="shared" si="44"/>
        <v>1370</v>
      </c>
      <c r="D1380" s="19" t="str">
        <f>IF(C1380&gt;MAX(БЮДЖЕТ!$C:$C),"",INDEX(БЮДЖЕТ!$P$11:$P$9415,C1380))</f>
        <v/>
      </c>
      <c r="E1380" s="22">
        <f>IF(D1380="",0,IF(COUNTIF(БЮДЖЕТ!$P:$P,D1380)=1,0,1))</f>
        <v>0</v>
      </c>
      <c r="F1380" s="19" t="str">
        <f>IF($D1380="","",INDEX(БЮДЖЕТ!$N:$N,SUMIFS(БЮДЖЕТ!$B:$B,БЮДЖЕТ!$P:$P,$D1380)))</f>
        <v/>
      </c>
      <c r="G1380" s="19" t="str">
        <f>IF($D1380="","",INDEX(БЮДЖЕТ!$X:$X,SUMIFS(БЮДЖЕТ!$B:$B,БЮДЖЕТ!$P:$P,$D1380)))</f>
        <v/>
      </c>
      <c r="H1380" s="36"/>
      <c r="I1380" s="48">
        <f>IF(D1380="",0,SUMIFS(БЮДЖЕТ!$V:$V,БЮДЖЕТ!$P:$P,D1380))</f>
        <v>0</v>
      </c>
      <c r="J1380" s="48">
        <f>IF(D1380="",0,SUMIFS(факт_операции!$T:$T,факт_операции!$D:$D,D1380)+SUMIFS(факт_расчет!$M:$M,факт_расчет!$D:$D,D1380))</f>
        <v>0</v>
      </c>
      <c r="K1380" s="54">
        <f t="shared" si="43"/>
        <v>0</v>
      </c>
      <c r="L1380" s="36"/>
      <c r="M1380" s="1"/>
    </row>
    <row r="1381" spans="1:13" x14ac:dyDescent="0.25">
      <c r="A1381" s="1"/>
      <c r="B1381" s="1"/>
      <c r="C1381" s="5">
        <f t="shared" si="44"/>
        <v>1371</v>
      </c>
      <c r="D1381" s="19" t="str">
        <f>IF(C1381&gt;MAX(БЮДЖЕТ!$C:$C),"",INDEX(БЮДЖЕТ!$P$11:$P$9415,C1381))</f>
        <v/>
      </c>
      <c r="E1381" s="22">
        <f>IF(D1381="",0,IF(COUNTIF(БЮДЖЕТ!$P:$P,D1381)=1,0,1))</f>
        <v>0</v>
      </c>
      <c r="F1381" s="19" t="str">
        <f>IF($D1381="","",INDEX(БЮДЖЕТ!$N:$N,SUMIFS(БЮДЖЕТ!$B:$B,БЮДЖЕТ!$P:$P,$D1381)))</f>
        <v/>
      </c>
      <c r="G1381" s="19" t="str">
        <f>IF($D1381="","",INDEX(БЮДЖЕТ!$X:$X,SUMIFS(БЮДЖЕТ!$B:$B,БЮДЖЕТ!$P:$P,$D1381)))</f>
        <v/>
      </c>
      <c r="H1381" s="36"/>
      <c r="I1381" s="48">
        <f>IF(D1381="",0,SUMIFS(БЮДЖЕТ!$V:$V,БЮДЖЕТ!$P:$P,D1381))</f>
        <v>0</v>
      </c>
      <c r="J1381" s="48">
        <f>IF(D1381="",0,SUMIFS(факт_операции!$T:$T,факт_операции!$D:$D,D1381)+SUMIFS(факт_расчет!$M:$M,факт_расчет!$D:$D,D1381))</f>
        <v>0</v>
      </c>
      <c r="K1381" s="54">
        <f t="shared" si="43"/>
        <v>0</v>
      </c>
      <c r="L1381" s="36"/>
      <c r="M1381" s="1"/>
    </row>
    <row r="1382" spans="1:13" x14ac:dyDescent="0.25">
      <c r="A1382" s="1"/>
      <c r="B1382" s="1"/>
      <c r="C1382" s="5">
        <f t="shared" si="44"/>
        <v>1372</v>
      </c>
      <c r="D1382" s="19" t="str">
        <f>IF(C1382&gt;MAX(БЮДЖЕТ!$C:$C),"",INDEX(БЮДЖЕТ!$P$11:$P$9415,C1382))</f>
        <v/>
      </c>
      <c r="E1382" s="22">
        <f>IF(D1382="",0,IF(COUNTIF(БЮДЖЕТ!$P:$P,D1382)=1,0,1))</f>
        <v>0</v>
      </c>
      <c r="F1382" s="19" t="str">
        <f>IF($D1382="","",INDEX(БЮДЖЕТ!$N:$N,SUMIFS(БЮДЖЕТ!$B:$B,БЮДЖЕТ!$P:$P,$D1382)))</f>
        <v/>
      </c>
      <c r="G1382" s="19" t="str">
        <f>IF($D1382="","",INDEX(БЮДЖЕТ!$X:$X,SUMIFS(БЮДЖЕТ!$B:$B,БЮДЖЕТ!$P:$P,$D1382)))</f>
        <v/>
      </c>
      <c r="H1382" s="36"/>
      <c r="I1382" s="48">
        <f>IF(D1382="",0,SUMIFS(БЮДЖЕТ!$V:$V,БЮДЖЕТ!$P:$P,D1382))</f>
        <v>0</v>
      </c>
      <c r="J1382" s="48">
        <f>IF(D1382="",0,SUMIFS(факт_операции!$T:$T,факт_операции!$D:$D,D1382)+SUMIFS(факт_расчет!$M:$M,факт_расчет!$D:$D,D1382))</f>
        <v>0</v>
      </c>
      <c r="K1382" s="54">
        <f t="shared" si="43"/>
        <v>0</v>
      </c>
      <c r="L1382" s="36"/>
      <c r="M1382" s="1"/>
    </row>
    <row r="1383" spans="1:13" x14ac:dyDescent="0.25">
      <c r="A1383" s="1"/>
      <c r="B1383" s="1"/>
      <c r="C1383" s="5">
        <f t="shared" si="44"/>
        <v>1373</v>
      </c>
      <c r="D1383" s="19" t="str">
        <f>IF(C1383&gt;MAX(БЮДЖЕТ!$C:$C),"",INDEX(БЮДЖЕТ!$P$11:$P$9415,C1383))</f>
        <v/>
      </c>
      <c r="E1383" s="22">
        <f>IF(D1383="",0,IF(COUNTIF(БЮДЖЕТ!$P:$P,D1383)=1,0,1))</f>
        <v>0</v>
      </c>
      <c r="F1383" s="19" t="str">
        <f>IF($D1383="","",INDEX(БЮДЖЕТ!$N:$N,SUMIFS(БЮДЖЕТ!$B:$B,БЮДЖЕТ!$P:$P,$D1383)))</f>
        <v/>
      </c>
      <c r="G1383" s="19" t="str">
        <f>IF($D1383="","",INDEX(БЮДЖЕТ!$X:$X,SUMIFS(БЮДЖЕТ!$B:$B,БЮДЖЕТ!$P:$P,$D1383)))</f>
        <v/>
      </c>
      <c r="H1383" s="36"/>
      <c r="I1383" s="48">
        <f>IF(D1383="",0,SUMIFS(БЮДЖЕТ!$V:$V,БЮДЖЕТ!$P:$P,D1383))</f>
        <v>0</v>
      </c>
      <c r="J1383" s="48">
        <f>IF(D1383="",0,SUMIFS(факт_операции!$T:$T,факт_операции!$D:$D,D1383)+SUMIFS(факт_расчет!$M:$M,факт_расчет!$D:$D,D1383))</f>
        <v>0</v>
      </c>
      <c r="K1383" s="54">
        <f t="shared" si="43"/>
        <v>0</v>
      </c>
      <c r="L1383" s="36"/>
      <c r="M1383" s="1"/>
    </row>
    <row r="1384" spans="1:13" x14ac:dyDescent="0.25">
      <c r="A1384" s="1"/>
      <c r="B1384" s="1"/>
      <c r="C1384" s="5">
        <f t="shared" si="44"/>
        <v>1374</v>
      </c>
      <c r="D1384" s="19" t="str">
        <f>IF(C1384&gt;MAX(БЮДЖЕТ!$C:$C),"",INDEX(БЮДЖЕТ!$P$11:$P$9415,C1384))</f>
        <v/>
      </c>
      <c r="E1384" s="22">
        <f>IF(D1384="",0,IF(COUNTIF(БЮДЖЕТ!$P:$P,D1384)=1,0,1))</f>
        <v>0</v>
      </c>
      <c r="F1384" s="19" t="str">
        <f>IF($D1384="","",INDEX(БЮДЖЕТ!$N:$N,SUMIFS(БЮДЖЕТ!$B:$B,БЮДЖЕТ!$P:$P,$D1384)))</f>
        <v/>
      </c>
      <c r="G1384" s="19" t="str">
        <f>IF($D1384="","",INDEX(БЮДЖЕТ!$X:$X,SUMIFS(БЮДЖЕТ!$B:$B,БЮДЖЕТ!$P:$P,$D1384)))</f>
        <v/>
      </c>
      <c r="H1384" s="36"/>
      <c r="I1384" s="48">
        <f>IF(D1384="",0,SUMIFS(БЮДЖЕТ!$V:$V,БЮДЖЕТ!$P:$P,D1384))</f>
        <v>0</v>
      </c>
      <c r="J1384" s="48">
        <f>IF(D1384="",0,SUMIFS(факт_операции!$T:$T,факт_операции!$D:$D,D1384)+SUMIFS(факт_расчет!$M:$M,факт_расчет!$D:$D,D1384))</f>
        <v>0</v>
      </c>
      <c r="K1384" s="54">
        <f t="shared" ref="K1384:K1447" si="45">IF(D1384="",0,J1384-I1384)</f>
        <v>0</v>
      </c>
      <c r="L1384" s="36"/>
      <c r="M1384" s="1"/>
    </row>
    <row r="1385" spans="1:13" x14ac:dyDescent="0.25">
      <c r="A1385" s="1"/>
      <c r="B1385" s="1"/>
      <c r="C1385" s="5">
        <f t="shared" si="44"/>
        <v>1375</v>
      </c>
      <c r="D1385" s="19" t="str">
        <f>IF(C1385&gt;MAX(БЮДЖЕТ!$C:$C),"",INDEX(БЮДЖЕТ!$P$11:$P$9415,C1385))</f>
        <v/>
      </c>
      <c r="E1385" s="22">
        <f>IF(D1385="",0,IF(COUNTIF(БЮДЖЕТ!$P:$P,D1385)=1,0,1))</f>
        <v>0</v>
      </c>
      <c r="F1385" s="19" t="str">
        <f>IF($D1385="","",INDEX(БЮДЖЕТ!$N:$N,SUMIFS(БЮДЖЕТ!$B:$B,БЮДЖЕТ!$P:$P,$D1385)))</f>
        <v/>
      </c>
      <c r="G1385" s="19" t="str">
        <f>IF($D1385="","",INDEX(БЮДЖЕТ!$X:$X,SUMIFS(БЮДЖЕТ!$B:$B,БЮДЖЕТ!$P:$P,$D1385)))</f>
        <v/>
      </c>
      <c r="H1385" s="36"/>
      <c r="I1385" s="48">
        <f>IF(D1385="",0,SUMIFS(БЮДЖЕТ!$V:$V,БЮДЖЕТ!$P:$P,D1385))</f>
        <v>0</v>
      </c>
      <c r="J1385" s="48">
        <f>IF(D1385="",0,SUMIFS(факт_операции!$T:$T,факт_операции!$D:$D,D1385)+SUMIFS(факт_расчет!$M:$M,факт_расчет!$D:$D,D1385))</f>
        <v>0</v>
      </c>
      <c r="K1385" s="54">
        <f t="shared" si="45"/>
        <v>0</v>
      </c>
      <c r="L1385" s="36"/>
      <c r="M1385" s="1"/>
    </row>
    <row r="1386" spans="1:13" x14ac:dyDescent="0.25">
      <c r="A1386" s="1"/>
      <c r="B1386" s="1"/>
      <c r="C1386" s="5">
        <f t="shared" si="44"/>
        <v>1376</v>
      </c>
      <c r="D1386" s="19" t="str">
        <f>IF(C1386&gt;MAX(БЮДЖЕТ!$C:$C),"",INDEX(БЮДЖЕТ!$P$11:$P$9415,C1386))</f>
        <v/>
      </c>
      <c r="E1386" s="22">
        <f>IF(D1386="",0,IF(COUNTIF(БЮДЖЕТ!$P:$P,D1386)=1,0,1))</f>
        <v>0</v>
      </c>
      <c r="F1386" s="19" t="str">
        <f>IF($D1386="","",INDEX(БЮДЖЕТ!$N:$N,SUMIFS(БЮДЖЕТ!$B:$B,БЮДЖЕТ!$P:$P,$D1386)))</f>
        <v/>
      </c>
      <c r="G1386" s="19" t="str">
        <f>IF($D1386="","",INDEX(БЮДЖЕТ!$X:$X,SUMIFS(БЮДЖЕТ!$B:$B,БЮДЖЕТ!$P:$P,$D1386)))</f>
        <v/>
      </c>
      <c r="H1386" s="36"/>
      <c r="I1386" s="48">
        <f>IF(D1386="",0,SUMIFS(БЮДЖЕТ!$V:$V,БЮДЖЕТ!$P:$P,D1386))</f>
        <v>0</v>
      </c>
      <c r="J1386" s="48">
        <f>IF(D1386="",0,SUMIFS(факт_операции!$T:$T,факт_операции!$D:$D,D1386)+SUMIFS(факт_расчет!$M:$M,факт_расчет!$D:$D,D1386))</f>
        <v>0</v>
      </c>
      <c r="K1386" s="54">
        <f t="shared" si="45"/>
        <v>0</v>
      </c>
      <c r="L1386" s="36"/>
      <c r="M1386" s="1"/>
    </row>
    <row r="1387" spans="1:13" x14ac:dyDescent="0.25">
      <c r="A1387" s="1"/>
      <c r="B1387" s="1"/>
      <c r="C1387" s="5">
        <f t="shared" si="44"/>
        <v>1377</v>
      </c>
      <c r="D1387" s="19" t="str">
        <f>IF(C1387&gt;MAX(БЮДЖЕТ!$C:$C),"",INDEX(БЮДЖЕТ!$P$11:$P$9415,C1387))</f>
        <v/>
      </c>
      <c r="E1387" s="22">
        <f>IF(D1387="",0,IF(COUNTIF(БЮДЖЕТ!$P:$P,D1387)=1,0,1))</f>
        <v>0</v>
      </c>
      <c r="F1387" s="19" t="str">
        <f>IF($D1387="","",INDEX(БЮДЖЕТ!$N:$N,SUMIFS(БЮДЖЕТ!$B:$B,БЮДЖЕТ!$P:$P,$D1387)))</f>
        <v/>
      </c>
      <c r="G1387" s="19" t="str">
        <f>IF($D1387="","",INDEX(БЮДЖЕТ!$X:$X,SUMIFS(БЮДЖЕТ!$B:$B,БЮДЖЕТ!$P:$P,$D1387)))</f>
        <v/>
      </c>
      <c r="H1387" s="36"/>
      <c r="I1387" s="48">
        <f>IF(D1387="",0,SUMIFS(БЮДЖЕТ!$V:$V,БЮДЖЕТ!$P:$P,D1387))</f>
        <v>0</v>
      </c>
      <c r="J1387" s="48">
        <f>IF(D1387="",0,SUMIFS(факт_операции!$T:$T,факт_операции!$D:$D,D1387)+SUMIFS(факт_расчет!$M:$M,факт_расчет!$D:$D,D1387))</f>
        <v>0</v>
      </c>
      <c r="K1387" s="54">
        <f t="shared" si="45"/>
        <v>0</v>
      </c>
      <c r="L1387" s="36"/>
      <c r="M1387" s="1"/>
    </row>
    <row r="1388" spans="1:13" x14ac:dyDescent="0.25">
      <c r="A1388" s="1"/>
      <c r="B1388" s="1"/>
      <c r="C1388" s="5">
        <f t="shared" si="44"/>
        <v>1378</v>
      </c>
      <c r="D1388" s="19" t="str">
        <f>IF(C1388&gt;MAX(БЮДЖЕТ!$C:$C),"",INDEX(БЮДЖЕТ!$P$11:$P$9415,C1388))</f>
        <v/>
      </c>
      <c r="E1388" s="22">
        <f>IF(D1388="",0,IF(COUNTIF(БЮДЖЕТ!$P:$P,D1388)=1,0,1))</f>
        <v>0</v>
      </c>
      <c r="F1388" s="19" t="str">
        <f>IF($D1388="","",INDEX(БЮДЖЕТ!$N:$N,SUMIFS(БЮДЖЕТ!$B:$B,БЮДЖЕТ!$P:$P,$D1388)))</f>
        <v/>
      </c>
      <c r="G1388" s="19" t="str">
        <f>IF($D1388="","",INDEX(БЮДЖЕТ!$X:$X,SUMIFS(БЮДЖЕТ!$B:$B,БЮДЖЕТ!$P:$P,$D1388)))</f>
        <v/>
      </c>
      <c r="H1388" s="36"/>
      <c r="I1388" s="48">
        <f>IF(D1388="",0,SUMIFS(БЮДЖЕТ!$V:$V,БЮДЖЕТ!$P:$P,D1388))</f>
        <v>0</v>
      </c>
      <c r="J1388" s="48">
        <f>IF(D1388="",0,SUMIFS(факт_операции!$T:$T,факт_операции!$D:$D,D1388)+SUMIFS(факт_расчет!$M:$M,факт_расчет!$D:$D,D1388))</f>
        <v>0</v>
      </c>
      <c r="K1388" s="54">
        <f t="shared" si="45"/>
        <v>0</v>
      </c>
      <c r="L1388" s="36"/>
      <c r="M1388" s="1"/>
    </row>
    <row r="1389" spans="1:13" x14ac:dyDescent="0.25">
      <c r="A1389" s="1"/>
      <c r="B1389" s="1"/>
      <c r="C1389" s="5">
        <f t="shared" si="44"/>
        <v>1379</v>
      </c>
      <c r="D1389" s="19" t="str">
        <f>IF(C1389&gt;MAX(БЮДЖЕТ!$C:$C),"",INDEX(БЮДЖЕТ!$P$11:$P$9415,C1389))</f>
        <v/>
      </c>
      <c r="E1389" s="22">
        <f>IF(D1389="",0,IF(COUNTIF(БЮДЖЕТ!$P:$P,D1389)=1,0,1))</f>
        <v>0</v>
      </c>
      <c r="F1389" s="19" t="str">
        <f>IF($D1389="","",INDEX(БЮДЖЕТ!$N:$N,SUMIFS(БЮДЖЕТ!$B:$B,БЮДЖЕТ!$P:$P,$D1389)))</f>
        <v/>
      </c>
      <c r="G1389" s="19" t="str">
        <f>IF($D1389="","",INDEX(БЮДЖЕТ!$X:$X,SUMIFS(БЮДЖЕТ!$B:$B,БЮДЖЕТ!$P:$P,$D1389)))</f>
        <v/>
      </c>
      <c r="H1389" s="36"/>
      <c r="I1389" s="48">
        <f>IF(D1389="",0,SUMIFS(БЮДЖЕТ!$V:$V,БЮДЖЕТ!$P:$P,D1389))</f>
        <v>0</v>
      </c>
      <c r="J1389" s="48">
        <f>IF(D1389="",0,SUMIFS(факт_операции!$T:$T,факт_операции!$D:$D,D1389)+SUMIFS(факт_расчет!$M:$M,факт_расчет!$D:$D,D1389))</f>
        <v>0</v>
      </c>
      <c r="K1389" s="54">
        <f t="shared" si="45"/>
        <v>0</v>
      </c>
      <c r="L1389" s="36"/>
      <c r="M1389" s="1"/>
    </row>
    <row r="1390" spans="1:13" x14ac:dyDescent="0.25">
      <c r="A1390" s="1"/>
      <c r="B1390" s="1"/>
      <c r="C1390" s="5">
        <f t="shared" si="44"/>
        <v>1380</v>
      </c>
      <c r="D1390" s="19" t="str">
        <f>IF(C1390&gt;MAX(БЮДЖЕТ!$C:$C),"",INDEX(БЮДЖЕТ!$P$11:$P$9415,C1390))</f>
        <v/>
      </c>
      <c r="E1390" s="22">
        <f>IF(D1390="",0,IF(COUNTIF(БЮДЖЕТ!$P:$P,D1390)=1,0,1))</f>
        <v>0</v>
      </c>
      <c r="F1390" s="19" t="str">
        <f>IF($D1390="","",INDEX(БЮДЖЕТ!$N:$N,SUMIFS(БЮДЖЕТ!$B:$B,БЮДЖЕТ!$P:$P,$D1390)))</f>
        <v/>
      </c>
      <c r="G1390" s="19" t="str">
        <f>IF($D1390="","",INDEX(БЮДЖЕТ!$X:$X,SUMIFS(БЮДЖЕТ!$B:$B,БЮДЖЕТ!$P:$P,$D1390)))</f>
        <v/>
      </c>
      <c r="H1390" s="36"/>
      <c r="I1390" s="48">
        <f>IF(D1390="",0,SUMIFS(БЮДЖЕТ!$V:$V,БЮДЖЕТ!$P:$P,D1390))</f>
        <v>0</v>
      </c>
      <c r="J1390" s="48">
        <f>IF(D1390="",0,SUMIFS(факт_операции!$T:$T,факт_операции!$D:$D,D1390)+SUMIFS(факт_расчет!$M:$M,факт_расчет!$D:$D,D1390))</f>
        <v>0</v>
      </c>
      <c r="K1390" s="54">
        <f t="shared" si="45"/>
        <v>0</v>
      </c>
      <c r="L1390" s="36"/>
      <c r="M1390" s="1"/>
    </row>
    <row r="1391" spans="1:13" x14ac:dyDescent="0.25">
      <c r="A1391" s="1"/>
      <c r="B1391" s="1"/>
      <c r="C1391" s="5">
        <f t="shared" si="44"/>
        <v>1381</v>
      </c>
      <c r="D1391" s="19" t="str">
        <f>IF(C1391&gt;MAX(БЮДЖЕТ!$C:$C),"",INDEX(БЮДЖЕТ!$P$11:$P$9415,C1391))</f>
        <v/>
      </c>
      <c r="E1391" s="22">
        <f>IF(D1391="",0,IF(COUNTIF(БЮДЖЕТ!$P:$P,D1391)=1,0,1))</f>
        <v>0</v>
      </c>
      <c r="F1391" s="19" t="str">
        <f>IF($D1391="","",INDEX(БЮДЖЕТ!$N:$N,SUMIFS(БЮДЖЕТ!$B:$B,БЮДЖЕТ!$P:$P,$D1391)))</f>
        <v/>
      </c>
      <c r="G1391" s="19" t="str">
        <f>IF($D1391="","",INDEX(БЮДЖЕТ!$X:$X,SUMIFS(БЮДЖЕТ!$B:$B,БЮДЖЕТ!$P:$P,$D1391)))</f>
        <v/>
      </c>
      <c r="H1391" s="36"/>
      <c r="I1391" s="48">
        <f>IF(D1391="",0,SUMIFS(БЮДЖЕТ!$V:$V,БЮДЖЕТ!$P:$P,D1391))</f>
        <v>0</v>
      </c>
      <c r="J1391" s="48">
        <f>IF(D1391="",0,SUMIFS(факт_операции!$T:$T,факт_операции!$D:$D,D1391)+SUMIFS(факт_расчет!$M:$M,факт_расчет!$D:$D,D1391))</f>
        <v>0</v>
      </c>
      <c r="K1391" s="54">
        <f t="shared" si="45"/>
        <v>0</v>
      </c>
      <c r="L1391" s="36"/>
      <c r="M1391" s="1"/>
    </row>
    <row r="1392" spans="1:13" x14ac:dyDescent="0.25">
      <c r="A1392" s="1"/>
      <c r="B1392" s="1"/>
      <c r="C1392" s="5">
        <f t="shared" si="44"/>
        <v>1382</v>
      </c>
      <c r="D1392" s="19" t="str">
        <f>IF(C1392&gt;MAX(БЮДЖЕТ!$C:$C),"",INDEX(БЮДЖЕТ!$P$11:$P$9415,C1392))</f>
        <v/>
      </c>
      <c r="E1392" s="22">
        <f>IF(D1392="",0,IF(COUNTIF(БЮДЖЕТ!$P:$P,D1392)=1,0,1))</f>
        <v>0</v>
      </c>
      <c r="F1392" s="19" t="str">
        <f>IF($D1392="","",INDEX(БЮДЖЕТ!$N:$N,SUMIFS(БЮДЖЕТ!$B:$B,БЮДЖЕТ!$P:$P,$D1392)))</f>
        <v/>
      </c>
      <c r="G1392" s="19" t="str">
        <f>IF($D1392="","",INDEX(БЮДЖЕТ!$X:$X,SUMIFS(БЮДЖЕТ!$B:$B,БЮДЖЕТ!$P:$P,$D1392)))</f>
        <v/>
      </c>
      <c r="H1392" s="36"/>
      <c r="I1392" s="48">
        <f>IF(D1392="",0,SUMIFS(БЮДЖЕТ!$V:$V,БЮДЖЕТ!$P:$P,D1392))</f>
        <v>0</v>
      </c>
      <c r="J1392" s="48">
        <f>IF(D1392="",0,SUMIFS(факт_операции!$T:$T,факт_операции!$D:$D,D1392)+SUMIFS(факт_расчет!$M:$M,факт_расчет!$D:$D,D1392))</f>
        <v>0</v>
      </c>
      <c r="K1392" s="54">
        <f t="shared" si="45"/>
        <v>0</v>
      </c>
      <c r="L1392" s="36"/>
      <c r="M1392" s="1"/>
    </row>
    <row r="1393" spans="1:13" x14ac:dyDescent="0.25">
      <c r="A1393" s="1"/>
      <c r="B1393" s="1"/>
      <c r="C1393" s="5">
        <f t="shared" si="44"/>
        <v>1383</v>
      </c>
      <c r="D1393" s="19" t="str">
        <f>IF(C1393&gt;MAX(БЮДЖЕТ!$C:$C),"",INDEX(БЮДЖЕТ!$P$11:$P$9415,C1393))</f>
        <v/>
      </c>
      <c r="E1393" s="22">
        <f>IF(D1393="",0,IF(COUNTIF(БЮДЖЕТ!$P:$P,D1393)=1,0,1))</f>
        <v>0</v>
      </c>
      <c r="F1393" s="19" t="str">
        <f>IF($D1393="","",INDEX(БЮДЖЕТ!$N:$N,SUMIFS(БЮДЖЕТ!$B:$B,БЮДЖЕТ!$P:$P,$D1393)))</f>
        <v/>
      </c>
      <c r="G1393" s="19" t="str">
        <f>IF($D1393="","",INDEX(БЮДЖЕТ!$X:$X,SUMIFS(БЮДЖЕТ!$B:$B,БЮДЖЕТ!$P:$P,$D1393)))</f>
        <v/>
      </c>
      <c r="H1393" s="36"/>
      <c r="I1393" s="48">
        <f>IF(D1393="",0,SUMIFS(БЮДЖЕТ!$V:$V,БЮДЖЕТ!$P:$P,D1393))</f>
        <v>0</v>
      </c>
      <c r="J1393" s="48">
        <f>IF(D1393="",0,SUMIFS(факт_операции!$T:$T,факт_операции!$D:$D,D1393)+SUMIFS(факт_расчет!$M:$M,факт_расчет!$D:$D,D1393))</f>
        <v>0</v>
      </c>
      <c r="K1393" s="54">
        <f t="shared" si="45"/>
        <v>0</v>
      </c>
      <c r="L1393" s="36"/>
      <c r="M1393" s="1"/>
    </row>
    <row r="1394" spans="1:13" x14ac:dyDescent="0.25">
      <c r="A1394" s="1"/>
      <c r="B1394" s="1"/>
      <c r="C1394" s="5">
        <f t="shared" si="44"/>
        <v>1384</v>
      </c>
      <c r="D1394" s="19" t="str">
        <f>IF(C1394&gt;MAX(БЮДЖЕТ!$C:$C),"",INDEX(БЮДЖЕТ!$P$11:$P$9415,C1394))</f>
        <v/>
      </c>
      <c r="E1394" s="22">
        <f>IF(D1394="",0,IF(COUNTIF(БЮДЖЕТ!$P:$P,D1394)=1,0,1))</f>
        <v>0</v>
      </c>
      <c r="F1394" s="19" t="str">
        <f>IF($D1394="","",INDEX(БЮДЖЕТ!$N:$N,SUMIFS(БЮДЖЕТ!$B:$B,БЮДЖЕТ!$P:$P,$D1394)))</f>
        <v/>
      </c>
      <c r="G1394" s="19" t="str">
        <f>IF($D1394="","",INDEX(БЮДЖЕТ!$X:$X,SUMIFS(БЮДЖЕТ!$B:$B,БЮДЖЕТ!$P:$P,$D1394)))</f>
        <v/>
      </c>
      <c r="H1394" s="36"/>
      <c r="I1394" s="48">
        <f>IF(D1394="",0,SUMIFS(БЮДЖЕТ!$V:$V,БЮДЖЕТ!$P:$P,D1394))</f>
        <v>0</v>
      </c>
      <c r="J1394" s="48">
        <f>IF(D1394="",0,SUMIFS(факт_операции!$T:$T,факт_операции!$D:$D,D1394)+SUMIFS(факт_расчет!$M:$M,факт_расчет!$D:$D,D1394))</f>
        <v>0</v>
      </c>
      <c r="K1394" s="54">
        <f t="shared" si="45"/>
        <v>0</v>
      </c>
      <c r="L1394" s="36"/>
      <c r="M1394" s="1"/>
    </row>
    <row r="1395" spans="1:13" x14ac:dyDescent="0.25">
      <c r="A1395" s="1"/>
      <c r="B1395" s="1"/>
      <c r="C1395" s="5">
        <f t="shared" si="44"/>
        <v>1385</v>
      </c>
      <c r="D1395" s="19" t="str">
        <f>IF(C1395&gt;MAX(БЮДЖЕТ!$C:$C),"",INDEX(БЮДЖЕТ!$P$11:$P$9415,C1395))</f>
        <v/>
      </c>
      <c r="E1395" s="22">
        <f>IF(D1395="",0,IF(COUNTIF(БЮДЖЕТ!$P:$P,D1395)=1,0,1))</f>
        <v>0</v>
      </c>
      <c r="F1395" s="19" t="str">
        <f>IF($D1395="","",INDEX(БЮДЖЕТ!$N:$N,SUMIFS(БЮДЖЕТ!$B:$B,БЮДЖЕТ!$P:$P,$D1395)))</f>
        <v/>
      </c>
      <c r="G1395" s="19" t="str">
        <f>IF($D1395="","",INDEX(БЮДЖЕТ!$X:$X,SUMIFS(БЮДЖЕТ!$B:$B,БЮДЖЕТ!$P:$P,$D1395)))</f>
        <v/>
      </c>
      <c r="H1395" s="36"/>
      <c r="I1395" s="48">
        <f>IF(D1395="",0,SUMIFS(БЮДЖЕТ!$V:$V,БЮДЖЕТ!$P:$P,D1395))</f>
        <v>0</v>
      </c>
      <c r="J1395" s="48">
        <f>IF(D1395="",0,SUMIFS(факт_операции!$T:$T,факт_операции!$D:$D,D1395)+SUMIFS(факт_расчет!$M:$M,факт_расчет!$D:$D,D1395))</f>
        <v>0</v>
      </c>
      <c r="K1395" s="54">
        <f t="shared" si="45"/>
        <v>0</v>
      </c>
      <c r="L1395" s="36"/>
      <c r="M1395" s="1"/>
    </row>
    <row r="1396" spans="1:13" x14ac:dyDescent="0.25">
      <c r="A1396" s="1"/>
      <c r="B1396" s="1"/>
      <c r="C1396" s="5">
        <f t="shared" si="44"/>
        <v>1386</v>
      </c>
      <c r="D1396" s="19" t="str">
        <f>IF(C1396&gt;MAX(БЮДЖЕТ!$C:$C),"",INDEX(БЮДЖЕТ!$P$11:$P$9415,C1396))</f>
        <v/>
      </c>
      <c r="E1396" s="22">
        <f>IF(D1396="",0,IF(COUNTIF(БЮДЖЕТ!$P:$P,D1396)=1,0,1))</f>
        <v>0</v>
      </c>
      <c r="F1396" s="19" t="str">
        <f>IF($D1396="","",INDEX(БЮДЖЕТ!$N:$N,SUMIFS(БЮДЖЕТ!$B:$B,БЮДЖЕТ!$P:$P,$D1396)))</f>
        <v/>
      </c>
      <c r="G1396" s="19" t="str">
        <f>IF($D1396="","",INDEX(БЮДЖЕТ!$X:$X,SUMIFS(БЮДЖЕТ!$B:$B,БЮДЖЕТ!$P:$P,$D1396)))</f>
        <v/>
      </c>
      <c r="H1396" s="36"/>
      <c r="I1396" s="48">
        <f>IF(D1396="",0,SUMIFS(БЮДЖЕТ!$V:$V,БЮДЖЕТ!$P:$P,D1396))</f>
        <v>0</v>
      </c>
      <c r="J1396" s="48">
        <f>IF(D1396="",0,SUMIFS(факт_операции!$T:$T,факт_операции!$D:$D,D1396)+SUMIFS(факт_расчет!$M:$M,факт_расчет!$D:$D,D1396))</f>
        <v>0</v>
      </c>
      <c r="K1396" s="54">
        <f t="shared" si="45"/>
        <v>0</v>
      </c>
      <c r="L1396" s="36"/>
      <c r="M1396" s="1"/>
    </row>
    <row r="1397" spans="1:13" x14ac:dyDescent="0.25">
      <c r="A1397" s="1"/>
      <c r="B1397" s="1"/>
      <c r="C1397" s="5">
        <f t="shared" si="44"/>
        <v>1387</v>
      </c>
      <c r="D1397" s="19" t="str">
        <f>IF(C1397&gt;MAX(БЮДЖЕТ!$C:$C),"",INDEX(БЮДЖЕТ!$P$11:$P$9415,C1397))</f>
        <v/>
      </c>
      <c r="E1397" s="22">
        <f>IF(D1397="",0,IF(COUNTIF(БЮДЖЕТ!$P:$P,D1397)=1,0,1))</f>
        <v>0</v>
      </c>
      <c r="F1397" s="19" t="str">
        <f>IF($D1397="","",INDEX(БЮДЖЕТ!$N:$N,SUMIFS(БЮДЖЕТ!$B:$B,БЮДЖЕТ!$P:$P,$D1397)))</f>
        <v/>
      </c>
      <c r="G1397" s="19" t="str">
        <f>IF($D1397="","",INDEX(БЮДЖЕТ!$X:$X,SUMIFS(БЮДЖЕТ!$B:$B,БЮДЖЕТ!$P:$P,$D1397)))</f>
        <v/>
      </c>
      <c r="H1397" s="36"/>
      <c r="I1397" s="48">
        <f>IF(D1397="",0,SUMIFS(БЮДЖЕТ!$V:$V,БЮДЖЕТ!$P:$P,D1397))</f>
        <v>0</v>
      </c>
      <c r="J1397" s="48">
        <f>IF(D1397="",0,SUMIFS(факт_операции!$T:$T,факт_операции!$D:$D,D1397)+SUMIFS(факт_расчет!$M:$M,факт_расчет!$D:$D,D1397))</f>
        <v>0</v>
      </c>
      <c r="K1397" s="54">
        <f t="shared" si="45"/>
        <v>0</v>
      </c>
      <c r="L1397" s="36"/>
      <c r="M1397" s="1"/>
    </row>
    <row r="1398" spans="1:13" x14ac:dyDescent="0.25">
      <c r="A1398" s="1"/>
      <c r="B1398" s="1"/>
      <c r="C1398" s="5">
        <f t="shared" si="44"/>
        <v>1388</v>
      </c>
      <c r="D1398" s="19" t="str">
        <f>IF(C1398&gt;MAX(БЮДЖЕТ!$C:$C),"",INDEX(БЮДЖЕТ!$P$11:$P$9415,C1398))</f>
        <v/>
      </c>
      <c r="E1398" s="22">
        <f>IF(D1398="",0,IF(COUNTIF(БЮДЖЕТ!$P:$P,D1398)=1,0,1))</f>
        <v>0</v>
      </c>
      <c r="F1398" s="19" t="str">
        <f>IF($D1398="","",INDEX(БЮДЖЕТ!$N:$N,SUMIFS(БЮДЖЕТ!$B:$B,БЮДЖЕТ!$P:$P,$D1398)))</f>
        <v/>
      </c>
      <c r="G1398" s="19" t="str">
        <f>IF($D1398="","",INDEX(БЮДЖЕТ!$X:$X,SUMIFS(БЮДЖЕТ!$B:$B,БЮДЖЕТ!$P:$P,$D1398)))</f>
        <v/>
      </c>
      <c r="H1398" s="36"/>
      <c r="I1398" s="48">
        <f>IF(D1398="",0,SUMIFS(БЮДЖЕТ!$V:$V,БЮДЖЕТ!$P:$P,D1398))</f>
        <v>0</v>
      </c>
      <c r="J1398" s="48">
        <f>IF(D1398="",0,SUMIFS(факт_операции!$T:$T,факт_операции!$D:$D,D1398)+SUMIFS(факт_расчет!$M:$M,факт_расчет!$D:$D,D1398))</f>
        <v>0</v>
      </c>
      <c r="K1398" s="54">
        <f t="shared" si="45"/>
        <v>0</v>
      </c>
      <c r="L1398" s="36"/>
      <c r="M1398" s="1"/>
    </row>
    <row r="1399" spans="1:13" x14ac:dyDescent="0.25">
      <c r="A1399" s="1"/>
      <c r="B1399" s="1"/>
      <c r="C1399" s="5">
        <f t="shared" si="44"/>
        <v>1389</v>
      </c>
      <c r="D1399" s="19" t="str">
        <f>IF(C1399&gt;MAX(БЮДЖЕТ!$C:$C),"",INDEX(БЮДЖЕТ!$P$11:$P$9415,C1399))</f>
        <v/>
      </c>
      <c r="E1399" s="22">
        <f>IF(D1399="",0,IF(COUNTIF(БЮДЖЕТ!$P:$P,D1399)=1,0,1))</f>
        <v>0</v>
      </c>
      <c r="F1399" s="19" t="str">
        <f>IF($D1399="","",INDEX(БЮДЖЕТ!$N:$N,SUMIFS(БЮДЖЕТ!$B:$B,БЮДЖЕТ!$P:$P,$D1399)))</f>
        <v/>
      </c>
      <c r="G1399" s="19" t="str">
        <f>IF($D1399="","",INDEX(БЮДЖЕТ!$X:$X,SUMIFS(БЮДЖЕТ!$B:$B,БЮДЖЕТ!$P:$P,$D1399)))</f>
        <v/>
      </c>
      <c r="H1399" s="36"/>
      <c r="I1399" s="48">
        <f>IF(D1399="",0,SUMIFS(БЮДЖЕТ!$V:$V,БЮДЖЕТ!$P:$P,D1399))</f>
        <v>0</v>
      </c>
      <c r="J1399" s="48">
        <f>IF(D1399="",0,SUMIFS(факт_операции!$T:$T,факт_операции!$D:$D,D1399)+SUMIFS(факт_расчет!$M:$M,факт_расчет!$D:$D,D1399))</f>
        <v>0</v>
      </c>
      <c r="K1399" s="54">
        <f t="shared" si="45"/>
        <v>0</v>
      </c>
      <c r="L1399" s="36"/>
      <c r="M1399" s="1"/>
    </row>
    <row r="1400" spans="1:13" x14ac:dyDescent="0.25">
      <c r="A1400" s="1"/>
      <c r="B1400" s="1"/>
      <c r="C1400" s="5">
        <f t="shared" si="44"/>
        <v>1390</v>
      </c>
      <c r="D1400" s="19" t="str">
        <f>IF(C1400&gt;MAX(БЮДЖЕТ!$C:$C),"",INDEX(БЮДЖЕТ!$P$11:$P$9415,C1400))</f>
        <v/>
      </c>
      <c r="E1400" s="22">
        <f>IF(D1400="",0,IF(COUNTIF(БЮДЖЕТ!$P:$P,D1400)=1,0,1))</f>
        <v>0</v>
      </c>
      <c r="F1400" s="19" t="str">
        <f>IF($D1400="","",INDEX(БЮДЖЕТ!$N:$N,SUMIFS(БЮДЖЕТ!$B:$B,БЮДЖЕТ!$P:$P,$D1400)))</f>
        <v/>
      </c>
      <c r="G1400" s="19" t="str">
        <f>IF($D1400="","",INDEX(БЮДЖЕТ!$X:$X,SUMIFS(БЮДЖЕТ!$B:$B,БЮДЖЕТ!$P:$P,$D1400)))</f>
        <v/>
      </c>
      <c r="H1400" s="36"/>
      <c r="I1400" s="48">
        <f>IF(D1400="",0,SUMIFS(БЮДЖЕТ!$V:$V,БЮДЖЕТ!$P:$P,D1400))</f>
        <v>0</v>
      </c>
      <c r="J1400" s="48">
        <f>IF(D1400="",0,SUMIFS(факт_операции!$T:$T,факт_операции!$D:$D,D1400)+SUMIFS(факт_расчет!$M:$M,факт_расчет!$D:$D,D1400))</f>
        <v>0</v>
      </c>
      <c r="K1400" s="54">
        <f t="shared" si="45"/>
        <v>0</v>
      </c>
      <c r="L1400" s="36"/>
      <c r="M1400" s="1"/>
    </row>
    <row r="1401" spans="1:13" x14ac:dyDescent="0.25">
      <c r="A1401" s="1"/>
      <c r="B1401" s="1"/>
      <c r="C1401" s="5">
        <f t="shared" si="44"/>
        <v>1391</v>
      </c>
      <c r="D1401" s="19" t="str">
        <f>IF(C1401&gt;MAX(БЮДЖЕТ!$C:$C),"",INDEX(БЮДЖЕТ!$P$11:$P$9415,C1401))</f>
        <v/>
      </c>
      <c r="E1401" s="22">
        <f>IF(D1401="",0,IF(COUNTIF(БЮДЖЕТ!$P:$P,D1401)=1,0,1))</f>
        <v>0</v>
      </c>
      <c r="F1401" s="19" t="str">
        <f>IF($D1401="","",INDEX(БЮДЖЕТ!$N:$N,SUMIFS(БЮДЖЕТ!$B:$B,БЮДЖЕТ!$P:$P,$D1401)))</f>
        <v/>
      </c>
      <c r="G1401" s="19" t="str">
        <f>IF($D1401="","",INDEX(БЮДЖЕТ!$X:$X,SUMIFS(БЮДЖЕТ!$B:$B,БЮДЖЕТ!$P:$P,$D1401)))</f>
        <v/>
      </c>
      <c r="H1401" s="36"/>
      <c r="I1401" s="48">
        <f>IF(D1401="",0,SUMIFS(БЮДЖЕТ!$V:$V,БЮДЖЕТ!$P:$P,D1401))</f>
        <v>0</v>
      </c>
      <c r="J1401" s="48">
        <f>IF(D1401="",0,SUMIFS(факт_операции!$T:$T,факт_операции!$D:$D,D1401)+SUMIFS(факт_расчет!$M:$M,факт_расчет!$D:$D,D1401))</f>
        <v>0</v>
      </c>
      <c r="K1401" s="54">
        <f t="shared" si="45"/>
        <v>0</v>
      </c>
      <c r="L1401" s="36"/>
      <c r="M1401" s="1"/>
    </row>
    <row r="1402" spans="1:13" x14ac:dyDescent="0.25">
      <c r="A1402" s="1"/>
      <c r="B1402" s="1"/>
      <c r="C1402" s="5">
        <f t="shared" si="44"/>
        <v>1392</v>
      </c>
      <c r="D1402" s="19" t="str">
        <f>IF(C1402&gt;MAX(БЮДЖЕТ!$C:$C),"",INDEX(БЮДЖЕТ!$P$11:$P$9415,C1402))</f>
        <v/>
      </c>
      <c r="E1402" s="22">
        <f>IF(D1402="",0,IF(COUNTIF(БЮДЖЕТ!$P:$P,D1402)=1,0,1))</f>
        <v>0</v>
      </c>
      <c r="F1402" s="19" t="str">
        <f>IF($D1402="","",INDEX(БЮДЖЕТ!$N:$N,SUMIFS(БЮДЖЕТ!$B:$B,БЮДЖЕТ!$P:$P,$D1402)))</f>
        <v/>
      </c>
      <c r="G1402" s="19" t="str">
        <f>IF($D1402="","",INDEX(БЮДЖЕТ!$X:$X,SUMIFS(БЮДЖЕТ!$B:$B,БЮДЖЕТ!$P:$P,$D1402)))</f>
        <v/>
      </c>
      <c r="H1402" s="36"/>
      <c r="I1402" s="48">
        <f>IF(D1402="",0,SUMIFS(БЮДЖЕТ!$V:$V,БЮДЖЕТ!$P:$P,D1402))</f>
        <v>0</v>
      </c>
      <c r="J1402" s="48">
        <f>IF(D1402="",0,SUMIFS(факт_операции!$T:$T,факт_операции!$D:$D,D1402)+SUMIFS(факт_расчет!$M:$M,факт_расчет!$D:$D,D1402))</f>
        <v>0</v>
      </c>
      <c r="K1402" s="54">
        <f t="shared" si="45"/>
        <v>0</v>
      </c>
      <c r="L1402" s="36"/>
      <c r="M1402" s="1"/>
    </row>
    <row r="1403" spans="1:13" x14ac:dyDescent="0.25">
      <c r="A1403" s="1"/>
      <c r="B1403" s="1"/>
      <c r="C1403" s="5">
        <f t="shared" si="44"/>
        <v>1393</v>
      </c>
      <c r="D1403" s="19" t="str">
        <f>IF(C1403&gt;MAX(БЮДЖЕТ!$C:$C),"",INDEX(БЮДЖЕТ!$P$11:$P$9415,C1403))</f>
        <v/>
      </c>
      <c r="E1403" s="22">
        <f>IF(D1403="",0,IF(COUNTIF(БЮДЖЕТ!$P:$P,D1403)=1,0,1))</f>
        <v>0</v>
      </c>
      <c r="F1403" s="19" t="str">
        <f>IF($D1403="","",INDEX(БЮДЖЕТ!$N:$N,SUMIFS(БЮДЖЕТ!$B:$B,БЮДЖЕТ!$P:$P,$D1403)))</f>
        <v/>
      </c>
      <c r="G1403" s="19" t="str">
        <f>IF($D1403="","",INDEX(БЮДЖЕТ!$X:$X,SUMIFS(БЮДЖЕТ!$B:$B,БЮДЖЕТ!$P:$P,$D1403)))</f>
        <v/>
      </c>
      <c r="H1403" s="36"/>
      <c r="I1403" s="48">
        <f>IF(D1403="",0,SUMIFS(БЮДЖЕТ!$V:$V,БЮДЖЕТ!$P:$P,D1403))</f>
        <v>0</v>
      </c>
      <c r="J1403" s="48">
        <f>IF(D1403="",0,SUMIFS(факт_операции!$T:$T,факт_операции!$D:$D,D1403)+SUMIFS(факт_расчет!$M:$M,факт_расчет!$D:$D,D1403))</f>
        <v>0</v>
      </c>
      <c r="K1403" s="54">
        <f t="shared" si="45"/>
        <v>0</v>
      </c>
      <c r="L1403" s="36"/>
      <c r="M1403" s="1"/>
    </row>
    <row r="1404" spans="1:13" x14ac:dyDescent="0.25">
      <c r="A1404" s="1"/>
      <c r="B1404" s="1"/>
      <c r="C1404" s="5">
        <f t="shared" si="44"/>
        <v>1394</v>
      </c>
      <c r="D1404" s="19" t="str">
        <f>IF(C1404&gt;MAX(БЮДЖЕТ!$C:$C),"",INDEX(БЮДЖЕТ!$P$11:$P$9415,C1404))</f>
        <v/>
      </c>
      <c r="E1404" s="22">
        <f>IF(D1404="",0,IF(COUNTIF(БЮДЖЕТ!$P:$P,D1404)=1,0,1))</f>
        <v>0</v>
      </c>
      <c r="F1404" s="19" t="str">
        <f>IF($D1404="","",INDEX(БЮДЖЕТ!$N:$N,SUMIFS(БЮДЖЕТ!$B:$B,БЮДЖЕТ!$P:$P,$D1404)))</f>
        <v/>
      </c>
      <c r="G1404" s="19" t="str">
        <f>IF($D1404="","",INDEX(БЮДЖЕТ!$X:$X,SUMIFS(БЮДЖЕТ!$B:$B,БЮДЖЕТ!$P:$P,$D1404)))</f>
        <v/>
      </c>
      <c r="H1404" s="36"/>
      <c r="I1404" s="48">
        <f>IF(D1404="",0,SUMIFS(БЮДЖЕТ!$V:$V,БЮДЖЕТ!$P:$P,D1404))</f>
        <v>0</v>
      </c>
      <c r="J1404" s="48">
        <f>IF(D1404="",0,SUMIFS(факт_операции!$T:$T,факт_операции!$D:$D,D1404)+SUMIFS(факт_расчет!$M:$M,факт_расчет!$D:$D,D1404))</f>
        <v>0</v>
      </c>
      <c r="K1404" s="54">
        <f t="shared" si="45"/>
        <v>0</v>
      </c>
      <c r="L1404" s="36"/>
      <c r="M1404" s="1"/>
    </row>
    <row r="1405" spans="1:13" x14ac:dyDescent="0.25">
      <c r="A1405" s="1"/>
      <c r="B1405" s="1"/>
      <c r="C1405" s="5">
        <f t="shared" si="44"/>
        <v>1395</v>
      </c>
      <c r="D1405" s="19" t="str">
        <f>IF(C1405&gt;MAX(БЮДЖЕТ!$C:$C),"",INDEX(БЮДЖЕТ!$P$11:$P$9415,C1405))</f>
        <v/>
      </c>
      <c r="E1405" s="22">
        <f>IF(D1405="",0,IF(COUNTIF(БЮДЖЕТ!$P:$P,D1405)=1,0,1))</f>
        <v>0</v>
      </c>
      <c r="F1405" s="19" t="str">
        <f>IF($D1405="","",INDEX(БЮДЖЕТ!$N:$N,SUMIFS(БЮДЖЕТ!$B:$B,БЮДЖЕТ!$P:$P,$D1405)))</f>
        <v/>
      </c>
      <c r="G1405" s="19" t="str">
        <f>IF($D1405="","",INDEX(БЮДЖЕТ!$X:$X,SUMIFS(БЮДЖЕТ!$B:$B,БЮДЖЕТ!$P:$P,$D1405)))</f>
        <v/>
      </c>
      <c r="H1405" s="36"/>
      <c r="I1405" s="48">
        <f>IF(D1405="",0,SUMIFS(БЮДЖЕТ!$V:$V,БЮДЖЕТ!$P:$P,D1405))</f>
        <v>0</v>
      </c>
      <c r="J1405" s="48">
        <f>IF(D1405="",0,SUMIFS(факт_операции!$T:$T,факт_операции!$D:$D,D1405)+SUMIFS(факт_расчет!$M:$M,факт_расчет!$D:$D,D1405))</f>
        <v>0</v>
      </c>
      <c r="K1405" s="54">
        <f t="shared" si="45"/>
        <v>0</v>
      </c>
      <c r="L1405" s="36"/>
      <c r="M1405" s="1"/>
    </row>
    <row r="1406" spans="1:13" x14ac:dyDescent="0.25">
      <c r="A1406" s="1"/>
      <c r="B1406" s="1"/>
      <c r="C1406" s="5">
        <f t="shared" si="44"/>
        <v>1396</v>
      </c>
      <c r="D1406" s="19" t="str">
        <f>IF(C1406&gt;MAX(БЮДЖЕТ!$C:$C),"",INDEX(БЮДЖЕТ!$P$11:$P$9415,C1406))</f>
        <v/>
      </c>
      <c r="E1406" s="22">
        <f>IF(D1406="",0,IF(COUNTIF(БЮДЖЕТ!$P:$P,D1406)=1,0,1))</f>
        <v>0</v>
      </c>
      <c r="F1406" s="19" t="str">
        <f>IF($D1406="","",INDEX(БЮДЖЕТ!$N:$N,SUMIFS(БЮДЖЕТ!$B:$B,БЮДЖЕТ!$P:$P,$D1406)))</f>
        <v/>
      </c>
      <c r="G1406" s="19" t="str">
        <f>IF($D1406="","",INDEX(БЮДЖЕТ!$X:$X,SUMIFS(БЮДЖЕТ!$B:$B,БЮДЖЕТ!$P:$P,$D1406)))</f>
        <v/>
      </c>
      <c r="H1406" s="36"/>
      <c r="I1406" s="48">
        <f>IF(D1406="",0,SUMIFS(БЮДЖЕТ!$V:$V,БЮДЖЕТ!$P:$P,D1406))</f>
        <v>0</v>
      </c>
      <c r="J1406" s="48">
        <f>IF(D1406="",0,SUMIFS(факт_операции!$T:$T,факт_операции!$D:$D,D1406)+SUMIFS(факт_расчет!$M:$M,факт_расчет!$D:$D,D1406))</f>
        <v>0</v>
      </c>
      <c r="K1406" s="54">
        <f t="shared" si="45"/>
        <v>0</v>
      </c>
      <c r="L1406" s="36"/>
      <c r="M1406" s="1"/>
    </row>
    <row r="1407" spans="1:13" x14ac:dyDescent="0.25">
      <c r="A1407" s="1"/>
      <c r="B1407" s="1"/>
      <c r="C1407" s="5">
        <f t="shared" si="44"/>
        <v>1397</v>
      </c>
      <c r="D1407" s="19" t="str">
        <f>IF(C1407&gt;MAX(БЮДЖЕТ!$C:$C),"",INDEX(БЮДЖЕТ!$P$11:$P$9415,C1407))</f>
        <v/>
      </c>
      <c r="E1407" s="22">
        <f>IF(D1407="",0,IF(COUNTIF(БЮДЖЕТ!$P:$P,D1407)=1,0,1))</f>
        <v>0</v>
      </c>
      <c r="F1407" s="19" t="str">
        <f>IF($D1407="","",INDEX(БЮДЖЕТ!$N:$N,SUMIFS(БЮДЖЕТ!$B:$B,БЮДЖЕТ!$P:$P,$D1407)))</f>
        <v/>
      </c>
      <c r="G1407" s="19" t="str">
        <f>IF($D1407="","",INDEX(БЮДЖЕТ!$X:$X,SUMIFS(БЮДЖЕТ!$B:$B,БЮДЖЕТ!$P:$P,$D1407)))</f>
        <v/>
      </c>
      <c r="H1407" s="36"/>
      <c r="I1407" s="48">
        <f>IF(D1407="",0,SUMIFS(БЮДЖЕТ!$V:$V,БЮДЖЕТ!$P:$P,D1407))</f>
        <v>0</v>
      </c>
      <c r="J1407" s="48">
        <f>IF(D1407="",0,SUMIFS(факт_операции!$T:$T,факт_операции!$D:$D,D1407)+SUMIFS(факт_расчет!$M:$M,факт_расчет!$D:$D,D1407))</f>
        <v>0</v>
      </c>
      <c r="K1407" s="54">
        <f t="shared" si="45"/>
        <v>0</v>
      </c>
      <c r="L1407" s="36"/>
      <c r="M1407" s="1"/>
    </row>
    <row r="1408" spans="1:13" x14ac:dyDescent="0.25">
      <c r="A1408" s="1"/>
      <c r="B1408" s="1"/>
      <c r="C1408" s="5">
        <f t="shared" si="44"/>
        <v>1398</v>
      </c>
      <c r="D1408" s="19" t="str">
        <f>IF(C1408&gt;MAX(БЮДЖЕТ!$C:$C),"",INDEX(БЮДЖЕТ!$P$11:$P$9415,C1408))</f>
        <v/>
      </c>
      <c r="E1408" s="22">
        <f>IF(D1408="",0,IF(COUNTIF(БЮДЖЕТ!$P:$P,D1408)=1,0,1))</f>
        <v>0</v>
      </c>
      <c r="F1408" s="19" t="str">
        <f>IF($D1408="","",INDEX(БЮДЖЕТ!$N:$N,SUMIFS(БЮДЖЕТ!$B:$B,БЮДЖЕТ!$P:$P,$D1408)))</f>
        <v/>
      </c>
      <c r="G1408" s="19" t="str">
        <f>IF($D1408="","",INDEX(БЮДЖЕТ!$X:$X,SUMIFS(БЮДЖЕТ!$B:$B,БЮДЖЕТ!$P:$P,$D1408)))</f>
        <v/>
      </c>
      <c r="H1408" s="36"/>
      <c r="I1408" s="48">
        <f>IF(D1408="",0,SUMIFS(БЮДЖЕТ!$V:$V,БЮДЖЕТ!$P:$P,D1408))</f>
        <v>0</v>
      </c>
      <c r="J1408" s="48">
        <f>IF(D1408="",0,SUMIFS(факт_операции!$T:$T,факт_операции!$D:$D,D1408)+SUMIFS(факт_расчет!$M:$M,факт_расчет!$D:$D,D1408))</f>
        <v>0</v>
      </c>
      <c r="K1408" s="54">
        <f t="shared" si="45"/>
        <v>0</v>
      </c>
      <c r="L1408" s="36"/>
      <c r="M1408" s="1"/>
    </row>
    <row r="1409" spans="1:13" x14ac:dyDescent="0.25">
      <c r="A1409" s="1"/>
      <c r="B1409" s="1"/>
      <c r="C1409" s="5">
        <f t="shared" si="44"/>
        <v>1399</v>
      </c>
      <c r="D1409" s="19" t="str">
        <f>IF(C1409&gt;MAX(БЮДЖЕТ!$C:$C),"",INDEX(БЮДЖЕТ!$P$11:$P$9415,C1409))</f>
        <v/>
      </c>
      <c r="E1409" s="22">
        <f>IF(D1409="",0,IF(COUNTIF(БЮДЖЕТ!$P:$P,D1409)=1,0,1))</f>
        <v>0</v>
      </c>
      <c r="F1409" s="19" t="str">
        <f>IF($D1409="","",INDEX(БЮДЖЕТ!$N:$N,SUMIFS(БЮДЖЕТ!$B:$B,БЮДЖЕТ!$P:$P,$D1409)))</f>
        <v/>
      </c>
      <c r="G1409" s="19" t="str">
        <f>IF($D1409="","",INDEX(БЮДЖЕТ!$X:$X,SUMIFS(БЮДЖЕТ!$B:$B,БЮДЖЕТ!$P:$P,$D1409)))</f>
        <v/>
      </c>
      <c r="H1409" s="36"/>
      <c r="I1409" s="48">
        <f>IF(D1409="",0,SUMIFS(БЮДЖЕТ!$V:$V,БЮДЖЕТ!$P:$P,D1409))</f>
        <v>0</v>
      </c>
      <c r="J1409" s="48">
        <f>IF(D1409="",0,SUMIFS(факт_операции!$T:$T,факт_операции!$D:$D,D1409)+SUMIFS(факт_расчет!$M:$M,факт_расчет!$D:$D,D1409))</f>
        <v>0</v>
      </c>
      <c r="K1409" s="54">
        <f t="shared" si="45"/>
        <v>0</v>
      </c>
      <c r="L1409" s="36"/>
      <c r="M1409" s="1"/>
    </row>
    <row r="1410" spans="1:13" x14ac:dyDescent="0.25">
      <c r="A1410" s="1"/>
      <c r="B1410" s="1"/>
      <c r="C1410" s="5">
        <f t="shared" si="44"/>
        <v>1400</v>
      </c>
      <c r="D1410" s="19" t="str">
        <f>IF(C1410&gt;MAX(БЮДЖЕТ!$C:$C),"",INDEX(БЮДЖЕТ!$P$11:$P$9415,C1410))</f>
        <v/>
      </c>
      <c r="E1410" s="22">
        <f>IF(D1410="",0,IF(COUNTIF(БЮДЖЕТ!$P:$P,D1410)=1,0,1))</f>
        <v>0</v>
      </c>
      <c r="F1410" s="19" t="str">
        <f>IF($D1410="","",INDEX(БЮДЖЕТ!$N:$N,SUMIFS(БЮДЖЕТ!$B:$B,БЮДЖЕТ!$P:$P,$D1410)))</f>
        <v/>
      </c>
      <c r="G1410" s="19" t="str">
        <f>IF($D1410="","",INDEX(БЮДЖЕТ!$X:$X,SUMIFS(БЮДЖЕТ!$B:$B,БЮДЖЕТ!$P:$P,$D1410)))</f>
        <v/>
      </c>
      <c r="H1410" s="36"/>
      <c r="I1410" s="48">
        <f>IF(D1410="",0,SUMIFS(БЮДЖЕТ!$V:$V,БЮДЖЕТ!$P:$P,D1410))</f>
        <v>0</v>
      </c>
      <c r="J1410" s="48">
        <f>IF(D1410="",0,SUMIFS(факт_операции!$T:$T,факт_операции!$D:$D,D1410)+SUMIFS(факт_расчет!$M:$M,факт_расчет!$D:$D,D1410))</f>
        <v>0</v>
      </c>
      <c r="K1410" s="54">
        <f t="shared" si="45"/>
        <v>0</v>
      </c>
      <c r="L1410" s="36"/>
      <c r="M1410" s="1"/>
    </row>
    <row r="1411" spans="1:13" x14ac:dyDescent="0.25">
      <c r="A1411" s="1"/>
      <c r="B1411" s="1"/>
      <c r="C1411" s="5">
        <f t="shared" si="44"/>
        <v>1401</v>
      </c>
      <c r="D1411" s="19" t="str">
        <f>IF(C1411&gt;MAX(БЮДЖЕТ!$C:$C),"",INDEX(БЮДЖЕТ!$P$11:$P$9415,C1411))</f>
        <v/>
      </c>
      <c r="E1411" s="22">
        <f>IF(D1411="",0,IF(COUNTIF(БЮДЖЕТ!$P:$P,D1411)=1,0,1))</f>
        <v>0</v>
      </c>
      <c r="F1411" s="19" t="str">
        <f>IF($D1411="","",INDEX(БЮДЖЕТ!$N:$N,SUMIFS(БЮДЖЕТ!$B:$B,БЮДЖЕТ!$P:$P,$D1411)))</f>
        <v/>
      </c>
      <c r="G1411" s="19" t="str">
        <f>IF($D1411="","",INDEX(БЮДЖЕТ!$X:$X,SUMIFS(БЮДЖЕТ!$B:$B,БЮДЖЕТ!$P:$P,$D1411)))</f>
        <v/>
      </c>
      <c r="H1411" s="36"/>
      <c r="I1411" s="48">
        <f>IF(D1411="",0,SUMIFS(БЮДЖЕТ!$V:$V,БЮДЖЕТ!$P:$P,D1411))</f>
        <v>0</v>
      </c>
      <c r="J1411" s="48">
        <f>IF(D1411="",0,SUMIFS(факт_операции!$T:$T,факт_операции!$D:$D,D1411)+SUMIFS(факт_расчет!$M:$M,факт_расчет!$D:$D,D1411))</f>
        <v>0</v>
      </c>
      <c r="K1411" s="54">
        <f t="shared" si="45"/>
        <v>0</v>
      </c>
      <c r="L1411" s="36"/>
      <c r="M1411" s="1"/>
    </row>
    <row r="1412" spans="1:13" x14ac:dyDescent="0.25">
      <c r="A1412" s="1"/>
      <c r="B1412" s="1"/>
      <c r="C1412" s="5">
        <f t="shared" si="44"/>
        <v>1402</v>
      </c>
      <c r="D1412" s="19" t="str">
        <f>IF(C1412&gt;MAX(БЮДЖЕТ!$C:$C),"",INDEX(БЮДЖЕТ!$P$11:$P$9415,C1412))</f>
        <v/>
      </c>
      <c r="E1412" s="22">
        <f>IF(D1412="",0,IF(COUNTIF(БЮДЖЕТ!$P:$P,D1412)=1,0,1))</f>
        <v>0</v>
      </c>
      <c r="F1412" s="19" t="str">
        <f>IF($D1412="","",INDEX(БЮДЖЕТ!$N:$N,SUMIFS(БЮДЖЕТ!$B:$B,БЮДЖЕТ!$P:$P,$D1412)))</f>
        <v/>
      </c>
      <c r="G1412" s="19" t="str">
        <f>IF($D1412="","",INDEX(БЮДЖЕТ!$X:$X,SUMIFS(БЮДЖЕТ!$B:$B,БЮДЖЕТ!$P:$P,$D1412)))</f>
        <v/>
      </c>
      <c r="H1412" s="36"/>
      <c r="I1412" s="48">
        <f>IF(D1412="",0,SUMIFS(БЮДЖЕТ!$V:$V,БЮДЖЕТ!$P:$P,D1412))</f>
        <v>0</v>
      </c>
      <c r="J1412" s="48">
        <f>IF(D1412="",0,SUMIFS(факт_операции!$T:$T,факт_операции!$D:$D,D1412)+SUMIFS(факт_расчет!$M:$M,факт_расчет!$D:$D,D1412))</f>
        <v>0</v>
      </c>
      <c r="K1412" s="54">
        <f t="shared" si="45"/>
        <v>0</v>
      </c>
      <c r="L1412" s="36"/>
      <c r="M1412" s="1"/>
    </row>
    <row r="1413" spans="1:13" x14ac:dyDescent="0.25">
      <c r="A1413" s="1"/>
      <c r="B1413" s="1"/>
      <c r="C1413" s="5">
        <f t="shared" si="44"/>
        <v>1403</v>
      </c>
      <c r="D1413" s="19" t="str">
        <f>IF(C1413&gt;MAX(БЮДЖЕТ!$C:$C),"",INDEX(БЮДЖЕТ!$P$11:$P$9415,C1413))</f>
        <v/>
      </c>
      <c r="E1413" s="22">
        <f>IF(D1413="",0,IF(COUNTIF(БЮДЖЕТ!$P:$P,D1413)=1,0,1))</f>
        <v>0</v>
      </c>
      <c r="F1413" s="19" t="str">
        <f>IF($D1413="","",INDEX(БЮДЖЕТ!$N:$N,SUMIFS(БЮДЖЕТ!$B:$B,БЮДЖЕТ!$P:$P,$D1413)))</f>
        <v/>
      </c>
      <c r="G1413" s="19" t="str">
        <f>IF($D1413="","",INDEX(БЮДЖЕТ!$X:$X,SUMIFS(БЮДЖЕТ!$B:$B,БЮДЖЕТ!$P:$P,$D1413)))</f>
        <v/>
      </c>
      <c r="H1413" s="36"/>
      <c r="I1413" s="48">
        <f>IF(D1413="",0,SUMIFS(БЮДЖЕТ!$V:$V,БЮДЖЕТ!$P:$P,D1413))</f>
        <v>0</v>
      </c>
      <c r="J1413" s="48">
        <f>IF(D1413="",0,SUMIFS(факт_операции!$T:$T,факт_операции!$D:$D,D1413)+SUMIFS(факт_расчет!$M:$M,факт_расчет!$D:$D,D1413))</f>
        <v>0</v>
      </c>
      <c r="K1413" s="54">
        <f t="shared" si="45"/>
        <v>0</v>
      </c>
      <c r="L1413" s="36"/>
      <c r="M1413" s="1"/>
    </row>
    <row r="1414" spans="1:13" x14ac:dyDescent="0.25">
      <c r="A1414" s="1"/>
      <c r="B1414" s="1"/>
      <c r="C1414" s="5">
        <f t="shared" si="44"/>
        <v>1404</v>
      </c>
      <c r="D1414" s="19" t="str">
        <f>IF(C1414&gt;MAX(БЮДЖЕТ!$C:$C),"",INDEX(БЮДЖЕТ!$P$11:$P$9415,C1414))</f>
        <v/>
      </c>
      <c r="E1414" s="22">
        <f>IF(D1414="",0,IF(COUNTIF(БЮДЖЕТ!$P:$P,D1414)=1,0,1))</f>
        <v>0</v>
      </c>
      <c r="F1414" s="19" t="str">
        <f>IF($D1414="","",INDEX(БЮДЖЕТ!$N:$N,SUMIFS(БЮДЖЕТ!$B:$B,БЮДЖЕТ!$P:$P,$D1414)))</f>
        <v/>
      </c>
      <c r="G1414" s="19" t="str">
        <f>IF($D1414="","",INDEX(БЮДЖЕТ!$X:$X,SUMIFS(БЮДЖЕТ!$B:$B,БЮДЖЕТ!$P:$P,$D1414)))</f>
        <v/>
      </c>
      <c r="H1414" s="36"/>
      <c r="I1414" s="48">
        <f>IF(D1414="",0,SUMIFS(БЮДЖЕТ!$V:$V,БЮДЖЕТ!$P:$P,D1414))</f>
        <v>0</v>
      </c>
      <c r="J1414" s="48">
        <f>IF(D1414="",0,SUMIFS(факт_операции!$T:$T,факт_операции!$D:$D,D1414)+SUMIFS(факт_расчет!$M:$M,факт_расчет!$D:$D,D1414))</f>
        <v>0</v>
      </c>
      <c r="K1414" s="54">
        <f t="shared" si="45"/>
        <v>0</v>
      </c>
      <c r="L1414" s="36"/>
      <c r="M1414" s="1"/>
    </row>
    <row r="1415" spans="1:13" x14ac:dyDescent="0.25">
      <c r="A1415" s="1"/>
      <c r="B1415" s="1"/>
      <c r="C1415" s="5">
        <f t="shared" si="44"/>
        <v>1405</v>
      </c>
      <c r="D1415" s="19" t="str">
        <f>IF(C1415&gt;MAX(БЮДЖЕТ!$C:$C),"",INDEX(БЮДЖЕТ!$P$11:$P$9415,C1415))</f>
        <v/>
      </c>
      <c r="E1415" s="22">
        <f>IF(D1415="",0,IF(COUNTIF(БЮДЖЕТ!$P:$P,D1415)=1,0,1))</f>
        <v>0</v>
      </c>
      <c r="F1415" s="19" t="str">
        <f>IF($D1415="","",INDEX(БЮДЖЕТ!$N:$N,SUMIFS(БЮДЖЕТ!$B:$B,БЮДЖЕТ!$P:$P,$D1415)))</f>
        <v/>
      </c>
      <c r="G1415" s="19" t="str">
        <f>IF($D1415="","",INDEX(БЮДЖЕТ!$X:$X,SUMIFS(БЮДЖЕТ!$B:$B,БЮДЖЕТ!$P:$P,$D1415)))</f>
        <v/>
      </c>
      <c r="H1415" s="36"/>
      <c r="I1415" s="48">
        <f>IF(D1415="",0,SUMIFS(БЮДЖЕТ!$V:$V,БЮДЖЕТ!$P:$P,D1415))</f>
        <v>0</v>
      </c>
      <c r="J1415" s="48">
        <f>IF(D1415="",0,SUMIFS(факт_операции!$T:$T,факт_операции!$D:$D,D1415)+SUMIFS(факт_расчет!$M:$M,факт_расчет!$D:$D,D1415))</f>
        <v>0</v>
      </c>
      <c r="K1415" s="54">
        <f t="shared" si="45"/>
        <v>0</v>
      </c>
      <c r="L1415" s="36"/>
      <c r="M1415" s="1"/>
    </row>
    <row r="1416" spans="1:13" x14ac:dyDescent="0.25">
      <c r="A1416" s="1"/>
      <c r="B1416" s="1"/>
      <c r="C1416" s="5">
        <f t="shared" si="44"/>
        <v>1406</v>
      </c>
      <c r="D1416" s="19" t="str">
        <f>IF(C1416&gt;MAX(БЮДЖЕТ!$C:$C),"",INDEX(БЮДЖЕТ!$P$11:$P$9415,C1416))</f>
        <v/>
      </c>
      <c r="E1416" s="22">
        <f>IF(D1416="",0,IF(COUNTIF(БЮДЖЕТ!$P:$P,D1416)=1,0,1))</f>
        <v>0</v>
      </c>
      <c r="F1416" s="19" t="str">
        <f>IF($D1416="","",INDEX(БЮДЖЕТ!$N:$N,SUMIFS(БЮДЖЕТ!$B:$B,БЮДЖЕТ!$P:$P,$D1416)))</f>
        <v/>
      </c>
      <c r="G1416" s="19" t="str">
        <f>IF($D1416="","",INDEX(БЮДЖЕТ!$X:$X,SUMIFS(БЮДЖЕТ!$B:$B,БЮДЖЕТ!$P:$P,$D1416)))</f>
        <v/>
      </c>
      <c r="H1416" s="36"/>
      <c r="I1416" s="48">
        <f>IF(D1416="",0,SUMIFS(БЮДЖЕТ!$V:$V,БЮДЖЕТ!$P:$P,D1416))</f>
        <v>0</v>
      </c>
      <c r="J1416" s="48">
        <f>IF(D1416="",0,SUMIFS(факт_операции!$T:$T,факт_операции!$D:$D,D1416)+SUMIFS(факт_расчет!$M:$M,факт_расчет!$D:$D,D1416))</f>
        <v>0</v>
      </c>
      <c r="K1416" s="54">
        <f t="shared" si="45"/>
        <v>0</v>
      </c>
      <c r="L1416" s="36"/>
      <c r="M1416" s="1"/>
    </row>
    <row r="1417" spans="1:13" x14ac:dyDescent="0.25">
      <c r="A1417" s="1"/>
      <c r="B1417" s="1"/>
      <c r="C1417" s="5">
        <f t="shared" si="44"/>
        <v>1407</v>
      </c>
      <c r="D1417" s="19" t="str">
        <f>IF(C1417&gt;MAX(БЮДЖЕТ!$C:$C),"",INDEX(БЮДЖЕТ!$P$11:$P$9415,C1417))</f>
        <v/>
      </c>
      <c r="E1417" s="22">
        <f>IF(D1417="",0,IF(COUNTIF(БЮДЖЕТ!$P:$P,D1417)=1,0,1))</f>
        <v>0</v>
      </c>
      <c r="F1417" s="19" t="str">
        <f>IF($D1417="","",INDEX(БЮДЖЕТ!$N:$N,SUMIFS(БЮДЖЕТ!$B:$B,БЮДЖЕТ!$P:$P,$D1417)))</f>
        <v/>
      </c>
      <c r="G1417" s="19" t="str">
        <f>IF($D1417="","",INDEX(БЮДЖЕТ!$X:$X,SUMIFS(БЮДЖЕТ!$B:$B,БЮДЖЕТ!$P:$P,$D1417)))</f>
        <v/>
      </c>
      <c r="H1417" s="36"/>
      <c r="I1417" s="48">
        <f>IF(D1417="",0,SUMIFS(БЮДЖЕТ!$V:$V,БЮДЖЕТ!$P:$P,D1417))</f>
        <v>0</v>
      </c>
      <c r="J1417" s="48">
        <f>IF(D1417="",0,SUMIFS(факт_операции!$T:$T,факт_операции!$D:$D,D1417)+SUMIFS(факт_расчет!$M:$M,факт_расчет!$D:$D,D1417))</f>
        <v>0</v>
      </c>
      <c r="K1417" s="54">
        <f t="shared" si="45"/>
        <v>0</v>
      </c>
      <c r="L1417" s="36"/>
      <c r="M1417" s="1"/>
    </row>
    <row r="1418" spans="1:13" x14ac:dyDescent="0.25">
      <c r="A1418" s="1"/>
      <c r="B1418" s="1"/>
      <c r="C1418" s="5">
        <f t="shared" si="44"/>
        <v>1408</v>
      </c>
      <c r="D1418" s="19" t="str">
        <f>IF(C1418&gt;MAX(БЮДЖЕТ!$C:$C),"",INDEX(БЮДЖЕТ!$P$11:$P$9415,C1418))</f>
        <v/>
      </c>
      <c r="E1418" s="22">
        <f>IF(D1418="",0,IF(COUNTIF(БЮДЖЕТ!$P:$P,D1418)=1,0,1))</f>
        <v>0</v>
      </c>
      <c r="F1418" s="19" t="str">
        <f>IF($D1418="","",INDEX(БЮДЖЕТ!$N:$N,SUMIFS(БЮДЖЕТ!$B:$B,БЮДЖЕТ!$P:$P,$D1418)))</f>
        <v/>
      </c>
      <c r="G1418" s="19" t="str">
        <f>IF($D1418="","",INDEX(БЮДЖЕТ!$X:$X,SUMIFS(БЮДЖЕТ!$B:$B,БЮДЖЕТ!$P:$P,$D1418)))</f>
        <v/>
      </c>
      <c r="H1418" s="36"/>
      <c r="I1418" s="48">
        <f>IF(D1418="",0,SUMIFS(БЮДЖЕТ!$V:$V,БЮДЖЕТ!$P:$P,D1418))</f>
        <v>0</v>
      </c>
      <c r="J1418" s="48">
        <f>IF(D1418="",0,SUMIFS(факт_операции!$T:$T,факт_операции!$D:$D,D1418)+SUMIFS(факт_расчет!$M:$M,факт_расчет!$D:$D,D1418))</f>
        <v>0</v>
      </c>
      <c r="K1418" s="54">
        <f t="shared" si="45"/>
        <v>0</v>
      </c>
      <c r="L1418" s="36"/>
      <c r="M1418" s="1"/>
    </row>
    <row r="1419" spans="1:13" x14ac:dyDescent="0.25">
      <c r="A1419" s="1"/>
      <c r="B1419" s="1"/>
      <c r="C1419" s="5">
        <f t="shared" si="44"/>
        <v>1409</v>
      </c>
      <c r="D1419" s="19" t="str">
        <f>IF(C1419&gt;MAX(БЮДЖЕТ!$C:$C),"",INDEX(БЮДЖЕТ!$P$11:$P$9415,C1419))</f>
        <v/>
      </c>
      <c r="E1419" s="22">
        <f>IF(D1419="",0,IF(COUNTIF(БЮДЖЕТ!$P:$P,D1419)=1,0,1))</f>
        <v>0</v>
      </c>
      <c r="F1419" s="19" t="str">
        <f>IF($D1419="","",INDEX(БЮДЖЕТ!$N:$N,SUMIFS(БЮДЖЕТ!$B:$B,БЮДЖЕТ!$P:$P,$D1419)))</f>
        <v/>
      </c>
      <c r="G1419" s="19" t="str">
        <f>IF($D1419="","",INDEX(БЮДЖЕТ!$X:$X,SUMIFS(БЮДЖЕТ!$B:$B,БЮДЖЕТ!$P:$P,$D1419)))</f>
        <v/>
      </c>
      <c r="H1419" s="36"/>
      <c r="I1419" s="48">
        <f>IF(D1419="",0,SUMIFS(БЮДЖЕТ!$V:$V,БЮДЖЕТ!$P:$P,D1419))</f>
        <v>0</v>
      </c>
      <c r="J1419" s="48">
        <f>IF(D1419="",0,SUMIFS(факт_операции!$T:$T,факт_операции!$D:$D,D1419)+SUMIFS(факт_расчет!$M:$M,факт_расчет!$D:$D,D1419))</f>
        <v>0</v>
      </c>
      <c r="K1419" s="54">
        <f t="shared" si="45"/>
        <v>0</v>
      </c>
      <c r="L1419" s="36"/>
      <c r="M1419" s="1"/>
    </row>
    <row r="1420" spans="1:13" x14ac:dyDescent="0.25">
      <c r="A1420" s="1"/>
      <c r="B1420" s="1"/>
      <c r="C1420" s="5">
        <f t="shared" si="44"/>
        <v>1410</v>
      </c>
      <c r="D1420" s="19" t="str">
        <f>IF(C1420&gt;MAX(БЮДЖЕТ!$C:$C),"",INDEX(БЮДЖЕТ!$P$11:$P$9415,C1420))</f>
        <v/>
      </c>
      <c r="E1420" s="22">
        <f>IF(D1420="",0,IF(COUNTIF(БЮДЖЕТ!$P:$P,D1420)=1,0,1))</f>
        <v>0</v>
      </c>
      <c r="F1420" s="19" t="str">
        <f>IF($D1420="","",INDEX(БЮДЖЕТ!$N:$N,SUMIFS(БЮДЖЕТ!$B:$B,БЮДЖЕТ!$P:$P,$D1420)))</f>
        <v/>
      </c>
      <c r="G1420" s="19" t="str">
        <f>IF($D1420="","",INDEX(БЮДЖЕТ!$X:$X,SUMIFS(БЮДЖЕТ!$B:$B,БЮДЖЕТ!$P:$P,$D1420)))</f>
        <v/>
      </c>
      <c r="H1420" s="36"/>
      <c r="I1420" s="48">
        <f>IF(D1420="",0,SUMIFS(БЮДЖЕТ!$V:$V,БЮДЖЕТ!$P:$P,D1420))</f>
        <v>0</v>
      </c>
      <c r="J1420" s="48">
        <f>IF(D1420="",0,SUMIFS(факт_операции!$T:$T,факт_операции!$D:$D,D1420)+SUMIFS(факт_расчет!$M:$M,факт_расчет!$D:$D,D1420))</f>
        <v>0</v>
      </c>
      <c r="K1420" s="54">
        <f t="shared" si="45"/>
        <v>0</v>
      </c>
      <c r="L1420" s="36"/>
      <c r="M1420" s="1"/>
    </row>
    <row r="1421" spans="1:13" x14ac:dyDescent="0.25">
      <c r="A1421" s="1"/>
      <c r="B1421" s="1"/>
      <c r="C1421" s="5">
        <f t="shared" ref="C1421:C1484" si="46">C1420+1</f>
        <v>1411</v>
      </c>
      <c r="D1421" s="19" t="str">
        <f>IF(C1421&gt;MAX(БЮДЖЕТ!$C:$C),"",INDEX(БЮДЖЕТ!$P$11:$P$9415,C1421))</f>
        <v/>
      </c>
      <c r="E1421" s="22">
        <f>IF(D1421="",0,IF(COUNTIF(БЮДЖЕТ!$P:$P,D1421)=1,0,1))</f>
        <v>0</v>
      </c>
      <c r="F1421" s="19" t="str">
        <f>IF($D1421="","",INDEX(БЮДЖЕТ!$N:$N,SUMIFS(БЮДЖЕТ!$B:$B,БЮДЖЕТ!$P:$P,$D1421)))</f>
        <v/>
      </c>
      <c r="G1421" s="19" t="str">
        <f>IF($D1421="","",INDEX(БЮДЖЕТ!$X:$X,SUMIFS(БЮДЖЕТ!$B:$B,БЮДЖЕТ!$P:$P,$D1421)))</f>
        <v/>
      </c>
      <c r="H1421" s="36"/>
      <c r="I1421" s="48">
        <f>IF(D1421="",0,SUMIFS(БЮДЖЕТ!$V:$V,БЮДЖЕТ!$P:$P,D1421))</f>
        <v>0</v>
      </c>
      <c r="J1421" s="48">
        <f>IF(D1421="",0,SUMIFS(факт_операции!$T:$T,факт_операции!$D:$D,D1421)+SUMIFS(факт_расчет!$M:$M,факт_расчет!$D:$D,D1421))</f>
        <v>0</v>
      </c>
      <c r="K1421" s="54">
        <f t="shared" si="45"/>
        <v>0</v>
      </c>
      <c r="L1421" s="36"/>
      <c r="M1421" s="1"/>
    </row>
    <row r="1422" spans="1:13" x14ac:dyDescent="0.25">
      <c r="A1422" s="1"/>
      <c r="B1422" s="1"/>
      <c r="C1422" s="5">
        <f t="shared" si="46"/>
        <v>1412</v>
      </c>
      <c r="D1422" s="19" t="str">
        <f>IF(C1422&gt;MAX(БЮДЖЕТ!$C:$C),"",INDEX(БЮДЖЕТ!$P$11:$P$9415,C1422))</f>
        <v/>
      </c>
      <c r="E1422" s="22">
        <f>IF(D1422="",0,IF(COUNTIF(БЮДЖЕТ!$P:$P,D1422)=1,0,1))</f>
        <v>0</v>
      </c>
      <c r="F1422" s="19" t="str">
        <f>IF($D1422="","",INDEX(БЮДЖЕТ!$N:$N,SUMIFS(БЮДЖЕТ!$B:$B,БЮДЖЕТ!$P:$P,$D1422)))</f>
        <v/>
      </c>
      <c r="G1422" s="19" t="str">
        <f>IF($D1422="","",INDEX(БЮДЖЕТ!$X:$X,SUMIFS(БЮДЖЕТ!$B:$B,БЮДЖЕТ!$P:$P,$D1422)))</f>
        <v/>
      </c>
      <c r="H1422" s="36"/>
      <c r="I1422" s="48">
        <f>IF(D1422="",0,SUMIFS(БЮДЖЕТ!$V:$V,БЮДЖЕТ!$P:$P,D1422))</f>
        <v>0</v>
      </c>
      <c r="J1422" s="48">
        <f>IF(D1422="",0,SUMIFS(факт_операции!$T:$T,факт_операции!$D:$D,D1422)+SUMIFS(факт_расчет!$M:$M,факт_расчет!$D:$D,D1422))</f>
        <v>0</v>
      </c>
      <c r="K1422" s="54">
        <f t="shared" si="45"/>
        <v>0</v>
      </c>
      <c r="L1422" s="36"/>
      <c r="M1422" s="1"/>
    </row>
    <row r="1423" spans="1:13" x14ac:dyDescent="0.25">
      <c r="A1423" s="1"/>
      <c r="B1423" s="1"/>
      <c r="C1423" s="5">
        <f t="shared" si="46"/>
        <v>1413</v>
      </c>
      <c r="D1423" s="19" t="str">
        <f>IF(C1423&gt;MAX(БЮДЖЕТ!$C:$C),"",INDEX(БЮДЖЕТ!$P$11:$P$9415,C1423))</f>
        <v/>
      </c>
      <c r="E1423" s="22">
        <f>IF(D1423="",0,IF(COUNTIF(БЮДЖЕТ!$P:$P,D1423)=1,0,1))</f>
        <v>0</v>
      </c>
      <c r="F1423" s="19" t="str">
        <f>IF($D1423="","",INDEX(БЮДЖЕТ!$N:$N,SUMIFS(БЮДЖЕТ!$B:$B,БЮДЖЕТ!$P:$P,$D1423)))</f>
        <v/>
      </c>
      <c r="G1423" s="19" t="str">
        <f>IF($D1423="","",INDEX(БЮДЖЕТ!$X:$X,SUMIFS(БЮДЖЕТ!$B:$B,БЮДЖЕТ!$P:$P,$D1423)))</f>
        <v/>
      </c>
      <c r="H1423" s="36"/>
      <c r="I1423" s="48">
        <f>IF(D1423="",0,SUMIFS(БЮДЖЕТ!$V:$V,БЮДЖЕТ!$P:$P,D1423))</f>
        <v>0</v>
      </c>
      <c r="J1423" s="48">
        <f>IF(D1423="",0,SUMIFS(факт_операции!$T:$T,факт_операции!$D:$D,D1423)+SUMIFS(факт_расчет!$M:$M,факт_расчет!$D:$D,D1423))</f>
        <v>0</v>
      </c>
      <c r="K1423" s="54">
        <f t="shared" si="45"/>
        <v>0</v>
      </c>
      <c r="L1423" s="36"/>
      <c r="M1423" s="1"/>
    </row>
    <row r="1424" spans="1:13" x14ac:dyDescent="0.25">
      <c r="A1424" s="1"/>
      <c r="B1424" s="1"/>
      <c r="C1424" s="5">
        <f t="shared" si="46"/>
        <v>1414</v>
      </c>
      <c r="D1424" s="19" t="str">
        <f>IF(C1424&gt;MAX(БЮДЖЕТ!$C:$C),"",INDEX(БЮДЖЕТ!$P$11:$P$9415,C1424))</f>
        <v/>
      </c>
      <c r="E1424" s="22">
        <f>IF(D1424="",0,IF(COUNTIF(БЮДЖЕТ!$P:$P,D1424)=1,0,1))</f>
        <v>0</v>
      </c>
      <c r="F1424" s="19" t="str">
        <f>IF($D1424="","",INDEX(БЮДЖЕТ!$N:$N,SUMIFS(БЮДЖЕТ!$B:$B,БЮДЖЕТ!$P:$P,$D1424)))</f>
        <v/>
      </c>
      <c r="G1424" s="19" t="str">
        <f>IF($D1424="","",INDEX(БЮДЖЕТ!$X:$X,SUMIFS(БЮДЖЕТ!$B:$B,БЮДЖЕТ!$P:$P,$D1424)))</f>
        <v/>
      </c>
      <c r="H1424" s="36"/>
      <c r="I1424" s="48">
        <f>IF(D1424="",0,SUMIFS(БЮДЖЕТ!$V:$V,БЮДЖЕТ!$P:$P,D1424))</f>
        <v>0</v>
      </c>
      <c r="J1424" s="48">
        <f>IF(D1424="",0,SUMIFS(факт_операции!$T:$T,факт_операции!$D:$D,D1424)+SUMIFS(факт_расчет!$M:$M,факт_расчет!$D:$D,D1424))</f>
        <v>0</v>
      </c>
      <c r="K1424" s="54">
        <f t="shared" si="45"/>
        <v>0</v>
      </c>
      <c r="L1424" s="36"/>
      <c r="M1424" s="1"/>
    </row>
    <row r="1425" spans="1:13" x14ac:dyDescent="0.25">
      <c r="A1425" s="1"/>
      <c r="B1425" s="1"/>
      <c r="C1425" s="5">
        <f t="shared" si="46"/>
        <v>1415</v>
      </c>
      <c r="D1425" s="19" t="str">
        <f>IF(C1425&gt;MAX(БЮДЖЕТ!$C:$C),"",INDEX(БЮДЖЕТ!$P$11:$P$9415,C1425))</f>
        <v/>
      </c>
      <c r="E1425" s="22">
        <f>IF(D1425="",0,IF(COUNTIF(БЮДЖЕТ!$P:$P,D1425)=1,0,1))</f>
        <v>0</v>
      </c>
      <c r="F1425" s="19" t="str">
        <f>IF($D1425="","",INDEX(БЮДЖЕТ!$N:$N,SUMIFS(БЮДЖЕТ!$B:$B,БЮДЖЕТ!$P:$P,$D1425)))</f>
        <v/>
      </c>
      <c r="G1425" s="19" t="str">
        <f>IF($D1425="","",INDEX(БЮДЖЕТ!$X:$X,SUMIFS(БЮДЖЕТ!$B:$B,БЮДЖЕТ!$P:$P,$D1425)))</f>
        <v/>
      </c>
      <c r="H1425" s="36"/>
      <c r="I1425" s="48">
        <f>IF(D1425="",0,SUMIFS(БЮДЖЕТ!$V:$V,БЮДЖЕТ!$P:$P,D1425))</f>
        <v>0</v>
      </c>
      <c r="J1425" s="48">
        <f>IF(D1425="",0,SUMIFS(факт_операции!$T:$T,факт_операции!$D:$D,D1425)+SUMIFS(факт_расчет!$M:$M,факт_расчет!$D:$D,D1425))</f>
        <v>0</v>
      </c>
      <c r="K1425" s="54">
        <f t="shared" si="45"/>
        <v>0</v>
      </c>
      <c r="L1425" s="36"/>
      <c r="M1425" s="1"/>
    </row>
    <row r="1426" spans="1:13" x14ac:dyDescent="0.25">
      <c r="A1426" s="1"/>
      <c r="B1426" s="1"/>
      <c r="C1426" s="5">
        <f t="shared" si="46"/>
        <v>1416</v>
      </c>
      <c r="D1426" s="19" t="str">
        <f>IF(C1426&gt;MAX(БЮДЖЕТ!$C:$C),"",INDEX(БЮДЖЕТ!$P$11:$P$9415,C1426))</f>
        <v/>
      </c>
      <c r="E1426" s="22">
        <f>IF(D1426="",0,IF(COUNTIF(БЮДЖЕТ!$P:$P,D1426)=1,0,1))</f>
        <v>0</v>
      </c>
      <c r="F1426" s="19" t="str">
        <f>IF($D1426="","",INDEX(БЮДЖЕТ!$N:$N,SUMIFS(БЮДЖЕТ!$B:$B,БЮДЖЕТ!$P:$P,$D1426)))</f>
        <v/>
      </c>
      <c r="G1426" s="19" t="str">
        <f>IF($D1426="","",INDEX(БЮДЖЕТ!$X:$X,SUMIFS(БЮДЖЕТ!$B:$B,БЮДЖЕТ!$P:$P,$D1426)))</f>
        <v/>
      </c>
      <c r="H1426" s="36"/>
      <c r="I1426" s="48">
        <f>IF(D1426="",0,SUMIFS(БЮДЖЕТ!$V:$V,БЮДЖЕТ!$P:$P,D1426))</f>
        <v>0</v>
      </c>
      <c r="J1426" s="48">
        <f>IF(D1426="",0,SUMIFS(факт_операции!$T:$T,факт_операции!$D:$D,D1426)+SUMIFS(факт_расчет!$M:$M,факт_расчет!$D:$D,D1426))</f>
        <v>0</v>
      </c>
      <c r="K1426" s="54">
        <f t="shared" si="45"/>
        <v>0</v>
      </c>
      <c r="L1426" s="36"/>
      <c r="M1426" s="1"/>
    </row>
    <row r="1427" spans="1:13" x14ac:dyDescent="0.25">
      <c r="A1427" s="1"/>
      <c r="B1427" s="1"/>
      <c r="C1427" s="5">
        <f t="shared" si="46"/>
        <v>1417</v>
      </c>
      <c r="D1427" s="19" t="str">
        <f>IF(C1427&gt;MAX(БЮДЖЕТ!$C:$C),"",INDEX(БЮДЖЕТ!$P$11:$P$9415,C1427))</f>
        <v/>
      </c>
      <c r="E1427" s="22">
        <f>IF(D1427="",0,IF(COUNTIF(БЮДЖЕТ!$P:$P,D1427)=1,0,1))</f>
        <v>0</v>
      </c>
      <c r="F1427" s="19" t="str">
        <f>IF($D1427="","",INDEX(БЮДЖЕТ!$N:$N,SUMIFS(БЮДЖЕТ!$B:$B,БЮДЖЕТ!$P:$P,$D1427)))</f>
        <v/>
      </c>
      <c r="G1427" s="19" t="str">
        <f>IF($D1427="","",INDEX(БЮДЖЕТ!$X:$X,SUMIFS(БЮДЖЕТ!$B:$B,БЮДЖЕТ!$P:$P,$D1427)))</f>
        <v/>
      </c>
      <c r="H1427" s="36"/>
      <c r="I1427" s="48">
        <f>IF(D1427="",0,SUMIFS(БЮДЖЕТ!$V:$V,БЮДЖЕТ!$P:$P,D1427))</f>
        <v>0</v>
      </c>
      <c r="J1427" s="48">
        <f>IF(D1427="",0,SUMIFS(факт_операции!$T:$T,факт_операции!$D:$D,D1427)+SUMIFS(факт_расчет!$M:$M,факт_расчет!$D:$D,D1427))</f>
        <v>0</v>
      </c>
      <c r="K1427" s="54">
        <f t="shared" si="45"/>
        <v>0</v>
      </c>
      <c r="L1427" s="36"/>
      <c r="M1427" s="1"/>
    </row>
    <row r="1428" spans="1:13" x14ac:dyDescent="0.25">
      <c r="A1428" s="1"/>
      <c r="B1428" s="1"/>
      <c r="C1428" s="5">
        <f t="shared" si="46"/>
        <v>1418</v>
      </c>
      <c r="D1428" s="19" t="str">
        <f>IF(C1428&gt;MAX(БЮДЖЕТ!$C:$C),"",INDEX(БЮДЖЕТ!$P$11:$P$9415,C1428))</f>
        <v/>
      </c>
      <c r="E1428" s="22">
        <f>IF(D1428="",0,IF(COUNTIF(БЮДЖЕТ!$P:$P,D1428)=1,0,1))</f>
        <v>0</v>
      </c>
      <c r="F1428" s="19" t="str">
        <f>IF($D1428="","",INDEX(БЮДЖЕТ!$N:$N,SUMIFS(БЮДЖЕТ!$B:$B,БЮДЖЕТ!$P:$P,$D1428)))</f>
        <v/>
      </c>
      <c r="G1428" s="19" t="str">
        <f>IF($D1428="","",INDEX(БЮДЖЕТ!$X:$X,SUMIFS(БЮДЖЕТ!$B:$B,БЮДЖЕТ!$P:$P,$D1428)))</f>
        <v/>
      </c>
      <c r="H1428" s="36"/>
      <c r="I1428" s="48">
        <f>IF(D1428="",0,SUMIFS(БЮДЖЕТ!$V:$V,БЮДЖЕТ!$P:$P,D1428))</f>
        <v>0</v>
      </c>
      <c r="J1428" s="48">
        <f>IF(D1428="",0,SUMIFS(факт_операции!$T:$T,факт_операции!$D:$D,D1428)+SUMIFS(факт_расчет!$M:$M,факт_расчет!$D:$D,D1428))</f>
        <v>0</v>
      </c>
      <c r="K1428" s="54">
        <f t="shared" si="45"/>
        <v>0</v>
      </c>
      <c r="L1428" s="36"/>
      <c r="M1428" s="1"/>
    </row>
    <row r="1429" spans="1:13" x14ac:dyDescent="0.25">
      <c r="A1429" s="1"/>
      <c r="B1429" s="1"/>
      <c r="C1429" s="5">
        <f t="shared" si="46"/>
        <v>1419</v>
      </c>
      <c r="D1429" s="19" t="str">
        <f>IF(C1429&gt;MAX(БЮДЖЕТ!$C:$C),"",INDEX(БЮДЖЕТ!$P$11:$P$9415,C1429))</f>
        <v/>
      </c>
      <c r="E1429" s="22">
        <f>IF(D1429="",0,IF(COUNTIF(БЮДЖЕТ!$P:$P,D1429)=1,0,1))</f>
        <v>0</v>
      </c>
      <c r="F1429" s="19" t="str">
        <f>IF($D1429="","",INDEX(БЮДЖЕТ!$N:$N,SUMIFS(БЮДЖЕТ!$B:$B,БЮДЖЕТ!$P:$P,$D1429)))</f>
        <v/>
      </c>
      <c r="G1429" s="19" t="str">
        <f>IF($D1429="","",INDEX(БЮДЖЕТ!$X:$X,SUMIFS(БЮДЖЕТ!$B:$B,БЮДЖЕТ!$P:$P,$D1429)))</f>
        <v/>
      </c>
      <c r="H1429" s="36"/>
      <c r="I1429" s="48">
        <f>IF(D1429="",0,SUMIFS(БЮДЖЕТ!$V:$V,БЮДЖЕТ!$P:$P,D1429))</f>
        <v>0</v>
      </c>
      <c r="J1429" s="48">
        <f>IF(D1429="",0,SUMIFS(факт_операции!$T:$T,факт_операции!$D:$D,D1429)+SUMIFS(факт_расчет!$M:$M,факт_расчет!$D:$D,D1429))</f>
        <v>0</v>
      </c>
      <c r="K1429" s="54">
        <f t="shared" si="45"/>
        <v>0</v>
      </c>
      <c r="L1429" s="36"/>
      <c r="M1429" s="1"/>
    </row>
    <row r="1430" spans="1:13" x14ac:dyDescent="0.25">
      <c r="A1430" s="1"/>
      <c r="B1430" s="1"/>
      <c r="C1430" s="5">
        <f t="shared" si="46"/>
        <v>1420</v>
      </c>
      <c r="D1430" s="19" t="str">
        <f>IF(C1430&gt;MAX(БЮДЖЕТ!$C:$C),"",INDEX(БЮДЖЕТ!$P$11:$P$9415,C1430))</f>
        <v/>
      </c>
      <c r="E1430" s="22">
        <f>IF(D1430="",0,IF(COUNTIF(БЮДЖЕТ!$P:$P,D1430)=1,0,1))</f>
        <v>0</v>
      </c>
      <c r="F1430" s="19" t="str">
        <f>IF($D1430="","",INDEX(БЮДЖЕТ!$N:$N,SUMIFS(БЮДЖЕТ!$B:$B,БЮДЖЕТ!$P:$P,$D1430)))</f>
        <v/>
      </c>
      <c r="G1430" s="19" t="str">
        <f>IF($D1430="","",INDEX(БЮДЖЕТ!$X:$X,SUMIFS(БЮДЖЕТ!$B:$B,БЮДЖЕТ!$P:$P,$D1430)))</f>
        <v/>
      </c>
      <c r="H1430" s="36"/>
      <c r="I1430" s="48">
        <f>IF(D1430="",0,SUMIFS(БЮДЖЕТ!$V:$V,БЮДЖЕТ!$P:$P,D1430))</f>
        <v>0</v>
      </c>
      <c r="J1430" s="48">
        <f>IF(D1430="",0,SUMIFS(факт_операции!$T:$T,факт_операции!$D:$D,D1430)+SUMIFS(факт_расчет!$M:$M,факт_расчет!$D:$D,D1430))</f>
        <v>0</v>
      </c>
      <c r="K1430" s="54">
        <f t="shared" si="45"/>
        <v>0</v>
      </c>
      <c r="L1430" s="36"/>
      <c r="M1430" s="1"/>
    </row>
    <row r="1431" spans="1:13" x14ac:dyDescent="0.25">
      <c r="A1431" s="1"/>
      <c r="B1431" s="1"/>
      <c r="C1431" s="5">
        <f t="shared" si="46"/>
        <v>1421</v>
      </c>
      <c r="D1431" s="19" t="str">
        <f>IF(C1431&gt;MAX(БЮДЖЕТ!$C:$C),"",INDEX(БЮДЖЕТ!$P$11:$P$9415,C1431))</f>
        <v/>
      </c>
      <c r="E1431" s="22">
        <f>IF(D1431="",0,IF(COUNTIF(БЮДЖЕТ!$P:$P,D1431)=1,0,1))</f>
        <v>0</v>
      </c>
      <c r="F1431" s="19" t="str">
        <f>IF($D1431="","",INDEX(БЮДЖЕТ!$N:$N,SUMIFS(БЮДЖЕТ!$B:$B,БЮДЖЕТ!$P:$P,$D1431)))</f>
        <v/>
      </c>
      <c r="G1431" s="19" t="str">
        <f>IF($D1431="","",INDEX(БЮДЖЕТ!$X:$X,SUMIFS(БЮДЖЕТ!$B:$B,БЮДЖЕТ!$P:$P,$D1431)))</f>
        <v/>
      </c>
      <c r="H1431" s="36"/>
      <c r="I1431" s="48">
        <f>IF(D1431="",0,SUMIFS(БЮДЖЕТ!$V:$V,БЮДЖЕТ!$P:$P,D1431))</f>
        <v>0</v>
      </c>
      <c r="J1431" s="48">
        <f>IF(D1431="",0,SUMIFS(факт_операции!$T:$T,факт_операции!$D:$D,D1431)+SUMIFS(факт_расчет!$M:$M,факт_расчет!$D:$D,D1431))</f>
        <v>0</v>
      </c>
      <c r="K1431" s="54">
        <f t="shared" si="45"/>
        <v>0</v>
      </c>
      <c r="L1431" s="36"/>
      <c r="M1431" s="1"/>
    </row>
    <row r="1432" spans="1:13" x14ac:dyDescent="0.25">
      <c r="A1432" s="1"/>
      <c r="B1432" s="1"/>
      <c r="C1432" s="5">
        <f t="shared" si="46"/>
        <v>1422</v>
      </c>
      <c r="D1432" s="19" t="str">
        <f>IF(C1432&gt;MAX(БЮДЖЕТ!$C:$C),"",INDEX(БЮДЖЕТ!$P$11:$P$9415,C1432))</f>
        <v/>
      </c>
      <c r="E1432" s="22">
        <f>IF(D1432="",0,IF(COUNTIF(БЮДЖЕТ!$P:$P,D1432)=1,0,1))</f>
        <v>0</v>
      </c>
      <c r="F1432" s="19" t="str">
        <f>IF($D1432="","",INDEX(БЮДЖЕТ!$N:$N,SUMIFS(БЮДЖЕТ!$B:$B,БЮДЖЕТ!$P:$P,$D1432)))</f>
        <v/>
      </c>
      <c r="G1432" s="19" t="str">
        <f>IF($D1432="","",INDEX(БЮДЖЕТ!$X:$X,SUMIFS(БЮДЖЕТ!$B:$B,БЮДЖЕТ!$P:$P,$D1432)))</f>
        <v/>
      </c>
      <c r="H1432" s="36"/>
      <c r="I1432" s="48">
        <f>IF(D1432="",0,SUMIFS(БЮДЖЕТ!$V:$V,БЮДЖЕТ!$P:$P,D1432))</f>
        <v>0</v>
      </c>
      <c r="J1432" s="48">
        <f>IF(D1432="",0,SUMIFS(факт_операции!$T:$T,факт_операции!$D:$D,D1432)+SUMIFS(факт_расчет!$M:$M,факт_расчет!$D:$D,D1432))</f>
        <v>0</v>
      </c>
      <c r="K1432" s="54">
        <f t="shared" si="45"/>
        <v>0</v>
      </c>
      <c r="L1432" s="36"/>
      <c r="M1432" s="1"/>
    </row>
    <row r="1433" spans="1:13" x14ac:dyDescent="0.25">
      <c r="A1433" s="1"/>
      <c r="B1433" s="1"/>
      <c r="C1433" s="5">
        <f t="shared" si="46"/>
        <v>1423</v>
      </c>
      <c r="D1433" s="19" t="str">
        <f>IF(C1433&gt;MAX(БЮДЖЕТ!$C:$C),"",INDEX(БЮДЖЕТ!$P$11:$P$9415,C1433))</f>
        <v/>
      </c>
      <c r="E1433" s="22">
        <f>IF(D1433="",0,IF(COUNTIF(БЮДЖЕТ!$P:$P,D1433)=1,0,1))</f>
        <v>0</v>
      </c>
      <c r="F1433" s="19" t="str">
        <f>IF($D1433="","",INDEX(БЮДЖЕТ!$N:$N,SUMIFS(БЮДЖЕТ!$B:$B,БЮДЖЕТ!$P:$P,$D1433)))</f>
        <v/>
      </c>
      <c r="G1433" s="19" t="str">
        <f>IF($D1433="","",INDEX(БЮДЖЕТ!$X:$X,SUMIFS(БЮДЖЕТ!$B:$B,БЮДЖЕТ!$P:$P,$D1433)))</f>
        <v/>
      </c>
      <c r="H1433" s="36"/>
      <c r="I1433" s="48">
        <f>IF(D1433="",0,SUMIFS(БЮДЖЕТ!$V:$V,БЮДЖЕТ!$P:$P,D1433))</f>
        <v>0</v>
      </c>
      <c r="J1433" s="48">
        <f>IF(D1433="",0,SUMIFS(факт_операции!$T:$T,факт_операции!$D:$D,D1433)+SUMIFS(факт_расчет!$M:$M,факт_расчет!$D:$D,D1433))</f>
        <v>0</v>
      </c>
      <c r="K1433" s="54">
        <f t="shared" si="45"/>
        <v>0</v>
      </c>
      <c r="L1433" s="36"/>
      <c r="M1433" s="1"/>
    </row>
    <row r="1434" spans="1:13" x14ac:dyDescent="0.25">
      <c r="A1434" s="1"/>
      <c r="B1434" s="1"/>
      <c r="C1434" s="5">
        <f t="shared" si="46"/>
        <v>1424</v>
      </c>
      <c r="D1434" s="19" t="str">
        <f>IF(C1434&gt;MAX(БЮДЖЕТ!$C:$C),"",INDEX(БЮДЖЕТ!$P$11:$P$9415,C1434))</f>
        <v/>
      </c>
      <c r="E1434" s="22">
        <f>IF(D1434="",0,IF(COUNTIF(БЮДЖЕТ!$P:$P,D1434)=1,0,1))</f>
        <v>0</v>
      </c>
      <c r="F1434" s="19" t="str">
        <f>IF($D1434="","",INDEX(БЮДЖЕТ!$N:$N,SUMIFS(БЮДЖЕТ!$B:$B,БЮДЖЕТ!$P:$P,$D1434)))</f>
        <v/>
      </c>
      <c r="G1434" s="19" t="str">
        <f>IF($D1434="","",INDEX(БЮДЖЕТ!$X:$X,SUMIFS(БЮДЖЕТ!$B:$B,БЮДЖЕТ!$P:$P,$D1434)))</f>
        <v/>
      </c>
      <c r="H1434" s="36"/>
      <c r="I1434" s="48">
        <f>IF(D1434="",0,SUMIFS(БЮДЖЕТ!$V:$V,БЮДЖЕТ!$P:$P,D1434))</f>
        <v>0</v>
      </c>
      <c r="J1434" s="48">
        <f>IF(D1434="",0,SUMIFS(факт_операции!$T:$T,факт_операции!$D:$D,D1434)+SUMIFS(факт_расчет!$M:$M,факт_расчет!$D:$D,D1434))</f>
        <v>0</v>
      </c>
      <c r="K1434" s="54">
        <f t="shared" si="45"/>
        <v>0</v>
      </c>
      <c r="L1434" s="36"/>
      <c r="M1434" s="1"/>
    </row>
    <row r="1435" spans="1:13" x14ac:dyDescent="0.25">
      <c r="A1435" s="1"/>
      <c r="B1435" s="1"/>
      <c r="C1435" s="5">
        <f t="shared" si="46"/>
        <v>1425</v>
      </c>
      <c r="D1435" s="19" t="str">
        <f>IF(C1435&gt;MAX(БЮДЖЕТ!$C:$C),"",INDEX(БЮДЖЕТ!$P$11:$P$9415,C1435))</f>
        <v/>
      </c>
      <c r="E1435" s="22">
        <f>IF(D1435="",0,IF(COUNTIF(БЮДЖЕТ!$P:$P,D1435)=1,0,1))</f>
        <v>0</v>
      </c>
      <c r="F1435" s="19" t="str">
        <f>IF($D1435="","",INDEX(БЮДЖЕТ!$N:$N,SUMIFS(БЮДЖЕТ!$B:$B,БЮДЖЕТ!$P:$P,$D1435)))</f>
        <v/>
      </c>
      <c r="G1435" s="19" t="str">
        <f>IF($D1435="","",INDEX(БЮДЖЕТ!$X:$X,SUMIFS(БЮДЖЕТ!$B:$B,БЮДЖЕТ!$P:$P,$D1435)))</f>
        <v/>
      </c>
      <c r="H1435" s="36"/>
      <c r="I1435" s="48">
        <f>IF(D1435="",0,SUMIFS(БЮДЖЕТ!$V:$V,БЮДЖЕТ!$P:$P,D1435))</f>
        <v>0</v>
      </c>
      <c r="J1435" s="48">
        <f>IF(D1435="",0,SUMIFS(факт_операции!$T:$T,факт_операции!$D:$D,D1435)+SUMIFS(факт_расчет!$M:$M,факт_расчет!$D:$D,D1435))</f>
        <v>0</v>
      </c>
      <c r="K1435" s="54">
        <f t="shared" si="45"/>
        <v>0</v>
      </c>
      <c r="L1435" s="36"/>
      <c r="M1435" s="1"/>
    </row>
    <row r="1436" spans="1:13" x14ac:dyDescent="0.25">
      <c r="A1436" s="1"/>
      <c r="B1436" s="1"/>
      <c r="C1436" s="5">
        <f t="shared" si="46"/>
        <v>1426</v>
      </c>
      <c r="D1436" s="19" t="str">
        <f>IF(C1436&gt;MAX(БЮДЖЕТ!$C:$C),"",INDEX(БЮДЖЕТ!$P$11:$P$9415,C1436))</f>
        <v/>
      </c>
      <c r="E1436" s="22">
        <f>IF(D1436="",0,IF(COUNTIF(БЮДЖЕТ!$P:$P,D1436)=1,0,1))</f>
        <v>0</v>
      </c>
      <c r="F1436" s="19" t="str">
        <f>IF($D1436="","",INDEX(БЮДЖЕТ!$N:$N,SUMIFS(БЮДЖЕТ!$B:$B,БЮДЖЕТ!$P:$P,$D1436)))</f>
        <v/>
      </c>
      <c r="G1436" s="19" t="str">
        <f>IF($D1436="","",INDEX(БЮДЖЕТ!$X:$X,SUMIFS(БЮДЖЕТ!$B:$B,БЮДЖЕТ!$P:$P,$D1436)))</f>
        <v/>
      </c>
      <c r="H1436" s="36"/>
      <c r="I1436" s="48">
        <f>IF(D1436="",0,SUMIFS(БЮДЖЕТ!$V:$V,БЮДЖЕТ!$P:$P,D1436))</f>
        <v>0</v>
      </c>
      <c r="J1436" s="48">
        <f>IF(D1436="",0,SUMIFS(факт_операции!$T:$T,факт_операции!$D:$D,D1436)+SUMIFS(факт_расчет!$M:$M,факт_расчет!$D:$D,D1436))</f>
        <v>0</v>
      </c>
      <c r="K1436" s="54">
        <f t="shared" si="45"/>
        <v>0</v>
      </c>
      <c r="L1436" s="36"/>
      <c r="M1436" s="1"/>
    </row>
    <row r="1437" spans="1:13" x14ac:dyDescent="0.25">
      <c r="A1437" s="1"/>
      <c r="B1437" s="1"/>
      <c r="C1437" s="5">
        <f t="shared" si="46"/>
        <v>1427</v>
      </c>
      <c r="D1437" s="19" t="str">
        <f>IF(C1437&gt;MAX(БЮДЖЕТ!$C:$C),"",INDEX(БЮДЖЕТ!$P$11:$P$9415,C1437))</f>
        <v/>
      </c>
      <c r="E1437" s="22">
        <f>IF(D1437="",0,IF(COUNTIF(БЮДЖЕТ!$P:$P,D1437)=1,0,1))</f>
        <v>0</v>
      </c>
      <c r="F1437" s="19" t="str">
        <f>IF($D1437="","",INDEX(БЮДЖЕТ!$N:$N,SUMIFS(БЮДЖЕТ!$B:$B,БЮДЖЕТ!$P:$P,$D1437)))</f>
        <v/>
      </c>
      <c r="G1437" s="19" t="str">
        <f>IF($D1437="","",INDEX(БЮДЖЕТ!$X:$X,SUMIFS(БЮДЖЕТ!$B:$B,БЮДЖЕТ!$P:$P,$D1437)))</f>
        <v/>
      </c>
      <c r="H1437" s="36"/>
      <c r="I1437" s="48">
        <f>IF(D1437="",0,SUMIFS(БЮДЖЕТ!$V:$V,БЮДЖЕТ!$P:$P,D1437))</f>
        <v>0</v>
      </c>
      <c r="J1437" s="48">
        <f>IF(D1437="",0,SUMIFS(факт_операции!$T:$T,факт_операции!$D:$D,D1437)+SUMIFS(факт_расчет!$M:$M,факт_расчет!$D:$D,D1437))</f>
        <v>0</v>
      </c>
      <c r="K1437" s="54">
        <f t="shared" si="45"/>
        <v>0</v>
      </c>
      <c r="L1437" s="36"/>
      <c r="M1437" s="1"/>
    </row>
    <row r="1438" spans="1:13" x14ac:dyDescent="0.25">
      <c r="A1438" s="1"/>
      <c r="B1438" s="1"/>
      <c r="C1438" s="5">
        <f t="shared" si="46"/>
        <v>1428</v>
      </c>
      <c r="D1438" s="19" t="str">
        <f>IF(C1438&gt;MAX(БЮДЖЕТ!$C:$C),"",INDEX(БЮДЖЕТ!$P$11:$P$9415,C1438))</f>
        <v/>
      </c>
      <c r="E1438" s="22">
        <f>IF(D1438="",0,IF(COUNTIF(БЮДЖЕТ!$P:$P,D1438)=1,0,1))</f>
        <v>0</v>
      </c>
      <c r="F1438" s="19" t="str">
        <f>IF($D1438="","",INDEX(БЮДЖЕТ!$N:$N,SUMIFS(БЮДЖЕТ!$B:$B,БЮДЖЕТ!$P:$P,$D1438)))</f>
        <v/>
      </c>
      <c r="G1438" s="19" t="str">
        <f>IF($D1438="","",INDEX(БЮДЖЕТ!$X:$X,SUMIFS(БЮДЖЕТ!$B:$B,БЮДЖЕТ!$P:$P,$D1438)))</f>
        <v/>
      </c>
      <c r="H1438" s="36"/>
      <c r="I1438" s="48">
        <f>IF(D1438="",0,SUMIFS(БЮДЖЕТ!$V:$V,БЮДЖЕТ!$P:$P,D1438))</f>
        <v>0</v>
      </c>
      <c r="J1438" s="48">
        <f>IF(D1438="",0,SUMIFS(факт_операции!$T:$T,факт_операции!$D:$D,D1438)+SUMIFS(факт_расчет!$M:$M,факт_расчет!$D:$D,D1438))</f>
        <v>0</v>
      </c>
      <c r="K1438" s="54">
        <f t="shared" si="45"/>
        <v>0</v>
      </c>
      <c r="L1438" s="36"/>
      <c r="M1438" s="1"/>
    </row>
    <row r="1439" spans="1:13" x14ac:dyDescent="0.25">
      <c r="A1439" s="1"/>
      <c r="B1439" s="1"/>
      <c r="C1439" s="5">
        <f t="shared" si="46"/>
        <v>1429</v>
      </c>
      <c r="D1439" s="19" t="str">
        <f>IF(C1439&gt;MAX(БЮДЖЕТ!$C:$C),"",INDEX(БЮДЖЕТ!$P$11:$P$9415,C1439))</f>
        <v/>
      </c>
      <c r="E1439" s="22">
        <f>IF(D1439="",0,IF(COUNTIF(БЮДЖЕТ!$P:$P,D1439)=1,0,1))</f>
        <v>0</v>
      </c>
      <c r="F1439" s="19" t="str">
        <f>IF($D1439="","",INDEX(БЮДЖЕТ!$N:$N,SUMIFS(БЮДЖЕТ!$B:$B,БЮДЖЕТ!$P:$P,$D1439)))</f>
        <v/>
      </c>
      <c r="G1439" s="19" t="str">
        <f>IF($D1439="","",INDEX(БЮДЖЕТ!$X:$X,SUMIFS(БЮДЖЕТ!$B:$B,БЮДЖЕТ!$P:$P,$D1439)))</f>
        <v/>
      </c>
      <c r="H1439" s="36"/>
      <c r="I1439" s="48">
        <f>IF(D1439="",0,SUMIFS(БЮДЖЕТ!$V:$V,БЮДЖЕТ!$P:$P,D1439))</f>
        <v>0</v>
      </c>
      <c r="J1439" s="48">
        <f>IF(D1439="",0,SUMIFS(факт_операции!$T:$T,факт_операции!$D:$D,D1439)+SUMIFS(факт_расчет!$M:$M,факт_расчет!$D:$D,D1439))</f>
        <v>0</v>
      </c>
      <c r="K1439" s="54">
        <f t="shared" si="45"/>
        <v>0</v>
      </c>
      <c r="L1439" s="36"/>
      <c r="M1439" s="1"/>
    </row>
    <row r="1440" spans="1:13" x14ac:dyDescent="0.25">
      <c r="A1440" s="1"/>
      <c r="B1440" s="1"/>
      <c r="C1440" s="5">
        <f t="shared" si="46"/>
        <v>1430</v>
      </c>
      <c r="D1440" s="19" t="str">
        <f>IF(C1440&gt;MAX(БЮДЖЕТ!$C:$C),"",INDEX(БЮДЖЕТ!$P$11:$P$9415,C1440))</f>
        <v/>
      </c>
      <c r="E1440" s="22">
        <f>IF(D1440="",0,IF(COUNTIF(БЮДЖЕТ!$P:$P,D1440)=1,0,1))</f>
        <v>0</v>
      </c>
      <c r="F1440" s="19" t="str">
        <f>IF($D1440="","",INDEX(БЮДЖЕТ!$N:$N,SUMIFS(БЮДЖЕТ!$B:$B,БЮДЖЕТ!$P:$P,$D1440)))</f>
        <v/>
      </c>
      <c r="G1440" s="19" t="str">
        <f>IF($D1440="","",INDEX(БЮДЖЕТ!$X:$X,SUMIFS(БЮДЖЕТ!$B:$B,БЮДЖЕТ!$P:$P,$D1440)))</f>
        <v/>
      </c>
      <c r="H1440" s="36"/>
      <c r="I1440" s="48">
        <f>IF(D1440="",0,SUMIFS(БЮДЖЕТ!$V:$V,БЮДЖЕТ!$P:$P,D1440))</f>
        <v>0</v>
      </c>
      <c r="J1440" s="48">
        <f>IF(D1440="",0,SUMIFS(факт_операции!$T:$T,факт_операции!$D:$D,D1440)+SUMIFS(факт_расчет!$M:$M,факт_расчет!$D:$D,D1440))</f>
        <v>0</v>
      </c>
      <c r="K1440" s="54">
        <f t="shared" si="45"/>
        <v>0</v>
      </c>
      <c r="L1440" s="36"/>
      <c r="M1440" s="1"/>
    </row>
    <row r="1441" spans="1:13" x14ac:dyDescent="0.25">
      <c r="A1441" s="1"/>
      <c r="B1441" s="1"/>
      <c r="C1441" s="5">
        <f t="shared" si="46"/>
        <v>1431</v>
      </c>
      <c r="D1441" s="19" t="str">
        <f>IF(C1441&gt;MAX(БЮДЖЕТ!$C:$C),"",INDEX(БЮДЖЕТ!$P$11:$P$9415,C1441))</f>
        <v/>
      </c>
      <c r="E1441" s="22">
        <f>IF(D1441="",0,IF(COUNTIF(БЮДЖЕТ!$P:$P,D1441)=1,0,1))</f>
        <v>0</v>
      </c>
      <c r="F1441" s="19" t="str">
        <f>IF($D1441="","",INDEX(БЮДЖЕТ!$N:$N,SUMIFS(БЮДЖЕТ!$B:$B,БЮДЖЕТ!$P:$P,$D1441)))</f>
        <v/>
      </c>
      <c r="G1441" s="19" t="str">
        <f>IF($D1441="","",INDEX(БЮДЖЕТ!$X:$X,SUMIFS(БЮДЖЕТ!$B:$B,БЮДЖЕТ!$P:$P,$D1441)))</f>
        <v/>
      </c>
      <c r="H1441" s="36"/>
      <c r="I1441" s="48">
        <f>IF(D1441="",0,SUMIFS(БЮДЖЕТ!$V:$V,БЮДЖЕТ!$P:$P,D1441))</f>
        <v>0</v>
      </c>
      <c r="J1441" s="48">
        <f>IF(D1441="",0,SUMIFS(факт_операции!$T:$T,факт_операции!$D:$D,D1441)+SUMIFS(факт_расчет!$M:$M,факт_расчет!$D:$D,D1441))</f>
        <v>0</v>
      </c>
      <c r="K1441" s="54">
        <f t="shared" si="45"/>
        <v>0</v>
      </c>
      <c r="L1441" s="36"/>
      <c r="M1441" s="1"/>
    </row>
    <row r="1442" spans="1:13" x14ac:dyDescent="0.25">
      <c r="A1442" s="1"/>
      <c r="B1442" s="1"/>
      <c r="C1442" s="5">
        <f t="shared" si="46"/>
        <v>1432</v>
      </c>
      <c r="D1442" s="19" t="str">
        <f>IF(C1442&gt;MAX(БЮДЖЕТ!$C:$C),"",INDEX(БЮДЖЕТ!$P$11:$P$9415,C1442))</f>
        <v/>
      </c>
      <c r="E1442" s="22">
        <f>IF(D1442="",0,IF(COUNTIF(БЮДЖЕТ!$P:$P,D1442)=1,0,1))</f>
        <v>0</v>
      </c>
      <c r="F1442" s="19" t="str">
        <f>IF($D1442="","",INDEX(БЮДЖЕТ!$N:$N,SUMIFS(БЮДЖЕТ!$B:$B,БЮДЖЕТ!$P:$P,$D1442)))</f>
        <v/>
      </c>
      <c r="G1442" s="19" t="str">
        <f>IF($D1442="","",INDEX(БЮДЖЕТ!$X:$X,SUMIFS(БЮДЖЕТ!$B:$B,БЮДЖЕТ!$P:$P,$D1442)))</f>
        <v/>
      </c>
      <c r="H1442" s="36"/>
      <c r="I1442" s="48">
        <f>IF(D1442="",0,SUMIFS(БЮДЖЕТ!$V:$V,БЮДЖЕТ!$P:$P,D1442))</f>
        <v>0</v>
      </c>
      <c r="J1442" s="48">
        <f>IF(D1442="",0,SUMIFS(факт_операции!$T:$T,факт_операции!$D:$D,D1442)+SUMIFS(факт_расчет!$M:$M,факт_расчет!$D:$D,D1442))</f>
        <v>0</v>
      </c>
      <c r="K1442" s="54">
        <f t="shared" si="45"/>
        <v>0</v>
      </c>
      <c r="L1442" s="36"/>
      <c r="M1442" s="1"/>
    </row>
    <row r="1443" spans="1:13" x14ac:dyDescent="0.25">
      <c r="A1443" s="1"/>
      <c r="B1443" s="1"/>
      <c r="C1443" s="5">
        <f t="shared" si="46"/>
        <v>1433</v>
      </c>
      <c r="D1443" s="19" t="str">
        <f>IF(C1443&gt;MAX(БЮДЖЕТ!$C:$C),"",INDEX(БЮДЖЕТ!$P$11:$P$9415,C1443))</f>
        <v/>
      </c>
      <c r="E1443" s="22">
        <f>IF(D1443="",0,IF(COUNTIF(БЮДЖЕТ!$P:$P,D1443)=1,0,1))</f>
        <v>0</v>
      </c>
      <c r="F1443" s="19" t="str">
        <f>IF($D1443="","",INDEX(БЮДЖЕТ!$N:$N,SUMIFS(БЮДЖЕТ!$B:$B,БЮДЖЕТ!$P:$P,$D1443)))</f>
        <v/>
      </c>
      <c r="G1443" s="19" t="str">
        <f>IF($D1443="","",INDEX(БЮДЖЕТ!$X:$X,SUMIFS(БЮДЖЕТ!$B:$B,БЮДЖЕТ!$P:$P,$D1443)))</f>
        <v/>
      </c>
      <c r="H1443" s="36"/>
      <c r="I1443" s="48">
        <f>IF(D1443="",0,SUMIFS(БЮДЖЕТ!$V:$V,БЮДЖЕТ!$P:$P,D1443))</f>
        <v>0</v>
      </c>
      <c r="J1443" s="48">
        <f>IF(D1443="",0,SUMIFS(факт_операции!$T:$T,факт_операции!$D:$D,D1443)+SUMIFS(факт_расчет!$M:$M,факт_расчет!$D:$D,D1443))</f>
        <v>0</v>
      </c>
      <c r="K1443" s="54">
        <f t="shared" si="45"/>
        <v>0</v>
      </c>
      <c r="L1443" s="36"/>
      <c r="M1443" s="1"/>
    </row>
    <row r="1444" spans="1:13" x14ac:dyDescent="0.25">
      <c r="A1444" s="1"/>
      <c r="B1444" s="1"/>
      <c r="C1444" s="5">
        <f t="shared" si="46"/>
        <v>1434</v>
      </c>
      <c r="D1444" s="19" t="str">
        <f>IF(C1444&gt;MAX(БЮДЖЕТ!$C:$C),"",INDEX(БЮДЖЕТ!$P$11:$P$9415,C1444))</f>
        <v/>
      </c>
      <c r="E1444" s="22">
        <f>IF(D1444="",0,IF(COUNTIF(БЮДЖЕТ!$P:$P,D1444)=1,0,1))</f>
        <v>0</v>
      </c>
      <c r="F1444" s="19" t="str">
        <f>IF($D1444="","",INDEX(БЮДЖЕТ!$N:$N,SUMIFS(БЮДЖЕТ!$B:$B,БЮДЖЕТ!$P:$P,$D1444)))</f>
        <v/>
      </c>
      <c r="G1444" s="19" t="str">
        <f>IF($D1444="","",INDEX(БЮДЖЕТ!$X:$X,SUMIFS(БЮДЖЕТ!$B:$B,БЮДЖЕТ!$P:$P,$D1444)))</f>
        <v/>
      </c>
      <c r="H1444" s="36"/>
      <c r="I1444" s="48">
        <f>IF(D1444="",0,SUMIFS(БЮДЖЕТ!$V:$V,БЮДЖЕТ!$P:$P,D1444))</f>
        <v>0</v>
      </c>
      <c r="J1444" s="48">
        <f>IF(D1444="",0,SUMIFS(факт_операции!$T:$T,факт_операции!$D:$D,D1444)+SUMIFS(факт_расчет!$M:$M,факт_расчет!$D:$D,D1444))</f>
        <v>0</v>
      </c>
      <c r="K1444" s="54">
        <f t="shared" si="45"/>
        <v>0</v>
      </c>
      <c r="L1444" s="36"/>
      <c r="M1444" s="1"/>
    </row>
    <row r="1445" spans="1:13" x14ac:dyDescent="0.25">
      <c r="A1445" s="1"/>
      <c r="B1445" s="1"/>
      <c r="C1445" s="5">
        <f t="shared" si="46"/>
        <v>1435</v>
      </c>
      <c r="D1445" s="19" t="str">
        <f>IF(C1445&gt;MAX(БЮДЖЕТ!$C:$C),"",INDEX(БЮДЖЕТ!$P$11:$P$9415,C1445))</f>
        <v/>
      </c>
      <c r="E1445" s="22">
        <f>IF(D1445="",0,IF(COUNTIF(БЮДЖЕТ!$P:$P,D1445)=1,0,1))</f>
        <v>0</v>
      </c>
      <c r="F1445" s="19" t="str">
        <f>IF($D1445="","",INDEX(БЮДЖЕТ!$N:$N,SUMIFS(БЮДЖЕТ!$B:$B,БЮДЖЕТ!$P:$P,$D1445)))</f>
        <v/>
      </c>
      <c r="G1445" s="19" t="str">
        <f>IF($D1445="","",INDEX(БЮДЖЕТ!$X:$X,SUMIFS(БЮДЖЕТ!$B:$B,БЮДЖЕТ!$P:$P,$D1445)))</f>
        <v/>
      </c>
      <c r="H1445" s="36"/>
      <c r="I1445" s="48">
        <f>IF(D1445="",0,SUMIFS(БЮДЖЕТ!$V:$V,БЮДЖЕТ!$P:$P,D1445))</f>
        <v>0</v>
      </c>
      <c r="J1445" s="48">
        <f>IF(D1445="",0,SUMIFS(факт_операции!$T:$T,факт_операции!$D:$D,D1445)+SUMIFS(факт_расчет!$M:$M,факт_расчет!$D:$D,D1445))</f>
        <v>0</v>
      </c>
      <c r="K1445" s="54">
        <f t="shared" si="45"/>
        <v>0</v>
      </c>
      <c r="L1445" s="36"/>
      <c r="M1445" s="1"/>
    </row>
    <row r="1446" spans="1:13" x14ac:dyDescent="0.25">
      <c r="A1446" s="1"/>
      <c r="B1446" s="1"/>
      <c r="C1446" s="5">
        <f t="shared" si="46"/>
        <v>1436</v>
      </c>
      <c r="D1446" s="19" t="str">
        <f>IF(C1446&gt;MAX(БЮДЖЕТ!$C:$C),"",INDEX(БЮДЖЕТ!$P$11:$P$9415,C1446))</f>
        <v/>
      </c>
      <c r="E1446" s="22">
        <f>IF(D1446="",0,IF(COUNTIF(БЮДЖЕТ!$P:$P,D1446)=1,0,1))</f>
        <v>0</v>
      </c>
      <c r="F1446" s="19" t="str">
        <f>IF($D1446="","",INDEX(БЮДЖЕТ!$N:$N,SUMIFS(БЮДЖЕТ!$B:$B,БЮДЖЕТ!$P:$P,$D1446)))</f>
        <v/>
      </c>
      <c r="G1446" s="19" t="str">
        <f>IF($D1446="","",INDEX(БЮДЖЕТ!$X:$X,SUMIFS(БЮДЖЕТ!$B:$B,БЮДЖЕТ!$P:$P,$D1446)))</f>
        <v/>
      </c>
      <c r="H1446" s="36"/>
      <c r="I1446" s="48">
        <f>IF(D1446="",0,SUMIFS(БЮДЖЕТ!$V:$V,БЮДЖЕТ!$P:$P,D1446))</f>
        <v>0</v>
      </c>
      <c r="J1446" s="48">
        <f>IF(D1446="",0,SUMIFS(факт_операции!$T:$T,факт_операции!$D:$D,D1446)+SUMIFS(факт_расчет!$M:$M,факт_расчет!$D:$D,D1446))</f>
        <v>0</v>
      </c>
      <c r="K1446" s="54">
        <f t="shared" si="45"/>
        <v>0</v>
      </c>
      <c r="L1446" s="36"/>
      <c r="M1446" s="1"/>
    </row>
    <row r="1447" spans="1:13" x14ac:dyDescent="0.25">
      <c r="A1447" s="1"/>
      <c r="B1447" s="1"/>
      <c r="C1447" s="5">
        <f t="shared" si="46"/>
        <v>1437</v>
      </c>
      <c r="D1447" s="19" t="str">
        <f>IF(C1447&gt;MAX(БЮДЖЕТ!$C:$C),"",INDEX(БЮДЖЕТ!$P$11:$P$9415,C1447))</f>
        <v/>
      </c>
      <c r="E1447" s="22">
        <f>IF(D1447="",0,IF(COUNTIF(БЮДЖЕТ!$P:$P,D1447)=1,0,1))</f>
        <v>0</v>
      </c>
      <c r="F1447" s="19" t="str">
        <f>IF($D1447="","",INDEX(БЮДЖЕТ!$N:$N,SUMIFS(БЮДЖЕТ!$B:$B,БЮДЖЕТ!$P:$P,$D1447)))</f>
        <v/>
      </c>
      <c r="G1447" s="19" t="str">
        <f>IF($D1447="","",INDEX(БЮДЖЕТ!$X:$X,SUMIFS(БЮДЖЕТ!$B:$B,БЮДЖЕТ!$P:$P,$D1447)))</f>
        <v/>
      </c>
      <c r="H1447" s="36"/>
      <c r="I1447" s="48">
        <f>IF(D1447="",0,SUMIFS(БЮДЖЕТ!$V:$V,БЮДЖЕТ!$P:$P,D1447))</f>
        <v>0</v>
      </c>
      <c r="J1447" s="48">
        <f>IF(D1447="",0,SUMIFS(факт_операции!$T:$T,факт_операции!$D:$D,D1447)+SUMIFS(факт_расчет!$M:$M,факт_расчет!$D:$D,D1447))</f>
        <v>0</v>
      </c>
      <c r="K1447" s="54">
        <f t="shared" si="45"/>
        <v>0</v>
      </c>
      <c r="L1447" s="36"/>
      <c r="M1447" s="1"/>
    </row>
    <row r="1448" spans="1:13" x14ac:dyDescent="0.25">
      <c r="A1448" s="1"/>
      <c r="B1448" s="1"/>
      <c r="C1448" s="5">
        <f t="shared" si="46"/>
        <v>1438</v>
      </c>
      <c r="D1448" s="19" t="str">
        <f>IF(C1448&gt;MAX(БЮДЖЕТ!$C:$C),"",INDEX(БЮДЖЕТ!$P$11:$P$9415,C1448))</f>
        <v/>
      </c>
      <c r="E1448" s="22">
        <f>IF(D1448="",0,IF(COUNTIF(БЮДЖЕТ!$P:$P,D1448)=1,0,1))</f>
        <v>0</v>
      </c>
      <c r="F1448" s="19" t="str">
        <f>IF($D1448="","",INDEX(БЮДЖЕТ!$N:$N,SUMIFS(БЮДЖЕТ!$B:$B,БЮДЖЕТ!$P:$P,$D1448)))</f>
        <v/>
      </c>
      <c r="G1448" s="19" t="str">
        <f>IF($D1448="","",INDEX(БЮДЖЕТ!$X:$X,SUMIFS(БЮДЖЕТ!$B:$B,БЮДЖЕТ!$P:$P,$D1448)))</f>
        <v/>
      </c>
      <c r="H1448" s="36"/>
      <c r="I1448" s="48">
        <f>IF(D1448="",0,SUMIFS(БЮДЖЕТ!$V:$V,БЮДЖЕТ!$P:$P,D1448))</f>
        <v>0</v>
      </c>
      <c r="J1448" s="48">
        <f>IF(D1448="",0,SUMIFS(факт_операции!$T:$T,факт_операции!$D:$D,D1448)+SUMIFS(факт_расчет!$M:$M,факт_расчет!$D:$D,D1448))</f>
        <v>0</v>
      </c>
      <c r="K1448" s="54">
        <f t="shared" ref="K1448:K1486" si="47">IF(D1448="",0,J1448-I1448)</f>
        <v>0</v>
      </c>
      <c r="L1448" s="36"/>
      <c r="M1448" s="1"/>
    </row>
    <row r="1449" spans="1:13" x14ac:dyDescent="0.25">
      <c r="A1449" s="1"/>
      <c r="B1449" s="1"/>
      <c r="C1449" s="5">
        <f t="shared" si="46"/>
        <v>1439</v>
      </c>
      <c r="D1449" s="19" t="str">
        <f>IF(C1449&gt;MAX(БЮДЖЕТ!$C:$C),"",INDEX(БЮДЖЕТ!$P$11:$P$9415,C1449))</f>
        <v/>
      </c>
      <c r="E1449" s="22">
        <f>IF(D1449="",0,IF(COUNTIF(БЮДЖЕТ!$P:$P,D1449)=1,0,1))</f>
        <v>0</v>
      </c>
      <c r="F1449" s="19" t="str">
        <f>IF($D1449="","",INDEX(БЮДЖЕТ!$N:$N,SUMIFS(БЮДЖЕТ!$B:$B,БЮДЖЕТ!$P:$P,$D1449)))</f>
        <v/>
      </c>
      <c r="G1449" s="19" t="str">
        <f>IF($D1449="","",INDEX(БЮДЖЕТ!$X:$X,SUMIFS(БЮДЖЕТ!$B:$B,БЮДЖЕТ!$P:$P,$D1449)))</f>
        <v/>
      </c>
      <c r="H1449" s="36"/>
      <c r="I1449" s="48">
        <f>IF(D1449="",0,SUMIFS(БЮДЖЕТ!$V:$V,БЮДЖЕТ!$P:$P,D1449))</f>
        <v>0</v>
      </c>
      <c r="J1449" s="48">
        <f>IF(D1449="",0,SUMIFS(факт_операции!$T:$T,факт_операции!$D:$D,D1449)+SUMIFS(факт_расчет!$M:$M,факт_расчет!$D:$D,D1449))</f>
        <v>0</v>
      </c>
      <c r="K1449" s="54">
        <f t="shared" si="47"/>
        <v>0</v>
      </c>
      <c r="L1449" s="36"/>
      <c r="M1449" s="1"/>
    </row>
    <row r="1450" spans="1:13" x14ac:dyDescent="0.25">
      <c r="A1450" s="1"/>
      <c r="B1450" s="1"/>
      <c r="C1450" s="5">
        <f t="shared" si="46"/>
        <v>1440</v>
      </c>
      <c r="D1450" s="19" t="str">
        <f>IF(C1450&gt;MAX(БЮДЖЕТ!$C:$C),"",INDEX(БЮДЖЕТ!$P$11:$P$9415,C1450))</f>
        <v/>
      </c>
      <c r="E1450" s="22">
        <f>IF(D1450="",0,IF(COUNTIF(БЮДЖЕТ!$P:$P,D1450)=1,0,1))</f>
        <v>0</v>
      </c>
      <c r="F1450" s="19" t="str">
        <f>IF($D1450="","",INDEX(БЮДЖЕТ!$N:$N,SUMIFS(БЮДЖЕТ!$B:$B,БЮДЖЕТ!$P:$P,$D1450)))</f>
        <v/>
      </c>
      <c r="G1450" s="19" t="str">
        <f>IF($D1450="","",INDEX(БЮДЖЕТ!$X:$X,SUMIFS(БЮДЖЕТ!$B:$B,БЮДЖЕТ!$P:$P,$D1450)))</f>
        <v/>
      </c>
      <c r="H1450" s="36"/>
      <c r="I1450" s="48">
        <f>IF(D1450="",0,SUMIFS(БЮДЖЕТ!$V:$V,БЮДЖЕТ!$P:$P,D1450))</f>
        <v>0</v>
      </c>
      <c r="J1450" s="48">
        <f>IF(D1450="",0,SUMIFS(факт_операции!$T:$T,факт_операции!$D:$D,D1450)+SUMIFS(факт_расчет!$M:$M,факт_расчет!$D:$D,D1450))</f>
        <v>0</v>
      </c>
      <c r="K1450" s="54">
        <f t="shared" si="47"/>
        <v>0</v>
      </c>
      <c r="L1450" s="36"/>
      <c r="M1450" s="1"/>
    </row>
    <row r="1451" spans="1:13" x14ac:dyDescent="0.25">
      <c r="A1451" s="1"/>
      <c r="B1451" s="1"/>
      <c r="C1451" s="5">
        <f t="shared" si="46"/>
        <v>1441</v>
      </c>
      <c r="D1451" s="19" t="str">
        <f>IF(C1451&gt;MAX(БЮДЖЕТ!$C:$C),"",INDEX(БЮДЖЕТ!$P$11:$P$9415,C1451))</f>
        <v/>
      </c>
      <c r="E1451" s="22">
        <f>IF(D1451="",0,IF(COUNTIF(БЮДЖЕТ!$P:$P,D1451)=1,0,1))</f>
        <v>0</v>
      </c>
      <c r="F1451" s="19" t="str">
        <f>IF($D1451="","",INDEX(БЮДЖЕТ!$N:$N,SUMIFS(БЮДЖЕТ!$B:$B,БЮДЖЕТ!$P:$P,$D1451)))</f>
        <v/>
      </c>
      <c r="G1451" s="19" t="str">
        <f>IF($D1451="","",INDEX(БЮДЖЕТ!$X:$X,SUMIFS(БЮДЖЕТ!$B:$B,БЮДЖЕТ!$P:$P,$D1451)))</f>
        <v/>
      </c>
      <c r="H1451" s="36"/>
      <c r="I1451" s="48">
        <f>IF(D1451="",0,SUMIFS(БЮДЖЕТ!$V:$V,БЮДЖЕТ!$P:$P,D1451))</f>
        <v>0</v>
      </c>
      <c r="J1451" s="48">
        <f>IF(D1451="",0,SUMIFS(факт_операции!$T:$T,факт_операции!$D:$D,D1451)+SUMIFS(факт_расчет!$M:$M,факт_расчет!$D:$D,D1451))</f>
        <v>0</v>
      </c>
      <c r="K1451" s="54">
        <f t="shared" si="47"/>
        <v>0</v>
      </c>
      <c r="L1451" s="36"/>
      <c r="M1451" s="1"/>
    </row>
    <row r="1452" spans="1:13" x14ac:dyDescent="0.25">
      <c r="A1452" s="1"/>
      <c r="B1452" s="1"/>
      <c r="C1452" s="5">
        <f t="shared" si="46"/>
        <v>1442</v>
      </c>
      <c r="D1452" s="19" t="str">
        <f>IF(C1452&gt;MAX(БЮДЖЕТ!$C:$C),"",INDEX(БЮДЖЕТ!$P$11:$P$9415,C1452))</f>
        <v/>
      </c>
      <c r="E1452" s="22">
        <f>IF(D1452="",0,IF(COUNTIF(БЮДЖЕТ!$P:$P,D1452)=1,0,1))</f>
        <v>0</v>
      </c>
      <c r="F1452" s="19" t="str">
        <f>IF($D1452="","",INDEX(БЮДЖЕТ!$N:$N,SUMIFS(БЮДЖЕТ!$B:$B,БЮДЖЕТ!$P:$P,$D1452)))</f>
        <v/>
      </c>
      <c r="G1452" s="19" t="str">
        <f>IF($D1452="","",INDEX(БЮДЖЕТ!$X:$X,SUMIFS(БЮДЖЕТ!$B:$B,БЮДЖЕТ!$P:$P,$D1452)))</f>
        <v/>
      </c>
      <c r="H1452" s="36"/>
      <c r="I1452" s="48">
        <f>IF(D1452="",0,SUMIFS(БЮДЖЕТ!$V:$V,БЮДЖЕТ!$P:$P,D1452))</f>
        <v>0</v>
      </c>
      <c r="J1452" s="48">
        <f>IF(D1452="",0,SUMIFS(факт_операции!$T:$T,факт_операции!$D:$D,D1452)+SUMIFS(факт_расчет!$M:$M,факт_расчет!$D:$D,D1452))</f>
        <v>0</v>
      </c>
      <c r="K1452" s="54">
        <f t="shared" si="47"/>
        <v>0</v>
      </c>
      <c r="L1452" s="36"/>
      <c r="M1452" s="1"/>
    </row>
    <row r="1453" spans="1:13" x14ac:dyDescent="0.25">
      <c r="A1453" s="1"/>
      <c r="B1453" s="1"/>
      <c r="C1453" s="5">
        <f t="shared" si="46"/>
        <v>1443</v>
      </c>
      <c r="D1453" s="19" t="str">
        <f>IF(C1453&gt;MAX(БЮДЖЕТ!$C:$C),"",INDEX(БЮДЖЕТ!$P$11:$P$9415,C1453))</f>
        <v/>
      </c>
      <c r="E1453" s="22">
        <f>IF(D1453="",0,IF(COUNTIF(БЮДЖЕТ!$P:$P,D1453)=1,0,1))</f>
        <v>0</v>
      </c>
      <c r="F1453" s="19" t="str">
        <f>IF($D1453="","",INDEX(БЮДЖЕТ!$N:$N,SUMIFS(БЮДЖЕТ!$B:$B,БЮДЖЕТ!$P:$P,$D1453)))</f>
        <v/>
      </c>
      <c r="G1453" s="19" t="str">
        <f>IF($D1453="","",INDEX(БЮДЖЕТ!$X:$X,SUMIFS(БЮДЖЕТ!$B:$B,БЮДЖЕТ!$P:$P,$D1453)))</f>
        <v/>
      </c>
      <c r="H1453" s="36"/>
      <c r="I1453" s="48">
        <f>IF(D1453="",0,SUMIFS(БЮДЖЕТ!$V:$V,БЮДЖЕТ!$P:$P,D1453))</f>
        <v>0</v>
      </c>
      <c r="J1453" s="48">
        <f>IF(D1453="",0,SUMIFS(факт_операции!$T:$T,факт_операции!$D:$D,D1453)+SUMIFS(факт_расчет!$M:$M,факт_расчет!$D:$D,D1453))</f>
        <v>0</v>
      </c>
      <c r="K1453" s="54">
        <f t="shared" si="47"/>
        <v>0</v>
      </c>
      <c r="L1453" s="36"/>
      <c r="M1453" s="1"/>
    </row>
    <row r="1454" spans="1:13" x14ac:dyDescent="0.25">
      <c r="A1454" s="1"/>
      <c r="B1454" s="1"/>
      <c r="C1454" s="5">
        <f t="shared" si="46"/>
        <v>1444</v>
      </c>
      <c r="D1454" s="19" t="str">
        <f>IF(C1454&gt;MAX(БЮДЖЕТ!$C:$C),"",INDEX(БЮДЖЕТ!$P$11:$P$9415,C1454))</f>
        <v/>
      </c>
      <c r="E1454" s="22">
        <f>IF(D1454="",0,IF(COUNTIF(БЮДЖЕТ!$P:$P,D1454)=1,0,1))</f>
        <v>0</v>
      </c>
      <c r="F1454" s="19" t="str">
        <f>IF($D1454="","",INDEX(БЮДЖЕТ!$N:$N,SUMIFS(БЮДЖЕТ!$B:$B,БЮДЖЕТ!$P:$P,$D1454)))</f>
        <v/>
      </c>
      <c r="G1454" s="19" t="str">
        <f>IF($D1454="","",INDEX(БЮДЖЕТ!$X:$X,SUMIFS(БЮДЖЕТ!$B:$B,БЮДЖЕТ!$P:$P,$D1454)))</f>
        <v/>
      </c>
      <c r="H1454" s="36"/>
      <c r="I1454" s="48">
        <f>IF(D1454="",0,SUMIFS(БЮДЖЕТ!$V:$V,БЮДЖЕТ!$P:$P,D1454))</f>
        <v>0</v>
      </c>
      <c r="J1454" s="48">
        <f>IF(D1454="",0,SUMIFS(факт_операции!$T:$T,факт_операции!$D:$D,D1454)+SUMIFS(факт_расчет!$M:$M,факт_расчет!$D:$D,D1454))</f>
        <v>0</v>
      </c>
      <c r="K1454" s="54">
        <f t="shared" si="47"/>
        <v>0</v>
      </c>
      <c r="L1454" s="36"/>
      <c r="M1454" s="1"/>
    </row>
    <row r="1455" spans="1:13" x14ac:dyDescent="0.25">
      <c r="A1455" s="1"/>
      <c r="B1455" s="1"/>
      <c r="C1455" s="5">
        <f t="shared" si="46"/>
        <v>1445</v>
      </c>
      <c r="D1455" s="19" t="str">
        <f>IF(C1455&gt;MAX(БЮДЖЕТ!$C:$C),"",INDEX(БЮДЖЕТ!$P$11:$P$9415,C1455))</f>
        <v/>
      </c>
      <c r="E1455" s="22">
        <f>IF(D1455="",0,IF(COUNTIF(БЮДЖЕТ!$P:$P,D1455)=1,0,1))</f>
        <v>0</v>
      </c>
      <c r="F1455" s="19" t="str">
        <f>IF($D1455="","",INDEX(БЮДЖЕТ!$N:$N,SUMIFS(БЮДЖЕТ!$B:$B,БЮДЖЕТ!$P:$P,$D1455)))</f>
        <v/>
      </c>
      <c r="G1455" s="19" t="str">
        <f>IF($D1455="","",INDEX(БЮДЖЕТ!$X:$X,SUMIFS(БЮДЖЕТ!$B:$B,БЮДЖЕТ!$P:$P,$D1455)))</f>
        <v/>
      </c>
      <c r="H1455" s="36"/>
      <c r="I1455" s="48">
        <f>IF(D1455="",0,SUMIFS(БЮДЖЕТ!$V:$V,БЮДЖЕТ!$P:$P,D1455))</f>
        <v>0</v>
      </c>
      <c r="J1455" s="48">
        <f>IF(D1455="",0,SUMIFS(факт_операции!$T:$T,факт_операции!$D:$D,D1455)+SUMIFS(факт_расчет!$M:$M,факт_расчет!$D:$D,D1455))</f>
        <v>0</v>
      </c>
      <c r="K1455" s="54">
        <f t="shared" si="47"/>
        <v>0</v>
      </c>
      <c r="L1455" s="36"/>
      <c r="M1455" s="1"/>
    </row>
    <row r="1456" spans="1:13" x14ac:dyDescent="0.25">
      <c r="A1456" s="1"/>
      <c r="B1456" s="1"/>
      <c r="C1456" s="5">
        <f t="shared" si="46"/>
        <v>1446</v>
      </c>
      <c r="D1456" s="19" t="str">
        <f>IF(C1456&gt;MAX(БЮДЖЕТ!$C:$C),"",INDEX(БЮДЖЕТ!$P$11:$P$9415,C1456))</f>
        <v/>
      </c>
      <c r="E1456" s="22">
        <f>IF(D1456="",0,IF(COUNTIF(БЮДЖЕТ!$P:$P,D1456)=1,0,1))</f>
        <v>0</v>
      </c>
      <c r="F1456" s="19" t="str">
        <f>IF($D1456="","",INDEX(БЮДЖЕТ!$N:$N,SUMIFS(БЮДЖЕТ!$B:$B,БЮДЖЕТ!$P:$P,$D1456)))</f>
        <v/>
      </c>
      <c r="G1456" s="19" t="str">
        <f>IF($D1456="","",INDEX(БЮДЖЕТ!$X:$X,SUMIFS(БЮДЖЕТ!$B:$B,БЮДЖЕТ!$P:$P,$D1456)))</f>
        <v/>
      </c>
      <c r="H1456" s="36"/>
      <c r="I1456" s="48">
        <f>IF(D1456="",0,SUMIFS(БЮДЖЕТ!$V:$V,БЮДЖЕТ!$P:$P,D1456))</f>
        <v>0</v>
      </c>
      <c r="J1456" s="48">
        <f>IF(D1456="",0,SUMIFS(факт_операции!$T:$T,факт_операции!$D:$D,D1456)+SUMIFS(факт_расчет!$M:$M,факт_расчет!$D:$D,D1456))</f>
        <v>0</v>
      </c>
      <c r="K1456" s="54">
        <f t="shared" si="47"/>
        <v>0</v>
      </c>
      <c r="L1456" s="36"/>
      <c r="M1456" s="1"/>
    </row>
    <row r="1457" spans="1:13" x14ac:dyDescent="0.25">
      <c r="A1457" s="1"/>
      <c r="B1457" s="1"/>
      <c r="C1457" s="5">
        <f t="shared" si="46"/>
        <v>1447</v>
      </c>
      <c r="D1457" s="19" t="str">
        <f>IF(C1457&gt;MAX(БЮДЖЕТ!$C:$C),"",INDEX(БЮДЖЕТ!$P$11:$P$9415,C1457))</f>
        <v/>
      </c>
      <c r="E1457" s="22">
        <f>IF(D1457="",0,IF(COUNTIF(БЮДЖЕТ!$P:$P,D1457)=1,0,1))</f>
        <v>0</v>
      </c>
      <c r="F1457" s="19" t="str">
        <f>IF($D1457="","",INDEX(БЮДЖЕТ!$N:$N,SUMIFS(БЮДЖЕТ!$B:$B,БЮДЖЕТ!$P:$P,$D1457)))</f>
        <v/>
      </c>
      <c r="G1457" s="19" t="str">
        <f>IF($D1457="","",INDEX(БЮДЖЕТ!$X:$X,SUMIFS(БЮДЖЕТ!$B:$B,БЮДЖЕТ!$P:$P,$D1457)))</f>
        <v/>
      </c>
      <c r="H1457" s="36"/>
      <c r="I1457" s="48">
        <f>IF(D1457="",0,SUMIFS(БЮДЖЕТ!$V:$V,БЮДЖЕТ!$P:$P,D1457))</f>
        <v>0</v>
      </c>
      <c r="J1457" s="48">
        <f>IF(D1457="",0,SUMIFS(факт_операции!$T:$T,факт_операции!$D:$D,D1457)+SUMIFS(факт_расчет!$M:$M,факт_расчет!$D:$D,D1457))</f>
        <v>0</v>
      </c>
      <c r="K1457" s="54">
        <f t="shared" si="47"/>
        <v>0</v>
      </c>
      <c r="L1457" s="36"/>
      <c r="M1457" s="1"/>
    </row>
    <row r="1458" spans="1:13" x14ac:dyDescent="0.25">
      <c r="A1458" s="1"/>
      <c r="B1458" s="1"/>
      <c r="C1458" s="5">
        <f t="shared" si="46"/>
        <v>1448</v>
      </c>
      <c r="D1458" s="19" t="str">
        <f>IF(C1458&gt;MAX(БЮДЖЕТ!$C:$C),"",INDEX(БЮДЖЕТ!$P$11:$P$9415,C1458))</f>
        <v/>
      </c>
      <c r="E1458" s="22">
        <f>IF(D1458="",0,IF(COUNTIF(БЮДЖЕТ!$P:$P,D1458)=1,0,1))</f>
        <v>0</v>
      </c>
      <c r="F1458" s="19" t="str">
        <f>IF($D1458="","",INDEX(БЮДЖЕТ!$N:$N,SUMIFS(БЮДЖЕТ!$B:$B,БЮДЖЕТ!$P:$P,$D1458)))</f>
        <v/>
      </c>
      <c r="G1458" s="19" t="str">
        <f>IF($D1458="","",INDEX(БЮДЖЕТ!$X:$X,SUMIFS(БЮДЖЕТ!$B:$B,БЮДЖЕТ!$P:$P,$D1458)))</f>
        <v/>
      </c>
      <c r="H1458" s="36"/>
      <c r="I1458" s="48">
        <f>IF(D1458="",0,SUMIFS(БЮДЖЕТ!$V:$V,БЮДЖЕТ!$P:$P,D1458))</f>
        <v>0</v>
      </c>
      <c r="J1458" s="48">
        <f>IF(D1458="",0,SUMIFS(факт_операции!$T:$T,факт_операции!$D:$D,D1458)+SUMIFS(факт_расчет!$M:$M,факт_расчет!$D:$D,D1458))</f>
        <v>0</v>
      </c>
      <c r="K1458" s="54">
        <f t="shared" si="47"/>
        <v>0</v>
      </c>
      <c r="L1458" s="36"/>
      <c r="M1458" s="1"/>
    </row>
    <row r="1459" spans="1:13" x14ac:dyDescent="0.25">
      <c r="A1459" s="1"/>
      <c r="B1459" s="1"/>
      <c r="C1459" s="5">
        <f t="shared" si="46"/>
        <v>1449</v>
      </c>
      <c r="D1459" s="19" t="str">
        <f>IF(C1459&gt;MAX(БЮДЖЕТ!$C:$C),"",INDEX(БЮДЖЕТ!$P$11:$P$9415,C1459))</f>
        <v/>
      </c>
      <c r="E1459" s="22">
        <f>IF(D1459="",0,IF(COUNTIF(БЮДЖЕТ!$P:$P,D1459)=1,0,1))</f>
        <v>0</v>
      </c>
      <c r="F1459" s="19" t="str">
        <f>IF($D1459="","",INDEX(БЮДЖЕТ!$N:$N,SUMIFS(БЮДЖЕТ!$B:$B,БЮДЖЕТ!$P:$P,$D1459)))</f>
        <v/>
      </c>
      <c r="G1459" s="19" t="str">
        <f>IF($D1459="","",INDEX(БЮДЖЕТ!$X:$X,SUMIFS(БЮДЖЕТ!$B:$B,БЮДЖЕТ!$P:$P,$D1459)))</f>
        <v/>
      </c>
      <c r="H1459" s="36"/>
      <c r="I1459" s="48">
        <f>IF(D1459="",0,SUMIFS(БЮДЖЕТ!$V:$V,БЮДЖЕТ!$P:$P,D1459))</f>
        <v>0</v>
      </c>
      <c r="J1459" s="48">
        <f>IF(D1459="",0,SUMIFS(факт_операции!$T:$T,факт_операции!$D:$D,D1459)+SUMIFS(факт_расчет!$M:$M,факт_расчет!$D:$D,D1459))</f>
        <v>0</v>
      </c>
      <c r="K1459" s="54">
        <f t="shared" si="47"/>
        <v>0</v>
      </c>
      <c r="L1459" s="36"/>
      <c r="M1459" s="1"/>
    </row>
    <row r="1460" spans="1:13" x14ac:dyDescent="0.25">
      <c r="A1460" s="1"/>
      <c r="B1460" s="1"/>
      <c r="C1460" s="5">
        <f t="shared" si="46"/>
        <v>1450</v>
      </c>
      <c r="D1460" s="19" t="str">
        <f>IF(C1460&gt;MAX(БЮДЖЕТ!$C:$C),"",INDEX(БЮДЖЕТ!$P$11:$P$9415,C1460))</f>
        <v/>
      </c>
      <c r="E1460" s="22">
        <f>IF(D1460="",0,IF(COUNTIF(БЮДЖЕТ!$P:$P,D1460)=1,0,1))</f>
        <v>0</v>
      </c>
      <c r="F1460" s="19" t="str">
        <f>IF($D1460="","",INDEX(БЮДЖЕТ!$N:$N,SUMIFS(БЮДЖЕТ!$B:$B,БЮДЖЕТ!$P:$P,$D1460)))</f>
        <v/>
      </c>
      <c r="G1460" s="19" t="str">
        <f>IF($D1460="","",INDEX(БЮДЖЕТ!$X:$X,SUMIFS(БЮДЖЕТ!$B:$B,БЮДЖЕТ!$P:$P,$D1460)))</f>
        <v/>
      </c>
      <c r="H1460" s="36"/>
      <c r="I1460" s="48">
        <f>IF(D1460="",0,SUMIFS(БЮДЖЕТ!$V:$V,БЮДЖЕТ!$P:$P,D1460))</f>
        <v>0</v>
      </c>
      <c r="J1460" s="48">
        <f>IF(D1460="",0,SUMIFS(факт_операции!$T:$T,факт_операции!$D:$D,D1460)+SUMIFS(факт_расчет!$M:$M,факт_расчет!$D:$D,D1460))</f>
        <v>0</v>
      </c>
      <c r="K1460" s="54">
        <f t="shared" si="47"/>
        <v>0</v>
      </c>
      <c r="L1460" s="36"/>
      <c r="M1460" s="1"/>
    </row>
    <row r="1461" spans="1:13" x14ac:dyDescent="0.25">
      <c r="A1461" s="1"/>
      <c r="B1461" s="1"/>
      <c r="C1461" s="5">
        <f t="shared" si="46"/>
        <v>1451</v>
      </c>
      <c r="D1461" s="19" t="str">
        <f>IF(C1461&gt;MAX(БЮДЖЕТ!$C:$C),"",INDEX(БЮДЖЕТ!$P$11:$P$9415,C1461))</f>
        <v/>
      </c>
      <c r="E1461" s="22">
        <f>IF(D1461="",0,IF(COUNTIF(БЮДЖЕТ!$P:$P,D1461)=1,0,1))</f>
        <v>0</v>
      </c>
      <c r="F1461" s="19" t="str">
        <f>IF($D1461="","",INDEX(БЮДЖЕТ!$N:$N,SUMIFS(БЮДЖЕТ!$B:$B,БЮДЖЕТ!$P:$P,$D1461)))</f>
        <v/>
      </c>
      <c r="G1461" s="19" t="str">
        <f>IF($D1461="","",INDEX(БЮДЖЕТ!$X:$X,SUMIFS(БЮДЖЕТ!$B:$B,БЮДЖЕТ!$P:$P,$D1461)))</f>
        <v/>
      </c>
      <c r="H1461" s="36"/>
      <c r="I1461" s="48">
        <f>IF(D1461="",0,SUMIFS(БЮДЖЕТ!$V:$V,БЮДЖЕТ!$P:$P,D1461))</f>
        <v>0</v>
      </c>
      <c r="J1461" s="48">
        <f>IF(D1461="",0,SUMIFS(факт_операции!$T:$T,факт_операции!$D:$D,D1461)+SUMIFS(факт_расчет!$M:$M,факт_расчет!$D:$D,D1461))</f>
        <v>0</v>
      </c>
      <c r="K1461" s="54">
        <f t="shared" si="47"/>
        <v>0</v>
      </c>
      <c r="L1461" s="36"/>
      <c r="M1461" s="1"/>
    </row>
    <row r="1462" spans="1:13" x14ac:dyDescent="0.25">
      <c r="A1462" s="1"/>
      <c r="B1462" s="1"/>
      <c r="C1462" s="5">
        <f t="shared" si="46"/>
        <v>1452</v>
      </c>
      <c r="D1462" s="19" t="str">
        <f>IF(C1462&gt;MAX(БЮДЖЕТ!$C:$C),"",INDEX(БЮДЖЕТ!$P$11:$P$9415,C1462))</f>
        <v/>
      </c>
      <c r="E1462" s="22">
        <f>IF(D1462="",0,IF(COUNTIF(БЮДЖЕТ!$P:$P,D1462)=1,0,1))</f>
        <v>0</v>
      </c>
      <c r="F1462" s="19" t="str">
        <f>IF($D1462="","",INDEX(БЮДЖЕТ!$N:$N,SUMIFS(БЮДЖЕТ!$B:$B,БЮДЖЕТ!$P:$P,$D1462)))</f>
        <v/>
      </c>
      <c r="G1462" s="19" t="str">
        <f>IF($D1462="","",INDEX(БЮДЖЕТ!$X:$X,SUMIFS(БЮДЖЕТ!$B:$B,БЮДЖЕТ!$P:$P,$D1462)))</f>
        <v/>
      </c>
      <c r="H1462" s="36"/>
      <c r="I1462" s="48">
        <f>IF(D1462="",0,SUMIFS(БЮДЖЕТ!$V:$V,БЮДЖЕТ!$P:$P,D1462))</f>
        <v>0</v>
      </c>
      <c r="J1462" s="48">
        <f>IF(D1462="",0,SUMIFS(факт_операции!$T:$T,факт_операции!$D:$D,D1462)+SUMIFS(факт_расчет!$M:$M,факт_расчет!$D:$D,D1462))</f>
        <v>0</v>
      </c>
      <c r="K1462" s="54">
        <f t="shared" si="47"/>
        <v>0</v>
      </c>
      <c r="L1462" s="36"/>
      <c r="M1462" s="1"/>
    </row>
    <row r="1463" spans="1:13" x14ac:dyDescent="0.25">
      <c r="A1463" s="1"/>
      <c r="B1463" s="1"/>
      <c r="C1463" s="5">
        <f t="shared" si="46"/>
        <v>1453</v>
      </c>
      <c r="D1463" s="19" t="str">
        <f>IF(C1463&gt;MAX(БЮДЖЕТ!$C:$C),"",INDEX(БЮДЖЕТ!$P$11:$P$9415,C1463))</f>
        <v/>
      </c>
      <c r="E1463" s="22">
        <f>IF(D1463="",0,IF(COUNTIF(БЮДЖЕТ!$P:$P,D1463)=1,0,1))</f>
        <v>0</v>
      </c>
      <c r="F1463" s="19" t="str">
        <f>IF($D1463="","",INDEX(БЮДЖЕТ!$N:$N,SUMIFS(БЮДЖЕТ!$B:$B,БЮДЖЕТ!$P:$P,$D1463)))</f>
        <v/>
      </c>
      <c r="G1463" s="19" t="str">
        <f>IF($D1463="","",INDEX(БЮДЖЕТ!$X:$X,SUMIFS(БЮДЖЕТ!$B:$B,БЮДЖЕТ!$P:$P,$D1463)))</f>
        <v/>
      </c>
      <c r="H1463" s="36"/>
      <c r="I1463" s="48">
        <f>IF(D1463="",0,SUMIFS(БЮДЖЕТ!$V:$V,БЮДЖЕТ!$P:$P,D1463))</f>
        <v>0</v>
      </c>
      <c r="J1463" s="48">
        <f>IF(D1463="",0,SUMIFS(факт_операции!$T:$T,факт_операции!$D:$D,D1463)+SUMIFS(факт_расчет!$M:$M,факт_расчет!$D:$D,D1463))</f>
        <v>0</v>
      </c>
      <c r="K1463" s="54">
        <f t="shared" si="47"/>
        <v>0</v>
      </c>
      <c r="L1463" s="36"/>
      <c r="M1463" s="1"/>
    </row>
    <row r="1464" spans="1:13" x14ac:dyDescent="0.25">
      <c r="A1464" s="1"/>
      <c r="B1464" s="1"/>
      <c r="C1464" s="5">
        <f t="shared" si="46"/>
        <v>1454</v>
      </c>
      <c r="D1464" s="19" t="str">
        <f>IF(C1464&gt;MAX(БЮДЖЕТ!$C:$C),"",INDEX(БЮДЖЕТ!$P$11:$P$9415,C1464))</f>
        <v/>
      </c>
      <c r="E1464" s="22">
        <f>IF(D1464="",0,IF(COUNTIF(БЮДЖЕТ!$P:$P,D1464)=1,0,1))</f>
        <v>0</v>
      </c>
      <c r="F1464" s="19" t="str">
        <f>IF($D1464="","",INDEX(БЮДЖЕТ!$N:$N,SUMIFS(БЮДЖЕТ!$B:$B,БЮДЖЕТ!$P:$P,$D1464)))</f>
        <v/>
      </c>
      <c r="G1464" s="19" t="str">
        <f>IF($D1464="","",INDEX(БЮДЖЕТ!$X:$X,SUMIFS(БЮДЖЕТ!$B:$B,БЮДЖЕТ!$P:$P,$D1464)))</f>
        <v/>
      </c>
      <c r="H1464" s="36"/>
      <c r="I1464" s="48">
        <f>IF(D1464="",0,SUMIFS(БЮДЖЕТ!$V:$V,БЮДЖЕТ!$P:$P,D1464))</f>
        <v>0</v>
      </c>
      <c r="J1464" s="48">
        <f>IF(D1464="",0,SUMIFS(факт_операции!$T:$T,факт_операции!$D:$D,D1464)+SUMIFS(факт_расчет!$M:$M,факт_расчет!$D:$D,D1464))</f>
        <v>0</v>
      </c>
      <c r="K1464" s="54">
        <f t="shared" si="47"/>
        <v>0</v>
      </c>
      <c r="L1464" s="36"/>
      <c r="M1464" s="1"/>
    </row>
    <row r="1465" spans="1:13" x14ac:dyDescent="0.25">
      <c r="A1465" s="1"/>
      <c r="B1465" s="1"/>
      <c r="C1465" s="5">
        <f t="shared" si="46"/>
        <v>1455</v>
      </c>
      <c r="D1465" s="19" t="str">
        <f>IF(C1465&gt;MAX(БЮДЖЕТ!$C:$C),"",INDEX(БЮДЖЕТ!$P$11:$P$9415,C1465))</f>
        <v/>
      </c>
      <c r="E1465" s="22">
        <f>IF(D1465="",0,IF(COUNTIF(БЮДЖЕТ!$P:$P,D1465)=1,0,1))</f>
        <v>0</v>
      </c>
      <c r="F1465" s="19" t="str">
        <f>IF($D1465="","",INDEX(БЮДЖЕТ!$N:$N,SUMIFS(БЮДЖЕТ!$B:$B,БЮДЖЕТ!$P:$P,$D1465)))</f>
        <v/>
      </c>
      <c r="G1465" s="19" t="str">
        <f>IF($D1465="","",INDEX(БЮДЖЕТ!$X:$X,SUMIFS(БЮДЖЕТ!$B:$B,БЮДЖЕТ!$P:$P,$D1465)))</f>
        <v/>
      </c>
      <c r="H1465" s="36"/>
      <c r="I1465" s="48">
        <f>IF(D1465="",0,SUMIFS(БЮДЖЕТ!$V:$V,БЮДЖЕТ!$P:$P,D1465))</f>
        <v>0</v>
      </c>
      <c r="J1465" s="48">
        <f>IF(D1465="",0,SUMIFS(факт_операции!$T:$T,факт_операции!$D:$D,D1465)+SUMIFS(факт_расчет!$M:$M,факт_расчет!$D:$D,D1465))</f>
        <v>0</v>
      </c>
      <c r="K1465" s="54">
        <f t="shared" si="47"/>
        <v>0</v>
      </c>
      <c r="L1465" s="36"/>
      <c r="M1465" s="1"/>
    </row>
    <row r="1466" spans="1:13" x14ac:dyDescent="0.25">
      <c r="A1466" s="1"/>
      <c r="B1466" s="1"/>
      <c r="C1466" s="5">
        <f t="shared" si="46"/>
        <v>1456</v>
      </c>
      <c r="D1466" s="19" t="str">
        <f>IF(C1466&gt;MAX(БЮДЖЕТ!$C:$C),"",INDEX(БЮДЖЕТ!$P$11:$P$9415,C1466))</f>
        <v/>
      </c>
      <c r="E1466" s="22">
        <f>IF(D1466="",0,IF(COUNTIF(БЮДЖЕТ!$P:$P,D1466)=1,0,1))</f>
        <v>0</v>
      </c>
      <c r="F1466" s="19" t="str">
        <f>IF($D1466="","",INDEX(БЮДЖЕТ!$N:$N,SUMIFS(БЮДЖЕТ!$B:$B,БЮДЖЕТ!$P:$P,$D1466)))</f>
        <v/>
      </c>
      <c r="G1466" s="19" t="str">
        <f>IF($D1466="","",INDEX(БЮДЖЕТ!$X:$X,SUMIFS(БЮДЖЕТ!$B:$B,БЮДЖЕТ!$P:$P,$D1466)))</f>
        <v/>
      </c>
      <c r="H1466" s="36"/>
      <c r="I1466" s="48">
        <f>IF(D1466="",0,SUMIFS(БЮДЖЕТ!$V:$V,БЮДЖЕТ!$P:$P,D1466))</f>
        <v>0</v>
      </c>
      <c r="J1466" s="48">
        <f>IF(D1466="",0,SUMIFS(факт_операции!$T:$T,факт_операции!$D:$D,D1466)+SUMIFS(факт_расчет!$M:$M,факт_расчет!$D:$D,D1466))</f>
        <v>0</v>
      </c>
      <c r="K1466" s="54">
        <f t="shared" si="47"/>
        <v>0</v>
      </c>
      <c r="L1466" s="36"/>
      <c r="M1466" s="1"/>
    </row>
    <row r="1467" spans="1:13" x14ac:dyDescent="0.25">
      <c r="A1467" s="1"/>
      <c r="B1467" s="1"/>
      <c r="C1467" s="5">
        <f t="shared" si="46"/>
        <v>1457</v>
      </c>
      <c r="D1467" s="19" t="str">
        <f>IF(C1467&gt;MAX(БЮДЖЕТ!$C:$C),"",INDEX(БЮДЖЕТ!$P$11:$P$9415,C1467))</f>
        <v/>
      </c>
      <c r="E1467" s="22">
        <f>IF(D1467="",0,IF(COUNTIF(БЮДЖЕТ!$P:$P,D1467)=1,0,1))</f>
        <v>0</v>
      </c>
      <c r="F1467" s="19" t="str">
        <f>IF($D1467="","",INDEX(БЮДЖЕТ!$N:$N,SUMIFS(БЮДЖЕТ!$B:$B,БЮДЖЕТ!$P:$P,$D1467)))</f>
        <v/>
      </c>
      <c r="G1467" s="19" t="str">
        <f>IF($D1467="","",INDEX(БЮДЖЕТ!$X:$X,SUMIFS(БЮДЖЕТ!$B:$B,БЮДЖЕТ!$P:$P,$D1467)))</f>
        <v/>
      </c>
      <c r="H1467" s="36"/>
      <c r="I1467" s="48">
        <f>IF(D1467="",0,SUMIFS(БЮДЖЕТ!$V:$V,БЮДЖЕТ!$P:$P,D1467))</f>
        <v>0</v>
      </c>
      <c r="J1467" s="48">
        <f>IF(D1467="",0,SUMIFS(факт_операции!$T:$T,факт_операции!$D:$D,D1467)+SUMIFS(факт_расчет!$M:$M,факт_расчет!$D:$D,D1467))</f>
        <v>0</v>
      </c>
      <c r="K1467" s="54">
        <f t="shared" si="47"/>
        <v>0</v>
      </c>
      <c r="L1467" s="36"/>
      <c r="M1467" s="1"/>
    </row>
    <row r="1468" spans="1:13" x14ac:dyDescent="0.25">
      <c r="A1468" s="1"/>
      <c r="B1468" s="1"/>
      <c r="C1468" s="5">
        <f t="shared" si="46"/>
        <v>1458</v>
      </c>
      <c r="D1468" s="19" t="str">
        <f>IF(C1468&gt;MAX(БЮДЖЕТ!$C:$C),"",INDEX(БЮДЖЕТ!$P$11:$P$9415,C1468))</f>
        <v/>
      </c>
      <c r="E1468" s="22">
        <f>IF(D1468="",0,IF(COUNTIF(БЮДЖЕТ!$P:$P,D1468)=1,0,1))</f>
        <v>0</v>
      </c>
      <c r="F1468" s="19" t="str">
        <f>IF($D1468="","",INDEX(БЮДЖЕТ!$N:$N,SUMIFS(БЮДЖЕТ!$B:$B,БЮДЖЕТ!$P:$P,$D1468)))</f>
        <v/>
      </c>
      <c r="G1468" s="19" t="str">
        <f>IF($D1468="","",INDEX(БЮДЖЕТ!$X:$X,SUMIFS(БЮДЖЕТ!$B:$B,БЮДЖЕТ!$P:$P,$D1468)))</f>
        <v/>
      </c>
      <c r="H1468" s="36"/>
      <c r="I1468" s="48">
        <f>IF(D1468="",0,SUMIFS(БЮДЖЕТ!$V:$V,БЮДЖЕТ!$P:$P,D1468))</f>
        <v>0</v>
      </c>
      <c r="J1468" s="48">
        <f>IF(D1468="",0,SUMIFS(факт_операции!$T:$T,факт_операции!$D:$D,D1468)+SUMIFS(факт_расчет!$M:$M,факт_расчет!$D:$D,D1468))</f>
        <v>0</v>
      </c>
      <c r="K1468" s="54">
        <f t="shared" si="47"/>
        <v>0</v>
      </c>
      <c r="L1468" s="36"/>
      <c r="M1468" s="1"/>
    </row>
    <row r="1469" spans="1:13" x14ac:dyDescent="0.25">
      <c r="A1469" s="1"/>
      <c r="B1469" s="1"/>
      <c r="C1469" s="5">
        <f t="shared" si="46"/>
        <v>1459</v>
      </c>
      <c r="D1469" s="19" t="str">
        <f>IF(C1469&gt;MAX(БЮДЖЕТ!$C:$C),"",INDEX(БЮДЖЕТ!$P$11:$P$9415,C1469))</f>
        <v/>
      </c>
      <c r="E1469" s="22">
        <f>IF(D1469="",0,IF(COUNTIF(БЮДЖЕТ!$P:$P,D1469)=1,0,1))</f>
        <v>0</v>
      </c>
      <c r="F1469" s="19" t="str">
        <f>IF($D1469="","",INDEX(БЮДЖЕТ!$N:$N,SUMIFS(БЮДЖЕТ!$B:$B,БЮДЖЕТ!$P:$P,$D1469)))</f>
        <v/>
      </c>
      <c r="G1469" s="19" t="str">
        <f>IF($D1469="","",INDEX(БЮДЖЕТ!$X:$X,SUMIFS(БЮДЖЕТ!$B:$B,БЮДЖЕТ!$P:$P,$D1469)))</f>
        <v/>
      </c>
      <c r="H1469" s="36"/>
      <c r="I1469" s="48">
        <f>IF(D1469="",0,SUMIFS(БЮДЖЕТ!$V:$V,БЮДЖЕТ!$P:$P,D1469))</f>
        <v>0</v>
      </c>
      <c r="J1469" s="48">
        <f>IF(D1469="",0,SUMIFS(факт_операции!$T:$T,факт_операции!$D:$D,D1469)+SUMIFS(факт_расчет!$M:$M,факт_расчет!$D:$D,D1469))</f>
        <v>0</v>
      </c>
      <c r="K1469" s="54">
        <f t="shared" si="47"/>
        <v>0</v>
      </c>
      <c r="L1469" s="36"/>
      <c r="M1469" s="1"/>
    </row>
    <row r="1470" spans="1:13" x14ac:dyDescent="0.25">
      <c r="A1470" s="1"/>
      <c r="B1470" s="1"/>
      <c r="C1470" s="5">
        <f t="shared" si="46"/>
        <v>1460</v>
      </c>
      <c r="D1470" s="19" t="str">
        <f>IF(C1470&gt;MAX(БЮДЖЕТ!$C:$C),"",INDEX(БЮДЖЕТ!$P$11:$P$9415,C1470))</f>
        <v/>
      </c>
      <c r="E1470" s="22">
        <f>IF(D1470="",0,IF(COUNTIF(БЮДЖЕТ!$P:$P,D1470)=1,0,1))</f>
        <v>0</v>
      </c>
      <c r="F1470" s="19" t="str">
        <f>IF($D1470="","",INDEX(БЮДЖЕТ!$N:$N,SUMIFS(БЮДЖЕТ!$B:$B,БЮДЖЕТ!$P:$P,$D1470)))</f>
        <v/>
      </c>
      <c r="G1470" s="19" t="str">
        <f>IF($D1470="","",INDEX(БЮДЖЕТ!$X:$X,SUMIFS(БЮДЖЕТ!$B:$B,БЮДЖЕТ!$P:$P,$D1470)))</f>
        <v/>
      </c>
      <c r="H1470" s="36"/>
      <c r="I1470" s="48">
        <f>IF(D1470="",0,SUMIFS(БЮДЖЕТ!$V:$V,БЮДЖЕТ!$P:$P,D1470))</f>
        <v>0</v>
      </c>
      <c r="J1470" s="48">
        <f>IF(D1470="",0,SUMIFS(факт_операции!$T:$T,факт_операции!$D:$D,D1470)+SUMIFS(факт_расчет!$M:$M,факт_расчет!$D:$D,D1470))</f>
        <v>0</v>
      </c>
      <c r="K1470" s="54">
        <f t="shared" si="47"/>
        <v>0</v>
      </c>
      <c r="L1470" s="36"/>
      <c r="M1470" s="1"/>
    </row>
    <row r="1471" spans="1:13" x14ac:dyDescent="0.25">
      <c r="A1471" s="1"/>
      <c r="B1471" s="1"/>
      <c r="C1471" s="5">
        <f t="shared" si="46"/>
        <v>1461</v>
      </c>
      <c r="D1471" s="19" t="str">
        <f>IF(C1471&gt;MAX(БЮДЖЕТ!$C:$C),"",INDEX(БЮДЖЕТ!$P$11:$P$9415,C1471))</f>
        <v/>
      </c>
      <c r="E1471" s="22">
        <f>IF(D1471="",0,IF(COUNTIF(БЮДЖЕТ!$P:$P,D1471)=1,0,1))</f>
        <v>0</v>
      </c>
      <c r="F1471" s="19" t="str">
        <f>IF($D1471="","",INDEX(БЮДЖЕТ!$N:$N,SUMIFS(БЮДЖЕТ!$B:$B,БЮДЖЕТ!$P:$P,$D1471)))</f>
        <v/>
      </c>
      <c r="G1471" s="19" t="str">
        <f>IF($D1471="","",INDEX(БЮДЖЕТ!$X:$X,SUMIFS(БЮДЖЕТ!$B:$B,БЮДЖЕТ!$P:$P,$D1471)))</f>
        <v/>
      </c>
      <c r="H1471" s="36"/>
      <c r="I1471" s="48">
        <f>IF(D1471="",0,SUMIFS(БЮДЖЕТ!$V:$V,БЮДЖЕТ!$P:$P,D1471))</f>
        <v>0</v>
      </c>
      <c r="J1471" s="48">
        <f>IF(D1471="",0,SUMIFS(факт_операции!$T:$T,факт_операции!$D:$D,D1471)+SUMIFS(факт_расчет!$M:$M,факт_расчет!$D:$D,D1471))</f>
        <v>0</v>
      </c>
      <c r="K1471" s="54">
        <f t="shared" si="47"/>
        <v>0</v>
      </c>
      <c r="L1471" s="36"/>
      <c r="M1471" s="1"/>
    </row>
    <row r="1472" spans="1:13" x14ac:dyDescent="0.25">
      <c r="A1472" s="1"/>
      <c r="B1472" s="1"/>
      <c r="C1472" s="5">
        <f t="shared" si="46"/>
        <v>1462</v>
      </c>
      <c r="D1472" s="19" t="str">
        <f>IF(C1472&gt;MAX(БЮДЖЕТ!$C:$C),"",INDEX(БЮДЖЕТ!$P$11:$P$9415,C1472))</f>
        <v/>
      </c>
      <c r="E1472" s="22">
        <f>IF(D1472="",0,IF(COUNTIF(БЮДЖЕТ!$P:$P,D1472)=1,0,1))</f>
        <v>0</v>
      </c>
      <c r="F1472" s="19" t="str">
        <f>IF($D1472="","",INDEX(БЮДЖЕТ!$N:$N,SUMIFS(БЮДЖЕТ!$B:$B,БЮДЖЕТ!$P:$P,$D1472)))</f>
        <v/>
      </c>
      <c r="G1472" s="19" t="str">
        <f>IF($D1472="","",INDEX(БЮДЖЕТ!$X:$X,SUMIFS(БЮДЖЕТ!$B:$B,БЮДЖЕТ!$P:$P,$D1472)))</f>
        <v/>
      </c>
      <c r="H1472" s="36"/>
      <c r="I1472" s="48">
        <f>IF(D1472="",0,SUMIFS(БЮДЖЕТ!$V:$V,БЮДЖЕТ!$P:$P,D1472))</f>
        <v>0</v>
      </c>
      <c r="J1472" s="48">
        <f>IF(D1472="",0,SUMIFS(факт_операции!$T:$T,факт_операции!$D:$D,D1472)+SUMIFS(факт_расчет!$M:$M,факт_расчет!$D:$D,D1472))</f>
        <v>0</v>
      </c>
      <c r="K1472" s="54">
        <f t="shared" si="47"/>
        <v>0</v>
      </c>
      <c r="L1472" s="36"/>
      <c r="M1472" s="1"/>
    </row>
    <row r="1473" spans="1:13" x14ac:dyDescent="0.25">
      <c r="A1473" s="1"/>
      <c r="B1473" s="1"/>
      <c r="C1473" s="5">
        <f t="shared" si="46"/>
        <v>1463</v>
      </c>
      <c r="D1473" s="19" t="str">
        <f>IF(C1473&gt;MAX(БЮДЖЕТ!$C:$C),"",INDEX(БЮДЖЕТ!$P$11:$P$9415,C1473))</f>
        <v/>
      </c>
      <c r="E1473" s="22">
        <f>IF(D1473="",0,IF(COUNTIF(БЮДЖЕТ!$P:$P,D1473)=1,0,1))</f>
        <v>0</v>
      </c>
      <c r="F1473" s="19" t="str">
        <f>IF($D1473="","",INDEX(БЮДЖЕТ!$N:$N,SUMIFS(БЮДЖЕТ!$B:$B,БЮДЖЕТ!$P:$P,$D1473)))</f>
        <v/>
      </c>
      <c r="G1473" s="19" t="str">
        <f>IF($D1473="","",INDEX(БЮДЖЕТ!$X:$X,SUMIFS(БЮДЖЕТ!$B:$B,БЮДЖЕТ!$P:$P,$D1473)))</f>
        <v/>
      </c>
      <c r="H1473" s="36"/>
      <c r="I1473" s="48">
        <f>IF(D1473="",0,SUMIFS(БЮДЖЕТ!$V:$V,БЮДЖЕТ!$P:$P,D1473))</f>
        <v>0</v>
      </c>
      <c r="J1473" s="48">
        <f>IF(D1473="",0,SUMIFS(факт_операции!$T:$T,факт_операции!$D:$D,D1473)+SUMIFS(факт_расчет!$M:$M,факт_расчет!$D:$D,D1473))</f>
        <v>0</v>
      </c>
      <c r="K1473" s="54">
        <f t="shared" si="47"/>
        <v>0</v>
      </c>
      <c r="L1473" s="36"/>
      <c r="M1473" s="1"/>
    </row>
    <row r="1474" spans="1:13" x14ac:dyDescent="0.25">
      <c r="A1474" s="1"/>
      <c r="B1474" s="1"/>
      <c r="C1474" s="5">
        <f t="shared" si="46"/>
        <v>1464</v>
      </c>
      <c r="D1474" s="19" t="str">
        <f>IF(C1474&gt;MAX(БЮДЖЕТ!$C:$C),"",INDEX(БЮДЖЕТ!$P$11:$P$9415,C1474))</f>
        <v/>
      </c>
      <c r="E1474" s="22">
        <f>IF(D1474="",0,IF(COUNTIF(БЮДЖЕТ!$P:$P,D1474)=1,0,1))</f>
        <v>0</v>
      </c>
      <c r="F1474" s="19" t="str">
        <f>IF($D1474="","",INDEX(БЮДЖЕТ!$N:$N,SUMIFS(БЮДЖЕТ!$B:$B,БЮДЖЕТ!$P:$P,$D1474)))</f>
        <v/>
      </c>
      <c r="G1474" s="19" t="str">
        <f>IF($D1474="","",INDEX(БЮДЖЕТ!$X:$X,SUMIFS(БЮДЖЕТ!$B:$B,БЮДЖЕТ!$P:$P,$D1474)))</f>
        <v/>
      </c>
      <c r="H1474" s="36"/>
      <c r="I1474" s="48">
        <f>IF(D1474="",0,SUMIFS(БЮДЖЕТ!$V:$V,БЮДЖЕТ!$P:$P,D1474))</f>
        <v>0</v>
      </c>
      <c r="J1474" s="48">
        <f>IF(D1474="",0,SUMIFS(факт_операции!$T:$T,факт_операции!$D:$D,D1474)+SUMIFS(факт_расчет!$M:$M,факт_расчет!$D:$D,D1474))</f>
        <v>0</v>
      </c>
      <c r="K1474" s="54">
        <f t="shared" si="47"/>
        <v>0</v>
      </c>
      <c r="L1474" s="36"/>
      <c r="M1474" s="1"/>
    </row>
    <row r="1475" spans="1:13" x14ac:dyDescent="0.25">
      <c r="A1475" s="1"/>
      <c r="B1475" s="1"/>
      <c r="C1475" s="5">
        <f t="shared" si="46"/>
        <v>1465</v>
      </c>
      <c r="D1475" s="19" t="str">
        <f>IF(C1475&gt;MAX(БЮДЖЕТ!$C:$C),"",INDEX(БЮДЖЕТ!$P$11:$P$9415,C1475))</f>
        <v/>
      </c>
      <c r="E1475" s="22">
        <f>IF(D1475="",0,IF(COUNTIF(БЮДЖЕТ!$P:$P,D1475)=1,0,1))</f>
        <v>0</v>
      </c>
      <c r="F1475" s="19" t="str">
        <f>IF($D1475="","",INDEX(БЮДЖЕТ!$N:$N,SUMIFS(БЮДЖЕТ!$B:$B,БЮДЖЕТ!$P:$P,$D1475)))</f>
        <v/>
      </c>
      <c r="G1475" s="19" t="str">
        <f>IF($D1475="","",INDEX(БЮДЖЕТ!$X:$X,SUMIFS(БЮДЖЕТ!$B:$B,БЮДЖЕТ!$P:$P,$D1475)))</f>
        <v/>
      </c>
      <c r="H1475" s="36"/>
      <c r="I1475" s="48">
        <f>IF(D1475="",0,SUMIFS(БЮДЖЕТ!$V:$V,БЮДЖЕТ!$P:$P,D1475))</f>
        <v>0</v>
      </c>
      <c r="J1475" s="48">
        <f>IF(D1475="",0,SUMIFS(факт_операции!$T:$T,факт_операции!$D:$D,D1475)+SUMIFS(факт_расчет!$M:$M,факт_расчет!$D:$D,D1475))</f>
        <v>0</v>
      </c>
      <c r="K1475" s="54">
        <f t="shared" si="47"/>
        <v>0</v>
      </c>
      <c r="L1475" s="36"/>
      <c r="M1475" s="1"/>
    </row>
    <row r="1476" spans="1:13" x14ac:dyDescent="0.25">
      <c r="A1476" s="1"/>
      <c r="B1476" s="1"/>
      <c r="C1476" s="5">
        <f t="shared" si="46"/>
        <v>1466</v>
      </c>
      <c r="D1476" s="19" t="str">
        <f>IF(C1476&gt;MAX(БЮДЖЕТ!$C:$C),"",INDEX(БЮДЖЕТ!$P$11:$P$9415,C1476))</f>
        <v/>
      </c>
      <c r="E1476" s="22">
        <f>IF(D1476="",0,IF(COUNTIF(БЮДЖЕТ!$P:$P,D1476)=1,0,1))</f>
        <v>0</v>
      </c>
      <c r="F1476" s="19" t="str">
        <f>IF($D1476="","",INDEX(БЮДЖЕТ!$N:$N,SUMIFS(БЮДЖЕТ!$B:$B,БЮДЖЕТ!$P:$P,$D1476)))</f>
        <v/>
      </c>
      <c r="G1476" s="19" t="str">
        <f>IF($D1476="","",INDEX(БЮДЖЕТ!$X:$X,SUMIFS(БЮДЖЕТ!$B:$B,БЮДЖЕТ!$P:$P,$D1476)))</f>
        <v/>
      </c>
      <c r="H1476" s="36"/>
      <c r="I1476" s="48">
        <f>IF(D1476="",0,SUMIFS(БЮДЖЕТ!$V:$V,БЮДЖЕТ!$P:$P,D1476))</f>
        <v>0</v>
      </c>
      <c r="J1476" s="48">
        <f>IF(D1476="",0,SUMIFS(факт_операции!$T:$T,факт_операции!$D:$D,D1476)+SUMIFS(факт_расчет!$M:$M,факт_расчет!$D:$D,D1476))</f>
        <v>0</v>
      </c>
      <c r="K1476" s="54">
        <f t="shared" si="47"/>
        <v>0</v>
      </c>
      <c r="L1476" s="36"/>
      <c r="M1476" s="1"/>
    </row>
    <row r="1477" spans="1:13" x14ac:dyDescent="0.25">
      <c r="A1477" s="1"/>
      <c r="B1477" s="1"/>
      <c r="C1477" s="5">
        <f t="shared" si="46"/>
        <v>1467</v>
      </c>
      <c r="D1477" s="19" t="str">
        <f>IF(C1477&gt;MAX(БЮДЖЕТ!$C:$C),"",INDEX(БЮДЖЕТ!$P$11:$P$9415,C1477))</f>
        <v/>
      </c>
      <c r="E1477" s="22">
        <f>IF(D1477="",0,IF(COUNTIF(БЮДЖЕТ!$P:$P,D1477)=1,0,1))</f>
        <v>0</v>
      </c>
      <c r="F1477" s="19" t="str">
        <f>IF($D1477="","",INDEX(БЮДЖЕТ!$N:$N,SUMIFS(БЮДЖЕТ!$B:$B,БЮДЖЕТ!$P:$P,$D1477)))</f>
        <v/>
      </c>
      <c r="G1477" s="19" t="str">
        <f>IF($D1477="","",INDEX(БЮДЖЕТ!$X:$X,SUMIFS(БЮДЖЕТ!$B:$B,БЮДЖЕТ!$P:$P,$D1477)))</f>
        <v/>
      </c>
      <c r="H1477" s="36"/>
      <c r="I1477" s="48">
        <f>IF(D1477="",0,SUMIFS(БЮДЖЕТ!$V:$V,БЮДЖЕТ!$P:$P,D1477))</f>
        <v>0</v>
      </c>
      <c r="J1477" s="48">
        <f>IF(D1477="",0,SUMIFS(факт_операции!$T:$T,факт_операции!$D:$D,D1477)+SUMIFS(факт_расчет!$M:$M,факт_расчет!$D:$D,D1477))</f>
        <v>0</v>
      </c>
      <c r="K1477" s="54">
        <f t="shared" si="47"/>
        <v>0</v>
      </c>
      <c r="L1477" s="36"/>
      <c r="M1477" s="1"/>
    </row>
    <row r="1478" spans="1:13" x14ac:dyDescent="0.25">
      <c r="A1478" s="1"/>
      <c r="B1478" s="1"/>
      <c r="C1478" s="5">
        <f t="shared" si="46"/>
        <v>1468</v>
      </c>
      <c r="D1478" s="19" t="str">
        <f>IF(C1478&gt;MAX(БЮДЖЕТ!$C:$C),"",INDEX(БЮДЖЕТ!$P$11:$P$9415,C1478))</f>
        <v/>
      </c>
      <c r="E1478" s="22">
        <f>IF(D1478="",0,IF(COUNTIF(БЮДЖЕТ!$P:$P,D1478)=1,0,1))</f>
        <v>0</v>
      </c>
      <c r="F1478" s="19" t="str">
        <f>IF($D1478="","",INDEX(БЮДЖЕТ!$N:$N,SUMIFS(БЮДЖЕТ!$B:$B,БЮДЖЕТ!$P:$P,$D1478)))</f>
        <v/>
      </c>
      <c r="G1478" s="19" t="str">
        <f>IF($D1478="","",INDEX(БЮДЖЕТ!$X:$X,SUMIFS(БЮДЖЕТ!$B:$B,БЮДЖЕТ!$P:$P,$D1478)))</f>
        <v/>
      </c>
      <c r="H1478" s="36"/>
      <c r="I1478" s="48">
        <f>IF(D1478="",0,SUMIFS(БЮДЖЕТ!$V:$V,БЮДЖЕТ!$P:$P,D1478))</f>
        <v>0</v>
      </c>
      <c r="J1478" s="48">
        <f>IF(D1478="",0,SUMIFS(факт_операции!$T:$T,факт_операции!$D:$D,D1478)+SUMIFS(факт_расчет!$M:$M,факт_расчет!$D:$D,D1478))</f>
        <v>0</v>
      </c>
      <c r="K1478" s="54">
        <f t="shared" si="47"/>
        <v>0</v>
      </c>
      <c r="L1478" s="36"/>
      <c r="M1478" s="1"/>
    </row>
    <row r="1479" spans="1:13" x14ac:dyDescent="0.25">
      <c r="A1479" s="1"/>
      <c r="B1479" s="1"/>
      <c r="C1479" s="5">
        <f t="shared" si="46"/>
        <v>1469</v>
      </c>
      <c r="D1479" s="19" t="str">
        <f>IF(C1479&gt;MAX(БЮДЖЕТ!$C:$C),"",INDEX(БЮДЖЕТ!$P$11:$P$9415,C1479))</f>
        <v/>
      </c>
      <c r="E1479" s="22">
        <f>IF(D1479="",0,IF(COUNTIF(БЮДЖЕТ!$P:$P,D1479)=1,0,1))</f>
        <v>0</v>
      </c>
      <c r="F1479" s="19" t="str">
        <f>IF($D1479="","",INDEX(БЮДЖЕТ!$N:$N,SUMIFS(БЮДЖЕТ!$B:$B,БЮДЖЕТ!$P:$P,$D1479)))</f>
        <v/>
      </c>
      <c r="G1479" s="19" t="str">
        <f>IF($D1479="","",INDEX(БЮДЖЕТ!$X:$X,SUMIFS(БЮДЖЕТ!$B:$B,БЮДЖЕТ!$P:$P,$D1479)))</f>
        <v/>
      </c>
      <c r="H1479" s="36"/>
      <c r="I1479" s="48">
        <f>IF(D1479="",0,SUMIFS(БЮДЖЕТ!$V:$V,БЮДЖЕТ!$P:$P,D1479))</f>
        <v>0</v>
      </c>
      <c r="J1479" s="48">
        <f>IF(D1479="",0,SUMIFS(факт_операции!$T:$T,факт_операции!$D:$D,D1479)+SUMIFS(факт_расчет!$M:$M,факт_расчет!$D:$D,D1479))</f>
        <v>0</v>
      </c>
      <c r="K1479" s="54">
        <f t="shared" si="47"/>
        <v>0</v>
      </c>
      <c r="L1479" s="36"/>
      <c r="M1479" s="1"/>
    </row>
    <row r="1480" spans="1:13" x14ac:dyDescent="0.25">
      <c r="A1480" s="1"/>
      <c r="B1480" s="1"/>
      <c r="C1480" s="5">
        <f t="shared" si="46"/>
        <v>1470</v>
      </c>
      <c r="D1480" s="19" t="str">
        <f>IF(C1480&gt;MAX(БЮДЖЕТ!$C:$C),"",INDEX(БЮДЖЕТ!$P$11:$P$9415,C1480))</f>
        <v/>
      </c>
      <c r="E1480" s="22">
        <f>IF(D1480="",0,IF(COUNTIF(БЮДЖЕТ!$P:$P,D1480)=1,0,1))</f>
        <v>0</v>
      </c>
      <c r="F1480" s="19" t="str">
        <f>IF($D1480="","",INDEX(БЮДЖЕТ!$N:$N,SUMIFS(БЮДЖЕТ!$B:$B,БЮДЖЕТ!$P:$P,$D1480)))</f>
        <v/>
      </c>
      <c r="G1480" s="19" t="str">
        <f>IF($D1480="","",INDEX(БЮДЖЕТ!$X:$X,SUMIFS(БЮДЖЕТ!$B:$B,БЮДЖЕТ!$P:$P,$D1480)))</f>
        <v/>
      </c>
      <c r="H1480" s="36"/>
      <c r="I1480" s="48">
        <f>IF(D1480="",0,SUMIFS(БЮДЖЕТ!$V:$V,БЮДЖЕТ!$P:$P,D1480))</f>
        <v>0</v>
      </c>
      <c r="J1480" s="48">
        <f>IF(D1480="",0,SUMIFS(факт_операции!$T:$T,факт_операции!$D:$D,D1480)+SUMIFS(факт_расчет!$M:$M,факт_расчет!$D:$D,D1480))</f>
        <v>0</v>
      </c>
      <c r="K1480" s="54">
        <f t="shared" si="47"/>
        <v>0</v>
      </c>
      <c r="L1480" s="36"/>
      <c r="M1480" s="1"/>
    </row>
    <row r="1481" spans="1:13" x14ac:dyDescent="0.25">
      <c r="A1481" s="1"/>
      <c r="B1481" s="1"/>
      <c r="C1481" s="5">
        <f t="shared" si="46"/>
        <v>1471</v>
      </c>
      <c r="D1481" s="19" t="str">
        <f>IF(C1481&gt;MAX(БЮДЖЕТ!$C:$C),"",INDEX(БЮДЖЕТ!$P$11:$P$9415,C1481))</f>
        <v/>
      </c>
      <c r="E1481" s="22">
        <f>IF(D1481="",0,IF(COUNTIF(БЮДЖЕТ!$P:$P,D1481)=1,0,1))</f>
        <v>0</v>
      </c>
      <c r="F1481" s="19" t="str">
        <f>IF($D1481="","",INDEX(БЮДЖЕТ!$N:$N,SUMIFS(БЮДЖЕТ!$B:$B,БЮДЖЕТ!$P:$P,$D1481)))</f>
        <v/>
      </c>
      <c r="G1481" s="19" t="str">
        <f>IF($D1481="","",INDEX(БЮДЖЕТ!$X:$X,SUMIFS(БЮДЖЕТ!$B:$B,БЮДЖЕТ!$P:$P,$D1481)))</f>
        <v/>
      </c>
      <c r="H1481" s="36"/>
      <c r="I1481" s="48">
        <f>IF(D1481="",0,SUMIFS(БЮДЖЕТ!$V:$V,БЮДЖЕТ!$P:$P,D1481))</f>
        <v>0</v>
      </c>
      <c r="J1481" s="48">
        <f>IF(D1481="",0,SUMIFS(факт_операции!$T:$T,факт_операции!$D:$D,D1481)+SUMIFS(факт_расчет!$M:$M,факт_расчет!$D:$D,D1481))</f>
        <v>0</v>
      </c>
      <c r="K1481" s="54">
        <f t="shared" si="47"/>
        <v>0</v>
      </c>
      <c r="L1481" s="36"/>
      <c r="M1481" s="1"/>
    </row>
    <row r="1482" spans="1:13" x14ac:dyDescent="0.25">
      <c r="A1482" s="1"/>
      <c r="B1482" s="1"/>
      <c r="C1482" s="5">
        <f t="shared" si="46"/>
        <v>1472</v>
      </c>
      <c r="D1482" s="19" t="str">
        <f>IF(C1482&gt;MAX(БЮДЖЕТ!$C:$C),"",INDEX(БЮДЖЕТ!$P$11:$P$9415,C1482))</f>
        <v/>
      </c>
      <c r="E1482" s="22">
        <f>IF(D1482="",0,IF(COUNTIF(БЮДЖЕТ!$P:$P,D1482)=1,0,1))</f>
        <v>0</v>
      </c>
      <c r="F1482" s="19" t="str">
        <f>IF($D1482="","",INDEX(БЮДЖЕТ!$N:$N,SUMIFS(БЮДЖЕТ!$B:$B,БЮДЖЕТ!$P:$P,$D1482)))</f>
        <v/>
      </c>
      <c r="G1482" s="19" t="str">
        <f>IF($D1482="","",INDEX(БЮДЖЕТ!$X:$X,SUMIFS(БЮДЖЕТ!$B:$B,БЮДЖЕТ!$P:$P,$D1482)))</f>
        <v/>
      </c>
      <c r="H1482" s="36"/>
      <c r="I1482" s="48">
        <f>IF(D1482="",0,SUMIFS(БЮДЖЕТ!$V:$V,БЮДЖЕТ!$P:$P,D1482))</f>
        <v>0</v>
      </c>
      <c r="J1482" s="48">
        <f>IF(D1482="",0,SUMIFS(факт_операции!$T:$T,факт_операции!$D:$D,D1482)+SUMIFS(факт_расчет!$M:$M,факт_расчет!$D:$D,D1482))</f>
        <v>0</v>
      </c>
      <c r="K1482" s="54">
        <f t="shared" si="47"/>
        <v>0</v>
      </c>
      <c r="L1482" s="36"/>
      <c r="M1482" s="1"/>
    </row>
    <row r="1483" spans="1:13" x14ac:dyDescent="0.25">
      <c r="A1483" s="1"/>
      <c r="B1483" s="1"/>
      <c r="C1483" s="5">
        <f t="shared" si="46"/>
        <v>1473</v>
      </c>
      <c r="D1483" s="19" t="str">
        <f>IF(C1483&gt;MAX(БЮДЖЕТ!$C:$C),"",INDEX(БЮДЖЕТ!$P$11:$P$9415,C1483))</f>
        <v/>
      </c>
      <c r="E1483" s="22">
        <f>IF(D1483="",0,IF(COUNTIF(БЮДЖЕТ!$P:$P,D1483)=1,0,1))</f>
        <v>0</v>
      </c>
      <c r="F1483" s="19" t="str">
        <f>IF($D1483="","",INDEX(БЮДЖЕТ!$N:$N,SUMIFS(БЮДЖЕТ!$B:$B,БЮДЖЕТ!$P:$P,$D1483)))</f>
        <v/>
      </c>
      <c r="G1483" s="19" t="str">
        <f>IF($D1483="","",INDEX(БЮДЖЕТ!$X:$X,SUMIFS(БЮДЖЕТ!$B:$B,БЮДЖЕТ!$P:$P,$D1483)))</f>
        <v/>
      </c>
      <c r="H1483" s="36"/>
      <c r="I1483" s="48">
        <f>IF(D1483="",0,SUMIFS(БЮДЖЕТ!$V:$V,БЮДЖЕТ!$P:$P,D1483))</f>
        <v>0</v>
      </c>
      <c r="J1483" s="48">
        <f>IF(D1483="",0,SUMIFS(факт_операции!$T:$T,факт_операции!$D:$D,D1483)+SUMIFS(факт_расчет!$M:$M,факт_расчет!$D:$D,D1483))</f>
        <v>0</v>
      </c>
      <c r="K1483" s="54">
        <f t="shared" si="47"/>
        <v>0</v>
      </c>
      <c r="L1483" s="36"/>
      <c r="M1483" s="1"/>
    </row>
    <row r="1484" spans="1:13" x14ac:dyDescent="0.25">
      <c r="A1484" s="1"/>
      <c r="B1484" s="1"/>
      <c r="C1484" s="5">
        <f t="shared" si="46"/>
        <v>1474</v>
      </c>
      <c r="D1484" s="19" t="str">
        <f>IF(C1484&gt;MAX(БЮДЖЕТ!$C:$C),"",INDEX(БЮДЖЕТ!$P$11:$P$9415,C1484))</f>
        <v/>
      </c>
      <c r="E1484" s="22">
        <f>IF(D1484="",0,IF(COUNTIF(БЮДЖЕТ!$P:$P,D1484)=1,0,1))</f>
        <v>0</v>
      </c>
      <c r="F1484" s="19" t="str">
        <f>IF($D1484="","",INDEX(БЮДЖЕТ!$N:$N,SUMIFS(БЮДЖЕТ!$B:$B,БЮДЖЕТ!$P:$P,$D1484)))</f>
        <v/>
      </c>
      <c r="G1484" s="19" t="str">
        <f>IF($D1484="","",INDEX(БЮДЖЕТ!$X:$X,SUMIFS(БЮДЖЕТ!$B:$B,БЮДЖЕТ!$P:$P,$D1484)))</f>
        <v/>
      </c>
      <c r="H1484" s="36"/>
      <c r="I1484" s="48">
        <f>IF(D1484="",0,SUMIFS(БЮДЖЕТ!$V:$V,БЮДЖЕТ!$P:$P,D1484))</f>
        <v>0</v>
      </c>
      <c r="J1484" s="48">
        <f>IF(D1484="",0,SUMIFS(факт_операции!$T:$T,факт_операции!$D:$D,D1484)+SUMIFS(факт_расчет!$M:$M,факт_расчет!$D:$D,D1484))</f>
        <v>0</v>
      </c>
      <c r="K1484" s="54">
        <f t="shared" si="47"/>
        <v>0</v>
      </c>
      <c r="L1484" s="36"/>
      <c r="M1484" s="1"/>
    </row>
    <row r="1485" spans="1:13" x14ac:dyDescent="0.25">
      <c r="A1485" s="1"/>
      <c r="B1485" s="1"/>
      <c r="C1485" s="5">
        <f t="shared" ref="C1485:C1548" si="48">C1484+1</f>
        <v>1475</v>
      </c>
      <c r="D1485" s="19" t="str">
        <f>IF(C1485&gt;MAX(БЮДЖЕТ!$C:$C),"",INDEX(БЮДЖЕТ!$P$11:$P$9415,C1485))</f>
        <v/>
      </c>
      <c r="E1485" s="22">
        <f>IF(D1485="",0,IF(COUNTIF(БЮДЖЕТ!$P:$P,D1485)=1,0,1))</f>
        <v>0</v>
      </c>
      <c r="F1485" s="19" t="str">
        <f>IF($D1485="","",INDEX(БЮДЖЕТ!$N:$N,SUMIFS(БЮДЖЕТ!$B:$B,БЮДЖЕТ!$P:$P,$D1485)))</f>
        <v/>
      </c>
      <c r="G1485" s="19" t="str">
        <f>IF($D1485="","",INDEX(БЮДЖЕТ!$X:$X,SUMIFS(БЮДЖЕТ!$B:$B,БЮДЖЕТ!$P:$P,$D1485)))</f>
        <v/>
      </c>
      <c r="H1485" s="36"/>
      <c r="I1485" s="48">
        <f>IF(D1485="",0,SUMIFS(БЮДЖЕТ!$V:$V,БЮДЖЕТ!$P:$P,D1485))</f>
        <v>0</v>
      </c>
      <c r="J1485" s="48">
        <f>IF(D1485="",0,SUMIFS(факт_операции!$T:$T,факт_операции!$D:$D,D1485)+SUMIFS(факт_расчет!$M:$M,факт_расчет!$D:$D,D1485))</f>
        <v>0</v>
      </c>
      <c r="K1485" s="54">
        <f t="shared" si="47"/>
        <v>0</v>
      </c>
      <c r="L1485" s="36"/>
      <c r="M1485" s="1"/>
    </row>
    <row r="1486" spans="1:13" x14ac:dyDescent="0.25">
      <c r="A1486" s="1"/>
      <c r="B1486" s="1"/>
      <c r="C1486" s="5">
        <f t="shared" si="48"/>
        <v>1476</v>
      </c>
      <c r="D1486" s="19" t="str">
        <f>IF(C1486&gt;MAX(БЮДЖЕТ!$C:$C),"",INDEX(БЮДЖЕТ!$P$11:$P$9415,C1486))</f>
        <v/>
      </c>
      <c r="E1486" s="22">
        <f>IF(D1486="",0,IF(COUNTIF(БЮДЖЕТ!$P:$P,D1486)=1,0,1))</f>
        <v>0</v>
      </c>
      <c r="F1486" s="19" t="str">
        <f>IF($D1486="","",INDEX(БЮДЖЕТ!$N:$N,SUMIFS(БЮДЖЕТ!$B:$B,БЮДЖЕТ!$P:$P,$D1486)))</f>
        <v/>
      </c>
      <c r="G1486" s="19" t="str">
        <f>IF($D1486="","",INDEX(БЮДЖЕТ!$X:$X,SUMIFS(БЮДЖЕТ!$B:$B,БЮДЖЕТ!$P:$P,$D1486)))</f>
        <v/>
      </c>
      <c r="H1486" s="36"/>
      <c r="I1486" s="48">
        <f>IF(D1486="",0,SUMIFS(БЮДЖЕТ!$V:$V,БЮДЖЕТ!$P:$P,D1486))</f>
        <v>0</v>
      </c>
      <c r="J1486" s="48">
        <f>IF(D1486="",0,SUMIFS(факт_операции!$T:$T,факт_операции!$D:$D,D1486)+SUMIFS(факт_расчет!$M:$M,факт_расчет!$D:$D,D1486))</f>
        <v>0</v>
      </c>
      <c r="K1486" s="54">
        <f t="shared" si="47"/>
        <v>0</v>
      </c>
      <c r="L1486" s="36"/>
      <c r="M1486" s="1"/>
    </row>
    <row r="1487" spans="1:13" x14ac:dyDescent="0.25">
      <c r="A1487" s="1"/>
      <c r="B1487" s="1"/>
      <c r="C1487" s="5">
        <f t="shared" si="48"/>
        <v>1477</v>
      </c>
      <c r="D1487" s="19" t="str">
        <f>IF(C1487&gt;MAX(БЮДЖЕТ!$C:$C),"",INDEX(БЮДЖЕТ!$P$11:$P$9415,C1487))</f>
        <v/>
      </c>
      <c r="E1487" s="22">
        <f>IF(D1487="",0,IF(COUNTIF(БЮДЖЕТ!$P:$P,D1487)=1,0,1))</f>
        <v>0</v>
      </c>
      <c r="F1487" s="19" t="str">
        <f>IF($D1487="","",INDEX(БЮДЖЕТ!$N:$N,SUMIFS(БЮДЖЕТ!$B:$B,БЮДЖЕТ!$P:$P,$D1487)))</f>
        <v/>
      </c>
      <c r="G1487" s="19" t="str">
        <f>IF($D1487="","",INDEX(БЮДЖЕТ!$X:$X,SUMIFS(БЮДЖЕТ!$B:$B,БЮДЖЕТ!$P:$P,$D1487)))</f>
        <v/>
      </c>
      <c r="H1487" s="36"/>
      <c r="I1487" s="48">
        <f>IF(D1487="",0,SUMIFS(БЮДЖЕТ!$V:$V,БЮДЖЕТ!$P:$P,D1487))</f>
        <v>0</v>
      </c>
      <c r="J1487" s="48">
        <f>IF(D1487="",0,SUMIFS(факт_операции!$T:$T,факт_операции!$D:$D,D1487)+SUMIFS(факт_расчет!$M:$M,факт_расчет!$D:$D,D1487))</f>
        <v>0</v>
      </c>
      <c r="K1487" s="54">
        <f t="shared" ref="K1487:K1550" si="49">IF(D1487="",0,J1487-I1487)</f>
        <v>0</v>
      </c>
      <c r="L1487" s="36"/>
      <c r="M1487" s="1"/>
    </row>
    <row r="1488" spans="1:13" x14ac:dyDescent="0.25">
      <c r="A1488" s="1"/>
      <c r="B1488" s="1"/>
      <c r="C1488" s="5">
        <f t="shared" si="48"/>
        <v>1478</v>
      </c>
      <c r="D1488" s="19" t="str">
        <f>IF(C1488&gt;MAX(БЮДЖЕТ!$C:$C),"",INDEX(БЮДЖЕТ!$P$11:$P$9415,C1488))</f>
        <v/>
      </c>
      <c r="E1488" s="22">
        <f>IF(D1488="",0,IF(COUNTIF(БЮДЖЕТ!$P:$P,D1488)=1,0,1))</f>
        <v>0</v>
      </c>
      <c r="F1488" s="19" t="str">
        <f>IF($D1488="","",INDEX(БЮДЖЕТ!$N:$N,SUMIFS(БЮДЖЕТ!$B:$B,БЮДЖЕТ!$P:$P,$D1488)))</f>
        <v/>
      </c>
      <c r="G1488" s="19" t="str">
        <f>IF($D1488="","",INDEX(БЮДЖЕТ!$X:$X,SUMIFS(БЮДЖЕТ!$B:$B,БЮДЖЕТ!$P:$P,$D1488)))</f>
        <v/>
      </c>
      <c r="H1488" s="36"/>
      <c r="I1488" s="48">
        <f>IF(D1488="",0,SUMIFS(БЮДЖЕТ!$V:$V,БЮДЖЕТ!$P:$P,D1488))</f>
        <v>0</v>
      </c>
      <c r="J1488" s="48">
        <f>IF(D1488="",0,SUMIFS(факт_операции!$T:$T,факт_операции!$D:$D,D1488)+SUMIFS(факт_расчет!$M:$M,факт_расчет!$D:$D,D1488))</f>
        <v>0</v>
      </c>
      <c r="K1488" s="54">
        <f t="shared" si="49"/>
        <v>0</v>
      </c>
      <c r="L1488" s="36"/>
      <c r="M1488" s="1"/>
    </row>
    <row r="1489" spans="1:13" x14ac:dyDescent="0.25">
      <c r="A1489" s="1"/>
      <c r="B1489" s="1"/>
      <c r="C1489" s="5">
        <f t="shared" si="48"/>
        <v>1479</v>
      </c>
      <c r="D1489" s="19" t="str">
        <f>IF(C1489&gt;MAX(БЮДЖЕТ!$C:$C),"",INDEX(БЮДЖЕТ!$P$11:$P$9415,C1489))</f>
        <v/>
      </c>
      <c r="E1489" s="22">
        <f>IF(D1489="",0,IF(COUNTIF(БЮДЖЕТ!$P:$P,D1489)=1,0,1))</f>
        <v>0</v>
      </c>
      <c r="F1489" s="19" t="str">
        <f>IF($D1489="","",INDEX(БЮДЖЕТ!$N:$N,SUMIFS(БЮДЖЕТ!$B:$B,БЮДЖЕТ!$P:$P,$D1489)))</f>
        <v/>
      </c>
      <c r="G1489" s="19" t="str">
        <f>IF($D1489="","",INDEX(БЮДЖЕТ!$X:$X,SUMIFS(БЮДЖЕТ!$B:$B,БЮДЖЕТ!$P:$P,$D1489)))</f>
        <v/>
      </c>
      <c r="H1489" s="36"/>
      <c r="I1489" s="48">
        <f>IF(D1489="",0,SUMIFS(БЮДЖЕТ!$V:$V,БЮДЖЕТ!$P:$P,D1489))</f>
        <v>0</v>
      </c>
      <c r="J1489" s="48">
        <f>IF(D1489="",0,SUMIFS(факт_операции!$T:$T,факт_операции!$D:$D,D1489)+SUMIFS(факт_расчет!$M:$M,факт_расчет!$D:$D,D1489))</f>
        <v>0</v>
      </c>
      <c r="K1489" s="54">
        <f t="shared" si="49"/>
        <v>0</v>
      </c>
      <c r="L1489" s="36"/>
      <c r="M1489" s="1"/>
    </row>
    <row r="1490" spans="1:13" x14ac:dyDescent="0.25">
      <c r="A1490" s="1"/>
      <c r="B1490" s="1"/>
      <c r="C1490" s="5">
        <f t="shared" si="48"/>
        <v>1480</v>
      </c>
      <c r="D1490" s="19" t="str">
        <f>IF(C1490&gt;MAX(БЮДЖЕТ!$C:$C),"",INDEX(БЮДЖЕТ!$P$11:$P$9415,C1490))</f>
        <v/>
      </c>
      <c r="E1490" s="22">
        <f>IF(D1490="",0,IF(COUNTIF(БЮДЖЕТ!$P:$P,D1490)=1,0,1))</f>
        <v>0</v>
      </c>
      <c r="F1490" s="19" t="str">
        <f>IF($D1490="","",INDEX(БЮДЖЕТ!$N:$N,SUMIFS(БЮДЖЕТ!$B:$B,БЮДЖЕТ!$P:$P,$D1490)))</f>
        <v/>
      </c>
      <c r="G1490" s="19" t="str">
        <f>IF($D1490="","",INDEX(БЮДЖЕТ!$X:$X,SUMIFS(БЮДЖЕТ!$B:$B,БЮДЖЕТ!$P:$P,$D1490)))</f>
        <v/>
      </c>
      <c r="H1490" s="36"/>
      <c r="I1490" s="48">
        <f>IF(D1490="",0,SUMIFS(БЮДЖЕТ!$V:$V,БЮДЖЕТ!$P:$P,D1490))</f>
        <v>0</v>
      </c>
      <c r="J1490" s="48">
        <f>IF(D1490="",0,SUMIFS(факт_операции!$T:$T,факт_операции!$D:$D,D1490)+SUMIFS(факт_расчет!$M:$M,факт_расчет!$D:$D,D1490))</f>
        <v>0</v>
      </c>
      <c r="K1490" s="54">
        <f t="shared" si="49"/>
        <v>0</v>
      </c>
      <c r="L1490" s="36"/>
      <c r="M1490" s="1"/>
    </row>
    <row r="1491" spans="1:13" x14ac:dyDescent="0.25">
      <c r="A1491" s="1"/>
      <c r="B1491" s="1"/>
      <c r="C1491" s="5">
        <f t="shared" si="48"/>
        <v>1481</v>
      </c>
      <c r="D1491" s="19" t="str">
        <f>IF(C1491&gt;MAX(БЮДЖЕТ!$C:$C),"",INDEX(БЮДЖЕТ!$P$11:$P$9415,C1491))</f>
        <v/>
      </c>
      <c r="E1491" s="22">
        <f>IF(D1491="",0,IF(COUNTIF(БЮДЖЕТ!$P:$P,D1491)=1,0,1))</f>
        <v>0</v>
      </c>
      <c r="F1491" s="19" t="str">
        <f>IF($D1491="","",INDEX(БЮДЖЕТ!$N:$N,SUMIFS(БЮДЖЕТ!$B:$B,БЮДЖЕТ!$P:$P,$D1491)))</f>
        <v/>
      </c>
      <c r="G1491" s="19" t="str">
        <f>IF($D1491="","",INDEX(БЮДЖЕТ!$X:$X,SUMIFS(БЮДЖЕТ!$B:$B,БЮДЖЕТ!$P:$P,$D1491)))</f>
        <v/>
      </c>
      <c r="H1491" s="36"/>
      <c r="I1491" s="48">
        <f>IF(D1491="",0,SUMIFS(БЮДЖЕТ!$V:$V,БЮДЖЕТ!$P:$P,D1491))</f>
        <v>0</v>
      </c>
      <c r="J1491" s="48">
        <f>IF(D1491="",0,SUMIFS(факт_операции!$T:$T,факт_операции!$D:$D,D1491)+SUMIFS(факт_расчет!$M:$M,факт_расчет!$D:$D,D1491))</f>
        <v>0</v>
      </c>
      <c r="K1491" s="54">
        <f t="shared" si="49"/>
        <v>0</v>
      </c>
      <c r="L1491" s="36"/>
      <c r="M1491" s="1"/>
    </row>
    <row r="1492" spans="1:13" x14ac:dyDescent="0.25">
      <c r="A1492" s="1"/>
      <c r="B1492" s="1"/>
      <c r="C1492" s="5">
        <f t="shared" si="48"/>
        <v>1482</v>
      </c>
      <c r="D1492" s="19" t="str">
        <f>IF(C1492&gt;MAX(БЮДЖЕТ!$C:$C),"",INDEX(БЮДЖЕТ!$P$11:$P$9415,C1492))</f>
        <v/>
      </c>
      <c r="E1492" s="22">
        <f>IF(D1492="",0,IF(COUNTIF(БЮДЖЕТ!$P:$P,D1492)=1,0,1))</f>
        <v>0</v>
      </c>
      <c r="F1492" s="19" t="str">
        <f>IF($D1492="","",INDEX(БЮДЖЕТ!$N:$N,SUMIFS(БЮДЖЕТ!$B:$B,БЮДЖЕТ!$P:$P,$D1492)))</f>
        <v/>
      </c>
      <c r="G1492" s="19" t="str">
        <f>IF($D1492="","",INDEX(БЮДЖЕТ!$X:$X,SUMIFS(БЮДЖЕТ!$B:$B,БЮДЖЕТ!$P:$P,$D1492)))</f>
        <v/>
      </c>
      <c r="H1492" s="36"/>
      <c r="I1492" s="48">
        <f>IF(D1492="",0,SUMIFS(БЮДЖЕТ!$V:$V,БЮДЖЕТ!$P:$P,D1492))</f>
        <v>0</v>
      </c>
      <c r="J1492" s="48">
        <f>IF(D1492="",0,SUMIFS(факт_операции!$T:$T,факт_операции!$D:$D,D1492)+SUMIFS(факт_расчет!$M:$M,факт_расчет!$D:$D,D1492))</f>
        <v>0</v>
      </c>
      <c r="K1492" s="54">
        <f t="shared" si="49"/>
        <v>0</v>
      </c>
      <c r="L1492" s="36"/>
      <c r="M1492" s="1"/>
    </row>
    <row r="1493" spans="1:13" x14ac:dyDescent="0.25">
      <c r="A1493" s="1"/>
      <c r="B1493" s="1"/>
      <c r="C1493" s="5">
        <f t="shared" si="48"/>
        <v>1483</v>
      </c>
      <c r="D1493" s="19" t="str">
        <f>IF(C1493&gt;MAX(БЮДЖЕТ!$C:$C),"",INDEX(БЮДЖЕТ!$P$11:$P$9415,C1493))</f>
        <v/>
      </c>
      <c r="E1493" s="22">
        <f>IF(D1493="",0,IF(COUNTIF(БЮДЖЕТ!$P:$P,D1493)=1,0,1))</f>
        <v>0</v>
      </c>
      <c r="F1493" s="19" t="str">
        <f>IF($D1493="","",INDEX(БЮДЖЕТ!$N:$N,SUMIFS(БЮДЖЕТ!$B:$B,БЮДЖЕТ!$P:$P,$D1493)))</f>
        <v/>
      </c>
      <c r="G1493" s="19" t="str">
        <f>IF($D1493="","",INDEX(БЮДЖЕТ!$X:$X,SUMIFS(БЮДЖЕТ!$B:$B,БЮДЖЕТ!$P:$P,$D1493)))</f>
        <v/>
      </c>
      <c r="H1493" s="36"/>
      <c r="I1493" s="48">
        <f>IF(D1493="",0,SUMIFS(БЮДЖЕТ!$V:$V,БЮДЖЕТ!$P:$P,D1493))</f>
        <v>0</v>
      </c>
      <c r="J1493" s="48">
        <f>IF(D1493="",0,SUMIFS(факт_операции!$T:$T,факт_операции!$D:$D,D1493)+SUMIFS(факт_расчет!$M:$M,факт_расчет!$D:$D,D1493))</f>
        <v>0</v>
      </c>
      <c r="K1493" s="54">
        <f t="shared" si="49"/>
        <v>0</v>
      </c>
      <c r="L1493" s="36"/>
      <c r="M1493" s="1"/>
    </row>
    <row r="1494" spans="1:13" x14ac:dyDescent="0.25">
      <c r="A1494" s="1"/>
      <c r="B1494" s="1"/>
      <c r="C1494" s="5">
        <f t="shared" si="48"/>
        <v>1484</v>
      </c>
      <c r="D1494" s="19" t="str">
        <f>IF(C1494&gt;MAX(БЮДЖЕТ!$C:$C),"",INDEX(БЮДЖЕТ!$P$11:$P$9415,C1494))</f>
        <v/>
      </c>
      <c r="E1494" s="22">
        <f>IF(D1494="",0,IF(COUNTIF(БЮДЖЕТ!$P:$P,D1494)=1,0,1))</f>
        <v>0</v>
      </c>
      <c r="F1494" s="19" t="str">
        <f>IF($D1494="","",INDEX(БЮДЖЕТ!$N:$N,SUMIFS(БЮДЖЕТ!$B:$B,БЮДЖЕТ!$P:$P,$D1494)))</f>
        <v/>
      </c>
      <c r="G1494" s="19" t="str">
        <f>IF($D1494="","",INDEX(БЮДЖЕТ!$X:$X,SUMIFS(БЮДЖЕТ!$B:$B,БЮДЖЕТ!$P:$P,$D1494)))</f>
        <v/>
      </c>
      <c r="H1494" s="36"/>
      <c r="I1494" s="48">
        <f>IF(D1494="",0,SUMIFS(БЮДЖЕТ!$V:$V,БЮДЖЕТ!$P:$P,D1494))</f>
        <v>0</v>
      </c>
      <c r="J1494" s="48">
        <f>IF(D1494="",0,SUMIFS(факт_операции!$T:$T,факт_операции!$D:$D,D1494)+SUMIFS(факт_расчет!$M:$M,факт_расчет!$D:$D,D1494))</f>
        <v>0</v>
      </c>
      <c r="K1494" s="54">
        <f t="shared" si="49"/>
        <v>0</v>
      </c>
      <c r="L1494" s="36"/>
      <c r="M1494" s="1"/>
    </row>
    <row r="1495" spans="1:13" x14ac:dyDescent="0.25">
      <c r="A1495" s="1"/>
      <c r="B1495" s="1"/>
      <c r="C1495" s="5">
        <f t="shared" si="48"/>
        <v>1485</v>
      </c>
      <c r="D1495" s="19" t="str">
        <f>IF(C1495&gt;MAX(БЮДЖЕТ!$C:$C),"",INDEX(БЮДЖЕТ!$P$11:$P$9415,C1495))</f>
        <v/>
      </c>
      <c r="E1495" s="22">
        <f>IF(D1495="",0,IF(COUNTIF(БЮДЖЕТ!$P:$P,D1495)=1,0,1))</f>
        <v>0</v>
      </c>
      <c r="F1495" s="19" t="str">
        <f>IF($D1495="","",INDEX(БЮДЖЕТ!$N:$N,SUMIFS(БЮДЖЕТ!$B:$B,БЮДЖЕТ!$P:$P,$D1495)))</f>
        <v/>
      </c>
      <c r="G1495" s="19" t="str">
        <f>IF($D1495="","",INDEX(БЮДЖЕТ!$X:$X,SUMIFS(БЮДЖЕТ!$B:$B,БЮДЖЕТ!$P:$P,$D1495)))</f>
        <v/>
      </c>
      <c r="H1495" s="36"/>
      <c r="I1495" s="48">
        <f>IF(D1495="",0,SUMIFS(БЮДЖЕТ!$V:$V,БЮДЖЕТ!$P:$P,D1495))</f>
        <v>0</v>
      </c>
      <c r="J1495" s="48">
        <f>IF(D1495="",0,SUMIFS(факт_операции!$T:$T,факт_операции!$D:$D,D1495)+SUMIFS(факт_расчет!$M:$M,факт_расчет!$D:$D,D1495))</f>
        <v>0</v>
      </c>
      <c r="K1495" s="54">
        <f t="shared" si="49"/>
        <v>0</v>
      </c>
      <c r="L1495" s="36"/>
      <c r="M1495" s="1"/>
    </row>
    <row r="1496" spans="1:13" x14ac:dyDescent="0.25">
      <c r="A1496" s="1"/>
      <c r="B1496" s="1"/>
      <c r="C1496" s="5">
        <f t="shared" si="48"/>
        <v>1486</v>
      </c>
      <c r="D1496" s="19" t="str">
        <f>IF(C1496&gt;MAX(БЮДЖЕТ!$C:$C),"",INDEX(БЮДЖЕТ!$P$11:$P$9415,C1496))</f>
        <v/>
      </c>
      <c r="E1496" s="22">
        <f>IF(D1496="",0,IF(COUNTIF(БЮДЖЕТ!$P:$P,D1496)=1,0,1))</f>
        <v>0</v>
      </c>
      <c r="F1496" s="19" t="str">
        <f>IF($D1496="","",INDEX(БЮДЖЕТ!$N:$N,SUMIFS(БЮДЖЕТ!$B:$B,БЮДЖЕТ!$P:$P,$D1496)))</f>
        <v/>
      </c>
      <c r="G1496" s="19" t="str">
        <f>IF($D1496="","",INDEX(БЮДЖЕТ!$X:$X,SUMIFS(БЮДЖЕТ!$B:$B,БЮДЖЕТ!$P:$P,$D1496)))</f>
        <v/>
      </c>
      <c r="H1496" s="36"/>
      <c r="I1496" s="48">
        <f>IF(D1496="",0,SUMIFS(БЮДЖЕТ!$V:$V,БЮДЖЕТ!$P:$P,D1496))</f>
        <v>0</v>
      </c>
      <c r="J1496" s="48">
        <f>IF(D1496="",0,SUMIFS(факт_операции!$T:$T,факт_операции!$D:$D,D1496)+SUMIFS(факт_расчет!$M:$M,факт_расчет!$D:$D,D1496))</f>
        <v>0</v>
      </c>
      <c r="K1496" s="54">
        <f t="shared" si="49"/>
        <v>0</v>
      </c>
      <c r="L1496" s="36"/>
      <c r="M1496" s="1"/>
    </row>
    <row r="1497" spans="1:13" x14ac:dyDescent="0.25">
      <c r="A1497" s="1"/>
      <c r="B1497" s="1"/>
      <c r="C1497" s="5">
        <f t="shared" si="48"/>
        <v>1487</v>
      </c>
      <c r="D1497" s="19" t="str">
        <f>IF(C1497&gt;MAX(БЮДЖЕТ!$C:$C),"",INDEX(БЮДЖЕТ!$P$11:$P$9415,C1497))</f>
        <v/>
      </c>
      <c r="E1497" s="22">
        <f>IF(D1497="",0,IF(COUNTIF(БЮДЖЕТ!$P:$P,D1497)=1,0,1))</f>
        <v>0</v>
      </c>
      <c r="F1497" s="19" t="str">
        <f>IF($D1497="","",INDEX(БЮДЖЕТ!$N:$N,SUMIFS(БЮДЖЕТ!$B:$B,БЮДЖЕТ!$P:$P,$D1497)))</f>
        <v/>
      </c>
      <c r="G1497" s="19" t="str">
        <f>IF($D1497="","",INDEX(БЮДЖЕТ!$X:$X,SUMIFS(БЮДЖЕТ!$B:$B,БЮДЖЕТ!$P:$P,$D1497)))</f>
        <v/>
      </c>
      <c r="H1497" s="36"/>
      <c r="I1497" s="48">
        <f>IF(D1497="",0,SUMIFS(БЮДЖЕТ!$V:$V,БЮДЖЕТ!$P:$P,D1497))</f>
        <v>0</v>
      </c>
      <c r="J1497" s="48">
        <f>IF(D1497="",0,SUMIFS(факт_операции!$T:$T,факт_операции!$D:$D,D1497)+SUMIFS(факт_расчет!$M:$M,факт_расчет!$D:$D,D1497))</f>
        <v>0</v>
      </c>
      <c r="K1497" s="54">
        <f t="shared" si="49"/>
        <v>0</v>
      </c>
      <c r="L1497" s="36"/>
      <c r="M1497" s="1"/>
    </row>
    <row r="1498" spans="1:13" x14ac:dyDescent="0.25">
      <c r="A1498" s="1"/>
      <c r="B1498" s="1"/>
      <c r="C1498" s="5">
        <f t="shared" si="48"/>
        <v>1488</v>
      </c>
      <c r="D1498" s="19" t="str">
        <f>IF(C1498&gt;MAX(БЮДЖЕТ!$C:$C),"",INDEX(БЮДЖЕТ!$P$11:$P$9415,C1498))</f>
        <v/>
      </c>
      <c r="E1498" s="22">
        <f>IF(D1498="",0,IF(COUNTIF(БЮДЖЕТ!$P:$P,D1498)=1,0,1))</f>
        <v>0</v>
      </c>
      <c r="F1498" s="19" t="str">
        <f>IF($D1498="","",INDEX(БЮДЖЕТ!$N:$N,SUMIFS(БЮДЖЕТ!$B:$B,БЮДЖЕТ!$P:$P,$D1498)))</f>
        <v/>
      </c>
      <c r="G1498" s="19" t="str">
        <f>IF($D1498="","",INDEX(БЮДЖЕТ!$X:$X,SUMIFS(БЮДЖЕТ!$B:$B,БЮДЖЕТ!$P:$P,$D1498)))</f>
        <v/>
      </c>
      <c r="H1498" s="36"/>
      <c r="I1498" s="48">
        <f>IF(D1498="",0,SUMIFS(БЮДЖЕТ!$V:$V,БЮДЖЕТ!$P:$P,D1498))</f>
        <v>0</v>
      </c>
      <c r="J1498" s="48">
        <f>IF(D1498="",0,SUMIFS(факт_операции!$T:$T,факт_операции!$D:$D,D1498)+SUMIFS(факт_расчет!$M:$M,факт_расчет!$D:$D,D1498))</f>
        <v>0</v>
      </c>
      <c r="K1498" s="54">
        <f t="shared" si="49"/>
        <v>0</v>
      </c>
      <c r="L1498" s="36"/>
      <c r="M1498" s="1"/>
    </row>
    <row r="1499" spans="1:13" x14ac:dyDescent="0.25">
      <c r="A1499" s="1"/>
      <c r="B1499" s="1"/>
      <c r="C1499" s="5">
        <f t="shared" si="48"/>
        <v>1489</v>
      </c>
      <c r="D1499" s="19" t="str">
        <f>IF(C1499&gt;MAX(БЮДЖЕТ!$C:$C),"",INDEX(БЮДЖЕТ!$P$11:$P$9415,C1499))</f>
        <v/>
      </c>
      <c r="E1499" s="22">
        <f>IF(D1499="",0,IF(COUNTIF(БЮДЖЕТ!$P:$P,D1499)=1,0,1))</f>
        <v>0</v>
      </c>
      <c r="F1499" s="19" t="str">
        <f>IF($D1499="","",INDEX(БЮДЖЕТ!$N:$N,SUMIFS(БЮДЖЕТ!$B:$B,БЮДЖЕТ!$P:$P,$D1499)))</f>
        <v/>
      </c>
      <c r="G1499" s="19" t="str">
        <f>IF($D1499="","",INDEX(БЮДЖЕТ!$X:$X,SUMIFS(БЮДЖЕТ!$B:$B,БЮДЖЕТ!$P:$P,$D1499)))</f>
        <v/>
      </c>
      <c r="H1499" s="36"/>
      <c r="I1499" s="48">
        <f>IF(D1499="",0,SUMIFS(БЮДЖЕТ!$V:$V,БЮДЖЕТ!$P:$P,D1499))</f>
        <v>0</v>
      </c>
      <c r="J1499" s="48">
        <f>IF(D1499="",0,SUMIFS(факт_операции!$T:$T,факт_операции!$D:$D,D1499)+SUMIFS(факт_расчет!$M:$M,факт_расчет!$D:$D,D1499))</f>
        <v>0</v>
      </c>
      <c r="K1499" s="54">
        <f t="shared" si="49"/>
        <v>0</v>
      </c>
      <c r="L1499" s="36"/>
      <c r="M1499" s="1"/>
    </row>
    <row r="1500" spans="1:13" x14ac:dyDescent="0.25">
      <c r="A1500" s="1"/>
      <c r="B1500" s="1"/>
      <c r="C1500" s="5">
        <f t="shared" si="48"/>
        <v>1490</v>
      </c>
      <c r="D1500" s="19" t="str">
        <f>IF(C1500&gt;MAX(БЮДЖЕТ!$C:$C),"",INDEX(БЮДЖЕТ!$P$11:$P$9415,C1500))</f>
        <v/>
      </c>
      <c r="E1500" s="22">
        <f>IF(D1500="",0,IF(COUNTIF(БЮДЖЕТ!$P:$P,D1500)=1,0,1))</f>
        <v>0</v>
      </c>
      <c r="F1500" s="19" t="str">
        <f>IF($D1500="","",INDEX(БЮДЖЕТ!$N:$N,SUMIFS(БЮДЖЕТ!$B:$B,БЮДЖЕТ!$P:$P,$D1500)))</f>
        <v/>
      </c>
      <c r="G1500" s="19" t="str">
        <f>IF($D1500="","",INDEX(БЮДЖЕТ!$X:$X,SUMIFS(БЮДЖЕТ!$B:$B,БЮДЖЕТ!$P:$P,$D1500)))</f>
        <v/>
      </c>
      <c r="H1500" s="36"/>
      <c r="I1500" s="48">
        <f>IF(D1500="",0,SUMIFS(БЮДЖЕТ!$V:$V,БЮДЖЕТ!$P:$P,D1500))</f>
        <v>0</v>
      </c>
      <c r="J1500" s="48">
        <f>IF(D1500="",0,SUMIFS(факт_операции!$T:$T,факт_операции!$D:$D,D1500)+SUMIFS(факт_расчет!$M:$M,факт_расчет!$D:$D,D1500))</f>
        <v>0</v>
      </c>
      <c r="K1500" s="54">
        <f t="shared" si="49"/>
        <v>0</v>
      </c>
      <c r="L1500" s="36"/>
      <c r="M1500" s="1"/>
    </row>
    <row r="1501" spans="1:13" x14ac:dyDescent="0.25">
      <c r="A1501" s="1"/>
      <c r="B1501" s="1"/>
      <c r="C1501" s="5">
        <f t="shared" si="48"/>
        <v>1491</v>
      </c>
      <c r="D1501" s="19" t="str">
        <f>IF(C1501&gt;MAX(БЮДЖЕТ!$C:$C),"",INDEX(БЮДЖЕТ!$P$11:$P$9415,C1501))</f>
        <v/>
      </c>
      <c r="E1501" s="22">
        <f>IF(D1501="",0,IF(COUNTIF(БЮДЖЕТ!$P:$P,D1501)=1,0,1))</f>
        <v>0</v>
      </c>
      <c r="F1501" s="19" t="str">
        <f>IF($D1501="","",INDEX(БЮДЖЕТ!$N:$N,SUMIFS(БЮДЖЕТ!$B:$B,БЮДЖЕТ!$P:$P,$D1501)))</f>
        <v/>
      </c>
      <c r="G1501" s="19" t="str">
        <f>IF($D1501="","",INDEX(БЮДЖЕТ!$X:$X,SUMIFS(БЮДЖЕТ!$B:$B,БЮДЖЕТ!$P:$P,$D1501)))</f>
        <v/>
      </c>
      <c r="H1501" s="36"/>
      <c r="I1501" s="48">
        <f>IF(D1501="",0,SUMIFS(БЮДЖЕТ!$V:$V,БЮДЖЕТ!$P:$P,D1501))</f>
        <v>0</v>
      </c>
      <c r="J1501" s="48">
        <f>IF(D1501="",0,SUMIFS(факт_операции!$T:$T,факт_операции!$D:$D,D1501)+SUMIFS(факт_расчет!$M:$M,факт_расчет!$D:$D,D1501))</f>
        <v>0</v>
      </c>
      <c r="K1501" s="54">
        <f t="shared" si="49"/>
        <v>0</v>
      </c>
      <c r="L1501" s="36"/>
      <c r="M1501" s="1"/>
    </row>
    <row r="1502" spans="1:13" x14ac:dyDescent="0.25">
      <c r="A1502" s="1"/>
      <c r="B1502" s="1"/>
      <c r="C1502" s="5">
        <f t="shared" si="48"/>
        <v>1492</v>
      </c>
      <c r="D1502" s="19" t="str">
        <f>IF(C1502&gt;MAX(БЮДЖЕТ!$C:$C),"",INDEX(БЮДЖЕТ!$P$11:$P$9415,C1502))</f>
        <v/>
      </c>
      <c r="E1502" s="22">
        <f>IF(D1502="",0,IF(COUNTIF(БЮДЖЕТ!$P:$P,D1502)=1,0,1))</f>
        <v>0</v>
      </c>
      <c r="F1502" s="19" t="str">
        <f>IF($D1502="","",INDEX(БЮДЖЕТ!$N:$N,SUMIFS(БЮДЖЕТ!$B:$B,БЮДЖЕТ!$P:$P,$D1502)))</f>
        <v/>
      </c>
      <c r="G1502" s="19" t="str">
        <f>IF($D1502="","",INDEX(БЮДЖЕТ!$X:$X,SUMIFS(БЮДЖЕТ!$B:$B,БЮДЖЕТ!$P:$P,$D1502)))</f>
        <v/>
      </c>
      <c r="H1502" s="36"/>
      <c r="I1502" s="48">
        <f>IF(D1502="",0,SUMIFS(БЮДЖЕТ!$V:$V,БЮДЖЕТ!$P:$P,D1502))</f>
        <v>0</v>
      </c>
      <c r="J1502" s="48">
        <f>IF(D1502="",0,SUMIFS(факт_операции!$T:$T,факт_операции!$D:$D,D1502)+SUMIFS(факт_расчет!$M:$M,факт_расчет!$D:$D,D1502))</f>
        <v>0</v>
      </c>
      <c r="K1502" s="54">
        <f t="shared" si="49"/>
        <v>0</v>
      </c>
      <c r="L1502" s="36"/>
      <c r="M1502" s="1"/>
    </row>
    <row r="1503" spans="1:13" x14ac:dyDescent="0.25">
      <c r="A1503" s="1"/>
      <c r="B1503" s="1"/>
      <c r="C1503" s="5">
        <f t="shared" si="48"/>
        <v>1493</v>
      </c>
      <c r="D1503" s="19" t="str">
        <f>IF(C1503&gt;MAX(БЮДЖЕТ!$C:$C),"",INDEX(БЮДЖЕТ!$P$11:$P$9415,C1503))</f>
        <v/>
      </c>
      <c r="E1503" s="22">
        <f>IF(D1503="",0,IF(COUNTIF(БЮДЖЕТ!$P:$P,D1503)=1,0,1))</f>
        <v>0</v>
      </c>
      <c r="F1503" s="19" t="str">
        <f>IF($D1503="","",INDEX(БЮДЖЕТ!$N:$N,SUMIFS(БЮДЖЕТ!$B:$B,БЮДЖЕТ!$P:$P,$D1503)))</f>
        <v/>
      </c>
      <c r="G1503" s="19" t="str">
        <f>IF($D1503="","",INDEX(БЮДЖЕТ!$X:$X,SUMIFS(БЮДЖЕТ!$B:$B,БЮДЖЕТ!$P:$P,$D1503)))</f>
        <v/>
      </c>
      <c r="H1503" s="36"/>
      <c r="I1503" s="48">
        <f>IF(D1503="",0,SUMIFS(БЮДЖЕТ!$V:$V,БЮДЖЕТ!$P:$P,D1503))</f>
        <v>0</v>
      </c>
      <c r="J1503" s="48">
        <f>IF(D1503="",0,SUMIFS(факт_операции!$T:$T,факт_операции!$D:$D,D1503)+SUMIFS(факт_расчет!$M:$M,факт_расчет!$D:$D,D1503))</f>
        <v>0</v>
      </c>
      <c r="K1503" s="54">
        <f t="shared" si="49"/>
        <v>0</v>
      </c>
      <c r="L1503" s="36"/>
      <c r="M1503" s="1"/>
    </row>
    <row r="1504" spans="1:13" x14ac:dyDescent="0.25">
      <c r="A1504" s="1"/>
      <c r="B1504" s="1"/>
      <c r="C1504" s="5">
        <f t="shared" si="48"/>
        <v>1494</v>
      </c>
      <c r="D1504" s="19" t="str">
        <f>IF(C1504&gt;MAX(БЮДЖЕТ!$C:$C),"",INDEX(БЮДЖЕТ!$P$11:$P$9415,C1504))</f>
        <v/>
      </c>
      <c r="E1504" s="22">
        <f>IF(D1504="",0,IF(COUNTIF(БЮДЖЕТ!$P:$P,D1504)=1,0,1))</f>
        <v>0</v>
      </c>
      <c r="F1504" s="19" t="str">
        <f>IF($D1504="","",INDEX(БЮДЖЕТ!$N:$N,SUMIFS(БЮДЖЕТ!$B:$B,БЮДЖЕТ!$P:$P,$D1504)))</f>
        <v/>
      </c>
      <c r="G1504" s="19" t="str">
        <f>IF($D1504="","",INDEX(БЮДЖЕТ!$X:$X,SUMIFS(БЮДЖЕТ!$B:$B,БЮДЖЕТ!$P:$P,$D1504)))</f>
        <v/>
      </c>
      <c r="H1504" s="36"/>
      <c r="I1504" s="48">
        <f>IF(D1504="",0,SUMIFS(БЮДЖЕТ!$V:$V,БЮДЖЕТ!$P:$P,D1504))</f>
        <v>0</v>
      </c>
      <c r="J1504" s="48">
        <f>IF(D1504="",0,SUMIFS(факт_операции!$T:$T,факт_операции!$D:$D,D1504)+SUMIFS(факт_расчет!$M:$M,факт_расчет!$D:$D,D1504))</f>
        <v>0</v>
      </c>
      <c r="K1504" s="54">
        <f t="shared" si="49"/>
        <v>0</v>
      </c>
      <c r="L1504" s="36"/>
      <c r="M1504" s="1"/>
    </row>
    <row r="1505" spans="1:13" x14ac:dyDescent="0.25">
      <c r="A1505" s="1"/>
      <c r="B1505" s="1"/>
      <c r="C1505" s="5">
        <f t="shared" si="48"/>
        <v>1495</v>
      </c>
      <c r="D1505" s="19" t="str">
        <f>IF(C1505&gt;MAX(БЮДЖЕТ!$C:$C),"",INDEX(БЮДЖЕТ!$P$11:$P$9415,C1505))</f>
        <v/>
      </c>
      <c r="E1505" s="22">
        <f>IF(D1505="",0,IF(COUNTIF(БЮДЖЕТ!$P:$P,D1505)=1,0,1))</f>
        <v>0</v>
      </c>
      <c r="F1505" s="19" t="str">
        <f>IF($D1505="","",INDEX(БЮДЖЕТ!$N:$N,SUMIFS(БЮДЖЕТ!$B:$B,БЮДЖЕТ!$P:$P,$D1505)))</f>
        <v/>
      </c>
      <c r="G1505" s="19" t="str">
        <f>IF($D1505="","",INDEX(БЮДЖЕТ!$X:$X,SUMIFS(БЮДЖЕТ!$B:$B,БЮДЖЕТ!$P:$P,$D1505)))</f>
        <v/>
      </c>
      <c r="H1505" s="36"/>
      <c r="I1505" s="48">
        <f>IF(D1505="",0,SUMIFS(БЮДЖЕТ!$V:$V,БЮДЖЕТ!$P:$P,D1505))</f>
        <v>0</v>
      </c>
      <c r="J1505" s="48">
        <f>IF(D1505="",0,SUMIFS(факт_операции!$T:$T,факт_операции!$D:$D,D1505)+SUMIFS(факт_расчет!$M:$M,факт_расчет!$D:$D,D1505))</f>
        <v>0</v>
      </c>
      <c r="K1505" s="54">
        <f t="shared" si="49"/>
        <v>0</v>
      </c>
      <c r="L1505" s="36"/>
      <c r="M1505" s="1"/>
    </row>
    <row r="1506" spans="1:13" x14ac:dyDescent="0.25">
      <c r="A1506" s="1"/>
      <c r="B1506" s="1"/>
      <c r="C1506" s="5">
        <f t="shared" si="48"/>
        <v>1496</v>
      </c>
      <c r="D1506" s="19" t="str">
        <f>IF(C1506&gt;MAX(БЮДЖЕТ!$C:$C),"",INDEX(БЮДЖЕТ!$P$11:$P$9415,C1506))</f>
        <v/>
      </c>
      <c r="E1506" s="22">
        <f>IF(D1506="",0,IF(COUNTIF(БЮДЖЕТ!$P:$P,D1506)=1,0,1))</f>
        <v>0</v>
      </c>
      <c r="F1506" s="19" t="str">
        <f>IF($D1506="","",INDEX(БЮДЖЕТ!$N:$N,SUMIFS(БЮДЖЕТ!$B:$B,БЮДЖЕТ!$P:$P,$D1506)))</f>
        <v/>
      </c>
      <c r="G1506" s="19" t="str">
        <f>IF($D1506="","",INDEX(БЮДЖЕТ!$X:$X,SUMIFS(БЮДЖЕТ!$B:$B,БЮДЖЕТ!$P:$P,$D1506)))</f>
        <v/>
      </c>
      <c r="H1506" s="36"/>
      <c r="I1506" s="48">
        <f>IF(D1506="",0,SUMIFS(БЮДЖЕТ!$V:$V,БЮДЖЕТ!$P:$P,D1506))</f>
        <v>0</v>
      </c>
      <c r="J1506" s="48">
        <f>IF(D1506="",0,SUMIFS(факт_операции!$T:$T,факт_операции!$D:$D,D1506)+SUMIFS(факт_расчет!$M:$M,факт_расчет!$D:$D,D1506))</f>
        <v>0</v>
      </c>
      <c r="K1506" s="54">
        <f t="shared" si="49"/>
        <v>0</v>
      </c>
      <c r="L1506" s="36"/>
      <c r="M1506" s="1"/>
    </row>
    <row r="1507" spans="1:13" x14ac:dyDescent="0.25">
      <c r="A1507" s="1"/>
      <c r="B1507" s="1"/>
      <c r="C1507" s="5">
        <f t="shared" si="48"/>
        <v>1497</v>
      </c>
      <c r="D1507" s="19" t="str">
        <f>IF(C1507&gt;MAX(БЮДЖЕТ!$C:$C),"",INDEX(БЮДЖЕТ!$P$11:$P$9415,C1507))</f>
        <v/>
      </c>
      <c r="E1507" s="22">
        <f>IF(D1507="",0,IF(COUNTIF(БЮДЖЕТ!$P:$P,D1507)=1,0,1))</f>
        <v>0</v>
      </c>
      <c r="F1507" s="19" t="str">
        <f>IF($D1507="","",INDEX(БЮДЖЕТ!$N:$N,SUMIFS(БЮДЖЕТ!$B:$B,БЮДЖЕТ!$P:$P,$D1507)))</f>
        <v/>
      </c>
      <c r="G1507" s="19" t="str">
        <f>IF($D1507="","",INDEX(БЮДЖЕТ!$X:$X,SUMIFS(БЮДЖЕТ!$B:$B,БЮДЖЕТ!$P:$P,$D1507)))</f>
        <v/>
      </c>
      <c r="H1507" s="36"/>
      <c r="I1507" s="48">
        <f>IF(D1507="",0,SUMIFS(БЮДЖЕТ!$V:$V,БЮДЖЕТ!$P:$P,D1507))</f>
        <v>0</v>
      </c>
      <c r="J1507" s="48">
        <f>IF(D1507="",0,SUMIFS(факт_операции!$T:$T,факт_операции!$D:$D,D1507)+SUMIFS(факт_расчет!$M:$M,факт_расчет!$D:$D,D1507))</f>
        <v>0</v>
      </c>
      <c r="K1507" s="54">
        <f t="shared" si="49"/>
        <v>0</v>
      </c>
      <c r="L1507" s="36"/>
      <c r="M1507" s="1"/>
    </row>
    <row r="1508" spans="1:13" x14ac:dyDescent="0.25">
      <c r="A1508" s="1"/>
      <c r="B1508" s="1"/>
      <c r="C1508" s="5">
        <f t="shared" si="48"/>
        <v>1498</v>
      </c>
      <c r="D1508" s="19" t="str">
        <f>IF(C1508&gt;MAX(БЮДЖЕТ!$C:$C),"",INDEX(БЮДЖЕТ!$P$11:$P$9415,C1508))</f>
        <v/>
      </c>
      <c r="E1508" s="22">
        <f>IF(D1508="",0,IF(COUNTIF(БЮДЖЕТ!$P:$P,D1508)=1,0,1))</f>
        <v>0</v>
      </c>
      <c r="F1508" s="19" t="str">
        <f>IF($D1508="","",INDEX(БЮДЖЕТ!$N:$N,SUMIFS(БЮДЖЕТ!$B:$B,БЮДЖЕТ!$P:$P,$D1508)))</f>
        <v/>
      </c>
      <c r="G1508" s="19" t="str">
        <f>IF($D1508="","",INDEX(БЮДЖЕТ!$X:$X,SUMIFS(БЮДЖЕТ!$B:$B,БЮДЖЕТ!$P:$P,$D1508)))</f>
        <v/>
      </c>
      <c r="H1508" s="36"/>
      <c r="I1508" s="48">
        <f>IF(D1508="",0,SUMIFS(БЮДЖЕТ!$V:$V,БЮДЖЕТ!$P:$P,D1508))</f>
        <v>0</v>
      </c>
      <c r="J1508" s="48">
        <f>IF(D1508="",0,SUMIFS(факт_операции!$T:$T,факт_операции!$D:$D,D1508)+SUMIFS(факт_расчет!$M:$M,факт_расчет!$D:$D,D1508))</f>
        <v>0</v>
      </c>
      <c r="K1508" s="54">
        <f t="shared" si="49"/>
        <v>0</v>
      </c>
      <c r="L1508" s="36"/>
      <c r="M1508" s="1"/>
    </row>
    <row r="1509" spans="1:13" x14ac:dyDescent="0.25">
      <c r="A1509" s="1"/>
      <c r="B1509" s="1"/>
      <c r="C1509" s="5">
        <f t="shared" si="48"/>
        <v>1499</v>
      </c>
      <c r="D1509" s="19" t="str">
        <f>IF(C1509&gt;MAX(БЮДЖЕТ!$C:$C),"",INDEX(БЮДЖЕТ!$P$11:$P$9415,C1509))</f>
        <v/>
      </c>
      <c r="E1509" s="22">
        <f>IF(D1509="",0,IF(COUNTIF(БЮДЖЕТ!$P:$P,D1509)=1,0,1))</f>
        <v>0</v>
      </c>
      <c r="F1509" s="19" t="str">
        <f>IF($D1509="","",INDEX(БЮДЖЕТ!$N:$N,SUMIFS(БЮДЖЕТ!$B:$B,БЮДЖЕТ!$P:$P,$D1509)))</f>
        <v/>
      </c>
      <c r="G1509" s="19" t="str">
        <f>IF($D1509="","",INDEX(БЮДЖЕТ!$X:$X,SUMIFS(БЮДЖЕТ!$B:$B,БЮДЖЕТ!$P:$P,$D1509)))</f>
        <v/>
      </c>
      <c r="H1509" s="36"/>
      <c r="I1509" s="48">
        <f>IF(D1509="",0,SUMIFS(БЮДЖЕТ!$V:$V,БЮДЖЕТ!$P:$P,D1509))</f>
        <v>0</v>
      </c>
      <c r="J1509" s="48">
        <f>IF(D1509="",0,SUMIFS(факт_операции!$T:$T,факт_операции!$D:$D,D1509)+SUMIFS(факт_расчет!$M:$M,факт_расчет!$D:$D,D1509))</f>
        <v>0</v>
      </c>
      <c r="K1509" s="54">
        <f t="shared" si="49"/>
        <v>0</v>
      </c>
      <c r="L1509" s="36"/>
      <c r="M1509" s="1"/>
    </row>
    <row r="1510" spans="1:13" x14ac:dyDescent="0.25">
      <c r="A1510" s="1"/>
      <c r="B1510" s="1"/>
      <c r="C1510" s="5">
        <f t="shared" si="48"/>
        <v>1500</v>
      </c>
      <c r="D1510" s="19" t="str">
        <f>IF(C1510&gt;MAX(БЮДЖЕТ!$C:$C),"",INDEX(БЮДЖЕТ!$P$11:$P$9415,C1510))</f>
        <v/>
      </c>
      <c r="E1510" s="22">
        <f>IF(D1510="",0,IF(COUNTIF(БЮДЖЕТ!$P:$P,D1510)=1,0,1))</f>
        <v>0</v>
      </c>
      <c r="F1510" s="19" t="str">
        <f>IF($D1510="","",INDEX(БЮДЖЕТ!$N:$N,SUMIFS(БЮДЖЕТ!$B:$B,БЮДЖЕТ!$P:$P,$D1510)))</f>
        <v/>
      </c>
      <c r="G1510" s="19" t="str">
        <f>IF($D1510="","",INDEX(БЮДЖЕТ!$X:$X,SUMIFS(БЮДЖЕТ!$B:$B,БЮДЖЕТ!$P:$P,$D1510)))</f>
        <v/>
      </c>
      <c r="H1510" s="36"/>
      <c r="I1510" s="48">
        <f>IF(D1510="",0,SUMIFS(БЮДЖЕТ!$V:$V,БЮДЖЕТ!$P:$P,D1510))</f>
        <v>0</v>
      </c>
      <c r="J1510" s="48">
        <f>IF(D1510="",0,SUMIFS(факт_операции!$T:$T,факт_операции!$D:$D,D1510)+SUMIFS(факт_расчет!$M:$M,факт_расчет!$D:$D,D1510))</f>
        <v>0</v>
      </c>
      <c r="K1510" s="54">
        <f t="shared" si="49"/>
        <v>0</v>
      </c>
      <c r="L1510" s="36"/>
      <c r="M1510" s="1"/>
    </row>
    <row r="1511" spans="1:13" x14ac:dyDescent="0.25">
      <c r="A1511" s="1"/>
      <c r="B1511" s="1"/>
      <c r="C1511" s="5">
        <f t="shared" si="48"/>
        <v>1501</v>
      </c>
      <c r="D1511" s="19" t="str">
        <f>IF(C1511&gt;MAX(БЮДЖЕТ!$C:$C),"",INDEX(БЮДЖЕТ!$P$11:$P$9415,C1511))</f>
        <v/>
      </c>
      <c r="E1511" s="22">
        <f>IF(D1511="",0,IF(COUNTIF(БЮДЖЕТ!$P:$P,D1511)=1,0,1))</f>
        <v>0</v>
      </c>
      <c r="F1511" s="19" t="str">
        <f>IF($D1511="","",INDEX(БЮДЖЕТ!$N:$N,SUMIFS(БЮДЖЕТ!$B:$B,БЮДЖЕТ!$P:$P,$D1511)))</f>
        <v/>
      </c>
      <c r="G1511" s="19" t="str">
        <f>IF($D1511="","",INDEX(БЮДЖЕТ!$X:$X,SUMIFS(БЮДЖЕТ!$B:$B,БЮДЖЕТ!$P:$P,$D1511)))</f>
        <v/>
      </c>
      <c r="H1511" s="36"/>
      <c r="I1511" s="48">
        <f>IF(D1511="",0,SUMIFS(БЮДЖЕТ!$V:$V,БЮДЖЕТ!$P:$P,D1511))</f>
        <v>0</v>
      </c>
      <c r="J1511" s="48">
        <f>IF(D1511="",0,SUMIFS(факт_операции!$T:$T,факт_операции!$D:$D,D1511)+SUMIFS(факт_расчет!$M:$M,факт_расчет!$D:$D,D1511))</f>
        <v>0</v>
      </c>
      <c r="K1511" s="54">
        <f t="shared" si="49"/>
        <v>0</v>
      </c>
      <c r="L1511" s="36"/>
      <c r="M1511" s="1"/>
    </row>
    <row r="1512" spans="1:13" x14ac:dyDescent="0.25">
      <c r="A1512" s="1"/>
      <c r="B1512" s="1"/>
      <c r="C1512" s="5">
        <f t="shared" si="48"/>
        <v>1502</v>
      </c>
      <c r="D1512" s="19" t="str">
        <f>IF(C1512&gt;MAX(БЮДЖЕТ!$C:$C),"",INDEX(БЮДЖЕТ!$P$11:$P$9415,C1512))</f>
        <v/>
      </c>
      <c r="E1512" s="22">
        <f>IF(D1512="",0,IF(COUNTIF(БЮДЖЕТ!$P:$P,D1512)=1,0,1))</f>
        <v>0</v>
      </c>
      <c r="F1512" s="19" t="str">
        <f>IF($D1512="","",INDEX(БЮДЖЕТ!$N:$N,SUMIFS(БЮДЖЕТ!$B:$B,БЮДЖЕТ!$P:$P,$D1512)))</f>
        <v/>
      </c>
      <c r="G1512" s="19" t="str">
        <f>IF($D1512="","",INDEX(БЮДЖЕТ!$X:$X,SUMIFS(БЮДЖЕТ!$B:$B,БЮДЖЕТ!$P:$P,$D1512)))</f>
        <v/>
      </c>
      <c r="H1512" s="36"/>
      <c r="I1512" s="48">
        <f>IF(D1512="",0,SUMIFS(БЮДЖЕТ!$V:$V,БЮДЖЕТ!$P:$P,D1512))</f>
        <v>0</v>
      </c>
      <c r="J1512" s="48">
        <f>IF(D1512="",0,SUMIFS(факт_операции!$T:$T,факт_операции!$D:$D,D1512)+SUMIFS(факт_расчет!$M:$M,факт_расчет!$D:$D,D1512))</f>
        <v>0</v>
      </c>
      <c r="K1512" s="54">
        <f t="shared" si="49"/>
        <v>0</v>
      </c>
      <c r="L1512" s="36"/>
      <c r="M1512" s="1"/>
    </row>
    <row r="1513" spans="1:13" x14ac:dyDescent="0.25">
      <c r="A1513" s="1"/>
      <c r="B1513" s="1"/>
      <c r="C1513" s="5">
        <f t="shared" si="48"/>
        <v>1503</v>
      </c>
      <c r="D1513" s="19" t="str">
        <f>IF(C1513&gt;MAX(БЮДЖЕТ!$C:$C),"",INDEX(БЮДЖЕТ!$P$11:$P$9415,C1513))</f>
        <v/>
      </c>
      <c r="E1513" s="22">
        <f>IF(D1513="",0,IF(COUNTIF(БЮДЖЕТ!$P:$P,D1513)=1,0,1))</f>
        <v>0</v>
      </c>
      <c r="F1513" s="19" t="str">
        <f>IF($D1513="","",INDEX(БЮДЖЕТ!$N:$N,SUMIFS(БЮДЖЕТ!$B:$B,БЮДЖЕТ!$P:$P,$D1513)))</f>
        <v/>
      </c>
      <c r="G1513" s="19" t="str">
        <f>IF($D1513="","",INDEX(БЮДЖЕТ!$X:$X,SUMIFS(БЮДЖЕТ!$B:$B,БЮДЖЕТ!$P:$P,$D1513)))</f>
        <v/>
      </c>
      <c r="H1513" s="36"/>
      <c r="I1513" s="48">
        <f>IF(D1513="",0,SUMIFS(БЮДЖЕТ!$V:$V,БЮДЖЕТ!$P:$P,D1513))</f>
        <v>0</v>
      </c>
      <c r="J1513" s="48">
        <f>IF(D1513="",0,SUMIFS(факт_операции!$T:$T,факт_операции!$D:$D,D1513)+SUMIFS(факт_расчет!$M:$M,факт_расчет!$D:$D,D1513))</f>
        <v>0</v>
      </c>
      <c r="K1513" s="54">
        <f t="shared" si="49"/>
        <v>0</v>
      </c>
      <c r="L1513" s="36"/>
      <c r="M1513" s="1"/>
    </row>
    <row r="1514" spans="1:13" x14ac:dyDescent="0.25">
      <c r="A1514" s="1"/>
      <c r="B1514" s="1"/>
      <c r="C1514" s="5">
        <f t="shared" si="48"/>
        <v>1504</v>
      </c>
      <c r="D1514" s="19" t="str">
        <f>IF(C1514&gt;MAX(БЮДЖЕТ!$C:$C),"",INDEX(БЮДЖЕТ!$P$11:$P$9415,C1514))</f>
        <v/>
      </c>
      <c r="E1514" s="22">
        <f>IF(D1514="",0,IF(COUNTIF(БЮДЖЕТ!$P:$P,D1514)=1,0,1))</f>
        <v>0</v>
      </c>
      <c r="F1514" s="19" t="str">
        <f>IF($D1514="","",INDEX(БЮДЖЕТ!$N:$N,SUMIFS(БЮДЖЕТ!$B:$B,БЮДЖЕТ!$P:$P,$D1514)))</f>
        <v/>
      </c>
      <c r="G1514" s="19" t="str">
        <f>IF($D1514="","",INDEX(БЮДЖЕТ!$X:$X,SUMIFS(БЮДЖЕТ!$B:$B,БЮДЖЕТ!$P:$P,$D1514)))</f>
        <v/>
      </c>
      <c r="H1514" s="36"/>
      <c r="I1514" s="48">
        <f>IF(D1514="",0,SUMIFS(БЮДЖЕТ!$V:$V,БЮДЖЕТ!$P:$P,D1514))</f>
        <v>0</v>
      </c>
      <c r="J1514" s="48">
        <f>IF(D1514="",0,SUMIFS(факт_операции!$T:$T,факт_операции!$D:$D,D1514)+SUMIFS(факт_расчет!$M:$M,факт_расчет!$D:$D,D1514))</f>
        <v>0</v>
      </c>
      <c r="K1514" s="54">
        <f t="shared" si="49"/>
        <v>0</v>
      </c>
      <c r="L1514" s="36"/>
      <c r="M1514" s="1"/>
    </row>
    <row r="1515" spans="1:13" x14ac:dyDescent="0.25">
      <c r="A1515" s="1"/>
      <c r="B1515" s="1"/>
      <c r="C1515" s="5">
        <f t="shared" si="48"/>
        <v>1505</v>
      </c>
      <c r="D1515" s="19" t="str">
        <f>IF(C1515&gt;MAX(БЮДЖЕТ!$C:$C),"",INDEX(БЮДЖЕТ!$P$11:$P$9415,C1515))</f>
        <v/>
      </c>
      <c r="E1515" s="22">
        <f>IF(D1515="",0,IF(COUNTIF(БЮДЖЕТ!$P:$P,D1515)=1,0,1))</f>
        <v>0</v>
      </c>
      <c r="F1515" s="19" t="str">
        <f>IF($D1515="","",INDEX(БЮДЖЕТ!$N:$N,SUMIFS(БЮДЖЕТ!$B:$B,БЮДЖЕТ!$P:$P,$D1515)))</f>
        <v/>
      </c>
      <c r="G1515" s="19" t="str">
        <f>IF($D1515="","",INDEX(БЮДЖЕТ!$X:$X,SUMIFS(БЮДЖЕТ!$B:$B,БЮДЖЕТ!$P:$P,$D1515)))</f>
        <v/>
      </c>
      <c r="H1515" s="36"/>
      <c r="I1515" s="48">
        <f>IF(D1515="",0,SUMIFS(БЮДЖЕТ!$V:$V,БЮДЖЕТ!$P:$P,D1515))</f>
        <v>0</v>
      </c>
      <c r="J1515" s="48">
        <f>IF(D1515="",0,SUMIFS(факт_операции!$T:$T,факт_операции!$D:$D,D1515)+SUMIFS(факт_расчет!$M:$M,факт_расчет!$D:$D,D1515))</f>
        <v>0</v>
      </c>
      <c r="K1515" s="54">
        <f t="shared" si="49"/>
        <v>0</v>
      </c>
      <c r="L1515" s="36"/>
      <c r="M1515" s="1"/>
    </row>
    <row r="1516" spans="1:13" x14ac:dyDescent="0.25">
      <c r="A1516" s="1"/>
      <c r="B1516" s="1"/>
      <c r="C1516" s="5">
        <f t="shared" si="48"/>
        <v>1506</v>
      </c>
      <c r="D1516" s="19" t="str">
        <f>IF(C1516&gt;MAX(БЮДЖЕТ!$C:$C),"",INDEX(БЮДЖЕТ!$P$11:$P$9415,C1516))</f>
        <v/>
      </c>
      <c r="E1516" s="22">
        <f>IF(D1516="",0,IF(COUNTIF(БЮДЖЕТ!$P:$P,D1516)=1,0,1))</f>
        <v>0</v>
      </c>
      <c r="F1516" s="19" t="str">
        <f>IF($D1516="","",INDEX(БЮДЖЕТ!$N:$N,SUMIFS(БЮДЖЕТ!$B:$B,БЮДЖЕТ!$P:$P,$D1516)))</f>
        <v/>
      </c>
      <c r="G1516" s="19" t="str">
        <f>IF($D1516="","",INDEX(БЮДЖЕТ!$X:$X,SUMIFS(БЮДЖЕТ!$B:$B,БЮДЖЕТ!$P:$P,$D1516)))</f>
        <v/>
      </c>
      <c r="H1516" s="36"/>
      <c r="I1516" s="48">
        <f>IF(D1516="",0,SUMIFS(БЮДЖЕТ!$V:$V,БЮДЖЕТ!$P:$P,D1516))</f>
        <v>0</v>
      </c>
      <c r="J1516" s="48">
        <f>IF(D1516="",0,SUMIFS(факт_операции!$T:$T,факт_операции!$D:$D,D1516)+SUMIFS(факт_расчет!$M:$M,факт_расчет!$D:$D,D1516))</f>
        <v>0</v>
      </c>
      <c r="K1516" s="54">
        <f t="shared" si="49"/>
        <v>0</v>
      </c>
      <c r="L1516" s="36"/>
      <c r="M1516" s="1"/>
    </row>
    <row r="1517" spans="1:13" x14ac:dyDescent="0.25">
      <c r="A1517" s="1"/>
      <c r="B1517" s="1"/>
      <c r="C1517" s="5">
        <f t="shared" si="48"/>
        <v>1507</v>
      </c>
      <c r="D1517" s="19" t="str">
        <f>IF(C1517&gt;MAX(БЮДЖЕТ!$C:$C),"",INDEX(БЮДЖЕТ!$P$11:$P$9415,C1517))</f>
        <v/>
      </c>
      <c r="E1517" s="22">
        <f>IF(D1517="",0,IF(COUNTIF(БЮДЖЕТ!$P:$P,D1517)=1,0,1))</f>
        <v>0</v>
      </c>
      <c r="F1517" s="19" t="str">
        <f>IF($D1517="","",INDEX(БЮДЖЕТ!$N:$N,SUMIFS(БЮДЖЕТ!$B:$B,БЮДЖЕТ!$P:$P,$D1517)))</f>
        <v/>
      </c>
      <c r="G1517" s="19" t="str">
        <f>IF($D1517="","",INDEX(БЮДЖЕТ!$X:$X,SUMIFS(БЮДЖЕТ!$B:$B,БЮДЖЕТ!$P:$P,$D1517)))</f>
        <v/>
      </c>
      <c r="H1517" s="36"/>
      <c r="I1517" s="48">
        <f>IF(D1517="",0,SUMIFS(БЮДЖЕТ!$V:$V,БЮДЖЕТ!$P:$P,D1517))</f>
        <v>0</v>
      </c>
      <c r="J1517" s="48">
        <f>IF(D1517="",0,SUMIFS(факт_операции!$T:$T,факт_операции!$D:$D,D1517)+SUMIFS(факт_расчет!$M:$M,факт_расчет!$D:$D,D1517))</f>
        <v>0</v>
      </c>
      <c r="K1517" s="54">
        <f t="shared" si="49"/>
        <v>0</v>
      </c>
      <c r="L1517" s="36"/>
      <c r="M1517" s="1"/>
    </row>
    <row r="1518" spans="1:13" x14ac:dyDescent="0.25">
      <c r="A1518" s="1"/>
      <c r="B1518" s="1"/>
      <c r="C1518" s="5">
        <f t="shared" si="48"/>
        <v>1508</v>
      </c>
      <c r="D1518" s="19" t="str">
        <f>IF(C1518&gt;MAX(БЮДЖЕТ!$C:$C),"",INDEX(БЮДЖЕТ!$P$11:$P$9415,C1518))</f>
        <v/>
      </c>
      <c r="E1518" s="22">
        <f>IF(D1518="",0,IF(COUNTIF(БЮДЖЕТ!$P:$P,D1518)=1,0,1))</f>
        <v>0</v>
      </c>
      <c r="F1518" s="19" t="str">
        <f>IF($D1518="","",INDEX(БЮДЖЕТ!$N:$N,SUMIFS(БЮДЖЕТ!$B:$B,БЮДЖЕТ!$P:$P,$D1518)))</f>
        <v/>
      </c>
      <c r="G1518" s="19" t="str">
        <f>IF($D1518="","",INDEX(БЮДЖЕТ!$X:$X,SUMIFS(БЮДЖЕТ!$B:$B,БЮДЖЕТ!$P:$P,$D1518)))</f>
        <v/>
      </c>
      <c r="H1518" s="36"/>
      <c r="I1518" s="48">
        <f>IF(D1518="",0,SUMIFS(БЮДЖЕТ!$V:$V,БЮДЖЕТ!$P:$P,D1518))</f>
        <v>0</v>
      </c>
      <c r="J1518" s="48">
        <f>IF(D1518="",0,SUMIFS(факт_операции!$T:$T,факт_операции!$D:$D,D1518)+SUMIFS(факт_расчет!$M:$M,факт_расчет!$D:$D,D1518))</f>
        <v>0</v>
      </c>
      <c r="K1518" s="54">
        <f t="shared" si="49"/>
        <v>0</v>
      </c>
      <c r="L1518" s="36"/>
      <c r="M1518" s="1"/>
    </row>
    <row r="1519" spans="1:13" x14ac:dyDescent="0.25">
      <c r="A1519" s="1"/>
      <c r="B1519" s="1"/>
      <c r="C1519" s="5">
        <f t="shared" si="48"/>
        <v>1509</v>
      </c>
      <c r="D1519" s="19" t="str">
        <f>IF(C1519&gt;MAX(БЮДЖЕТ!$C:$C),"",INDEX(БЮДЖЕТ!$P$11:$P$9415,C1519))</f>
        <v/>
      </c>
      <c r="E1519" s="22">
        <f>IF(D1519="",0,IF(COUNTIF(БЮДЖЕТ!$P:$P,D1519)=1,0,1))</f>
        <v>0</v>
      </c>
      <c r="F1519" s="19" t="str">
        <f>IF($D1519="","",INDEX(БЮДЖЕТ!$N:$N,SUMIFS(БЮДЖЕТ!$B:$B,БЮДЖЕТ!$P:$P,$D1519)))</f>
        <v/>
      </c>
      <c r="G1519" s="19" t="str">
        <f>IF($D1519="","",INDEX(БЮДЖЕТ!$X:$X,SUMIFS(БЮДЖЕТ!$B:$B,БЮДЖЕТ!$P:$P,$D1519)))</f>
        <v/>
      </c>
      <c r="H1519" s="36"/>
      <c r="I1519" s="48">
        <f>IF(D1519="",0,SUMIFS(БЮДЖЕТ!$V:$V,БЮДЖЕТ!$P:$P,D1519))</f>
        <v>0</v>
      </c>
      <c r="J1519" s="48">
        <f>IF(D1519="",0,SUMIFS(факт_операции!$T:$T,факт_операции!$D:$D,D1519)+SUMIFS(факт_расчет!$M:$M,факт_расчет!$D:$D,D1519))</f>
        <v>0</v>
      </c>
      <c r="K1519" s="54">
        <f t="shared" si="49"/>
        <v>0</v>
      </c>
      <c r="L1519" s="36"/>
      <c r="M1519" s="1"/>
    </row>
    <row r="1520" spans="1:13" x14ac:dyDescent="0.25">
      <c r="A1520" s="1"/>
      <c r="B1520" s="1"/>
      <c r="C1520" s="5">
        <f t="shared" si="48"/>
        <v>1510</v>
      </c>
      <c r="D1520" s="19" t="str">
        <f>IF(C1520&gt;MAX(БЮДЖЕТ!$C:$C),"",INDEX(БЮДЖЕТ!$P$11:$P$9415,C1520))</f>
        <v/>
      </c>
      <c r="E1520" s="22">
        <f>IF(D1520="",0,IF(COUNTIF(БЮДЖЕТ!$P:$P,D1520)=1,0,1))</f>
        <v>0</v>
      </c>
      <c r="F1520" s="19" t="str">
        <f>IF($D1520="","",INDEX(БЮДЖЕТ!$N:$N,SUMIFS(БЮДЖЕТ!$B:$B,БЮДЖЕТ!$P:$P,$D1520)))</f>
        <v/>
      </c>
      <c r="G1520" s="19" t="str">
        <f>IF($D1520="","",INDEX(БЮДЖЕТ!$X:$X,SUMIFS(БЮДЖЕТ!$B:$B,БЮДЖЕТ!$P:$P,$D1520)))</f>
        <v/>
      </c>
      <c r="H1520" s="36"/>
      <c r="I1520" s="48">
        <f>IF(D1520="",0,SUMIFS(БЮДЖЕТ!$V:$V,БЮДЖЕТ!$P:$P,D1520))</f>
        <v>0</v>
      </c>
      <c r="J1520" s="48">
        <f>IF(D1520="",0,SUMIFS(факт_операции!$T:$T,факт_операции!$D:$D,D1520)+SUMIFS(факт_расчет!$M:$M,факт_расчет!$D:$D,D1520))</f>
        <v>0</v>
      </c>
      <c r="K1520" s="54">
        <f t="shared" si="49"/>
        <v>0</v>
      </c>
      <c r="L1520" s="36"/>
      <c r="M1520" s="1"/>
    </row>
    <row r="1521" spans="1:13" x14ac:dyDescent="0.25">
      <c r="A1521" s="1"/>
      <c r="B1521" s="1"/>
      <c r="C1521" s="5">
        <f t="shared" si="48"/>
        <v>1511</v>
      </c>
      <c r="D1521" s="19" t="str">
        <f>IF(C1521&gt;MAX(БЮДЖЕТ!$C:$C),"",INDEX(БЮДЖЕТ!$P$11:$P$9415,C1521))</f>
        <v/>
      </c>
      <c r="E1521" s="22">
        <f>IF(D1521="",0,IF(COUNTIF(БЮДЖЕТ!$P:$P,D1521)=1,0,1))</f>
        <v>0</v>
      </c>
      <c r="F1521" s="19" t="str">
        <f>IF($D1521="","",INDEX(БЮДЖЕТ!$N:$N,SUMIFS(БЮДЖЕТ!$B:$B,БЮДЖЕТ!$P:$P,$D1521)))</f>
        <v/>
      </c>
      <c r="G1521" s="19" t="str">
        <f>IF($D1521="","",INDEX(БЮДЖЕТ!$X:$X,SUMIFS(БЮДЖЕТ!$B:$B,БЮДЖЕТ!$P:$P,$D1521)))</f>
        <v/>
      </c>
      <c r="H1521" s="36"/>
      <c r="I1521" s="48">
        <f>IF(D1521="",0,SUMIFS(БЮДЖЕТ!$V:$V,БЮДЖЕТ!$P:$P,D1521))</f>
        <v>0</v>
      </c>
      <c r="J1521" s="48">
        <f>IF(D1521="",0,SUMIFS(факт_операции!$T:$T,факт_операции!$D:$D,D1521)+SUMIFS(факт_расчет!$M:$M,факт_расчет!$D:$D,D1521))</f>
        <v>0</v>
      </c>
      <c r="K1521" s="54">
        <f t="shared" si="49"/>
        <v>0</v>
      </c>
      <c r="L1521" s="36"/>
      <c r="M1521" s="1"/>
    </row>
    <row r="1522" spans="1:13" x14ac:dyDescent="0.25">
      <c r="A1522" s="1"/>
      <c r="B1522" s="1"/>
      <c r="C1522" s="5">
        <f t="shared" si="48"/>
        <v>1512</v>
      </c>
      <c r="D1522" s="19" t="str">
        <f>IF(C1522&gt;MAX(БЮДЖЕТ!$C:$C),"",INDEX(БЮДЖЕТ!$P$11:$P$9415,C1522))</f>
        <v/>
      </c>
      <c r="E1522" s="22">
        <f>IF(D1522="",0,IF(COUNTIF(БЮДЖЕТ!$P:$P,D1522)=1,0,1))</f>
        <v>0</v>
      </c>
      <c r="F1522" s="19" t="str">
        <f>IF($D1522="","",INDEX(БЮДЖЕТ!$N:$N,SUMIFS(БЮДЖЕТ!$B:$B,БЮДЖЕТ!$P:$P,$D1522)))</f>
        <v/>
      </c>
      <c r="G1522" s="19" t="str">
        <f>IF($D1522="","",INDEX(БЮДЖЕТ!$X:$X,SUMIFS(БЮДЖЕТ!$B:$B,БЮДЖЕТ!$P:$P,$D1522)))</f>
        <v/>
      </c>
      <c r="H1522" s="36"/>
      <c r="I1522" s="48">
        <f>IF(D1522="",0,SUMIFS(БЮДЖЕТ!$V:$V,БЮДЖЕТ!$P:$P,D1522))</f>
        <v>0</v>
      </c>
      <c r="J1522" s="48">
        <f>IF(D1522="",0,SUMIFS(факт_операции!$T:$T,факт_операции!$D:$D,D1522)+SUMIFS(факт_расчет!$M:$M,факт_расчет!$D:$D,D1522))</f>
        <v>0</v>
      </c>
      <c r="K1522" s="54">
        <f t="shared" si="49"/>
        <v>0</v>
      </c>
      <c r="L1522" s="36"/>
      <c r="M1522" s="1"/>
    </row>
    <row r="1523" spans="1:13" x14ac:dyDescent="0.25">
      <c r="A1523" s="1"/>
      <c r="B1523" s="1"/>
      <c r="C1523" s="5">
        <f t="shared" si="48"/>
        <v>1513</v>
      </c>
      <c r="D1523" s="19" t="str">
        <f>IF(C1523&gt;MAX(БЮДЖЕТ!$C:$C),"",INDEX(БЮДЖЕТ!$P$11:$P$9415,C1523))</f>
        <v/>
      </c>
      <c r="E1523" s="22">
        <f>IF(D1523="",0,IF(COUNTIF(БЮДЖЕТ!$P:$P,D1523)=1,0,1))</f>
        <v>0</v>
      </c>
      <c r="F1523" s="19" t="str">
        <f>IF($D1523="","",INDEX(БЮДЖЕТ!$N:$N,SUMIFS(БЮДЖЕТ!$B:$B,БЮДЖЕТ!$P:$P,$D1523)))</f>
        <v/>
      </c>
      <c r="G1523" s="19" t="str">
        <f>IF($D1523="","",INDEX(БЮДЖЕТ!$X:$X,SUMIFS(БЮДЖЕТ!$B:$B,БЮДЖЕТ!$P:$P,$D1523)))</f>
        <v/>
      </c>
      <c r="H1523" s="36"/>
      <c r="I1523" s="48">
        <f>IF(D1523="",0,SUMIFS(БЮДЖЕТ!$V:$V,БЮДЖЕТ!$P:$P,D1523))</f>
        <v>0</v>
      </c>
      <c r="J1523" s="48">
        <f>IF(D1523="",0,SUMIFS(факт_операции!$T:$T,факт_операции!$D:$D,D1523)+SUMIFS(факт_расчет!$M:$M,факт_расчет!$D:$D,D1523))</f>
        <v>0</v>
      </c>
      <c r="K1523" s="54">
        <f t="shared" si="49"/>
        <v>0</v>
      </c>
      <c r="L1523" s="36"/>
      <c r="M1523" s="1"/>
    </row>
    <row r="1524" spans="1:13" x14ac:dyDescent="0.25">
      <c r="A1524" s="1"/>
      <c r="B1524" s="1"/>
      <c r="C1524" s="5">
        <f t="shared" si="48"/>
        <v>1514</v>
      </c>
      <c r="D1524" s="19" t="str">
        <f>IF(C1524&gt;MAX(БЮДЖЕТ!$C:$C),"",INDEX(БЮДЖЕТ!$P$11:$P$9415,C1524))</f>
        <v/>
      </c>
      <c r="E1524" s="22">
        <f>IF(D1524="",0,IF(COUNTIF(БЮДЖЕТ!$P:$P,D1524)=1,0,1))</f>
        <v>0</v>
      </c>
      <c r="F1524" s="19" t="str">
        <f>IF($D1524="","",INDEX(БЮДЖЕТ!$N:$N,SUMIFS(БЮДЖЕТ!$B:$B,БЮДЖЕТ!$P:$P,$D1524)))</f>
        <v/>
      </c>
      <c r="G1524" s="19" t="str">
        <f>IF($D1524="","",INDEX(БЮДЖЕТ!$X:$X,SUMIFS(БЮДЖЕТ!$B:$B,БЮДЖЕТ!$P:$P,$D1524)))</f>
        <v/>
      </c>
      <c r="H1524" s="36"/>
      <c r="I1524" s="48">
        <f>IF(D1524="",0,SUMIFS(БЮДЖЕТ!$V:$V,БЮДЖЕТ!$P:$P,D1524))</f>
        <v>0</v>
      </c>
      <c r="J1524" s="48">
        <f>IF(D1524="",0,SUMIFS(факт_операции!$T:$T,факт_операции!$D:$D,D1524)+SUMIFS(факт_расчет!$M:$M,факт_расчет!$D:$D,D1524))</f>
        <v>0</v>
      </c>
      <c r="K1524" s="54">
        <f t="shared" si="49"/>
        <v>0</v>
      </c>
      <c r="L1524" s="36"/>
      <c r="M1524" s="1"/>
    </row>
    <row r="1525" spans="1:13" x14ac:dyDescent="0.25">
      <c r="A1525" s="1"/>
      <c r="B1525" s="1"/>
      <c r="C1525" s="5">
        <f t="shared" si="48"/>
        <v>1515</v>
      </c>
      <c r="D1525" s="19" t="str">
        <f>IF(C1525&gt;MAX(БЮДЖЕТ!$C:$C),"",INDEX(БЮДЖЕТ!$P$11:$P$9415,C1525))</f>
        <v/>
      </c>
      <c r="E1525" s="22">
        <f>IF(D1525="",0,IF(COUNTIF(БЮДЖЕТ!$P:$P,D1525)=1,0,1))</f>
        <v>0</v>
      </c>
      <c r="F1525" s="19" t="str">
        <f>IF($D1525="","",INDEX(БЮДЖЕТ!$N:$N,SUMIFS(БЮДЖЕТ!$B:$B,БЮДЖЕТ!$P:$P,$D1525)))</f>
        <v/>
      </c>
      <c r="G1525" s="19" t="str">
        <f>IF($D1525="","",INDEX(БЮДЖЕТ!$X:$X,SUMIFS(БЮДЖЕТ!$B:$B,БЮДЖЕТ!$P:$P,$D1525)))</f>
        <v/>
      </c>
      <c r="H1525" s="36"/>
      <c r="I1525" s="48">
        <f>IF(D1525="",0,SUMIFS(БЮДЖЕТ!$V:$V,БЮДЖЕТ!$P:$P,D1525))</f>
        <v>0</v>
      </c>
      <c r="J1525" s="48">
        <f>IF(D1525="",0,SUMIFS(факт_операции!$T:$T,факт_операции!$D:$D,D1525)+SUMIFS(факт_расчет!$M:$M,факт_расчет!$D:$D,D1525))</f>
        <v>0</v>
      </c>
      <c r="K1525" s="54">
        <f t="shared" si="49"/>
        <v>0</v>
      </c>
      <c r="L1525" s="36"/>
      <c r="M1525" s="1"/>
    </row>
    <row r="1526" spans="1:13" x14ac:dyDescent="0.25">
      <c r="A1526" s="1"/>
      <c r="B1526" s="1"/>
      <c r="C1526" s="5">
        <f t="shared" si="48"/>
        <v>1516</v>
      </c>
      <c r="D1526" s="19" t="str">
        <f>IF(C1526&gt;MAX(БЮДЖЕТ!$C:$C),"",INDEX(БЮДЖЕТ!$P$11:$P$9415,C1526))</f>
        <v/>
      </c>
      <c r="E1526" s="22">
        <f>IF(D1526="",0,IF(COUNTIF(БЮДЖЕТ!$P:$P,D1526)=1,0,1))</f>
        <v>0</v>
      </c>
      <c r="F1526" s="19" t="str">
        <f>IF($D1526="","",INDEX(БЮДЖЕТ!$N:$N,SUMIFS(БЮДЖЕТ!$B:$B,БЮДЖЕТ!$P:$P,$D1526)))</f>
        <v/>
      </c>
      <c r="G1526" s="19" t="str">
        <f>IF($D1526="","",INDEX(БЮДЖЕТ!$X:$X,SUMIFS(БЮДЖЕТ!$B:$B,БЮДЖЕТ!$P:$P,$D1526)))</f>
        <v/>
      </c>
      <c r="H1526" s="36"/>
      <c r="I1526" s="48">
        <f>IF(D1526="",0,SUMIFS(БЮДЖЕТ!$V:$V,БЮДЖЕТ!$P:$P,D1526))</f>
        <v>0</v>
      </c>
      <c r="J1526" s="48">
        <f>IF(D1526="",0,SUMIFS(факт_операции!$T:$T,факт_операции!$D:$D,D1526)+SUMIFS(факт_расчет!$M:$M,факт_расчет!$D:$D,D1526))</f>
        <v>0</v>
      </c>
      <c r="K1526" s="54">
        <f t="shared" si="49"/>
        <v>0</v>
      </c>
      <c r="L1526" s="36"/>
      <c r="M1526" s="1"/>
    </row>
    <row r="1527" spans="1:13" x14ac:dyDescent="0.25">
      <c r="A1527" s="1"/>
      <c r="B1527" s="1"/>
      <c r="C1527" s="5">
        <f t="shared" si="48"/>
        <v>1517</v>
      </c>
      <c r="D1527" s="19" t="str">
        <f>IF(C1527&gt;MAX(БЮДЖЕТ!$C:$C),"",INDEX(БЮДЖЕТ!$P$11:$P$9415,C1527))</f>
        <v/>
      </c>
      <c r="E1527" s="22">
        <f>IF(D1527="",0,IF(COUNTIF(БЮДЖЕТ!$P:$P,D1527)=1,0,1))</f>
        <v>0</v>
      </c>
      <c r="F1527" s="19" t="str">
        <f>IF($D1527="","",INDEX(БЮДЖЕТ!$N:$N,SUMIFS(БЮДЖЕТ!$B:$B,БЮДЖЕТ!$P:$P,$D1527)))</f>
        <v/>
      </c>
      <c r="G1527" s="19" t="str">
        <f>IF($D1527="","",INDEX(БЮДЖЕТ!$X:$X,SUMIFS(БЮДЖЕТ!$B:$B,БЮДЖЕТ!$P:$P,$D1527)))</f>
        <v/>
      </c>
      <c r="H1527" s="36"/>
      <c r="I1527" s="48">
        <f>IF(D1527="",0,SUMIFS(БЮДЖЕТ!$V:$V,БЮДЖЕТ!$P:$P,D1527))</f>
        <v>0</v>
      </c>
      <c r="J1527" s="48">
        <f>IF(D1527="",0,SUMIFS(факт_операции!$T:$T,факт_операции!$D:$D,D1527)+SUMIFS(факт_расчет!$M:$M,факт_расчет!$D:$D,D1527))</f>
        <v>0</v>
      </c>
      <c r="K1527" s="54">
        <f t="shared" si="49"/>
        <v>0</v>
      </c>
      <c r="L1527" s="36"/>
      <c r="M1527" s="1"/>
    </row>
    <row r="1528" spans="1:13" x14ac:dyDescent="0.25">
      <c r="A1528" s="1"/>
      <c r="B1528" s="1"/>
      <c r="C1528" s="5">
        <f t="shared" si="48"/>
        <v>1518</v>
      </c>
      <c r="D1528" s="19" t="str">
        <f>IF(C1528&gt;MAX(БЮДЖЕТ!$C:$C),"",INDEX(БЮДЖЕТ!$P$11:$P$9415,C1528))</f>
        <v/>
      </c>
      <c r="E1528" s="22">
        <f>IF(D1528="",0,IF(COUNTIF(БЮДЖЕТ!$P:$P,D1528)=1,0,1))</f>
        <v>0</v>
      </c>
      <c r="F1528" s="19" t="str">
        <f>IF($D1528="","",INDEX(БЮДЖЕТ!$N:$N,SUMIFS(БЮДЖЕТ!$B:$B,БЮДЖЕТ!$P:$P,$D1528)))</f>
        <v/>
      </c>
      <c r="G1528" s="19" t="str">
        <f>IF($D1528="","",INDEX(БЮДЖЕТ!$X:$X,SUMIFS(БЮДЖЕТ!$B:$B,БЮДЖЕТ!$P:$P,$D1528)))</f>
        <v/>
      </c>
      <c r="H1528" s="36"/>
      <c r="I1528" s="48">
        <f>IF(D1528="",0,SUMIFS(БЮДЖЕТ!$V:$V,БЮДЖЕТ!$P:$P,D1528))</f>
        <v>0</v>
      </c>
      <c r="J1528" s="48">
        <f>IF(D1528="",0,SUMIFS(факт_операции!$T:$T,факт_операции!$D:$D,D1528)+SUMIFS(факт_расчет!$M:$M,факт_расчет!$D:$D,D1528))</f>
        <v>0</v>
      </c>
      <c r="K1528" s="54">
        <f t="shared" si="49"/>
        <v>0</v>
      </c>
      <c r="L1528" s="36"/>
      <c r="M1528" s="1"/>
    </row>
    <row r="1529" spans="1:13" x14ac:dyDescent="0.25">
      <c r="A1529" s="1"/>
      <c r="B1529" s="1"/>
      <c r="C1529" s="5">
        <f t="shared" si="48"/>
        <v>1519</v>
      </c>
      <c r="D1529" s="19" t="str">
        <f>IF(C1529&gt;MAX(БЮДЖЕТ!$C:$C),"",INDEX(БЮДЖЕТ!$P$11:$P$9415,C1529))</f>
        <v/>
      </c>
      <c r="E1529" s="22">
        <f>IF(D1529="",0,IF(COUNTIF(БЮДЖЕТ!$P:$P,D1529)=1,0,1))</f>
        <v>0</v>
      </c>
      <c r="F1529" s="19" t="str">
        <f>IF($D1529="","",INDEX(БЮДЖЕТ!$N:$N,SUMIFS(БЮДЖЕТ!$B:$B,БЮДЖЕТ!$P:$P,$D1529)))</f>
        <v/>
      </c>
      <c r="G1529" s="19" t="str">
        <f>IF($D1529="","",INDEX(БЮДЖЕТ!$X:$X,SUMIFS(БЮДЖЕТ!$B:$B,БЮДЖЕТ!$P:$P,$D1529)))</f>
        <v/>
      </c>
      <c r="H1529" s="36"/>
      <c r="I1529" s="48">
        <f>IF(D1529="",0,SUMIFS(БЮДЖЕТ!$V:$V,БЮДЖЕТ!$P:$P,D1529))</f>
        <v>0</v>
      </c>
      <c r="J1529" s="48">
        <f>IF(D1529="",0,SUMIFS(факт_операции!$T:$T,факт_операции!$D:$D,D1529)+SUMIFS(факт_расчет!$M:$M,факт_расчет!$D:$D,D1529))</f>
        <v>0</v>
      </c>
      <c r="K1529" s="54">
        <f t="shared" si="49"/>
        <v>0</v>
      </c>
      <c r="L1529" s="36"/>
      <c r="M1529" s="1"/>
    </row>
    <row r="1530" spans="1:13" x14ac:dyDescent="0.25">
      <c r="A1530" s="1"/>
      <c r="B1530" s="1"/>
      <c r="C1530" s="5">
        <f t="shared" si="48"/>
        <v>1520</v>
      </c>
      <c r="D1530" s="19" t="str">
        <f>IF(C1530&gt;MAX(БЮДЖЕТ!$C:$C),"",INDEX(БЮДЖЕТ!$P$11:$P$9415,C1530))</f>
        <v/>
      </c>
      <c r="E1530" s="22">
        <f>IF(D1530="",0,IF(COUNTIF(БЮДЖЕТ!$P:$P,D1530)=1,0,1))</f>
        <v>0</v>
      </c>
      <c r="F1530" s="19" t="str">
        <f>IF($D1530="","",INDEX(БЮДЖЕТ!$N:$N,SUMIFS(БЮДЖЕТ!$B:$B,БЮДЖЕТ!$P:$P,$D1530)))</f>
        <v/>
      </c>
      <c r="G1530" s="19" t="str">
        <f>IF($D1530="","",INDEX(БЮДЖЕТ!$X:$X,SUMIFS(БЮДЖЕТ!$B:$B,БЮДЖЕТ!$P:$P,$D1530)))</f>
        <v/>
      </c>
      <c r="H1530" s="36"/>
      <c r="I1530" s="48">
        <f>IF(D1530="",0,SUMIFS(БЮДЖЕТ!$V:$V,БЮДЖЕТ!$P:$P,D1530))</f>
        <v>0</v>
      </c>
      <c r="J1530" s="48">
        <f>IF(D1530="",0,SUMIFS(факт_операции!$T:$T,факт_операции!$D:$D,D1530)+SUMIFS(факт_расчет!$M:$M,факт_расчет!$D:$D,D1530))</f>
        <v>0</v>
      </c>
      <c r="K1530" s="54">
        <f t="shared" si="49"/>
        <v>0</v>
      </c>
      <c r="L1530" s="36"/>
      <c r="M1530" s="1"/>
    </row>
    <row r="1531" spans="1:13" x14ac:dyDescent="0.25">
      <c r="A1531" s="1"/>
      <c r="B1531" s="1"/>
      <c r="C1531" s="5">
        <f t="shared" si="48"/>
        <v>1521</v>
      </c>
      <c r="D1531" s="19" t="str">
        <f>IF(C1531&gt;MAX(БЮДЖЕТ!$C:$C),"",INDEX(БЮДЖЕТ!$P$11:$P$9415,C1531))</f>
        <v/>
      </c>
      <c r="E1531" s="22">
        <f>IF(D1531="",0,IF(COUNTIF(БЮДЖЕТ!$P:$P,D1531)=1,0,1))</f>
        <v>0</v>
      </c>
      <c r="F1531" s="19" t="str">
        <f>IF($D1531="","",INDEX(БЮДЖЕТ!$N:$N,SUMIFS(БЮДЖЕТ!$B:$B,БЮДЖЕТ!$P:$P,$D1531)))</f>
        <v/>
      </c>
      <c r="G1531" s="19" t="str">
        <f>IF($D1531="","",INDEX(БЮДЖЕТ!$X:$X,SUMIFS(БЮДЖЕТ!$B:$B,БЮДЖЕТ!$P:$P,$D1531)))</f>
        <v/>
      </c>
      <c r="H1531" s="36"/>
      <c r="I1531" s="48">
        <f>IF(D1531="",0,SUMIFS(БЮДЖЕТ!$V:$V,БЮДЖЕТ!$P:$P,D1531))</f>
        <v>0</v>
      </c>
      <c r="J1531" s="48">
        <f>IF(D1531="",0,SUMIFS(факт_операции!$T:$T,факт_операции!$D:$D,D1531)+SUMIFS(факт_расчет!$M:$M,факт_расчет!$D:$D,D1531))</f>
        <v>0</v>
      </c>
      <c r="K1531" s="54">
        <f t="shared" si="49"/>
        <v>0</v>
      </c>
      <c r="L1531" s="36"/>
      <c r="M1531" s="1"/>
    </row>
    <row r="1532" spans="1:13" x14ac:dyDescent="0.25">
      <c r="A1532" s="1"/>
      <c r="B1532" s="1"/>
      <c r="C1532" s="5">
        <f t="shared" si="48"/>
        <v>1522</v>
      </c>
      <c r="D1532" s="19" t="str">
        <f>IF(C1532&gt;MAX(БЮДЖЕТ!$C:$C),"",INDEX(БЮДЖЕТ!$P$11:$P$9415,C1532))</f>
        <v/>
      </c>
      <c r="E1532" s="22">
        <f>IF(D1532="",0,IF(COUNTIF(БЮДЖЕТ!$P:$P,D1532)=1,0,1))</f>
        <v>0</v>
      </c>
      <c r="F1532" s="19" t="str">
        <f>IF($D1532="","",INDEX(БЮДЖЕТ!$N:$N,SUMIFS(БЮДЖЕТ!$B:$B,БЮДЖЕТ!$P:$P,$D1532)))</f>
        <v/>
      </c>
      <c r="G1532" s="19" t="str">
        <f>IF($D1532="","",INDEX(БЮДЖЕТ!$X:$X,SUMIFS(БЮДЖЕТ!$B:$B,БЮДЖЕТ!$P:$P,$D1532)))</f>
        <v/>
      </c>
      <c r="H1532" s="36"/>
      <c r="I1532" s="48">
        <f>IF(D1532="",0,SUMIFS(БЮДЖЕТ!$V:$V,БЮДЖЕТ!$P:$P,D1532))</f>
        <v>0</v>
      </c>
      <c r="J1532" s="48">
        <f>IF(D1532="",0,SUMIFS(факт_операции!$T:$T,факт_операции!$D:$D,D1532)+SUMIFS(факт_расчет!$M:$M,факт_расчет!$D:$D,D1532))</f>
        <v>0</v>
      </c>
      <c r="K1532" s="54">
        <f t="shared" si="49"/>
        <v>0</v>
      </c>
      <c r="L1532" s="36"/>
      <c r="M1532" s="1"/>
    </row>
    <row r="1533" spans="1:13" x14ac:dyDescent="0.25">
      <c r="A1533" s="1"/>
      <c r="B1533" s="1"/>
      <c r="C1533" s="5">
        <f t="shared" si="48"/>
        <v>1523</v>
      </c>
      <c r="D1533" s="19" t="str">
        <f>IF(C1533&gt;MAX(БЮДЖЕТ!$C:$C),"",INDEX(БЮДЖЕТ!$P$11:$P$9415,C1533))</f>
        <v/>
      </c>
      <c r="E1533" s="22">
        <f>IF(D1533="",0,IF(COUNTIF(БЮДЖЕТ!$P:$P,D1533)=1,0,1))</f>
        <v>0</v>
      </c>
      <c r="F1533" s="19" t="str">
        <f>IF($D1533="","",INDEX(БЮДЖЕТ!$N:$N,SUMIFS(БЮДЖЕТ!$B:$B,БЮДЖЕТ!$P:$P,$D1533)))</f>
        <v/>
      </c>
      <c r="G1533" s="19" t="str">
        <f>IF($D1533="","",INDEX(БЮДЖЕТ!$X:$X,SUMIFS(БЮДЖЕТ!$B:$B,БЮДЖЕТ!$P:$P,$D1533)))</f>
        <v/>
      </c>
      <c r="H1533" s="36"/>
      <c r="I1533" s="48">
        <f>IF(D1533="",0,SUMIFS(БЮДЖЕТ!$V:$V,БЮДЖЕТ!$P:$P,D1533))</f>
        <v>0</v>
      </c>
      <c r="J1533" s="48">
        <f>IF(D1533="",0,SUMIFS(факт_операции!$T:$T,факт_операции!$D:$D,D1533)+SUMIFS(факт_расчет!$M:$M,факт_расчет!$D:$D,D1533))</f>
        <v>0</v>
      </c>
      <c r="K1533" s="54">
        <f t="shared" si="49"/>
        <v>0</v>
      </c>
      <c r="L1533" s="36"/>
      <c r="M1533" s="1"/>
    </row>
    <row r="1534" spans="1:13" x14ac:dyDescent="0.25">
      <c r="A1534" s="1"/>
      <c r="B1534" s="1"/>
      <c r="C1534" s="5">
        <f t="shared" si="48"/>
        <v>1524</v>
      </c>
      <c r="D1534" s="19" t="str">
        <f>IF(C1534&gt;MAX(БЮДЖЕТ!$C:$C),"",INDEX(БЮДЖЕТ!$P$11:$P$9415,C1534))</f>
        <v/>
      </c>
      <c r="E1534" s="22">
        <f>IF(D1534="",0,IF(COUNTIF(БЮДЖЕТ!$P:$P,D1534)=1,0,1))</f>
        <v>0</v>
      </c>
      <c r="F1534" s="19" t="str">
        <f>IF($D1534="","",INDEX(БЮДЖЕТ!$N:$N,SUMIFS(БЮДЖЕТ!$B:$B,БЮДЖЕТ!$P:$P,$D1534)))</f>
        <v/>
      </c>
      <c r="G1534" s="19" t="str">
        <f>IF($D1534="","",INDEX(БЮДЖЕТ!$X:$X,SUMIFS(БЮДЖЕТ!$B:$B,БЮДЖЕТ!$P:$P,$D1534)))</f>
        <v/>
      </c>
      <c r="H1534" s="36"/>
      <c r="I1534" s="48">
        <f>IF(D1534="",0,SUMIFS(БЮДЖЕТ!$V:$V,БЮДЖЕТ!$P:$P,D1534))</f>
        <v>0</v>
      </c>
      <c r="J1534" s="48">
        <f>IF(D1534="",0,SUMIFS(факт_операции!$T:$T,факт_операции!$D:$D,D1534)+SUMIFS(факт_расчет!$M:$M,факт_расчет!$D:$D,D1534))</f>
        <v>0</v>
      </c>
      <c r="K1534" s="54">
        <f t="shared" si="49"/>
        <v>0</v>
      </c>
      <c r="L1534" s="36"/>
      <c r="M1534" s="1"/>
    </row>
    <row r="1535" spans="1:13" x14ac:dyDescent="0.25">
      <c r="A1535" s="1"/>
      <c r="B1535" s="1"/>
      <c r="C1535" s="5">
        <f t="shared" si="48"/>
        <v>1525</v>
      </c>
      <c r="D1535" s="19" t="str">
        <f>IF(C1535&gt;MAX(БЮДЖЕТ!$C:$C),"",INDEX(БЮДЖЕТ!$P$11:$P$9415,C1535))</f>
        <v/>
      </c>
      <c r="E1535" s="22">
        <f>IF(D1535="",0,IF(COUNTIF(БЮДЖЕТ!$P:$P,D1535)=1,0,1))</f>
        <v>0</v>
      </c>
      <c r="F1535" s="19" t="str">
        <f>IF($D1535="","",INDEX(БЮДЖЕТ!$N:$N,SUMIFS(БЮДЖЕТ!$B:$B,БЮДЖЕТ!$P:$P,$D1535)))</f>
        <v/>
      </c>
      <c r="G1535" s="19" t="str">
        <f>IF($D1535="","",INDEX(БЮДЖЕТ!$X:$X,SUMIFS(БЮДЖЕТ!$B:$B,БЮДЖЕТ!$P:$P,$D1535)))</f>
        <v/>
      </c>
      <c r="H1535" s="36"/>
      <c r="I1535" s="48">
        <f>IF(D1535="",0,SUMIFS(БЮДЖЕТ!$V:$V,БЮДЖЕТ!$P:$P,D1535))</f>
        <v>0</v>
      </c>
      <c r="J1535" s="48">
        <f>IF(D1535="",0,SUMIFS(факт_операции!$T:$T,факт_операции!$D:$D,D1535)+SUMIFS(факт_расчет!$M:$M,факт_расчет!$D:$D,D1535))</f>
        <v>0</v>
      </c>
      <c r="K1535" s="54">
        <f t="shared" si="49"/>
        <v>0</v>
      </c>
      <c r="L1535" s="36"/>
      <c r="M1535" s="1"/>
    </row>
    <row r="1536" spans="1:13" x14ac:dyDescent="0.25">
      <c r="A1536" s="1"/>
      <c r="B1536" s="1"/>
      <c r="C1536" s="5">
        <f t="shared" si="48"/>
        <v>1526</v>
      </c>
      <c r="D1536" s="19" t="str">
        <f>IF(C1536&gt;MAX(БЮДЖЕТ!$C:$C),"",INDEX(БЮДЖЕТ!$P$11:$P$9415,C1536))</f>
        <v/>
      </c>
      <c r="E1536" s="22">
        <f>IF(D1536="",0,IF(COUNTIF(БЮДЖЕТ!$P:$P,D1536)=1,0,1))</f>
        <v>0</v>
      </c>
      <c r="F1536" s="19" t="str">
        <f>IF($D1536="","",INDEX(БЮДЖЕТ!$N:$N,SUMIFS(БЮДЖЕТ!$B:$B,БЮДЖЕТ!$P:$P,$D1536)))</f>
        <v/>
      </c>
      <c r="G1536" s="19" t="str">
        <f>IF($D1536="","",INDEX(БЮДЖЕТ!$X:$X,SUMIFS(БЮДЖЕТ!$B:$B,БЮДЖЕТ!$P:$P,$D1536)))</f>
        <v/>
      </c>
      <c r="H1536" s="36"/>
      <c r="I1536" s="48">
        <f>IF(D1536="",0,SUMIFS(БЮДЖЕТ!$V:$V,БЮДЖЕТ!$P:$P,D1536))</f>
        <v>0</v>
      </c>
      <c r="J1536" s="48">
        <f>IF(D1536="",0,SUMIFS(факт_операции!$T:$T,факт_операции!$D:$D,D1536)+SUMIFS(факт_расчет!$M:$M,факт_расчет!$D:$D,D1536))</f>
        <v>0</v>
      </c>
      <c r="K1536" s="54">
        <f t="shared" si="49"/>
        <v>0</v>
      </c>
      <c r="L1536" s="36"/>
      <c r="M1536" s="1"/>
    </row>
    <row r="1537" spans="1:13" x14ac:dyDescent="0.25">
      <c r="A1537" s="1"/>
      <c r="B1537" s="1"/>
      <c r="C1537" s="5">
        <f t="shared" si="48"/>
        <v>1527</v>
      </c>
      <c r="D1537" s="19" t="str">
        <f>IF(C1537&gt;MAX(БЮДЖЕТ!$C:$C),"",INDEX(БЮДЖЕТ!$P$11:$P$9415,C1537))</f>
        <v/>
      </c>
      <c r="E1537" s="22">
        <f>IF(D1537="",0,IF(COUNTIF(БЮДЖЕТ!$P:$P,D1537)=1,0,1))</f>
        <v>0</v>
      </c>
      <c r="F1537" s="19" t="str">
        <f>IF($D1537="","",INDEX(БЮДЖЕТ!$N:$N,SUMIFS(БЮДЖЕТ!$B:$B,БЮДЖЕТ!$P:$P,$D1537)))</f>
        <v/>
      </c>
      <c r="G1537" s="19" t="str">
        <f>IF($D1537="","",INDEX(БЮДЖЕТ!$X:$X,SUMIFS(БЮДЖЕТ!$B:$B,БЮДЖЕТ!$P:$P,$D1537)))</f>
        <v/>
      </c>
      <c r="H1537" s="36"/>
      <c r="I1537" s="48">
        <f>IF(D1537="",0,SUMIFS(БЮДЖЕТ!$V:$V,БЮДЖЕТ!$P:$P,D1537))</f>
        <v>0</v>
      </c>
      <c r="J1537" s="48">
        <f>IF(D1537="",0,SUMIFS(факт_операции!$T:$T,факт_операции!$D:$D,D1537)+SUMIFS(факт_расчет!$M:$M,факт_расчет!$D:$D,D1537))</f>
        <v>0</v>
      </c>
      <c r="K1537" s="54">
        <f t="shared" si="49"/>
        <v>0</v>
      </c>
      <c r="L1537" s="36"/>
      <c r="M1537" s="1"/>
    </row>
    <row r="1538" spans="1:13" x14ac:dyDescent="0.25">
      <c r="A1538" s="1"/>
      <c r="B1538" s="1"/>
      <c r="C1538" s="5">
        <f t="shared" si="48"/>
        <v>1528</v>
      </c>
      <c r="D1538" s="19" t="str">
        <f>IF(C1538&gt;MAX(БЮДЖЕТ!$C:$C),"",INDEX(БЮДЖЕТ!$P$11:$P$9415,C1538))</f>
        <v/>
      </c>
      <c r="E1538" s="22">
        <f>IF(D1538="",0,IF(COUNTIF(БЮДЖЕТ!$P:$P,D1538)=1,0,1))</f>
        <v>0</v>
      </c>
      <c r="F1538" s="19" t="str">
        <f>IF($D1538="","",INDEX(БЮДЖЕТ!$N:$N,SUMIFS(БЮДЖЕТ!$B:$B,БЮДЖЕТ!$P:$P,$D1538)))</f>
        <v/>
      </c>
      <c r="G1538" s="19" t="str">
        <f>IF($D1538="","",INDEX(БЮДЖЕТ!$X:$X,SUMIFS(БЮДЖЕТ!$B:$B,БЮДЖЕТ!$P:$P,$D1538)))</f>
        <v/>
      </c>
      <c r="H1538" s="36"/>
      <c r="I1538" s="48">
        <f>IF(D1538="",0,SUMIFS(БЮДЖЕТ!$V:$V,БЮДЖЕТ!$P:$P,D1538))</f>
        <v>0</v>
      </c>
      <c r="J1538" s="48">
        <f>IF(D1538="",0,SUMIFS(факт_операции!$T:$T,факт_операции!$D:$D,D1538)+SUMIFS(факт_расчет!$M:$M,факт_расчет!$D:$D,D1538))</f>
        <v>0</v>
      </c>
      <c r="K1538" s="54">
        <f t="shared" si="49"/>
        <v>0</v>
      </c>
      <c r="L1538" s="36"/>
      <c r="M1538" s="1"/>
    </row>
    <row r="1539" spans="1:13" x14ac:dyDescent="0.25">
      <c r="A1539" s="1"/>
      <c r="B1539" s="1"/>
      <c r="C1539" s="5">
        <f t="shared" si="48"/>
        <v>1529</v>
      </c>
      <c r="D1539" s="19" t="str">
        <f>IF(C1539&gt;MAX(БЮДЖЕТ!$C:$C),"",INDEX(БЮДЖЕТ!$P$11:$P$9415,C1539))</f>
        <v/>
      </c>
      <c r="E1539" s="22">
        <f>IF(D1539="",0,IF(COUNTIF(БЮДЖЕТ!$P:$P,D1539)=1,0,1))</f>
        <v>0</v>
      </c>
      <c r="F1539" s="19" t="str">
        <f>IF($D1539="","",INDEX(БЮДЖЕТ!$N:$N,SUMIFS(БЮДЖЕТ!$B:$B,БЮДЖЕТ!$P:$P,$D1539)))</f>
        <v/>
      </c>
      <c r="G1539" s="19" t="str">
        <f>IF($D1539="","",INDEX(БЮДЖЕТ!$X:$X,SUMIFS(БЮДЖЕТ!$B:$B,БЮДЖЕТ!$P:$P,$D1539)))</f>
        <v/>
      </c>
      <c r="H1539" s="36"/>
      <c r="I1539" s="48">
        <f>IF(D1539="",0,SUMIFS(БЮДЖЕТ!$V:$V,БЮДЖЕТ!$P:$P,D1539))</f>
        <v>0</v>
      </c>
      <c r="J1539" s="48">
        <f>IF(D1539="",0,SUMIFS(факт_операции!$T:$T,факт_операции!$D:$D,D1539)+SUMIFS(факт_расчет!$M:$M,факт_расчет!$D:$D,D1539))</f>
        <v>0</v>
      </c>
      <c r="K1539" s="54">
        <f t="shared" si="49"/>
        <v>0</v>
      </c>
      <c r="L1539" s="36"/>
      <c r="M1539" s="1"/>
    </row>
    <row r="1540" spans="1:13" x14ac:dyDescent="0.25">
      <c r="A1540" s="1"/>
      <c r="B1540" s="1"/>
      <c r="C1540" s="5">
        <f t="shared" si="48"/>
        <v>1530</v>
      </c>
      <c r="D1540" s="19" t="str">
        <f>IF(C1540&gt;MAX(БЮДЖЕТ!$C:$C),"",INDEX(БЮДЖЕТ!$P$11:$P$9415,C1540))</f>
        <v/>
      </c>
      <c r="E1540" s="22">
        <f>IF(D1540="",0,IF(COUNTIF(БЮДЖЕТ!$P:$P,D1540)=1,0,1))</f>
        <v>0</v>
      </c>
      <c r="F1540" s="19" t="str">
        <f>IF($D1540="","",INDEX(БЮДЖЕТ!$N:$N,SUMIFS(БЮДЖЕТ!$B:$B,БЮДЖЕТ!$P:$P,$D1540)))</f>
        <v/>
      </c>
      <c r="G1540" s="19" t="str">
        <f>IF($D1540="","",INDEX(БЮДЖЕТ!$X:$X,SUMIFS(БЮДЖЕТ!$B:$B,БЮДЖЕТ!$P:$P,$D1540)))</f>
        <v/>
      </c>
      <c r="H1540" s="36"/>
      <c r="I1540" s="48">
        <f>IF(D1540="",0,SUMIFS(БЮДЖЕТ!$V:$V,БЮДЖЕТ!$P:$P,D1540))</f>
        <v>0</v>
      </c>
      <c r="J1540" s="48">
        <f>IF(D1540="",0,SUMIFS(факт_операции!$T:$T,факт_операции!$D:$D,D1540)+SUMIFS(факт_расчет!$M:$M,факт_расчет!$D:$D,D1540))</f>
        <v>0</v>
      </c>
      <c r="K1540" s="54">
        <f t="shared" si="49"/>
        <v>0</v>
      </c>
      <c r="L1540" s="36"/>
      <c r="M1540" s="1"/>
    </row>
    <row r="1541" spans="1:13" x14ac:dyDescent="0.25">
      <c r="A1541" s="1"/>
      <c r="B1541" s="1"/>
      <c r="C1541" s="5">
        <f t="shared" si="48"/>
        <v>1531</v>
      </c>
      <c r="D1541" s="19" t="str">
        <f>IF(C1541&gt;MAX(БЮДЖЕТ!$C:$C),"",INDEX(БЮДЖЕТ!$P$11:$P$9415,C1541))</f>
        <v/>
      </c>
      <c r="E1541" s="22">
        <f>IF(D1541="",0,IF(COUNTIF(БЮДЖЕТ!$P:$P,D1541)=1,0,1))</f>
        <v>0</v>
      </c>
      <c r="F1541" s="19" t="str">
        <f>IF($D1541="","",INDEX(БЮДЖЕТ!$N:$N,SUMIFS(БЮДЖЕТ!$B:$B,БЮДЖЕТ!$P:$P,$D1541)))</f>
        <v/>
      </c>
      <c r="G1541" s="19" t="str">
        <f>IF($D1541="","",INDEX(БЮДЖЕТ!$X:$X,SUMIFS(БЮДЖЕТ!$B:$B,БЮДЖЕТ!$P:$P,$D1541)))</f>
        <v/>
      </c>
      <c r="H1541" s="36"/>
      <c r="I1541" s="48">
        <f>IF(D1541="",0,SUMIFS(БЮДЖЕТ!$V:$V,БЮДЖЕТ!$P:$P,D1541))</f>
        <v>0</v>
      </c>
      <c r="J1541" s="48">
        <f>IF(D1541="",0,SUMIFS(факт_операции!$T:$T,факт_операции!$D:$D,D1541)+SUMIFS(факт_расчет!$M:$M,факт_расчет!$D:$D,D1541))</f>
        <v>0</v>
      </c>
      <c r="K1541" s="54">
        <f t="shared" si="49"/>
        <v>0</v>
      </c>
      <c r="L1541" s="36"/>
      <c r="M1541" s="1"/>
    </row>
    <row r="1542" spans="1:13" x14ac:dyDescent="0.25">
      <c r="A1542" s="1"/>
      <c r="B1542" s="1"/>
      <c r="C1542" s="5">
        <f t="shared" si="48"/>
        <v>1532</v>
      </c>
      <c r="D1542" s="19" t="str">
        <f>IF(C1542&gt;MAX(БЮДЖЕТ!$C:$C),"",INDEX(БЮДЖЕТ!$P$11:$P$9415,C1542))</f>
        <v/>
      </c>
      <c r="E1542" s="22">
        <f>IF(D1542="",0,IF(COUNTIF(БЮДЖЕТ!$P:$P,D1542)=1,0,1))</f>
        <v>0</v>
      </c>
      <c r="F1542" s="19" t="str">
        <f>IF($D1542="","",INDEX(БЮДЖЕТ!$N:$N,SUMIFS(БЮДЖЕТ!$B:$B,БЮДЖЕТ!$P:$P,$D1542)))</f>
        <v/>
      </c>
      <c r="G1542" s="19" t="str">
        <f>IF($D1542="","",INDEX(БЮДЖЕТ!$X:$X,SUMIFS(БЮДЖЕТ!$B:$B,БЮДЖЕТ!$P:$P,$D1542)))</f>
        <v/>
      </c>
      <c r="H1542" s="36"/>
      <c r="I1542" s="48">
        <f>IF(D1542="",0,SUMIFS(БЮДЖЕТ!$V:$V,БЮДЖЕТ!$P:$P,D1542))</f>
        <v>0</v>
      </c>
      <c r="J1542" s="48">
        <f>IF(D1542="",0,SUMIFS(факт_операции!$T:$T,факт_операции!$D:$D,D1542)+SUMIFS(факт_расчет!$M:$M,факт_расчет!$D:$D,D1542))</f>
        <v>0</v>
      </c>
      <c r="K1542" s="54">
        <f t="shared" si="49"/>
        <v>0</v>
      </c>
      <c r="L1542" s="36"/>
      <c r="M1542" s="1"/>
    </row>
    <row r="1543" spans="1:13" x14ac:dyDescent="0.25">
      <c r="A1543" s="1"/>
      <c r="B1543" s="1"/>
      <c r="C1543" s="5">
        <f t="shared" si="48"/>
        <v>1533</v>
      </c>
      <c r="D1543" s="19" t="str">
        <f>IF(C1543&gt;MAX(БЮДЖЕТ!$C:$C),"",INDEX(БЮДЖЕТ!$P$11:$P$9415,C1543))</f>
        <v/>
      </c>
      <c r="E1543" s="22">
        <f>IF(D1543="",0,IF(COUNTIF(БЮДЖЕТ!$P:$P,D1543)=1,0,1))</f>
        <v>0</v>
      </c>
      <c r="F1543" s="19" t="str">
        <f>IF($D1543="","",INDEX(БЮДЖЕТ!$N:$N,SUMIFS(БЮДЖЕТ!$B:$B,БЮДЖЕТ!$P:$P,$D1543)))</f>
        <v/>
      </c>
      <c r="G1543" s="19" t="str">
        <f>IF($D1543="","",INDEX(БЮДЖЕТ!$X:$X,SUMIFS(БЮДЖЕТ!$B:$B,БЮДЖЕТ!$P:$P,$D1543)))</f>
        <v/>
      </c>
      <c r="H1543" s="36"/>
      <c r="I1543" s="48">
        <f>IF(D1543="",0,SUMIFS(БЮДЖЕТ!$V:$V,БЮДЖЕТ!$P:$P,D1543))</f>
        <v>0</v>
      </c>
      <c r="J1543" s="48">
        <f>IF(D1543="",0,SUMIFS(факт_операции!$T:$T,факт_операции!$D:$D,D1543)+SUMIFS(факт_расчет!$M:$M,факт_расчет!$D:$D,D1543))</f>
        <v>0</v>
      </c>
      <c r="K1543" s="54">
        <f t="shared" si="49"/>
        <v>0</v>
      </c>
      <c r="L1543" s="36"/>
      <c r="M1543" s="1"/>
    </row>
    <row r="1544" spans="1:13" x14ac:dyDescent="0.25">
      <c r="A1544" s="1"/>
      <c r="B1544" s="1"/>
      <c r="C1544" s="5">
        <f t="shared" si="48"/>
        <v>1534</v>
      </c>
      <c r="D1544" s="19" t="str">
        <f>IF(C1544&gt;MAX(БЮДЖЕТ!$C:$C),"",INDEX(БЮДЖЕТ!$P$11:$P$9415,C1544))</f>
        <v/>
      </c>
      <c r="E1544" s="22">
        <f>IF(D1544="",0,IF(COUNTIF(БЮДЖЕТ!$P:$P,D1544)=1,0,1))</f>
        <v>0</v>
      </c>
      <c r="F1544" s="19" t="str">
        <f>IF($D1544="","",INDEX(БЮДЖЕТ!$N:$N,SUMIFS(БЮДЖЕТ!$B:$B,БЮДЖЕТ!$P:$P,$D1544)))</f>
        <v/>
      </c>
      <c r="G1544" s="19" t="str">
        <f>IF($D1544="","",INDEX(БЮДЖЕТ!$X:$X,SUMIFS(БЮДЖЕТ!$B:$B,БЮДЖЕТ!$P:$P,$D1544)))</f>
        <v/>
      </c>
      <c r="H1544" s="36"/>
      <c r="I1544" s="48">
        <f>IF(D1544="",0,SUMIFS(БЮДЖЕТ!$V:$V,БЮДЖЕТ!$P:$P,D1544))</f>
        <v>0</v>
      </c>
      <c r="J1544" s="48">
        <f>IF(D1544="",0,SUMIFS(факт_операции!$T:$T,факт_операции!$D:$D,D1544)+SUMIFS(факт_расчет!$M:$M,факт_расчет!$D:$D,D1544))</f>
        <v>0</v>
      </c>
      <c r="K1544" s="54">
        <f t="shared" si="49"/>
        <v>0</v>
      </c>
      <c r="L1544" s="36"/>
      <c r="M1544" s="1"/>
    </row>
    <row r="1545" spans="1:13" x14ac:dyDescent="0.25">
      <c r="A1545" s="1"/>
      <c r="B1545" s="1"/>
      <c r="C1545" s="5">
        <f t="shared" si="48"/>
        <v>1535</v>
      </c>
      <c r="D1545" s="19" t="str">
        <f>IF(C1545&gt;MAX(БЮДЖЕТ!$C:$C),"",INDEX(БЮДЖЕТ!$P$11:$P$9415,C1545))</f>
        <v/>
      </c>
      <c r="E1545" s="22">
        <f>IF(D1545="",0,IF(COUNTIF(БЮДЖЕТ!$P:$P,D1545)=1,0,1))</f>
        <v>0</v>
      </c>
      <c r="F1545" s="19" t="str">
        <f>IF($D1545="","",INDEX(БЮДЖЕТ!$N:$N,SUMIFS(БЮДЖЕТ!$B:$B,БЮДЖЕТ!$P:$P,$D1545)))</f>
        <v/>
      </c>
      <c r="G1545" s="19" t="str">
        <f>IF($D1545="","",INDEX(БЮДЖЕТ!$X:$X,SUMIFS(БЮДЖЕТ!$B:$B,БЮДЖЕТ!$P:$P,$D1545)))</f>
        <v/>
      </c>
      <c r="H1545" s="36"/>
      <c r="I1545" s="48">
        <f>IF(D1545="",0,SUMIFS(БЮДЖЕТ!$V:$V,БЮДЖЕТ!$P:$P,D1545))</f>
        <v>0</v>
      </c>
      <c r="J1545" s="48">
        <f>IF(D1545="",0,SUMIFS(факт_операции!$T:$T,факт_операции!$D:$D,D1545)+SUMIFS(факт_расчет!$M:$M,факт_расчет!$D:$D,D1545))</f>
        <v>0</v>
      </c>
      <c r="K1545" s="54">
        <f t="shared" si="49"/>
        <v>0</v>
      </c>
      <c r="L1545" s="36"/>
      <c r="M1545" s="1"/>
    </row>
    <row r="1546" spans="1:13" x14ac:dyDescent="0.25">
      <c r="A1546" s="1"/>
      <c r="B1546" s="1"/>
      <c r="C1546" s="5">
        <f t="shared" si="48"/>
        <v>1536</v>
      </c>
      <c r="D1546" s="19" t="str">
        <f>IF(C1546&gt;MAX(БЮДЖЕТ!$C:$C),"",INDEX(БЮДЖЕТ!$P$11:$P$9415,C1546))</f>
        <v/>
      </c>
      <c r="E1546" s="22">
        <f>IF(D1546="",0,IF(COUNTIF(БЮДЖЕТ!$P:$P,D1546)=1,0,1))</f>
        <v>0</v>
      </c>
      <c r="F1546" s="19" t="str">
        <f>IF($D1546="","",INDEX(БЮДЖЕТ!$N:$N,SUMIFS(БЮДЖЕТ!$B:$B,БЮДЖЕТ!$P:$P,$D1546)))</f>
        <v/>
      </c>
      <c r="G1546" s="19" t="str">
        <f>IF($D1546="","",INDEX(БЮДЖЕТ!$X:$X,SUMIFS(БЮДЖЕТ!$B:$B,БЮДЖЕТ!$P:$P,$D1546)))</f>
        <v/>
      </c>
      <c r="H1546" s="36"/>
      <c r="I1546" s="48">
        <f>IF(D1546="",0,SUMIFS(БЮДЖЕТ!$V:$V,БЮДЖЕТ!$P:$P,D1546))</f>
        <v>0</v>
      </c>
      <c r="J1546" s="48">
        <f>IF(D1546="",0,SUMIFS(факт_операции!$T:$T,факт_операции!$D:$D,D1546)+SUMIFS(факт_расчет!$M:$M,факт_расчет!$D:$D,D1546))</f>
        <v>0</v>
      </c>
      <c r="K1546" s="54">
        <f t="shared" si="49"/>
        <v>0</v>
      </c>
      <c r="L1546" s="36"/>
      <c r="M1546" s="1"/>
    </row>
    <row r="1547" spans="1:13" x14ac:dyDescent="0.25">
      <c r="A1547" s="1"/>
      <c r="B1547" s="1"/>
      <c r="C1547" s="5">
        <f t="shared" si="48"/>
        <v>1537</v>
      </c>
      <c r="D1547" s="19" t="str">
        <f>IF(C1547&gt;MAX(БЮДЖЕТ!$C:$C),"",INDEX(БЮДЖЕТ!$P$11:$P$9415,C1547))</f>
        <v/>
      </c>
      <c r="E1547" s="22">
        <f>IF(D1547="",0,IF(COUNTIF(БЮДЖЕТ!$P:$P,D1547)=1,0,1))</f>
        <v>0</v>
      </c>
      <c r="F1547" s="19" t="str">
        <f>IF($D1547="","",INDEX(БЮДЖЕТ!$N:$N,SUMIFS(БЮДЖЕТ!$B:$B,БЮДЖЕТ!$P:$P,$D1547)))</f>
        <v/>
      </c>
      <c r="G1547" s="19" t="str">
        <f>IF($D1547="","",INDEX(БЮДЖЕТ!$X:$X,SUMIFS(БЮДЖЕТ!$B:$B,БЮДЖЕТ!$P:$P,$D1547)))</f>
        <v/>
      </c>
      <c r="H1547" s="36"/>
      <c r="I1547" s="48">
        <f>IF(D1547="",0,SUMIFS(БЮДЖЕТ!$V:$V,БЮДЖЕТ!$P:$P,D1547))</f>
        <v>0</v>
      </c>
      <c r="J1547" s="48">
        <f>IF(D1547="",0,SUMIFS(факт_операции!$T:$T,факт_операции!$D:$D,D1547)+SUMIFS(факт_расчет!$M:$M,факт_расчет!$D:$D,D1547))</f>
        <v>0</v>
      </c>
      <c r="K1547" s="54">
        <f t="shared" si="49"/>
        <v>0</v>
      </c>
      <c r="L1547" s="36"/>
      <c r="M1547" s="1"/>
    </row>
    <row r="1548" spans="1:13" x14ac:dyDescent="0.25">
      <c r="A1548" s="1"/>
      <c r="B1548" s="1"/>
      <c r="C1548" s="5">
        <f t="shared" si="48"/>
        <v>1538</v>
      </c>
      <c r="D1548" s="19" t="str">
        <f>IF(C1548&gt;MAX(БЮДЖЕТ!$C:$C),"",INDEX(БЮДЖЕТ!$P$11:$P$9415,C1548))</f>
        <v/>
      </c>
      <c r="E1548" s="22">
        <f>IF(D1548="",0,IF(COUNTIF(БЮДЖЕТ!$P:$P,D1548)=1,0,1))</f>
        <v>0</v>
      </c>
      <c r="F1548" s="19" t="str">
        <f>IF($D1548="","",INDEX(БЮДЖЕТ!$N:$N,SUMIFS(БЮДЖЕТ!$B:$B,БЮДЖЕТ!$P:$P,$D1548)))</f>
        <v/>
      </c>
      <c r="G1548" s="19" t="str">
        <f>IF($D1548="","",INDEX(БЮДЖЕТ!$X:$X,SUMIFS(БЮДЖЕТ!$B:$B,БЮДЖЕТ!$P:$P,$D1548)))</f>
        <v/>
      </c>
      <c r="H1548" s="36"/>
      <c r="I1548" s="48">
        <f>IF(D1548="",0,SUMIFS(БЮДЖЕТ!$V:$V,БЮДЖЕТ!$P:$P,D1548))</f>
        <v>0</v>
      </c>
      <c r="J1548" s="48">
        <f>IF(D1548="",0,SUMIFS(факт_операции!$T:$T,факт_операции!$D:$D,D1548)+SUMIFS(факт_расчет!$M:$M,факт_расчет!$D:$D,D1548))</f>
        <v>0</v>
      </c>
      <c r="K1548" s="54">
        <f t="shared" si="49"/>
        <v>0</v>
      </c>
      <c r="L1548" s="36"/>
      <c r="M1548" s="1"/>
    </row>
    <row r="1549" spans="1:13" x14ac:dyDescent="0.25">
      <c r="A1549" s="1"/>
      <c r="B1549" s="1"/>
      <c r="C1549" s="5">
        <f t="shared" ref="C1549:C1612" si="50">C1548+1</f>
        <v>1539</v>
      </c>
      <c r="D1549" s="19" t="str">
        <f>IF(C1549&gt;MAX(БЮДЖЕТ!$C:$C),"",INDEX(БЮДЖЕТ!$P$11:$P$9415,C1549))</f>
        <v/>
      </c>
      <c r="E1549" s="22">
        <f>IF(D1549="",0,IF(COUNTIF(БЮДЖЕТ!$P:$P,D1549)=1,0,1))</f>
        <v>0</v>
      </c>
      <c r="F1549" s="19" t="str">
        <f>IF($D1549="","",INDEX(БЮДЖЕТ!$N:$N,SUMIFS(БЮДЖЕТ!$B:$B,БЮДЖЕТ!$P:$P,$D1549)))</f>
        <v/>
      </c>
      <c r="G1549" s="19" t="str">
        <f>IF($D1549="","",INDEX(БЮДЖЕТ!$X:$X,SUMIFS(БЮДЖЕТ!$B:$B,БЮДЖЕТ!$P:$P,$D1549)))</f>
        <v/>
      </c>
      <c r="H1549" s="36"/>
      <c r="I1549" s="48">
        <f>IF(D1549="",0,SUMIFS(БЮДЖЕТ!$V:$V,БЮДЖЕТ!$P:$P,D1549))</f>
        <v>0</v>
      </c>
      <c r="J1549" s="48">
        <f>IF(D1549="",0,SUMIFS(факт_операции!$T:$T,факт_операции!$D:$D,D1549)+SUMIFS(факт_расчет!$M:$M,факт_расчет!$D:$D,D1549))</f>
        <v>0</v>
      </c>
      <c r="K1549" s="54">
        <f t="shared" si="49"/>
        <v>0</v>
      </c>
      <c r="L1549" s="36"/>
      <c r="M1549" s="1"/>
    </row>
    <row r="1550" spans="1:13" x14ac:dyDescent="0.25">
      <c r="A1550" s="1"/>
      <c r="B1550" s="1"/>
      <c r="C1550" s="5">
        <f t="shared" si="50"/>
        <v>1540</v>
      </c>
      <c r="D1550" s="19" t="str">
        <f>IF(C1550&gt;MAX(БЮДЖЕТ!$C:$C),"",INDEX(БЮДЖЕТ!$P$11:$P$9415,C1550))</f>
        <v/>
      </c>
      <c r="E1550" s="22">
        <f>IF(D1550="",0,IF(COUNTIF(БЮДЖЕТ!$P:$P,D1550)=1,0,1))</f>
        <v>0</v>
      </c>
      <c r="F1550" s="19" t="str">
        <f>IF($D1550="","",INDEX(БЮДЖЕТ!$N:$N,SUMIFS(БЮДЖЕТ!$B:$B,БЮДЖЕТ!$P:$P,$D1550)))</f>
        <v/>
      </c>
      <c r="G1550" s="19" t="str">
        <f>IF($D1550="","",INDEX(БЮДЖЕТ!$X:$X,SUMIFS(БЮДЖЕТ!$B:$B,БЮДЖЕТ!$P:$P,$D1550)))</f>
        <v/>
      </c>
      <c r="H1550" s="36"/>
      <c r="I1550" s="48">
        <f>IF(D1550="",0,SUMIFS(БЮДЖЕТ!$V:$V,БЮДЖЕТ!$P:$P,D1550))</f>
        <v>0</v>
      </c>
      <c r="J1550" s="48">
        <f>IF(D1550="",0,SUMIFS(факт_операции!$T:$T,факт_операции!$D:$D,D1550)+SUMIFS(факт_расчет!$M:$M,факт_расчет!$D:$D,D1550))</f>
        <v>0</v>
      </c>
      <c r="K1550" s="54">
        <f t="shared" si="49"/>
        <v>0</v>
      </c>
      <c r="L1550" s="36"/>
      <c r="M1550" s="1"/>
    </row>
    <row r="1551" spans="1:13" x14ac:dyDescent="0.25">
      <c r="A1551" s="1"/>
      <c r="B1551" s="1"/>
      <c r="C1551" s="5">
        <f t="shared" si="50"/>
        <v>1541</v>
      </c>
      <c r="D1551" s="19" t="str">
        <f>IF(C1551&gt;MAX(БЮДЖЕТ!$C:$C),"",INDEX(БЮДЖЕТ!$P$11:$P$9415,C1551))</f>
        <v/>
      </c>
      <c r="E1551" s="22">
        <f>IF(D1551="",0,IF(COUNTIF(БЮДЖЕТ!$P:$P,D1551)=1,0,1))</f>
        <v>0</v>
      </c>
      <c r="F1551" s="19" t="str">
        <f>IF($D1551="","",INDEX(БЮДЖЕТ!$N:$N,SUMIFS(БЮДЖЕТ!$B:$B,БЮДЖЕТ!$P:$P,$D1551)))</f>
        <v/>
      </c>
      <c r="G1551" s="19" t="str">
        <f>IF($D1551="","",INDEX(БЮДЖЕТ!$X:$X,SUMIFS(БЮДЖЕТ!$B:$B,БЮДЖЕТ!$P:$P,$D1551)))</f>
        <v/>
      </c>
      <c r="H1551" s="36"/>
      <c r="I1551" s="48">
        <f>IF(D1551="",0,SUMIFS(БЮДЖЕТ!$V:$V,БЮДЖЕТ!$P:$P,D1551))</f>
        <v>0</v>
      </c>
      <c r="J1551" s="48">
        <f>IF(D1551="",0,SUMIFS(факт_операции!$T:$T,факт_операции!$D:$D,D1551)+SUMIFS(факт_расчет!$M:$M,факт_расчет!$D:$D,D1551))</f>
        <v>0</v>
      </c>
      <c r="K1551" s="54">
        <f t="shared" ref="K1551:K1614" si="51">IF(D1551="",0,J1551-I1551)</f>
        <v>0</v>
      </c>
      <c r="L1551" s="36"/>
      <c r="M1551" s="1"/>
    </row>
    <row r="1552" spans="1:13" x14ac:dyDescent="0.25">
      <c r="A1552" s="1"/>
      <c r="B1552" s="1"/>
      <c r="C1552" s="5">
        <f t="shared" si="50"/>
        <v>1542</v>
      </c>
      <c r="D1552" s="19" t="str">
        <f>IF(C1552&gt;MAX(БЮДЖЕТ!$C:$C),"",INDEX(БЮДЖЕТ!$P$11:$P$9415,C1552))</f>
        <v/>
      </c>
      <c r="E1552" s="22">
        <f>IF(D1552="",0,IF(COUNTIF(БЮДЖЕТ!$P:$P,D1552)=1,0,1))</f>
        <v>0</v>
      </c>
      <c r="F1552" s="19" t="str">
        <f>IF($D1552="","",INDEX(БЮДЖЕТ!$N:$N,SUMIFS(БЮДЖЕТ!$B:$B,БЮДЖЕТ!$P:$P,$D1552)))</f>
        <v/>
      </c>
      <c r="G1552" s="19" t="str">
        <f>IF($D1552="","",INDEX(БЮДЖЕТ!$X:$X,SUMIFS(БЮДЖЕТ!$B:$B,БЮДЖЕТ!$P:$P,$D1552)))</f>
        <v/>
      </c>
      <c r="H1552" s="36"/>
      <c r="I1552" s="48">
        <f>IF(D1552="",0,SUMIFS(БЮДЖЕТ!$V:$V,БЮДЖЕТ!$P:$P,D1552))</f>
        <v>0</v>
      </c>
      <c r="J1552" s="48">
        <f>IF(D1552="",0,SUMIFS(факт_операции!$T:$T,факт_операции!$D:$D,D1552)+SUMIFS(факт_расчет!$M:$M,факт_расчет!$D:$D,D1552))</f>
        <v>0</v>
      </c>
      <c r="K1552" s="54">
        <f t="shared" si="51"/>
        <v>0</v>
      </c>
      <c r="L1552" s="36"/>
      <c r="M1552" s="1"/>
    </row>
    <row r="1553" spans="1:13" x14ac:dyDescent="0.25">
      <c r="A1553" s="1"/>
      <c r="B1553" s="1"/>
      <c r="C1553" s="5">
        <f t="shared" si="50"/>
        <v>1543</v>
      </c>
      <c r="D1553" s="19" t="str">
        <f>IF(C1553&gt;MAX(БЮДЖЕТ!$C:$C),"",INDEX(БЮДЖЕТ!$P$11:$P$9415,C1553))</f>
        <v/>
      </c>
      <c r="E1553" s="22">
        <f>IF(D1553="",0,IF(COUNTIF(БЮДЖЕТ!$P:$P,D1553)=1,0,1))</f>
        <v>0</v>
      </c>
      <c r="F1553" s="19" t="str">
        <f>IF($D1553="","",INDEX(БЮДЖЕТ!$N:$N,SUMIFS(БЮДЖЕТ!$B:$B,БЮДЖЕТ!$P:$P,$D1553)))</f>
        <v/>
      </c>
      <c r="G1553" s="19" t="str">
        <f>IF($D1553="","",INDEX(БЮДЖЕТ!$X:$X,SUMIFS(БЮДЖЕТ!$B:$B,БЮДЖЕТ!$P:$P,$D1553)))</f>
        <v/>
      </c>
      <c r="H1553" s="36"/>
      <c r="I1553" s="48">
        <f>IF(D1553="",0,SUMIFS(БЮДЖЕТ!$V:$V,БЮДЖЕТ!$P:$P,D1553))</f>
        <v>0</v>
      </c>
      <c r="J1553" s="48">
        <f>IF(D1553="",0,SUMIFS(факт_операции!$T:$T,факт_операции!$D:$D,D1553)+SUMIFS(факт_расчет!$M:$M,факт_расчет!$D:$D,D1553))</f>
        <v>0</v>
      </c>
      <c r="K1553" s="54">
        <f t="shared" si="51"/>
        <v>0</v>
      </c>
      <c r="L1553" s="36"/>
      <c r="M1553" s="1"/>
    </row>
    <row r="1554" spans="1:13" x14ac:dyDescent="0.25">
      <c r="A1554" s="1"/>
      <c r="B1554" s="1"/>
      <c r="C1554" s="5">
        <f t="shared" si="50"/>
        <v>1544</v>
      </c>
      <c r="D1554" s="19" t="str">
        <f>IF(C1554&gt;MAX(БЮДЖЕТ!$C:$C),"",INDEX(БЮДЖЕТ!$P$11:$P$9415,C1554))</f>
        <v/>
      </c>
      <c r="E1554" s="22">
        <f>IF(D1554="",0,IF(COUNTIF(БЮДЖЕТ!$P:$P,D1554)=1,0,1))</f>
        <v>0</v>
      </c>
      <c r="F1554" s="19" t="str">
        <f>IF($D1554="","",INDEX(БЮДЖЕТ!$N:$N,SUMIFS(БЮДЖЕТ!$B:$B,БЮДЖЕТ!$P:$P,$D1554)))</f>
        <v/>
      </c>
      <c r="G1554" s="19" t="str">
        <f>IF($D1554="","",INDEX(БЮДЖЕТ!$X:$X,SUMIFS(БЮДЖЕТ!$B:$B,БЮДЖЕТ!$P:$P,$D1554)))</f>
        <v/>
      </c>
      <c r="H1554" s="36"/>
      <c r="I1554" s="48">
        <f>IF(D1554="",0,SUMIFS(БЮДЖЕТ!$V:$V,БЮДЖЕТ!$P:$P,D1554))</f>
        <v>0</v>
      </c>
      <c r="J1554" s="48">
        <f>IF(D1554="",0,SUMIFS(факт_операции!$T:$T,факт_операции!$D:$D,D1554)+SUMIFS(факт_расчет!$M:$M,факт_расчет!$D:$D,D1554))</f>
        <v>0</v>
      </c>
      <c r="K1554" s="54">
        <f t="shared" si="51"/>
        <v>0</v>
      </c>
      <c r="L1554" s="36"/>
      <c r="M1554" s="1"/>
    </row>
    <row r="1555" spans="1:13" x14ac:dyDescent="0.25">
      <c r="A1555" s="1"/>
      <c r="B1555" s="1"/>
      <c r="C1555" s="5">
        <f t="shared" si="50"/>
        <v>1545</v>
      </c>
      <c r="D1555" s="19" t="str">
        <f>IF(C1555&gt;MAX(БЮДЖЕТ!$C:$C),"",INDEX(БЮДЖЕТ!$P$11:$P$9415,C1555))</f>
        <v/>
      </c>
      <c r="E1555" s="22">
        <f>IF(D1555="",0,IF(COUNTIF(БЮДЖЕТ!$P:$P,D1555)=1,0,1))</f>
        <v>0</v>
      </c>
      <c r="F1555" s="19" t="str">
        <f>IF($D1555="","",INDEX(БЮДЖЕТ!$N:$N,SUMIFS(БЮДЖЕТ!$B:$B,БЮДЖЕТ!$P:$P,$D1555)))</f>
        <v/>
      </c>
      <c r="G1555" s="19" t="str">
        <f>IF($D1555="","",INDEX(БЮДЖЕТ!$X:$X,SUMIFS(БЮДЖЕТ!$B:$B,БЮДЖЕТ!$P:$P,$D1555)))</f>
        <v/>
      </c>
      <c r="H1555" s="36"/>
      <c r="I1555" s="48">
        <f>IF(D1555="",0,SUMIFS(БЮДЖЕТ!$V:$V,БЮДЖЕТ!$P:$P,D1555))</f>
        <v>0</v>
      </c>
      <c r="J1555" s="48">
        <f>IF(D1555="",0,SUMIFS(факт_операции!$T:$T,факт_операции!$D:$D,D1555)+SUMIFS(факт_расчет!$M:$M,факт_расчет!$D:$D,D1555))</f>
        <v>0</v>
      </c>
      <c r="K1555" s="54">
        <f t="shared" si="51"/>
        <v>0</v>
      </c>
      <c r="L1555" s="36"/>
      <c r="M1555" s="1"/>
    </row>
    <row r="1556" spans="1:13" x14ac:dyDescent="0.25">
      <c r="A1556" s="1"/>
      <c r="B1556" s="1"/>
      <c r="C1556" s="5">
        <f t="shared" si="50"/>
        <v>1546</v>
      </c>
      <c r="D1556" s="19" t="str">
        <f>IF(C1556&gt;MAX(БЮДЖЕТ!$C:$C),"",INDEX(БЮДЖЕТ!$P$11:$P$9415,C1556))</f>
        <v/>
      </c>
      <c r="E1556" s="22">
        <f>IF(D1556="",0,IF(COUNTIF(БЮДЖЕТ!$P:$P,D1556)=1,0,1))</f>
        <v>0</v>
      </c>
      <c r="F1556" s="19" t="str">
        <f>IF($D1556="","",INDEX(БЮДЖЕТ!$N:$N,SUMIFS(БЮДЖЕТ!$B:$B,БЮДЖЕТ!$P:$P,$D1556)))</f>
        <v/>
      </c>
      <c r="G1556" s="19" t="str">
        <f>IF($D1556="","",INDEX(БЮДЖЕТ!$X:$X,SUMIFS(БЮДЖЕТ!$B:$B,БЮДЖЕТ!$P:$P,$D1556)))</f>
        <v/>
      </c>
      <c r="H1556" s="36"/>
      <c r="I1556" s="48">
        <f>IF(D1556="",0,SUMIFS(БЮДЖЕТ!$V:$V,БЮДЖЕТ!$P:$P,D1556))</f>
        <v>0</v>
      </c>
      <c r="J1556" s="48">
        <f>IF(D1556="",0,SUMIFS(факт_операции!$T:$T,факт_операции!$D:$D,D1556)+SUMIFS(факт_расчет!$M:$M,факт_расчет!$D:$D,D1556))</f>
        <v>0</v>
      </c>
      <c r="K1556" s="54">
        <f t="shared" si="51"/>
        <v>0</v>
      </c>
      <c r="L1556" s="36"/>
      <c r="M1556" s="1"/>
    </row>
    <row r="1557" spans="1:13" x14ac:dyDescent="0.25">
      <c r="A1557" s="1"/>
      <c r="B1557" s="1"/>
      <c r="C1557" s="5">
        <f t="shared" si="50"/>
        <v>1547</v>
      </c>
      <c r="D1557" s="19" t="str">
        <f>IF(C1557&gt;MAX(БЮДЖЕТ!$C:$C),"",INDEX(БЮДЖЕТ!$P$11:$P$9415,C1557))</f>
        <v/>
      </c>
      <c r="E1557" s="22">
        <f>IF(D1557="",0,IF(COUNTIF(БЮДЖЕТ!$P:$P,D1557)=1,0,1))</f>
        <v>0</v>
      </c>
      <c r="F1557" s="19" t="str">
        <f>IF($D1557="","",INDEX(БЮДЖЕТ!$N:$N,SUMIFS(БЮДЖЕТ!$B:$B,БЮДЖЕТ!$P:$P,$D1557)))</f>
        <v/>
      </c>
      <c r="G1557" s="19" t="str">
        <f>IF($D1557="","",INDEX(БЮДЖЕТ!$X:$X,SUMIFS(БЮДЖЕТ!$B:$B,БЮДЖЕТ!$P:$P,$D1557)))</f>
        <v/>
      </c>
      <c r="H1557" s="36"/>
      <c r="I1557" s="48">
        <f>IF(D1557="",0,SUMIFS(БЮДЖЕТ!$V:$V,БЮДЖЕТ!$P:$P,D1557))</f>
        <v>0</v>
      </c>
      <c r="J1557" s="48">
        <f>IF(D1557="",0,SUMIFS(факт_операции!$T:$T,факт_операции!$D:$D,D1557)+SUMIFS(факт_расчет!$M:$M,факт_расчет!$D:$D,D1557))</f>
        <v>0</v>
      </c>
      <c r="K1557" s="54">
        <f t="shared" si="51"/>
        <v>0</v>
      </c>
      <c r="L1557" s="36"/>
      <c r="M1557" s="1"/>
    </row>
    <row r="1558" spans="1:13" x14ac:dyDescent="0.25">
      <c r="A1558" s="1"/>
      <c r="B1558" s="1"/>
      <c r="C1558" s="5">
        <f t="shared" si="50"/>
        <v>1548</v>
      </c>
      <c r="D1558" s="19" t="str">
        <f>IF(C1558&gt;MAX(БЮДЖЕТ!$C:$C),"",INDEX(БЮДЖЕТ!$P$11:$P$9415,C1558))</f>
        <v/>
      </c>
      <c r="E1558" s="22">
        <f>IF(D1558="",0,IF(COUNTIF(БЮДЖЕТ!$P:$P,D1558)=1,0,1))</f>
        <v>0</v>
      </c>
      <c r="F1558" s="19" t="str">
        <f>IF($D1558="","",INDEX(БЮДЖЕТ!$N:$N,SUMIFS(БЮДЖЕТ!$B:$B,БЮДЖЕТ!$P:$P,$D1558)))</f>
        <v/>
      </c>
      <c r="G1558" s="19" t="str">
        <f>IF($D1558="","",INDEX(БЮДЖЕТ!$X:$X,SUMIFS(БЮДЖЕТ!$B:$B,БЮДЖЕТ!$P:$P,$D1558)))</f>
        <v/>
      </c>
      <c r="H1558" s="36"/>
      <c r="I1558" s="48">
        <f>IF(D1558="",0,SUMIFS(БЮДЖЕТ!$V:$V,БЮДЖЕТ!$P:$P,D1558))</f>
        <v>0</v>
      </c>
      <c r="J1558" s="48">
        <f>IF(D1558="",0,SUMIFS(факт_операции!$T:$T,факт_операции!$D:$D,D1558)+SUMIFS(факт_расчет!$M:$M,факт_расчет!$D:$D,D1558))</f>
        <v>0</v>
      </c>
      <c r="K1558" s="54">
        <f t="shared" si="51"/>
        <v>0</v>
      </c>
      <c r="L1558" s="36"/>
      <c r="M1558" s="1"/>
    </row>
    <row r="1559" spans="1:13" x14ac:dyDescent="0.25">
      <c r="A1559" s="1"/>
      <c r="B1559" s="1"/>
      <c r="C1559" s="5">
        <f t="shared" si="50"/>
        <v>1549</v>
      </c>
      <c r="D1559" s="19" t="str">
        <f>IF(C1559&gt;MAX(БЮДЖЕТ!$C:$C),"",INDEX(БЮДЖЕТ!$P$11:$P$9415,C1559))</f>
        <v/>
      </c>
      <c r="E1559" s="22">
        <f>IF(D1559="",0,IF(COUNTIF(БЮДЖЕТ!$P:$P,D1559)=1,0,1))</f>
        <v>0</v>
      </c>
      <c r="F1559" s="19" t="str">
        <f>IF($D1559="","",INDEX(БЮДЖЕТ!$N:$N,SUMIFS(БЮДЖЕТ!$B:$B,БЮДЖЕТ!$P:$P,$D1559)))</f>
        <v/>
      </c>
      <c r="G1559" s="19" t="str">
        <f>IF($D1559="","",INDEX(БЮДЖЕТ!$X:$X,SUMIFS(БЮДЖЕТ!$B:$B,БЮДЖЕТ!$P:$P,$D1559)))</f>
        <v/>
      </c>
      <c r="H1559" s="36"/>
      <c r="I1559" s="48">
        <f>IF(D1559="",0,SUMIFS(БЮДЖЕТ!$V:$V,БЮДЖЕТ!$P:$P,D1559))</f>
        <v>0</v>
      </c>
      <c r="J1559" s="48">
        <f>IF(D1559="",0,SUMIFS(факт_операции!$T:$T,факт_операции!$D:$D,D1559)+SUMIFS(факт_расчет!$M:$M,факт_расчет!$D:$D,D1559))</f>
        <v>0</v>
      </c>
      <c r="K1559" s="54">
        <f t="shared" si="51"/>
        <v>0</v>
      </c>
      <c r="L1559" s="36"/>
      <c r="M1559" s="1"/>
    </row>
    <row r="1560" spans="1:13" x14ac:dyDescent="0.25">
      <c r="A1560" s="1"/>
      <c r="B1560" s="1"/>
      <c r="C1560" s="5">
        <f t="shared" si="50"/>
        <v>1550</v>
      </c>
      <c r="D1560" s="19" t="str">
        <f>IF(C1560&gt;MAX(БЮДЖЕТ!$C:$C),"",INDEX(БЮДЖЕТ!$P$11:$P$9415,C1560))</f>
        <v/>
      </c>
      <c r="E1560" s="22">
        <f>IF(D1560="",0,IF(COUNTIF(БЮДЖЕТ!$P:$P,D1560)=1,0,1))</f>
        <v>0</v>
      </c>
      <c r="F1560" s="19" t="str">
        <f>IF($D1560="","",INDEX(БЮДЖЕТ!$N:$N,SUMIFS(БЮДЖЕТ!$B:$B,БЮДЖЕТ!$P:$P,$D1560)))</f>
        <v/>
      </c>
      <c r="G1560" s="19" t="str">
        <f>IF($D1560="","",INDEX(БЮДЖЕТ!$X:$X,SUMIFS(БЮДЖЕТ!$B:$B,БЮДЖЕТ!$P:$P,$D1560)))</f>
        <v/>
      </c>
      <c r="H1560" s="36"/>
      <c r="I1560" s="48">
        <f>IF(D1560="",0,SUMIFS(БЮДЖЕТ!$V:$V,БЮДЖЕТ!$P:$P,D1560))</f>
        <v>0</v>
      </c>
      <c r="J1560" s="48">
        <f>IF(D1560="",0,SUMIFS(факт_операции!$T:$T,факт_операции!$D:$D,D1560)+SUMIFS(факт_расчет!$M:$M,факт_расчет!$D:$D,D1560))</f>
        <v>0</v>
      </c>
      <c r="K1560" s="54">
        <f t="shared" si="51"/>
        <v>0</v>
      </c>
      <c r="L1560" s="36"/>
      <c r="M1560" s="1"/>
    </row>
    <row r="1561" spans="1:13" x14ac:dyDescent="0.25">
      <c r="A1561" s="1"/>
      <c r="B1561" s="1"/>
      <c r="C1561" s="5">
        <f t="shared" si="50"/>
        <v>1551</v>
      </c>
      <c r="D1561" s="19" t="str">
        <f>IF(C1561&gt;MAX(БЮДЖЕТ!$C:$C),"",INDEX(БЮДЖЕТ!$P$11:$P$9415,C1561))</f>
        <v/>
      </c>
      <c r="E1561" s="22">
        <f>IF(D1561="",0,IF(COUNTIF(БЮДЖЕТ!$P:$P,D1561)=1,0,1))</f>
        <v>0</v>
      </c>
      <c r="F1561" s="19" t="str">
        <f>IF($D1561="","",INDEX(БЮДЖЕТ!$N:$N,SUMIFS(БЮДЖЕТ!$B:$B,БЮДЖЕТ!$P:$P,$D1561)))</f>
        <v/>
      </c>
      <c r="G1561" s="19" t="str">
        <f>IF($D1561="","",INDEX(БЮДЖЕТ!$X:$X,SUMIFS(БЮДЖЕТ!$B:$B,БЮДЖЕТ!$P:$P,$D1561)))</f>
        <v/>
      </c>
      <c r="H1561" s="36"/>
      <c r="I1561" s="48">
        <f>IF(D1561="",0,SUMIFS(БЮДЖЕТ!$V:$V,БЮДЖЕТ!$P:$P,D1561))</f>
        <v>0</v>
      </c>
      <c r="J1561" s="48">
        <f>IF(D1561="",0,SUMIFS(факт_операции!$T:$T,факт_операции!$D:$D,D1561)+SUMIFS(факт_расчет!$M:$M,факт_расчет!$D:$D,D1561))</f>
        <v>0</v>
      </c>
      <c r="K1561" s="54">
        <f t="shared" si="51"/>
        <v>0</v>
      </c>
      <c r="L1561" s="36"/>
      <c r="M1561" s="1"/>
    </row>
    <row r="1562" spans="1:13" x14ac:dyDescent="0.25">
      <c r="A1562" s="1"/>
      <c r="B1562" s="1"/>
      <c r="C1562" s="5">
        <f t="shared" si="50"/>
        <v>1552</v>
      </c>
      <c r="D1562" s="19" t="str">
        <f>IF(C1562&gt;MAX(БЮДЖЕТ!$C:$C),"",INDEX(БЮДЖЕТ!$P$11:$P$9415,C1562))</f>
        <v/>
      </c>
      <c r="E1562" s="22">
        <f>IF(D1562="",0,IF(COUNTIF(БЮДЖЕТ!$P:$P,D1562)=1,0,1))</f>
        <v>0</v>
      </c>
      <c r="F1562" s="19" t="str">
        <f>IF($D1562="","",INDEX(БЮДЖЕТ!$N:$N,SUMIFS(БЮДЖЕТ!$B:$B,БЮДЖЕТ!$P:$P,$D1562)))</f>
        <v/>
      </c>
      <c r="G1562" s="19" t="str">
        <f>IF($D1562="","",INDEX(БЮДЖЕТ!$X:$X,SUMIFS(БЮДЖЕТ!$B:$B,БЮДЖЕТ!$P:$P,$D1562)))</f>
        <v/>
      </c>
      <c r="H1562" s="36"/>
      <c r="I1562" s="48">
        <f>IF(D1562="",0,SUMIFS(БЮДЖЕТ!$V:$V,БЮДЖЕТ!$P:$P,D1562))</f>
        <v>0</v>
      </c>
      <c r="J1562" s="48">
        <f>IF(D1562="",0,SUMIFS(факт_операции!$T:$T,факт_операции!$D:$D,D1562)+SUMIFS(факт_расчет!$M:$M,факт_расчет!$D:$D,D1562))</f>
        <v>0</v>
      </c>
      <c r="K1562" s="54">
        <f t="shared" si="51"/>
        <v>0</v>
      </c>
      <c r="L1562" s="36"/>
      <c r="M1562" s="1"/>
    </row>
    <row r="1563" spans="1:13" x14ac:dyDescent="0.25">
      <c r="A1563" s="1"/>
      <c r="B1563" s="1"/>
      <c r="C1563" s="5">
        <f t="shared" si="50"/>
        <v>1553</v>
      </c>
      <c r="D1563" s="19" t="str">
        <f>IF(C1563&gt;MAX(БЮДЖЕТ!$C:$C),"",INDEX(БЮДЖЕТ!$P$11:$P$9415,C1563))</f>
        <v/>
      </c>
      <c r="E1563" s="22">
        <f>IF(D1563="",0,IF(COUNTIF(БЮДЖЕТ!$P:$P,D1563)=1,0,1))</f>
        <v>0</v>
      </c>
      <c r="F1563" s="19" t="str">
        <f>IF($D1563="","",INDEX(БЮДЖЕТ!$N:$N,SUMIFS(БЮДЖЕТ!$B:$B,БЮДЖЕТ!$P:$P,$D1563)))</f>
        <v/>
      </c>
      <c r="G1563" s="19" t="str">
        <f>IF($D1563="","",INDEX(БЮДЖЕТ!$X:$X,SUMIFS(БЮДЖЕТ!$B:$B,БЮДЖЕТ!$P:$P,$D1563)))</f>
        <v/>
      </c>
      <c r="H1563" s="36"/>
      <c r="I1563" s="48">
        <f>IF(D1563="",0,SUMIFS(БЮДЖЕТ!$V:$V,БЮДЖЕТ!$P:$P,D1563))</f>
        <v>0</v>
      </c>
      <c r="J1563" s="48">
        <f>IF(D1563="",0,SUMIFS(факт_операции!$T:$T,факт_операции!$D:$D,D1563)+SUMIFS(факт_расчет!$M:$M,факт_расчет!$D:$D,D1563))</f>
        <v>0</v>
      </c>
      <c r="K1563" s="54">
        <f t="shared" si="51"/>
        <v>0</v>
      </c>
      <c r="L1563" s="36"/>
      <c r="M1563" s="1"/>
    </row>
    <row r="1564" spans="1:13" x14ac:dyDescent="0.25">
      <c r="A1564" s="1"/>
      <c r="B1564" s="1"/>
      <c r="C1564" s="5">
        <f t="shared" si="50"/>
        <v>1554</v>
      </c>
      <c r="D1564" s="19" t="str">
        <f>IF(C1564&gt;MAX(БЮДЖЕТ!$C:$C),"",INDEX(БЮДЖЕТ!$P$11:$P$9415,C1564))</f>
        <v/>
      </c>
      <c r="E1564" s="22">
        <f>IF(D1564="",0,IF(COUNTIF(БЮДЖЕТ!$P:$P,D1564)=1,0,1))</f>
        <v>0</v>
      </c>
      <c r="F1564" s="19" t="str">
        <f>IF($D1564="","",INDEX(БЮДЖЕТ!$N:$N,SUMIFS(БЮДЖЕТ!$B:$B,БЮДЖЕТ!$P:$P,$D1564)))</f>
        <v/>
      </c>
      <c r="G1564" s="19" t="str">
        <f>IF($D1564="","",INDEX(БЮДЖЕТ!$X:$X,SUMIFS(БЮДЖЕТ!$B:$B,БЮДЖЕТ!$P:$P,$D1564)))</f>
        <v/>
      </c>
      <c r="H1564" s="36"/>
      <c r="I1564" s="48">
        <f>IF(D1564="",0,SUMIFS(БЮДЖЕТ!$V:$V,БЮДЖЕТ!$P:$P,D1564))</f>
        <v>0</v>
      </c>
      <c r="J1564" s="48">
        <f>IF(D1564="",0,SUMIFS(факт_операции!$T:$T,факт_операции!$D:$D,D1564)+SUMIFS(факт_расчет!$M:$M,факт_расчет!$D:$D,D1564))</f>
        <v>0</v>
      </c>
      <c r="K1564" s="54">
        <f t="shared" si="51"/>
        <v>0</v>
      </c>
      <c r="L1564" s="36"/>
      <c r="M1564" s="1"/>
    </row>
    <row r="1565" spans="1:13" x14ac:dyDescent="0.25">
      <c r="A1565" s="1"/>
      <c r="B1565" s="1"/>
      <c r="C1565" s="5">
        <f t="shared" si="50"/>
        <v>1555</v>
      </c>
      <c r="D1565" s="19" t="str">
        <f>IF(C1565&gt;MAX(БЮДЖЕТ!$C:$C),"",INDEX(БЮДЖЕТ!$P$11:$P$9415,C1565))</f>
        <v/>
      </c>
      <c r="E1565" s="22">
        <f>IF(D1565="",0,IF(COUNTIF(БЮДЖЕТ!$P:$P,D1565)=1,0,1))</f>
        <v>0</v>
      </c>
      <c r="F1565" s="19" t="str">
        <f>IF($D1565="","",INDEX(БЮДЖЕТ!$N:$N,SUMIFS(БЮДЖЕТ!$B:$B,БЮДЖЕТ!$P:$P,$D1565)))</f>
        <v/>
      </c>
      <c r="G1565" s="19" t="str">
        <f>IF($D1565="","",INDEX(БЮДЖЕТ!$X:$X,SUMIFS(БЮДЖЕТ!$B:$B,БЮДЖЕТ!$P:$P,$D1565)))</f>
        <v/>
      </c>
      <c r="H1565" s="36"/>
      <c r="I1565" s="48">
        <f>IF(D1565="",0,SUMIFS(БЮДЖЕТ!$V:$V,БЮДЖЕТ!$P:$P,D1565))</f>
        <v>0</v>
      </c>
      <c r="J1565" s="48">
        <f>IF(D1565="",0,SUMIFS(факт_операции!$T:$T,факт_операции!$D:$D,D1565)+SUMIFS(факт_расчет!$M:$M,факт_расчет!$D:$D,D1565))</f>
        <v>0</v>
      </c>
      <c r="K1565" s="54">
        <f t="shared" si="51"/>
        <v>0</v>
      </c>
      <c r="L1565" s="36"/>
      <c r="M1565" s="1"/>
    </row>
    <row r="1566" spans="1:13" x14ac:dyDescent="0.25">
      <c r="A1566" s="1"/>
      <c r="B1566" s="1"/>
      <c r="C1566" s="5">
        <f t="shared" si="50"/>
        <v>1556</v>
      </c>
      <c r="D1566" s="19" t="str">
        <f>IF(C1566&gt;MAX(БЮДЖЕТ!$C:$C),"",INDEX(БЮДЖЕТ!$P$11:$P$9415,C1566))</f>
        <v/>
      </c>
      <c r="E1566" s="22">
        <f>IF(D1566="",0,IF(COUNTIF(БЮДЖЕТ!$P:$P,D1566)=1,0,1))</f>
        <v>0</v>
      </c>
      <c r="F1566" s="19" t="str">
        <f>IF($D1566="","",INDEX(БЮДЖЕТ!$N:$N,SUMIFS(БЮДЖЕТ!$B:$B,БЮДЖЕТ!$P:$P,$D1566)))</f>
        <v/>
      </c>
      <c r="G1566" s="19" t="str">
        <f>IF($D1566="","",INDEX(БЮДЖЕТ!$X:$X,SUMIFS(БЮДЖЕТ!$B:$B,БЮДЖЕТ!$P:$P,$D1566)))</f>
        <v/>
      </c>
      <c r="H1566" s="36"/>
      <c r="I1566" s="48">
        <f>IF(D1566="",0,SUMIFS(БЮДЖЕТ!$V:$V,БЮДЖЕТ!$P:$P,D1566))</f>
        <v>0</v>
      </c>
      <c r="J1566" s="48">
        <f>IF(D1566="",0,SUMIFS(факт_операции!$T:$T,факт_операции!$D:$D,D1566)+SUMIFS(факт_расчет!$M:$M,факт_расчет!$D:$D,D1566))</f>
        <v>0</v>
      </c>
      <c r="K1566" s="54">
        <f t="shared" si="51"/>
        <v>0</v>
      </c>
      <c r="L1566" s="36"/>
      <c r="M1566" s="1"/>
    </row>
    <row r="1567" spans="1:13" x14ac:dyDescent="0.25">
      <c r="A1567" s="1"/>
      <c r="B1567" s="1"/>
      <c r="C1567" s="5">
        <f t="shared" si="50"/>
        <v>1557</v>
      </c>
      <c r="D1567" s="19" t="str">
        <f>IF(C1567&gt;MAX(БЮДЖЕТ!$C:$C),"",INDEX(БЮДЖЕТ!$P$11:$P$9415,C1567))</f>
        <v/>
      </c>
      <c r="E1567" s="22">
        <f>IF(D1567="",0,IF(COUNTIF(БЮДЖЕТ!$P:$P,D1567)=1,0,1))</f>
        <v>0</v>
      </c>
      <c r="F1567" s="19" t="str">
        <f>IF($D1567="","",INDEX(БЮДЖЕТ!$N:$N,SUMIFS(БЮДЖЕТ!$B:$B,БЮДЖЕТ!$P:$P,$D1567)))</f>
        <v/>
      </c>
      <c r="G1567" s="19" t="str">
        <f>IF($D1567="","",INDEX(БЮДЖЕТ!$X:$X,SUMIFS(БЮДЖЕТ!$B:$B,БЮДЖЕТ!$P:$P,$D1567)))</f>
        <v/>
      </c>
      <c r="H1567" s="36"/>
      <c r="I1567" s="48">
        <f>IF(D1567="",0,SUMIFS(БЮДЖЕТ!$V:$V,БЮДЖЕТ!$P:$P,D1567))</f>
        <v>0</v>
      </c>
      <c r="J1567" s="48">
        <f>IF(D1567="",0,SUMIFS(факт_операции!$T:$T,факт_операции!$D:$D,D1567)+SUMIFS(факт_расчет!$M:$M,факт_расчет!$D:$D,D1567))</f>
        <v>0</v>
      </c>
      <c r="K1567" s="54">
        <f t="shared" si="51"/>
        <v>0</v>
      </c>
      <c r="L1567" s="36"/>
      <c r="M1567" s="1"/>
    </row>
    <row r="1568" spans="1:13" x14ac:dyDescent="0.25">
      <c r="A1568" s="1"/>
      <c r="B1568" s="1"/>
      <c r="C1568" s="5">
        <f t="shared" si="50"/>
        <v>1558</v>
      </c>
      <c r="D1568" s="19" t="str">
        <f>IF(C1568&gt;MAX(БЮДЖЕТ!$C:$C),"",INDEX(БЮДЖЕТ!$P$11:$P$9415,C1568))</f>
        <v/>
      </c>
      <c r="E1568" s="22">
        <f>IF(D1568="",0,IF(COUNTIF(БЮДЖЕТ!$P:$P,D1568)=1,0,1))</f>
        <v>0</v>
      </c>
      <c r="F1568" s="19" t="str">
        <f>IF($D1568="","",INDEX(БЮДЖЕТ!$N:$N,SUMIFS(БЮДЖЕТ!$B:$B,БЮДЖЕТ!$P:$P,$D1568)))</f>
        <v/>
      </c>
      <c r="G1568" s="19" t="str">
        <f>IF($D1568="","",INDEX(БЮДЖЕТ!$X:$X,SUMIFS(БЮДЖЕТ!$B:$B,БЮДЖЕТ!$P:$P,$D1568)))</f>
        <v/>
      </c>
      <c r="H1568" s="36"/>
      <c r="I1568" s="48">
        <f>IF(D1568="",0,SUMIFS(БЮДЖЕТ!$V:$V,БЮДЖЕТ!$P:$P,D1568))</f>
        <v>0</v>
      </c>
      <c r="J1568" s="48">
        <f>IF(D1568="",0,SUMIFS(факт_операции!$T:$T,факт_операции!$D:$D,D1568)+SUMIFS(факт_расчет!$M:$M,факт_расчет!$D:$D,D1568))</f>
        <v>0</v>
      </c>
      <c r="K1568" s="54">
        <f t="shared" si="51"/>
        <v>0</v>
      </c>
      <c r="L1568" s="36"/>
      <c r="M1568" s="1"/>
    </row>
    <row r="1569" spans="1:13" x14ac:dyDescent="0.25">
      <c r="A1569" s="1"/>
      <c r="B1569" s="1"/>
      <c r="C1569" s="5">
        <f t="shared" si="50"/>
        <v>1559</v>
      </c>
      <c r="D1569" s="19" t="str">
        <f>IF(C1569&gt;MAX(БЮДЖЕТ!$C:$C),"",INDEX(БЮДЖЕТ!$P$11:$P$9415,C1569))</f>
        <v/>
      </c>
      <c r="E1569" s="22">
        <f>IF(D1569="",0,IF(COUNTIF(БЮДЖЕТ!$P:$P,D1569)=1,0,1))</f>
        <v>0</v>
      </c>
      <c r="F1569" s="19" t="str">
        <f>IF($D1569="","",INDEX(БЮДЖЕТ!$N:$N,SUMIFS(БЮДЖЕТ!$B:$B,БЮДЖЕТ!$P:$P,$D1569)))</f>
        <v/>
      </c>
      <c r="G1569" s="19" t="str">
        <f>IF($D1569="","",INDEX(БЮДЖЕТ!$X:$X,SUMIFS(БЮДЖЕТ!$B:$B,БЮДЖЕТ!$P:$P,$D1569)))</f>
        <v/>
      </c>
      <c r="H1569" s="36"/>
      <c r="I1569" s="48">
        <f>IF(D1569="",0,SUMIFS(БЮДЖЕТ!$V:$V,БЮДЖЕТ!$P:$P,D1569))</f>
        <v>0</v>
      </c>
      <c r="J1569" s="48">
        <f>IF(D1569="",0,SUMIFS(факт_операции!$T:$T,факт_операции!$D:$D,D1569)+SUMIFS(факт_расчет!$M:$M,факт_расчет!$D:$D,D1569))</f>
        <v>0</v>
      </c>
      <c r="K1569" s="54">
        <f t="shared" si="51"/>
        <v>0</v>
      </c>
      <c r="L1569" s="36"/>
      <c r="M1569" s="1"/>
    </row>
    <row r="1570" spans="1:13" x14ac:dyDescent="0.25">
      <c r="A1570" s="1"/>
      <c r="B1570" s="1"/>
      <c r="C1570" s="5">
        <f t="shared" si="50"/>
        <v>1560</v>
      </c>
      <c r="D1570" s="19" t="str">
        <f>IF(C1570&gt;MAX(БЮДЖЕТ!$C:$C),"",INDEX(БЮДЖЕТ!$P$11:$P$9415,C1570))</f>
        <v/>
      </c>
      <c r="E1570" s="22">
        <f>IF(D1570="",0,IF(COUNTIF(БЮДЖЕТ!$P:$P,D1570)=1,0,1))</f>
        <v>0</v>
      </c>
      <c r="F1570" s="19" t="str">
        <f>IF($D1570="","",INDEX(БЮДЖЕТ!$N:$N,SUMIFS(БЮДЖЕТ!$B:$B,БЮДЖЕТ!$P:$P,$D1570)))</f>
        <v/>
      </c>
      <c r="G1570" s="19" t="str">
        <f>IF($D1570="","",INDEX(БЮДЖЕТ!$X:$X,SUMIFS(БЮДЖЕТ!$B:$B,БЮДЖЕТ!$P:$P,$D1570)))</f>
        <v/>
      </c>
      <c r="H1570" s="36"/>
      <c r="I1570" s="48">
        <f>IF(D1570="",0,SUMIFS(БЮДЖЕТ!$V:$V,БЮДЖЕТ!$P:$P,D1570))</f>
        <v>0</v>
      </c>
      <c r="J1570" s="48">
        <f>IF(D1570="",0,SUMIFS(факт_операции!$T:$T,факт_операции!$D:$D,D1570)+SUMIFS(факт_расчет!$M:$M,факт_расчет!$D:$D,D1570))</f>
        <v>0</v>
      </c>
      <c r="K1570" s="54">
        <f t="shared" si="51"/>
        <v>0</v>
      </c>
      <c r="L1570" s="36"/>
      <c r="M1570" s="1"/>
    </row>
    <row r="1571" spans="1:13" x14ac:dyDescent="0.25">
      <c r="A1571" s="1"/>
      <c r="B1571" s="1"/>
      <c r="C1571" s="5">
        <f t="shared" si="50"/>
        <v>1561</v>
      </c>
      <c r="D1571" s="19" t="str">
        <f>IF(C1571&gt;MAX(БЮДЖЕТ!$C:$C),"",INDEX(БЮДЖЕТ!$P$11:$P$9415,C1571))</f>
        <v/>
      </c>
      <c r="E1571" s="22">
        <f>IF(D1571="",0,IF(COUNTIF(БЮДЖЕТ!$P:$P,D1571)=1,0,1))</f>
        <v>0</v>
      </c>
      <c r="F1571" s="19" t="str">
        <f>IF($D1571="","",INDEX(БЮДЖЕТ!$N:$N,SUMIFS(БЮДЖЕТ!$B:$B,БЮДЖЕТ!$P:$P,$D1571)))</f>
        <v/>
      </c>
      <c r="G1571" s="19" t="str">
        <f>IF($D1571="","",INDEX(БЮДЖЕТ!$X:$X,SUMIFS(БЮДЖЕТ!$B:$B,БЮДЖЕТ!$P:$P,$D1571)))</f>
        <v/>
      </c>
      <c r="H1571" s="36"/>
      <c r="I1571" s="48">
        <f>IF(D1571="",0,SUMIFS(БЮДЖЕТ!$V:$V,БЮДЖЕТ!$P:$P,D1571))</f>
        <v>0</v>
      </c>
      <c r="J1571" s="48">
        <f>IF(D1571="",0,SUMIFS(факт_операции!$T:$T,факт_операции!$D:$D,D1571)+SUMIFS(факт_расчет!$M:$M,факт_расчет!$D:$D,D1571))</f>
        <v>0</v>
      </c>
      <c r="K1571" s="54">
        <f t="shared" si="51"/>
        <v>0</v>
      </c>
      <c r="L1571" s="36"/>
      <c r="M1571" s="1"/>
    </row>
    <row r="1572" spans="1:13" x14ac:dyDescent="0.25">
      <c r="A1572" s="1"/>
      <c r="B1572" s="1"/>
      <c r="C1572" s="5">
        <f t="shared" si="50"/>
        <v>1562</v>
      </c>
      <c r="D1572" s="19" t="str">
        <f>IF(C1572&gt;MAX(БЮДЖЕТ!$C:$C),"",INDEX(БЮДЖЕТ!$P$11:$P$9415,C1572))</f>
        <v/>
      </c>
      <c r="E1572" s="22">
        <f>IF(D1572="",0,IF(COUNTIF(БЮДЖЕТ!$P:$P,D1572)=1,0,1))</f>
        <v>0</v>
      </c>
      <c r="F1572" s="19" t="str">
        <f>IF($D1572="","",INDEX(БЮДЖЕТ!$N:$N,SUMIFS(БЮДЖЕТ!$B:$B,БЮДЖЕТ!$P:$P,$D1572)))</f>
        <v/>
      </c>
      <c r="G1572" s="19" t="str">
        <f>IF($D1572="","",INDEX(БЮДЖЕТ!$X:$X,SUMIFS(БЮДЖЕТ!$B:$B,БЮДЖЕТ!$P:$P,$D1572)))</f>
        <v/>
      </c>
      <c r="H1572" s="36"/>
      <c r="I1572" s="48">
        <f>IF(D1572="",0,SUMIFS(БЮДЖЕТ!$V:$V,БЮДЖЕТ!$P:$P,D1572))</f>
        <v>0</v>
      </c>
      <c r="J1572" s="48">
        <f>IF(D1572="",0,SUMIFS(факт_операции!$T:$T,факт_операции!$D:$D,D1572)+SUMIFS(факт_расчет!$M:$M,факт_расчет!$D:$D,D1572))</f>
        <v>0</v>
      </c>
      <c r="K1572" s="54">
        <f t="shared" si="51"/>
        <v>0</v>
      </c>
      <c r="L1572" s="36"/>
      <c r="M1572" s="1"/>
    </row>
    <row r="1573" spans="1:13" x14ac:dyDescent="0.25">
      <c r="A1573" s="1"/>
      <c r="B1573" s="1"/>
      <c r="C1573" s="5">
        <f t="shared" si="50"/>
        <v>1563</v>
      </c>
      <c r="D1573" s="19" t="str">
        <f>IF(C1573&gt;MAX(БЮДЖЕТ!$C:$C),"",INDEX(БЮДЖЕТ!$P$11:$P$9415,C1573))</f>
        <v/>
      </c>
      <c r="E1573" s="22">
        <f>IF(D1573="",0,IF(COUNTIF(БЮДЖЕТ!$P:$P,D1573)=1,0,1))</f>
        <v>0</v>
      </c>
      <c r="F1573" s="19" t="str">
        <f>IF($D1573="","",INDEX(БЮДЖЕТ!$N:$N,SUMIFS(БЮДЖЕТ!$B:$B,БЮДЖЕТ!$P:$P,$D1573)))</f>
        <v/>
      </c>
      <c r="G1573" s="19" t="str">
        <f>IF($D1573="","",INDEX(БЮДЖЕТ!$X:$X,SUMIFS(БЮДЖЕТ!$B:$B,БЮДЖЕТ!$P:$P,$D1573)))</f>
        <v/>
      </c>
      <c r="H1573" s="36"/>
      <c r="I1573" s="48">
        <f>IF(D1573="",0,SUMIFS(БЮДЖЕТ!$V:$V,БЮДЖЕТ!$P:$P,D1573))</f>
        <v>0</v>
      </c>
      <c r="J1573" s="48">
        <f>IF(D1573="",0,SUMIFS(факт_операции!$T:$T,факт_операции!$D:$D,D1573)+SUMIFS(факт_расчет!$M:$M,факт_расчет!$D:$D,D1573))</f>
        <v>0</v>
      </c>
      <c r="K1573" s="54">
        <f t="shared" si="51"/>
        <v>0</v>
      </c>
      <c r="L1573" s="36"/>
      <c r="M1573" s="1"/>
    </row>
    <row r="1574" spans="1:13" x14ac:dyDescent="0.25">
      <c r="A1574" s="1"/>
      <c r="B1574" s="1"/>
      <c r="C1574" s="5">
        <f t="shared" si="50"/>
        <v>1564</v>
      </c>
      <c r="D1574" s="19" t="str">
        <f>IF(C1574&gt;MAX(БЮДЖЕТ!$C:$C),"",INDEX(БЮДЖЕТ!$P$11:$P$9415,C1574))</f>
        <v/>
      </c>
      <c r="E1574" s="22">
        <f>IF(D1574="",0,IF(COUNTIF(БЮДЖЕТ!$P:$P,D1574)=1,0,1))</f>
        <v>0</v>
      </c>
      <c r="F1574" s="19" t="str">
        <f>IF($D1574="","",INDEX(БЮДЖЕТ!$N:$N,SUMIFS(БЮДЖЕТ!$B:$B,БЮДЖЕТ!$P:$P,$D1574)))</f>
        <v/>
      </c>
      <c r="G1574" s="19" t="str">
        <f>IF($D1574="","",INDEX(БЮДЖЕТ!$X:$X,SUMIFS(БЮДЖЕТ!$B:$B,БЮДЖЕТ!$P:$P,$D1574)))</f>
        <v/>
      </c>
      <c r="H1574" s="36"/>
      <c r="I1574" s="48">
        <f>IF(D1574="",0,SUMIFS(БЮДЖЕТ!$V:$V,БЮДЖЕТ!$P:$P,D1574))</f>
        <v>0</v>
      </c>
      <c r="J1574" s="48">
        <f>IF(D1574="",0,SUMIFS(факт_операции!$T:$T,факт_операции!$D:$D,D1574)+SUMIFS(факт_расчет!$M:$M,факт_расчет!$D:$D,D1574))</f>
        <v>0</v>
      </c>
      <c r="K1574" s="54">
        <f t="shared" si="51"/>
        <v>0</v>
      </c>
      <c r="L1574" s="36"/>
      <c r="M1574" s="1"/>
    </row>
    <row r="1575" spans="1:13" x14ac:dyDescent="0.25">
      <c r="A1575" s="1"/>
      <c r="B1575" s="1"/>
      <c r="C1575" s="5">
        <f t="shared" si="50"/>
        <v>1565</v>
      </c>
      <c r="D1575" s="19" t="str">
        <f>IF(C1575&gt;MAX(БЮДЖЕТ!$C:$C),"",INDEX(БЮДЖЕТ!$P$11:$P$9415,C1575))</f>
        <v/>
      </c>
      <c r="E1575" s="22">
        <f>IF(D1575="",0,IF(COUNTIF(БЮДЖЕТ!$P:$P,D1575)=1,0,1))</f>
        <v>0</v>
      </c>
      <c r="F1575" s="19" t="str">
        <f>IF($D1575="","",INDEX(БЮДЖЕТ!$N:$N,SUMIFS(БЮДЖЕТ!$B:$B,БЮДЖЕТ!$P:$P,$D1575)))</f>
        <v/>
      </c>
      <c r="G1575" s="19" t="str">
        <f>IF($D1575="","",INDEX(БЮДЖЕТ!$X:$X,SUMIFS(БЮДЖЕТ!$B:$B,БЮДЖЕТ!$P:$P,$D1575)))</f>
        <v/>
      </c>
      <c r="H1575" s="36"/>
      <c r="I1575" s="48">
        <f>IF(D1575="",0,SUMIFS(БЮДЖЕТ!$V:$V,БЮДЖЕТ!$P:$P,D1575))</f>
        <v>0</v>
      </c>
      <c r="J1575" s="48">
        <f>IF(D1575="",0,SUMIFS(факт_операции!$T:$T,факт_операции!$D:$D,D1575)+SUMIFS(факт_расчет!$M:$M,факт_расчет!$D:$D,D1575))</f>
        <v>0</v>
      </c>
      <c r="K1575" s="54">
        <f t="shared" si="51"/>
        <v>0</v>
      </c>
      <c r="L1575" s="36"/>
      <c r="M1575" s="1"/>
    </row>
    <row r="1576" spans="1:13" x14ac:dyDescent="0.25">
      <c r="A1576" s="1"/>
      <c r="B1576" s="1"/>
      <c r="C1576" s="5">
        <f t="shared" si="50"/>
        <v>1566</v>
      </c>
      <c r="D1576" s="19" t="str">
        <f>IF(C1576&gt;MAX(БЮДЖЕТ!$C:$C),"",INDEX(БЮДЖЕТ!$P$11:$P$9415,C1576))</f>
        <v/>
      </c>
      <c r="E1576" s="22">
        <f>IF(D1576="",0,IF(COUNTIF(БЮДЖЕТ!$P:$P,D1576)=1,0,1))</f>
        <v>0</v>
      </c>
      <c r="F1576" s="19" t="str">
        <f>IF($D1576="","",INDEX(БЮДЖЕТ!$N:$N,SUMIFS(БЮДЖЕТ!$B:$B,БЮДЖЕТ!$P:$P,$D1576)))</f>
        <v/>
      </c>
      <c r="G1576" s="19" t="str">
        <f>IF($D1576="","",INDEX(БЮДЖЕТ!$X:$X,SUMIFS(БЮДЖЕТ!$B:$B,БЮДЖЕТ!$P:$P,$D1576)))</f>
        <v/>
      </c>
      <c r="H1576" s="36"/>
      <c r="I1576" s="48">
        <f>IF(D1576="",0,SUMIFS(БЮДЖЕТ!$V:$V,БЮДЖЕТ!$P:$P,D1576))</f>
        <v>0</v>
      </c>
      <c r="J1576" s="48">
        <f>IF(D1576="",0,SUMIFS(факт_операции!$T:$T,факт_операции!$D:$D,D1576)+SUMIFS(факт_расчет!$M:$M,факт_расчет!$D:$D,D1576))</f>
        <v>0</v>
      </c>
      <c r="K1576" s="54">
        <f t="shared" si="51"/>
        <v>0</v>
      </c>
      <c r="L1576" s="36"/>
      <c r="M1576" s="1"/>
    </row>
    <row r="1577" spans="1:13" x14ac:dyDescent="0.25">
      <c r="A1577" s="1"/>
      <c r="B1577" s="1"/>
      <c r="C1577" s="5">
        <f t="shared" si="50"/>
        <v>1567</v>
      </c>
      <c r="D1577" s="19" t="str">
        <f>IF(C1577&gt;MAX(БЮДЖЕТ!$C:$C),"",INDEX(БЮДЖЕТ!$P$11:$P$9415,C1577))</f>
        <v/>
      </c>
      <c r="E1577" s="22">
        <f>IF(D1577="",0,IF(COUNTIF(БЮДЖЕТ!$P:$P,D1577)=1,0,1))</f>
        <v>0</v>
      </c>
      <c r="F1577" s="19" t="str">
        <f>IF($D1577="","",INDEX(БЮДЖЕТ!$N:$N,SUMIFS(БЮДЖЕТ!$B:$B,БЮДЖЕТ!$P:$P,$D1577)))</f>
        <v/>
      </c>
      <c r="G1577" s="19" t="str">
        <f>IF($D1577="","",INDEX(БЮДЖЕТ!$X:$X,SUMIFS(БЮДЖЕТ!$B:$B,БЮДЖЕТ!$P:$P,$D1577)))</f>
        <v/>
      </c>
      <c r="H1577" s="36"/>
      <c r="I1577" s="48">
        <f>IF(D1577="",0,SUMIFS(БЮДЖЕТ!$V:$V,БЮДЖЕТ!$P:$P,D1577))</f>
        <v>0</v>
      </c>
      <c r="J1577" s="48">
        <f>IF(D1577="",0,SUMIFS(факт_операции!$T:$T,факт_операции!$D:$D,D1577)+SUMIFS(факт_расчет!$M:$M,факт_расчет!$D:$D,D1577))</f>
        <v>0</v>
      </c>
      <c r="K1577" s="54">
        <f t="shared" si="51"/>
        <v>0</v>
      </c>
      <c r="L1577" s="36"/>
      <c r="M1577" s="1"/>
    </row>
    <row r="1578" spans="1:13" x14ac:dyDescent="0.25">
      <c r="A1578" s="1"/>
      <c r="B1578" s="1"/>
      <c r="C1578" s="5">
        <f t="shared" si="50"/>
        <v>1568</v>
      </c>
      <c r="D1578" s="19" t="str">
        <f>IF(C1578&gt;MAX(БЮДЖЕТ!$C:$C),"",INDEX(БЮДЖЕТ!$P$11:$P$9415,C1578))</f>
        <v/>
      </c>
      <c r="E1578" s="22">
        <f>IF(D1578="",0,IF(COUNTIF(БЮДЖЕТ!$P:$P,D1578)=1,0,1))</f>
        <v>0</v>
      </c>
      <c r="F1578" s="19" t="str">
        <f>IF($D1578="","",INDEX(БЮДЖЕТ!$N:$N,SUMIFS(БЮДЖЕТ!$B:$B,БЮДЖЕТ!$P:$P,$D1578)))</f>
        <v/>
      </c>
      <c r="G1578" s="19" t="str">
        <f>IF($D1578="","",INDEX(БЮДЖЕТ!$X:$X,SUMIFS(БЮДЖЕТ!$B:$B,БЮДЖЕТ!$P:$P,$D1578)))</f>
        <v/>
      </c>
      <c r="H1578" s="36"/>
      <c r="I1578" s="48">
        <f>IF(D1578="",0,SUMIFS(БЮДЖЕТ!$V:$V,БЮДЖЕТ!$P:$P,D1578))</f>
        <v>0</v>
      </c>
      <c r="J1578" s="48">
        <f>IF(D1578="",0,SUMIFS(факт_операции!$T:$T,факт_операции!$D:$D,D1578)+SUMIFS(факт_расчет!$M:$M,факт_расчет!$D:$D,D1578))</f>
        <v>0</v>
      </c>
      <c r="K1578" s="54">
        <f t="shared" si="51"/>
        <v>0</v>
      </c>
      <c r="L1578" s="36"/>
      <c r="M1578" s="1"/>
    </row>
    <row r="1579" spans="1:13" x14ac:dyDescent="0.25">
      <c r="A1579" s="1"/>
      <c r="B1579" s="1"/>
      <c r="C1579" s="5">
        <f t="shared" si="50"/>
        <v>1569</v>
      </c>
      <c r="D1579" s="19" t="str">
        <f>IF(C1579&gt;MAX(БЮДЖЕТ!$C:$C),"",INDEX(БЮДЖЕТ!$P$11:$P$9415,C1579))</f>
        <v/>
      </c>
      <c r="E1579" s="22">
        <f>IF(D1579="",0,IF(COUNTIF(БЮДЖЕТ!$P:$P,D1579)=1,0,1))</f>
        <v>0</v>
      </c>
      <c r="F1579" s="19" t="str">
        <f>IF($D1579="","",INDEX(БЮДЖЕТ!$N:$N,SUMIFS(БЮДЖЕТ!$B:$B,БЮДЖЕТ!$P:$P,$D1579)))</f>
        <v/>
      </c>
      <c r="G1579" s="19" t="str">
        <f>IF($D1579="","",INDEX(БЮДЖЕТ!$X:$X,SUMIFS(БЮДЖЕТ!$B:$B,БЮДЖЕТ!$P:$P,$D1579)))</f>
        <v/>
      </c>
      <c r="H1579" s="36"/>
      <c r="I1579" s="48">
        <f>IF(D1579="",0,SUMIFS(БЮДЖЕТ!$V:$V,БЮДЖЕТ!$P:$P,D1579))</f>
        <v>0</v>
      </c>
      <c r="J1579" s="48">
        <f>IF(D1579="",0,SUMIFS(факт_операции!$T:$T,факт_операции!$D:$D,D1579)+SUMIFS(факт_расчет!$M:$M,факт_расчет!$D:$D,D1579))</f>
        <v>0</v>
      </c>
      <c r="K1579" s="54">
        <f t="shared" si="51"/>
        <v>0</v>
      </c>
      <c r="L1579" s="36"/>
      <c r="M1579" s="1"/>
    </row>
    <row r="1580" spans="1:13" x14ac:dyDescent="0.25">
      <c r="A1580" s="1"/>
      <c r="B1580" s="1"/>
      <c r="C1580" s="5">
        <f t="shared" si="50"/>
        <v>1570</v>
      </c>
      <c r="D1580" s="19" t="str">
        <f>IF(C1580&gt;MAX(БЮДЖЕТ!$C:$C),"",INDEX(БЮДЖЕТ!$P$11:$P$9415,C1580))</f>
        <v/>
      </c>
      <c r="E1580" s="22">
        <f>IF(D1580="",0,IF(COUNTIF(БЮДЖЕТ!$P:$P,D1580)=1,0,1))</f>
        <v>0</v>
      </c>
      <c r="F1580" s="19" t="str">
        <f>IF($D1580="","",INDEX(БЮДЖЕТ!$N:$N,SUMIFS(БЮДЖЕТ!$B:$B,БЮДЖЕТ!$P:$P,$D1580)))</f>
        <v/>
      </c>
      <c r="G1580" s="19" t="str">
        <f>IF($D1580="","",INDEX(БЮДЖЕТ!$X:$X,SUMIFS(БЮДЖЕТ!$B:$B,БЮДЖЕТ!$P:$P,$D1580)))</f>
        <v/>
      </c>
      <c r="H1580" s="36"/>
      <c r="I1580" s="48">
        <f>IF(D1580="",0,SUMIFS(БЮДЖЕТ!$V:$V,БЮДЖЕТ!$P:$P,D1580))</f>
        <v>0</v>
      </c>
      <c r="J1580" s="48">
        <f>IF(D1580="",0,SUMIFS(факт_операции!$T:$T,факт_операции!$D:$D,D1580)+SUMIFS(факт_расчет!$M:$M,факт_расчет!$D:$D,D1580))</f>
        <v>0</v>
      </c>
      <c r="K1580" s="54">
        <f t="shared" si="51"/>
        <v>0</v>
      </c>
      <c r="L1580" s="36"/>
      <c r="M1580" s="1"/>
    </row>
    <row r="1581" spans="1:13" x14ac:dyDescent="0.25">
      <c r="A1581" s="1"/>
      <c r="B1581" s="1"/>
      <c r="C1581" s="5">
        <f t="shared" si="50"/>
        <v>1571</v>
      </c>
      <c r="D1581" s="19" t="str">
        <f>IF(C1581&gt;MAX(БЮДЖЕТ!$C:$C),"",INDEX(БЮДЖЕТ!$P$11:$P$9415,C1581))</f>
        <v/>
      </c>
      <c r="E1581" s="22">
        <f>IF(D1581="",0,IF(COUNTIF(БЮДЖЕТ!$P:$P,D1581)=1,0,1))</f>
        <v>0</v>
      </c>
      <c r="F1581" s="19" t="str">
        <f>IF($D1581="","",INDEX(БЮДЖЕТ!$N:$N,SUMIFS(БЮДЖЕТ!$B:$B,БЮДЖЕТ!$P:$P,$D1581)))</f>
        <v/>
      </c>
      <c r="G1581" s="19" t="str">
        <f>IF($D1581="","",INDEX(БЮДЖЕТ!$X:$X,SUMIFS(БЮДЖЕТ!$B:$B,БЮДЖЕТ!$P:$P,$D1581)))</f>
        <v/>
      </c>
      <c r="H1581" s="36"/>
      <c r="I1581" s="48">
        <f>IF(D1581="",0,SUMIFS(БЮДЖЕТ!$V:$V,БЮДЖЕТ!$P:$P,D1581))</f>
        <v>0</v>
      </c>
      <c r="J1581" s="48">
        <f>IF(D1581="",0,SUMIFS(факт_операции!$T:$T,факт_операции!$D:$D,D1581)+SUMIFS(факт_расчет!$M:$M,факт_расчет!$D:$D,D1581))</f>
        <v>0</v>
      </c>
      <c r="K1581" s="54">
        <f t="shared" si="51"/>
        <v>0</v>
      </c>
      <c r="L1581" s="36"/>
      <c r="M1581" s="1"/>
    </row>
    <row r="1582" spans="1:13" x14ac:dyDescent="0.25">
      <c r="A1582" s="1"/>
      <c r="B1582" s="1"/>
      <c r="C1582" s="5">
        <f t="shared" si="50"/>
        <v>1572</v>
      </c>
      <c r="D1582" s="19" t="str">
        <f>IF(C1582&gt;MAX(БЮДЖЕТ!$C:$C),"",INDEX(БЮДЖЕТ!$P$11:$P$9415,C1582))</f>
        <v/>
      </c>
      <c r="E1582" s="22">
        <f>IF(D1582="",0,IF(COUNTIF(БЮДЖЕТ!$P:$P,D1582)=1,0,1))</f>
        <v>0</v>
      </c>
      <c r="F1582" s="19" t="str">
        <f>IF($D1582="","",INDEX(БЮДЖЕТ!$N:$N,SUMIFS(БЮДЖЕТ!$B:$B,БЮДЖЕТ!$P:$P,$D1582)))</f>
        <v/>
      </c>
      <c r="G1582" s="19" t="str">
        <f>IF($D1582="","",INDEX(БЮДЖЕТ!$X:$X,SUMIFS(БЮДЖЕТ!$B:$B,БЮДЖЕТ!$P:$P,$D1582)))</f>
        <v/>
      </c>
      <c r="H1582" s="36"/>
      <c r="I1582" s="48">
        <f>IF(D1582="",0,SUMIFS(БЮДЖЕТ!$V:$V,БЮДЖЕТ!$P:$P,D1582))</f>
        <v>0</v>
      </c>
      <c r="J1582" s="48">
        <f>IF(D1582="",0,SUMIFS(факт_операции!$T:$T,факт_операции!$D:$D,D1582)+SUMIFS(факт_расчет!$M:$M,факт_расчет!$D:$D,D1582))</f>
        <v>0</v>
      </c>
      <c r="K1582" s="54">
        <f t="shared" si="51"/>
        <v>0</v>
      </c>
      <c r="L1582" s="36"/>
      <c r="M1582" s="1"/>
    </row>
    <row r="1583" spans="1:13" x14ac:dyDescent="0.25">
      <c r="A1583" s="1"/>
      <c r="B1583" s="1"/>
      <c r="C1583" s="5">
        <f t="shared" si="50"/>
        <v>1573</v>
      </c>
      <c r="D1583" s="19" t="str">
        <f>IF(C1583&gt;MAX(БЮДЖЕТ!$C:$C),"",INDEX(БЮДЖЕТ!$P$11:$P$9415,C1583))</f>
        <v/>
      </c>
      <c r="E1583" s="22">
        <f>IF(D1583="",0,IF(COUNTIF(БЮДЖЕТ!$P:$P,D1583)=1,0,1))</f>
        <v>0</v>
      </c>
      <c r="F1583" s="19" t="str">
        <f>IF($D1583="","",INDEX(БЮДЖЕТ!$N:$N,SUMIFS(БЮДЖЕТ!$B:$B,БЮДЖЕТ!$P:$P,$D1583)))</f>
        <v/>
      </c>
      <c r="G1583" s="19" t="str">
        <f>IF($D1583="","",INDEX(БЮДЖЕТ!$X:$X,SUMIFS(БЮДЖЕТ!$B:$B,БЮДЖЕТ!$P:$P,$D1583)))</f>
        <v/>
      </c>
      <c r="H1583" s="36"/>
      <c r="I1583" s="48">
        <f>IF(D1583="",0,SUMIFS(БЮДЖЕТ!$V:$V,БЮДЖЕТ!$P:$P,D1583))</f>
        <v>0</v>
      </c>
      <c r="J1583" s="48">
        <f>IF(D1583="",0,SUMIFS(факт_операции!$T:$T,факт_операции!$D:$D,D1583)+SUMIFS(факт_расчет!$M:$M,факт_расчет!$D:$D,D1583))</f>
        <v>0</v>
      </c>
      <c r="K1583" s="54">
        <f t="shared" si="51"/>
        <v>0</v>
      </c>
      <c r="L1583" s="36"/>
      <c r="M1583" s="1"/>
    </row>
    <row r="1584" spans="1:13" x14ac:dyDescent="0.25">
      <c r="A1584" s="1"/>
      <c r="B1584" s="1"/>
      <c r="C1584" s="5">
        <f t="shared" si="50"/>
        <v>1574</v>
      </c>
      <c r="D1584" s="19" t="str">
        <f>IF(C1584&gt;MAX(БЮДЖЕТ!$C:$C),"",INDEX(БЮДЖЕТ!$P$11:$P$9415,C1584))</f>
        <v/>
      </c>
      <c r="E1584" s="22">
        <f>IF(D1584="",0,IF(COUNTIF(БЮДЖЕТ!$P:$P,D1584)=1,0,1))</f>
        <v>0</v>
      </c>
      <c r="F1584" s="19" t="str">
        <f>IF($D1584="","",INDEX(БЮДЖЕТ!$N:$N,SUMIFS(БЮДЖЕТ!$B:$B,БЮДЖЕТ!$P:$P,$D1584)))</f>
        <v/>
      </c>
      <c r="G1584" s="19" t="str">
        <f>IF($D1584="","",INDEX(БЮДЖЕТ!$X:$X,SUMIFS(БЮДЖЕТ!$B:$B,БЮДЖЕТ!$P:$P,$D1584)))</f>
        <v/>
      </c>
      <c r="H1584" s="36"/>
      <c r="I1584" s="48">
        <f>IF(D1584="",0,SUMIFS(БЮДЖЕТ!$V:$V,БЮДЖЕТ!$P:$P,D1584))</f>
        <v>0</v>
      </c>
      <c r="J1584" s="48">
        <f>IF(D1584="",0,SUMIFS(факт_операции!$T:$T,факт_операции!$D:$D,D1584)+SUMIFS(факт_расчет!$M:$M,факт_расчет!$D:$D,D1584))</f>
        <v>0</v>
      </c>
      <c r="K1584" s="54">
        <f t="shared" si="51"/>
        <v>0</v>
      </c>
      <c r="L1584" s="36"/>
      <c r="M1584" s="1"/>
    </row>
    <row r="1585" spans="1:13" x14ac:dyDescent="0.25">
      <c r="A1585" s="1"/>
      <c r="B1585" s="1"/>
      <c r="C1585" s="5">
        <f t="shared" si="50"/>
        <v>1575</v>
      </c>
      <c r="D1585" s="19" t="str">
        <f>IF(C1585&gt;MAX(БЮДЖЕТ!$C:$C),"",INDEX(БЮДЖЕТ!$P$11:$P$9415,C1585))</f>
        <v/>
      </c>
      <c r="E1585" s="22">
        <f>IF(D1585="",0,IF(COUNTIF(БЮДЖЕТ!$P:$P,D1585)=1,0,1))</f>
        <v>0</v>
      </c>
      <c r="F1585" s="19" t="str">
        <f>IF($D1585="","",INDEX(БЮДЖЕТ!$N:$N,SUMIFS(БЮДЖЕТ!$B:$B,БЮДЖЕТ!$P:$P,$D1585)))</f>
        <v/>
      </c>
      <c r="G1585" s="19" t="str">
        <f>IF($D1585="","",INDEX(БЮДЖЕТ!$X:$X,SUMIFS(БЮДЖЕТ!$B:$B,БЮДЖЕТ!$P:$P,$D1585)))</f>
        <v/>
      </c>
      <c r="H1585" s="36"/>
      <c r="I1585" s="48">
        <f>IF(D1585="",0,SUMIFS(БЮДЖЕТ!$V:$V,БЮДЖЕТ!$P:$P,D1585))</f>
        <v>0</v>
      </c>
      <c r="J1585" s="48">
        <f>IF(D1585="",0,SUMIFS(факт_операции!$T:$T,факт_операции!$D:$D,D1585)+SUMIFS(факт_расчет!$M:$M,факт_расчет!$D:$D,D1585))</f>
        <v>0</v>
      </c>
      <c r="K1585" s="54">
        <f t="shared" si="51"/>
        <v>0</v>
      </c>
      <c r="L1585" s="36"/>
      <c r="M1585" s="1"/>
    </row>
    <row r="1586" spans="1:13" x14ac:dyDescent="0.25">
      <c r="A1586" s="1"/>
      <c r="B1586" s="1"/>
      <c r="C1586" s="5">
        <f t="shared" si="50"/>
        <v>1576</v>
      </c>
      <c r="D1586" s="19" t="str">
        <f>IF(C1586&gt;MAX(БЮДЖЕТ!$C:$C),"",INDEX(БЮДЖЕТ!$P$11:$P$9415,C1586))</f>
        <v/>
      </c>
      <c r="E1586" s="22">
        <f>IF(D1586="",0,IF(COUNTIF(БЮДЖЕТ!$P:$P,D1586)=1,0,1))</f>
        <v>0</v>
      </c>
      <c r="F1586" s="19" t="str">
        <f>IF($D1586="","",INDEX(БЮДЖЕТ!$N:$N,SUMIFS(БЮДЖЕТ!$B:$B,БЮДЖЕТ!$P:$P,$D1586)))</f>
        <v/>
      </c>
      <c r="G1586" s="19" t="str">
        <f>IF($D1586="","",INDEX(БЮДЖЕТ!$X:$X,SUMIFS(БЮДЖЕТ!$B:$B,БЮДЖЕТ!$P:$P,$D1586)))</f>
        <v/>
      </c>
      <c r="H1586" s="36"/>
      <c r="I1586" s="48">
        <f>IF(D1586="",0,SUMIFS(БЮДЖЕТ!$V:$V,БЮДЖЕТ!$P:$P,D1586))</f>
        <v>0</v>
      </c>
      <c r="J1586" s="48">
        <f>IF(D1586="",0,SUMIFS(факт_операции!$T:$T,факт_операции!$D:$D,D1586)+SUMIFS(факт_расчет!$M:$M,факт_расчет!$D:$D,D1586))</f>
        <v>0</v>
      </c>
      <c r="K1586" s="54">
        <f t="shared" si="51"/>
        <v>0</v>
      </c>
      <c r="L1586" s="36"/>
      <c r="M1586" s="1"/>
    </row>
    <row r="1587" spans="1:13" x14ac:dyDescent="0.25">
      <c r="A1587" s="1"/>
      <c r="B1587" s="1"/>
      <c r="C1587" s="5">
        <f t="shared" si="50"/>
        <v>1577</v>
      </c>
      <c r="D1587" s="19" t="str">
        <f>IF(C1587&gt;MAX(БЮДЖЕТ!$C:$C),"",INDEX(БЮДЖЕТ!$P$11:$P$9415,C1587))</f>
        <v/>
      </c>
      <c r="E1587" s="22">
        <f>IF(D1587="",0,IF(COUNTIF(БЮДЖЕТ!$P:$P,D1587)=1,0,1))</f>
        <v>0</v>
      </c>
      <c r="F1587" s="19" t="str">
        <f>IF($D1587="","",INDEX(БЮДЖЕТ!$N:$N,SUMIFS(БЮДЖЕТ!$B:$B,БЮДЖЕТ!$P:$P,$D1587)))</f>
        <v/>
      </c>
      <c r="G1587" s="19" t="str">
        <f>IF($D1587="","",INDEX(БЮДЖЕТ!$X:$X,SUMIFS(БЮДЖЕТ!$B:$B,БЮДЖЕТ!$P:$P,$D1587)))</f>
        <v/>
      </c>
      <c r="H1587" s="36"/>
      <c r="I1587" s="48">
        <f>IF(D1587="",0,SUMIFS(БЮДЖЕТ!$V:$V,БЮДЖЕТ!$P:$P,D1587))</f>
        <v>0</v>
      </c>
      <c r="J1587" s="48">
        <f>IF(D1587="",0,SUMIFS(факт_операции!$T:$T,факт_операции!$D:$D,D1587)+SUMIFS(факт_расчет!$M:$M,факт_расчет!$D:$D,D1587))</f>
        <v>0</v>
      </c>
      <c r="K1587" s="54">
        <f t="shared" si="51"/>
        <v>0</v>
      </c>
      <c r="L1587" s="36"/>
      <c r="M1587" s="1"/>
    </row>
    <row r="1588" spans="1:13" x14ac:dyDescent="0.25">
      <c r="A1588" s="1"/>
      <c r="B1588" s="1"/>
      <c r="C1588" s="5">
        <f t="shared" si="50"/>
        <v>1578</v>
      </c>
      <c r="D1588" s="19" t="str">
        <f>IF(C1588&gt;MAX(БЮДЖЕТ!$C:$C),"",INDEX(БЮДЖЕТ!$P$11:$P$9415,C1588))</f>
        <v/>
      </c>
      <c r="E1588" s="22">
        <f>IF(D1588="",0,IF(COUNTIF(БЮДЖЕТ!$P:$P,D1588)=1,0,1))</f>
        <v>0</v>
      </c>
      <c r="F1588" s="19" t="str">
        <f>IF($D1588="","",INDEX(БЮДЖЕТ!$N:$N,SUMIFS(БЮДЖЕТ!$B:$B,БЮДЖЕТ!$P:$P,$D1588)))</f>
        <v/>
      </c>
      <c r="G1588" s="19" t="str">
        <f>IF($D1588="","",INDEX(БЮДЖЕТ!$X:$X,SUMIFS(БЮДЖЕТ!$B:$B,БЮДЖЕТ!$P:$P,$D1588)))</f>
        <v/>
      </c>
      <c r="H1588" s="36"/>
      <c r="I1588" s="48">
        <f>IF(D1588="",0,SUMIFS(БЮДЖЕТ!$V:$V,БЮДЖЕТ!$P:$P,D1588))</f>
        <v>0</v>
      </c>
      <c r="J1588" s="48">
        <f>IF(D1588="",0,SUMIFS(факт_операции!$T:$T,факт_операции!$D:$D,D1588)+SUMIFS(факт_расчет!$M:$M,факт_расчет!$D:$D,D1588))</f>
        <v>0</v>
      </c>
      <c r="K1588" s="54">
        <f t="shared" si="51"/>
        <v>0</v>
      </c>
      <c r="L1588" s="36"/>
      <c r="M1588" s="1"/>
    </row>
    <row r="1589" spans="1:13" x14ac:dyDescent="0.25">
      <c r="A1589" s="1"/>
      <c r="B1589" s="1"/>
      <c r="C1589" s="5">
        <f t="shared" si="50"/>
        <v>1579</v>
      </c>
      <c r="D1589" s="19" t="str">
        <f>IF(C1589&gt;MAX(БЮДЖЕТ!$C:$C),"",INDEX(БЮДЖЕТ!$P$11:$P$9415,C1589))</f>
        <v/>
      </c>
      <c r="E1589" s="22">
        <f>IF(D1589="",0,IF(COUNTIF(БЮДЖЕТ!$P:$P,D1589)=1,0,1))</f>
        <v>0</v>
      </c>
      <c r="F1589" s="19" t="str">
        <f>IF($D1589="","",INDEX(БЮДЖЕТ!$N:$N,SUMIFS(БЮДЖЕТ!$B:$B,БЮДЖЕТ!$P:$P,$D1589)))</f>
        <v/>
      </c>
      <c r="G1589" s="19" t="str">
        <f>IF($D1589="","",INDEX(БЮДЖЕТ!$X:$X,SUMIFS(БЮДЖЕТ!$B:$B,БЮДЖЕТ!$P:$P,$D1589)))</f>
        <v/>
      </c>
      <c r="H1589" s="36"/>
      <c r="I1589" s="48">
        <f>IF(D1589="",0,SUMIFS(БЮДЖЕТ!$V:$V,БЮДЖЕТ!$P:$P,D1589))</f>
        <v>0</v>
      </c>
      <c r="J1589" s="48">
        <f>IF(D1589="",0,SUMIFS(факт_операции!$T:$T,факт_операции!$D:$D,D1589)+SUMIFS(факт_расчет!$M:$M,факт_расчет!$D:$D,D1589))</f>
        <v>0</v>
      </c>
      <c r="K1589" s="54">
        <f t="shared" si="51"/>
        <v>0</v>
      </c>
      <c r="L1589" s="36"/>
      <c r="M1589" s="1"/>
    </row>
    <row r="1590" spans="1:13" x14ac:dyDescent="0.25">
      <c r="A1590" s="1"/>
      <c r="B1590" s="1"/>
      <c r="C1590" s="5">
        <f t="shared" si="50"/>
        <v>1580</v>
      </c>
      <c r="D1590" s="19" t="str">
        <f>IF(C1590&gt;MAX(БЮДЖЕТ!$C:$C),"",INDEX(БЮДЖЕТ!$P$11:$P$9415,C1590))</f>
        <v/>
      </c>
      <c r="E1590" s="22">
        <f>IF(D1590="",0,IF(COUNTIF(БЮДЖЕТ!$P:$P,D1590)=1,0,1))</f>
        <v>0</v>
      </c>
      <c r="F1590" s="19" t="str">
        <f>IF($D1590="","",INDEX(БЮДЖЕТ!$N:$N,SUMIFS(БЮДЖЕТ!$B:$B,БЮДЖЕТ!$P:$P,$D1590)))</f>
        <v/>
      </c>
      <c r="G1590" s="19" t="str">
        <f>IF($D1590="","",INDEX(БЮДЖЕТ!$X:$X,SUMIFS(БЮДЖЕТ!$B:$B,БЮДЖЕТ!$P:$P,$D1590)))</f>
        <v/>
      </c>
      <c r="H1590" s="36"/>
      <c r="I1590" s="48">
        <f>IF(D1590="",0,SUMIFS(БЮДЖЕТ!$V:$V,БЮДЖЕТ!$P:$P,D1590))</f>
        <v>0</v>
      </c>
      <c r="J1590" s="48">
        <f>IF(D1590="",0,SUMIFS(факт_операции!$T:$T,факт_операции!$D:$D,D1590)+SUMIFS(факт_расчет!$M:$M,факт_расчет!$D:$D,D1590))</f>
        <v>0</v>
      </c>
      <c r="K1590" s="54">
        <f t="shared" si="51"/>
        <v>0</v>
      </c>
      <c r="L1590" s="36"/>
      <c r="M1590" s="1"/>
    </row>
    <row r="1591" spans="1:13" x14ac:dyDescent="0.25">
      <c r="A1591" s="1"/>
      <c r="B1591" s="1"/>
      <c r="C1591" s="5">
        <f t="shared" si="50"/>
        <v>1581</v>
      </c>
      <c r="D1591" s="19" t="str">
        <f>IF(C1591&gt;MAX(БЮДЖЕТ!$C:$C),"",INDEX(БЮДЖЕТ!$P$11:$P$9415,C1591))</f>
        <v/>
      </c>
      <c r="E1591" s="22">
        <f>IF(D1591="",0,IF(COUNTIF(БЮДЖЕТ!$P:$P,D1591)=1,0,1))</f>
        <v>0</v>
      </c>
      <c r="F1591" s="19" t="str">
        <f>IF($D1591="","",INDEX(БЮДЖЕТ!$N:$N,SUMIFS(БЮДЖЕТ!$B:$B,БЮДЖЕТ!$P:$P,$D1591)))</f>
        <v/>
      </c>
      <c r="G1591" s="19" t="str">
        <f>IF($D1591="","",INDEX(БЮДЖЕТ!$X:$X,SUMIFS(БЮДЖЕТ!$B:$B,БЮДЖЕТ!$P:$P,$D1591)))</f>
        <v/>
      </c>
      <c r="H1591" s="36"/>
      <c r="I1591" s="48">
        <f>IF(D1591="",0,SUMIFS(БЮДЖЕТ!$V:$V,БЮДЖЕТ!$P:$P,D1591))</f>
        <v>0</v>
      </c>
      <c r="J1591" s="48">
        <f>IF(D1591="",0,SUMIFS(факт_операции!$T:$T,факт_операции!$D:$D,D1591)+SUMIFS(факт_расчет!$M:$M,факт_расчет!$D:$D,D1591))</f>
        <v>0</v>
      </c>
      <c r="K1591" s="54">
        <f t="shared" si="51"/>
        <v>0</v>
      </c>
      <c r="L1591" s="36"/>
      <c r="M1591" s="1"/>
    </row>
    <row r="1592" spans="1:13" x14ac:dyDescent="0.25">
      <c r="A1592" s="1"/>
      <c r="B1592" s="1"/>
      <c r="C1592" s="5">
        <f t="shared" si="50"/>
        <v>1582</v>
      </c>
      <c r="D1592" s="19" t="str">
        <f>IF(C1592&gt;MAX(БЮДЖЕТ!$C:$C),"",INDEX(БЮДЖЕТ!$P$11:$P$9415,C1592))</f>
        <v/>
      </c>
      <c r="E1592" s="22">
        <f>IF(D1592="",0,IF(COUNTIF(БЮДЖЕТ!$P:$P,D1592)=1,0,1))</f>
        <v>0</v>
      </c>
      <c r="F1592" s="19" t="str">
        <f>IF($D1592="","",INDEX(БЮДЖЕТ!$N:$N,SUMIFS(БЮДЖЕТ!$B:$B,БЮДЖЕТ!$P:$P,$D1592)))</f>
        <v/>
      </c>
      <c r="G1592" s="19" t="str">
        <f>IF($D1592="","",INDEX(БЮДЖЕТ!$X:$X,SUMIFS(БЮДЖЕТ!$B:$B,БЮДЖЕТ!$P:$P,$D1592)))</f>
        <v/>
      </c>
      <c r="H1592" s="36"/>
      <c r="I1592" s="48">
        <f>IF(D1592="",0,SUMIFS(БЮДЖЕТ!$V:$V,БЮДЖЕТ!$P:$P,D1592))</f>
        <v>0</v>
      </c>
      <c r="J1592" s="48">
        <f>IF(D1592="",0,SUMIFS(факт_операции!$T:$T,факт_операции!$D:$D,D1592)+SUMIFS(факт_расчет!$M:$M,факт_расчет!$D:$D,D1592))</f>
        <v>0</v>
      </c>
      <c r="K1592" s="54">
        <f t="shared" si="51"/>
        <v>0</v>
      </c>
      <c r="L1592" s="36"/>
      <c r="M1592" s="1"/>
    </row>
    <row r="1593" spans="1:13" x14ac:dyDescent="0.25">
      <c r="A1593" s="1"/>
      <c r="B1593" s="1"/>
      <c r="C1593" s="5">
        <f t="shared" si="50"/>
        <v>1583</v>
      </c>
      <c r="D1593" s="19" t="str">
        <f>IF(C1593&gt;MAX(БЮДЖЕТ!$C:$C),"",INDEX(БЮДЖЕТ!$P$11:$P$9415,C1593))</f>
        <v/>
      </c>
      <c r="E1593" s="22">
        <f>IF(D1593="",0,IF(COUNTIF(БЮДЖЕТ!$P:$P,D1593)=1,0,1))</f>
        <v>0</v>
      </c>
      <c r="F1593" s="19" t="str">
        <f>IF($D1593="","",INDEX(БЮДЖЕТ!$N:$N,SUMIFS(БЮДЖЕТ!$B:$B,БЮДЖЕТ!$P:$P,$D1593)))</f>
        <v/>
      </c>
      <c r="G1593" s="19" t="str">
        <f>IF($D1593="","",INDEX(БЮДЖЕТ!$X:$X,SUMIFS(БЮДЖЕТ!$B:$B,БЮДЖЕТ!$P:$P,$D1593)))</f>
        <v/>
      </c>
      <c r="H1593" s="36"/>
      <c r="I1593" s="48">
        <f>IF(D1593="",0,SUMIFS(БЮДЖЕТ!$V:$V,БЮДЖЕТ!$P:$P,D1593))</f>
        <v>0</v>
      </c>
      <c r="J1593" s="48">
        <f>IF(D1593="",0,SUMIFS(факт_операции!$T:$T,факт_операции!$D:$D,D1593)+SUMIFS(факт_расчет!$M:$M,факт_расчет!$D:$D,D1593))</f>
        <v>0</v>
      </c>
      <c r="K1593" s="54">
        <f t="shared" si="51"/>
        <v>0</v>
      </c>
      <c r="L1593" s="36"/>
      <c r="M1593" s="1"/>
    </row>
    <row r="1594" spans="1:13" x14ac:dyDescent="0.25">
      <c r="A1594" s="1"/>
      <c r="B1594" s="1"/>
      <c r="C1594" s="5">
        <f t="shared" si="50"/>
        <v>1584</v>
      </c>
      <c r="D1594" s="19" t="str">
        <f>IF(C1594&gt;MAX(БЮДЖЕТ!$C:$C),"",INDEX(БЮДЖЕТ!$P$11:$P$9415,C1594))</f>
        <v/>
      </c>
      <c r="E1594" s="22">
        <f>IF(D1594="",0,IF(COUNTIF(БЮДЖЕТ!$P:$P,D1594)=1,0,1))</f>
        <v>0</v>
      </c>
      <c r="F1594" s="19" t="str">
        <f>IF($D1594="","",INDEX(БЮДЖЕТ!$N:$N,SUMIFS(БЮДЖЕТ!$B:$B,БЮДЖЕТ!$P:$P,$D1594)))</f>
        <v/>
      </c>
      <c r="G1594" s="19" t="str">
        <f>IF($D1594="","",INDEX(БЮДЖЕТ!$X:$X,SUMIFS(БЮДЖЕТ!$B:$B,БЮДЖЕТ!$P:$P,$D1594)))</f>
        <v/>
      </c>
      <c r="H1594" s="36"/>
      <c r="I1594" s="48">
        <f>IF(D1594="",0,SUMIFS(БЮДЖЕТ!$V:$V,БЮДЖЕТ!$P:$P,D1594))</f>
        <v>0</v>
      </c>
      <c r="J1594" s="48">
        <f>IF(D1594="",0,SUMIFS(факт_операции!$T:$T,факт_операции!$D:$D,D1594)+SUMIFS(факт_расчет!$M:$M,факт_расчет!$D:$D,D1594))</f>
        <v>0</v>
      </c>
      <c r="K1594" s="54">
        <f t="shared" si="51"/>
        <v>0</v>
      </c>
      <c r="L1594" s="36"/>
      <c r="M1594" s="1"/>
    </row>
    <row r="1595" spans="1:13" x14ac:dyDescent="0.25">
      <c r="A1595" s="1"/>
      <c r="B1595" s="1"/>
      <c r="C1595" s="5">
        <f t="shared" si="50"/>
        <v>1585</v>
      </c>
      <c r="D1595" s="19" t="str">
        <f>IF(C1595&gt;MAX(БЮДЖЕТ!$C:$C),"",INDEX(БЮДЖЕТ!$P$11:$P$9415,C1595))</f>
        <v/>
      </c>
      <c r="E1595" s="22">
        <f>IF(D1595="",0,IF(COUNTIF(БЮДЖЕТ!$P:$P,D1595)=1,0,1))</f>
        <v>0</v>
      </c>
      <c r="F1595" s="19" t="str">
        <f>IF($D1595="","",INDEX(БЮДЖЕТ!$N:$N,SUMIFS(БЮДЖЕТ!$B:$B,БЮДЖЕТ!$P:$P,$D1595)))</f>
        <v/>
      </c>
      <c r="G1595" s="19" t="str">
        <f>IF($D1595="","",INDEX(БЮДЖЕТ!$X:$X,SUMIFS(БЮДЖЕТ!$B:$B,БЮДЖЕТ!$P:$P,$D1595)))</f>
        <v/>
      </c>
      <c r="H1595" s="36"/>
      <c r="I1595" s="48">
        <f>IF(D1595="",0,SUMIFS(БЮДЖЕТ!$V:$V,БЮДЖЕТ!$P:$P,D1595))</f>
        <v>0</v>
      </c>
      <c r="J1595" s="48">
        <f>IF(D1595="",0,SUMIFS(факт_операции!$T:$T,факт_операции!$D:$D,D1595)+SUMIFS(факт_расчет!$M:$M,факт_расчет!$D:$D,D1595))</f>
        <v>0</v>
      </c>
      <c r="K1595" s="54">
        <f t="shared" si="51"/>
        <v>0</v>
      </c>
      <c r="L1595" s="36"/>
      <c r="M1595" s="1"/>
    </row>
    <row r="1596" spans="1:13" x14ac:dyDescent="0.25">
      <c r="A1596" s="1"/>
      <c r="B1596" s="1"/>
      <c r="C1596" s="5">
        <f t="shared" si="50"/>
        <v>1586</v>
      </c>
      <c r="D1596" s="19" t="str">
        <f>IF(C1596&gt;MAX(БЮДЖЕТ!$C:$C),"",INDEX(БЮДЖЕТ!$P$11:$P$9415,C1596))</f>
        <v/>
      </c>
      <c r="E1596" s="22">
        <f>IF(D1596="",0,IF(COUNTIF(БЮДЖЕТ!$P:$P,D1596)=1,0,1))</f>
        <v>0</v>
      </c>
      <c r="F1596" s="19" t="str">
        <f>IF($D1596="","",INDEX(БЮДЖЕТ!$N:$N,SUMIFS(БЮДЖЕТ!$B:$B,БЮДЖЕТ!$P:$P,$D1596)))</f>
        <v/>
      </c>
      <c r="G1596" s="19" t="str">
        <f>IF($D1596="","",INDEX(БЮДЖЕТ!$X:$X,SUMIFS(БЮДЖЕТ!$B:$B,БЮДЖЕТ!$P:$P,$D1596)))</f>
        <v/>
      </c>
      <c r="H1596" s="36"/>
      <c r="I1596" s="48">
        <f>IF(D1596="",0,SUMIFS(БЮДЖЕТ!$V:$V,БЮДЖЕТ!$P:$P,D1596))</f>
        <v>0</v>
      </c>
      <c r="J1596" s="48">
        <f>IF(D1596="",0,SUMIFS(факт_операции!$T:$T,факт_операции!$D:$D,D1596)+SUMIFS(факт_расчет!$M:$M,факт_расчет!$D:$D,D1596))</f>
        <v>0</v>
      </c>
      <c r="K1596" s="54">
        <f t="shared" si="51"/>
        <v>0</v>
      </c>
      <c r="L1596" s="36"/>
      <c r="M1596" s="1"/>
    </row>
    <row r="1597" spans="1:13" x14ac:dyDescent="0.25">
      <c r="A1597" s="1"/>
      <c r="B1597" s="1"/>
      <c r="C1597" s="5">
        <f t="shared" si="50"/>
        <v>1587</v>
      </c>
      <c r="D1597" s="19" t="str">
        <f>IF(C1597&gt;MAX(БЮДЖЕТ!$C:$C),"",INDEX(БЮДЖЕТ!$P$11:$P$9415,C1597))</f>
        <v/>
      </c>
      <c r="E1597" s="22">
        <f>IF(D1597="",0,IF(COUNTIF(БЮДЖЕТ!$P:$P,D1597)=1,0,1))</f>
        <v>0</v>
      </c>
      <c r="F1597" s="19" t="str">
        <f>IF($D1597="","",INDEX(БЮДЖЕТ!$N:$N,SUMIFS(БЮДЖЕТ!$B:$B,БЮДЖЕТ!$P:$P,$D1597)))</f>
        <v/>
      </c>
      <c r="G1597" s="19" t="str">
        <f>IF($D1597="","",INDEX(БЮДЖЕТ!$X:$X,SUMIFS(БЮДЖЕТ!$B:$B,БЮДЖЕТ!$P:$P,$D1597)))</f>
        <v/>
      </c>
      <c r="H1597" s="36"/>
      <c r="I1597" s="48">
        <f>IF(D1597="",0,SUMIFS(БЮДЖЕТ!$V:$V,БЮДЖЕТ!$P:$P,D1597))</f>
        <v>0</v>
      </c>
      <c r="J1597" s="48">
        <f>IF(D1597="",0,SUMIFS(факт_операции!$T:$T,факт_операции!$D:$D,D1597)+SUMIFS(факт_расчет!$M:$M,факт_расчет!$D:$D,D1597))</f>
        <v>0</v>
      </c>
      <c r="K1597" s="54">
        <f t="shared" si="51"/>
        <v>0</v>
      </c>
      <c r="L1597" s="36"/>
      <c r="M1597" s="1"/>
    </row>
    <row r="1598" spans="1:13" x14ac:dyDescent="0.25">
      <c r="A1598" s="1"/>
      <c r="B1598" s="1"/>
      <c r="C1598" s="5">
        <f t="shared" si="50"/>
        <v>1588</v>
      </c>
      <c r="D1598" s="19" t="str">
        <f>IF(C1598&gt;MAX(БЮДЖЕТ!$C:$C),"",INDEX(БЮДЖЕТ!$P$11:$P$9415,C1598))</f>
        <v/>
      </c>
      <c r="E1598" s="22">
        <f>IF(D1598="",0,IF(COUNTIF(БЮДЖЕТ!$P:$P,D1598)=1,0,1))</f>
        <v>0</v>
      </c>
      <c r="F1598" s="19" t="str">
        <f>IF($D1598="","",INDEX(БЮДЖЕТ!$N:$N,SUMIFS(БЮДЖЕТ!$B:$B,БЮДЖЕТ!$P:$P,$D1598)))</f>
        <v/>
      </c>
      <c r="G1598" s="19" t="str">
        <f>IF($D1598="","",INDEX(БЮДЖЕТ!$X:$X,SUMIFS(БЮДЖЕТ!$B:$B,БЮДЖЕТ!$P:$P,$D1598)))</f>
        <v/>
      </c>
      <c r="H1598" s="36"/>
      <c r="I1598" s="48">
        <f>IF(D1598="",0,SUMIFS(БЮДЖЕТ!$V:$V,БЮДЖЕТ!$P:$P,D1598))</f>
        <v>0</v>
      </c>
      <c r="J1598" s="48">
        <f>IF(D1598="",0,SUMIFS(факт_операции!$T:$T,факт_операции!$D:$D,D1598)+SUMIFS(факт_расчет!$M:$M,факт_расчет!$D:$D,D1598))</f>
        <v>0</v>
      </c>
      <c r="K1598" s="54">
        <f t="shared" si="51"/>
        <v>0</v>
      </c>
      <c r="L1598" s="36"/>
      <c r="M1598" s="1"/>
    </row>
    <row r="1599" spans="1:13" x14ac:dyDescent="0.25">
      <c r="A1599" s="1"/>
      <c r="B1599" s="1"/>
      <c r="C1599" s="5">
        <f t="shared" si="50"/>
        <v>1589</v>
      </c>
      <c r="D1599" s="19" t="str">
        <f>IF(C1599&gt;MAX(БЮДЖЕТ!$C:$C),"",INDEX(БЮДЖЕТ!$P$11:$P$9415,C1599))</f>
        <v/>
      </c>
      <c r="E1599" s="22">
        <f>IF(D1599="",0,IF(COUNTIF(БЮДЖЕТ!$P:$P,D1599)=1,0,1))</f>
        <v>0</v>
      </c>
      <c r="F1599" s="19" t="str">
        <f>IF($D1599="","",INDEX(БЮДЖЕТ!$N:$N,SUMIFS(БЮДЖЕТ!$B:$B,БЮДЖЕТ!$P:$P,$D1599)))</f>
        <v/>
      </c>
      <c r="G1599" s="19" t="str">
        <f>IF($D1599="","",INDEX(БЮДЖЕТ!$X:$X,SUMIFS(БЮДЖЕТ!$B:$B,БЮДЖЕТ!$P:$P,$D1599)))</f>
        <v/>
      </c>
      <c r="H1599" s="36"/>
      <c r="I1599" s="48">
        <f>IF(D1599="",0,SUMIFS(БЮДЖЕТ!$V:$V,БЮДЖЕТ!$P:$P,D1599))</f>
        <v>0</v>
      </c>
      <c r="J1599" s="48">
        <f>IF(D1599="",0,SUMIFS(факт_операции!$T:$T,факт_операции!$D:$D,D1599)+SUMIFS(факт_расчет!$M:$M,факт_расчет!$D:$D,D1599))</f>
        <v>0</v>
      </c>
      <c r="K1599" s="54">
        <f t="shared" si="51"/>
        <v>0</v>
      </c>
      <c r="L1599" s="36"/>
      <c r="M1599" s="1"/>
    </row>
    <row r="1600" spans="1:13" x14ac:dyDescent="0.25">
      <c r="A1600" s="1"/>
      <c r="B1600" s="1"/>
      <c r="C1600" s="5">
        <f t="shared" si="50"/>
        <v>1590</v>
      </c>
      <c r="D1600" s="19" t="str">
        <f>IF(C1600&gt;MAX(БЮДЖЕТ!$C:$C),"",INDEX(БЮДЖЕТ!$P$11:$P$9415,C1600))</f>
        <v/>
      </c>
      <c r="E1600" s="22">
        <f>IF(D1600="",0,IF(COUNTIF(БЮДЖЕТ!$P:$P,D1600)=1,0,1))</f>
        <v>0</v>
      </c>
      <c r="F1600" s="19" t="str">
        <f>IF($D1600="","",INDEX(БЮДЖЕТ!$N:$N,SUMIFS(БЮДЖЕТ!$B:$B,БЮДЖЕТ!$P:$P,$D1600)))</f>
        <v/>
      </c>
      <c r="G1600" s="19" t="str">
        <f>IF($D1600="","",INDEX(БЮДЖЕТ!$X:$X,SUMIFS(БЮДЖЕТ!$B:$B,БЮДЖЕТ!$P:$P,$D1600)))</f>
        <v/>
      </c>
      <c r="H1600" s="36"/>
      <c r="I1600" s="48">
        <f>IF(D1600="",0,SUMIFS(БЮДЖЕТ!$V:$V,БЮДЖЕТ!$P:$P,D1600))</f>
        <v>0</v>
      </c>
      <c r="J1600" s="48">
        <f>IF(D1600="",0,SUMIFS(факт_операции!$T:$T,факт_операции!$D:$D,D1600)+SUMIFS(факт_расчет!$M:$M,факт_расчет!$D:$D,D1600))</f>
        <v>0</v>
      </c>
      <c r="K1600" s="54">
        <f t="shared" si="51"/>
        <v>0</v>
      </c>
      <c r="L1600" s="36"/>
      <c r="M1600" s="1"/>
    </row>
    <row r="1601" spans="1:13" x14ac:dyDescent="0.25">
      <c r="A1601" s="1"/>
      <c r="B1601" s="1"/>
      <c r="C1601" s="5">
        <f t="shared" si="50"/>
        <v>1591</v>
      </c>
      <c r="D1601" s="19" t="str">
        <f>IF(C1601&gt;MAX(БЮДЖЕТ!$C:$C),"",INDEX(БЮДЖЕТ!$P$11:$P$9415,C1601))</f>
        <v/>
      </c>
      <c r="E1601" s="22">
        <f>IF(D1601="",0,IF(COUNTIF(БЮДЖЕТ!$P:$P,D1601)=1,0,1))</f>
        <v>0</v>
      </c>
      <c r="F1601" s="19" t="str">
        <f>IF($D1601="","",INDEX(БЮДЖЕТ!$N:$N,SUMIFS(БЮДЖЕТ!$B:$B,БЮДЖЕТ!$P:$P,$D1601)))</f>
        <v/>
      </c>
      <c r="G1601" s="19" t="str">
        <f>IF($D1601="","",INDEX(БЮДЖЕТ!$X:$X,SUMIFS(БЮДЖЕТ!$B:$B,БЮДЖЕТ!$P:$P,$D1601)))</f>
        <v/>
      </c>
      <c r="H1601" s="36"/>
      <c r="I1601" s="48">
        <f>IF(D1601="",0,SUMIFS(БЮДЖЕТ!$V:$V,БЮДЖЕТ!$P:$P,D1601))</f>
        <v>0</v>
      </c>
      <c r="J1601" s="48">
        <f>IF(D1601="",0,SUMIFS(факт_операции!$T:$T,факт_операции!$D:$D,D1601)+SUMIFS(факт_расчет!$M:$M,факт_расчет!$D:$D,D1601))</f>
        <v>0</v>
      </c>
      <c r="K1601" s="54">
        <f t="shared" si="51"/>
        <v>0</v>
      </c>
      <c r="L1601" s="36"/>
      <c r="M1601" s="1"/>
    </row>
    <row r="1602" spans="1:13" x14ac:dyDescent="0.25">
      <c r="A1602" s="1"/>
      <c r="B1602" s="1"/>
      <c r="C1602" s="5">
        <f t="shared" si="50"/>
        <v>1592</v>
      </c>
      <c r="D1602" s="19" t="str">
        <f>IF(C1602&gt;MAX(БЮДЖЕТ!$C:$C),"",INDEX(БЮДЖЕТ!$P$11:$P$9415,C1602))</f>
        <v/>
      </c>
      <c r="E1602" s="22">
        <f>IF(D1602="",0,IF(COUNTIF(БЮДЖЕТ!$P:$P,D1602)=1,0,1))</f>
        <v>0</v>
      </c>
      <c r="F1602" s="19" t="str">
        <f>IF($D1602="","",INDEX(БЮДЖЕТ!$N:$N,SUMIFS(БЮДЖЕТ!$B:$B,БЮДЖЕТ!$P:$P,$D1602)))</f>
        <v/>
      </c>
      <c r="G1602" s="19" t="str">
        <f>IF($D1602="","",INDEX(БЮДЖЕТ!$X:$X,SUMIFS(БЮДЖЕТ!$B:$B,БЮДЖЕТ!$P:$P,$D1602)))</f>
        <v/>
      </c>
      <c r="H1602" s="36"/>
      <c r="I1602" s="48">
        <f>IF(D1602="",0,SUMIFS(БЮДЖЕТ!$V:$V,БЮДЖЕТ!$P:$P,D1602))</f>
        <v>0</v>
      </c>
      <c r="J1602" s="48">
        <f>IF(D1602="",0,SUMIFS(факт_операции!$T:$T,факт_операции!$D:$D,D1602)+SUMIFS(факт_расчет!$M:$M,факт_расчет!$D:$D,D1602))</f>
        <v>0</v>
      </c>
      <c r="K1602" s="54">
        <f t="shared" si="51"/>
        <v>0</v>
      </c>
      <c r="L1602" s="36"/>
      <c r="M1602" s="1"/>
    </row>
    <row r="1603" spans="1:13" x14ac:dyDescent="0.25">
      <c r="A1603" s="1"/>
      <c r="B1603" s="1"/>
      <c r="C1603" s="5">
        <f t="shared" si="50"/>
        <v>1593</v>
      </c>
      <c r="D1603" s="19" t="str">
        <f>IF(C1603&gt;MAX(БЮДЖЕТ!$C:$C),"",INDEX(БЮДЖЕТ!$P$11:$P$9415,C1603))</f>
        <v/>
      </c>
      <c r="E1603" s="22">
        <f>IF(D1603="",0,IF(COUNTIF(БЮДЖЕТ!$P:$P,D1603)=1,0,1))</f>
        <v>0</v>
      </c>
      <c r="F1603" s="19" t="str">
        <f>IF($D1603="","",INDEX(БЮДЖЕТ!$N:$N,SUMIFS(БЮДЖЕТ!$B:$B,БЮДЖЕТ!$P:$P,$D1603)))</f>
        <v/>
      </c>
      <c r="G1603" s="19" t="str">
        <f>IF($D1603="","",INDEX(БЮДЖЕТ!$X:$X,SUMIFS(БЮДЖЕТ!$B:$B,БЮДЖЕТ!$P:$P,$D1603)))</f>
        <v/>
      </c>
      <c r="H1603" s="36"/>
      <c r="I1603" s="48">
        <f>IF(D1603="",0,SUMIFS(БЮДЖЕТ!$V:$V,БЮДЖЕТ!$P:$P,D1603))</f>
        <v>0</v>
      </c>
      <c r="J1603" s="48">
        <f>IF(D1603="",0,SUMIFS(факт_операции!$T:$T,факт_операции!$D:$D,D1603)+SUMIFS(факт_расчет!$M:$M,факт_расчет!$D:$D,D1603))</f>
        <v>0</v>
      </c>
      <c r="K1603" s="54">
        <f t="shared" si="51"/>
        <v>0</v>
      </c>
      <c r="L1603" s="36"/>
      <c r="M1603" s="1"/>
    </row>
    <row r="1604" spans="1:13" x14ac:dyDescent="0.25">
      <c r="A1604" s="1"/>
      <c r="B1604" s="1"/>
      <c r="C1604" s="5">
        <f t="shared" si="50"/>
        <v>1594</v>
      </c>
      <c r="D1604" s="19" t="str">
        <f>IF(C1604&gt;MAX(БЮДЖЕТ!$C:$C),"",INDEX(БЮДЖЕТ!$P$11:$P$9415,C1604))</f>
        <v/>
      </c>
      <c r="E1604" s="22">
        <f>IF(D1604="",0,IF(COUNTIF(БЮДЖЕТ!$P:$P,D1604)=1,0,1))</f>
        <v>0</v>
      </c>
      <c r="F1604" s="19" t="str">
        <f>IF($D1604="","",INDEX(БЮДЖЕТ!$N:$N,SUMIFS(БЮДЖЕТ!$B:$B,БЮДЖЕТ!$P:$P,$D1604)))</f>
        <v/>
      </c>
      <c r="G1604" s="19" t="str">
        <f>IF($D1604="","",INDEX(БЮДЖЕТ!$X:$X,SUMIFS(БЮДЖЕТ!$B:$B,БЮДЖЕТ!$P:$P,$D1604)))</f>
        <v/>
      </c>
      <c r="H1604" s="36"/>
      <c r="I1604" s="48">
        <f>IF(D1604="",0,SUMIFS(БЮДЖЕТ!$V:$V,БЮДЖЕТ!$P:$P,D1604))</f>
        <v>0</v>
      </c>
      <c r="J1604" s="48">
        <f>IF(D1604="",0,SUMIFS(факт_операции!$T:$T,факт_операции!$D:$D,D1604)+SUMIFS(факт_расчет!$M:$M,факт_расчет!$D:$D,D1604))</f>
        <v>0</v>
      </c>
      <c r="K1604" s="54">
        <f t="shared" si="51"/>
        <v>0</v>
      </c>
      <c r="L1604" s="36"/>
      <c r="M1604" s="1"/>
    </row>
    <row r="1605" spans="1:13" x14ac:dyDescent="0.25">
      <c r="A1605" s="1"/>
      <c r="B1605" s="1"/>
      <c r="C1605" s="5">
        <f t="shared" si="50"/>
        <v>1595</v>
      </c>
      <c r="D1605" s="19" t="str">
        <f>IF(C1605&gt;MAX(БЮДЖЕТ!$C:$C),"",INDEX(БЮДЖЕТ!$P$11:$P$9415,C1605))</f>
        <v/>
      </c>
      <c r="E1605" s="22">
        <f>IF(D1605="",0,IF(COUNTIF(БЮДЖЕТ!$P:$P,D1605)=1,0,1))</f>
        <v>0</v>
      </c>
      <c r="F1605" s="19" t="str">
        <f>IF($D1605="","",INDEX(БЮДЖЕТ!$N:$N,SUMIFS(БЮДЖЕТ!$B:$B,БЮДЖЕТ!$P:$P,$D1605)))</f>
        <v/>
      </c>
      <c r="G1605" s="19" t="str">
        <f>IF($D1605="","",INDEX(БЮДЖЕТ!$X:$X,SUMIFS(БЮДЖЕТ!$B:$B,БЮДЖЕТ!$P:$P,$D1605)))</f>
        <v/>
      </c>
      <c r="H1605" s="36"/>
      <c r="I1605" s="48">
        <f>IF(D1605="",0,SUMIFS(БЮДЖЕТ!$V:$V,БЮДЖЕТ!$P:$P,D1605))</f>
        <v>0</v>
      </c>
      <c r="J1605" s="48">
        <f>IF(D1605="",0,SUMIFS(факт_операции!$T:$T,факт_операции!$D:$D,D1605)+SUMIFS(факт_расчет!$M:$M,факт_расчет!$D:$D,D1605))</f>
        <v>0</v>
      </c>
      <c r="K1605" s="54">
        <f t="shared" si="51"/>
        <v>0</v>
      </c>
      <c r="L1605" s="36"/>
      <c r="M1605" s="1"/>
    </row>
    <row r="1606" spans="1:13" x14ac:dyDescent="0.25">
      <c r="A1606" s="1"/>
      <c r="B1606" s="1"/>
      <c r="C1606" s="5">
        <f t="shared" si="50"/>
        <v>1596</v>
      </c>
      <c r="D1606" s="19" t="str">
        <f>IF(C1606&gt;MAX(БЮДЖЕТ!$C:$C),"",INDEX(БЮДЖЕТ!$P$11:$P$9415,C1606))</f>
        <v/>
      </c>
      <c r="E1606" s="22">
        <f>IF(D1606="",0,IF(COUNTIF(БЮДЖЕТ!$P:$P,D1606)=1,0,1))</f>
        <v>0</v>
      </c>
      <c r="F1606" s="19" t="str">
        <f>IF($D1606="","",INDEX(БЮДЖЕТ!$N:$N,SUMIFS(БЮДЖЕТ!$B:$B,БЮДЖЕТ!$P:$P,$D1606)))</f>
        <v/>
      </c>
      <c r="G1606" s="19" t="str">
        <f>IF($D1606="","",INDEX(БЮДЖЕТ!$X:$X,SUMIFS(БЮДЖЕТ!$B:$B,БЮДЖЕТ!$P:$P,$D1606)))</f>
        <v/>
      </c>
      <c r="H1606" s="36"/>
      <c r="I1606" s="48">
        <f>IF(D1606="",0,SUMIFS(БЮДЖЕТ!$V:$V,БЮДЖЕТ!$P:$P,D1606))</f>
        <v>0</v>
      </c>
      <c r="J1606" s="48">
        <f>IF(D1606="",0,SUMIFS(факт_операции!$T:$T,факт_операции!$D:$D,D1606)+SUMIFS(факт_расчет!$M:$M,факт_расчет!$D:$D,D1606))</f>
        <v>0</v>
      </c>
      <c r="K1606" s="54">
        <f t="shared" si="51"/>
        <v>0</v>
      </c>
      <c r="L1606" s="36"/>
      <c r="M1606" s="1"/>
    </row>
    <row r="1607" spans="1:13" x14ac:dyDescent="0.25">
      <c r="A1607" s="1"/>
      <c r="B1607" s="1"/>
      <c r="C1607" s="5">
        <f t="shared" si="50"/>
        <v>1597</v>
      </c>
      <c r="D1607" s="19" t="str">
        <f>IF(C1607&gt;MAX(БЮДЖЕТ!$C:$C),"",INDEX(БЮДЖЕТ!$P$11:$P$9415,C1607))</f>
        <v/>
      </c>
      <c r="E1607" s="22">
        <f>IF(D1607="",0,IF(COUNTIF(БЮДЖЕТ!$P:$P,D1607)=1,0,1))</f>
        <v>0</v>
      </c>
      <c r="F1607" s="19" t="str">
        <f>IF($D1607="","",INDEX(БЮДЖЕТ!$N:$N,SUMIFS(БЮДЖЕТ!$B:$B,БЮДЖЕТ!$P:$P,$D1607)))</f>
        <v/>
      </c>
      <c r="G1607" s="19" t="str">
        <f>IF($D1607="","",INDEX(БЮДЖЕТ!$X:$X,SUMIFS(БЮДЖЕТ!$B:$B,БЮДЖЕТ!$P:$P,$D1607)))</f>
        <v/>
      </c>
      <c r="H1607" s="36"/>
      <c r="I1607" s="48">
        <f>IF(D1607="",0,SUMIFS(БЮДЖЕТ!$V:$V,БЮДЖЕТ!$P:$P,D1607))</f>
        <v>0</v>
      </c>
      <c r="J1607" s="48">
        <f>IF(D1607="",0,SUMIFS(факт_операции!$T:$T,факт_операции!$D:$D,D1607)+SUMIFS(факт_расчет!$M:$M,факт_расчет!$D:$D,D1607))</f>
        <v>0</v>
      </c>
      <c r="K1607" s="54">
        <f t="shared" si="51"/>
        <v>0</v>
      </c>
      <c r="L1607" s="36"/>
      <c r="M1607" s="1"/>
    </row>
    <row r="1608" spans="1:13" x14ac:dyDescent="0.25">
      <c r="A1608" s="1"/>
      <c r="B1608" s="1"/>
      <c r="C1608" s="5">
        <f t="shared" si="50"/>
        <v>1598</v>
      </c>
      <c r="D1608" s="19" t="str">
        <f>IF(C1608&gt;MAX(БЮДЖЕТ!$C:$C),"",INDEX(БЮДЖЕТ!$P$11:$P$9415,C1608))</f>
        <v/>
      </c>
      <c r="E1608" s="22">
        <f>IF(D1608="",0,IF(COUNTIF(БЮДЖЕТ!$P:$P,D1608)=1,0,1))</f>
        <v>0</v>
      </c>
      <c r="F1608" s="19" t="str">
        <f>IF($D1608="","",INDEX(БЮДЖЕТ!$N:$N,SUMIFS(БЮДЖЕТ!$B:$B,БЮДЖЕТ!$P:$P,$D1608)))</f>
        <v/>
      </c>
      <c r="G1608" s="19" t="str">
        <f>IF($D1608="","",INDEX(БЮДЖЕТ!$X:$X,SUMIFS(БЮДЖЕТ!$B:$B,БЮДЖЕТ!$P:$P,$D1608)))</f>
        <v/>
      </c>
      <c r="H1608" s="36"/>
      <c r="I1608" s="48">
        <f>IF(D1608="",0,SUMIFS(БЮДЖЕТ!$V:$V,БЮДЖЕТ!$P:$P,D1608))</f>
        <v>0</v>
      </c>
      <c r="J1608" s="48">
        <f>IF(D1608="",0,SUMIFS(факт_операции!$T:$T,факт_операции!$D:$D,D1608)+SUMIFS(факт_расчет!$M:$M,факт_расчет!$D:$D,D1608))</f>
        <v>0</v>
      </c>
      <c r="K1608" s="54">
        <f t="shared" si="51"/>
        <v>0</v>
      </c>
      <c r="L1608" s="36"/>
      <c r="M1608" s="1"/>
    </row>
    <row r="1609" spans="1:13" x14ac:dyDescent="0.25">
      <c r="A1609" s="1"/>
      <c r="B1609" s="1"/>
      <c r="C1609" s="5">
        <f t="shared" si="50"/>
        <v>1599</v>
      </c>
      <c r="D1609" s="19" t="str">
        <f>IF(C1609&gt;MAX(БЮДЖЕТ!$C:$C),"",INDEX(БЮДЖЕТ!$P$11:$P$9415,C1609))</f>
        <v/>
      </c>
      <c r="E1609" s="22">
        <f>IF(D1609="",0,IF(COUNTIF(БЮДЖЕТ!$P:$P,D1609)=1,0,1))</f>
        <v>0</v>
      </c>
      <c r="F1609" s="19" t="str">
        <f>IF($D1609="","",INDEX(БЮДЖЕТ!$N:$N,SUMIFS(БЮДЖЕТ!$B:$B,БЮДЖЕТ!$P:$P,$D1609)))</f>
        <v/>
      </c>
      <c r="G1609" s="19" t="str">
        <f>IF($D1609="","",INDEX(БЮДЖЕТ!$X:$X,SUMIFS(БЮДЖЕТ!$B:$B,БЮДЖЕТ!$P:$P,$D1609)))</f>
        <v/>
      </c>
      <c r="H1609" s="36"/>
      <c r="I1609" s="48">
        <f>IF(D1609="",0,SUMIFS(БЮДЖЕТ!$V:$V,БЮДЖЕТ!$P:$P,D1609))</f>
        <v>0</v>
      </c>
      <c r="J1609" s="48">
        <f>IF(D1609="",0,SUMIFS(факт_операции!$T:$T,факт_операции!$D:$D,D1609)+SUMIFS(факт_расчет!$M:$M,факт_расчет!$D:$D,D1609))</f>
        <v>0</v>
      </c>
      <c r="K1609" s="54">
        <f t="shared" si="51"/>
        <v>0</v>
      </c>
      <c r="L1609" s="36"/>
      <c r="M1609" s="1"/>
    </row>
    <row r="1610" spans="1:13" x14ac:dyDescent="0.25">
      <c r="A1610" s="1"/>
      <c r="B1610" s="1"/>
      <c r="C1610" s="5">
        <f t="shared" si="50"/>
        <v>1600</v>
      </c>
      <c r="D1610" s="19" t="str">
        <f>IF(C1610&gt;MAX(БЮДЖЕТ!$C:$C),"",INDEX(БЮДЖЕТ!$P$11:$P$9415,C1610))</f>
        <v/>
      </c>
      <c r="E1610" s="22">
        <f>IF(D1610="",0,IF(COUNTIF(БЮДЖЕТ!$P:$P,D1610)=1,0,1))</f>
        <v>0</v>
      </c>
      <c r="F1610" s="19" t="str">
        <f>IF($D1610="","",INDEX(БЮДЖЕТ!$N:$N,SUMIFS(БЮДЖЕТ!$B:$B,БЮДЖЕТ!$P:$P,$D1610)))</f>
        <v/>
      </c>
      <c r="G1610" s="19" t="str">
        <f>IF($D1610="","",INDEX(БЮДЖЕТ!$X:$X,SUMIFS(БЮДЖЕТ!$B:$B,БЮДЖЕТ!$P:$P,$D1610)))</f>
        <v/>
      </c>
      <c r="H1610" s="36"/>
      <c r="I1610" s="48">
        <f>IF(D1610="",0,SUMIFS(БЮДЖЕТ!$V:$V,БЮДЖЕТ!$P:$P,D1610))</f>
        <v>0</v>
      </c>
      <c r="J1610" s="48">
        <f>IF(D1610="",0,SUMIFS(факт_операции!$T:$T,факт_операции!$D:$D,D1610)+SUMIFS(факт_расчет!$M:$M,факт_расчет!$D:$D,D1610))</f>
        <v>0</v>
      </c>
      <c r="K1610" s="54">
        <f t="shared" si="51"/>
        <v>0</v>
      </c>
      <c r="L1610" s="36"/>
      <c r="M1610" s="1"/>
    </row>
    <row r="1611" spans="1:13" x14ac:dyDescent="0.25">
      <c r="A1611" s="1"/>
      <c r="B1611" s="1"/>
      <c r="C1611" s="5">
        <f t="shared" si="50"/>
        <v>1601</v>
      </c>
      <c r="D1611" s="19" t="str">
        <f>IF(C1611&gt;MAX(БЮДЖЕТ!$C:$C),"",INDEX(БЮДЖЕТ!$P$11:$P$9415,C1611))</f>
        <v/>
      </c>
      <c r="E1611" s="22">
        <f>IF(D1611="",0,IF(COUNTIF(БЮДЖЕТ!$P:$P,D1611)=1,0,1))</f>
        <v>0</v>
      </c>
      <c r="F1611" s="19" t="str">
        <f>IF($D1611="","",INDEX(БЮДЖЕТ!$N:$N,SUMIFS(БЮДЖЕТ!$B:$B,БЮДЖЕТ!$P:$P,$D1611)))</f>
        <v/>
      </c>
      <c r="G1611" s="19" t="str">
        <f>IF($D1611="","",INDEX(БЮДЖЕТ!$X:$X,SUMIFS(БЮДЖЕТ!$B:$B,БЮДЖЕТ!$P:$P,$D1611)))</f>
        <v/>
      </c>
      <c r="H1611" s="36"/>
      <c r="I1611" s="48">
        <f>IF(D1611="",0,SUMIFS(БЮДЖЕТ!$V:$V,БЮДЖЕТ!$P:$P,D1611))</f>
        <v>0</v>
      </c>
      <c r="J1611" s="48">
        <f>IF(D1611="",0,SUMIFS(факт_операции!$T:$T,факт_операции!$D:$D,D1611)+SUMIFS(факт_расчет!$M:$M,факт_расчет!$D:$D,D1611))</f>
        <v>0</v>
      </c>
      <c r="K1611" s="54">
        <f t="shared" si="51"/>
        <v>0</v>
      </c>
      <c r="L1611" s="36"/>
      <c r="M1611" s="1"/>
    </row>
    <row r="1612" spans="1:13" x14ac:dyDescent="0.25">
      <c r="A1612" s="1"/>
      <c r="B1612" s="1"/>
      <c r="C1612" s="5">
        <f t="shared" si="50"/>
        <v>1602</v>
      </c>
      <c r="D1612" s="19" t="str">
        <f>IF(C1612&gt;MAX(БЮДЖЕТ!$C:$C),"",INDEX(БЮДЖЕТ!$P$11:$P$9415,C1612))</f>
        <v/>
      </c>
      <c r="E1612" s="22">
        <f>IF(D1612="",0,IF(COUNTIF(БЮДЖЕТ!$P:$P,D1612)=1,0,1))</f>
        <v>0</v>
      </c>
      <c r="F1612" s="19" t="str">
        <f>IF($D1612="","",INDEX(БЮДЖЕТ!$N:$N,SUMIFS(БЮДЖЕТ!$B:$B,БЮДЖЕТ!$P:$P,$D1612)))</f>
        <v/>
      </c>
      <c r="G1612" s="19" t="str">
        <f>IF($D1612="","",INDEX(БЮДЖЕТ!$X:$X,SUMIFS(БЮДЖЕТ!$B:$B,БЮДЖЕТ!$P:$P,$D1612)))</f>
        <v/>
      </c>
      <c r="H1612" s="36"/>
      <c r="I1612" s="48">
        <f>IF(D1612="",0,SUMIFS(БЮДЖЕТ!$V:$V,БЮДЖЕТ!$P:$P,D1612))</f>
        <v>0</v>
      </c>
      <c r="J1612" s="48">
        <f>IF(D1612="",0,SUMIFS(факт_операции!$T:$T,факт_операции!$D:$D,D1612)+SUMIFS(факт_расчет!$M:$M,факт_расчет!$D:$D,D1612))</f>
        <v>0</v>
      </c>
      <c r="K1612" s="54">
        <f t="shared" si="51"/>
        <v>0</v>
      </c>
      <c r="L1612" s="36"/>
      <c r="M1612" s="1"/>
    </row>
    <row r="1613" spans="1:13" x14ac:dyDescent="0.25">
      <c r="A1613" s="1"/>
      <c r="B1613" s="1"/>
      <c r="C1613" s="5">
        <f t="shared" ref="C1613:C1620" si="52">C1612+1</f>
        <v>1603</v>
      </c>
      <c r="D1613" s="19" t="str">
        <f>IF(C1613&gt;MAX(БЮДЖЕТ!$C:$C),"",INDEX(БЮДЖЕТ!$P$11:$P$9415,C1613))</f>
        <v/>
      </c>
      <c r="E1613" s="22">
        <f>IF(D1613="",0,IF(COUNTIF(БЮДЖЕТ!$P:$P,D1613)=1,0,1))</f>
        <v>0</v>
      </c>
      <c r="F1613" s="19" t="str">
        <f>IF($D1613="","",INDEX(БЮДЖЕТ!$N:$N,SUMIFS(БЮДЖЕТ!$B:$B,БЮДЖЕТ!$P:$P,$D1613)))</f>
        <v/>
      </c>
      <c r="G1613" s="19" t="str">
        <f>IF($D1613="","",INDEX(БЮДЖЕТ!$X:$X,SUMIFS(БЮДЖЕТ!$B:$B,БЮДЖЕТ!$P:$P,$D1613)))</f>
        <v/>
      </c>
      <c r="H1613" s="36"/>
      <c r="I1613" s="48">
        <f>IF(D1613="",0,SUMIFS(БЮДЖЕТ!$V:$V,БЮДЖЕТ!$P:$P,D1613))</f>
        <v>0</v>
      </c>
      <c r="J1613" s="48">
        <f>IF(D1613="",0,SUMIFS(факт_операции!$T:$T,факт_операции!$D:$D,D1613)+SUMIFS(факт_расчет!$M:$M,факт_расчет!$D:$D,D1613))</f>
        <v>0</v>
      </c>
      <c r="K1613" s="54">
        <f t="shared" si="51"/>
        <v>0</v>
      </c>
      <c r="L1613" s="36"/>
      <c r="M1613" s="1"/>
    </row>
    <row r="1614" spans="1:13" x14ac:dyDescent="0.25">
      <c r="A1614" s="1"/>
      <c r="B1614" s="1"/>
      <c r="C1614" s="5">
        <f t="shared" si="52"/>
        <v>1604</v>
      </c>
      <c r="D1614" s="19" t="str">
        <f>IF(C1614&gt;MAX(БЮДЖЕТ!$C:$C),"",INDEX(БЮДЖЕТ!$P$11:$P$9415,C1614))</f>
        <v/>
      </c>
      <c r="E1614" s="22">
        <f>IF(D1614="",0,IF(COUNTIF(БЮДЖЕТ!$P:$P,D1614)=1,0,1))</f>
        <v>0</v>
      </c>
      <c r="F1614" s="19" t="str">
        <f>IF($D1614="","",INDEX(БЮДЖЕТ!$N:$N,SUMIFS(БЮДЖЕТ!$B:$B,БЮДЖЕТ!$P:$P,$D1614)))</f>
        <v/>
      </c>
      <c r="G1614" s="19" t="str">
        <f>IF($D1614="","",INDEX(БЮДЖЕТ!$X:$X,SUMIFS(БЮДЖЕТ!$B:$B,БЮДЖЕТ!$P:$P,$D1614)))</f>
        <v/>
      </c>
      <c r="H1614" s="36"/>
      <c r="I1614" s="48">
        <f>IF(D1614="",0,SUMIFS(БЮДЖЕТ!$V:$V,БЮДЖЕТ!$P:$P,D1614))</f>
        <v>0</v>
      </c>
      <c r="J1614" s="48">
        <f>IF(D1614="",0,SUMIFS(факт_операции!$T:$T,факт_операции!$D:$D,D1614)+SUMIFS(факт_расчет!$M:$M,факт_расчет!$D:$D,D1614))</f>
        <v>0</v>
      </c>
      <c r="K1614" s="54">
        <f t="shared" si="51"/>
        <v>0</v>
      </c>
      <c r="L1614" s="36"/>
      <c r="M1614" s="1"/>
    </row>
    <row r="1615" spans="1:13" x14ac:dyDescent="0.25">
      <c r="A1615" s="1"/>
      <c r="B1615" s="1"/>
      <c r="C1615" s="5">
        <f t="shared" si="52"/>
        <v>1605</v>
      </c>
      <c r="D1615" s="19" t="str">
        <f>IF(C1615&gt;MAX(БЮДЖЕТ!$C:$C),"",INDEX(БЮДЖЕТ!$P$11:$P$9415,C1615))</f>
        <v/>
      </c>
      <c r="E1615" s="22">
        <f>IF(D1615="",0,IF(COUNTIF(БЮДЖЕТ!$P:$P,D1615)=1,0,1))</f>
        <v>0</v>
      </c>
      <c r="F1615" s="19" t="str">
        <f>IF($D1615="","",INDEX(БЮДЖЕТ!$N:$N,SUMIFS(БЮДЖЕТ!$B:$B,БЮДЖЕТ!$P:$P,$D1615)))</f>
        <v/>
      </c>
      <c r="G1615" s="19" t="str">
        <f>IF($D1615="","",INDEX(БЮДЖЕТ!$X:$X,SUMIFS(БЮДЖЕТ!$B:$B,БЮДЖЕТ!$P:$P,$D1615)))</f>
        <v/>
      </c>
      <c r="H1615" s="36"/>
      <c r="I1615" s="48">
        <f>IF(D1615="",0,SUMIFS(БЮДЖЕТ!$V:$V,БЮДЖЕТ!$P:$P,D1615))</f>
        <v>0</v>
      </c>
      <c r="J1615" s="48">
        <f>IF(D1615="",0,SUMIFS(факт_операции!$T:$T,факт_операции!$D:$D,D1615)+SUMIFS(факт_расчет!$M:$M,факт_расчет!$D:$D,D1615))</f>
        <v>0</v>
      </c>
      <c r="K1615" s="54">
        <f t="shared" ref="K1615:K1620" si="53">IF(D1615="",0,J1615-I1615)</f>
        <v>0</v>
      </c>
      <c r="L1615" s="36"/>
      <c r="M1615" s="1"/>
    </row>
    <row r="1616" spans="1:13" x14ac:dyDescent="0.25">
      <c r="A1616" s="1"/>
      <c r="B1616" s="1"/>
      <c r="C1616" s="5">
        <f t="shared" si="52"/>
        <v>1606</v>
      </c>
      <c r="D1616" s="19" t="str">
        <f>IF(C1616&gt;MAX(БЮДЖЕТ!$C:$C),"",INDEX(БЮДЖЕТ!$P$11:$P$9415,C1616))</f>
        <v/>
      </c>
      <c r="E1616" s="22">
        <f>IF(D1616="",0,IF(COUNTIF(БЮДЖЕТ!$P:$P,D1616)=1,0,1))</f>
        <v>0</v>
      </c>
      <c r="F1616" s="19" t="str">
        <f>IF($D1616="","",INDEX(БЮДЖЕТ!$N:$N,SUMIFS(БЮДЖЕТ!$B:$B,БЮДЖЕТ!$P:$P,$D1616)))</f>
        <v/>
      </c>
      <c r="G1616" s="19" t="str">
        <f>IF($D1616="","",INDEX(БЮДЖЕТ!$X:$X,SUMIFS(БЮДЖЕТ!$B:$B,БЮДЖЕТ!$P:$P,$D1616)))</f>
        <v/>
      </c>
      <c r="H1616" s="36"/>
      <c r="I1616" s="48">
        <f>IF(D1616="",0,SUMIFS(БЮДЖЕТ!$V:$V,БЮДЖЕТ!$P:$P,D1616))</f>
        <v>0</v>
      </c>
      <c r="J1616" s="48">
        <f>IF(D1616="",0,SUMIFS(факт_операции!$T:$T,факт_операции!$D:$D,D1616)+SUMIFS(факт_расчет!$M:$M,факт_расчет!$D:$D,D1616))</f>
        <v>0</v>
      </c>
      <c r="K1616" s="54">
        <f t="shared" si="53"/>
        <v>0</v>
      </c>
      <c r="L1616" s="36"/>
      <c r="M1616" s="1"/>
    </row>
    <row r="1617" spans="1:13" x14ac:dyDescent="0.25">
      <c r="A1617" s="1"/>
      <c r="B1617" s="1"/>
      <c r="C1617" s="5">
        <f t="shared" si="52"/>
        <v>1607</v>
      </c>
      <c r="D1617" s="19" t="str">
        <f>IF(C1617&gt;MAX(БЮДЖЕТ!$C:$C),"",INDEX(БЮДЖЕТ!$P$11:$P$9415,C1617))</f>
        <v/>
      </c>
      <c r="E1617" s="22">
        <f>IF(D1617="",0,IF(COUNTIF(БЮДЖЕТ!$P:$P,D1617)=1,0,1))</f>
        <v>0</v>
      </c>
      <c r="F1617" s="19" t="str">
        <f>IF($D1617="","",INDEX(БЮДЖЕТ!$N:$N,SUMIFS(БЮДЖЕТ!$B:$B,БЮДЖЕТ!$P:$P,$D1617)))</f>
        <v/>
      </c>
      <c r="G1617" s="19" t="str">
        <f>IF($D1617="","",INDEX(БЮДЖЕТ!$X:$X,SUMIFS(БЮДЖЕТ!$B:$B,БЮДЖЕТ!$P:$P,$D1617)))</f>
        <v/>
      </c>
      <c r="H1617" s="36"/>
      <c r="I1617" s="48">
        <f>IF(D1617="",0,SUMIFS(БЮДЖЕТ!$V:$V,БЮДЖЕТ!$P:$P,D1617))</f>
        <v>0</v>
      </c>
      <c r="J1617" s="48">
        <f>IF(D1617="",0,SUMIFS(факт_операции!$T:$T,факт_операции!$D:$D,D1617)+SUMIFS(факт_расчет!$M:$M,факт_расчет!$D:$D,D1617))</f>
        <v>0</v>
      </c>
      <c r="K1617" s="54">
        <f t="shared" si="53"/>
        <v>0</v>
      </c>
      <c r="L1617" s="36"/>
      <c r="M1617" s="1"/>
    </row>
    <row r="1618" spans="1:13" x14ac:dyDescent="0.25">
      <c r="A1618" s="1"/>
      <c r="B1618" s="1"/>
      <c r="C1618" s="5">
        <f t="shared" si="52"/>
        <v>1608</v>
      </c>
      <c r="D1618" s="19" t="str">
        <f>IF(C1618&gt;MAX(БЮДЖЕТ!$C:$C),"",INDEX(БЮДЖЕТ!$P$11:$P$9415,C1618))</f>
        <v/>
      </c>
      <c r="E1618" s="22">
        <f>IF(D1618="",0,IF(COUNTIF(БЮДЖЕТ!$P:$P,D1618)=1,0,1))</f>
        <v>0</v>
      </c>
      <c r="F1618" s="19" t="str">
        <f>IF($D1618="","",INDEX(БЮДЖЕТ!$N:$N,SUMIFS(БЮДЖЕТ!$B:$B,БЮДЖЕТ!$P:$P,$D1618)))</f>
        <v/>
      </c>
      <c r="G1618" s="19" t="str">
        <f>IF($D1618="","",INDEX(БЮДЖЕТ!$X:$X,SUMIFS(БЮДЖЕТ!$B:$B,БЮДЖЕТ!$P:$P,$D1618)))</f>
        <v/>
      </c>
      <c r="H1618" s="36"/>
      <c r="I1618" s="48">
        <f>IF(D1618="",0,SUMIFS(БЮДЖЕТ!$V:$V,БЮДЖЕТ!$P:$P,D1618))</f>
        <v>0</v>
      </c>
      <c r="J1618" s="48">
        <f>IF(D1618="",0,SUMIFS(факт_операции!$T:$T,факт_операции!$D:$D,D1618)+SUMIFS(факт_расчет!$M:$M,факт_расчет!$D:$D,D1618))</f>
        <v>0</v>
      </c>
      <c r="K1618" s="54">
        <f t="shared" si="53"/>
        <v>0</v>
      </c>
      <c r="L1618" s="36"/>
      <c r="M1618" s="1"/>
    </row>
    <row r="1619" spans="1:13" x14ac:dyDescent="0.25">
      <c r="A1619" s="1"/>
      <c r="B1619" s="1"/>
      <c r="C1619" s="5">
        <f t="shared" si="52"/>
        <v>1609</v>
      </c>
      <c r="D1619" s="19" t="str">
        <f>IF(C1619&gt;MAX(БЮДЖЕТ!$C:$C),"",INDEX(БЮДЖЕТ!$P$11:$P$9415,C1619))</f>
        <v/>
      </c>
      <c r="E1619" s="22">
        <f>IF(D1619="",0,IF(COUNTIF(БЮДЖЕТ!$P:$P,D1619)=1,0,1))</f>
        <v>0</v>
      </c>
      <c r="F1619" s="19" t="str">
        <f>IF($D1619="","",INDEX(БЮДЖЕТ!$N:$N,SUMIFS(БЮДЖЕТ!$B:$B,БЮДЖЕТ!$P:$P,$D1619)))</f>
        <v/>
      </c>
      <c r="G1619" s="19" t="str">
        <f>IF($D1619="","",INDEX(БЮДЖЕТ!$X:$X,SUMIFS(БЮДЖЕТ!$B:$B,БЮДЖЕТ!$P:$P,$D1619)))</f>
        <v/>
      </c>
      <c r="H1619" s="36"/>
      <c r="I1619" s="48">
        <f>IF(D1619="",0,SUMIFS(БЮДЖЕТ!$V:$V,БЮДЖЕТ!$P:$P,D1619))</f>
        <v>0</v>
      </c>
      <c r="J1619" s="48">
        <f>IF(D1619="",0,SUMIFS(факт_операции!$T:$T,факт_операции!$D:$D,D1619)+SUMIFS(факт_расчет!$M:$M,факт_расчет!$D:$D,D1619))</f>
        <v>0</v>
      </c>
      <c r="K1619" s="54">
        <f t="shared" si="53"/>
        <v>0</v>
      </c>
      <c r="L1619" s="36"/>
      <c r="M1619" s="1"/>
    </row>
    <row r="1620" spans="1:13" x14ac:dyDescent="0.25">
      <c r="A1620" s="1"/>
      <c r="B1620" s="1"/>
      <c r="C1620" s="5">
        <f t="shared" si="52"/>
        <v>1610</v>
      </c>
      <c r="D1620" s="19" t="str">
        <f>IF(C1620&gt;MAX(БЮДЖЕТ!$C:$C),"",INDEX(БЮДЖЕТ!$P$11:$P$9415,C1620))</f>
        <v/>
      </c>
      <c r="E1620" s="22">
        <f>IF(D1620="",0,IF(COUNTIF(БЮДЖЕТ!$P:$P,D1620)=1,0,1))</f>
        <v>0</v>
      </c>
      <c r="F1620" s="19" t="str">
        <f>IF($D1620="","",INDEX(БЮДЖЕТ!$N:$N,SUMIFS(БЮДЖЕТ!$B:$B,БЮДЖЕТ!$P:$P,$D1620)))</f>
        <v/>
      </c>
      <c r="G1620" s="19" t="str">
        <f>IF($D1620="","",INDEX(БЮДЖЕТ!$X:$X,SUMIFS(БЮДЖЕТ!$B:$B,БЮДЖЕТ!$P:$P,$D1620)))</f>
        <v/>
      </c>
      <c r="H1620" s="36"/>
      <c r="I1620" s="48">
        <f>IF(D1620="",0,SUMIFS(БЮДЖЕТ!$V:$V,БЮДЖЕТ!$P:$P,D1620))</f>
        <v>0</v>
      </c>
      <c r="J1620" s="48">
        <f>IF(D1620="",0,SUMIFS(факт_операции!$T:$T,факт_операции!$D:$D,D1620)+SUMIFS(факт_расчет!$M:$M,факт_расчет!$D:$D,D1620))</f>
        <v>0</v>
      </c>
      <c r="K1620" s="54">
        <f t="shared" si="53"/>
        <v>0</v>
      </c>
      <c r="L1620" s="36"/>
      <c r="M1620" s="1"/>
    </row>
    <row r="1621" spans="1:13" x14ac:dyDescent="0.25">
      <c r="A1621" s="1"/>
      <c r="B1621" s="1"/>
      <c r="C1621" s="5"/>
      <c r="D1621" s="19"/>
      <c r="E1621" s="22"/>
      <c r="F1621" s="19"/>
      <c r="G1621" s="19"/>
      <c r="H1621" s="36"/>
      <c r="I1621" s="48"/>
      <c r="J1621" s="48"/>
      <c r="K1621" s="54"/>
      <c r="L1621" s="36"/>
      <c r="M1621" s="1"/>
    </row>
    <row r="1622" spans="1:13" x14ac:dyDescent="0.25">
      <c r="A1622" s="1"/>
      <c r="B1622" s="1"/>
      <c r="C1622" s="5"/>
      <c r="D1622" s="19"/>
      <c r="E1622" s="22"/>
      <c r="F1622" s="19"/>
      <c r="G1622" s="19"/>
      <c r="H1622" s="36"/>
      <c r="I1622" s="48"/>
      <c r="J1622" s="48"/>
      <c r="K1622" s="54"/>
      <c r="L1622" s="36"/>
      <c r="M1622" s="1"/>
    </row>
    <row r="1623" spans="1:13" x14ac:dyDescent="0.25">
      <c r="A1623" s="1"/>
      <c r="B1623" s="1"/>
      <c r="C1623" s="5"/>
      <c r="D1623" s="19"/>
      <c r="E1623" s="22"/>
      <c r="F1623" s="19"/>
      <c r="G1623" s="19"/>
      <c r="H1623" s="36"/>
      <c r="I1623" s="48"/>
      <c r="J1623" s="48"/>
      <c r="K1623" s="54"/>
      <c r="L1623" s="36"/>
      <c r="M1623" s="1"/>
    </row>
    <row r="1624" spans="1:13" x14ac:dyDescent="0.25">
      <c r="A1624" s="1"/>
      <c r="B1624" s="1"/>
      <c r="C1624" s="5"/>
      <c r="D1624" s="19"/>
      <c r="E1624" s="22"/>
      <c r="F1624" s="19"/>
      <c r="G1624" s="19"/>
      <c r="H1624" s="36"/>
      <c r="I1624" s="48"/>
      <c r="J1624" s="48"/>
      <c r="K1624" s="54"/>
      <c r="L1624" s="36"/>
      <c r="M1624" s="1"/>
    </row>
    <row r="1625" spans="1:13" x14ac:dyDescent="0.25">
      <c r="A1625" s="1"/>
      <c r="B1625" s="1"/>
      <c r="C1625" s="5"/>
      <c r="D1625" s="19"/>
      <c r="E1625" s="22"/>
      <c r="F1625" s="19"/>
      <c r="G1625" s="19"/>
      <c r="H1625" s="36"/>
      <c r="I1625" s="48"/>
      <c r="J1625" s="48"/>
      <c r="K1625" s="54"/>
      <c r="L1625" s="36"/>
      <c r="M1625" s="1"/>
    </row>
    <row r="1626" spans="1:13" x14ac:dyDescent="0.25">
      <c r="A1626" s="1"/>
      <c r="B1626" s="1"/>
      <c r="C1626" s="5"/>
      <c r="D1626" s="19"/>
      <c r="E1626" s="22"/>
      <c r="F1626" s="19"/>
      <c r="G1626" s="19"/>
      <c r="H1626" s="36"/>
      <c r="I1626" s="48"/>
      <c r="J1626" s="48"/>
      <c r="K1626" s="54"/>
      <c r="L1626" s="36"/>
      <c r="M1626" s="1"/>
    </row>
    <row r="1627" spans="1:13" x14ac:dyDescent="0.25">
      <c r="A1627" s="1"/>
      <c r="B1627" s="1"/>
      <c r="C1627" s="5"/>
      <c r="D1627" s="19"/>
      <c r="E1627" s="22"/>
      <c r="F1627" s="19"/>
      <c r="G1627" s="19"/>
      <c r="H1627" s="36"/>
      <c r="I1627" s="48"/>
      <c r="J1627" s="48"/>
      <c r="K1627" s="54"/>
      <c r="L1627" s="36"/>
      <c r="M1627" s="1"/>
    </row>
    <row r="1628" spans="1:13" x14ac:dyDescent="0.25">
      <c r="A1628" s="1"/>
      <c r="B1628" s="1"/>
      <c r="C1628" s="5"/>
      <c r="D1628" s="19"/>
      <c r="E1628" s="22"/>
      <c r="F1628" s="19"/>
      <c r="G1628" s="19"/>
      <c r="H1628" s="36"/>
      <c r="I1628" s="48"/>
      <c r="J1628" s="48"/>
      <c r="K1628" s="54"/>
      <c r="L1628" s="36"/>
      <c r="M1628" s="1"/>
    </row>
    <row r="1629" spans="1:13" x14ac:dyDescent="0.25">
      <c r="A1629" s="1"/>
      <c r="B1629" s="1"/>
      <c r="C1629" s="5"/>
      <c r="D1629" s="19"/>
      <c r="E1629" s="22"/>
      <c r="F1629" s="19"/>
      <c r="G1629" s="19"/>
      <c r="H1629" s="36"/>
      <c r="I1629" s="48"/>
      <c r="J1629" s="48"/>
      <c r="K1629" s="54"/>
      <c r="L1629" s="36"/>
      <c r="M1629" s="1"/>
    </row>
    <row r="1630" spans="1:13" x14ac:dyDescent="0.25">
      <c r="A1630" s="1"/>
      <c r="B1630" s="1"/>
      <c r="C1630" s="5"/>
      <c r="D1630" s="19"/>
      <c r="E1630" s="22"/>
      <c r="F1630" s="19"/>
      <c r="G1630" s="19"/>
      <c r="H1630" s="36"/>
      <c r="I1630" s="48"/>
      <c r="J1630" s="48"/>
      <c r="K1630" s="54"/>
      <c r="L1630" s="36"/>
      <c r="M1630" s="1"/>
    </row>
    <row r="1631" spans="1:13" x14ac:dyDescent="0.25">
      <c r="A1631" s="1"/>
      <c r="B1631" s="1"/>
      <c r="C1631" s="5"/>
      <c r="D1631" s="19"/>
      <c r="E1631" s="22"/>
      <c r="F1631" s="19"/>
      <c r="G1631" s="19"/>
      <c r="H1631" s="36"/>
      <c r="I1631" s="48"/>
      <c r="J1631" s="48"/>
      <c r="K1631" s="54"/>
      <c r="L1631" s="36"/>
      <c r="M1631" s="1"/>
    </row>
    <row r="1632" spans="1:13" x14ac:dyDescent="0.25">
      <c r="A1632" s="1"/>
      <c r="B1632" s="1"/>
      <c r="C1632" s="5"/>
      <c r="D1632" s="19"/>
      <c r="E1632" s="22"/>
      <c r="F1632" s="19"/>
      <c r="G1632" s="19"/>
      <c r="H1632" s="36"/>
      <c r="I1632" s="48"/>
      <c r="J1632" s="48"/>
      <c r="K1632" s="54"/>
      <c r="L1632" s="36"/>
      <c r="M1632" s="1"/>
    </row>
  </sheetData>
  <conditionalFormatting sqref="E1:E75 E1633:E1048576">
    <cfRule type="cellIs" dxfId="12" priority="16" operator="notEqual">
      <formula>0</formula>
    </cfRule>
  </conditionalFormatting>
  <conditionalFormatting sqref="D9">
    <cfRule type="containsBlanks" dxfId="11" priority="15">
      <formula>LEN(TRIM(D9))=0</formula>
    </cfRule>
  </conditionalFormatting>
  <conditionalFormatting sqref="G9">
    <cfRule type="containsBlanks" dxfId="10" priority="14">
      <formula>LEN(TRIM(G9))=0</formula>
    </cfRule>
  </conditionalFormatting>
  <conditionalFormatting sqref="K9">
    <cfRule type="containsBlanks" dxfId="9" priority="13">
      <formula>LEN(TRIM(K9))=0</formula>
    </cfRule>
  </conditionalFormatting>
  <conditionalFormatting sqref="I9">
    <cfRule type="containsBlanks" dxfId="8" priority="10">
      <formula>LEN(TRIM(I9))=0</formula>
    </cfRule>
  </conditionalFormatting>
  <conditionalFormatting sqref="B8">
    <cfRule type="cellIs" dxfId="7" priority="6" operator="notEqual">
      <formula>0</formula>
    </cfRule>
  </conditionalFormatting>
  <conditionalFormatting sqref="C8">
    <cfRule type="cellIs" dxfId="6" priority="7" operator="notEqual">
      <formula>0</formula>
    </cfRule>
  </conditionalFormatting>
  <conditionalFormatting sqref="J9">
    <cfRule type="containsBlanks" dxfId="5" priority="5">
      <formula>LEN(TRIM(J9))=0</formula>
    </cfRule>
  </conditionalFormatting>
  <conditionalFormatting sqref="E76:E999">
    <cfRule type="cellIs" dxfId="4" priority="4" operator="notEqual">
      <formula>0</formula>
    </cfRule>
  </conditionalFormatting>
  <conditionalFormatting sqref="E1000:E1486">
    <cfRule type="cellIs" dxfId="3" priority="3" operator="notEqual">
      <formula>0</formula>
    </cfRule>
  </conditionalFormatting>
  <conditionalFormatting sqref="E1487:E1632">
    <cfRule type="cellIs" dxfId="2" priority="2" operator="notEqual">
      <formula>0</formula>
    </cfRule>
  </conditionalFormatting>
  <conditionalFormatting sqref="H3">
    <cfRule type="cellIs" dxfId="1" priority="1" operator="notEqual">
      <formula>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P58"/>
  <sheetViews>
    <sheetView showGridLines="0" tabSelected="1" zoomScaleNormal="100" workbookViewId="0">
      <pane ySplit="6" topLeftCell="A7" activePane="bottomLeft" state="frozen"/>
      <selection pane="bottomLeft" activeCell="C6" sqref="C6"/>
    </sheetView>
  </sheetViews>
  <sheetFormatPr defaultColWidth="9.109375" defaultRowHeight="12" x14ac:dyDescent="0.25"/>
  <cols>
    <col min="1" max="1" width="1.6640625" style="2" customWidth="1"/>
    <col min="2" max="2" width="0.88671875" style="2" customWidth="1"/>
    <col min="3" max="3" width="1.6640625" style="2" customWidth="1"/>
    <col min="4" max="5" width="2.6640625" style="8" customWidth="1"/>
    <col min="6" max="6" width="9.109375" style="8"/>
    <col min="7" max="7" width="2.6640625" style="8" customWidth="1"/>
    <col min="8" max="8" width="20" style="63" bestFit="1" customWidth="1"/>
    <col min="9" max="10" width="2.6640625" style="2" customWidth="1"/>
    <col min="11" max="11" width="62.33203125" style="71" customWidth="1"/>
    <col min="12" max="13" width="2.6640625" style="2" customWidth="1"/>
    <col min="14" max="14" width="1.6640625" style="2" customWidth="1"/>
    <col min="15" max="15" width="0.88671875" style="2" customWidth="1"/>
    <col min="16" max="16" width="1.6640625" style="2" customWidth="1"/>
    <col min="17" max="16384" width="9.109375" style="2"/>
  </cols>
  <sheetData>
    <row r="1" spans="1:16" ht="8.1" customHeight="1" x14ac:dyDescent="0.25">
      <c r="A1" s="1"/>
      <c r="B1" s="1"/>
      <c r="C1" s="1"/>
      <c r="D1" s="7"/>
      <c r="E1" s="7"/>
      <c r="F1" s="7"/>
      <c r="G1" s="7"/>
      <c r="H1" s="61"/>
      <c r="I1" s="1"/>
      <c r="J1" s="1"/>
      <c r="K1" s="69"/>
      <c r="L1" s="1"/>
      <c r="M1" s="1"/>
      <c r="N1" s="1"/>
      <c r="O1" s="1"/>
      <c r="P1" s="1"/>
    </row>
    <row r="2" spans="1:16" ht="5.0999999999999996" customHeight="1" x14ac:dyDescent="0.25">
      <c r="A2" s="1"/>
      <c r="B2" s="57"/>
      <c r="C2" s="57"/>
      <c r="D2" s="60"/>
      <c r="E2" s="60"/>
      <c r="F2" s="60"/>
      <c r="G2" s="60"/>
      <c r="H2" s="62"/>
      <c r="I2" s="57"/>
      <c r="J2" s="57"/>
      <c r="K2" s="70"/>
      <c r="L2" s="57"/>
      <c r="M2" s="57"/>
      <c r="N2" s="57"/>
      <c r="O2" s="57"/>
      <c r="P2" s="1"/>
    </row>
    <row r="3" spans="1:16" ht="13.8" x14ac:dyDescent="0.3">
      <c r="A3" s="1"/>
      <c r="B3" s="57"/>
      <c r="C3" s="164" t="s">
        <v>131</v>
      </c>
      <c r="D3" s="164"/>
      <c r="E3" s="164"/>
      <c r="F3" s="164"/>
      <c r="G3" s="7"/>
      <c r="H3" s="61"/>
      <c r="I3" s="1"/>
      <c r="J3" s="1"/>
      <c r="K3" s="167"/>
      <c r="L3" s="1"/>
      <c r="M3" s="1"/>
      <c r="N3" s="1"/>
      <c r="O3" s="57"/>
      <c r="P3" s="1"/>
    </row>
    <row r="4" spans="1:16" x14ac:dyDescent="0.25">
      <c r="A4" s="1"/>
      <c r="B4" s="57"/>
      <c r="C4" s="1"/>
      <c r="D4" s="7" t="s">
        <v>91</v>
      </c>
      <c r="E4" s="7"/>
      <c r="F4" s="7"/>
      <c r="G4" s="7"/>
      <c r="H4" s="61"/>
      <c r="I4" s="1"/>
      <c r="J4" s="1"/>
      <c r="K4" s="167"/>
      <c r="L4" s="1"/>
      <c r="M4" s="1"/>
      <c r="N4" s="1"/>
      <c r="O4" s="57"/>
      <c r="P4" s="1"/>
    </row>
    <row r="5" spans="1:16" x14ac:dyDescent="0.25">
      <c r="A5" s="1"/>
      <c r="B5" s="57"/>
      <c r="C5" s="1"/>
      <c r="D5" s="7"/>
      <c r="E5" s="7"/>
      <c r="F5" s="7"/>
      <c r="G5" s="7"/>
      <c r="H5" s="61"/>
      <c r="I5" s="1"/>
      <c r="J5" s="1"/>
      <c r="K5" s="167"/>
      <c r="L5" s="1"/>
      <c r="M5" s="1"/>
      <c r="N5" s="1"/>
      <c r="O5" s="57"/>
      <c r="P5" s="1"/>
    </row>
    <row r="6" spans="1:16" x14ac:dyDescent="0.25">
      <c r="A6" s="1"/>
      <c r="B6" s="57"/>
      <c r="C6" s="1"/>
      <c r="D6" s="7"/>
      <c r="E6" s="7" t="s">
        <v>95</v>
      </c>
      <c r="F6" s="7"/>
      <c r="G6" s="7"/>
      <c r="H6" s="61"/>
      <c r="I6" s="1"/>
      <c r="J6" s="1"/>
      <c r="K6" s="167"/>
      <c r="L6" s="1"/>
      <c r="M6" s="1"/>
      <c r="N6" s="1"/>
      <c r="O6" s="57"/>
      <c r="P6" s="1"/>
    </row>
    <row r="7" spans="1:16" s="166" customFormat="1" x14ac:dyDescent="0.25">
      <c r="A7" s="167"/>
      <c r="B7" s="57"/>
      <c r="C7" s="167"/>
      <c r="D7" s="168"/>
      <c r="E7" s="168"/>
      <c r="F7" s="168"/>
      <c r="G7" s="168"/>
      <c r="H7" s="61"/>
      <c r="I7" s="167"/>
      <c r="J7" s="167"/>
      <c r="K7" s="69"/>
      <c r="L7" s="167"/>
      <c r="M7" s="167"/>
      <c r="N7" s="167"/>
      <c r="O7" s="57"/>
      <c r="P7" s="167"/>
    </row>
    <row r="8" spans="1:16" s="166" customFormat="1" x14ac:dyDescent="0.25">
      <c r="A8" s="167"/>
      <c r="B8" s="57"/>
      <c r="C8" s="167"/>
      <c r="D8" s="168"/>
      <c r="E8" s="168"/>
      <c r="F8" s="168"/>
      <c r="G8" s="12" t="s">
        <v>7</v>
      </c>
      <c r="H8" s="13"/>
      <c r="I8" s="167"/>
      <c r="J8" s="167"/>
      <c r="K8" s="165" t="s">
        <v>132</v>
      </c>
      <c r="L8" s="167"/>
      <c r="M8" s="167"/>
      <c r="N8" s="167"/>
      <c r="O8" s="57"/>
      <c r="P8" s="167"/>
    </row>
    <row r="9" spans="1:16" s="166" customFormat="1" x14ac:dyDescent="0.25">
      <c r="A9" s="167"/>
      <c r="B9" s="57"/>
      <c r="C9" s="167"/>
      <c r="D9" s="168"/>
      <c r="E9" s="168"/>
      <c r="F9" s="168"/>
      <c r="G9" s="168"/>
      <c r="H9" s="61"/>
      <c r="I9" s="167"/>
      <c r="J9" s="167"/>
      <c r="K9" s="69"/>
      <c r="L9" s="167"/>
      <c r="M9" s="167"/>
      <c r="N9" s="167"/>
      <c r="O9" s="57"/>
      <c r="P9" s="167"/>
    </row>
    <row r="10" spans="1:16" s="166" customFormat="1" x14ac:dyDescent="0.25">
      <c r="A10" s="167"/>
      <c r="B10" s="57"/>
      <c r="C10" s="167"/>
      <c r="D10" s="168"/>
      <c r="E10" s="168"/>
      <c r="F10" s="168"/>
      <c r="G10" s="12" t="s">
        <v>7</v>
      </c>
      <c r="H10" s="58" t="s">
        <v>12</v>
      </c>
      <c r="I10" s="59" t="s">
        <v>94</v>
      </c>
      <c r="J10" s="167"/>
      <c r="K10" s="165" t="s">
        <v>133</v>
      </c>
      <c r="L10" s="167"/>
      <c r="M10" s="167"/>
      <c r="N10" s="167"/>
      <c r="O10" s="57"/>
      <c r="P10" s="167"/>
    </row>
    <row r="11" spans="1:16" s="166" customFormat="1" x14ac:dyDescent="0.25">
      <c r="A11" s="167"/>
      <c r="B11" s="57"/>
      <c r="C11" s="167"/>
      <c r="D11" s="168"/>
      <c r="E11" s="168"/>
      <c r="F11" s="168"/>
      <c r="G11" s="168"/>
      <c r="H11" s="61"/>
      <c r="I11" s="167"/>
      <c r="J11" s="167"/>
      <c r="K11" s="69"/>
      <c r="L11" s="167"/>
      <c r="M11" s="167"/>
      <c r="N11" s="167"/>
      <c r="O11" s="57"/>
      <c r="P11" s="167"/>
    </row>
    <row r="12" spans="1:16" s="166" customFormat="1" x14ac:dyDescent="0.25">
      <c r="A12" s="167"/>
      <c r="B12" s="57"/>
      <c r="C12" s="167"/>
      <c r="D12" s="168"/>
      <c r="E12" s="168"/>
      <c r="F12" s="168" t="s">
        <v>135</v>
      </c>
      <c r="G12" s="168"/>
      <c r="H12" s="61"/>
      <c r="I12" s="167"/>
      <c r="J12" s="167"/>
      <c r="K12" s="69"/>
      <c r="L12" s="167"/>
      <c r="M12" s="167"/>
      <c r="N12" s="167"/>
      <c r="O12" s="57"/>
      <c r="P12" s="167"/>
    </row>
    <row r="13" spans="1:16" s="8" customFormat="1" ht="36" x14ac:dyDescent="0.25">
      <c r="A13" s="168"/>
      <c r="B13" s="60"/>
      <c r="C13" s="168"/>
      <c r="D13" s="168"/>
      <c r="E13" s="168"/>
      <c r="F13" s="168"/>
      <c r="G13" s="168"/>
      <c r="H13" s="61"/>
      <c r="I13" s="168"/>
      <c r="J13" s="168"/>
      <c r="K13" s="72" t="s">
        <v>136</v>
      </c>
      <c r="L13" s="168"/>
      <c r="M13" s="168"/>
      <c r="N13" s="168"/>
      <c r="O13" s="60"/>
      <c r="P13" s="168"/>
    </row>
    <row r="14" spans="1:16" s="166" customFormat="1" x14ac:dyDescent="0.25">
      <c r="A14" s="167"/>
      <c r="B14" s="57"/>
      <c r="C14" s="167"/>
      <c r="D14" s="168"/>
      <c r="E14" s="168"/>
      <c r="F14" s="168"/>
      <c r="G14" s="168"/>
      <c r="H14" s="61"/>
      <c r="I14" s="167"/>
      <c r="J14" s="167"/>
      <c r="K14" s="69"/>
      <c r="L14" s="167"/>
      <c r="M14" s="167"/>
      <c r="N14" s="167"/>
      <c r="O14" s="57"/>
      <c r="P14" s="167"/>
    </row>
    <row r="15" spans="1:16" s="166" customFormat="1" x14ac:dyDescent="0.25">
      <c r="A15" s="167"/>
      <c r="B15" s="57"/>
      <c r="C15" s="167"/>
      <c r="D15" s="168"/>
      <c r="E15" s="168"/>
      <c r="F15" s="168" t="s">
        <v>96</v>
      </c>
      <c r="G15" s="168"/>
      <c r="H15" s="61"/>
      <c r="I15" s="167"/>
      <c r="J15" s="167"/>
      <c r="K15" s="69"/>
      <c r="L15" s="167"/>
      <c r="M15" s="167"/>
      <c r="N15" s="167"/>
      <c r="O15" s="57"/>
      <c r="P15" s="167"/>
    </row>
    <row r="16" spans="1:16" s="166" customFormat="1" ht="24" x14ac:dyDescent="0.25">
      <c r="A16" s="167"/>
      <c r="B16" s="57"/>
      <c r="C16" s="167"/>
      <c r="D16" s="168"/>
      <c r="E16" s="168"/>
      <c r="F16" s="168"/>
      <c r="G16" s="168"/>
      <c r="H16" s="64" t="s">
        <v>97</v>
      </c>
      <c r="I16" s="167"/>
      <c r="J16" s="167"/>
      <c r="K16" s="73" t="s">
        <v>137</v>
      </c>
      <c r="L16" s="167"/>
      <c r="M16" s="167"/>
      <c r="N16" s="167"/>
      <c r="O16" s="57"/>
      <c r="P16" s="167"/>
    </row>
    <row r="17" spans="1:16" s="166" customFormat="1" x14ac:dyDescent="0.25">
      <c r="A17" s="167"/>
      <c r="B17" s="57"/>
      <c r="C17" s="167"/>
      <c r="D17" s="168"/>
      <c r="E17" s="168"/>
      <c r="F17" s="168"/>
      <c r="G17" s="168"/>
      <c r="H17" s="65" t="s">
        <v>126</v>
      </c>
      <c r="I17" s="167"/>
      <c r="J17" s="167"/>
      <c r="K17" s="73" t="s">
        <v>138</v>
      </c>
      <c r="L17" s="167"/>
      <c r="M17" s="167"/>
      <c r="N17" s="167"/>
      <c r="O17" s="57"/>
      <c r="P17" s="167"/>
    </row>
    <row r="18" spans="1:16" s="166" customFormat="1" x14ac:dyDescent="0.25">
      <c r="A18" s="167"/>
      <c r="B18" s="57"/>
      <c r="C18" s="167"/>
      <c r="D18" s="168"/>
      <c r="E18" s="168"/>
      <c r="F18" s="168"/>
      <c r="G18" s="168"/>
      <c r="H18" s="66" t="s">
        <v>98</v>
      </c>
      <c r="I18" s="167"/>
      <c r="J18" s="167"/>
      <c r="K18" s="73" t="s">
        <v>139</v>
      </c>
      <c r="L18" s="167"/>
      <c r="M18" s="167"/>
      <c r="N18" s="167"/>
      <c r="O18" s="57"/>
      <c r="P18" s="167"/>
    </row>
    <row r="19" spans="1:16" s="166" customFormat="1" x14ac:dyDescent="0.25">
      <c r="A19" s="167"/>
      <c r="B19" s="57"/>
      <c r="C19" s="167"/>
      <c r="D19" s="168"/>
      <c r="E19" s="168"/>
      <c r="F19" s="168"/>
      <c r="G19" s="168"/>
      <c r="H19" s="67" t="s">
        <v>99</v>
      </c>
      <c r="I19" s="167"/>
      <c r="J19" s="167"/>
      <c r="K19" s="73" t="s">
        <v>140</v>
      </c>
      <c r="L19" s="167"/>
      <c r="M19" s="167"/>
      <c r="N19" s="167"/>
      <c r="O19" s="57"/>
      <c r="P19" s="167"/>
    </row>
    <row r="20" spans="1:16" s="166" customFormat="1" x14ac:dyDescent="0.25">
      <c r="A20" s="167"/>
      <c r="B20" s="57"/>
      <c r="C20" s="167"/>
      <c r="D20" s="168"/>
      <c r="E20" s="168"/>
      <c r="F20" s="168"/>
      <c r="G20" s="168"/>
      <c r="H20" s="68" t="s">
        <v>113</v>
      </c>
      <c r="I20" s="167"/>
      <c r="J20" s="167"/>
      <c r="K20" s="73" t="s">
        <v>141</v>
      </c>
      <c r="L20" s="167"/>
      <c r="M20" s="167"/>
      <c r="N20" s="167"/>
      <c r="O20" s="57"/>
      <c r="P20" s="167"/>
    </row>
    <row r="21" spans="1:16" s="166" customFormat="1" x14ac:dyDescent="0.25">
      <c r="A21" s="167"/>
      <c r="B21" s="57"/>
      <c r="C21" s="167"/>
      <c r="D21" s="168"/>
      <c r="E21" s="168"/>
      <c r="F21" s="168"/>
      <c r="G21" s="168"/>
      <c r="H21" s="61"/>
      <c r="I21" s="167"/>
      <c r="J21" s="167"/>
      <c r="K21" s="69"/>
      <c r="L21" s="167"/>
      <c r="M21" s="167"/>
      <c r="N21" s="167"/>
      <c r="O21" s="57"/>
      <c r="P21" s="167"/>
    </row>
    <row r="22" spans="1:16" s="166" customFormat="1" x14ac:dyDescent="0.25">
      <c r="A22" s="167"/>
      <c r="B22" s="57"/>
      <c r="C22" s="167"/>
      <c r="D22" s="168"/>
      <c r="E22" s="168"/>
      <c r="F22" s="168" t="s">
        <v>100</v>
      </c>
      <c r="G22" s="168"/>
      <c r="H22" s="61"/>
      <c r="I22" s="167"/>
      <c r="J22" s="167"/>
      <c r="K22" s="69"/>
      <c r="L22" s="167"/>
      <c r="M22" s="167"/>
      <c r="N22" s="167"/>
      <c r="O22" s="57"/>
      <c r="P22" s="167"/>
    </row>
    <row r="23" spans="1:16" s="8" customFormat="1" x14ac:dyDescent="0.25">
      <c r="A23" s="168"/>
      <c r="B23" s="60"/>
      <c r="C23" s="168"/>
      <c r="D23" s="168"/>
      <c r="E23" s="168"/>
      <c r="F23" s="168"/>
      <c r="G23" s="168"/>
      <c r="H23" s="64" t="s">
        <v>21</v>
      </c>
      <c r="I23" s="168"/>
      <c r="J23" s="168"/>
      <c r="K23" s="72" t="s">
        <v>102</v>
      </c>
      <c r="L23" s="168"/>
      <c r="M23" s="168"/>
      <c r="N23" s="168"/>
      <c r="O23" s="60"/>
      <c r="P23" s="168"/>
    </row>
    <row r="24" spans="1:16" s="166" customFormat="1" ht="36" x14ac:dyDescent="0.25">
      <c r="A24" s="167"/>
      <c r="B24" s="57"/>
      <c r="C24" s="167"/>
      <c r="D24" s="168"/>
      <c r="E24" s="168"/>
      <c r="F24" s="168"/>
      <c r="G24" s="168"/>
      <c r="H24" s="61"/>
      <c r="I24" s="167"/>
      <c r="J24" s="167"/>
      <c r="K24" s="73" t="s">
        <v>101</v>
      </c>
      <c r="L24" s="167"/>
      <c r="M24" s="167"/>
      <c r="N24" s="167"/>
      <c r="O24" s="57"/>
      <c r="P24" s="167"/>
    </row>
    <row r="25" spans="1:16" s="166" customFormat="1" ht="24" x14ac:dyDescent="0.25">
      <c r="A25" s="167"/>
      <c r="B25" s="57"/>
      <c r="C25" s="167"/>
      <c r="D25" s="168"/>
      <c r="E25" s="168"/>
      <c r="F25" s="168"/>
      <c r="G25" s="168"/>
      <c r="H25" s="61"/>
      <c r="I25" s="167"/>
      <c r="J25" s="167"/>
      <c r="K25" s="73" t="s">
        <v>104</v>
      </c>
      <c r="L25" s="167"/>
      <c r="M25" s="167"/>
      <c r="N25" s="167"/>
      <c r="O25" s="57"/>
      <c r="P25" s="167"/>
    </row>
    <row r="26" spans="1:16" s="166" customFormat="1" x14ac:dyDescent="0.25">
      <c r="A26" s="167"/>
      <c r="B26" s="57"/>
      <c r="C26" s="167"/>
      <c r="D26" s="168"/>
      <c r="E26" s="168"/>
      <c r="F26" s="168"/>
      <c r="G26" s="168"/>
      <c r="H26" s="61"/>
      <c r="I26" s="167"/>
      <c r="J26" s="167"/>
      <c r="K26" s="69"/>
      <c r="L26" s="167"/>
      <c r="M26" s="167"/>
      <c r="N26" s="167"/>
      <c r="O26" s="57"/>
      <c r="P26" s="167"/>
    </row>
    <row r="27" spans="1:16" s="8" customFormat="1" x14ac:dyDescent="0.25">
      <c r="A27" s="168"/>
      <c r="B27" s="60"/>
      <c r="C27" s="168"/>
      <c r="D27" s="168"/>
      <c r="E27" s="168"/>
      <c r="F27" s="168"/>
      <c r="G27" s="168"/>
      <c r="H27" s="64" t="s">
        <v>103</v>
      </c>
      <c r="I27" s="168"/>
      <c r="J27" s="168"/>
      <c r="K27" s="72" t="s">
        <v>142</v>
      </c>
      <c r="L27" s="168"/>
      <c r="M27" s="168"/>
      <c r="N27" s="168"/>
      <c r="O27" s="60"/>
      <c r="P27" s="168"/>
    </row>
    <row r="28" spans="1:16" s="166" customFormat="1" ht="84" x14ac:dyDescent="0.25">
      <c r="A28" s="167"/>
      <c r="B28" s="57"/>
      <c r="C28" s="167"/>
      <c r="D28" s="168"/>
      <c r="E28" s="168"/>
      <c r="F28" s="168"/>
      <c r="G28" s="168"/>
      <c r="H28" s="61"/>
      <c r="I28" s="167"/>
      <c r="J28" s="167"/>
      <c r="K28" s="73" t="s">
        <v>143</v>
      </c>
      <c r="L28" s="167"/>
      <c r="M28" s="167"/>
      <c r="N28" s="167"/>
      <c r="O28" s="57"/>
      <c r="P28" s="167"/>
    </row>
    <row r="29" spans="1:16" s="166" customFormat="1" ht="36" x14ac:dyDescent="0.25">
      <c r="A29" s="167"/>
      <c r="B29" s="57"/>
      <c r="C29" s="167"/>
      <c r="D29" s="168"/>
      <c r="E29" s="168"/>
      <c r="F29" s="168"/>
      <c r="G29" s="168"/>
      <c r="H29" s="61"/>
      <c r="I29" s="167"/>
      <c r="J29" s="167"/>
      <c r="K29" s="73" t="s">
        <v>144</v>
      </c>
      <c r="L29" s="167"/>
      <c r="M29" s="167"/>
      <c r="N29" s="167"/>
      <c r="O29" s="57"/>
      <c r="P29" s="167"/>
    </row>
    <row r="30" spans="1:16" s="166" customFormat="1" x14ac:dyDescent="0.25">
      <c r="A30" s="167"/>
      <c r="B30" s="57"/>
      <c r="C30" s="167"/>
      <c r="D30" s="168"/>
      <c r="E30" s="168"/>
      <c r="F30" s="168"/>
      <c r="G30" s="168"/>
      <c r="H30" s="61"/>
      <c r="I30" s="167"/>
      <c r="J30" s="167"/>
      <c r="K30" s="69"/>
      <c r="L30" s="167"/>
      <c r="M30" s="167"/>
      <c r="N30" s="167"/>
      <c r="O30" s="57"/>
      <c r="P30" s="167"/>
    </row>
    <row r="31" spans="1:16" s="8" customFormat="1" x14ac:dyDescent="0.25">
      <c r="A31" s="168"/>
      <c r="B31" s="60"/>
      <c r="C31" s="168"/>
      <c r="D31" s="168"/>
      <c r="E31" s="168"/>
      <c r="F31" s="168"/>
      <c r="G31" s="168"/>
      <c r="H31" s="64" t="s">
        <v>105</v>
      </c>
      <c r="I31" s="168"/>
      <c r="J31" s="168"/>
      <c r="K31" s="72" t="s">
        <v>145</v>
      </c>
      <c r="L31" s="168"/>
      <c r="M31" s="168"/>
      <c r="N31" s="168"/>
      <c r="O31" s="60"/>
      <c r="P31" s="168"/>
    </row>
    <row r="32" spans="1:16" s="166" customFormat="1" x14ac:dyDescent="0.25">
      <c r="A32" s="167"/>
      <c r="B32" s="57"/>
      <c r="C32" s="167"/>
      <c r="D32" s="168"/>
      <c r="E32" s="168"/>
      <c r="F32" s="168"/>
      <c r="G32" s="168"/>
      <c r="H32" s="61"/>
      <c r="I32" s="167"/>
      <c r="J32" s="167"/>
      <c r="K32" s="73" t="s">
        <v>146</v>
      </c>
      <c r="L32" s="167"/>
      <c r="M32" s="167"/>
      <c r="N32" s="167"/>
      <c r="O32" s="57"/>
      <c r="P32" s="167"/>
    </row>
    <row r="33" spans="1:16" s="166" customFormat="1" x14ac:dyDescent="0.25">
      <c r="A33" s="167"/>
      <c r="B33" s="57"/>
      <c r="C33" s="167"/>
      <c r="D33" s="168"/>
      <c r="E33" s="168"/>
      <c r="F33" s="168"/>
      <c r="G33" s="168"/>
      <c r="H33" s="61"/>
      <c r="I33" s="167"/>
      <c r="J33" s="167"/>
      <c r="K33" s="73" t="s">
        <v>147</v>
      </c>
      <c r="L33" s="167"/>
      <c r="M33" s="167"/>
      <c r="N33" s="167"/>
      <c r="O33" s="57"/>
      <c r="P33" s="167"/>
    </row>
    <row r="34" spans="1:16" s="166" customFormat="1" x14ac:dyDescent="0.25">
      <c r="A34" s="167"/>
      <c r="B34" s="57"/>
      <c r="C34" s="167"/>
      <c r="D34" s="168"/>
      <c r="E34" s="168"/>
      <c r="F34" s="168"/>
      <c r="G34" s="168"/>
      <c r="H34" s="61"/>
      <c r="I34" s="167"/>
      <c r="J34" s="167"/>
      <c r="K34" s="73" t="s">
        <v>148</v>
      </c>
      <c r="L34" s="167"/>
      <c r="M34" s="167"/>
      <c r="N34" s="167"/>
      <c r="O34" s="57"/>
      <c r="P34" s="167"/>
    </row>
    <row r="35" spans="1:16" s="166" customFormat="1" ht="24" x14ac:dyDescent="0.25">
      <c r="A35" s="167"/>
      <c r="B35" s="57"/>
      <c r="C35" s="167"/>
      <c r="D35" s="168"/>
      <c r="E35" s="168"/>
      <c r="F35" s="168"/>
      <c r="G35" s="168"/>
      <c r="H35" s="61"/>
      <c r="I35" s="167"/>
      <c r="J35" s="167"/>
      <c r="K35" s="73" t="s">
        <v>149</v>
      </c>
      <c r="L35" s="167"/>
      <c r="M35" s="167"/>
      <c r="N35" s="167"/>
      <c r="O35" s="57"/>
      <c r="P35" s="167"/>
    </row>
    <row r="36" spans="1:16" s="166" customFormat="1" x14ac:dyDescent="0.25">
      <c r="A36" s="167"/>
      <c r="B36" s="57"/>
      <c r="C36" s="167"/>
      <c r="D36" s="168"/>
      <c r="E36" s="168"/>
      <c r="F36" s="168"/>
      <c r="G36" s="168"/>
      <c r="H36" s="61"/>
      <c r="I36" s="167"/>
      <c r="J36" s="167"/>
      <c r="K36" s="69"/>
      <c r="L36" s="167"/>
      <c r="M36" s="167"/>
      <c r="N36" s="167"/>
      <c r="O36" s="57"/>
      <c r="P36" s="167"/>
    </row>
    <row r="37" spans="1:16" s="8" customFormat="1" x14ac:dyDescent="0.25">
      <c r="A37" s="168"/>
      <c r="B37" s="60"/>
      <c r="C37" s="168"/>
      <c r="D37" s="168"/>
      <c r="E37" s="168"/>
      <c r="F37" s="168"/>
      <c r="G37" s="168"/>
      <c r="H37" s="64" t="s">
        <v>106</v>
      </c>
      <c r="I37" s="168"/>
      <c r="J37" s="168"/>
      <c r="K37" s="72" t="s">
        <v>150</v>
      </c>
      <c r="L37" s="168"/>
      <c r="M37" s="168"/>
      <c r="N37" s="168"/>
      <c r="O37" s="60"/>
      <c r="P37" s="168"/>
    </row>
    <row r="38" spans="1:16" s="166" customFormat="1" x14ac:dyDescent="0.25">
      <c r="A38" s="167"/>
      <c r="B38" s="57"/>
      <c r="C38" s="167"/>
      <c r="D38" s="168"/>
      <c r="E38" s="168"/>
      <c r="F38" s="168"/>
      <c r="G38" s="168"/>
      <c r="H38" s="61"/>
      <c r="I38" s="167"/>
      <c r="J38" s="167"/>
      <c r="K38" s="69"/>
      <c r="L38" s="167"/>
      <c r="M38" s="167"/>
      <c r="N38" s="167"/>
      <c r="O38" s="57"/>
      <c r="P38" s="167"/>
    </row>
    <row r="39" spans="1:16" s="8" customFormat="1" x14ac:dyDescent="0.25">
      <c r="A39" s="168"/>
      <c r="B39" s="60"/>
      <c r="C39" s="168"/>
      <c r="D39" s="168"/>
      <c r="E39" s="168"/>
      <c r="F39" s="168"/>
      <c r="G39" s="168"/>
      <c r="H39" s="65" t="s">
        <v>126</v>
      </c>
      <c r="I39" s="168"/>
      <c r="J39" s="168"/>
      <c r="K39" s="72" t="s">
        <v>151</v>
      </c>
      <c r="L39" s="168"/>
      <c r="M39" s="168"/>
      <c r="N39" s="168"/>
      <c r="O39" s="60"/>
      <c r="P39" s="168"/>
    </row>
    <row r="40" spans="1:16" s="166" customFormat="1" ht="60" x14ac:dyDescent="0.25">
      <c r="A40" s="167"/>
      <c r="B40" s="57"/>
      <c r="C40" s="167"/>
      <c r="D40" s="168"/>
      <c r="E40" s="168"/>
      <c r="F40" s="168"/>
      <c r="G40" s="168"/>
      <c r="H40" s="61"/>
      <c r="I40" s="167"/>
      <c r="J40" s="167"/>
      <c r="K40" s="73" t="s">
        <v>152</v>
      </c>
      <c r="L40" s="167"/>
      <c r="M40" s="167"/>
      <c r="N40" s="167"/>
      <c r="O40" s="57"/>
      <c r="P40" s="167"/>
    </row>
    <row r="41" spans="1:16" s="166" customFormat="1" ht="36" x14ac:dyDescent="0.25">
      <c r="A41" s="167"/>
      <c r="B41" s="57"/>
      <c r="C41" s="167"/>
      <c r="D41" s="168"/>
      <c r="E41" s="168"/>
      <c r="F41" s="168"/>
      <c r="G41" s="168"/>
      <c r="H41" s="61"/>
      <c r="I41" s="167"/>
      <c r="J41" s="167"/>
      <c r="K41" s="73" t="s">
        <v>153</v>
      </c>
      <c r="L41" s="167"/>
      <c r="M41" s="167"/>
      <c r="N41" s="167"/>
      <c r="O41" s="57"/>
      <c r="P41" s="167"/>
    </row>
    <row r="42" spans="1:16" s="166" customFormat="1" x14ac:dyDescent="0.25">
      <c r="A42" s="167"/>
      <c r="B42" s="57"/>
      <c r="C42" s="167"/>
      <c r="D42" s="168"/>
      <c r="E42" s="168"/>
      <c r="F42" s="168"/>
      <c r="G42" s="168"/>
      <c r="H42" s="61"/>
      <c r="I42" s="167"/>
      <c r="J42" s="167"/>
      <c r="K42" s="73" t="s">
        <v>154</v>
      </c>
      <c r="L42" s="167"/>
      <c r="M42" s="167"/>
      <c r="N42" s="167"/>
      <c r="O42" s="57"/>
      <c r="P42" s="167"/>
    </row>
    <row r="43" spans="1:16" s="166" customFormat="1" x14ac:dyDescent="0.25">
      <c r="A43" s="167"/>
      <c r="B43" s="57"/>
      <c r="C43" s="167"/>
      <c r="D43" s="168"/>
      <c r="E43" s="168"/>
      <c r="F43" s="168"/>
      <c r="G43" s="168"/>
      <c r="H43" s="61"/>
      <c r="I43" s="167"/>
      <c r="J43" s="167"/>
      <c r="K43" s="69"/>
      <c r="L43" s="167"/>
      <c r="M43" s="167"/>
      <c r="N43" s="167"/>
      <c r="O43" s="57"/>
      <c r="P43" s="167"/>
    </row>
    <row r="44" spans="1:16" s="8" customFormat="1" x14ac:dyDescent="0.25">
      <c r="A44" s="168"/>
      <c r="B44" s="60"/>
      <c r="C44" s="168"/>
      <c r="D44" s="168"/>
      <c r="E44" s="168"/>
      <c r="F44" s="168"/>
      <c r="G44" s="168"/>
      <c r="H44" s="66" t="s">
        <v>127</v>
      </c>
      <c r="I44" s="168"/>
      <c r="J44" s="168"/>
      <c r="K44" s="72" t="s">
        <v>155</v>
      </c>
      <c r="L44" s="168"/>
      <c r="M44" s="168"/>
      <c r="N44" s="168"/>
      <c r="O44" s="60"/>
      <c r="P44" s="168"/>
    </row>
    <row r="45" spans="1:16" s="166" customFormat="1" ht="48" x14ac:dyDescent="0.25">
      <c r="A45" s="167"/>
      <c r="B45" s="57"/>
      <c r="C45" s="167"/>
      <c r="D45" s="168"/>
      <c r="E45" s="168"/>
      <c r="F45" s="168"/>
      <c r="G45" s="168"/>
      <c r="H45" s="61"/>
      <c r="I45" s="167"/>
      <c r="J45" s="167"/>
      <c r="K45" s="73" t="s">
        <v>156</v>
      </c>
      <c r="L45" s="167"/>
      <c r="M45" s="167"/>
      <c r="N45" s="167"/>
      <c r="O45" s="57"/>
      <c r="P45" s="167"/>
    </row>
    <row r="46" spans="1:16" s="166" customFormat="1" ht="48" x14ac:dyDescent="0.25">
      <c r="A46" s="167"/>
      <c r="B46" s="57"/>
      <c r="C46" s="167"/>
      <c r="D46" s="168"/>
      <c r="E46" s="168"/>
      <c r="F46" s="168"/>
      <c r="G46" s="168"/>
      <c r="H46" s="61"/>
      <c r="I46" s="167"/>
      <c r="J46" s="167"/>
      <c r="K46" s="73" t="s">
        <v>157</v>
      </c>
      <c r="L46" s="167"/>
      <c r="M46" s="167"/>
      <c r="N46" s="167"/>
      <c r="O46" s="57"/>
      <c r="P46" s="167"/>
    </row>
    <row r="47" spans="1:16" s="166" customFormat="1" ht="60" x14ac:dyDescent="0.25">
      <c r="A47" s="167"/>
      <c r="B47" s="57"/>
      <c r="C47" s="167"/>
      <c r="D47" s="168"/>
      <c r="E47" s="168"/>
      <c r="F47" s="168"/>
      <c r="G47" s="168"/>
      <c r="H47" s="61"/>
      <c r="I47" s="167"/>
      <c r="J47" s="167"/>
      <c r="K47" s="73" t="s">
        <v>158</v>
      </c>
      <c r="L47" s="167"/>
      <c r="M47" s="167"/>
      <c r="N47" s="167"/>
      <c r="O47" s="57"/>
      <c r="P47" s="167"/>
    </row>
    <row r="48" spans="1:16" s="166" customFormat="1" x14ac:dyDescent="0.25">
      <c r="A48" s="167"/>
      <c r="B48" s="57"/>
      <c r="C48" s="167"/>
      <c r="D48" s="168"/>
      <c r="E48" s="168"/>
      <c r="F48" s="168"/>
      <c r="G48" s="168"/>
      <c r="H48" s="61"/>
      <c r="I48" s="167"/>
      <c r="J48" s="167"/>
      <c r="K48" s="69"/>
      <c r="L48" s="167"/>
      <c r="M48" s="167"/>
      <c r="N48" s="167"/>
      <c r="O48" s="57"/>
      <c r="P48" s="167"/>
    </row>
    <row r="49" spans="1:16" s="8" customFormat="1" x14ac:dyDescent="0.25">
      <c r="A49" s="168"/>
      <c r="B49" s="60"/>
      <c r="C49" s="168"/>
      <c r="D49" s="168"/>
      <c r="E49" s="168"/>
      <c r="F49" s="168"/>
      <c r="G49" s="168"/>
      <c r="H49" s="66" t="s">
        <v>127</v>
      </c>
      <c r="I49" s="168"/>
      <c r="J49" s="168"/>
      <c r="K49" s="72" t="s">
        <v>159</v>
      </c>
      <c r="L49" s="168"/>
      <c r="M49" s="168"/>
      <c r="N49" s="168"/>
      <c r="O49" s="60"/>
      <c r="P49" s="168"/>
    </row>
    <row r="50" spans="1:16" s="166" customFormat="1" x14ac:dyDescent="0.25">
      <c r="A50" s="167"/>
      <c r="B50" s="57"/>
      <c r="C50" s="167"/>
      <c r="D50" s="168"/>
      <c r="E50" s="168"/>
      <c r="F50" s="168"/>
      <c r="G50" s="168"/>
      <c r="H50" s="61"/>
      <c r="I50" s="167"/>
      <c r="J50" s="167"/>
      <c r="K50" s="69"/>
      <c r="L50" s="167"/>
      <c r="M50" s="167"/>
      <c r="N50" s="167"/>
      <c r="O50" s="57"/>
      <c r="P50" s="167"/>
    </row>
    <row r="51" spans="1:16" s="8" customFormat="1" x14ac:dyDescent="0.25">
      <c r="A51" s="168"/>
      <c r="B51" s="60"/>
      <c r="C51" s="168"/>
      <c r="D51" s="168"/>
      <c r="E51" s="168"/>
      <c r="F51" s="168"/>
      <c r="G51" s="168"/>
      <c r="H51" s="67" t="s">
        <v>129</v>
      </c>
      <c r="I51" s="168"/>
      <c r="J51" s="168"/>
      <c r="K51" s="72" t="s">
        <v>160</v>
      </c>
      <c r="L51" s="168"/>
      <c r="M51" s="168"/>
      <c r="N51" s="168"/>
      <c r="O51" s="60"/>
      <c r="P51" s="168"/>
    </row>
    <row r="52" spans="1:16" s="166" customFormat="1" x14ac:dyDescent="0.25">
      <c r="A52" s="167"/>
      <c r="B52" s="57"/>
      <c r="C52" s="167"/>
      <c r="D52" s="168"/>
      <c r="E52" s="168"/>
      <c r="F52" s="168"/>
      <c r="G52" s="168"/>
      <c r="H52" s="61"/>
      <c r="I52" s="167"/>
      <c r="J52" s="167"/>
      <c r="K52" s="69"/>
      <c r="L52" s="167"/>
      <c r="M52" s="167"/>
      <c r="N52" s="167"/>
      <c r="O52" s="57"/>
      <c r="P52" s="167"/>
    </row>
    <row r="53" spans="1:16" s="8" customFormat="1" x14ac:dyDescent="0.25">
      <c r="A53" s="168"/>
      <c r="B53" s="60"/>
      <c r="C53" s="168"/>
      <c r="D53" s="168"/>
      <c r="E53" s="168"/>
      <c r="F53" s="168"/>
      <c r="G53" s="168"/>
      <c r="H53" s="68" t="s">
        <v>113</v>
      </c>
      <c r="I53" s="168"/>
      <c r="J53" s="168"/>
      <c r="K53" s="72" t="s">
        <v>161</v>
      </c>
      <c r="L53" s="168"/>
      <c r="M53" s="168"/>
      <c r="N53" s="168"/>
      <c r="O53" s="60"/>
      <c r="P53" s="168"/>
    </row>
    <row r="54" spans="1:16" s="166" customFormat="1" ht="48" x14ac:dyDescent="0.25">
      <c r="A54" s="167"/>
      <c r="B54" s="57"/>
      <c r="C54" s="167"/>
      <c r="D54" s="168"/>
      <c r="E54" s="168"/>
      <c r="F54" s="168"/>
      <c r="G54" s="168"/>
      <c r="H54" s="61"/>
      <c r="I54" s="167"/>
      <c r="J54" s="167"/>
      <c r="K54" s="73" t="s">
        <v>162</v>
      </c>
      <c r="L54" s="167"/>
      <c r="M54" s="167"/>
      <c r="N54" s="167"/>
      <c r="O54" s="57"/>
      <c r="P54" s="167"/>
    </row>
    <row r="55" spans="1:16" s="166" customFormat="1" x14ac:dyDescent="0.25">
      <c r="A55" s="167"/>
      <c r="B55" s="57"/>
      <c r="C55" s="167"/>
      <c r="D55" s="168"/>
      <c r="E55" s="168"/>
      <c r="F55" s="168"/>
      <c r="G55" s="168"/>
      <c r="H55" s="61"/>
      <c r="I55" s="167"/>
      <c r="J55" s="167"/>
      <c r="K55" s="69"/>
      <c r="L55" s="167"/>
      <c r="M55" s="167"/>
      <c r="N55" s="167"/>
      <c r="O55" s="57"/>
      <c r="P55" s="167"/>
    </row>
    <row r="56" spans="1:16" s="166" customFormat="1" x14ac:dyDescent="0.25">
      <c r="A56" s="167"/>
      <c r="B56" s="57"/>
      <c r="C56" s="167"/>
      <c r="D56" s="168"/>
      <c r="E56" s="168"/>
      <c r="F56" s="168"/>
      <c r="G56" s="168"/>
      <c r="H56" s="61"/>
      <c r="I56" s="167"/>
      <c r="J56" s="167"/>
      <c r="K56" s="69"/>
      <c r="L56" s="167"/>
      <c r="M56" s="167"/>
      <c r="N56" s="167"/>
      <c r="O56" s="57"/>
      <c r="P56" s="167"/>
    </row>
    <row r="57" spans="1:16" s="166" customFormat="1" x14ac:dyDescent="0.25">
      <c r="A57" s="167"/>
      <c r="B57" s="57"/>
      <c r="C57" s="167"/>
      <c r="D57" s="168"/>
      <c r="E57" s="168"/>
      <c r="F57" s="168"/>
      <c r="G57" s="168"/>
      <c r="H57" s="61"/>
      <c r="I57" s="167"/>
      <c r="J57" s="167"/>
      <c r="K57" s="69"/>
      <c r="L57" s="167"/>
      <c r="M57" s="167"/>
      <c r="N57" s="167"/>
      <c r="O57" s="57"/>
      <c r="P57" s="167"/>
    </row>
    <row r="58" spans="1:16" s="166" customFormat="1" ht="5.0999999999999996" customHeight="1" x14ac:dyDescent="0.25">
      <c r="A58" s="167"/>
      <c r="B58" s="57"/>
      <c r="C58" s="57"/>
      <c r="D58" s="60"/>
      <c r="E58" s="60"/>
      <c r="F58" s="60"/>
      <c r="G58" s="60"/>
      <c r="H58" s="62"/>
      <c r="I58" s="57"/>
      <c r="J58" s="57"/>
      <c r="K58" s="70"/>
      <c r="L58" s="57"/>
      <c r="M58" s="57"/>
      <c r="N58" s="57"/>
      <c r="O58" s="57"/>
      <c r="P58" s="167"/>
    </row>
  </sheetData>
  <conditionalFormatting sqref="H8">
    <cfRule type="containsBlanks" dxfId="0" priority="1">
      <formula>LEN(TRIM(H8))=0</formula>
    </cfRule>
  </conditionalFormatting>
  <hyperlinks>
    <hyperlink ref="C3:F3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'C:\Users\MSI\Downloads\[Финмодель бюджетирования ФОТ для HR-подразделений_m.xlsx]ID'!#REF!</xm:f>
          </x14:formula1>
          <xm:sqref>H10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44"/>
  <sheetViews>
    <sheetView showGridLines="0" workbookViewId="0">
      <pane ySplit="9" topLeftCell="A10" activePane="bottomLeft" state="frozen"/>
      <selection pane="bottomLeft" activeCell="B9" sqref="B9"/>
    </sheetView>
  </sheetViews>
  <sheetFormatPr defaultColWidth="9.109375" defaultRowHeight="12" x14ac:dyDescent="0.25"/>
  <cols>
    <col min="1" max="3" width="2.6640625" style="2" customWidth="1"/>
    <col min="4" max="4" width="5.109375" style="2" bestFit="1" customWidth="1"/>
    <col min="5" max="5" width="22.44140625" style="2" bestFit="1" customWidth="1"/>
    <col min="6" max="6" width="1.6640625" style="2" customWidth="1"/>
    <col min="7" max="7" width="13.44140625" style="2" bestFit="1" customWidth="1"/>
    <col min="8" max="8" width="2.6640625" style="2" customWidth="1"/>
    <col min="9" max="9" width="5.109375" style="2" bestFit="1" customWidth="1"/>
    <col min="10" max="10" width="25.33203125" style="2" bestFit="1" customWidth="1"/>
    <col min="11" max="11" width="1.6640625" style="2" customWidth="1"/>
    <col min="12" max="12" width="13.44140625" style="2" bestFit="1" customWidth="1"/>
    <col min="13" max="16384" width="9.109375" style="2"/>
  </cols>
  <sheetData>
    <row r="1" spans="1:19" ht="13.8" x14ac:dyDescent="0.3">
      <c r="A1" s="164" t="s">
        <v>131</v>
      </c>
      <c r="B1" s="164"/>
      <c r="C1" s="164"/>
      <c r="D1" s="1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s="8" customFormat="1" x14ac:dyDescent="0.25">
      <c r="A2" s="7"/>
      <c r="B2" s="7"/>
      <c r="C2" s="7" t="s">
        <v>92</v>
      </c>
      <c r="D2" s="7"/>
      <c r="E2" s="18"/>
      <c r="F2" s="14"/>
      <c r="G2" s="18"/>
      <c r="H2" s="7"/>
      <c r="I2" s="7"/>
      <c r="J2" s="18"/>
      <c r="K2" s="14"/>
      <c r="L2" s="18"/>
      <c r="M2" s="7"/>
      <c r="N2" s="7"/>
      <c r="O2" s="7"/>
      <c r="P2" s="7"/>
      <c r="Q2" s="7"/>
      <c r="R2" s="7"/>
      <c r="S2" s="7"/>
    </row>
    <row r="3" spans="1:19" s="8" customFormat="1" x14ac:dyDescent="0.25">
      <c r="A3" s="7"/>
      <c r="B3" s="7"/>
      <c r="C3" s="7" t="s">
        <v>0</v>
      </c>
      <c r="D3" s="7"/>
      <c r="E3" s="18"/>
      <c r="F3" s="14"/>
      <c r="G3" s="18"/>
      <c r="H3" s="7"/>
      <c r="I3" s="7"/>
      <c r="J3" s="18"/>
      <c r="K3" s="14"/>
      <c r="L3" s="18"/>
      <c r="M3" s="7"/>
      <c r="N3" s="7"/>
      <c r="O3" s="7"/>
      <c r="P3" s="7"/>
      <c r="Q3" s="7"/>
      <c r="R3" s="7"/>
      <c r="S3" s="7"/>
    </row>
    <row r="4" spans="1:19" s="8" customFormat="1" x14ac:dyDescent="0.25">
      <c r="A4" s="7"/>
      <c r="B4" s="7"/>
      <c r="C4" s="7" t="s">
        <v>1</v>
      </c>
      <c r="D4" s="7"/>
      <c r="E4" s="18"/>
      <c r="F4" s="14"/>
      <c r="G4" s="18"/>
      <c r="H4" s="7"/>
      <c r="I4" s="7"/>
      <c r="J4" s="18"/>
      <c r="K4" s="14"/>
      <c r="L4" s="18"/>
      <c r="M4" s="7"/>
      <c r="N4" s="7"/>
      <c r="O4" s="7"/>
      <c r="P4" s="7"/>
      <c r="Q4" s="7"/>
      <c r="R4" s="7"/>
      <c r="S4" s="7"/>
    </row>
    <row r="5" spans="1:19" s="8" customFormat="1" x14ac:dyDescent="0.25">
      <c r="A5" s="7"/>
      <c r="B5" s="7"/>
      <c r="C5" s="7" t="s">
        <v>2</v>
      </c>
      <c r="D5" s="7"/>
      <c r="E5" s="18"/>
      <c r="F5" s="14"/>
      <c r="G5" s="127">
        <v>44378</v>
      </c>
      <c r="H5" s="7"/>
      <c r="I5" s="7"/>
      <c r="J5" s="18"/>
      <c r="K5" s="14"/>
      <c r="L5" s="127"/>
      <c r="M5" s="7"/>
      <c r="N5" s="7"/>
      <c r="O5" s="7"/>
      <c r="P5" s="7"/>
      <c r="Q5" s="7"/>
      <c r="R5" s="7"/>
      <c r="S5" s="7"/>
    </row>
    <row r="6" spans="1:19" s="8" customFormat="1" x14ac:dyDescent="0.25">
      <c r="A6" s="7"/>
      <c r="B6" s="7"/>
      <c r="C6" s="7" t="s">
        <v>68</v>
      </c>
      <c r="D6" s="7"/>
      <c r="E6" s="18"/>
      <c r="F6" s="14"/>
      <c r="G6" s="128">
        <v>44374</v>
      </c>
      <c r="H6" s="7"/>
      <c r="I6" s="7"/>
      <c r="J6" s="18"/>
      <c r="K6" s="14"/>
      <c r="L6" s="128"/>
      <c r="M6" s="7"/>
      <c r="N6" s="7"/>
      <c r="O6" s="7"/>
      <c r="P6" s="7"/>
      <c r="Q6" s="7"/>
      <c r="R6" s="7"/>
      <c r="S6" s="7"/>
    </row>
    <row r="7" spans="1:1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x14ac:dyDescent="0.25">
      <c r="A8" s="1"/>
      <c r="B8" s="1"/>
      <c r="C8" s="1"/>
      <c r="D8" s="11" t="s">
        <v>61</v>
      </c>
      <c r="E8" s="18" t="str">
        <f>ID!$F$6</f>
        <v>ЦФО</v>
      </c>
      <c r="F8" s="1"/>
      <c r="G8" s="18" t="str">
        <f>БЮДЖЕТ!$V$9</f>
        <v>Бюджет ФОТ</v>
      </c>
      <c r="H8" s="1"/>
      <c r="I8" s="11" t="s">
        <v>61</v>
      </c>
      <c r="J8" s="18" t="str">
        <f>ID!$R$6</f>
        <v>Управление</v>
      </c>
      <c r="K8" s="1"/>
      <c r="L8" s="18" t="str">
        <f>БЮДЖЕТ!$V$9</f>
        <v>Бюджет ФОТ</v>
      </c>
      <c r="M8" s="1"/>
      <c r="N8" s="1"/>
      <c r="O8" s="1"/>
      <c r="P8" s="1"/>
      <c r="Q8" s="1"/>
      <c r="R8" s="1"/>
      <c r="S8" s="1"/>
    </row>
    <row r="9" spans="1:19" ht="5.0999999999999996" customHeight="1" x14ac:dyDescent="0.25">
      <c r="A9" s="1"/>
      <c r="B9" s="1"/>
      <c r="C9" s="1"/>
      <c r="D9" s="15"/>
      <c r="E9" s="21"/>
      <c r="F9" s="21"/>
      <c r="G9" s="21"/>
      <c r="H9" s="1"/>
      <c r="I9" s="15"/>
      <c r="J9" s="21"/>
      <c r="K9" s="21"/>
      <c r="L9" s="21"/>
      <c r="M9" s="1"/>
      <c r="N9" s="1"/>
      <c r="O9" s="1"/>
      <c r="P9" s="1"/>
      <c r="Q9" s="1"/>
      <c r="R9" s="1"/>
      <c r="S9" s="1"/>
    </row>
    <row r="10" spans="1:19" ht="5.0999999999999996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s="8" customFormat="1" x14ac:dyDescent="0.25">
      <c r="A11" s="7"/>
      <c r="B11" s="7"/>
      <c r="C11" s="7"/>
      <c r="D11" s="7"/>
      <c r="E11" s="7" t="s">
        <v>93</v>
      </c>
      <c r="F11" s="7"/>
      <c r="G11" s="55">
        <f>SUM(G12:G20)</f>
        <v>0</v>
      </c>
      <c r="H11" s="7"/>
      <c r="I11" s="7"/>
      <c r="J11" s="7" t="s">
        <v>93</v>
      </c>
      <c r="K11" s="7"/>
      <c r="L11" s="55">
        <f>SUM(L12:L20)</f>
        <v>0</v>
      </c>
      <c r="M11" s="7"/>
      <c r="N11" s="7"/>
      <c r="O11" s="7"/>
      <c r="P11" s="7"/>
      <c r="Q11" s="7"/>
      <c r="R11" s="7"/>
      <c r="S11" s="7"/>
    </row>
    <row r="12" spans="1:19" ht="5.0999999999999996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x14ac:dyDescent="0.25">
      <c r="A13" s="1"/>
      <c r="B13" s="1"/>
      <c r="C13" s="1"/>
      <c r="D13" s="5">
        <v>1</v>
      </c>
      <c r="E13" s="19">
        <f>INDEX(ID!$F$8:$F$14,D13)</f>
        <v>0</v>
      </c>
      <c r="F13" s="1"/>
      <c r="G13" s="56">
        <f>SUMIFS(БЮДЖЕТ!$V:$V,БЮДЖЕТ!$D:$D,$E13)</f>
        <v>0</v>
      </c>
      <c r="H13" s="1"/>
      <c r="I13" s="5">
        <v>1</v>
      </c>
      <c r="J13" s="19">
        <f>INDEX(ID!$R$8:$R$14,I13)</f>
        <v>0</v>
      </c>
      <c r="K13" s="1"/>
      <c r="L13" s="56">
        <f>SUMIFS(БЮДЖЕТ!$V:$V,БЮДЖЕТ!$J:$J,$J13)</f>
        <v>0</v>
      </c>
      <c r="M13" s="1"/>
      <c r="N13" s="1"/>
      <c r="O13" s="1"/>
      <c r="P13" s="1"/>
      <c r="Q13" s="1"/>
      <c r="R13" s="1"/>
      <c r="S13" s="1"/>
    </row>
    <row r="14" spans="1:19" x14ac:dyDescent="0.25">
      <c r="A14" s="1"/>
      <c r="B14" s="1"/>
      <c r="C14" s="1"/>
      <c r="D14" s="5">
        <f>D13+1</f>
        <v>2</v>
      </c>
      <c r="E14" s="19">
        <f>INDEX(ID!$F$8:$F$14,D14)</f>
        <v>0</v>
      </c>
      <c r="F14" s="1"/>
      <c r="G14" s="56">
        <f>SUMIFS(БЮДЖЕТ!$V:$V,БЮДЖЕТ!$D:$D,$E14)</f>
        <v>0</v>
      </c>
      <c r="H14" s="1"/>
      <c r="I14" s="5">
        <f>I13+1</f>
        <v>2</v>
      </c>
      <c r="J14" s="19">
        <f>INDEX(ID!$R$8:$R$14,I14)</f>
        <v>0</v>
      </c>
      <c r="K14" s="1"/>
      <c r="L14" s="56">
        <f>SUMIFS(БЮДЖЕТ!$V:$V,БЮДЖЕТ!$J:$J,$J14)</f>
        <v>0</v>
      </c>
      <c r="M14" s="1"/>
      <c r="N14" s="1"/>
      <c r="O14" s="1"/>
      <c r="P14" s="1"/>
      <c r="Q14" s="1"/>
      <c r="R14" s="1"/>
      <c r="S14" s="1"/>
    </row>
    <row r="15" spans="1:19" x14ac:dyDescent="0.25">
      <c r="A15" s="1"/>
      <c r="B15" s="1"/>
      <c r="C15" s="1"/>
      <c r="D15" s="5">
        <f t="shared" ref="D15:D19" si="0">D14+1</f>
        <v>3</v>
      </c>
      <c r="E15" s="19">
        <f>INDEX(ID!$F$8:$F$14,D15)</f>
        <v>0</v>
      </c>
      <c r="F15" s="1"/>
      <c r="G15" s="56">
        <f>SUMIFS(БЮДЖЕТ!$V:$V,БЮДЖЕТ!$D:$D,$E15)</f>
        <v>0</v>
      </c>
      <c r="H15" s="1"/>
      <c r="I15" s="5">
        <f t="shared" ref="I15:I17" si="1">I14+1</f>
        <v>3</v>
      </c>
      <c r="J15" s="19">
        <f>INDEX(ID!$R$8:$R$14,I15)</f>
        <v>0</v>
      </c>
      <c r="K15" s="1"/>
      <c r="L15" s="56">
        <f>SUMIFS(БЮДЖЕТ!$V:$V,БЮДЖЕТ!$J:$J,$J15)</f>
        <v>0</v>
      </c>
      <c r="M15" s="1"/>
      <c r="N15" s="1"/>
      <c r="O15" s="1"/>
      <c r="P15" s="1"/>
      <c r="Q15" s="1"/>
      <c r="R15" s="1"/>
      <c r="S15" s="1"/>
    </row>
    <row r="16" spans="1:19" x14ac:dyDescent="0.25">
      <c r="A16" s="1"/>
      <c r="B16" s="1"/>
      <c r="C16" s="1"/>
      <c r="D16" s="5">
        <f t="shared" si="0"/>
        <v>4</v>
      </c>
      <c r="E16" s="19">
        <f>INDEX(ID!$F$8:$F$14,D16)</f>
        <v>0</v>
      </c>
      <c r="F16" s="1"/>
      <c r="G16" s="56">
        <f>SUMIFS(БЮДЖЕТ!$V:$V,БЮДЖЕТ!$D:$D,$E16)</f>
        <v>0</v>
      </c>
      <c r="H16" s="1"/>
      <c r="I16" s="5">
        <f t="shared" si="1"/>
        <v>4</v>
      </c>
      <c r="J16" s="19">
        <f>INDEX(ID!$R$8:$R$14,I16)</f>
        <v>0</v>
      </c>
      <c r="K16" s="1"/>
      <c r="L16" s="56">
        <f>SUMIFS(БЮДЖЕТ!$V:$V,БЮДЖЕТ!$J:$J,$J16)</f>
        <v>0</v>
      </c>
      <c r="M16" s="1"/>
      <c r="N16" s="1"/>
      <c r="O16" s="1"/>
      <c r="P16" s="1"/>
      <c r="Q16" s="1"/>
      <c r="R16" s="1"/>
      <c r="S16" s="1"/>
    </row>
    <row r="17" spans="1:19" x14ac:dyDescent="0.25">
      <c r="A17" s="1"/>
      <c r="B17" s="1"/>
      <c r="C17" s="1"/>
      <c r="D17" s="5">
        <f t="shared" si="0"/>
        <v>5</v>
      </c>
      <c r="E17" s="19">
        <f>INDEX(ID!$F$8:$F$14,D17)</f>
        <v>0</v>
      </c>
      <c r="F17" s="1"/>
      <c r="G17" s="56">
        <f>SUMIFS(БЮДЖЕТ!$V:$V,БЮДЖЕТ!$D:$D,$E17)</f>
        <v>0</v>
      </c>
      <c r="H17" s="1"/>
      <c r="I17" s="5">
        <f t="shared" si="1"/>
        <v>5</v>
      </c>
      <c r="J17" s="19">
        <f>INDEX(ID!$R$8:$R$14,I17)</f>
        <v>0</v>
      </c>
      <c r="K17" s="1"/>
      <c r="L17" s="56">
        <f>SUMIFS(БЮДЖЕТ!$V:$V,БЮДЖЕТ!$J:$J,$J17)</f>
        <v>0</v>
      </c>
      <c r="M17" s="1"/>
      <c r="N17" s="1"/>
      <c r="O17" s="1"/>
      <c r="P17" s="1"/>
      <c r="Q17" s="1"/>
      <c r="R17" s="1"/>
      <c r="S17" s="1"/>
    </row>
    <row r="18" spans="1:19" x14ac:dyDescent="0.25">
      <c r="A18" s="1"/>
      <c r="B18" s="1"/>
      <c r="C18" s="1"/>
      <c r="D18" s="5">
        <f t="shared" si="0"/>
        <v>6</v>
      </c>
      <c r="E18" s="19">
        <f>INDEX(ID!$F$8:$F$14,D18)</f>
        <v>0</v>
      </c>
      <c r="F18" s="1"/>
      <c r="G18" s="56">
        <f>SUMIFS(БЮДЖЕТ!$V:$V,БЮДЖЕТ!$D:$D,$E18)</f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x14ac:dyDescent="0.25">
      <c r="A19" s="1"/>
      <c r="B19" s="1"/>
      <c r="C19" s="1"/>
      <c r="D19" s="5">
        <f t="shared" si="0"/>
        <v>7</v>
      </c>
      <c r="E19" s="19">
        <f>INDEX(ID!$F$8:$F$14,D19)</f>
        <v>0</v>
      </c>
      <c r="F19" s="1"/>
      <c r="G19" s="56">
        <f>SUMIFS(БЮДЖЕТ!$V:$V,БЮДЖЕТ!$D:$D,$E19)</f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8.1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5.0999999999999996" customHeight="1" x14ac:dyDescent="0.25">
      <c r="A21" s="1"/>
      <c r="B21" s="1"/>
      <c r="C21" s="1"/>
      <c r="D21" s="57"/>
      <c r="E21" s="57"/>
      <c r="F21" s="57"/>
      <c r="G21" s="57"/>
      <c r="H21" s="1"/>
      <c r="I21" s="57"/>
      <c r="J21" s="57"/>
      <c r="K21" s="57"/>
      <c r="L21" s="57"/>
      <c r="M21" s="1"/>
      <c r="N21" s="1"/>
      <c r="O21" s="1"/>
      <c r="P21" s="1"/>
      <c r="Q21" s="1"/>
      <c r="R21" s="1"/>
      <c r="S21" s="1"/>
    </row>
    <row r="22" spans="1:19" ht="8.1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x14ac:dyDescent="0.25">
      <c r="A23" s="1"/>
      <c r="B23" s="1"/>
      <c r="C23" s="1"/>
      <c r="D23" s="11" t="s">
        <v>61</v>
      </c>
      <c r="E23" s="18" t="str">
        <f>ID!$N$6</f>
        <v>Департамент</v>
      </c>
      <c r="F23" s="1"/>
      <c r="G23" s="18" t="str">
        <f>БЮДЖЕТ!$V$9</f>
        <v>Бюджет ФОТ</v>
      </c>
      <c r="H23" s="1"/>
      <c r="I23" s="11" t="s">
        <v>61</v>
      </c>
      <c r="J23" s="18" t="str">
        <f>ID!$V$6</f>
        <v>Подразделение</v>
      </c>
      <c r="K23" s="1"/>
      <c r="L23" s="18" t="str">
        <f>БЮДЖЕТ!$V$9</f>
        <v>Бюджет ФОТ</v>
      </c>
      <c r="M23" s="1"/>
      <c r="N23" s="1"/>
      <c r="O23" s="1"/>
      <c r="P23" s="1"/>
      <c r="Q23" s="1"/>
      <c r="R23" s="1"/>
      <c r="S23" s="1"/>
    </row>
    <row r="24" spans="1:19" ht="5.0999999999999996" customHeight="1" x14ac:dyDescent="0.25">
      <c r="A24" s="1"/>
      <c r="B24" s="1"/>
      <c r="C24" s="1"/>
      <c r="D24" s="15"/>
      <c r="E24" s="21"/>
      <c r="F24" s="21"/>
      <c r="G24" s="21"/>
      <c r="H24" s="1"/>
      <c r="I24" s="15"/>
      <c r="J24" s="21"/>
      <c r="K24" s="21"/>
      <c r="L24" s="21"/>
      <c r="M24" s="1"/>
      <c r="N24" s="1"/>
      <c r="O24" s="1"/>
      <c r="P24" s="1"/>
      <c r="Q24" s="1"/>
      <c r="R24" s="1"/>
      <c r="S24" s="1"/>
    </row>
    <row r="25" spans="1:19" ht="5.0999999999999996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s="8" customFormat="1" x14ac:dyDescent="0.25">
      <c r="A26" s="7"/>
      <c r="B26" s="7"/>
      <c r="C26" s="7"/>
      <c r="D26" s="12" t="s">
        <v>7</v>
      </c>
      <c r="E26" s="58" t="s">
        <v>12</v>
      </c>
      <c r="F26" s="59" t="s">
        <v>94</v>
      </c>
      <c r="G26" s="55">
        <f>SUMIFS(БЮДЖЕТ!$V:$V,БЮДЖЕТ!$H:$H,E26)</f>
        <v>0</v>
      </c>
      <c r="H26" s="7"/>
      <c r="I26" s="12" t="s">
        <v>7</v>
      </c>
      <c r="J26" s="58" t="s">
        <v>18</v>
      </c>
      <c r="K26" s="59" t="s">
        <v>94</v>
      </c>
      <c r="L26" s="55">
        <f>SUMIFS(БЮДЖЕТ!$V:$V,БЮДЖЕТ!$L:$L,J26)</f>
        <v>0</v>
      </c>
      <c r="M26" s="7"/>
      <c r="N26" s="7"/>
      <c r="O26" s="7"/>
      <c r="P26" s="7"/>
      <c r="Q26" s="7"/>
      <c r="R26" s="7"/>
      <c r="S26" s="7"/>
    </row>
    <row r="27" spans="1:19" ht="5.0999999999999996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5.0999999999999996" customHeight="1" x14ac:dyDescent="0.25">
      <c r="A28" s="1"/>
      <c r="B28" s="1"/>
      <c r="C28" s="1"/>
      <c r="D28" s="57"/>
      <c r="E28" s="57"/>
      <c r="F28" s="57"/>
      <c r="G28" s="57"/>
      <c r="H28" s="1"/>
      <c r="I28" s="57"/>
      <c r="J28" s="57"/>
      <c r="K28" s="57"/>
      <c r="L28" s="57"/>
      <c r="M28" s="1"/>
      <c r="N28" s="1"/>
      <c r="O28" s="1"/>
      <c r="P28" s="1"/>
      <c r="Q28" s="1"/>
      <c r="R28" s="1"/>
      <c r="S28" s="1"/>
    </row>
    <row r="29" spans="1:19" ht="8.1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x14ac:dyDescent="0.25">
      <c r="A30" s="1"/>
      <c r="B30" s="1"/>
      <c r="C30" s="1"/>
      <c r="D30" s="11" t="s">
        <v>61</v>
      </c>
      <c r="E30" s="18" t="str">
        <f>ID!J6</f>
        <v>Объекты</v>
      </c>
      <c r="F30" s="1"/>
      <c r="G30" s="18" t="str">
        <f>БЮДЖЕТ!$V$9</f>
        <v>Бюджет ФОТ</v>
      </c>
      <c r="H30" s="1"/>
      <c r="I30" s="11" t="s">
        <v>61</v>
      </c>
      <c r="J30" s="18" t="str">
        <f>ID!AB6</f>
        <v>Должность - кратко</v>
      </c>
      <c r="K30" s="1"/>
      <c r="L30" s="18" t="str">
        <f>БЮДЖЕТ!$V$9</f>
        <v>Бюджет ФОТ</v>
      </c>
      <c r="M30" s="1"/>
      <c r="N30" s="1"/>
      <c r="O30" s="1"/>
      <c r="P30" s="1"/>
      <c r="Q30" s="1"/>
      <c r="R30" s="1"/>
      <c r="S30" s="1"/>
    </row>
    <row r="31" spans="1:19" ht="5.0999999999999996" customHeight="1" x14ac:dyDescent="0.25">
      <c r="A31" s="1"/>
      <c r="B31" s="1"/>
      <c r="C31" s="1"/>
      <c r="D31" s="15"/>
      <c r="E31" s="21"/>
      <c r="F31" s="21"/>
      <c r="G31" s="21"/>
      <c r="H31" s="1"/>
      <c r="I31" s="15"/>
      <c r="J31" s="21"/>
      <c r="K31" s="21"/>
      <c r="L31" s="21"/>
      <c r="M31" s="1"/>
      <c r="N31" s="1"/>
      <c r="O31" s="1"/>
      <c r="P31" s="1"/>
      <c r="Q31" s="1"/>
      <c r="R31" s="1"/>
      <c r="S31" s="1"/>
    </row>
    <row r="32" spans="1:19" ht="5.0999999999999996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s="8" customFormat="1" x14ac:dyDescent="0.25">
      <c r="A33" s="7"/>
      <c r="B33" s="7"/>
      <c r="C33" s="7"/>
      <c r="D33" s="12" t="s">
        <v>7</v>
      </c>
      <c r="E33" s="58" t="s">
        <v>117</v>
      </c>
      <c r="F33" s="59" t="s">
        <v>94</v>
      </c>
      <c r="G33" s="55">
        <f>SUMIFS(БЮДЖЕТ!$V:$V,БЮДЖЕТ!$F:$F,E33)</f>
        <v>0</v>
      </c>
      <c r="H33" s="7"/>
      <c r="I33" s="12" t="s">
        <v>7</v>
      </c>
      <c r="J33" s="58" t="s">
        <v>118</v>
      </c>
      <c r="K33" s="59" t="s">
        <v>94</v>
      </c>
      <c r="L33" s="55">
        <f>SUMIFS(БЮДЖЕТ!$V:$V,БЮДЖЕТ!$N:$N,J33)</f>
        <v>0</v>
      </c>
      <c r="M33" s="7"/>
      <c r="N33" s="7"/>
      <c r="O33" s="7"/>
      <c r="P33" s="7"/>
      <c r="Q33" s="7"/>
      <c r="R33" s="7"/>
      <c r="S33" s="7"/>
    </row>
    <row r="34" spans="1:19" ht="5.0999999999999996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</sheetData>
  <hyperlinks>
    <hyperlink ref="A1:D1" location="оглавление!A1" tooltip="в оглавление" display="оглавление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ID!$V$8:$V$38</xm:f>
          </x14:formula1>
          <xm:sqref>J26</xm:sqref>
        </x14:dataValidation>
        <x14:dataValidation type="list" allowBlank="1" showInputMessage="1" showErrorMessage="1">
          <x14:formula1>
            <xm:f>ID!$N$8:$N$26</xm:f>
          </x14:formula1>
          <xm:sqref>E26</xm:sqref>
        </x14:dataValidation>
        <x14:dataValidation type="list" allowBlank="1" showInputMessage="1" showErrorMessage="1">
          <x14:formula1>
            <xm:f>ID!$J$8:$J$84</xm:f>
          </x14:formula1>
          <xm:sqref>E33</xm:sqref>
        </x14:dataValidation>
        <x14:dataValidation type="list" allowBlank="1" showInputMessage="1" showErrorMessage="1">
          <x14:formula1>
            <xm:f>ID!$AB$8:$AB$1576</xm:f>
          </x14:formula1>
          <xm:sqref>J33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577"/>
  <sheetViews>
    <sheetView showGridLines="0"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A6" sqref="A6"/>
    </sheetView>
  </sheetViews>
  <sheetFormatPr defaultColWidth="9.109375" defaultRowHeight="12" x14ac:dyDescent="0.25"/>
  <cols>
    <col min="1" max="3" width="2.6640625" style="2" customWidth="1"/>
    <col min="4" max="4" width="5.109375" style="6" bestFit="1" customWidth="1"/>
    <col min="5" max="5" width="1.6640625" style="2" customWidth="1"/>
    <col min="6" max="6" width="10.6640625" style="2" bestFit="1" customWidth="1"/>
    <col min="7" max="7" width="4" style="25" bestFit="1" customWidth="1"/>
    <col min="8" max="8" width="7" style="4" bestFit="1" customWidth="1"/>
    <col min="9" max="9" width="1.6640625" style="2" customWidth="1"/>
    <col min="10" max="10" width="24.33203125" style="2" bestFit="1" customWidth="1"/>
    <col min="11" max="11" width="4" style="25" bestFit="1" customWidth="1"/>
    <col min="12" max="12" width="5.44140625" style="4" bestFit="1" customWidth="1"/>
    <col min="13" max="13" width="1.6640625" style="2" customWidth="1"/>
    <col min="14" max="14" width="30.44140625" style="2" bestFit="1" customWidth="1"/>
    <col min="15" max="15" width="4" style="25" bestFit="1" customWidth="1"/>
    <col min="16" max="16" width="6.33203125" style="4" bestFit="1" customWidth="1"/>
    <col min="17" max="17" width="1.6640625" style="2" customWidth="1"/>
    <col min="18" max="18" width="30.44140625" style="2" bestFit="1" customWidth="1"/>
    <col min="19" max="19" width="4" style="25" bestFit="1" customWidth="1"/>
    <col min="20" max="20" width="6.33203125" style="4" bestFit="1" customWidth="1"/>
    <col min="21" max="21" width="1.6640625" style="2" customWidth="1"/>
    <col min="22" max="22" width="30.44140625" style="2" bestFit="1" customWidth="1"/>
    <col min="23" max="23" width="4" style="25" bestFit="1" customWidth="1"/>
    <col min="24" max="24" width="6.33203125" style="4" bestFit="1" customWidth="1"/>
    <col min="25" max="25" width="1.6640625" style="2" customWidth="1"/>
    <col min="26" max="26" width="38.44140625" style="2" customWidth="1"/>
    <col min="27" max="27" width="4.5546875" style="25" customWidth="1"/>
    <col min="28" max="28" width="35.88671875" style="2" customWidth="1"/>
    <col min="29" max="29" width="4" style="25" bestFit="1" customWidth="1"/>
    <col min="30" max="30" width="6.33203125" style="4" bestFit="1" customWidth="1"/>
    <col min="31" max="32" width="1.6640625" style="2" customWidth="1"/>
    <col min="33" max="16384" width="9.109375" style="2"/>
  </cols>
  <sheetData>
    <row r="1" spans="1:32" ht="13.8" x14ac:dyDescent="0.3">
      <c r="A1" s="164" t="s">
        <v>131</v>
      </c>
      <c r="B1" s="164"/>
      <c r="C1" s="164"/>
      <c r="D1" s="164"/>
      <c r="E1" s="1"/>
      <c r="F1" s="1"/>
      <c r="G1" s="22"/>
      <c r="H1" s="3"/>
      <c r="I1" s="1"/>
      <c r="J1" s="1"/>
      <c r="K1" s="22"/>
      <c r="L1" s="3"/>
      <c r="M1" s="1"/>
      <c r="N1" s="1"/>
      <c r="O1" s="22"/>
      <c r="P1" s="3"/>
      <c r="Q1" s="1"/>
      <c r="R1" s="1"/>
      <c r="S1" s="22"/>
      <c r="T1" s="3"/>
      <c r="U1" s="1"/>
      <c r="V1" s="1"/>
      <c r="W1" s="22"/>
      <c r="X1" s="3"/>
      <c r="Y1" s="1"/>
      <c r="Z1" s="1"/>
      <c r="AA1" s="22"/>
      <c r="AB1" s="1"/>
      <c r="AC1" s="22"/>
      <c r="AD1" s="3"/>
      <c r="AE1" s="1"/>
      <c r="AF1" s="1"/>
    </row>
    <row r="2" spans="1:32" x14ac:dyDescent="0.25">
      <c r="A2" s="1"/>
      <c r="B2" s="1"/>
      <c r="C2" s="1"/>
      <c r="D2" s="5"/>
      <c r="E2" s="1"/>
      <c r="F2" s="1"/>
      <c r="G2" s="22"/>
      <c r="H2" s="3"/>
      <c r="I2" s="1"/>
      <c r="J2" s="1"/>
      <c r="K2" s="22"/>
      <c r="L2" s="3"/>
      <c r="M2" s="1"/>
      <c r="N2" s="1"/>
      <c r="O2" s="22"/>
      <c r="P2" s="3"/>
      <c r="Q2" s="1"/>
      <c r="R2" s="1"/>
      <c r="S2" s="22"/>
      <c r="T2" s="3"/>
      <c r="U2" s="1"/>
      <c r="V2" s="1"/>
      <c r="W2" s="22"/>
      <c r="X2" s="3"/>
      <c r="Y2" s="1"/>
      <c r="Z2" s="1"/>
      <c r="AA2" s="22"/>
      <c r="AB2" s="1"/>
      <c r="AC2" s="22"/>
      <c r="AD2" s="3"/>
      <c r="AE2" s="1"/>
      <c r="AF2" s="1"/>
    </row>
    <row r="3" spans="1:32" s="8" customFormat="1" x14ac:dyDescent="0.25">
      <c r="A3" s="7"/>
      <c r="B3" s="7"/>
      <c r="C3" s="7" t="s">
        <v>115</v>
      </c>
      <c r="D3" s="11"/>
      <c r="E3" s="7"/>
      <c r="F3" s="7"/>
      <c r="G3" s="27"/>
      <c r="H3" s="14"/>
      <c r="I3" s="7"/>
      <c r="J3" s="7"/>
      <c r="K3" s="27"/>
      <c r="L3" s="14"/>
      <c r="M3" s="7"/>
      <c r="N3" s="7"/>
      <c r="O3" s="27"/>
      <c r="P3" s="14"/>
      <c r="Q3" s="7"/>
      <c r="R3" s="7"/>
      <c r="S3" s="27"/>
      <c r="T3" s="14"/>
      <c r="U3" s="7"/>
      <c r="V3" s="7"/>
      <c r="W3" s="27"/>
      <c r="X3" s="14"/>
      <c r="Y3" s="7"/>
      <c r="Z3" s="7"/>
      <c r="AA3" s="27"/>
      <c r="AB3" s="7"/>
      <c r="AC3" s="27"/>
      <c r="AD3" s="14"/>
      <c r="AE3" s="7"/>
      <c r="AF3" s="7"/>
    </row>
    <row r="4" spans="1:32" x14ac:dyDescent="0.25">
      <c r="A4" s="1"/>
      <c r="B4" s="1"/>
      <c r="C4" s="1"/>
      <c r="D4" s="5"/>
      <c r="E4" s="1"/>
      <c r="F4" s="1"/>
      <c r="G4" s="22"/>
      <c r="H4" s="3"/>
      <c r="I4" s="1"/>
      <c r="J4" s="1"/>
      <c r="K4" s="22"/>
      <c r="L4" s="3"/>
      <c r="M4" s="1"/>
      <c r="N4" s="1"/>
      <c r="O4" s="22"/>
      <c r="P4" s="3"/>
      <c r="Q4" s="1"/>
      <c r="R4" s="1"/>
      <c r="S4" s="22"/>
      <c r="T4" s="3"/>
      <c r="U4" s="1"/>
      <c r="V4" s="1"/>
      <c r="W4" s="22"/>
      <c r="X4" s="3"/>
      <c r="Y4" s="1"/>
      <c r="Z4" s="1"/>
      <c r="AA4" s="22"/>
      <c r="AB4" s="1"/>
      <c r="AC4" s="22"/>
      <c r="AD4" s="3"/>
      <c r="AE4" s="1"/>
      <c r="AF4" s="1"/>
    </row>
    <row r="5" spans="1:32" s="28" customFormat="1" ht="10.199999999999999" x14ac:dyDescent="0.2">
      <c r="A5" s="26"/>
      <c r="B5" s="26"/>
      <c r="C5" s="27" t="s">
        <v>20</v>
      </c>
      <c r="D5" s="27">
        <f>SUMIFS(F5:AF5,F6:AF6,G6)</f>
        <v>0</v>
      </c>
      <c r="E5" s="26"/>
      <c r="F5" s="26"/>
      <c r="G5" s="27">
        <f>SUM(G8:G99981)</f>
        <v>0</v>
      </c>
      <c r="H5" s="120"/>
      <c r="I5" s="121"/>
      <c r="J5" s="26"/>
      <c r="K5" s="27">
        <f>SUM(K8:K100025)</f>
        <v>0</v>
      </c>
      <c r="L5" s="120"/>
      <c r="M5" s="121"/>
      <c r="N5" s="26"/>
      <c r="O5" s="27">
        <f>SUM(O8:O99982)</f>
        <v>0</v>
      </c>
      <c r="P5" s="120"/>
      <c r="Q5" s="121"/>
      <c r="R5" s="26"/>
      <c r="S5" s="27">
        <f>SUM(S8:S99981)</f>
        <v>0</v>
      </c>
      <c r="T5" s="120"/>
      <c r="U5" s="121"/>
      <c r="V5" s="26"/>
      <c r="W5" s="27">
        <f>SUM(W8:W100009)</f>
        <v>0</v>
      </c>
      <c r="X5" s="120"/>
      <c r="Y5" s="121"/>
      <c r="Z5" s="26"/>
      <c r="AA5" s="27">
        <f>SUM(AA8:AA101436)</f>
        <v>0</v>
      </c>
      <c r="AB5" s="26"/>
      <c r="AC5" s="27">
        <f>SUM(AC8:AC101436)</f>
        <v>0</v>
      </c>
      <c r="AD5" s="120"/>
      <c r="AE5" s="121"/>
      <c r="AF5" s="26"/>
    </row>
    <row r="6" spans="1:32" s="8" customFormat="1" x14ac:dyDescent="0.25">
      <c r="A6" s="7"/>
      <c r="B6" s="7"/>
      <c r="C6" s="7"/>
      <c r="D6" s="11" t="s">
        <v>6</v>
      </c>
      <c r="E6" s="12" t="s">
        <v>7</v>
      </c>
      <c r="F6" s="13" t="s">
        <v>3</v>
      </c>
      <c r="G6" s="23" t="s">
        <v>19</v>
      </c>
      <c r="H6" s="113" t="s">
        <v>4</v>
      </c>
      <c r="I6" s="114" t="s">
        <v>7</v>
      </c>
      <c r="J6" s="13" t="s">
        <v>5</v>
      </c>
      <c r="K6" s="23" t="s">
        <v>19</v>
      </c>
      <c r="L6" s="113" t="s">
        <v>11</v>
      </c>
      <c r="M6" s="114" t="s">
        <v>7</v>
      </c>
      <c r="N6" s="13" t="s">
        <v>9</v>
      </c>
      <c r="O6" s="23" t="s">
        <v>19</v>
      </c>
      <c r="P6" s="113" t="s">
        <v>10</v>
      </c>
      <c r="Q6" s="114" t="s">
        <v>7</v>
      </c>
      <c r="R6" s="13" t="s">
        <v>8</v>
      </c>
      <c r="S6" s="23" t="s">
        <v>19</v>
      </c>
      <c r="T6" s="113" t="s">
        <v>17</v>
      </c>
      <c r="U6" s="114" t="s">
        <v>7</v>
      </c>
      <c r="V6" s="13" t="s">
        <v>16</v>
      </c>
      <c r="W6" s="23" t="s">
        <v>19</v>
      </c>
      <c r="X6" s="113" t="s">
        <v>66</v>
      </c>
      <c r="Y6" s="114" t="s">
        <v>7</v>
      </c>
      <c r="Z6" s="13" t="s">
        <v>14</v>
      </c>
      <c r="AA6" s="23"/>
      <c r="AB6" s="13" t="s">
        <v>15</v>
      </c>
      <c r="AC6" s="23" t="s">
        <v>19</v>
      </c>
      <c r="AD6" s="113" t="s">
        <v>67</v>
      </c>
      <c r="AE6" s="126"/>
      <c r="AF6" s="7"/>
    </row>
    <row r="7" spans="1:32" ht="5.0999999999999996" customHeight="1" x14ac:dyDescent="0.25">
      <c r="A7" s="1"/>
      <c r="B7" s="1"/>
      <c r="C7" s="1"/>
      <c r="D7" s="15"/>
      <c r="E7" s="16"/>
      <c r="F7" s="16"/>
      <c r="G7" s="24"/>
      <c r="H7" s="115"/>
      <c r="I7" s="122"/>
      <c r="J7" s="123"/>
      <c r="K7" s="124"/>
      <c r="L7" s="125"/>
      <c r="M7" s="116"/>
      <c r="N7" s="16"/>
      <c r="O7" s="24"/>
      <c r="P7" s="115"/>
      <c r="Q7" s="122"/>
      <c r="R7" s="123"/>
      <c r="S7" s="124"/>
      <c r="T7" s="125"/>
      <c r="U7" s="116"/>
      <c r="V7" s="16"/>
      <c r="W7" s="24"/>
      <c r="X7" s="115"/>
      <c r="Y7" s="122"/>
      <c r="Z7" s="123"/>
      <c r="AA7" s="124"/>
      <c r="AB7" s="123"/>
      <c r="AC7" s="124"/>
      <c r="AD7" s="125"/>
      <c r="AE7" s="116"/>
      <c r="AF7" s="1"/>
    </row>
    <row r="8" spans="1:32" x14ac:dyDescent="0.25">
      <c r="A8" s="1"/>
      <c r="B8" s="1"/>
      <c r="C8" s="1"/>
      <c r="D8" s="5">
        <f>ROW(C8)</f>
        <v>8</v>
      </c>
      <c r="E8" s="10" t="s">
        <v>7</v>
      </c>
      <c r="F8" s="9"/>
      <c r="G8" s="22">
        <f t="shared" ref="G8:G14" si="0">IF(F8="",0,IF(COUNTIF(F:F,F8)=1,0,1))</f>
        <v>0</v>
      </c>
      <c r="H8" s="117">
        <v>1</v>
      </c>
      <c r="I8" s="118" t="s">
        <v>7</v>
      </c>
      <c r="J8" s="9"/>
      <c r="K8" s="22">
        <f>IF(J8="",0,IF(COUNTIF(J:J,J8)=1,0,1))</f>
        <v>0</v>
      </c>
      <c r="L8" s="117">
        <v>1</v>
      </c>
      <c r="M8" s="118" t="s">
        <v>7</v>
      </c>
      <c r="N8" s="9"/>
      <c r="O8" s="22">
        <f t="shared" ref="O8:O26" si="1">IF(N8="",0,IF(COUNTIF(N:N,N8)=1,0,1))</f>
        <v>0</v>
      </c>
      <c r="P8" s="117">
        <v>1</v>
      </c>
      <c r="Q8" s="118" t="s">
        <v>7</v>
      </c>
      <c r="R8" s="9"/>
      <c r="S8" s="22">
        <f t="shared" ref="S8:S25" si="2">IF(R8="",0,IF(COUNTIF(R:R,R8)=1,0,1))</f>
        <v>0</v>
      </c>
      <c r="T8" s="117">
        <v>1</v>
      </c>
      <c r="U8" s="118" t="s">
        <v>7</v>
      </c>
      <c r="V8" s="9"/>
      <c r="W8" s="22">
        <f t="shared" ref="W8:W51" si="3">IF(V8="",0,IF(COUNTIF(V:V,V8)=1,0,1))</f>
        <v>0</v>
      </c>
      <c r="X8" s="117">
        <v>1</v>
      </c>
      <c r="Y8" s="118" t="s">
        <v>7</v>
      </c>
      <c r="Z8" s="9"/>
      <c r="AA8" s="22">
        <f>IF(Z8="",0,IF(COUNTIF(Z:Z,Z8)=1,0,1))</f>
        <v>0</v>
      </c>
      <c r="AB8" s="9"/>
      <c r="AC8" s="22">
        <f>IF(AB8="",0,IF(COUNTIF(AB:AB,AB8)=1,0,1))</f>
        <v>0</v>
      </c>
      <c r="AD8" s="117">
        <v>1</v>
      </c>
      <c r="AE8" s="119"/>
      <c r="AF8" s="1"/>
    </row>
    <row r="9" spans="1:32" x14ac:dyDescent="0.25">
      <c r="A9" s="1"/>
      <c r="B9" s="1"/>
      <c r="C9" s="1"/>
      <c r="D9" s="5">
        <f t="shared" ref="D9:D72" si="4">ROW(C9)</f>
        <v>9</v>
      </c>
      <c r="E9" s="10" t="s">
        <v>7</v>
      </c>
      <c r="F9" s="9"/>
      <c r="G9" s="22">
        <f t="shared" si="0"/>
        <v>0</v>
      </c>
      <c r="H9" s="117">
        <f>H8+1</f>
        <v>2</v>
      </c>
      <c r="I9" s="118" t="s">
        <v>7</v>
      </c>
      <c r="J9" s="9"/>
      <c r="K9" s="22">
        <f t="shared" ref="K9:K72" si="5">IF(J9="",0,IF(COUNTIF(J:J,J9)=1,0,1))</f>
        <v>0</v>
      </c>
      <c r="L9" s="117">
        <f>L8+1</f>
        <v>2</v>
      </c>
      <c r="M9" s="118" t="s">
        <v>7</v>
      </c>
      <c r="N9" s="9"/>
      <c r="O9" s="22">
        <f t="shared" si="1"/>
        <v>0</v>
      </c>
      <c r="P9" s="117">
        <f>P8+1</f>
        <v>2</v>
      </c>
      <c r="Q9" s="118" t="s">
        <v>7</v>
      </c>
      <c r="R9" s="9"/>
      <c r="S9" s="22">
        <f t="shared" si="2"/>
        <v>0</v>
      </c>
      <c r="T9" s="117">
        <f>T8+1</f>
        <v>2</v>
      </c>
      <c r="U9" s="118" t="s">
        <v>7</v>
      </c>
      <c r="V9" s="9"/>
      <c r="W9" s="22">
        <f t="shared" si="3"/>
        <v>0</v>
      </c>
      <c r="X9" s="117">
        <f>X8+1</f>
        <v>2</v>
      </c>
      <c r="Y9" s="118" t="s">
        <v>7</v>
      </c>
      <c r="Z9" s="9"/>
      <c r="AA9" s="22">
        <f t="shared" ref="AA9:AA72" si="6">IF(Z9="",0,IF(COUNTIF(Z:Z,Z9)=1,0,1))</f>
        <v>0</v>
      </c>
      <c r="AB9" s="9"/>
      <c r="AC9" s="22">
        <f t="shared" ref="AC9:AC72" si="7">IF(AB9="",0,IF(COUNTIF(AB:AB,AB9)=1,0,1))</f>
        <v>0</v>
      </c>
      <c r="AD9" s="117">
        <f>AD8+1</f>
        <v>2</v>
      </c>
      <c r="AE9" s="119"/>
      <c r="AF9" s="1"/>
    </row>
    <row r="10" spans="1:32" x14ac:dyDescent="0.25">
      <c r="A10" s="1"/>
      <c r="B10" s="1"/>
      <c r="C10" s="1"/>
      <c r="D10" s="5">
        <f t="shared" si="4"/>
        <v>10</v>
      </c>
      <c r="E10" s="10" t="s">
        <v>7</v>
      </c>
      <c r="F10" s="9"/>
      <c r="G10" s="22">
        <f t="shared" si="0"/>
        <v>0</v>
      </c>
      <c r="H10" s="117">
        <f t="shared" ref="H10:H14" si="8">H9+1</f>
        <v>3</v>
      </c>
      <c r="I10" s="118" t="s">
        <v>7</v>
      </c>
      <c r="J10" s="9"/>
      <c r="K10" s="22">
        <f t="shared" si="5"/>
        <v>0</v>
      </c>
      <c r="L10" s="117">
        <f t="shared" ref="L10:L73" si="9">L9+1</f>
        <v>3</v>
      </c>
      <c r="M10" s="118" t="s">
        <v>7</v>
      </c>
      <c r="N10" s="9"/>
      <c r="O10" s="22">
        <f t="shared" si="1"/>
        <v>0</v>
      </c>
      <c r="P10" s="117">
        <f t="shared" ref="P10:P26" si="10">P9+1</f>
        <v>3</v>
      </c>
      <c r="Q10" s="118" t="s">
        <v>7</v>
      </c>
      <c r="R10" s="9"/>
      <c r="S10" s="22">
        <f t="shared" si="2"/>
        <v>0</v>
      </c>
      <c r="T10" s="117">
        <f t="shared" ref="T10:T25" si="11">T9+1</f>
        <v>3</v>
      </c>
      <c r="U10" s="118" t="s">
        <v>7</v>
      </c>
      <c r="V10" s="9"/>
      <c r="W10" s="22">
        <f t="shared" si="3"/>
        <v>0</v>
      </c>
      <c r="X10" s="117">
        <f t="shared" ref="X10:X51" si="12">X9+1</f>
        <v>3</v>
      </c>
      <c r="Y10" s="118" t="s">
        <v>7</v>
      </c>
      <c r="Z10" s="9"/>
      <c r="AA10" s="22">
        <f t="shared" si="6"/>
        <v>0</v>
      </c>
      <c r="AB10" s="9"/>
      <c r="AC10" s="22">
        <f t="shared" si="7"/>
        <v>0</v>
      </c>
      <c r="AD10" s="117">
        <f t="shared" ref="AD10:AD73" si="13">AD9+1</f>
        <v>3</v>
      </c>
      <c r="AE10" s="119"/>
      <c r="AF10" s="1"/>
    </row>
    <row r="11" spans="1:32" x14ac:dyDescent="0.25">
      <c r="A11" s="1"/>
      <c r="B11" s="1"/>
      <c r="C11" s="1"/>
      <c r="D11" s="5">
        <f t="shared" si="4"/>
        <v>11</v>
      </c>
      <c r="E11" s="10" t="s">
        <v>7</v>
      </c>
      <c r="F11" s="9"/>
      <c r="G11" s="22">
        <f t="shared" si="0"/>
        <v>0</v>
      </c>
      <c r="H11" s="117">
        <f t="shared" si="8"/>
        <v>4</v>
      </c>
      <c r="I11" s="118" t="s">
        <v>7</v>
      </c>
      <c r="J11" s="9"/>
      <c r="K11" s="22">
        <f t="shared" si="5"/>
        <v>0</v>
      </c>
      <c r="L11" s="117">
        <f t="shared" si="9"/>
        <v>4</v>
      </c>
      <c r="M11" s="118" t="s">
        <v>7</v>
      </c>
      <c r="N11" s="9"/>
      <c r="O11" s="22">
        <f t="shared" si="1"/>
        <v>0</v>
      </c>
      <c r="P11" s="117">
        <f t="shared" si="10"/>
        <v>4</v>
      </c>
      <c r="Q11" s="118" t="s">
        <v>7</v>
      </c>
      <c r="R11" s="9"/>
      <c r="S11" s="22">
        <f t="shared" si="2"/>
        <v>0</v>
      </c>
      <c r="T11" s="117">
        <f t="shared" si="11"/>
        <v>4</v>
      </c>
      <c r="U11" s="118" t="s">
        <v>7</v>
      </c>
      <c r="V11" s="9"/>
      <c r="W11" s="22">
        <f t="shared" si="3"/>
        <v>0</v>
      </c>
      <c r="X11" s="117">
        <f t="shared" si="12"/>
        <v>4</v>
      </c>
      <c r="Y11" s="118" t="s">
        <v>7</v>
      </c>
      <c r="Z11" s="9"/>
      <c r="AA11" s="22">
        <f t="shared" si="6"/>
        <v>0</v>
      </c>
      <c r="AB11" s="9"/>
      <c r="AC11" s="22">
        <f t="shared" si="7"/>
        <v>0</v>
      </c>
      <c r="AD11" s="117">
        <f t="shared" si="13"/>
        <v>4</v>
      </c>
      <c r="AE11" s="119"/>
      <c r="AF11" s="1"/>
    </row>
    <row r="12" spans="1:32" x14ac:dyDescent="0.25">
      <c r="A12" s="1"/>
      <c r="B12" s="1"/>
      <c r="C12" s="1"/>
      <c r="D12" s="5">
        <f t="shared" si="4"/>
        <v>12</v>
      </c>
      <c r="E12" s="10" t="s">
        <v>7</v>
      </c>
      <c r="F12" s="9"/>
      <c r="G12" s="22">
        <f t="shared" si="0"/>
        <v>0</v>
      </c>
      <c r="H12" s="117">
        <f t="shared" si="8"/>
        <v>5</v>
      </c>
      <c r="I12" s="118" t="s">
        <v>7</v>
      </c>
      <c r="J12" s="9"/>
      <c r="K12" s="22">
        <f t="shared" si="5"/>
        <v>0</v>
      </c>
      <c r="L12" s="117">
        <f t="shared" si="9"/>
        <v>5</v>
      </c>
      <c r="M12" s="118" t="s">
        <v>7</v>
      </c>
      <c r="N12" s="9"/>
      <c r="O12" s="22">
        <f t="shared" si="1"/>
        <v>0</v>
      </c>
      <c r="P12" s="117">
        <f t="shared" si="10"/>
        <v>5</v>
      </c>
      <c r="Q12" s="118" t="s">
        <v>7</v>
      </c>
      <c r="R12" s="74"/>
      <c r="S12" s="22">
        <f t="shared" si="2"/>
        <v>0</v>
      </c>
      <c r="T12" s="117">
        <f t="shared" si="11"/>
        <v>5</v>
      </c>
      <c r="U12" s="118" t="s">
        <v>7</v>
      </c>
      <c r="V12" s="9"/>
      <c r="W12" s="22">
        <f t="shared" si="3"/>
        <v>0</v>
      </c>
      <c r="X12" s="117">
        <f t="shared" si="12"/>
        <v>5</v>
      </c>
      <c r="Y12" s="118" t="s">
        <v>7</v>
      </c>
      <c r="Z12" s="9"/>
      <c r="AA12" s="22">
        <f t="shared" si="6"/>
        <v>0</v>
      </c>
      <c r="AB12" s="9"/>
      <c r="AC12" s="22">
        <f t="shared" si="7"/>
        <v>0</v>
      </c>
      <c r="AD12" s="117">
        <f t="shared" si="13"/>
        <v>5</v>
      </c>
      <c r="AE12" s="119"/>
      <c r="AF12" s="1"/>
    </row>
    <row r="13" spans="1:32" x14ac:dyDescent="0.25">
      <c r="A13" s="1"/>
      <c r="B13" s="1"/>
      <c r="C13" s="1"/>
      <c r="D13" s="5">
        <f t="shared" si="4"/>
        <v>13</v>
      </c>
      <c r="E13" s="10" t="s">
        <v>7</v>
      </c>
      <c r="F13" s="9"/>
      <c r="G13" s="22">
        <f t="shared" si="0"/>
        <v>0</v>
      </c>
      <c r="H13" s="117">
        <f t="shared" si="8"/>
        <v>6</v>
      </c>
      <c r="I13" s="118" t="s">
        <v>7</v>
      </c>
      <c r="J13" s="9"/>
      <c r="K13" s="22">
        <f t="shared" si="5"/>
        <v>0</v>
      </c>
      <c r="L13" s="117">
        <f t="shared" si="9"/>
        <v>6</v>
      </c>
      <c r="M13" s="118" t="s">
        <v>7</v>
      </c>
      <c r="N13" s="9"/>
      <c r="O13" s="22">
        <f t="shared" si="1"/>
        <v>0</v>
      </c>
      <c r="P13" s="117">
        <f t="shared" si="10"/>
        <v>6</v>
      </c>
      <c r="Q13" s="118" t="s">
        <v>7</v>
      </c>
      <c r="R13" s="9"/>
      <c r="S13" s="22">
        <f t="shared" si="2"/>
        <v>0</v>
      </c>
      <c r="T13" s="117">
        <f t="shared" si="11"/>
        <v>6</v>
      </c>
      <c r="U13" s="118" t="s">
        <v>7</v>
      </c>
      <c r="V13" s="9"/>
      <c r="W13" s="22">
        <f t="shared" si="3"/>
        <v>0</v>
      </c>
      <c r="X13" s="117">
        <f t="shared" si="12"/>
        <v>6</v>
      </c>
      <c r="Y13" s="118" t="s">
        <v>7</v>
      </c>
      <c r="Z13" s="9"/>
      <c r="AA13" s="22">
        <f t="shared" si="6"/>
        <v>0</v>
      </c>
      <c r="AB13" s="9"/>
      <c r="AC13" s="22">
        <f t="shared" si="7"/>
        <v>0</v>
      </c>
      <c r="AD13" s="117">
        <f t="shared" si="13"/>
        <v>6</v>
      </c>
      <c r="AE13" s="119"/>
      <c r="AF13" s="1"/>
    </row>
    <row r="14" spans="1:32" x14ac:dyDescent="0.25">
      <c r="A14" s="1"/>
      <c r="B14" s="1"/>
      <c r="C14" s="1"/>
      <c r="D14" s="5">
        <f t="shared" si="4"/>
        <v>14</v>
      </c>
      <c r="E14" s="10" t="s">
        <v>7</v>
      </c>
      <c r="F14" s="9"/>
      <c r="G14" s="22">
        <f t="shared" si="0"/>
        <v>0</v>
      </c>
      <c r="H14" s="117">
        <f t="shared" si="8"/>
        <v>7</v>
      </c>
      <c r="I14" s="118" t="s">
        <v>7</v>
      </c>
      <c r="J14" s="9"/>
      <c r="K14" s="22">
        <f t="shared" si="5"/>
        <v>0</v>
      </c>
      <c r="L14" s="117">
        <f t="shared" si="9"/>
        <v>7</v>
      </c>
      <c r="M14" s="118" t="s">
        <v>7</v>
      </c>
      <c r="N14" s="9"/>
      <c r="O14" s="22">
        <f t="shared" si="1"/>
        <v>0</v>
      </c>
      <c r="P14" s="117">
        <f t="shared" si="10"/>
        <v>7</v>
      </c>
      <c r="Q14" s="118" t="s">
        <v>7</v>
      </c>
      <c r="R14" s="9"/>
      <c r="S14" s="22">
        <f t="shared" si="2"/>
        <v>0</v>
      </c>
      <c r="T14" s="117">
        <f t="shared" si="11"/>
        <v>7</v>
      </c>
      <c r="U14" s="118" t="s">
        <v>7</v>
      </c>
      <c r="V14" s="9"/>
      <c r="W14" s="22">
        <f t="shared" si="3"/>
        <v>0</v>
      </c>
      <c r="X14" s="117">
        <f t="shared" si="12"/>
        <v>7</v>
      </c>
      <c r="Y14" s="118" t="s">
        <v>7</v>
      </c>
      <c r="Z14" s="9"/>
      <c r="AA14" s="22">
        <f t="shared" si="6"/>
        <v>0</v>
      </c>
      <c r="AB14" s="9"/>
      <c r="AC14" s="22">
        <f t="shared" si="7"/>
        <v>0</v>
      </c>
      <c r="AD14" s="117">
        <f t="shared" si="13"/>
        <v>7</v>
      </c>
      <c r="AE14" s="119"/>
      <c r="AF14" s="1"/>
    </row>
    <row r="15" spans="1:32" x14ac:dyDescent="0.25">
      <c r="A15" s="1"/>
      <c r="B15" s="1"/>
      <c r="C15" s="1"/>
      <c r="D15" s="5">
        <f t="shared" si="4"/>
        <v>15</v>
      </c>
      <c r="E15" s="1"/>
      <c r="F15" s="1"/>
      <c r="G15" s="22"/>
      <c r="H15" s="117"/>
      <c r="I15" s="118" t="s">
        <v>7</v>
      </c>
      <c r="J15" s="9"/>
      <c r="K15" s="22">
        <f t="shared" si="5"/>
        <v>0</v>
      </c>
      <c r="L15" s="117">
        <f t="shared" si="9"/>
        <v>8</v>
      </c>
      <c r="M15" s="118" t="s">
        <v>7</v>
      </c>
      <c r="N15" s="9"/>
      <c r="O15" s="22">
        <f t="shared" si="1"/>
        <v>0</v>
      </c>
      <c r="P15" s="117">
        <f t="shared" si="10"/>
        <v>8</v>
      </c>
      <c r="Q15" s="118" t="s">
        <v>7</v>
      </c>
      <c r="R15" s="9"/>
      <c r="S15" s="22">
        <f t="shared" si="2"/>
        <v>0</v>
      </c>
      <c r="T15" s="117">
        <f t="shared" si="11"/>
        <v>8</v>
      </c>
      <c r="U15" s="118" t="s">
        <v>7</v>
      </c>
      <c r="V15" s="9"/>
      <c r="W15" s="22">
        <f t="shared" si="3"/>
        <v>0</v>
      </c>
      <c r="X15" s="117">
        <f t="shared" si="12"/>
        <v>8</v>
      </c>
      <c r="Y15" s="118" t="s">
        <v>7</v>
      </c>
      <c r="Z15" s="9"/>
      <c r="AA15" s="22">
        <f t="shared" si="6"/>
        <v>0</v>
      </c>
      <c r="AB15" s="9"/>
      <c r="AC15" s="22">
        <f t="shared" si="7"/>
        <v>0</v>
      </c>
      <c r="AD15" s="117">
        <f t="shared" si="13"/>
        <v>8</v>
      </c>
      <c r="AE15" s="119"/>
      <c r="AF15" s="1"/>
    </row>
    <row r="16" spans="1:32" x14ac:dyDescent="0.25">
      <c r="A16" s="1"/>
      <c r="B16" s="1"/>
      <c r="C16" s="1"/>
      <c r="D16" s="5">
        <f t="shared" si="4"/>
        <v>16</v>
      </c>
      <c r="E16" s="1"/>
      <c r="F16" s="1"/>
      <c r="G16" s="22"/>
      <c r="H16" s="117"/>
      <c r="I16" s="118" t="s">
        <v>7</v>
      </c>
      <c r="J16" s="9"/>
      <c r="K16" s="22">
        <f t="shared" si="5"/>
        <v>0</v>
      </c>
      <c r="L16" s="117">
        <f t="shared" si="9"/>
        <v>9</v>
      </c>
      <c r="M16" s="118" t="s">
        <v>7</v>
      </c>
      <c r="N16" s="9"/>
      <c r="O16" s="22">
        <f t="shared" si="1"/>
        <v>0</v>
      </c>
      <c r="P16" s="117">
        <f t="shared" si="10"/>
        <v>9</v>
      </c>
      <c r="Q16" s="118" t="s">
        <v>7</v>
      </c>
      <c r="R16" s="9"/>
      <c r="S16" s="22">
        <f t="shared" si="2"/>
        <v>0</v>
      </c>
      <c r="T16" s="117">
        <f t="shared" si="11"/>
        <v>9</v>
      </c>
      <c r="U16" s="118" t="s">
        <v>7</v>
      </c>
      <c r="V16" s="9"/>
      <c r="W16" s="22">
        <f t="shared" si="3"/>
        <v>0</v>
      </c>
      <c r="X16" s="117">
        <f t="shared" si="12"/>
        <v>9</v>
      </c>
      <c r="Y16" s="118" t="s">
        <v>7</v>
      </c>
      <c r="Z16" s="9"/>
      <c r="AA16" s="22">
        <f t="shared" si="6"/>
        <v>0</v>
      </c>
      <c r="AB16" s="9"/>
      <c r="AC16" s="22">
        <f t="shared" si="7"/>
        <v>0</v>
      </c>
      <c r="AD16" s="117">
        <f t="shared" si="13"/>
        <v>9</v>
      </c>
      <c r="AE16" s="119"/>
      <c r="AF16" s="1"/>
    </row>
    <row r="17" spans="1:32" x14ac:dyDescent="0.25">
      <c r="A17" s="1"/>
      <c r="B17" s="1"/>
      <c r="C17" s="1"/>
      <c r="D17" s="5">
        <f t="shared" si="4"/>
        <v>17</v>
      </c>
      <c r="E17" s="1"/>
      <c r="F17" s="1"/>
      <c r="G17" s="22"/>
      <c r="H17" s="117"/>
      <c r="I17" s="118" t="s">
        <v>7</v>
      </c>
      <c r="J17" s="9"/>
      <c r="K17" s="22">
        <f t="shared" si="5"/>
        <v>0</v>
      </c>
      <c r="L17" s="117">
        <f t="shared" si="9"/>
        <v>10</v>
      </c>
      <c r="M17" s="118" t="s">
        <v>7</v>
      </c>
      <c r="N17" s="9"/>
      <c r="O17" s="22">
        <f t="shared" si="1"/>
        <v>0</v>
      </c>
      <c r="P17" s="117">
        <f t="shared" si="10"/>
        <v>10</v>
      </c>
      <c r="Q17" s="118" t="s">
        <v>7</v>
      </c>
      <c r="R17" s="9"/>
      <c r="S17" s="22">
        <f t="shared" si="2"/>
        <v>0</v>
      </c>
      <c r="T17" s="117">
        <f t="shared" si="11"/>
        <v>10</v>
      </c>
      <c r="U17" s="118" t="s">
        <v>7</v>
      </c>
      <c r="V17" s="9"/>
      <c r="W17" s="22">
        <f t="shared" si="3"/>
        <v>0</v>
      </c>
      <c r="X17" s="117">
        <f t="shared" si="12"/>
        <v>10</v>
      </c>
      <c r="Y17" s="118" t="s">
        <v>7</v>
      </c>
      <c r="Z17" s="9"/>
      <c r="AA17" s="22">
        <f t="shared" si="6"/>
        <v>0</v>
      </c>
      <c r="AB17" s="9"/>
      <c r="AC17" s="22">
        <f t="shared" si="7"/>
        <v>0</v>
      </c>
      <c r="AD17" s="117">
        <f t="shared" si="13"/>
        <v>10</v>
      </c>
      <c r="AE17" s="119"/>
      <c r="AF17" s="1"/>
    </row>
    <row r="18" spans="1:32" x14ac:dyDescent="0.25">
      <c r="A18" s="1"/>
      <c r="B18" s="1"/>
      <c r="C18" s="1"/>
      <c r="D18" s="5">
        <f t="shared" si="4"/>
        <v>18</v>
      </c>
      <c r="E18" s="1"/>
      <c r="F18" s="1"/>
      <c r="G18" s="22"/>
      <c r="H18" s="117"/>
      <c r="I18" s="118" t="s">
        <v>7</v>
      </c>
      <c r="J18" s="9"/>
      <c r="K18" s="22">
        <f t="shared" si="5"/>
        <v>0</v>
      </c>
      <c r="L18" s="117">
        <f t="shared" si="9"/>
        <v>11</v>
      </c>
      <c r="M18" s="118" t="s">
        <v>7</v>
      </c>
      <c r="N18" s="9"/>
      <c r="O18" s="22">
        <f t="shared" si="1"/>
        <v>0</v>
      </c>
      <c r="P18" s="117">
        <f t="shared" si="10"/>
        <v>11</v>
      </c>
      <c r="Q18" s="118" t="s">
        <v>7</v>
      </c>
      <c r="R18" s="9"/>
      <c r="S18" s="22">
        <f t="shared" si="2"/>
        <v>0</v>
      </c>
      <c r="T18" s="117">
        <f t="shared" si="11"/>
        <v>11</v>
      </c>
      <c r="U18" s="118" t="s">
        <v>7</v>
      </c>
      <c r="V18" s="9"/>
      <c r="W18" s="22">
        <f t="shared" si="3"/>
        <v>0</v>
      </c>
      <c r="X18" s="117">
        <f t="shared" si="12"/>
        <v>11</v>
      </c>
      <c r="Y18" s="118" t="s">
        <v>7</v>
      </c>
      <c r="Z18" s="9"/>
      <c r="AA18" s="22">
        <f t="shared" si="6"/>
        <v>0</v>
      </c>
      <c r="AB18" s="9"/>
      <c r="AC18" s="22">
        <f t="shared" si="7"/>
        <v>0</v>
      </c>
      <c r="AD18" s="117">
        <f t="shared" si="13"/>
        <v>11</v>
      </c>
      <c r="AE18" s="119"/>
      <c r="AF18" s="1"/>
    </row>
    <row r="19" spans="1:32" x14ac:dyDescent="0.25">
      <c r="A19" s="1"/>
      <c r="B19" s="1"/>
      <c r="C19" s="1"/>
      <c r="D19" s="5">
        <f t="shared" si="4"/>
        <v>19</v>
      </c>
      <c r="E19" s="1"/>
      <c r="F19" s="1"/>
      <c r="G19" s="22"/>
      <c r="H19" s="117"/>
      <c r="I19" s="118" t="s">
        <v>7</v>
      </c>
      <c r="J19" s="9"/>
      <c r="K19" s="22">
        <f t="shared" si="5"/>
        <v>0</v>
      </c>
      <c r="L19" s="117">
        <f t="shared" si="9"/>
        <v>12</v>
      </c>
      <c r="M19" s="118" t="s">
        <v>7</v>
      </c>
      <c r="N19" s="9"/>
      <c r="O19" s="22">
        <f t="shared" si="1"/>
        <v>0</v>
      </c>
      <c r="P19" s="117">
        <f t="shared" si="10"/>
        <v>12</v>
      </c>
      <c r="Q19" s="118" t="s">
        <v>7</v>
      </c>
      <c r="R19" s="9"/>
      <c r="S19" s="22">
        <f t="shared" si="2"/>
        <v>0</v>
      </c>
      <c r="T19" s="117">
        <f t="shared" si="11"/>
        <v>12</v>
      </c>
      <c r="U19" s="118" t="s">
        <v>7</v>
      </c>
      <c r="V19" s="9"/>
      <c r="W19" s="22">
        <f t="shared" si="3"/>
        <v>0</v>
      </c>
      <c r="X19" s="117">
        <f t="shared" si="12"/>
        <v>12</v>
      </c>
      <c r="Y19" s="118" t="s">
        <v>7</v>
      </c>
      <c r="Z19" s="9"/>
      <c r="AA19" s="22">
        <f t="shared" si="6"/>
        <v>0</v>
      </c>
      <c r="AB19" s="9"/>
      <c r="AC19" s="22">
        <f t="shared" si="7"/>
        <v>0</v>
      </c>
      <c r="AD19" s="117">
        <f t="shared" si="13"/>
        <v>12</v>
      </c>
      <c r="AE19" s="119"/>
      <c r="AF19" s="1"/>
    </row>
    <row r="20" spans="1:32" x14ac:dyDescent="0.25">
      <c r="A20" s="1"/>
      <c r="B20" s="1"/>
      <c r="C20" s="1"/>
      <c r="D20" s="5">
        <f t="shared" si="4"/>
        <v>20</v>
      </c>
      <c r="E20" s="1"/>
      <c r="F20" s="1"/>
      <c r="G20" s="22"/>
      <c r="H20" s="117"/>
      <c r="I20" s="118" t="s">
        <v>7</v>
      </c>
      <c r="J20" s="9"/>
      <c r="K20" s="22">
        <f t="shared" si="5"/>
        <v>0</v>
      </c>
      <c r="L20" s="117">
        <f t="shared" si="9"/>
        <v>13</v>
      </c>
      <c r="M20" s="118" t="s">
        <v>7</v>
      </c>
      <c r="N20" s="9"/>
      <c r="O20" s="22">
        <f t="shared" si="1"/>
        <v>0</v>
      </c>
      <c r="P20" s="117">
        <f t="shared" si="10"/>
        <v>13</v>
      </c>
      <c r="Q20" s="118" t="s">
        <v>7</v>
      </c>
      <c r="R20" s="9"/>
      <c r="S20" s="22">
        <f t="shared" si="2"/>
        <v>0</v>
      </c>
      <c r="T20" s="117">
        <f t="shared" si="11"/>
        <v>13</v>
      </c>
      <c r="U20" s="118" t="s">
        <v>7</v>
      </c>
      <c r="V20" s="9"/>
      <c r="W20" s="22">
        <f t="shared" si="3"/>
        <v>0</v>
      </c>
      <c r="X20" s="117">
        <f t="shared" si="12"/>
        <v>13</v>
      </c>
      <c r="Y20" s="118" t="s">
        <v>7</v>
      </c>
      <c r="Z20" s="9"/>
      <c r="AA20" s="22">
        <f t="shared" si="6"/>
        <v>0</v>
      </c>
      <c r="AB20" s="9"/>
      <c r="AC20" s="22">
        <f t="shared" si="7"/>
        <v>0</v>
      </c>
      <c r="AD20" s="117">
        <f t="shared" si="13"/>
        <v>13</v>
      </c>
      <c r="AE20" s="119"/>
      <c r="AF20" s="1"/>
    </row>
    <row r="21" spans="1:32" x14ac:dyDescent="0.25">
      <c r="A21" s="1"/>
      <c r="B21" s="1"/>
      <c r="C21" s="1"/>
      <c r="D21" s="5">
        <f t="shared" si="4"/>
        <v>21</v>
      </c>
      <c r="E21" s="1"/>
      <c r="F21" s="1"/>
      <c r="G21" s="22"/>
      <c r="H21" s="117"/>
      <c r="I21" s="118" t="s">
        <v>7</v>
      </c>
      <c r="J21" s="9"/>
      <c r="K21" s="22">
        <f t="shared" si="5"/>
        <v>0</v>
      </c>
      <c r="L21" s="117">
        <f t="shared" si="9"/>
        <v>14</v>
      </c>
      <c r="M21" s="118" t="s">
        <v>7</v>
      </c>
      <c r="N21" s="9"/>
      <c r="O21" s="22">
        <f t="shared" si="1"/>
        <v>0</v>
      </c>
      <c r="P21" s="117">
        <f t="shared" si="10"/>
        <v>14</v>
      </c>
      <c r="Q21" s="118" t="s">
        <v>7</v>
      </c>
      <c r="R21" s="9"/>
      <c r="S21" s="22">
        <f t="shared" si="2"/>
        <v>0</v>
      </c>
      <c r="T21" s="117">
        <f t="shared" si="11"/>
        <v>14</v>
      </c>
      <c r="U21" s="118" t="s">
        <v>7</v>
      </c>
      <c r="V21" s="9"/>
      <c r="W21" s="22">
        <f t="shared" si="3"/>
        <v>0</v>
      </c>
      <c r="X21" s="117">
        <f t="shared" si="12"/>
        <v>14</v>
      </c>
      <c r="Y21" s="118" t="s">
        <v>7</v>
      </c>
      <c r="Z21" s="9"/>
      <c r="AA21" s="22">
        <f t="shared" si="6"/>
        <v>0</v>
      </c>
      <c r="AB21" s="9"/>
      <c r="AC21" s="22">
        <f t="shared" si="7"/>
        <v>0</v>
      </c>
      <c r="AD21" s="117">
        <f t="shared" si="13"/>
        <v>14</v>
      </c>
      <c r="AE21" s="119"/>
      <c r="AF21" s="1"/>
    </row>
    <row r="22" spans="1:32" x14ac:dyDescent="0.25">
      <c r="A22" s="1"/>
      <c r="B22" s="1"/>
      <c r="C22" s="1"/>
      <c r="D22" s="5">
        <f t="shared" si="4"/>
        <v>22</v>
      </c>
      <c r="E22" s="1"/>
      <c r="F22" s="1"/>
      <c r="G22" s="22"/>
      <c r="H22" s="117"/>
      <c r="I22" s="118" t="s">
        <v>7</v>
      </c>
      <c r="J22" s="9"/>
      <c r="K22" s="22">
        <f t="shared" si="5"/>
        <v>0</v>
      </c>
      <c r="L22" s="117">
        <f t="shared" si="9"/>
        <v>15</v>
      </c>
      <c r="M22" s="118" t="s">
        <v>7</v>
      </c>
      <c r="N22" s="9"/>
      <c r="O22" s="22">
        <f t="shared" si="1"/>
        <v>0</v>
      </c>
      <c r="P22" s="117">
        <f t="shared" si="10"/>
        <v>15</v>
      </c>
      <c r="Q22" s="118" t="s">
        <v>7</v>
      </c>
      <c r="R22" s="9"/>
      <c r="S22" s="22">
        <f t="shared" si="2"/>
        <v>0</v>
      </c>
      <c r="T22" s="117">
        <f t="shared" si="11"/>
        <v>15</v>
      </c>
      <c r="U22" s="118" t="s">
        <v>7</v>
      </c>
      <c r="V22" s="9"/>
      <c r="W22" s="22">
        <f t="shared" si="3"/>
        <v>0</v>
      </c>
      <c r="X22" s="117">
        <f t="shared" si="12"/>
        <v>15</v>
      </c>
      <c r="Y22" s="118" t="s">
        <v>7</v>
      </c>
      <c r="Z22" s="9"/>
      <c r="AA22" s="22">
        <f t="shared" si="6"/>
        <v>0</v>
      </c>
      <c r="AB22" s="9"/>
      <c r="AC22" s="22">
        <f t="shared" si="7"/>
        <v>0</v>
      </c>
      <c r="AD22" s="117">
        <f t="shared" si="13"/>
        <v>15</v>
      </c>
      <c r="AE22" s="119"/>
      <c r="AF22" s="1"/>
    </row>
    <row r="23" spans="1:32" x14ac:dyDescent="0.25">
      <c r="A23" s="1"/>
      <c r="B23" s="1"/>
      <c r="C23" s="1"/>
      <c r="D23" s="5">
        <f t="shared" si="4"/>
        <v>23</v>
      </c>
      <c r="E23" s="1"/>
      <c r="F23" s="1"/>
      <c r="G23" s="22"/>
      <c r="H23" s="117"/>
      <c r="I23" s="118" t="s">
        <v>7</v>
      </c>
      <c r="J23" s="9"/>
      <c r="K23" s="22">
        <f t="shared" si="5"/>
        <v>0</v>
      </c>
      <c r="L23" s="117">
        <f t="shared" si="9"/>
        <v>16</v>
      </c>
      <c r="M23" s="118" t="s">
        <v>7</v>
      </c>
      <c r="N23" s="9"/>
      <c r="O23" s="22">
        <f t="shared" si="1"/>
        <v>0</v>
      </c>
      <c r="P23" s="117">
        <f t="shared" si="10"/>
        <v>16</v>
      </c>
      <c r="Q23" s="118" t="s">
        <v>7</v>
      </c>
      <c r="R23" s="9"/>
      <c r="S23" s="22">
        <f t="shared" si="2"/>
        <v>0</v>
      </c>
      <c r="T23" s="117">
        <f t="shared" si="11"/>
        <v>16</v>
      </c>
      <c r="U23" s="118" t="s">
        <v>7</v>
      </c>
      <c r="V23" s="9"/>
      <c r="W23" s="22">
        <f t="shared" si="3"/>
        <v>0</v>
      </c>
      <c r="X23" s="117">
        <f t="shared" si="12"/>
        <v>16</v>
      </c>
      <c r="Y23" s="118" t="s">
        <v>7</v>
      </c>
      <c r="Z23" s="9"/>
      <c r="AA23" s="22">
        <f t="shared" si="6"/>
        <v>0</v>
      </c>
      <c r="AB23" s="9"/>
      <c r="AC23" s="22">
        <f t="shared" si="7"/>
        <v>0</v>
      </c>
      <c r="AD23" s="117">
        <f t="shared" si="13"/>
        <v>16</v>
      </c>
      <c r="AE23" s="119"/>
      <c r="AF23" s="1"/>
    </row>
    <row r="24" spans="1:32" x14ac:dyDescent="0.25">
      <c r="A24" s="1"/>
      <c r="B24" s="1"/>
      <c r="C24" s="1"/>
      <c r="D24" s="5">
        <f t="shared" si="4"/>
        <v>24</v>
      </c>
      <c r="E24" s="1"/>
      <c r="F24" s="1"/>
      <c r="G24" s="22"/>
      <c r="H24" s="117"/>
      <c r="I24" s="118" t="s">
        <v>7</v>
      </c>
      <c r="J24" s="9"/>
      <c r="K24" s="22">
        <f t="shared" si="5"/>
        <v>0</v>
      </c>
      <c r="L24" s="117">
        <f t="shared" si="9"/>
        <v>17</v>
      </c>
      <c r="M24" s="118" t="s">
        <v>7</v>
      </c>
      <c r="N24" s="9"/>
      <c r="O24" s="22">
        <f t="shared" si="1"/>
        <v>0</v>
      </c>
      <c r="P24" s="117">
        <f t="shared" si="10"/>
        <v>17</v>
      </c>
      <c r="Q24" s="118" t="s">
        <v>7</v>
      </c>
      <c r="R24" s="9"/>
      <c r="S24" s="22">
        <f t="shared" si="2"/>
        <v>0</v>
      </c>
      <c r="T24" s="117">
        <f t="shared" si="11"/>
        <v>17</v>
      </c>
      <c r="U24" s="118" t="s">
        <v>7</v>
      </c>
      <c r="V24" s="9"/>
      <c r="W24" s="22">
        <f t="shared" si="3"/>
        <v>0</v>
      </c>
      <c r="X24" s="117">
        <f t="shared" si="12"/>
        <v>17</v>
      </c>
      <c r="Y24" s="118" t="s">
        <v>7</v>
      </c>
      <c r="Z24" s="9"/>
      <c r="AA24" s="22">
        <f t="shared" si="6"/>
        <v>0</v>
      </c>
      <c r="AB24" s="9"/>
      <c r="AC24" s="22">
        <f t="shared" si="7"/>
        <v>0</v>
      </c>
      <c r="AD24" s="117">
        <f t="shared" si="13"/>
        <v>17</v>
      </c>
      <c r="AE24" s="119"/>
      <c r="AF24" s="1"/>
    </row>
    <row r="25" spans="1:32" x14ac:dyDescent="0.25">
      <c r="A25" s="1"/>
      <c r="B25" s="1"/>
      <c r="C25" s="1"/>
      <c r="D25" s="5">
        <f t="shared" si="4"/>
        <v>25</v>
      </c>
      <c r="E25" s="1"/>
      <c r="F25" s="1"/>
      <c r="G25" s="22"/>
      <c r="H25" s="117"/>
      <c r="I25" s="118" t="s">
        <v>7</v>
      </c>
      <c r="J25" s="9"/>
      <c r="K25" s="22">
        <f t="shared" si="5"/>
        <v>0</v>
      </c>
      <c r="L25" s="117">
        <f t="shared" si="9"/>
        <v>18</v>
      </c>
      <c r="M25" s="118" t="s">
        <v>7</v>
      </c>
      <c r="N25" s="74"/>
      <c r="O25" s="22">
        <f t="shared" si="1"/>
        <v>0</v>
      </c>
      <c r="P25" s="117">
        <f t="shared" si="10"/>
        <v>18</v>
      </c>
      <c r="Q25" s="118" t="s">
        <v>7</v>
      </c>
      <c r="R25" s="9"/>
      <c r="S25" s="22">
        <f t="shared" si="2"/>
        <v>0</v>
      </c>
      <c r="T25" s="117">
        <f t="shared" si="11"/>
        <v>18</v>
      </c>
      <c r="U25" s="118" t="s">
        <v>7</v>
      </c>
      <c r="V25" s="9"/>
      <c r="W25" s="22">
        <f t="shared" si="3"/>
        <v>0</v>
      </c>
      <c r="X25" s="117">
        <f t="shared" si="12"/>
        <v>18</v>
      </c>
      <c r="Y25" s="118" t="s">
        <v>7</v>
      </c>
      <c r="Z25" s="9"/>
      <c r="AA25" s="22">
        <f t="shared" si="6"/>
        <v>0</v>
      </c>
      <c r="AB25" s="9"/>
      <c r="AC25" s="22">
        <f t="shared" si="7"/>
        <v>0</v>
      </c>
      <c r="AD25" s="117">
        <f t="shared" si="13"/>
        <v>18</v>
      </c>
      <c r="AE25" s="119"/>
      <c r="AF25" s="1"/>
    </row>
    <row r="26" spans="1:32" x14ac:dyDescent="0.25">
      <c r="A26" s="1"/>
      <c r="B26" s="1"/>
      <c r="C26" s="1"/>
      <c r="D26" s="5">
        <f t="shared" si="4"/>
        <v>26</v>
      </c>
      <c r="E26" s="1"/>
      <c r="F26" s="1"/>
      <c r="G26" s="22"/>
      <c r="H26" s="117"/>
      <c r="I26" s="118" t="s">
        <v>7</v>
      </c>
      <c r="J26" s="9"/>
      <c r="K26" s="22">
        <f t="shared" si="5"/>
        <v>0</v>
      </c>
      <c r="L26" s="117">
        <f t="shared" si="9"/>
        <v>19</v>
      </c>
      <c r="M26" s="118" t="s">
        <v>7</v>
      </c>
      <c r="N26" s="9"/>
      <c r="O26" s="22">
        <f t="shared" si="1"/>
        <v>0</v>
      </c>
      <c r="P26" s="117">
        <f t="shared" si="10"/>
        <v>19</v>
      </c>
      <c r="Q26" s="119"/>
      <c r="R26" s="1"/>
      <c r="S26" s="22"/>
      <c r="T26" s="3"/>
      <c r="U26" s="10" t="s">
        <v>7</v>
      </c>
      <c r="V26" s="9"/>
      <c r="W26" s="22">
        <f t="shared" si="3"/>
        <v>0</v>
      </c>
      <c r="X26" s="117">
        <f t="shared" si="12"/>
        <v>19</v>
      </c>
      <c r="Y26" s="118" t="s">
        <v>7</v>
      </c>
      <c r="Z26" s="9"/>
      <c r="AA26" s="22">
        <f t="shared" si="6"/>
        <v>0</v>
      </c>
      <c r="AB26" s="9"/>
      <c r="AC26" s="22">
        <f t="shared" si="7"/>
        <v>0</v>
      </c>
      <c r="AD26" s="117">
        <f t="shared" si="13"/>
        <v>19</v>
      </c>
      <c r="AE26" s="119"/>
      <c r="AF26" s="1"/>
    </row>
    <row r="27" spans="1:32" x14ac:dyDescent="0.25">
      <c r="A27" s="1"/>
      <c r="B27" s="1"/>
      <c r="C27" s="1"/>
      <c r="D27" s="5">
        <f t="shared" si="4"/>
        <v>27</v>
      </c>
      <c r="E27" s="1"/>
      <c r="F27" s="1"/>
      <c r="G27" s="22"/>
      <c r="H27" s="117"/>
      <c r="I27" s="118" t="s">
        <v>7</v>
      </c>
      <c r="J27" s="9"/>
      <c r="K27" s="22">
        <f t="shared" si="5"/>
        <v>0</v>
      </c>
      <c r="L27" s="117">
        <f t="shared" si="9"/>
        <v>20</v>
      </c>
      <c r="M27" s="119"/>
      <c r="N27" s="1"/>
      <c r="O27" s="22"/>
      <c r="P27" s="3"/>
      <c r="Q27" s="1"/>
      <c r="R27" s="1"/>
      <c r="S27" s="22"/>
      <c r="T27" s="3"/>
      <c r="U27" s="10" t="s">
        <v>7</v>
      </c>
      <c r="V27" s="9"/>
      <c r="W27" s="22">
        <f t="shared" si="3"/>
        <v>0</v>
      </c>
      <c r="X27" s="117">
        <f t="shared" si="12"/>
        <v>20</v>
      </c>
      <c r="Y27" s="118" t="s">
        <v>7</v>
      </c>
      <c r="Z27" s="9"/>
      <c r="AA27" s="22">
        <f>IF(Z27="",0,IF(COUNTIF(Z:Z,Z27)=1,0,1))</f>
        <v>0</v>
      </c>
      <c r="AB27" s="9"/>
      <c r="AC27" s="22">
        <f t="shared" si="7"/>
        <v>0</v>
      </c>
      <c r="AD27" s="117">
        <f t="shared" si="13"/>
        <v>20</v>
      </c>
      <c r="AE27" s="119"/>
      <c r="AF27" s="1"/>
    </row>
    <row r="28" spans="1:32" x14ac:dyDescent="0.25">
      <c r="A28" s="1"/>
      <c r="B28" s="1"/>
      <c r="C28" s="1"/>
      <c r="D28" s="5">
        <f t="shared" si="4"/>
        <v>28</v>
      </c>
      <c r="E28" s="1"/>
      <c r="F28" s="1"/>
      <c r="G28" s="22"/>
      <c r="H28" s="117"/>
      <c r="I28" s="118" t="s">
        <v>7</v>
      </c>
      <c r="J28" s="9"/>
      <c r="K28" s="22">
        <f t="shared" si="5"/>
        <v>0</v>
      </c>
      <c r="L28" s="117">
        <f t="shared" si="9"/>
        <v>21</v>
      </c>
      <c r="M28" s="119"/>
      <c r="N28" s="1"/>
      <c r="O28" s="22"/>
      <c r="P28" s="3"/>
      <c r="Q28" s="1"/>
      <c r="R28" s="1"/>
      <c r="S28" s="22"/>
      <c r="T28" s="3"/>
      <c r="U28" s="10" t="s">
        <v>7</v>
      </c>
      <c r="V28" s="9"/>
      <c r="W28" s="22">
        <f t="shared" si="3"/>
        <v>0</v>
      </c>
      <c r="X28" s="117">
        <f t="shared" si="12"/>
        <v>21</v>
      </c>
      <c r="Y28" s="118" t="s">
        <v>7</v>
      </c>
      <c r="Z28" s="9"/>
      <c r="AA28" s="22">
        <f t="shared" si="6"/>
        <v>0</v>
      </c>
      <c r="AB28" s="9"/>
      <c r="AC28" s="22">
        <f t="shared" si="7"/>
        <v>0</v>
      </c>
      <c r="AD28" s="117">
        <f t="shared" si="13"/>
        <v>21</v>
      </c>
      <c r="AE28" s="119"/>
      <c r="AF28" s="1"/>
    </row>
    <row r="29" spans="1:32" x14ac:dyDescent="0.25">
      <c r="A29" s="1"/>
      <c r="B29" s="1"/>
      <c r="C29" s="1"/>
      <c r="D29" s="5">
        <f t="shared" si="4"/>
        <v>29</v>
      </c>
      <c r="E29" s="1"/>
      <c r="F29" s="1"/>
      <c r="G29" s="22"/>
      <c r="H29" s="117"/>
      <c r="I29" s="118" t="s">
        <v>7</v>
      </c>
      <c r="J29" s="9"/>
      <c r="K29" s="22">
        <f t="shared" si="5"/>
        <v>0</v>
      </c>
      <c r="L29" s="117">
        <f t="shared" si="9"/>
        <v>22</v>
      </c>
      <c r="M29" s="119"/>
      <c r="N29" s="1"/>
      <c r="O29" s="22"/>
      <c r="P29" s="3"/>
      <c r="Q29" s="1"/>
      <c r="R29" s="1"/>
      <c r="S29" s="22"/>
      <c r="T29" s="3"/>
      <c r="U29" s="10" t="s">
        <v>7</v>
      </c>
      <c r="V29" s="9"/>
      <c r="W29" s="22">
        <f t="shared" si="3"/>
        <v>0</v>
      </c>
      <c r="X29" s="117">
        <f t="shared" si="12"/>
        <v>22</v>
      </c>
      <c r="Y29" s="118" t="s">
        <v>7</v>
      </c>
      <c r="Z29" s="9"/>
      <c r="AA29" s="22">
        <f t="shared" si="6"/>
        <v>0</v>
      </c>
      <c r="AB29" s="9"/>
      <c r="AC29" s="22">
        <f t="shared" si="7"/>
        <v>0</v>
      </c>
      <c r="AD29" s="117">
        <f t="shared" si="13"/>
        <v>22</v>
      </c>
      <c r="AE29" s="119"/>
      <c r="AF29" s="1"/>
    </row>
    <row r="30" spans="1:32" x14ac:dyDescent="0.25">
      <c r="A30" s="1"/>
      <c r="B30" s="1"/>
      <c r="C30" s="1"/>
      <c r="D30" s="5">
        <f t="shared" si="4"/>
        <v>30</v>
      </c>
      <c r="E30" s="1"/>
      <c r="F30" s="1"/>
      <c r="G30" s="22"/>
      <c r="H30" s="117"/>
      <c r="I30" s="118" t="s">
        <v>7</v>
      </c>
      <c r="J30" s="9"/>
      <c r="K30" s="22">
        <f t="shared" si="5"/>
        <v>0</v>
      </c>
      <c r="L30" s="117">
        <f t="shared" si="9"/>
        <v>23</v>
      </c>
      <c r="M30" s="119"/>
      <c r="N30" s="1"/>
      <c r="O30" s="22"/>
      <c r="P30" s="3"/>
      <c r="Q30" s="1"/>
      <c r="R30" s="1"/>
      <c r="S30" s="22"/>
      <c r="T30" s="3"/>
      <c r="U30" s="10" t="s">
        <v>7</v>
      </c>
      <c r="V30" s="9"/>
      <c r="W30" s="22">
        <f t="shared" si="3"/>
        <v>0</v>
      </c>
      <c r="X30" s="117">
        <f t="shared" si="12"/>
        <v>23</v>
      </c>
      <c r="Y30" s="118" t="s">
        <v>7</v>
      </c>
      <c r="Z30" s="9"/>
      <c r="AA30" s="22">
        <f t="shared" si="6"/>
        <v>0</v>
      </c>
      <c r="AB30" s="9"/>
      <c r="AC30" s="22">
        <f t="shared" si="7"/>
        <v>0</v>
      </c>
      <c r="AD30" s="117">
        <f t="shared" si="13"/>
        <v>23</v>
      </c>
      <c r="AE30" s="119"/>
      <c r="AF30" s="1"/>
    </row>
    <row r="31" spans="1:32" x14ac:dyDescent="0.25">
      <c r="A31" s="1"/>
      <c r="B31" s="1"/>
      <c r="C31" s="1"/>
      <c r="D31" s="5">
        <f t="shared" si="4"/>
        <v>31</v>
      </c>
      <c r="E31" s="1"/>
      <c r="F31" s="1"/>
      <c r="G31" s="22"/>
      <c r="H31" s="117"/>
      <c r="I31" s="118" t="s">
        <v>7</v>
      </c>
      <c r="J31" s="9"/>
      <c r="K31" s="22">
        <f t="shared" si="5"/>
        <v>0</v>
      </c>
      <c r="L31" s="117">
        <f t="shared" si="9"/>
        <v>24</v>
      </c>
      <c r="M31" s="119"/>
      <c r="N31" s="1"/>
      <c r="O31" s="22"/>
      <c r="P31" s="3"/>
      <c r="Q31" s="1"/>
      <c r="R31" s="1"/>
      <c r="S31" s="22"/>
      <c r="T31" s="3"/>
      <c r="U31" s="10" t="s">
        <v>7</v>
      </c>
      <c r="V31" s="9"/>
      <c r="W31" s="22">
        <f t="shared" si="3"/>
        <v>0</v>
      </c>
      <c r="X31" s="117">
        <f t="shared" si="12"/>
        <v>24</v>
      </c>
      <c r="Y31" s="118" t="s">
        <v>7</v>
      </c>
      <c r="Z31" s="9"/>
      <c r="AA31" s="22">
        <f t="shared" si="6"/>
        <v>0</v>
      </c>
      <c r="AB31" s="9"/>
      <c r="AC31" s="22">
        <f t="shared" si="7"/>
        <v>0</v>
      </c>
      <c r="AD31" s="117">
        <f t="shared" si="13"/>
        <v>24</v>
      </c>
      <c r="AE31" s="119"/>
      <c r="AF31" s="1"/>
    </row>
    <row r="32" spans="1:32" x14ac:dyDescent="0.25">
      <c r="A32" s="1"/>
      <c r="B32" s="1"/>
      <c r="C32" s="1"/>
      <c r="D32" s="5">
        <f t="shared" si="4"/>
        <v>32</v>
      </c>
      <c r="E32" s="1"/>
      <c r="F32" s="1"/>
      <c r="G32" s="22"/>
      <c r="H32" s="117"/>
      <c r="I32" s="118" t="s">
        <v>7</v>
      </c>
      <c r="J32" s="9"/>
      <c r="K32" s="22">
        <f t="shared" si="5"/>
        <v>0</v>
      </c>
      <c r="L32" s="117">
        <f t="shared" si="9"/>
        <v>25</v>
      </c>
      <c r="M32" s="119"/>
      <c r="N32" s="1"/>
      <c r="O32" s="22"/>
      <c r="P32" s="3"/>
      <c r="Q32" s="1"/>
      <c r="R32" s="1"/>
      <c r="S32" s="22"/>
      <c r="T32" s="3"/>
      <c r="U32" s="10" t="s">
        <v>7</v>
      </c>
      <c r="V32" s="9"/>
      <c r="W32" s="22">
        <f t="shared" si="3"/>
        <v>0</v>
      </c>
      <c r="X32" s="117">
        <f t="shared" si="12"/>
        <v>25</v>
      </c>
      <c r="Y32" s="118" t="s">
        <v>7</v>
      </c>
      <c r="Z32" s="9"/>
      <c r="AA32" s="22">
        <f t="shared" si="6"/>
        <v>0</v>
      </c>
      <c r="AB32" s="9"/>
      <c r="AC32" s="22">
        <f t="shared" si="7"/>
        <v>0</v>
      </c>
      <c r="AD32" s="117">
        <f t="shared" si="13"/>
        <v>25</v>
      </c>
      <c r="AE32" s="119"/>
      <c r="AF32" s="1"/>
    </row>
    <row r="33" spans="1:32" x14ac:dyDescent="0.25">
      <c r="A33" s="1"/>
      <c r="B33" s="1"/>
      <c r="C33" s="1"/>
      <c r="D33" s="5">
        <f t="shared" si="4"/>
        <v>33</v>
      </c>
      <c r="E33" s="1"/>
      <c r="F33" s="1"/>
      <c r="G33" s="22"/>
      <c r="H33" s="117"/>
      <c r="I33" s="118" t="s">
        <v>7</v>
      </c>
      <c r="J33" s="9"/>
      <c r="K33" s="22">
        <f t="shared" si="5"/>
        <v>0</v>
      </c>
      <c r="L33" s="117">
        <f t="shared" si="9"/>
        <v>26</v>
      </c>
      <c r="M33" s="119"/>
      <c r="N33" s="1"/>
      <c r="O33" s="22"/>
      <c r="P33" s="3"/>
      <c r="Q33" s="1"/>
      <c r="R33" s="1"/>
      <c r="S33" s="22"/>
      <c r="T33" s="3"/>
      <c r="U33" s="10" t="s">
        <v>7</v>
      </c>
      <c r="V33" s="9"/>
      <c r="W33" s="22">
        <f t="shared" si="3"/>
        <v>0</v>
      </c>
      <c r="X33" s="117">
        <f t="shared" si="12"/>
        <v>26</v>
      </c>
      <c r="Y33" s="118" t="s">
        <v>7</v>
      </c>
      <c r="Z33" s="9"/>
      <c r="AA33" s="22">
        <f>IF(Z33="",0,IF(COUNTIF(Z:Z,Z33)=1,0,1))</f>
        <v>0</v>
      </c>
      <c r="AB33" s="9"/>
      <c r="AC33" s="22">
        <f t="shared" si="7"/>
        <v>0</v>
      </c>
      <c r="AD33" s="117">
        <f t="shared" si="13"/>
        <v>26</v>
      </c>
      <c r="AE33" s="119"/>
      <c r="AF33" s="1"/>
    </row>
    <row r="34" spans="1:32" x14ac:dyDescent="0.25">
      <c r="A34" s="1"/>
      <c r="B34" s="1"/>
      <c r="C34" s="1"/>
      <c r="D34" s="5">
        <f t="shared" si="4"/>
        <v>34</v>
      </c>
      <c r="E34" s="1"/>
      <c r="F34" s="1"/>
      <c r="G34" s="22"/>
      <c r="H34" s="117"/>
      <c r="I34" s="118" t="s">
        <v>7</v>
      </c>
      <c r="J34" s="9"/>
      <c r="K34" s="22">
        <f t="shared" si="5"/>
        <v>0</v>
      </c>
      <c r="L34" s="117">
        <f t="shared" si="9"/>
        <v>27</v>
      </c>
      <c r="M34" s="119"/>
      <c r="N34" s="1"/>
      <c r="O34" s="22"/>
      <c r="P34" s="3"/>
      <c r="Q34" s="1"/>
      <c r="R34" s="1"/>
      <c r="S34" s="22"/>
      <c r="T34" s="3"/>
      <c r="U34" s="10" t="s">
        <v>7</v>
      </c>
      <c r="V34" s="9"/>
      <c r="W34" s="22">
        <f t="shared" si="3"/>
        <v>0</v>
      </c>
      <c r="X34" s="117">
        <f t="shared" si="12"/>
        <v>27</v>
      </c>
      <c r="Y34" s="118" t="s">
        <v>7</v>
      </c>
      <c r="Z34" s="9"/>
      <c r="AA34" s="22">
        <f t="shared" si="6"/>
        <v>0</v>
      </c>
      <c r="AB34" s="9"/>
      <c r="AC34" s="22">
        <f t="shared" si="7"/>
        <v>0</v>
      </c>
      <c r="AD34" s="117">
        <f t="shared" si="13"/>
        <v>27</v>
      </c>
      <c r="AE34" s="119"/>
      <c r="AF34" s="1"/>
    </row>
    <row r="35" spans="1:32" x14ac:dyDescent="0.25">
      <c r="A35" s="1"/>
      <c r="B35" s="1"/>
      <c r="C35" s="1"/>
      <c r="D35" s="5">
        <f t="shared" si="4"/>
        <v>35</v>
      </c>
      <c r="E35" s="1"/>
      <c r="F35" s="1"/>
      <c r="G35" s="22"/>
      <c r="H35" s="117"/>
      <c r="I35" s="118" t="s">
        <v>7</v>
      </c>
      <c r="J35" s="9"/>
      <c r="K35" s="22">
        <f t="shared" si="5"/>
        <v>0</v>
      </c>
      <c r="L35" s="117">
        <f t="shared" si="9"/>
        <v>28</v>
      </c>
      <c r="M35" s="119"/>
      <c r="N35" s="1"/>
      <c r="O35" s="22"/>
      <c r="P35" s="3"/>
      <c r="Q35" s="1"/>
      <c r="R35" s="1"/>
      <c r="S35" s="22"/>
      <c r="T35" s="3"/>
      <c r="U35" s="10" t="s">
        <v>7</v>
      </c>
      <c r="V35" s="9"/>
      <c r="W35" s="22">
        <f t="shared" si="3"/>
        <v>0</v>
      </c>
      <c r="X35" s="117">
        <f t="shared" si="12"/>
        <v>28</v>
      </c>
      <c r="Y35" s="118" t="s">
        <v>7</v>
      </c>
      <c r="Z35" s="9"/>
      <c r="AA35" s="22">
        <f t="shared" si="6"/>
        <v>0</v>
      </c>
      <c r="AB35" s="9"/>
      <c r="AC35" s="22">
        <f t="shared" si="7"/>
        <v>0</v>
      </c>
      <c r="AD35" s="117">
        <f t="shared" si="13"/>
        <v>28</v>
      </c>
      <c r="AE35" s="119"/>
      <c r="AF35" s="1"/>
    </row>
    <row r="36" spans="1:32" x14ac:dyDescent="0.25">
      <c r="A36" s="1"/>
      <c r="B36" s="1"/>
      <c r="C36" s="1"/>
      <c r="D36" s="5">
        <f t="shared" si="4"/>
        <v>36</v>
      </c>
      <c r="E36" s="1"/>
      <c r="F36" s="1"/>
      <c r="G36" s="22"/>
      <c r="H36" s="117"/>
      <c r="I36" s="118" t="s">
        <v>7</v>
      </c>
      <c r="J36" s="9"/>
      <c r="K36" s="22">
        <f t="shared" si="5"/>
        <v>0</v>
      </c>
      <c r="L36" s="117">
        <f t="shared" si="9"/>
        <v>29</v>
      </c>
      <c r="M36" s="119"/>
      <c r="N36" s="1"/>
      <c r="O36" s="22"/>
      <c r="P36" s="3"/>
      <c r="Q36" s="1"/>
      <c r="R36" s="1"/>
      <c r="S36" s="22"/>
      <c r="T36" s="3"/>
      <c r="U36" s="10" t="s">
        <v>7</v>
      </c>
      <c r="V36" s="9"/>
      <c r="W36" s="22">
        <f t="shared" si="3"/>
        <v>0</v>
      </c>
      <c r="X36" s="117">
        <f t="shared" si="12"/>
        <v>29</v>
      </c>
      <c r="Y36" s="118" t="s">
        <v>7</v>
      </c>
      <c r="Z36" s="9"/>
      <c r="AA36" s="22">
        <f t="shared" si="6"/>
        <v>0</v>
      </c>
      <c r="AB36" s="9"/>
      <c r="AC36" s="22">
        <f t="shared" si="7"/>
        <v>0</v>
      </c>
      <c r="AD36" s="117">
        <f t="shared" si="13"/>
        <v>29</v>
      </c>
      <c r="AE36" s="119"/>
      <c r="AF36" s="1"/>
    </row>
    <row r="37" spans="1:32" x14ac:dyDescent="0.25">
      <c r="A37" s="1"/>
      <c r="B37" s="1"/>
      <c r="C37" s="1"/>
      <c r="D37" s="5">
        <f t="shared" si="4"/>
        <v>37</v>
      </c>
      <c r="E37" s="1"/>
      <c r="F37" s="1"/>
      <c r="G37" s="22"/>
      <c r="H37" s="117"/>
      <c r="I37" s="118" t="s">
        <v>7</v>
      </c>
      <c r="J37" s="9"/>
      <c r="K37" s="22">
        <f t="shared" si="5"/>
        <v>0</v>
      </c>
      <c r="L37" s="117">
        <f t="shared" si="9"/>
        <v>30</v>
      </c>
      <c r="M37" s="119"/>
      <c r="N37" s="1"/>
      <c r="O37" s="22"/>
      <c r="P37" s="3"/>
      <c r="Q37" s="1"/>
      <c r="R37" s="1"/>
      <c r="S37" s="22"/>
      <c r="T37" s="3"/>
      <c r="U37" s="10" t="s">
        <v>7</v>
      </c>
      <c r="V37" s="74"/>
      <c r="W37" s="22">
        <f t="shared" si="3"/>
        <v>0</v>
      </c>
      <c r="X37" s="117">
        <f t="shared" si="12"/>
        <v>30</v>
      </c>
      <c r="Y37" s="118" t="s">
        <v>7</v>
      </c>
      <c r="Z37" s="9"/>
      <c r="AA37" s="22">
        <f t="shared" si="6"/>
        <v>0</v>
      </c>
      <c r="AB37" s="9"/>
      <c r="AC37" s="22">
        <f t="shared" si="7"/>
        <v>0</v>
      </c>
      <c r="AD37" s="117">
        <f t="shared" si="13"/>
        <v>30</v>
      </c>
      <c r="AE37" s="119"/>
      <c r="AF37" s="1"/>
    </row>
    <row r="38" spans="1:32" x14ac:dyDescent="0.25">
      <c r="A38" s="1"/>
      <c r="B38" s="1"/>
      <c r="C38" s="1"/>
      <c r="D38" s="5">
        <f t="shared" si="4"/>
        <v>38</v>
      </c>
      <c r="E38" s="1"/>
      <c r="F38" s="1"/>
      <c r="G38" s="22"/>
      <c r="H38" s="117"/>
      <c r="I38" s="118" t="s">
        <v>7</v>
      </c>
      <c r="J38" s="9"/>
      <c r="K38" s="22">
        <f t="shared" si="5"/>
        <v>0</v>
      </c>
      <c r="L38" s="117">
        <f t="shared" si="9"/>
        <v>31</v>
      </c>
      <c r="M38" s="119"/>
      <c r="N38" s="1"/>
      <c r="O38" s="22"/>
      <c r="P38" s="3"/>
      <c r="Q38" s="1"/>
      <c r="R38" s="1"/>
      <c r="S38" s="22"/>
      <c r="T38" s="3"/>
      <c r="U38" s="10" t="s">
        <v>7</v>
      </c>
      <c r="V38" s="9"/>
      <c r="W38" s="22">
        <f t="shared" si="3"/>
        <v>0</v>
      </c>
      <c r="X38" s="117">
        <f t="shared" si="12"/>
        <v>31</v>
      </c>
      <c r="Y38" s="118" t="s">
        <v>7</v>
      </c>
      <c r="Z38" s="9"/>
      <c r="AA38" s="22">
        <f t="shared" si="6"/>
        <v>0</v>
      </c>
      <c r="AB38" s="9"/>
      <c r="AC38" s="22">
        <f t="shared" si="7"/>
        <v>0</v>
      </c>
      <c r="AD38" s="117">
        <f t="shared" si="13"/>
        <v>31</v>
      </c>
      <c r="AE38" s="119"/>
      <c r="AF38" s="1"/>
    </row>
    <row r="39" spans="1:32" x14ac:dyDescent="0.25">
      <c r="A39" s="1"/>
      <c r="B39" s="1"/>
      <c r="C39" s="1"/>
      <c r="D39" s="5">
        <f t="shared" si="4"/>
        <v>39</v>
      </c>
      <c r="E39" s="1"/>
      <c r="F39" s="1"/>
      <c r="G39" s="22"/>
      <c r="H39" s="117"/>
      <c r="I39" s="118" t="s">
        <v>7</v>
      </c>
      <c r="J39" s="9"/>
      <c r="K39" s="22">
        <f t="shared" si="5"/>
        <v>0</v>
      </c>
      <c r="L39" s="117">
        <f t="shared" si="9"/>
        <v>32</v>
      </c>
      <c r="M39" s="119"/>
      <c r="N39" s="1"/>
      <c r="O39" s="22"/>
      <c r="P39" s="3"/>
      <c r="Q39" s="1"/>
      <c r="R39" s="1"/>
      <c r="S39" s="22"/>
      <c r="T39" s="3"/>
      <c r="U39" s="10" t="s">
        <v>7</v>
      </c>
      <c r="V39" s="98"/>
      <c r="W39" s="22">
        <f t="shared" si="3"/>
        <v>0</v>
      </c>
      <c r="X39" s="117">
        <f t="shared" si="12"/>
        <v>32</v>
      </c>
      <c r="Y39" s="118" t="s">
        <v>7</v>
      </c>
      <c r="Z39" s="9"/>
      <c r="AA39" s="22">
        <f t="shared" si="6"/>
        <v>0</v>
      </c>
      <c r="AB39" s="9"/>
      <c r="AC39" s="22">
        <f t="shared" si="7"/>
        <v>0</v>
      </c>
      <c r="AD39" s="117">
        <f t="shared" si="13"/>
        <v>32</v>
      </c>
      <c r="AE39" s="119"/>
      <c r="AF39" s="1"/>
    </row>
    <row r="40" spans="1:32" x14ac:dyDescent="0.25">
      <c r="A40" s="1"/>
      <c r="B40" s="1"/>
      <c r="C40" s="1"/>
      <c r="D40" s="5">
        <f t="shared" si="4"/>
        <v>40</v>
      </c>
      <c r="E40" s="1"/>
      <c r="F40" s="1"/>
      <c r="G40" s="22"/>
      <c r="H40" s="117"/>
      <c r="I40" s="118" t="s">
        <v>7</v>
      </c>
      <c r="J40" s="9"/>
      <c r="K40" s="22">
        <f t="shared" si="5"/>
        <v>0</v>
      </c>
      <c r="L40" s="117">
        <f t="shared" si="9"/>
        <v>33</v>
      </c>
      <c r="M40" s="119"/>
      <c r="N40" s="1"/>
      <c r="O40" s="22"/>
      <c r="P40" s="3"/>
      <c r="Q40" s="1"/>
      <c r="R40" s="1"/>
      <c r="S40" s="22"/>
      <c r="T40" s="3"/>
      <c r="U40" s="10" t="s">
        <v>7</v>
      </c>
      <c r="V40" s="9"/>
      <c r="W40" s="22">
        <f t="shared" si="3"/>
        <v>0</v>
      </c>
      <c r="X40" s="117">
        <f t="shared" si="12"/>
        <v>33</v>
      </c>
      <c r="Y40" s="118" t="s">
        <v>7</v>
      </c>
      <c r="Z40" s="9"/>
      <c r="AA40" s="22">
        <f t="shared" si="6"/>
        <v>0</v>
      </c>
      <c r="AB40" s="9"/>
      <c r="AC40" s="22">
        <f t="shared" si="7"/>
        <v>0</v>
      </c>
      <c r="AD40" s="117">
        <f t="shared" si="13"/>
        <v>33</v>
      </c>
      <c r="AE40" s="119"/>
      <c r="AF40" s="1"/>
    </row>
    <row r="41" spans="1:32" x14ac:dyDescent="0.25">
      <c r="A41" s="1"/>
      <c r="B41" s="1"/>
      <c r="C41" s="1"/>
      <c r="D41" s="5">
        <f t="shared" si="4"/>
        <v>41</v>
      </c>
      <c r="E41" s="1"/>
      <c r="F41" s="1"/>
      <c r="G41" s="22"/>
      <c r="H41" s="117"/>
      <c r="I41" s="118" t="s">
        <v>7</v>
      </c>
      <c r="J41" s="9"/>
      <c r="K41" s="22">
        <f t="shared" si="5"/>
        <v>0</v>
      </c>
      <c r="L41" s="117">
        <f t="shared" si="9"/>
        <v>34</v>
      </c>
      <c r="M41" s="119"/>
      <c r="N41" s="1"/>
      <c r="O41" s="22"/>
      <c r="P41" s="3"/>
      <c r="Q41" s="1"/>
      <c r="R41" s="1"/>
      <c r="S41" s="22"/>
      <c r="T41" s="3"/>
      <c r="U41" s="10" t="s">
        <v>7</v>
      </c>
      <c r="V41" s="9"/>
      <c r="W41" s="22">
        <f t="shared" si="3"/>
        <v>0</v>
      </c>
      <c r="X41" s="117">
        <f t="shared" si="12"/>
        <v>34</v>
      </c>
      <c r="Y41" s="118" t="s">
        <v>7</v>
      </c>
      <c r="Z41" s="9"/>
      <c r="AA41" s="22">
        <f t="shared" si="6"/>
        <v>0</v>
      </c>
      <c r="AB41" s="9"/>
      <c r="AC41" s="22">
        <f t="shared" si="7"/>
        <v>0</v>
      </c>
      <c r="AD41" s="117">
        <f t="shared" si="13"/>
        <v>34</v>
      </c>
      <c r="AE41" s="119"/>
      <c r="AF41" s="1"/>
    </row>
    <row r="42" spans="1:32" x14ac:dyDescent="0.25">
      <c r="A42" s="1"/>
      <c r="B42" s="1"/>
      <c r="C42" s="1"/>
      <c r="D42" s="5">
        <f t="shared" si="4"/>
        <v>42</v>
      </c>
      <c r="E42" s="1"/>
      <c r="F42" s="1"/>
      <c r="G42" s="22"/>
      <c r="H42" s="117"/>
      <c r="I42" s="118" t="s">
        <v>7</v>
      </c>
      <c r="J42" s="9"/>
      <c r="K42" s="22">
        <f t="shared" si="5"/>
        <v>0</v>
      </c>
      <c r="L42" s="117">
        <f t="shared" si="9"/>
        <v>35</v>
      </c>
      <c r="M42" s="119"/>
      <c r="N42" s="1"/>
      <c r="O42" s="22"/>
      <c r="P42" s="3"/>
      <c r="Q42" s="1"/>
      <c r="R42" s="1"/>
      <c r="S42" s="22"/>
      <c r="T42" s="3"/>
      <c r="U42" s="10" t="s">
        <v>7</v>
      </c>
      <c r="V42" s="9"/>
      <c r="W42" s="22">
        <f t="shared" si="3"/>
        <v>0</v>
      </c>
      <c r="X42" s="117">
        <f t="shared" si="12"/>
        <v>35</v>
      </c>
      <c r="Y42" s="118" t="s">
        <v>7</v>
      </c>
      <c r="Z42" s="9"/>
      <c r="AA42" s="22">
        <f t="shared" si="6"/>
        <v>0</v>
      </c>
      <c r="AB42" s="9"/>
      <c r="AC42" s="22">
        <f t="shared" si="7"/>
        <v>0</v>
      </c>
      <c r="AD42" s="117">
        <f t="shared" si="13"/>
        <v>35</v>
      </c>
      <c r="AE42" s="119"/>
      <c r="AF42" s="1"/>
    </row>
    <row r="43" spans="1:32" x14ac:dyDescent="0.25">
      <c r="A43" s="1"/>
      <c r="B43" s="1"/>
      <c r="C43" s="1"/>
      <c r="D43" s="5">
        <f t="shared" si="4"/>
        <v>43</v>
      </c>
      <c r="E43" s="1"/>
      <c r="F43" s="1"/>
      <c r="G43" s="22"/>
      <c r="H43" s="117"/>
      <c r="I43" s="118" t="s">
        <v>7</v>
      </c>
      <c r="J43" s="9"/>
      <c r="K43" s="22">
        <f t="shared" si="5"/>
        <v>0</v>
      </c>
      <c r="L43" s="117">
        <f t="shared" si="9"/>
        <v>36</v>
      </c>
      <c r="M43" s="119"/>
      <c r="N43" s="1"/>
      <c r="O43" s="22"/>
      <c r="P43" s="3"/>
      <c r="Q43" s="1"/>
      <c r="R43" s="1"/>
      <c r="S43" s="22"/>
      <c r="T43" s="3"/>
      <c r="U43" s="10" t="s">
        <v>7</v>
      </c>
      <c r="V43" s="9"/>
      <c r="W43" s="22">
        <f t="shared" si="3"/>
        <v>0</v>
      </c>
      <c r="X43" s="117">
        <f t="shared" si="12"/>
        <v>36</v>
      </c>
      <c r="Y43" s="118" t="s">
        <v>7</v>
      </c>
      <c r="Z43" s="9"/>
      <c r="AA43" s="22">
        <f t="shared" si="6"/>
        <v>0</v>
      </c>
      <c r="AB43" s="9"/>
      <c r="AC43" s="22">
        <f t="shared" si="7"/>
        <v>0</v>
      </c>
      <c r="AD43" s="117">
        <f t="shared" si="13"/>
        <v>36</v>
      </c>
      <c r="AE43" s="119"/>
      <c r="AF43" s="1"/>
    </row>
    <row r="44" spans="1:32" x14ac:dyDescent="0.25">
      <c r="A44" s="1"/>
      <c r="B44" s="1"/>
      <c r="C44" s="1"/>
      <c r="D44" s="5">
        <f t="shared" si="4"/>
        <v>44</v>
      </c>
      <c r="E44" s="1"/>
      <c r="F44" s="1"/>
      <c r="G44" s="22"/>
      <c r="H44" s="117"/>
      <c r="I44" s="118" t="s">
        <v>7</v>
      </c>
      <c r="J44" s="9"/>
      <c r="K44" s="22">
        <f t="shared" si="5"/>
        <v>0</v>
      </c>
      <c r="L44" s="117">
        <f t="shared" si="9"/>
        <v>37</v>
      </c>
      <c r="M44" s="119"/>
      <c r="N44" s="1"/>
      <c r="O44" s="22"/>
      <c r="P44" s="3"/>
      <c r="Q44" s="1"/>
      <c r="R44" s="1"/>
      <c r="S44" s="22"/>
      <c r="T44" s="3"/>
      <c r="U44" s="10" t="s">
        <v>7</v>
      </c>
      <c r="V44" s="9"/>
      <c r="W44" s="22">
        <f t="shared" si="3"/>
        <v>0</v>
      </c>
      <c r="X44" s="117">
        <f t="shared" si="12"/>
        <v>37</v>
      </c>
      <c r="Y44" s="118" t="s">
        <v>7</v>
      </c>
      <c r="Z44" s="9"/>
      <c r="AA44" s="22">
        <f t="shared" si="6"/>
        <v>0</v>
      </c>
      <c r="AB44" s="9"/>
      <c r="AC44" s="22">
        <f t="shared" si="7"/>
        <v>0</v>
      </c>
      <c r="AD44" s="117">
        <f t="shared" si="13"/>
        <v>37</v>
      </c>
      <c r="AE44" s="119"/>
      <c r="AF44" s="1"/>
    </row>
    <row r="45" spans="1:32" x14ac:dyDescent="0.25">
      <c r="A45" s="1"/>
      <c r="B45" s="1"/>
      <c r="C45" s="1"/>
      <c r="D45" s="5">
        <f t="shared" si="4"/>
        <v>45</v>
      </c>
      <c r="E45" s="1"/>
      <c r="F45" s="1"/>
      <c r="G45" s="22"/>
      <c r="H45" s="117"/>
      <c r="I45" s="118" t="s">
        <v>7</v>
      </c>
      <c r="J45" s="98"/>
      <c r="K45" s="22">
        <f t="shared" si="5"/>
        <v>0</v>
      </c>
      <c r="L45" s="117">
        <f t="shared" si="9"/>
        <v>38</v>
      </c>
      <c r="M45" s="119"/>
      <c r="N45" s="1"/>
      <c r="O45" s="22"/>
      <c r="P45" s="3"/>
      <c r="Q45" s="1"/>
      <c r="R45" s="1"/>
      <c r="S45" s="22"/>
      <c r="T45" s="3"/>
      <c r="U45" s="10" t="s">
        <v>7</v>
      </c>
      <c r="V45" s="9"/>
      <c r="W45" s="22">
        <f t="shared" si="3"/>
        <v>0</v>
      </c>
      <c r="X45" s="117">
        <f t="shared" si="12"/>
        <v>38</v>
      </c>
      <c r="Y45" s="118" t="s">
        <v>7</v>
      </c>
      <c r="Z45" s="9"/>
      <c r="AA45" s="22">
        <f t="shared" si="6"/>
        <v>0</v>
      </c>
      <c r="AB45" s="9"/>
      <c r="AC45" s="22">
        <f t="shared" si="7"/>
        <v>0</v>
      </c>
      <c r="AD45" s="117">
        <f t="shared" si="13"/>
        <v>38</v>
      </c>
      <c r="AE45" s="119"/>
      <c r="AF45" s="1"/>
    </row>
    <row r="46" spans="1:32" x14ac:dyDescent="0.25">
      <c r="A46" s="1"/>
      <c r="B46" s="1"/>
      <c r="C46" s="1"/>
      <c r="D46" s="5">
        <f t="shared" si="4"/>
        <v>46</v>
      </c>
      <c r="E46" s="1"/>
      <c r="F46" s="1"/>
      <c r="G46" s="22"/>
      <c r="H46" s="117"/>
      <c r="I46" s="118" t="s">
        <v>7</v>
      </c>
      <c r="J46" s="98"/>
      <c r="K46" s="22">
        <f t="shared" si="5"/>
        <v>0</v>
      </c>
      <c r="L46" s="117">
        <f t="shared" si="9"/>
        <v>39</v>
      </c>
      <c r="M46" s="119"/>
      <c r="N46" s="1"/>
      <c r="O46" s="22"/>
      <c r="P46" s="3"/>
      <c r="Q46" s="1"/>
      <c r="R46" s="1"/>
      <c r="S46" s="22"/>
      <c r="T46" s="3"/>
      <c r="U46" s="10" t="s">
        <v>7</v>
      </c>
      <c r="V46" s="9"/>
      <c r="W46" s="22">
        <f t="shared" si="3"/>
        <v>0</v>
      </c>
      <c r="X46" s="117">
        <f t="shared" si="12"/>
        <v>39</v>
      </c>
      <c r="Y46" s="118" t="s">
        <v>7</v>
      </c>
      <c r="Z46" s="9"/>
      <c r="AA46" s="22">
        <f t="shared" si="6"/>
        <v>0</v>
      </c>
      <c r="AB46" s="9"/>
      <c r="AC46" s="22">
        <f t="shared" si="7"/>
        <v>0</v>
      </c>
      <c r="AD46" s="117">
        <f t="shared" si="13"/>
        <v>39</v>
      </c>
      <c r="AE46" s="119"/>
      <c r="AF46" s="1"/>
    </row>
    <row r="47" spans="1:32" x14ac:dyDescent="0.25">
      <c r="A47" s="1"/>
      <c r="B47" s="1"/>
      <c r="C47" s="1"/>
      <c r="D47" s="5">
        <f t="shared" si="4"/>
        <v>47</v>
      </c>
      <c r="E47" s="1"/>
      <c r="F47" s="1"/>
      <c r="G47" s="22"/>
      <c r="H47" s="117"/>
      <c r="I47" s="118" t="s">
        <v>7</v>
      </c>
      <c r="J47" s="98"/>
      <c r="K47" s="22">
        <f t="shared" si="5"/>
        <v>0</v>
      </c>
      <c r="L47" s="117">
        <f t="shared" si="9"/>
        <v>40</v>
      </c>
      <c r="M47" s="119"/>
      <c r="N47" s="1"/>
      <c r="O47" s="22"/>
      <c r="P47" s="3"/>
      <c r="Q47" s="1"/>
      <c r="R47" s="1"/>
      <c r="S47" s="22"/>
      <c r="T47" s="3"/>
      <c r="U47" s="10" t="s">
        <v>7</v>
      </c>
      <c r="V47" s="9"/>
      <c r="W47" s="22">
        <f t="shared" si="3"/>
        <v>0</v>
      </c>
      <c r="X47" s="117">
        <f t="shared" si="12"/>
        <v>40</v>
      </c>
      <c r="Y47" s="118" t="s">
        <v>7</v>
      </c>
      <c r="Z47" s="9"/>
      <c r="AA47" s="22">
        <f t="shared" si="6"/>
        <v>0</v>
      </c>
      <c r="AB47" s="9"/>
      <c r="AC47" s="22">
        <f t="shared" si="7"/>
        <v>0</v>
      </c>
      <c r="AD47" s="117">
        <f t="shared" si="13"/>
        <v>40</v>
      </c>
      <c r="AE47" s="119"/>
      <c r="AF47" s="1"/>
    </row>
    <row r="48" spans="1:32" x14ac:dyDescent="0.25">
      <c r="A48" s="1"/>
      <c r="B48" s="1"/>
      <c r="C48" s="1"/>
      <c r="D48" s="5">
        <f t="shared" si="4"/>
        <v>48</v>
      </c>
      <c r="E48" s="1"/>
      <c r="F48" s="1"/>
      <c r="G48" s="22"/>
      <c r="H48" s="117"/>
      <c r="I48" s="118" t="s">
        <v>7</v>
      </c>
      <c r="J48" s="98"/>
      <c r="K48" s="22">
        <f t="shared" si="5"/>
        <v>0</v>
      </c>
      <c r="L48" s="117">
        <f t="shared" si="9"/>
        <v>41</v>
      </c>
      <c r="M48" s="119"/>
      <c r="N48" s="1"/>
      <c r="O48" s="22"/>
      <c r="P48" s="3"/>
      <c r="Q48" s="1"/>
      <c r="R48" s="1"/>
      <c r="S48" s="22"/>
      <c r="T48" s="3"/>
      <c r="U48" s="10" t="s">
        <v>7</v>
      </c>
      <c r="V48" s="74"/>
      <c r="W48" s="22">
        <f t="shared" si="3"/>
        <v>0</v>
      </c>
      <c r="X48" s="117">
        <f t="shared" si="12"/>
        <v>41</v>
      </c>
      <c r="Y48" s="118" t="s">
        <v>7</v>
      </c>
      <c r="Z48" s="9"/>
      <c r="AA48" s="22">
        <f t="shared" si="6"/>
        <v>0</v>
      </c>
      <c r="AB48" s="9"/>
      <c r="AC48" s="22">
        <f t="shared" si="7"/>
        <v>0</v>
      </c>
      <c r="AD48" s="117">
        <f t="shared" si="13"/>
        <v>41</v>
      </c>
      <c r="AE48" s="119"/>
      <c r="AF48" s="1"/>
    </row>
    <row r="49" spans="1:32" x14ac:dyDescent="0.25">
      <c r="A49" s="1"/>
      <c r="B49" s="1"/>
      <c r="C49" s="1"/>
      <c r="D49" s="5">
        <f t="shared" si="4"/>
        <v>49</v>
      </c>
      <c r="E49" s="1"/>
      <c r="F49" s="1"/>
      <c r="G49" s="22"/>
      <c r="H49" s="117"/>
      <c r="I49" s="118" t="s">
        <v>7</v>
      </c>
      <c r="J49" s="98"/>
      <c r="K49" s="22">
        <f t="shared" si="5"/>
        <v>0</v>
      </c>
      <c r="L49" s="117">
        <f t="shared" si="9"/>
        <v>42</v>
      </c>
      <c r="M49" s="119"/>
      <c r="N49" s="1"/>
      <c r="O49" s="22"/>
      <c r="P49" s="3"/>
      <c r="Q49" s="1"/>
      <c r="R49" s="1"/>
      <c r="S49" s="22"/>
      <c r="T49" s="3"/>
      <c r="U49" s="10" t="s">
        <v>7</v>
      </c>
      <c r="V49" s="9"/>
      <c r="W49" s="22">
        <f t="shared" si="3"/>
        <v>0</v>
      </c>
      <c r="X49" s="117">
        <f t="shared" si="12"/>
        <v>42</v>
      </c>
      <c r="Y49" s="118" t="s">
        <v>7</v>
      </c>
      <c r="Z49" s="9"/>
      <c r="AA49" s="22">
        <f t="shared" si="6"/>
        <v>0</v>
      </c>
      <c r="AB49" s="9"/>
      <c r="AC49" s="22">
        <f t="shared" si="7"/>
        <v>0</v>
      </c>
      <c r="AD49" s="117">
        <f t="shared" si="13"/>
        <v>42</v>
      </c>
      <c r="AE49" s="119"/>
      <c r="AF49" s="1"/>
    </row>
    <row r="50" spans="1:32" x14ac:dyDescent="0.25">
      <c r="A50" s="1"/>
      <c r="B50" s="1"/>
      <c r="C50" s="1"/>
      <c r="D50" s="5">
        <f t="shared" si="4"/>
        <v>50</v>
      </c>
      <c r="E50" s="1"/>
      <c r="F50" s="1"/>
      <c r="G50" s="22"/>
      <c r="H50" s="117"/>
      <c r="I50" s="118" t="s">
        <v>7</v>
      </c>
      <c r="J50" s="98"/>
      <c r="K50" s="22">
        <f t="shared" si="5"/>
        <v>0</v>
      </c>
      <c r="L50" s="117">
        <f t="shared" si="9"/>
        <v>43</v>
      </c>
      <c r="M50" s="119"/>
      <c r="N50" s="1"/>
      <c r="O50" s="22"/>
      <c r="P50" s="3"/>
      <c r="Q50" s="1"/>
      <c r="R50" s="1"/>
      <c r="S50" s="22"/>
      <c r="T50" s="3"/>
      <c r="U50" s="10" t="s">
        <v>7</v>
      </c>
      <c r="V50" s="98"/>
      <c r="W50" s="22">
        <f t="shared" si="3"/>
        <v>0</v>
      </c>
      <c r="X50" s="117">
        <f t="shared" si="12"/>
        <v>43</v>
      </c>
      <c r="Y50" s="118" t="s">
        <v>7</v>
      </c>
      <c r="Z50" s="9"/>
      <c r="AA50" s="22">
        <f t="shared" si="6"/>
        <v>0</v>
      </c>
      <c r="AB50" s="9"/>
      <c r="AC50" s="22">
        <f t="shared" si="7"/>
        <v>0</v>
      </c>
      <c r="AD50" s="117">
        <f t="shared" si="13"/>
        <v>43</v>
      </c>
      <c r="AE50" s="119"/>
      <c r="AF50" s="1"/>
    </row>
    <row r="51" spans="1:32" x14ac:dyDescent="0.25">
      <c r="A51" s="1"/>
      <c r="B51" s="1"/>
      <c r="C51" s="1"/>
      <c r="D51" s="5">
        <f t="shared" si="4"/>
        <v>51</v>
      </c>
      <c r="E51" s="1"/>
      <c r="F51" s="1"/>
      <c r="G51" s="22"/>
      <c r="H51" s="117"/>
      <c r="I51" s="118" t="s">
        <v>7</v>
      </c>
      <c r="J51" s="98"/>
      <c r="K51" s="22">
        <f t="shared" si="5"/>
        <v>0</v>
      </c>
      <c r="L51" s="117">
        <f t="shared" si="9"/>
        <v>44</v>
      </c>
      <c r="M51" s="119"/>
      <c r="N51" s="1"/>
      <c r="O51" s="22"/>
      <c r="P51" s="3"/>
      <c r="Q51" s="1"/>
      <c r="R51" s="1"/>
      <c r="S51" s="22"/>
      <c r="T51" s="3"/>
      <c r="U51" s="10" t="s">
        <v>7</v>
      </c>
      <c r="V51" s="9"/>
      <c r="W51" s="22">
        <f t="shared" si="3"/>
        <v>0</v>
      </c>
      <c r="X51" s="117">
        <f t="shared" si="12"/>
        <v>44</v>
      </c>
      <c r="Y51" s="118" t="s">
        <v>7</v>
      </c>
      <c r="Z51" s="9"/>
      <c r="AA51" s="22">
        <f t="shared" si="6"/>
        <v>0</v>
      </c>
      <c r="AB51" s="9"/>
      <c r="AC51" s="22">
        <f t="shared" si="7"/>
        <v>0</v>
      </c>
      <c r="AD51" s="117">
        <f t="shared" si="13"/>
        <v>44</v>
      </c>
      <c r="AE51" s="119"/>
      <c r="AF51" s="1"/>
    </row>
    <row r="52" spans="1:32" x14ac:dyDescent="0.25">
      <c r="A52" s="1"/>
      <c r="B52" s="1"/>
      <c r="C52" s="1"/>
      <c r="D52" s="5">
        <f t="shared" si="4"/>
        <v>52</v>
      </c>
      <c r="E52" s="1"/>
      <c r="F52" s="1"/>
      <c r="G52" s="22"/>
      <c r="H52" s="117"/>
      <c r="I52" s="118" t="s">
        <v>7</v>
      </c>
      <c r="J52" s="98"/>
      <c r="K52" s="22">
        <f t="shared" si="5"/>
        <v>0</v>
      </c>
      <c r="L52" s="117">
        <f t="shared" si="9"/>
        <v>45</v>
      </c>
      <c r="M52" s="119"/>
      <c r="N52" s="1"/>
      <c r="O52" s="22"/>
      <c r="P52" s="3"/>
      <c r="Q52" s="1"/>
      <c r="R52" s="1"/>
      <c r="S52" s="22"/>
      <c r="T52" s="3"/>
      <c r="U52" s="1"/>
      <c r="V52" s="1"/>
      <c r="W52" s="22"/>
      <c r="X52" s="3"/>
      <c r="Y52" s="10" t="s">
        <v>7</v>
      </c>
      <c r="Z52" s="9"/>
      <c r="AA52" s="22">
        <f t="shared" si="6"/>
        <v>0</v>
      </c>
      <c r="AB52" s="9"/>
      <c r="AC52" s="22">
        <f t="shared" si="7"/>
        <v>0</v>
      </c>
      <c r="AD52" s="117">
        <f t="shared" si="13"/>
        <v>45</v>
      </c>
      <c r="AE52" s="119"/>
      <c r="AF52" s="1"/>
    </row>
    <row r="53" spans="1:32" x14ac:dyDescent="0.25">
      <c r="A53" s="1"/>
      <c r="B53" s="1"/>
      <c r="C53" s="1"/>
      <c r="D53" s="5">
        <f t="shared" si="4"/>
        <v>53</v>
      </c>
      <c r="E53" s="1"/>
      <c r="F53" s="1"/>
      <c r="G53" s="22"/>
      <c r="H53" s="117"/>
      <c r="I53" s="118" t="s">
        <v>7</v>
      </c>
      <c r="J53" s="98"/>
      <c r="K53" s="22">
        <f t="shared" si="5"/>
        <v>0</v>
      </c>
      <c r="L53" s="117">
        <f t="shared" si="9"/>
        <v>46</v>
      </c>
      <c r="M53" s="119"/>
      <c r="N53" s="1"/>
      <c r="O53" s="22"/>
      <c r="P53" s="3"/>
      <c r="Q53" s="1"/>
      <c r="R53" s="1"/>
      <c r="S53" s="22"/>
      <c r="T53" s="3"/>
      <c r="U53" s="1"/>
      <c r="V53" s="1"/>
      <c r="W53" s="22"/>
      <c r="X53" s="3"/>
      <c r="Y53" s="10" t="s">
        <v>7</v>
      </c>
      <c r="Z53" s="9"/>
      <c r="AA53" s="22">
        <f t="shared" si="6"/>
        <v>0</v>
      </c>
      <c r="AB53" s="9"/>
      <c r="AC53" s="22">
        <f t="shared" si="7"/>
        <v>0</v>
      </c>
      <c r="AD53" s="117">
        <f t="shared" si="13"/>
        <v>46</v>
      </c>
      <c r="AE53" s="119"/>
      <c r="AF53" s="1"/>
    </row>
    <row r="54" spans="1:32" x14ac:dyDescent="0.25">
      <c r="A54" s="1"/>
      <c r="B54" s="1"/>
      <c r="C54" s="1"/>
      <c r="D54" s="5">
        <f t="shared" si="4"/>
        <v>54</v>
      </c>
      <c r="E54" s="1"/>
      <c r="F54" s="1"/>
      <c r="G54" s="22"/>
      <c r="H54" s="117"/>
      <c r="I54" s="118" t="s">
        <v>7</v>
      </c>
      <c r="J54" s="98"/>
      <c r="K54" s="22">
        <f t="shared" si="5"/>
        <v>0</v>
      </c>
      <c r="L54" s="117">
        <f t="shared" si="9"/>
        <v>47</v>
      </c>
      <c r="M54" s="119"/>
      <c r="N54" s="1"/>
      <c r="O54" s="22"/>
      <c r="P54" s="3"/>
      <c r="Q54" s="1"/>
      <c r="R54" s="1"/>
      <c r="S54" s="22"/>
      <c r="T54" s="3"/>
      <c r="U54" s="1"/>
      <c r="V54" s="1"/>
      <c r="W54" s="22"/>
      <c r="X54" s="3"/>
      <c r="Y54" s="10" t="s">
        <v>7</v>
      </c>
      <c r="Z54" s="9"/>
      <c r="AA54" s="22">
        <f t="shared" si="6"/>
        <v>0</v>
      </c>
      <c r="AB54" s="9"/>
      <c r="AC54" s="22">
        <f t="shared" si="7"/>
        <v>0</v>
      </c>
      <c r="AD54" s="117">
        <f t="shared" si="13"/>
        <v>47</v>
      </c>
      <c r="AE54" s="119"/>
      <c r="AF54" s="1"/>
    </row>
    <row r="55" spans="1:32" x14ac:dyDescent="0.25">
      <c r="A55" s="1"/>
      <c r="B55" s="1"/>
      <c r="C55" s="1"/>
      <c r="D55" s="5">
        <f t="shared" si="4"/>
        <v>55</v>
      </c>
      <c r="E55" s="1"/>
      <c r="F55" s="1"/>
      <c r="G55" s="22"/>
      <c r="H55" s="117"/>
      <c r="I55" s="118" t="s">
        <v>7</v>
      </c>
      <c r="J55" s="98"/>
      <c r="K55" s="22">
        <f t="shared" si="5"/>
        <v>0</v>
      </c>
      <c r="L55" s="117">
        <f t="shared" si="9"/>
        <v>48</v>
      </c>
      <c r="M55" s="119"/>
      <c r="N55" s="1"/>
      <c r="O55" s="22"/>
      <c r="P55" s="3"/>
      <c r="Q55" s="1"/>
      <c r="R55" s="1"/>
      <c r="S55" s="22"/>
      <c r="T55" s="3"/>
      <c r="U55" s="1"/>
      <c r="V55" s="1"/>
      <c r="W55" s="22"/>
      <c r="X55" s="3"/>
      <c r="Y55" s="10" t="s">
        <v>7</v>
      </c>
      <c r="Z55" s="9"/>
      <c r="AA55" s="22">
        <f t="shared" si="6"/>
        <v>0</v>
      </c>
      <c r="AB55" s="9"/>
      <c r="AC55" s="22">
        <f t="shared" si="7"/>
        <v>0</v>
      </c>
      <c r="AD55" s="117">
        <f t="shared" si="13"/>
        <v>48</v>
      </c>
      <c r="AE55" s="119"/>
      <c r="AF55" s="1"/>
    </row>
    <row r="56" spans="1:32" x14ac:dyDescent="0.25">
      <c r="A56" s="1"/>
      <c r="B56" s="1"/>
      <c r="C56" s="1"/>
      <c r="D56" s="5">
        <f t="shared" si="4"/>
        <v>56</v>
      </c>
      <c r="E56" s="1"/>
      <c r="F56" s="1"/>
      <c r="G56" s="22"/>
      <c r="H56" s="117"/>
      <c r="I56" s="118" t="s">
        <v>7</v>
      </c>
      <c r="J56" s="98"/>
      <c r="K56" s="22">
        <f t="shared" si="5"/>
        <v>0</v>
      </c>
      <c r="L56" s="117">
        <f t="shared" si="9"/>
        <v>49</v>
      </c>
      <c r="M56" s="119"/>
      <c r="N56" s="1"/>
      <c r="O56" s="22"/>
      <c r="P56" s="3"/>
      <c r="Q56" s="1"/>
      <c r="R56" s="1"/>
      <c r="S56" s="22"/>
      <c r="T56" s="3"/>
      <c r="U56" s="1"/>
      <c r="V56" s="1"/>
      <c r="W56" s="22"/>
      <c r="X56" s="3"/>
      <c r="Y56" s="10" t="s">
        <v>7</v>
      </c>
      <c r="Z56" s="9"/>
      <c r="AA56" s="22">
        <f t="shared" si="6"/>
        <v>0</v>
      </c>
      <c r="AB56" s="9"/>
      <c r="AC56" s="22">
        <f t="shared" si="7"/>
        <v>0</v>
      </c>
      <c r="AD56" s="117">
        <f t="shared" si="13"/>
        <v>49</v>
      </c>
      <c r="AE56" s="119"/>
      <c r="AF56" s="1"/>
    </row>
    <row r="57" spans="1:32" x14ac:dyDescent="0.25">
      <c r="A57" s="1"/>
      <c r="B57" s="1"/>
      <c r="C57" s="1"/>
      <c r="D57" s="5">
        <f t="shared" si="4"/>
        <v>57</v>
      </c>
      <c r="E57" s="1"/>
      <c r="F57" s="1"/>
      <c r="G57" s="22"/>
      <c r="H57" s="117"/>
      <c r="I57" s="118" t="s">
        <v>7</v>
      </c>
      <c r="J57" s="98"/>
      <c r="K57" s="22">
        <f t="shared" si="5"/>
        <v>0</v>
      </c>
      <c r="L57" s="117">
        <f t="shared" si="9"/>
        <v>50</v>
      </c>
      <c r="M57" s="119"/>
      <c r="N57" s="1"/>
      <c r="O57" s="22"/>
      <c r="P57" s="3"/>
      <c r="Q57" s="1"/>
      <c r="R57" s="1"/>
      <c r="S57" s="22"/>
      <c r="T57" s="3"/>
      <c r="U57" s="1"/>
      <c r="V57" s="1"/>
      <c r="W57" s="22"/>
      <c r="X57" s="3"/>
      <c r="Y57" s="10" t="s">
        <v>7</v>
      </c>
      <c r="Z57" s="9"/>
      <c r="AA57" s="22">
        <f t="shared" si="6"/>
        <v>0</v>
      </c>
      <c r="AB57" s="9"/>
      <c r="AC57" s="22">
        <f t="shared" si="7"/>
        <v>0</v>
      </c>
      <c r="AD57" s="117">
        <f t="shared" si="13"/>
        <v>50</v>
      </c>
      <c r="AE57" s="119"/>
      <c r="AF57" s="1"/>
    </row>
    <row r="58" spans="1:32" x14ac:dyDescent="0.25">
      <c r="A58" s="1"/>
      <c r="B58" s="1"/>
      <c r="C58" s="1"/>
      <c r="D58" s="5">
        <f t="shared" si="4"/>
        <v>58</v>
      </c>
      <c r="E58" s="1"/>
      <c r="F58" s="1"/>
      <c r="G58" s="22"/>
      <c r="H58" s="117"/>
      <c r="I58" s="118" t="s">
        <v>7</v>
      </c>
      <c r="J58" s="98"/>
      <c r="K58" s="22">
        <f t="shared" si="5"/>
        <v>0</v>
      </c>
      <c r="L58" s="117">
        <f t="shared" si="9"/>
        <v>51</v>
      </c>
      <c r="M58" s="119"/>
      <c r="N58" s="1"/>
      <c r="O58" s="22"/>
      <c r="P58" s="3"/>
      <c r="Q58" s="1"/>
      <c r="R58" s="1"/>
      <c r="S58" s="22"/>
      <c r="T58" s="3"/>
      <c r="U58" s="1"/>
      <c r="V58" s="1"/>
      <c r="W58" s="22"/>
      <c r="X58" s="3"/>
      <c r="Y58" s="10" t="s">
        <v>7</v>
      </c>
      <c r="Z58" s="9"/>
      <c r="AA58" s="22">
        <f t="shared" si="6"/>
        <v>0</v>
      </c>
      <c r="AB58" s="9"/>
      <c r="AC58" s="22">
        <f t="shared" si="7"/>
        <v>0</v>
      </c>
      <c r="AD58" s="117">
        <f t="shared" si="13"/>
        <v>51</v>
      </c>
      <c r="AE58" s="119"/>
      <c r="AF58" s="1"/>
    </row>
    <row r="59" spans="1:32" x14ac:dyDescent="0.25">
      <c r="A59" s="1"/>
      <c r="B59" s="1"/>
      <c r="C59" s="1"/>
      <c r="D59" s="5">
        <f t="shared" si="4"/>
        <v>59</v>
      </c>
      <c r="E59" s="1"/>
      <c r="F59" s="1"/>
      <c r="G59" s="22"/>
      <c r="H59" s="117"/>
      <c r="I59" s="118" t="s">
        <v>7</v>
      </c>
      <c r="J59" s="98"/>
      <c r="K59" s="22">
        <f t="shared" si="5"/>
        <v>0</v>
      </c>
      <c r="L59" s="117">
        <f t="shared" si="9"/>
        <v>52</v>
      </c>
      <c r="M59" s="119"/>
      <c r="N59" s="1"/>
      <c r="O59" s="22"/>
      <c r="P59" s="3"/>
      <c r="Q59" s="1"/>
      <c r="R59" s="1"/>
      <c r="S59" s="22"/>
      <c r="T59" s="3"/>
      <c r="U59" s="1"/>
      <c r="V59" s="1"/>
      <c r="W59" s="22"/>
      <c r="X59" s="3"/>
      <c r="Y59" s="10" t="s">
        <v>7</v>
      </c>
      <c r="Z59" s="9"/>
      <c r="AA59" s="22">
        <f t="shared" si="6"/>
        <v>0</v>
      </c>
      <c r="AB59" s="9"/>
      <c r="AC59" s="22">
        <f t="shared" si="7"/>
        <v>0</v>
      </c>
      <c r="AD59" s="117">
        <f t="shared" si="13"/>
        <v>52</v>
      </c>
      <c r="AE59" s="119"/>
      <c r="AF59" s="1"/>
    </row>
    <row r="60" spans="1:32" x14ac:dyDescent="0.25">
      <c r="A60" s="1"/>
      <c r="B60" s="1"/>
      <c r="C60" s="1"/>
      <c r="D60" s="5">
        <f t="shared" si="4"/>
        <v>60</v>
      </c>
      <c r="E60" s="1"/>
      <c r="F60" s="1"/>
      <c r="G60" s="22"/>
      <c r="H60" s="117"/>
      <c r="I60" s="118" t="s">
        <v>7</v>
      </c>
      <c r="J60" s="98"/>
      <c r="K60" s="22">
        <f t="shared" si="5"/>
        <v>0</v>
      </c>
      <c r="L60" s="117">
        <f t="shared" si="9"/>
        <v>53</v>
      </c>
      <c r="M60" s="119"/>
      <c r="N60" s="1"/>
      <c r="O60" s="22"/>
      <c r="P60" s="3"/>
      <c r="Q60" s="1"/>
      <c r="R60" s="1"/>
      <c r="S60" s="22"/>
      <c r="T60" s="3"/>
      <c r="U60" s="1"/>
      <c r="V60" s="1"/>
      <c r="W60" s="22"/>
      <c r="X60" s="3"/>
      <c r="Y60" s="10" t="s">
        <v>7</v>
      </c>
      <c r="Z60" s="9"/>
      <c r="AA60" s="22">
        <f t="shared" si="6"/>
        <v>0</v>
      </c>
      <c r="AB60" s="9"/>
      <c r="AC60" s="22">
        <f t="shared" si="7"/>
        <v>0</v>
      </c>
      <c r="AD60" s="117">
        <f t="shared" si="13"/>
        <v>53</v>
      </c>
      <c r="AE60" s="119"/>
      <c r="AF60" s="1"/>
    </row>
    <row r="61" spans="1:32" x14ac:dyDescent="0.25">
      <c r="A61" s="1"/>
      <c r="B61" s="1"/>
      <c r="C61" s="1"/>
      <c r="D61" s="5">
        <f t="shared" si="4"/>
        <v>61</v>
      </c>
      <c r="E61" s="1"/>
      <c r="F61" s="1"/>
      <c r="G61" s="22"/>
      <c r="H61" s="117"/>
      <c r="I61" s="118" t="s">
        <v>7</v>
      </c>
      <c r="J61" s="98"/>
      <c r="K61" s="22">
        <f t="shared" si="5"/>
        <v>0</v>
      </c>
      <c r="L61" s="117">
        <f t="shared" si="9"/>
        <v>54</v>
      </c>
      <c r="M61" s="119"/>
      <c r="N61" s="1"/>
      <c r="O61" s="22"/>
      <c r="P61" s="3"/>
      <c r="Q61" s="1"/>
      <c r="R61" s="1"/>
      <c r="S61" s="22"/>
      <c r="T61" s="3"/>
      <c r="U61" s="1"/>
      <c r="V61" s="1"/>
      <c r="W61" s="22"/>
      <c r="X61" s="3"/>
      <c r="Y61" s="10" t="s">
        <v>7</v>
      </c>
      <c r="Z61" s="9"/>
      <c r="AA61" s="22">
        <f t="shared" si="6"/>
        <v>0</v>
      </c>
      <c r="AB61" s="9"/>
      <c r="AC61" s="22">
        <f t="shared" si="7"/>
        <v>0</v>
      </c>
      <c r="AD61" s="117">
        <f t="shared" si="13"/>
        <v>54</v>
      </c>
      <c r="AE61" s="119"/>
      <c r="AF61" s="1"/>
    </row>
    <row r="62" spans="1:32" x14ac:dyDescent="0.25">
      <c r="A62" s="1"/>
      <c r="B62" s="1"/>
      <c r="C62" s="1"/>
      <c r="D62" s="5">
        <f t="shared" si="4"/>
        <v>62</v>
      </c>
      <c r="E62" s="1"/>
      <c r="F62" s="1"/>
      <c r="G62" s="22"/>
      <c r="H62" s="117"/>
      <c r="I62" s="118" t="s">
        <v>7</v>
      </c>
      <c r="J62" s="98"/>
      <c r="K62" s="22">
        <f t="shared" si="5"/>
        <v>0</v>
      </c>
      <c r="L62" s="117">
        <f t="shared" si="9"/>
        <v>55</v>
      </c>
      <c r="M62" s="119"/>
      <c r="N62" s="1"/>
      <c r="O62" s="22"/>
      <c r="P62" s="3"/>
      <c r="Q62" s="1"/>
      <c r="R62" s="1"/>
      <c r="S62" s="22"/>
      <c r="T62" s="3"/>
      <c r="U62" s="1"/>
      <c r="V62" s="1"/>
      <c r="W62" s="22"/>
      <c r="X62" s="3"/>
      <c r="Y62" s="10" t="s">
        <v>7</v>
      </c>
      <c r="Z62" s="9"/>
      <c r="AA62" s="22">
        <f t="shared" si="6"/>
        <v>0</v>
      </c>
      <c r="AB62" s="9"/>
      <c r="AC62" s="22">
        <f t="shared" si="7"/>
        <v>0</v>
      </c>
      <c r="AD62" s="117">
        <f t="shared" si="13"/>
        <v>55</v>
      </c>
      <c r="AE62" s="119"/>
      <c r="AF62" s="1"/>
    </row>
    <row r="63" spans="1:32" x14ac:dyDescent="0.25">
      <c r="A63" s="1"/>
      <c r="B63" s="1"/>
      <c r="C63" s="1"/>
      <c r="D63" s="5">
        <f t="shared" si="4"/>
        <v>63</v>
      </c>
      <c r="E63" s="1"/>
      <c r="F63" s="1"/>
      <c r="G63" s="22"/>
      <c r="H63" s="117"/>
      <c r="I63" s="118" t="s">
        <v>7</v>
      </c>
      <c r="J63" s="98"/>
      <c r="K63" s="22">
        <f t="shared" si="5"/>
        <v>0</v>
      </c>
      <c r="L63" s="117">
        <f t="shared" si="9"/>
        <v>56</v>
      </c>
      <c r="M63" s="119"/>
      <c r="N63" s="1"/>
      <c r="O63" s="22"/>
      <c r="P63" s="3"/>
      <c r="Q63" s="1"/>
      <c r="R63" s="1"/>
      <c r="S63" s="22"/>
      <c r="T63" s="3"/>
      <c r="U63" s="1"/>
      <c r="V63" s="1"/>
      <c r="W63" s="22"/>
      <c r="X63" s="3"/>
      <c r="Y63" s="10" t="s">
        <v>7</v>
      </c>
      <c r="Z63" s="9"/>
      <c r="AA63" s="22">
        <f t="shared" si="6"/>
        <v>0</v>
      </c>
      <c r="AB63" s="9"/>
      <c r="AC63" s="22">
        <f t="shared" si="7"/>
        <v>0</v>
      </c>
      <c r="AD63" s="117">
        <f t="shared" si="13"/>
        <v>56</v>
      </c>
      <c r="AE63" s="119"/>
      <c r="AF63" s="1"/>
    </row>
    <row r="64" spans="1:32" x14ac:dyDescent="0.25">
      <c r="A64" s="1"/>
      <c r="B64" s="1"/>
      <c r="C64" s="1"/>
      <c r="D64" s="5">
        <f t="shared" si="4"/>
        <v>64</v>
      </c>
      <c r="E64" s="1"/>
      <c r="F64" s="1"/>
      <c r="G64" s="22"/>
      <c r="H64" s="117"/>
      <c r="I64" s="118" t="s">
        <v>7</v>
      </c>
      <c r="J64" s="98"/>
      <c r="K64" s="22">
        <f t="shared" si="5"/>
        <v>0</v>
      </c>
      <c r="L64" s="117">
        <f t="shared" si="9"/>
        <v>57</v>
      </c>
      <c r="M64" s="119"/>
      <c r="N64" s="1"/>
      <c r="O64" s="22"/>
      <c r="P64" s="3"/>
      <c r="Q64" s="1"/>
      <c r="R64" s="1"/>
      <c r="S64" s="22"/>
      <c r="T64" s="3"/>
      <c r="U64" s="1"/>
      <c r="V64" s="1"/>
      <c r="W64" s="22"/>
      <c r="X64" s="3"/>
      <c r="Y64" s="10" t="s">
        <v>7</v>
      </c>
      <c r="Z64" s="9"/>
      <c r="AA64" s="22">
        <f t="shared" si="6"/>
        <v>0</v>
      </c>
      <c r="AB64" s="9"/>
      <c r="AC64" s="22">
        <f t="shared" si="7"/>
        <v>0</v>
      </c>
      <c r="AD64" s="117">
        <f t="shared" si="13"/>
        <v>57</v>
      </c>
      <c r="AE64" s="119"/>
      <c r="AF64" s="1"/>
    </row>
    <row r="65" spans="1:32" x14ac:dyDescent="0.25">
      <c r="A65" s="1"/>
      <c r="B65" s="1"/>
      <c r="C65" s="1"/>
      <c r="D65" s="5">
        <f t="shared" si="4"/>
        <v>65</v>
      </c>
      <c r="E65" s="1"/>
      <c r="F65" s="1"/>
      <c r="G65" s="22"/>
      <c r="H65" s="117"/>
      <c r="I65" s="118" t="s">
        <v>7</v>
      </c>
      <c r="J65" s="98"/>
      <c r="K65" s="22">
        <f t="shared" si="5"/>
        <v>0</v>
      </c>
      <c r="L65" s="117">
        <f t="shared" si="9"/>
        <v>58</v>
      </c>
      <c r="M65" s="119"/>
      <c r="N65" s="1"/>
      <c r="O65" s="22"/>
      <c r="P65" s="3"/>
      <c r="Q65" s="1"/>
      <c r="R65" s="1"/>
      <c r="S65" s="22"/>
      <c r="T65" s="3"/>
      <c r="U65" s="1"/>
      <c r="V65" s="1"/>
      <c r="W65" s="22"/>
      <c r="X65" s="3"/>
      <c r="Y65" s="10" t="s">
        <v>7</v>
      </c>
      <c r="Z65" s="9"/>
      <c r="AA65" s="22">
        <f t="shared" si="6"/>
        <v>0</v>
      </c>
      <c r="AB65" s="9"/>
      <c r="AC65" s="22">
        <f t="shared" si="7"/>
        <v>0</v>
      </c>
      <c r="AD65" s="117">
        <f t="shared" si="13"/>
        <v>58</v>
      </c>
      <c r="AE65" s="119"/>
      <c r="AF65" s="1"/>
    </row>
    <row r="66" spans="1:32" x14ac:dyDescent="0.25">
      <c r="A66" s="1"/>
      <c r="B66" s="1"/>
      <c r="C66" s="1"/>
      <c r="D66" s="5">
        <f t="shared" si="4"/>
        <v>66</v>
      </c>
      <c r="E66" s="1"/>
      <c r="F66" s="1"/>
      <c r="G66" s="22"/>
      <c r="H66" s="117"/>
      <c r="I66" s="118" t="s">
        <v>7</v>
      </c>
      <c r="J66" s="98"/>
      <c r="K66" s="22">
        <f t="shared" si="5"/>
        <v>0</v>
      </c>
      <c r="L66" s="117">
        <f t="shared" si="9"/>
        <v>59</v>
      </c>
      <c r="M66" s="119"/>
      <c r="N66" s="1"/>
      <c r="O66" s="22"/>
      <c r="P66" s="3"/>
      <c r="Q66" s="1"/>
      <c r="R66" s="1"/>
      <c r="S66" s="22"/>
      <c r="T66" s="3"/>
      <c r="U66" s="1"/>
      <c r="V66" s="1"/>
      <c r="W66" s="22"/>
      <c r="X66" s="3"/>
      <c r="Y66" s="10" t="s">
        <v>7</v>
      </c>
      <c r="Z66" s="9"/>
      <c r="AA66" s="22">
        <f t="shared" si="6"/>
        <v>0</v>
      </c>
      <c r="AB66" s="9"/>
      <c r="AC66" s="22">
        <f t="shared" si="7"/>
        <v>0</v>
      </c>
      <c r="AD66" s="117">
        <f t="shared" si="13"/>
        <v>59</v>
      </c>
      <c r="AE66" s="119"/>
      <c r="AF66" s="1"/>
    </row>
    <row r="67" spans="1:32" x14ac:dyDescent="0.25">
      <c r="A67" s="1"/>
      <c r="B67" s="1"/>
      <c r="C67" s="1"/>
      <c r="D67" s="5">
        <f t="shared" si="4"/>
        <v>67</v>
      </c>
      <c r="E67" s="1"/>
      <c r="F67" s="1"/>
      <c r="G67" s="22"/>
      <c r="H67" s="117"/>
      <c r="I67" s="118" t="s">
        <v>7</v>
      </c>
      <c r="J67" s="9"/>
      <c r="K67" s="22">
        <f t="shared" si="5"/>
        <v>0</v>
      </c>
      <c r="L67" s="117">
        <f t="shared" si="9"/>
        <v>60</v>
      </c>
      <c r="M67" s="119"/>
      <c r="N67" s="1"/>
      <c r="O67" s="22"/>
      <c r="P67" s="3"/>
      <c r="Q67" s="1"/>
      <c r="R67" s="1"/>
      <c r="S67" s="22"/>
      <c r="T67" s="3"/>
      <c r="U67" s="1"/>
      <c r="V67" s="1"/>
      <c r="W67" s="22"/>
      <c r="X67" s="3"/>
      <c r="Y67" s="10" t="s">
        <v>7</v>
      </c>
      <c r="Z67" s="9"/>
      <c r="AA67" s="22">
        <f t="shared" si="6"/>
        <v>0</v>
      </c>
      <c r="AB67" s="9"/>
      <c r="AC67" s="22">
        <f t="shared" si="7"/>
        <v>0</v>
      </c>
      <c r="AD67" s="117">
        <f t="shared" si="13"/>
        <v>60</v>
      </c>
      <c r="AE67" s="119"/>
      <c r="AF67" s="1"/>
    </row>
    <row r="68" spans="1:32" x14ac:dyDescent="0.25">
      <c r="A68" s="1"/>
      <c r="B68" s="1"/>
      <c r="C68" s="1"/>
      <c r="D68" s="5">
        <f t="shared" si="4"/>
        <v>68</v>
      </c>
      <c r="E68" s="1"/>
      <c r="F68" s="1"/>
      <c r="G68" s="22"/>
      <c r="H68" s="117"/>
      <c r="I68" s="118" t="s">
        <v>7</v>
      </c>
      <c r="J68" s="9"/>
      <c r="K68" s="22">
        <f t="shared" si="5"/>
        <v>0</v>
      </c>
      <c r="L68" s="117">
        <f t="shared" si="9"/>
        <v>61</v>
      </c>
      <c r="M68" s="119"/>
      <c r="N68" s="1"/>
      <c r="O68" s="22"/>
      <c r="P68" s="3"/>
      <c r="Q68" s="1"/>
      <c r="R68" s="1"/>
      <c r="S68" s="22"/>
      <c r="T68" s="3"/>
      <c r="U68" s="1"/>
      <c r="V68" s="1"/>
      <c r="W68" s="22"/>
      <c r="X68" s="3"/>
      <c r="Y68" s="10" t="s">
        <v>7</v>
      </c>
      <c r="Z68" s="9"/>
      <c r="AA68" s="22">
        <f t="shared" si="6"/>
        <v>0</v>
      </c>
      <c r="AB68" s="9"/>
      <c r="AC68" s="22">
        <f t="shared" si="7"/>
        <v>0</v>
      </c>
      <c r="AD68" s="117">
        <f t="shared" si="13"/>
        <v>61</v>
      </c>
      <c r="AE68" s="119"/>
      <c r="AF68" s="1"/>
    </row>
    <row r="69" spans="1:32" x14ac:dyDescent="0.25">
      <c r="A69" s="1"/>
      <c r="B69" s="1"/>
      <c r="C69" s="1"/>
      <c r="D69" s="5">
        <f t="shared" si="4"/>
        <v>69</v>
      </c>
      <c r="E69" s="1"/>
      <c r="F69" s="1"/>
      <c r="G69" s="22"/>
      <c r="H69" s="117"/>
      <c r="I69" s="118" t="s">
        <v>7</v>
      </c>
      <c r="J69" s="9"/>
      <c r="K69" s="22">
        <f t="shared" si="5"/>
        <v>0</v>
      </c>
      <c r="L69" s="117">
        <f t="shared" si="9"/>
        <v>62</v>
      </c>
      <c r="M69" s="119"/>
      <c r="N69" s="1"/>
      <c r="O69" s="22"/>
      <c r="P69" s="3"/>
      <c r="Q69" s="1"/>
      <c r="R69" s="1"/>
      <c r="S69" s="22"/>
      <c r="T69" s="3"/>
      <c r="U69" s="1"/>
      <c r="V69" s="1"/>
      <c r="W69" s="22"/>
      <c r="X69" s="3"/>
      <c r="Y69" s="10" t="s">
        <v>7</v>
      </c>
      <c r="Z69" s="9"/>
      <c r="AA69" s="22">
        <f t="shared" si="6"/>
        <v>0</v>
      </c>
      <c r="AB69" s="9"/>
      <c r="AC69" s="22">
        <f t="shared" si="7"/>
        <v>0</v>
      </c>
      <c r="AD69" s="117">
        <f t="shared" si="13"/>
        <v>62</v>
      </c>
      <c r="AE69" s="119"/>
      <c r="AF69" s="1"/>
    </row>
    <row r="70" spans="1:32" x14ac:dyDescent="0.25">
      <c r="A70" s="1"/>
      <c r="B70" s="1"/>
      <c r="C70" s="1"/>
      <c r="D70" s="5">
        <f t="shared" si="4"/>
        <v>70</v>
      </c>
      <c r="E70" s="1"/>
      <c r="F70" s="1"/>
      <c r="G70" s="22"/>
      <c r="H70" s="117"/>
      <c r="I70" s="118" t="s">
        <v>7</v>
      </c>
      <c r="J70" s="9"/>
      <c r="K70" s="22">
        <f t="shared" si="5"/>
        <v>0</v>
      </c>
      <c r="L70" s="117">
        <f t="shared" si="9"/>
        <v>63</v>
      </c>
      <c r="M70" s="119"/>
      <c r="N70" s="1"/>
      <c r="O70" s="22"/>
      <c r="P70" s="3"/>
      <c r="Q70" s="1"/>
      <c r="R70" s="1"/>
      <c r="S70" s="22"/>
      <c r="T70" s="3"/>
      <c r="U70" s="1"/>
      <c r="V70" s="1"/>
      <c r="W70" s="22"/>
      <c r="X70" s="3"/>
      <c r="Y70" s="10" t="s">
        <v>7</v>
      </c>
      <c r="Z70" s="9"/>
      <c r="AA70" s="22">
        <f t="shared" si="6"/>
        <v>0</v>
      </c>
      <c r="AB70" s="9"/>
      <c r="AC70" s="22">
        <f t="shared" si="7"/>
        <v>0</v>
      </c>
      <c r="AD70" s="117">
        <f t="shared" si="13"/>
        <v>63</v>
      </c>
      <c r="AE70" s="119"/>
      <c r="AF70" s="1"/>
    </row>
    <row r="71" spans="1:32" x14ac:dyDescent="0.25">
      <c r="A71" s="1"/>
      <c r="B71" s="1"/>
      <c r="C71" s="1"/>
      <c r="D71" s="5">
        <f t="shared" si="4"/>
        <v>71</v>
      </c>
      <c r="E71" s="1"/>
      <c r="F71" s="1"/>
      <c r="G71" s="22"/>
      <c r="H71" s="117"/>
      <c r="I71" s="118" t="s">
        <v>7</v>
      </c>
      <c r="J71" s="9"/>
      <c r="K71" s="22">
        <f t="shared" si="5"/>
        <v>0</v>
      </c>
      <c r="L71" s="117">
        <f t="shared" si="9"/>
        <v>64</v>
      </c>
      <c r="M71" s="119"/>
      <c r="N71" s="1"/>
      <c r="O71" s="22"/>
      <c r="P71" s="3"/>
      <c r="Q71" s="1"/>
      <c r="R71" s="1"/>
      <c r="S71" s="22"/>
      <c r="T71" s="3"/>
      <c r="U71" s="1"/>
      <c r="V71" s="1"/>
      <c r="W71" s="22"/>
      <c r="X71" s="3"/>
      <c r="Y71" s="10" t="s">
        <v>7</v>
      </c>
      <c r="Z71" s="9"/>
      <c r="AA71" s="22">
        <f t="shared" si="6"/>
        <v>0</v>
      </c>
      <c r="AB71" s="9"/>
      <c r="AC71" s="22">
        <f t="shared" si="7"/>
        <v>0</v>
      </c>
      <c r="AD71" s="117">
        <f t="shared" si="13"/>
        <v>64</v>
      </c>
      <c r="AE71" s="119"/>
      <c r="AF71" s="1"/>
    </row>
    <row r="72" spans="1:32" x14ac:dyDescent="0.25">
      <c r="A72" s="1"/>
      <c r="B72" s="1"/>
      <c r="C72" s="1"/>
      <c r="D72" s="5">
        <f t="shared" si="4"/>
        <v>72</v>
      </c>
      <c r="E72" s="1"/>
      <c r="F72" s="1"/>
      <c r="G72" s="22"/>
      <c r="H72" s="117"/>
      <c r="I72" s="118" t="s">
        <v>7</v>
      </c>
      <c r="J72" s="74"/>
      <c r="K72" s="22">
        <f t="shared" si="5"/>
        <v>0</v>
      </c>
      <c r="L72" s="117">
        <f t="shared" si="9"/>
        <v>65</v>
      </c>
      <c r="M72" s="119"/>
      <c r="N72" s="1"/>
      <c r="O72" s="22"/>
      <c r="P72" s="3"/>
      <c r="Q72" s="1"/>
      <c r="R72" s="1"/>
      <c r="S72" s="22"/>
      <c r="T72" s="3"/>
      <c r="U72" s="1"/>
      <c r="V72" s="1"/>
      <c r="W72" s="22"/>
      <c r="X72" s="3"/>
      <c r="Y72" s="10" t="s">
        <v>7</v>
      </c>
      <c r="Z72" s="9"/>
      <c r="AA72" s="22">
        <f t="shared" si="6"/>
        <v>0</v>
      </c>
      <c r="AB72" s="9"/>
      <c r="AC72" s="22">
        <f t="shared" si="7"/>
        <v>0</v>
      </c>
      <c r="AD72" s="117">
        <f t="shared" si="13"/>
        <v>65</v>
      </c>
      <c r="AE72" s="119"/>
      <c r="AF72" s="1"/>
    </row>
    <row r="73" spans="1:32" x14ac:dyDescent="0.25">
      <c r="A73" s="1"/>
      <c r="B73" s="1"/>
      <c r="C73" s="1"/>
      <c r="D73" s="5">
        <f t="shared" ref="D73:D136" si="14">ROW(C73)</f>
        <v>73</v>
      </c>
      <c r="E73" s="1"/>
      <c r="F73" s="1"/>
      <c r="G73" s="22"/>
      <c r="H73" s="117"/>
      <c r="I73" s="118" t="s">
        <v>7</v>
      </c>
      <c r="J73" s="74"/>
      <c r="K73" s="22">
        <f t="shared" ref="K73:K84" si="15">IF(J73="",0,IF(COUNTIF(J:J,J73)=1,0,1))</f>
        <v>0</v>
      </c>
      <c r="L73" s="117">
        <f t="shared" si="9"/>
        <v>66</v>
      </c>
      <c r="M73" s="119"/>
      <c r="N73" s="1"/>
      <c r="O73" s="22"/>
      <c r="P73" s="3"/>
      <c r="Q73" s="1"/>
      <c r="R73" s="1"/>
      <c r="S73" s="22"/>
      <c r="T73" s="3"/>
      <c r="U73" s="1"/>
      <c r="V73" s="1"/>
      <c r="W73" s="22"/>
      <c r="X73" s="3"/>
      <c r="Y73" s="10" t="s">
        <v>7</v>
      </c>
      <c r="Z73" s="9"/>
      <c r="AA73" s="22">
        <f t="shared" ref="AA73:AA136" si="16">IF(Z73="",0,IF(COUNTIF(Z:Z,Z73)=1,0,1))</f>
        <v>0</v>
      </c>
      <c r="AB73" s="9"/>
      <c r="AC73" s="22">
        <f t="shared" ref="AC73:AC136" si="17">IF(AB73="",0,IF(COUNTIF(AB:AB,AB73)=1,0,1))</f>
        <v>0</v>
      </c>
      <c r="AD73" s="117">
        <f t="shared" si="13"/>
        <v>66</v>
      </c>
      <c r="AE73" s="119"/>
      <c r="AF73" s="1"/>
    </row>
    <row r="74" spans="1:32" x14ac:dyDescent="0.25">
      <c r="A74" s="1"/>
      <c r="B74" s="1"/>
      <c r="C74" s="1"/>
      <c r="D74" s="5">
        <f t="shared" si="14"/>
        <v>74</v>
      </c>
      <c r="E74" s="1"/>
      <c r="F74" s="1"/>
      <c r="G74" s="22"/>
      <c r="H74" s="117"/>
      <c r="I74" s="118" t="s">
        <v>7</v>
      </c>
      <c r="J74" s="74"/>
      <c r="K74" s="22">
        <f t="shared" si="15"/>
        <v>0</v>
      </c>
      <c r="L74" s="117">
        <f t="shared" ref="L74:L84" si="18">L73+1</f>
        <v>67</v>
      </c>
      <c r="M74" s="119"/>
      <c r="N74" s="1"/>
      <c r="O74" s="22"/>
      <c r="P74" s="3"/>
      <c r="Q74" s="1"/>
      <c r="R74" s="1"/>
      <c r="S74" s="22"/>
      <c r="T74" s="3"/>
      <c r="U74" s="1"/>
      <c r="V74" s="1"/>
      <c r="W74" s="22"/>
      <c r="X74" s="3"/>
      <c r="Y74" s="10" t="s">
        <v>7</v>
      </c>
      <c r="Z74" s="9"/>
      <c r="AA74" s="22">
        <f t="shared" si="16"/>
        <v>0</v>
      </c>
      <c r="AB74" s="9"/>
      <c r="AC74" s="22">
        <f t="shared" si="17"/>
        <v>0</v>
      </c>
      <c r="AD74" s="117">
        <f t="shared" ref="AD74:AD137" si="19">AD73+1</f>
        <v>67</v>
      </c>
      <c r="AE74" s="119"/>
      <c r="AF74" s="1"/>
    </row>
    <row r="75" spans="1:32" x14ac:dyDescent="0.25">
      <c r="A75" s="1"/>
      <c r="B75" s="1"/>
      <c r="C75" s="1"/>
      <c r="D75" s="5">
        <f t="shared" si="14"/>
        <v>75</v>
      </c>
      <c r="E75" s="1"/>
      <c r="F75" s="1"/>
      <c r="G75" s="22"/>
      <c r="H75" s="117"/>
      <c r="I75" s="118" t="s">
        <v>7</v>
      </c>
      <c r="J75" s="74"/>
      <c r="K75" s="22">
        <f t="shared" si="15"/>
        <v>0</v>
      </c>
      <c r="L75" s="117">
        <f t="shared" si="18"/>
        <v>68</v>
      </c>
      <c r="M75" s="119"/>
      <c r="N75" s="1"/>
      <c r="O75" s="22"/>
      <c r="P75" s="3"/>
      <c r="Q75" s="1"/>
      <c r="R75" s="1"/>
      <c r="S75" s="22"/>
      <c r="T75" s="3"/>
      <c r="U75" s="1"/>
      <c r="V75" s="1"/>
      <c r="W75" s="22"/>
      <c r="X75" s="3"/>
      <c r="Y75" s="10" t="s">
        <v>7</v>
      </c>
      <c r="Z75" s="9"/>
      <c r="AA75" s="22">
        <f t="shared" si="16"/>
        <v>0</v>
      </c>
      <c r="AB75" s="9"/>
      <c r="AC75" s="22">
        <f t="shared" si="17"/>
        <v>0</v>
      </c>
      <c r="AD75" s="117">
        <f t="shared" si="19"/>
        <v>68</v>
      </c>
      <c r="AE75" s="119"/>
      <c r="AF75" s="1"/>
    </row>
    <row r="76" spans="1:32" x14ac:dyDescent="0.25">
      <c r="A76" s="1"/>
      <c r="B76" s="1"/>
      <c r="C76" s="1"/>
      <c r="D76" s="5">
        <f t="shared" si="14"/>
        <v>76</v>
      </c>
      <c r="E76" s="1"/>
      <c r="F76" s="1"/>
      <c r="G76" s="22"/>
      <c r="H76" s="117"/>
      <c r="I76" s="118" t="s">
        <v>7</v>
      </c>
      <c r="J76" s="74"/>
      <c r="K76" s="22">
        <f t="shared" si="15"/>
        <v>0</v>
      </c>
      <c r="L76" s="117">
        <f t="shared" si="18"/>
        <v>69</v>
      </c>
      <c r="M76" s="119"/>
      <c r="N76" s="1"/>
      <c r="O76" s="22"/>
      <c r="P76" s="3"/>
      <c r="Q76" s="1"/>
      <c r="R76" s="1"/>
      <c r="S76" s="22"/>
      <c r="T76" s="3"/>
      <c r="U76" s="1"/>
      <c r="V76" s="1"/>
      <c r="W76" s="22"/>
      <c r="X76" s="3"/>
      <c r="Y76" s="10" t="s">
        <v>7</v>
      </c>
      <c r="Z76" s="9"/>
      <c r="AA76" s="22">
        <f t="shared" si="16"/>
        <v>0</v>
      </c>
      <c r="AB76" s="9"/>
      <c r="AC76" s="22">
        <f t="shared" si="17"/>
        <v>0</v>
      </c>
      <c r="AD76" s="117">
        <f t="shared" si="19"/>
        <v>69</v>
      </c>
      <c r="AE76" s="119"/>
      <c r="AF76" s="1"/>
    </row>
    <row r="77" spans="1:32" x14ac:dyDescent="0.25">
      <c r="A77" s="1"/>
      <c r="B77" s="1"/>
      <c r="C77" s="1"/>
      <c r="D77" s="5">
        <f t="shared" si="14"/>
        <v>77</v>
      </c>
      <c r="E77" s="1"/>
      <c r="F77" s="1"/>
      <c r="G77" s="22"/>
      <c r="H77" s="117"/>
      <c r="I77" s="118" t="s">
        <v>7</v>
      </c>
      <c r="J77" s="74"/>
      <c r="K77" s="22">
        <f t="shared" si="15"/>
        <v>0</v>
      </c>
      <c r="L77" s="117">
        <f t="shared" si="18"/>
        <v>70</v>
      </c>
      <c r="M77" s="119"/>
      <c r="N77" s="1"/>
      <c r="O77" s="22"/>
      <c r="P77" s="3"/>
      <c r="Q77" s="1"/>
      <c r="R77" s="1"/>
      <c r="S77" s="22"/>
      <c r="T77" s="3"/>
      <c r="U77" s="1"/>
      <c r="V77" s="1"/>
      <c r="W77" s="22"/>
      <c r="X77" s="3"/>
      <c r="Y77" s="10" t="s">
        <v>7</v>
      </c>
      <c r="Z77" s="9"/>
      <c r="AA77" s="22">
        <f t="shared" si="16"/>
        <v>0</v>
      </c>
      <c r="AB77" s="9"/>
      <c r="AC77" s="22">
        <f t="shared" si="17"/>
        <v>0</v>
      </c>
      <c r="AD77" s="117">
        <f t="shared" si="19"/>
        <v>70</v>
      </c>
      <c r="AE77" s="119"/>
      <c r="AF77" s="1"/>
    </row>
    <row r="78" spans="1:32" x14ac:dyDescent="0.25">
      <c r="A78" s="1"/>
      <c r="B78" s="1"/>
      <c r="C78" s="1"/>
      <c r="D78" s="5">
        <f t="shared" si="14"/>
        <v>78</v>
      </c>
      <c r="E78" s="1"/>
      <c r="F78" s="1"/>
      <c r="G78" s="22"/>
      <c r="H78" s="117"/>
      <c r="I78" s="118" t="s">
        <v>7</v>
      </c>
      <c r="J78" s="74"/>
      <c r="K78" s="22">
        <f t="shared" si="15"/>
        <v>0</v>
      </c>
      <c r="L78" s="117">
        <f t="shared" si="18"/>
        <v>71</v>
      </c>
      <c r="M78" s="119"/>
      <c r="N78" s="1"/>
      <c r="O78" s="22"/>
      <c r="P78" s="3"/>
      <c r="Q78" s="1"/>
      <c r="R78" s="1"/>
      <c r="S78" s="22"/>
      <c r="T78" s="3"/>
      <c r="U78" s="1"/>
      <c r="V78" s="1"/>
      <c r="W78" s="22"/>
      <c r="X78" s="3"/>
      <c r="Y78" s="10" t="s">
        <v>7</v>
      </c>
      <c r="Z78" s="9"/>
      <c r="AA78" s="22">
        <f t="shared" si="16"/>
        <v>0</v>
      </c>
      <c r="AB78" s="9"/>
      <c r="AC78" s="22">
        <f t="shared" si="17"/>
        <v>0</v>
      </c>
      <c r="AD78" s="117">
        <f t="shared" si="19"/>
        <v>71</v>
      </c>
      <c r="AE78" s="119"/>
      <c r="AF78" s="1"/>
    </row>
    <row r="79" spans="1:32" x14ac:dyDescent="0.25">
      <c r="A79" s="1"/>
      <c r="B79" s="1"/>
      <c r="C79" s="1"/>
      <c r="D79" s="5">
        <f t="shared" si="14"/>
        <v>79</v>
      </c>
      <c r="E79" s="1"/>
      <c r="F79" s="1"/>
      <c r="G79" s="22"/>
      <c r="H79" s="117"/>
      <c r="I79" s="118" t="s">
        <v>7</v>
      </c>
      <c r="J79" s="74"/>
      <c r="K79" s="22">
        <f t="shared" si="15"/>
        <v>0</v>
      </c>
      <c r="L79" s="117">
        <f t="shared" si="18"/>
        <v>72</v>
      </c>
      <c r="M79" s="119"/>
      <c r="N79" s="1"/>
      <c r="O79" s="22"/>
      <c r="P79" s="3"/>
      <c r="Q79" s="1"/>
      <c r="R79" s="1"/>
      <c r="S79" s="22"/>
      <c r="T79" s="3"/>
      <c r="U79" s="1"/>
      <c r="V79" s="1"/>
      <c r="W79" s="22"/>
      <c r="X79" s="3"/>
      <c r="Y79" s="10" t="s">
        <v>7</v>
      </c>
      <c r="Z79" s="9"/>
      <c r="AA79" s="22">
        <f t="shared" si="16"/>
        <v>0</v>
      </c>
      <c r="AB79" s="9"/>
      <c r="AC79" s="22">
        <f t="shared" si="17"/>
        <v>0</v>
      </c>
      <c r="AD79" s="117">
        <f t="shared" si="19"/>
        <v>72</v>
      </c>
      <c r="AE79" s="119"/>
      <c r="AF79" s="1"/>
    </row>
    <row r="80" spans="1:32" x14ac:dyDescent="0.25">
      <c r="A80" s="1"/>
      <c r="B80" s="1"/>
      <c r="C80" s="1"/>
      <c r="D80" s="5">
        <f t="shared" si="14"/>
        <v>80</v>
      </c>
      <c r="E80" s="1"/>
      <c r="F80" s="1"/>
      <c r="G80" s="22"/>
      <c r="H80" s="117"/>
      <c r="I80" s="118" t="s">
        <v>7</v>
      </c>
      <c r="J80" s="74"/>
      <c r="K80" s="22">
        <f t="shared" si="15"/>
        <v>0</v>
      </c>
      <c r="L80" s="117">
        <f t="shared" si="18"/>
        <v>73</v>
      </c>
      <c r="M80" s="119"/>
      <c r="N80" s="1"/>
      <c r="O80" s="22"/>
      <c r="P80" s="3"/>
      <c r="Q80" s="1"/>
      <c r="R80" s="1"/>
      <c r="S80" s="22"/>
      <c r="T80" s="3"/>
      <c r="U80" s="1"/>
      <c r="V80" s="1"/>
      <c r="W80" s="22"/>
      <c r="X80" s="3"/>
      <c r="Y80" s="10" t="s">
        <v>7</v>
      </c>
      <c r="Z80" s="9"/>
      <c r="AA80" s="22">
        <f t="shared" si="16"/>
        <v>0</v>
      </c>
      <c r="AB80" s="9"/>
      <c r="AC80" s="22">
        <f t="shared" si="17"/>
        <v>0</v>
      </c>
      <c r="AD80" s="117">
        <f t="shared" si="19"/>
        <v>73</v>
      </c>
      <c r="AE80" s="119"/>
      <c r="AF80" s="1"/>
    </row>
    <row r="81" spans="1:32" x14ac:dyDescent="0.25">
      <c r="A81" s="1"/>
      <c r="B81" s="1"/>
      <c r="C81" s="1"/>
      <c r="D81" s="5">
        <f t="shared" si="14"/>
        <v>81</v>
      </c>
      <c r="E81" s="1"/>
      <c r="F81" s="1"/>
      <c r="G81" s="22"/>
      <c r="H81" s="117"/>
      <c r="I81" s="118" t="s">
        <v>7</v>
      </c>
      <c r="J81" s="74"/>
      <c r="K81" s="22">
        <f t="shared" si="15"/>
        <v>0</v>
      </c>
      <c r="L81" s="117">
        <f t="shared" si="18"/>
        <v>74</v>
      </c>
      <c r="M81" s="119"/>
      <c r="N81" s="1"/>
      <c r="O81" s="22"/>
      <c r="P81" s="3"/>
      <c r="Q81" s="1"/>
      <c r="R81" s="1"/>
      <c r="S81" s="22"/>
      <c r="T81" s="3"/>
      <c r="U81" s="1"/>
      <c r="V81" s="1"/>
      <c r="W81" s="22"/>
      <c r="X81" s="3"/>
      <c r="Y81" s="10" t="s">
        <v>7</v>
      </c>
      <c r="Z81" s="9"/>
      <c r="AA81" s="22">
        <f t="shared" si="16"/>
        <v>0</v>
      </c>
      <c r="AB81" s="9"/>
      <c r="AC81" s="22">
        <f t="shared" si="17"/>
        <v>0</v>
      </c>
      <c r="AD81" s="117">
        <f t="shared" si="19"/>
        <v>74</v>
      </c>
      <c r="AE81" s="119"/>
      <c r="AF81" s="1"/>
    </row>
    <row r="82" spans="1:32" x14ac:dyDescent="0.25">
      <c r="A82" s="1"/>
      <c r="B82" s="1"/>
      <c r="C82" s="1"/>
      <c r="D82" s="5">
        <f t="shared" si="14"/>
        <v>82</v>
      </c>
      <c r="E82" s="1"/>
      <c r="F82" s="1"/>
      <c r="G82" s="22"/>
      <c r="H82" s="117"/>
      <c r="I82" s="118" t="s">
        <v>7</v>
      </c>
      <c r="J82" s="74"/>
      <c r="K82" s="22">
        <f t="shared" si="15"/>
        <v>0</v>
      </c>
      <c r="L82" s="117">
        <f t="shared" si="18"/>
        <v>75</v>
      </c>
      <c r="M82" s="119"/>
      <c r="N82" s="1"/>
      <c r="O82" s="22"/>
      <c r="P82" s="3"/>
      <c r="Q82" s="1"/>
      <c r="R82" s="1"/>
      <c r="S82" s="22"/>
      <c r="T82" s="3"/>
      <c r="U82" s="1"/>
      <c r="V82" s="1"/>
      <c r="W82" s="22"/>
      <c r="X82" s="3"/>
      <c r="Y82" s="10" t="s">
        <v>7</v>
      </c>
      <c r="Z82" s="9"/>
      <c r="AA82" s="22">
        <f t="shared" si="16"/>
        <v>0</v>
      </c>
      <c r="AB82" s="9"/>
      <c r="AC82" s="22">
        <f t="shared" si="17"/>
        <v>0</v>
      </c>
      <c r="AD82" s="117">
        <f t="shared" si="19"/>
        <v>75</v>
      </c>
      <c r="AE82" s="119"/>
      <c r="AF82" s="1"/>
    </row>
    <row r="83" spans="1:32" x14ac:dyDescent="0.25">
      <c r="A83" s="1"/>
      <c r="B83" s="1"/>
      <c r="C83" s="1"/>
      <c r="D83" s="5">
        <f t="shared" si="14"/>
        <v>83</v>
      </c>
      <c r="E83" s="1"/>
      <c r="F83" s="1"/>
      <c r="G83" s="22"/>
      <c r="H83" s="117"/>
      <c r="I83" s="118" t="s">
        <v>7</v>
      </c>
      <c r="J83" s="74"/>
      <c r="K83" s="22">
        <f t="shared" si="15"/>
        <v>0</v>
      </c>
      <c r="L83" s="117">
        <f t="shared" si="18"/>
        <v>76</v>
      </c>
      <c r="M83" s="119"/>
      <c r="N83" s="1"/>
      <c r="O83" s="22"/>
      <c r="P83" s="3"/>
      <c r="Q83" s="1"/>
      <c r="R83" s="1"/>
      <c r="S83" s="22"/>
      <c r="T83" s="3"/>
      <c r="U83" s="1"/>
      <c r="V83" s="1"/>
      <c r="W83" s="22"/>
      <c r="X83" s="3"/>
      <c r="Y83" s="10" t="s">
        <v>7</v>
      </c>
      <c r="Z83" s="9"/>
      <c r="AA83" s="22">
        <f t="shared" si="16"/>
        <v>0</v>
      </c>
      <c r="AB83" s="9"/>
      <c r="AC83" s="22">
        <f t="shared" si="17"/>
        <v>0</v>
      </c>
      <c r="AD83" s="117">
        <f t="shared" si="19"/>
        <v>76</v>
      </c>
      <c r="AE83" s="119"/>
      <c r="AF83" s="1"/>
    </row>
    <row r="84" spans="1:32" x14ac:dyDescent="0.25">
      <c r="A84" s="1"/>
      <c r="B84" s="1"/>
      <c r="C84" s="1"/>
      <c r="D84" s="5">
        <f t="shared" si="14"/>
        <v>84</v>
      </c>
      <c r="E84" s="1"/>
      <c r="F84" s="1"/>
      <c r="G84" s="22"/>
      <c r="H84" s="117"/>
      <c r="I84" s="118" t="s">
        <v>7</v>
      </c>
      <c r="J84" s="74"/>
      <c r="K84" s="22">
        <f t="shared" si="15"/>
        <v>0</v>
      </c>
      <c r="L84" s="117">
        <f t="shared" si="18"/>
        <v>77</v>
      </c>
      <c r="M84" s="119"/>
      <c r="N84" s="1"/>
      <c r="O84" s="22"/>
      <c r="P84" s="3"/>
      <c r="Q84" s="1"/>
      <c r="R84" s="1"/>
      <c r="S84" s="22"/>
      <c r="T84" s="3"/>
      <c r="U84" s="1"/>
      <c r="V84" s="1"/>
      <c r="W84" s="22"/>
      <c r="X84" s="3"/>
      <c r="Y84" s="10" t="s">
        <v>7</v>
      </c>
      <c r="Z84" s="9"/>
      <c r="AA84" s="22">
        <f t="shared" si="16"/>
        <v>0</v>
      </c>
      <c r="AB84" s="9"/>
      <c r="AC84" s="22">
        <f t="shared" si="17"/>
        <v>0</v>
      </c>
      <c r="AD84" s="117">
        <f t="shared" si="19"/>
        <v>77</v>
      </c>
      <c r="AE84" s="119"/>
      <c r="AF84" s="1"/>
    </row>
    <row r="85" spans="1:32" x14ac:dyDescent="0.25">
      <c r="A85" s="1"/>
      <c r="B85" s="1"/>
      <c r="C85" s="1"/>
      <c r="D85" s="5">
        <f t="shared" si="14"/>
        <v>85</v>
      </c>
      <c r="E85" s="1"/>
      <c r="F85" s="1"/>
      <c r="G85" s="22"/>
      <c r="H85" s="3"/>
      <c r="I85" s="1"/>
      <c r="J85" s="1"/>
      <c r="K85" s="22"/>
      <c r="L85" s="3"/>
      <c r="M85" s="1"/>
      <c r="N85" s="1"/>
      <c r="O85" s="22"/>
      <c r="P85" s="3"/>
      <c r="Q85" s="1"/>
      <c r="R85" s="1"/>
      <c r="S85" s="22"/>
      <c r="T85" s="3"/>
      <c r="U85" s="1"/>
      <c r="V85" s="1"/>
      <c r="W85" s="22"/>
      <c r="X85" s="3"/>
      <c r="Y85" s="10" t="s">
        <v>7</v>
      </c>
      <c r="Z85" s="9"/>
      <c r="AA85" s="22">
        <f t="shared" si="16"/>
        <v>0</v>
      </c>
      <c r="AB85" s="9"/>
      <c r="AC85" s="22">
        <f t="shared" si="17"/>
        <v>0</v>
      </c>
      <c r="AD85" s="117">
        <f t="shared" si="19"/>
        <v>78</v>
      </c>
      <c r="AE85" s="119"/>
      <c r="AF85" s="1"/>
    </row>
    <row r="86" spans="1:32" x14ac:dyDescent="0.25">
      <c r="A86" s="1"/>
      <c r="B86" s="1"/>
      <c r="C86" s="1"/>
      <c r="D86" s="5">
        <f t="shared" si="14"/>
        <v>86</v>
      </c>
      <c r="E86" s="1"/>
      <c r="F86" s="1"/>
      <c r="G86" s="22"/>
      <c r="H86" s="3"/>
      <c r="I86" s="1"/>
      <c r="J86" s="1"/>
      <c r="K86" s="22"/>
      <c r="L86" s="3"/>
      <c r="M86" s="1"/>
      <c r="N86" s="1"/>
      <c r="O86" s="22"/>
      <c r="P86" s="3"/>
      <c r="Q86" s="1"/>
      <c r="R86" s="1"/>
      <c r="S86" s="22"/>
      <c r="T86" s="3"/>
      <c r="U86" s="1"/>
      <c r="V86" s="1"/>
      <c r="W86" s="22"/>
      <c r="X86" s="3"/>
      <c r="Y86" s="10" t="s">
        <v>7</v>
      </c>
      <c r="Z86" s="9"/>
      <c r="AA86" s="22">
        <f t="shared" si="16"/>
        <v>0</v>
      </c>
      <c r="AB86" s="9"/>
      <c r="AC86" s="22">
        <f t="shared" si="17"/>
        <v>0</v>
      </c>
      <c r="AD86" s="117">
        <f t="shared" si="19"/>
        <v>79</v>
      </c>
      <c r="AE86" s="119"/>
      <c r="AF86" s="1"/>
    </row>
    <row r="87" spans="1:32" x14ac:dyDescent="0.25">
      <c r="A87" s="1"/>
      <c r="B87" s="1"/>
      <c r="C87" s="1"/>
      <c r="D87" s="5">
        <f t="shared" si="14"/>
        <v>87</v>
      </c>
      <c r="E87" s="1"/>
      <c r="F87" s="1"/>
      <c r="G87" s="22"/>
      <c r="H87" s="3"/>
      <c r="I87" s="1"/>
      <c r="J87" s="1"/>
      <c r="K87" s="22"/>
      <c r="L87" s="3"/>
      <c r="M87" s="1"/>
      <c r="N87" s="1"/>
      <c r="O87" s="22"/>
      <c r="P87" s="3"/>
      <c r="Q87" s="1"/>
      <c r="R87" s="1"/>
      <c r="S87" s="22"/>
      <c r="T87" s="3"/>
      <c r="U87" s="1"/>
      <c r="V87" s="1"/>
      <c r="W87" s="22"/>
      <c r="X87" s="3"/>
      <c r="Y87" s="10" t="s">
        <v>7</v>
      </c>
      <c r="Z87" s="9"/>
      <c r="AA87" s="22">
        <f t="shared" si="16"/>
        <v>0</v>
      </c>
      <c r="AB87" s="9"/>
      <c r="AC87" s="22">
        <f t="shared" si="17"/>
        <v>0</v>
      </c>
      <c r="AD87" s="117">
        <f t="shared" si="19"/>
        <v>80</v>
      </c>
      <c r="AE87" s="119"/>
      <c r="AF87" s="1"/>
    </row>
    <row r="88" spans="1:32" x14ac:dyDescent="0.25">
      <c r="A88" s="1"/>
      <c r="B88" s="1"/>
      <c r="C88" s="1"/>
      <c r="D88" s="5">
        <f t="shared" si="14"/>
        <v>88</v>
      </c>
      <c r="E88" s="1"/>
      <c r="F88" s="1"/>
      <c r="G88" s="22"/>
      <c r="H88" s="3"/>
      <c r="I88" s="1"/>
      <c r="J88" s="1"/>
      <c r="K88" s="22"/>
      <c r="L88" s="3"/>
      <c r="M88" s="1"/>
      <c r="N88" s="1"/>
      <c r="O88" s="22"/>
      <c r="P88" s="3"/>
      <c r="Q88" s="1"/>
      <c r="R88" s="1"/>
      <c r="S88" s="22"/>
      <c r="T88" s="3"/>
      <c r="U88" s="1"/>
      <c r="V88" s="1"/>
      <c r="W88" s="22"/>
      <c r="X88" s="3"/>
      <c r="Y88" s="10" t="s">
        <v>7</v>
      </c>
      <c r="Z88" s="9"/>
      <c r="AA88" s="22">
        <f t="shared" si="16"/>
        <v>0</v>
      </c>
      <c r="AB88" s="9"/>
      <c r="AC88" s="22">
        <f t="shared" si="17"/>
        <v>0</v>
      </c>
      <c r="AD88" s="117">
        <f t="shared" si="19"/>
        <v>81</v>
      </c>
      <c r="AE88" s="119"/>
      <c r="AF88" s="1"/>
    </row>
    <row r="89" spans="1:32" x14ac:dyDescent="0.25">
      <c r="A89" s="1"/>
      <c r="B89" s="1"/>
      <c r="C89" s="1"/>
      <c r="D89" s="5">
        <f t="shared" si="14"/>
        <v>89</v>
      </c>
      <c r="E89" s="1"/>
      <c r="F89" s="1"/>
      <c r="G89" s="22"/>
      <c r="H89" s="3"/>
      <c r="I89" s="1"/>
      <c r="J89" s="1"/>
      <c r="K89" s="22"/>
      <c r="L89" s="3"/>
      <c r="M89" s="1"/>
      <c r="N89" s="1"/>
      <c r="O89" s="22"/>
      <c r="P89" s="3"/>
      <c r="Q89" s="1"/>
      <c r="R89" s="1"/>
      <c r="S89" s="22"/>
      <c r="T89" s="3"/>
      <c r="U89" s="1"/>
      <c r="V89" s="1"/>
      <c r="W89" s="22"/>
      <c r="X89" s="3"/>
      <c r="Y89" s="10" t="s">
        <v>7</v>
      </c>
      <c r="Z89" s="9"/>
      <c r="AA89" s="22">
        <f t="shared" si="16"/>
        <v>0</v>
      </c>
      <c r="AB89" s="9"/>
      <c r="AC89" s="22">
        <f t="shared" si="17"/>
        <v>0</v>
      </c>
      <c r="AD89" s="117">
        <f t="shared" si="19"/>
        <v>82</v>
      </c>
      <c r="AE89" s="119"/>
      <c r="AF89" s="1"/>
    </row>
    <row r="90" spans="1:32" x14ac:dyDescent="0.25">
      <c r="A90" s="1"/>
      <c r="B90" s="1"/>
      <c r="C90" s="1"/>
      <c r="D90" s="5">
        <f t="shared" si="14"/>
        <v>90</v>
      </c>
      <c r="E90" s="1"/>
      <c r="F90" s="1"/>
      <c r="G90" s="22"/>
      <c r="H90" s="3"/>
      <c r="I90" s="1"/>
      <c r="J90" s="1"/>
      <c r="K90" s="22"/>
      <c r="L90" s="3"/>
      <c r="M90" s="1"/>
      <c r="N90" s="1"/>
      <c r="O90" s="22"/>
      <c r="P90" s="3"/>
      <c r="Q90" s="1"/>
      <c r="R90" s="1"/>
      <c r="S90" s="22"/>
      <c r="T90" s="3"/>
      <c r="U90" s="1"/>
      <c r="V90" s="1"/>
      <c r="W90" s="22"/>
      <c r="X90" s="3"/>
      <c r="Y90" s="10" t="s">
        <v>7</v>
      </c>
      <c r="Z90" s="9"/>
      <c r="AA90" s="22">
        <f t="shared" si="16"/>
        <v>0</v>
      </c>
      <c r="AB90" s="9"/>
      <c r="AC90" s="22">
        <f t="shared" si="17"/>
        <v>0</v>
      </c>
      <c r="AD90" s="117">
        <f t="shared" si="19"/>
        <v>83</v>
      </c>
      <c r="AE90" s="119"/>
      <c r="AF90" s="1"/>
    </row>
    <row r="91" spans="1:32" x14ac:dyDescent="0.25">
      <c r="A91" s="1"/>
      <c r="B91" s="1"/>
      <c r="C91" s="1"/>
      <c r="D91" s="5">
        <f t="shared" si="14"/>
        <v>91</v>
      </c>
      <c r="E91" s="1"/>
      <c r="F91" s="1"/>
      <c r="G91" s="22"/>
      <c r="H91" s="3"/>
      <c r="I91" s="1"/>
      <c r="J91" s="1"/>
      <c r="K91" s="22"/>
      <c r="L91" s="3"/>
      <c r="M91" s="1"/>
      <c r="N91" s="1"/>
      <c r="O91" s="22"/>
      <c r="P91" s="3"/>
      <c r="Q91" s="1"/>
      <c r="R91" s="1"/>
      <c r="S91" s="22"/>
      <c r="T91" s="3"/>
      <c r="U91" s="1"/>
      <c r="V91" s="1"/>
      <c r="W91" s="22"/>
      <c r="X91" s="3"/>
      <c r="Y91" s="10" t="s">
        <v>7</v>
      </c>
      <c r="Z91" s="9"/>
      <c r="AA91" s="22">
        <f t="shared" si="16"/>
        <v>0</v>
      </c>
      <c r="AB91" s="9"/>
      <c r="AC91" s="22">
        <f t="shared" si="17"/>
        <v>0</v>
      </c>
      <c r="AD91" s="117">
        <f t="shared" si="19"/>
        <v>84</v>
      </c>
      <c r="AE91" s="119"/>
      <c r="AF91" s="1"/>
    </row>
    <row r="92" spans="1:32" x14ac:dyDescent="0.25">
      <c r="A92" s="1"/>
      <c r="B92" s="1"/>
      <c r="C92" s="1"/>
      <c r="D92" s="5">
        <f t="shared" si="14"/>
        <v>92</v>
      </c>
      <c r="E92" s="1"/>
      <c r="F92" s="1"/>
      <c r="G92" s="22"/>
      <c r="H92" s="3"/>
      <c r="I92" s="1"/>
      <c r="J92" s="1"/>
      <c r="K92" s="22"/>
      <c r="L92" s="3"/>
      <c r="M92" s="1"/>
      <c r="N92" s="1"/>
      <c r="O92" s="22"/>
      <c r="P92" s="3"/>
      <c r="Q92" s="1"/>
      <c r="R92" s="1"/>
      <c r="S92" s="22"/>
      <c r="T92" s="3"/>
      <c r="U92" s="1"/>
      <c r="V92" s="1"/>
      <c r="W92" s="22"/>
      <c r="X92" s="3"/>
      <c r="Y92" s="10" t="s">
        <v>7</v>
      </c>
      <c r="Z92" s="9"/>
      <c r="AA92" s="22">
        <f t="shared" si="16"/>
        <v>0</v>
      </c>
      <c r="AB92" s="9"/>
      <c r="AC92" s="22">
        <f t="shared" si="17"/>
        <v>0</v>
      </c>
      <c r="AD92" s="117">
        <f t="shared" si="19"/>
        <v>85</v>
      </c>
      <c r="AE92" s="119"/>
      <c r="AF92" s="1"/>
    </row>
    <row r="93" spans="1:32" x14ac:dyDescent="0.25">
      <c r="A93" s="1"/>
      <c r="B93" s="1"/>
      <c r="C93" s="1"/>
      <c r="D93" s="5">
        <f t="shared" si="14"/>
        <v>93</v>
      </c>
      <c r="E93" s="1"/>
      <c r="F93" s="1"/>
      <c r="G93" s="22"/>
      <c r="H93" s="3"/>
      <c r="I93" s="1"/>
      <c r="J93" s="1"/>
      <c r="K93" s="22"/>
      <c r="L93" s="3"/>
      <c r="M93" s="1"/>
      <c r="N93" s="1"/>
      <c r="O93" s="22"/>
      <c r="P93" s="3"/>
      <c r="Q93" s="1"/>
      <c r="R93" s="1"/>
      <c r="S93" s="22"/>
      <c r="T93" s="3"/>
      <c r="U93" s="1"/>
      <c r="V93" s="1"/>
      <c r="W93" s="22"/>
      <c r="X93" s="3"/>
      <c r="Y93" s="10" t="s">
        <v>7</v>
      </c>
      <c r="Z93" s="9"/>
      <c r="AA93" s="22">
        <f t="shared" si="16"/>
        <v>0</v>
      </c>
      <c r="AB93" s="9"/>
      <c r="AC93" s="22">
        <f t="shared" si="17"/>
        <v>0</v>
      </c>
      <c r="AD93" s="117">
        <f t="shared" si="19"/>
        <v>86</v>
      </c>
      <c r="AE93" s="119"/>
      <c r="AF93" s="1"/>
    </row>
    <row r="94" spans="1:32" x14ac:dyDescent="0.25">
      <c r="A94" s="1"/>
      <c r="B94" s="1"/>
      <c r="C94" s="1"/>
      <c r="D94" s="5">
        <f t="shared" si="14"/>
        <v>94</v>
      </c>
      <c r="E94" s="1"/>
      <c r="F94" s="1"/>
      <c r="G94" s="22"/>
      <c r="H94" s="3"/>
      <c r="I94" s="1"/>
      <c r="J94" s="1"/>
      <c r="K94" s="22"/>
      <c r="L94" s="3"/>
      <c r="M94" s="1"/>
      <c r="N94" s="1"/>
      <c r="O94" s="22"/>
      <c r="P94" s="3"/>
      <c r="Q94" s="1"/>
      <c r="R94" s="1"/>
      <c r="S94" s="22"/>
      <c r="T94" s="3"/>
      <c r="U94" s="1"/>
      <c r="V94" s="1"/>
      <c r="W94" s="22"/>
      <c r="X94" s="3"/>
      <c r="Y94" s="10" t="s">
        <v>7</v>
      </c>
      <c r="Z94" s="9"/>
      <c r="AA94" s="22">
        <f t="shared" si="16"/>
        <v>0</v>
      </c>
      <c r="AB94" s="9"/>
      <c r="AC94" s="22">
        <f t="shared" si="17"/>
        <v>0</v>
      </c>
      <c r="AD94" s="117">
        <f t="shared" si="19"/>
        <v>87</v>
      </c>
      <c r="AE94" s="119"/>
      <c r="AF94" s="1"/>
    </row>
    <row r="95" spans="1:32" x14ac:dyDescent="0.25">
      <c r="A95" s="1"/>
      <c r="B95" s="1"/>
      <c r="C95" s="1"/>
      <c r="D95" s="5">
        <f t="shared" si="14"/>
        <v>95</v>
      </c>
      <c r="E95" s="1"/>
      <c r="F95" s="1"/>
      <c r="G95" s="22"/>
      <c r="H95" s="3"/>
      <c r="I95" s="1"/>
      <c r="J95" s="1"/>
      <c r="K95" s="22"/>
      <c r="L95" s="3"/>
      <c r="M95" s="1"/>
      <c r="N95" s="1"/>
      <c r="O95" s="22"/>
      <c r="P95" s="3"/>
      <c r="Q95" s="1"/>
      <c r="R95" s="1"/>
      <c r="S95" s="22"/>
      <c r="T95" s="3"/>
      <c r="U95" s="1"/>
      <c r="V95" s="1"/>
      <c r="W95" s="22"/>
      <c r="X95" s="3"/>
      <c r="Y95" s="10" t="s">
        <v>7</v>
      </c>
      <c r="Z95" s="9"/>
      <c r="AA95" s="22">
        <f t="shared" si="16"/>
        <v>0</v>
      </c>
      <c r="AB95" s="9"/>
      <c r="AC95" s="22">
        <f t="shared" si="17"/>
        <v>0</v>
      </c>
      <c r="AD95" s="117">
        <f t="shared" si="19"/>
        <v>88</v>
      </c>
      <c r="AE95" s="119"/>
      <c r="AF95" s="1"/>
    </row>
    <row r="96" spans="1:32" x14ac:dyDescent="0.25">
      <c r="A96" s="1"/>
      <c r="B96" s="1"/>
      <c r="C96" s="1"/>
      <c r="D96" s="5">
        <f t="shared" si="14"/>
        <v>96</v>
      </c>
      <c r="E96" s="1"/>
      <c r="F96" s="1"/>
      <c r="G96" s="22"/>
      <c r="H96" s="3"/>
      <c r="I96" s="1"/>
      <c r="J96" s="1"/>
      <c r="K96" s="22"/>
      <c r="L96" s="3"/>
      <c r="M96" s="1"/>
      <c r="N96" s="1"/>
      <c r="O96" s="22"/>
      <c r="P96" s="3"/>
      <c r="Q96" s="1"/>
      <c r="R96" s="1"/>
      <c r="S96" s="22"/>
      <c r="T96" s="3"/>
      <c r="U96" s="1"/>
      <c r="V96" s="1"/>
      <c r="W96" s="22"/>
      <c r="X96" s="3"/>
      <c r="Y96" s="10" t="s">
        <v>7</v>
      </c>
      <c r="Z96" s="9"/>
      <c r="AA96" s="22">
        <f t="shared" si="16"/>
        <v>0</v>
      </c>
      <c r="AB96" s="9"/>
      <c r="AC96" s="22">
        <f t="shared" si="17"/>
        <v>0</v>
      </c>
      <c r="AD96" s="117">
        <f t="shared" si="19"/>
        <v>89</v>
      </c>
      <c r="AE96" s="119"/>
      <c r="AF96" s="1"/>
    </row>
    <row r="97" spans="1:32" x14ac:dyDescent="0.25">
      <c r="A97" s="1"/>
      <c r="B97" s="1"/>
      <c r="C97" s="1"/>
      <c r="D97" s="5">
        <f t="shared" si="14"/>
        <v>97</v>
      </c>
      <c r="E97" s="1"/>
      <c r="F97" s="1"/>
      <c r="G97" s="22"/>
      <c r="H97" s="3"/>
      <c r="I97" s="1"/>
      <c r="J97" s="1"/>
      <c r="K97" s="22"/>
      <c r="L97" s="3"/>
      <c r="M97" s="1"/>
      <c r="N97" s="1"/>
      <c r="O97" s="22"/>
      <c r="P97" s="3"/>
      <c r="Q97" s="1"/>
      <c r="R97" s="1"/>
      <c r="S97" s="22"/>
      <c r="T97" s="3"/>
      <c r="U97" s="1"/>
      <c r="V97" s="1"/>
      <c r="W97" s="22"/>
      <c r="X97" s="3"/>
      <c r="Y97" s="10" t="s">
        <v>7</v>
      </c>
      <c r="Z97" s="9"/>
      <c r="AA97" s="22">
        <f t="shared" si="16"/>
        <v>0</v>
      </c>
      <c r="AB97" s="9"/>
      <c r="AC97" s="22">
        <f t="shared" si="17"/>
        <v>0</v>
      </c>
      <c r="AD97" s="117">
        <f t="shared" si="19"/>
        <v>90</v>
      </c>
      <c r="AE97" s="119"/>
      <c r="AF97" s="1"/>
    </row>
    <row r="98" spans="1:32" x14ac:dyDescent="0.25">
      <c r="A98" s="1"/>
      <c r="B98" s="1"/>
      <c r="C98" s="1"/>
      <c r="D98" s="5">
        <f t="shared" si="14"/>
        <v>98</v>
      </c>
      <c r="E98" s="1"/>
      <c r="F98" s="1"/>
      <c r="G98" s="22"/>
      <c r="H98" s="3"/>
      <c r="I98" s="1"/>
      <c r="J98" s="1"/>
      <c r="K98" s="22"/>
      <c r="L98" s="3"/>
      <c r="M98" s="1"/>
      <c r="N98" s="1"/>
      <c r="O98" s="22"/>
      <c r="P98" s="3"/>
      <c r="Q98" s="1"/>
      <c r="R98" s="1"/>
      <c r="S98" s="22"/>
      <c r="T98" s="3"/>
      <c r="U98" s="1"/>
      <c r="V98" s="1"/>
      <c r="W98" s="22"/>
      <c r="X98" s="3"/>
      <c r="Y98" s="10" t="s">
        <v>7</v>
      </c>
      <c r="Z98" s="9"/>
      <c r="AA98" s="22">
        <f t="shared" si="16"/>
        <v>0</v>
      </c>
      <c r="AB98" s="9"/>
      <c r="AC98" s="22">
        <f t="shared" si="17"/>
        <v>0</v>
      </c>
      <c r="AD98" s="117">
        <f t="shared" si="19"/>
        <v>91</v>
      </c>
      <c r="AE98" s="119"/>
      <c r="AF98" s="1"/>
    </row>
    <row r="99" spans="1:32" x14ac:dyDescent="0.25">
      <c r="A99" s="1"/>
      <c r="B99" s="1"/>
      <c r="C99" s="1"/>
      <c r="D99" s="5">
        <f t="shared" si="14"/>
        <v>99</v>
      </c>
      <c r="E99" s="1"/>
      <c r="F99" s="1"/>
      <c r="G99" s="22"/>
      <c r="H99" s="3"/>
      <c r="I99" s="1"/>
      <c r="J99" s="1"/>
      <c r="K99" s="22"/>
      <c r="L99" s="3"/>
      <c r="M99" s="1"/>
      <c r="N99" s="1"/>
      <c r="O99" s="22"/>
      <c r="P99" s="3"/>
      <c r="Q99" s="1"/>
      <c r="R99" s="1"/>
      <c r="S99" s="22"/>
      <c r="T99" s="3"/>
      <c r="U99" s="1"/>
      <c r="V99" s="1"/>
      <c r="W99" s="22"/>
      <c r="X99" s="3"/>
      <c r="Y99" s="10" t="s">
        <v>7</v>
      </c>
      <c r="Z99" s="9"/>
      <c r="AA99" s="22">
        <f t="shared" si="16"/>
        <v>0</v>
      </c>
      <c r="AB99" s="9"/>
      <c r="AC99" s="22">
        <f t="shared" si="17"/>
        <v>0</v>
      </c>
      <c r="AD99" s="117">
        <f t="shared" si="19"/>
        <v>92</v>
      </c>
      <c r="AE99" s="119"/>
      <c r="AF99" s="1"/>
    </row>
    <row r="100" spans="1:32" x14ac:dyDescent="0.25">
      <c r="A100" s="1"/>
      <c r="B100" s="1"/>
      <c r="C100" s="1"/>
      <c r="D100" s="5">
        <f t="shared" si="14"/>
        <v>100</v>
      </c>
      <c r="E100" s="1"/>
      <c r="F100" s="1"/>
      <c r="G100" s="22"/>
      <c r="H100" s="3"/>
      <c r="I100" s="1"/>
      <c r="J100" s="1"/>
      <c r="K100" s="22"/>
      <c r="L100" s="3"/>
      <c r="M100" s="1"/>
      <c r="N100" s="1"/>
      <c r="O100" s="22"/>
      <c r="P100" s="3"/>
      <c r="Q100" s="1"/>
      <c r="R100" s="1"/>
      <c r="S100" s="22"/>
      <c r="T100" s="3"/>
      <c r="U100" s="1"/>
      <c r="V100" s="1"/>
      <c r="W100" s="22"/>
      <c r="X100" s="3"/>
      <c r="Y100" s="10" t="s">
        <v>7</v>
      </c>
      <c r="Z100" s="9"/>
      <c r="AA100" s="22">
        <f t="shared" si="16"/>
        <v>0</v>
      </c>
      <c r="AB100" s="9"/>
      <c r="AC100" s="22">
        <f t="shared" si="17"/>
        <v>0</v>
      </c>
      <c r="AD100" s="117">
        <f t="shared" si="19"/>
        <v>93</v>
      </c>
      <c r="AE100" s="119"/>
      <c r="AF100" s="1"/>
    </row>
    <row r="101" spans="1:32" x14ac:dyDescent="0.25">
      <c r="A101" s="1"/>
      <c r="B101" s="1"/>
      <c r="C101" s="1"/>
      <c r="D101" s="5">
        <f t="shared" si="14"/>
        <v>101</v>
      </c>
      <c r="E101" s="1"/>
      <c r="F101" s="1"/>
      <c r="G101" s="22"/>
      <c r="H101" s="3"/>
      <c r="I101" s="1"/>
      <c r="J101" s="1"/>
      <c r="K101" s="22"/>
      <c r="L101" s="3"/>
      <c r="M101" s="1"/>
      <c r="N101" s="1"/>
      <c r="O101" s="22"/>
      <c r="P101" s="3"/>
      <c r="Q101" s="1"/>
      <c r="R101" s="1"/>
      <c r="S101" s="22"/>
      <c r="T101" s="3"/>
      <c r="U101" s="1"/>
      <c r="V101" s="1"/>
      <c r="W101" s="22"/>
      <c r="X101" s="3"/>
      <c r="Y101" s="10" t="s">
        <v>7</v>
      </c>
      <c r="Z101" s="9"/>
      <c r="AA101" s="22">
        <f t="shared" si="16"/>
        <v>0</v>
      </c>
      <c r="AB101" s="9"/>
      <c r="AC101" s="22">
        <f t="shared" si="17"/>
        <v>0</v>
      </c>
      <c r="AD101" s="117">
        <f t="shared" si="19"/>
        <v>94</v>
      </c>
      <c r="AE101" s="119"/>
      <c r="AF101" s="1"/>
    </row>
    <row r="102" spans="1:32" x14ac:dyDescent="0.25">
      <c r="A102" s="1"/>
      <c r="B102" s="1"/>
      <c r="C102" s="1"/>
      <c r="D102" s="5">
        <f t="shared" si="14"/>
        <v>102</v>
      </c>
      <c r="E102" s="1"/>
      <c r="F102" s="1"/>
      <c r="G102" s="22"/>
      <c r="H102" s="3"/>
      <c r="I102" s="1"/>
      <c r="J102" s="1"/>
      <c r="K102" s="22"/>
      <c r="L102" s="3"/>
      <c r="M102" s="1"/>
      <c r="N102" s="1"/>
      <c r="O102" s="22"/>
      <c r="P102" s="3"/>
      <c r="Q102" s="1"/>
      <c r="R102" s="1"/>
      <c r="S102" s="22"/>
      <c r="T102" s="3"/>
      <c r="U102" s="1"/>
      <c r="V102" s="1"/>
      <c r="W102" s="22"/>
      <c r="X102" s="3"/>
      <c r="Y102" s="10" t="s">
        <v>7</v>
      </c>
      <c r="Z102" s="9"/>
      <c r="AA102" s="22">
        <f t="shared" si="16"/>
        <v>0</v>
      </c>
      <c r="AB102" s="9"/>
      <c r="AC102" s="22">
        <f t="shared" si="17"/>
        <v>0</v>
      </c>
      <c r="AD102" s="117">
        <f t="shared" si="19"/>
        <v>95</v>
      </c>
      <c r="AE102" s="119"/>
      <c r="AF102" s="1"/>
    </row>
    <row r="103" spans="1:32" x14ac:dyDescent="0.25">
      <c r="A103" s="1"/>
      <c r="B103" s="1"/>
      <c r="C103" s="1"/>
      <c r="D103" s="5">
        <f t="shared" si="14"/>
        <v>103</v>
      </c>
      <c r="E103" s="1"/>
      <c r="F103" s="1"/>
      <c r="G103" s="22"/>
      <c r="H103" s="3"/>
      <c r="I103" s="1"/>
      <c r="J103" s="1"/>
      <c r="K103" s="22"/>
      <c r="L103" s="3"/>
      <c r="M103" s="1"/>
      <c r="N103" s="1"/>
      <c r="O103" s="22"/>
      <c r="P103" s="3"/>
      <c r="Q103" s="1"/>
      <c r="R103" s="1"/>
      <c r="S103" s="22"/>
      <c r="T103" s="3"/>
      <c r="U103" s="1"/>
      <c r="V103" s="1"/>
      <c r="W103" s="22"/>
      <c r="X103" s="3"/>
      <c r="Y103" s="10" t="s">
        <v>7</v>
      </c>
      <c r="Z103" s="9"/>
      <c r="AA103" s="22">
        <f t="shared" si="16"/>
        <v>0</v>
      </c>
      <c r="AB103" s="9"/>
      <c r="AC103" s="22">
        <f t="shared" si="17"/>
        <v>0</v>
      </c>
      <c r="AD103" s="117">
        <f t="shared" si="19"/>
        <v>96</v>
      </c>
      <c r="AE103" s="119"/>
      <c r="AF103" s="1"/>
    </row>
    <row r="104" spans="1:32" x14ac:dyDescent="0.25">
      <c r="A104" s="1"/>
      <c r="B104" s="1"/>
      <c r="C104" s="1"/>
      <c r="D104" s="5">
        <f t="shared" si="14"/>
        <v>104</v>
      </c>
      <c r="E104" s="1"/>
      <c r="F104" s="1"/>
      <c r="G104" s="22"/>
      <c r="H104" s="3"/>
      <c r="I104" s="1"/>
      <c r="J104" s="1"/>
      <c r="K104" s="22"/>
      <c r="L104" s="3"/>
      <c r="M104" s="1"/>
      <c r="N104" s="1"/>
      <c r="O104" s="22"/>
      <c r="P104" s="3"/>
      <c r="Q104" s="1"/>
      <c r="R104" s="1"/>
      <c r="S104" s="22"/>
      <c r="T104" s="3"/>
      <c r="U104" s="1"/>
      <c r="V104" s="1"/>
      <c r="W104" s="22"/>
      <c r="X104" s="3"/>
      <c r="Y104" s="10" t="s">
        <v>7</v>
      </c>
      <c r="Z104" s="9"/>
      <c r="AA104" s="22">
        <f t="shared" si="16"/>
        <v>0</v>
      </c>
      <c r="AB104" s="9"/>
      <c r="AC104" s="22">
        <f t="shared" si="17"/>
        <v>0</v>
      </c>
      <c r="AD104" s="117">
        <f t="shared" si="19"/>
        <v>97</v>
      </c>
      <c r="AE104" s="119"/>
      <c r="AF104" s="1"/>
    </row>
    <row r="105" spans="1:32" x14ac:dyDescent="0.25">
      <c r="A105" s="1"/>
      <c r="B105" s="1"/>
      <c r="C105" s="1"/>
      <c r="D105" s="5">
        <f t="shared" si="14"/>
        <v>105</v>
      </c>
      <c r="E105" s="1"/>
      <c r="F105" s="1"/>
      <c r="G105" s="22"/>
      <c r="H105" s="3"/>
      <c r="I105" s="1"/>
      <c r="J105" s="1"/>
      <c r="K105" s="22"/>
      <c r="L105" s="3"/>
      <c r="M105" s="1"/>
      <c r="N105" s="1"/>
      <c r="O105" s="22"/>
      <c r="P105" s="3"/>
      <c r="Q105" s="1"/>
      <c r="R105" s="1"/>
      <c r="S105" s="22"/>
      <c r="T105" s="3"/>
      <c r="U105" s="1"/>
      <c r="V105" s="1"/>
      <c r="W105" s="22"/>
      <c r="X105" s="3"/>
      <c r="Y105" s="10" t="s">
        <v>7</v>
      </c>
      <c r="Z105" s="9"/>
      <c r="AA105" s="22">
        <f t="shared" si="16"/>
        <v>0</v>
      </c>
      <c r="AB105" s="9"/>
      <c r="AC105" s="22">
        <f t="shared" si="17"/>
        <v>0</v>
      </c>
      <c r="AD105" s="117">
        <f t="shared" si="19"/>
        <v>98</v>
      </c>
      <c r="AE105" s="119"/>
      <c r="AF105" s="1"/>
    </row>
    <row r="106" spans="1:32" x14ac:dyDescent="0.25">
      <c r="A106" s="1"/>
      <c r="B106" s="1"/>
      <c r="C106" s="1"/>
      <c r="D106" s="5">
        <f t="shared" si="14"/>
        <v>106</v>
      </c>
      <c r="E106" s="1"/>
      <c r="F106" s="1"/>
      <c r="G106" s="22"/>
      <c r="H106" s="3"/>
      <c r="I106" s="1"/>
      <c r="J106" s="1"/>
      <c r="K106" s="22"/>
      <c r="L106" s="3"/>
      <c r="M106" s="1"/>
      <c r="N106" s="1"/>
      <c r="O106" s="22"/>
      <c r="P106" s="3"/>
      <c r="Q106" s="1"/>
      <c r="R106" s="1"/>
      <c r="S106" s="22"/>
      <c r="T106" s="3"/>
      <c r="U106" s="1"/>
      <c r="V106" s="1"/>
      <c r="W106" s="22"/>
      <c r="X106" s="3"/>
      <c r="Y106" s="10" t="s">
        <v>7</v>
      </c>
      <c r="Z106" s="9"/>
      <c r="AA106" s="22">
        <f t="shared" si="16"/>
        <v>0</v>
      </c>
      <c r="AB106" s="9"/>
      <c r="AC106" s="22">
        <f t="shared" si="17"/>
        <v>0</v>
      </c>
      <c r="AD106" s="117">
        <f t="shared" si="19"/>
        <v>99</v>
      </c>
      <c r="AE106" s="119"/>
      <c r="AF106" s="1"/>
    </row>
    <row r="107" spans="1:32" x14ac:dyDescent="0.25">
      <c r="A107" s="1"/>
      <c r="B107" s="1"/>
      <c r="C107" s="1"/>
      <c r="D107" s="5">
        <f t="shared" si="14"/>
        <v>107</v>
      </c>
      <c r="E107" s="1"/>
      <c r="F107" s="1"/>
      <c r="G107" s="22"/>
      <c r="H107" s="3"/>
      <c r="I107" s="1"/>
      <c r="J107" s="1"/>
      <c r="K107" s="22"/>
      <c r="L107" s="3"/>
      <c r="M107" s="1"/>
      <c r="N107" s="1"/>
      <c r="O107" s="22"/>
      <c r="P107" s="3"/>
      <c r="Q107" s="1"/>
      <c r="R107" s="1"/>
      <c r="S107" s="22"/>
      <c r="T107" s="3"/>
      <c r="U107" s="1"/>
      <c r="V107" s="1"/>
      <c r="W107" s="22"/>
      <c r="X107" s="3"/>
      <c r="Y107" s="10" t="s">
        <v>7</v>
      </c>
      <c r="Z107" s="9"/>
      <c r="AA107" s="22">
        <f t="shared" si="16"/>
        <v>0</v>
      </c>
      <c r="AB107" s="9"/>
      <c r="AC107" s="22">
        <f t="shared" si="17"/>
        <v>0</v>
      </c>
      <c r="AD107" s="117">
        <f t="shared" si="19"/>
        <v>100</v>
      </c>
      <c r="AE107" s="119"/>
      <c r="AF107" s="1"/>
    </row>
    <row r="108" spans="1:32" x14ac:dyDescent="0.25">
      <c r="A108" s="1"/>
      <c r="B108" s="1"/>
      <c r="C108" s="1"/>
      <c r="D108" s="5">
        <f t="shared" si="14"/>
        <v>108</v>
      </c>
      <c r="E108" s="1"/>
      <c r="F108" s="1"/>
      <c r="G108" s="22"/>
      <c r="H108" s="3"/>
      <c r="I108" s="1"/>
      <c r="J108" s="1"/>
      <c r="K108" s="22"/>
      <c r="L108" s="3"/>
      <c r="M108" s="1"/>
      <c r="N108" s="1"/>
      <c r="O108" s="22"/>
      <c r="P108" s="3"/>
      <c r="Q108" s="1"/>
      <c r="R108" s="1"/>
      <c r="S108" s="22"/>
      <c r="T108" s="3"/>
      <c r="U108" s="1"/>
      <c r="V108" s="1"/>
      <c r="W108" s="22"/>
      <c r="X108" s="3"/>
      <c r="Y108" s="10" t="s">
        <v>7</v>
      </c>
      <c r="Z108" s="9"/>
      <c r="AA108" s="22">
        <f t="shared" si="16"/>
        <v>0</v>
      </c>
      <c r="AB108" s="9"/>
      <c r="AC108" s="22">
        <f t="shared" si="17"/>
        <v>0</v>
      </c>
      <c r="AD108" s="117">
        <f t="shared" si="19"/>
        <v>101</v>
      </c>
      <c r="AE108" s="119"/>
      <c r="AF108" s="1"/>
    </row>
    <row r="109" spans="1:32" x14ac:dyDescent="0.25">
      <c r="A109" s="1"/>
      <c r="B109" s="1"/>
      <c r="C109" s="1"/>
      <c r="D109" s="5">
        <f t="shared" si="14"/>
        <v>109</v>
      </c>
      <c r="E109" s="1"/>
      <c r="F109" s="1"/>
      <c r="G109" s="22"/>
      <c r="H109" s="3"/>
      <c r="I109" s="1"/>
      <c r="J109" s="1"/>
      <c r="K109" s="22"/>
      <c r="L109" s="3"/>
      <c r="M109" s="1"/>
      <c r="N109" s="1"/>
      <c r="O109" s="22"/>
      <c r="P109" s="3"/>
      <c r="Q109" s="1"/>
      <c r="R109" s="1"/>
      <c r="S109" s="22"/>
      <c r="T109" s="3"/>
      <c r="U109" s="1"/>
      <c r="V109" s="1"/>
      <c r="W109" s="22"/>
      <c r="X109" s="3"/>
      <c r="Y109" s="10" t="s">
        <v>7</v>
      </c>
      <c r="Z109" s="9"/>
      <c r="AA109" s="22">
        <f t="shared" si="16"/>
        <v>0</v>
      </c>
      <c r="AB109" s="9"/>
      <c r="AC109" s="22">
        <f t="shared" si="17"/>
        <v>0</v>
      </c>
      <c r="AD109" s="117">
        <f t="shared" si="19"/>
        <v>102</v>
      </c>
      <c r="AE109" s="119"/>
      <c r="AF109" s="1"/>
    </row>
    <row r="110" spans="1:32" x14ac:dyDescent="0.25">
      <c r="A110" s="1"/>
      <c r="B110" s="1"/>
      <c r="C110" s="1"/>
      <c r="D110" s="5">
        <f t="shared" si="14"/>
        <v>110</v>
      </c>
      <c r="E110" s="1"/>
      <c r="F110" s="1"/>
      <c r="G110" s="22"/>
      <c r="H110" s="3"/>
      <c r="I110" s="1"/>
      <c r="J110" s="1"/>
      <c r="K110" s="22"/>
      <c r="L110" s="3"/>
      <c r="M110" s="1"/>
      <c r="N110" s="1"/>
      <c r="O110" s="22"/>
      <c r="P110" s="3"/>
      <c r="Q110" s="1"/>
      <c r="R110" s="1"/>
      <c r="S110" s="22"/>
      <c r="T110" s="3"/>
      <c r="U110" s="1"/>
      <c r="V110" s="1"/>
      <c r="W110" s="22"/>
      <c r="X110" s="3"/>
      <c r="Y110" s="10" t="s">
        <v>7</v>
      </c>
      <c r="Z110" s="9"/>
      <c r="AA110" s="22">
        <f t="shared" si="16"/>
        <v>0</v>
      </c>
      <c r="AB110" s="9"/>
      <c r="AC110" s="22">
        <f t="shared" si="17"/>
        <v>0</v>
      </c>
      <c r="AD110" s="117">
        <f t="shared" si="19"/>
        <v>103</v>
      </c>
      <c r="AE110" s="119"/>
      <c r="AF110" s="1"/>
    </row>
    <row r="111" spans="1:32" x14ac:dyDescent="0.25">
      <c r="A111" s="1"/>
      <c r="B111" s="1"/>
      <c r="C111" s="1"/>
      <c r="D111" s="5">
        <f t="shared" si="14"/>
        <v>111</v>
      </c>
      <c r="E111" s="1"/>
      <c r="F111" s="1"/>
      <c r="G111" s="22"/>
      <c r="H111" s="3"/>
      <c r="I111" s="1"/>
      <c r="J111" s="1"/>
      <c r="K111" s="22"/>
      <c r="L111" s="3"/>
      <c r="M111" s="1"/>
      <c r="N111" s="1"/>
      <c r="O111" s="22"/>
      <c r="P111" s="3"/>
      <c r="Q111" s="1"/>
      <c r="R111" s="1"/>
      <c r="S111" s="22"/>
      <c r="T111" s="3"/>
      <c r="U111" s="1"/>
      <c r="V111" s="1"/>
      <c r="W111" s="22"/>
      <c r="X111" s="3"/>
      <c r="Y111" s="10" t="s">
        <v>7</v>
      </c>
      <c r="Z111" s="9"/>
      <c r="AA111" s="22">
        <f t="shared" si="16"/>
        <v>0</v>
      </c>
      <c r="AB111" s="9"/>
      <c r="AC111" s="22">
        <f t="shared" si="17"/>
        <v>0</v>
      </c>
      <c r="AD111" s="117">
        <f t="shared" si="19"/>
        <v>104</v>
      </c>
      <c r="AE111" s="119"/>
      <c r="AF111" s="1"/>
    </row>
    <row r="112" spans="1:32" x14ac:dyDescent="0.25">
      <c r="A112" s="1"/>
      <c r="B112" s="1"/>
      <c r="C112" s="1"/>
      <c r="D112" s="5">
        <f t="shared" si="14"/>
        <v>112</v>
      </c>
      <c r="E112" s="1"/>
      <c r="F112" s="1"/>
      <c r="G112" s="22"/>
      <c r="H112" s="3"/>
      <c r="I112" s="1"/>
      <c r="J112" s="1"/>
      <c r="K112" s="22"/>
      <c r="L112" s="3"/>
      <c r="M112" s="1"/>
      <c r="N112" s="1"/>
      <c r="O112" s="22"/>
      <c r="P112" s="3"/>
      <c r="Q112" s="1"/>
      <c r="R112" s="1"/>
      <c r="S112" s="22"/>
      <c r="T112" s="3"/>
      <c r="U112" s="1"/>
      <c r="V112" s="1"/>
      <c r="W112" s="22"/>
      <c r="X112" s="3"/>
      <c r="Y112" s="10" t="s">
        <v>7</v>
      </c>
      <c r="Z112" s="9"/>
      <c r="AA112" s="22">
        <f t="shared" si="16"/>
        <v>0</v>
      </c>
      <c r="AB112" s="9"/>
      <c r="AC112" s="22">
        <f t="shared" si="17"/>
        <v>0</v>
      </c>
      <c r="AD112" s="117">
        <f t="shared" si="19"/>
        <v>105</v>
      </c>
      <c r="AE112" s="119"/>
      <c r="AF112" s="1"/>
    </row>
    <row r="113" spans="1:32" x14ac:dyDescent="0.25">
      <c r="A113" s="1"/>
      <c r="B113" s="1"/>
      <c r="C113" s="1"/>
      <c r="D113" s="5">
        <f t="shared" si="14"/>
        <v>113</v>
      </c>
      <c r="E113" s="1"/>
      <c r="F113" s="1"/>
      <c r="G113" s="22"/>
      <c r="H113" s="3"/>
      <c r="I113" s="1"/>
      <c r="J113" s="1"/>
      <c r="K113" s="22"/>
      <c r="L113" s="3"/>
      <c r="M113" s="1"/>
      <c r="N113" s="1"/>
      <c r="O113" s="22"/>
      <c r="P113" s="3"/>
      <c r="Q113" s="1"/>
      <c r="R113" s="1"/>
      <c r="S113" s="22"/>
      <c r="T113" s="3"/>
      <c r="U113" s="1"/>
      <c r="V113" s="1"/>
      <c r="W113" s="22"/>
      <c r="X113" s="3"/>
      <c r="Y113" s="10" t="s">
        <v>7</v>
      </c>
      <c r="Z113" s="9"/>
      <c r="AA113" s="22">
        <f t="shared" si="16"/>
        <v>0</v>
      </c>
      <c r="AB113" s="9"/>
      <c r="AC113" s="22">
        <f t="shared" si="17"/>
        <v>0</v>
      </c>
      <c r="AD113" s="117">
        <f t="shared" si="19"/>
        <v>106</v>
      </c>
      <c r="AE113" s="119"/>
      <c r="AF113" s="1"/>
    </row>
    <row r="114" spans="1:32" x14ac:dyDescent="0.25">
      <c r="A114" s="1"/>
      <c r="B114" s="1"/>
      <c r="C114" s="1"/>
      <c r="D114" s="5">
        <f t="shared" si="14"/>
        <v>114</v>
      </c>
      <c r="E114" s="1"/>
      <c r="F114" s="1"/>
      <c r="G114" s="22"/>
      <c r="H114" s="3"/>
      <c r="I114" s="1"/>
      <c r="J114" s="1"/>
      <c r="K114" s="22"/>
      <c r="L114" s="3"/>
      <c r="M114" s="1"/>
      <c r="N114" s="1"/>
      <c r="O114" s="22"/>
      <c r="P114" s="3"/>
      <c r="Q114" s="1"/>
      <c r="R114" s="1"/>
      <c r="S114" s="22"/>
      <c r="T114" s="3"/>
      <c r="U114" s="1"/>
      <c r="V114" s="1"/>
      <c r="W114" s="22"/>
      <c r="X114" s="3"/>
      <c r="Y114" s="10" t="s">
        <v>7</v>
      </c>
      <c r="Z114" s="9"/>
      <c r="AA114" s="22">
        <f t="shared" si="16"/>
        <v>0</v>
      </c>
      <c r="AB114" s="9"/>
      <c r="AC114" s="22">
        <f t="shared" si="17"/>
        <v>0</v>
      </c>
      <c r="AD114" s="117">
        <f t="shared" si="19"/>
        <v>107</v>
      </c>
      <c r="AE114" s="119"/>
      <c r="AF114" s="1"/>
    </row>
    <row r="115" spans="1:32" x14ac:dyDescent="0.25">
      <c r="A115" s="1"/>
      <c r="B115" s="1"/>
      <c r="C115" s="1"/>
      <c r="D115" s="5">
        <f t="shared" si="14"/>
        <v>115</v>
      </c>
      <c r="E115" s="1"/>
      <c r="F115" s="1"/>
      <c r="G115" s="22"/>
      <c r="H115" s="3"/>
      <c r="I115" s="1"/>
      <c r="J115" s="1"/>
      <c r="K115" s="22"/>
      <c r="L115" s="3"/>
      <c r="M115" s="1"/>
      <c r="N115" s="1"/>
      <c r="O115" s="22"/>
      <c r="P115" s="3"/>
      <c r="Q115" s="1"/>
      <c r="R115" s="1"/>
      <c r="S115" s="22"/>
      <c r="T115" s="3"/>
      <c r="U115" s="1"/>
      <c r="V115" s="1"/>
      <c r="W115" s="22"/>
      <c r="X115" s="3"/>
      <c r="Y115" s="10" t="s">
        <v>7</v>
      </c>
      <c r="Z115" s="9"/>
      <c r="AA115" s="22">
        <f t="shared" si="16"/>
        <v>0</v>
      </c>
      <c r="AB115" s="9"/>
      <c r="AC115" s="22">
        <f t="shared" si="17"/>
        <v>0</v>
      </c>
      <c r="AD115" s="117">
        <f t="shared" si="19"/>
        <v>108</v>
      </c>
      <c r="AE115" s="119"/>
      <c r="AF115" s="1"/>
    </row>
    <row r="116" spans="1:32" x14ac:dyDescent="0.25">
      <c r="A116" s="1"/>
      <c r="B116" s="1"/>
      <c r="C116" s="1"/>
      <c r="D116" s="5">
        <f t="shared" si="14"/>
        <v>116</v>
      </c>
      <c r="E116" s="1"/>
      <c r="F116" s="1"/>
      <c r="G116" s="22"/>
      <c r="H116" s="3"/>
      <c r="I116" s="1"/>
      <c r="J116" s="1"/>
      <c r="K116" s="22"/>
      <c r="L116" s="3"/>
      <c r="M116" s="1"/>
      <c r="N116" s="1"/>
      <c r="O116" s="22"/>
      <c r="P116" s="3"/>
      <c r="Q116" s="1"/>
      <c r="R116" s="1"/>
      <c r="S116" s="22"/>
      <c r="T116" s="3"/>
      <c r="U116" s="1"/>
      <c r="V116" s="1"/>
      <c r="W116" s="22"/>
      <c r="X116" s="3"/>
      <c r="Y116" s="10" t="s">
        <v>7</v>
      </c>
      <c r="Z116" s="9"/>
      <c r="AA116" s="22">
        <f t="shared" si="16"/>
        <v>0</v>
      </c>
      <c r="AB116" s="9"/>
      <c r="AC116" s="22">
        <f t="shared" si="17"/>
        <v>0</v>
      </c>
      <c r="AD116" s="117">
        <f t="shared" si="19"/>
        <v>109</v>
      </c>
      <c r="AE116" s="119"/>
      <c r="AF116" s="1"/>
    </row>
    <row r="117" spans="1:32" x14ac:dyDescent="0.25">
      <c r="A117" s="1"/>
      <c r="B117" s="1"/>
      <c r="C117" s="1"/>
      <c r="D117" s="5">
        <f t="shared" si="14"/>
        <v>117</v>
      </c>
      <c r="E117" s="1"/>
      <c r="F117" s="1"/>
      <c r="G117" s="22"/>
      <c r="H117" s="3"/>
      <c r="I117" s="1"/>
      <c r="J117" s="1"/>
      <c r="K117" s="22"/>
      <c r="L117" s="3"/>
      <c r="M117" s="1"/>
      <c r="N117" s="1"/>
      <c r="O117" s="22"/>
      <c r="P117" s="3"/>
      <c r="Q117" s="1"/>
      <c r="R117" s="1"/>
      <c r="S117" s="22"/>
      <c r="T117" s="3"/>
      <c r="U117" s="1"/>
      <c r="V117" s="1"/>
      <c r="W117" s="22"/>
      <c r="X117" s="3"/>
      <c r="Y117" s="10" t="s">
        <v>7</v>
      </c>
      <c r="Z117" s="9"/>
      <c r="AA117" s="22">
        <f t="shared" si="16"/>
        <v>0</v>
      </c>
      <c r="AB117" s="9"/>
      <c r="AC117" s="22">
        <f t="shared" si="17"/>
        <v>0</v>
      </c>
      <c r="AD117" s="117">
        <f t="shared" si="19"/>
        <v>110</v>
      </c>
      <c r="AE117" s="119"/>
      <c r="AF117" s="1"/>
    </row>
    <row r="118" spans="1:32" x14ac:dyDescent="0.25">
      <c r="A118" s="1"/>
      <c r="B118" s="1"/>
      <c r="C118" s="1"/>
      <c r="D118" s="5">
        <f t="shared" si="14"/>
        <v>118</v>
      </c>
      <c r="E118" s="1"/>
      <c r="F118" s="1"/>
      <c r="G118" s="22"/>
      <c r="H118" s="3"/>
      <c r="I118" s="1"/>
      <c r="J118" s="1"/>
      <c r="K118" s="22"/>
      <c r="L118" s="3"/>
      <c r="M118" s="1"/>
      <c r="N118" s="1"/>
      <c r="O118" s="22"/>
      <c r="P118" s="3"/>
      <c r="Q118" s="1"/>
      <c r="R118" s="1"/>
      <c r="S118" s="22"/>
      <c r="T118" s="3"/>
      <c r="U118" s="1"/>
      <c r="V118" s="1"/>
      <c r="W118" s="22"/>
      <c r="X118" s="3"/>
      <c r="Y118" s="10" t="s">
        <v>7</v>
      </c>
      <c r="Z118" s="9"/>
      <c r="AA118" s="22">
        <f t="shared" si="16"/>
        <v>0</v>
      </c>
      <c r="AB118" s="9"/>
      <c r="AC118" s="22">
        <f t="shared" si="17"/>
        <v>0</v>
      </c>
      <c r="AD118" s="117">
        <f t="shared" si="19"/>
        <v>111</v>
      </c>
      <c r="AE118" s="119"/>
      <c r="AF118" s="1"/>
    </row>
    <row r="119" spans="1:32" x14ac:dyDescent="0.25">
      <c r="A119" s="1"/>
      <c r="B119" s="1"/>
      <c r="C119" s="1"/>
      <c r="D119" s="5">
        <f t="shared" si="14"/>
        <v>119</v>
      </c>
      <c r="E119" s="1"/>
      <c r="F119" s="1"/>
      <c r="G119" s="22"/>
      <c r="H119" s="3"/>
      <c r="I119" s="1"/>
      <c r="J119" s="1"/>
      <c r="K119" s="22"/>
      <c r="L119" s="3"/>
      <c r="M119" s="1"/>
      <c r="N119" s="1"/>
      <c r="O119" s="22"/>
      <c r="P119" s="3"/>
      <c r="Q119" s="1"/>
      <c r="R119" s="1"/>
      <c r="S119" s="22"/>
      <c r="T119" s="3"/>
      <c r="U119" s="1"/>
      <c r="V119" s="1"/>
      <c r="W119" s="22"/>
      <c r="X119" s="3"/>
      <c r="Y119" s="10" t="s">
        <v>7</v>
      </c>
      <c r="Z119" s="9"/>
      <c r="AA119" s="22">
        <f t="shared" si="16"/>
        <v>0</v>
      </c>
      <c r="AB119" s="9"/>
      <c r="AC119" s="22">
        <f t="shared" si="17"/>
        <v>0</v>
      </c>
      <c r="AD119" s="117">
        <f t="shared" si="19"/>
        <v>112</v>
      </c>
      <c r="AE119" s="119"/>
      <c r="AF119" s="1"/>
    </row>
    <row r="120" spans="1:32" x14ac:dyDescent="0.25">
      <c r="A120" s="1"/>
      <c r="B120" s="1"/>
      <c r="C120" s="1"/>
      <c r="D120" s="5">
        <f t="shared" si="14"/>
        <v>120</v>
      </c>
      <c r="E120" s="1"/>
      <c r="F120" s="1"/>
      <c r="G120" s="22"/>
      <c r="H120" s="3"/>
      <c r="I120" s="1"/>
      <c r="J120" s="1"/>
      <c r="K120" s="22"/>
      <c r="L120" s="3"/>
      <c r="M120" s="1"/>
      <c r="N120" s="1"/>
      <c r="O120" s="22"/>
      <c r="P120" s="3"/>
      <c r="Q120" s="1"/>
      <c r="R120" s="1"/>
      <c r="S120" s="22"/>
      <c r="T120" s="3"/>
      <c r="U120" s="1"/>
      <c r="V120" s="1"/>
      <c r="W120" s="22"/>
      <c r="X120" s="3"/>
      <c r="Y120" s="10" t="s">
        <v>7</v>
      </c>
      <c r="Z120" s="9"/>
      <c r="AA120" s="22">
        <f t="shared" si="16"/>
        <v>0</v>
      </c>
      <c r="AB120" s="9"/>
      <c r="AC120" s="22">
        <f t="shared" si="17"/>
        <v>0</v>
      </c>
      <c r="AD120" s="117">
        <f t="shared" si="19"/>
        <v>113</v>
      </c>
      <c r="AE120" s="119"/>
      <c r="AF120" s="1"/>
    </row>
    <row r="121" spans="1:32" x14ac:dyDescent="0.25">
      <c r="A121" s="1"/>
      <c r="B121" s="1"/>
      <c r="C121" s="1"/>
      <c r="D121" s="5">
        <f t="shared" si="14"/>
        <v>121</v>
      </c>
      <c r="E121" s="1"/>
      <c r="F121" s="1"/>
      <c r="G121" s="22"/>
      <c r="H121" s="3"/>
      <c r="I121" s="1"/>
      <c r="J121" s="1"/>
      <c r="K121" s="22"/>
      <c r="L121" s="3"/>
      <c r="M121" s="1"/>
      <c r="N121" s="1"/>
      <c r="O121" s="22"/>
      <c r="P121" s="3"/>
      <c r="Q121" s="1"/>
      <c r="R121" s="1"/>
      <c r="S121" s="22"/>
      <c r="T121" s="3"/>
      <c r="U121" s="1"/>
      <c r="V121" s="1"/>
      <c r="W121" s="22"/>
      <c r="X121" s="3"/>
      <c r="Y121" s="10" t="s">
        <v>7</v>
      </c>
      <c r="Z121" s="9"/>
      <c r="AA121" s="22">
        <f t="shared" si="16"/>
        <v>0</v>
      </c>
      <c r="AB121" s="9"/>
      <c r="AC121" s="22">
        <f t="shared" si="17"/>
        <v>0</v>
      </c>
      <c r="AD121" s="117">
        <f t="shared" si="19"/>
        <v>114</v>
      </c>
      <c r="AE121" s="119"/>
      <c r="AF121" s="1"/>
    </row>
    <row r="122" spans="1:32" x14ac:dyDescent="0.25">
      <c r="A122" s="1"/>
      <c r="B122" s="1"/>
      <c r="C122" s="1"/>
      <c r="D122" s="5">
        <f t="shared" si="14"/>
        <v>122</v>
      </c>
      <c r="E122" s="1"/>
      <c r="F122" s="1"/>
      <c r="G122" s="22"/>
      <c r="H122" s="3"/>
      <c r="I122" s="1"/>
      <c r="J122" s="1"/>
      <c r="K122" s="22"/>
      <c r="L122" s="3"/>
      <c r="M122" s="1"/>
      <c r="N122" s="1"/>
      <c r="O122" s="22"/>
      <c r="P122" s="3"/>
      <c r="Q122" s="1"/>
      <c r="R122" s="1"/>
      <c r="S122" s="22"/>
      <c r="T122" s="3"/>
      <c r="U122" s="1"/>
      <c r="V122" s="1"/>
      <c r="W122" s="22"/>
      <c r="X122" s="3"/>
      <c r="Y122" s="10" t="s">
        <v>7</v>
      </c>
      <c r="Z122" s="9"/>
      <c r="AA122" s="22">
        <f t="shared" si="16"/>
        <v>0</v>
      </c>
      <c r="AB122" s="9"/>
      <c r="AC122" s="22">
        <f t="shared" si="17"/>
        <v>0</v>
      </c>
      <c r="AD122" s="117">
        <f t="shared" si="19"/>
        <v>115</v>
      </c>
      <c r="AE122" s="119"/>
      <c r="AF122" s="1"/>
    </row>
    <row r="123" spans="1:32" x14ac:dyDescent="0.25">
      <c r="A123" s="1"/>
      <c r="B123" s="1"/>
      <c r="C123" s="1"/>
      <c r="D123" s="5">
        <f t="shared" si="14"/>
        <v>123</v>
      </c>
      <c r="E123" s="1"/>
      <c r="F123" s="1"/>
      <c r="G123" s="22"/>
      <c r="H123" s="3"/>
      <c r="I123" s="1"/>
      <c r="J123" s="1"/>
      <c r="K123" s="22"/>
      <c r="L123" s="3"/>
      <c r="M123" s="1"/>
      <c r="N123" s="1"/>
      <c r="O123" s="22"/>
      <c r="P123" s="3"/>
      <c r="Q123" s="1"/>
      <c r="R123" s="1"/>
      <c r="S123" s="22"/>
      <c r="T123" s="3"/>
      <c r="U123" s="1"/>
      <c r="V123" s="1"/>
      <c r="W123" s="22"/>
      <c r="X123" s="3"/>
      <c r="Y123" s="10" t="s">
        <v>7</v>
      </c>
      <c r="Z123" s="9"/>
      <c r="AA123" s="22">
        <f t="shared" si="16"/>
        <v>0</v>
      </c>
      <c r="AB123" s="9"/>
      <c r="AC123" s="22">
        <f t="shared" si="17"/>
        <v>0</v>
      </c>
      <c r="AD123" s="117">
        <f t="shared" si="19"/>
        <v>116</v>
      </c>
      <c r="AE123" s="119"/>
      <c r="AF123" s="1"/>
    </row>
    <row r="124" spans="1:32" x14ac:dyDescent="0.25">
      <c r="A124" s="1"/>
      <c r="B124" s="1"/>
      <c r="C124" s="1"/>
      <c r="D124" s="5">
        <f t="shared" si="14"/>
        <v>124</v>
      </c>
      <c r="E124" s="1"/>
      <c r="F124" s="1"/>
      <c r="G124" s="22"/>
      <c r="H124" s="3"/>
      <c r="I124" s="1"/>
      <c r="J124" s="1"/>
      <c r="K124" s="22"/>
      <c r="L124" s="3"/>
      <c r="M124" s="1"/>
      <c r="N124" s="1"/>
      <c r="O124" s="22"/>
      <c r="P124" s="3"/>
      <c r="Q124" s="1"/>
      <c r="R124" s="1"/>
      <c r="S124" s="22"/>
      <c r="T124" s="3"/>
      <c r="U124" s="1"/>
      <c r="V124" s="1"/>
      <c r="W124" s="22"/>
      <c r="X124" s="3"/>
      <c r="Y124" s="10" t="s">
        <v>7</v>
      </c>
      <c r="Z124" s="9"/>
      <c r="AA124" s="22">
        <f t="shared" si="16"/>
        <v>0</v>
      </c>
      <c r="AB124" s="9"/>
      <c r="AC124" s="22">
        <f t="shared" si="17"/>
        <v>0</v>
      </c>
      <c r="AD124" s="117">
        <f t="shared" si="19"/>
        <v>117</v>
      </c>
      <c r="AE124" s="119"/>
      <c r="AF124" s="1"/>
    </row>
    <row r="125" spans="1:32" x14ac:dyDescent="0.25">
      <c r="A125" s="1"/>
      <c r="B125" s="1"/>
      <c r="C125" s="1"/>
      <c r="D125" s="5">
        <f t="shared" si="14"/>
        <v>125</v>
      </c>
      <c r="E125" s="1"/>
      <c r="F125" s="1"/>
      <c r="G125" s="22"/>
      <c r="H125" s="3"/>
      <c r="I125" s="1"/>
      <c r="J125" s="1"/>
      <c r="K125" s="22"/>
      <c r="L125" s="3"/>
      <c r="M125" s="1"/>
      <c r="N125" s="1"/>
      <c r="O125" s="22"/>
      <c r="P125" s="3"/>
      <c r="Q125" s="1"/>
      <c r="R125" s="1"/>
      <c r="S125" s="22"/>
      <c r="T125" s="3"/>
      <c r="U125" s="1"/>
      <c r="V125" s="1"/>
      <c r="W125" s="22"/>
      <c r="X125" s="3"/>
      <c r="Y125" s="10" t="s">
        <v>7</v>
      </c>
      <c r="Z125" s="9"/>
      <c r="AA125" s="22">
        <f t="shared" si="16"/>
        <v>0</v>
      </c>
      <c r="AB125" s="9"/>
      <c r="AC125" s="22">
        <f t="shared" si="17"/>
        <v>0</v>
      </c>
      <c r="AD125" s="117">
        <f t="shared" si="19"/>
        <v>118</v>
      </c>
      <c r="AE125" s="119"/>
      <c r="AF125" s="1"/>
    </row>
    <row r="126" spans="1:32" x14ac:dyDescent="0.25">
      <c r="A126" s="1"/>
      <c r="B126" s="1"/>
      <c r="C126" s="1"/>
      <c r="D126" s="5">
        <f t="shared" si="14"/>
        <v>126</v>
      </c>
      <c r="E126" s="1"/>
      <c r="F126" s="1"/>
      <c r="G126" s="22"/>
      <c r="H126" s="3"/>
      <c r="I126" s="1"/>
      <c r="J126" s="1"/>
      <c r="K126" s="22"/>
      <c r="L126" s="3"/>
      <c r="M126" s="1"/>
      <c r="N126" s="1"/>
      <c r="O126" s="22"/>
      <c r="P126" s="3"/>
      <c r="Q126" s="1"/>
      <c r="R126" s="1"/>
      <c r="S126" s="22"/>
      <c r="T126" s="3"/>
      <c r="U126" s="1"/>
      <c r="V126" s="1"/>
      <c r="W126" s="22"/>
      <c r="X126" s="3"/>
      <c r="Y126" s="10" t="s">
        <v>7</v>
      </c>
      <c r="Z126" s="9"/>
      <c r="AA126" s="22">
        <f t="shared" si="16"/>
        <v>0</v>
      </c>
      <c r="AB126" s="9"/>
      <c r="AC126" s="22">
        <f t="shared" si="17"/>
        <v>0</v>
      </c>
      <c r="AD126" s="117">
        <f t="shared" si="19"/>
        <v>119</v>
      </c>
      <c r="AE126" s="119"/>
      <c r="AF126" s="1"/>
    </row>
    <row r="127" spans="1:32" x14ac:dyDescent="0.25">
      <c r="A127" s="1"/>
      <c r="B127" s="1"/>
      <c r="C127" s="1"/>
      <c r="D127" s="5">
        <f t="shared" si="14"/>
        <v>127</v>
      </c>
      <c r="E127" s="1"/>
      <c r="F127" s="1"/>
      <c r="G127" s="22"/>
      <c r="H127" s="3"/>
      <c r="I127" s="1"/>
      <c r="J127" s="1"/>
      <c r="K127" s="22"/>
      <c r="L127" s="3"/>
      <c r="M127" s="1"/>
      <c r="N127" s="1"/>
      <c r="O127" s="22"/>
      <c r="P127" s="3"/>
      <c r="Q127" s="1"/>
      <c r="R127" s="1"/>
      <c r="S127" s="22"/>
      <c r="T127" s="3"/>
      <c r="U127" s="1"/>
      <c r="V127" s="1"/>
      <c r="W127" s="22"/>
      <c r="X127" s="3"/>
      <c r="Y127" s="10" t="s">
        <v>7</v>
      </c>
      <c r="Z127" s="9"/>
      <c r="AA127" s="22">
        <f t="shared" si="16"/>
        <v>0</v>
      </c>
      <c r="AB127" s="9"/>
      <c r="AC127" s="22">
        <f t="shared" si="17"/>
        <v>0</v>
      </c>
      <c r="AD127" s="117">
        <f t="shared" si="19"/>
        <v>120</v>
      </c>
      <c r="AE127" s="119"/>
      <c r="AF127" s="1"/>
    </row>
    <row r="128" spans="1:32" x14ac:dyDescent="0.25">
      <c r="A128" s="1"/>
      <c r="B128" s="1"/>
      <c r="C128" s="1"/>
      <c r="D128" s="5">
        <f t="shared" si="14"/>
        <v>128</v>
      </c>
      <c r="E128" s="1"/>
      <c r="F128" s="1"/>
      <c r="G128" s="22"/>
      <c r="H128" s="3"/>
      <c r="I128" s="1"/>
      <c r="J128" s="1"/>
      <c r="K128" s="22"/>
      <c r="L128" s="3"/>
      <c r="M128" s="1"/>
      <c r="N128" s="1"/>
      <c r="O128" s="22"/>
      <c r="P128" s="3"/>
      <c r="Q128" s="1"/>
      <c r="R128" s="1"/>
      <c r="S128" s="22"/>
      <c r="T128" s="3"/>
      <c r="U128" s="1"/>
      <c r="V128" s="1"/>
      <c r="W128" s="22"/>
      <c r="X128" s="3"/>
      <c r="Y128" s="10" t="s">
        <v>7</v>
      </c>
      <c r="Z128" s="9"/>
      <c r="AA128" s="22">
        <f t="shared" si="16"/>
        <v>0</v>
      </c>
      <c r="AB128" s="9"/>
      <c r="AC128" s="22">
        <f t="shared" si="17"/>
        <v>0</v>
      </c>
      <c r="AD128" s="117">
        <f t="shared" si="19"/>
        <v>121</v>
      </c>
      <c r="AE128" s="119"/>
      <c r="AF128" s="1"/>
    </row>
    <row r="129" spans="1:32" x14ac:dyDescent="0.25">
      <c r="A129" s="1"/>
      <c r="B129" s="1"/>
      <c r="C129" s="1"/>
      <c r="D129" s="5">
        <f t="shared" si="14"/>
        <v>129</v>
      </c>
      <c r="E129" s="1"/>
      <c r="F129" s="1"/>
      <c r="G129" s="22"/>
      <c r="H129" s="3"/>
      <c r="I129" s="1"/>
      <c r="J129" s="1"/>
      <c r="K129" s="22"/>
      <c r="L129" s="3"/>
      <c r="M129" s="1"/>
      <c r="N129" s="1"/>
      <c r="O129" s="22"/>
      <c r="P129" s="3"/>
      <c r="Q129" s="1"/>
      <c r="R129" s="1"/>
      <c r="S129" s="22"/>
      <c r="T129" s="3"/>
      <c r="U129" s="1"/>
      <c r="V129" s="1"/>
      <c r="W129" s="22"/>
      <c r="X129" s="3"/>
      <c r="Y129" s="10" t="s">
        <v>7</v>
      </c>
      <c r="Z129" s="9"/>
      <c r="AA129" s="22">
        <f t="shared" si="16"/>
        <v>0</v>
      </c>
      <c r="AB129" s="9"/>
      <c r="AC129" s="22">
        <f t="shared" si="17"/>
        <v>0</v>
      </c>
      <c r="AD129" s="117">
        <f t="shared" si="19"/>
        <v>122</v>
      </c>
      <c r="AE129" s="119"/>
      <c r="AF129" s="1"/>
    </row>
    <row r="130" spans="1:32" x14ac:dyDescent="0.25">
      <c r="A130" s="1"/>
      <c r="B130" s="1"/>
      <c r="C130" s="1"/>
      <c r="D130" s="5">
        <f t="shared" si="14"/>
        <v>130</v>
      </c>
      <c r="E130" s="1"/>
      <c r="F130" s="1"/>
      <c r="G130" s="22"/>
      <c r="H130" s="3"/>
      <c r="I130" s="1"/>
      <c r="J130" s="1"/>
      <c r="K130" s="22"/>
      <c r="L130" s="3"/>
      <c r="M130" s="1"/>
      <c r="N130" s="1"/>
      <c r="O130" s="22"/>
      <c r="P130" s="3"/>
      <c r="Q130" s="1"/>
      <c r="R130" s="1"/>
      <c r="S130" s="22"/>
      <c r="T130" s="3"/>
      <c r="U130" s="1"/>
      <c r="V130" s="1"/>
      <c r="W130" s="22"/>
      <c r="X130" s="3"/>
      <c r="Y130" s="10" t="s">
        <v>7</v>
      </c>
      <c r="Z130" s="9"/>
      <c r="AA130" s="22">
        <f t="shared" si="16"/>
        <v>0</v>
      </c>
      <c r="AB130" s="9"/>
      <c r="AC130" s="22">
        <f t="shared" si="17"/>
        <v>0</v>
      </c>
      <c r="AD130" s="117">
        <f t="shared" si="19"/>
        <v>123</v>
      </c>
      <c r="AE130" s="119"/>
      <c r="AF130" s="1"/>
    </row>
    <row r="131" spans="1:32" x14ac:dyDescent="0.25">
      <c r="A131" s="1"/>
      <c r="B131" s="1"/>
      <c r="C131" s="1"/>
      <c r="D131" s="5">
        <f t="shared" si="14"/>
        <v>131</v>
      </c>
      <c r="E131" s="1"/>
      <c r="F131" s="1"/>
      <c r="G131" s="22"/>
      <c r="H131" s="3"/>
      <c r="I131" s="1"/>
      <c r="J131" s="1"/>
      <c r="K131" s="22"/>
      <c r="L131" s="3"/>
      <c r="M131" s="1"/>
      <c r="N131" s="1"/>
      <c r="O131" s="22"/>
      <c r="P131" s="3"/>
      <c r="Q131" s="1"/>
      <c r="R131" s="1"/>
      <c r="S131" s="22"/>
      <c r="T131" s="3"/>
      <c r="U131" s="1"/>
      <c r="V131" s="1"/>
      <c r="W131" s="22"/>
      <c r="X131" s="3"/>
      <c r="Y131" s="10" t="s">
        <v>7</v>
      </c>
      <c r="Z131" s="9"/>
      <c r="AA131" s="22">
        <f t="shared" si="16"/>
        <v>0</v>
      </c>
      <c r="AB131" s="9"/>
      <c r="AC131" s="22">
        <f t="shared" si="17"/>
        <v>0</v>
      </c>
      <c r="AD131" s="117">
        <f t="shared" si="19"/>
        <v>124</v>
      </c>
      <c r="AE131" s="119"/>
      <c r="AF131" s="1"/>
    </row>
    <row r="132" spans="1:32" x14ac:dyDescent="0.25">
      <c r="A132" s="1"/>
      <c r="B132" s="1"/>
      <c r="C132" s="1"/>
      <c r="D132" s="5">
        <f t="shared" si="14"/>
        <v>132</v>
      </c>
      <c r="E132" s="1"/>
      <c r="F132" s="1"/>
      <c r="G132" s="22"/>
      <c r="H132" s="3"/>
      <c r="I132" s="1"/>
      <c r="J132" s="1"/>
      <c r="K132" s="22"/>
      <c r="L132" s="3"/>
      <c r="M132" s="1"/>
      <c r="N132" s="1"/>
      <c r="O132" s="22"/>
      <c r="P132" s="3"/>
      <c r="Q132" s="1"/>
      <c r="R132" s="1"/>
      <c r="S132" s="22"/>
      <c r="T132" s="3"/>
      <c r="U132" s="1"/>
      <c r="V132" s="1"/>
      <c r="W132" s="22"/>
      <c r="X132" s="3"/>
      <c r="Y132" s="10" t="s">
        <v>7</v>
      </c>
      <c r="Z132" s="9"/>
      <c r="AA132" s="22">
        <f t="shared" si="16"/>
        <v>0</v>
      </c>
      <c r="AB132" s="9"/>
      <c r="AC132" s="22">
        <f t="shared" si="17"/>
        <v>0</v>
      </c>
      <c r="AD132" s="117">
        <f t="shared" si="19"/>
        <v>125</v>
      </c>
      <c r="AE132" s="119"/>
      <c r="AF132" s="1"/>
    </row>
    <row r="133" spans="1:32" x14ac:dyDescent="0.25">
      <c r="A133" s="1"/>
      <c r="B133" s="1"/>
      <c r="C133" s="1"/>
      <c r="D133" s="5">
        <f t="shared" si="14"/>
        <v>133</v>
      </c>
      <c r="E133" s="1"/>
      <c r="F133" s="1"/>
      <c r="G133" s="22"/>
      <c r="H133" s="3"/>
      <c r="I133" s="1"/>
      <c r="J133" s="1"/>
      <c r="K133" s="22"/>
      <c r="L133" s="3"/>
      <c r="M133" s="1"/>
      <c r="N133" s="1"/>
      <c r="O133" s="22"/>
      <c r="P133" s="3"/>
      <c r="Q133" s="1"/>
      <c r="R133" s="1"/>
      <c r="S133" s="22"/>
      <c r="T133" s="3"/>
      <c r="U133" s="1"/>
      <c r="V133" s="1"/>
      <c r="W133" s="22"/>
      <c r="X133" s="3"/>
      <c r="Y133" s="10" t="s">
        <v>7</v>
      </c>
      <c r="Z133" s="9"/>
      <c r="AA133" s="22">
        <f t="shared" si="16"/>
        <v>0</v>
      </c>
      <c r="AB133" s="9"/>
      <c r="AC133" s="22">
        <f t="shared" si="17"/>
        <v>0</v>
      </c>
      <c r="AD133" s="117">
        <f t="shared" si="19"/>
        <v>126</v>
      </c>
      <c r="AE133" s="119"/>
      <c r="AF133" s="1"/>
    </row>
    <row r="134" spans="1:32" x14ac:dyDescent="0.25">
      <c r="A134" s="1"/>
      <c r="B134" s="1"/>
      <c r="C134" s="1"/>
      <c r="D134" s="5">
        <f t="shared" si="14"/>
        <v>134</v>
      </c>
      <c r="E134" s="1"/>
      <c r="F134" s="1"/>
      <c r="G134" s="22"/>
      <c r="H134" s="3"/>
      <c r="I134" s="1"/>
      <c r="J134" s="1"/>
      <c r="K134" s="22"/>
      <c r="L134" s="3"/>
      <c r="M134" s="1"/>
      <c r="N134" s="1"/>
      <c r="O134" s="22"/>
      <c r="P134" s="3"/>
      <c r="Q134" s="1"/>
      <c r="R134" s="1"/>
      <c r="S134" s="22"/>
      <c r="T134" s="3"/>
      <c r="U134" s="1"/>
      <c r="V134" s="1"/>
      <c r="W134" s="22"/>
      <c r="X134" s="3"/>
      <c r="Y134" s="10" t="s">
        <v>7</v>
      </c>
      <c r="Z134" s="9"/>
      <c r="AA134" s="22">
        <f t="shared" si="16"/>
        <v>0</v>
      </c>
      <c r="AB134" s="9"/>
      <c r="AC134" s="22">
        <f t="shared" si="17"/>
        <v>0</v>
      </c>
      <c r="AD134" s="117">
        <f t="shared" si="19"/>
        <v>127</v>
      </c>
      <c r="AE134" s="119"/>
      <c r="AF134" s="1"/>
    </row>
    <row r="135" spans="1:32" x14ac:dyDescent="0.25">
      <c r="A135" s="1"/>
      <c r="B135" s="1"/>
      <c r="C135" s="1"/>
      <c r="D135" s="5">
        <f t="shared" si="14"/>
        <v>135</v>
      </c>
      <c r="E135" s="1"/>
      <c r="F135" s="1"/>
      <c r="G135" s="22"/>
      <c r="H135" s="3"/>
      <c r="I135" s="1"/>
      <c r="J135" s="1"/>
      <c r="K135" s="22"/>
      <c r="L135" s="3"/>
      <c r="M135" s="1"/>
      <c r="N135" s="1"/>
      <c r="O135" s="22"/>
      <c r="P135" s="3"/>
      <c r="Q135" s="1"/>
      <c r="R135" s="1"/>
      <c r="S135" s="22"/>
      <c r="T135" s="3"/>
      <c r="U135" s="1"/>
      <c r="V135" s="1"/>
      <c r="W135" s="22"/>
      <c r="X135" s="3"/>
      <c r="Y135" s="10" t="s">
        <v>7</v>
      </c>
      <c r="Z135" s="9"/>
      <c r="AA135" s="22">
        <f t="shared" si="16"/>
        <v>0</v>
      </c>
      <c r="AB135" s="9"/>
      <c r="AC135" s="22">
        <f t="shared" si="17"/>
        <v>0</v>
      </c>
      <c r="AD135" s="117">
        <f t="shared" si="19"/>
        <v>128</v>
      </c>
      <c r="AE135" s="119"/>
      <c r="AF135" s="1"/>
    </row>
    <row r="136" spans="1:32" x14ac:dyDescent="0.25">
      <c r="A136" s="1"/>
      <c r="B136" s="1"/>
      <c r="C136" s="1"/>
      <c r="D136" s="5">
        <f t="shared" si="14"/>
        <v>136</v>
      </c>
      <c r="E136" s="1"/>
      <c r="F136" s="1"/>
      <c r="G136" s="22"/>
      <c r="H136" s="3"/>
      <c r="I136" s="1"/>
      <c r="J136" s="1"/>
      <c r="K136" s="22"/>
      <c r="L136" s="3"/>
      <c r="M136" s="1"/>
      <c r="N136" s="1"/>
      <c r="O136" s="22"/>
      <c r="P136" s="3"/>
      <c r="Q136" s="1"/>
      <c r="R136" s="1"/>
      <c r="S136" s="22"/>
      <c r="T136" s="3"/>
      <c r="U136" s="1"/>
      <c r="V136" s="1"/>
      <c r="W136" s="22"/>
      <c r="X136" s="3"/>
      <c r="Y136" s="10" t="s">
        <v>7</v>
      </c>
      <c r="Z136" s="9"/>
      <c r="AA136" s="22">
        <f t="shared" si="16"/>
        <v>0</v>
      </c>
      <c r="AB136" s="9"/>
      <c r="AC136" s="22">
        <f t="shared" si="17"/>
        <v>0</v>
      </c>
      <c r="AD136" s="117">
        <f t="shared" si="19"/>
        <v>129</v>
      </c>
      <c r="AE136" s="119"/>
      <c r="AF136" s="1"/>
    </row>
    <row r="137" spans="1:32" x14ac:dyDescent="0.25">
      <c r="A137" s="1"/>
      <c r="B137" s="1"/>
      <c r="C137" s="1"/>
      <c r="D137" s="5">
        <f t="shared" ref="D137:D200" si="20">ROW(C137)</f>
        <v>137</v>
      </c>
      <c r="E137" s="1"/>
      <c r="F137" s="1"/>
      <c r="G137" s="22"/>
      <c r="H137" s="3"/>
      <c r="I137" s="1"/>
      <c r="J137" s="1"/>
      <c r="K137" s="22"/>
      <c r="L137" s="3"/>
      <c r="M137" s="1"/>
      <c r="N137" s="1"/>
      <c r="O137" s="22"/>
      <c r="P137" s="3"/>
      <c r="Q137" s="1"/>
      <c r="R137" s="1"/>
      <c r="S137" s="22"/>
      <c r="T137" s="3"/>
      <c r="U137" s="1"/>
      <c r="V137" s="1"/>
      <c r="W137" s="22"/>
      <c r="X137" s="3"/>
      <c r="Y137" s="10" t="s">
        <v>7</v>
      </c>
      <c r="Z137" s="9"/>
      <c r="AA137" s="22">
        <f t="shared" ref="AA137:AA200" si="21">IF(Z137="",0,IF(COUNTIF(Z:Z,Z137)=1,0,1))</f>
        <v>0</v>
      </c>
      <c r="AB137" s="9"/>
      <c r="AC137" s="22">
        <f t="shared" ref="AC137:AC200" si="22">IF(AB137="",0,IF(COUNTIF(AB:AB,AB137)=1,0,1))</f>
        <v>0</v>
      </c>
      <c r="AD137" s="117">
        <f t="shared" si="19"/>
        <v>130</v>
      </c>
      <c r="AE137" s="119"/>
      <c r="AF137" s="1"/>
    </row>
    <row r="138" spans="1:32" x14ac:dyDescent="0.25">
      <c r="A138" s="1"/>
      <c r="B138" s="1"/>
      <c r="C138" s="1"/>
      <c r="D138" s="5">
        <f t="shared" si="20"/>
        <v>138</v>
      </c>
      <c r="E138" s="1"/>
      <c r="F138" s="1"/>
      <c r="G138" s="22"/>
      <c r="H138" s="3"/>
      <c r="I138" s="1"/>
      <c r="J138" s="1"/>
      <c r="K138" s="22"/>
      <c r="L138" s="3"/>
      <c r="M138" s="1"/>
      <c r="N138" s="1"/>
      <c r="O138" s="22"/>
      <c r="P138" s="3"/>
      <c r="Q138" s="1"/>
      <c r="R138" s="1"/>
      <c r="S138" s="22"/>
      <c r="T138" s="3"/>
      <c r="U138" s="1"/>
      <c r="V138" s="1"/>
      <c r="W138" s="22"/>
      <c r="X138" s="3"/>
      <c r="Y138" s="10" t="s">
        <v>7</v>
      </c>
      <c r="Z138" s="9"/>
      <c r="AA138" s="22">
        <f t="shared" si="21"/>
        <v>0</v>
      </c>
      <c r="AB138" s="9"/>
      <c r="AC138" s="22">
        <f t="shared" si="22"/>
        <v>0</v>
      </c>
      <c r="AD138" s="117">
        <f t="shared" ref="AD138:AD201" si="23">AD137+1</f>
        <v>131</v>
      </c>
      <c r="AE138" s="119"/>
      <c r="AF138" s="1"/>
    </row>
    <row r="139" spans="1:32" x14ac:dyDescent="0.25">
      <c r="A139" s="1"/>
      <c r="B139" s="1"/>
      <c r="C139" s="1"/>
      <c r="D139" s="5">
        <f t="shared" si="20"/>
        <v>139</v>
      </c>
      <c r="E139" s="1"/>
      <c r="F139" s="1"/>
      <c r="G139" s="22"/>
      <c r="H139" s="3"/>
      <c r="I139" s="1"/>
      <c r="J139" s="1"/>
      <c r="K139" s="22"/>
      <c r="L139" s="3"/>
      <c r="M139" s="1"/>
      <c r="N139" s="1"/>
      <c r="O139" s="22"/>
      <c r="P139" s="3"/>
      <c r="Q139" s="1"/>
      <c r="R139" s="1"/>
      <c r="S139" s="22"/>
      <c r="T139" s="3"/>
      <c r="U139" s="1"/>
      <c r="V139" s="1"/>
      <c r="W139" s="22"/>
      <c r="X139" s="3"/>
      <c r="Y139" s="10" t="s">
        <v>7</v>
      </c>
      <c r="Z139" s="9"/>
      <c r="AA139" s="22">
        <f t="shared" si="21"/>
        <v>0</v>
      </c>
      <c r="AB139" s="9"/>
      <c r="AC139" s="22">
        <f t="shared" si="22"/>
        <v>0</v>
      </c>
      <c r="AD139" s="117">
        <f t="shared" si="23"/>
        <v>132</v>
      </c>
      <c r="AE139" s="119"/>
      <c r="AF139" s="1"/>
    </row>
    <row r="140" spans="1:32" x14ac:dyDescent="0.25">
      <c r="A140" s="1"/>
      <c r="B140" s="1"/>
      <c r="C140" s="1"/>
      <c r="D140" s="5">
        <f t="shared" si="20"/>
        <v>140</v>
      </c>
      <c r="E140" s="1"/>
      <c r="F140" s="1"/>
      <c r="G140" s="22"/>
      <c r="H140" s="3"/>
      <c r="I140" s="1"/>
      <c r="J140" s="1"/>
      <c r="K140" s="22"/>
      <c r="L140" s="3"/>
      <c r="M140" s="1"/>
      <c r="N140" s="1"/>
      <c r="O140" s="22"/>
      <c r="P140" s="3"/>
      <c r="Q140" s="1"/>
      <c r="R140" s="1"/>
      <c r="S140" s="22"/>
      <c r="T140" s="3"/>
      <c r="U140" s="1"/>
      <c r="V140" s="1"/>
      <c r="W140" s="22"/>
      <c r="X140" s="3"/>
      <c r="Y140" s="10" t="s">
        <v>7</v>
      </c>
      <c r="Z140" s="9"/>
      <c r="AA140" s="22">
        <f t="shared" si="21"/>
        <v>0</v>
      </c>
      <c r="AB140" s="9"/>
      <c r="AC140" s="22">
        <f t="shared" si="22"/>
        <v>0</v>
      </c>
      <c r="AD140" s="117">
        <f t="shared" si="23"/>
        <v>133</v>
      </c>
      <c r="AE140" s="119"/>
      <c r="AF140" s="1"/>
    </row>
    <row r="141" spans="1:32" x14ac:dyDescent="0.25">
      <c r="A141" s="1"/>
      <c r="B141" s="1"/>
      <c r="C141" s="1"/>
      <c r="D141" s="5">
        <f t="shared" si="20"/>
        <v>141</v>
      </c>
      <c r="E141" s="1"/>
      <c r="F141" s="1"/>
      <c r="G141" s="22"/>
      <c r="H141" s="3"/>
      <c r="I141" s="1"/>
      <c r="J141" s="1"/>
      <c r="K141" s="22"/>
      <c r="L141" s="3"/>
      <c r="M141" s="1"/>
      <c r="N141" s="1"/>
      <c r="O141" s="22"/>
      <c r="P141" s="3"/>
      <c r="Q141" s="1"/>
      <c r="R141" s="1"/>
      <c r="S141" s="22"/>
      <c r="T141" s="3"/>
      <c r="U141" s="1"/>
      <c r="V141" s="1"/>
      <c r="W141" s="22"/>
      <c r="X141" s="3"/>
      <c r="Y141" s="10" t="s">
        <v>7</v>
      </c>
      <c r="Z141" s="9"/>
      <c r="AA141" s="22">
        <f t="shared" si="21"/>
        <v>0</v>
      </c>
      <c r="AB141" s="9"/>
      <c r="AC141" s="22">
        <f t="shared" si="22"/>
        <v>0</v>
      </c>
      <c r="AD141" s="117">
        <f t="shared" si="23"/>
        <v>134</v>
      </c>
      <c r="AE141" s="119"/>
      <c r="AF141" s="1"/>
    </row>
    <row r="142" spans="1:32" x14ac:dyDescent="0.25">
      <c r="A142" s="1"/>
      <c r="B142" s="1"/>
      <c r="C142" s="1"/>
      <c r="D142" s="5">
        <f t="shared" si="20"/>
        <v>142</v>
      </c>
      <c r="E142" s="1"/>
      <c r="F142" s="1"/>
      <c r="G142" s="22"/>
      <c r="H142" s="3"/>
      <c r="I142" s="1"/>
      <c r="J142" s="1"/>
      <c r="K142" s="22"/>
      <c r="L142" s="3"/>
      <c r="M142" s="1"/>
      <c r="N142" s="1"/>
      <c r="O142" s="22"/>
      <c r="P142" s="3"/>
      <c r="Q142" s="1"/>
      <c r="R142" s="1"/>
      <c r="S142" s="22"/>
      <c r="T142" s="3"/>
      <c r="U142" s="1"/>
      <c r="V142" s="1"/>
      <c r="W142" s="22"/>
      <c r="X142" s="3"/>
      <c r="Y142" s="10" t="s">
        <v>7</v>
      </c>
      <c r="Z142" s="9"/>
      <c r="AA142" s="22">
        <f t="shared" si="21"/>
        <v>0</v>
      </c>
      <c r="AB142" s="9"/>
      <c r="AC142" s="22">
        <f t="shared" si="22"/>
        <v>0</v>
      </c>
      <c r="AD142" s="117">
        <f t="shared" si="23"/>
        <v>135</v>
      </c>
      <c r="AE142" s="119"/>
      <c r="AF142" s="1"/>
    </row>
    <row r="143" spans="1:32" x14ac:dyDescent="0.25">
      <c r="A143" s="1"/>
      <c r="B143" s="1"/>
      <c r="C143" s="1"/>
      <c r="D143" s="5">
        <f t="shared" si="20"/>
        <v>143</v>
      </c>
      <c r="E143" s="1"/>
      <c r="F143" s="1"/>
      <c r="G143" s="22"/>
      <c r="H143" s="3"/>
      <c r="I143" s="1"/>
      <c r="J143" s="1"/>
      <c r="K143" s="22"/>
      <c r="L143" s="3"/>
      <c r="M143" s="1"/>
      <c r="N143" s="1"/>
      <c r="O143" s="22"/>
      <c r="P143" s="3"/>
      <c r="Q143" s="1"/>
      <c r="R143" s="1"/>
      <c r="S143" s="22"/>
      <c r="T143" s="3"/>
      <c r="U143" s="1"/>
      <c r="V143" s="1"/>
      <c r="W143" s="22"/>
      <c r="X143" s="3"/>
      <c r="Y143" s="10" t="s">
        <v>7</v>
      </c>
      <c r="Z143" s="9"/>
      <c r="AA143" s="22">
        <f t="shared" si="21"/>
        <v>0</v>
      </c>
      <c r="AB143" s="9"/>
      <c r="AC143" s="22">
        <f t="shared" si="22"/>
        <v>0</v>
      </c>
      <c r="AD143" s="117">
        <f t="shared" si="23"/>
        <v>136</v>
      </c>
      <c r="AE143" s="119"/>
      <c r="AF143" s="1"/>
    </row>
    <row r="144" spans="1:32" x14ac:dyDescent="0.25">
      <c r="A144" s="1"/>
      <c r="B144" s="1"/>
      <c r="C144" s="1"/>
      <c r="D144" s="5">
        <f t="shared" si="20"/>
        <v>144</v>
      </c>
      <c r="E144" s="1"/>
      <c r="F144" s="1"/>
      <c r="G144" s="22"/>
      <c r="H144" s="3"/>
      <c r="I144" s="1"/>
      <c r="J144" s="1"/>
      <c r="K144" s="22"/>
      <c r="L144" s="3"/>
      <c r="M144" s="1"/>
      <c r="N144" s="1"/>
      <c r="O144" s="22"/>
      <c r="P144" s="3"/>
      <c r="Q144" s="1"/>
      <c r="R144" s="1"/>
      <c r="S144" s="22"/>
      <c r="T144" s="3"/>
      <c r="U144" s="1"/>
      <c r="V144" s="1"/>
      <c r="W144" s="22"/>
      <c r="X144" s="3"/>
      <c r="Y144" s="10" t="s">
        <v>7</v>
      </c>
      <c r="Z144" s="9"/>
      <c r="AA144" s="22">
        <f t="shared" si="21"/>
        <v>0</v>
      </c>
      <c r="AB144" s="9"/>
      <c r="AC144" s="22">
        <f t="shared" si="22"/>
        <v>0</v>
      </c>
      <c r="AD144" s="117">
        <f t="shared" si="23"/>
        <v>137</v>
      </c>
      <c r="AE144" s="119"/>
      <c r="AF144" s="1"/>
    </row>
    <row r="145" spans="1:32" x14ac:dyDescent="0.25">
      <c r="A145" s="1"/>
      <c r="B145" s="1"/>
      <c r="C145" s="1"/>
      <c r="D145" s="5">
        <f t="shared" si="20"/>
        <v>145</v>
      </c>
      <c r="E145" s="1"/>
      <c r="F145" s="1"/>
      <c r="G145" s="22"/>
      <c r="H145" s="3"/>
      <c r="I145" s="1"/>
      <c r="J145" s="1"/>
      <c r="K145" s="22"/>
      <c r="L145" s="3"/>
      <c r="M145" s="1"/>
      <c r="N145" s="1"/>
      <c r="O145" s="22"/>
      <c r="P145" s="3"/>
      <c r="Q145" s="1"/>
      <c r="R145" s="1"/>
      <c r="S145" s="22"/>
      <c r="T145" s="3"/>
      <c r="U145" s="1"/>
      <c r="V145" s="1"/>
      <c r="W145" s="22"/>
      <c r="X145" s="3"/>
      <c r="Y145" s="10" t="s">
        <v>7</v>
      </c>
      <c r="Z145" s="9"/>
      <c r="AA145" s="22">
        <f t="shared" si="21"/>
        <v>0</v>
      </c>
      <c r="AB145" s="9"/>
      <c r="AC145" s="22">
        <f t="shared" si="22"/>
        <v>0</v>
      </c>
      <c r="AD145" s="117">
        <f t="shared" si="23"/>
        <v>138</v>
      </c>
      <c r="AE145" s="119"/>
      <c r="AF145" s="1"/>
    </row>
    <row r="146" spans="1:32" x14ac:dyDescent="0.25">
      <c r="A146" s="1"/>
      <c r="B146" s="1"/>
      <c r="C146" s="1"/>
      <c r="D146" s="5">
        <f t="shared" si="20"/>
        <v>146</v>
      </c>
      <c r="E146" s="1"/>
      <c r="F146" s="1"/>
      <c r="G146" s="22"/>
      <c r="H146" s="3"/>
      <c r="I146" s="1"/>
      <c r="J146" s="1"/>
      <c r="K146" s="22"/>
      <c r="L146" s="3"/>
      <c r="M146" s="1"/>
      <c r="N146" s="1"/>
      <c r="O146" s="22"/>
      <c r="P146" s="3"/>
      <c r="Q146" s="1"/>
      <c r="R146" s="1"/>
      <c r="S146" s="22"/>
      <c r="T146" s="3"/>
      <c r="U146" s="1"/>
      <c r="V146" s="1"/>
      <c r="W146" s="22"/>
      <c r="X146" s="3"/>
      <c r="Y146" s="10" t="s">
        <v>7</v>
      </c>
      <c r="Z146" s="9"/>
      <c r="AA146" s="22">
        <f t="shared" si="21"/>
        <v>0</v>
      </c>
      <c r="AB146" s="9"/>
      <c r="AC146" s="22">
        <f t="shared" si="22"/>
        <v>0</v>
      </c>
      <c r="AD146" s="117">
        <f t="shared" si="23"/>
        <v>139</v>
      </c>
      <c r="AE146" s="119"/>
      <c r="AF146" s="1"/>
    </row>
    <row r="147" spans="1:32" x14ac:dyDescent="0.25">
      <c r="A147" s="1"/>
      <c r="B147" s="1"/>
      <c r="C147" s="1"/>
      <c r="D147" s="5">
        <f t="shared" si="20"/>
        <v>147</v>
      </c>
      <c r="E147" s="1"/>
      <c r="F147" s="1"/>
      <c r="G147" s="22"/>
      <c r="H147" s="3"/>
      <c r="I147" s="1"/>
      <c r="J147" s="1"/>
      <c r="K147" s="22"/>
      <c r="L147" s="3"/>
      <c r="M147" s="1"/>
      <c r="N147" s="1"/>
      <c r="O147" s="22"/>
      <c r="P147" s="3"/>
      <c r="Q147" s="1"/>
      <c r="R147" s="1"/>
      <c r="S147" s="22"/>
      <c r="T147" s="3"/>
      <c r="U147" s="1"/>
      <c r="V147" s="1"/>
      <c r="W147" s="22"/>
      <c r="X147" s="3"/>
      <c r="Y147" s="10" t="s">
        <v>7</v>
      </c>
      <c r="Z147" s="9"/>
      <c r="AA147" s="22">
        <f t="shared" si="21"/>
        <v>0</v>
      </c>
      <c r="AB147" s="9"/>
      <c r="AC147" s="22">
        <f t="shared" si="22"/>
        <v>0</v>
      </c>
      <c r="AD147" s="117">
        <f t="shared" si="23"/>
        <v>140</v>
      </c>
      <c r="AE147" s="119"/>
      <c r="AF147" s="1"/>
    </row>
    <row r="148" spans="1:32" x14ac:dyDescent="0.25">
      <c r="A148" s="1"/>
      <c r="B148" s="1"/>
      <c r="C148" s="1"/>
      <c r="D148" s="5">
        <f t="shared" si="20"/>
        <v>148</v>
      </c>
      <c r="E148" s="1"/>
      <c r="F148" s="1"/>
      <c r="G148" s="22"/>
      <c r="H148" s="3"/>
      <c r="I148" s="1"/>
      <c r="J148" s="1"/>
      <c r="K148" s="22"/>
      <c r="L148" s="3"/>
      <c r="M148" s="1"/>
      <c r="N148" s="1"/>
      <c r="O148" s="22"/>
      <c r="P148" s="3"/>
      <c r="Q148" s="1"/>
      <c r="R148" s="1"/>
      <c r="S148" s="22"/>
      <c r="T148" s="3"/>
      <c r="U148" s="1"/>
      <c r="V148" s="1"/>
      <c r="W148" s="22"/>
      <c r="X148" s="3"/>
      <c r="Y148" s="10" t="s">
        <v>7</v>
      </c>
      <c r="Z148" s="9"/>
      <c r="AA148" s="22">
        <f t="shared" si="21"/>
        <v>0</v>
      </c>
      <c r="AB148" s="9"/>
      <c r="AC148" s="22">
        <f t="shared" si="22"/>
        <v>0</v>
      </c>
      <c r="AD148" s="117">
        <f t="shared" si="23"/>
        <v>141</v>
      </c>
      <c r="AE148" s="119"/>
      <c r="AF148" s="1"/>
    </row>
    <row r="149" spans="1:32" x14ac:dyDescent="0.25">
      <c r="A149" s="1"/>
      <c r="B149" s="1"/>
      <c r="C149" s="1"/>
      <c r="D149" s="5">
        <f t="shared" si="20"/>
        <v>149</v>
      </c>
      <c r="E149" s="1"/>
      <c r="F149" s="1"/>
      <c r="G149" s="22"/>
      <c r="H149" s="3"/>
      <c r="I149" s="1"/>
      <c r="J149" s="1"/>
      <c r="K149" s="22"/>
      <c r="L149" s="3"/>
      <c r="M149" s="1"/>
      <c r="N149" s="1"/>
      <c r="O149" s="22"/>
      <c r="P149" s="3"/>
      <c r="Q149" s="1"/>
      <c r="R149" s="1"/>
      <c r="S149" s="22"/>
      <c r="T149" s="3"/>
      <c r="U149" s="1"/>
      <c r="V149" s="1"/>
      <c r="W149" s="22"/>
      <c r="X149" s="3"/>
      <c r="Y149" s="10" t="s">
        <v>7</v>
      </c>
      <c r="Z149" s="9"/>
      <c r="AA149" s="22">
        <f t="shared" si="21"/>
        <v>0</v>
      </c>
      <c r="AB149" s="9"/>
      <c r="AC149" s="22">
        <f t="shared" si="22"/>
        <v>0</v>
      </c>
      <c r="AD149" s="117">
        <f t="shared" si="23"/>
        <v>142</v>
      </c>
      <c r="AE149" s="119"/>
      <c r="AF149" s="1"/>
    </row>
    <row r="150" spans="1:32" x14ac:dyDescent="0.25">
      <c r="A150" s="1"/>
      <c r="B150" s="1"/>
      <c r="C150" s="1"/>
      <c r="D150" s="5">
        <f t="shared" si="20"/>
        <v>150</v>
      </c>
      <c r="E150" s="1"/>
      <c r="F150" s="1"/>
      <c r="G150" s="22"/>
      <c r="H150" s="3"/>
      <c r="I150" s="1"/>
      <c r="J150" s="1"/>
      <c r="K150" s="22"/>
      <c r="L150" s="3"/>
      <c r="M150" s="1"/>
      <c r="N150" s="1"/>
      <c r="O150" s="22"/>
      <c r="P150" s="3"/>
      <c r="Q150" s="1"/>
      <c r="R150" s="1"/>
      <c r="S150" s="22"/>
      <c r="T150" s="3"/>
      <c r="U150" s="1"/>
      <c r="V150" s="1"/>
      <c r="W150" s="22"/>
      <c r="X150" s="3"/>
      <c r="Y150" s="10" t="s">
        <v>7</v>
      </c>
      <c r="Z150" s="9"/>
      <c r="AA150" s="22">
        <f t="shared" si="21"/>
        <v>0</v>
      </c>
      <c r="AB150" s="9"/>
      <c r="AC150" s="22">
        <f t="shared" si="22"/>
        <v>0</v>
      </c>
      <c r="AD150" s="117">
        <f t="shared" si="23"/>
        <v>143</v>
      </c>
      <c r="AE150" s="119"/>
      <c r="AF150" s="1"/>
    </row>
    <row r="151" spans="1:32" x14ac:dyDescent="0.25">
      <c r="A151" s="1"/>
      <c r="B151" s="1"/>
      <c r="C151" s="1"/>
      <c r="D151" s="5">
        <f t="shared" si="20"/>
        <v>151</v>
      </c>
      <c r="E151" s="1"/>
      <c r="F151" s="1"/>
      <c r="G151" s="22"/>
      <c r="H151" s="3"/>
      <c r="I151" s="1"/>
      <c r="J151" s="1"/>
      <c r="K151" s="22"/>
      <c r="L151" s="3"/>
      <c r="M151" s="1"/>
      <c r="N151" s="1"/>
      <c r="O151" s="22"/>
      <c r="P151" s="3"/>
      <c r="Q151" s="1"/>
      <c r="R151" s="1"/>
      <c r="S151" s="22"/>
      <c r="T151" s="3"/>
      <c r="U151" s="1"/>
      <c r="V151" s="1"/>
      <c r="W151" s="22"/>
      <c r="X151" s="3"/>
      <c r="Y151" s="10" t="s">
        <v>7</v>
      </c>
      <c r="Z151" s="9"/>
      <c r="AA151" s="22">
        <f t="shared" si="21"/>
        <v>0</v>
      </c>
      <c r="AB151" s="9"/>
      <c r="AC151" s="22">
        <f t="shared" si="22"/>
        <v>0</v>
      </c>
      <c r="AD151" s="117">
        <f t="shared" si="23"/>
        <v>144</v>
      </c>
      <c r="AE151" s="119"/>
      <c r="AF151" s="1"/>
    </row>
    <row r="152" spans="1:32" x14ac:dyDescent="0.25">
      <c r="A152" s="1"/>
      <c r="B152" s="1"/>
      <c r="C152" s="1"/>
      <c r="D152" s="5">
        <f t="shared" si="20"/>
        <v>152</v>
      </c>
      <c r="E152" s="1"/>
      <c r="F152" s="1"/>
      <c r="G152" s="22"/>
      <c r="H152" s="3"/>
      <c r="I152" s="1"/>
      <c r="J152" s="1"/>
      <c r="K152" s="22"/>
      <c r="L152" s="3"/>
      <c r="M152" s="1"/>
      <c r="N152" s="1"/>
      <c r="O152" s="22"/>
      <c r="P152" s="3"/>
      <c r="Q152" s="1"/>
      <c r="R152" s="1"/>
      <c r="S152" s="22"/>
      <c r="T152" s="3"/>
      <c r="U152" s="1"/>
      <c r="V152" s="1"/>
      <c r="W152" s="22"/>
      <c r="X152" s="3"/>
      <c r="Y152" s="10" t="s">
        <v>7</v>
      </c>
      <c r="Z152" s="9"/>
      <c r="AA152" s="22">
        <f t="shared" si="21"/>
        <v>0</v>
      </c>
      <c r="AB152" s="9"/>
      <c r="AC152" s="22">
        <f t="shared" si="22"/>
        <v>0</v>
      </c>
      <c r="AD152" s="117">
        <f t="shared" si="23"/>
        <v>145</v>
      </c>
      <c r="AE152" s="119"/>
      <c r="AF152" s="1"/>
    </row>
    <row r="153" spans="1:32" x14ac:dyDescent="0.25">
      <c r="A153" s="1"/>
      <c r="B153" s="1"/>
      <c r="C153" s="1"/>
      <c r="D153" s="5">
        <f t="shared" si="20"/>
        <v>153</v>
      </c>
      <c r="E153" s="1"/>
      <c r="F153" s="1"/>
      <c r="G153" s="22"/>
      <c r="H153" s="3"/>
      <c r="I153" s="1"/>
      <c r="J153" s="1"/>
      <c r="K153" s="22"/>
      <c r="L153" s="3"/>
      <c r="M153" s="1"/>
      <c r="N153" s="1"/>
      <c r="O153" s="22"/>
      <c r="P153" s="3"/>
      <c r="Q153" s="1"/>
      <c r="R153" s="1"/>
      <c r="S153" s="22"/>
      <c r="T153" s="3"/>
      <c r="U153" s="1"/>
      <c r="V153" s="1"/>
      <c r="W153" s="22"/>
      <c r="X153" s="3"/>
      <c r="Y153" s="10" t="s">
        <v>7</v>
      </c>
      <c r="Z153" s="9"/>
      <c r="AA153" s="22">
        <f t="shared" si="21"/>
        <v>0</v>
      </c>
      <c r="AB153" s="9"/>
      <c r="AC153" s="22">
        <f t="shared" si="22"/>
        <v>0</v>
      </c>
      <c r="AD153" s="117">
        <f t="shared" si="23"/>
        <v>146</v>
      </c>
      <c r="AE153" s="119"/>
      <c r="AF153" s="1"/>
    </row>
    <row r="154" spans="1:32" x14ac:dyDescent="0.25">
      <c r="A154" s="1"/>
      <c r="B154" s="1"/>
      <c r="C154" s="1"/>
      <c r="D154" s="5">
        <f t="shared" si="20"/>
        <v>154</v>
      </c>
      <c r="E154" s="1"/>
      <c r="F154" s="1"/>
      <c r="G154" s="22"/>
      <c r="H154" s="3"/>
      <c r="I154" s="1"/>
      <c r="J154" s="1"/>
      <c r="K154" s="22"/>
      <c r="L154" s="3"/>
      <c r="M154" s="1"/>
      <c r="N154" s="1"/>
      <c r="O154" s="22"/>
      <c r="P154" s="3"/>
      <c r="Q154" s="1"/>
      <c r="R154" s="1"/>
      <c r="S154" s="22"/>
      <c r="T154" s="3"/>
      <c r="U154" s="1"/>
      <c r="V154" s="1"/>
      <c r="W154" s="22"/>
      <c r="X154" s="3"/>
      <c r="Y154" s="10" t="s">
        <v>7</v>
      </c>
      <c r="Z154" s="9"/>
      <c r="AA154" s="22">
        <f t="shared" si="21"/>
        <v>0</v>
      </c>
      <c r="AB154" s="9"/>
      <c r="AC154" s="22">
        <f t="shared" si="22"/>
        <v>0</v>
      </c>
      <c r="AD154" s="117">
        <f t="shared" si="23"/>
        <v>147</v>
      </c>
      <c r="AE154" s="119"/>
      <c r="AF154" s="1"/>
    </row>
    <row r="155" spans="1:32" x14ac:dyDescent="0.25">
      <c r="A155" s="1"/>
      <c r="B155" s="1"/>
      <c r="C155" s="1"/>
      <c r="D155" s="5">
        <f t="shared" si="20"/>
        <v>155</v>
      </c>
      <c r="E155" s="1"/>
      <c r="F155" s="1"/>
      <c r="G155" s="22"/>
      <c r="H155" s="3"/>
      <c r="I155" s="1"/>
      <c r="J155" s="1"/>
      <c r="K155" s="22"/>
      <c r="L155" s="3"/>
      <c r="M155" s="1"/>
      <c r="N155" s="1"/>
      <c r="O155" s="22"/>
      <c r="P155" s="3"/>
      <c r="Q155" s="1"/>
      <c r="R155" s="1"/>
      <c r="S155" s="22"/>
      <c r="T155" s="3"/>
      <c r="U155" s="1"/>
      <c r="V155" s="1"/>
      <c r="W155" s="22"/>
      <c r="X155" s="3"/>
      <c r="Y155" s="10" t="s">
        <v>7</v>
      </c>
      <c r="Z155" s="9"/>
      <c r="AA155" s="22">
        <f t="shared" si="21"/>
        <v>0</v>
      </c>
      <c r="AB155" s="9"/>
      <c r="AC155" s="22">
        <f t="shared" si="22"/>
        <v>0</v>
      </c>
      <c r="AD155" s="117">
        <f t="shared" si="23"/>
        <v>148</v>
      </c>
      <c r="AE155" s="119"/>
      <c r="AF155" s="1"/>
    </row>
    <row r="156" spans="1:32" x14ac:dyDescent="0.25">
      <c r="A156" s="1"/>
      <c r="B156" s="1"/>
      <c r="C156" s="1"/>
      <c r="D156" s="5">
        <f t="shared" si="20"/>
        <v>156</v>
      </c>
      <c r="E156" s="1"/>
      <c r="F156" s="1"/>
      <c r="G156" s="22"/>
      <c r="H156" s="3"/>
      <c r="I156" s="1"/>
      <c r="J156" s="1"/>
      <c r="K156" s="22"/>
      <c r="L156" s="3"/>
      <c r="M156" s="1"/>
      <c r="N156" s="1"/>
      <c r="O156" s="22"/>
      <c r="P156" s="3"/>
      <c r="Q156" s="1"/>
      <c r="R156" s="1"/>
      <c r="S156" s="22"/>
      <c r="T156" s="3"/>
      <c r="U156" s="1"/>
      <c r="V156" s="1"/>
      <c r="W156" s="22"/>
      <c r="X156" s="3"/>
      <c r="Y156" s="10" t="s">
        <v>7</v>
      </c>
      <c r="Z156" s="9"/>
      <c r="AA156" s="22">
        <f t="shared" si="21"/>
        <v>0</v>
      </c>
      <c r="AB156" s="9"/>
      <c r="AC156" s="22">
        <f t="shared" si="22"/>
        <v>0</v>
      </c>
      <c r="AD156" s="117">
        <f t="shared" si="23"/>
        <v>149</v>
      </c>
      <c r="AE156" s="119"/>
      <c r="AF156" s="1"/>
    </row>
    <row r="157" spans="1:32" x14ac:dyDescent="0.25">
      <c r="A157" s="1"/>
      <c r="B157" s="1"/>
      <c r="C157" s="1"/>
      <c r="D157" s="5">
        <f t="shared" si="20"/>
        <v>157</v>
      </c>
      <c r="E157" s="1"/>
      <c r="F157" s="1"/>
      <c r="G157" s="22"/>
      <c r="H157" s="3"/>
      <c r="I157" s="1"/>
      <c r="J157" s="1"/>
      <c r="K157" s="22"/>
      <c r="L157" s="3"/>
      <c r="M157" s="1"/>
      <c r="N157" s="1"/>
      <c r="O157" s="22"/>
      <c r="P157" s="3"/>
      <c r="Q157" s="1"/>
      <c r="R157" s="1"/>
      <c r="S157" s="22"/>
      <c r="T157" s="3"/>
      <c r="U157" s="1"/>
      <c r="V157" s="1"/>
      <c r="W157" s="22"/>
      <c r="X157" s="3"/>
      <c r="Y157" s="10" t="s">
        <v>7</v>
      </c>
      <c r="Z157" s="9"/>
      <c r="AA157" s="22">
        <f t="shared" si="21"/>
        <v>0</v>
      </c>
      <c r="AB157" s="9"/>
      <c r="AC157" s="22">
        <f t="shared" si="22"/>
        <v>0</v>
      </c>
      <c r="AD157" s="117">
        <f t="shared" si="23"/>
        <v>150</v>
      </c>
      <c r="AE157" s="119"/>
      <c r="AF157" s="1"/>
    </row>
    <row r="158" spans="1:32" x14ac:dyDescent="0.25">
      <c r="A158" s="1"/>
      <c r="B158" s="1"/>
      <c r="C158" s="1"/>
      <c r="D158" s="5">
        <f t="shared" si="20"/>
        <v>158</v>
      </c>
      <c r="E158" s="1"/>
      <c r="F158" s="1"/>
      <c r="G158" s="22"/>
      <c r="H158" s="3"/>
      <c r="I158" s="1"/>
      <c r="J158" s="1"/>
      <c r="K158" s="22"/>
      <c r="L158" s="3"/>
      <c r="M158" s="1"/>
      <c r="N158" s="1"/>
      <c r="O158" s="22"/>
      <c r="P158" s="3"/>
      <c r="Q158" s="1"/>
      <c r="R158" s="1"/>
      <c r="S158" s="22"/>
      <c r="T158" s="3"/>
      <c r="U158" s="1"/>
      <c r="V158" s="1"/>
      <c r="W158" s="22"/>
      <c r="X158" s="3"/>
      <c r="Y158" s="10" t="s">
        <v>7</v>
      </c>
      <c r="Z158" s="9"/>
      <c r="AA158" s="22">
        <f t="shared" si="21"/>
        <v>0</v>
      </c>
      <c r="AB158" s="9"/>
      <c r="AC158" s="22">
        <f t="shared" si="22"/>
        <v>0</v>
      </c>
      <c r="AD158" s="117">
        <f t="shared" si="23"/>
        <v>151</v>
      </c>
      <c r="AE158" s="119"/>
      <c r="AF158" s="1"/>
    </row>
    <row r="159" spans="1:32" x14ac:dyDescent="0.25">
      <c r="A159" s="1"/>
      <c r="B159" s="1"/>
      <c r="C159" s="1"/>
      <c r="D159" s="5">
        <f t="shared" si="20"/>
        <v>159</v>
      </c>
      <c r="E159" s="1"/>
      <c r="F159" s="1"/>
      <c r="G159" s="22"/>
      <c r="H159" s="3"/>
      <c r="I159" s="1"/>
      <c r="J159" s="1"/>
      <c r="K159" s="22"/>
      <c r="L159" s="3"/>
      <c r="M159" s="1"/>
      <c r="N159" s="1"/>
      <c r="O159" s="22"/>
      <c r="P159" s="3"/>
      <c r="Q159" s="1"/>
      <c r="R159" s="1"/>
      <c r="S159" s="22"/>
      <c r="T159" s="3"/>
      <c r="U159" s="1"/>
      <c r="V159" s="1"/>
      <c r="W159" s="22"/>
      <c r="X159" s="3"/>
      <c r="Y159" s="10" t="s">
        <v>7</v>
      </c>
      <c r="Z159" s="9"/>
      <c r="AA159" s="22">
        <f t="shared" si="21"/>
        <v>0</v>
      </c>
      <c r="AB159" s="9"/>
      <c r="AC159" s="22">
        <f t="shared" si="22"/>
        <v>0</v>
      </c>
      <c r="AD159" s="117">
        <f t="shared" si="23"/>
        <v>152</v>
      </c>
      <c r="AE159" s="119"/>
      <c r="AF159" s="1"/>
    </row>
    <row r="160" spans="1:32" x14ac:dyDescent="0.25">
      <c r="A160" s="1"/>
      <c r="B160" s="1"/>
      <c r="C160" s="1"/>
      <c r="D160" s="5">
        <f t="shared" si="20"/>
        <v>160</v>
      </c>
      <c r="E160" s="1"/>
      <c r="F160" s="1"/>
      <c r="G160" s="22"/>
      <c r="H160" s="3"/>
      <c r="I160" s="1"/>
      <c r="J160" s="1"/>
      <c r="K160" s="22"/>
      <c r="L160" s="3"/>
      <c r="M160" s="1"/>
      <c r="N160" s="1"/>
      <c r="O160" s="22"/>
      <c r="P160" s="3"/>
      <c r="Q160" s="1"/>
      <c r="R160" s="1"/>
      <c r="S160" s="22"/>
      <c r="T160" s="3"/>
      <c r="U160" s="1"/>
      <c r="V160" s="1"/>
      <c r="W160" s="22"/>
      <c r="X160" s="3"/>
      <c r="Y160" s="10" t="s">
        <v>7</v>
      </c>
      <c r="Z160" s="9"/>
      <c r="AA160" s="22">
        <f t="shared" si="21"/>
        <v>0</v>
      </c>
      <c r="AB160" s="9"/>
      <c r="AC160" s="22">
        <f t="shared" si="22"/>
        <v>0</v>
      </c>
      <c r="AD160" s="117">
        <f t="shared" si="23"/>
        <v>153</v>
      </c>
      <c r="AE160" s="119"/>
      <c r="AF160" s="1"/>
    </row>
    <row r="161" spans="1:32" x14ac:dyDescent="0.25">
      <c r="A161" s="1"/>
      <c r="B161" s="1"/>
      <c r="C161" s="1"/>
      <c r="D161" s="5">
        <f t="shared" si="20"/>
        <v>161</v>
      </c>
      <c r="E161" s="1"/>
      <c r="F161" s="1"/>
      <c r="G161" s="22"/>
      <c r="H161" s="3"/>
      <c r="I161" s="1"/>
      <c r="J161" s="1"/>
      <c r="K161" s="22"/>
      <c r="L161" s="3"/>
      <c r="M161" s="1"/>
      <c r="N161" s="1"/>
      <c r="O161" s="22"/>
      <c r="P161" s="3"/>
      <c r="Q161" s="1"/>
      <c r="R161" s="1"/>
      <c r="S161" s="22"/>
      <c r="T161" s="3"/>
      <c r="U161" s="1"/>
      <c r="V161" s="1"/>
      <c r="W161" s="22"/>
      <c r="X161" s="3"/>
      <c r="Y161" s="10" t="s">
        <v>7</v>
      </c>
      <c r="Z161" s="9"/>
      <c r="AA161" s="22">
        <f t="shared" si="21"/>
        <v>0</v>
      </c>
      <c r="AB161" s="9"/>
      <c r="AC161" s="22">
        <f t="shared" si="22"/>
        <v>0</v>
      </c>
      <c r="AD161" s="117">
        <f t="shared" si="23"/>
        <v>154</v>
      </c>
      <c r="AE161" s="119"/>
      <c r="AF161" s="1"/>
    </row>
    <row r="162" spans="1:32" x14ac:dyDescent="0.25">
      <c r="A162" s="1"/>
      <c r="B162" s="1"/>
      <c r="C162" s="1"/>
      <c r="D162" s="5">
        <f t="shared" si="20"/>
        <v>162</v>
      </c>
      <c r="E162" s="1"/>
      <c r="F162" s="1"/>
      <c r="G162" s="22"/>
      <c r="H162" s="3"/>
      <c r="I162" s="1"/>
      <c r="J162" s="1"/>
      <c r="K162" s="22"/>
      <c r="L162" s="3"/>
      <c r="M162" s="1"/>
      <c r="N162" s="1"/>
      <c r="O162" s="22"/>
      <c r="P162" s="3"/>
      <c r="Q162" s="1"/>
      <c r="R162" s="1"/>
      <c r="S162" s="22"/>
      <c r="T162" s="3"/>
      <c r="U162" s="1"/>
      <c r="V162" s="1"/>
      <c r="W162" s="22"/>
      <c r="X162" s="3"/>
      <c r="Y162" s="10" t="s">
        <v>7</v>
      </c>
      <c r="Z162" s="9"/>
      <c r="AA162" s="22">
        <f t="shared" si="21"/>
        <v>0</v>
      </c>
      <c r="AB162" s="9"/>
      <c r="AC162" s="22">
        <f t="shared" si="22"/>
        <v>0</v>
      </c>
      <c r="AD162" s="117">
        <f t="shared" si="23"/>
        <v>155</v>
      </c>
      <c r="AE162" s="119"/>
      <c r="AF162" s="1"/>
    </row>
    <row r="163" spans="1:32" x14ac:dyDescent="0.25">
      <c r="A163" s="1"/>
      <c r="B163" s="1"/>
      <c r="C163" s="1"/>
      <c r="D163" s="5">
        <f t="shared" si="20"/>
        <v>163</v>
      </c>
      <c r="E163" s="1"/>
      <c r="F163" s="1"/>
      <c r="G163" s="22"/>
      <c r="H163" s="3"/>
      <c r="I163" s="1"/>
      <c r="J163" s="1"/>
      <c r="K163" s="22"/>
      <c r="L163" s="3"/>
      <c r="M163" s="1"/>
      <c r="N163" s="1"/>
      <c r="O163" s="22"/>
      <c r="P163" s="3"/>
      <c r="Q163" s="1"/>
      <c r="R163" s="1"/>
      <c r="S163" s="22"/>
      <c r="T163" s="3"/>
      <c r="U163" s="1"/>
      <c r="V163" s="1"/>
      <c r="W163" s="22"/>
      <c r="X163" s="3"/>
      <c r="Y163" s="10" t="s">
        <v>7</v>
      </c>
      <c r="Z163" s="9"/>
      <c r="AA163" s="22">
        <f t="shared" si="21"/>
        <v>0</v>
      </c>
      <c r="AB163" s="9"/>
      <c r="AC163" s="22">
        <f t="shared" si="22"/>
        <v>0</v>
      </c>
      <c r="AD163" s="117">
        <f t="shared" si="23"/>
        <v>156</v>
      </c>
      <c r="AE163" s="119"/>
      <c r="AF163" s="1"/>
    </row>
    <row r="164" spans="1:32" x14ac:dyDescent="0.25">
      <c r="A164" s="1"/>
      <c r="B164" s="1"/>
      <c r="C164" s="1"/>
      <c r="D164" s="5">
        <f t="shared" si="20"/>
        <v>164</v>
      </c>
      <c r="E164" s="1"/>
      <c r="F164" s="1"/>
      <c r="G164" s="22"/>
      <c r="H164" s="3"/>
      <c r="I164" s="1"/>
      <c r="J164" s="1"/>
      <c r="K164" s="22"/>
      <c r="L164" s="3"/>
      <c r="M164" s="1"/>
      <c r="N164" s="1"/>
      <c r="O164" s="22"/>
      <c r="P164" s="3"/>
      <c r="Q164" s="1"/>
      <c r="R164" s="1"/>
      <c r="S164" s="22"/>
      <c r="T164" s="3"/>
      <c r="U164" s="1"/>
      <c r="V164" s="1"/>
      <c r="W164" s="22"/>
      <c r="X164" s="3"/>
      <c r="Y164" s="10" t="s">
        <v>7</v>
      </c>
      <c r="Z164" s="9"/>
      <c r="AA164" s="22">
        <f t="shared" si="21"/>
        <v>0</v>
      </c>
      <c r="AB164" s="9"/>
      <c r="AC164" s="22">
        <f t="shared" si="22"/>
        <v>0</v>
      </c>
      <c r="AD164" s="117">
        <f t="shared" si="23"/>
        <v>157</v>
      </c>
      <c r="AE164" s="119"/>
      <c r="AF164" s="1"/>
    </row>
    <row r="165" spans="1:32" x14ac:dyDescent="0.25">
      <c r="A165" s="1"/>
      <c r="B165" s="1"/>
      <c r="C165" s="1"/>
      <c r="D165" s="5">
        <f t="shared" si="20"/>
        <v>165</v>
      </c>
      <c r="E165" s="1"/>
      <c r="F165" s="1"/>
      <c r="G165" s="22"/>
      <c r="H165" s="3"/>
      <c r="I165" s="1"/>
      <c r="J165" s="1"/>
      <c r="K165" s="22"/>
      <c r="L165" s="3"/>
      <c r="M165" s="1"/>
      <c r="N165" s="1"/>
      <c r="O165" s="22"/>
      <c r="P165" s="3"/>
      <c r="Q165" s="1"/>
      <c r="R165" s="1"/>
      <c r="S165" s="22"/>
      <c r="T165" s="3"/>
      <c r="U165" s="1"/>
      <c r="V165" s="1"/>
      <c r="W165" s="22"/>
      <c r="X165" s="3"/>
      <c r="Y165" s="10" t="s">
        <v>7</v>
      </c>
      <c r="Z165" s="9"/>
      <c r="AA165" s="22">
        <f t="shared" si="21"/>
        <v>0</v>
      </c>
      <c r="AB165" s="9"/>
      <c r="AC165" s="22">
        <f t="shared" si="22"/>
        <v>0</v>
      </c>
      <c r="AD165" s="117">
        <f t="shared" si="23"/>
        <v>158</v>
      </c>
      <c r="AE165" s="119"/>
      <c r="AF165" s="1"/>
    </row>
    <row r="166" spans="1:32" x14ac:dyDescent="0.25">
      <c r="A166" s="1"/>
      <c r="B166" s="1"/>
      <c r="C166" s="1"/>
      <c r="D166" s="5">
        <f t="shared" si="20"/>
        <v>166</v>
      </c>
      <c r="E166" s="1"/>
      <c r="F166" s="1"/>
      <c r="G166" s="22"/>
      <c r="H166" s="3"/>
      <c r="I166" s="1"/>
      <c r="J166" s="1"/>
      <c r="K166" s="22"/>
      <c r="L166" s="3"/>
      <c r="M166" s="1"/>
      <c r="N166" s="1"/>
      <c r="O166" s="22"/>
      <c r="P166" s="3"/>
      <c r="Q166" s="1"/>
      <c r="R166" s="1"/>
      <c r="S166" s="22"/>
      <c r="T166" s="3"/>
      <c r="U166" s="1"/>
      <c r="V166" s="1"/>
      <c r="W166" s="22"/>
      <c r="X166" s="3"/>
      <c r="Y166" s="10" t="s">
        <v>7</v>
      </c>
      <c r="Z166" s="9"/>
      <c r="AA166" s="22">
        <f t="shared" si="21"/>
        <v>0</v>
      </c>
      <c r="AB166" s="9"/>
      <c r="AC166" s="22">
        <f t="shared" si="22"/>
        <v>0</v>
      </c>
      <c r="AD166" s="117">
        <f t="shared" si="23"/>
        <v>159</v>
      </c>
      <c r="AE166" s="119"/>
      <c r="AF166" s="1"/>
    </row>
    <row r="167" spans="1:32" x14ac:dyDescent="0.25">
      <c r="A167" s="1"/>
      <c r="B167" s="1"/>
      <c r="C167" s="1"/>
      <c r="D167" s="5">
        <f t="shared" si="20"/>
        <v>167</v>
      </c>
      <c r="E167" s="1"/>
      <c r="F167" s="1"/>
      <c r="G167" s="22"/>
      <c r="H167" s="3"/>
      <c r="I167" s="1"/>
      <c r="J167" s="1"/>
      <c r="K167" s="22"/>
      <c r="L167" s="3"/>
      <c r="M167" s="1"/>
      <c r="N167" s="1"/>
      <c r="O167" s="22"/>
      <c r="P167" s="3"/>
      <c r="Q167" s="1"/>
      <c r="R167" s="1"/>
      <c r="S167" s="22"/>
      <c r="T167" s="3"/>
      <c r="U167" s="1"/>
      <c r="V167" s="1"/>
      <c r="W167" s="22"/>
      <c r="X167" s="3"/>
      <c r="Y167" s="10" t="s">
        <v>7</v>
      </c>
      <c r="Z167" s="9"/>
      <c r="AA167" s="22">
        <f t="shared" si="21"/>
        <v>0</v>
      </c>
      <c r="AB167" s="9"/>
      <c r="AC167" s="22">
        <f t="shared" si="22"/>
        <v>0</v>
      </c>
      <c r="AD167" s="117">
        <f t="shared" si="23"/>
        <v>160</v>
      </c>
      <c r="AE167" s="119"/>
      <c r="AF167" s="1"/>
    </row>
    <row r="168" spans="1:32" x14ac:dyDescent="0.25">
      <c r="A168" s="1"/>
      <c r="B168" s="1"/>
      <c r="C168" s="1"/>
      <c r="D168" s="5">
        <f t="shared" si="20"/>
        <v>168</v>
      </c>
      <c r="E168" s="1"/>
      <c r="F168" s="1"/>
      <c r="G168" s="22"/>
      <c r="H168" s="3"/>
      <c r="I168" s="1"/>
      <c r="J168" s="1"/>
      <c r="K168" s="22"/>
      <c r="L168" s="3"/>
      <c r="M168" s="1"/>
      <c r="N168" s="1"/>
      <c r="O168" s="22"/>
      <c r="P168" s="3"/>
      <c r="Q168" s="1"/>
      <c r="R168" s="1"/>
      <c r="S168" s="22"/>
      <c r="T168" s="3"/>
      <c r="U168" s="1"/>
      <c r="V168" s="1"/>
      <c r="W168" s="22"/>
      <c r="X168" s="3"/>
      <c r="Y168" s="10" t="s">
        <v>7</v>
      </c>
      <c r="Z168" s="9"/>
      <c r="AA168" s="22">
        <f t="shared" si="21"/>
        <v>0</v>
      </c>
      <c r="AB168" s="9"/>
      <c r="AC168" s="22">
        <f t="shared" si="22"/>
        <v>0</v>
      </c>
      <c r="AD168" s="117">
        <f t="shared" si="23"/>
        <v>161</v>
      </c>
      <c r="AE168" s="119"/>
      <c r="AF168" s="1"/>
    </row>
    <row r="169" spans="1:32" x14ac:dyDescent="0.25">
      <c r="A169" s="1"/>
      <c r="B169" s="1"/>
      <c r="C169" s="1"/>
      <c r="D169" s="5">
        <f t="shared" si="20"/>
        <v>169</v>
      </c>
      <c r="E169" s="1"/>
      <c r="F169" s="1"/>
      <c r="G169" s="22"/>
      <c r="H169" s="3"/>
      <c r="I169" s="1"/>
      <c r="J169" s="1"/>
      <c r="K169" s="22"/>
      <c r="L169" s="3"/>
      <c r="M169" s="1"/>
      <c r="N169" s="1"/>
      <c r="O169" s="22"/>
      <c r="P169" s="3"/>
      <c r="Q169" s="1"/>
      <c r="R169" s="1"/>
      <c r="S169" s="22"/>
      <c r="T169" s="3"/>
      <c r="U169" s="1"/>
      <c r="V169" s="1"/>
      <c r="W169" s="22"/>
      <c r="X169" s="3"/>
      <c r="Y169" s="10" t="s">
        <v>7</v>
      </c>
      <c r="Z169" s="9"/>
      <c r="AA169" s="22">
        <f t="shared" si="21"/>
        <v>0</v>
      </c>
      <c r="AB169" s="9"/>
      <c r="AC169" s="22">
        <f t="shared" si="22"/>
        <v>0</v>
      </c>
      <c r="AD169" s="117">
        <f t="shared" si="23"/>
        <v>162</v>
      </c>
      <c r="AE169" s="119"/>
      <c r="AF169" s="1"/>
    </row>
    <row r="170" spans="1:32" x14ac:dyDescent="0.25">
      <c r="A170" s="1"/>
      <c r="B170" s="1"/>
      <c r="C170" s="1"/>
      <c r="D170" s="5">
        <f t="shared" si="20"/>
        <v>170</v>
      </c>
      <c r="E170" s="1"/>
      <c r="F170" s="1"/>
      <c r="G170" s="22"/>
      <c r="H170" s="3"/>
      <c r="I170" s="1"/>
      <c r="J170" s="1"/>
      <c r="K170" s="22"/>
      <c r="L170" s="3"/>
      <c r="M170" s="1"/>
      <c r="N170" s="1"/>
      <c r="O170" s="22"/>
      <c r="P170" s="3"/>
      <c r="Q170" s="1"/>
      <c r="R170" s="1"/>
      <c r="S170" s="22"/>
      <c r="T170" s="3"/>
      <c r="U170" s="1"/>
      <c r="V170" s="1"/>
      <c r="W170" s="22"/>
      <c r="X170" s="3"/>
      <c r="Y170" s="10" t="s">
        <v>7</v>
      </c>
      <c r="Z170" s="9"/>
      <c r="AA170" s="22">
        <f t="shared" si="21"/>
        <v>0</v>
      </c>
      <c r="AB170" s="9"/>
      <c r="AC170" s="22">
        <f t="shared" si="22"/>
        <v>0</v>
      </c>
      <c r="AD170" s="117">
        <f t="shared" si="23"/>
        <v>163</v>
      </c>
      <c r="AE170" s="119"/>
      <c r="AF170" s="1"/>
    </row>
    <row r="171" spans="1:32" x14ac:dyDescent="0.25">
      <c r="A171" s="1"/>
      <c r="B171" s="1"/>
      <c r="C171" s="1"/>
      <c r="D171" s="5">
        <f t="shared" si="20"/>
        <v>171</v>
      </c>
      <c r="E171" s="1"/>
      <c r="F171" s="1"/>
      <c r="G171" s="22"/>
      <c r="H171" s="3"/>
      <c r="I171" s="1"/>
      <c r="J171" s="1"/>
      <c r="K171" s="22"/>
      <c r="L171" s="3"/>
      <c r="M171" s="1"/>
      <c r="N171" s="1"/>
      <c r="O171" s="22"/>
      <c r="P171" s="3"/>
      <c r="Q171" s="1"/>
      <c r="R171" s="1"/>
      <c r="S171" s="22"/>
      <c r="T171" s="3"/>
      <c r="U171" s="1"/>
      <c r="V171" s="1"/>
      <c r="W171" s="22"/>
      <c r="X171" s="3"/>
      <c r="Y171" s="10" t="s">
        <v>7</v>
      </c>
      <c r="Z171" s="9"/>
      <c r="AA171" s="22">
        <f t="shared" si="21"/>
        <v>0</v>
      </c>
      <c r="AB171" s="9"/>
      <c r="AC171" s="22">
        <f t="shared" si="22"/>
        <v>0</v>
      </c>
      <c r="AD171" s="117">
        <f t="shared" si="23"/>
        <v>164</v>
      </c>
      <c r="AE171" s="119"/>
      <c r="AF171" s="1"/>
    </row>
    <row r="172" spans="1:32" x14ac:dyDescent="0.25">
      <c r="A172" s="1"/>
      <c r="B172" s="1"/>
      <c r="C172" s="1"/>
      <c r="D172" s="5">
        <f t="shared" si="20"/>
        <v>172</v>
      </c>
      <c r="E172" s="1"/>
      <c r="F172" s="1"/>
      <c r="G172" s="22"/>
      <c r="H172" s="3"/>
      <c r="I172" s="1"/>
      <c r="J172" s="1"/>
      <c r="K172" s="22"/>
      <c r="L172" s="3"/>
      <c r="M172" s="1"/>
      <c r="N172" s="1"/>
      <c r="O172" s="22"/>
      <c r="P172" s="3"/>
      <c r="Q172" s="1"/>
      <c r="R172" s="1"/>
      <c r="S172" s="22"/>
      <c r="T172" s="3"/>
      <c r="U172" s="1"/>
      <c r="V172" s="1"/>
      <c r="W172" s="22"/>
      <c r="X172" s="3"/>
      <c r="Y172" s="10" t="s">
        <v>7</v>
      </c>
      <c r="Z172" s="9"/>
      <c r="AA172" s="22">
        <f t="shared" si="21"/>
        <v>0</v>
      </c>
      <c r="AB172" s="9"/>
      <c r="AC172" s="22">
        <f t="shared" si="22"/>
        <v>0</v>
      </c>
      <c r="AD172" s="117">
        <f t="shared" si="23"/>
        <v>165</v>
      </c>
      <c r="AE172" s="119"/>
      <c r="AF172" s="1"/>
    </row>
    <row r="173" spans="1:32" x14ac:dyDescent="0.25">
      <c r="A173" s="1"/>
      <c r="B173" s="1"/>
      <c r="C173" s="1"/>
      <c r="D173" s="5">
        <f t="shared" si="20"/>
        <v>173</v>
      </c>
      <c r="E173" s="1"/>
      <c r="F173" s="1"/>
      <c r="G173" s="22"/>
      <c r="H173" s="3"/>
      <c r="I173" s="1"/>
      <c r="J173" s="1"/>
      <c r="K173" s="22"/>
      <c r="L173" s="3"/>
      <c r="M173" s="1"/>
      <c r="N173" s="1"/>
      <c r="O173" s="22"/>
      <c r="P173" s="3"/>
      <c r="Q173" s="1"/>
      <c r="R173" s="1"/>
      <c r="S173" s="22"/>
      <c r="T173" s="3"/>
      <c r="U173" s="1"/>
      <c r="V173" s="1"/>
      <c r="W173" s="22"/>
      <c r="X173" s="3"/>
      <c r="Y173" s="10" t="s">
        <v>7</v>
      </c>
      <c r="Z173" s="9"/>
      <c r="AA173" s="22">
        <f t="shared" si="21"/>
        <v>0</v>
      </c>
      <c r="AB173" s="9"/>
      <c r="AC173" s="22">
        <f t="shared" si="22"/>
        <v>0</v>
      </c>
      <c r="AD173" s="117">
        <f t="shared" si="23"/>
        <v>166</v>
      </c>
      <c r="AE173" s="119"/>
      <c r="AF173" s="1"/>
    </row>
    <row r="174" spans="1:32" x14ac:dyDescent="0.25">
      <c r="A174" s="1"/>
      <c r="B174" s="1"/>
      <c r="C174" s="1"/>
      <c r="D174" s="5">
        <f t="shared" si="20"/>
        <v>174</v>
      </c>
      <c r="E174" s="1"/>
      <c r="F174" s="1"/>
      <c r="G174" s="22"/>
      <c r="H174" s="3"/>
      <c r="I174" s="1"/>
      <c r="J174" s="1"/>
      <c r="K174" s="22"/>
      <c r="L174" s="3"/>
      <c r="M174" s="1"/>
      <c r="N174" s="1"/>
      <c r="O174" s="22"/>
      <c r="P174" s="3"/>
      <c r="Q174" s="1"/>
      <c r="R174" s="1"/>
      <c r="S174" s="22"/>
      <c r="T174" s="3"/>
      <c r="U174" s="1"/>
      <c r="V174" s="1"/>
      <c r="W174" s="22"/>
      <c r="X174" s="3"/>
      <c r="Y174" s="10" t="s">
        <v>7</v>
      </c>
      <c r="Z174" s="9"/>
      <c r="AA174" s="22">
        <f t="shared" si="21"/>
        <v>0</v>
      </c>
      <c r="AB174" s="9"/>
      <c r="AC174" s="22">
        <f t="shared" si="22"/>
        <v>0</v>
      </c>
      <c r="AD174" s="117">
        <f t="shared" si="23"/>
        <v>167</v>
      </c>
      <c r="AE174" s="119"/>
      <c r="AF174" s="1"/>
    </row>
    <row r="175" spans="1:32" x14ac:dyDescent="0.25">
      <c r="A175" s="1"/>
      <c r="B175" s="1"/>
      <c r="C175" s="1"/>
      <c r="D175" s="5">
        <f t="shared" si="20"/>
        <v>175</v>
      </c>
      <c r="E175" s="1"/>
      <c r="F175" s="1"/>
      <c r="G175" s="22"/>
      <c r="H175" s="3"/>
      <c r="I175" s="1"/>
      <c r="J175" s="1"/>
      <c r="K175" s="22"/>
      <c r="L175" s="3"/>
      <c r="M175" s="1"/>
      <c r="N175" s="1"/>
      <c r="O175" s="22"/>
      <c r="P175" s="3"/>
      <c r="Q175" s="1"/>
      <c r="R175" s="1"/>
      <c r="S175" s="22"/>
      <c r="T175" s="3"/>
      <c r="U175" s="1"/>
      <c r="V175" s="1"/>
      <c r="W175" s="22"/>
      <c r="X175" s="3"/>
      <c r="Y175" s="10" t="s">
        <v>7</v>
      </c>
      <c r="Z175" s="9"/>
      <c r="AA175" s="22">
        <f t="shared" si="21"/>
        <v>0</v>
      </c>
      <c r="AB175" s="9"/>
      <c r="AC175" s="22">
        <f t="shared" si="22"/>
        <v>0</v>
      </c>
      <c r="AD175" s="117">
        <f t="shared" si="23"/>
        <v>168</v>
      </c>
      <c r="AE175" s="119"/>
      <c r="AF175" s="1"/>
    </row>
    <row r="176" spans="1:32" x14ac:dyDescent="0.25">
      <c r="A176" s="1"/>
      <c r="B176" s="1"/>
      <c r="C176" s="1"/>
      <c r="D176" s="5">
        <f t="shared" si="20"/>
        <v>176</v>
      </c>
      <c r="E176" s="1"/>
      <c r="F176" s="1"/>
      <c r="G176" s="22"/>
      <c r="H176" s="3"/>
      <c r="I176" s="1"/>
      <c r="J176" s="1"/>
      <c r="K176" s="22"/>
      <c r="L176" s="3"/>
      <c r="M176" s="1"/>
      <c r="N176" s="1"/>
      <c r="O176" s="22"/>
      <c r="P176" s="3"/>
      <c r="Q176" s="1"/>
      <c r="R176" s="1"/>
      <c r="S176" s="22"/>
      <c r="T176" s="3"/>
      <c r="U176" s="1"/>
      <c r="V176" s="1"/>
      <c r="W176" s="22"/>
      <c r="X176" s="3"/>
      <c r="Y176" s="10" t="s">
        <v>7</v>
      </c>
      <c r="Z176" s="9"/>
      <c r="AA176" s="22">
        <f t="shared" si="21"/>
        <v>0</v>
      </c>
      <c r="AB176" s="9"/>
      <c r="AC176" s="22">
        <f t="shared" si="22"/>
        <v>0</v>
      </c>
      <c r="AD176" s="117">
        <f t="shared" si="23"/>
        <v>169</v>
      </c>
      <c r="AE176" s="119"/>
      <c r="AF176" s="1"/>
    </row>
    <row r="177" spans="1:32" x14ac:dyDescent="0.25">
      <c r="A177" s="1"/>
      <c r="B177" s="1"/>
      <c r="C177" s="1"/>
      <c r="D177" s="5">
        <f t="shared" si="20"/>
        <v>177</v>
      </c>
      <c r="E177" s="1"/>
      <c r="F177" s="1"/>
      <c r="G177" s="22"/>
      <c r="H177" s="3"/>
      <c r="I177" s="1"/>
      <c r="J177" s="1"/>
      <c r="K177" s="22"/>
      <c r="L177" s="3"/>
      <c r="M177" s="1"/>
      <c r="N177" s="1"/>
      <c r="O177" s="22"/>
      <c r="P177" s="3"/>
      <c r="Q177" s="1"/>
      <c r="R177" s="1"/>
      <c r="S177" s="22"/>
      <c r="T177" s="3"/>
      <c r="U177" s="1"/>
      <c r="V177" s="1"/>
      <c r="W177" s="22"/>
      <c r="X177" s="3"/>
      <c r="Y177" s="10" t="s">
        <v>7</v>
      </c>
      <c r="Z177" s="9"/>
      <c r="AA177" s="22">
        <f t="shared" si="21"/>
        <v>0</v>
      </c>
      <c r="AB177" s="9"/>
      <c r="AC177" s="22">
        <f t="shared" si="22"/>
        <v>0</v>
      </c>
      <c r="AD177" s="117">
        <f t="shared" si="23"/>
        <v>170</v>
      </c>
      <c r="AE177" s="119"/>
      <c r="AF177" s="1"/>
    </row>
    <row r="178" spans="1:32" x14ac:dyDescent="0.25">
      <c r="A178" s="1"/>
      <c r="B178" s="1"/>
      <c r="C178" s="1"/>
      <c r="D178" s="5">
        <f t="shared" si="20"/>
        <v>178</v>
      </c>
      <c r="E178" s="1"/>
      <c r="F178" s="1"/>
      <c r="G178" s="22"/>
      <c r="H178" s="3"/>
      <c r="I178" s="1"/>
      <c r="J178" s="1"/>
      <c r="K178" s="22"/>
      <c r="L178" s="3"/>
      <c r="M178" s="1"/>
      <c r="N178" s="1"/>
      <c r="O178" s="22"/>
      <c r="P178" s="3"/>
      <c r="Q178" s="1"/>
      <c r="R178" s="1"/>
      <c r="S178" s="22"/>
      <c r="T178" s="3"/>
      <c r="U178" s="1"/>
      <c r="V178" s="1"/>
      <c r="W178" s="22"/>
      <c r="X178" s="3"/>
      <c r="Y178" s="10" t="s">
        <v>7</v>
      </c>
      <c r="Z178" s="9"/>
      <c r="AA178" s="22">
        <f t="shared" si="21"/>
        <v>0</v>
      </c>
      <c r="AB178" s="9"/>
      <c r="AC178" s="22">
        <f t="shared" si="22"/>
        <v>0</v>
      </c>
      <c r="AD178" s="117">
        <f t="shared" si="23"/>
        <v>171</v>
      </c>
      <c r="AE178" s="119"/>
      <c r="AF178" s="1"/>
    </row>
    <row r="179" spans="1:32" x14ac:dyDescent="0.25">
      <c r="A179" s="1"/>
      <c r="B179" s="1"/>
      <c r="C179" s="1"/>
      <c r="D179" s="5">
        <f t="shared" si="20"/>
        <v>179</v>
      </c>
      <c r="E179" s="1"/>
      <c r="F179" s="1"/>
      <c r="G179" s="22"/>
      <c r="H179" s="3"/>
      <c r="I179" s="1"/>
      <c r="J179" s="1"/>
      <c r="K179" s="22"/>
      <c r="L179" s="3"/>
      <c r="M179" s="1"/>
      <c r="N179" s="1"/>
      <c r="O179" s="22"/>
      <c r="P179" s="3"/>
      <c r="Q179" s="1"/>
      <c r="R179" s="1"/>
      <c r="S179" s="22"/>
      <c r="T179" s="3"/>
      <c r="U179" s="1"/>
      <c r="V179" s="1"/>
      <c r="W179" s="22"/>
      <c r="X179" s="3"/>
      <c r="Y179" s="10" t="s">
        <v>7</v>
      </c>
      <c r="Z179" s="9"/>
      <c r="AA179" s="22">
        <f t="shared" si="21"/>
        <v>0</v>
      </c>
      <c r="AB179" s="9"/>
      <c r="AC179" s="22">
        <f t="shared" si="22"/>
        <v>0</v>
      </c>
      <c r="AD179" s="117">
        <f t="shared" si="23"/>
        <v>172</v>
      </c>
      <c r="AE179" s="119"/>
      <c r="AF179" s="1"/>
    </row>
    <row r="180" spans="1:32" x14ac:dyDescent="0.25">
      <c r="A180" s="1"/>
      <c r="B180" s="1"/>
      <c r="C180" s="1"/>
      <c r="D180" s="5">
        <f t="shared" si="20"/>
        <v>180</v>
      </c>
      <c r="E180" s="1"/>
      <c r="F180" s="1"/>
      <c r="G180" s="22"/>
      <c r="H180" s="3"/>
      <c r="I180" s="1"/>
      <c r="J180" s="1"/>
      <c r="K180" s="22"/>
      <c r="L180" s="3"/>
      <c r="M180" s="1"/>
      <c r="N180" s="1"/>
      <c r="O180" s="22"/>
      <c r="P180" s="3"/>
      <c r="Q180" s="1"/>
      <c r="R180" s="1"/>
      <c r="S180" s="22"/>
      <c r="T180" s="3"/>
      <c r="U180" s="1"/>
      <c r="V180" s="1"/>
      <c r="W180" s="22"/>
      <c r="X180" s="3"/>
      <c r="Y180" s="10" t="s">
        <v>7</v>
      </c>
      <c r="Z180" s="9"/>
      <c r="AA180" s="22">
        <f t="shared" si="21"/>
        <v>0</v>
      </c>
      <c r="AB180" s="9"/>
      <c r="AC180" s="22">
        <f t="shared" si="22"/>
        <v>0</v>
      </c>
      <c r="AD180" s="117">
        <f t="shared" si="23"/>
        <v>173</v>
      </c>
      <c r="AE180" s="119"/>
      <c r="AF180" s="1"/>
    </row>
    <row r="181" spans="1:32" x14ac:dyDescent="0.25">
      <c r="A181" s="1"/>
      <c r="B181" s="1"/>
      <c r="C181" s="1"/>
      <c r="D181" s="5">
        <f t="shared" si="20"/>
        <v>181</v>
      </c>
      <c r="E181" s="1"/>
      <c r="F181" s="1"/>
      <c r="G181" s="22"/>
      <c r="H181" s="3"/>
      <c r="I181" s="1"/>
      <c r="J181" s="1"/>
      <c r="K181" s="22"/>
      <c r="L181" s="3"/>
      <c r="M181" s="1"/>
      <c r="N181" s="1"/>
      <c r="O181" s="22"/>
      <c r="P181" s="3"/>
      <c r="Q181" s="1"/>
      <c r="R181" s="1"/>
      <c r="S181" s="22"/>
      <c r="T181" s="3"/>
      <c r="U181" s="1"/>
      <c r="V181" s="1"/>
      <c r="W181" s="22"/>
      <c r="X181" s="3"/>
      <c r="Y181" s="10" t="s">
        <v>7</v>
      </c>
      <c r="Z181" s="9"/>
      <c r="AA181" s="22">
        <f t="shared" si="21"/>
        <v>0</v>
      </c>
      <c r="AB181" s="9"/>
      <c r="AC181" s="22">
        <f t="shared" si="22"/>
        <v>0</v>
      </c>
      <c r="AD181" s="117">
        <f t="shared" si="23"/>
        <v>174</v>
      </c>
      <c r="AE181" s="119"/>
      <c r="AF181" s="1"/>
    </row>
    <row r="182" spans="1:32" x14ac:dyDescent="0.25">
      <c r="A182" s="1"/>
      <c r="B182" s="1"/>
      <c r="C182" s="1"/>
      <c r="D182" s="5">
        <f t="shared" si="20"/>
        <v>182</v>
      </c>
      <c r="E182" s="1"/>
      <c r="F182" s="1"/>
      <c r="G182" s="22"/>
      <c r="H182" s="3"/>
      <c r="I182" s="1"/>
      <c r="J182" s="1"/>
      <c r="K182" s="22"/>
      <c r="L182" s="3"/>
      <c r="M182" s="1"/>
      <c r="N182" s="1"/>
      <c r="O182" s="22"/>
      <c r="P182" s="3"/>
      <c r="Q182" s="1"/>
      <c r="R182" s="1"/>
      <c r="S182" s="22"/>
      <c r="T182" s="3"/>
      <c r="U182" s="1"/>
      <c r="V182" s="1"/>
      <c r="W182" s="22"/>
      <c r="X182" s="3"/>
      <c r="Y182" s="10" t="s">
        <v>7</v>
      </c>
      <c r="Z182" s="9"/>
      <c r="AA182" s="22">
        <f t="shared" si="21"/>
        <v>0</v>
      </c>
      <c r="AB182" s="9"/>
      <c r="AC182" s="22">
        <f t="shared" si="22"/>
        <v>0</v>
      </c>
      <c r="AD182" s="117">
        <f t="shared" si="23"/>
        <v>175</v>
      </c>
      <c r="AE182" s="119"/>
      <c r="AF182" s="1"/>
    </row>
    <row r="183" spans="1:32" x14ac:dyDescent="0.25">
      <c r="A183" s="1"/>
      <c r="B183" s="1"/>
      <c r="C183" s="1"/>
      <c r="D183" s="5">
        <f t="shared" si="20"/>
        <v>183</v>
      </c>
      <c r="E183" s="1"/>
      <c r="F183" s="1"/>
      <c r="G183" s="22"/>
      <c r="H183" s="3"/>
      <c r="I183" s="1"/>
      <c r="J183" s="1"/>
      <c r="K183" s="22"/>
      <c r="L183" s="3"/>
      <c r="M183" s="1"/>
      <c r="N183" s="1"/>
      <c r="O183" s="22"/>
      <c r="P183" s="3"/>
      <c r="Q183" s="1"/>
      <c r="R183" s="1"/>
      <c r="S183" s="22"/>
      <c r="T183" s="3"/>
      <c r="U183" s="1"/>
      <c r="V183" s="1"/>
      <c r="W183" s="22"/>
      <c r="X183" s="3"/>
      <c r="Y183" s="10" t="s">
        <v>7</v>
      </c>
      <c r="Z183" s="9"/>
      <c r="AA183" s="22">
        <f t="shared" si="21"/>
        <v>0</v>
      </c>
      <c r="AB183" s="9"/>
      <c r="AC183" s="22">
        <f t="shared" si="22"/>
        <v>0</v>
      </c>
      <c r="AD183" s="117">
        <f t="shared" si="23"/>
        <v>176</v>
      </c>
      <c r="AE183" s="119"/>
      <c r="AF183" s="1"/>
    </row>
    <row r="184" spans="1:32" x14ac:dyDescent="0.25">
      <c r="A184" s="1"/>
      <c r="B184" s="1"/>
      <c r="C184" s="1"/>
      <c r="D184" s="5">
        <f t="shared" si="20"/>
        <v>184</v>
      </c>
      <c r="E184" s="1"/>
      <c r="F184" s="1"/>
      <c r="G184" s="22"/>
      <c r="H184" s="3"/>
      <c r="I184" s="1"/>
      <c r="J184" s="1"/>
      <c r="K184" s="22"/>
      <c r="L184" s="3"/>
      <c r="M184" s="1"/>
      <c r="N184" s="1"/>
      <c r="O184" s="22"/>
      <c r="P184" s="3"/>
      <c r="Q184" s="1"/>
      <c r="R184" s="1"/>
      <c r="S184" s="22"/>
      <c r="T184" s="3"/>
      <c r="U184" s="1"/>
      <c r="V184" s="1"/>
      <c r="W184" s="22"/>
      <c r="X184" s="3"/>
      <c r="Y184" s="10" t="s">
        <v>7</v>
      </c>
      <c r="Z184" s="9"/>
      <c r="AA184" s="22">
        <f t="shared" si="21"/>
        <v>0</v>
      </c>
      <c r="AB184" s="9"/>
      <c r="AC184" s="22">
        <f t="shared" si="22"/>
        <v>0</v>
      </c>
      <c r="AD184" s="117">
        <f t="shared" si="23"/>
        <v>177</v>
      </c>
      <c r="AE184" s="119"/>
      <c r="AF184" s="1"/>
    </row>
    <row r="185" spans="1:32" x14ac:dyDescent="0.25">
      <c r="A185" s="1"/>
      <c r="B185" s="1"/>
      <c r="C185" s="1"/>
      <c r="D185" s="5">
        <f t="shared" si="20"/>
        <v>185</v>
      </c>
      <c r="E185" s="1"/>
      <c r="F185" s="1"/>
      <c r="G185" s="22"/>
      <c r="H185" s="3"/>
      <c r="I185" s="1"/>
      <c r="J185" s="1"/>
      <c r="K185" s="22"/>
      <c r="L185" s="3"/>
      <c r="M185" s="1"/>
      <c r="N185" s="1"/>
      <c r="O185" s="22"/>
      <c r="P185" s="3"/>
      <c r="Q185" s="1"/>
      <c r="R185" s="1"/>
      <c r="S185" s="22"/>
      <c r="T185" s="3"/>
      <c r="U185" s="1"/>
      <c r="V185" s="1"/>
      <c r="W185" s="22"/>
      <c r="X185" s="3"/>
      <c r="Y185" s="10" t="s">
        <v>7</v>
      </c>
      <c r="Z185" s="9"/>
      <c r="AA185" s="22">
        <f t="shared" si="21"/>
        <v>0</v>
      </c>
      <c r="AB185" s="9"/>
      <c r="AC185" s="22">
        <f t="shared" si="22"/>
        <v>0</v>
      </c>
      <c r="AD185" s="117">
        <f t="shared" si="23"/>
        <v>178</v>
      </c>
      <c r="AE185" s="119"/>
      <c r="AF185" s="1"/>
    </row>
    <row r="186" spans="1:32" x14ac:dyDescent="0.25">
      <c r="A186" s="1"/>
      <c r="B186" s="1"/>
      <c r="C186" s="1"/>
      <c r="D186" s="5">
        <f t="shared" si="20"/>
        <v>186</v>
      </c>
      <c r="E186" s="1"/>
      <c r="F186" s="1"/>
      <c r="G186" s="22"/>
      <c r="H186" s="3"/>
      <c r="I186" s="1"/>
      <c r="J186" s="1"/>
      <c r="K186" s="22"/>
      <c r="L186" s="3"/>
      <c r="M186" s="1"/>
      <c r="N186" s="1"/>
      <c r="O186" s="22"/>
      <c r="P186" s="3"/>
      <c r="Q186" s="1"/>
      <c r="R186" s="1"/>
      <c r="S186" s="22"/>
      <c r="T186" s="3"/>
      <c r="U186" s="1"/>
      <c r="V186" s="1"/>
      <c r="W186" s="22"/>
      <c r="X186" s="3"/>
      <c r="Y186" s="10" t="s">
        <v>7</v>
      </c>
      <c r="Z186" s="9"/>
      <c r="AA186" s="22">
        <f t="shared" si="21"/>
        <v>0</v>
      </c>
      <c r="AB186" s="9"/>
      <c r="AC186" s="22">
        <f t="shared" si="22"/>
        <v>0</v>
      </c>
      <c r="AD186" s="117">
        <f t="shared" si="23"/>
        <v>179</v>
      </c>
      <c r="AE186" s="119"/>
      <c r="AF186" s="1"/>
    </row>
    <row r="187" spans="1:32" x14ac:dyDescent="0.25">
      <c r="A187" s="1"/>
      <c r="B187" s="1"/>
      <c r="C187" s="1"/>
      <c r="D187" s="5">
        <f t="shared" si="20"/>
        <v>187</v>
      </c>
      <c r="E187" s="1"/>
      <c r="F187" s="1"/>
      <c r="G187" s="22"/>
      <c r="H187" s="3"/>
      <c r="I187" s="1"/>
      <c r="J187" s="1"/>
      <c r="K187" s="22"/>
      <c r="L187" s="3"/>
      <c r="M187" s="1"/>
      <c r="N187" s="1"/>
      <c r="O187" s="22"/>
      <c r="P187" s="3"/>
      <c r="Q187" s="1"/>
      <c r="R187" s="1"/>
      <c r="S187" s="22"/>
      <c r="T187" s="3"/>
      <c r="U187" s="1"/>
      <c r="V187" s="1"/>
      <c r="W187" s="22"/>
      <c r="X187" s="3"/>
      <c r="Y187" s="10" t="s">
        <v>7</v>
      </c>
      <c r="Z187" s="9"/>
      <c r="AA187" s="22">
        <f t="shared" si="21"/>
        <v>0</v>
      </c>
      <c r="AB187" s="9"/>
      <c r="AC187" s="22">
        <f t="shared" si="22"/>
        <v>0</v>
      </c>
      <c r="AD187" s="117">
        <f t="shared" si="23"/>
        <v>180</v>
      </c>
      <c r="AE187" s="119"/>
      <c r="AF187" s="1"/>
    </row>
    <row r="188" spans="1:32" x14ac:dyDescent="0.25">
      <c r="A188" s="1"/>
      <c r="B188" s="1"/>
      <c r="C188" s="1"/>
      <c r="D188" s="5">
        <f t="shared" si="20"/>
        <v>188</v>
      </c>
      <c r="E188" s="1"/>
      <c r="F188" s="1"/>
      <c r="G188" s="22"/>
      <c r="H188" s="3"/>
      <c r="I188" s="1"/>
      <c r="J188" s="1"/>
      <c r="K188" s="22"/>
      <c r="L188" s="3"/>
      <c r="M188" s="1"/>
      <c r="N188" s="1"/>
      <c r="O188" s="22"/>
      <c r="P188" s="3"/>
      <c r="Q188" s="1"/>
      <c r="R188" s="1"/>
      <c r="S188" s="22"/>
      <c r="T188" s="3"/>
      <c r="U188" s="1"/>
      <c r="V188" s="1"/>
      <c r="W188" s="22"/>
      <c r="X188" s="3"/>
      <c r="Y188" s="10" t="s">
        <v>7</v>
      </c>
      <c r="Z188" s="9"/>
      <c r="AA188" s="22">
        <f t="shared" si="21"/>
        <v>0</v>
      </c>
      <c r="AB188" s="9"/>
      <c r="AC188" s="22">
        <f t="shared" si="22"/>
        <v>0</v>
      </c>
      <c r="AD188" s="117">
        <f t="shared" si="23"/>
        <v>181</v>
      </c>
      <c r="AE188" s="119"/>
      <c r="AF188" s="1"/>
    </row>
    <row r="189" spans="1:32" x14ac:dyDescent="0.25">
      <c r="A189" s="1"/>
      <c r="B189" s="1"/>
      <c r="C189" s="1"/>
      <c r="D189" s="5">
        <f t="shared" si="20"/>
        <v>189</v>
      </c>
      <c r="E189" s="1"/>
      <c r="F189" s="1"/>
      <c r="G189" s="22"/>
      <c r="H189" s="3"/>
      <c r="I189" s="1"/>
      <c r="J189" s="1"/>
      <c r="K189" s="22"/>
      <c r="L189" s="3"/>
      <c r="M189" s="1"/>
      <c r="N189" s="1"/>
      <c r="O189" s="22"/>
      <c r="P189" s="3"/>
      <c r="Q189" s="1"/>
      <c r="R189" s="1"/>
      <c r="S189" s="22"/>
      <c r="T189" s="3"/>
      <c r="U189" s="1"/>
      <c r="V189" s="1"/>
      <c r="W189" s="22"/>
      <c r="X189" s="3"/>
      <c r="Y189" s="10" t="s">
        <v>7</v>
      </c>
      <c r="Z189" s="9"/>
      <c r="AA189" s="22">
        <f t="shared" si="21"/>
        <v>0</v>
      </c>
      <c r="AB189" s="9"/>
      <c r="AC189" s="22">
        <f t="shared" si="22"/>
        <v>0</v>
      </c>
      <c r="AD189" s="117">
        <f t="shared" si="23"/>
        <v>182</v>
      </c>
      <c r="AE189" s="119"/>
      <c r="AF189" s="1"/>
    </row>
    <row r="190" spans="1:32" x14ac:dyDescent="0.25">
      <c r="A190" s="1"/>
      <c r="B190" s="1"/>
      <c r="C190" s="1"/>
      <c r="D190" s="5">
        <f t="shared" si="20"/>
        <v>190</v>
      </c>
      <c r="E190" s="1"/>
      <c r="F190" s="1"/>
      <c r="G190" s="22"/>
      <c r="H190" s="3"/>
      <c r="I190" s="1"/>
      <c r="J190" s="1"/>
      <c r="K190" s="22"/>
      <c r="L190" s="3"/>
      <c r="M190" s="1"/>
      <c r="N190" s="1"/>
      <c r="O190" s="22"/>
      <c r="P190" s="3"/>
      <c r="Q190" s="1"/>
      <c r="R190" s="1"/>
      <c r="S190" s="22"/>
      <c r="T190" s="3"/>
      <c r="U190" s="1"/>
      <c r="V190" s="1"/>
      <c r="W190" s="22"/>
      <c r="X190" s="3"/>
      <c r="Y190" s="10" t="s">
        <v>7</v>
      </c>
      <c r="Z190" s="9"/>
      <c r="AA190" s="22">
        <f t="shared" si="21"/>
        <v>0</v>
      </c>
      <c r="AB190" s="9"/>
      <c r="AC190" s="22">
        <f t="shared" si="22"/>
        <v>0</v>
      </c>
      <c r="AD190" s="117">
        <f t="shared" si="23"/>
        <v>183</v>
      </c>
      <c r="AE190" s="119"/>
      <c r="AF190" s="1"/>
    </row>
    <row r="191" spans="1:32" x14ac:dyDescent="0.25">
      <c r="A191" s="1"/>
      <c r="B191" s="1"/>
      <c r="C191" s="1"/>
      <c r="D191" s="5">
        <f t="shared" si="20"/>
        <v>191</v>
      </c>
      <c r="E191" s="1"/>
      <c r="F191" s="1"/>
      <c r="G191" s="22"/>
      <c r="H191" s="3"/>
      <c r="I191" s="1"/>
      <c r="J191" s="1"/>
      <c r="K191" s="22"/>
      <c r="L191" s="3"/>
      <c r="M191" s="1"/>
      <c r="N191" s="1"/>
      <c r="O191" s="22"/>
      <c r="P191" s="3"/>
      <c r="Q191" s="1"/>
      <c r="R191" s="1"/>
      <c r="S191" s="22"/>
      <c r="T191" s="3"/>
      <c r="U191" s="1"/>
      <c r="V191" s="1"/>
      <c r="W191" s="22"/>
      <c r="X191" s="3"/>
      <c r="Y191" s="10" t="s">
        <v>7</v>
      </c>
      <c r="Z191" s="9"/>
      <c r="AA191" s="22">
        <f t="shared" si="21"/>
        <v>0</v>
      </c>
      <c r="AB191" s="9"/>
      <c r="AC191" s="22">
        <f t="shared" si="22"/>
        <v>0</v>
      </c>
      <c r="AD191" s="117">
        <f t="shared" si="23"/>
        <v>184</v>
      </c>
      <c r="AE191" s="119"/>
      <c r="AF191" s="1"/>
    </row>
    <row r="192" spans="1:32" x14ac:dyDescent="0.25">
      <c r="A192" s="1"/>
      <c r="B192" s="1"/>
      <c r="C192" s="1"/>
      <c r="D192" s="5">
        <f t="shared" si="20"/>
        <v>192</v>
      </c>
      <c r="E192" s="1"/>
      <c r="F192" s="1"/>
      <c r="G192" s="22"/>
      <c r="H192" s="3"/>
      <c r="I192" s="1"/>
      <c r="J192" s="1"/>
      <c r="K192" s="22"/>
      <c r="L192" s="3"/>
      <c r="M192" s="1"/>
      <c r="N192" s="1"/>
      <c r="O192" s="22"/>
      <c r="P192" s="3"/>
      <c r="Q192" s="1"/>
      <c r="R192" s="1"/>
      <c r="S192" s="22"/>
      <c r="T192" s="3"/>
      <c r="U192" s="1"/>
      <c r="V192" s="1"/>
      <c r="W192" s="22"/>
      <c r="X192" s="3"/>
      <c r="Y192" s="10" t="s">
        <v>7</v>
      </c>
      <c r="Z192" s="9"/>
      <c r="AA192" s="22">
        <f t="shared" si="21"/>
        <v>0</v>
      </c>
      <c r="AB192" s="9"/>
      <c r="AC192" s="22">
        <f t="shared" si="22"/>
        <v>0</v>
      </c>
      <c r="AD192" s="117">
        <f t="shared" si="23"/>
        <v>185</v>
      </c>
      <c r="AE192" s="119"/>
      <c r="AF192" s="1"/>
    </row>
    <row r="193" spans="1:32" x14ac:dyDescent="0.25">
      <c r="A193" s="1"/>
      <c r="B193" s="1"/>
      <c r="C193" s="1"/>
      <c r="D193" s="5">
        <f t="shared" si="20"/>
        <v>193</v>
      </c>
      <c r="E193" s="1"/>
      <c r="F193" s="1"/>
      <c r="G193" s="22"/>
      <c r="H193" s="3"/>
      <c r="I193" s="1"/>
      <c r="J193" s="1"/>
      <c r="K193" s="22"/>
      <c r="L193" s="3"/>
      <c r="M193" s="1"/>
      <c r="N193" s="1"/>
      <c r="O193" s="22"/>
      <c r="P193" s="3"/>
      <c r="Q193" s="1"/>
      <c r="R193" s="1"/>
      <c r="S193" s="22"/>
      <c r="T193" s="3"/>
      <c r="U193" s="1"/>
      <c r="V193" s="1"/>
      <c r="W193" s="22"/>
      <c r="X193" s="3"/>
      <c r="Y193" s="10" t="s">
        <v>7</v>
      </c>
      <c r="Z193" s="9"/>
      <c r="AA193" s="22">
        <f t="shared" si="21"/>
        <v>0</v>
      </c>
      <c r="AB193" s="9"/>
      <c r="AC193" s="22">
        <f t="shared" si="22"/>
        <v>0</v>
      </c>
      <c r="AD193" s="117">
        <f t="shared" si="23"/>
        <v>186</v>
      </c>
      <c r="AE193" s="119"/>
      <c r="AF193" s="1"/>
    </row>
    <row r="194" spans="1:32" x14ac:dyDescent="0.25">
      <c r="A194" s="1"/>
      <c r="B194" s="1"/>
      <c r="C194" s="1"/>
      <c r="D194" s="5">
        <f t="shared" si="20"/>
        <v>194</v>
      </c>
      <c r="E194" s="1"/>
      <c r="F194" s="1"/>
      <c r="G194" s="22"/>
      <c r="H194" s="3"/>
      <c r="I194" s="1"/>
      <c r="J194" s="1"/>
      <c r="K194" s="22"/>
      <c r="L194" s="3"/>
      <c r="M194" s="1"/>
      <c r="N194" s="1"/>
      <c r="O194" s="22"/>
      <c r="P194" s="3"/>
      <c r="Q194" s="1"/>
      <c r="R194" s="1"/>
      <c r="S194" s="22"/>
      <c r="T194" s="3"/>
      <c r="U194" s="1"/>
      <c r="V194" s="1"/>
      <c r="W194" s="22"/>
      <c r="X194" s="3"/>
      <c r="Y194" s="10" t="s">
        <v>7</v>
      </c>
      <c r="Z194" s="9"/>
      <c r="AA194" s="22">
        <f t="shared" si="21"/>
        <v>0</v>
      </c>
      <c r="AB194" s="9"/>
      <c r="AC194" s="22">
        <f t="shared" si="22"/>
        <v>0</v>
      </c>
      <c r="AD194" s="117">
        <f t="shared" si="23"/>
        <v>187</v>
      </c>
      <c r="AE194" s="119"/>
      <c r="AF194" s="1"/>
    </row>
    <row r="195" spans="1:32" x14ac:dyDescent="0.25">
      <c r="A195" s="1"/>
      <c r="B195" s="1"/>
      <c r="C195" s="1"/>
      <c r="D195" s="5">
        <f t="shared" si="20"/>
        <v>195</v>
      </c>
      <c r="E195" s="1"/>
      <c r="F195" s="1"/>
      <c r="G195" s="22"/>
      <c r="H195" s="3"/>
      <c r="I195" s="1"/>
      <c r="J195" s="1"/>
      <c r="K195" s="22"/>
      <c r="L195" s="3"/>
      <c r="M195" s="1"/>
      <c r="N195" s="1"/>
      <c r="O195" s="22"/>
      <c r="P195" s="3"/>
      <c r="Q195" s="1"/>
      <c r="R195" s="1"/>
      <c r="S195" s="22"/>
      <c r="T195" s="3"/>
      <c r="U195" s="1"/>
      <c r="V195" s="1"/>
      <c r="W195" s="22"/>
      <c r="X195" s="3"/>
      <c r="Y195" s="10" t="s">
        <v>7</v>
      </c>
      <c r="Z195" s="9"/>
      <c r="AA195" s="22">
        <f t="shared" si="21"/>
        <v>0</v>
      </c>
      <c r="AB195" s="9"/>
      <c r="AC195" s="22">
        <f t="shared" si="22"/>
        <v>0</v>
      </c>
      <c r="AD195" s="117">
        <f t="shared" si="23"/>
        <v>188</v>
      </c>
      <c r="AE195" s="119"/>
      <c r="AF195" s="1"/>
    </row>
    <row r="196" spans="1:32" x14ac:dyDescent="0.25">
      <c r="A196" s="1"/>
      <c r="B196" s="1"/>
      <c r="C196" s="1"/>
      <c r="D196" s="5">
        <f t="shared" si="20"/>
        <v>196</v>
      </c>
      <c r="E196" s="1"/>
      <c r="F196" s="1"/>
      <c r="G196" s="22"/>
      <c r="H196" s="3"/>
      <c r="I196" s="1"/>
      <c r="J196" s="1"/>
      <c r="K196" s="22"/>
      <c r="L196" s="3"/>
      <c r="M196" s="1"/>
      <c r="N196" s="1"/>
      <c r="O196" s="22"/>
      <c r="P196" s="3"/>
      <c r="Q196" s="1"/>
      <c r="R196" s="1"/>
      <c r="S196" s="22"/>
      <c r="T196" s="3"/>
      <c r="U196" s="1"/>
      <c r="V196" s="1"/>
      <c r="W196" s="22"/>
      <c r="X196" s="3"/>
      <c r="Y196" s="10" t="s">
        <v>7</v>
      </c>
      <c r="Z196" s="9"/>
      <c r="AA196" s="22">
        <f t="shared" si="21"/>
        <v>0</v>
      </c>
      <c r="AB196" s="9"/>
      <c r="AC196" s="22">
        <f t="shared" si="22"/>
        <v>0</v>
      </c>
      <c r="AD196" s="117">
        <f t="shared" si="23"/>
        <v>189</v>
      </c>
      <c r="AE196" s="119"/>
      <c r="AF196" s="1"/>
    </row>
    <row r="197" spans="1:32" x14ac:dyDescent="0.25">
      <c r="A197" s="1"/>
      <c r="B197" s="1"/>
      <c r="C197" s="1"/>
      <c r="D197" s="5">
        <f t="shared" si="20"/>
        <v>197</v>
      </c>
      <c r="E197" s="1"/>
      <c r="F197" s="1"/>
      <c r="G197" s="22"/>
      <c r="H197" s="3"/>
      <c r="I197" s="1"/>
      <c r="J197" s="1"/>
      <c r="K197" s="22"/>
      <c r="L197" s="3"/>
      <c r="M197" s="1"/>
      <c r="N197" s="1"/>
      <c r="O197" s="22"/>
      <c r="P197" s="3"/>
      <c r="Q197" s="1"/>
      <c r="R197" s="1"/>
      <c r="S197" s="22"/>
      <c r="T197" s="3"/>
      <c r="U197" s="1"/>
      <c r="V197" s="1"/>
      <c r="W197" s="22"/>
      <c r="X197" s="3"/>
      <c r="Y197" s="10" t="s">
        <v>7</v>
      </c>
      <c r="Z197" s="9"/>
      <c r="AA197" s="22">
        <f t="shared" si="21"/>
        <v>0</v>
      </c>
      <c r="AB197" s="9"/>
      <c r="AC197" s="22">
        <f t="shared" si="22"/>
        <v>0</v>
      </c>
      <c r="AD197" s="117">
        <f t="shared" si="23"/>
        <v>190</v>
      </c>
      <c r="AE197" s="119"/>
      <c r="AF197" s="1"/>
    </row>
    <row r="198" spans="1:32" x14ac:dyDescent="0.25">
      <c r="A198" s="1"/>
      <c r="B198" s="1"/>
      <c r="C198" s="1"/>
      <c r="D198" s="5">
        <f t="shared" si="20"/>
        <v>198</v>
      </c>
      <c r="E198" s="1"/>
      <c r="F198" s="1"/>
      <c r="G198" s="22"/>
      <c r="H198" s="3"/>
      <c r="I198" s="1"/>
      <c r="J198" s="1"/>
      <c r="K198" s="22"/>
      <c r="L198" s="3"/>
      <c r="M198" s="1"/>
      <c r="N198" s="1"/>
      <c r="O198" s="22"/>
      <c r="P198" s="3"/>
      <c r="Q198" s="1"/>
      <c r="R198" s="1"/>
      <c r="S198" s="22"/>
      <c r="T198" s="3"/>
      <c r="U198" s="1"/>
      <c r="V198" s="1"/>
      <c r="W198" s="22"/>
      <c r="X198" s="3"/>
      <c r="Y198" s="10" t="s">
        <v>7</v>
      </c>
      <c r="Z198" s="9"/>
      <c r="AA198" s="22">
        <f t="shared" si="21"/>
        <v>0</v>
      </c>
      <c r="AB198" s="9"/>
      <c r="AC198" s="22">
        <f t="shared" si="22"/>
        <v>0</v>
      </c>
      <c r="AD198" s="117">
        <f t="shared" si="23"/>
        <v>191</v>
      </c>
      <c r="AE198" s="119"/>
      <c r="AF198" s="1"/>
    </row>
    <row r="199" spans="1:32" x14ac:dyDescent="0.25">
      <c r="A199" s="1"/>
      <c r="B199" s="1"/>
      <c r="C199" s="1"/>
      <c r="D199" s="5">
        <f t="shared" si="20"/>
        <v>199</v>
      </c>
      <c r="E199" s="1"/>
      <c r="F199" s="1"/>
      <c r="G199" s="22"/>
      <c r="H199" s="3"/>
      <c r="I199" s="1"/>
      <c r="J199" s="1"/>
      <c r="K199" s="22"/>
      <c r="L199" s="3"/>
      <c r="M199" s="1"/>
      <c r="N199" s="1"/>
      <c r="O199" s="22"/>
      <c r="P199" s="3"/>
      <c r="Q199" s="1"/>
      <c r="R199" s="1"/>
      <c r="S199" s="22"/>
      <c r="T199" s="3"/>
      <c r="U199" s="1"/>
      <c r="V199" s="1"/>
      <c r="W199" s="22"/>
      <c r="X199" s="3"/>
      <c r="Y199" s="10" t="s">
        <v>7</v>
      </c>
      <c r="Z199" s="9"/>
      <c r="AA199" s="22">
        <f t="shared" si="21"/>
        <v>0</v>
      </c>
      <c r="AB199" s="9"/>
      <c r="AC199" s="22">
        <f t="shared" si="22"/>
        <v>0</v>
      </c>
      <c r="AD199" s="117">
        <f t="shared" si="23"/>
        <v>192</v>
      </c>
      <c r="AE199" s="119"/>
      <c r="AF199" s="1"/>
    </row>
    <row r="200" spans="1:32" x14ac:dyDescent="0.25">
      <c r="A200" s="1"/>
      <c r="B200" s="1"/>
      <c r="C200" s="1"/>
      <c r="D200" s="5">
        <f t="shared" si="20"/>
        <v>200</v>
      </c>
      <c r="E200" s="1"/>
      <c r="F200" s="1"/>
      <c r="G200" s="22"/>
      <c r="H200" s="3"/>
      <c r="I200" s="1"/>
      <c r="J200" s="1"/>
      <c r="K200" s="22"/>
      <c r="L200" s="3"/>
      <c r="M200" s="1"/>
      <c r="N200" s="1"/>
      <c r="O200" s="22"/>
      <c r="P200" s="3"/>
      <c r="Q200" s="1"/>
      <c r="R200" s="1"/>
      <c r="S200" s="22"/>
      <c r="T200" s="3"/>
      <c r="U200" s="1"/>
      <c r="V200" s="1"/>
      <c r="W200" s="22"/>
      <c r="X200" s="3"/>
      <c r="Y200" s="10" t="s">
        <v>7</v>
      </c>
      <c r="Z200" s="9"/>
      <c r="AA200" s="22">
        <f t="shared" si="21"/>
        <v>0</v>
      </c>
      <c r="AB200" s="9"/>
      <c r="AC200" s="22">
        <f t="shared" si="22"/>
        <v>0</v>
      </c>
      <c r="AD200" s="117">
        <f t="shared" si="23"/>
        <v>193</v>
      </c>
      <c r="AE200" s="119"/>
      <c r="AF200" s="1"/>
    </row>
    <row r="201" spans="1:32" x14ac:dyDescent="0.25">
      <c r="A201" s="1"/>
      <c r="B201" s="1"/>
      <c r="C201" s="1"/>
      <c r="D201" s="5">
        <f t="shared" ref="D201:D264" si="24">ROW(C201)</f>
        <v>201</v>
      </c>
      <c r="E201" s="1"/>
      <c r="F201" s="1"/>
      <c r="G201" s="22"/>
      <c r="H201" s="3"/>
      <c r="I201" s="1"/>
      <c r="J201" s="1"/>
      <c r="K201" s="22"/>
      <c r="L201" s="3"/>
      <c r="M201" s="1"/>
      <c r="N201" s="1"/>
      <c r="O201" s="22"/>
      <c r="P201" s="3"/>
      <c r="Q201" s="1"/>
      <c r="R201" s="1"/>
      <c r="S201" s="22"/>
      <c r="T201" s="3"/>
      <c r="U201" s="1"/>
      <c r="V201" s="1"/>
      <c r="W201" s="22"/>
      <c r="X201" s="3"/>
      <c r="Y201" s="10" t="s">
        <v>7</v>
      </c>
      <c r="Z201" s="9"/>
      <c r="AA201" s="22">
        <f t="shared" ref="AA201:AA264" si="25">IF(Z201="",0,IF(COUNTIF(Z:Z,Z201)=1,0,1))</f>
        <v>0</v>
      </c>
      <c r="AB201" s="9"/>
      <c r="AC201" s="22">
        <f t="shared" ref="AC201:AC264" si="26">IF(AB201="",0,IF(COUNTIF(AB:AB,AB201)=1,0,1))</f>
        <v>0</v>
      </c>
      <c r="AD201" s="117">
        <f t="shared" si="23"/>
        <v>194</v>
      </c>
      <c r="AE201" s="119"/>
      <c r="AF201" s="1"/>
    </row>
    <row r="202" spans="1:32" x14ac:dyDescent="0.25">
      <c r="A202" s="1"/>
      <c r="B202" s="1"/>
      <c r="C202" s="1"/>
      <c r="D202" s="5">
        <f t="shared" si="24"/>
        <v>202</v>
      </c>
      <c r="E202" s="1"/>
      <c r="F202" s="1"/>
      <c r="G202" s="22"/>
      <c r="H202" s="3"/>
      <c r="I202" s="1"/>
      <c r="J202" s="1"/>
      <c r="K202" s="22"/>
      <c r="L202" s="3"/>
      <c r="M202" s="1"/>
      <c r="N202" s="1"/>
      <c r="O202" s="22"/>
      <c r="P202" s="3"/>
      <c r="Q202" s="1"/>
      <c r="R202" s="1"/>
      <c r="S202" s="22"/>
      <c r="T202" s="3"/>
      <c r="U202" s="1"/>
      <c r="V202" s="1"/>
      <c r="W202" s="22"/>
      <c r="X202" s="3"/>
      <c r="Y202" s="10" t="s">
        <v>7</v>
      </c>
      <c r="Z202" s="9"/>
      <c r="AA202" s="22">
        <f t="shared" si="25"/>
        <v>0</v>
      </c>
      <c r="AB202" s="9"/>
      <c r="AC202" s="22">
        <f t="shared" si="26"/>
        <v>0</v>
      </c>
      <c r="AD202" s="117">
        <f t="shared" ref="AD202:AD265" si="27">AD201+1</f>
        <v>195</v>
      </c>
      <c r="AE202" s="119"/>
      <c r="AF202" s="1"/>
    </row>
    <row r="203" spans="1:32" x14ac:dyDescent="0.25">
      <c r="A203" s="1"/>
      <c r="B203" s="1"/>
      <c r="C203" s="1"/>
      <c r="D203" s="5">
        <f t="shared" si="24"/>
        <v>203</v>
      </c>
      <c r="E203" s="1"/>
      <c r="F203" s="1"/>
      <c r="G203" s="22"/>
      <c r="H203" s="3"/>
      <c r="I203" s="1"/>
      <c r="J203" s="1"/>
      <c r="K203" s="22"/>
      <c r="L203" s="3"/>
      <c r="M203" s="1"/>
      <c r="N203" s="1"/>
      <c r="O203" s="22"/>
      <c r="P203" s="3"/>
      <c r="Q203" s="1"/>
      <c r="R203" s="1"/>
      <c r="S203" s="22"/>
      <c r="T203" s="3"/>
      <c r="U203" s="1"/>
      <c r="V203" s="1"/>
      <c r="W203" s="22"/>
      <c r="X203" s="3"/>
      <c r="Y203" s="10" t="s">
        <v>7</v>
      </c>
      <c r="Z203" s="9"/>
      <c r="AA203" s="22">
        <f t="shared" si="25"/>
        <v>0</v>
      </c>
      <c r="AB203" s="9"/>
      <c r="AC203" s="22">
        <f t="shared" si="26"/>
        <v>0</v>
      </c>
      <c r="AD203" s="117">
        <f t="shared" si="27"/>
        <v>196</v>
      </c>
      <c r="AE203" s="119"/>
      <c r="AF203" s="1"/>
    </row>
    <row r="204" spans="1:32" x14ac:dyDescent="0.25">
      <c r="A204" s="1"/>
      <c r="B204" s="1"/>
      <c r="C204" s="1"/>
      <c r="D204" s="5">
        <f t="shared" si="24"/>
        <v>204</v>
      </c>
      <c r="E204" s="1"/>
      <c r="F204" s="1"/>
      <c r="G204" s="22"/>
      <c r="H204" s="3"/>
      <c r="I204" s="1"/>
      <c r="J204" s="1"/>
      <c r="K204" s="22"/>
      <c r="L204" s="3"/>
      <c r="M204" s="1"/>
      <c r="N204" s="1"/>
      <c r="O204" s="22"/>
      <c r="P204" s="3"/>
      <c r="Q204" s="1"/>
      <c r="R204" s="1"/>
      <c r="S204" s="22"/>
      <c r="T204" s="3"/>
      <c r="U204" s="1"/>
      <c r="V204" s="1"/>
      <c r="W204" s="22"/>
      <c r="X204" s="3"/>
      <c r="Y204" s="10" t="s">
        <v>7</v>
      </c>
      <c r="Z204" s="9"/>
      <c r="AA204" s="22">
        <f t="shared" si="25"/>
        <v>0</v>
      </c>
      <c r="AB204" s="9"/>
      <c r="AC204" s="22">
        <f t="shared" si="26"/>
        <v>0</v>
      </c>
      <c r="AD204" s="117">
        <f t="shared" si="27"/>
        <v>197</v>
      </c>
      <c r="AE204" s="119"/>
      <c r="AF204" s="1"/>
    </row>
    <row r="205" spans="1:32" x14ac:dyDescent="0.25">
      <c r="A205" s="1"/>
      <c r="B205" s="1"/>
      <c r="C205" s="1"/>
      <c r="D205" s="5">
        <f t="shared" si="24"/>
        <v>205</v>
      </c>
      <c r="E205" s="1"/>
      <c r="F205" s="1"/>
      <c r="G205" s="22"/>
      <c r="H205" s="3"/>
      <c r="I205" s="1"/>
      <c r="J205" s="1"/>
      <c r="K205" s="22"/>
      <c r="L205" s="3"/>
      <c r="M205" s="1"/>
      <c r="N205" s="1"/>
      <c r="O205" s="22"/>
      <c r="P205" s="3"/>
      <c r="Q205" s="1"/>
      <c r="R205" s="1"/>
      <c r="S205" s="22"/>
      <c r="T205" s="3"/>
      <c r="U205" s="1"/>
      <c r="V205" s="1"/>
      <c r="W205" s="22"/>
      <c r="X205" s="3"/>
      <c r="Y205" s="10" t="s">
        <v>7</v>
      </c>
      <c r="Z205" s="9"/>
      <c r="AA205" s="22">
        <f t="shared" si="25"/>
        <v>0</v>
      </c>
      <c r="AB205" s="9"/>
      <c r="AC205" s="22">
        <f t="shared" si="26"/>
        <v>0</v>
      </c>
      <c r="AD205" s="117">
        <f t="shared" si="27"/>
        <v>198</v>
      </c>
      <c r="AE205" s="119"/>
      <c r="AF205" s="1"/>
    </row>
    <row r="206" spans="1:32" x14ac:dyDescent="0.25">
      <c r="A206" s="1"/>
      <c r="B206" s="1"/>
      <c r="C206" s="1"/>
      <c r="D206" s="5">
        <f t="shared" si="24"/>
        <v>206</v>
      </c>
      <c r="E206" s="1"/>
      <c r="F206" s="1"/>
      <c r="G206" s="22"/>
      <c r="H206" s="3"/>
      <c r="I206" s="1"/>
      <c r="J206" s="1"/>
      <c r="K206" s="22"/>
      <c r="L206" s="3"/>
      <c r="M206" s="1"/>
      <c r="N206" s="1"/>
      <c r="O206" s="22"/>
      <c r="P206" s="3"/>
      <c r="Q206" s="1"/>
      <c r="R206" s="1"/>
      <c r="S206" s="22"/>
      <c r="T206" s="3"/>
      <c r="U206" s="1"/>
      <c r="V206" s="1"/>
      <c r="W206" s="22"/>
      <c r="X206" s="3"/>
      <c r="Y206" s="10" t="s">
        <v>7</v>
      </c>
      <c r="Z206" s="9"/>
      <c r="AA206" s="22">
        <f t="shared" si="25"/>
        <v>0</v>
      </c>
      <c r="AB206" s="9"/>
      <c r="AC206" s="22">
        <f t="shared" si="26"/>
        <v>0</v>
      </c>
      <c r="AD206" s="117">
        <f t="shared" si="27"/>
        <v>199</v>
      </c>
      <c r="AE206" s="119"/>
      <c r="AF206" s="1"/>
    </row>
    <row r="207" spans="1:32" x14ac:dyDescent="0.25">
      <c r="A207" s="1"/>
      <c r="B207" s="1"/>
      <c r="C207" s="1"/>
      <c r="D207" s="5">
        <f t="shared" si="24"/>
        <v>207</v>
      </c>
      <c r="E207" s="1"/>
      <c r="F207" s="1"/>
      <c r="G207" s="22"/>
      <c r="H207" s="3"/>
      <c r="I207" s="1"/>
      <c r="J207" s="1"/>
      <c r="K207" s="22"/>
      <c r="L207" s="3"/>
      <c r="M207" s="1"/>
      <c r="N207" s="1"/>
      <c r="O207" s="22"/>
      <c r="P207" s="3"/>
      <c r="Q207" s="1"/>
      <c r="R207" s="1"/>
      <c r="S207" s="22"/>
      <c r="T207" s="3"/>
      <c r="U207" s="1"/>
      <c r="V207" s="1"/>
      <c r="W207" s="22"/>
      <c r="X207" s="3"/>
      <c r="Y207" s="10" t="s">
        <v>7</v>
      </c>
      <c r="Z207" s="9"/>
      <c r="AA207" s="22">
        <f t="shared" si="25"/>
        <v>0</v>
      </c>
      <c r="AB207" s="9"/>
      <c r="AC207" s="22">
        <f t="shared" si="26"/>
        <v>0</v>
      </c>
      <c r="AD207" s="117">
        <f t="shared" si="27"/>
        <v>200</v>
      </c>
      <c r="AE207" s="119"/>
      <c r="AF207" s="1"/>
    </row>
    <row r="208" spans="1:32" x14ac:dyDescent="0.25">
      <c r="A208" s="1"/>
      <c r="B208" s="1"/>
      <c r="C208" s="1"/>
      <c r="D208" s="5">
        <f t="shared" si="24"/>
        <v>208</v>
      </c>
      <c r="E208" s="1"/>
      <c r="F208" s="1"/>
      <c r="G208" s="22"/>
      <c r="H208" s="3"/>
      <c r="I208" s="1"/>
      <c r="J208" s="1"/>
      <c r="K208" s="22"/>
      <c r="L208" s="3"/>
      <c r="M208" s="1"/>
      <c r="N208" s="1"/>
      <c r="O208" s="22"/>
      <c r="P208" s="3"/>
      <c r="Q208" s="1"/>
      <c r="R208" s="1"/>
      <c r="S208" s="22"/>
      <c r="T208" s="3"/>
      <c r="U208" s="1"/>
      <c r="V208" s="1"/>
      <c r="W208" s="22"/>
      <c r="X208" s="3"/>
      <c r="Y208" s="10" t="s">
        <v>7</v>
      </c>
      <c r="Z208" s="9"/>
      <c r="AA208" s="22">
        <f t="shared" si="25"/>
        <v>0</v>
      </c>
      <c r="AB208" s="9"/>
      <c r="AC208" s="22">
        <f t="shared" si="26"/>
        <v>0</v>
      </c>
      <c r="AD208" s="117">
        <f t="shared" si="27"/>
        <v>201</v>
      </c>
      <c r="AE208" s="119"/>
      <c r="AF208" s="1"/>
    </row>
    <row r="209" spans="1:32" x14ac:dyDescent="0.25">
      <c r="A209" s="1"/>
      <c r="B209" s="1"/>
      <c r="C209" s="1"/>
      <c r="D209" s="5">
        <f t="shared" si="24"/>
        <v>209</v>
      </c>
      <c r="E209" s="1"/>
      <c r="F209" s="1"/>
      <c r="G209" s="22"/>
      <c r="H209" s="3"/>
      <c r="I209" s="1"/>
      <c r="J209" s="1"/>
      <c r="K209" s="22"/>
      <c r="L209" s="3"/>
      <c r="M209" s="1"/>
      <c r="N209" s="1"/>
      <c r="O209" s="22"/>
      <c r="P209" s="3"/>
      <c r="Q209" s="1"/>
      <c r="R209" s="1"/>
      <c r="S209" s="22"/>
      <c r="T209" s="3"/>
      <c r="U209" s="1"/>
      <c r="V209" s="1"/>
      <c r="W209" s="22"/>
      <c r="X209" s="3"/>
      <c r="Y209" s="10" t="s">
        <v>7</v>
      </c>
      <c r="Z209" s="9"/>
      <c r="AA209" s="22">
        <f t="shared" si="25"/>
        <v>0</v>
      </c>
      <c r="AB209" s="9"/>
      <c r="AC209" s="22">
        <f t="shared" si="26"/>
        <v>0</v>
      </c>
      <c r="AD209" s="117">
        <f t="shared" si="27"/>
        <v>202</v>
      </c>
      <c r="AE209" s="119"/>
      <c r="AF209" s="1"/>
    </row>
    <row r="210" spans="1:32" x14ac:dyDescent="0.25">
      <c r="A210" s="1"/>
      <c r="B210" s="1"/>
      <c r="C210" s="1"/>
      <c r="D210" s="5">
        <f t="shared" si="24"/>
        <v>210</v>
      </c>
      <c r="E210" s="1"/>
      <c r="F210" s="1"/>
      <c r="G210" s="22"/>
      <c r="H210" s="3"/>
      <c r="I210" s="1"/>
      <c r="J210" s="1"/>
      <c r="K210" s="22"/>
      <c r="L210" s="3"/>
      <c r="M210" s="1"/>
      <c r="N210" s="1"/>
      <c r="O210" s="22"/>
      <c r="P210" s="3"/>
      <c r="Q210" s="1"/>
      <c r="R210" s="1"/>
      <c r="S210" s="22"/>
      <c r="T210" s="3"/>
      <c r="U210" s="1"/>
      <c r="V210" s="1"/>
      <c r="W210" s="22"/>
      <c r="X210" s="3"/>
      <c r="Y210" s="10" t="s">
        <v>7</v>
      </c>
      <c r="Z210" s="9"/>
      <c r="AA210" s="22">
        <f t="shared" si="25"/>
        <v>0</v>
      </c>
      <c r="AB210" s="9"/>
      <c r="AC210" s="22">
        <f t="shared" si="26"/>
        <v>0</v>
      </c>
      <c r="AD210" s="117">
        <f t="shared" si="27"/>
        <v>203</v>
      </c>
      <c r="AE210" s="119"/>
      <c r="AF210" s="1"/>
    </row>
    <row r="211" spans="1:32" x14ac:dyDescent="0.25">
      <c r="A211" s="1"/>
      <c r="B211" s="1"/>
      <c r="C211" s="1"/>
      <c r="D211" s="5">
        <f t="shared" si="24"/>
        <v>211</v>
      </c>
      <c r="E211" s="1"/>
      <c r="F211" s="1"/>
      <c r="G211" s="22"/>
      <c r="H211" s="3"/>
      <c r="I211" s="1"/>
      <c r="J211" s="1"/>
      <c r="K211" s="22"/>
      <c r="L211" s="3"/>
      <c r="M211" s="1"/>
      <c r="N211" s="1"/>
      <c r="O211" s="22"/>
      <c r="P211" s="3"/>
      <c r="Q211" s="1"/>
      <c r="R211" s="1"/>
      <c r="S211" s="22"/>
      <c r="T211" s="3"/>
      <c r="U211" s="1"/>
      <c r="V211" s="1"/>
      <c r="W211" s="22"/>
      <c r="X211" s="3"/>
      <c r="Y211" s="10" t="s">
        <v>7</v>
      </c>
      <c r="Z211" s="9"/>
      <c r="AA211" s="22">
        <f t="shared" si="25"/>
        <v>0</v>
      </c>
      <c r="AB211" s="9"/>
      <c r="AC211" s="22">
        <f t="shared" si="26"/>
        <v>0</v>
      </c>
      <c r="AD211" s="117">
        <f t="shared" si="27"/>
        <v>204</v>
      </c>
      <c r="AE211" s="119"/>
      <c r="AF211" s="1"/>
    </row>
    <row r="212" spans="1:32" x14ac:dyDescent="0.25">
      <c r="A212" s="1"/>
      <c r="B212" s="1"/>
      <c r="C212" s="1"/>
      <c r="D212" s="5">
        <f t="shared" si="24"/>
        <v>212</v>
      </c>
      <c r="E212" s="1"/>
      <c r="F212" s="1"/>
      <c r="G212" s="22"/>
      <c r="H212" s="3"/>
      <c r="I212" s="1"/>
      <c r="J212" s="1"/>
      <c r="K212" s="22"/>
      <c r="L212" s="3"/>
      <c r="M212" s="1"/>
      <c r="N212" s="1"/>
      <c r="O212" s="22"/>
      <c r="P212" s="3"/>
      <c r="Q212" s="1"/>
      <c r="R212" s="1"/>
      <c r="S212" s="22"/>
      <c r="T212" s="3"/>
      <c r="U212" s="1"/>
      <c r="V212" s="1"/>
      <c r="W212" s="22"/>
      <c r="X212" s="3"/>
      <c r="Y212" s="10" t="s">
        <v>7</v>
      </c>
      <c r="Z212" s="9"/>
      <c r="AA212" s="22">
        <f t="shared" si="25"/>
        <v>0</v>
      </c>
      <c r="AB212" s="9"/>
      <c r="AC212" s="22">
        <f t="shared" si="26"/>
        <v>0</v>
      </c>
      <c r="AD212" s="117">
        <f t="shared" si="27"/>
        <v>205</v>
      </c>
      <c r="AE212" s="119"/>
      <c r="AF212" s="1"/>
    </row>
    <row r="213" spans="1:32" x14ac:dyDescent="0.25">
      <c r="A213" s="1"/>
      <c r="B213" s="1"/>
      <c r="C213" s="1"/>
      <c r="D213" s="5">
        <f t="shared" si="24"/>
        <v>213</v>
      </c>
      <c r="E213" s="1"/>
      <c r="F213" s="1"/>
      <c r="G213" s="22"/>
      <c r="H213" s="3"/>
      <c r="I213" s="1"/>
      <c r="J213" s="1"/>
      <c r="K213" s="22"/>
      <c r="L213" s="3"/>
      <c r="M213" s="1"/>
      <c r="N213" s="1"/>
      <c r="O213" s="22"/>
      <c r="P213" s="3"/>
      <c r="Q213" s="1"/>
      <c r="R213" s="1"/>
      <c r="S213" s="22"/>
      <c r="T213" s="3"/>
      <c r="U213" s="1"/>
      <c r="V213" s="1"/>
      <c r="W213" s="22"/>
      <c r="X213" s="3"/>
      <c r="Y213" s="10" t="s">
        <v>7</v>
      </c>
      <c r="Z213" s="9"/>
      <c r="AA213" s="22">
        <f t="shared" si="25"/>
        <v>0</v>
      </c>
      <c r="AB213" s="9"/>
      <c r="AC213" s="22">
        <f t="shared" si="26"/>
        <v>0</v>
      </c>
      <c r="AD213" s="117">
        <f t="shared" si="27"/>
        <v>206</v>
      </c>
      <c r="AE213" s="119"/>
      <c r="AF213" s="1"/>
    </row>
    <row r="214" spans="1:32" x14ac:dyDescent="0.25">
      <c r="A214" s="1"/>
      <c r="B214" s="1"/>
      <c r="C214" s="1"/>
      <c r="D214" s="5">
        <f t="shared" si="24"/>
        <v>214</v>
      </c>
      <c r="E214" s="1"/>
      <c r="F214" s="1"/>
      <c r="G214" s="22"/>
      <c r="H214" s="3"/>
      <c r="I214" s="1"/>
      <c r="J214" s="1"/>
      <c r="K214" s="22"/>
      <c r="L214" s="3"/>
      <c r="M214" s="1"/>
      <c r="N214" s="1"/>
      <c r="O214" s="22"/>
      <c r="P214" s="3"/>
      <c r="Q214" s="1"/>
      <c r="R214" s="1"/>
      <c r="S214" s="22"/>
      <c r="T214" s="3"/>
      <c r="U214" s="1"/>
      <c r="V214" s="1"/>
      <c r="W214" s="22"/>
      <c r="X214" s="3"/>
      <c r="Y214" s="10" t="s">
        <v>7</v>
      </c>
      <c r="Z214" s="9"/>
      <c r="AA214" s="22">
        <f t="shared" si="25"/>
        <v>0</v>
      </c>
      <c r="AB214" s="9"/>
      <c r="AC214" s="22">
        <f t="shared" si="26"/>
        <v>0</v>
      </c>
      <c r="AD214" s="117">
        <f t="shared" si="27"/>
        <v>207</v>
      </c>
      <c r="AE214" s="119"/>
      <c r="AF214" s="1"/>
    </row>
    <row r="215" spans="1:32" x14ac:dyDescent="0.25">
      <c r="A215" s="1"/>
      <c r="B215" s="1"/>
      <c r="C215" s="1"/>
      <c r="D215" s="5">
        <f t="shared" si="24"/>
        <v>215</v>
      </c>
      <c r="E215" s="1"/>
      <c r="F215" s="1"/>
      <c r="G215" s="22"/>
      <c r="H215" s="3"/>
      <c r="I215" s="1"/>
      <c r="J215" s="1"/>
      <c r="K215" s="22"/>
      <c r="L215" s="3"/>
      <c r="M215" s="1"/>
      <c r="N215" s="1"/>
      <c r="O215" s="22"/>
      <c r="P215" s="3"/>
      <c r="Q215" s="1"/>
      <c r="R215" s="1"/>
      <c r="S215" s="22"/>
      <c r="T215" s="3"/>
      <c r="U215" s="1"/>
      <c r="V215" s="1"/>
      <c r="W215" s="22"/>
      <c r="X215" s="3"/>
      <c r="Y215" s="10" t="s">
        <v>7</v>
      </c>
      <c r="Z215" s="9"/>
      <c r="AA215" s="22">
        <f t="shared" si="25"/>
        <v>0</v>
      </c>
      <c r="AB215" s="9"/>
      <c r="AC215" s="22">
        <f t="shared" si="26"/>
        <v>0</v>
      </c>
      <c r="AD215" s="117">
        <f t="shared" si="27"/>
        <v>208</v>
      </c>
      <c r="AE215" s="119"/>
      <c r="AF215" s="1"/>
    </row>
    <row r="216" spans="1:32" x14ac:dyDescent="0.25">
      <c r="A216" s="1"/>
      <c r="B216" s="1"/>
      <c r="C216" s="1"/>
      <c r="D216" s="5">
        <f t="shared" si="24"/>
        <v>216</v>
      </c>
      <c r="E216" s="1"/>
      <c r="F216" s="1"/>
      <c r="G216" s="22"/>
      <c r="H216" s="3"/>
      <c r="I216" s="1"/>
      <c r="J216" s="1"/>
      <c r="K216" s="22"/>
      <c r="L216" s="3"/>
      <c r="M216" s="1"/>
      <c r="N216" s="1"/>
      <c r="O216" s="22"/>
      <c r="P216" s="3"/>
      <c r="Q216" s="1"/>
      <c r="R216" s="1"/>
      <c r="S216" s="22"/>
      <c r="T216" s="3"/>
      <c r="U216" s="1"/>
      <c r="V216" s="1"/>
      <c r="W216" s="22"/>
      <c r="X216" s="3"/>
      <c r="Y216" s="10" t="s">
        <v>7</v>
      </c>
      <c r="Z216" s="9"/>
      <c r="AA216" s="22">
        <f t="shared" si="25"/>
        <v>0</v>
      </c>
      <c r="AB216" s="9"/>
      <c r="AC216" s="22">
        <f t="shared" si="26"/>
        <v>0</v>
      </c>
      <c r="AD216" s="117">
        <f t="shared" si="27"/>
        <v>209</v>
      </c>
      <c r="AE216" s="119"/>
      <c r="AF216" s="1"/>
    </row>
    <row r="217" spans="1:32" x14ac:dyDescent="0.25">
      <c r="A217" s="1"/>
      <c r="B217" s="1"/>
      <c r="C217" s="1"/>
      <c r="D217" s="5">
        <f t="shared" si="24"/>
        <v>217</v>
      </c>
      <c r="E217" s="1"/>
      <c r="F217" s="1"/>
      <c r="G217" s="22"/>
      <c r="H217" s="3"/>
      <c r="I217" s="1"/>
      <c r="J217" s="1"/>
      <c r="K217" s="22"/>
      <c r="L217" s="3"/>
      <c r="M217" s="1"/>
      <c r="N217" s="1"/>
      <c r="O217" s="22"/>
      <c r="P217" s="3"/>
      <c r="Q217" s="1"/>
      <c r="R217" s="1"/>
      <c r="S217" s="22"/>
      <c r="T217" s="3"/>
      <c r="U217" s="1"/>
      <c r="V217" s="1"/>
      <c r="W217" s="22"/>
      <c r="X217" s="3"/>
      <c r="Y217" s="10" t="s">
        <v>7</v>
      </c>
      <c r="Z217" s="9"/>
      <c r="AA217" s="22">
        <f t="shared" si="25"/>
        <v>0</v>
      </c>
      <c r="AB217" s="9"/>
      <c r="AC217" s="22">
        <f t="shared" si="26"/>
        <v>0</v>
      </c>
      <c r="AD217" s="117">
        <f t="shared" si="27"/>
        <v>210</v>
      </c>
      <c r="AE217" s="119"/>
      <c r="AF217" s="1"/>
    </row>
    <row r="218" spans="1:32" x14ac:dyDescent="0.25">
      <c r="A218" s="1"/>
      <c r="B218" s="1"/>
      <c r="C218" s="1"/>
      <c r="D218" s="5">
        <f t="shared" si="24"/>
        <v>218</v>
      </c>
      <c r="E218" s="1"/>
      <c r="F218" s="1"/>
      <c r="G218" s="22"/>
      <c r="H218" s="3"/>
      <c r="I218" s="1"/>
      <c r="J218" s="1"/>
      <c r="K218" s="22"/>
      <c r="L218" s="3"/>
      <c r="M218" s="1"/>
      <c r="N218" s="1"/>
      <c r="O218" s="22"/>
      <c r="P218" s="3"/>
      <c r="Q218" s="1"/>
      <c r="R218" s="1"/>
      <c r="S218" s="22"/>
      <c r="T218" s="3"/>
      <c r="U218" s="1"/>
      <c r="V218" s="1"/>
      <c r="W218" s="22"/>
      <c r="X218" s="3"/>
      <c r="Y218" s="10" t="s">
        <v>7</v>
      </c>
      <c r="Z218" s="9"/>
      <c r="AA218" s="22">
        <f t="shared" si="25"/>
        <v>0</v>
      </c>
      <c r="AB218" s="9"/>
      <c r="AC218" s="22">
        <f t="shared" si="26"/>
        <v>0</v>
      </c>
      <c r="AD218" s="117">
        <f t="shared" si="27"/>
        <v>211</v>
      </c>
      <c r="AE218" s="119"/>
      <c r="AF218" s="1"/>
    </row>
    <row r="219" spans="1:32" x14ac:dyDescent="0.25">
      <c r="A219" s="1"/>
      <c r="B219" s="1"/>
      <c r="C219" s="1"/>
      <c r="D219" s="5">
        <f t="shared" si="24"/>
        <v>219</v>
      </c>
      <c r="E219" s="1"/>
      <c r="F219" s="1"/>
      <c r="G219" s="22"/>
      <c r="H219" s="3"/>
      <c r="I219" s="1"/>
      <c r="J219" s="1"/>
      <c r="K219" s="22"/>
      <c r="L219" s="3"/>
      <c r="M219" s="1"/>
      <c r="N219" s="1"/>
      <c r="O219" s="22"/>
      <c r="P219" s="3"/>
      <c r="Q219" s="1"/>
      <c r="R219" s="1"/>
      <c r="S219" s="22"/>
      <c r="T219" s="3"/>
      <c r="U219" s="1"/>
      <c r="V219" s="1"/>
      <c r="W219" s="22"/>
      <c r="X219" s="3"/>
      <c r="Y219" s="10" t="s">
        <v>7</v>
      </c>
      <c r="Z219" s="9"/>
      <c r="AA219" s="22">
        <f t="shared" si="25"/>
        <v>0</v>
      </c>
      <c r="AB219" s="9"/>
      <c r="AC219" s="22">
        <f t="shared" si="26"/>
        <v>0</v>
      </c>
      <c r="AD219" s="117">
        <f t="shared" si="27"/>
        <v>212</v>
      </c>
      <c r="AE219" s="119"/>
      <c r="AF219" s="1"/>
    </row>
    <row r="220" spans="1:32" x14ac:dyDescent="0.25">
      <c r="A220" s="1"/>
      <c r="B220" s="1"/>
      <c r="C220" s="1"/>
      <c r="D220" s="5">
        <f t="shared" si="24"/>
        <v>220</v>
      </c>
      <c r="E220" s="1"/>
      <c r="F220" s="1"/>
      <c r="G220" s="22"/>
      <c r="H220" s="3"/>
      <c r="I220" s="1"/>
      <c r="J220" s="1"/>
      <c r="K220" s="22"/>
      <c r="L220" s="3"/>
      <c r="M220" s="1"/>
      <c r="N220" s="1"/>
      <c r="O220" s="22"/>
      <c r="P220" s="3"/>
      <c r="Q220" s="1"/>
      <c r="R220" s="1"/>
      <c r="S220" s="22"/>
      <c r="T220" s="3"/>
      <c r="U220" s="1"/>
      <c r="V220" s="1"/>
      <c r="W220" s="22"/>
      <c r="X220" s="3"/>
      <c r="Y220" s="10" t="s">
        <v>7</v>
      </c>
      <c r="Z220" s="9"/>
      <c r="AA220" s="22">
        <f t="shared" si="25"/>
        <v>0</v>
      </c>
      <c r="AB220" s="9"/>
      <c r="AC220" s="22">
        <f t="shared" si="26"/>
        <v>0</v>
      </c>
      <c r="AD220" s="117">
        <f t="shared" si="27"/>
        <v>213</v>
      </c>
      <c r="AE220" s="119"/>
      <c r="AF220" s="1"/>
    </row>
    <row r="221" spans="1:32" x14ac:dyDescent="0.25">
      <c r="A221" s="1"/>
      <c r="B221" s="1"/>
      <c r="C221" s="1"/>
      <c r="D221" s="5">
        <f t="shared" si="24"/>
        <v>221</v>
      </c>
      <c r="E221" s="1"/>
      <c r="F221" s="1"/>
      <c r="G221" s="22"/>
      <c r="H221" s="3"/>
      <c r="I221" s="1"/>
      <c r="J221" s="1"/>
      <c r="K221" s="22"/>
      <c r="L221" s="3"/>
      <c r="M221" s="1"/>
      <c r="N221" s="1"/>
      <c r="O221" s="22"/>
      <c r="P221" s="3"/>
      <c r="Q221" s="1"/>
      <c r="R221" s="1"/>
      <c r="S221" s="22"/>
      <c r="T221" s="3"/>
      <c r="U221" s="1"/>
      <c r="V221" s="1"/>
      <c r="W221" s="22"/>
      <c r="X221" s="3"/>
      <c r="Y221" s="10" t="s">
        <v>7</v>
      </c>
      <c r="Z221" s="9"/>
      <c r="AA221" s="22">
        <f t="shared" si="25"/>
        <v>0</v>
      </c>
      <c r="AB221" s="9"/>
      <c r="AC221" s="22">
        <f t="shared" si="26"/>
        <v>0</v>
      </c>
      <c r="AD221" s="117">
        <f t="shared" si="27"/>
        <v>214</v>
      </c>
      <c r="AE221" s="119"/>
      <c r="AF221" s="1"/>
    </row>
    <row r="222" spans="1:32" x14ac:dyDescent="0.25">
      <c r="A222" s="1"/>
      <c r="B222" s="1"/>
      <c r="C222" s="1"/>
      <c r="D222" s="5">
        <f t="shared" si="24"/>
        <v>222</v>
      </c>
      <c r="E222" s="1"/>
      <c r="F222" s="1"/>
      <c r="G222" s="22"/>
      <c r="H222" s="3"/>
      <c r="I222" s="1"/>
      <c r="J222" s="1"/>
      <c r="K222" s="22"/>
      <c r="L222" s="3"/>
      <c r="M222" s="1"/>
      <c r="N222" s="1"/>
      <c r="O222" s="22"/>
      <c r="P222" s="3"/>
      <c r="Q222" s="1"/>
      <c r="R222" s="1"/>
      <c r="S222" s="22"/>
      <c r="T222" s="3"/>
      <c r="U222" s="1"/>
      <c r="V222" s="1"/>
      <c r="W222" s="22"/>
      <c r="X222" s="3"/>
      <c r="Y222" s="10" t="s">
        <v>7</v>
      </c>
      <c r="Z222" s="9"/>
      <c r="AA222" s="22">
        <f t="shared" si="25"/>
        <v>0</v>
      </c>
      <c r="AB222" s="9"/>
      <c r="AC222" s="22">
        <f t="shared" si="26"/>
        <v>0</v>
      </c>
      <c r="AD222" s="117">
        <f t="shared" si="27"/>
        <v>215</v>
      </c>
      <c r="AE222" s="119"/>
      <c r="AF222" s="1"/>
    </row>
    <row r="223" spans="1:32" x14ac:dyDescent="0.25">
      <c r="A223" s="1"/>
      <c r="B223" s="1"/>
      <c r="C223" s="1"/>
      <c r="D223" s="5">
        <f t="shared" si="24"/>
        <v>223</v>
      </c>
      <c r="E223" s="1"/>
      <c r="F223" s="1"/>
      <c r="G223" s="22"/>
      <c r="H223" s="3"/>
      <c r="I223" s="1"/>
      <c r="J223" s="1"/>
      <c r="K223" s="22"/>
      <c r="L223" s="3"/>
      <c r="M223" s="1"/>
      <c r="N223" s="1"/>
      <c r="O223" s="22"/>
      <c r="P223" s="3"/>
      <c r="Q223" s="1"/>
      <c r="R223" s="1"/>
      <c r="S223" s="22"/>
      <c r="T223" s="3"/>
      <c r="U223" s="1"/>
      <c r="V223" s="1"/>
      <c r="W223" s="22"/>
      <c r="X223" s="3"/>
      <c r="Y223" s="10" t="s">
        <v>7</v>
      </c>
      <c r="Z223" s="9"/>
      <c r="AA223" s="22">
        <f t="shared" si="25"/>
        <v>0</v>
      </c>
      <c r="AB223" s="9"/>
      <c r="AC223" s="22">
        <f t="shared" si="26"/>
        <v>0</v>
      </c>
      <c r="AD223" s="117">
        <f t="shared" si="27"/>
        <v>216</v>
      </c>
      <c r="AE223" s="119"/>
      <c r="AF223" s="1"/>
    </row>
    <row r="224" spans="1:32" x14ac:dyDescent="0.25">
      <c r="A224" s="1"/>
      <c r="B224" s="1"/>
      <c r="C224" s="1"/>
      <c r="D224" s="5">
        <f t="shared" si="24"/>
        <v>224</v>
      </c>
      <c r="E224" s="1"/>
      <c r="F224" s="1"/>
      <c r="G224" s="22"/>
      <c r="H224" s="3"/>
      <c r="I224" s="1"/>
      <c r="J224" s="1"/>
      <c r="K224" s="22"/>
      <c r="L224" s="3"/>
      <c r="M224" s="1"/>
      <c r="N224" s="1"/>
      <c r="O224" s="22"/>
      <c r="P224" s="3"/>
      <c r="Q224" s="1"/>
      <c r="R224" s="1"/>
      <c r="S224" s="22"/>
      <c r="T224" s="3"/>
      <c r="U224" s="1"/>
      <c r="V224" s="1"/>
      <c r="W224" s="22"/>
      <c r="X224" s="3"/>
      <c r="Y224" s="10" t="s">
        <v>7</v>
      </c>
      <c r="Z224" s="9"/>
      <c r="AA224" s="22">
        <f t="shared" si="25"/>
        <v>0</v>
      </c>
      <c r="AB224" s="9"/>
      <c r="AC224" s="22">
        <f t="shared" si="26"/>
        <v>0</v>
      </c>
      <c r="AD224" s="117">
        <f t="shared" si="27"/>
        <v>217</v>
      </c>
      <c r="AE224" s="119"/>
      <c r="AF224" s="1"/>
    </row>
    <row r="225" spans="1:32" x14ac:dyDescent="0.25">
      <c r="A225" s="1"/>
      <c r="B225" s="1"/>
      <c r="C225" s="1"/>
      <c r="D225" s="5">
        <f t="shared" si="24"/>
        <v>225</v>
      </c>
      <c r="E225" s="1"/>
      <c r="F225" s="1"/>
      <c r="G225" s="22"/>
      <c r="H225" s="3"/>
      <c r="I225" s="1"/>
      <c r="J225" s="1"/>
      <c r="K225" s="22"/>
      <c r="L225" s="3"/>
      <c r="M225" s="1"/>
      <c r="N225" s="1"/>
      <c r="O225" s="22"/>
      <c r="P225" s="3"/>
      <c r="Q225" s="1"/>
      <c r="R225" s="1"/>
      <c r="S225" s="22"/>
      <c r="T225" s="3"/>
      <c r="U225" s="1"/>
      <c r="V225" s="1"/>
      <c r="W225" s="22"/>
      <c r="X225" s="3"/>
      <c r="Y225" s="10" t="s">
        <v>7</v>
      </c>
      <c r="Z225" s="9"/>
      <c r="AA225" s="22">
        <f t="shared" si="25"/>
        <v>0</v>
      </c>
      <c r="AB225" s="9"/>
      <c r="AC225" s="22">
        <f t="shared" si="26"/>
        <v>0</v>
      </c>
      <c r="AD225" s="117">
        <f t="shared" si="27"/>
        <v>218</v>
      </c>
      <c r="AE225" s="119"/>
      <c r="AF225" s="1"/>
    </row>
    <row r="226" spans="1:32" x14ac:dyDescent="0.25">
      <c r="A226" s="1"/>
      <c r="B226" s="1"/>
      <c r="C226" s="1"/>
      <c r="D226" s="5">
        <f t="shared" si="24"/>
        <v>226</v>
      </c>
      <c r="E226" s="1"/>
      <c r="F226" s="1"/>
      <c r="G226" s="22"/>
      <c r="H226" s="3"/>
      <c r="I226" s="1"/>
      <c r="J226" s="1"/>
      <c r="K226" s="22"/>
      <c r="L226" s="3"/>
      <c r="M226" s="1"/>
      <c r="N226" s="1"/>
      <c r="O226" s="22"/>
      <c r="P226" s="3"/>
      <c r="Q226" s="1"/>
      <c r="R226" s="1"/>
      <c r="S226" s="22"/>
      <c r="T226" s="3"/>
      <c r="U226" s="1"/>
      <c r="V226" s="1"/>
      <c r="W226" s="22"/>
      <c r="X226" s="3"/>
      <c r="Y226" s="10" t="s">
        <v>7</v>
      </c>
      <c r="Z226" s="9"/>
      <c r="AA226" s="22">
        <f t="shared" si="25"/>
        <v>0</v>
      </c>
      <c r="AB226" s="9"/>
      <c r="AC226" s="22">
        <f t="shared" si="26"/>
        <v>0</v>
      </c>
      <c r="AD226" s="117">
        <f t="shared" si="27"/>
        <v>219</v>
      </c>
      <c r="AE226" s="119"/>
      <c r="AF226" s="1"/>
    </row>
    <row r="227" spans="1:32" x14ac:dyDescent="0.25">
      <c r="A227" s="1"/>
      <c r="B227" s="1"/>
      <c r="C227" s="1"/>
      <c r="D227" s="5">
        <f t="shared" si="24"/>
        <v>227</v>
      </c>
      <c r="E227" s="1"/>
      <c r="F227" s="1"/>
      <c r="G227" s="22"/>
      <c r="H227" s="3"/>
      <c r="I227" s="1"/>
      <c r="J227" s="1"/>
      <c r="K227" s="22"/>
      <c r="L227" s="3"/>
      <c r="M227" s="1"/>
      <c r="N227" s="1"/>
      <c r="O227" s="22"/>
      <c r="P227" s="3"/>
      <c r="Q227" s="1"/>
      <c r="R227" s="1"/>
      <c r="S227" s="22"/>
      <c r="T227" s="3"/>
      <c r="U227" s="1"/>
      <c r="V227" s="1"/>
      <c r="W227" s="22"/>
      <c r="X227" s="3"/>
      <c r="Y227" s="10" t="s">
        <v>7</v>
      </c>
      <c r="Z227" s="9"/>
      <c r="AA227" s="22">
        <f t="shared" si="25"/>
        <v>0</v>
      </c>
      <c r="AB227" s="9"/>
      <c r="AC227" s="22">
        <f t="shared" si="26"/>
        <v>0</v>
      </c>
      <c r="AD227" s="117">
        <f t="shared" si="27"/>
        <v>220</v>
      </c>
      <c r="AE227" s="119"/>
      <c r="AF227" s="1"/>
    </row>
    <row r="228" spans="1:32" x14ac:dyDescent="0.25">
      <c r="A228" s="1"/>
      <c r="B228" s="1"/>
      <c r="C228" s="1"/>
      <c r="D228" s="5">
        <f t="shared" si="24"/>
        <v>228</v>
      </c>
      <c r="E228" s="1"/>
      <c r="F228" s="1"/>
      <c r="G228" s="22"/>
      <c r="H228" s="3"/>
      <c r="I228" s="1"/>
      <c r="J228" s="1"/>
      <c r="K228" s="22"/>
      <c r="L228" s="3"/>
      <c r="M228" s="1"/>
      <c r="N228" s="1"/>
      <c r="O228" s="22"/>
      <c r="P228" s="3"/>
      <c r="Q228" s="1"/>
      <c r="R228" s="1"/>
      <c r="S228" s="22"/>
      <c r="T228" s="3"/>
      <c r="U228" s="1"/>
      <c r="V228" s="1"/>
      <c r="W228" s="22"/>
      <c r="X228" s="3"/>
      <c r="Y228" s="10" t="s">
        <v>7</v>
      </c>
      <c r="Z228" s="9"/>
      <c r="AA228" s="22">
        <f t="shared" si="25"/>
        <v>0</v>
      </c>
      <c r="AB228" s="9"/>
      <c r="AC228" s="22">
        <f t="shared" si="26"/>
        <v>0</v>
      </c>
      <c r="AD228" s="117">
        <f t="shared" si="27"/>
        <v>221</v>
      </c>
      <c r="AE228" s="119"/>
      <c r="AF228" s="1"/>
    </row>
    <row r="229" spans="1:32" x14ac:dyDescent="0.25">
      <c r="A229" s="1"/>
      <c r="B229" s="1"/>
      <c r="C229" s="1"/>
      <c r="D229" s="5">
        <f t="shared" si="24"/>
        <v>229</v>
      </c>
      <c r="E229" s="1"/>
      <c r="F229" s="1"/>
      <c r="G229" s="22"/>
      <c r="H229" s="3"/>
      <c r="I229" s="1"/>
      <c r="J229" s="1"/>
      <c r="K229" s="22"/>
      <c r="L229" s="3"/>
      <c r="M229" s="1"/>
      <c r="N229" s="1"/>
      <c r="O229" s="22"/>
      <c r="P229" s="3"/>
      <c r="Q229" s="1"/>
      <c r="R229" s="1"/>
      <c r="S229" s="22"/>
      <c r="T229" s="3"/>
      <c r="U229" s="1"/>
      <c r="V229" s="1"/>
      <c r="W229" s="22"/>
      <c r="X229" s="3"/>
      <c r="Y229" s="10" t="s">
        <v>7</v>
      </c>
      <c r="Z229" s="9"/>
      <c r="AA229" s="22">
        <f t="shared" si="25"/>
        <v>0</v>
      </c>
      <c r="AB229" s="9"/>
      <c r="AC229" s="22">
        <f t="shared" si="26"/>
        <v>0</v>
      </c>
      <c r="AD229" s="117">
        <f t="shared" si="27"/>
        <v>222</v>
      </c>
      <c r="AE229" s="119"/>
      <c r="AF229" s="1"/>
    </row>
    <row r="230" spans="1:32" x14ac:dyDescent="0.25">
      <c r="A230" s="1"/>
      <c r="B230" s="1"/>
      <c r="C230" s="1"/>
      <c r="D230" s="5">
        <f t="shared" si="24"/>
        <v>230</v>
      </c>
      <c r="E230" s="1"/>
      <c r="F230" s="1"/>
      <c r="G230" s="22"/>
      <c r="H230" s="3"/>
      <c r="I230" s="1"/>
      <c r="J230" s="1"/>
      <c r="K230" s="22"/>
      <c r="L230" s="3"/>
      <c r="M230" s="1"/>
      <c r="N230" s="1"/>
      <c r="O230" s="22"/>
      <c r="P230" s="3"/>
      <c r="Q230" s="1"/>
      <c r="R230" s="1"/>
      <c r="S230" s="22"/>
      <c r="T230" s="3"/>
      <c r="U230" s="1"/>
      <c r="V230" s="1"/>
      <c r="W230" s="22"/>
      <c r="X230" s="3"/>
      <c r="Y230" s="10" t="s">
        <v>7</v>
      </c>
      <c r="Z230" s="9"/>
      <c r="AA230" s="22">
        <f t="shared" si="25"/>
        <v>0</v>
      </c>
      <c r="AB230" s="9"/>
      <c r="AC230" s="22">
        <f t="shared" si="26"/>
        <v>0</v>
      </c>
      <c r="AD230" s="117">
        <f t="shared" si="27"/>
        <v>223</v>
      </c>
      <c r="AE230" s="119"/>
      <c r="AF230" s="1"/>
    </row>
    <row r="231" spans="1:32" x14ac:dyDescent="0.25">
      <c r="A231" s="1"/>
      <c r="B231" s="1"/>
      <c r="C231" s="1"/>
      <c r="D231" s="5">
        <f t="shared" si="24"/>
        <v>231</v>
      </c>
      <c r="E231" s="1"/>
      <c r="F231" s="1"/>
      <c r="G231" s="22"/>
      <c r="H231" s="3"/>
      <c r="I231" s="1"/>
      <c r="J231" s="1"/>
      <c r="K231" s="22"/>
      <c r="L231" s="3"/>
      <c r="M231" s="1"/>
      <c r="N231" s="1"/>
      <c r="O231" s="22"/>
      <c r="P231" s="3"/>
      <c r="Q231" s="1"/>
      <c r="R231" s="1"/>
      <c r="S231" s="22"/>
      <c r="T231" s="3"/>
      <c r="U231" s="1"/>
      <c r="V231" s="1"/>
      <c r="W231" s="22"/>
      <c r="X231" s="3"/>
      <c r="Y231" s="10" t="s">
        <v>7</v>
      </c>
      <c r="Z231" s="9"/>
      <c r="AA231" s="22">
        <f t="shared" si="25"/>
        <v>0</v>
      </c>
      <c r="AB231" s="9"/>
      <c r="AC231" s="22">
        <f t="shared" si="26"/>
        <v>0</v>
      </c>
      <c r="AD231" s="117">
        <f t="shared" si="27"/>
        <v>224</v>
      </c>
      <c r="AE231" s="119"/>
      <c r="AF231" s="1"/>
    </row>
    <row r="232" spans="1:32" x14ac:dyDescent="0.25">
      <c r="A232" s="1"/>
      <c r="B232" s="1"/>
      <c r="C232" s="1"/>
      <c r="D232" s="5">
        <f t="shared" si="24"/>
        <v>232</v>
      </c>
      <c r="E232" s="1"/>
      <c r="F232" s="1"/>
      <c r="G232" s="22"/>
      <c r="H232" s="3"/>
      <c r="I232" s="1"/>
      <c r="J232" s="1"/>
      <c r="K232" s="22"/>
      <c r="L232" s="3"/>
      <c r="M232" s="1"/>
      <c r="N232" s="1"/>
      <c r="O232" s="22"/>
      <c r="P232" s="3"/>
      <c r="Q232" s="1"/>
      <c r="R232" s="1"/>
      <c r="S232" s="22"/>
      <c r="T232" s="3"/>
      <c r="U232" s="1"/>
      <c r="V232" s="1"/>
      <c r="W232" s="22"/>
      <c r="X232" s="3"/>
      <c r="Y232" s="10" t="s">
        <v>7</v>
      </c>
      <c r="Z232" s="9"/>
      <c r="AA232" s="22">
        <f t="shared" si="25"/>
        <v>0</v>
      </c>
      <c r="AB232" s="9"/>
      <c r="AC232" s="22">
        <f t="shared" si="26"/>
        <v>0</v>
      </c>
      <c r="AD232" s="117">
        <f t="shared" si="27"/>
        <v>225</v>
      </c>
      <c r="AE232" s="119"/>
      <c r="AF232" s="1"/>
    </row>
    <row r="233" spans="1:32" x14ac:dyDescent="0.25">
      <c r="A233" s="1"/>
      <c r="B233" s="1"/>
      <c r="C233" s="1"/>
      <c r="D233" s="5">
        <f t="shared" si="24"/>
        <v>233</v>
      </c>
      <c r="E233" s="1"/>
      <c r="F233" s="1"/>
      <c r="G233" s="22"/>
      <c r="H233" s="3"/>
      <c r="I233" s="1"/>
      <c r="J233" s="1"/>
      <c r="K233" s="22"/>
      <c r="L233" s="3"/>
      <c r="M233" s="1"/>
      <c r="N233" s="1"/>
      <c r="O233" s="22"/>
      <c r="P233" s="3"/>
      <c r="Q233" s="1"/>
      <c r="R233" s="1"/>
      <c r="S233" s="22"/>
      <c r="T233" s="3"/>
      <c r="U233" s="1"/>
      <c r="V233" s="1"/>
      <c r="W233" s="22"/>
      <c r="X233" s="3"/>
      <c r="Y233" s="10" t="s">
        <v>7</v>
      </c>
      <c r="Z233" s="9"/>
      <c r="AA233" s="22">
        <f t="shared" si="25"/>
        <v>0</v>
      </c>
      <c r="AB233" s="9"/>
      <c r="AC233" s="22">
        <f t="shared" si="26"/>
        <v>0</v>
      </c>
      <c r="AD233" s="117">
        <f t="shared" si="27"/>
        <v>226</v>
      </c>
      <c r="AE233" s="119"/>
      <c r="AF233" s="1"/>
    </row>
    <row r="234" spans="1:32" x14ac:dyDescent="0.25">
      <c r="A234" s="1"/>
      <c r="B234" s="1"/>
      <c r="C234" s="1"/>
      <c r="D234" s="5">
        <f t="shared" si="24"/>
        <v>234</v>
      </c>
      <c r="E234" s="1"/>
      <c r="F234" s="1"/>
      <c r="G234" s="22"/>
      <c r="H234" s="3"/>
      <c r="I234" s="1"/>
      <c r="J234" s="1"/>
      <c r="K234" s="22"/>
      <c r="L234" s="3"/>
      <c r="M234" s="1"/>
      <c r="N234" s="1"/>
      <c r="O234" s="22"/>
      <c r="P234" s="3"/>
      <c r="Q234" s="1"/>
      <c r="R234" s="1"/>
      <c r="S234" s="22"/>
      <c r="T234" s="3"/>
      <c r="U234" s="1"/>
      <c r="V234" s="1"/>
      <c r="W234" s="22"/>
      <c r="X234" s="3"/>
      <c r="Y234" s="10" t="s">
        <v>7</v>
      </c>
      <c r="Z234" s="9"/>
      <c r="AA234" s="22">
        <f t="shared" si="25"/>
        <v>0</v>
      </c>
      <c r="AB234" s="9"/>
      <c r="AC234" s="22">
        <f t="shared" si="26"/>
        <v>0</v>
      </c>
      <c r="AD234" s="117">
        <f t="shared" si="27"/>
        <v>227</v>
      </c>
      <c r="AE234" s="119"/>
      <c r="AF234" s="1"/>
    </row>
    <row r="235" spans="1:32" x14ac:dyDescent="0.25">
      <c r="A235" s="1"/>
      <c r="B235" s="1"/>
      <c r="C235" s="1"/>
      <c r="D235" s="5">
        <f t="shared" si="24"/>
        <v>235</v>
      </c>
      <c r="E235" s="1"/>
      <c r="F235" s="1"/>
      <c r="G235" s="22"/>
      <c r="H235" s="3"/>
      <c r="I235" s="1"/>
      <c r="J235" s="1"/>
      <c r="K235" s="22"/>
      <c r="L235" s="3"/>
      <c r="M235" s="1"/>
      <c r="N235" s="1"/>
      <c r="O235" s="22"/>
      <c r="P235" s="3"/>
      <c r="Q235" s="1"/>
      <c r="R235" s="1"/>
      <c r="S235" s="22"/>
      <c r="T235" s="3"/>
      <c r="U235" s="1"/>
      <c r="V235" s="1"/>
      <c r="W235" s="22"/>
      <c r="X235" s="3"/>
      <c r="Y235" s="10" t="s">
        <v>7</v>
      </c>
      <c r="Z235" s="9"/>
      <c r="AA235" s="22">
        <f t="shared" si="25"/>
        <v>0</v>
      </c>
      <c r="AB235" s="9"/>
      <c r="AC235" s="22">
        <f t="shared" si="26"/>
        <v>0</v>
      </c>
      <c r="AD235" s="117">
        <f t="shared" si="27"/>
        <v>228</v>
      </c>
      <c r="AE235" s="119"/>
      <c r="AF235" s="1"/>
    </row>
    <row r="236" spans="1:32" x14ac:dyDescent="0.25">
      <c r="A236" s="1"/>
      <c r="B236" s="1"/>
      <c r="C236" s="1"/>
      <c r="D236" s="5">
        <f t="shared" si="24"/>
        <v>236</v>
      </c>
      <c r="E236" s="1"/>
      <c r="F236" s="1"/>
      <c r="G236" s="22"/>
      <c r="H236" s="3"/>
      <c r="I236" s="1"/>
      <c r="J236" s="1"/>
      <c r="K236" s="22"/>
      <c r="L236" s="3"/>
      <c r="M236" s="1"/>
      <c r="N236" s="1"/>
      <c r="O236" s="22"/>
      <c r="P236" s="3"/>
      <c r="Q236" s="1"/>
      <c r="R236" s="1"/>
      <c r="S236" s="22"/>
      <c r="T236" s="3"/>
      <c r="U236" s="1"/>
      <c r="V236" s="1"/>
      <c r="W236" s="22"/>
      <c r="X236" s="3"/>
      <c r="Y236" s="10" t="s">
        <v>7</v>
      </c>
      <c r="Z236" s="9"/>
      <c r="AA236" s="22">
        <f t="shared" si="25"/>
        <v>0</v>
      </c>
      <c r="AB236" s="9"/>
      <c r="AC236" s="22">
        <f t="shared" si="26"/>
        <v>0</v>
      </c>
      <c r="AD236" s="117">
        <f t="shared" si="27"/>
        <v>229</v>
      </c>
      <c r="AE236" s="119"/>
      <c r="AF236" s="1"/>
    </row>
    <row r="237" spans="1:32" x14ac:dyDescent="0.25">
      <c r="A237" s="1"/>
      <c r="B237" s="1"/>
      <c r="C237" s="1"/>
      <c r="D237" s="5">
        <f t="shared" si="24"/>
        <v>237</v>
      </c>
      <c r="E237" s="1"/>
      <c r="F237" s="1"/>
      <c r="G237" s="22"/>
      <c r="H237" s="3"/>
      <c r="I237" s="1"/>
      <c r="J237" s="1"/>
      <c r="K237" s="22"/>
      <c r="L237" s="3"/>
      <c r="M237" s="1"/>
      <c r="N237" s="1"/>
      <c r="O237" s="22"/>
      <c r="P237" s="3"/>
      <c r="Q237" s="1"/>
      <c r="R237" s="1"/>
      <c r="S237" s="22"/>
      <c r="T237" s="3"/>
      <c r="U237" s="1"/>
      <c r="V237" s="1"/>
      <c r="W237" s="22"/>
      <c r="X237" s="3"/>
      <c r="Y237" s="10" t="s">
        <v>7</v>
      </c>
      <c r="Z237" s="9"/>
      <c r="AA237" s="22">
        <f t="shared" si="25"/>
        <v>0</v>
      </c>
      <c r="AB237" s="9"/>
      <c r="AC237" s="22">
        <f t="shared" si="26"/>
        <v>0</v>
      </c>
      <c r="AD237" s="117">
        <f t="shared" si="27"/>
        <v>230</v>
      </c>
      <c r="AE237" s="119"/>
      <c r="AF237" s="1"/>
    </row>
    <row r="238" spans="1:32" x14ac:dyDescent="0.25">
      <c r="A238" s="1"/>
      <c r="B238" s="1"/>
      <c r="C238" s="1"/>
      <c r="D238" s="5">
        <f t="shared" si="24"/>
        <v>238</v>
      </c>
      <c r="E238" s="1"/>
      <c r="F238" s="1"/>
      <c r="G238" s="22"/>
      <c r="H238" s="3"/>
      <c r="I238" s="1"/>
      <c r="J238" s="1"/>
      <c r="K238" s="22"/>
      <c r="L238" s="3"/>
      <c r="M238" s="1"/>
      <c r="N238" s="1"/>
      <c r="O238" s="22"/>
      <c r="P238" s="3"/>
      <c r="Q238" s="1"/>
      <c r="R238" s="1"/>
      <c r="S238" s="22"/>
      <c r="T238" s="3"/>
      <c r="U238" s="1"/>
      <c r="V238" s="1"/>
      <c r="W238" s="22"/>
      <c r="X238" s="3"/>
      <c r="Y238" s="10" t="s">
        <v>7</v>
      </c>
      <c r="Z238" s="9"/>
      <c r="AA238" s="22">
        <f t="shared" si="25"/>
        <v>0</v>
      </c>
      <c r="AB238" s="9"/>
      <c r="AC238" s="22">
        <f t="shared" si="26"/>
        <v>0</v>
      </c>
      <c r="AD238" s="117">
        <f t="shared" si="27"/>
        <v>231</v>
      </c>
      <c r="AE238" s="119"/>
      <c r="AF238" s="1"/>
    </row>
    <row r="239" spans="1:32" x14ac:dyDescent="0.25">
      <c r="A239" s="1"/>
      <c r="B239" s="1"/>
      <c r="C239" s="1"/>
      <c r="D239" s="5">
        <f t="shared" si="24"/>
        <v>239</v>
      </c>
      <c r="E239" s="1"/>
      <c r="F239" s="1"/>
      <c r="G239" s="22"/>
      <c r="H239" s="3"/>
      <c r="I239" s="1"/>
      <c r="J239" s="1"/>
      <c r="K239" s="22"/>
      <c r="L239" s="3"/>
      <c r="M239" s="1"/>
      <c r="N239" s="1"/>
      <c r="O239" s="22"/>
      <c r="P239" s="3"/>
      <c r="Q239" s="1"/>
      <c r="R239" s="1"/>
      <c r="S239" s="22"/>
      <c r="T239" s="3"/>
      <c r="U239" s="1"/>
      <c r="V239" s="1"/>
      <c r="W239" s="22"/>
      <c r="X239" s="3"/>
      <c r="Y239" s="10" t="s">
        <v>7</v>
      </c>
      <c r="Z239" s="9"/>
      <c r="AA239" s="22">
        <f t="shared" si="25"/>
        <v>0</v>
      </c>
      <c r="AB239" s="9"/>
      <c r="AC239" s="22">
        <f t="shared" si="26"/>
        <v>0</v>
      </c>
      <c r="AD239" s="117">
        <f t="shared" si="27"/>
        <v>232</v>
      </c>
      <c r="AE239" s="119"/>
      <c r="AF239" s="1"/>
    </row>
    <row r="240" spans="1:32" x14ac:dyDescent="0.25">
      <c r="A240" s="1"/>
      <c r="B240" s="1"/>
      <c r="C240" s="1"/>
      <c r="D240" s="5">
        <f t="shared" si="24"/>
        <v>240</v>
      </c>
      <c r="E240" s="1"/>
      <c r="F240" s="1"/>
      <c r="G240" s="22"/>
      <c r="H240" s="3"/>
      <c r="I240" s="1"/>
      <c r="J240" s="1"/>
      <c r="K240" s="22"/>
      <c r="L240" s="3"/>
      <c r="M240" s="1"/>
      <c r="N240" s="1"/>
      <c r="O240" s="22"/>
      <c r="P240" s="3"/>
      <c r="Q240" s="1"/>
      <c r="R240" s="1"/>
      <c r="S240" s="22"/>
      <c r="T240" s="3"/>
      <c r="U240" s="1"/>
      <c r="V240" s="1"/>
      <c r="W240" s="22"/>
      <c r="X240" s="3"/>
      <c r="Y240" s="10" t="s">
        <v>7</v>
      </c>
      <c r="Z240" s="9"/>
      <c r="AA240" s="22">
        <f t="shared" si="25"/>
        <v>0</v>
      </c>
      <c r="AB240" s="9"/>
      <c r="AC240" s="22">
        <f t="shared" si="26"/>
        <v>0</v>
      </c>
      <c r="AD240" s="117">
        <f t="shared" si="27"/>
        <v>233</v>
      </c>
      <c r="AE240" s="119"/>
      <c r="AF240" s="1"/>
    </row>
    <row r="241" spans="1:32" x14ac:dyDescent="0.25">
      <c r="A241" s="1"/>
      <c r="B241" s="1"/>
      <c r="C241" s="1"/>
      <c r="D241" s="5">
        <f t="shared" si="24"/>
        <v>241</v>
      </c>
      <c r="E241" s="1"/>
      <c r="F241" s="1"/>
      <c r="G241" s="22"/>
      <c r="H241" s="3"/>
      <c r="I241" s="1"/>
      <c r="J241" s="1"/>
      <c r="K241" s="22"/>
      <c r="L241" s="3"/>
      <c r="M241" s="1"/>
      <c r="N241" s="1"/>
      <c r="O241" s="22"/>
      <c r="P241" s="3"/>
      <c r="Q241" s="1"/>
      <c r="R241" s="1"/>
      <c r="S241" s="22"/>
      <c r="T241" s="3"/>
      <c r="U241" s="1"/>
      <c r="V241" s="1"/>
      <c r="W241" s="22"/>
      <c r="X241" s="3"/>
      <c r="Y241" s="10" t="s">
        <v>7</v>
      </c>
      <c r="Z241" s="9"/>
      <c r="AA241" s="22">
        <f t="shared" si="25"/>
        <v>0</v>
      </c>
      <c r="AB241" s="9"/>
      <c r="AC241" s="22">
        <f t="shared" si="26"/>
        <v>0</v>
      </c>
      <c r="AD241" s="117">
        <f t="shared" si="27"/>
        <v>234</v>
      </c>
      <c r="AE241" s="119"/>
      <c r="AF241" s="1"/>
    </row>
    <row r="242" spans="1:32" x14ac:dyDescent="0.25">
      <c r="A242" s="1"/>
      <c r="B242" s="1"/>
      <c r="C242" s="1"/>
      <c r="D242" s="5">
        <f t="shared" si="24"/>
        <v>242</v>
      </c>
      <c r="E242" s="1"/>
      <c r="F242" s="1"/>
      <c r="G242" s="22"/>
      <c r="H242" s="3"/>
      <c r="I242" s="1"/>
      <c r="J242" s="1"/>
      <c r="K242" s="22"/>
      <c r="L242" s="3"/>
      <c r="M242" s="1"/>
      <c r="N242" s="1"/>
      <c r="O242" s="22"/>
      <c r="P242" s="3"/>
      <c r="Q242" s="1"/>
      <c r="R242" s="1"/>
      <c r="S242" s="22"/>
      <c r="T242" s="3"/>
      <c r="U242" s="1"/>
      <c r="V242" s="1"/>
      <c r="W242" s="22"/>
      <c r="X242" s="3"/>
      <c r="Y242" s="10" t="s">
        <v>7</v>
      </c>
      <c r="Z242" s="9"/>
      <c r="AA242" s="22">
        <f t="shared" si="25"/>
        <v>0</v>
      </c>
      <c r="AB242" s="9"/>
      <c r="AC242" s="22">
        <f t="shared" si="26"/>
        <v>0</v>
      </c>
      <c r="AD242" s="117">
        <f t="shared" si="27"/>
        <v>235</v>
      </c>
      <c r="AE242" s="119"/>
      <c r="AF242" s="1"/>
    </row>
    <row r="243" spans="1:32" x14ac:dyDescent="0.25">
      <c r="A243" s="1"/>
      <c r="B243" s="1"/>
      <c r="C243" s="1"/>
      <c r="D243" s="5">
        <f t="shared" si="24"/>
        <v>243</v>
      </c>
      <c r="E243" s="1"/>
      <c r="F243" s="1"/>
      <c r="G243" s="22"/>
      <c r="H243" s="3"/>
      <c r="I243" s="1"/>
      <c r="J243" s="1"/>
      <c r="K243" s="22"/>
      <c r="L243" s="3"/>
      <c r="M243" s="1"/>
      <c r="N243" s="1"/>
      <c r="O243" s="22"/>
      <c r="P243" s="3"/>
      <c r="Q243" s="1"/>
      <c r="R243" s="1"/>
      <c r="S243" s="22"/>
      <c r="T243" s="3"/>
      <c r="U243" s="1"/>
      <c r="V243" s="1"/>
      <c r="W243" s="22"/>
      <c r="X243" s="3"/>
      <c r="Y243" s="10" t="s">
        <v>7</v>
      </c>
      <c r="Z243" s="9"/>
      <c r="AA243" s="22">
        <f t="shared" si="25"/>
        <v>0</v>
      </c>
      <c r="AB243" s="9"/>
      <c r="AC243" s="22">
        <f t="shared" si="26"/>
        <v>0</v>
      </c>
      <c r="AD243" s="117">
        <f t="shared" si="27"/>
        <v>236</v>
      </c>
      <c r="AE243" s="119"/>
      <c r="AF243" s="1"/>
    </row>
    <row r="244" spans="1:32" x14ac:dyDescent="0.25">
      <c r="A244" s="1"/>
      <c r="B244" s="1"/>
      <c r="C244" s="1"/>
      <c r="D244" s="5">
        <f t="shared" si="24"/>
        <v>244</v>
      </c>
      <c r="E244" s="1"/>
      <c r="F244" s="1"/>
      <c r="G244" s="22"/>
      <c r="H244" s="3"/>
      <c r="I244" s="1"/>
      <c r="J244" s="1"/>
      <c r="K244" s="22"/>
      <c r="L244" s="3"/>
      <c r="M244" s="1"/>
      <c r="N244" s="1"/>
      <c r="O244" s="22"/>
      <c r="P244" s="3"/>
      <c r="Q244" s="1"/>
      <c r="R244" s="1"/>
      <c r="S244" s="22"/>
      <c r="T244" s="3"/>
      <c r="U244" s="1"/>
      <c r="V244" s="1"/>
      <c r="W244" s="22"/>
      <c r="X244" s="3"/>
      <c r="Y244" s="10" t="s">
        <v>7</v>
      </c>
      <c r="Z244" s="9"/>
      <c r="AA244" s="22">
        <f t="shared" si="25"/>
        <v>0</v>
      </c>
      <c r="AB244" s="9"/>
      <c r="AC244" s="22">
        <f t="shared" si="26"/>
        <v>0</v>
      </c>
      <c r="AD244" s="117">
        <f t="shared" si="27"/>
        <v>237</v>
      </c>
      <c r="AE244" s="119"/>
      <c r="AF244" s="1"/>
    </row>
    <row r="245" spans="1:32" x14ac:dyDescent="0.25">
      <c r="A245" s="1"/>
      <c r="B245" s="1"/>
      <c r="C245" s="1"/>
      <c r="D245" s="5">
        <f t="shared" si="24"/>
        <v>245</v>
      </c>
      <c r="E245" s="1"/>
      <c r="F245" s="1"/>
      <c r="G245" s="22"/>
      <c r="H245" s="3"/>
      <c r="I245" s="1"/>
      <c r="J245" s="1"/>
      <c r="K245" s="22"/>
      <c r="L245" s="3"/>
      <c r="M245" s="1"/>
      <c r="N245" s="1"/>
      <c r="O245" s="22"/>
      <c r="P245" s="3"/>
      <c r="Q245" s="1"/>
      <c r="R245" s="1"/>
      <c r="S245" s="22"/>
      <c r="T245" s="3"/>
      <c r="U245" s="1"/>
      <c r="V245" s="1"/>
      <c r="W245" s="22"/>
      <c r="X245" s="3"/>
      <c r="Y245" s="10" t="s">
        <v>7</v>
      </c>
      <c r="Z245" s="9"/>
      <c r="AA245" s="22">
        <f t="shared" si="25"/>
        <v>0</v>
      </c>
      <c r="AB245" s="9"/>
      <c r="AC245" s="22">
        <f t="shared" si="26"/>
        <v>0</v>
      </c>
      <c r="AD245" s="117">
        <f t="shared" si="27"/>
        <v>238</v>
      </c>
      <c r="AE245" s="119"/>
      <c r="AF245" s="1"/>
    </row>
    <row r="246" spans="1:32" x14ac:dyDescent="0.25">
      <c r="A246" s="1"/>
      <c r="B246" s="1"/>
      <c r="C246" s="1"/>
      <c r="D246" s="5">
        <f t="shared" si="24"/>
        <v>246</v>
      </c>
      <c r="E246" s="1"/>
      <c r="F246" s="1"/>
      <c r="G246" s="22"/>
      <c r="H246" s="3"/>
      <c r="I246" s="1"/>
      <c r="J246" s="1"/>
      <c r="K246" s="22"/>
      <c r="L246" s="3"/>
      <c r="M246" s="1"/>
      <c r="N246" s="1"/>
      <c r="O246" s="22"/>
      <c r="P246" s="3"/>
      <c r="Q246" s="1"/>
      <c r="R246" s="1"/>
      <c r="S246" s="22"/>
      <c r="T246" s="3"/>
      <c r="U246" s="1"/>
      <c r="V246" s="1"/>
      <c r="W246" s="22"/>
      <c r="X246" s="3"/>
      <c r="Y246" s="10" t="s">
        <v>7</v>
      </c>
      <c r="Z246" s="9"/>
      <c r="AA246" s="22">
        <f t="shared" si="25"/>
        <v>0</v>
      </c>
      <c r="AB246" s="9"/>
      <c r="AC246" s="22">
        <f t="shared" si="26"/>
        <v>0</v>
      </c>
      <c r="AD246" s="117">
        <f t="shared" si="27"/>
        <v>239</v>
      </c>
      <c r="AE246" s="119"/>
      <c r="AF246" s="1"/>
    </row>
    <row r="247" spans="1:32" x14ac:dyDescent="0.25">
      <c r="A247" s="1"/>
      <c r="B247" s="1"/>
      <c r="C247" s="1"/>
      <c r="D247" s="5">
        <f t="shared" si="24"/>
        <v>247</v>
      </c>
      <c r="E247" s="1"/>
      <c r="F247" s="1"/>
      <c r="G247" s="22"/>
      <c r="H247" s="3"/>
      <c r="I247" s="1"/>
      <c r="J247" s="1"/>
      <c r="K247" s="22"/>
      <c r="L247" s="3"/>
      <c r="M247" s="1"/>
      <c r="N247" s="1"/>
      <c r="O247" s="22"/>
      <c r="P247" s="3"/>
      <c r="Q247" s="1"/>
      <c r="R247" s="1"/>
      <c r="S247" s="22"/>
      <c r="T247" s="3"/>
      <c r="U247" s="1"/>
      <c r="V247" s="1"/>
      <c r="W247" s="22"/>
      <c r="X247" s="3"/>
      <c r="Y247" s="10" t="s">
        <v>7</v>
      </c>
      <c r="Z247" s="9"/>
      <c r="AA247" s="22">
        <f t="shared" si="25"/>
        <v>0</v>
      </c>
      <c r="AB247" s="9"/>
      <c r="AC247" s="22">
        <f t="shared" si="26"/>
        <v>0</v>
      </c>
      <c r="AD247" s="117">
        <f t="shared" si="27"/>
        <v>240</v>
      </c>
      <c r="AE247" s="119"/>
      <c r="AF247" s="1"/>
    </row>
    <row r="248" spans="1:32" x14ac:dyDescent="0.25">
      <c r="A248" s="1"/>
      <c r="B248" s="1"/>
      <c r="C248" s="1"/>
      <c r="D248" s="5">
        <f t="shared" si="24"/>
        <v>248</v>
      </c>
      <c r="E248" s="1"/>
      <c r="F248" s="1"/>
      <c r="G248" s="22"/>
      <c r="H248" s="3"/>
      <c r="I248" s="1"/>
      <c r="J248" s="1"/>
      <c r="K248" s="22"/>
      <c r="L248" s="3"/>
      <c r="M248" s="1"/>
      <c r="N248" s="1"/>
      <c r="O248" s="22"/>
      <c r="P248" s="3"/>
      <c r="Q248" s="1"/>
      <c r="R248" s="1"/>
      <c r="S248" s="22"/>
      <c r="T248" s="3"/>
      <c r="U248" s="1"/>
      <c r="V248" s="1"/>
      <c r="W248" s="22"/>
      <c r="X248" s="3"/>
      <c r="Y248" s="10" t="s">
        <v>7</v>
      </c>
      <c r="Z248" s="9"/>
      <c r="AA248" s="22">
        <f t="shared" si="25"/>
        <v>0</v>
      </c>
      <c r="AB248" s="9"/>
      <c r="AC248" s="22">
        <f t="shared" si="26"/>
        <v>0</v>
      </c>
      <c r="AD248" s="117">
        <f t="shared" si="27"/>
        <v>241</v>
      </c>
      <c r="AE248" s="119"/>
      <c r="AF248" s="1"/>
    </row>
    <row r="249" spans="1:32" x14ac:dyDescent="0.25">
      <c r="A249" s="1"/>
      <c r="B249" s="1"/>
      <c r="C249" s="1"/>
      <c r="D249" s="5">
        <f t="shared" si="24"/>
        <v>249</v>
      </c>
      <c r="E249" s="1"/>
      <c r="F249" s="1"/>
      <c r="G249" s="22"/>
      <c r="H249" s="3"/>
      <c r="I249" s="1"/>
      <c r="J249" s="1"/>
      <c r="K249" s="22"/>
      <c r="L249" s="3"/>
      <c r="M249" s="1"/>
      <c r="N249" s="1"/>
      <c r="O249" s="22"/>
      <c r="P249" s="3"/>
      <c r="Q249" s="1"/>
      <c r="R249" s="1"/>
      <c r="S249" s="22"/>
      <c r="T249" s="3"/>
      <c r="U249" s="1"/>
      <c r="V249" s="1"/>
      <c r="W249" s="22"/>
      <c r="X249" s="3"/>
      <c r="Y249" s="10" t="s">
        <v>7</v>
      </c>
      <c r="Z249" s="9"/>
      <c r="AA249" s="22">
        <f t="shared" si="25"/>
        <v>0</v>
      </c>
      <c r="AB249" s="9"/>
      <c r="AC249" s="22">
        <f t="shared" si="26"/>
        <v>0</v>
      </c>
      <c r="AD249" s="117">
        <f t="shared" si="27"/>
        <v>242</v>
      </c>
      <c r="AE249" s="119"/>
      <c r="AF249" s="1"/>
    </row>
    <row r="250" spans="1:32" x14ac:dyDescent="0.25">
      <c r="A250" s="1"/>
      <c r="B250" s="1"/>
      <c r="C250" s="1"/>
      <c r="D250" s="5">
        <f t="shared" si="24"/>
        <v>250</v>
      </c>
      <c r="E250" s="1"/>
      <c r="F250" s="1"/>
      <c r="G250" s="22"/>
      <c r="H250" s="3"/>
      <c r="I250" s="1"/>
      <c r="J250" s="1"/>
      <c r="K250" s="22"/>
      <c r="L250" s="3"/>
      <c r="M250" s="1"/>
      <c r="N250" s="1"/>
      <c r="O250" s="22"/>
      <c r="P250" s="3"/>
      <c r="Q250" s="1"/>
      <c r="R250" s="1"/>
      <c r="S250" s="22"/>
      <c r="T250" s="3"/>
      <c r="U250" s="1"/>
      <c r="V250" s="1"/>
      <c r="W250" s="22"/>
      <c r="X250" s="3"/>
      <c r="Y250" s="10" t="s">
        <v>7</v>
      </c>
      <c r="Z250" s="9"/>
      <c r="AA250" s="22">
        <f t="shared" si="25"/>
        <v>0</v>
      </c>
      <c r="AB250" s="9"/>
      <c r="AC250" s="22">
        <f t="shared" si="26"/>
        <v>0</v>
      </c>
      <c r="AD250" s="117">
        <f t="shared" si="27"/>
        <v>243</v>
      </c>
      <c r="AE250" s="119"/>
      <c r="AF250" s="1"/>
    </row>
    <row r="251" spans="1:32" x14ac:dyDescent="0.25">
      <c r="A251" s="1"/>
      <c r="B251" s="1"/>
      <c r="C251" s="1"/>
      <c r="D251" s="5">
        <f t="shared" si="24"/>
        <v>251</v>
      </c>
      <c r="E251" s="1"/>
      <c r="F251" s="1"/>
      <c r="G251" s="22"/>
      <c r="H251" s="3"/>
      <c r="I251" s="1"/>
      <c r="J251" s="1"/>
      <c r="K251" s="22"/>
      <c r="L251" s="3"/>
      <c r="M251" s="1"/>
      <c r="N251" s="1"/>
      <c r="O251" s="22"/>
      <c r="P251" s="3"/>
      <c r="Q251" s="1"/>
      <c r="R251" s="1"/>
      <c r="S251" s="22"/>
      <c r="T251" s="3"/>
      <c r="U251" s="1"/>
      <c r="V251" s="1"/>
      <c r="W251" s="22"/>
      <c r="X251" s="3"/>
      <c r="Y251" s="10" t="s">
        <v>7</v>
      </c>
      <c r="Z251" s="9"/>
      <c r="AA251" s="22">
        <f t="shared" si="25"/>
        <v>0</v>
      </c>
      <c r="AB251" s="9"/>
      <c r="AC251" s="22">
        <f t="shared" si="26"/>
        <v>0</v>
      </c>
      <c r="AD251" s="117">
        <f t="shared" si="27"/>
        <v>244</v>
      </c>
      <c r="AE251" s="119"/>
      <c r="AF251" s="1"/>
    </row>
    <row r="252" spans="1:32" x14ac:dyDescent="0.25">
      <c r="A252" s="1"/>
      <c r="B252" s="1"/>
      <c r="C252" s="1"/>
      <c r="D252" s="5">
        <f t="shared" si="24"/>
        <v>252</v>
      </c>
      <c r="E252" s="1"/>
      <c r="F252" s="1"/>
      <c r="G252" s="22"/>
      <c r="H252" s="3"/>
      <c r="I252" s="1"/>
      <c r="J252" s="1"/>
      <c r="K252" s="22"/>
      <c r="L252" s="3"/>
      <c r="M252" s="1"/>
      <c r="N252" s="1"/>
      <c r="O252" s="22"/>
      <c r="P252" s="3"/>
      <c r="Q252" s="1"/>
      <c r="R252" s="1"/>
      <c r="S252" s="22"/>
      <c r="T252" s="3"/>
      <c r="U252" s="1"/>
      <c r="V252" s="1"/>
      <c r="W252" s="22"/>
      <c r="X252" s="3"/>
      <c r="Y252" s="10" t="s">
        <v>7</v>
      </c>
      <c r="Z252" s="9"/>
      <c r="AA252" s="22">
        <f t="shared" si="25"/>
        <v>0</v>
      </c>
      <c r="AB252" s="9"/>
      <c r="AC252" s="22">
        <f t="shared" si="26"/>
        <v>0</v>
      </c>
      <c r="AD252" s="117">
        <f t="shared" si="27"/>
        <v>245</v>
      </c>
      <c r="AE252" s="119"/>
      <c r="AF252" s="1"/>
    </row>
    <row r="253" spans="1:32" x14ac:dyDescent="0.25">
      <c r="A253" s="1"/>
      <c r="B253" s="1"/>
      <c r="C253" s="1"/>
      <c r="D253" s="5">
        <f t="shared" si="24"/>
        <v>253</v>
      </c>
      <c r="E253" s="1"/>
      <c r="F253" s="1"/>
      <c r="G253" s="22"/>
      <c r="H253" s="3"/>
      <c r="I253" s="1"/>
      <c r="J253" s="1"/>
      <c r="K253" s="22"/>
      <c r="L253" s="3"/>
      <c r="M253" s="1"/>
      <c r="N253" s="1"/>
      <c r="O253" s="22"/>
      <c r="P253" s="3"/>
      <c r="Q253" s="1"/>
      <c r="R253" s="1"/>
      <c r="S253" s="22"/>
      <c r="T253" s="3"/>
      <c r="U253" s="1"/>
      <c r="V253" s="1"/>
      <c r="W253" s="22"/>
      <c r="X253" s="3"/>
      <c r="Y253" s="10" t="s">
        <v>7</v>
      </c>
      <c r="Z253" s="9"/>
      <c r="AA253" s="22">
        <f t="shared" si="25"/>
        <v>0</v>
      </c>
      <c r="AB253" s="9"/>
      <c r="AC253" s="22">
        <f t="shared" si="26"/>
        <v>0</v>
      </c>
      <c r="AD253" s="117">
        <f t="shared" si="27"/>
        <v>246</v>
      </c>
      <c r="AE253" s="119"/>
      <c r="AF253" s="1"/>
    </row>
    <row r="254" spans="1:32" x14ac:dyDescent="0.25">
      <c r="A254" s="1"/>
      <c r="B254" s="1"/>
      <c r="C254" s="1"/>
      <c r="D254" s="5">
        <f t="shared" si="24"/>
        <v>254</v>
      </c>
      <c r="E254" s="1"/>
      <c r="F254" s="1"/>
      <c r="G254" s="22"/>
      <c r="H254" s="3"/>
      <c r="I254" s="1"/>
      <c r="J254" s="1"/>
      <c r="K254" s="22"/>
      <c r="L254" s="3"/>
      <c r="M254" s="1"/>
      <c r="N254" s="1"/>
      <c r="O254" s="22"/>
      <c r="P254" s="3"/>
      <c r="Q254" s="1"/>
      <c r="R254" s="1"/>
      <c r="S254" s="22"/>
      <c r="T254" s="3"/>
      <c r="U254" s="1"/>
      <c r="V254" s="1"/>
      <c r="W254" s="22"/>
      <c r="X254" s="3"/>
      <c r="Y254" s="10" t="s">
        <v>7</v>
      </c>
      <c r="Z254" s="9"/>
      <c r="AA254" s="22">
        <f t="shared" si="25"/>
        <v>0</v>
      </c>
      <c r="AB254" s="9"/>
      <c r="AC254" s="22">
        <f t="shared" si="26"/>
        <v>0</v>
      </c>
      <c r="AD254" s="117">
        <f t="shared" si="27"/>
        <v>247</v>
      </c>
      <c r="AE254" s="119"/>
      <c r="AF254" s="1"/>
    </row>
    <row r="255" spans="1:32" x14ac:dyDescent="0.25">
      <c r="A255" s="1"/>
      <c r="B255" s="1"/>
      <c r="C255" s="1"/>
      <c r="D255" s="5">
        <f t="shared" si="24"/>
        <v>255</v>
      </c>
      <c r="E255" s="1"/>
      <c r="F255" s="1"/>
      <c r="G255" s="22"/>
      <c r="H255" s="3"/>
      <c r="I255" s="1"/>
      <c r="J255" s="1"/>
      <c r="K255" s="22"/>
      <c r="L255" s="3"/>
      <c r="M255" s="1"/>
      <c r="N255" s="1"/>
      <c r="O255" s="22"/>
      <c r="P255" s="3"/>
      <c r="Q255" s="1"/>
      <c r="R255" s="1"/>
      <c r="S255" s="22"/>
      <c r="T255" s="3"/>
      <c r="U255" s="1"/>
      <c r="V255" s="1"/>
      <c r="W255" s="22"/>
      <c r="X255" s="3"/>
      <c r="Y255" s="10" t="s">
        <v>7</v>
      </c>
      <c r="Z255" s="9"/>
      <c r="AA255" s="22">
        <f t="shared" si="25"/>
        <v>0</v>
      </c>
      <c r="AB255" s="9"/>
      <c r="AC255" s="22">
        <f t="shared" si="26"/>
        <v>0</v>
      </c>
      <c r="AD255" s="117">
        <f t="shared" si="27"/>
        <v>248</v>
      </c>
      <c r="AE255" s="119"/>
      <c r="AF255" s="1"/>
    </row>
    <row r="256" spans="1:32" x14ac:dyDescent="0.25">
      <c r="A256" s="1"/>
      <c r="B256" s="1"/>
      <c r="C256" s="1"/>
      <c r="D256" s="5">
        <f t="shared" si="24"/>
        <v>256</v>
      </c>
      <c r="E256" s="1"/>
      <c r="F256" s="1"/>
      <c r="G256" s="22"/>
      <c r="H256" s="3"/>
      <c r="I256" s="1"/>
      <c r="J256" s="1"/>
      <c r="K256" s="22"/>
      <c r="L256" s="3"/>
      <c r="M256" s="1"/>
      <c r="N256" s="1"/>
      <c r="O256" s="22"/>
      <c r="P256" s="3"/>
      <c r="Q256" s="1"/>
      <c r="R256" s="1"/>
      <c r="S256" s="22"/>
      <c r="T256" s="3"/>
      <c r="U256" s="1"/>
      <c r="V256" s="1"/>
      <c r="W256" s="22"/>
      <c r="X256" s="3"/>
      <c r="Y256" s="10" t="s">
        <v>7</v>
      </c>
      <c r="Z256" s="9"/>
      <c r="AA256" s="22">
        <f t="shared" si="25"/>
        <v>0</v>
      </c>
      <c r="AB256" s="9"/>
      <c r="AC256" s="22">
        <f t="shared" si="26"/>
        <v>0</v>
      </c>
      <c r="AD256" s="117">
        <f t="shared" si="27"/>
        <v>249</v>
      </c>
      <c r="AE256" s="119"/>
      <c r="AF256" s="1"/>
    </row>
    <row r="257" spans="1:32" x14ac:dyDescent="0.25">
      <c r="A257" s="1"/>
      <c r="B257" s="1"/>
      <c r="C257" s="1"/>
      <c r="D257" s="5">
        <f t="shared" si="24"/>
        <v>257</v>
      </c>
      <c r="E257" s="1"/>
      <c r="F257" s="1"/>
      <c r="G257" s="22"/>
      <c r="H257" s="3"/>
      <c r="I257" s="1"/>
      <c r="J257" s="1"/>
      <c r="K257" s="22"/>
      <c r="L257" s="3"/>
      <c r="M257" s="1"/>
      <c r="N257" s="1"/>
      <c r="O257" s="22"/>
      <c r="P257" s="3"/>
      <c r="Q257" s="1"/>
      <c r="R257" s="1"/>
      <c r="S257" s="22"/>
      <c r="T257" s="3"/>
      <c r="U257" s="1"/>
      <c r="V257" s="1"/>
      <c r="W257" s="22"/>
      <c r="X257" s="3"/>
      <c r="Y257" s="10" t="s">
        <v>7</v>
      </c>
      <c r="Z257" s="9"/>
      <c r="AA257" s="22">
        <f t="shared" si="25"/>
        <v>0</v>
      </c>
      <c r="AB257" s="9"/>
      <c r="AC257" s="22">
        <f t="shared" si="26"/>
        <v>0</v>
      </c>
      <c r="AD257" s="117">
        <f t="shared" si="27"/>
        <v>250</v>
      </c>
      <c r="AE257" s="119"/>
      <c r="AF257" s="1"/>
    </row>
    <row r="258" spans="1:32" x14ac:dyDescent="0.25">
      <c r="A258" s="1"/>
      <c r="B258" s="1"/>
      <c r="C258" s="1"/>
      <c r="D258" s="5">
        <f t="shared" si="24"/>
        <v>258</v>
      </c>
      <c r="E258" s="1"/>
      <c r="F258" s="1"/>
      <c r="G258" s="22"/>
      <c r="H258" s="3"/>
      <c r="I258" s="1"/>
      <c r="J258" s="1"/>
      <c r="K258" s="22"/>
      <c r="L258" s="3"/>
      <c r="M258" s="1"/>
      <c r="N258" s="1"/>
      <c r="O258" s="22"/>
      <c r="P258" s="3"/>
      <c r="Q258" s="1"/>
      <c r="R258" s="1"/>
      <c r="S258" s="22"/>
      <c r="T258" s="3"/>
      <c r="U258" s="1"/>
      <c r="V258" s="1"/>
      <c r="W258" s="22"/>
      <c r="X258" s="3"/>
      <c r="Y258" s="10" t="s">
        <v>7</v>
      </c>
      <c r="Z258" s="9"/>
      <c r="AA258" s="22">
        <f t="shared" si="25"/>
        <v>0</v>
      </c>
      <c r="AB258" s="9"/>
      <c r="AC258" s="22">
        <f t="shared" si="26"/>
        <v>0</v>
      </c>
      <c r="AD258" s="117">
        <f t="shared" si="27"/>
        <v>251</v>
      </c>
      <c r="AE258" s="119"/>
      <c r="AF258" s="1"/>
    </row>
    <row r="259" spans="1:32" x14ac:dyDescent="0.25">
      <c r="A259" s="1"/>
      <c r="B259" s="1"/>
      <c r="C259" s="1"/>
      <c r="D259" s="5">
        <f t="shared" si="24"/>
        <v>259</v>
      </c>
      <c r="E259" s="1"/>
      <c r="F259" s="1"/>
      <c r="G259" s="22"/>
      <c r="H259" s="3"/>
      <c r="I259" s="1"/>
      <c r="J259" s="1"/>
      <c r="K259" s="22"/>
      <c r="L259" s="3"/>
      <c r="M259" s="1"/>
      <c r="N259" s="1"/>
      <c r="O259" s="22"/>
      <c r="P259" s="3"/>
      <c r="Q259" s="1"/>
      <c r="R259" s="1"/>
      <c r="S259" s="22"/>
      <c r="T259" s="3"/>
      <c r="U259" s="1"/>
      <c r="V259" s="1"/>
      <c r="W259" s="22"/>
      <c r="X259" s="3"/>
      <c r="Y259" s="10" t="s">
        <v>7</v>
      </c>
      <c r="Z259" s="9"/>
      <c r="AA259" s="22">
        <f t="shared" si="25"/>
        <v>0</v>
      </c>
      <c r="AB259" s="9"/>
      <c r="AC259" s="22">
        <f t="shared" si="26"/>
        <v>0</v>
      </c>
      <c r="AD259" s="117">
        <f t="shared" si="27"/>
        <v>252</v>
      </c>
      <c r="AE259" s="119"/>
      <c r="AF259" s="1"/>
    </row>
    <row r="260" spans="1:32" x14ac:dyDescent="0.25">
      <c r="A260" s="1"/>
      <c r="B260" s="1"/>
      <c r="C260" s="1"/>
      <c r="D260" s="5">
        <f t="shared" si="24"/>
        <v>260</v>
      </c>
      <c r="E260" s="1"/>
      <c r="F260" s="1"/>
      <c r="G260" s="22"/>
      <c r="H260" s="3"/>
      <c r="I260" s="1"/>
      <c r="J260" s="1"/>
      <c r="K260" s="22"/>
      <c r="L260" s="3"/>
      <c r="M260" s="1"/>
      <c r="N260" s="1"/>
      <c r="O260" s="22"/>
      <c r="P260" s="3"/>
      <c r="Q260" s="1"/>
      <c r="R260" s="1"/>
      <c r="S260" s="22"/>
      <c r="T260" s="3"/>
      <c r="U260" s="1"/>
      <c r="V260" s="1"/>
      <c r="W260" s="22"/>
      <c r="X260" s="3"/>
      <c r="Y260" s="10" t="s">
        <v>7</v>
      </c>
      <c r="Z260" s="9"/>
      <c r="AA260" s="22">
        <f t="shared" si="25"/>
        <v>0</v>
      </c>
      <c r="AB260" s="9"/>
      <c r="AC260" s="22">
        <f t="shared" si="26"/>
        <v>0</v>
      </c>
      <c r="AD260" s="117">
        <f t="shared" si="27"/>
        <v>253</v>
      </c>
      <c r="AE260" s="119"/>
      <c r="AF260" s="1"/>
    </row>
    <row r="261" spans="1:32" x14ac:dyDescent="0.25">
      <c r="A261" s="1"/>
      <c r="B261" s="1"/>
      <c r="C261" s="1"/>
      <c r="D261" s="5">
        <f t="shared" si="24"/>
        <v>261</v>
      </c>
      <c r="E261" s="1"/>
      <c r="F261" s="1"/>
      <c r="G261" s="22"/>
      <c r="H261" s="3"/>
      <c r="I261" s="1"/>
      <c r="J261" s="1"/>
      <c r="K261" s="22"/>
      <c r="L261" s="3"/>
      <c r="M261" s="1"/>
      <c r="N261" s="1"/>
      <c r="O261" s="22"/>
      <c r="P261" s="3"/>
      <c r="Q261" s="1"/>
      <c r="R261" s="1"/>
      <c r="S261" s="22"/>
      <c r="T261" s="3"/>
      <c r="U261" s="1"/>
      <c r="V261" s="1"/>
      <c r="W261" s="22"/>
      <c r="X261" s="3"/>
      <c r="Y261" s="10" t="s">
        <v>7</v>
      </c>
      <c r="Z261" s="9"/>
      <c r="AA261" s="22">
        <f t="shared" si="25"/>
        <v>0</v>
      </c>
      <c r="AB261" s="9"/>
      <c r="AC261" s="22">
        <f t="shared" si="26"/>
        <v>0</v>
      </c>
      <c r="AD261" s="117">
        <f t="shared" si="27"/>
        <v>254</v>
      </c>
      <c r="AE261" s="119"/>
      <c r="AF261" s="1"/>
    </row>
    <row r="262" spans="1:32" x14ac:dyDescent="0.25">
      <c r="A262" s="1"/>
      <c r="B262" s="1"/>
      <c r="C262" s="1"/>
      <c r="D262" s="5">
        <f t="shared" si="24"/>
        <v>262</v>
      </c>
      <c r="E262" s="1"/>
      <c r="F262" s="1"/>
      <c r="G262" s="22"/>
      <c r="H262" s="3"/>
      <c r="I262" s="1"/>
      <c r="J262" s="1"/>
      <c r="K262" s="22"/>
      <c r="L262" s="3"/>
      <c r="M262" s="1"/>
      <c r="N262" s="1"/>
      <c r="O262" s="22"/>
      <c r="P262" s="3"/>
      <c r="Q262" s="1"/>
      <c r="R262" s="1"/>
      <c r="S262" s="22"/>
      <c r="T262" s="3"/>
      <c r="U262" s="1"/>
      <c r="V262" s="1"/>
      <c r="W262" s="22"/>
      <c r="X262" s="3"/>
      <c r="Y262" s="10" t="s">
        <v>7</v>
      </c>
      <c r="Z262" s="9"/>
      <c r="AA262" s="22">
        <f t="shared" si="25"/>
        <v>0</v>
      </c>
      <c r="AB262" s="9"/>
      <c r="AC262" s="22">
        <f t="shared" si="26"/>
        <v>0</v>
      </c>
      <c r="AD262" s="117">
        <f t="shared" si="27"/>
        <v>255</v>
      </c>
      <c r="AE262" s="119"/>
      <c r="AF262" s="1"/>
    </row>
    <row r="263" spans="1:32" x14ac:dyDescent="0.25">
      <c r="A263" s="1"/>
      <c r="B263" s="1"/>
      <c r="C263" s="1"/>
      <c r="D263" s="5">
        <f t="shared" si="24"/>
        <v>263</v>
      </c>
      <c r="E263" s="1"/>
      <c r="F263" s="1"/>
      <c r="G263" s="22"/>
      <c r="H263" s="3"/>
      <c r="I263" s="1"/>
      <c r="J263" s="1"/>
      <c r="K263" s="22"/>
      <c r="L263" s="3"/>
      <c r="M263" s="1"/>
      <c r="N263" s="1"/>
      <c r="O263" s="22"/>
      <c r="P263" s="3"/>
      <c r="Q263" s="1"/>
      <c r="R263" s="1"/>
      <c r="S263" s="22"/>
      <c r="T263" s="3"/>
      <c r="U263" s="1"/>
      <c r="V263" s="1"/>
      <c r="W263" s="22"/>
      <c r="X263" s="3"/>
      <c r="Y263" s="10" t="s">
        <v>7</v>
      </c>
      <c r="Z263" s="9"/>
      <c r="AA263" s="22">
        <f t="shared" si="25"/>
        <v>0</v>
      </c>
      <c r="AB263" s="9"/>
      <c r="AC263" s="22">
        <f t="shared" si="26"/>
        <v>0</v>
      </c>
      <c r="AD263" s="117">
        <f t="shared" si="27"/>
        <v>256</v>
      </c>
      <c r="AE263" s="119"/>
      <c r="AF263" s="1"/>
    </row>
    <row r="264" spans="1:32" x14ac:dyDescent="0.25">
      <c r="A264" s="1"/>
      <c r="B264" s="1"/>
      <c r="C264" s="1"/>
      <c r="D264" s="5">
        <f t="shared" si="24"/>
        <v>264</v>
      </c>
      <c r="E264" s="1"/>
      <c r="F264" s="1"/>
      <c r="G264" s="22"/>
      <c r="H264" s="3"/>
      <c r="I264" s="1"/>
      <c r="J264" s="1"/>
      <c r="K264" s="22"/>
      <c r="L264" s="3"/>
      <c r="M264" s="1"/>
      <c r="N264" s="1"/>
      <c r="O264" s="22"/>
      <c r="P264" s="3"/>
      <c r="Q264" s="1"/>
      <c r="R264" s="1"/>
      <c r="S264" s="22"/>
      <c r="T264" s="3"/>
      <c r="U264" s="1"/>
      <c r="V264" s="1"/>
      <c r="W264" s="22"/>
      <c r="X264" s="3"/>
      <c r="Y264" s="10" t="s">
        <v>7</v>
      </c>
      <c r="Z264" s="9"/>
      <c r="AA264" s="22">
        <f t="shared" si="25"/>
        <v>0</v>
      </c>
      <c r="AB264" s="9"/>
      <c r="AC264" s="22">
        <f t="shared" si="26"/>
        <v>0</v>
      </c>
      <c r="AD264" s="117">
        <f t="shared" si="27"/>
        <v>257</v>
      </c>
      <c r="AE264" s="119"/>
      <c r="AF264" s="1"/>
    </row>
    <row r="265" spans="1:32" x14ac:dyDescent="0.25">
      <c r="A265" s="1"/>
      <c r="B265" s="1"/>
      <c r="C265" s="1"/>
      <c r="D265" s="5">
        <f t="shared" ref="D265:D328" si="28">ROW(C265)</f>
        <v>265</v>
      </c>
      <c r="E265" s="1"/>
      <c r="F265" s="1"/>
      <c r="G265" s="22"/>
      <c r="H265" s="3"/>
      <c r="I265" s="1"/>
      <c r="J265" s="1"/>
      <c r="K265" s="22"/>
      <c r="L265" s="3"/>
      <c r="M265" s="1"/>
      <c r="N265" s="1"/>
      <c r="O265" s="22"/>
      <c r="P265" s="3"/>
      <c r="Q265" s="1"/>
      <c r="R265" s="1"/>
      <c r="S265" s="22"/>
      <c r="T265" s="3"/>
      <c r="U265" s="1"/>
      <c r="V265" s="1"/>
      <c r="W265" s="22"/>
      <c r="X265" s="3"/>
      <c r="Y265" s="10" t="s">
        <v>7</v>
      </c>
      <c r="Z265" s="9"/>
      <c r="AA265" s="22">
        <f t="shared" ref="AA265:AA328" si="29">IF(Z265="",0,IF(COUNTIF(Z:Z,Z265)=1,0,1))</f>
        <v>0</v>
      </c>
      <c r="AB265" s="9"/>
      <c r="AC265" s="22">
        <f t="shared" ref="AC265:AC328" si="30">IF(AB265="",0,IF(COUNTIF(AB:AB,AB265)=1,0,1))</f>
        <v>0</v>
      </c>
      <c r="AD265" s="117">
        <f t="shared" si="27"/>
        <v>258</v>
      </c>
      <c r="AE265" s="119"/>
      <c r="AF265" s="1"/>
    </row>
    <row r="266" spans="1:32" x14ac:dyDescent="0.25">
      <c r="A266" s="1"/>
      <c r="B266" s="1"/>
      <c r="C266" s="1"/>
      <c r="D266" s="5">
        <f t="shared" si="28"/>
        <v>266</v>
      </c>
      <c r="E266" s="1"/>
      <c r="F266" s="1"/>
      <c r="G266" s="22"/>
      <c r="H266" s="3"/>
      <c r="I266" s="1"/>
      <c r="J266" s="1"/>
      <c r="K266" s="22"/>
      <c r="L266" s="3"/>
      <c r="M266" s="1"/>
      <c r="N266" s="1"/>
      <c r="O266" s="22"/>
      <c r="P266" s="3"/>
      <c r="Q266" s="1"/>
      <c r="R266" s="1"/>
      <c r="S266" s="22"/>
      <c r="T266" s="3"/>
      <c r="U266" s="1"/>
      <c r="V266" s="1"/>
      <c r="W266" s="22"/>
      <c r="X266" s="3"/>
      <c r="Y266" s="10" t="s">
        <v>7</v>
      </c>
      <c r="Z266" s="9"/>
      <c r="AA266" s="22">
        <f t="shared" si="29"/>
        <v>0</v>
      </c>
      <c r="AB266" s="9"/>
      <c r="AC266" s="22">
        <f t="shared" si="30"/>
        <v>0</v>
      </c>
      <c r="AD266" s="117">
        <f t="shared" ref="AD266:AD329" si="31">AD265+1</f>
        <v>259</v>
      </c>
      <c r="AE266" s="119"/>
      <c r="AF266" s="1"/>
    </row>
    <row r="267" spans="1:32" x14ac:dyDescent="0.25">
      <c r="A267" s="1"/>
      <c r="B267" s="1"/>
      <c r="C267" s="1"/>
      <c r="D267" s="5">
        <f t="shared" si="28"/>
        <v>267</v>
      </c>
      <c r="E267" s="1"/>
      <c r="F267" s="1"/>
      <c r="G267" s="22"/>
      <c r="H267" s="3"/>
      <c r="I267" s="1"/>
      <c r="J267" s="1"/>
      <c r="K267" s="22"/>
      <c r="L267" s="3"/>
      <c r="M267" s="1"/>
      <c r="N267" s="1"/>
      <c r="O267" s="22"/>
      <c r="P267" s="3"/>
      <c r="Q267" s="1"/>
      <c r="R267" s="1"/>
      <c r="S267" s="22"/>
      <c r="T267" s="3"/>
      <c r="U267" s="1"/>
      <c r="V267" s="1"/>
      <c r="W267" s="22"/>
      <c r="X267" s="3"/>
      <c r="Y267" s="10" t="s">
        <v>7</v>
      </c>
      <c r="Z267" s="9"/>
      <c r="AA267" s="22">
        <f t="shared" si="29"/>
        <v>0</v>
      </c>
      <c r="AB267" s="9"/>
      <c r="AC267" s="22">
        <f t="shared" si="30"/>
        <v>0</v>
      </c>
      <c r="AD267" s="117">
        <f t="shared" si="31"/>
        <v>260</v>
      </c>
      <c r="AE267" s="119"/>
      <c r="AF267" s="1"/>
    </row>
    <row r="268" spans="1:32" x14ac:dyDescent="0.25">
      <c r="A268" s="1"/>
      <c r="B268" s="1"/>
      <c r="C268" s="1"/>
      <c r="D268" s="5">
        <f t="shared" si="28"/>
        <v>268</v>
      </c>
      <c r="E268" s="1"/>
      <c r="F268" s="1"/>
      <c r="G268" s="22"/>
      <c r="H268" s="3"/>
      <c r="I268" s="1"/>
      <c r="J268" s="1"/>
      <c r="K268" s="22"/>
      <c r="L268" s="3"/>
      <c r="M268" s="1"/>
      <c r="N268" s="1"/>
      <c r="O268" s="22"/>
      <c r="P268" s="3"/>
      <c r="Q268" s="1"/>
      <c r="R268" s="1"/>
      <c r="S268" s="22"/>
      <c r="T268" s="3"/>
      <c r="U268" s="1"/>
      <c r="V268" s="1"/>
      <c r="W268" s="22"/>
      <c r="X268" s="3"/>
      <c r="Y268" s="10" t="s">
        <v>7</v>
      </c>
      <c r="Z268" s="9"/>
      <c r="AA268" s="22">
        <f t="shared" si="29"/>
        <v>0</v>
      </c>
      <c r="AB268" s="9"/>
      <c r="AC268" s="22">
        <f t="shared" si="30"/>
        <v>0</v>
      </c>
      <c r="AD268" s="117">
        <f t="shared" si="31"/>
        <v>261</v>
      </c>
      <c r="AE268" s="119"/>
      <c r="AF268" s="1"/>
    </row>
    <row r="269" spans="1:32" x14ac:dyDescent="0.25">
      <c r="A269" s="1"/>
      <c r="B269" s="1"/>
      <c r="C269" s="1"/>
      <c r="D269" s="5">
        <f t="shared" si="28"/>
        <v>269</v>
      </c>
      <c r="E269" s="1"/>
      <c r="F269" s="1"/>
      <c r="G269" s="22"/>
      <c r="H269" s="3"/>
      <c r="I269" s="1"/>
      <c r="J269" s="1"/>
      <c r="K269" s="22"/>
      <c r="L269" s="3"/>
      <c r="M269" s="1"/>
      <c r="N269" s="1"/>
      <c r="O269" s="22"/>
      <c r="P269" s="3"/>
      <c r="Q269" s="1"/>
      <c r="R269" s="1"/>
      <c r="S269" s="22"/>
      <c r="T269" s="3"/>
      <c r="U269" s="1"/>
      <c r="V269" s="1"/>
      <c r="W269" s="22"/>
      <c r="X269" s="3"/>
      <c r="Y269" s="10" t="s">
        <v>7</v>
      </c>
      <c r="Z269" s="9"/>
      <c r="AA269" s="22">
        <f t="shared" si="29"/>
        <v>0</v>
      </c>
      <c r="AB269" s="9"/>
      <c r="AC269" s="22">
        <f t="shared" si="30"/>
        <v>0</v>
      </c>
      <c r="AD269" s="117">
        <f t="shared" si="31"/>
        <v>262</v>
      </c>
      <c r="AE269" s="119"/>
      <c r="AF269" s="1"/>
    </row>
    <row r="270" spans="1:32" x14ac:dyDescent="0.25">
      <c r="A270" s="1"/>
      <c r="B270" s="1"/>
      <c r="C270" s="1"/>
      <c r="D270" s="5">
        <f t="shared" si="28"/>
        <v>270</v>
      </c>
      <c r="E270" s="1"/>
      <c r="F270" s="1"/>
      <c r="G270" s="22"/>
      <c r="H270" s="3"/>
      <c r="I270" s="1"/>
      <c r="J270" s="1"/>
      <c r="K270" s="22"/>
      <c r="L270" s="3"/>
      <c r="M270" s="1"/>
      <c r="N270" s="1"/>
      <c r="O270" s="22"/>
      <c r="P270" s="3"/>
      <c r="Q270" s="1"/>
      <c r="R270" s="1"/>
      <c r="S270" s="22"/>
      <c r="T270" s="3"/>
      <c r="U270" s="1"/>
      <c r="V270" s="1"/>
      <c r="W270" s="22"/>
      <c r="X270" s="3"/>
      <c r="Y270" s="10" t="s">
        <v>7</v>
      </c>
      <c r="Z270" s="9"/>
      <c r="AA270" s="22">
        <f t="shared" si="29"/>
        <v>0</v>
      </c>
      <c r="AB270" s="9"/>
      <c r="AC270" s="22">
        <f t="shared" si="30"/>
        <v>0</v>
      </c>
      <c r="AD270" s="117">
        <f t="shared" si="31"/>
        <v>263</v>
      </c>
      <c r="AE270" s="119"/>
      <c r="AF270" s="1"/>
    </row>
    <row r="271" spans="1:32" x14ac:dyDescent="0.25">
      <c r="A271" s="1"/>
      <c r="B271" s="1"/>
      <c r="C271" s="1"/>
      <c r="D271" s="5">
        <f t="shared" si="28"/>
        <v>271</v>
      </c>
      <c r="E271" s="1"/>
      <c r="F271" s="1"/>
      <c r="G271" s="22"/>
      <c r="H271" s="3"/>
      <c r="I271" s="1"/>
      <c r="J271" s="1"/>
      <c r="K271" s="22"/>
      <c r="L271" s="3"/>
      <c r="M271" s="1"/>
      <c r="N271" s="1"/>
      <c r="O271" s="22"/>
      <c r="P271" s="3"/>
      <c r="Q271" s="1"/>
      <c r="R271" s="1"/>
      <c r="S271" s="22"/>
      <c r="T271" s="3"/>
      <c r="U271" s="1"/>
      <c r="V271" s="1"/>
      <c r="W271" s="22"/>
      <c r="X271" s="3"/>
      <c r="Y271" s="10" t="s">
        <v>7</v>
      </c>
      <c r="Z271" s="9"/>
      <c r="AA271" s="22">
        <f t="shared" si="29"/>
        <v>0</v>
      </c>
      <c r="AB271" s="9"/>
      <c r="AC271" s="22">
        <f t="shared" si="30"/>
        <v>0</v>
      </c>
      <c r="AD271" s="117">
        <f t="shared" si="31"/>
        <v>264</v>
      </c>
      <c r="AE271" s="119"/>
      <c r="AF271" s="1"/>
    </row>
    <row r="272" spans="1:32" x14ac:dyDescent="0.25">
      <c r="A272" s="1"/>
      <c r="B272" s="1"/>
      <c r="C272" s="1"/>
      <c r="D272" s="5">
        <f t="shared" si="28"/>
        <v>272</v>
      </c>
      <c r="E272" s="1"/>
      <c r="F272" s="1"/>
      <c r="G272" s="22"/>
      <c r="H272" s="3"/>
      <c r="I272" s="1"/>
      <c r="J272" s="1"/>
      <c r="K272" s="22"/>
      <c r="L272" s="3"/>
      <c r="M272" s="1"/>
      <c r="N272" s="1"/>
      <c r="O272" s="22"/>
      <c r="P272" s="3"/>
      <c r="Q272" s="1"/>
      <c r="R272" s="1"/>
      <c r="S272" s="22"/>
      <c r="T272" s="3"/>
      <c r="U272" s="1"/>
      <c r="V272" s="1"/>
      <c r="W272" s="22"/>
      <c r="X272" s="3"/>
      <c r="Y272" s="10" t="s">
        <v>7</v>
      </c>
      <c r="Z272" s="9"/>
      <c r="AA272" s="22">
        <f t="shared" si="29"/>
        <v>0</v>
      </c>
      <c r="AB272" s="9"/>
      <c r="AC272" s="22">
        <f t="shared" si="30"/>
        <v>0</v>
      </c>
      <c r="AD272" s="117">
        <f t="shared" si="31"/>
        <v>265</v>
      </c>
      <c r="AE272" s="119"/>
      <c r="AF272" s="1"/>
    </row>
    <row r="273" spans="1:32" x14ac:dyDescent="0.25">
      <c r="A273" s="1"/>
      <c r="B273" s="1"/>
      <c r="C273" s="1"/>
      <c r="D273" s="5">
        <f t="shared" si="28"/>
        <v>273</v>
      </c>
      <c r="E273" s="1"/>
      <c r="F273" s="1"/>
      <c r="G273" s="22"/>
      <c r="H273" s="3"/>
      <c r="I273" s="1"/>
      <c r="J273" s="1"/>
      <c r="K273" s="22"/>
      <c r="L273" s="3"/>
      <c r="M273" s="1"/>
      <c r="N273" s="1"/>
      <c r="O273" s="22"/>
      <c r="P273" s="3"/>
      <c r="Q273" s="1"/>
      <c r="R273" s="1"/>
      <c r="S273" s="22"/>
      <c r="T273" s="3"/>
      <c r="U273" s="1"/>
      <c r="V273" s="1"/>
      <c r="W273" s="22"/>
      <c r="X273" s="3"/>
      <c r="Y273" s="10" t="s">
        <v>7</v>
      </c>
      <c r="Z273" s="9"/>
      <c r="AA273" s="22">
        <f t="shared" si="29"/>
        <v>0</v>
      </c>
      <c r="AB273" s="9"/>
      <c r="AC273" s="22">
        <f t="shared" si="30"/>
        <v>0</v>
      </c>
      <c r="AD273" s="117">
        <f t="shared" si="31"/>
        <v>266</v>
      </c>
      <c r="AE273" s="119"/>
      <c r="AF273" s="1"/>
    </row>
    <row r="274" spans="1:32" x14ac:dyDescent="0.25">
      <c r="A274" s="1"/>
      <c r="B274" s="1"/>
      <c r="C274" s="1"/>
      <c r="D274" s="5">
        <f t="shared" si="28"/>
        <v>274</v>
      </c>
      <c r="E274" s="1"/>
      <c r="F274" s="1"/>
      <c r="G274" s="22"/>
      <c r="H274" s="3"/>
      <c r="I274" s="1"/>
      <c r="J274" s="1"/>
      <c r="K274" s="22"/>
      <c r="L274" s="3"/>
      <c r="M274" s="1"/>
      <c r="N274" s="1"/>
      <c r="O274" s="22"/>
      <c r="P274" s="3"/>
      <c r="Q274" s="1"/>
      <c r="R274" s="1"/>
      <c r="S274" s="22"/>
      <c r="T274" s="3"/>
      <c r="U274" s="1"/>
      <c r="V274" s="1"/>
      <c r="W274" s="22"/>
      <c r="X274" s="3"/>
      <c r="Y274" s="10" t="s">
        <v>7</v>
      </c>
      <c r="Z274" s="9"/>
      <c r="AA274" s="22">
        <f t="shared" si="29"/>
        <v>0</v>
      </c>
      <c r="AB274" s="9"/>
      <c r="AC274" s="22">
        <f t="shared" si="30"/>
        <v>0</v>
      </c>
      <c r="AD274" s="117">
        <f t="shared" si="31"/>
        <v>267</v>
      </c>
      <c r="AE274" s="119"/>
      <c r="AF274" s="1"/>
    </row>
    <row r="275" spans="1:32" x14ac:dyDescent="0.25">
      <c r="A275" s="1"/>
      <c r="B275" s="1"/>
      <c r="C275" s="1"/>
      <c r="D275" s="5">
        <f t="shared" si="28"/>
        <v>275</v>
      </c>
      <c r="E275" s="1"/>
      <c r="F275" s="1"/>
      <c r="G275" s="22"/>
      <c r="H275" s="3"/>
      <c r="I275" s="1"/>
      <c r="J275" s="1"/>
      <c r="K275" s="22"/>
      <c r="L275" s="3"/>
      <c r="M275" s="1"/>
      <c r="N275" s="1"/>
      <c r="O275" s="22"/>
      <c r="P275" s="3"/>
      <c r="Q275" s="1"/>
      <c r="R275" s="1"/>
      <c r="S275" s="22"/>
      <c r="T275" s="3"/>
      <c r="U275" s="1"/>
      <c r="V275" s="1"/>
      <c r="W275" s="22"/>
      <c r="X275" s="3"/>
      <c r="Y275" s="10" t="s">
        <v>7</v>
      </c>
      <c r="Z275" s="9"/>
      <c r="AA275" s="22">
        <f t="shared" si="29"/>
        <v>0</v>
      </c>
      <c r="AB275" s="9"/>
      <c r="AC275" s="22">
        <f t="shared" si="30"/>
        <v>0</v>
      </c>
      <c r="AD275" s="117">
        <f t="shared" si="31"/>
        <v>268</v>
      </c>
      <c r="AE275" s="119"/>
      <c r="AF275" s="1"/>
    </row>
    <row r="276" spans="1:32" x14ac:dyDescent="0.25">
      <c r="A276" s="1"/>
      <c r="B276" s="1"/>
      <c r="C276" s="1"/>
      <c r="D276" s="5">
        <f t="shared" si="28"/>
        <v>276</v>
      </c>
      <c r="E276" s="1"/>
      <c r="F276" s="1"/>
      <c r="G276" s="22"/>
      <c r="H276" s="3"/>
      <c r="I276" s="1"/>
      <c r="J276" s="1"/>
      <c r="K276" s="22"/>
      <c r="L276" s="3"/>
      <c r="M276" s="1"/>
      <c r="N276" s="1"/>
      <c r="O276" s="22"/>
      <c r="P276" s="3"/>
      <c r="Q276" s="1"/>
      <c r="R276" s="1"/>
      <c r="S276" s="22"/>
      <c r="T276" s="3"/>
      <c r="U276" s="1"/>
      <c r="V276" s="1"/>
      <c r="W276" s="22"/>
      <c r="X276" s="3"/>
      <c r="Y276" s="10" t="s">
        <v>7</v>
      </c>
      <c r="Z276" s="9"/>
      <c r="AA276" s="22">
        <f t="shared" si="29"/>
        <v>0</v>
      </c>
      <c r="AB276" s="9"/>
      <c r="AC276" s="22">
        <f t="shared" si="30"/>
        <v>0</v>
      </c>
      <c r="AD276" s="117">
        <f t="shared" si="31"/>
        <v>269</v>
      </c>
      <c r="AE276" s="119"/>
      <c r="AF276" s="1"/>
    </row>
    <row r="277" spans="1:32" x14ac:dyDescent="0.25">
      <c r="A277" s="1"/>
      <c r="B277" s="1"/>
      <c r="C277" s="1"/>
      <c r="D277" s="5">
        <f t="shared" si="28"/>
        <v>277</v>
      </c>
      <c r="E277" s="1"/>
      <c r="F277" s="1"/>
      <c r="G277" s="22"/>
      <c r="H277" s="3"/>
      <c r="I277" s="1"/>
      <c r="J277" s="1"/>
      <c r="K277" s="22"/>
      <c r="L277" s="3"/>
      <c r="M277" s="1"/>
      <c r="N277" s="1"/>
      <c r="O277" s="22"/>
      <c r="P277" s="3"/>
      <c r="Q277" s="1"/>
      <c r="R277" s="1"/>
      <c r="S277" s="22"/>
      <c r="T277" s="3"/>
      <c r="U277" s="1"/>
      <c r="V277" s="1"/>
      <c r="W277" s="22"/>
      <c r="X277" s="3"/>
      <c r="Y277" s="10" t="s">
        <v>7</v>
      </c>
      <c r="Z277" s="9"/>
      <c r="AA277" s="22">
        <f t="shared" si="29"/>
        <v>0</v>
      </c>
      <c r="AB277" s="9"/>
      <c r="AC277" s="22">
        <f t="shared" si="30"/>
        <v>0</v>
      </c>
      <c r="AD277" s="117">
        <f t="shared" si="31"/>
        <v>270</v>
      </c>
      <c r="AE277" s="119"/>
      <c r="AF277" s="1"/>
    </row>
    <row r="278" spans="1:32" x14ac:dyDescent="0.25">
      <c r="A278" s="1"/>
      <c r="B278" s="1"/>
      <c r="C278" s="1"/>
      <c r="D278" s="5">
        <f t="shared" si="28"/>
        <v>278</v>
      </c>
      <c r="E278" s="1"/>
      <c r="F278" s="1"/>
      <c r="G278" s="22"/>
      <c r="H278" s="3"/>
      <c r="I278" s="1"/>
      <c r="J278" s="1"/>
      <c r="K278" s="22"/>
      <c r="L278" s="3"/>
      <c r="M278" s="1"/>
      <c r="N278" s="1"/>
      <c r="O278" s="22"/>
      <c r="P278" s="3"/>
      <c r="Q278" s="1"/>
      <c r="R278" s="1"/>
      <c r="S278" s="22"/>
      <c r="T278" s="3"/>
      <c r="U278" s="1"/>
      <c r="V278" s="1"/>
      <c r="W278" s="22"/>
      <c r="X278" s="3"/>
      <c r="Y278" s="10" t="s">
        <v>7</v>
      </c>
      <c r="Z278" s="9"/>
      <c r="AA278" s="22">
        <f t="shared" si="29"/>
        <v>0</v>
      </c>
      <c r="AB278" s="9"/>
      <c r="AC278" s="22">
        <f t="shared" si="30"/>
        <v>0</v>
      </c>
      <c r="AD278" s="117">
        <f t="shared" si="31"/>
        <v>271</v>
      </c>
      <c r="AE278" s="119"/>
      <c r="AF278" s="1"/>
    </row>
    <row r="279" spans="1:32" x14ac:dyDescent="0.25">
      <c r="A279" s="1"/>
      <c r="B279" s="1"/>
      <c r="C279" s="1"/>
      <c r="D279" s="5">
        <f t="shared" si="28"/>
        <v>279</v>
      </c>
      <c r="E279" s="1"/>
      <c r="F279" s="1"/>
      <c r="G279" s="22"/>
      <c r="H279" s="3"/>
      <c r="I279" s="1"/>
      <c r="J279" s="1"/>
      <c r="K279" s="22"/>
      <c r="L279" s="3"/>
      <c r="M279" s="1"/>
      <c r="N279" s="1"/>
      <c r="O279" s="22"/>
      <c r="P279" s="3"/>
      <c r="Q279" s="1"/>
      <c r="R279" s="1"/>
      <c r="S279" s="22"/>
      <c r="T279" s="3"/>
      <c r="U279" s="1"/>
      <c r="V279" s="1"/>
      <c r="W279" s="22"/>
      <c r="X279" s="3"/>
      <c r="Y279" s="10" t="s">
        <v>7</v>
      </c>
      <c r="Z279" s="9"/>
      <c r="AA279" s="22">
        <f t="shared" si="29"/>
        <v>0</v>
      </c>
      <c r="AB279" s="9"/>
      <c r="AC279" s="22">
        <f t="shared" si="30"/>
        <v>0</v>
      </c>
      <c r="AD279" s="117">
        <f t="shared" si="31"/>
        <v>272</v>
      </c>
      <c r="AE279" s="119"/>
      <c r="AF279" s="1"/>
    </row>
    <row r="280" spans="1:32" x14ac:dyDescent="0.25">
      <c r="A280" s="1"/>
      <c r="B280" s="1"/>
      <c r="C280" s="1"/>
      <c r="D280" s="5">
        <f t="shared" si="28"/>
        <v>280</v>
      </c>
      <c r="E280" s="1"/>
      <c r="F280" s="1"/>
      <c r="G280" s="22"/>
      <c r="H280" s="3"/>
      <c r="I280" s="1"/>
      <c r="J280" s="1"/>
      <c r="K280" s="22"/>
      <c r="L280" s="3"/>
      <c r="M280" s="1"/>
      <c r="N280" s="1"/>
      <c r="O280" s="22"/>
      <c r="P280" s="3"/>
      <c r="Q280" s="1"/>
      <c r="R280" s="1"/>
      <c r="S280" s="22"/>
      <c r="T280" s="3"/>
      <c r="U280" s="1"/>
      <c r="V280" s="1"/>
      <c r="W280" s="22"/>
      <c r="X280" s="3"/>
      <c r="Y280" s="10" t="s">
        <v>7</v>
      </c>
      <c r="Z280" s="9"/>
      <c r="AA280" s="22">
        <f t="shared" si="29"/>
        <v>0</v>
      </c>
      <c r="AB280" s="9"/>
      <c r="AC280" s="22">
        <f t="shared" si="30"/>
        <v>0</v>
      </c>
      <c r="AD280" s="117">
        <f t="shared" si="31"/>
        <v>273</v>
      </c>
      <c r="AE280" s="119"/>
      <c r="AF280" s="1"/>
    </row>
    <row r="281" spans="1:32" x14ac:dyDescent="0.25">
      <c r="A281" s="1"/>
      <c r="B281" s="1"/>
      <c r="C281" s="1"/>
      <c r="D281" s="5">
        <f t="shared" si="28"/>
        <v>281</v>
      </c>
      <c r="E281" s="1"/>
      <c r="F281" s="1"/>
      <c r="G281" s="22"/>
      <c r="H281" s="3"/>
      <c r="I281" s="1"/>
      <c r="J281" s="1"/>
      <c r="K281" s="22"/>
      <c r="L281" s="3"/>
      <c r="M281" s="1"/>
      <c r="N281" s="1"/>
      <c r="O281" s="22"/>
      <c r="P281" s="3"/>
      <c r="Q281" s="1"/>
      <c r="R281" s="1"/>
      <c r="S281" s="22"/>
      <c r="T281" s="3"/>
      <c r="U281" s="1"/>
      <c r="V281" s="1"/>
      <c r="W281" s="22"/>
      <c r="X281" s="3"/>
      <c r="Y281" s="10" t="s">
        <v>7</v>
      </c>
      <c r="Z281" s="9"/>
      <c r="AA281" s="22">
        <f t="shared" si="29"/>
        <v>0</v>
      </c>
      <c r="AB281" s="9"/>
      <c r="AC281" s="22">
        <f t="shared" si="30"/>
        <v>0</v>
      </c>
      <c r="AD281" s="117">
        <f t="shared" si="31"/>
        <v>274</v>
      </c>
      <c r="AE281" s="119"/>
      <c r="AF281" s="1"/>
    </row>
    <row r="282" spans="1:32" x14ac:dyDescent="0.25">
      <c r="A282" s="1"/>
      <c r="B282" s="1"/>
      <c r="C282" s="1"/>
      <c r="D282" s="5">
        <f t="shared" si="28"/>
        <v>282</v>
      </c>
      <c r="E282" s="1"/>
      <c r="F282" s="1"/>
      <c r="G282" s="22"/>
      <c r="H282" s="3"/>
      <c r="I282" s="1"/>
      <c r="J282" s="1"/>
      <c r="K282" s="22"/>
      <c r="L282" s="3"/>
      <c r="M282" s="1"/>
      <c r="N282" s="1"/>
      <c r="O282" s="22"/>
      <c r="P282" s="3"/>
      <c r="Q282" s="1"/>
      <c r="R282" s="1"/>
      <c r="S282" s="22"/>
      <c r="T282" s="3"/>
      <c r="U282" s="1"/>
      <c r="V282" s="1"/>
      <c r="W282" s="22"/>
      <c r="X282" s="3"/>
      <c r="Y282" s="10" t="s">
        <v>7</v>
      </c>
      <c r="Z282" s="9"/>
      <c r="AA282" s="22">
        <f t="shared" si="29"/>
        <v>0</v>
      </c>
      <c r="AB282" s="9"/>
      <c r="AC282" s="22">
        <f t="shared" si="30"/>
        <v>0</v>
      </c>
      <c r="AD282" s="117">
        <f t="shared" si="31"/>
        <v>275</v>
      </c>
      <c r="AE282" s="119"/>
      <c r="AF282" s="1"/>
    </row>
    <row r="283" spans="1:32" x14ac:dyDescent="0.25">
      <c r="A283" s="1"/>
      <c r="B283" s="1"/>
      <c r="C283" s="1"/>
      <c r="D283" s="5">
        <f t="shared" si="28"/>
        <v>283</v>
      </c>
      <c r="E283" s="1"/>
      <c r="F283" s="1"/>
      <c r="G283" s="22"/>
      <c r="H283" s="3"/>
      <c r="I283" s="1"/>
      <c r="J283" s="1"/>
      <c r="K283" s="22"/>
      <c r="L283" s="3"/>
      <c r="M283" s="1"/>
      <c r="N283" s="1"/>
      <c r="O283" s="22"/>
      <c r="P283" s="3"/>
      <c r="Q283" s="1"/>
      <c r="R283" s="1"/>
      <c r="S283" s="22"/>
      <c r="T283" s="3"/>
      <c r="U283" s="1"/>
      <c r="V283" s="1"/>
      <c r="W283" s="22"/>
      <c r="X283" s="3"/>
      <c r="Y283" s="10" t="s">
        <v>7</v>
      </c>
      <c r="Z283" s="9"/>
      <c r="AA283" s="22">
        <f t="shared" si="29"/>
        <v>0</v>
      </c>
      <c r="AB283" s="9"/>
      <c r="AC283" s="22">
        <f t="shared" si="30"/>
        <v>0</v>
      </c>
      <c r="AD283" s="117">
        <f t="shared" si="31"/>
        <v>276</v>
      </c>
      <c r="AE283" s="119"/>
      <c r="AF283" s="1"/>
    </row>
    <row r="284" spans="1:32" x14ac:dyDescent="0.25">
      <c r="A284" s="1"/>
      <c r="B284" s="1"/>
      <c r="C284" s="1"/>
      <c r="D284" s="5">
        <f t="shared" si="28"/>
        <v>284</v>
      </c>
      <c r="E284" s="1"/>
      <c r="F284" s="1"/>
      <c r="G284" s="22"/>
      <c r="H284" s="3"/>
      <c r="I284" s="1"/>
      <c r="J284" s="1"/>
      <c r="K284" s="22"/>
      <c r="L284" s="3"/>
      <c r="M284" s="1"/>
      <c r="N284" s="1"/>
      <c r="O284" s="22"/>
      <c r="P284" s="3"/>
      <c r="Q284" s="1"/>
      <c r="R284" s="1"/>
      <c r="S284" s="22"/>
      <c r="T284" s="3"/>
      <c r="U284" s="1"/>
      <c r="V284" s="1"/>
      <c r="W284" s="22"/>
      <c r="X284" s="3"/>
      <c r="Y284" s="10" t="s">
        <v>7</v>
      </c>
      <c r="Z284" s="9"/>
      <c r="AA284" s="22">
        <f t="shared" si="29"/>
        <v>0</v>
      </c>
      <c r="AB284" s="9"/>
      <c r="AC284" s="22">
        <f t="shared" si="30"/>
        <v>0</v>
      </c>
      <c r="AD284" s="117">
        <f t="shared" si="31"/>
        <v>277</v>
      </c>
      <c r="AE284" s="119"/>
      <c r="AF284" s="1"/>
    </row>
    <row r="285" spans="1:32" x14ac:dyDescent="0.25">
      <c r="A285" s="1"/>
      <c r="B285" s="1"/>
      <c r="C285" s="1"/>
      <c r="D285" s="5">
        <f t="shared" si="28"/>
        <v>285</v>
      </c>
      <c r="E285" s="1"/>
      <c r="F285" s="1"/>
      <c r="G285" s="22"/>
      <c r="H285" s="3"/>
      <c r="I285" s="1"/>
      <c r="J285" s="1"/>
      <c r="K285" s="22"/>
      <c r="L285" s="3"/>
      <c r="M285" s="1"/>
      <c r="N285" s="1"/>
      <c r="O285" s="22"/>
      <c r="P285" s="3"/>
      <c r="Q285" s="1"/>
      <c r="R285" s="1"/>
      <c r="S285" s="22"/>
      <c r="T285" s="3"/>
      <c r="U285" s="1"/>
      <c r="V285" s="1"/>
      <c r="W285" s="22"/>
      <c r="X285" s="3"/>
      <c r="Y285" s="10" t="s">
        <v>7</v>
      </c>
      <c r="Z285" s="9"/>
      <c r="AA285" s="22">
        <f t="shared" si="29"/>
        <v>0</v>
      </c>
      <c r="AB285" s="9"/>
      <c r="AC285" s="22">
        <f t="shared" si="30"/>
        <v>0</v>
      </c>
      <c r="AD285" s="117">
        <f t="shared" si="31"/>
        <v>278</v>
      </c>
      <c r="AE285" s="119"/>
      <c r="AF285" s="1"/>
    </row>
    <row r="286" spans="1:32" x14ac:dyDescent="0.25">
      <c r="A286" s="1"/>
      <c r="B286" s="1"/>
      <c r="C286" s="1"/>
      <c r="D286" s="5">
        <f t="shared" si="28"/>
        <v>286</v>
      </c>
      <c r="E286" s="1"/>
      <c r="F286" s="1"/>
      <c r="G286" s="22"/>
      <c r="H286" s="3"/>
      <c r="I286" s="1"/>
      <c r="J286" s="1"/>
      <c r="K286" s="22"/>
      <c r="L286" s="3"/>
      <c r="M286" s="1"/>
      <c r="N286" s="1"/>
      <c r="O286" s="22"/>
      <c r="P286" s="3"/>
      <c r="Q286" s="1"/>
      <c r="R286" s="1"/>
      <c r="S286" s="22"/>
      <c r="T286" s="3"/>
      <c r="U286" s="1"/>
      <c r="V286" s="1"/>
      <c r="W286" s="22"/>
      <c r="X286" s="3"/>
      <c r="Y286" s="10" t="s">
        <v>7</v>
      </c>
      <c r="Z286" s="9"/>
      <c r="AA286" s="22">
        <f t="shared" si="29"/>
        <v>0</v>
      </c>
      <c r="AB286" s="9"/>
      <c r="AC286" s="22">
        <f t="shared" si="30"/>
        <v>0</v>
      </c>
      <c r="AD286" s="117">
        <f t="shared" si="31"/>
        <v>279</v>
      </c>
      <c r="AE286" s="119"/>
      <c r="AF286" s="1"/>
    </row>
    <row r="287" spans="1:32" x14ac:dyDescent="0.25">
      <c r="A287" s="1"/>
      <c r="B287" s="1"/>
      <c r="C287" s="1"/>
      <c r="D287" s="5">
        <f t="shared" si="28"/>
        <v>287</v>
      </c>
      <c r="E287" s="1"/>
      <c r="F287" s="1"/>
      <c r="G287" s="22"/>
      <c r="H287" s="3"/>
      <c r="I287" s="1"/>
      <c r="J287" s="1"/>
      <c r="K287" s="22"/>
      <c r="L287" s="3"/>
      <c r="M287" s="1"/>
      <c r="N287" s="1"/>
      <c r="O287" s="22"/>
      <c r="P287" s="3"/>
      <c r="Q287" s="1"/>
      <c r="R287" s="1"/>
      <c r="S287" s="22"/>
      <c r="T287" s="3"/>
      <c r="U287" s="1"/>
      <c r="V287" s="1"/>
      <c r="W287" s="22"/>
      <c r="X287" s="3"/>
      <c r="Y287" s="10" t="s">
        <v>7</v>
      </c>
      <c r="Z287" s="9"/>
      <c r="AA287" s="22">
        <f t="shared" si="29"/>
        <v>0</v>
      </c>
      <c r="AB287" s="9"/>
      <c r="AC287" s="22">
        <f t="shared" si="30"/>
        <v>0</v>
      </c>
      <c r="AD287" s="117">
        <f t="shared" si="31"/>
        <v>280</v>
      </c>
      <c r="AE287" s="119"/>
      <c r="AF287" s="1"/>
    </row>
    <row r="288" spans="1:32" x14ac:dyDescent="0.25">
      <c r="A288" s="1"/>
      <c r="B288" s="1"/>
      <c r="C288" s="1"/>
      <c r="D288" s="5">
        <f t="shared" si="28"/>
        <v>288</v>
      </c>
      <c r="E288" s="1"/>
      <c r="F288" s="1"/>
      <c r="G288" s="22"/>
      <c r="H288" s="3"/>
      <c r="I288" s="1"/>
      <c r="J288" s="1"/>
      <c r="K288" s="22"/>
      <c r="L288" s="3"/>
      <c r="M288" s="1"/>
      <c r="N288" s="1"/>
      <c r="O288" s="22"/>
      <c r="P288" s="3"/>
      <c r="Q288" s="1"/>
      <c r="R288" s="1"/>
      <c r="S288" s="22"/>
      <c r="T288" s="3"/>
      <c r="U288" s="1"/>
      <c r="V288" s="1"/>
      <c r="W288" s="22"/>
      <c r="X288" s="3"/>
      <c r="Y288" s="10" t="s">
        <v>7</v>
      </c>
      <c r="Z288" s="9"/>
      <c r="AA288" s="22">
        <f t="shared" si="29"/>
        <v>0</v>
      </c>
      <c r="AB288" s="9"/>
      <c r="AC288" s="22">
        <f t="shared" si="30"/>
        <v>0</v>
      </c>
      <c r="AD288" s="117">
        <f t="shared" si="31"/>
        <v>281</v>
      </c>
      <c r="AE288" s="119"/>
      <c r="AF288" s="1"/>
    </row>
    <row r="289" spans="1:32" x14ac:dyDescent="0.25">
      <c r="A289" s="1"/>
      <c r="B289" s="1"/>
      <c r="C289" s="1"/>
      <c r="D289" s="5">
        <f t="shared" si="28"/>
        <v>289</v>
      </c>
      <c r="E289" s="1"/>
      <c r="F289" s="1"/>
      <c r="G289" s="22"/>
      <c r="H289" s="3"/>
      <c r="I289" s="1"/>
      <c r="J289" s="1"/>
      <c r="K289" s="22"/>
      <c r="L289" s="3"/>
      <c r="M289" s="1"/>
      <c r="N289" s="1"/>
      <c r="O289" s="22"/>
      <c r="P289" s="3"/>
      <c r="Q289" s="1"/>
      <c r="R289" s="1"/>
      <c r="S289" s="22"/>
      <c r="T289" s="3"/>
      <c r="U289" s="1"/>
      <c r="V289" s="1"/>
      <c r="W289" s="22"/>
      <c r="X289" s="3"/>
      <c r="Y289" s="10" t="s">
        <v>7</v>
      </c>
      <c r="Z289" s="9"/>
      <c r="AA289" s="22">
        <f t="shared" si="29"/>
        <v>0</v>
      </c>
      <c r="AB289" s="9"/>
      <c r="AC289" s="22">
        <f t="shared" si="30"/>
        <v>0</v>
      </c>
      <c r="AD289" s="117">
        <f t="shared" si="31"/>
        <v>282</v>
      </c>
      <c r="AE289" s="119"/>
      <c r="AF289" s="1"/>
    </row>
    <row r="290" spans="1:32" x14ac:dyDescent="0.25">
      <c r="A290" s="1"/>
      <c r="B290" s="1"/>
      <c r="C290" s="1"/>
      <c r="D290" s="5">
        <f t="shared" si="28"/>
        <v>290</v>
      </c>
      <c r="E290" s="1"/>
      <c r="F290" s="1"/>
      <c r="G290" s="22"/>
      <c r="H290" s="3"/>
      <c r="I290" s="1"/>
      <c r="J290" s="1"/>
      <c r="K290" s="22"/>
      <c r="L290" s="3"/>
      <c r="M290" s="1"/>
      <c r="N290" s="1"/>
      <c r="O290" s="22"/>
      <c r="P290" s="3"/>
      <c r="Q290" s="1"/>
      <c r="R290" s="1"/>
      <c r="S290" s="22"/>
      <c r="T290" s="3"/>
      <c r="U290" s="1"/>
      <c r="V290" s="1"/>
      <c r="W290" s="22"/>
      <c r="X290" s="3"/>
      <c r="Y290" s="10" t="s">
        <v>7</v>
      </c>
      <c r="Z290" s="9"/>
      <c r="AA290" s="22">
        <f t="shared" si="29"/>
        <v>0</v>
      </c>
      <c r="AB290" s="9"/>
      <c r="AC290" s="22">
        <f t="shared" si="30"/>
        <v>0</v>
      </c>
      <c r="AD290" s="117">
        <f t="shared" si="31"/>
        <v>283</v>
      </c>
      <c r="AE290" s="119"/>
      <c r="AF290" s="1"/>
    </row>
    <row r="291" spans="1:32" x14ac:dyDescent="0.25">
      <c r="A291" s="1"/>
      <c r="B291" s="1"/>
      <c r="C291" s="1"/>
      <c r="D291" s="5">
        <f t="shared" si="28"/>
        <v>291</v>
      </c>
      <c r="E291" s="1"/>
      <c r="F291" s="1"/>
      <c r="G291" s="22"/>
      <c r="H291" s="3"/>
      <c r="I291" s="1"/>
      <c r="J291" s="1"/>
      <c r="K291" s="22"/>
      <c r="L291" s="3"/>
      <c r="M291" s="1"/>
      <c r="N291" s="1"/>
      <c r="O291" s="22"/>
      <c r="P291" s="3"/>
      <c r="Q291" s="1"/>
      <c r="R291" s="1"/>
      <c r="S291" s="22"/>
      <c r="T291" s="3"/>
      <c r="U291" s="1"/>
      <c r="V291" s="1"/>
      <c r="W291" s="22"/>
      <c r="X291" s="3"/>
      <c r="Y291" s="10" t="s">
        <v>7</v>
      </c>
      <c r="Z291" s="9"/>
      <c r="AA291" s="22">
        <f t="shared" si="29"/>
        <v>0</v>
      </c>
      <c r="AB291" s="9"/>
      <c r="AC291" s="22">
        <f t="shared" si="30"/>
        <v>0</v>
      </c>
      <c r="AD291" s="117">
        <f t="shared" si="31"/>
        <v>284</v>
      </c>
      <c r="AE291" s="119"/>
      <c r="AF291" s="1"/>
    </row>
    <row r="292" spans="1:32" x14ac:dyDescent="0.25">
      <c r="A292" s="1"/>
      <c r="B292" s="1"/>
      <c r="C292" s="1"/>
      <c r="D292" s="5">
        <f t="shared" si="28"/>
        <v>292</v>
      </c>
      <c r="E292" s="1"/>
      <c r="F292" s="1"/>
      <c r="G292" s="22"/>
      <c r="H292" s="3"/>
      <c r="I292" s="1"/>
      <c r="J292" s="1"/>
      <c r="K292" s="22"/>
      <c r="L292" s="3"/>
      <c r="M292" s="1"/>
      <c r="N292" s="1"/>
      <c r="O292" s="22"/>
      <c r="P292" s="3"/>
      <c r="Q292" s="1"/>
      <c r="R292" s="1"/>
      <c r="S292" s="22"/>
      <c r="T292" s="3"/>
      <c r="U292" s="1"/>
      <c r="V292" s="1"/>
      <c r="W292" s="22"/>
      <c r="X292" s="3"/>
      <c r="Y292" s="10" t="s">
        <v>7</v>
      </c>
      <c r="Z292" s="9"/>
      <c r="AA292" s="22">
        <f t="shared" si="29"/>
        <v>0</v>
      </c>
      <c r="AB292" s="9"/>
      <c r="AC292" s="22">
        <f t="shared" si="30"/>
        <v>0</v>
      </c>
      <c r="AD292" s="117">
        <f t="shared" si="31"/>
        <v>285</v>
      </c>
      <c r="AE292" s="119"/>
      <c r="AF292" s="1"/>
    </row>
    <row r="293" spans="1:32" x14ac:dyDescent="0.25">
      <c r="A293" s="1"/>
      <c r="B293" s="1"/>
      <c r="C293" s="1"/>
      <c r="D293" s="5">
        <f t="shared" si="28"/>
        <v>293</v>
      </c>
      <c r="E293" s="1"/>
      <c r="F293" s="1"/>
      <c r="G293" s="22"/>
      <c r="H293" s="3"/>
      <c r="I293" s="1"/>
      <c r="J293" s="1"/>
      <c r="K293" s="22"/>
      <c r="L293" s="3"/>
      <c r="M293" s="1"/>
      <c r="N293" s="1"/>
      <c r="O293" s="22"/>
      <c r="P293" s="3"/>
      <c r="Q293" s="1"/>
      <c r="R293" s="1"/>
      <c r="S293" s="22"/>
      <c r="T293" s="3"/>
      <c r="U293" s="1"/>
      <c r="V293" s="1"/>
      <c r="W293" s="22"/>
      <c r="X293" s="3"/>
      <c r="Y293" s="10" t="s">
        <v>7</v>
      </c>
      <c r="Z293" s="9"/>
      <c r="AA293" s="22">
        <f t="shared" si="29"/>
        <v>0</v>
      </c>
      <c r="AB293" s="9"/>
      <c r="AC293" s="22">
        <f t="shared" si="30"/>
        <v>0</v>
      </c>
      <c r="AD293" s="117">
        <f t="shared" si="31"/>
        <v>286</v>
      </c>
      <c r="AE293" s="119"/>
      <c r="AF293" s="1"/>
    </row>
    <row r="294" spans="1:32" x14ac:dyDescent="0.25">
      <c r="A294" s="1"/>
      <c r="B294" s="1"/>
      <c r="C294" s="1"/>
      <c r="D294" s="5">
        <f t="shared" si="28"/>
        <v>294</v>
      </c>
      <c r="E294" s="1"/>
      <c r="F294" s="1"/>
      <c r="G294" s="22"/>
      <c r="H294" s="3"/>
      <c r="I294" s="1"/>
      <c r="J294" s="1"/>
      <c r="K294" s="22"/>
      <c r="L294" s="3"/>
      <c r="M294" s="1"/>
      <c r="N294" s="1"/>
      <c r="O294" s="22"/>
      <c r="P294" s="3"/>
      <c r="Q294" s="1"/>
      <c r="R294" s="1"/>
      <c r="S294" s="22"/>
      <c r="T294" s="3"/>
      <c r="U294" s="1"/>
      <c r="V294" s="1"/>
      <c r="W294" s="22"/>
      <c r="X294" s="3"/>
      <c r="Y294" s="10" t="s">
        <v>7</v>
      </c>
      <c r="Z294" s="9"/>
      <c r="AA294" s="22">
        <f t="shared" si="29"/>
        <v>0</v>
      </c>
      <c r="AB294" s="9"/>
      <c r="AC294" s="22">
        <f t="shared" si="30"/>
        <v>0</v>
      </c>
      <c r="AD294" s="117">
        <f t="shared" si="31"/>
        <v>287</v>
      </c>
      <c r="AE294" s="119"/>
      <c r="AF294" s="1"/>
    </row>
    <row r="295" spans="1:32" x14ac:dyDescent="0.25">
      <c r="A295" s="1"/>
      <c r="B295" s="1"/>
      <c r="C295" s="1"/>
      <c r="D295" s="5">
        <f t="shared" si="28"/>
        <v>295</v>
      </c>
      <c r="E295" s="1"/>
      <c r="F295" s="1"/>
      <c r="G295" s="22"/>
      <c r="H295" s="3"/>
      <c r="I295" s="1"/>
      <c r="J295" s="1"/>
      <c r="K295" s="22"/>
      <c r="L295" s="3"/>
      <c r="M295" s="1"/>
      <c r="N295" s="1"/>
      <c r="O295" s="22"/>
      <c r="P295" s="3"/>
      <c r="Q295" s="1"/>
      <c r="R295" s="1"/>
      <c r="S295" s="22"/>
      <c r="T295" s="3"/>
      <c r="U295" s="1"/>
      <c r="V295" s="1"/>
      <c r="W295" s="22"/>
      <c r="X295" s="3"/>
      <c r="Y295" s="10" t="s">
        <v>7</v>
      </c>
      <c r="Z295" s="9"/>
      <c r="AA295" s="22">
        <f t="shared" si="29"/>
        <v>0</v>
      </c>
      <c r="AB295" s="9"/>
      <c r="AC295" s="22">
        <f t="shared" si="30"/>
        <v>0</v>
      </c>
      <c r="AD295" s="117">
        <f t="shared" si="31"/>
        <v>288</v>
      </c>
      <c r="AE295" s="119"/>
      <c r="AF295" s="1"/>
    </row>
    <row r="296" spans="1:32" x14ac:dyDescent="0.25">
      <c r="A296" s="1"/>
      <c r="B296" s="1"/>
      <c r="C296" s="1"/>
      <c r="D296" s="5">
        <f t="shared" si="28"/>
        <v>296</v>
      </c>
      <c r="E296" s="1"/>
      <c r="F296" s="1"/>
      <c r="G296" s="22"/>
      <c r="H296" s="3"/>
      <c r="I296" s="1"/>
      <c r="J296" s="1"/>
      <c r="K296" s="22"/>
      <c r="L296" s="3"/>
      <c r="M296" s="1"/>
      <c r="N296" s="1"/>
      <c r="O296" s="22"/>
      <c r="P296" s="3"/>
      <c r="Q296" s="1"/>
      <c r="R296" s="1"/>
      <c r="S296" s="22"/>
      <c r="T296" s="3"/>
      <c r="U296" s="1"/>
      <c r="V296" s="1"/>
      <c r="W296" s="22"/>
      <c r="X296" s="3"/>
      <c r="Y296" s="10" t="s">
        <v>7</v>
      </c>
      <c r="Z296" s="9"/>
      <c r="AA296" s="22">
        <f t="shared" si="29"/>
        <v>0</v>
      </c>
      <c r="AB296" s="9"/>
      <c r="AC296" s="22">
        <f t="shared" si="30"/>
        <v>0</v>
      </c>
      <c r="AD296" s="117">
        <f t="shared" si="31"/>
        <v>289</v>
      </c>
      <c r="AE296" s="119"/>
      <c r="AF296" s="1"/>
    </row>
    <row r="297" spans="1:32" x14ac:dyDescent="0.25">
      <c r="A297" s="1"/>
      <c r="B297" s="1"/>
      <c r="C297" s="1"/>
      <c r="D297" s="5">
        <f t="shared" si="28"/>
        <v>297</v>
      </c>
      <c r="E297" s="1"/>
      <c r="F297" s="1"/>
      <c r="G297" s="22"/>
      <c r="H297" s="3"/>
      <c r="I297" s="1"/>
      <c r="J297" s="1"/>
      <c r="K297" s="22"/>
      <c r="L297" s="3"/>
      <c r="M297" s="1"/>
      <c r="N297" s="1"/>
      <c r="O297" s="22"/>
      <c r="P297" s="3"/>
      <c r="Q297" s="1"/>
      <c r="R297" s="1"/>
      <c r="S297" s="22"/>
      <c r="T297" s="3"/>
      <c r="U297" s="1"/>
      <c r="V297" s="1"/>
      <c r="W297" s="22"/>
      <c r="X297" s="3"/>
      <c r="Y297" s="10" t="s">
        <v>7</v>
      </c>
      <c r="Z297" s="9"/>
      <c r="AA297" s="22">
        <f t="shared" si="29"/>
        <v>0</v>
      </c>
      <c r="AB297" s="9"/>
      <c r="AC297" s="22">
        <f t="shared" si="30"/>
        <v>0</v>
      </c>
      <c r="AD297" s="117">
        <f t="shared" si="31"/>
        <v>290</v>
      </c>
      <c r="AE297" s="119"/>
      <c r="AF297" s="1"/>
    </row>
    <row r="298" spans="1:32" x14ac:dyDescent="0.25">
      <c r="A298" s="1"/>
      <c r="B298" s="1"/>
      <c r="C298" s="1"/>
      <c r="D298" s="5">
        <f t="shared" si="28"/>
        <v>298</v>
      </c>
      <c r="E298" s="1"/>
      <c r="F298" s="1"/>
      <c r="G298" s="22"/>
      <c r="H298" s="3"/>
      <c r="I298" s="1"/>
      <c r="J298" s="1"/>
      <c r="K298" s="22"/>
      <c r="L298" s="3"/>
      <c r="M298" s="1"/>
      <c r="N298" s="1"/>
      <c r="O298" s="22"/>
      <c r="P298" s="3"/>
      <c r="Q298" s="1"/>
      <c r="R298" s="1"/>
      <c r="S298" s="22"/>
      <c r="T298" s="3"/>
      <c r="U298" s="1"/>
      <c r="V298" s="1"/>
      <c r="W298" s="22"/>
      <c r="X298" s="3"/>
      <c r="Y298" s="10" t="s">
        <v>7</v>
      </c>
      <c r="Z298" s="9"/>
      <c r="AA298" s="22">
        <f t="shared" si="29"/>
        <v>0</v>
      </c>
      <c r="AB298" s="9"/>
      <c r="AC298" s="22">
        <f t="shared" si="30"/>
        <v>0</v>
      </c>
      <c r="AD298" s="117">
        <f t="shared" si="31"/>
        <v>291</v>
      </c>
      <c r="AE298" s="119"/>
      <c r="AF298" s="1"/>
    </row>
    <row r="299" spans="1:32" x14ac:dyDescent="0.25">
      <c r="A299" s="1"/>
      <c r="B299" s="1"/>
      <c r="C299" s="1"/>
      <c r="D299" s="5">
        <f t="shared" si="28"/>
        <v>299</v>
      </c>
      <c r="E299" s="1"/>
      <c r="F299" s="1"/>
      <c r="G299" s="22"/>
      <c r="H299" s="3"/>
      <c r="I299" s="1"/>
      <c r="J299" s="1"/>
      <c r="K299" s="22"/>
      <c r="L299" s="3"/>
      <c r="M299" s="1"/>
      <c r="N299" s="1"/>
      <c r="O299" s="22"/>
      <c r="P299" s="3"/>
      <c r="Q299" s="1"/>
      <c r="R299" s="1"/>
      <c r="S299" s="22"/>
      <c r="T299" s="3"/>
      <c r="U299" s="1"/>
      <c r="V299" s="1"/>
      <c r="W299" s="22"/>
      <c r="X299" s="3"/>
      <c r="Y299" s="10" t="s">
        <v>7</v>
      </c>
      <c r="Z299" s="9"/>
      <c r="AA299" s="22">
        <f t="shared" si="29"/>
        <v>0</v>
      </c>
      <c r="AB299" s="9"/>
      <c r="AC299" s="22">
        <f t="shared" si="30"/>
        <v>0</v>
      </c>
      <c r="AD299" s="117">
        <f t="shared" si="31"/>
        <v>292</v>
      </c>
      <c r="AE299" s="119"/>
      <c r="AF299" s="1"/>
    </row>
    <row r="300" spans="1:32" x14ac:dyDescent="0.25">
      <c r="A300" s="1"/>
      <c r="B300" s="1"/>
      <c r="C300" s="1"/>
      <c r="D300" s="5">
        <f t="shared" si="28"/>
        <v>300</v>
      </c>
      <c r="E300" s="1"/>
      <c r="F300" s="1"/>
      <c r="G300" s="22"/>
      <c r="H300" s="3"/>
      <c r="I300" s="1"/>
      <c r="J300" s="1"/>
      <c r="K300" s="22"/>
      <c r="L300" s="3"/>
      <c r="M300" s="1"/>
      <c r="N300" s="1"/>
      <c r="O300" s="22"/>
      <c r="P300" s="3"/>
      <c r="Q300" s="1"/>
      <c r="R300" s="1"/>
      <c r="S300" s="22"/>
      <c r="T300" s="3"/>
      <c r="U300" s="1"/>
      <c r="V300" s="1"/>
      <c r="W300" s="22"/>
      <c r="X300" s="3"/>
      <c r="Y300" s="10" t="s">
        <v>7</v>
      </c>
      <c r="Z300" s="9"/>
      <c r="AA300" s="22">
        <f t="shared" si="29"/>
        <v>0</v>
      </c>
      <c r="AB300" s="9"/>
      <c r="AC300" s="22">
        <f t="shared" si="30"/>
        <v>0</v>
      </c>
      <c r="AD300" s="117">
        <f t="shared" si="31"/>
        <v>293</v>
      </c>
      <c r="AE300" s="119"/>
      <c r="AF300" s="1"/>
    </row>
    <row r="301" spans="1:32" x14ac:dyDescent="0.25">
      <c r="A301" s="1"/>
      <c r="B301" s="1"/>
      <c r="C301" s="1"/>
      <c r="D301" s="5">
        <f t="shared" si="28"/>
        <v>301</v>
      </c>
      <c r="E301" s="1"/>
      <c r="F301" s="1"/>
      <c r="G301" s="22"/>
      <c r="H301" s="3"/>
      <c r="I301" s="1"/>
      <c r="J301" s="1"/>
      <c r="K301" s="22"/>
      <c r="L301" s="3"/>
      <c r="M301" s="1"/>
      <c r="N301" s="1"/>
      <c r="O301" s="22"/>
      <c r="P301" s="3"/>
      <c r="Q301" s="1"/>
      <c r="R301" s="1"/>
      <c r="S301" s="22"/>
      <c r="T301" s="3"/>
      <c r="U301" s="1"/>
      <c r="V301" s="1"/>
      <c r="W301" s="22"/>
      <c r="X301" s="3"/>
      <c r="Y301" s="10" t="s">
        <v>7</v>
      </c>
      <c r="Z301" s="9"/>
      <c r="AA301" s="22">
        <f t="shared" si="29"/>
        <v>0</v>
      </c>
      <c r="AB301" s="9"/>
      <c r="AC301" s="22">
        <f t="shared" si="30"/>
        <v>0</v>
      </c>
      <c r="AD301" s="117">
        <f t="shared" si="31"/>
        <v>294</v>
      </c>
      <c r="AE301" s="119"/>
      <c r="AF301" s="1"/>
    </row>
    <row r="302" spans="1:32" x14ac:dyDescent="0.25">
      <c r="A302" s="1"/>
      <c r="B302" s="1"/>
      <c r="C302" s="1"/>
      <c r="D302" s="5">
        <f t="shared" si="28"/>
        <v>302</v>
      </c>
      <c r="E302" s="1"/>
      <c r="F302" s="1"/>
      <c r="G302" s="22"/>
      <c r="H302" s="3"/>
      <c r="I302" s="1"/>
      <c r="J302" s="1"/>
      <c r="K302" s="22"/>
      <c r="L302" s="3"/>
      <c r="M302" s="1"/>
      <c r="N302" s="1"/>
      <c r="O302" s="22"/>
      <c r="P302" s="3"/>
      <c r="Q302" s="1"/>
      <c r="R302" s="1"/>
      <c r="S302" s="22"/>
      <c r="T302" s="3"/>
      <c r="U302" s="1"/>
      <c r="V302" s="1"/>
      <c r="W302" s="22"/>
      <c r="X302" s="3"/>
      <c r="Y302" s="10" t="s">
        <v>7</v>
      </c>
      <c r="Z302" s="9"/>
      <c r="AA302" s="22">
        <f t="shared" si="29"/>
        <v>0</v>
      </c>
      <c r="AB302" s="9"/>
      <c r="AC302" s="22">
        <f t="shared" si="30"/>
        <v>0</v>
      </c>
      <c r="AD302" s="117">
        <f t="shared" si="31"/>
        <v>295</v>
      </c>
      <c r="AE302" s="119"/>
      <c r="AF302" s="1"/>
    </row>
    <row r="303" spans="1:32" x14ac:dyDescent="0.25">
      <c r="A303" s="1"/>
      <c r="B303" s="1"/>
      <c r="C303" s="1"/>
      <c r="D303" s="5">
        <f t="shared" si="28"/>
        <v>303</v>
      </c>
      <c r="E303" s="1"/>
      <c r="F303" s="1"/>
      <c r="G303" s="22"/>
      <c r="H303" s="3"/>
      <c r="I303" s="1"/>
      <c r="J303" s="1"/>
      <c r="K303" s="22"/>
      <c r="L303" s="3"/>
      <c r="M303" s="1"/>
      <c r="N303" s="1"/>
      <c r="O303" s="22"/>
      <c r="P303" s="3"/>
      <c r="Q303" s="1"/>
      <c r="R303" s="1"/>
      <c r="S303" s="22"/>
      <c r="T303" s="3"/>
      <c r="U303" s="1"/>
      <c r="V303" s="1"/>
      <c r="W303" s="22"/>
      <c r="X303" s="3"/>
      <c r="Y303" s="10" t="s">
        <v>7</v>
      </c>
      <c r="Z303" s="9"/>
      <c r="AA303" s="22">
        <f t="shared" si="29"/>
        <v>0</v>
      </c>
      <c r="AB303" s="9"/>
      <c r="AC303" s="22">
        <f t="shared" si="30"/>
        <v>0</v>
      </c>
      <c r="AD303" s="117">
        <f t="shared" si="31"/>
        <v>296</v>
      </c>
      <c r="AE303" s="119"/>
      <c r="AF303" s="1"/>
    </row>
    <row r="304" spans="1:32" x14ac:dyDescent="0.25">
      <c r="A304" s="1"/>
      <c r="B304" s="1"/>
      <c r="C304" s="1"/>
      <c r="D304" s="5">
        <f t="shared" si="28"/>
        <v>304</v>
      </c>
      <c r="E304" s="1"/>
      <c r="F304" s="1"/>
      <c r="G304" s="22"/>
      <c r="H304" s="3"/>
      <c r="I304" s="1"/>
      <c r="J304" s="1"/>
      <c r="K304" s="22"/>
      <c r="L304" s="3"/>
      <c r="M304" s="1"/>
      <c r="N304" s="1"/>
      <c r="O304" s="22"/>
      <c r="P304" s="3"/>
      <c r="Q304" s="1"/>
      <c r="R304" s="1"/>
      <c r="S304" s="22"/>
      <c r="T304" s="3"/>
      <c r="U304" s="1"/>
      <c r="V304" s="1"/>
      <c r="W304" s="22"/>
      <c r="X304" s="3"/>
      <c r="Y304" s="10" t="s">
        <v>7</v>
      </c>
      <c r="Z304" s="9"/>
      <c r="AA304" s="22">
        <f t="shared" si="29"/>
        <v>0</v>
      </c>
      <c r="AB304" s="9"/>
      <c r="AC304" s="22">
        <f t="shared" si="30"/>
        <v>0</v>
      </c>
      <c r="AD304" s="117">
        <f t="shared" si="31"/>
        <v>297</v>
      </c>
      <c r="AE304" s="119"/>
      <c r="AF304" s="1"/>
    </row>
    <row r="305" spans="1:32" x14ac:dyDescent="0.25">
      <c r="A305" s="1"/>
      <c r="B305" s="1"/>
      <c r="C305" s="1"/>
      <c r="D305" s="5">
        <f t="shared" si="28"/>
        <v>305</v>
      </c>
      <c r="E305" s="1"/>
      <c r="F305" s="1"/>
      <c r="G305" s="22"/>
      <c r="H305" s="3"/>
      <c r="I305" s="1"/>
      <c r="J305" s="1"/>
      <c r="K305" s="22"/>
      <c r="L305" s="3"/>
      <c r="M305" s="1"/>
      <c r="N305" s="1"/>
      <c r="O305" s="22"/>
      <c r="P305" s="3"/>
      <c r="Q305" s="1"/>
      <c r="R305" s="1"/>
      <c r="S305" s="22"/>
      <c r="T305" s="3"/>
      <c r="U305" s="1"/>
      <c r="V305" s="1"/>
      <c r="W305" s="22"/>
      <c r="X305" s="3"/>
      <c r="Y305" s="10" t="s">
        <v>7</v>
      </c>
      <c r="Z305" s="9"/>
      <c r="AA305" s="22">
        <f t="shared" si="29"/>
        <v>0</v>
      </c>
      <c r="AB305" s="9"/>
      <c r="AC305" s="22">
        <f t="shared" si="30"/>
        <v>0</v>
      </c>
      <c r="AD305" s="117">
        <f t="shared" si="31"/>
        <v>298</v>
      </c>
      <c r="AE305" s="119"/>
      <c r="AF305" s="1"/>
    </row>
    <row r="306" spans="1:32" x14ac:dyDescent="0.25">
      <c r="A306" s="1"/>
      <c r="B306" s="1"/>
      <c r="C306" s="1"/>
      <c r="D306" s="5">
        <f t="shared" si="28"/>
        <v>306</v>
      </c>
      <c r="E306" s="1"/>
      <c r="F306" s="1"/>
      <c r="G306" s="22"/>
      <c r="H306" s="3"/>
      <c r="I306" s="1"/>
      <c r="J306" s="1"/>
      <c r="K306" s="22"/>
      <c r="L306" s="3"/>
      <c r="M306" s="1"/>
      <c r="N306" s="1"/>
      <c r="O306" s="22"/>
      <c r="P306" s="3"/>
      <c r="Q306" s="1"/>
      <c r="R306" s="1"/>
      <c r="S306" s="22"/>
      <c r="T306" s="3"/>
      <c r="U306" s="1"/>
      <c r="V306" s="1"/>
      <c r="W306" s="22"/>
      <c r="X306" s="3"/>
      <c r="Y306" s="10" t="s">
        <v>7</v>
      </c>
      <c r="Z306" s="9"/>
      <c r="AA306" s="22">
        <f t="shared" si="29"/>
        <v>0</v>
      </c>
      <c r="AB306" s="9"/>
      <c r="AC306" s="22">
        <f t="shared" si="30"/>
        <v>0</v>
      </c>
      <c r="AD306" s="117">
        <f t="shared" si="31"/>
        <v>299</v>
      </c>
      <c r="AE306" s="119"/>
      <c r="AF306" s="1"/>
    </row>
    <row r="307" spans="1:32" x14ac:dyDescent="0.25">
      <c r="A307" s="1"/>
      <c r="B307" s="1"/>
      <c r="C307" s="1"/>
      <c r="D307" s="5">
        <f t="shared" si="28"/>
        <v>307</v>
      </c>
      <c r="E307" s="1"/>
      <c r="F307" s="1"/>
      <c r="G307" s="22"/>
      <c r="H307" s="3"/>
      <c r="I307" s="1"/>
      <c r="J307" s="1"/>
      <c r="K307" s="22"/>
      <c r="L307" s="3"/>
      <c r="M307" s="1"/>
      <c r="N307" s="1"/>
      <c r="O307" s="22"/>
      <c r="P307" s="3"/>
      <c r="Q307" s="1"/>
      <c r="R307" s="1"/>
      <c r="S307" s="22"/>
      <c r="T307" s="3"/>
      <c r="U307" s="1"/>
      <c r="V307" s="1"/>
      <c r="W307" s="22"/>
      <c r="X307" s="3"/>
      <c r="Y307" s="10" t="s">
        <v>7</v>
      </c>
      <c r="Z307" s="9"/>
      <c r="AA307" s="22">
        <f t="shared" si="29"/>
        <v>0</v>
      </c>
      <c r="AB307" s="9"/>
      <c r="AC307" s="22">
        <f t="shared" si="30"/>
        <v>0</v>
      </c>
      <c r="AD307" s="117">
        <f t="shared" si="31"/>
        <v>300</v>
      </c>
      <c r="AE307" s="119"/>
      <c r="AF307" s="1"/>
    </row>
    <row r="308" spans="1:32" x14ac:dyDescent="0.25">
      <c r="A308" s="1"/>
      <c r="B308" s="1"/>
      <c r="C308" s="1"/>
      <c r="D308" s="5">
        <f t="shared" si="28"/>
        <v>308</v>
      </c>
      <c r="E308" s="1"/>
      <c r="F308" s="1"/>
      <c r="G308" s="22"/>
      <c r="H308" s="3"/>
      <c r="I308" s="1"/>
      <c r="J308" s="1"/>
      <c r="K308" s="22"/>
      <c r="L308" s="3"/>
      <c r="M308" s="1"/>
      <c r="N308" s="1"/>
      <c r="O308" s="22"/>
      <c r="P308" s="3"/>
      <c r="Q308" s="1"/>
      <c r="R308" s="1"/>
      <c r="S308" s="22"/>
      <c r="T308" s="3"/>
      <c r="U308" s="1"/>
      <c r="V308" s="1"/>
      <c r="W308" s="22"/>
      <c r="X308" s="3"/>
      <c r="Y308" s="10" t="s">
        <v>7</v>
      </c>
      <c r="Z308" s="9"/>
      <c r="AA308" s="22">
        <f t="shared" si="29"/>
        <v>0</v>
      </c>
      <c r="AB308" s="9"/>
      <c r="AC308" s="22">
        <f t="shared" si="30"/>
        <v>0</v>
      </c>
      <c r="AD308" s="117">
        <f t="shared" si="31"/>
        <v>301</v>
      </c>
      <c r="AE308" s="119"/>
      <c r="AF308" s="1"/>
    </row>
    <row r="309" spans="1:32" x14ac:dyDescent="0.25">
      <c r="A309" s="1"/>
      <c r="B309" s="1"/>
      <c r="C309" s="1"/>
      <c r="D309" s="5">
        <f t="shared" si="28"/>
        <v>309</v>
      </c>
      <c r="E309" s="1"/>
      <c r="F309" s="1"/>
      <c r="G309" s="22"/>
      <c r="H309" s="3"/>
      <c r="I309" s="1"/>
      <c r="J309" s="1"/>
      <c r="K309" s="22"/>
      <c r="L309" s="3"/>
      <c r="M309" s="1"/>
      <c r="N309" s="1"/>
      <c r="O309" s="22"/>
      <c r="P309" s="3"/>
      <c r="Q309" s="1"/>
      <c r="R309" s="1"/>
      <c r="S309" s="22"/>
      <c r="T309" s="3"/>
      <c r="U309" s="1"/>
      <c r="V309" s="1"/>
      <c r="W309" s="22"/>
      <c r="X309" s="3"/>
      <c r="Y309" s="10" t="s">
        <v>7</v>
      </c>
      <c r="Z309" s="9"/>
      <c r="AA309" s="22">
        <f t="shared" si="29"/>
        <v>0</v>
      </c>
      <c r="AB309" s="9"/>
      <c r="AC309" s="22">
        <f t="shared" si="30"/>
        <v>0</v>
      </c>
      <c r="AD309" s="117">
        <f t="shared" si="31"/>
        <v>302</v>
      </c>
      <c r="AE309" s="119"/>
      <c r="AF309" s="1"/>
    </row>
    <row r="310" spans="1:32" x14ac:dyDescent="0.25">
      <c r="A310" s="1"/>
      <c r="B310" s="1"/>
      <c r="C310" s="1"/>
      <c r="D310" s="5">
        <f t="shared" si="28"/>
        <v>310</v>
      </c>
      <c r="E310" s="1"/>
      <c r="F310" s="1"/>
      <c r="G310" s="22"/>
      <c r="H310" s="3"/>
      <c r="I310" s="1"/>
      <c r="J310" s="1"/>
      <c r="K310" s="22"/>
      <c r="L310" s="3"/>
      <c r="M310" s="1"/>
      <c r="N310" s="1"/>
      <c r="O310" s="22"/>
      <c r="P310" s="3"/>
      <c r="Q310" s="1"/>
      <c r="R310" s="1"/>
      <c r="S310" s="22"/>
      <c r="T310" s="3"/>
      <c r="U310" s="1"/>
      <c r="V310" s="1"/>
      <c r="W310" s="22"/>
      <c r="X310" s="3"/>
      <c r="Y310" s="10" t="s">
        <v>7</v>
      </c>
      <c r="Z310" s="9"/>
      <c r="AA310" s="22">
        <f t="shared" si="29"/>
        <v>0</v>
      </c>
      <c r="AB310" s="9"/>
      <c r="AC310" s="22">
        <f t="shared" si="30"/>
        <v>0</v>
      </c>
      <c r="AD310" s="117">
        <f t="shared" si="31"/>
        <v>303</v>
      </c>
      <c r="AE310" s="119"/>
      <c r="AF310" s="1"/>
    </row>
    <row r="311" spans="1:32" x14ac:dyDescent="0.25">
      <c r="A311" s="1"/>
      <c r="B311" s="1"/>
      <c r="C311" s="1"/>
      <c r="D311" s="5">
        <f t="shared" si="28"/>
        <v>311</v>
      </c>
      <c r="E311" s="1"/>
      <c r="F311" s="1"/>
      <c r="G311" s="22"/>
      <c r="H311" s="3"/>
      <c r="I311" s="1"/>
      <c r="J311" s="1"/>
      <c r="K311" s="22"/>
      <c r="L311" s="3"/>
      <c r="M311" s="1"/>
      <c r="N311" s="1"/>
      <c r="O311" s="22"/>
      <c r="P311" s="3"/>
      <c r="Q311" s="1"/>
      <c r="R311" s="1"/>
      <c r="S311" s="22"/>
      <c r="T311" s="3"/>
      <c r="U311" s="1"/>
      <c r="V311" s="1"/>
      <c r="W311" s="22"/>
      <c r="X311" s="3"/>
      <c r="Y311" s="10" t="s">
        <v>7</v>
      </c>
      <c r="Z311" s="9"/>
      <c r="AA311" s="22">
        <f t="shared" si="29"/>
        <v>0</v>
      </c>
      <c r="AB311" s="9"/>
      <c r="AC311" s="22">
        <f t="shared" si="30"/>
        <v>0</v>
      </c>
      <c r="AD311" s="117">
        <f t="shared" si="31"/>
        <v>304</v>
      </c>
      <c r="AE311" s="119"/>
      <c r="AF311" s="1"/>
    </row>
    <row r="312" spans="1:32" x14ac:dyDescent="0.25">
      <c r="A312" s="1"/>
      <c r="B312" s="1"/>
      <c r="C312" s="1"/>
      <c r="D312" s="5">
        <f t="shared" si="28"/>
        <v>312</v>
      </c>
      <c r="E312" s="1"/>
      <c r="F312" s="1"/>
      <c r="G312" s="22"/>
      <c r="H312" s="3"/>
      <c r="I312" s="1"/>
      <c r="J312" s="1"/>
      <c r="K312" s="22"/>
      <c r="L312" s="3"/>
      <c r="M312" s="1"/>
      <c r="N312" s="1"/>
      <c r="O312" s="22"/>
      <c r="P312" s="3"/>
      <c r="Q312" s="1"/>
      <c r="R312" s="1"/>
      <c r="S312" s="22"/>
      <c r="T312" s="3"/>
      <c r="U312" s="1"/>
      <c r="V312" s="1"/>
      <c r="W312" s="22"/>
      <c r="X312" s="3"/>
      <c r="Y312" s="10" t="s">
        <v>7</v>
      </c>
      <c r="Z312" s="9"/>
      <c r="AA312" s="22">
        <f t="shared" si="29"/>
        <v>0</v>
      </c>
      <c r="AB312" s="9"/>
      <c r="AC312" s="22">
        <f t="shared" si="30"/>
        <v>0</v>
      </c>
      <c r="AD312" s="117">
        <f t="shared" si="31"/>
        <v>305</v>
      </c>
      <c r="AE312" s="119"/>
      <c r="AF312" s="1"/>
    </row>
    <row r="313" spans="1:32" x14ac:dyDescent="0.25">
      <c r="A313" s="1"/>
      <c r="B313" s="1"/>
      <c r="C313" s="1"/>
      <c r="D313" s="5">
        <f t="shared" si="28"/>
        <v>313</v>
      </c>
      <c r="E313" s="1"/>
      <c r="F313" s="1"/>
      <c r="G313" s="22"/>
      <c r="H313" s="3"/>
      <c r="I313" s="1"/>
      <c r="J313" s="1"/>
      <c r="K313" s="22"/>
      <c r="L313" s="3"/>
      <c r="M313" s="1"/>
      <c r="N313" s="1"/>
      <c r="O313" s="22"/>
      <c r="P313" s="3"/>
      <c r="Q313" s="1"/>
      <c r="R313" s="1"/>
      <c r="S313" s="22"/>
      <c r="T313" s="3"/>
      <c r="U313" s="1"/>
      <c r="V313" s="1"/>
      <c r="W313" s="22"/>
      <c r="X313" s="3"/>
      <c r="Y313" s="10" t="s">
        <v>7</v>
      </c>
      <c r="Z313" s="9"/>
      <c r="AA313" s="22">
        <f t="shared" si="29"/>
        <v>0</v>
      </c>
      <c r="AB313" s="9"/>
      <c r="AC313" s="22">
        <f t="shared" si="30"/>
        <v>0</v>
      </c>
      <c r="AD313" s="117">
        <f t="shared" si="31"/>
        <v>306</v>
      </c>
      <c r="AE313" s="119"/>
      <c r="AF313" s="1"/>
    </row>
    <row r="314" spans="1:32" x14ac:dyDescent="0.25">
      <c r="A314" s="1"/>
      <c r="B314" s="1"/>
      <c r="C314" s="1"/>
      <c r="D314" s="5">
        <f t="shared" si="28"/>
        <v>314</v>
      </c>
      <c r="E314" s="1"/>
      <c r="F314" s="1"/>
      <c r="G314" s="22"/>
      <c r="H314" s="3"/>
      <c r="I314" s="1"/>
      <c r="J314" s="1"/>
      <c r="K314" s="22"/>
      <c r="L314" s="3"/>
      <c r="M314" s="1"/>
      <c r="N314" s="1"/>
      <c r="O314" s="22"/>
      <c r="P314" s="3"/>
      <c r="Q314" s="1"/>
      <c r="R314" s="1"/>
      <c r="S314" s="22"/>
      <c r="T314" s="3"/>
      <c r="U314" s="1"/>
      <c r="V314" s="1"/>
      <c r="W314" s="22"/>
      <c r="X314" s="3"/>
      <c r="Y314" s="10" t="s">
        <v>7</v>
      </c>
      <c r="Z314" s="9"/>
      <c r="AA314" s="22">
        <f t="shared" si="29"/>
        <v>0</v>
      </c>
      <c r="AB314" s="9"/>
      <c r="AC314" s="22">
        <f t="shared" si="30"/>
        <v>0</v>
      </c>
      <c r="AD314" s="117">
        <f t="shared" si="31"/>
        <v>307</v>
      </c>
      <c r="AE314" s="119"/>
      <c r="AF314" s="1"/>
    </row>
    <row r="315" spans="1:32" x14ac:dyDescent="0.25">
      <c r="A315" s="1"/>
      <c r="B315" s="1"/>
      <c r="C315" s="1"/>
      <c r="D315" s="5">
        <f t="shared" si="28"/>
        <v>315</v>
      </c>
      <c r="E315" s="1"/>
      <c r="F315" s="1"/>
      <c r="G315" s="22"/>
      <c r="H315" s="3"/>
      <c r="I315" s="1"/>
      <c r="J315" s="1"/>
      <c r="K315" s="22"/>
      <c r="L315" s="3"/>
      <c r="M315" s="1"/>
      <c r="N315" s="1"/>
      <c r="O315" s="22"/>
      <c r="P315" s="3"/>
      <c r="Q315" s="1"/>
      <c r="R315" s="1"/>
      <c r="S315" s="22"/>
      <c r="T315" s="3"/>
      <c r="U315" s="1"/>
      <c r="V315" s="1"/>
      <c r="W315" s="22"/>
      <c r="X315" s="3"/>
      <c r="Y315" s="10" t="s">
        <v>7</v>
      </c>
      <c r="Z315" s="9"/>
      <c r="AA315" s="22">
        <f t="shared" si="29"/>
        <v>0</v>
      </c>
      <c r="AB315" s="9"/>
      <c r="AC315" s="22">
        <f t="shared" si="30"/>
        <v>0</v>
      </c>
      <c r="AD315" s="117">
        <f t="shared" si="31"/>
        <v>308</v>
      </c>
      <c r="AE315" s="119"/>
      <c r="AF315" s="1"/>
    </row>
    <row r="316" spans="1:32" x14ac:dyDescent="0.25">
      <c r="A316" s="1"/>
      <c r="B316" s="1"/>
      <c r="C316" s="1"/>
      <c r="D316" s="5">
        <f t="shared" si="28"/>
        <v>316</v>
      </c>
      <c r="E316" s="1"/>
      <c r="F316" s="1"/>
      <c r="G316" s="22"/>
      <c r="H316" s="3"/>
      <c r="I316" s="1"/>
      <c r="J316" s="1"/>
      <c r="K316" s="22"/>
      <c r="L316" s="3"/>
      <c r="M316" s="1"/>
      <c r="N316" s="1"/>
      <c r="O316" s="22"/>
      <c r="P316" s="3"/>
      <c r="Q316" s="1"/>
      <c r="R316" s="1"/>
      <c r="S316" s="22"/>
      <c r="T316" s="3"/>
      <c r="U316" s="1"/>
      <c r="V316" s="1"/>
      <c r="W316" s="22"/>
      <c r="X316" s="3"/>
      <c r="Y316" s="10" t="s">
        <v>7</v>
      </c>
      <c r="Z316" s="9"/>
      <c r="AA316" s="22">
        <f t="shared" si="29"/>
        <v>0</v>
      </c>
      <c r="AB316" s="9"/>
      <c r="AC316" s="22">
        <f t="shared" si="30"/>
        <v>0</v>
      </c>
      <c r="AD316" s="117">
        <f t="shared" si="31"/>
        <v>309</v>
      </c>
      <c r="AE316" s="119"/>
      <c r="AF316" s="1"/>
    </row>
    <row r="317" spans="1:32" x14ac:dyDescent="0.25">
      <c r="A317" s="1"/>
      <c r="B317" s="1"/>
      <c r="C317" s="1"/>
      <c r="D317" s="5">
        <f t="shared" si="28"/>
        <v>317</v>
      </c>
      <c r="E317" s="1"/>
      <c r="F317" s="1"/>
      <c r="G317" s="22"/>
      <c r="H317" s="3"/>
      <c r="I317" s="1"/>
      <c r="J317" s="1"/>
      <c r="K317" s="22"/>
      <c r="L317" s="3"/>
      <c r="M317" s="1"/>
      <c r="N317" s="1"/>
      <c r="O317" s="22"/>
      <c r="P317" s="3"/>
      <c r="Q317" s="1"/>
      <c r="R317" s="1"/>
      <c r="S317" s="22"/>
      <c r="T317" s="3"/>
      <c r="U317" s="1"/>
      <c r="V317" s="1"/>
      <c r="W317" s="22"/>
      <c r="X317" s="3"/>
      <c r="Y317" s="10" t="s">
        <v>7</v>
      </c>
      <c r="Z317" s="9"/>
      <c r="AA317" s="22">
        <f t="shared" si="29"/>
        <v>0</v>
      </c>
      <c r="AB317" s="9"/>
      <c r="AC317" s="22">
        <f t="shared" si="30"/>
        <v>0</v>
      </c>
      <c r="AD317" s="117">
        <f t="shared" si="31"/>
        <v>310</v>
      </c>
      <c r="AE317" s="119"/>
      <c r="AF317" s="1"/>
    </row>
    <row r="318" spans="1:32" x14ac:dyDescent="0.25">
      <c r="A318" s="1"/>
      <c r="B318" s="1"/>
      <c r="C318" s="1"/>
      <c r="D318" s="5">
        <f t="shared" si="28"/>
        <v>318</v>
      </c>
      <c r="E318" s="1"/>
      <c r="F318" s="1"/>
      <c r="G318" s="22"/>
      <c r="H318" s="3"/>
      <c r="I318" s="1"/>
      <c r="J318" s="1"/>
      <c r="K318" s="22"/>
      <c r="L318" s="3"/>
      <c r="M318" s="1"/>
      <c r="N318" s="1"/>
      <c r="O318" s="22"/>
      <c r="P318" s="3"/>
      <c r="Q318" s="1"/>
      <c r="R318" s="1"/>
      <c r="S318" s="22"/>
      <c r="T318" s="3"/>
      <c r="U318" s="1"/>
      <c r="V318" s="1"/>
      <c r="W318" s="22"/>
      <c r="X318" s="3"/>
      <c r="Y318" s="10" t="s">
        <v>7</v>
      </c>
      <c r="Z318" s="9"/>
      <c r="AA318" s="22">
        <f t="shared" si="29"/>
        <v>0</v>
      </c>
      <c r="AB318" s="9"/>
      <c r="AC318" s="22">
        <f t="shared" si="30"/>
        <v>0</v>
      </c>
      <c r="AD318" s="117">
        <f t="shared" si="31"/>
        <v>311</v>
      </c>
      <c r="AE318" s="119"/>
      <c r="AF318" s="1"/>
    </row>
    <row r="319" spans="1:32" x14ac:dyDescent="0.25">
      <c r="A319" s="1"/>
      <c r="B319" s="1"/>
      <c r="C319" s="1"/>
      <c r="D319" s="5">
        <f t="shared" si="28"/>
        <v>319</v>
      </c>
      <c r="E319" s="1"/>
      <c r="F319" s="1"/>
      <c r="G319" s="22"/>
      <c r="H319" s="3"/>
      <c r="I319" s="1"/>
      <c r="J319" s="1"/>
      <c r="K319" s="22"/>
      <c r="L319" s="3"/>
      <c r="M319" s="1"/>
      <c r="N319" s="1"/>
      <c r="O319" s="22"/>
      <c r="P319" s="3"/>
      <c r="Q319" s="1"/>
      <c r="R319" s="1"/>
      <c r="S319" s="22"/>
      <c r="T319" s="3"/>
      <c r="U319" s="1"/>
      <c r="V319" s="1"/>
      <c r="W319" s="22"/>
      <c r="X319" s="3"/>
      <c r="Y319" s="10" t="s">
        <v>7</v>
      </c>
      <c r="Z319" s="9"/>
      <c r="AA319" s="22">
        <f t="shared" si="29"/>
        <v>0</v>
      </c>
      <c r="AB319" s="9"/>
      <c r="AC319" s="22">
        <f t="shared" si="30"/>
        <v>0</v>
      </c>
      <c r="AD319" s="117">
        <f t="shared" si="31"/>
        <v>312</v>
      </c>
      <c r="AE319" s="119"/>
      <c r="AF319" s="1"/>
    </row>
    <row r="320" spans="1:32" x14ac:dyDescent="0.25">
      <c r="A320" s="1"/>
      <c r="B320" s="1"/>
      <c r="C320" s="1"/>
      <c r="D320" s="5">
        <f t="shared" si="28"/>
        <v>320</v>
      </c>
      <c r="E320" s="1"/>
      <c r="F320" s="1"/>
      <c r="G320" s="22"/>
      <c r="H320" s="3"/>
      <c r="I320" s="1"/>
      <c r="J320" s="1"/>
      <c r="K320" s="22"/>
      <c r="L320" s="3"/>
      <c r="M320" s="1"/>
      <c r="N320" s="1"/>
      <c r="O320" s="22"/>
      <c r="P320" s="3"/>
      <c r="Q320" s="1"/>
      <c r="R320" s="1"/>
      <c r="S320" s="22"/>
      <c r="T320" s="3"/>
      <c r="U320" s="1"/>
      <c r="V320" s="1"/>
      <c r="W320" s="22"/>
      <c r="X320" s="3"/>
      <c r="Y320" s="10" t="s">
        <v>7</v>
      </c>
      <c r="Z320" s="9"/>
      <c r="AA320" s="22">
        <f t="shared" si="29"/>
        <v>0</v>
      </c>
      <c r="AB320" s="9"/>
      <c r="AC320" s="22">
        <f t="shared" si="30"/>
        <v>0</v>
      </c>
      <c r="AD320" s="117">
        <f t="shared" si="31"/>
        <v>313</v>
      </c>
      <c r="AE320" s="119"/>
      <c r="AF320" s="1"/>
    </row>
    <row r="321" spans="1:32" x14ac:dyDescent="0.25">
      <c r="A321" s="1"/>
      <c r="B321" s="1"/>
      <c r="C321" s="1"/>
      <c r="D321" s="5">
        <f t="shared" si="28"/>
        <v>321</v>
      </c>
      <c r="E321" s="1"/>
      <c r="F321" s="1"/>
      <c r="G321" s="22"/>
      <c r="H321" s="3"/>
      <c r="I321" s="1"/>
      <c r="J321" s="1"/>
      <c r="K321" s="22"/>
      <c r="L321" s="3"/>
      <c r="M321" s="1"/>
      <c r="N321" s="1"/>
      <c r="O321" s="22"/>
      <c r="P321" s="3"/>
      <c r="Q321" s="1"/>
      <c r="R321" s="1"/>
      <c r="S321" s="22"/>
      <c r="T321" s="3"/>
      <c r="U321" s="1"/>
      <c r="V321" s="1"/>
      <c r="W321" s="22"/>
      <c r="X321" s="3"/>
      <c r="Y321" s="10" t="s">
        <v>7</v>
      </c>
      <c r="Z321" s="9"/>
      <c r="AA321" s="22">
        <f t="shared" si="29"/>
        <v>0</v>
      </c>
      <c r="AB321" s="9"/>
      <c r="AC321" s="22">
        <f t="shared" si="30"/>
        <v>0</v>
      </c>
      <c r="AD321" s="117">
        <f t="shared" si="31"/>
        <v>314</v>
      </c>
      <c r="AE321" s="119"/>
      <c r="AF321" s="1"/>
    </row>
    <row r="322" spans="1:32" x14ac:dyDescent="0.25">
      <c r="A322" s="1"/>
      <c r="B322" s="1"/>
      <c r="C322" s="1"/>
      <c r="D322" s="5">
        <f t="shared" si="28"/>
        <v>322</v>
      </c>
      <c r="E322" s="1"/>
      <c r="F322" s="1"/>
      <c r="G322" s="22"/>
      <c r="H322" s="3"/>
      <c r="I322" s="1"/>
      <c r="J322" s="1"/>
      <c r="K322" s="22"/>
      <c r="L322" s="3"/>
      <c r="M322" s="1"/>
      <c r="N322" s="1"/>
      <c r="O322" s="22"/>
      <c r="P322" s="3"/>
      <c r="Q322" s="1"/>
      <c r="R322" s="1"/>
      <c r="S322" s="22"/>
      <c r="T322" s="3"/>
      <c r="U322" s="1"/>
      <c r="V322" s="1"/>
      <c r="W322" s="22"/>
      <c r="X322" s="3"/>
      <c r="Y322" s="10" t="s">
        <v>7</v>
      </c>
      <c r="Z322" s="9"/>
      <c r="AA322" s="22">
        <f t="shared" si="29"/>
        <v>0</v>
      </c>
      <c r="AB322" s="9"/>
      <c r="AC322" s="22">
        <f t="shared" si="30"/>
        <v>0</v>
      </c>
      <c r="AD322" s="117">
        <f t="shared" si="31"/>
        <v>315</v>
      </c>
      <c r="AE322" s="119"/>
      <c r="AF322" s="1"/>
    </row>
    <row r="323" spans="1:32" x14ac:dyDescent="0.25">
      <c r="A323" s="1"/>
      <c r="B323" s="1"/>
      <c r="C323" s="1"/>
      <c r="D323" s="5">
        <f t="shared" si="28"/>
        <v>323</v>
      </c>
      <c r="E323" s="1"/>
      <c r="F323" s="1"/>
      <c r="G323" s="22"/>
      <c r="H323" s="3"/>
      <c r="I323" s="1"/>
      <c r="J323" s="1"/>
      <c r="K323" s="22"/>
      <c r="L323" s="3"/>
      <c r="M323" s="1"/>
      <c r="N323" s="1"/>
      <c r="O323" s="22"/>
      <c r="P323" s="3"/>
      <c r="Q323" s="1"/>
      <c r="R323" s="1"/>
      <c r="S323" s="22"/>
      <c r="T323" s="3"/>
      <c r="U323" s="1"/>
      <c r="V323" s="1"/>
      <c r="W323" s="22"/>
      <c r="X323" s="3"/>
      <c r="Y323" s="10" t="s">
        <v>7</v>
      </c>
      <c r="Z323" s="9"/>
      <c r="AA323" s="22">
        <f t="shared" si="29"/>
        <v>0</v>
      </c>
      <c r="AB323" s="9"/>
      <c r="AC323" s="22">
        <f t="shared" si="30"/>
        <v>0</v>
      </c>
      <c r="AD323" s="117">
        <f t="shared" si="31"/>
        <v>316</v>
      </c>
      <c r="AE323" s="119"/>
      <c r="AF323" s="1"/>
    </row>
    <row r="324" spans="1:32" x14ac:dyDescent="0.25">
      <c r="A324" s="1"/>
      <c r="B324" s="1"/>
      <c r="C324" s="1"/>
      <c r="D324" s="5">
        <f t="shared" si="28"/>
        <v>324</v>
      </c>
      <c r="E324" s="1"/>
      <c r="F324" s="1"/>
      <c r="G324" s="22"/>
      <c r="H324" s="3"/>
      <c r="I324" s="1"/>
      <c r="J324" s="1"/>
      <c r="K324" s="22"/>
      <c r="L324" s="3"/>
      <c r="M324" s="1"/>
      <c r="N324" s="1"/>
      <c r="O324" s="22"/>
      <c r="P324" s="3"/>
      <c r="Q324" s="1"/>
      <c r="R324" s="1"/>
      <c r="S324" s="22"/>
      <c r="T324" s="3"/>
      <c r="U324" s="1"/>
      <c r="V324" s="1"/>
      <c r="W324" s="22"/>
      <c r="X324" s="3"/>
      <c r="Y324" s="10" t="s">
        <v>7</v>
      </c>
      <c r="Z324" s="9"/>
      <c r="AA324" s="22">
        <f t="shared" si="29"/>
        <v>0</v>
      </c>
      <c r="AB324" s="9"/>
      <c r="AC324" s="22">
        <f t="shared" si="30"/>
        <v>0</v>
      </c>
      <c r="AD324" s="117">
        <f t="shared" si="31"/>
        <v>317</v>
      </c>
      <c r="AE324" s="119"/>
      <c r="AF324" s="1"/>
    </row>
    <row r="325" spans="1:32" x14ac:dyDescent="0.25">
      <c r="A325" s="1"/>
      <c r="B325" s="1"/>
      <c r="C325" s="1"/>
      <c r="D325" s="5">
        <f t="shared" si="28"/>
        <v>325</v>
      </c>
      <c r="E325" s="1"/>
      <c r="F325" s="1"/>
      <c r="G325" s="22"/>
      <c r="H325" s="3"/>
      <c r="I325" s="1"/>
      <c r="J325" s="1"/>
      <c r="K325" s="22"/>
      <c r="L325" s="3"/>
      <c r="M325" s="1"/>
      <c r="N325" s="1"/>
      <c r="O325" s="22"/>
      <c r="P325" s="3"/>
      <c r="Q325" s="1"/>
      <c r="R325" s="1"/>
      <c r="S325" s="22"/>
      <c r="T325" s="3"/>
      <c r="U325" s="1"/>
      <c r="V325" s="1"/>
      <c r="W325" s="22"/>
      <c r="X325" s="3"/>
      <c r="Y325" s="10" t="s">
        <v>7</v>
      </c>
      <c r="Z325" s="9"/>
      <c r="AA325" s="22">
        <f t="shared" si="29"/>
        <v>0</v>
      </c>
      <c r="AB325" s="9"/>
      <c r="AC325" s="22">
        <f t="shared" si="30"/>
        <v>0</v>
      </c>
      <c r="AD325" s="117">
        <f t="shared" si="31"/>
        <v>318</v>
      </c>
      <c r="AE325" s="119"/>
      <c r="AF325" s="1"/>
    </row>
    <row r="326" spans="1:32" x14ac:dyDescent="0.25">
      <c r="A326" s="1"/>
      <c r="B326" s="1"/>
      <c r="C326" s="1"/>
      <c r="D326" s="5">
        <f t="shared" si="28"/>
        <v>326</v>
      </c>
      <c r="E326" s="1"/>
      <c r="F326" s="1"/>
      <c r="G326" s="22"/>
      <c r="H326" s="3"/>
      <c r="I326" s="1"/>
      <c r="J326" s="1"/>
      <c r="K326" s="22"/>
      <c r="L326" s="3"/>
      <c r="M326" s="1"/>
      <c r="N326" s="1"/>
      <c r="O326" s="22"/>
      <c r="P326" s="3"/>
      <c r="Q326" s="1"/>
      <c r="R326" s="1"/>
      <c r="S326" s="22"/>
      <c r="T326" s="3"/>
      <c r="U326" s="1"/>
      <c r="V326" s="1"/>
      <c r="W326" s="22"/>
      <c r="X326" s="3"/>
      <c r="Y326" s="10" t="s">
        <v>7</v>
      </c>
      <c r="Z326" s="9"/>
      <c r="AA326" s="22">
        <f t="shared" si="29"/>
        <v>0</v>
      </c>
      <c r="AB326" s="9"/>
      <c r="AC326" s="22">
        <f t="shared" si="30"/>
        <v>0</v>
      </c>
      <c r="AD326" s="117">
        <f t="shared" si="31"/>
        <v>319</v>
      </c>
      <c r="AE326" s="119"/>
      <c r="AF326" s="1"/>
    </row>
    <row r="327" spans="1:32" x14ac:dyDescent="0.25">
      <c r="A327" s="1"/>
      <c r="B327" s="1"/>
      <c r="C327" s="1"/>
      <c r="D327" s="5">
        <f t="shared" si="28"/>
        <v>327</v>
      </c>
      <c r="E327" s="1"/>
      <c r="F327" s="1"/>
      <c r="G327" s="22"/>
      <c r="H327" s="3"/>
      <c r="I327" s="1"/>
      <c r="J327" s="1"/>
      <c r="K327" s="22"/>
      <c r="L327" s="3"/>
      <c r="M327" s="1"/>
      <c r="N327" s="1"/>
      <c r="O327" s="22"/>
      <c r="P327" s="3"/>
      <c r="Q327" s="1"/>
      <c r="R327" s="1"/>
      <c r="S327" s="22"/>
      <c r="T327" s="3"/>
      <c r="U327" s="1"/>
      <c r="V327" s="1"/>
      <c r="W327" s="22"/>
      <c r="X327" s="3"/>
      <c r="Y327" s="10" t="s">
        <v>7</v>
      </c>
      <c r="Z327" s="9"/>
      <c r="AA327" s="22">
        <f t="shared" si="29"/>
        <v>0</v>
      </c>
      <c r="AB327" s="9"/>
      <c r="AC327" s="22">
        <f t="shared" si="30"/>
        <v>0</v>
      </c>
      <c r="AD327" s="117">
        <f t="shared" si="31"/>
        <v>320</v>
      </c>
      <c r="AE327" s="119"/>
      <c r="AF327" s="1"/>
    </row>
    <row r="328" spans="1:32" x14ac:dyDescent="0.25">
      <c r="A328" s="1"/>
      <c r="B328" s="1"/>
      <c r="C328" s="1"/>
      <c r="D328" s="5">
        <f t="shared" si="28"/>
        <v>328</v>
      </c>
      <c r="E328" s="1"/>
      <c r="F328" s="1"/>
      <c r="G328" s="22"/>
      <c r="H328" s="3"/>
      <c r="I328" s="1"/>
      <c r="J328" s="1"/>
      <c r="K328" s="22"/>
      <c r="L328" s="3"/>
      <c r="M328" s="1"/>
      <c r="N328" s="1"/>
      <c r="O328" s="22"/>
      <c r="P328" s="3"/>
      <c r="Q328" s="1"/>
      <c r="R328" s="1"/>
      <c r="S328" s="22"/>
      <c r="T328" s="3"/>
      <c r="U328" s="1"/>
      <c r="V328" s="1"/>
      <c r="W328" s="22"/>
      <c r="X328" s="3"/>
      <c r="Y328" s="10" t="s">
        <v>7</v>
      </c>
      <c r="Z328" s="9"/>
      <c r="AA328" s="22">
        <f t="shared" si="29"/>
        <v>0</v>
      </c>
      <c r="AB328" s="9"/>
      <c r="AC328" s="22">
        <f t="shared" si="30"/>
        <v>0</v>
      </c>
      <c r="AD328" s="117">
        <f t="shared" si="31"/>
        <v>321</v>
      </c>
      <c r="AE328" s="119"/>
      <c r="AF328" s="1"/>
    </row>
    <row r="329" spans="1:32" x14ac:dyDescent="0.25">
      <c r="A329" s="1"/>
      <c r="B329" s="1"/>
      <c r="C329" s="1"/>
      <c r="D329" s="5">
        <f t="shared" ref="D329:D392" si="32">ROW(C329)</f>
        <v>329</v>
      </c>
      <c r="E329" s="1"/>
      <c r="F329" s="1"/>
      <c r="G329" s="22"/>
      <c r="H329" s="3"/>
      <c r="I329" s="1"/>
      <c r="J329" s="1"/>
      <c r="K329" s="22"/>
      <c r="L329" s="3"/>
      <c r="M329" s="1"/>
      <c r="N329" s="1"/>
      <c r="O329" s="22"/>
      <c r="P329" s="3"/>
      <c r="Q329" s="1"/>
      <c r="R329" s="1"/>
      <c r="S329" s="22"/>
      <c r="T329" s="3"/>
      <c r="U329" s="1"/>
      <c r="V329" s="1"/>
      <c r="W329" s="22"/>
      <c r="X329" s="3"/>
      <c r="Y329" s="10" t="s">
        <v>7</v>
      </c>
      <c r="Z329" s="9"/>
      <c r="AA329" s="22">
        <f t="shared" ref="AA329:AA392" si="33">IF(Z329="",0,IF(COUNTIF(Z:Z,Z329)=1,0,1))</f>
        <v>0</v>
      </c>
      <c r="AB329" s="9"/>
      <c r="AC329" s="22">
        <f t="shared" ref="AC329:AC392" si="34">IF(AB329="",0,IF(COUNTIF(AB:AB,AB329)=1,0,1))</f>
        <v>0</v>
      </c>
      <c r="AD329" s="117">
        <f t="shared" si="31"/>
        <v>322</v>
      </c>
      <c r="AE329" s="119"/>
      <c r="AF329" s="1"/>
    </row>
    <row r="330" spans="1:32" x14ac:dyDescent="0.25">
      <c r="A330" s="1"/>
      <c r="B330" s="1"/>
      <c r="C330" s="1"/>
      <c r="D330" s="5">
        <f t="shared" si="32"/>
        <v>330</v>
      </c>
      <c r="E330" s="1"/>
      <c r="F330" s="1"/>
      <c r="G330" s="22"/>
      <c r="H330" s="3"/>
      <c r="I330" s="1"/>
      <c r="J330" s="1"/>
      <c r="K330" s="22"/>
      <c r="L330" s="3"/>
      <c r="M330" s="1"/>
      <c r="N330" s="1"/>
      <c r="O330" s="22"/>
      <c r="P330" s="3"/>
      <c r="Q330" s="1"/>
      <c r="R330" s="1"/>
      <c r="S330" s="22"/>
      <c r="T330" s="3"/>
      <c r="U330" s="1"/>
      <c r="V330" s="1"/>
      <c r="W330" s="22"/>
      <c r="X330" s="3"/>
      <c r="Y330" s="10" t="s">
        <v>7</v>
      </c>
      <c r="Z330" s="9"/>
      <c r="AA330" s="22">
        <f t="shared" si="33"/>
        <v>0</v>
      </c>
      <c r="AB330" s="9"/>
      <c r="AC330" s="22">
        <f t="shared" si="34"/>
        <v>0</v>
      </c>
      <c r="AD330" s="117">
        <f t="shared" ref="AD330:AD393" si="35">AD329+1</f>
        <v>323</v>
      </c>
      <c r="AE330" s="119"/>
      <c r="AF330" s="1"/>
    </row>
    <row r="331" spans="1:32" x14ac:dyDescent="0.25">
      <c r="A331" s="1"/>
      <c r="B331" s="1"/>
      <c r="C331" s="1"/>
      <c r="D331" s="5">
        <f t="shared" si="32"/>
        <v>331</v>
      </c>
      <c r="E331" s="1"/>
      <c r="F331" s="1"/>
      <c r="G331" s="22"/>
      <c r="H331" s="3"/>
      <c r="I331" s="1"/>
      <c r="J331" s="1"/>
      <c r="K331" s="22"/>
      <c r="L331" s="3"/>
      <c r="M331" s="1"/>
      <c r="N331" s="1"/>
      <c r="O331" s="22"/>
      <c r="P331" s="3"/>
      <c r="Q331" s="1"/>
      <c r="R331" s="1"/>
      <c r="S331" s="22"/>
      <c r="T331" s="3"/>
      <c r="U331" s="1"/>
      <c r="V331" s="1"/>
      <c r="W331" s="22"/>
      <c r="X331" s="3"/>
      <c r="Y331" s="10" t="s">
        <v>7</v>
      </c>
      <c r="Z331" s="9"/>
      <c r="AA331" s="22">
        <f t="shared" si="33"/>
        <v>0</v>
      </c>
      <c r="AB331" s="9"/>
      <c r="AC331" s="22">
        <f t="shared" si="34"/>
        <v>0</v>
      </c>
      <c r="AD331" s="117">
        <f t="shared" si="35"/>
        <v>324</v>
      </c>
      <c r="AE331" s="119"/>
      <c r="AF331" s="1"/>
    </row>
    <row r="332" spans="1:32" x14ac:dyDescent="0.25">
      <c r="A332" s="1"/>
      <c r="B332" s="1"/>
      <c r="C332" s="1"/>
      <c r="D332" s="5">
        <f t="shared" si="32"/>
        <v>332</v>
      </c>
      <c r="E332" s="1"/>
      <c r="F332" s="1"/>
      <c r="G332" s="22"/>
      <c r="H332" s="3"/>
      <c r="I332" s="1"/>
      <c r="J332" s="1"/>
      <c r="K332" s="22"/>
      <c r="L332" s="3"/>
      <c r="M332" s="1"/>
      <c r="N332" s="1"/>
      <c r="O332" s="22"/>
      <c r="P332" s="3"/>
      <c r="Q332" s="1"/>
      <c r="R332" s="1"/>
      <c r="S332" s="22"/>
      <c r="T332" s="3"/>
      <c r="U332" s="1"/>
      <c r="V332" s="1"/>
      <c r="W332" s="22"/>
      <c r="X332" s="3"/>
      <c r="Y332" s="10" t="s">
        <v>7</v>
      </c>
      <c r="Z332" s="9"/>
      <c r="AA332" s="22">
        <f t="shared" si="33"/>
        <v>0</v>
      </c>
      <c r="AB332" s="9"/>
      <c r="AC332" s="22">
        <f t="shared" si="34"/>
        <v>0</v>
      </c>
      <c r="AD332" s="117">
        <f t="shared" si="35"/>
        <v>325</v>
      </c>
      <c r="AE332" s="119"/>
      <c r="AF332" s="1"/>
    </row>
    <row r="333" spans="1:32" x14ac:dyDescent="0.25">
      <c r="A333" s="1"/>
      <c r="B333" s="1"/>
      <c r="C333" s="1"/>
      <c r="D333" s="5">
        <f t="shared" si="32"/>
        <v>333</v>
      </c>
      <c r="E333" s="1"/>
      <c r="F333" s="1"/>
      <c r="G333" s="22"/>
      <c r="H333" s="3"/>
      <c r="I333" s="1"/>
      <c r="J333" s="1"/>
      <c r="K333" s="22"/>
      <c r="L333" s="3"/>
      <c r="M333" s="1"/>
      <c r="N333" s="1"/>
      <c r="O333" s="22"/>
      <c r="P333" s="3"/>
      <c r="Q333" s="1"/>
      <c r="R333" s="1"/>
      <c r="S333" s="22"/>
      <c r="T333" s="3"/>
      <c r="U333" s="1"/>
      <c r="V333" s="1"/>
      <c r="W333" s="22"/>
      <c r="X333" s="3"/>
      <c r="Y333" s="10" t="s">
        <v>7</v>
      </c>
      <c r="Z333" s="9"/>
      <c r="AA333" s="22">
        <f t="shared" si="33"/>
        <v>0</v>
      </c>
      <c r="AB333" s="9"/>
      <c r="AC333" s="22">
        <f t="shared" si="34"/>
        <v>0</v>
      </c>
      <c r="AD333" s="117">
        <f t="shared" si="35"/>
        <v>326</v>
      </c>
      <c r="AE333" s="119"/>
      <c r="AF333" s="1"/>
    </row>
    <row r="334" spans="1:32" x14ac:dyDescent="0.25">
      <c r="A334" s="1"/>
      <c r="B334" s="1"/>
      <c r="C334" s="1"/>
      <c r="D334" s="5">
        <f t="shared" si="32"/>
        <v>334</v>
      </c>
      <c r="E334" s="1"/>
      <c r="F334" s="1"/>
      <c r="G334" s="22"/>
      <c r="H334" s="3"/>
      <c r="I334" s="1"/>
      <c r="J334" s="1"/>
      <c r="K334" s="22"/>
      <c r="L334" s="3"/>
      <c r="M334" s="1"/>
      <c r="N334" s="1"/>
      <c r="O334" s="22"/>
      <c r="P334" s="3"/>
      <c r="Q334" s="1"/>
      <c r="R334" s="1"/>
      <c r="S334" s="22"/>
      <c r="T334" s="3"/>
      <c r="U334" s="1"/>
      <c r="V334" s="1"/>
      <c r="W334" s="22"/>
      <c r="X334" s="3"/>
      <c r="Y334" s="10" t="s">
        <v>7</v>
      </c>
      <c r="Z334" s="9"/>
      <c r="AA334" s="22">
        <f t="shared" si="33"/>
        <v>0</v>
      </c>
      <c r="AB334" s="9"/>
      <c r="AC334" s="22">
        <f t="shared" si="34"/>
        <v>0</v>
      </c>
      <c r="AD334" s="117">
        <f t="shared" si="35"/>
        <v>327</v>
      </c>
      <c r="AE334" s="119"/>
      <c r="AF334" s="1"/>
    </row>
    <row r="335" spans="1:32" x14ac:dyDescent="0.25">
      <c r="A335" s="1"/>
      <c r="B335" s="1"/>
      <c r="C335" s="1"/>
      <c r="D335" s="5">
        <f t="shared" si="32"/>
        <v>335</v>
      </c>
      <c r="E335" s="1"/>
      <c r="F335" s="1"/>
      <c r="G335" s="22"/>
      <c r="H335" s="3"/>
      <c r="I335" s="1"/>
      <c r="J335" s="1"/>
      <c r="K335" s="22"/>
      <c r="L335" s="3"/>
      <c r="M335" s="1"/>
      <c r="N335" s="1"/>
      <c r="O335" s="22"/>
      <c r="P335" s="3"/>
      <c r="Q335" s="1"/>
      <c r="R335" s="1"/>
      <c r="S335" s="22"/>
      <c r="T335" s="3"/>
      <c r="U335" s="1"/>
      <c r="V335" s="1"/>
      <c r="W335" s="22"/>
      <c r="X335" s="3"/>
      <c r="Y335" s="10" t="s">
        <v>7</v>
      </c>
      <c r="Z335" s="9"/>
      <c r="AA335" s="22">
        <f t="shared" si="33"/>
        <v>0</v>
      </c>
      <c r="AB335" s="9"/>
      <c r="AC335" s="22">
        <f t="shared" si="34"/>
        <v>0</v>
      </c>
      <c r="AD335" s="117">
        <f t="shared" si="35"/>
        <v>328</v>
      </c>
      <c r="AE335" s="119"/>
      <c r="AF335" s="1"/>
    </row>
    <row r="336" spans="1:32" x14ac:dyDescent="0.25">
      <c r="A336" s="1"/>
      <c r="B336" s="1"/>
      <c r="C336" s="1"/>
      <c r="D336" s="5">
        <f t="shared" si="32"/>
        <v>336</v>
      </c>
      <c r="E336" s="1"/>
      <c r="F336" s="1"/>
      <c r="G336" s="22"/>
      <c r="H336" s="3"/>
      <c r="I336" s="1"/>
      <c r="J336" s="1"/>
      <c r="K336" s="22"/>
      <c r="L336" s="3"/>
      <c r="M336" s="1"/>
      <c r="N336" s="1"/>
      <c r="O336" s="22"/>
      <c r="P336" s="3"/>
      <c r="Q336" s="1"/>
      <c r="R336" s="1"/>
      <c r="S336" s="22"/>
      <c r="T336" s="3"/>
      <c r="U336" s="1"/>
      <c r="V336" s="1"/>
      <c r="W336" s="22"/>
      <c r="X336" s="3"/>
      <c r="Y336" s="10" t="s">
        <v>7</v>
      </c>
      <c r="Z336" s="9"/>
      <c r="AA336" s="22">
        <f t="shared" si="33"/>
        <v>0</v>
      </c>
      <c r="AB336" s="9"/>
      <c r="AC336" s="22">
        <f t="shared" si="34"/>
        <v>0</v>
      </c>
      <c r="AD336" s="117">
        <f t="shared" si="35"/>
        <v>329</v>
      </c>
      <c r="AE336" s="119"/>
      <c r="AF336" s="1"/>
    </row>
    <row r="337" spans="1:32" x14ac:dyDescent="0.25">
      <c r="A337" s="1"/>
      <c r="B337" s="1"/>
      <c r="C337" s="1"/>
      <c r="D337" s="5">
        <f t="shared" si="32"/>
        <v>337</v>
      </c>
      <c r="E337" s="1"/>
      <c r="F337" s="1"/>
      <c r="G337" s="22"/>
      <c r="H337" s="3"/>
      <c r="I337" s="1"/>
      <c r="J337" s="1"/>
      <c r="K337" s="22"/>
      <c r="L337" s="3"/>
      <c r="M337" s="1"/>
      <c r="N337" s="1"/>
      <c r="O337" s="22"/>
      <c r="P337" s="3"/>
      <c r="Q337" s="1"/>
      <c r="R337" s="1"/>
      <c r="S337" s="22"/>
      <c r="T337" s="3"/>
      <c r="U337" s="1"/>
      <c r="V337" s="1"/>
      <c r="W337" s="22"/>
      <c r="X337" s="3"/>
      <c r="Y337" s="10" t="s">
        <v>7</v>
      </c>
      <c r="Z337" s="9"/>
      <c r="AA337" s="22">
        <f t="shared" si="33"/>
        <v>0</v>
      </c>
      <c r="AB337" s="9"/>
      <c r="AC337" s="22">
        <f t="shared" si="34"/>
        <v>0</v>
      </c>
      <c r="AD337" s="117">
        <f t="shared" si="35"/>
        <v>330</v>
      </c>
      <c r="AE337" s="119"/>
      <c r="AF337" s="1"/>
    </row>
    <row r="338" spans="1:32" x14ac:dyDescent="0.25">
      <c r="A338" s="1"/>
      <c r="B338" s="1"/>
      <c r="C338" s="1"/>
      <c r="D338" s="5">
        <f t="shared" si="32"/>
        <v>338</v>
      </c>
      <c r="E338" s="1"/>
      <c r="F338" s="1"/>
      <c r="G338" s="22"/>
      <c r="H338" s="3"/>
      <c r="I338" s="1"/>
      <c r="J338" s="1"/>
      <c r="K338" s="22"/>
      <c r="L338" s="3"/>
      <c r="M338" s="1"/>
      <c r="N338" s="1"/>
      <c r="O338" s="22"/>
      <c r="P338" s="3"/>
      <c r="Q338" s="1"/>
      <c r="R338" s="1"/>
      <c r="S338" s="22"/>
      <c r="T338" s="3"/>
      <c r="U338" s="1"/>
      <c r="V338" s="1"/>
      <c r="W338" s="22"/>
      <c r="X338" s="3"/>
      <c r="Y338" s="10" t="s">
        <v>7</v>
      </c>
      <c r="Z338" s="9"/>
      <c r="AA338" s="22">
        <f t="shared" si="33"/>
        <v>0</v>
      </c>
      <c r="AB338" s="9"/>
      <c r="AC338" s="22">
        <f t="shared" si="34"/>
        <v>0</v>
      </c>
      <c r="AD338" s="117">
        <f t="shared" si="35"/>
        <v>331</v>
      </c>
      <c r="AE338" s="119"/>
      <c r="AF338" s="1"/>
    </row>
    <row r="339" spans="1:32" x14ac:dyDescent="0.25">
      <c r="A339" s="1"/>
      <c r="B339" s="1"/>
      <c r="C339" s="1"/>
      <c r="D339" s="5">
        <f t="shared" si="32"/>
        <v>339</v>
      </c>
      <c r="E339" s="1"/>
      <c r="F339" s="1"/>
      <c r="G339" s="22"/>
      <c r="H339" s="3"/>
      <c r="I339" s="1"/>
      <c r="J339" s="1"/>
      <c r="K339" s="22"/>
      <c r="L339" s="3"/>
      <c r="M339" s="1"/>
      <c r="N339" s="1"/>
      <c r="O339" s="22"/>
      <c r="P339" s="3"/>
      <c r="Q339" s="1"/>
      <c r="R339" s="1"/>
      <c r="S339" s="22"/>
      <c r="T339" s="3"/>
      <c r="U339" s="1"/>
      <c r="V339" s="1"/>
      <c r="W339" s="22"/>
      <c r="X339" s="3"/>
      <c r="Y339" s="10" t="s">
        <v>7</v>
      </c>
      <c r="Z339" s="9"/>
      <c r="AA339" s="22">
        <f t="shared" si="33"/>
        <v>0</v>
      </c>
      <c r="AB339" s="9"/>
      <c r="AC339" s="22">
        <f t="shared" si="34"/>
        <v>0</v>
      </c>
      <c r="AD339" s="117">
        <f t="shared" si="35"/>
        <v>332</v>
      </c>
      <c r="AE339" s="119"/>
      <c r="AF339" s="1"/>
    </row>
    <row r="340" spans="1:32" x14ac:dyDescent="0.25">
      <c r="A340" s="1"/>
      <c r="B340" s="1"/>
      <c r="C340" s="1"/>
      <c r="D340" s="5">
        <f t="shared" si="32"/>
        <v>340</v>
      </c>
      <c r="E340" s="1"/>
      <c r="F340" s="1"/>
      <c r="G340" s="22"/>
      <c r="H340" s="3"/>
      <c r="I340" s="1"/>
      <c r="J340" s="1"/>
      <c r="K340" s="22"/>
      <c r="L340" s="3"/>
      <c r="M340" s="1"/>
      <c r="N340" s="1"/>
      <c r="O340" s="22"/>
      <c r="P340" s="3"/>
      <c r="Q340" s="1"/>
      <c r="R340" s="1"/>
      <c r="S340" s="22"/>
      <c r="T340" s="3"/>
      <c r="U340" s="1"/>
      <c r="V340" s="1"/>
      <c r="W340" s="22"/>
      <c r="X340" s="3"/>
      <c r="Y340" s="10" t="s">
        <v>7</v>
      </c>
      <c r="Z340" s="9"/>
      <c r="AA340" s="22">
        <f t="shared" si="33"/>
        <v>0</v>
      </c>
      <c r="AB340" s="9"/>
      <c r="AC340" s="22">
        <f t="shared" si="34"/>
        <v>0</v>
      </c>
      <c r="AD340" s="117">
        <f t="shared" si="35"/>
        <v>333</v>
      </c>
      <c r="AE340" s="119"/>
      <c r="AF340" s="1"/>
    </row>
    <row r="341" spans="1:32" x14ac:dyDescent="0.25">
      <c r="A341" s="1"/>
      <c r="B341" s="1"/>
      <c r="C341" s="1"/>
      <c r="D341" s="5">
        <f t="shared" si="32"/>
        <v>341</v>
      </c>
      <c r="E341" s="1"/>
      <c r="F341" s="1"/>
      <c r="G341" s="22"/>
      <c r="H341" s="3"/>
      <c r="I341" s="1"/>
      <c r="J341" s="1"/>
      <c r="K341" s="22"/>
      <c r="L341" s="3"/>
      <c r="M341" s="1"/>
      <c r="N341" s="1"/>
      <c r="O341" s="22"/>
      <c r="P341" s="3"/>
      <c r="Q341" s="1"/>
      <c r="R341" s="1"/>
      <c r="S341" s="22"/>
      <c r="T341" s="3"/>
      <c r="U341" s="1"/>
      <c r="V341" s="1"/>
      <c r="W341" s="22"/>
      <c r="X341" s="3"/>
      <c r="Y341" s="10" t="s">
        <v>7</v>
      </c>
      <c r="Z341" s="9"/>
      <c r="AA341" s="22">
        <f t="shared" si="33"/>
        <v>0</v>
      </c>
      <c r="AB341" s="9"/>
      <c r="AC341" s="22">
        <f t="shared" si="34"/>
        <v>0</v>
      </c>
      <c r="AD341" s="117">
        <f t="shared" si="35"/>
        <v>334</v>
      </c>
      <c r="AE341" s="119"/>
      <c r="AF341" s="1"/>
    </row>
    <row r="342" spans="1:32" x14ac:dyDescent="0.25">
      <c r="A342" s="1"/>
      <c r="B342" s="1"/>
      <c r="C342" s="1"/>
      <c r="D342" s="5">
        <f t="shared" si="32"/>
        <v>342</v>
      </c>
      <c r="E342" s="1"/>
      <c r="F342" s="1"/>
      <c r="G342" s="22"/>
      <c r="H342" s="3"/>
      <c r="I342" s="1"/>
      <c r="J342" s="1"/>
      <c r="K342" s="22"/>
      <c r="L342" s="3"/>
      <c r="M342" s="1"/>
      <c r="N342" s="1"/>
      <c r="O342" s="22"/>
      <c r="P342" s="3"/>
      <c r="Q342" s="1"/>
      <c r="R342" s="1"/>
      <c r="S342" s="22"/>
      <c r="T342" s="3"/>
      <c r="U342" s="1"/>
      <c r="V342" s="1"/>
      <c r="W342" s="22"/>
      <c r="X342" s="3"/>
      <c r="Y342" s="10" t="s">
        <v>7</v>
      </c>
      <c r="Z342" s="9"/>
      <c r="AA342" s="22">
        <f t="shared" si="33"/>
        <v>0</v>
      </c>
      <c r="AB342" s="9"/>
      <c r="AC342" s="22">
        <f t="shared" si="34"/>
        <v>0</v>
      </c>
      <c r="AD342" s="117">
        <f t="shared" si="35"/>
        <v>335</v>
      </c>
      <c r="AE342" s="119"/>
      <c r="AF342" s="1"/>
    </row>
    <row r="343" spans="1:32" x14ac:dyDescent="0.25">
      <c r="A343" s="1"/>
      <c r="B343" s="1"/>
      <c r="C343" s="1"/>
      <c r="D343" s="5">
        <f t="shared" si="32"/>
        <v>343</v>
      </c>
      <c r="E343" s="1"/>
      <c r="F343" s="1"/>
      <c r="G343" s="22"/>
      <c r="H343" s="3"/>
      <c r="I343" s="1"/>
      <c r="J343" s="1"/>
      <c r="K343" s="22"/>
      <c r="L343" s="3"/>
      <c r="M343" s="1"/>
      <c r="N343" s="1"/>
      <c r="O343" s="22"/>
      <c r="P343" s="3"/>
      <c r="Q343" s="1"/>
      <c r="R343" s="1"/>
      <c r="S343" s="22"/>
      <c r="T343" s="3"/>
      <c r="U343" s="1"/>
      <c r="V343" s="1"/>
      <c r="W343" s="22"/>
      <c r="X343" s="3"/>
      <c r="Y343" s="10" t="s">
        <v>7</v>
      </c>
      <c r="Z343" s="9"/>
      <c r="AA343" s="22">
        <f t="shared" si="33"/>
        <v>0</v>
      </c>
      <c r="AB343" s="9"/>
      <c r="AC343" s="22">
        <f t="shared" si="34"/>
        <v>0</v>
      </c>
      <c r="AD343" s="117">
        <f t="shared" si="35"/>
        <v>336</v>
      </c>
      <c r="AE343" s="119"/>
      <c r="AF343" s="1"/>
    </row>
    <row r="344" spans="1:32" x14ac:dyDescent="0.25">
      <c r="A344" s="1"/>
      <c r="B344" s="1"/>
      <c r="C344" s="1"/>
      <c r="D344" s="5">
        <f t="shared" si="32"/>
        <v>344</v>
      </c>
      <c r="E344" s="1"/>
      <c r="F344" s="1"/>
      <c r="G344" s="22"/>
      <c r="H344" s="3"/>
      <c r="I344" s="1"/>
      <c r="J344" s="1"/>
      <c r="K344" s="22"/>
      <c r="L344" s="3"/>
      <c r="M344" s="1"/>
      <c r="N344" s="1"/>
      <c r="O344" s="22"/>
      <c r="P344" s="3"/>
      <c r="Q344" s="1"/>
      <c r="R344" s="1"/>
      <c r="S344" s="22"/>
      <c r="T344" s="3"/>
      <c r="U344" s="1"/>
      <c r="V344" s="1"/>
      <c r="W344" s="22"/>
      <c r="X344" s="3"/>
      <c r="Y344" s="10" t="s">
        <v>7</v>
      </c>
      <c r="Z344" s="9"/>
      <c r="AA344" s="22">
        <f t="shared" si="33"/>
        <v>0</v>
      </c>
      <c r="AB344" s="9"/>
      <c r="AC344" s="22">
        <f t="shared" si="34"/>
        <v>0</v>
      </c>
      <c r="AD344" s="117">
        <f t="shared" si="35"/>
        <v>337</v>
      </c>
      <c r="AE344" s="119"/>
      <c r="AF344" s="1"/>
    </row>
    <row r="345" spans="1:32" x14ac:dyDescent="0.25">
      <c r="A345" s="1"/>
      <c r="B345" s="1"/>
      <c r="C345" s="1"/>
      <c r="D345" s="5">
        <f t="shared" si="32"/>
        <v>345</v>
      </c>
      <c r="E345" s="1"/>
      <c r="F345" s="1"/>
      <c r="G345" s="22"/>
      <c r="H345" s="3"/>
      <c r="I345" s="1"/>
      <c r="J345" s="1"/>
      <c r="K345" s="22"/>
      <c r="L345" s="3"/>
      <c r="M345" s="1"/>
      <c r="N345" s="1"/>
      <c r="O345" s="22"/>
      <c r="P345" s="3"/>
      <c r="Q345" s="1"/>
      <c r="R345" s="1"/>
      <c r="S345" s="22"/>
      <c r="T345" s="3"/>
      <c r="U345" s="1"/>
      <c r="V345" s="1"/>
      <c r="W345" s="22"/>
      <c r="X345" s="3"/>
      <c r="Y345" s="10" t="s">
        <v>7</v>
      </c>
      <c r="Z345" s="9"/>
      <c r="AA345" s="22">
        <f t="shared" si="33"/>
        <v>0</v>
      </c>
      <c r="AB345" s="9"/>
      <c r="AC345" s="22">
        <f t="shared" si="34"/>
        <v>0</v>
      </c>
      <c r="AD345" s="117">
        <f t="shared" si="35"/>
        <v>338</v>
      </c>
      <c r="AE345" s="119"/>
      <c r="AF345" s="1"/>
    </row>
    <row r="346" spans="1:32" x14ac:dyDescent="0.25">
      <c r="A346" s="1"/>
      <c r="B346" s="1"/>
      <c r="C346" s="1"/>
      <c r="D346" s="5">
        <f t="shared" si="32"/>
        <v>346</v>
      </c>
      <c r="E346" s="1"/>
      <c r="F346" s="1"/>
      <c r="G346" s="22"/>
      <c r="H346" s="3"/>
      <c r="I346" s="1"/>
      <c r="J346" s="1"/>
      <c r="K346" s="22"/>
      <c r="L346" s="3"/>
      <c r="M346" s="1"/>
      <c r="N346" s="1"/>
      <c r="O346" s="22"/>
      <c r="P346" s="3"/>
      <c r="Q346" s="1"/>
      <c r="R346" s="1"/>
      <c r="S346" s="22"/>
      <c r="T346" s="3"/>
      <c r="U346" s="1"/>
      <c r="V346" s="1"/>
      <c r="W346" s="22"/>
      <c r="X346" s="3"/>
      <c r="Y346" s="10" t="s">
        <v>7</v>
      </c>
      <c r="Z346" s="9"/>
      <c r="AA346" s="22">
        <f t="shared" si="33"/>
        <v>0</v>
      </c>
      <c r="AB346" s="9"/>
      <c r="AC346" s="22">
        <f t="shared" si="34"/>
        <v>0</v>
      </c>
      <c r="AD346" s="117">
        <f t="shared" si="35"/>
        <v>339</v>
      </c>
      <c r="AE346" s="119"/>
      <c r="AF346" s="1"/>
    </row>
    <row r="347" spans="1:32" x14ac:dyDescent="0.25">
      <c r="A347" s="1"/>
      <c r="B347" s="1"/>
      <c r="C347" s="1"/>
      <c r="D347" s="5">
        <f t="shared" si="32"/>
        <v>347</v>
      </c>
      <c r="E347" s="1"/>
      <c r="F347" s="1"/>
      <c r="G347" s="22"/>
      <c r="H347" s="3"/>
      <c r="I347" s="1"/>
      <c r="J347" s="1"/>
      <c r="K347" s="22"/>
      <c r="L347" s="3"/>
      <c r="M347" s="1"/>
      <c r="N347" s="1"/>
      <c r="O347" s="22"/>
      <c r="P347" s="3"/>
      <c r="Q347" s="1"/>
      <c r="R347" s="1"/>
      <c r="S347" s="22"/>
      <c r="T347" s="3"/>
      <c r="U347" s="1"/>
      <c r="V347" s="1"/>
      <c r="W347" s="22"/>
      <c r="X347" s="3"/>
      <c r="Y347" s="10" t="s">
        <v>7</v>
      </c>
      <c r="Z347" s="9"/>
      <c r="AA347" s="22">
        <f t="shared" si="33"/>
        <v>0</v>
      </c>
      <c r="AB347" s="9"/>
      <c r="AC347" s="22">
        <f t="shared" si="34"/>
        <v>0</v>
      </c>
      <c r="AD347" s="117">
        <f t="shared" si="35"/>
        <v>340</v>
      </c>
      <c r="AE347" s="119"/>
      <c r="AF347" s="1"/>
    </row>
    <row r="348" spans="1:32" x14ac:dyDescent="0.25">
      <c r="A348" s="1"/>
      <c r="B348" s="1"/>
      <c r="C348" s="1"/>
      <c r="D348" s="5">
        <f t="shared" si="32"/>
        <v>348</v>
      </c>
      <c r="E348" s="1"/>
      <c r="F348" s="1"/>
      <c r="G348" s="22"/>
      <c r="H348" s="3"/>
      <c r="I348" s="1"/>
      <c r="J348" s="1"/>
      <c r="K348" s="22"/>
      <c r="L348" s="3"/>
      <c r="M348" s="1"/>
      <c r="N348" s="1"/>
      <c r="O348" s="22"/>
      <c r="P348" s="3"/>
      <c r="Q348" s="1"/>
      <c r="R348" s="1"/>
      <c r="S348" s="22"/>
      <c r="T348" s="3"/>
      <c r="U348" s="1"/>
      <c r="V348" s="1"/>
      <c r="W348" s="22"/>
      <c r="X348" s="3"/>
      <c r="Y348" s="10" t="s">
        <v>7</v>
      </c>
      <c r="Z348" s="9"/>
      <c r="AA348" s="22">
        <f t="shared" si="33"/>
        <v>0</v>
      </c>
      <c r="AB348" s="9"/>
      <c r="AC348" s="22">
        <f t="shared" si="34"/>
        <v>0</v>
      </c>
      <c r="AD348" s="117">
        <f t="shared" si="35"/>
        <v>341</v>
      </c>
      <c r="AE348" s="119"/>
      <c r="AF348" s="1"/>
    </row>
    <row r="349" spans="1:32" x14ac:dyDescent="0.25">
      <c r="A349" s="1"/>
      <c r="B349" s="1"/>
      <c r="C349" s="1"/>
      <c r="D349" s="5">
        <f t="shared" si="32"/>
        <v>349</v>
      </c>
      <c r="E349" s="1"/>
      <c r="F349" s="1"/>
      <c r="G349" s="22"/>
      <c r="H349" s="3"/>
      <c r="I349" s="1"/>
      <c r="J349" s="1"/>
      <c r="K349" s="22"/>
      <c r="L349" s="3"/>
      <c r="M349" s="1"/>
      <c r="N349" s="1"/>
      <c r="O349" s="22"/>
      <c r="P349" s="3"/>
      <c r="Q349" s="1"/>
      <c r="R349" s="1"/>
      <c r="S349" s="22"/>
      <c r="T349" s="3"/>
      <c r="U349" s="1"/>
      <c r="V349" s="1"/>
      <c r="W349" s="22"/>
      <c r="X349" s="3"/>
      <c r="Y349" s="10" t="s">
        <v>7</v>
      </c>
      <c r="Z349" s="9"/>
      <c r="AA349" s="22">
        <f t="shared" si="33"/>
        <v>0</v>
      </c>
      <c r="AB349" s="9"/>
      <c r="AC349" s="22">
        <f t="shared" si="34"/>
        <v>0</v>
      </c>
      <c r="AD349" s="117">
        <f t="shared" si="35"/>
        <v>342</v>
      </c>
      <c r="AE349" s="119"/>
      <c r="AF349" s="1"/>
    </row>
    <row r="350" spans="1:32" x14ac:dyDescent="0.25">
      <c r="A350" s="1"/>
      <c r="B350" s="1"/>
      <c r="C350" s="1"/>
      <c r="D350" s="5">
        <f t="shared" si="32"/>
        <v>350</v>
      </c>
      <c r="E350" s="1"/>
      <c r="F350" s="1"/>
      <c r="G350" s="22"/>
      <c r="H350" s="3"/>
      <c r="I350" s="1"/>
      <c r="J350" s="1"/>
      <c r="K350" s="22"/>
      <c r="L350" s="3"/>
      <c r="M350" s="1"/>
      <c r="N350" s="1"/>
      <c r="O350" s="22"/>
      <c r="P350" s="3"/>
      <c r="Q350" s="1"/>
      <c r="R350" s="1"/>
      <c r="S350" s="22"/>
      <c r="T350" s="3"/>
      <c r="U350" s="1"/>
      <c r="V350" s="1"/>
      <c r="W350" s="22"/>
      <c r="X350" s="3"/>
      <c r="Y350" s="10" t="s">
        <v>7</v>
      </c>
      <c r="Z350" s="9"/>
      <c r="AA350" s="22">
        <f t="shared" si="33"/>
        <v>0</v>
      </c>
      <c r="AB350" s="9"/>
      <c r="AC350" s="22">
        <f t="shared" si="34"/>
        <v>0</v>
      </c>
      <c r="AD350" s="117">
        <f t="shared" si="35"/>
        <v>343</v>
      </c>
      <c r="AE350" s="119"/>
      <c r="AF350" s="1"/>
    </row>
    <row r="351" spans="1:32" x14ac:dyDescent="0.25">
      <c r="A351" s="1"/>
      <c r="B351" s="1"/>
      <c r="C351" s="1"/>
      <c r="D351" s="5">
        <f t="shared" si="32"/>
        <v>351</v>
      </c>
      <c r="E351" s="1"/>
      <c r="F351" s="1"/>
      <c r="G351" s="22"/>
      <c r="H351" s="3"/>
      <c r="I351" s="1"/>
      <c r="J351" s="1"/>
      <c r="K351" s="22"/>
      <c r="L351" s="3"/>
      <c r="M351" s="1"/>
      <c r="N351" s="1"/>
      <c r="O351" s="22"/>
      <c r="P351" s="3"/>
      <c r="Q351" s="1"/>
      <c r="R351" s="1"/>
      <c r="S351" s="22"/>
      <c r="T351" s="3"/>
      <c r="U351" s="1"/>
      <c r="V351" s="1"/>
      <c r="W351" s="22"/>
      <c r="X351" s="3"/>
      <c r="Y351" s="10" t="s">
        <v>7</v>
      </c>
      <c r="Z351" s="9"/>
      <c r="AA351" s="22">
        <f t="shared" si="33"/>
        <v>0</v>
      </c>
      <c r="AB351" s="9"/>
      <c r="AC351" s="22">
        <f t="shared" si="34"/>
        <v>0</v>
      </c>
      <c r="AD351" s="117">
        <f t="shared" si="35"/>
        <v>344</v>
      </c>
      <c r="AE351" s="119"/>
      <c r="AF351" s="1"/>
    </row>
    <row r="352" spans="1:32" x14ac:dyDescent="0.25">
      <c r="A352" s="1"/>
      <c r="B352" s="1"/>
      <c r="C352" s="1"/>
      <c r="D352" s="5">
        <f t="shared" si="32"/>
        <v>352</v>
      </c>
      <c r="E352" s="1"/>
      <c r="F352" s="1"/>
      <c r="G352" s="22"/>
      <c r="H352" s="3"/>
      <c r="I352" s="1"/>
      <c r="J352" s="1"/>
      <c r="K352" s="22"/>
      <c r="L352" s="3"/>
      <c r="M352" s="1"/>
      <c r="N352" s="1"/>
      <c r="O352" s="22"/>
      <c r="P352" s="3"/>
      <c r="Q352" s="1"/>
      <c r="R352" s="1"/>
      <c r="S352" s="22"/>
      <c r="T352" s="3"/>
      <c r="U352" s="1"/>
      <c r="V352" s="1"/>
      <c r="W352" s="22"/>
      <c r="X352" s="3"/>
      <c r="Y352" s="10" t="s">
        <v>7</v>
      </c>
      <c r="Z352" s="9"/>
      <c r="AA352" s="22">
        <f t="shared" si="33"/>
        <v>0</v>
      </c>
      <c r="AB352" s="9"/>
      <c r="AC352" s="22">
        <f t="shared" si="34"/>
        <v>0</v>
      </c>
      <c r="AD352" s="117">
        <f t="shared" si="35"/>
        <v>345</v>
      </c>
      <c r="AE352" s="119"/>
      <c r="AF352" s="1"/>
    </row>
    <row r="353" spans="1:32" x14ac:dyDescent="0.25">
      <c r="A353" s="1"/>
      <c r="B353" s="1"/>
      <c r="C353" s="1"/>
      <c r="D353" s="5">
        <f t="shared" si="32"/>
        <v>353</v>
      </c>
      <c r="E353" s="1"/>
      <c r="F353" s="1"/>
      <c r="G353" s="22"/>
      <c r="H353" s="3"/>
      <c r="I353" s="1"/>
      <c r="J353" s="1"/>
      <c r="K353" s="22"/>
      <c r="L353" s="3"/>
      <c r="M353" s="1"/>
      <c r="N353" s="1"/>
      <c r="O353" s="22"/>
      <c r="P353" s="3"/>
      <c r="Q353" s="1"/>
      <c r="R353" s="1"/>
      <c r="S353" s="22"/>
      <c r="T353" s="3"/>
      <c r="U353" s="1"/>
      <c r="V353" s="1"/>
      <c r="W353" s="22"/>
      <c r="X353" s="3"/>
      <c r="Y353" s="10" t="s">
        <v>7</v>
      </c>
      <c r="Z353" s="9"/>
      <c r="AA353" s="22">
        <f t="shared" si="33"/>
        <v>0</v>
      </c>
      <c r="AB353" s="9"/>
      <c r="AC353" s="22">
        <f t="shared" si="34"/>
        <v>0</v>
      </c>
      <c r="AD353" s="117">
        <f t="shared" si="35"/>
        <v>346</v>
      </c>
      <c r="AE353" s="119"/>
      <c r="AF353" s="1"/>
    </row>
    <row r="354" spans="1:32" x14ac:dyDescent="0.25">
      <c r="A354" s="1"/>
      <c r="B354" s="1"/>
      <c r="C354" s="1"/>
      <c r="D354" s="5">
        <f t="shared" si="32"/>
        <v>354</v>
      </c>
      <c r="E354" s="1"/>
      <c r="F354" s="1"/>
      <c r="G354" s="22"/>
      <c r="H354" s="3"/>
      <c r="I354" s="1"/>
      <c r="J354" s="1"/>
      <c r="K354" s="22"/>
      <c r="L354" s="3"/>
      <c r="M354" s="1"/>
      <c r="N354" s="1"/>
      <c r="O354" s="22"/>
      <c r="P354" s="3"/>
      <c r="Q354" s="1"/>
      <c r="R354" s="1"/>
      <c r="S354" s="22"/>
      <c r="T354" s="3"/>
      <c r="U354" s="1"/>
      <c r="V354" s="1"/>
      <c r="W354" s="22"/>
      <c r="X354" s="3"/>
      <c r="Y354" s="10" t="s">
        <v>7</v>
      </c>
      <c r="Z354" s="9"/>
      <c r="AA354" s="22">
        <f t="shared" si="33"/>
        <v>0</v>
      </c>
      <c r="AB354" s="9"/>
      <c r="AC354" s="22">
        <f t="shared" si="34"/>
        <v>0</v>
      </c>
      <c r="AD354" s="117">
        <f t="shared" si="35"/>
        <v>347</v>
      </c>
      <c r="AE354" s="119"/>
      <c r="AF354" s="1"/>
    </row>
    <row r="355" spans="1:32" x14ac:dyDescent="0.25">
      <c r="A355" s="1"/>
      <c r="B355" s="1"/>
      <c r="C355" s="1"/>
      <c r="D355" s="5">
        <f t="shared" si="32"/>
        <v>355</v>
      </c>
      <c r="E355" s="1"/>
      <c r="F355" s="1"/>
      <c r="G355" s="22"/>
      <c r="H355" s="3"/>
      <c r="I355" s="1"/>
      <c r="J355" s="1"/>
      <c r="K355" s="22"/>
      <c r="L355" s="3"/>
      <c r="M355" s="1"/>
      <c r="N355" s="1"/>
      <c r="O355" s="22"/>
      <c r="P355" s="3"/>
      <c r="Q355" s="1"/>
      <c r="R355" s="1"/>
      <c r="S355" s="22"/>
      <c r="T355" s="3"/>
      <c r="U355" s="1"/>
      <c r="V355" s="1"/>
      <c r="W355" s="22"/>
      <c r="X355" s="3"/>
      <c r="Y355" s="10" t="s">
        <v>7</v>
      </c>
      <c r="Z355" s="9"/>
      <c r="AA355" s="22">
        <f t="shared" si="33"/>
        <v>0</v>
      </c>
      <c r="AB355" s="9"/>
      <c r="AC355" s="22">
        <f t="shared" si="34"/>
        <v>0</v>
      </c>
      <c r="AD355" s="117">
        <f t="shared" si="35"/>
        <v>348</v>
      </c>
      <c r="AE355" s="119"/>
      <c r="AF355" s="1"/>
    </row>
    <row r="356" spans="1:32" x14ac:dyDescent="0.25">
      <c r="A356" s="1"/>
      <c r="B356" s="1"/>
      <c r="C356" s="1"/>
      <c r="D356" s="5">
        <f t="shared" si="32"/>
        <v>356</v>
      </c>
      <c r="E356" s="1"/>
      <c r="F356" s="1"/>
      <c r="G356" s="22"/>
      <c r="H356" s="3"/>
      <c r="I356" s="1"/>
      <c r="J356" s="1"/>
      <c r="K356" s="22"/>
      <c r="L356" s="3"/>
      <c r="M356" s="1"/>
      <c r="N356" s="1"/>
      <c r="O356" s="22"/>
      <c r="P356" s="3"/>
      <c r="Q356" s="1"/>
      <c r="R356" s="1"/>
      <c r="S356" s="22"/>
      <c r="T356" s="3"/>
      <c r="U356" s="1"/>
      <c r="V356" s="1"/>
      <c r="W356" s="22"/>
      <c r="X356" s="3"/>
      <c r="Y356" s="10" t="s">
        <v>7</v>
      </c>
      <c r="Z356" s="9"/>
      <c r="AA356" s="22">
        <f t="shared" si="33"/>
        <v>0</v>
      </c>
      <c r="AB356" s="9"/>
      <c r="AC356" s="22">
        <f t="shared" si="34"/>
        <v>0</v>
      </c>
      <c r="AD356" s="117">
        <f t="shared" si="35"/>
        <v>349</v>
      </c>
      <c r="AE356" s="119"/>
      <c r="AF356" s="1"/>
    </row>
    <row r="357" spans="1:32" x14ac:dyDescent="0.25">
      <c r="A357" s="1"/>
      <c r="B357" s="1"/>
      <c r="C357" s="1"/>
      <c r="D357" s="5">
        <f t="shared" si="32"/>
        <v>357</v>
      </c>
      <c r="E357" s="1"/>
      <c r="F357" s="1"/>
      <c r="G357" s="22"/>
      <c r="H357" s="3"/>
      <c r="I357" s="1"/>
      <c r="J357" s="1"/>
      <c r="K357" s="22"/>
      <c r="L357" s="3"/>
      <c r="M357" s="1"/>
      <c r="N357" s="1"/>
      <c r="O357" s="22"/>
      <c r="P357" s="3"/>
      <c r="Q357" s="1"/>
      <c r="R357" s="1"/>
      <c r="S357" s="22"/>
      <c r="T357" s="3"/>
      <c r="U357" s="1"/>
      <c r="V357" s="1"/>
      <c r="W357" s="22"/>
      <c r="X357" s="3"/>
      <c r="Y357" s="10" t="s">
        <v>7</v>
      </c>
      <c r="Z357" s="9"/>
      <c r="AA357" s="22">
        <f t="shared" si="33"/>
        <v>0</v>
      </c>
      <c r="AB357" s="9"/>
      <c r="AC357" s="22">
        <f t="shared" si="34"/>
        <v>0</v>
      </c>
      <c r="AD357" s="117">
        <f t="shared" si="35"/>
        <v>350</v>
      </c>
      <c r="AE357" s="119"/>
      <c r="AF357" s="1"/>
    </row>
    <row r="358" spans="1:32" x14ac:dyDescent="0.25">
      <c r="A358" s="1"/>
      <c r="B358" s="1"/>
      <c r="C358" s="1"/>
      <c r="D358" s="5">
        <f t="shared" si="32"/>
        <v>358</v>
      </c>
      <c r="E358" s="1"/>
      <c r="F358" s="1"/>
      <c r="G358" s="22"/>
      <c r="H358" s="3"/>
      <c r="I358" s="1"/>
      <c r="J358" s="1"/>
      <c r="K358" s="22"/>
      <c r="L358" s="3"/>
      <c r="M358" s="1"/>
      <c r="N358" s="1"/>
      <c r="O358" s="22"/>
      <c r="P358" s="3"/>
      <c r="Q358" s="1"/>
      <c r="R358" s="1"/>
      <c r="S358" s="22"/>
      <c r="T358" s="3"/>
      <c r="U358" s="1"/>
      <c r="V358" s="1"/>
      <c r="W358" s="22"/>
      <c r="X358" s="3"/>
      <c r="Y358" s="10" t="s">
        <v>7</v>
      </c>
      <c r="Z358" s="9"/>
      <c r="AA358" s="22">
        <f t="shared" si="33"/>
        <v>0</v>
      </c>
      <c r="AB358" s="9"/>
      <c r="AC358" s="22">
        <f t="shared" si="34"/>
        <v>0</v>
      </c>
      <c r="AD358" s="117">
        <f t="shared" si="35"/>
        <v>351</v>
      </c>
      <c r="AE358" s="119"/>
      <c r="AF358" s="1"/>
    </row>
    <row r="359" spans="1:32" x14ac:dyDescent="0.25">
      <c r="A359" s="1"/>
      <c r="B359" s="1"/>
      <c r="C359" s="1"/>
      <c r="D359" s="5">
        <f t="shared" si="32"/>
        <v>359</v>
      </c>
      <c r="E359" s="1"/>
      <c r="F359" s="1"/>
      <c r="G359" s="22"/>
      <c r="H359" s="3"/>
      <c r="I359" s="1"/>
      <c r="J359" s="1"/>
      <c r="K359" s="22"/>
      <c r="L359" s="3"/>
      <c r="M359" s="1"/>
      <c r="N359" s="1"/>
      <c r="O359" s="22"/>
      <c r="P359" s="3"/>
      <c r="Q359" s="1"/>
      <c r="R359" s="1"/>
      <c r="S359" s="22"/>
      <c r="T359" s="3"/>
      <c r="U359" s="1"/>
      <c r="V359" s="1"/>
      <c r="W359" s="22"/>
      <c r="X359" s="3"/>
      <c r="Y359" s="10" t="s">
        <v>7</v>
      </c>
      <c r="Z359" s="9"/>
      <c r="AA359" s="22">
        <f t="shared" si="33"/>
        <v>0</v>
      </c>
      <c r="AB359" s="9"/>
      <c r="AC359" s="22">
        <f t="shared" si="34"/>
        <v>0</v>
      </c>
      <c r="AD359" s="117">
        <f t="shared" si="35"/>
        <v>352</v>
      </c>
      <c r="AE359" s="119"/>
      <c r="AF359" s="1"/>
    </row>
    <row r="360" spans="1:32" x14ac:dyDescent="0.25">
      <c r="A360" s="1"/>
      <c r="B360" s="1"/>
      <c r="C360" s="1"/>
      <c r="D360" s="5">
        <f t="shared" si="32"/>
        <v>360</v>
      </c>
      <c r="E360" s="1"/>
      <c r="F360" s="1"/>
      <c r="G360" s="22"/>
      <c r="H360" s="3"/>
      <c r="I360" s="1"/>
      <c r="J360" s="1"/>
      <c r="K360" s="22"/>
      <c r="L360" s="3"/>
      <c r="M360" s="1"/>
      <c r="N360" s="1"/>
      <c r="O360" s="22"/>
      <c r="P360" s="3"/>
      <c r="Q360" s="1"/>
      <c r="R360" s="1"/>
      <c r="S360" s="22"/>
      <c r="T360" s="3"/>
      <c r="U360" s="1"/>
      <c r="V360" s="1"/>
      <c r="W360" s="22"/>
      <c r="X360" s="3"/>
      <c r="Y360" s="10" t="s">
        <v>7</v>
      </c>
      <c r="Z360" s="9"/>
      <c r="AA360" s="22">
        <f t="shared" si="33"/>
        <v>0</v>
      </c>
      <c r="AB360" s="9"/>
      <c r="AC360" s="22">
        <f t="shared" si="34"/>
        <v>0</v>
      </c>
      <c r="AD360" s="117">
        <f t="shared" si="35"/>
        <v>353</v>
      </c>
      <c r="AE360" s="119"/>
      <c r="AF360" s="1"/>
    </row>
    <row r="361" spans="1:32" x14ac:dyDescent="0.25">
      <c r="A361" s="1"/>
      <c r="B361" s="1"/>
      <c r="C361" s="1"/>
      <c r="D361" s="5">
        <f t="shared" si="32"/>
        <v>361</v>
      </c>
      <c r="E361" s="1"/>
      <c r="F361" s="1"/>
      <c r="G361" s="22"/>
      <c r="H361" s="3"/>
      <c r="I361" s="1"/>
      <c r="J361" s="1"/>
      <c r="K361" s="22"/>
      <c r="L361" s="3"/>
      <c r="M361" s="1"/>
      <c r="N361" s="1"/>
      <c r="O361" s="22"/>
      <c r="P361" s="3"/>
      <c r="Q361" s="1"/>
      <c r="R361" s="1"/>
      <c r="S361" s="22"/>
      <c r="T361" s="3"/>
      <c r="U361" s="1"/>
      <c r="V361" s="1"/>
      <c r="W361" s="22"/>
      <c r="X361" s="3"/>
      <c r="Y361" s="10" t="s">
        <v>7</v>
      </c>
      <c r="Z361" s="9"/>
      <c r="AA361" s="22">
        <f t="shared" si="33"/>
        <v>0</v>
      </c>
      <c r="AB361" s="9"/>
      <c r="AC361" s="22">
        <f t="shared" si="34"/>
        <v>0</v>
      </c>
      <c r="AD361" s="117">
        <f t="shared" si="35"/>
        <v>354</v>
      </c>
      <c r="AE361" s="119"/>
      <c r="AF361" s="1"/>
    </row>
    <row r="362" spans="1:32" x14ac:dyDescent="0.25">
      <c r="A362" s="1"/>
      <c r="B362" s="1"/>
      <c r="C362" s="1"/>
      <c r="D362" s="5">
        <f t="shared" si="32"/>
        <v>362</v>
      </c>
      <c r="E362" s="1"/>
      <c r="F362" s="1"/>
      <c r="G362" s="22"/>
      <c r="H362" s="3"/>
      <c r="I362" s="1"/>
      <c r="J362" s="1"/>
      <c r="K362" s="22"/>
      <c r="L362" s="3"/>
      <c r="M362" s="1"/>
      <c r="N362" s="1"/>
      <c r="O362" s="22"/>
      <c r="P362" s="3"/>
      <c r="Q362" s="1"/>
      <c r="R362" s="1"/>
      <c r="S362" s="22"/>
      <c r="T362" s="3"/>
      <c r="U362" s="1"/>
      <c r="V362" s="1"/>
      <c r="W362" s="22"/>
      <c r="X362" s="3"/>
      <c r="Y362" s="10" t="s">
        <v>7</v>
      </c>
      <c r="Z362" s="9"/>
      <c r="AA362" s="22">
        <f t="shared" si="33"/>
        <v>0</v>
      </c>
      <c r="AB362" s="9"/>
      <c r="AC362" s="22">
        <f t="shared" si="34"/>
        <v>0</v>
      </c>
      <c r="AD362" s="117">
        <f t="shared" si="35"/>
        <v>355</v>
      </c>
      <c r="AE362" s="119"/>
      <c r="AF362" s="1"/>
    </row>
    <row r="363" spans="1:32" x14ac:dyDescent="0.25">
      <c r="A363" s="1"/>
      <c r="B363" s="1"/>
      <c r="C363" s="1"/>
      <c r="D363" s="5">
        <f t="shared" si="32"/>
        <v>363</v>
      </c>
      <c r="E363" s="1"/>
      <c r="F363" s="1"/>
      <c r="G363" s="22"/>
      <c r="H363" s="3"/>
      <c r="I363" s="1"/>
      <c r="J363" s="1"/>
      <c r="K363" s="22"/>
      <c r="L363" s="3"/>
      <c r="M363" s="1"/>
      <c r="N363" s="1"/>
      <c r="O363" s="22"/>
      <c r="P363" s="3"/>
      <c r="Q363" s="1"/>
      <c r="R363" s="1"/>
      <c r="S363" s="22"/>
      <c r="T363" s="3"/>
      <c r="U363" s="1"/>
      <c r="V363" s="1"/>
      <c r="W363" s="22"/>
      <c r="X363" s="3"/>
      <c r="Y363" s="10" t="s">
        <v>7</v>
      </c>
      <c r="Z363" s="9"/>
      <c r="AA363" s="22">
        <f t="shared" si="33"/>
        <v>0</v>
      </c>
      <c r="AB363" s="9"/>
      <c r="AC363" s="22">
        <f t="shared" si="34"/>
        <v>0</v>
      </c>
      <c r="AD363" s="117">
        <f t="shared" si="35"/>
        <v>356</v>
      </c>
      <c r="AE363" s="119"/>
      <c r="AF363" s="1"/>
    </row>
    <row r="364" spans="1:32" x14ac:dyDescent="0.25">
      <c r="A364" s="1"/>
      <c r="B364" s="1"/>
      <c r="C364" s="1"/>
      <c r="D364" s="5">
        <f t="shared" si="32"/>
        <v>364</v>
      </c>
      <c r="E364" s="1"/>
      <c r="F364" s="1"/>
      <c r="G364" s="22"/>
      <c r="H364" s="3"/>
      <c r="I364" s="1"/>
      <c r="J364" s="1"/>
      <c r="K364" s="22"/>
      <c r="L364" s="3"/>
      <c r="M364" s="1"/>
      <c r="N364" s="1"/>
      <c r="O364" s="22"/>
      <c r="P364" s="3"/>
      <c r="Q364" s="1"/>
      <c r="R364" s="1"/>
      <c r="S364" s="22"/>
      <c r="T364" s="3"/>
      <c r="U364" s="1"/>
      <c r="V364" s="1"/>
      <c r="W364" s="22"/>
      <c r="X364" s="3"/>
      <c r="Y364" s="10" t="s">
        <v>7</v>
      </c>
      <c r="Z364" s="9"/>
      <c r="AA364" s="22">
        <f t="shared" si="33"/>
        <v>0</v>
      </c>
      <c r="AB364" s="9"/>
      <c r="AC364" s="22">
        <f t="shared" si="34"/>
        <v>0</v>
      </c>
      <c r="AD364" s="117">
        <f t="shared" si="35"/>
        <v>357</v>
      </c>
      <c r="AE364" s="119"/>
      <c r="AF364" s="1"/>
    </row>
    <row r="365" spans="1:32" x14ac:dyDescent="0.25">
      <c r="A365" s="1"/>
      <c r="B365" s="1"/>
      <c r="C365" s="1"/>
      <c r="D365" s="5">
        <f t="shared" si="32"/>
        <v>365</v>
      </c>
      <c r="E365" s="1"/>
      <c r="F365" s="1"/>
      <c r="G365" s="22"/>
      <c r="H365" s="3"/>
      <c r="I365" s="1"/>
      <c r="J365" s="1"/>
      <c r="K365" s="22"/>
      <c r="L365" s="3"/>
      <c r="M365" s="1"/>
      <c r="N365" s="1"/>
      <c r="O365" s="22"/>
      <c r="P365" s="3"/>
      <c r="Q365" s="1"/>
      <c r="R365" s="1"/>
      <c r="S365" s="22"/>
      <c r="T365" s="3"/>
      <c r="U365" s="1"/>
      <c r="V365" s="1"/>
      <c r="W365" s="22"/>
      <c r="X365" s="3"/>
      <c r="Y365" s="10" t="s">
        <v>7</v>
      </c>
      <c r="Z365" s="9"/>
      <c r="AA365" s="22">
        <f t="shared" si="33"/>
        <v>0</v>
      </c>
      <c r="AB365" s="9"/>
      <c r="AC365" s="22">
        <f t="shared" si="34"/>
        <v>0</v>
      </c>
      <c r="AD365" s="117">
        <f t="shared" si="35"/>
        <v>358</v>
      </c>
      <c r="AE365" s="119"/>
      <c r="AF365" s="1"/>
    </row>
    <row r="366" spans="1:32" x14ac:dyDescent="0.25">
      <c r="A366" s="1"/>
      <c r="B366" s="1"/>
      <c r="C366" s="1"/>
      <c r="D366" s="5">
        <f t="shared" si="32"/>
        <v>366</v>
      </c>
      <c r="E366" s="1"/>
      <c r="F366" s="1"/>
      <c r="G366" s="22"/>
      <c r="H366" s="3"/>
      <c r="I366" s="1"/>
      <c r="J366" s="1"/>
      <c r="K366" s="22"/>
      <c r="L366" s="3"/>
      <c r="M366" s="1"/>
      <c r="N366" s="1"/>
      <c r="O366" s="22"/>
      <c r="P366" s="3"/>
      <c r="Q366" s="1"/>
      <c r="R366" s="1"/>
      <c r="S366" s="22"/>
      <c r="T366" s="3"/>
      <c r="U366" s="1"/>
      <c r="V366" s="1"/>
      <c r="W366" s="22"/>
      <c r="X366" s="3"/>
      <c r="Y366" s="10" t="s">
        <v>7</v>
      </c>
      <c r="Z366" s="9"/>
      <c r="AA366" s="22">
        <f t="shared" si="33"/>
        <v>0</v>
      </c>
      <c r="AB366" s="9"/>
      <c r="AC366" s="22">
        <f t="shared" si="34"/>
        <v>0</v>
      </c>
      <c r="AD366" s="117">
        <f t="shared" si="35"/>
        <v>359</v>
      </c>
      <c r="AE366" s="119"/>
      <c r="AF366" s="1"/>
    </row>
    <row r="367" spans="1:32" x14ac:dyDescent="0.25">
      <c r="A367" s="1"/>
      <c r="B367" s="1"/>
      <c r="C367" s="1"/>
      <c r="D367" s="5">
        <f t="shared" si="32"/>
        <v>367</v>
      </c>
      <c r="E367" s="1"/>
      <c r="F367" s="1"/>
      <c r="G367" s="22"/>
      <c r="H367" s="3"/>
      <c r="I367" s="1"/>
      <c r="J367" s="1"/>
      <c r="K367" s="22"/>
      <c r="L367" s="3"/>
      <c r="M367" s="1"/>
      <c r="N367" s="1"/>
      <c r="O367" s="22"/>
      <c r="P367" s="3"/>
      <c r="Q367" s="1"/>
      <c r="R367" s="1"/>
      <c r="S367" s="22"/>
      <c r="T367" s="3"/>
      <c r="U367" s="1"/>
      <c r="V367" s="1"/>
      <c r="W367" s="22"/>
      <c r="X367" s="3"/>
      <c r="Y367" s="10" t="s">
        <v>7</v>
      </c>
      <c r="Z367" s="9"/>
      <c r="AA367" s="22">
        <f t="shared" si="33"/>
        <v>0</v>
      </c>
      <c r="AB367" s="9"/>
      <c r="AC367" s="22">
        <f t="shared" si="34"/>
        <v>0</v>
      </c>
      <c r="AD367" s="117">
        <f t="shared" si="35"/>
        <v>360</v>
      </c>
      <c r="AE367" s="119"/>
      <c r="AF367" s="1"/>
    </row>
    <row r="368" spans="1:32" x14ac:dyDescent="0.25">
      <c r="A368" s="1"/>
      <c r="B368" s="1"/>
      <c r="C368" s="1"/>
      <c r="D368" s="5">
        <f t="shared" si="32"/>
        <v>368</v>
      </c>
      <c r="E368" s="1"/>
      <c r="F368" s="1"/>
      <c r="G368" s="22"/>
      <c r="H368" s="3"/>
      <c r="I368" s="1"/>
      <c r="J368" s="1"/>
      <c r="K368" s="22"/>
      <c r="L368" s="3"/>
      <c r="M368" s="1"/>
      <c r="N368" s="1"/>
      <c r="O368" s="22"/>
      <c r="P368" s="3"/>
      <c r="Q368" s="1"/>
      <c r="R368" s="1"/>
      <c r="S368" s="22"/>
      <c r="T368" s="3"/>
      <c r="U368" s="1"/>
      <c r="V368" s="1"/>
      <c r="W368" s="22"/>
      <c r="X368" s="3"/>
      <c r="Y368" s="10" t="s">
        <v>7</v>
      </c>
      <c r="Z368" s="9"/>
      <c r="AA368" s="22">
        <f t="shared" si="33"/>
        <v>0</v>
      </c>
      <c r="AB368" s="9"/>
      <c r="AC368" s="22">
        <f t="shared" si="34"/>
        <v>0</v>
      </c>
      <c r="AD368" s="117">
        <f t="shared" si="35"/>
        <v>361</v>
      </c>
      <c r="AE368" s="119"/>
      <c r="AF368" s="1"/>
    </row>
    <row r="369" spans="1:32" x14ac:dyDescent="0.25">
      <c r="A369" s="1"/>
      <c r="B369" s="1"/>
      <c r="C369" s="1"/>
      <c r="D369" s="5">
        <f t="shared" si="32"/>
        <v>369</v>
      </c>
      <c r="E369" s="1"/>
      <c r="F369" s="1"/>
      <c r="G369" s="22"/>
      <c r="H369" s="3"/>
      <c r="I369" s="1"/>
      <c r="J369" s="1"/>
      <c r="K369" s="22"/>
      <c r="L369" s="3"/>
      <c r="M369" s="1"/>
      <c r="N369" s="1"/>
      <c r="O369" s="22"/>
      <c r="P369" s="3"/>
      <c r="Q369" s="1"/>
      <c r="R369" s="1"/>
      <c r="S369" s="22"/>
      <c r="T369" s="3"/>
      <c r="U369" s="1"/>
      <c r="V369" s="1"/>
      <c r="W369" s="22"/>
      <c r="X369" s="3"/>
      <c r="Y369" s="10" t="s">
        <v>7</v>
      </c>
      <c r="Z369" s="9"/>
      <c r="AA369" s="22">
        <f t="shared" si="33"/>
        <v>0</v>
      </c>
      <c r="AB369" s="9"/>
      <c r="AC369" s="22">
        <f t="shared" si="34"/>
        <v>0</v>
      </c>
      <c r="AD369" s="117">
        <f t="shared" si="35"/>
        <v>362</v>
      </c>
      <c r="AE369" s="119"/>
      <c r="AF369" s="1"/>
    </row>
    <row r="370" spans="1:32" x14ac:dyDescent="0.25">
      <c r="A370" s="1"/>
      <c r="B370" s="1"/>
      <c r="C370" s="1"/>
      <c r="D370" s="5">
        <f t="shared" si="32"/>
        <v>370</v>
      </c>
      <c r="E370" s="1"/>
      <c r="F370" s="1"/>
      <c r="G370" s="22"/>
      <c r="H370" s="3"/>
      <c r="I370" s="1"/>
      <c r="J370" s="1"/>
      <c r="K370" s="22"/>
      <c r="L370" s="3"/>
      <c r="M370" s="1"/>
      <c r="N370" s="1"/>
      <c r="O370" s="22"/>
      <c r="P370" s="3"/>
      <c r="Q370" s="1"/>
      <c r="R370" s="1"/>
      <c r="S370" s="22"/>
      <c r="T370" s="3"/>
      <c r="U370" s="1"/>
      <c r="V370" s="1"/>
      <c r="W370" s="22"/>
      <c r="X370" s="3"/>
      <c r="Y370" s="10" t="s">
        <v>7</v>
      </c>
      <c r="Z370" s="9"/>
      <c r="AA370" s="22">
        <f t="shared" si="33"/>
        <v>0</v>
      </c>
      <c r="AB370" s="9"/>
      <c r="AC370" s="22">
        <f t="shared" si="34"/>
        <v>0</v>
      </c>
      <c r="AD370" s="117">
        <f t="shared" si="35"/>
        <v>363</v>
      </c>
      <c r="AE370" s="119"/>
      <c r="AF370" s="1"/>
    </row>
    <row r="371" spans="1:32" x14ac:dyDescent="0.25">
      <c r="A371" s="1"/>
      <c r="B371" s="1"/>
      <c r="C371" s="1"/>
      <c r="D371" s="5">
        <f t="shared" si="32"/>
        <v>371</v>
      </c>
      <c r="E371" s="1"/>
      <c r="F371" s="1"/>
      <c r="G371" s="22"/>
      <c r="H371" s="3"/>
      <c r="I371" s="1"/>
      <c r="J371" s="1"/>
      <c r="K371" s="22"/>
      <c r="L371" s="3"/>
      <c r="M371" s="1"/>
      <c r="N371" s="1"/>
      <c r="O371" s="22"/>
      <c r="P371" s="3"/>
      <c r="Q371" s="1"/>
      <c r="R371" s="1"/>
      <c r="S371" s="22"/>
      <c r="T371" s="3"/>
      <c r="U371" s="1"/>
      <c r="V371" s="1"/>
      <c r="W371" s="22"/>
      <c r="X371" s="3"/>
      <c r="Y371" s="10" t="s">
        <v>7</v>
      </c>
      <c r="Z371" s="9"/>
      <c r="AA371" s="22">
        <f t="shared" si="33"/>
        <v>0</v>
      </c>
      <c r="AB371" s="9"/>
      <c r="AC371" s="22">
        <f t="shared" si="34"/>
        <v>0</v>
      </c>
      <c r="AD371" s="117">
        <f t="shared" si="35"/>
        <v>364</v>
      </c>
      <c r="AE371" s="119"/>
      <c r="AF371" s="1"/>
    </row>
    <row r="372" spans="1:32" x14ac:dyDescent="0.25">
      <c r="A372" s="1"/>
      <c r="B372" s="1"/>
      <c r="C372" s="1"/>
      <c r="D372" s="5">
        <f t="shared" si="32"/>
        <v>372</v>
      </c>
      <c r="E372" s="1"/>
      <c r="F372" s="1"/>
      <c r="G372" s="22"/>
      <c r="H372" s="3"/>
      <c r="I372" s="1"/>
      <c r="J372" s="1"/>
      <c r="K372" s="22"/>
      <c r="L372" s="3"/>
      <c r="M372" s="1"/>
      <c r="N372" s="1"/>
      <c r="O372" s="22"/>
      <c r="P372" s="3"/>
      <c r="Q372" s="1"/>
      <c r="R372" s="1"/>
      <c r="S372" s="22"/>
      <c r="T372" s="3"/>
      <c r="U372" s="1"/>
      <c r="V372" s="1"/>
      <c r="W372" s="22"/>
      <c r="X372" s="3"/>
      <c r="Y372" s="10" t="s">
        <v>7</v>
      </c>
      <c r="Z372" s="9"/>
      <c r="AA372" s="22">
        <f t="shared" si="33"/>
        <v>0</v>
      </c>
      <c r="AB372" s="9"/>
      <c r="AC372" s="22">
        <f t="shared" si="34"/>
        <v>0</v>
      </c>
      <c r="AD372" s="117">
        <f t="shared" si="35"/>
        <v>365</v>
      </c>
      <c r="AE372" s="119"/>
      <c r="AF372" s="1"/>
    </row>
    <row r="373" spans="1:32" x14ac:dyDescent="0.25">
      <c r="A373" s="1"/>
      <c r="B373" s="1"/>
      <c r="C373" s="1"/>
      <c r="D373" s="5">
        <f t="shared" si="32"/>
        <v>373</v>
      </c>
      <c r="E373" s="1"/>
      <c r="F373" s="1"/>
      <c r="G373" s="22"/>
      <c r="H373" s="3"/>
      <c r="I373" s="1"/>
      <c r="J373" s="1"/>
      <c r="K373" s="22"/>
      <c r="L373" s="3"/>
      <c r="M373" s="1"/>
      <c r="N373" s="1"/>
      <c r="O373" s="22"/>
      <c r="P373" s="3"/>
      <c r="Q373" s="1"/>
      <c r="R373" s="1"/>
      <c r="S373" s="22"/>
      <c r="T373" s="3"/>
      <c r="U373" s="1"/>
      <c r="V373" s="1"/>
      <c r="W373" s="22"/>
      <c r="X373" s="3"/>
      <c r="Y373" s="10" t="s">
        <v>7</v>
      </c>
      <c r="Z373" s="9"/>
      <c r="AA373" s="22">
        <f t="shared" si="33"/>
        <v>0</v>
      </c>
      <c r="AB373" s="9"/>
      <c r="AC373" s="22">
        <f t="shared" si="34"/>
        <v>0</v>
      </c>
      <c r="AD373" s="117">
        <f t="shared" si="35"/>
        <v>366</v>
      </c>
      <c r="AE373" s="119"/>
      <c r="AF373" s="1"/>
    </row>
    <row r="374" spans="1:32" x14ac:dyDescent="0.25">
      <c r="A374" s="1"/>
      <c r="B374" s="1"/>
      <c r="C374" s="1"/>
      <c r="D374" s="5">
        <f t="shared" si="32"/>
        <v>374</v>
      </c>
      <c r="E374" s="1"/>
      <c r="F374" s="1"/>
      <c r="G374" s="22"/>
      <c r="H374" s="3"/>
      <c r="I374" s="1"/>
      <c r="J374" s="1"/>
      <c r="K374" s="22"/>
      <c r="L374" s="3"/>
      <c r="M374" s="1"/>
      <c r="N374" s="1"/>
      <c r="O374" s="22"/>
      <c r="P374" s="3"/>
      <c r="Q374" s="1"/>
      <c r="R374" s="1"/>
      <c r="S374" s="22"/>
      <c r="T374" s="3"/>
      <c r="U374" s="1"/>
      <c r="V374" s="1"/>
      <c r="W374" s="22"/>
      <c r="X374" s="3"/>
      <c r="Y374" s="10" t="s">
        <v>7</v>
      </c>
      <c r="Z374" s="9"/>
      <c r="AA374" s="22">
        <f t="shared" si="33"/>
        <v>0</v>
      </c>
      <c r="AB374" s="9"/>
      <c r="AC374" s="22">
        <f t="shared" si="34"/>
        <v>0</v>
      </c>
      <c r="AD374" s="117">
        <f t="shared" si="35"/>
        <v>367</v>
      </c>
      <c r="AE374" s="119"/>
      <c r="AF374" s="1"/>
    </row>
    <row r="375" spans="1:32" x14ac:dyDescent="0.25">
      <c r="A375" s="1"/>
      <c r="B375" s="1"/>
      <c r="C375" s="1"/>
      <c r="D375" s="5">
        <f t="shared" si="32"/>
        <v>375</v>
      </c>
      <c r="E375" s="1"/>
      <c r="F375" s="1"/>
      <c r="G375" s="22"/>
      <c r="H375" s="3"/>
      <c r="I375" s="1"/>
      <c r="J375" s="1"/>
      <c r="K375" s="22"/>
      <c r="L375" s="3"/>
      <c r="M375" s="1"/>
      <c r="N375" s="1"/>
      <c r="O375" s="22"/>
      <c r="P375" s="3"/>
      <c r="Q375" s="1"/>
      <c r="R375" s="1"/>
      <c r="S375" s="22"/>
      <c r="T375" s="3"/>
      <c r="U375" s="1"/>
      <c r="V375" s="1"/>
      <c r="W375" s="22"/>
      <c r="X375" s="3"/>
      <c r="Y375" s="10" t="s">
        <v>7</v>
      </c>
      <c r="Z375" s="9"/>
      <c r="AA375" s="22">
        <f t="shared" si="33"/>
        <v>0</v>
      </c>
      <c r="AB375" s="9"/>
      <c r="AC375" s="22">
        <f t="shared" si="34"/>
        <v>0</v>
      </c>
      <c r="AD375" s="117">
        <f t="shared" si="35"/>
        <v>368</v>
      </c>
      <c r="AE375" s="119"/>
      <c r="AF375" s="1"/>
    </row>
    <row r="376" spans="1:32" x14ac:dyDescent="0.25">
      <c r="A376" s="1"/>
      <c r="B376" s="1"/>
      <c r="C376" s="1"/>
      <c r="D376" s="5">
        <f t="shared" si="32"/>
        <v>376</v>
      </c>
      <c r="E376" s="1"/>
      <c r="F376" s="1"/>
      <c r="G376" s="22"/>
      <c r="H376" s="3"/>
      <c r="I376" s="1"/>
      <c r="J376" s="1"/>
      <c r="K376" s="22"/>
      <c r="L376" s="3"/>
      <c r="M376" s="1"/>
      <c r="N376" s="1"/>
      <c r="O376" s="22"/>
      <c r="P376" s="3"/>
      <c r="Q376" s="1"/>
      <c r="R376" s="1"/>
      <c r="S376" s="22"/>
      <c r="T376" s="3"/>
      <c r="U376" s="1"/>
      <c r="V376" s="1"/>
      <c r="W376" s="22"/>
      <c r="X376" s="3"/>
      <c r="Y376" s="10" t="s">
        <v>7</v>
      </c>
      <c r="Z376" s="9"/>
      <c r="AA376" s="22">
        <f t="shared" si="33"/>
        <v>0</v>
      </c>
      <c r="AB376" s="9"/>
      <c r="AC376" s="22">
        <f t="shared" si="34"/>
        <v>0</v>
      </c>
      <c r="AD376" s="117">
        <f t="shared" si="35"/>
        <v>369</v>
      </c>
      <c r="AE376" s="119"/>
      <c r="AF376" s="1"/>
    </row>
    <row r="377" spans="1:32" x14ac:dyDescent="0.25">
      <c r="A377" s="1"/>
      <c r="B377" s="1"/>
      <c r="C377" s="1"/>
      <c r="D377" s="5">
        <f t="shared" si="32"/>
        <v>377</v>
      </c>
      <c r="E377" s="1"/>
      <c r="F377" s="1"/>
      <c r="G377" s="22"/>
      <c r="H377" s="3"/>
      <c r="I377" s="1"/>
      <c r="J377" s="1"/>
      <c r="K377" s="22"/>
      <c r="L377" s="3"/>
      <c r="M377" s="1"/>
      <c r="N377" s="1"/>
      <c r="O377" s="22"/>
      <c r="P377" s="3"/>
      <c r="Q377" s="1"/>
      <c r="R377" s="1"/>
      <c r="S377" s="22"/>
      <c r="T377" s="3"/>
      <c r="U377" s="1"/>
      <c r="V377" s="1"/>
      <c r="W377" s="22"/>
      <c r="X377" s="3"/>
      <c r="Y377" s="10" t="s">
        <v>7</v>
      </c>
      <c r="Z377" s="9"/>
      <c r="AA377" s="22">
        <f t="shared" si="33"/>
        <v>0</v>
      </c>
      <c r="AB377" s="9"/>
      <c r="AC377" s="22">
        <f t="shared" si="34"/>
        <v>0</v>
      </c>
      <c r="AD377" s="117">
        <f t="shared" si="35"/>
        <v>370</v>
      </c>
      <c r="AE377" s="119"/>
      <c r="AF377" s="1"/>
    </row>
    <row r="378" spans="1:32" x14ac:dyDescent="0.25">
      <c r="A378" s="1"/>
      <c r="B378" s="1"/>
      <c r="C378" s="1"/>
      <c r="D378" s="5">
        <f t="shared" si="32"/>
        <v>378</v>
      </c>
      <c r="E378" s="1"/>
      <c r="F378" s="1"/>
      <c r="G378" s="22"/>
      <c r="H378" s="3"/>
      <c r="I378" s="1"/>
      <c r="J378" s="1"/>
      <c r="K378" s="22"/>
      <c r="L378" s="3"/>
      <c r="M378" s="1"/>
      <c r="N378" s="1"/>
      <c r="O378" s="22"/>
      <c r="P378" s="3"/>
      <c r="Q378" s="1"/>
      <c r="R378" s="1"/>
      <c r="S378" s="22"/>
      <c r="T378" s="3"/>
      <c r="U378" s="1"/>
      <c r="V378" s="1"/>
      <c r="W378" s="22"/>
      <c r="X378" s="3"/>
      <c r="Y378" s="10" t="s">
        <v>7</v>
      </c>
      <c r="Z378" s="9"/>
      <c r="AA378" s="22">
        <f t="shared" si="33"/>
        <v>0</v>
      </c>
      <c r="AB378" s="9"/>
      <c r="AC378" s="22">
        <f t="shared" si="34"/>
        <v>0</v>
      </c>
      <c r="AD378" s="117">
        <f t="shared" si="35"/>
        <v>371</v>
      </c>
      <c r="AE378" s="119"/>
      <c r="AF378" s="1"/>
    </row>
    <row r="379" spans="1:32" x14ac:dyDescent="0.25">
      <c r="A379" s="1"/>
      <c r="B379" s="1"/>
      <c r="C379" s="1"/>
      <c r="D379" s="5">
        <f t="shared" si="32"/>
        <v>379</v>
      </c>
      <c r="E379" s="1"/>
      <c r="F379" s="1"/>
      <c r="G379" s="22"/>
      <c r="H379" s="3"/>
      <c r="I379" s="1"/>
      <c r="J379" s="1"/>
      <c r="K379" s="22"/>
      <c r="L379" s="3"/>
      <c r="M379" s="1"/>
      <c r="N379" s="1"/>
      <c r="O379" s="22"/>
      <c r="P379" s="3"/>
      <c r="Q379" s="1"/>
      <c r="R379" s="1"/>
      <c r="S379" s="22"/>
      <c r="T379" s="3"/>
      <c r="U379" s="1"/>
      <c r="V379" s="1"/>
      <c r="W379" s="22"/>
      <c r="X379" s="3"/>
      <c r="Y379" s="10" t="s">
        <v>7</v>
      </c>
      <c r="Z379" s="9"/>
      <c r="AA379" s="22">
        <f t="shared" si="33"/>
        <v>0</v>
      </c>
      <c r="AB379" s="9"/>
      <c r="AC379" s="22">
        <f t="shared" si="34"/>
        <v>0</v>
      </c>
      <c r="AD379" s="117">
        <f t="shared" si="35"/>
        <v>372</v>
      </c>
      <c r="AE379" s="119"/>
      <c r="AF379" s="1"/>
    </row>
    <row r="380" spans="1:32" x14ac:dyDescent="0.25">
      <c r="A380" s="1"/>
      <c r="B380" s="1"/>
      <c r="C380" s="1"/>
      <c r="D380" s="5">
        <f t="shared" si="32"/>
        <v>380</v>
      </c>
      <c r="E380" s="1"/>
      <c r="F380" s="1"/>
      <c r="G380" s="22"/>
      <c r="H380" s="3"/>
      <c r="I380" s="1"/>
      <c r="J380" s="1"/>
      <c r="K380" s="22"/>
      <c r="L380" s="3"/>
      <c r="M380" s="1"/>
      <c r="N380" s="1"/>
      <c r="O380" s="22"/>
      <c r="P380" s="3"/>
      <c r="Q380" s="1"/>
      <c r="R380" s="1"/>
      <c r="S380" s="22"/>
      <c r="T380" s="3"/>
      <c r="U380" s="1"/>
      <c r="V380" s="1"/>
      <c r="W380" s="22"/>
      <c r="X380" s="3"/>
      <c r="Y380" s="10" t="s">
        <v>7</v>
      </c>
      <c r="Z380" s="9"/>
      <c r="AA380" s="22">
        <f t="shared" si="33"/>
        <v>0</v>
      </c>
      <c r="AB380" s="9"/>
      <c r="AC380" s="22">
        <f t="shared" si="34"/>
        <v>0</v>
      </c>
      <c r="AD380" s="117">
        <f t="shared" si="35"/>
        <v>373</v>
      </c>
      <c r="AE380" s="119"/>
      <c r="AF380" s="1"/>
    </row>
    <row r="381" spans="1:32" x14ac:dyDescent="0.25">
      <c r="A381" s="1"/>
      <c r="B381" s="1"/>
      <c r="C381" s="1"/>
      <c r="D381" s="5">
        <f t="shared" si="32"/>
        <v>381</v>
      </c>
      <c r="E381" s="1"/>
      <c r="F381" s="1"/>
      <c r="G381" s="22"/>
      <c r="H381" s="3"/>
      <c r="I381" s="1"/>
      <c r="J381" s="1"/>
      <c r="K381" s="22"/>
      <c r="L381" s="3"/>
      <c r="M381" s="1"/>
      <c r="N381" s="1"/>
      <c r="O381" s="22"/>
      <c r="P381" s="3"/>
      <c r="Q381" s="1"/>
      <c r="R381" s="1"/>
      <c r="S381" s="22"/>
      <c r="T381" s="3"/>
      <c r="U381" s="1"/>
      <c r="V381" s="1"/>
      <c r="W381" s="22"/>
      <c r="X381" s="3"/>
      <c r="Y381" s="10" t="s">
        <v>7</v>
      </c>
      <c r="Z381" s="9"/>
      <c r="AA381" s="22">
        <f t="shared" si="33"/>
        <v>0</v>
      </c>
      <c r="AB381" s="9"/>
      <c r="AC381" s="22">
        <f t="shared" si="34"/>
        <v>0</v>
      </c>
      <c r="AD381" s="117">
        <f t="shared" si="35"/>
        <v>374</v>
      </c>
      <c r="AE381" s="119"/>
      <c r="AF381" s="1"/>
    </row>
    <row r="382" spans="1:32" x14ac:dyDescent="0.25">
      <c r="A382" s="1"/>
      <c r="B382" s="1"/>
      <c r="C382" s="1"/>
      <c r="D382" s="5">
        <f t="shared" si="32"/>
        <v>382</v>
      </c>
      <c r="E382" s="1"/>
      <c r="F382" s="1"/>
      <c r="G382" s="22"/>
      <c r="H382" s="3"/>
      <c r="I382" s="1"/>
      <c r="J382" s="1"/>
      <c r="K382" s="22"/>
      <c r="L382" s="3"/>
      <c r="M382" s="1"/>
      <c r="N382" s="1"/>
      <c r="O382" s="22"/>
      <c r="P382" s="3"/>
      <c r="Q382" s="1"/>
      <c r="R382" s="1"/>
      <c r="S382" s="22"/>
      <c r="T382" s="3"/>
      <c r="U382" s="1"/>
      <c r="V382" s="1"/>
      <c r="W382" s="22"/>
      <c r="X382" s="3"/>
      <c r="Y382" s="10" t="s">
        <v>7</v>
      </c>
      <c r="Z382" s="9"/>
      <c r="AA382" s="22">
        <f t="shared" si="33"/>
        <v>0</v>
      </c>
      <c r="AB382" s="9"/>
      <c r="AC382" s="22">
        <f t="shared" si="34"/>
        <v>0</v>
      </c>
      <c r="AD382" s="117">
        <f t="shared" si="35"/>
        <v>375</v>
      </c>
      <c r="AE382" s="119"/>
      <c r="AF382" s="1"/>
    </row>
    <row r="383" spans="1:32" x14ac:dyDescent="0.25">
      <c r="A383" s="1"/>
      <c r="B383" s="1"/>
      <c r="C383" s="1"/>
      <c r="D383" s="5">
        <f t="shared" si="32"/>
        <v>383</v>
      </c>
      <c r="E383" s="1"/>
      <c r="F383" s="1"/>
      <c r="G383" s="22"/>
      <c r="H383" s="3"/>
      <c r="I383" s="1"/>
      <c r="J383" s="1"/>
      <c r="K383" s="22"/>
      <c r="L383" s="3"/>
      <c r="M383" s="1"/>
      <c r="N383" s="1"/>
      <c r="O383" s="22"/>
      <c r="P383" s="3"/>
      <c r="Q383" s="1"/>
      <c r="R383" s="1"/>
      <c r="S383" s="22"/>
      <c r="T383" s="3"/>
      <c r="U383" s="1"/>
      <c r="V383" s="1"/>
      <c r="W383" s="22"/>
      <c r="X383" s="3"/>
      <c r="Y383" s="10" t="s">
        <v>7</v>
      </c>
      <c r="Z383" s="9"/>
      <c r="AA383" s="22">
        <f t="shared" si="33"/>
        <v>0</v>
      </c>
      <c r="AB383" s="9"/>
      <c r="AC383" s="22">
        <f t="shared" si="34"/>
        <v>0</v>
      </c>
      <c r="AD383" s="117">
        <f t="shared" si="35"/>
        <v>376</v>
      </c>
      <c r="AE383" s="119"/>
      <c r="AF383" s="1"/>
    </row>
    <row r="384" spans="1:32" x14ac:dyDescent="0.25">
      <c r="A384" s="1"/>
      <c r="B384" s="1"/>
      <c r="C384" s="1"/>
      <c r="D384" s="5">
        <f t="shared" si="32"/>
        <v>384</v>
      </c>
      <c r="E384" s="1"/>
      <c r="F384" s="1"/>
      <c r="G384" s="22"/>
      <c r="H384" s="3"/>
      <c r="I384" s="1"/>
      <c r="J384" s="1"/>
      <c r="K384" s="22"/>
      <c r="L384" s="3"/>
      <c r="M384" s="1"/>
      <c r="N384" s="1"/>
      <c r="O384" s="22"/>
      <c r="P384" s="3"/>
      <c r="Q384" s="1"/>
      <c r="R384" s="1"/>
      <c r="S384" s="22"/>
      <c r="T384" s="3"/>
      <c r="U384" s="1"/>
      <c r="V384" s="1"/>
      <c r="W384" s="22"/>
      <c r="X384" s="3"/>
      <c r="Y384" s="10" t="s">
        <v>7</v>
      </c>
      <c r="Z384" s="9"/>
      <c r="AA384" s="22">
        <f t="shared" si="33"/>
        <v>0</v>
      </c>
      <c r="AB384" s="9"/>
      <c r="AC384" s="22">
        <f t="shared" si="34"/>
        <v>0</v>
      </c>
      <c r="AD384" s="117">
        <f t="shared" si="35"/>
        <v>377</v>
      </c>
      <c r="AE384" s="119"/>
      <c r="AF384" s="1"/>
    </row>
    <row r="385" spans="1:32" x14ac:dyDescent="0.25">
      <c r="A385" s="1"/>
      <c r="B385" s="1"/>
      <c r="C385" s="1"/>
      <c r="D385" s="5">
        <f t="shared" si="32"/>
        <v>385</v>
      </c>
      <c r="E385" s="1"/>
      <c r="F385" s="1"/>
      <c r="G385" s="22"/>
      <c r="H385" s="3"/>
      <c r="I385" s="1"/>
      <c r="J385" s="1"/>
      <c r="K385" s="22"/>
      <c r="L385" s="3"/>
      <c r="M385" s="1"/>
      <c r="N385" s="1"/>
      <c r="O385" s="22"/>
      <c r="P385" s="3"/>
      <c r="Q385" s="1"/>
      <c r="R385" s="1"/>
      <c r="S385" s="22"/>
      <c r="T385" s="3"/>
      <c r="U385" s="1"/>
      <c r="V385" s="1"/>
      <c r="W385" s="22"/>
      <c r="X385" s="3"/>
      <c r="Y385" s="10" t="s">
        <v>7</v>
      </c>
      <c r="Z385" s="9"/>
      <c r="AA385" s="22">
        <f t="shared" si="33"/>
        <v>0</v>
      </c>
      <c r="AB385" s="9"/>
      <c r="AC385" s="22">
        <f t="shared" si="34"/>
        <v>0</v>
      </c>
      <c r="AD385" s="117">
        <f t="shared" si="35"/>
        <v>378</v>
      </c>
      <c r="AE385" s="119"/>
      <c r="AF385" s="1"/>
    </row>
    <row r="386" spans="1:32" x14ac:dyDescent="0.25">
      <c r="A386" s="1"/>
      <c r="B386" s="1"/>
      <c r="C386" s="1"/>
      <c r="D386" s="5">
        <f t="shared" si="32"/>
        <v>386</v>
      </c>
      <c r="E386" s="1"/>
      <c r="F386" s="1"/>
      <c r="G386" s="22"/>
      <c r="H386" s="3"/>
      <c r="I386" s="1"/>
      <c r="J386" s="1"/>
      <c r="K386" s="22"/>
      <c r="L386" s="3"/>
      <c r="M386" s="1"/>
      <c r="N386" s="1"/>
      <c r="O386" s="22"/>
      <c r="P386" s="3"/>
      <c r="Q386" s="1"/>
      <c r="R386" s="1"/>
      <c r="S386" s="22"/>
      <c r="T386" s="3"/>
      <c r="U386" s="1"/>
      <c r="V386" s="1"/>
      <c r="W386" s="22"/>
      <c r="X386" s="3"/>
      <c r="Y386" s="10" t="s">
        <v>7</v>
      </c>
      <c r="Z386" s="9"/>
      <c r="AA386" s="22">
        <f t="shared" si="33"/>
        <v>0</v>
      </c>
      <c r="AB386" s="9"/>
      <c r="AC386" s="22">
        <f t="shared" si="34"/>
        <v>0</v>
      </c>
      <c r="AD386" s="117">
        <f t="shared" si="35"/>
        <v>379</v>
      </c>
      <c r="AE386" s="119"/>
      <c r="AF386" s="1"/>
    </row>
    <row r="387" spans="1:32" x14ac:dyDescent="0.25">
      <c r="A387" s="1"/>
      <c r="B387" s="1"/>
      <c r="C387" s="1"/>
      <c r="D387" s="5">
        <f t="shared" si="32"/>
        <v>387</v>
      </c>
      <c r="E387" s="1"/>
      <c r="F387" s="1"/>
      <c r="G387" s="22"/>
      <c r="H387" s="3"/>
      <c r="I387" s="1"/>
      <c r="J387" s="1"/>
      <c r="K387" s="22"/>
      <c r="L387" s="3"/>
      <c r="M387" s="1"/>
      <c r="N387" s="1"/>
      <c r="O387" s="22"/>
      <c r="P387" s="3"/>
      <c r="Q387" s="1"/>
      <c r="R387" s="1"/>
      <c r="S387" s="22"/>
      <c r="T387" s="3"/>
      <c r="U387" s="1"/>
      <c r="V387" s="1"/>
      <c r="W387" s="22"/>
      <c r="X387" s="3"/>
      <c r="Y387" s="10" t="s">
        <v>7</v>
      </c>
      <c r="Z387" s="9"/>
      <c r="AA387" s="22">
        <f t="shared" si="33"/>
        <v>0</v>
      </c>
      <c r="AB387" s="9"/>
      <c r="AC387" s="22">
        <f t="shared" si="34"/>
        <v>0</v>
      </c>
      <c r="AD387" s="117">
        <f t="shared" si="35"/>
        <v>380</v>
      </c>
      <c r="AE387" s="119"/>
      <c r="AF387" s="1"/>
    </row>
    <row r="388" spans="1:32" x14ac:dyDescent="0.25">
      <c r="A388" s="1"/>
      <c r="B388" s="1"/>
      <c r="C388" s="1"/>
      <c r="D388" s="5">
        <f t="shared" si="32"/>
        <v>388</v>
      </c>
      <c r="E388" s="1"/>
      <c r="F388" s="1"/>
      <c r="G388" s="22"/>
      <c r="H388" s="3"/>
      <c r="I388" s="1"/>
      <c r="J388" s="1"/>
      <c r="K388" s="22"/>
      <c r="L388" s="3"/>
      <c r="M388" s="1"/>
      <c r="N388" s="1"/>
      <c r="O388" s="22"/>
      <c r="P388" s="3"/>
      <c r="Q388" s="1"/>
      <c r="R388" s="1"/>
      <c r="S388" s="22"/>
      <c r="T388" s="3"/>
      <c r="U388" s="1"/>
      <c r="V388" s="1"/>
      <c r="W388" s="22"/>
      <c r="X388" s="3"/>
      <c r="Y388" s="10" t="s">
        <v>7</v>
      </c>
      <c r="Z388" s="9"/>
      <c r="AA388" s="22">
        <f t="shared" si="33"/>
        <v>0</v>
      </c>
      <c r="AB388" s="9"/>
      <c r="AC388" s="22">
        <f t="shared" si="34"/>
        <v>0</v>
      </c>
      <c r="AD388" s="117">
        <f t="shared" si="35"/>
        <v>381</v>
      </c>
      <c r="AE388" s="119"/>
      <c r="AF388" s="1"/>
    </row>
    <row r="389" spans="1:32" x14ac:dyDescent="0.25">
      <c r="A389" s="1"/>
      <c r="B389" s="1"/>
      <c r="C389" s="1"/>
      <c r="D389" s="5">
        <f t="shared" si="32"/>
        <v>389</v>
      </c>
      <c r="E389" s="1"/>
      <c r="F389" s="1"/>
      <c r="G389" s="22"/>
      <c r="H389" s="3"/>
      <c r="I389" s="1"/>
      <c r="J389" s="1"/>
      <c r="K389" s="22"/>
      <c r="L389" s="3"/>
      <c r="M389" s="1"/>
      <c r="N389" s="1"/>
      <c r="O389" s="22"/>
      <c r="P389" s="3"/>
      <c r="Q389" s="1"/>
      <c r="R389" s="1"/>
      <c r="S389" s="22"/>
      <c r="T389" s="3"/>
      <c r="U389" s="1"/>
      <c r="V389" s="1"/>
      <c r="W389" s="22"/>
      <c r="X389" s="3"/>
      <c r="Y389" s="10" t="s">
        <v>7</v>
      </c>
      <c r="Z389" s="9"/>
      <c r="AA389" s="22">
        <f t="shared" si="33"/>
        <v>0</v>
      </c>
      <c r="AB389" s="9"/>
      <c r="AC389" s="22">
        <f t="shared" si="34"/>
        <v>0</v>
      </c>
      <c r="AD389" s="117">
        <f t="shared" si="35"/>
        <v>382</v>
      </c>
      <c r="AE389" s="119"/>
      <c r="AF389" s="1"/>
    </row>
    <row r="390" spans="1:32" x14ac:dyDescent="0.25">
      <c r="A390" s="1"/>
      <c r="B390" s="1"/>
      <c r="C390" s="1"/>
      <c r="D390" s="5">
        <f t="shared" si="32"/>
        <v>390</v>
      </c>
      <c r="E390" s="1"/>
      <c r="F390" s="1"/>
      <c r="G390" s="22"/>
      <c r="H390" s="3"/>
      <c r="I390" s="1"/>
      <c r="J390" s="1"/>
      <c r="K390" s="22"/>
      <c r="L390" s="3"/>
      <c r="M390" s="1"/>
      <c r="N390" s="1"/>
      <c r="O390" s="22"/>
      <c r="P390" s="3"/>
      <c r="Q390" s="1"/>
      <c r="R390" s="1"/>
      <c r="S390" s="22"/>
      <c r="T390" s="3"/>
      <c r="U390" s="1"/>
      <c r="V390" s="1"/>
      <c r="W390" s="22"/>
      <c r="X390" s="3"/>
      <c r="Y390" s="10" t="s">
        <v>7</v>
      </c>
      <c r="Z390" s="9"/>
      <c r="AA390" s="22">
        <f t="shared" si="33"/>
        <v>0</v>
      </c>
      <c r="AB390" s="9"/>
      <c r="AC390" s="22">
        <f t="shared" si="34"/>
        <v>0</v>
      </c>
      <c r="AD390" s="117">
        <f t="shared" si="35"/>
        <v>383</v>
      </c>
      <c r="AE390" s="119"/>
      <c r="AF390" s="1"/>
    </row>
    <row r="391" spans="1:32" x14ac:dyDescent="0.25">
      <c r="A391" s="1"/>
      <c r="B391" s="1"/>
      <c r="C391" s="1"/>
      <c r="D391" s="5">
        <f t="shared" si="32"/>
        <v>391</v>
      </c>
      <c r="E391" s="1"/>
      <c r="F391" s="1"/>
      <c r="G391" s="22"/>
      <c r="H391" s="3"/>
      <c r="I391" s="1"/>
      <c r="J391" s="1"/>
      <c r="K391" s="22"/>
      <c r="L391" s="3"/>
      <c r="M391" s="1"/>
      <c r="N391" s="1"/>
      <c r="O391" s="22"/>
      <c r="P391" s="3"/>
      <c r="Q391" s="1"/>
      <c r="R391" s="1"/>
      <c r="S391" s="22"/>
      <c r="T391" s="3"/>
      <c r="U391" s="1"/>
      <c r="V391" s="1"/>
      <c r="W391" s="22"/>
      <c r="X391" s="3"/>
      <c r="Y391" s="10" t="s">
        <v>7</v>
      </c>
      <c r="Z391" s="9"/>
      <c r="AA391" s="22">
        <f t="shared" si="33"/>
        <v>0</v>
      </c>
      <c r="AB391" s="9"/>
      <c r="AC391" s="22">
        <f t="shared" si="34"/>
        <v>0</v>
      </c>
      <c r="AD391" s="117">
        <f t="shared" si="35"/>
        <v>384</v>
      </c>
      <c r="AE391" s="119"/>
      <c r="AF391" s="1"/>
    </row>
    <row r="392" spans="1:32" x14ac:dyDescent="0.25">
      <c r="A392" s="1"/>
      <c r="B392" s="1"/>
      <c r="C392" s="1"/>
      <c r="D392" s="5">
        <f t="shared" si="32"/>
        <v>392</v>
      </c>
      <c r="E392" s="1"/>
      <c r="F392" s="1"/>
      <c r="G392" s="22"/>
      <c r="H392" s="3"/>
      <c r="I392" s="1"/>
      <c r="J392" s="1"/>
      <c r="K392" s="22"/>
      <c r="L392" s="3"/>
      <c r="M392" s="1"/>
      <c r="N392" s="1"/>
      <c r="O392" s="22"/>
      <c r="P392" s="3"/>
      <c r="Q392" s="1"/>
      <c r="R392" s="1"/>
      <c r="S392" s="22"/>
      <c r="T392" s="3"/>
      <c r="U392" s="1"/>
      <c r="V392" s="1"/>
      <c r="W392" s="22"/>
      <c r="X392" s="3"/>
      <c r="Y392" s="10" t="s">
        <v>7</v>
      </c>
      <c r="Z392" s="9"/>
      <c r="AA392" s="22">
        <f t="shared" si="33"/>
        <v>0</v>
      </c>
      <c r="AB392" s="9"/>
      <c r="AC392" s="22">
        <f t="shared" si="34"/>
        <v>0</v>
      </c>
      <c r="AD392" s="117">
        <f t="shared" si="35"/>
        <v>385</v>
      </c>
      <c r="AE392" s="119"/>
      <c r="AF392" s="1"/>
    </row>
    <row r="393" spans="1:32" x14ac:dyDescent="0.25">
      <c r="A393" s="1"/>
      <c r="B393" s="1"/>
      <c r="C393" s="1"/>
      <c r="D393" s="5">
        <f t="shared" ref="D393:D456" si="36">ROW(C393)</f>
        <v>393</v>
      </c>
      <c r="E393" s="1"/>
      <c r="F393" s="1"/>
      <c r="G393" s="22"/>
      <c r="H393" s="3"/>
      <c r="I393" s="1"/>
      <c r="J393" s="1"/>
      <c r="K393" s="22"/>
      <c r="L393" s="3"/>
      <c r="M393" s="1"/>
      <c r="N393" s="1"/>
      <c r="O393" s="22"/>
      <c r="P393" s="3"/>
      <c r="Q393" s="1"/>
      <c r="R393" s="1"/>
      <c r="S393" s="22"/>
      <c r="T393" s="3"/>
      <c r="U393" s="1"/>
      <c r="V393" s="1"/>
      <c r="W393" s="22"/>
      <c r="X393" s="3"/>
      <c r="Y393" s="10" t="s">
        <v>7</v>
      </c>
      <c r="Z393" s="9"/>
      <c r="AA393" s="22">
        <f t="shared" ref="AA393:AA456" si="37">IF(Z393="",0,IF(COUNTIF(Z:Z,Z393)=1,0,1))</f>
        <v>0</v>
      </c>
      <c r="AB393" s="9"/>
      <c r="AC393" s="22">
        <f t="shared" ref="AC393:AC456" si="38">IF(AB393="",0,IF(COUNTIF(AB:AB,AB393)=1,0,1))</f>
        <v>0</v>
      </c>
      <c r="AD393" s="117">
        <f t="shared" si="35"/>
        <v>386</v>
      </c>
      <c r="AE393" s="119"/>
      <c r="AF393" s="1"/>
    </row>
    <row r="394" spans="1:32" x14ac:dyDescent="0.25">
      <c r="A394" s="1"/>
      <c r="B394" s="1"/>
      <c r="C394" s="1"/>
      <c r="D394" s="5">
        <f t="shared" si="36"/>
        <v>394</v>
      </c>
      <c r="E394" s="1"/>
      <c r="F394" s="1"/>
      <c r="G394" s="22"/>
      <c r="H394" s="3"/>
      <c r="I394" s="1"/>
      <c r="J394" s="1"/>
      <c r="K394" s="22"/>
      <c r="L394" s="3"/>
      <c r="M394" s="1"/>
      <c r="N394" s="1"/>
      <c r="O394" s="22"/>
      <c r="P394" s="3"/>
      <c r="Q394" s="1"/>
      <c r="R394" s="1"/>
      <c r="S394" s="22"/>
      <c r="T394" s="3"/>
      <c r="U394" s="1"/>
      <c r="V394" s="1"/>
      <c r="W394" s="22"/>
      <c r="X394" s="3"/>
      <c r="Y394" s="10" t="s">
        <v>7</v>
      </c>
      <c r="Z394" s="9"/>
      <c r="AA394" s="22">
        <f t="shared" si="37"/>
        <v>0</v>
      </c>
      <c r="AB394" s="9"/>
      <c r="AC394" s="22">
        <f t="shared" si="38"/>
        <v>0</v>
      </c>
      <c r="AD394" s="117">
        <f t="shared" ref="AD394:AD457" si="39">AD393+1</f>
        <v>387</v>
      </c>
      <c r="AE394" s="119"/>
      <c r="AF394" s="1"/>
    </row>
    <row r="395" spans="1:32" x14ac:dyDescent="0.25">
      <c r="A395" s="1"/>
      <c r="B395" s="1"/>
      <c r="C395" s="1"/>
      <c r="D395" s="5">
        <f t="shared" si="36"/>
        <v>395</v>
      </c>
      <c r="E395" s="1"/>
      <c r="F395" s="1"/>
      <c r="G395" s="22"/>
      <c r="H395" s="3"/>
      <c r="I395" s="1"/>
      <c r="J395" s="1"/>
      <c r="K395" s="22"/>
      <c r="L395" s="3"/>
      <c r="M395" s="1"/>
      <c r="N395" s="1"/>
      <c r="O395" s="22"/>
      <c r="P395" s="3"/>
      <c r="Q395" s="1"/>
      <c r="R395" s="1"/>
      <c r="S395" s="22"/>
      <c r="T395" s="3"/>
      <c r="U395" s="1"/>
      <c r="V395" s="1"/>
      <c r="W395" s="22"/>
      <c r="X395" s="3"/>
      <c r="Y395" s="10" t="s">
        <v>7</v>
      </c>
      <c r="Z395" s="9"/>
      <c r="AA395" s="22">
        <f t="shared" si="37"/>
        <v>0</v>
      </c>
      <c r="AB395" s="9"/>
      <c r="AC395" s="22">
        <f t="shared" si="38"/>
        <v>0</v>
      </c>
      <c r="AD395" s="117">
        <f t="shared" si="39"/>
        <v>388</v>
      </c>
      <c r="AE395" s="119"/>
      <c r="AF395" s="1"/>
    </row>
    <row r="396" spans="1:32" x14ac:dyDescent="0.25">
      <c r="A396" s="1"/>
      <c r="B396" s="1"/>
      <c r="C396" s="1"/>
      <c r="D396" s="5">
        <f t="shared" si="36"/>
        <v>396</v>
      </c>
      <c r="E396" s="1"/>
      <c r="F396" s="1"/>
      <c r="G396" s="22"/>
      <c r="H396" s="3"/>
      <c r="I396" s="1"/>
      <c r="J396" s="1"/>
      <c r="K396" s="22"/>
      <c r="L396" s="3"/>
      <c r="M396" s="1"/>
      <c r="N396" s="1"/>
      <c r="O396" s="22"/>
      <c r="P396" s="3"/>
      <c r="Q396" s="1"/>
      <c r="R396" s="1"/>
      <c r="S396" s="22"/>
      <c r="T396" s="3"/>
      <c r="U396" s="1"/>
      <c r="V396" s="1"/>
      <c r="W396" s="22"/>
      <c r="X396" s="3"/>
      <c r="Y396" s="10" t="s">
        <v>7</v>
      </c>
      <c r="Z396" s="9"/>
      <c r="AA396" s="22">
        <f t="shared" si="37"/>
        <v>0</v>
      </c>
      <c r="AB396" s="9"/>
      <c r="AC396" s="22">
        <f t="shared" si="38"/>
        <v>0</v>
      </c>
      <c r="AD396" s="117">
        <f t="shared" si="39"/>
        <v>389</v>
      </c>
      <c r="AE396" s="119"/>
      <c r="AF396" s="1"/>
    </row>
    <row r="397" spans="1:32" x14ac:dyDescent="0.25">
      <c r="A397" s="1"/>
      <c r="B397" s="1"/>
      <c r="C397" s="1"/>
      <c r="D397" s="5">
        <f t="shared" si="36"/>
        <v>397</v>
      </c>
      <c r="E397" s="1"/>
      <c r="F397" s="1"/>
      <c r="G397" s="22"/>
      <c r="H397" s="3"/>
      <c r="I397" s="1"/>
      <c r="J397" s="1"/>
      <c r="K397" s="22"/>
      <c r="L397" s="3"/>
      <c r="M397" s="1"/>
      <c r="N397" s="1"/>
      <c r="O397" s="22"/>
      <c r="P397" s="3"/>
      <c r="Q397" s="1"/>
      <c r="R397" s="1"/>
      <c r="S397" s="22"/>
      <c r="T397" s="3"/>
      <c r="U397" s="1"/>
      <c r="V397" s="1"/>
      <c r="W397" s="22"/>
      <c r="X397" s="3"/>
      <c r="Y397" s="10" t="s">
        <v>7</v>
      </c>
      <c r="Z397" s="9"/>
      <c r="AA397" s="22">
        <f t="shared" si="37"/>
        <v>0</v>
      </c>
      <c r="AB397" s="9"/>
      <c r="AC397" s="22">
        <f t="shared" si="38"/>
        <v>0</v>
      </c>
      <c r="AD397" s="117">
        <f t="shared" si="39"/>
        <v>390</v>
      </c>
      <c r="AE397" s="119"/>
      <c r="AF397" s="1"/>
    </row>
    <row r="398" spans="1:32" x14ac:dyDescent="0.25">
      <c r="A398" s="1"/>
      <c r="B398" s="1"/>
      <c r="C398" s="1"/>
      <c r="D398" s="5">
        <f t="shared" si="36"/>
        <v>398</v>
      </c>
      <c r="E398" s="1"/>
      <c r="F398" s="1"/>
      <c r="G398" s="22"/>
      <c r="H398" s="3"/>
      <c r="I398" s="1"/>
      <c r="J398" s="1"/>
      <c r="K398" s="22"/>
      <c r="L398" s="3"/>
      <c r="M398" s="1"/>
      <c r="N398" s="1"/>
      <c r="O398" s="22"/>
      <c r="P398" s="3"/>
      <c r="Q398" s="1"/>
      <c r="R398" s="1"/>
      <c r="S398" s="22"/>
      <c r="T398" s="3"/>
      <c r="U398" s="1"/>
      <c r="V398" s="1"/>
      <c r="W398" s="22"/>
      <c r="X398" s="3"/>
      <c r="Y398" s="10" t="s">
        <v>7</v>
      </c>
      <c r="Z398" s="9"/>
      <c r="AA398" s="22">
        <f t="shared" si="37"/>
        <v>0</v>
      </c>
      <c r="AB398" s="9"/>
      <c r="AC398" s="22">
        <f t="shared" si="38"/>
        <v>0</v>
      </c>
      <c r="AD398" s="117">
        <f t="shared" si="39"/>
        <v>391</v>
      </c>
      <c r="AE398" s="119"/>
      <c r="AF398" s="1"/>
    </row>
    <row r="399" spans="1:32" x14ac:dyDescent="0.25">
      <c r="A399" s="1"/>
      <c r="B399" s="1"/>
      <c r="C399" s="1"/>
      <c r="D399" s="5">
        <f t="shared" si="36"/>
        <v>399</v>
      </c>
      <c r="E399" s="1"/>
      <c r="F399" s="1"/>
      <c r="G399" s="22"/>
      <c r="H399" s="3"/>
      <c r="I399" s="1"/>
      <c r="J399" s="1"/>
      <c r="K399" s="22"/>
      <c r="L399" s="3"/>
      <c r="M399" s="1"/>
      <c r="N399" s="1"/>
      <c r="O399" s="22"/>
      <c r="P399" s="3"/>
      <c r="Q399" s="1"/>
      <c r="R399" s="1"/>
      <c r="S399" s="22"/>
      <c r="T399" s="3"/>
      <c r="U399" s="1"/>
      <c r="V399" s="1"/>
      <c r="W399" s="22"/>
      <c r="X399" s="3"/>
      <c r="Y399" s="10" t="s">
        <v>7</v>
      </c>
      <c r="Z399" s="9"/>
      <c r="AA399" s="22">
        <f t="shared" si="37"/>
        <v>0</v>
      </c>
      <c r="AB399" s="9"/>
      <c r="AC399" s="22">
        <f t="shared" si="38"/>
        <v>0</v>
      </c>
      <c r="AD399" s="117">
        <f t="shared" si="39"/>
        <v>392</v>
      </c>
      <c r="AE399" s="119"/>
      <c r="AF399" s="1"/>
    </row>
    <row r="400" spans="1:32" x14ac:dyDescent="0.25">
      <c r="A400" s="1"/>
      <c r="B400" s="1"/>
      <c r="C400" s="1"/>
      <c r="D400" s="5">
        <f t="shared" si="36"/>
        <v>400</v>
      </c>
      <c r="E400" s="1"/>
      <c r="F400" s="1"/>
      <c r="G400" s="22"/>
      <c r="H400" s="3"/>
      <c r="I400" s="1"/>
      <c r="J400" s="1"/>
      <c r="K400" s="22"/>
      <c r="L400" s="3"/>
      <c r="M400" s="1"/>
      <c r="N400" s="1"/>
      <c r="O400" s="22"/>
      <c r="P400" s="3"/>
      <c r="Q400" s="1"/>
      <c r="R400" s="1"/>
      <c r="S400" s="22"/>
      <c r="T400" s="3"/>
      <c r="U400" s="1"/>
      <c r="V400" s="1"/>
      <c r="W400" s="22"/>
      <c r="X400" s="3"/>
      <c r="Y400" s="10" t="s">
        <v>7</v>
      </c>
      <c r="Z400" s="9"/>
      <c r="AA400" s="22">
        <f t="shared" si="37"/>
        <v>0</v>
      </c>
      <c r="AB400" s="9"/>
      <c r="AC400" s="22">
        <f t="shared" si="38"/>
        <v>0</v>
      </c>
      <c r="AD400" s="117">
        <f t="shared" si="39"/>
        <v>393</v>
      </c>
      <c r="AE400" s="119"/>
      <c r="AF400" s="1"/>
    </row>
    <row r="401" spans="1:32" x14ac:dyDescent="0.25">
      <c r="A401" s="1"/>
      <c r="B401" s="1"/>
      <c r="C401" s="1"/>
      <c r="D401" s="5">
        <f t="shared" si="36"/>
        <v>401</v>
      </c>
      <c r="E401" s="1"/>
      <c r="F401" s="1"/>
      <c r="G401" s="22"/>
      <c r="H401" s="3"/>
      <c r="I401" s="1"/>
      <c r="J401" s="1"/>
      <c r="K401" s="22"/>
      <c r="L401" s="3"/>
      <c r="M401" s="1"/>
      <c r="N401" s="1"/>
      <c r="O401" s="22"/>
      <c r="P401" s="3"/>
      <c r="Q401" s="1"/>
      <c r="R401" s="1"/>
      <c r="S401" s="22"/>
      <c r="T401" s="3"/>
      <c r="U401" s="1"/>
      <c r="V401" s="1"/>
      <c r="W401" s="22"/>
      <c r="X401" s="3"/>
      <c r="Y401" s="10" t="s">
        <v>7</v>
      </c>
      <c r="Z401" s="9"/>
      <c r="AA401" s="22">
        <f t="shared" si="37"/>
        <v>0</v>
      </c>
      <c r="AB401" s="9"/>
      <c r="AC401" s="22">
        <f t="shared" si="38"/>
        <v>0</v>
      </c>
      <c r="AD401" s="117">
        <f t="shared" si="39"/>
        <v>394</v>
      </c>
      <c r="AE401" s="119"/>
      <c r="AF401" s="1"/>
    </row>
    <row r="402" spans="1:32" x14ac:dyDescent="0.25">
      <c r="A402" s="1"/>
      <c r="B402" s="1"/>
      <c r="C402" s="1"/>
      <c r="D402" s="5">
        <f t="shared" si="36"/>
        <v>402</v>
      </c>
      <c r="E402" s="1"/>
      <c r="F402" s="1"/>
      <c r="G402" s="22"/>
      <c r="H402" s="3"/>
      <c r="I402" s="1"/>
      <c r="J402" s="1"/>
      <c r="K402" s="22"/>
      <c r="L402" s="3"/>
      <c r="M402" s="1"/>
      <c r="N402" s="1"/>
      <c r="O402" s="22"/>
      <c r="P402" s="3"/>
      <c r="Q402" s="1"/>
      <c r="R402" s="1"/>
      <c r="S402" s="22"/>
      <c r="T402" s="3"/>
      <c r="U402" s="1"/>
      <c r="V402" s="1"/>
      <c r="W402" s="22"/>
      <c r="X402" s="3"/>
      <c r="Y402" s="10" t="s">
        <v>7</v>
      </c>
      <c r="Z402" s="9"/>
      <c r="AA402" s="22">
        <f t="shared" si="37"/>
        <v>0</v>
      </c>
      <c r="AB402" s="9"/>
      <c r="AC402" s="22">
        <f t="shared" si="38"/>
        <v>0</v>
      </c>
      <c r="AD402" s="117">
        <f t="shared" si="39"/>
        <v>395</v>
      </c>
      <c r="AE402" s="119"/>
      <c r="AF402" s="1"/>
    </row>
    <row r="403" spans="1:32" x14ac:dyDescent="0.25">
      <c r="A403" s="1"/>
      <c r="B403" s="1"/>
      <c r="C403" s="1"/>
      <c r="D403" s="5">
        <f t="shared" si="36"/>
        <v>403</v>
      </c>
      <c r="E403" s="1"/>
      <c r="F403" s="1"/>
      <c r="G403" s="22"/>
      <c r="H403" s="3"/>
      <c r="I403" s="1"/>
      <c r="J403" s="1"/>
      <c r="K403" s="22"/>
      <c r="L403" s="3"/>
      <c r="M403" s="1"/>
      <c r="N403" s="1"/>
      <c r="O403" s="22"/>
      <c r="P403" s="3"/>
      <c r="Q403" s="1"/>
      <c r="R403" s="1"/>
      <c r="S403" s="22"/>
      <c r="T403" s="3"/>
      <c r="U403" s="1"/>
      <c r="V403" s="1"/>
      <c r="W403" s="22"/>
      <c r="X403" s="3"/>
      <c r="Y403" s="10" t="s">
        <v>7</v>
      </c>
      <c r="Z403" s="9"/>
      <c r="AA403" s="22">
        <f t="shared" si="37"/>
        <v>0</v>
      </c>
      <c r="AB403" s="9"/>
      <c r="AC403" s="22">
        <f t="shared" si="38"/>
        <v>0</v>
      </c>
      <c r="AD403" s="117">
        <f t="shared" si="39"/>
        <v>396</v>
      </c>
      <c r="AE403" s="119"/>
      <c r="AF403" s="1"/>
    </row>
    <row r="404" spans="1:32" x14ac:dyDescent="0.25">
      <c r="A404" s="1"/>
      <c r="B404" s="1"/>
      <c r="C404" s="1"/>
      <c r="D404" s="5">
        <f t="shared" si="36"/>
        <v>404</v>
      </c>
      <c r="E404" s="1"/>
      <c r="F404" s="1"/>
      <c r="G404" s="22"/>
      <c r="H404" s="3"/>
      <c r="I404" s="1"/>
      <c r="J404" s="1"/>
      <c r="K404" s="22"/>
      <c r="L404" s="3"/>
      <c r="M404" s="1"/>
      <c r="N404" s="1"/>
      <c r="O404" s="22"/>
      <c r="P404" s="3"/>
      <c r="Q404" s="1"/>
      <c r="R404" s="1"/>
      <c r="S404" s="22"/>
      <c r="T404" s="3"/>
      <c r="U404" s="1"/>
      <c r="V404" s="1"/>
      <c r="W404" s="22"/>
      <c r="X404" s="3"/>
      <c r="Y404" s="10" t="s">
        <v>7</v>
      </c>
      <c r="Z404" s="9"/>
      <c r="AA404" s="22">
        <f t="shared" si="37"/>
        <v>0</v>
      </c>
      <c r="AB404" s="9"/>
      <c r="AC404" s="22">
        <f t="shared" si="38"/>
        <v>0</v>
      </c>
      <c r="AD404" s="117">
        <f t="shared" si="39"/>
        <v>397</v>
      </c>
      <c r="AE404" s="119"/>
      <c r="AF404" s="1"/>
    </row>
    <row r="405" spans="1:32" x14ac:dyDescent="0.25">
      <c r="A405" s="1"/>
      <c r="B405" s="1"/>
      <c r="C405" s="1"/>
      <c r="D405" s="5">
        <f t="shared" si="36"/>
        <v>405</v>
      </c>
      <c r="E405" s="1"/>
      <c r="F405" s="1"/>
      <c r="G405" s="22"/>
      <c r="H405" s="3"/>
      <c r="I405" s="1"/>
      <c r="J405" s="1"/>
      <c r="K405" s="22"/>
      <c r="L405" s="3"/>
      <c r="M405" s="1"/>
      <c r="N405" s="1"/>
      <c r="O405" s="22"/>
      <c r="P405" s="3"/>
      <c r="Q405" s="1"/>
      <c r="R405" s="1"/>
      <c r="S405" s="22"/>
      <c r="T405" s="3"/>
      <c r="U405" s="1"/>
      <c r="V405" s="1"/>
      <c r="W405" s="22"/>
      <c r="X405" s="3"/>
      <c r="Y405" s="10" t="s">
        <v>7</v>
      </c>
      <c r="Z405" s="9"/>
      <c r="AA405" s="22">
        <f t="shared" si="37"/>
        <v>0</v>
      </c>
      <c r="AB405" s="9"/>
      <c r="AC405" s="22">
        <f t="shared" si="38"/>
        <v>0</v>
      </c>
      <c r="AD405" s="117">
        <f t="shared" si="39"/>
        <v>398</v>
      </c>
      <c r="AE405" s="119"/>
      <c r="AF405" s="1"/>
    </row>
    <row r="406" spans="1:32" x14ac:dyDescent="0.25">
      <c r="A406" s="1"/>
      <c r="B406" s="1"/>
      <c r="C406" s="1"/>
      <c r="D406" s="5">
        <f t="shared" si="36"/>
        <v>406</v>
      </c>
      <c r="E406" s="1"/>
      <c r="F406" s="1"/>
      <c r="G406" s="22"/>
      <c r="H406" s="3"/>
      <c r="I406" s="1"/>
      <c r="J406" s="1"/>
      <c r="K406" s="22"/>
      <c r="L406" s="3"/>
      <c r="M406" s="1"/>
      <c r="N406" s="1"/>
      <c r="O406" s="22"/>
      <c r="P406" s="3"/>
      <c r="Q406" s="1"/>
      <c r="R406" s="1"/>
      <c r="S406" s="22"/>
      <c r="T406" s="3"/>
      <c r="U406" s="1"/>
      <c r="V406" s="1"/>
      <c r="W406" s="22"/>
      <c r="X406" s="3"/>
      <c r="Y406" s="10" t="s">
        <v>7</v>
      </c>
      <c r="Z406" s="9"/>
      <c r="AA406" s="22">
        <f t="shared" si="37"/>
        <v>0</v>
      </c>
      <c r="AB406" s="9"/>
      <c r="AC406" s="22">
        <f t="shared" si="38"/>
        <v>0</v>
      </c>
      <c r="AD406" s="117">
        <f t="shared" si="39"/>
        <v>399</v>
      </c>
      <c r="AE406" s="119"/>
      <c r="AF406" s="1"/>
    </row>
    <row r="407" spans="1:32" x14ac:dyDescent="0.25">
      <c r="A407" s="1"/>
      <c r="B407" s="1"/>
      <c r="C407" s="1"/>
      <c r="D407" s="5">
        <f t="shared" si="36"/>
        <v>407</v>
      </c>
      <c r="E407" s="1"/>
      <c r="F407" s="1"/>
      <c r="G407" s="22"/>
      <c r="H407" s="3"/>
      <c r="I407" s="1"/>
      <c r="J407" s="1"/>
      <c r="K407" s="22"/>
      <c r="L407" s="3"/>
      <c r="M407" s="1"/>
      <c r="N407" s="1"/>
      <c r="O407" s="22"/>
      <c r="P407" s="3"/>
      <c r="Q407" s="1"/>
      <c r="R407" s="1"/>
      <c r="S407" s="22"/>
      <c r="T407" s="3"/>
      <c r="U407" s="1"/>
      <c r="V407" s="1"/>
      <c r="W407" s="22"/>
      <c r="X407" s="3"/>
      <c r="Y407" s="10" t="s">
        <v>7</v>
      </c>
      <c r="Z407" s="9"/>
      <c r="AA407" s="22">
        <f t="shared" si="37"/>
        <v>0</v>
      </c>
      <c r="AB407" s="9"/>
      <c r="AC407" s="22">
        <f t="shared" si="38"/>
        <v>0</v>
      </c>
      <c r="AD407" s="117">
        <f t="shared" si="39"/>
        <v>400</v>
      </c>
      <c r="AE407" s="119"/>
      <c r="AF407" s="1"/>
    </row>
    <row r="408" spans="1:32" x14ac:dyDescent="0.25">
      <c r="A408" s="1"/>
      <c r="B408" s="1"/>
      <c r="C408" s="1"/>
      <c r="D408" s="5">
        <f t="shared" si="36"/>
        <v>408</v>
      </c>
      <c r="E408" s="1"/>
      <c r="F408" s="1"/>
      <c r="G408" s="22"/>
      <c r="H408" s="3"/>
      <c r="I408" s="1"/>
      <c r="J408" s="1"/>
      <c r="K408" s="22"/>
      <c r="L408" s="3"/>
      <c r="M408" s="1"/>
      <c r="N408" s="1"/>
      <c r="O408" s="22"/>
      <c r="P408" s="3"/>
      <c r="Q408" s="1"/>
      <c r="R408" s="1"/>
      <c r="S408" s="22"/>
      <c r="T408" s="3"/>
      <c r="U408" s="1"/>
      <c r="V408" s="1"/>
      <c r="W408" s="22"/>
      <c r="X408" s="3"/>
      <c r="Y408" s="10" t="s">
        <v>7</v>
      </c>
      <c r="Z408" s="9"/>
      <c r="AA408" s="22">
        <f t="shared" si="37"/>
        <v>0</v>
      </c>
      <c r="AB408" s="9"/>
      <c r="AC408" s="22">
        <f t="shared" si="38"/>
        <v>0</v>
      </c>
      <c r="AD408" s="117">
        <f t="shared" si="39"/>
        <v>401</v>
      </c>
      <c r="AE408" s="119"/>
      <c r="AF408" s="1"/>
    </row>
    <row r="409" spans="1:32" x14ac:dyDescent="0.25">
      <c r="A409" s="1"/>
      <c r="B409" s="1"/>
      <c r="C409" s="1"/>
      <c r="D409" s="5">
        <f t="shared" si="36"/>
        <v>409</v>
      </c>
      <c r="E409" s="1"/>
      <c r="F409" s="1"/>
      <c r="G409" s="22"/>
      <c r="H409" s="3"/>
      <c r="I409" s="1"/>
      <c r="J409" s="1"/>
      <c r="K409" s="22"/>
      <c r="L409" s="3"/>
      <c r="M409" s="1"/>
      <c r="N409" s="1"/>
      <c r="O409" s="22"/>
      <c r="P409" s="3"/>
      <c r="Q409" s="1"/>
      <c r="R409" s="1"/>
      <c r="S409" s="22"/>
      <c r="T409" s="3"/>
      <c r="U409" s="1"/>
      <c r="V409" s="1"/>
      <c r="W409" s="22"/>
      <c r="X409" s="3"/>
      <c r="Y409" s="10" t="s">
        <v>7</v>
      </c>
      <c r="Z409" s="9"/>
      <c r="AA409" s="22">
        <f t="shared" si="37"/>
        <v>0</v>
      </c>
      <c r="AB409" s="9"/>
      <c r="AC409" s="22">
        <f t="shared" si="38"/>
        <v>0</v>
      </c>
      <c r="AD409" s="117">
        <f t="shared" si="39"/>
        <v>402</v>
      </c>
      <c r="AE409" s="119"/>
      <c r="AF409" s="1"/>
    </row>
    <row r="410" spans="1:32" x14ac:dyDescent="0.25">
      <c r="A410" s="1"/>
      <c r="B410" s="1"/>
      <c r="C410" s="1"/>
      <c r="D410" s="5">
        <f t="shared" si="36"/>
        <v>410</v>
      </c>
      <c r="E410" s="1"/>
      <c r="F410" s="1"/>
      <c r="G410" s="22"/>
      <c r="H410" s="3"/>
      <c r="I410" s="1"/>
      <c r="J410" s="1"/>
      <c r="K410" s="22"/>
      <c r="L410" s="3"/>
      <c r="M410" s="1"/>
      <c r="N410" s="1"/>
      <c r="O410" s="22"/>
      <c r="P410" s="3"/>
      <c r="Q410" s="1"/>
      <c r="R410" s="1"/>
      <c r="S410" s="22"/>
      <c r="T410" s="3"/>
      <c r="U410" s="1"/>
      <c r="V410" s="1"/>
      <c r="W410" s="22"/>
      <c r="X410" s="3"/>
      <c r="Y410" s="10" t="s">
        <v>7</v>
      </c>
      <c r="Z410" s="9"/>
      <c r="AA410" s="22">
        <f t="shared" si="37"/>
        <v>0</v>
      </c>
      <c r="AB410" s="9"/>
      <c r="AC410" s="22">
        <f t="shared" si="38"/>
        <v>0</v>
      </c>
      <c r="AD410" s="117">
        <f t="shared" si="39"/>
        <v>403</v>
      </c>
      <c r="AE410" s="119"/>
      <c r="AF410" s="1"/>
    </row>
    <row r="411" spans="1:32" x14ac:dyDescent="0.25">
      <c r="A411" s="1"/>
      <c r="B411" s="1"/>
      <c r="C411" s="1"/>
      <c r="D411" s="5">
        <f t="shared" si="36"/>
        <v>411</v>
      </c>
      <c r="E411" s="1"/>
      <c r="F411" s="1"/>
      <c r="G411" s="22"/>
      <c r="H411" s="3"/>
      <c r="I411" s="1"/>
      <c r="J411" s="1"/>
      <c r="K411" s="22"/>
      <c r="L411" s="3"/>
      <c r="M411" s="1"/>
      <c r="N411" s="1"/>
      <c r="O411" s="22"/>
      <c r="P411" s="3"/>
      <c r="Q411" s="1"/>
      <c r="R411" s="1"/>
      <c r="S411" s="22"/>
      <c r="T411" s="3"/>
      <c r="U411" s="1"/>
      <c r="V411" s="1"/>
      <c r="W411" s="22"/>
      <c r="X411" s="3"/>
      <c r="Y411" s="10" t="s">
        <v>7</v>
      </c>
      <c r="Z411" s="9"/>
      <c r="AA411" s="22">
        <f t="shared" si="37"/>
        <v>0</v>
      </c>
      <c r="AB411" s="9"/>
      <c r="AC411" s="22">
        <f t="shared" si="38"/>
        <v>0</v>
      </c>
      <c r="AD411" s="117">
        <f t="shared" si="39"/>
        <v>404</v>
      </c>
      <c r="AE411" s="119"/>
      <c r="AF411" s="1"/>
    </row>
    <row r="412" spans="1:32" x14ac:dyDescent="0.25">
      <c r="A412" s="1"/>
      <c r="B412" s="1"/>
      <c r="C412" s="1"/>
      <c r="D412" s="5">
        <f t="shared" si="36"/>
        <v>412</v>
      </c>
      <c r="E412" s="1"/>
      <c r="F412" s="1"/>
      <c r="G412" s="22"/>
      <c r="H412" s="3"/>
      <c r="I412" s="1"/>
      <c r="J412" s="1"/>
      <c r="K412" s="22"/>
      <c r="L412" s="3"/>
      <c r="M412" s="1"/>
      <c r="N412" s="1"/>
      <c r="O412" s="22"/>
      <c r="P412" s="3"/>
      <c r="Q412" s="1"/>
      <c r="R412" s="1"/>
      <c r="S412" s="22"/>
      <c r="T412" s="3"/>
      <c r="U412" s="1"/>
      <c r="V412" s="1"/>
      <c r="W412" s="22"/>
      <c r="X412" s="3"/>
      <c r="Y412" s="10" t="s">
        <v>7</v>
      </c>
      <c r="Z412" s="9"/>
      <c r="AA412" s="22">
        <f t="shared" si="37"/>
        <v>0</v>
      </c>
      <c r="AB412" s="9"/>
      <c r="AC412" s="22">
        <f t="shared" si="38"/>
        <v>0</v>
      </c>
      <c r="AD412" s="117">
        <f t="shared" si="39"/>
        <v>405</v>
      </c>
      <c r="AE412" s="119"/>
      <c r="AF412" s="1"/>
    </row>
    <row r="413" spans="1:32" x14ac:dyDescent="0.25">
      <c r="A413" s="1"/>
      <c r="B413" s="1"/>
      <c r="C413" s="1"/>
      <c r="D413" s="5">
        <f t="shared" si="36"/>
        <v>413</v>
      </c>
      <c r="E413" s="1"/>
      <c r="F413" s="1"/>
      <c r="G413" s="22"/>
      <c r="H413" s="3"/>
      <c r="I413" s="1"/>
      <c r="J413" s="1"/>
      <c r="K413" s="22"/>
      <c r="L413" s="3"/>
      <c r="M413" s="1"/>
      <c r="N413" s="1"/>
      <c r="O413" s="22"/>
      <c r="P413" s="3"/>
      <c r="Q413" s="1"/>
      <c r="R413" s="1"/>
      <c r="S413" s="22"/>
      <c r="T413" s="3"/>
      <c r="U413" s="1"/>
      <c r="V413" s="1"/>
      <c r="W413" s="22"/>
      <c r="X413" s="3"/>
      <c r="Y413" s="10" t="s">
        <v>7</v>
      </c>
      <c r="Z413" s="9"/>
      <c r="AA413" s="22">
        <f t="shared" si="37"/>
        <v>0</v>
      </c>
      <c r="AB413" s="9"/>
      <c r="AC413" s="22">
        <f t="shared" si="38"/>
        <v>0</v>
      </c>
      <c r="AD413" s="117">
        <f t="shared" si="39"/>
        <v>406</v>
      </c>
      <c r="AE413" s="119"/>
      <c r="AF413" s="1"/>
    </row>
    <row r="414" spans="1:32" x14ac:dyDescent="0.25">
      <c r="A414" s="1"/>
      <c r="B414" s="1"/>
      <c r="C414" s="1"/>
      <c r="D414" s="5">
        <f t="shared" si="36"/>
        <v>414</v>
      </c>
      <c r="E414" s="1"/>
      <c r="F414" s="1"/>
      <c r="G414" s="22"/>
      <c r="H414" s="3"/>
      <c r="I414" s="1"/>
      <c r="J414" s="1"/>
      <c r="K414" s="22"/>
      <c r="L414" s="3"/>
      <c r="M414" s="1"/>
      <c r="N414" s="1"/>
      <c r="O414" s="22"/>
      <c r="P414" s="3"/>
      <c r="Q414" s="1"/>
      <c r="R414" s="1"/>
      <c r="S414" s="22"/>
      <c r="T414" s="3"/>
      <c r="U414" s="1"/>
      <c r="V414" s="1"/>
      <c r="W414" s="22"/>
      <c r="X414" s="3"/>
      <c r="Y414" s="10" t="s">
        <v>7</v>
      </c>
      <c r="Z414" s="9"/>
      <c r="AA414" s="22">
        <f t="shared" si="37"/>
        <v>0</v>
      </c>
      <c r="AB414" s="9"/>
      <c r="AC414" s="22">
        <f t="shared" si="38"/>
        <v>0</v>
      </c>
      <c r="AD414" s="117">
        <f t="shared" si="39"/>
        <v>407</v>
      </c>
      <c r="AE414" s="119"/>
      <c r="AF414" s="1"/>
    </row>
    <row r="415" spans="1:32" x14ac:dyDescent="0.25">
      <c r="A415" s="1"/>
      <c r="B415" s="1"/>
      <c r="C415" s="1"/>
      <c r="D415" s="5">
        <f t="shared" si="36"/>
        <v>415</v>
      </c>
      <c r="E415" s="1"/>
      <c r="F415" s="1"/>
      <c r="G415" s="22"/>
      <c r="H415" s="3"/>
      <c r="I415" s="1"/>
      <c r="J415" s="1"/>
      <c r="K415" s="22"/>
      <c r="L415" s="3"/>
      <c r="M415" s="1"/>
      <c r="N415" s="1"/>
      <c r="O415" s="22"/>
      <c r="P415" s="3"/>
      <c r="Q415" s="1"/>
      <c r="R415" s="1"/>
      <c r="S415" s="22"/>
      <c r="T415" s="3"/>
      <c r="U415" s="1"/>
      <c r="V415" s="1"/>
      <c r="W415" s="22"/>
      <c r="X415" s="3"/>
      <c r="Y415" s="10" t="s">
        <v>7</v>
      </c>
      <c r="Z415" s="9"/>
      <c r="AA415" s="22">
        <f t="shared" si="37"/>
        <v>0</v>
      </c>
      <c r="AB415" s="9"/>
      <c r="AC415" s="22">
        <f t="shared" si="38"/>
        <v>0</v>
      </c>
      <c r="AD415" s="117">
        <f t="shared" si="39"/>
        <v>408</v>
      </c>
      <c r="AE415" s="119"/>
      <c r="AF415" s="1"/>
    </row>
    <row r="416" spans="1:32" x14ac:dyDescent="0.25">
      <c r="A416" s="1"/>
      <c r="B416" s="1"/>
      <c r="C416" s="1"/>
      <c r="D416" s="5">
        <f t="shared" si="36"/>
        <v>416</v>
      </c>
      <c r="E416" s="1"/>
      <c r="F416" s="1"/>
      <c r="G416" s="22"/>
      <c r="H416" s="3"/>
      <c r="I416" s="1"/>
      <c r="J416" s="1"/>
      <c r="K416" s="22"/>
      <c r="L416" s="3"/>
      <c r="M416" s="1"/>
      <c r="N416" s="1"/>
      <c r="O416" s="22"/>
      <c r="P416" s="3"/>
      <c r="Q416" s="1"/>
      <c r="R416" s="1"/>
      <c r="S416" s="22"/>
      <c r="T416" s="3"/>
      <c r="U416" s="1"/>
      <c r="V416" s="1"/>
      <c r="W416" s="22"/>
      <c r="X416" s="3"/>
      <c r="Y416" s="10" t="s">
        <v>7</v>
      </c>
      <c r="Z416" s="9"/>
      <c r="AA416" s="22">
        <f t="shared" si="37"/>
        <v>0</v>
      </c>
      <c r="AB416" s="9"/>
      <c r="AC416" s="22">
        <f t="shared" si="38"/>
        <v>0</v>
      </c>
      <c r="AD416" s="117">
        <f t="shared" si="39"/>
        <v>409</v>
      </c>
      <c r="AE416" s="119"/>
      <c r="AF416" s="1"/>
    </row>
    <row r="417" spans="1:32" x14ac:dyDescent="0.25">
      <c r="A417" s="1"/>
      <c r="B417" s="1"/>
      <c r="C417" s="1"/>
      <c r="D417" s="5">
        <f t="shared" si="36"/>
        <v>417</v>
      </c>
      <c r="E417" s="1"/>
      <c r="F417" s="1"/>
      <c r="G417" s="22"/>
      <c r="H417" s="3"/>
      <c r="I417" s="1"/>
      <c r="J417" s="1"/>
      <c r="K417" s="22"/>
      <c r="L417" s="3"/>
      <c r="M417" s="1"/>
      <c r="N417" s="1"/>
      <c r="O417" s="22"/>
      <c r="P417" s="3"/>
      <c r="Q417" s="1"/>
      <c r="R417" s="1"/>
      <c r="S417" s="22"/>
      <c r="T417" s="3"/>
      <c r="U417" s="1"/>
      <c r="V417" s="1"/>
      <c r="W417" s="22"/>
      <c r="X417" s="3"/>
      <c r="Y417" s="10" t="s">
        <v>7</v>
      </c>
      <c r="Z417" s="9"/>
      <c r="AA417" s="22">
        <f t="shared" si="37"/>
        <v>0</v>
      </c>
      <c r="AB417" s="9"/>
      <c r="AC417" s="22">
        <f t="shared" si="38"/>
        <v>0</v>
      </c>
      <c r="AD417" s="117">
        <f t="shared" si="39"/>
        <v>410</v>
      </c>
      <c r="AE417" s="119"/>
      <c r="AF417" s="1"/>
    </row>
    <row r="418" spans="1:32" x14ac:dyDescent="0.25">
      <c r="A418" s="1"/>
      <c r="B418" s="1"/>
      <c r="C418" s="1"/>
      <c r="D418" s="5">
        <f t="shared" si="36"/>
        <v>418</v>
      </c>
      <c r="E418" s="1"/>
      <c r="F418" s="1"/>
      <c r="G418" s="22"/>
      <c r="H418" s="3"/>
      <c r="I418" s="1"/>
      <c r="J418" s="1"/>
      <c r="K418" s="22"/>
      <c r="L418" s="3"/>
      <c r="M418" s="1"/>
      <c r="N418" s="1"/>
      <c r="O418" s="22"/>
      <c r="P418" s="3"/>
      <c r="Q418" s="1"/>
      <c r="R418" s="1"/>
      <c r="S418" s="22"/>
      <c r="T418" s="3"/>
      <c r="U418" s="1"/>
      <c r="V418" s="1"/>
      <c r="W418" s="22"/>
      <c r="X418" s="3"/>
      <c r="Y418" s="10" t="s">
        <v>7</v>
      </c>
      <c r="Z418" s="9"/>
      <c r="AA418" s="22">
        <f t="shared" si="37"/>
        <v>0</v>
      </c>
      <c r="AB418" s="9"/>
      <c r="AC418" s="22">
        <f t="shared" si="38"/>
        <v>0</v>
      </c>
      <c r="AD418" s="117">
        <f t="shared" si="39"/>
        <v>411</v>
      </c>
      <c r="AE418" s="119"/>
      <c r="AF418" s="1"/>
    </row>
    <row r="419" spans="1:32" x14ac:dyDescent="0.25">
      <c r="A419" s="1"/>
      <c r="B419" s="1"/>
      <c r="C419" s="1"/>
      <c r="D419" s="5">
        <f t="shared" si="36"/>
        <v>419</v>
      </c>
      <c r="E419" s="1"/>
      <c r="F419" s="1"/>
      <c r="G419" s="22"/>
      <c r="H419" s="3"/>
      <c r="I419" s="1"/>
      <c r="J419" s="1"/>
      <c r="K419" s="22"/>
      <c r="L419" s="3"/>
      <c r="M419" s="1"/>
      <c r="N419" s="1"/>
      <c r="O419" s="22"/>
      <c r="P419" s="3"/>
      <c r="Q419" s="1"/>
      <c r="R419" s="1"/>
      <c r="S419" s="22"/>
      <c r="T419" s="3"/>
      <c r="U419" s="1"/>
      <c r="V419" s="1"/>
      <c r="W419" s="22"/>
      <c r="X419" s="3"/>
      <c r="Y419" s="10" t="s">
        <v>7</v>
      </c>
      <c r="Z419" s="9"/>
      <c r="AA419" s="22">
        <f t="shared" si="37"/>
        <v>0</v>
      </c>
      <c r="AB419" s="9"/>
      <c r="AC419" s="22">
        <f t="shared" si="38"/>
        <v>0</v>
      </c>
      <c r="AD419" s="117">
        <f t="shared" si="39"/>
        <v>412</v>
      </c>
      <c r="AE419" s="119"/>
      <c r="AF419" s="1"/>
    </row>
    <row r="420" spans="1:32" x14ac:dyDescent="0.25">
      <c r="A420" s="1"/>
      <c r="B420" s="1"/>
      <c r="C420" s="1"/>
      <c r="D420" s="5">
        <f t="shared" si="36"/>
        <v>420</v>
      </c>
      <c r="E420" s="1"/>
      <c r="F420" s="1"/>
      <c r="G420" s="22"/>
      <c r="H420" s="3"/>
      <c r="I420" s="1"/>
      <c r="J420" s="1"/>
      <c r="K420" s="22"/>
      <c r="L420" s="3"/>
      <c r="M420" s="1"/>
      <c r="N420" s="1"/>
      <c r="O420" s="22"/>
      <c r="P420" s="3"/>
      <c r="Q420" s="1"/>
      <c r="R420" s="1"/>
      <c r="S420" s="22"/>
      <c r="T420" s="3"/>
      <c r="U420" s="1"/>
      <c r="V420" s="1"/>
      <c r="W420" s="22"/>
      <c r="X420" s="3"/>
      <c r="Y420" s="10" t="s">
        <v>7</v>
      </c>
      <c r="Z420" s="9"/>
      <c r="AA420" s="22">
        <f t="shared" si="37"/>
        <v>0</v>
      </c>
      <c r="AB420" s="9"/>
      <c r="AC420" s="22">
        <f t="shared" si="38"/>
        <v>0</v>
      </c>
      <c r="AD420" s="117">
        <f t="shared" si="39"/>
        <v>413</v>
      </c>
      <c r="AE420" s="119"/>
      <c r="AF420" s="1"/>
    </row>
    <row r="421" spans="1:32" x14ac:dyDescent="0.25">
      <c r="A421" s="1"/>
      <c r="B421" s="1"/>
      <c r="C421" s="1"/>
      <c r="D421" s="5">
        <f t="shared" si="36"/>
        <v>421</v>
      </c>
      <c r="E421" s="1"/>
      <c r="F421" s="1"/>
      <c r="G421" s="22"/>
      <c r="H421" s="3"/>
      <c r="I421" s="1"/>
      <c r="J421" s="1"/>
      <c r="K421" s="22"/>
      <c r="L421" s="3"/>
      <c r="M421" s="1"/>
      <c r="N421" s="1"/>
      <c r="O421" s="22"/>
      <c r="P421" s="3"/>
      <c r="Q421" s="1"/>
      <c r="R421" s="1"/>
      <c r="S421" s="22"/>
      <c r="T421" s="3"/>
      <c r="U421" s="1"/>
      <c r="V421" s="1"/>
      <c r="W421" s="22"/>
      <c r="X421" s="3"/>
      <c r="Y421" s="10" t="s">
        <v>7</v>
      </c>
      <c r="Z421" s="9"/>
      <c r="AA421" s="22">
        <f t="shared" si="37"/>
        <v>0</v>
      </c>
      <c r="AB421" s="9"/>
      <c r="AC421" s="22">
        <f t="shared" si="38"/>
        <v>0</v>
      </c>
      <c r="AD421" s="117">
        <f t="shared" si="39"/>
        <v>414</v>
      </c>
      <c r="AE421" s="119"/>
      <c r="AF421" s="1"/>
    </row>
    <row r="422" spans="1:32" x14ac:dyDescent="0.25">
      <c r="A422" s="1"/>
      <c r="B422" s="1"/>
      <c r="C422" s="1"/>
      <c r="D422" s="5">
        <f t="shared" si="36"/>
        <v>422</v>
      </c>
      <c r="E422" s="1"/>
      <c r="F422" s="1"/>
      <c r="G422" s="22"/>
      <c r="H422" s="3"/>
      <c r="I422" s="1"/>
      <c r="J422" s="1"/>
      <c r="K422" s="22"/>
      <c r="L422" s="3"/>
      <c r="M422" s="1"/>
      <c r="N422" s="1"/>
      <c r="O422" s="22"/>
      <c r="P422" s="3"/>
      <c r="Q422" s="1"/>
      <c r="R422" s="1"/>
      <c r="S422" s="22"/>
      <c r="T422" s="3"/>
      <c r="U422" s="1"/>
      <c r="V422" s="1"/>
      <c r="W422" s="22"/>
      <c r="X422" s="3"/>
      <c r="Y422" s="10" t="s">
        <v>7</v>
      </c>
      <c r="Z422" s="9"/>
      <c r="AA422" s="22">
        <f t="shared" si="37"/>
        <v>0</v>
      </c>
      <c r="AB422" s="9"/>
      <c r="AC422" s="22">
        <f t="shared" si="38"/>
        <v>0</v>
      </c>
      <c r="AD422" s="117">
        <f t="shared" si="39"/>
        <v>415</v>
      </c>
      <c r="AE422" s="119"/>
      <c r="AF422" s="1"/>
    </row>
    <row r="423" spans="1:32" x14ac:dyDescent="0.25">
      <c r="A423" s="1"/>
      <c r="B423" s="1"/>
      <c r="C423" s="1"/>
      <c r="D423" s="5">
        <f t="shared" si="36"/>
        <v>423</v>
      </c>
      <c r="E423" s="1"/>
      <c r="F423" s="1"/>
      <c r="G423" s="22"/>
      <c r="H423" s="3"/>
      <c r="I423" s="1"/>
      <c r="J423" s="1"/>
      <c r="K423" s="22"/>
      <c r="L423" s="3"/>
      <c r="M423" s="1"/>
      <c r="N423" s="1"/>
      <c r="O423" s="22"/>
      <c r="P423" s="3"/>
      <c r="Q423" s="1"/>
      <c r="R423" s="1"/>
      <c r="S423" s="22"/>
      <c r="T423" s="3"/>
      <c r="U423" s="1"/>
      <c r="V423" s="1"/>
      <c r="W423" s="22"/>
      <c r="X423" s="3"/>
      <c r="Y423" s="10" t="s">
        <v>7</v>
      </c>
      <c r="Z423" s="9"/>
      <c r="AA423" s="22">
        <f t="shared" si="37"/>
        <v>0</v>
      </c>
      <c r="AB423" s="9"/>
      <c r="AC423" s="22">
        <f t="shared" si="38"/>
        <v>0</v>
      </c>
      <c r="AD423" s="117">
        <f t="shared" si="39"/>
        <v>416</v>
      </c>
      <c r="AE423" s="119"/>
      <c r="AF423" s="1"/>
    </row>
    <row r="424" spans="1:32" x14ac:dyDescent="0.25">
      <c r="A424" s="1"/>
      <c r="B424" s="1"/>
      <c r="C424" s="1"/>
      <c r="D424" s="5">
        <f t="shared" si="36"/>
        <v>424</v>
      </c>
      <c r="E424" s="1"/>
      <c r="F424" s="1"/>
      <c r="G424" s="22"/>
      <c r="H424" s="3"/>
      <c r="I424" s="1"/>
      <c r="J424" s="1"/>
      <c r="K424" s="22"/>
      <c r="L424" s="3"/>
      <c r="M424" s="1"/>
      <c r="N424" s="1"/>
      <c r="O424" s="22"/>
      <c r="P424" s="3"/>
      <c r="Q424" s="1"/>
      <c r="R424" s="1"/>
      <c r="S424" s="22"/>
      <c r="T424" s="3"/>
      <c r="U424" s="1"/>
      <c r="V424" s="1"/>
      <c r="W424" s="22"/>
      <c r="X424" s="3"/>
      <c r="Y424" s="10" t="s">
        <v>7</v>
      </c>
      <c r="Z424" s="9"/>
      <c r="AA424" s="22">
        <f t="shared" si="37"/>
        <v>0</v>
      </c>
      <c r="AB424" s="9"/>
      <c r="AC424" s="22">
        <f t="shared" si="38"/>
        <v>0</v>
      </c>
      <c r="AD424" s="117">
        <f t="shared" si="39"/>
        <v>417</v>
      </c>
      <c r="AE424" s="119"/>
      <c r="AF424" s="1"/>
    </row>
    <row r="425" spans="1:32" x14ac:dyDescent="0.25">
      <c r="A425" s="1"/>
      <c r="B425" s="1"/>
      <c r="C425" s="1"/>
      <c r="D425" s="5">
        <f t="shared" si="36"/>
        <v>425</v>
      </c>
      <c r="E425" s="1"/>
      <c r="F425" s="1"/>
      <c r="G425" s="22"/>
      <c r="H425" s="3"/>
      <c r="I425" s="1"/>
      <c r="J425" s="1"/>
      <c r="K425" s="22"/>
      <c r="L425" s="3"/>
      <c r="M425" s="1"/>
      <c r="N425" s="1"/>
      <c r="O425" s="22"/>
      <c r="P425" s="3"/>
      <c r="Q425" s="1"/>
      <c r="R425" s="1"/>
      <c r="S425" s="22"/>
      <c r="T425" s="3"/>
      <c r="U425" s="1"/>
      <c r="V425" s="1"/>
      <c r="W425" s="22"/>
      <c r="X425" s="3"/>
      <c r="Y425" s="10" t="s">
        <v>7</v>
      </c>
      <c r="Z425" s="9"/>
      <c r="AA425" s="22">
        <f t="shared" si="37"/>
        <v>0</v>
      </c>
      <c r="AB425" s="9"/>
      <c r="AC425" s="22">
        <f t="shared" si="38"/>
        <v>0</v>
      </c>
      <c r="AD425" s="117">
        <f t="shared" si="39"/>
        <v>418</v>
      </c>
      <c r="AE425" s="119"/>
      <c r="AF425" s="1"/>
    </row>
    <row r="426" spans="1:32" x14ac:dyDescent="0.25">
      <c r="A426" s="1"/>
      <c r="B426" s="1"/>
      <c r="C426" s="1"/>
      <c r="D426" s="5">
        <f t="shared" si="36"/>
        <v>426</v>
      </c>
      <c r="E426" s="1"/>
      <c r="F426" s="1"/>
      <c r="G426" s="22"/>
      <c r="H426" s="3"/>
      <c r="I426" s="1"/>
      <c r="J426" s="1"/>
      <c r="K426" s="22"/>
      <c r="L426" s="3"/>
      <c r="M426" s="1"/>
      <c r="N426" s="1"/>
      <c r="O426" s="22"/>
      <c r="P426" s="3"/>
      <c r="Q426" s="1"/>
      <c r="R426" s="1"/>
      <c r="S426" s="22"/>
      <c r="T426" s="3"/>
      <c r="U426" s="1"/>
      <c r="V426" s="1"/>
      <c r="W426" s="22"/>
      <c r="X426" s="3"/>
      <c r="Y426" s="10" t="s">
        <v>7</v>
      </c>
      <c r="Z426" s="9"/>
      <c r="AA426" s="22">
        <f t="shared" si="37"/>
        <v>0</v>
      </c>
      <c r="AB426" s="9"/>
      <c r="AC426" s="22">
        <f t="shared" si="38"/>
        <v>0</v>
      </c>
      <c r="AD426" s="117">
        <f t="shared" si="39"/>
        <v>419</v>
      </c>
      <c r="AE426" s="119"/>
      <c r="AF426" s="1"/>
    </row>
    <row r="427" spans="1:32" x14ac:dyDescent="0.25">
      <c r="A427" s="1"/>
      <c r="B427" s="1"/>
      <c r="C427" s="1"/>
      <c r="D427" s="5">
        <f t="shared" si="36"/>
        <v>427</v>
      </c>
      <c r="E427" s="1"/>
      <c r="F427" s="1"/>
      <c r="G427" s="22"/>
      <c r="H427" s="3"/>
      <c r="I427" s="1"/>
      <c r="J427" s="1"/>
      <c r="K427" s="22"/>
      <c r="L427" s="3"/>
      <c r="M427" s="1"/>
      <c r="N427" s="1"/>
      <c r="O427" s="22"/>
      <c r="P427" s="3"/>
      <c r="Q427" s="1"/>
      <c r="R427" s="1"/>
      <c r="S427" s="22"/>
      <c r="T427" s="3"/>
      <c r="U427" s="1"/>
      <c r="V427" s="1"/>
      <c r="W427" s="22"/>
      <c r="X427" s="3"/>
      <c r="Y427" s="10" t="s">
        <v>7</v>
      </c>
      <c r="Z427" s="9"/>
      <c r="AA427" s="22">
        <f t="shared" si="37"/>
        <v>0</v>
      </c>
      <c r="AB427" s="9"/>
      <c r="AC427" s="22">
        <f t="shared" si="38"/>
        <v>0</v>
      </c>
      <c r="AD427" s="117">
        <f t="shared" si="39"/>
        <v>420</v>
      </c>
      <c r="AE427" s="119"/>
      <c r="AF427" s="1"/>
    </row>
    <row r="428" spans="1:32" x14ac:dyDescent="0.25">
      <c r="A428" s="1"/>
      <c r="B428" s="1"/>
      <c r="C428" s="1"/>
      <c r="D428" s="5">
        <f t="shared" si="36"/>
        <v>428</v>
      </c>
      <c r="E428" s="1"/>
      <c r="F428" s="1"/>
      <c r="G428" s="22"/>
      <c r="H428" s="3"/>
      <c r="I428" s="1"/>
      <c r="J428" s="1"/>
      <c r="K428" s="22"/>
      <c r="L428" s="3"/>
      <c r="M428" s="1"/>
      <c r="N428" s="1"/>
      <c r="O428" s="22"/>
      <c r="P428" s="3"/>
      <c r="Q428" s="1"/>
      <c r="R428" s="1"/>
      <c r="S428" s="22"/>
      <c r="T428" s="3"/>
      <c r="U428" s="1"/>
      <c r="V428" s="1"/>
      <c r="W428" s="22"/>
      <c r="X428" s="3"/>
      <c r="Y428" s="10" t="s">
        <v>7</v>
      </c>
      <c r="Z428" s="9"/>
      <c r="AA428" s="22">
        <f t="shared" si="37"/>
        <v>0</v>
      </c>
      <c r="AB428" s="9"/>
      <c r="AC428" s="22">
        <f t="shared" si="38"/>
        <v>0</v>
      </c>
      <c r="AD428" s="117">
        <f t="shared" si="39"/>
        <v>421</v>
      </c>
      <c r="AE428" s="119"/>
      <c r="AF428" s="1"/>
    </row>
    <row r="429" spans="1:32" x14ac:dyDescent="0.25">
      <c r="A429" s="1"/>
      <c r="B429" s="1"/>
      <c r="C429" s="1"/>
      <c r="D429" s="5">
        <f t="shared" si="36"/>
        <v>429</v>
      </c>
      <c r="E429" s="1"/>
      <c r="F429" s="1"/>
      <c r="G429" s="22"/>
      <c r="H429" s="3"/>
      <c r="I429" s="1"/>
      <c r="J429" s="1"/>
      <c r="K429" s="22"/>
      <c r="L429" s="3"/>
      <c r="M429" s="1"/>
      <c r="N429" s="1"/>
      <c r="O429" s="22"/>
      <c r="P429" s="3"/>
      <c r="Q429" s="1"/>
      <c r="R429" s="1"/>
      <c r="S429" s="22"/>
      <c r="T429" s="3"/>
      <c r="U429" s="1"/>
      <c r="V429" s="1"/>
      <c r="W429" s="22"/>
      <c r="X429" s="3"/>
      <c r="Y429" s="10" t="s">
        <v>7</v>
      </c>
      <c r="Z429" s="9"/>
      <c r="AA429" s="22">
        <f t="shared" si="37"/>
        <v>0</v>
      </c>
      <c r="AB429" s="9"/>
      <c r="AC429" s="22">
        <f t="shared" si="38"/>
        <v>0</v>
      </c>
      <c r="AD429" s="117">
        <f t="shared" si="39"/>
        <v>422</v>
      </c>
      <c r="AE429" s="119"/>
      <c r="AF429" s="1"/>
    </row>
    <row r="430" spans="1:32" x14ac:dyDescent="0.25">
      <c r="A430" s="1"/>
      <c r="B430" s="1"/>
      <c r="C430" s="1"/>
      <c r="D430" s="5">
        <f t="shared" si="36"/>
        <v>430</v>
      </c>
      <c r="E430" s="1"/>
      <c r="F430" s="1"/>
      <c r="G430" s="22"/>
      <c r="H430" s="3"/>
      <c r="I430" s="1"/>
      <c r="J430" s="1"/>
      <c r="K430" s="22"/>
      <c r="L430" s="3"/>
      <c r="M430" s="1"/>
      <c r="N430" s="1"/>
      <c r="O430" s="22"/>
      <c r="P430" s="3"/>
      <c r="Q430" s="1"/>
      <c r="R430" s="1"/>
      <c r="S430" s="22"/>
      <c r="T430" s="3"/>
      <c r="U430" s="1"/>
      <c r="V430" s="1"/>
      <c r="W430" s="22"/>
      <c r="X430" s="3"/>
      <c r="Y430" s="10" t="s">
        <v>7</v>
      </c>
      <c r="Z430" s="9"/>
      <c r="AA430" s="22">
        <f t="shared" si="37"/>
        <v>0</v>
      </c>
      <c r="AB430" s="9"/>
      <c r="AC430" s="22">
        <f t="shared" si="38"/>
        <v>0</v>
      </c>
      <c r="AD430" s="117">
        <f t="shared" si="39"/>
        <v>423</v>
      </c>
      <c r="AE430" s="119"/>
      <c r="AF430" s="1"/>
    </row>
    <row r="431" spans="1:32" x14ac:dyDescent="0.25">
      <c r="A431" s="1"/>
      <c r="B431" s="1"/>
      <c r="C431" s="1"/>
      <c r="D431" s="5">
        <f t="shared" si="36"/>
        <v>431</v>
      </c>
      <c r="E431" s="1"/>
      <c r="F431" s="1"/>
      <c r="G431" s="22"/>
      <c r="H431" s="3"/>
      <c r="I431" s="1"/>
      <c r="J431" s="1"/>
      <c r="K431" s="22"/>
      <c r="L431" s="3"/>
      <c r="M431" s="1"/>
      <c r="N431" s="1"/>
      <c r="O431" s="22"/>
      <c r="P431" s="3"/>
      <c r="Q431" s="1"/>
      <c r="R431" s="1"/>
      <c r="S431" s="22"/>
      <c r="T431" s="3"/>
      <c r="U431" s="1"/>
      <c r="V431" s="1"/>
      <c r="W431" s="22"/>
      <c r="X431" s="3"/>
      <c r="Y431" s="10" t="s">
        <v>7</v>
      </c>
      <c r="Z431" s="9"/>
      <c r="AA431" s="22">
        <f t="shared" si="37"/>
        <v>0</v>
      </c>
      <c r="AB431" s="9"/>
      <c r="AC431" s="22">
        <f t="shared" si="38"/>
        <v>0</v>
      </c>
      <c r="AD431" s="117">
        <f t="shared" si="39"/>
        <v>424</v>
      </c>
      <c r="AE431" s="119"/>
      <c r="AF431" s="1"/>
    </row>
    <row r="432" spans="1:32" x14ac:dyDescent="0.25">
      <c r="A432" s="1"/>
      <c r="B432" s="1"/>
      <c r="C432" s="1"/>
      <c r="D432" s="5">
        <f t="shared" si="36"/>
        <v>432</v>
      </c>
      <c r="E432" s="1"/>
      <c r="F432" s="1"/>
      <c r="G432" s="22"/>
      <c r="H432" s="3"/>
      <c r="I432" s="1"/>
      <c r="J432" s="1"/>
      <c r="K432" s="22"/>
      <c r="L432" s="3"/>
      <c r="M432" s="1"/>
      <c r="N432" s="1"/>
      <c r="O432" s="22"/>
      <c r="P432" s="3"/>
      <c r="Q432" s="1"/>
      <c r="R432" s="1"/>
      <c r="S432" s="22"/>
      <c r="T432" s="3"/>
      <c r="U432" s="1"/>
      <c r="V432" s="1"/>
      <c r="W432" s="22"/>
      <c r="X432" s="3"/>
      <c r="Y432" s="10" t="s">
        <v>7</v>
      </c>
      <c r="Z432" s="9"/>
      <c r="AA432" s="22">
        <f t="shared" si="37"/>
        <v>0</v>
      </c>
      <c r="AB432" s="9"/>
      <c r="AC432" s="22">
        <f t="shared" si="38"/>
        <v>0</v>
      </c>
      <c r="AD432" s="117">
        <f t="shared" si="39"/>
        <v>425</v>
      </c>
      <c r="AE432" s="119"/>
      <c r="AF432" s="1"/>
    </row>
    <row r="433" spans="1:32" x14ac:dyDescent="0.25">
      <c r="A433" s="1"/>
      <c r="B433" s="1"/>
      <c r="C433" s="1"/>
      <c r="D433" s="5">
        <f t="shared" si="36"/>
        <v>433</v>
      </c>
      <c r="E433" s="1"/>
      <c r="F433" s="1"/>
      <c r="G433" s="22"/>
      <c r="H433" s="3"/>
      <c r="I433" s="1"/>
      <c r="J433" s="1"/>
      <c r="K433" s="22"/>
      <c r="L433" s="3"/>
      <c r="M433" s="1"/>
      <c r="N433" s="1"/>
      <c r="O433" s="22"/>
      <c r="P433" s="3"/>
      <c r="Q433" s="1"/>
      <c r="R433" s="1"/>
      <c r="S433" s="22"/>
      <c r="T433" s="3"/>
      <c r="U433" s="1"/>
      <c r="V433" s="1"/>
      <c r="W433" s="22"/>
      <c r="X433" s="3"/>
      <c r="Y433" s="10" t="s">
        <v>7</v>
      </c>
      <c r="Z433" s="9"/>
      <c r="AA433" s="22">
        <f t="shared" si="37"/>
        <v>0</v>
      </c>
      <c r="AB433" s="9"/>
      <c r="AC433" s="22">
        <f t="shared" si="38"/>
        <v>0</v>
      </c>
      <c r="AD433" s="117">
        <f t="shared" si="39"/>
        <v>426</v>
      </c>
      <c r="AE433" s="119"/>
      <c r="AF433" s="1"/>
    </row>
    <row r="434" spans="1:32" x14ac:dyDescent="0.25">
      <c r="A434" s="1"/>
      <c r="B434" s="1"/>
      <c r="C434" s="1"/>
      <c r="D434" s="5">
        <f t="shared" si="36"/>
        <v>434</v>
      </c>
      <c r="E434" s="1"/>
      <c r="F434" s="1"/>
      <c r="G434" s="22"/>
      <c r="H434" s="3"/>
      <c r="I434" s="1"/>
      <c r="J434" s="1"/>
      <c r="K434" s="22"/>
      <c r="L434" s="3"/>
      <c r="M434" s="1"/>
      <c r="N434" s="1"/>
      <c r="O434" s="22"/>
      <c r="P434" s="3"/>
      <c r="Q434" s="1"/>
      <c r="R434" s="1"/>
      <c r="S434" s="22"/>
      <c r="T434" s="3"/>
      <c r="U434" s="1"/>
      <c r="V434" s="1"/>
      <c r="W434" s="22"/>
      <c r="X434" s="3"/>
      <c r="Y434" s="10" t="s">
        <v>7</v>
      </c>
      <c r="Z434" s="9"/>
      <c r="AA434" s="22">
        <f t="shared" si="37"/>
        <v>0</v>
      </c>
      <c r="AB434" s="9"/>
      <c r="AC434" s="22">
        <f t="shared" si="38"/>
        <v>0</v>
      </c>
      <c r="AD434" s="117">
        <f t="shared" si="39"/>
        <v>427</v>
      </c>
      <c r="AE434" s="119"/>
      <c r="AF434" s="1"/>
    </row>
    <row r="435" spans="1:32" x14ac:dyDescent="0.25">
      <c r="A435" s="1"/>
      <c r="B435" s="1"/>
      <c r="C435" s="1"/>
      <c r="D435" s="5">
        <f t="shared" si="36"/>
        <v>435</v>
      </c>
      <c r="E435" s="1"/>
      <c r="F435" s="1"/>
      <c r="G435" s="22"/>
      <c r="H435" s="3"/>
      <c r="I435" s="1"/>
      <c r="J435" s="1"/>
      <c r="K435" s="22"/>
      <c r="L435" s="3"/>
      <c r="M435" s="1"/>
      <c r="N435" s="1"/>
      <c r="O435" s="22"/>
      <c r="P435" s="3"/>
      <c r="Q435" s="1"/>
      <c r="R435" s="1"/>
      <c r="S435" s="22"/>
      <c r="T435" s="3"/>
      <c r="U435" s="1"/>
      <c r="V435" s="1"/>
      <c r="W435" s="22"/>
      <c r="X435" s="3"/>
      <c r="Y435" s="10" t="s">
        <v>7</v>
      </c>
      <c r="Z435" s="9"/>
      <c r="AA435" s="22">
        <f t="shared" si="37"/>
        <v>0</v>
      </c>
      <c r="AB435" s="9"/>
      <c r="AC435" s="22">
        <f t="shared" si="38"/>
        <v>0</v>
      </c>
      <c r="AD435" s="117">
        <f t="shared" si="39"/>
        <v>428</v>
      </c>
      <c r="AE435" s="119"/>
      <c r="AF435" s="1"/>
    </row>
    <row r="436" spans="1:32" x14ac:dyDescent="0.25">
      <c r="A436" s="1"/>
      <c r="B436" s="1"/>
      <c r="C436" s="1"/>
      <c r="D436" s="5">
        <f t="shared" si="36"/>
        <v>436</v>
      </c>
      <c r="E436" s="1"/>
      <c r="F436" s="1"/>
      <c r="G436" s="22"/>
      <c r="H436" s="3"/>
      <c r="I436" s="1"/>
      <c r="J436" s="1"/>
      <c r="K436" s="22"/>
      <c r="L436" s="3"/>
      <c r="M436" s="1"/>
      <c r="N436" s="1"/>
      <c r="O436" s="22"/>
      <c r="P436" s="3"/>
      <c r="Q436" s="1"/>
      <c r="R436" s="1"/>
      <c r="S436" s="22"/>
      <c r="T436" s="3"/>
      <c r="U436" s="1"/>
      <c r="V436" s="1"/>
      <c r="W436" s="22"/>
      <c r="X436" s="3"/>
      <c r="Y436" s="10" t="s">
        <v>7</v>
      </c>
      <c r="Z436" s="9"/>
      <c r="AA436" s="22">
        <f t="shared" si="37"/>
        <v>0</v>
      </c>
      <c r="AB436" s="9"/>
      <c r="AC436" s="22">
        <f t="shared" si="38"/>
        <v>0</v>
      </c>
      <c r="AD436" s="117">
        <f t="shared" si="39"/>
        <v>429</v>
      </c>
      <c r="AE436" s="119"/>
      <c r="AF436" s="1"/>
    </row>
    <row r="437" spans="1:32" x14ac:dyDescent="0.25">
      <c r="A437" s="1"/>
      <c r="B437" s="1"/>
      <c r="C437" s="1"/>
      <c r="D437" s="5">
        <f t="shared" si="36"/>
        <v>437</v>
      </c>
      <c r="E437" s="1"/>
      <c r="F437" s="1"/>
      <c r="G437" s="22"/>
      <c r="H437" s="3"/>
      <c r="I437" s="1"/>
      <c r="J437" s="1"/>
      <c r="K437" s="22"/>
      <c r="L437" s="3"/>
      <c r="M437" s="1"/>
      <c r="N437" s="1"/>
      <c r="O437" s="22"/>
      <c r="P437" s="3"/>
      <c r="Q437" s="1"/>
      <c r="R437" s="1"/>
      <c r="S437" s="22"/>
      <c r="T437" s="3"/>
      <c r="U437" s="1"/>
      <c r="V437" s="1"/>
      <c r="W437" s="22"/>
      <c r="X437" s="3"/>
      <c r="Y437" s="10" t="s">
        <v>7</v>
      </c>
      <c r="Z437" s="9"/>
      <c r="AA437" s="22">
        <f t="shared" si="37"/>
        <v>0</v>
      </c>
      <c r="AB437" s="9"/>
      <c r="AC437" s="22">
        <f t="shared" si="38"/>
        <v>0</v>
      </c>
      <c r="AD437" s="117">
        <f t="shared" si="39"/>
        <v>430</v>
      </c>
      <c r="AE437" s="119"/>
      <c r="AF437" s="1"/>
    </row>
    <row r="438" spans="1:32" x14ac:dyDescent="0.25">
      <c r="A438" s="1"/>
      <c r="B438" s="1"/>
      <c r="C438" s="1"/>
      <c r="D438" s="5">
        <f t="shared" si="36"/>
        <v>438</v>
      </c>
      <c r="E438" s="1"/>
      <c r="F438" s="1"/>
      <c r="G438" s="22"/>
      <c r="H438" s="3"/>
      <c r="I438" s="1"/>
      <c r="J438" s="1"/>
      <c r="K438" s="22"/>
      <c r="L438" s="3"/>
      <c r="M438" s="1"/>
      <c r="N438" s="1"/>
      <c r="O438" s="22"/>
      <c r="P438" s="3"/>
      <c r="Q438" s="1"/>
      <c r="R438" s="1"/>
      <c r="S438" s="22"/>
      <c r="T438" s="3"/>
      <c r="U438" s="1"/>
      <c r="V438" s="1"/>
      <c r="W438" s="22"/>
      <c r="X438" s="3"/>
      <c r="Y438" s="10" t="s">
        <v>7</v>
      </c>
      <c r="Z438" s="9"/>
      <c r="AA438" s="22">
        <f t="shared" si="37"/>
        <v>0</v>
      </c>
      <c r="AB438" s="9"/>
      <c r="AC438" s="22">
        <f t="shared" si="38"/>
        <v>0</v>
      </c>
      <c r="AD438" s="117">
        <f t="shared" si="39"/>
        <v>431</v>
      </c>
      <c r="AE438" s="119"/>
      <c r="AF438" s="1"/>
    </row>
    <row r="439" spans="1:32" x14ac:dyDescent="0.25">
      <c r="A439" s="1"/>
      <c r="B439" s="1"/>
      <c r="C439" s="1"/>
      <c r="D439" s="5">
        <f t="shared" si="36"/>
        <v>439</v>
      </c>
      <c r="E439" s="1"/>
      <c r="F439" s="1"/>
      <c r="G439" s="22"/>
      <c r="H439" s="3"/>
      <c r="I439" s="1"/>
      <c r="J439" s="1"/>
      <c r="K439" s="22"/>
      <c r="L439" s="3"/>
      <c r="M439" s="1"/>
      <c r="N439" s="1"/>
      <c r="O439" s="22"/>
      <c r="P439" s="3"/>
      <c r="Q439" s="1"/>
      <c r="R439" s="1"/>
      <c r="S439" s="22"/>
      <c r="T439" s="3"/>
      <c r="U439" s="1"/>
      <c r="V439" s="1"/>
      <c r="W439" s="22"/>
      <c r="X439" s="3"/>
      <c r="Y439" s="10" t="s">
        <v>7</v>
      </c>
      <c r="Z439" s="9"/>
      <c r="AA439" s="22">
        <f t="shared" si="37"/>
        <v>0</v>
      </c>
      <c r="AB439" s="9"/>
      <c r="AC439" s="22">
        <f t="shared" si="38"/>
        <v>0</v>
      </c>
      <c r="AD439" s="117">
        <f t="shared" si="39"/>
        <v>432</v>
      </c>
      <c r="AE439" s="119"/>
      <c r="AF439" s="1"/>
    </row>
    <row r="440" spans="1:32" x14ac:dyDescent="0.25">
      <c r="A440" s="1"/>
      <c r="B440" s="1"/>
      <c r="C440" s="1"/>
      <c r="D440" s="5">
        <f t="shared" si="36"/>
        <v>440</v>
      </c>
      <c r="E440" s="1"/>
      <c r="F440" s="1"/>
      <c r="G440" s="22"/>
      <c r="H440" s="3"/>
      <c r="I440" s="1"/>
      <c r="J440" s="1"/>
      <c r="K440" s="22"/>
      <c r="L440" s="3"/>
      <c r="M440" s="1"/>
      <c r="N440" s="1"/>
      <c r="O440" s="22"/>
      <c r="P440" s="3"/>
      <c r="Q440" s="1"/>
      <c r="R440" s="1"/>
      <c r="S440" s="22"/>
      <c r="T440" s="3"/>
      <c r="U440" s="1"/>
      <c r="V440" s="1"/>
      <c r="W440" s="22"/>
      <c r="X440" s="3"/>
      <c r="Y440" s="10" t="s">
        <v>7</v>
      </c>
      <c r="Z440" s="9"/>
      <c r="AA440" s="22">
        <f t="shared" si="37"/>
        <v>0</v>
      </c>
      <c r="AB440" s="9"/>
      <c r="AC440" s="22">
        <f t="shared" si="38"/>
        <v>0</v>
      </c>
      <c r="AD440" s="117">
        <f t="shared" si="39"/>
        <v>433</v>
      </c>
      <c r="AE440" s="119"/>
      <c r="AF440" s="1"/>
    </row>
    <row r="441" spans="1:32" x14ac:dyDescent="0.25">
      <c r="A441" s="1"/>
      <c r="B441" s="1"/>
      <c r="C441" s="1"/>
      <c r="D441" s="5">
        <f t="shared" si="36"/>
        <v>441</v>
      </c>
      <c r="E441" s="1"/>
      <c r="F441" s="1"/>
      <c r="G441" s="22"/>
      <c r="H441" s="3"/>
      <c r="I441" s="1"/>
      <c r="J441" s="1"/>
      <c r="K441" s="22"/>
      <c r="L441" s="3"/>
      <c r="M441" s="1"/>
      <c r="N441" s="1"/>
      <c r="O441" s="22"/>
      <c r="P441" s="3"/>
      <c r="Q441" s="1"/>
      <c r="R441" s="1"/>
      <c r="S441" s="22"/>
      <c r="T441" s="3"/>
      <c r="U441" s="1"/>
      <c r="V441" s="1"/>
      <c r="W441" s="22"/>
      <c r="X441" s="3"/>
      <c r="Y441" s="10" t="s">
        <v>7</v>
      </c>
      <c r="Z441" s="9"/>
      <c r="AA441" s="22">
        <f t="shared" si="37"/>
        <v>0</v>
      </c>
      <c r="AB441" s="9"/>
      <c r="AC441" s="22">
        <f t="shared" si="38"/>
        <v>0</v>
      </c>
      <c r="AD441" s="117">
        <f t="shared" si="39"/>
        <v>434</v>
      </c>
      <c r="AE441" s="119"/>
      <c r="AF441" s="1"/>
    </row>
    <row r="442" spans="1:32" x14ac:dyDescent="0.25">
      <c r="A442" s="1"/>
      <c r="B442" s="1"/>
      <c r="C442" s="1"/>
      <c r="D442" s="5">
        <f t="shared" si="36"/>
        <v>442</v>
      </c>
      <c r="E442" s="1"/>
      <c r="F442" s="1"/>
      <c r="G442" s="22"/>
      <c r="H442" s="3"/>
      <c r="I442" s="1"/>
      <c r="J442" s="1"/>
      <c r="K442" s="22"/>
      <c r="L442" s="3"/>
      <c r="M442" s="1"/>
      <c r="N442" s="1"/>
      <c r="O442" s="22"/>
      <c r="P442" s="3"/>
      <c r="Q442" s="1"/>
      <c r="R442" s="1"/>
      <c r="S442" s="22"/>
      <c r="T442" s="3"/>
      <c r="U442" s="1"/>
      <c r="V442" s="1"/>
      <c r="W442" s="22"/>
      <c r="X442" s="3"/>
      <c r="Y442" s="10" t="s">
        <v>7</v>
      </c>
      <c r="Z442" s="9"/>
      <c r="AA442" s="22">
        <f t="shared" si="37"/>
        <v>0</v>
      </c>
      <c r="AB442" s="9"/>
      <c r="AC442" s="22">
        <f t="shared" si="38"/>
        <v>0</v>
      </c>
      <c r="AD442" s="117">
        <f t="shared" si="39"/>
        <v>435</v>
      </c>
      <c r="AE442" s="119"/>
      <c r="AF442" s="1"/>
    </row>
    <row r="443" spans="1:32" x14ac:dyDescent="0.25">
      <c r="A443" s="1"/>
      <c r="B443" s="1"/>
      <c r="C443" s="1"/>
      <c r="D443" s="5">
        <f t="shared" si="36"/>
        <v>443</v>
      </c>
      <c r="E443" s="1"/>
      <c r="F443" s="1"/>
      <c r="G443" s="22"/>
      <c r="H443" s="3"/>
      <c r="I443" s="1"/>
      <c r="J443" s="1"/>
      <c r="K443" s="22"/>
      <c r="L443" s="3"/>
      <c r="M443" s="1"/>
      <c r="N443" s="1"/>
      <c r="O443" s="22"/>
      <c r="P443" s="3"/>
      <c r="Q443" s="1"/>
      <c r="R443" s="1"/>
      <c r="S443" s="22"/>
      <c r="T443" s="3"/>
      <c r="U443" s="1"/>
      <c r="V443" s="1"/>
      <c r="W443" s="22"/>
      <c r="X443" s="3"/>
      <c r="Y443" s="10" t="s">
        <v>7</v>
      </c>
      <c r="Z443" s="9"/>
      <c r="AA443" s="22">
        <f t="shared" si="37"/>
        <v>0</v>
      </c>
      <c r="AB443" s="9"/>
      <c r="AC443" s="22">
        <f t="shared" si="38"/>
        <v>0</v>
      </c>
      <c r="AD443" s="117">
        <f t="shared" si="39"/>
        <v>436</v>
      </c>
      <c r="AE443" s="119"/>
      <c r="AF443" s="1"/>
    </row>
    <row r="444" spans="1:32" x14ac:dyDescent="0.25">
      <c r="A444" s="1"/>
      <c r="B444" s="1"/>
      <c r="C444" s="1"/>
      <c r="D444" s="5">
        <f t="shared" si="36"/>
        <v>444</v>
      </c>
      <c r="E444" s="1"/>
      <c r="F444" s="1"/>
      <c r="G444" s="22"/>
      <c r="H444" s="3"/>
      <c r="I444" s="1"/>
      <c r="J444" s="1"/>
      <c r="K444" s="22"/>
      <c r="L444" s="3"/>
      <c r="M444" s="1"/>
      <c r="N444" s="1"/>
      <c r="O444" s="22"/>
      <c r="P444" s="3"/>
      <c r="Q444" s="1"/>
      <c r="R444" s="1"/>
      <c r="S444" s="22"/>
      <c r="T444" s="3"/>
      <c r="U444" s="1"/>
      <c r="V444" s="1"/>
      <c r="W444" s="22"/>
      <c r="X444" s="3"/>
      <c r="Y444" s="10" t="s">
        <v>7</v>
      </c>
      <c r="Z444" s="9"/>
      <c r="AA444" s="22">
        <f t="shared" si="37"/>
        <v>0</v>
      </c>
      <c r="AB444" s="9"/>
      <c r="AC444" s="22">
        <f t="shared" si="38"/>
        <v>0</v>
      </c>
      <c r="AD444" s="117">
        <f t="shared" si="39"/>
        <v>437</v>
      </c>
      <c r="AE444" s="119"/>
      <c r="AF444" s="1"/>
    </row>
    <row r="445" spans="1:32" x14ac:dyDescent="0.25">
      <c r="A445" s="1"/>
      <c r="B445" s="1"/>
      <c r="C445" s="1"/>
      <c r="D445" s="5">
        <f t="shared" si="36"/>
        <v>445</v>
      </c>
      <c r="E445" s="1"/>
      <c r="F445" s="1"/>
      <c r="G445" s="22"/>
      <c r="H445" s="3"/>
      <c r="I445" s="1"/>
      <c r="J445" s="1"/>
      <c r="K445" s="22"/>
      <c r="L445" s="3"/>
      <c r="M445" s="1"/>
      <c r="N445" s="1"/>
      <c r="O445" s="22"/>
      <c r="P445" s="3"/>
      <c r="Q445" s="1"/>
      <c r="R445" s="1"/>
      <c r="S445" s="22"/>
      <c r="T445" s="3"/>
      <c r="U445" s="1"/>
      <c r="V445" s="1"/>
      <c r="W445" s="22"/>
      <c r="X445" s="3"/>
      <c r="Y445" s="10" t="s">
        <v>7</v>
      </c>
      <c r="Z445" s="9"/>
      <c r="AA445" s="22">
        <f t="shared" si="37"/>
        <v>0</v>
      </c>
      <c r="AB445" s="9"/>
      <c r="AC445" s="22">
        <f t="shared" si="38"/>
        <v>0</v>
      </c>
      <c r="AD445" s="117">
        <f t="shared" si="39"/>
        <v>438</v>
      </c>
      <c r="AE445" s="119"/>
      <c r="AF445" s="1"/>
    </row>
    <row r="446" spans="1:32" x14ac:dyDescent="0.25">
      <c r="A446" s="1"/>
      <c r="B446" s="1"/>
      <c r="C446" s="1"/>
      <c r="D446" s="5">
        <f t="shared" si="36"/>
        <v>446</v>
      </c>
      <c r="E446" s="1"/>
      <c r="F446" s="1"/>
      <c r="G446" s="22"/>
      <c r="H446" s="3"/>
      <c r="I446" s="1"/>
      <c r="J446" s="1"/>
      <c r="K446" s="22"/>
      <c r="L446" s="3"/>
      <c r="M446" s="1"/>
      <c r="N446" s="1"/>
      <c r="O446" s="22"/>
      <c r="P446" s="3"/>
      <c r="Q446" s="1"/>
      <c r="R446" s="1"/>
      <c r="S446" s="22"/>
      <c r="T446" s="3"/>
      <c r="U446" s="1"/>
      <c r="V446" s="1"/>
      <c r="W446" s="22"/>
      <c r="X446" s="3"/>
      <c r="Y446" s="10" t="s">
        <v>7</v>
      </c>
      <c r="Z446" s="9"/>
      <c r="AA446" s="22">
        <f t="shared" si="37"/>
        <v>0</v>
      </c>
      <c r="AB446" s="9"/>
      <c r="AC446" s="22">
        <f t="shared" si="38"/>
        <v>0</v>
      </c>
      <c r="AD446" s="117">
        <f t="shared" si="39"/>
        <v>439</v>
      </c>
      <c r="AE446" s="119"/>
      <c r="AF446" s="1"/>
    </row>
    <row r="447" spans="1:32" x14ac:dyDescent="0.25">
      <c r="A447" s="1"/>
      <c r="B447" s="1"/>
      <c r="C447" s="1"/>
      <c r="D447" s="5">
        <f t="shared" si="36"/>
        <v>447</v>
      </c>
      <c r="E447" s="1"/>
      <c r="F447" s="1"/>
      <c r="G447" s="22"/>
      <c r="H447" s="3"/>
      <c r="I447" s="1"/>
      <c r="J447" s="1"/>
      <c r="K447" s="22"/>
      <c r="L447" s="3"/>
      <c r="M447" s="1"/>
      <c r="N447" s="1"/>
      <c r="O447" s="22"/>
      <c r="P447" s="3"/>
      <c r="Q447" s="1"/>
      <c r="R447" s="1"/>
      <c r="S447" s="22"/>
      <c r="T447" s="3"/>
      <c r="U447" s="1"/>
      <c r="V447" s="1"/>
      <c r="W447" s="22"/>
      <c r="X447" s="3"/>
      <c r="Y447" s="10" t="s">
        <v>7</v>
      </c>
      <c r="Z447" s="9"/>
      <c r="AA447" s="22">
        <f t="shared" si="37"/>
        <v>0</v>
      </c>
      <c r="AB447" s="9"/>
      <c r="AC447" s="22">
        <f t="shared" si="38"/>
        <v>0</v>
      </c>
      <c r="AD447" s="117">
        <f t="shared" si="39"/>
        <v>440</v>
      </c>
      <c r="AE447" s="119"/>
      <c r="AF447" s="1"/>
    </row>
    <row r="448" spans="1:32" x14ac:dyDescent="0.25">
      <c r="A448" s="1"/>
      <c r="B448" s="1"/>
      <c r="C448" s="1"/>
      <c r="D448" s="5">
        <f t="shared" si="36"/>
        <v>448</v>
      </c>
      <c r="E448" s="1"/>
      <c r="F448" s="1"/>
      <c r="G448" s="22"/>
      <c r="H448" s="3"/>
      <c r="I448" s="1"/>
      <c r="J448" s="1"/>
      <c r="K448" s="22"/>
      <c r="L448" s="3"/>
      <c r="M448" s="1"/>
      <c r="N448" s="1"/>
      <c r="O448" s="22"/>
      <c r="P448" s="3"/>
      <c r="Q448" s="1"/>
      <c r="R448" s="1"/>
      <c r="S448" s="22"/>
      <c r="T448" s="3"/>
      <c r="U448" s="1"/>
      <c r="V448" s="1"/>
      <c r="W448" s="22"/>
      <c r="X448" s="3"/>
      <c r="Y448" s="10" t="s">
        <v>7</v>
      </c>
      <c r="Z448" s="9"/>
      <c r="AA448" s="22">
        <f t="shared" si="37"/>
        <v>0</v>
      </c>
      <c r="AB448" s="9"/>
      <c r="AC448" s="22">
        <f t="shared" si="38"/>
        <v>0</v>
      </c>
      <c r="AD448" s="117">
        <f t="shared" si="39"/>
        <v>441</v>
      </c>
      <c r="AE448" s="119"/>
      <c r="AF448" s="1"/>
    </row>
    <row r="449" spans="1:32" x14ac:dyDescent="0.25">
      <c r="A449" s="1"/>
      <c r="B449" s="1"/>
      <c r="C449" s="1"/>
      <c r="D449" s="5">
        <f t="shared" si="36"/>
        <v>449</v>
      </c>
      <c r="E449" s="1"/>
      <c r="F449" s="1"/>
      <c r="G449" s="22"/>
      <c r="H449" s="3"/>
      <c r="I449" s="1"/>
      <c r="J449" s="1"/>
      <c r="K449" s="22"/>
      <c r="L449" s="3"/>
      <c r="M449" s="1"/>
      <c r="N449" s="1"/>
      <c r="O449" s="22"/>
      <c r="P449" s="3"/>
      <c r="Q449" s="1"/>
      <c r="R449" s="1"/>
      <c r="S449" s="22"/>
      <c r="T449" s="3"/>
      <c r="U449" s="1"/>
      <c r="V449" s="1"/>
      <c r="W449" s="22"/>
      <c r="X449" s="3"/>
      <c r="Y449" s="10" t="s">
        <v>7</v>
      </c>
      <c r="Z449" s="9"/>
      <c r="AA449" s="22">
        <f t="shared" si="37"/>
        <v>0</v>
      </c>
      <c r="AB449" s="9"/>
      <c r="AC449" s="22">
        <f t="shared" si="38"/>
        <v>0</v>
      </c>
      <c r="AD449" s="117">
        <f t="shared" si="39"/>
        <v>442</v>
      </c>
      <c r="AE449" s="119"/>
      <c r="AF449" s="1"/>
    </row>
    <row r="450" spans="1:32" x14ac:dyDescent="0.25">
      <c r="A450" s="1"/>
      <c r="B450" s="1"/>
      <c r="C450" s="1"/>
      <c r="D450" s="5">
        <f t="shared" si="36"/>
        <v>450</v>
      </c>
      <c r="E450" s="1"/>
      <c r="F450" s="1"/>
      <c r="G450" s="22"/>
      <c r="H450" s="3"/>
      <c r="I450" s="1"/>
      <c r="J450" s="1"/>
      <c r="K450" s="22"/>
      <c r="L450" s="3"/>
      <c r="M450" s="1"/>
      <c r="N450" s="1"/>
      <c r="O450" s="22"/>
      <c r="P450" s="3"/>
      <c r="Q450" s="1"/>
      <c r="R450" s="1"/>
      <c r="S450" s="22"/>
      <c r="T450" s="3"/>
      <c r="U450" s="1"/>
      <c r="V450" s="1"/>
      <c r="W450" s="22"/>
      <c r="X450" s="3"/>
      <c r="Y450" s="10" t="s">
        <v>7</v>
      </c>
      <c r="Z450" s="9"/>
      <c r="AA450" s="22">
        <f t="shared" si="37"/>
        <v>0</v>
      </c>
      <c r="AB450" s="9"/>
      <c r="AC450" s="22">
        <f t="shared" si="38"/>
        <v>0</v>
      </c>
      <c r="AD450" s="117">
        <f t="shared" si="39"/>
        <v>443</v>
      </c>
      <c r="AE450" s="119"/>
      <c r="AF450" s="1"/>
    </row>
    <row r="451" spans="1:32" x14ac:dyDescent="0.25">
      <c r="A451" s="1"/>
      <c r="B451" s="1"/>
      <c r="C451" s="1"/>
      <c r="D451" s="5">
        <f t="shared" si="36"/>
        <v>451</v>
      </c>
      <c r="E451" s="1"/>
      <c r="F451" s="1"/>
      <c r="G451" s="22"/>
      <c r="H451" s="3"/>
      <c r="I451" s="1"/>
      <c r="J451" s="1"/>
      <c r="K451" s="22"/>
      <c r="L451" s="3"/>
      <c r="M451" s="1"/>
      <c r="N451" s="1"/>
      <c r="O451" s="22"/>
      <c r="P451" s="3"/>
      <c r="Q451" s="1"/>
      <c r="R451" s="1"/>
      <c r="S451" s="22"/>
      <c r="T451" s="3"/>
      <c r="U451" s="1"/>
      <c r="V451" s="1"/>
      <c r="W451" s="22"/>
      <c r="X451" s="3"/>
      <c r="Y451" s="10" t="s">
        <v>7</v>
      </c>
      <c r="Z451" s="9"/>
      <c r="AA451" s="22">
        <f t="shared" si="37"/>
        <v>0</v>
      </c>
      <c r="AB451" s="9"/>
      <c r="AC451" s="22">
        <f t="shared" si="38"/>
        <v>0</v>
      </c>
      <c r="AD451" s="117">
        <f t="shared" si="39"/>
        <v>444</v>
      </c>
      <c r="AE451" s="119"/>
      <c r="AF451" s="1"/>
    </row>
    <row r="452" spans="1:32" x14ac:dyDescent="0.25">
      <c r="A452" s="1"/>
      <c r="B452" s="1"/>
      <c r="C452" s="1"/>
      <c r="D452" s="5">
        <f t="shared" si="36"/>
        <v>452</v>
      </c>
      <c r="E452" s="1"/>
      <c r="F452" s="1"/>
      <c r="G452" s="22"/>
      <c r="H452" s="3"/>
      <c r="I452" s="1"/>
      <c r="J452" s="1"/>
      <c r="K452" s="22"/>
      <c r="L452" s="3"/>
      <c r="M452" s="1"/>
      <c r="N452" s="1"/>
      <c r="O452" s="22"/>
      <c r="P452" s="3"/>
      <c r="Q452" s="1"/>
      <c r="R452" s="1"/>
      <c r="S452" s="22"/>
      <c r="T452" s="3"/>
      <c r="U452" s="1"/>
      <c r="V452" s="1"/>
      <c r="W452" s="22"/>
      <c r="X452" s="3"/>
      <c r="Y452" s="10" t="s">
        <v>7</v>
      </c>
      <c r="Z452" s="9"/>
      <c r="AA452" s="22">
        <f t="shared" si="37"/>
        <v>0</v>
      </c>
      <c r="AB452" s="9"/>
      <c r="AC452" s="22">
        <f t="shared" si="38"/>
        <v>0</v>
      </c>
      <c r="AD452" s="117">
        <f t="shared" si="39"/>
        <v>445</v>
      </c>
      <c r="AE452" s="119"/>
      <c r="AF452" s="1"/>
    </row>
    <row r="453" spans="1:32" x14ac:dyDescent="0.25">
      <c r="A453" s="1"/>
      <c r="B453" s="1"/>
      <c r="C453" s="1"/>
      <c r="D453" s="5">
        <f t="shared" si="36"/>
        <v>453</v>
      </c>
      <c r="E453" s="1"/>
      <c r="F453" s="1"/>
      <c r="G453" s="22"/>
      <c r="H453" s="3"/>
      <c r="I453" s="1"/>
      <c r="J453" s="1"/>
      <c r="K453" s="22"/>
      <c r="L453" s="3"/>
      <c r="M453" s="1"/>
      <c r="N453" s="1"/>
      <c r="O453" s="22"/>
      <c r="P453" s="3"/>
      <c r="Q453" s="1"/>
      <c r="R453" s="1"/>
      <c r="S453" s="22"/>
      <c r="T453" s="3"/>
      <c r="U453" s="1"/>
      <c r="V453" s="1"/>
      <c r="W453" s="22"/>
      <c r="X453" s="3"/>
      <c r="Y453" s="10" t="s">
        <v>7</v>
      </c>
      <c r="Z453" s="9"/>
      <c r="AA453" s="22">
        <f t="shared" si="37"/>
        <v>0</v>
      </c>
      <c r="AB453" s="9"/>
      <c r="AC453" s="22">
        <f t="shared" si="38"/>
        <v>0</v>
      </c>
      <c r="AD453" s="117">
        <f t="shared" si="39"/>
        <v>446</v>
      </c>
      <c r="AE453" s="119"/>
      <c r="AF453" s="1"/>
    </row>
    <row r="454" spans="1:32" x14ac:dyDescent="0.25">
      <c r="A454" s="1"/>
      <c r="B454" s="1"/>
      <c r="C454" s="1"/>
      <c r="D454" s="5">
        <f t="shared" si="36"/>
        <v>454</v>
      </c>
      <c r="E454" s="1"/>
      <c r="F454" s="1"/>
      <c r="G454" s="22"/>
      <c r="H454" s="3"/>
      <c r="I454" s="1"/>
      <c r="J454" s="1"/>
      <c r="K454" s="22"/>
      <c r="L454" s="3"/>
      <c r="M454" s="1"/>
      <c r="N454" s="1"/>
      <c r="O454" s="22"/>
      <c r="P454" s="3"/>
      <c r="Q454" s="1"/>
      <c r="R454" s="1"/>
      <c r="S454" s="22"/>
      <c r="T454" s="3"/>
      <c r="U454" s="1"/>
      <c r="V454" s="1"/>
      <c r="W454" s="22"/>
      <c r="X454" s="3"/>
      <c r="Y454" s="10" t="s">
        <v>7</v>
      </c>
      <c r="Z454" s="9"/>
      <c r="AA454" s="22">
        <f t="shared" si="37"/>
        <v>0</v>
      </c>
      <c r="AB454" s="9"/>
      <c r="AC454" s="22">
        <f t="shared" si="38"/>
        <v>0</v>
      </c>
      <c r="AD454" s="117">
        <f t="shared" si="39"/>
        <v>447</v>
      </c>
      <c r="AE454" s="119"/>
      <c r="AF454" s="1"/>
    </row>
    <row r="455" spans="1:32" x14ac:dyDescent="0.25">
      <c r="A455" s="1"/>
      <c r="B455" s="1"/>
      <c r="C455" s="1"/>
      <c r="D455" s="5">
        <f t="shared" si="36"/>
        <v>455</v>
      </c>
      <c r="E455" s="1"/>
      <c r="F455" s="1"/>
      <c r="G455" s="22"/>
      <c r="H455" s="3"/>
      <c r="I455" s="1"/>
      <c r="J455" s="1"/>
      <c r="K455" s="22"/>
      <c r="L455" s="3"/>
      <c r="M455" s="1"/>
      <c r="N455" s="1"/>
      <c r="O455" s="22"/>
      <c r="P455" s="3"/>
      <c r="Q455" s="1"/>
      <c r="R455" s="1"/>
      <c r="S455" s="22"/>
      <c r="T455" s="3"/>
      <c r="U455" s="1"/>
      <c r="V455" s="1"/>
      <c r="W455" s="22"/>
      <c r="X455" s="3"/>
      <c r="Y455" s="10" t="s">
        <v>7</v>
      </c>
      <c r="Z455" s="9"/>
      <c r="AA455" s="22">
        <f t="shared" si="37"/>
        <v>0</v>
      </c>
      <c r="AB455" s="9"/>
      <c r="AC455" s="22">
        <f t="shared" si="38"/>
        <v>0</v>
      </c>
      <c r="AD455" s="117">
        <f t="shared" si="39"/>
        <v>448</v>
      </c>
      <c r="AE455" s="119"/>
      <c r="AF455" s="1"/>
    </row>
    <row r="456" spans="1:32" x14ac:dyDescent="0.25">
      <c r="A456" s="1"/>
      <c r="B456" s="1"/>
      <c r="C456" s="1"/>
      <c r="D456" s="5">
        <f t="shared" si="36"/>
        <v>456</v>
      </c>
      <c r="E456" s="1"/>
      <c r="F456" s="1"/>
      <c r="G456" s="22"/>
      <c r="H456" s="3"/>
      <c r="I456" s="1"/>
      <c r="J456" s="1"/>
      <c r="K456" s="22"/>
      <c r="L456" s="3"/>
      <c r="M456" s="1"/>
      <c r="N456" s="1"/>
      <c r="O456" s="22"/>
      <c r="P456" s="3"/>
      <c r="Q456" s="1"/>
      <c r="R456" s="1"/>
      <c r="S456" s="22"/>
      <c r="T456" s="3"/>
      <c r="U456" s="1"/>
      <c r="V456" s="1"/>
      <c r="W456" s="22"/>
      <c r="X456" s="3"/>
      <c r="Y456" s="10" t="s">
        <v>7</v>
      </c>
      <c r="Z456" s="9"/>
      <c r="AA456" s="22">
        <f t="shared" si="37"/>
        <v>0</v>
      </c>
      <c r="AB456" s="9"/>
      <c r="AC456" s="22">
        <f t="shared" si="38"/>
        <v>0</v>
      </c>
      <c r="AD456" s="117">
        <f t="shared" si="39"/>
        <v>449</v>
      </c>
      <c r="AE456" s="119"/>
      <c r="AF456" s="1"/>
    </row>
    <row r="457" spans="1:32" x14ac:dyDescent="0.25">
      <c r="A457" s="1"/>
      <c r="B457" s="1"/>
      <c r="C457" s="1"/>
      <c r="D457" s="5">
        <f t="shared" ref="D457:D520" si="40">ROW(C457)</f>
        <v>457</v>
      </c>
      <c r="E457" s="1"/>
      <c r="F457" s="1"/>
      <c r="G457" s="22"/>
      <c r="H457" s="3"/>
      <c r="I457" s="1"/>
      <c r="J457" s="1"/>
      <c r="K457" s="22"/>
      <c r="L457" s="3"/>
      <c r="M457" s="1"/>
      <c r="N457" s="1"/>
      <c r="O457" s="22"/>
      <c r="P457" s="3"/>
      <c r="Q457" s="1"/>
      <c r="R457" s="1"/>
      <c r="S457" s="22"/>
      <c r="T457" s="3"/>
      <c r="U457" s="1"/>
      <c r="V457" s="1"/>
      <c r="W457" s="22"/>
      <c r="X457" s="3"/>
      <c r="Y457" s="10" t="s">
        <v>7</v>
      </c>
      <c r="Z457" s="9"/>
      <c r="AA457" s="22">
        <f t="shared" ref="AA457:AA520" si="41">IF(Z457="",0,IF(COUNTIF(Z:Z,Z457)=1,0,1))</f>
        <v>0</v>
      </c>
      <c r="AB457" s="9"/>
      <c r="AC457" s="22">
        <f t="shared" ref="AC457:AC520" si="42">IF(AB457="",0,IF(COUNTIF(AB:AB,AB457)=1,0,1))</f>
        <v>0</v>
      </c>
      <c r="AD457" s="117">
        <f t="shared" si="39"/>
        <v>450</v>
      </c>
      <c r="AE457" s="119"/>
      <c r="AF457" s="1"/>
    </row>
    <row r="458" spans="1:32" x14ac:dyDescent="0.25">
      <c r="A458" s="1"/>
      <c r="B458" s="1"/>
      <c r="C458" s="1"/>
      <c r="D458" s="5">
        <f t="shared" si="40"/>
        <v>458</v>
      </c>
      <c r="E458" s="1"/>
      <c r="F458" s="1"/>
      <c r="G458" s="22"/>
      <c r="H458" s="3"/>
      <c r="I458" s="1"/>
      <c r="J458" s="1"/>
      <c r="K458" s="22"/>
      <c r="L458" s="3"/>
      <c r="M458" s="1"/>
      <c r="N458" s="1"/>
      <c r="O458" s="22"/>
      <c r="P458" s="3"/>
      <c r="Q458" s="1"/>
      <c r="R458" s="1"/>
      <c r="S458" s="22"/>
      <c r="T458" s="3"/>
      <c r="U458" s="1"/>
      <c r="V458" s="1"/>
      <c r="W458" s="22"/>
      <c r="X458" s="3"/>
      <c r="Y458" s="10" t="s">
        <v>7</v>
      </c>
      <c r="Z458" s="9"/>
      <c r="AA458" s="22">
        <f t="shared" si="41"/>
        <v>0</v>
      </c>
      <c r="AB458" s="9"/>
      <c r="AC458" s="22">
        <f t="shared" si="42"/>
        <v>0</v>
      </c>
      <c r="AD458" s="117">
        <f t="shared" ref="AD458:AD521" si="43">AD457+1</f>
        <v>451</v>
      </c>
      <c r="AE458" s="119"/>
      <c r="AF458" s="1"/>
    </row>
    <row r="459" spans="1:32" x14ac:dyDescent="0.25">
      <c r="A459" s="1"/>
      <c r="B459" s="1"/>
      <c r="C459" s="1"/>
      <c r="D459" s="5">
        <f t="shared" si="40"/>
        <v>459</v>
      </c>
      <c r="E459" s="1"/>
      <c r="F459" s="1"/>
      <c r="G459" s="22"/>
      <c r="H459" s="3"/>
      <c r="I459" s="1"/>
      <c r="J459" s="1"/>
      <c r="K459" s="22"/>
      <c r="L459" s="3"/>
      <c r="M459" s="1"/>
      <c r="N459" s="1"/>
      <c r="O459" s="22"/>
      <c r="P459" s="3"/>
      <c r="Q459" s="1"/>
      <c r="R459" s="1"/>
      <c r="S459" s="22"/>
      <c r="T459" s="3"/>
      <c r="U459" s="1"/>
      <c r="V459" s="1"/>
      <c r="W459" s="22"/>
      <c r="X459" s="3"/>
      <c r="Y459" s="10" t="s">
        <v>7</v>
      </c>
      <c r="Z459" s="9"/>
      <c r="AA459" s="22">
        <f t="shared" si="41"/>
        <v>0</v>
      </c>
      <c r="AB459" s="9"/>
      <c r="AC459" s="22">
        <f t="shared" si="42"/>
        <v>0</v>
      </c>
      <c r="AD459" s="117">
        <f t="shared" si="43"/>
        <v>452</v>
      </c>
      <c r="AE459" s="119"/>
      <c r="AF459" s="1"/>
    </row>
    <row r="460" spans="1:32" x14ac:dyDescent="0.25">
      <c r="A460" s="1"/>
      <c r="B460" s="1"/>
      <c r="C460" s="1"/>
      <c r="D460" s="5">
        <f t="shared" si="40"/>
        <v>460</v>
      </c>
      <c r="E460" s="1"/>
      <c r="F460" s="1"/>
      <c r="G460" s="22"/>
      <c r="H460" s="3"/>
      <c r="I460" s="1"/>
      <c r="J460" s="1"/>
      <c r="K460" s="22"/>
      <c r="L460" s="3"/>
      <c r="M460" s="1"/>
      <c r="N460" s="1"/>
      <c r="O460" s="22"/>
      <c r="P460" s="3"/>
      <c r="Q460" s="1"/>
      <c r="R460" s="1"/>
      <c r="S460" s="22"/>
      <c r="T460" s="3"/>
      <c r="U460" s="1"/>
      <c r="V460" s="1"/>
      <c r="W460" s="22"/>
      <c r="X460" s="3"/>
      <c r="Y460" s="10" t="s">
        <v>7</v>
      </c>
      <c r="Z460" s="9"/>
      <c r="AA460" s="22">
        <f t="shared" si="41"/>
        <v>0</v>
      </c>
      <c r="AB460" s="9"/>
      <c r="AC460" s="22">
        <f t="shared" si="42"/>
        <v>0</v>
      </c>
      <c r="AD460" s="117">
        <f t="shared" si="43"/>
        <v>453</v>
      </c>
      <c r="AE460" s="119"/>
      <c r="AF460" s="1"/>
    </row>
    <row r="461" spans="1:32" x14ac:dyDescent="0.25">
      <c r="A461" s="1"/>
      <c r="B461" s="1"/>
      <c r="C461" s="1"/>
      <c r="D461" s="5">
        <f t="shared" si="40"/>
        <v>461</v>
      </c>
      <c r="E461" s="1"/>
      <c r="F461" s="1"/>
      <c r="G461" s="22"/>
      <c r="H461" s="3"/>
      <c r="I461" s="1"/>
      <c r="J461" s="1"/>
      <c r="K461" s="22"/>
      <c r="L461" s="3"/>
      <c r="M461" s="1"/>
      <c r="N461" s="1"/>
      <c r="O461" s="22"/>
      <c r="P461" s="3"/>
      <c r="Q461" s="1"/>
      <c r="R461" s="1"/>
      <c r="S461" s="22"/>
      <c r="T461" s="3"/>
      <c r="U461" s="1"/>
      <c r="V461" s="1"/>
      <c r="W461" s="22"/>
      <c r="X461" s="3"/>
      <c r="Y461" s="10" t="s">
        <v>7</v>
      </c>
      <c r="Z461" s="9"/>
      <c r="AA461" s="22">
        <f t="shared" si="41"/>
        <v>0</v>
      </c>
      <c r="AB461" s="9"/>
      <c r="AC461" s="22">
        <f t="shared" si="42"/>
        <v>0</v>
      </c>
      <c r="AD461" s="117">
        <f t="shared" si="43"/>
        <v>454</v>
      </c>
      <c r="AE461" s="119"/>
      <c r="AF461" s="1"/>
    </row>
    <row r="462" spans="1:32" x14ac:dyDescent="0.25">
      <c r="A462" s="1"/>
      <c r="B462" s="1"/>
      <c r="C462" s="1"/>
      <c r="D462" s="5">
        <f t="shared" si="40"/>
        <v>462</v>
      </c>
      <c r="E462" s="1"/>
      <c r="F462" s="1"/>
      <c r="G462" s="22"/>
      <c r="H462" s="3"/>
      <c r="I462" s="1"/>
      <c r="J462" s="1"/>
      <c r="K462" s="22"/>
      <c r="L462" s="3"/>
      <c r="M462" s="1"/>
      <c r="N462" s="1"/>
      <c r="O462" s="22"/>
      <c r="P462" s="3"/>
      <c r="Q462" s="1"/>
      <c r="R462" s="1"/>
      <c r="S462" s="22"/>
      <c r="T462" s="3"/>
      <c r="U462" s="1"/>
      <c r="V462" s="1"/>
      <c r="W462" s="22"/>
      <c r="X462" s="3"/>
      <c r="Y462" s="10" t="s">
        <v>7</v>
      </c>
      <c r="Z462" s="9"/>
      <c r="AA462" s="22">
        <f t="shared" si="41"/>
        <v>0</v>
      </c>
      <c r="AB462" s="9"/>
      <c r="AC462" s="22">
        <f t="shared" si="42"/>
        <v>0</v>
      </c>
      <c r="AD462" s="117">
        <f t="shared" si="43"/>
        <v>455</v>
      </c>
      <c r="AE462" s="119"/>
      <c r="AF462" s="1"/>
    </row>
    <row r="463" spans="1:32" x14ac:dyDescent="0.25">
      <c r="A463" s="1"/>
      <c r="B463" s="1"/>
      <c r="C463" s="1"/>
      <c r="D463" s="5">
        <f t="shared" si="40"/>
        <v>463</v>
      </c>
      <c r="E463" s="1"/>
      <c r="F463" s="1"/>
      <c r="G463" s="22"/>
      <c r="H463" s="3"/>
      <c r="I463" s="1"/>
      <c r="J463" s="1"/>
      <c r="K463" s="22"/>
      <c r="L463" s="3"/>
      <c r="M463" s="1"/>
      <c r="N463" s="1"/>
      <c r="O463" s="22"/>
      <c r="P463" s="3"/>
      <c r="Q463" s="1"/>
      <c r="R463" s="1"/>
      <c r="S463" s="22"/>
      <c r="T463" s="3"/>
      <c r="U463" s="1"/>
      <c r="V463" s="1"/>
      <c r="W463" s="22"/>
      <c r="X463" s="3"/>
      <c r="Y463" s="10" t="s">
        <v>7</v>
      </c>
      <c r="Z463" s="9"/>
      <c r="AA463" s="22">
        <f t="shared" si="41"/>
        <v>0</v>
      </c>
      <c r="AB463" s="9"/>
      <c r="AC463" s="22">
        <f t="shared" si="42"/>
        <v>0</v>
      </c>
      <c r="AD463" s="117">
        <f t="shared" si="43"/>
        <v>456</v>
      </c>
      <c r="AE463" s="119"/>
      <c r="AF463" s="1"/>
    </row>
    <row r="464" spans="1:32" x14ac:dyDescent="0.25">
      <c r="A464" s="1"/>
      <c r="B464" s="1"/>
      <c r="C464" s="1"/>
      <c r="D464" s="5">
        <f t="shared" si="40"/>
        <v>464</v>
      </c>
      <c r="E464" s="1"/>
      <c r="F464" s="1"/>
      <c r="G464" s="22"/>
      <c r="H464" s="3"/>
      <c r="I464" s="1"/>
      <c r="J464" s="1"/>
      <c r="K464" s="22"/>
      <c r="L464" s="3"/>
      <c r="M464" s="1"/>
      <c r="N464" s="1"/>
      <c r="O464" s="22"/>
      <c r="P464" s="3"/>
      <c r="Q464" s="1"/>
      <c r="R464" s="1"/>
      <c r="S464" s="22"/>
      <c r="T464" s="3"/>
      <c r="U464" s="1"/>
      <c r="V464" s="1"/>
      <c r="W464" s="22"/>
      <c r="X464" s="3"/>
      <c r="Y464" s="10" t="s">
        <v>7</v>
      </c>
      <c r="Z464" s="9"/>
      <c r="AA464" s="22">
        <f t="shared" si="41"/>
        <v>0</v>
      </c>
      <c r="AB464" s="9"/>
      <c r="AC464" s="22">
        <f t="shared" si="42"/>
        <v>0</v>
      </c>
      <c r="AD464" s="117">
        <f t="shared" si="43"/>
        <v>457</v>
      </c>
      <c r="AE464" s="119"/>
      <c r="AF464" s="1"/>
    </row>
    <row r="465" spans="1:32" x14ac:dyDescent="0.25">
      <c r="A465" s="1"/>
      <c r="B465" s="1"/>
      <c r="C465" s="1"/>
      <c r="D465" s="5">
        <f t="shared" si="40"/>
        <v>465</v>
      </c>
      <c r="E465" s="1"/>
      <c r="F465" s="1"/>
      <c r="G465" s="22"/>
      <c r="H465" s="3"/>
      <c r="I465" s="1"/>
      <c r="J465" s="1"/>
      <c r="K465" s="22"/>
      <c r="L465" s="3"/>
      <c r="M465" s="1"/>
      <c r="N465" s="1"/>
      <c r="O465" s="22"/>
      <c r="P465" s="3"/>
      <c r="Q465" s="1"/>
      <c r="R465" s="1"/>
      <c r="S465" s="22"/>
      <c r="T465" s="3"/>
      <c r="U465" s="1"/>
      <c r="V465" s="1"/>
      <c r="W465" s="22"/>
      <c r="X465" s="3"/>
      <c r="Y465" s="10" t="s">
        <v>7</v>
      </c>
      <c r="Z465" s="9"/>
      <c r="AA465" s="22">
        <f t="shared" si="41"/>
        <v>0</v>
      </c>
      <c r="AB465" s="9"/>
      <c r="AC465" s="22">
        <f t="shared" si="42"/>
        <v>0</v>
      </c>
      <c r="AD465" s="117">
        <f t="shared" si="43"/>
        <v>458</v>
      </c>
      <c r="AE465" s="119"/>
      <c r="AF465" s="1"/>
    </row>
    <row r="466" spans="1:32" x14ac:dyDescent="0.25">
      <c r="A466" s="1"/>
      <c r="B466" s="1"/>
      <c r="C466" s="1"/>
      <c r="D466" s="5">
        <f t="shared" si="40"/>
        <v>466</v>
      </c>
      <c r="E466" s="1"/>
      <c r="F466" s="1"/>
      <c r="G466" s="22"/>
      <c r="H466" s="3"/>
      <c r="I466" s="1"/>
      <c r="J466" s="1"/>
      <c r="K466" s="22"/>
      <c r="L466" s="3"/>
      <c r="M466" s="1"/>
      <c r="N466" s="1"/>
      <c r="O466" s="22"/>
      <c r="P466" s="3"/>
      <c r="Q466" s="1"/>
      <c r="R466" s="1"/>
      <c r="S466" s="22"/>
      <c r="T466" s="3"/>
      <c r="U466" s="1"/>
      <c r="V466" s="1"/>
      <c r="W466" s="22"/>
      <c r="X466" s="3"/>
      <c r="Y466" s="10" t="s">
        <v>7</v>
      </c>
      <c r="Z466" s="9"/>
      <c r="AA466" s="22">
        <f t="shared" si="41"/>
        <v>0</v>
      </c>
      <c r="AB466" s="9"/>
      <c r="AC466" s="22">
        <f t="shared" si="42"/>
        <v>0</v>
      </c>
      <c r="AD466" s="117">
        <f t="shared" si="43"/>
        <v>459</v>
      </c>
      <c r="AE466" s="119"/>
      <c r="AF466" s="1"/>
    </row>
    <row r="467" spans="1:32" x14ac:dyDescent="0.25">
      <c r="A467" s="1"/>
      <c r="B467" s="1"/>
      <c r="C467" s="1"/>
      <c r="D467" s="5">
        <f t="shared" si="40"/>
        <v>467</v>
      </c>
      <c r="E467" s="1"/>
      <c r="F467" s="1"/>
      <c r="G467" s="22"/>
      <c r="H467" s="3"/>
      <c r="I467" s="1"/>
      <c r="J467" s="1"/>
      <c r="K467" s="22"/>
      <c r="L467" s="3"/>
      <c r="M467" s="1"/>
      <c r="N467" s="1"/>
      <c r="O467" s="22"/>
      <c r="P467" s="3"/>
      <c r="Q467" s="1"/>
      <c r="R467" s="1"/>
      <c r="S467" s="22"/>
      <c r="T467" s="3"/>
      <c r="U467" s="1"/>
      <c r="V467" s="1"/>
      <c r="W467" s="22"/>
      <c r="X467" s="3"/>
      <c r="Y467" s="10" t="s">
        <v>7</v>
      </c>
      <c r="Z467" s="9"/>
      <c r="AA467" s="22">
        <f t="shared" si="41"/>
        <v>0</v>
      </c>
      <c r="AB467" s="9"/>
      <c r="AC467" s="22">
        <f t="shared" si="42"/>
        <v>0</v>
      </c>
      <c r="AD467" s="117">
        <f t="shared" si="43"/>
        <v>460</v>
      </c>
      <c r="AE467" s="119"/>
      <c r="AF467" s="1"/>
    </row>
    <row r="468" spans="1:32" x14ac:dyDescent="0.25">
      <c r="A468" s="1"/>
      <c r="B468" s="1"/>
      <c r="C468" s="1"/>
      <c r="D468" s="5">
        <f t="shared" si="40"/>
        <v>468</v>
      </c>
      <c r="E468" s="1"/>
      <c r="F468" s="1"/>
      <c r="G468" s="22"/>
      <c r="H468" s="3"/>
      <c r="I468" s="1"/>
      <c r="J468" s="1"/>
      <c r="K468" s="22"/>
      <c r="L468" s="3"/>
      <c r="M468" s="1"/>
      <c r="N468" s="1"/>
      <c r="O468" s="22"/>
      <c r="P468" s="3"/>
      <c r="Q468" s="1"/>
      <c r="R468" s="1"/>
      <c r="S468" s="22"/>
      <c r="T468" s="3"/>
      <c r="U468" s="1"/>
      <c r="V468" s="1"/>
      <c r="W468" s="22"/>
      <c r="X468" s="3"/>
      <c r="Y468" s="10" t="s">
        <v>7</v>
      </c>
      <c r="Z468" s="9"/>
      <c r="AA468" s="22">
        <f t="shared" si="41"/>
        <v>0</v>
      </c>
      <c r="AB468" s="9"/>
      <c r="AC468" s="22">
        <f t="shared" si="42"/>
        <v>0</v>
      </c>
      <c r="AD468" s="117">
        <f t="shared" si="43"/>
        <v>461</v>
      </c>
      <c r="AE468" s="119"/>
      <c r="AF468" s="1"/>
    </row>
    <row r="469" spans="1:32" x14ac:dyDescent="0.25">
      <c r="A469" s="1"/>
      <c r="B469" s="1"/>
      <c r="C469" s="1"/>
      <c r="D469" s="5">
        <f t="shared" si="40"/>
        <v>469</v>
      </c>
      <c r="E469" s="1"/>
      <c r="F469" s="1"/>
      <c r="G469" s="22"/>
      <c r="H469" s="3"/>
      <c r="I469" s="1"/>
      <c r="J469" s="1"/>
      <c r="K469" s="22"/>
      <c r="L469" s="3"/>
      <c r="M469" s="1"/>
      <c r="N469" s="1"/>
      <c r="O469" s="22"/>
      <c r="P469" s="3"/>
      <c r="Q469" s="1"/>
      <c r="R469" s="1"/>
      <c r="S469" s="22"/>
      <c r="T469" s="3"/>
      <c r="U469" s="1"/>
      <c r="V469" s="1"/>
      <c r="W469" s="22"/>
      <c r="X469" s="3"/>
      <c r="Y469" s="10" t="s">
        <v>7</v>
      </c>
      <c r="Z469" s="9"/>
      <c r="AA469" s="22">
        <f t="shared" si="41"/>
        <v>0</v>
      </c>
      <c r="AB469" s="9"/>
      <c r="AC469" s="22">
        <f t="shared" si="42"/>
        <v>0</v>
      </c>
      <c r="AD469" s="117">
        <f t="shared" si="43"/>
        <v>462</v>
      </c>
      <c r="AE469" s="119"/>
      <c r="AF469" s="1"/>
    </row>
    <row r="470" spans="1:32" x14ac:dyDescent="0.25">
      <c r="A470" s="1"/>
      <c r="B470" s="1"/>
      <c r="C470" s="1"/>
      <c r="D470" s="5">
        <f t="shared" si="40"/>
        <v>470</v>
      </c>
      <c r="E470" s="1"/>
      <c r="F470" s="1"/>
      <c r="G470" s="22"/>
      <c r="H470" s="3"/>
      <c r="I470" s="1"/>
      <c r="J470" s="1"/>
      <c r="K470" s="22"/>
      <c r="L470" s="3"/>
      <c r="M470" s="1"/>
      <c r="N470" s="1"/>
      <c r="O470" s="22"/>
      <c r="P470" s="3"/>
      <c r="Q470" s="1"/>
      <c r="R470" s="1"/>
      <c r="S470" s="22"/>
      <c r="T470" s="3"/>
      <c r="U470" s="1"/>
      <c r="V470" s="1"/>
      <c r="W470" s="22"/>
      <c r="X470" s="3"/>
      <c r="Y470" s="10" t="s">
        <v>7</v>
      </c>
      <c r="Z470" s="9"/>
      <c r="AA470" s="22">
        <f t="shared" si="41"/>
        <v>0</v>
      </c>
      <c r="AB470" s="9"/>
      <c r="AC470" s="22">
        <f t="shared" si="42"/>
        <v>0</v>
      </c>
      <c r="AD470" s="117">
        <f t="shared" si="43"/>
        <v>463</v>
      </c>
      <c r="AE470" s="119"/>
      <c r="AF470" s="1"/>
    </row>
    <row r="471" spans="1:32" x14ac:dyDescent="0.25">
      <c r="A471" s="1"/>
      <c r="B471" s="1"/>
      <c r="C471" s="1"/>
      <c r="D471" s="5">
        <f t="shared" si="40"/>
        <v>471</v>
      </c>
      <c r="E471" s="1"/>
      <c r="F471" s="1"/>
      <c r="G471" s="22"/>
      <c r="H471" s="3"/>
      <c r="I471" s="1"/>
      <c r="J471" s="1"/>
      <c r="K471" s="22"/>
      <c r="L471" s="3"/>
      <c r="M471" s="1"/>
      <c r="N471" s="1"/>
      <c r="O471" s="22"/>
      <c r="P471" s="3"/>
      <c r="Q471" s="1"/>
      <c r="R471" s="1"/>
      <c r="S471" s="22"/>
      <c r="T471" s="3"/>
      <c r="U471" s="1"/>
      <c r="V471" s="1"/>
      <c r="W471" s="22"/>
      <c r="X471" s="3"/>
      <c r="Y471" s="10" t="s">
        <v>7</v>
      </c>
      <c r="Z471" s="9"/>
      <c r="AA471" s="22">
        <f t="shared" si="41"/>
        <v>0</v>
      </c>
      <c r="AB471" s="9"/>
      <c r="AC471" s="22">
        <f t="shared" si="42"/>
        <v>0</v>
      </c>
      <c r="AD471" s="117">
        <f t="shared" si="43"/>
        <v>464</v>
      </c>
      <c r="AE471" s="119"/>
      <c r="AF471" s="1"/>
    </row>
    <row r="472" spans="1:32" x14ac:dyDescent="0.25">
      <c r="A472" s="1"/>
      <c r="B472" s="1"/>
      <c r="C472" s="1"/>
      <c r="D472" s="5">
        <f t="shared" si="40"/>
        <v>472</v>
      </c>
      <c r="E472" s="1"/>
      <c r="F472" s="1"/>
      <c r="G472" s="22"/>
      <c r="H472" s="3"/>
      <c r="I472" s="1"/>
      <c r="J472" s="1"/>
      <c r="K472" s="22"/>
      <c r="L472" s="3"/>
      <c r="M472" s="1"/>
      <c r="N472" s="1"/>
      <c r="O472" s="22"/>
      <c r="P472" s="3"/>
      <c r="Q472" s="1"/>
      <c r="R472" s="1"/>
      <c r="S472" s="22"/>
      <c r="T472" s="3"/>
      <c r="U472" s="1"/>
      <c r="V472" s="1"/>
      <c r="W472" s="22"/>
      <c r="X472" s="3"/>
      <c r="Y472" s="10" t="s">
        <v>7</v>
      </c>
      <c r="Z472" s="9"/>
      <c r="AA472" s="22">
        <f t="shared" si="41"/>
        <v>0</v>
      </c>
      <c r="AB472" s="9"/>
      <c r="AC472" s="22">
        <f t="shared" si="42"/>
        <v>0</v>
      </c>
      <c r="AD472" s="117">
        <f t="shared" si="43"/>
        <v>465</v>
      </c>
      <c r="AE472" s="119"/>
      <c r="AF472" s="1"/>
    </row>
    <row r="473" spans="1:32" x14ac:dyDescent="0.25">
      <c r="A473" s="1"/>
      <c r="B473" s="1"/>
      <c r="C473" s="1"/>
      <c r="D473" s="5">
        <f t="shared" si="40"/>
        <v>473</v>
      </c>
      <c r="E473" s="1"/>
      <c r="F473" s="1"/>
      <c r="G473" s="22"/>
      <c r="H473" s="3"/>
      <c r="I473" s="1"/>
      <c r="J473" s="1"/>
      <c r="K473" s="22"/>
      <c r="L473" s="3"/>
      <c r="M473" s="1"/>
      <c r="N473" s="1"/>
      <c r="O473" s="22"/>
      <c r="P473" s="3"/>
      <c r="Q473" s="1"/>
      <c r="R473" s="1"/>
      <c r="S473" s="22"/>
      <c r="T473" s="3"/>
      <c r="U473" s="1"/>
      <c r="V473" s="1"/>
      <c r="W473" s="22"/>
      <c r="X473" s="3"/>
      <c r="Y473" s="10" t="s">
        <v>7</v>
      </c>
      <c r="Z473" s="9"/>
      <c r="AA473" s="22">
        <f t="shared" si="41"/>
        <v>0</v>
      </c>
      <c r="AB473" s="9"/>
      <c r="AC473" s="22">
        <f t="shared" si="42"/>
        <v>0</v>
      </c>
      <c r="AD473" s="117">
        <f t="shared" si="43"/>
        <v>466</v>
      </c>
      <c r="AE473" s="119"/>
      <c r="AF473" s="1"/>
    </row>
    <row r="474" spans="1:32" x14ac:dyDescent="0.25">
      <c r="A474" s="1"/>
      <c r="B474" s="1"/>
      <c r="C474" s="1"/>
      <c r="D474" s="5">
        <f t="shared" si="40"/>
        <v>474</v>
      </c>
      <c r="E474" s="1"/>
      <c r="F474" s="1"/>
      <c r="G474" s="22"/>
      <c r="H474" s="3"/>
      <c r="I474" s="1"/>
      <c r="J474" s="1"/>
      <c r="K474" s="22"/>
      <c r="L474" s="3"/>
      <c r="M474" s="1"/>
      <c r="N474" s="1"/>
      <c r="O474" s="22"/>
      <c r="P474" s="3"/>
      <c r="Q474" s="1"/>
      <c r="R474" s="1"/>
      <c r="S474" s="22"/>
      <c r="T474" s="3"/>
      <c r="U474" s="1"/>
      <c r="V474" s="1"/>
      <c r="W474" s="22"/>
      <c r="X474" s="3"/>
      <c r="Y474" s="10" t="s">
        <v>7</v>
      </c>
      <c r="Z474" s="9"/>
      <c r="AA474" s="22">
        <f t="shared" si="41"/>
        <v>0</v>
      </c>
      <c r="AB474" s="9"/>
      <c r="AC474" s="22">
        <f t="shared" si="42"/>
        <v>0</v>
      </c>
      <c r="AD474" s="117">
        <f t="shared" si="43"/>
        <v>467</v>
      </c>
      <c r="AE474" s="119"/>
      <c r="AF474" s="1"/>
    </row>
    <row r="475" spans="1:32" x14ac:dyDescent="0.25">
      <c r="A475" s="1"/>
      <c r="B475" s="1"/>
      <c r="C475" s="1"/>
      <c r="D475" s="5">
        <f t="shared" si="40"/>
        <v>475</v>
      </c>
      <c r="E475" s="1"/>
      <c r="F475" s="1"/>
      <c r="G475" s="22"/>
      <c r="H475" s="3"/>
      <c r="I475" s="1"/>
      <c r="J475" s="1"/>
      <c r="K475" s="22"/>
      <c r="L475" s="3"/>
      <c r="M475" s="1"/>
      <c r="N475" s="1"/>
      <c r="O475" s="22"/>
      <c r="P475" s="3"/>
      <c r="Q475" s="1"/>
      <c r="R475" s="1"/>
      <c r="S475" s="22"/>
      <c r="T475" s="3"/>
      <c r="U475" s="1"/>
      <c r="V475" s="1"/>
      <c r="W475" s="22"/>
      <c r="X475" s="3"/>
      <c r="Y475" s="10" t="s">
        <v>7</v>
      </c>
      <c r="Z475" s="9"/>
      <c r="AA475" s="22">
        <f t="shared" si="41"/>
        <v>0</v>
      </c>
      <c r="AB475" s="9"/>
      <c r="AC475" s="22">
        <f t="shared" si="42"/>
        <v>0</v>
      </c>
      <c r="AD475" s="117">
        <f t="shared" si="43"/>
        <v>468</v>
      </c>
      <c r="AE475" s="119"/>
      <c r="AF475" s="1"/>
    </row>
    <row r="476" spans="1:32" x14ac:dyDescent="0.25">
      <c r="A476" s="1"/>
      <c r="B476" s="1"/>
      <c r="C476" s="1"/>
      <c r="D476" s="5">
        <f t="shared" si="40"/>
        <v>476</v>
      </c>
      <c r="E476" s="1"/>
      <c r="F476" s="1"/>
      <c r="G476" s="22"/>
      <c r="H476" s="3"/>
      <c r="I476" s="1"/>
      <c r="J476" s="1"/>
      <c r="K476" s="22"/>
      <c r="L476" s="3"/>
      <c r="M476" s="1"/>
      <c r="N476" s="1"/>
      <c r="O476" s="22"/>
      <c r="P476" s="3"/>
      <c r="Q476" s="1"/>
      <c r="R476" s="1"/>
      <c r="S476" s="22"/>
      <c r="T476" s="3"/>
      <c r="U476" s="1"/>
      <c r="V476" s="1"/>
      <c r="W476" s="22"/>
      <c r="X476" s="3"/>
      <c r="Y476" s="10" t="s">
        <v>7</v>
      </c>
      <c r="Z476" s="9"/>
      <c r="AA476" s="22">
        <f t="shared" si="41"/>
        <v>0</v>
      </c>
      <c r="AB476" s="9"/>
      <c r="AC476" s="22">
        <f t="shared" si="42"/>
        <v>0</v>
      </c>
      <c r="AD476" s="117">
        <f t="shared" si="43"/>
        <v>469</v>
      </c>
      <c r="AE476" s="119"/>
      <c r="AF476" s="1"/>
    </row>
    <row r="477" spans="1:32" x14ac:dyDescent="0.25">
      <c r="A477" s="1"/>
      <c r="B477" s="1"/>
      <c r="C477" s="1"/>
      <c r="D477" s="5">
        <f t="shared" si="40"/>
        <v>477</v>
      </c>
      <c r="E477" s="1"/>
      <c r="F477" s="1"/>
      <c r="G477" s="22"/>
      <c r="H477" s="3"/>
      <c r="I477" s="1"/>
      <c r="J477" s="1"/>
      <c r="K477" s="22"/>
      <c r="L477" s="3"/>
      <c r="M477" s="1"/>
      <c r="N477" s="1"/>
      <c r="O477" s="22"/>
      <c r="P477" s="3"/>
      <c r="Q477" s="1"/>
      <c r="R477" s="1"/>
      <c r="S477" s="22"/>
      <c r="T477" s="3"/>
      <c r="U477" s="1"/>
      <c r="V477" s="1"/>
      <c r="W477" s="22"/>
      <c r="X477" s="3"/>
      <c r="Y477" s="10" t="s">
        <v>7</v>
      </c>
      <c r="Z477" s="9"/>
      <c r="AA477" s="22">
        <f t="shared" si="41"/>
        <v>0</v>
      </c>
      <c r="AB477" s="9"/>
      <c r="AC477" s="22">
        <f t="shared" si="42"/>
        <v>0</v>
      </c>
      <c r="AD477" s="117">
        <f t="shared" si="43"/>
        <v>470</v>
      </c>
      <c r="AE477" s="119"/>
      <c r="AF477" s="1"/>
    </row>
    <row r="478" spans="1:32" x14ac:dyDescent="0.25">
      <c r="A478" s="1"/>
      <c r="B478" s="1"/>
      <c r="C478" s="1"/>
      <c r="D478" s="5">
        <f t="shared" si="40"/>
        <v>478</v>
      </c>
      <c r="E478" s="1"/>
      <c r="F478" s="1"/>
      <c r="G478" s="22"/>
      <c r="H478" s="3"/>
      <c r="I478" s="1"/>
      <c r="J478" s="1"/>
      <c r="K478" s="22"/>
      <c r="L478" s="3"/>
      <c r="M478" s="1"/>
      <c r="N478" s="1"/>
      <c r="O478" s="22"/>
      <c r="P478" s="3"/>
      <c r="Q478" s="1"/>
      <c r="R478" s="1"/>
      <c r="S478" s="22"/>
      <c r="T478" s="3"/>
      <c r="U478" s="1"/>
      <c r="V478" s="1"/>
      <c r="W478" s="22"/>
      <c r="X478" s="3"/>
      <c r="Y478" s="10" t="s">
        <v>7</v>
      </c>
      <c r="Z478" s="9"/>
      <c r="AA478" s="22">
        <f t="shared" si="41"/>
        <v>0</v>
      </c>
      <c r="AB478" s="9"/>
      <c r="AC478" s="22">
        <f t="shared" si="42"/>
        <v>0</v>
      </c>
      <c r="AD478" s="117">
        <f t="shared" si="43"/>
        <v>471</v>
      </c>
      <c r="AE478" s="119"/>
      <c r="AF478" s="1"/>
    </row>
    <row r="479" spans="1:32" x14ac:dyDescent="0.25">
      <c r="A479" s="1"/>
      <c r="B479" s="1"/>
      <c r="C479" s="1"/>
      <c r="D479" s="5">
        <f t="shared" si="40"/>
        <v>479</v>
      </c>
      <c r="E479" s="1"/>
      <c r="F479" s="1"/>
      <c r="G479" s="22"/>
      <c r="H479" s="3"/>
      <c r="I479" s="1"/>
      <c r="J479" s="1"/>
      <c r="K479" s="22"/>
      <c r="L479" s="3"/>
      <c r="M479" s="1"/>
      <c r="N479" s="1"/>
      <c r="O479" s="22"/>
      <c r="P479" s="3"/>
      <c r="Q479" s="1"/>
      <c r="R479" s="1"/>
      <c r="S479" s="22"/>
      <c r="T479" s="3"/>
      <c r="U479" s="1"/>
      <c r="V479" s="1"/>
      <c r="W479" s="22"/>
      <c r="X479" s="3"/>
      <c r="Y479" s="10" t="s">
        <v>7</v>
      </c>
      <c r="Z479" s="9"/>
      <c r="AA479" s="22">
        <f t="shared" si="41"/>
        <v>0</v>
      </c>
      <c r="AB479" s="9"/>
      <c r="AC479" s="22">
        <f t="shared" si="42"/>
        <v>0</v>
      </c>
      <c r="AD479" s="117">
        <f t="shared" si="43"/>
        <v>472</v>
      </c>
      <c r="AE479" s="119"/>
      <c r="AF479" s="1"/>
    </row>
    <row r="480" spans="1:32" x14ac:dyDescent="0.25">
      <c r="A480" s="1"/>
      <c r="B480" s="1"/>
      <c r="C480" s="1"/>
      <c r="D480" s="5">
        <f t="shared" si="40"/>
        <v>480</v>
      </c>
      <c r="E480" s="1"/>
      <c r="F480" s="1"/>
      <c r="G480" s="22"/>
      <c r="H480" s="3"/>
      <c r="I480" s="1"/>
      <c r="J480" s="1"/>
      <c r="K480" s="22"/>
      <c r="L480" s="3"/>
      <c r="M480" s="1"/>
      <c r="N480" s="1"/>
      <c r="O480" s="22"/>
      <c r="P480" s="3"/>
      <c r="Q480" s="1"/>
      <c r="R480" s="1"/>
      <c r="S480" s="22"/>
      <c r="T480" s="3"/>
      <c r="U480" s="1"/>
      <c r="V480" s="1"/>
      <c r="W480" s="22"/>
      <c r="X480" s="3"/>
      <c r="Y480" s="10" t="s">
        <v>7</v>
      </c>
      <c r="Z480" s="9"/>
      <c r="AA480" s="22">
        <f t="shared" si="41"/>
        <v>0</v>
      </c>
      <c r="AB480" s="9"/>
      <c r="AC480" s="22">
        <f t="shared" si="42"/>
        <v>0</v>
      </c>
      <c r="AD480" s="117">
        <f t="shared" si="43"/>
        <v>473</v>
      </c>
      <c r="AE480" s="119"/>
      <c r="AF480" s="1"/>
    </row>
    <row r="481" spans="1:32" x14ac:dyDescent="0.25">
      <c r="A481" s="1"/>
      <c r="B481" s="1"/>
      <c r="C481" s="1"/>
      <c r="D481" s="5">
        <f t="shared" si="40"/>
        <v>481</v>
      </c>
      <c r="E481" s="1"/>
      <c r="F481" s="1"/>
      <c r="G481" s="22"/>
      <c r="H481" s="3"/>
      <c r="I481" s="1"/>
      <c r="J481" s="1"/>
      <c r="K481" s="22"/>
      <c r="L481" s="3"/>
      <c r="M481" s="1"/>
      <c r="N481" s="1"/>
      <c r="O481" s="22"/>
      <c r="P481" s="3"/>
      <c r="Q481" s="1"/>
      <c r="R481" s="1"/>
      <c r="S481" s="22"/>
      <c r="T481" s="3"/>
      <c r="U481" s="1"/>
      <c r="V481" s="1"/>
      <c r="W481" s="22"/>
      <c r="X481" s="3"/>
      <c r="Y481" s="10" t="s">
        <v>7</v>
      </c>
      <c r="Z481" s="9"/>
      <c r="AA481" s="22">
        <f t="shared" si="41"/>
        <v>0</v>
      </c>
      <c r="AB481" s="9"/>
      <c r="AC481" s="22">
        <f t="shared" si="42"/>
        <v>0</v>
      </c>
      <c r="AD481" s="117">
        <f t="shared" si="43"/>
        <v>474</v>
      </c>
      <c r="AE481" s="119"/>
      <c r="AF481" s="1"/>
    </row>
    <row r="482" spans="1:32" x14ac:dyDescent="0.25">
      <c r="A482" s="1"/>
      <c r="B482" s="1"/>
      <c r="C482" s="1"/>
      <c r="D482" s="5">
        <f t="shared" si="40"/>
        <v>482</v>
      </c>
      <c r="E482" s="1"/>
      <c r="F482" s="1"/>
      <c r="G482" s="22"/>
      <c r="H482" s="3"/>
      <c r="I482" s="1"/>
      <c r="J482" s="1"/>
      <c r="K482" s="22"/>
      <c r="L482" s="3"/>
      <c r="M482" s="1"/>
      <c r="N482" s="1"/>
      <c r="O482" s="22"/>
      <c r="P482" s="3"/>
      <c r="Q482" s="1"/>
      <c r="R482" s="1"/>
      <c r="S482" s="22"/>
      <c r="T482" s="3"/>
      <c r="U482" s="1"/>
      <c r="V482" s="1"/>
      <c r="W482" s="22"/>
      <c r="X482" s="3"/>
      <c r="Y482" s="10" t="s">
        <v>7</v>
      </c>
      <c r="Z482" s="9"/>
      <c r="AA482" s="22">
        <f t="shared" si="41"/>
        <v>0</v>
      </c>
      <c r="AB482" s="9"/>
      <c r="AC482" s="22">
        <f t="shared" si="42"/>
        <v>0</v>
      </c>
      <c r="AD482" s="117">
        <f t="shared" si="43"/>
        <v>475</v>
      </c>
      <c r="AE482" s="119"/>
      <c r="AF482" s="1"/>
    </row>
    <row r="483" spans="1:32" x14ac:dyDescent="0.25">
      <c r="A483" s="1"/>
      <c r="B483" s="1"/>
      <c r="C483" s="1"/>
      <c r="D483" s="5">
        <f t="shared" si="40"/>
        <v>483</v>
      </c>
      <c r="E483" s="1"/>
      <c r="F483" s="1"/>
      <c r="G483" s="22"/>
      <c r="H483" s="3"/>
      <c r="I483" s="1"/>
      <c r="J483" s="1"/>
      <c r="K483" s="22"/>
      <c r="L483" s="3"/>
      <c r="M483" s="1"/>
      <c r="N483" s="1"/>
      <c r="O483" s="22"/>
      <c r="P483" s="3"/>
      <c r="Q483" s="1"/>
      <c r="R483" s="1"/>
      <c r="S483" s="22"/>
      <c r="T483" s="3"/>
      <c r="U483" s="1"/>
      <c r="V483" s="1"/>
      <c r="W483" s="22"/>
      <c r="X483" s="3"/>
      <c r="Y483" s="10" t="s">
        <v>7</v>
      </c>
      <c r="Z483" s="9"/>
      <c r="AA483" s="22">
        <f t="shared" si="41"/>
        <v>0</v>
      </c>
      <c r="AB483" s="9"/>
      <c r="AC483" s="22">
        <f t="shared" si="42"/>
        <v>0</v>
      </c>
      <c r="AD483" s="117">
        <f t="shared" si="43"/>
        <v>476</v>
      </c>
      <c r="AE483" s="119"/>
      <c r="AF483" s="1"/>
    </row>
    <row r="484" spans="1:32" x14ac:dyDescent="0.25">
      <c r="A484" s="1"/>
      <c r="B484" s="1"/>
      <c r="C484" s="1"/>
      <c r="D484" s="5">
        <f t="shared" si="40"/>
        <v>484</v>
      </c>
      <c r="E484" s="1"/>
      <c r="F484" s="1"/>
      <c r="G484" s="22"/>
      <c r="H484" s="3"/>
      <c r="I484" s="1"/>
      <c r="J484" s="1"/>
      <c r="K484" s="22"/>
      <c r="L484" s="3"/>
      <c r="M484" s="1"/>
      <c r="N484" s="1"/>
      <c r="O484" s="22"/>
      <c r="P484" s="3"/>
      <c r="Q484" s="1"/>
      <c r="R484" s="1"/>
      <c r="S484" s="22"/>
      <c r="T484" s="3"/>
      <c r="U484" s="1"/>
      <c r="V484" s="1"/>
      <c r="W484" s="22"/>
      <c r="X484" s="3"/>
      <c r="Y484" s="10" t="s">
        <v>7</v>
      </c>
      <c r="Z484" s="9"/>
      <c r="AA484" s="22">
        <f t="shared" si="41"/>
        <v>0</v>
      </c>
      <c r="AB484" s="9"/>
      <c r="AC484" s="22">
        <f t="shared" si="42"/>
        <v>0</v>
      </c>
      <c r="AD484" s="117">
        <f t="shared" si="43"/>
        <v>477</v>
      </c>
      <c r="AE484" s="119"/>
      <c r="AF484" s="1"/>
    </row>
    <row r="485" spans="1:32" x14ac:dyDescent="0.25">
      <c r="A485" s="1"/>
      <c r="B485" s="1"/>
      <c r="C485" s="1"/>
      <c r="D485" s="5">
        <f t="shared" si="40"/>
        <v>485</v>
      </c>
      <c r="E485" s="1"/>
      <c r="F485" s="1"/>
      <c r="G485" s="22"/>
      <c r="H485" s="3"/>
      <c r="I485" s="1"/>
      <c r="J485" s="1"/>
      <c r="K485" s="22"/>
      <c r="L485" s="3"/>
      <c r="M485" s="1"/>
      <c r="N485" s="1"/>
      <c r="O485" s="22"/>
      <c r="P485" s="3"/>
      <c r="Q485" s="1"/>
      <c r="R485" s="1"/>
      <c r="S485" s="22"/>
      <c r="T485" s="3"/>
      <c r="U485" s="1"/>
      <c r="V485" s="1"/>
      <c r="W485" s="22"/>
      <c r="X485" s="3"/>
      <c r="Y485" s="10" t="s">
        <v>7</v>
      </c>
      <c r="Z485" s="9"/>
      <c r="AA485" s="22">
        <f t="shared" si="41"/>
        <v>0</v>
      </c>
      <c r="AB485" s="9"/>
      <c r="AC485" s="22">
        <f t="shared" si="42"/>
        <v>0</v>
      </c>
      <c r="AD485" s="117">
        <f t="shared" si="43"/>
        <v>478</v>
      </c>
      <c r="AE485" s="119"/>
      <c r="AF485" s="1"/>
    </row>
    <row r="486" spans="1:32" x14ac:dyDescent="0.25">
      <c r="A486" s="1"/>
      <c r="B486" s="1"/>
      <c r="C486" s="1"/>
      <c r="D486" s="5">
        <f t="shared" si="40"/>
        <v>486</v>
      </c>
      <c r="E486" s="1"/>
      <c r="F486" s="1"/>
      <c r="G486" s="22"/>
      <c r="H486" s="3"/>
      <c r="I486" s="1"/>
      <c r="J486" s="1"/>
      <c r="K486" s="22"/>
      <c r="L486" s="3"/>
      <c r="M486" s="1"/>
      <c r="N486" s="1"/>
      <c r="O486" s="22"/>
      <c r="P486" s="3"/>
      <c r="Q486" s="1"/>
      <c r="R486" s="1"/>
      <c r="S486" s="22"/>
      <c r="T486" s="3"/>
      <c r="U486" s="1"/>
      <c r="V486" s="1"/>
      <c r="W486" s="22"/>
      <c r="X486" s="3"/>
      <c r="Y486" s="10" t="s">
        <v>7</v>
      </c>
      <c r="Z486" s="9"/>
      <c r="AA486" s="22">
        <f t="shared" si="41"/>
        <v>0</v>
      </c>
      <c r="AB486" s="9"/>
      <c r="AC486" s="22">
        <f t="shared" si="42"/>
        <v>0</v>
      </c>
      <c r="AD486" s="117">
        <f t="shared" si="43"/>
        <v>479</v>
      </c>
      <c r="AE486" s="119"/>
      <c r="AF486" s="1"/>
    </row>
    <row r="487" spans="1:32" x14ac:dyDescent="0.25">
      <c r="A487" s="1"/>
      <c r="B487" s="1"/>
      <c r="C487" s="1"/>
      <c r="D487" s="5">
        <f t="shared" si="40"/>
        <v>487</v>
      </c>
      <c r="E487" s="1"/>
      <c r="F487" s="1"/>
      <c r="G487" s="22"/>
      <c r="H487" s="3"/>
      <c r="I487" s="1"/>
      <c r="J487" s="1"/>
      <c r="K487" s="22"/>
      <c r="L487" s="3"/>
      <c r="M487" s="1"/>
      <c r="N487" s="1"/>
      <c r="O487" s="22"/>
      <c r="P487" s="3"/>
      <c r="Q487" s="1"/>
      <c r="R487" s="1"/>
      <c r="S487" s="22"/>
      <c r="T487" s="3"/>
      <c r="U487" s="1"/>
      <c r="V487" s="1"/>
      <c r="W487" s="22"/>
      <c r="X487" s="3"/>
      <c r="Y487" s="10" t="s">
        <v>7</v>
      </c>
      <c r="Z487" s="9"/>
      <c r="AA487" s="22">
        <f t="shared" si="41"/>
        <v>0</v>
      </c>
      <c r="AB487" s="9"/>
      <c r="AC487" s="22">
        <f t="shared" si="42"/>
        <v>0</v>
      </c>
      <c r="AD487" s="117">
        <f t="shared" si="43"/>
        <v>480</v>
      </c>
      <c r="AE487" s="119"/>
      <c r="AF487" s="1"/>
    </row>
    <row r="488" spans="1:32" x14ac:dyDescent="0.25">
      <c r="A488" s="1"/>
      <c r="B488" s="1"/>
      <c r="C488" s="1"/>
      <c r="D488" s="5">
        <f t="shared" si="40"/>
        <v>488</v>
      </c>
      <c r="E488" s="1"/>
      <c r="F488" s="1"/>
      <c r="G488" s="22"/>
      <c r="H488" s="3"/>
      <c r="I488" s="1"/>
      <c r="J488" s="1"/>
      <c r="K488" s="22"/>
      <c r="L488" s="3"/>
      <c r="M488" s="1"/>
      <c r="N488" s="1"/>
      <c r="O488" s="22"/>
      <c r="P488" s="3"/>
      <c r="Q488" s="1"/>
      <c r="R488" s="1"/>
      <c r="S488" s="22"/>
      <c r="T488" s="3"/>
      <c r="U488" s="1"/>
      <c r="V488" s="1"/>
      <c r="W488" s="22"/>
      <c r="X488" s="3"/>
      <c r="Y488" s="10" t="s">
        <v>7</v>
      </c>
      <c r="Z488" s="9"/>
      <c r="AA488" s="22">
        <f t="shared" si="41"/>
        <v>0</v>
      </c>
      <c r="AB488" s="9"/>
      <c r="AC488" s="22">
        <f t="shared" si="42"/>
        <v>0</v>
      </c>
      <c r="AD488" s="117">
        <f t="shared" si="43"/>
        <v>481</v>
      </c>
      <c r="AE488" s="119"/>
      <c r="AF488" s="1"/>
    </row>
    <row r="489" spans="1:32" x14ac:dyDescent="0.25">
      <c r="A489" s="1"/>
      <c r="B489" s="1"/>
      <c r="C489" s="1"/>
      <c r="D489" s="5">
        <f t="shared" si="40"/>
        <v>489</v>
      </c>
      <c r="E489" s="1"/>
      <c r="F489" s="1"/>
      <c r="G489" s="22"/>
      <c r="H489" s="3"/>
      <c r="I489" s="1"/>
      <c r="J489" s="1"/>
      <c r="K489" s="22"/>
      <c r="L489" s="3"/>
      <c r="M489" s="1"/>
      <c r="N489" s="1"/>
      <c r="O489" s="22"/>
      <c r="P489" s="3"/>
      <c r="Q489" s="1"/>
      <c r="R489" s="1"/>
      <c r="S489" s="22"/>
      <c r="T489" s="3"/>
      <c r="U489" s="1"/>
      <c r="V489" s="1"/>
      <c r="W489" s="22"/>
      <c r="X489" s="3"/>
      <c r="Y489" s="10" t="s">
        <v>7</v>
      </c>
      <c r="Z489" s="9"/>
      <c r="AA489" s="22">
        <f t="shared" si="41"/>
        <v>0</v>
      </c>
      <c r="AB489" s="9"/>
      <c r="AC489" s="22">
        <f t="shared" si="42"/>
        <v>0</v>
      </c>
      <c r="AD489" s="117">
        <f t="shared" si="43"/>
        <v>482</v>
      </c>
      <c r="AE489" s="119"/>
      <c r="AF489" s="1"/>
    </row>
    <row r="490" spans="1:32" x14ac:dyDescent="0.25">
      <c r="A490" s="1"/>
      <c r="B490" s="1"/>
      <c r="C490" s="1"/>
      <c r="D490" s="5">
        <f t="shared" si="40"/>
        <v>490</v>
      </c>
      <c r="E490" s="1"/>
      <c r="F490" s="1"/>
      <c r="G490" s="22"/>
      <c r="H490" s="3"/>
      <c r="I490" s="1"/>
      <c r="J490" s="1"/>
      <c r="K490" s="22"/>
      <c r="L490" s="3"/>
      <c r="M490" s="1"/>
      <c r="N490" s="1"/>
      <c r="O490" s="22"/>
      <c r="P490" s="3"/>
      <c r="Q490" s="1"/>
      <c r="R490" s="1"/>
      <c r="S490" s="22"/>
      <c r="T490" s="3"/>
      <c r="U490" s="1"/>
      <c r="V490" s="1"/>
      <c r="W490" s="22"/>
      <c r="X490" s="3"/>
      <c r="Y490" s="10" t="s">
        <v>7</v>
      </c>
      <c r="Z490" s="9"/>
      <c r="AA490" s="22">
        <f t="shared" si="41"/>
        <v>0</v>
      </c>
      <c r="AB490" s="9"/>
      <c r="AC490" s="22">
        <f t="shared" si="42"/>
        <v>0</v>
      </c>
      <c r="AD490" s="117">
        <f t="shared" si="43"/>
        <v>483</v>
      </c>
      <c r="AE490" s="119"/>
      <c r="AF490" s="1"/>
    </row>
    <row r="491" spans="1:32" x14ac:dyDescent="0.25">
      <c r="A491" s="1"/>
      <c r="B491" s="1"/>
      <c r="C491" s="1"/>
      <c r="D491" s="5">
        <f t="shared" si="40"/>
        <v>491</v>
      </c>
      <c r="E491" s="1"/>
      <c r="F491" s="1"/>
      <c r="G491" s="22"/>
      <c r="H491" s="3"/>
      <c r="I491" s="1"/>
      <c r="J491" s="1"/>
      <c r="K491" s="22"/>
      <c r="L491" s="3"/>
      <c r="M491" s="1"/>
      <c r="N491" s="1"/>
      <c r="O491" s="22"/>
      <c r="P491" s="3"/>
      <c r="Q491" s="1"/>
      <c r="R491" s="1"/>
      <c r="S491" s="22"/>
      <c r="T491" s="3"/>
      <c r="U491" s="1"/>
      <c r="V491" s="1"/>
      <c r="W491" s="22"/>
      <c r="X491" s="3"/>
      <c r="Y491" s="10" t="s">
        <v>7</v>
      </c>
      <c r="Z491" s="9"/>
      <c r="AA491" s="22">
        <f t="shared" si="41"/>
        <v>0</v>
      </c>
      <c r="AB491" s="9"/>
      <c r="AC491" s="22">
        <f t="shared" si="42"/>
        <v>0</v>
      </c>
      <c r="AD491" s="117">
        <f t="shared" si="43"/>
        <v>484</v>
      </c>
      <c r="AE491" s="119"/>
      <c r="AF491" s="1"/>
    </row>
    <row r="492" spans="1:32" x14ac:dyDescent="0.25">
      <c r="A492" s="1"/>
      <c r="B492" s="1"/>
      <c r="C492" s="1"/>
      <c r="D492" s="5">
        <f t="shared" si="40"/>
        <v>492</v>
      </c>
      <c r="E492" s="1"/>
      <c r="F492" s="1"/>
      <c r="G492" s="22"/>
      <c r="H492" s="3"/>
      <c r="I492" s="1"/>
      <c r="J492" s="1"/>
      <c r="K492" s="22"/>
      <c r="L492" s="3"/>
      <c r="M492" s="1"/>
      <c r="N492" s="1"/>
      <c r="O492" s="22"/>
      <c r="P492" s="3"/>
      <c r="Q492" s="1"/>
      <c r="R492" s="1"/>
      <c r="S492" s="22"/>
      <c r="T492" s="3"/>
      <c r="U492" s="1"/>
      <c r="V492" s="1"/>
      <c r="W492" s="22"/>
      <c r="X492" s="3"/>
      <c r="Y492" s="10" t="s">
        <v>7</v>
      </c>
      <c r="Z492" s="9"/>
      <c r="AA492" s="22">
        <f t="shared" si="41"/>
        <v>0</v>
      </c>
      <c r="AB492" s="9"/>
      <c r="AC492" s="22">
        <f t="shared" si="42"/>
        <v>0</v>
      </c>
      <c r="AD492" s="117">
        <f t="shared" si="43"/>
        <v>485</v>
      </c>
      <c r="AE492" s="119"/>
      <c r="AF492" s="1"/>
    </row>
    <row r="493" spans="1:32" x14ac:dyDescent="0.25">
      <c r="A493" s="1"/>
      <c r="B493" s="1"/>
      <c r="C493" s="1"/>
      <c r="D493" s="5">
        <f t="shared" si="40"/>
        <v>493</v>
      </c>
      <c r="E493" s="1"/>
      <c r="F493" s="1"/>
      <c r="G493" s="22"/>
      <c r="H493" s="3"/>
      <c r="I493" s="1"/>
      <c r="J493" s="1"/>
      <c r="K493" s="22"/>
      <c r="L493" s="3"/>
      <c r="M493" s="1"/>
      <c r="N493" s="1"/>
      <c r="O493" s="22"/>
      <c r="P493" s="3"/>
      <c r="Q493" s="1"/>
      <c r="R493" s="1"/>
      <c r="S493" s="22"/>
      <c r="T493" s="3"/>
      <c r="U493" s="1"/>
      <c r="V493" s="1"/>
      <c r="W493" s="22"/>
      <c r="X493" s="3"/>
      <c r="Y493" s="10" t="s">
        <v>7</v>
      </c>
      <c r="Z493" s="9"/>
      <c r="AA493" s="22">
        <f t="shared" si="41"/>
        <v>0</v>
      </c>
      <c r="AB493" s="9"/>
      <c r="AC493" s="22">
        <f t="shared" si="42"/>
        <v>0</v>
      </c>
      <c r="AD493" s="117">
        <f t="shared" si="43"/>
        <v>486</v>
      </c>
      <c r="AE493" s="119"/>
      <c r="AF493" s="1"/>
    </row>
    <row r="494" spans="1:32" x14ac:dyDescent="0.25">
      <c r="A494" s="1"/>
      <c r="B494" s="1"/>
      <c r="C494" s="1"/>
      <c r="D494" s="5">
        <f t="shared" si="40"/>
        <v>494</v>
      </c>
      <c r="E494" s="1"/>
      <c r="F494" s="1"/>
      <c r="G494" s="22"/>
      <c r="H494" s="3"/>
      <c r="I494" s="1"/>
      <c r="J494" s="1"/>
      <c r="K494" s="22"/>
      <c r="L494" s="3"/>
      <c r="M494" s="1"/>
      <c r="N494" s="1"/>
      <c r="O494" s="22"/>
      <c r="P494" s="3"/>
      <c r="Q494" s="1"/>
      <c r="R494" s="1"/>
      <c r="S494" s="22"/>
      <c r="T494" s="3"/>
      <c r="U494" s="1"/>
      <c r="V494" s="1"/>
      <c r="W494" s="22"/>
      <c r="X494" s="3"/>
      <c r="Y494" s="10" t="s">
        <v>7</v>
      </c>
      <c r="Z494" s="9"/>
      <c r="AA494" s="22">
        <f t="shared" si="41"/>
        <v>0</v>
      </c>
      <c r="AB494" s="9"/>
      <c r="AC494" s="22">
        <f t="shared" si="42"/>
        <v>0</v>
      </c>
      <c r="AD494" s="117">
        <f t="shared" si="43"/>
        <v>487</v>
      </c>
      <c r="AE494" s="119"/>
      <c r="AF494" s="1"/>
    </row>
    <row r="495" spans="1:32" x14ac:dyDescent="0.25">
      <c r="A495" s="1"/>
      <c r="B495" s="1"/>
      <c r="C495" s="1"/>
      <c r="D495" s="5">
        <f t="shared" si="40"/>
        <v>495</v>
      </c>
      <c r="E495" s="1"/>
      <c r="F495" s="1"/>
      <c r="G495" s="22"/>
      <c r="H495" s="3"/>
      <c r="I495" s="1"/>
      <c r="J495" s="1"/>
      <c r="K495" s="22"/>
      <c r="L495" s="3"/>
      <c r="M495" s="1"/>
      <c r="N495" s="1"/>
      <c r="O495" s="22"/>
      <c r="P495" s="3"/>
      <c r="Q495" s="1"/>
      <c r="R495" s="1"/>
      <c r="S495" s="22"/>
      <c r="T495" s="3"/>
      <c r="U495" s="1"/>
      <c r="V495" s="1"/>
      <c r="W495" s="22"/>
      <c r="X495" s="3"/>
      <c r="Y495" s="10" t="s">
        <v>7</v>
      </c>
      <c r="Z495" s="9"/>
      <c r="AA495" s="22">
        <f t="shared" si="41"/>
        <v>0</v>
      </c>
      <c r="AB495" s="9"/>
      <c r="AC495" s="22">
        <f t="shared" si="42"/>
        <v>0</v>
      </c>
      <c r="AD495" s="117">
        <f t="shared" si="43"/>
        <v>488</v>
      </c>
      <c r="AE495" s="119"/>
      <c r="AF495" s="1"/>
    </row>
    <row r="496" spans="1:32" x14ac:dyDescent="0.25">
      <c r="A496" s="1"/>
      <c r="B496" s="1"/>
      <c r="C496" s="1"/>
      <c r="D496" s="5">
        <f t="shared" si="40"/>
        <v>496</v>
      </c>
      <c r="E496" s="1"/>
      <c r="F496" s="1"/>
      <c r="G496" s="22"/>
      <c r="H496" s="3"/>
      <c r="I496" s="1"/>
      <c r="J496" s="1"/>
      <c r="K496" s="22"/>
      <c r="L496" s="3"/>
      <c r="M496" s="1"/>
      <c r="N496" s="1"/>
      <c r="O496" s="22"/>
      <c r="P496" s="3"/>
      <c r="Q496" s="1"/>
      <c r="R496" s="1"/>
      <c r="S496" s="22"/>
      <c r="T496" s="3"/>
      <c r="U496" s="1"/>
      <c r="V496" s="1"/>
      <c r="W496" s="22"/>
      <c r="X496" s="3"/>
      <c r="Y496" s="10" t="s">
        <v>7</v>
      </c>
      <c r="Z496" s="9"/>
      <c r="AA496" s="22">
        <f t="shared" si="41"/>
        <v>0</v>
      </c>
      <c r="AB496" s="9"/>
      <c r="AC496" s="22">
        <f t="shared" si="42"/>
        <v>0</v>
      </c>
      <c r="AD496" s="117">
        <f t="shared" si="43"/>
        <v>489</v>
      </c>
      <c r="AE496" s="119"/>
      <c r="AF496" s="1"/>
    </row>
    <row r="497" spans="1:32" x14ac:dyDescent="0.25">
      <c r="A497" s="1"/>
      <c r="B497" s="1"/>
      <c r="C497" s="1"/>
      <c r="D497" s="5">
        <f t="shared" si="40"/>
        <v>497</v>
      </c>
      <c r="E497" s="1"/>
      <c r="F497" s="1"/>
      <c r="G497" s="22"/>
      <c r="H497" s="3"/>
      <c r="I497" s="1"/>
      <c r="J497" s="1"/>
      <c r="K497" s="22"/>
      <c r="L497" s="3"/>
      <c r="M497" s="1"/>
      <c r="N497" s="1"/>
      <c r="O497" s="22"/>
      <c r="P497" s="3"/>
      <c r="Q497" s="1"/>
      <c r="R497" s="1"/>
      <c r="S497" s="22"/>
      <c r="T497" s="3"/>
      <c r="U497" s="1"/>
      <c r="V497" s="1"/>
      <c r="W497" s="22"/>
      <c r="X497" s="3"/>
      <c r="Y497" s="10" t="s">
        <v>7</v>
      </c>
      <c r="Z497" s="9"/>
      <c r="AA497" s="22">
        <f t="shared" si="41"/>
        <v>0</v>
      </c>
      <c r="AB497" s="9"/>
      <c r="AC497" s="22">
        <f t="shared" si="42"/>
        <v>0</v>
      </c>
      <c r="AD497" s="117">
        <f t="shared" si="43"/>
        <v>490</v>
      </c>
      <c r="AE497" s="119"/>
      <c r="AF497" s="1"/>
    </row>
    <row r="498" spans="1:32" x14ac:dyDescent="0.25">
      <c r="A498" s="1"/>
      <c r="B498" s="1"/>
      <c r="C498" s="1"/>
      <c r="D498" s="5">
        <f t="shared" si="40"/>
        <v>498</v>
      </c>
      <c r="E498" s="1"/>
      <c r="F498" s="1"/>
      <c r="G498" s="22"/>
      <c r="H498" s="3"/>
      <c r="I498" s="1"/>
      <c r="J498" s="1"/>
      <c r="K498" s="22"/>
      <c r="L498" s="3"/>
      <c r="M498" s="1"/>
      <c r="N498" s="1"/>
      <c r="O498" s="22"/>
      <c r="P498" s="3"/>
      <c r="Q498" s="1"/>
      <c r="R498" s="1"/>
      <c r="S498" s="22"/>
      <c r="T498" s="3"/>
      <c r="U498" s="1"/>
      <c r="V498" s="1"/>
      <c r="W498" s="22"/>
      <c r="X498" s="3"/>
      <c r="Y498" s="10" t="s">
        <v>7</v>
      </c>
      <c r="Z498" s="9"/>
      <c r="AA498" s="22">
        <f t="shared" si="41"/>
        <v>0</v>
      </c>
      <c r="AB498" s="9"/>
      <c r="AC498" s="22">
        <f t="shared" si="42"/>
        <v>0</v>
      </c>
      <c r="AD498" s="117">
        <f t="shared" si="43"/>
        <v>491</v>
      </c>
      <c r="AE498" s="119"/>
      <c r="AF498" s="1"/>
    </row>
    <row r="499" spans="1:32" x14ac:dyDescent="0.25">
      <c r="A499" s="1"/>
      <c r="B499" s="1"/>
      <c r="C499" s="1"/>
      <c r="D499" s="5">
        <f t="shared" si="40"/>
        <v>499</v>
      </c>
      <c r="E499" s="1"/>
      <c r="F499" s="1"/>
      <c r="G499" s="22"/>
      <c r="H499" s="3"/>
      <c r="I499" s="1"/>
      <c r="J499" s="1"/>
      <c r="K499" s="22"/>
      <c r="L499" s="3"/>
      <c r="M499" s="1"/>
      <c r="N499" s="1"/>
      <c r="O499" s="22"/>
      <c r="P499" s="3"/>
      <c r="Q499" s="1"/>
      <c r="R499" s="1"/>
      <c r="S499" s="22"/>
      <c r="T499" s="3"/>
      <c r="U499" s="1"/>
      <c r="V499" s="1"/>
      <c r="W499" s="22"/>
      <c r="X499" s="3"/>
      <c r="Y499" s="10" t="s">
        <v>7</v>
      </c>
      <c r="Z499" s="9"/>
      <c r="AA499" s="22">
        <f t="shared" si="41"/>
        <v>0</v>
      </c>
      <c r="AB499" s="9"/>
      <c r="AC499" s="22">
        <f t="shared" si="42"/>
        <v>0</v>
      </c>
      <c r="AD499" s="117">
        <f t="shared" si="43"/>
        <v>492</v>
      </c>
      <c r="AE499" s="119"/>
      <c r="AF499" s="1"/>
    </row>
    <row r="500" spans="1:32" x14ac:dyDescent="0.25">
      <c r="A500" s="1"/>
      <c r="B500" s="1"/>
      <c r="C500" s="1"/>
      <c r="D500" s="5">
        <f t="shared" si="40"/>
        <v>500</v>
      </c>
      <c r="E500" s="1"/>
      <c r="F500" s="1"/>
      <c r="G500" s="22"/>
      <c r="H500" s="3"/>
      <c r="I500" s="1"/>
      <c r="J500" s="1"/>
      <c r="K500" s="22"/>
      <c r="L500" s="3"/>
      <c r="M500" s="1"/>
      <c r="N500" s="1"/>
      <c r="O500" s="22"/>
      <c r="P500" s="3"/>
      <c r="Q500" s="1"/>
      <c r="R500" s="1"/>
      <c r="S500" s="22"/>
      <c r="T500" s="3"/>
      <c r="U500" s="1"/>
      <c r="V500" s="1"/>
      <c r="W500" s="22"/>
      <c r="X500" s="3"/>
      <c r="Y500" s="10" t="s">
        <v>7</v>
      </c>
      <c r="Z500" s="9"/>
      <c r="AA500" s="22">
        <f t="shared" si="41"/>
        <v>0</v>
      </c>
      <c r="AB500" s="9"/>
      <c r="AC500" s="22">
        <f t="shared" si="42"/>
        <v>0</v>
      </c>
      <c r="AD500" s="117">
        <f t="shared" si="43"/>
        <v>493</v>
      </c>
      <c r="AE500" s="119"/>
      <c r="AF500" s="1"/>
    </row>
    <row r="501" spans="1:32" x14ac:dyDescent="0.25">
      <c r="A501" s="1"/>
      <c r="B501" s="1"/>
      <c r="C501" s="1"/>
      <c r="D501" s="5">
        <f t="shared" si="40"/>
        <v>501</v>
      </c>
      <c r="E501" s="1"/>
      <c r="F501" s="1"/>
      <c r="G501" s="22"/>
      <c r="H501" s="3"/>
      <c r="I501" s="1"/>
      <c r="J501" s="1"/>
      <c r="K501" s="22"/>
      <c r="L501" s="3"/>
      <c r="M501" s="1"/>
      <c r="N501" s="1"/>
      <c r="O501" s="22"/>
      <c r="P501" s="3"/>
      <c r="Q501" s="1"/>
      <c r="R501" s="1"/>
      <c r="S501" s="22"/>
      <c r="T501" s="3"/>
      <c r="U501" s="1"/>
      <c r="V501" s="1"/>
      <c r="W501" s="22"/>
      <c r="X501" s="3"/>
      <c r="Y501" s="10" t="s">
        <v>7</v>
      </c>
      <c r="Z501" s="9"/>
      <c r="AA501" s="22">
        <f t="shared" si="41"/>
        <v>0</v>
      </c>
      <c r="AB501" s="9"/>
      <c r="AC501" s="22">
        <f t="shared" si="42"/>
        <v>0</v>
      </c>
      <c r="AD501" s="117">
        <f t="shared" si="43"/>
        <v>494</v>
      </c>
      <c r="AE501" s="119"/>
      <c r="AF501" s="1"/>
    </row>
    <row r="502" spans="1:32" x14ac:dyDescent="0.25">
      <c r="A502" s="1"/>
      <c r="B502" s="1"/>
      <c r="C502" s="1"/>
      <c r="D502" s="5">
        <f t="shared" si="40"/>
        <v>502</v>
      </c>
      <c r="E502" s="1"/>
      <c r="F502" s="1"/>
      <c r="G502" s="22"/>
      <c r="H502" s="3"/>
      <c r="I502" s="1"/>
      <c r="J502" s="1"/>
      <c r="K502" s="22"/>
      <c r="L502" s="3"/>
      <c r="M502" s="1"/>
      <c r="N502" s="1"/>
      <c r="O502" s="22"/>
      <c r="P502" s="3"/>
      <c r="Q502" s="1"/>
      <c r="R502" s="1"/>
      <c r="S502" s="22"/>
      <c r="T502" s="3"/>
      <c r="U502" s="1"/>
      <c r="V502" s="1"/>
      <c r="W502" s="22"/>
      <c r="X502" s="3"/>
      <c r="Y502" s="10" t="s">
        <v>7</v>
      </c>
      <c r="Z502" s="9"/>
      <c r="AA502" s="22">
        <f t="shared" si="41"/>
        <v>0</v>
      </c>
      <c r="AB502" s="9"/>
      <c r="AC502" s="22">
        <f t="shared" si="42"/>
        <v>0</v>
      </c>
      <c r="AD502" s="117">
        <f t="shared" si="43"/>
        <v>495</v>
      </c>
      <c r="AE502" s="119"/>
      <c r="AF502" s="1"/>
    </row>
    <row r="503" spans="1:32" x14ac:dyDescent="0.25">
      <c r="A503" s="1"/>
      <c r="B503" s="1"/>
      <c r="C503" s="1"/>
      <c r="D503" s="5">
        <f t="shared" si="40"/>
        <v>503</v>
      </c>
      <c r="E503" s="1"/>
      <c r="F503" s="1"/>
      <c r="G503" s="22"/>
      <c r="H503" s="3"/>
      <c r="I503" s="1"/>
      <c r="J503" s="1"/>
      <c r="K503" s="22"/>
      <c r="L503" s="3"/>
      <c r="M503" s="1"/>
      <c r="N503" s="1"/>
      <c r="O503" s="22"/>
      <c r="P503" s="3"/>
      <c r="Q503" s="1"/>
      <c r="R503" s="1"/>
      <c r="S503" s="22"/>
      <c r="T503" s="3"/>
      <c r="U503" s="1"/>
      <c r="V503" s="1"/>
      <c r="W503" s="22"/>
      <c r="X503" s="3"/>
      <c r="Y503" s="10" t="s">
        <v>7</v>
      </c>
      <c r="Z503" s="9"/>
      <c r="AA503" s="22">
        <f t="shared" si="41"/>
        <v>0</v>
      </c>
      <c r="AB503" s="9"/>
      <c r="AC503" s="22">
        <f t="shared" si="42"/>
        <v>0</v>
      </c>
      <c r="AD503" s="117">
        <f t="shared" si="43"/>
        <v>496</v>
      </c>
      <c r="AE503" s="119"/>
      <c r="AF503" s="1"/>
    </row>
    <row r="504" spans="1:32" x14ac:dyDescent="0.25">
      <c r="A504" s="1"/>
      <c r="B504" s="1"/>
      <c r="C504" s="1"/>
      <c r="D504" s="5">
        <f t="shared" si="40"/>
        <v>504</v>
      </c>
      <c r="E504" s="1"/>
      <c r="F504" s="1"/>
      <c r="G504" s="22"/>
      <c r="H504" s="3"/>
      <c r="I504" s="1"/>
      <c r="J504" s="1"/>
      <c r="K504" s="22"/>
      <c r="L504" s="3"/>
      <c r="M504" s="1"/>
      <c r="N504" s="1"/>
      <c r="O504" s="22"/>
      <c r="P504" s="3"/>
      <c r="Q504" s="1"/>
      <c r="R504" s="1"/>
      <c r="S504" s="22"/>
      <c r="T504" s="3"/>
      <c r="U504" s="1"/>
      <c r="V504" s="1"/>
      <c r="W504" s="22"/>
      <c r="X504" s="3"/>
      <c r="Y504" s="10" t="s">
        <v>7</v>
      </c>
      <c r="Z504" s="9"/>
      <c r="AA504" s="22">
        <f t="shared" si="41"/>
        <v>0</v>
      </c>
      <c r="AB504" s="9"/>
      <c r="AC504" s="22">
        <f t="shared" si="42"/>
        <v>0</v>
      </c>
      <c r="AD504" s="117">
        <f t="shared" si="43"/>
        <v>497</v>
      </c>
      <c r="AE504" s="119"/>
      <c r="AF504" s="1"/>
    </row>
    <row r="505" spans="1:32" x14ac:dyDescent="0.25">
      <c r="A505" s="1"/>
      <c r="B505" s="1"/>
      <c r="C505" s="1"/>
      <c r="D505" s="5">
        <f t="shared" si="40"/>
        <v>505</v>
      </c>
      <c r="E505" s="1"/>
      <c r="F505" s="1"/>
      <c r="G505" s="22"/>
      <c r="H505" s="3"/>
      <c r="I505" s="1"/>
      <c r="J505" s="1"/>
      <c r="K505" s="22"/>
      <c r="L505" s="3"/>
      <c r="M505" s="1"/>
      <c r="N505" s="1"/>
      <c r="O505" s="22"/>
      <c r="P505" s="3"/>
      <c r="Q505" s="1"/>
      <c r="R505" s="1"/>
      <c r="S505" s="22"/>
      <c r="T505" s="3"/>
      <c r="U505" s="1"/>
      <c r="V505" s="1"/>
      <c r="W505" s="22"/>
      <c r="X505" s="3"/>
      <c r="Y505" s="10" t="s">
        <v>7</v>
      </c>
      <c r="Z505" s="9"/>
      <c r="AA505" s="22">
        <f t="shared" si="41"/>
        <v>0</v>
      </c>
      <c r="AB505" s="9"/>
      <c r="AC505" s="22">
        <f t="shared" si="42"/>
        <v>0</v>
      </c>
      <c r="AD505" s="117">
        <f t="shared" si="43"/>
        <v>498</v>
      </c>
      <c r="AE505" s="119"/>
      <c r="AF505" s="1"/>
    </row>
    <row r="506" spans="1:32" x14ac:dyDescent="0.25">
      <c r="A506" s="1"/>
      <c r="B506" s="1"/>
      <c r="C506" s="1"/>
      <c r="D506" s="5">
        <f t="shared" si="40"/>
        <v>506</v>
      </c>
      <c r="E506" s="1"/>
      <c r="F506" s="1"/>
      <c r="G506" s="22"/>
      <c r="H506" s="3"/>
      <c r="I506" s="1"/>
      <c r="J506" s="1"/>
      <c r="K506" s="22"/>
      <c r="L506" s="3"/>
      <c r="M506" s="1"/>
      <c r="N506" s="1"/>
      <c r="O506" s="22"/>
      <c r="P506" s="3"/>
      <c r="Q506" s="1"/>
      <c r="R506" s="1"/>
      <c r="S506" s="22"/>
      <c r="T506" s="3"/>
      <c r="U506" s="1"/>
      <c r="V506" s="1"/>
      <c r="W506" s="22"/>
      <c r="X506" s="3"/>
      <c r="Y506" s="10" t="s">
        <v>7</v>
      </c>
      <c r="Z506" s="9"/>
      <c r="AA506" s="22">
        <f t="shared" si="41"/>
        <v>0</v>
      </c>
      <c r="AB506" s="9"/>
      <c r="AC506" s="22">
        <f t="shared" si="42"/>
        <v>0</v>
      </c>
      <c r="AD506" s="117">
        <f t="shared" si="43"/>
        <v>499</v>
      </c>
      <c r="AE506" s="119"/>
      <c r="AF506" s="1"/>
    </row>
    <row r="507" spans="1:32" x14ac:dyDescent="0.25">
      <c r="A507" s="1"/>
      <c r="B507" s="1"/>
      <c r="C507" s="1"/>
      <c r="D507" s="5">
        <f t="shared" si="40"/>
        <v>507</v>
      </c>
      <c r="E507" s="1"/>
      <c r="F507" s="1"/>
      <c r="G507" s="22"/>
      <c r="H507" s="3"/>
      <c r="I507" s="1"/>
      <c r="J507" s="1"/>
      <c r="K507" s="22"/>
      <c r="L507" s="3"/>
      <c r="M507" s="1"/>
      <c r="N507" s="1"/>
      <c r="O507" s="22"/>
      <c r="P507" s="3"/>
      <c r="Q507" s="1"/>
      <c r="R507" s="1"/>
      <c r="S507" s="22"/>
      <c r="T507" s="3"/>
      <c r="U507" s="1"/>
      <c r="V507" s="1"/>
      <c r="W507" s="22"/>
      <c r="X507" s="3"/>
      <c r="Y507" s="10" t="s">
        <v>7</v>
      </c>
      <c r="Z507" s="9"/>
      <c r="AA507" s="22">
        <f t="shared" si="41"/>
        <v>0</v>
      </c>
      <c r="AB507" s="9"/>
      <c r="AC507" s="22">
        <f t="shared" si="42"/>
        <v>0</v>
      </c>
      <c r="AD507" s="117">
        <f t="shared" si="43"/>
        <v>500</v>
      </c>
      <c r="AE507" s="119"/>
      <c r="AF507" s="1"/>
    </row>
    <row r="508" spans="1:32" x14ac:dyDescent="0.25">
      <c r="A508" s="1"/>
      <c r="B508" s="1"/>
      <c r="C508" s="1"/>
      <c r="D508" s="5">
        <f t="shared" si="40"/>
        <v>508</v>
      </c>
      <c r="E508" s="1"/>
      <c r="F508" s="1"/>
      <c r="G508" s="22"/>
      <c r="H508" s="3"/>
      <c r="I508" s="1"/>
      <c r="J508" s="1"/>
      <c r="K508" s="22"/>
      <c r="L508" s="3"/>
      <c r="M508" s="1"/>
      <c r="N508" s="1"/>
      <c r="O508" s="22"/>
      <c r="P508" s="3"/>
      <c r="Q508" s="1"/>
      <c r="R508" s="1"/>
      <c r="S508" s="22"/>
      <c r="T508" s="3"/>
      <c r="U508" s="1"/>
      <c r="V508" s="1"/>
      <c r="W508" s="22"/>
      <c r="X508" s="3"/>
      <c r="Y508" s="10" t="s">
        <v>7</v>
      </c>
      <c r="Z508" s="9"/>
      <c r="AA508" s="22">
        <f t="shared" si="41"/>
        <v>0</v>
      </c>
      <c r="AB508" s="9"/>
      <c r="AC508" s="22">
        <f t="shared" si="42"/>
        <v>0</v>
      </c>
      <c r="AD508" s="117">
        <f t="shared" si="43"/>
        <v>501</v>
      </c>
      <c r="AE508" s="119"/>
      <c r="AF508" s="1"/>
    </row>
    <row r="509" spans="1:32" x14ac:dyDescent="0.25">
      <c r="A509" s="1"/>
      <c r="B509" s="1"/>
      <c r="C509" s="1"/>
      <c r="D509" s="5">
        <f t="shared" si="40"/>
        <v>509</v>
      </c>
      <c r="E509" s="1"/>
      <c r="F509" s="1"/>
      <c r="G509" s="22"/>
      <c r="H509" s="3"/>
      <c r="I509" s="1"/>
      <c r="J509" s="1"/>
      <c r="K509" s="22"/>
      <c r="L509" s="3"/>
      <c r="M509" s="1"/>
      <c r="N509" s="1"/>
      <c r="O509" s="22"/>
      <c r="P509" s="3"/>
      <c r="Q509" s="1"/>
      <c r="R509" s="1"/>
      <c r="S509" s="22"/>
      <c r="T509" s="3"/>
      <c r="U509" s="1"/>
      <c r="V509" s="1"/>
      <c r="W509" s="22"/>
      <c r="X509" s="3"/>
      <c r="Y509" s="10" t="s">
        <v>7</v>
      </c>
      <c r="Z509" s="9"/>
      <c r="AA509" s="22">
        <f t="shared" si="41"/>
        <v>0</v>
      </c>
      <c r="AB509" s="9"/>
      <c r="AC509" s="22">
        <f t="shared" si="42"/>
        <v>0</v>
      </c>
      <c r="AD509" s="117">
        <f t="shared" si="43"/>
        <v>502</v>
      </c>
      <c r="AE509" s="119"/>
      <c r="AF509" s="1"/>
    </row>
    <row r="510" spans="1:32" x14ac:dyDescent="0.25">
      <c r="A510" s="1"/>
      <c r="B510" s="1"/>
      <c r="C510" s="1"/>
      <c r="D510" s="5">
        <f t="shared" si="40"/>
        <v>510</v>
      </c>
      <c r="E510" s="1"/>
      <c r="F510" s="1"/>
      <c r="G510" s="22"/>
      <c r="H510" s="3"/>
      <c r="I510" s="1"/>
      <c r="J510" s="1"/>
      <c r="K510" s="22"/>
      <c r="L510" s="3"/>
      <c r="M510" s="1"/>
      <c r="N510" s="1"/>
      <c r="O510" s="22"/>
      <c r="P510" s="3"/>
      <c r="Q510" s="1"/>
      <c r="R510" s="1"/>
      <c r="S510" s="22"/>
      <c r="T510" s="3"/>
      <c r="U510" s="1"/>
      <c r="V510" s="1"/>
      <c r="W510" s="22"/>
      <c r="X510" s="3"/>
      <c r="Y510" s="10" t="s">
        <v>7</v>
      </c>
      <c r="Z510" s="9"/>
      <c r="AA510" s="22">
        <f t="shared" si="41"/>
        <v>0</v>
      </c>
      <c r="AB510" s="9"/>
      <c r="AC510" s="22">
        <f t="shared" si="42"/>
        <v>0</v>
      </c>
      <c r="AD510" s="117">
        <f t="shared" si="43"/>
        <v>503</v>
      </c>
      <c r="AE510" s="119"/>
      <c r="AF510" s="1"/>
    </row>
    <row r="511" spans="1:32" x14ac:dyDescent="0.25">
      <c r="A511" s="1"/>
      <c r="B511" s="1"/>
      <c r="C511" s="1"/>
      <c r="D511" s="5">
        <f t="shared" si="40"/>
        <v>511</v>
      </c>
      <c r="E511" s="1"/>
      <c r="F511" s="1"/>
      <c r="G511" s="22"/>
      <c r="H511" s="3"/>
      <c r="I511" s="1"/>
      <c r="J511" s="1"/>
      <c r="K511" s="22"/>
      <c r="L511" s="3"/>
      <c r="M511" s="1"/>
      <c r="N511" s="1"/>
      <c r="O511" s="22"/>
      <c r="P511" s="3"/>
      <c r="Q511" s="1"/>
      <c r="R511" s="1"/>
      <c r="S511" s="22"/>
      <c r="T511" s="3"/>
      <c r="U511" s="1"/>
      <c r="V511" s="1"/>
      <c r="W511" s="22"/>
      <c r="X511" s="3"/>
      <c r="Y511" s="10" t="s">
        <v>7</v>
      </c>
      <c r="Z511" s="9"/>
      <c r="AA511" s="22">
        <f t="shared" si="41"/>
        <v>0</v>
      </c>
      <c r="AB511" s="9"/>
      <c r="AC511" s="22">
        <f t="shared" si="42"/>
        <v>0</v>
      </c>
      <c r="AD511" s="117">
        <f t="shared" si="43"/>
        <v>504</v>
      </c>
      <c r="AE511" s="119"/>
      <c r="AF511" s="1"/>
    </row>
    <row r="512" spans="1:32" x14ac:dyDescent="0.25">
      <c r="A512" s="1"/>
      <c r="B512" s="1"/>
      <c r="C512" s="1"/>
      <c r="D512" s="5">
        <f t="shared" si="40"/>
        <v>512</v>
      </c>
      <c r="E512" s="1"/>
      <c r="F512" s="1"/>
      <c r="G512" s="22"/>
      <c r="H512" s="3"/>
      <c r="I512" s="1"/>
      <c r="J512" s="1"/>
      <c r="K512" s="22"/>
      <c r="L512" s="3"/>
      <c r="M512" s="1"/>
      <c r="N512" s="1"/>
      <c r="O512" s="22"/>
      <c r="P512" s="3"/>
      <c r="Q512" s="1"/>
      <c r="R512" s="1"/>
      <c r="S512" s="22"/>
      <c r="T512" s="3"/>
      <c r="U512" s="1"/>
      <c r="V512" s="1"/>
      <c r="W512" s="22"/>
      <c r="X512" s="3"/>
      <c r="Y512" s="10" t="s">
        <v>7</v>
      </c>
      <c r="Z512" s="9"/>
      <c r="AA512" s="22">
        <f t="shared" si="41"/>
        <v>0</v>
      </c>
      <c r="AB512" s="9"/>
      <c r="AC512" s="22">
        <f t="shared" si="42"/>
        <v>0</v>
      </c>
      <c r="AD512" s="117">
        <f t="shared" si="43"/>
        <v>505</v>
      </c>
      <c r="AE512" s="119"/>
      <c r="AF512" s="1"/>
    </row>
    <row r="513" spans="1:32" x14ac:dyDescent="0.25">
      <c r="A513" s="1"/>
      <c r="B513" s="1"/>
      <c r="C513" s="1"/>
      <c r="D513" s="5">
        <f t="shared" si="40"/>
        <v>513</v>
      </c>
      <c r="E513" s="1"/>
      <c r="F513" s="1"/>
      <c r="G513" s="22"/>
      <c r="H513" s="3"/>
      <c r="I513" s="1"/>
      <c r="J513" s="1"/>
      <c r="K513" s="22"/>
      <c r="L513" s="3"/>
      <c r="M513" s="1"/>
      <c r="N513" s="1"/>
      <c r="O513" s="22"/>
      <c r="P513" s="3"/>
      <c r="Q513" s="1"/>
      <c r="R513" s="1"/>
      <c r="S513" s="22"/>
      <c r="T513" s="3"/>
      <c r="U513" s="1"/>
      <c r="V513" s="1"/>
      <c r="W513" s="22"/>
      <c r="X513" s="3"/>
      <c r="Y513" s="10" t="s">
        <v>7</v>
      </c>
      <c r="Z513" s="9"/>
      <c r="AA513" s="22">
        <f t="shared" si="41"/>
        <v>0</v>
      </c>
      <c r="AB513" s="9"/>
      <c r="AC513" s="22">
        <f t="shared" si="42"/>
        <v>0</v>
      </c>
      <c r="AD513" s="117">
        <f t="shared" si="43"/>
        <v>506</v>
      </c>
      <c r="AE513" s="119"/>
      <c r="AF513" s="1"/>
    </row>
    <row r="514" spans="1:32" x14ac:dyDescent="0.25">
      <c r="A514" s="1"/>
      <c r="B514" s="1"/>
      <c r="C514" s="1"/>
      <c r="D514" s="5">
        <f t="shared" si="40"/>
        <v>514</v>
      </c>
      <c r="E514" s="1"/>
      <c r="F514" s="1"/>
      <c r="G514" s="22"/>
      <c r="H514" s="3"/>
      <c r="I514" s="1"/>
      <c r="J514" s="1"/>
      <c r="K514" s="22"/>
      <c r="L514" s="3"/>
      <c r="M514" s="1"/>
      <c r="N514" s="1"/>
      <c r="O514" s="22"/>
      <c r="P514" s="3"/>
      <c r="Q514" s="1"/>
      <c r="R514" s="1"/>
      <c r="S514" s="22"/>
      <c r="T514" s="3"/>
      <c r="U514" s="1"/>
      <c r="V514" s="1"/>
      <c r="W514" s="22"/>
      <c r="X514" s="3"/>
      <c r="Y514" s="10" t="s">
        <v>7</v>
      </c>
      <c r="Z514" s="9"/>
      <c r="AA514" s="22">
        <f t="shared" si="41"/>
        <v>0</v>
      </c>
      <c r="AB514" s="9"/>
      <c r="AC514" s="22">
        <f t="shared" si="42"/>
        <v>0</v>
      </c>
      <c r="AD514" s="117">
        <f t="shared" si="43"/>
        <v>507</v>
      </c>
      <c r="AE514" s="119"/>
      <c r="AF514" s="1"/>
    </row>
    <row r="515" spans="1:32" x14ac:dyDescent="0.25">
      <c r="A515" s="1"/>
      <c r="B515" s="1"/>
      <c r="C515" s="1"/>
      <c r="D515" s="5">
        <f t="shared" si="40"/>
        <v>515</v>
      </c>
      <c r="E515" s="1"/>
      <c r="F515" s="1"/>
      <c r="G515" s="22"/>
      <c r="H515" s="3"/>
      <c r="I515" s="1"/>
      <c r="J515" s="1"/>
      <c r="K515" s="22"/>
      <c r="L515" s="3"/>
      <c r="M515" s="1"/>
      <c r="N515" s="1"/>
      <c r="O515" s="22"/>
      <c r="P515" s="3"/>
      <c r="Q515" s="1"/>
      <c r="R515" s="1"/>
      <c r="S515" s="22"/>
      <c r="T515" s="3"/>
      <c r="U515" s="1"/>
      <c r="V515" s="1"/>
      <c r="W515" s="22"/>
      <c r="X515" s="3"/>
      <c r="Y515" s="10" t="s">
        <v>7</v>
      </c>
      <c r="Z515" s="9"/>
      <c r="AA515" s="22">
        <f t="shared" si="41"/>
        <v>0</v>
      </c>
      <c r="AB515" s="9"/>
      <c r="AC515" s="22">
        <f t="shared" si="42"/>
        <v>0</v>
      </c>
      <c r="AD515" s="117">
        <f t="shared" si="43"/>
        <v>508</v>
      </c>
      <c r="AE515" s="119"/>
      <c r="AF515" s="1"/>
    </row>
    <row r="516" spans="1:32" x14ac:dyDescent="0.25">
      <c r="A516" s="1"/>
      <c r="B516" s="1"/>
      <c r="C516" s="1"/>
      <c r="D516" s="5">
        <f t="shared" si="40"/>
        <v>516</v>
      </c>
      <c r="E516" s="1"/>
      <c r="F516" s="1"/>
      <c r="G516" s="22"/>
      <c r="H516" s="3"/>
      <c r="I516" s="1"/>
      <c r="J516" s="1"/>
      <c r="K516" s="22"/>
      <c r="L516" s="3"/>
      <c r="M516" s="1"/>
      <c r="N516" s="1"/>
      <c r="O516" s="22"/>
      <c r="P516" s="3"/>
      <c r="Q516" s="1"/>
      <c r="R516" s="1"/>
      <c r="S516" s="22"/>
      <c r="T516" s="3"/>
      <c r="U516" s="1"/>
      <c r="V516" s="1"/>
      <c r="W516" s="22"/>
      <c r="X516" s="3"/>
      <c r="Y516" s="10" t="s">
        <v>7</v>
      </c>
      <c r="Z516" s="9"/>
      <c r="AA516" s="22">
        <f t="shared" si="41"/>
        <v>0</v>
      </c>
      <c r="AB516" s="9"/>
      <c r="AC516" s="22">
        <f t="shared" si="42"/>
        <v>0</v>
      </c>
      <c r="AD516" s="117">
        <f t="shared" si="43"/>
        <v>509</v>
      </c>
      <c r="AE516" s="119"/>
      <c r="AF516" s="1"/>
    </row>
    <row r="517" spans="1:32" x14ac:dyDescent="0.25">
      <c r="A517" s="1"/>
      <c r="B517" s="1"/>
      <c r="C517" s="1"/>
      <c r="D517" s="5">
        <f t="shared" si="40"/>
        <v>517</v>
      </c>
      <c r="E517" s="1"/>
      <c r="F517" s="1"/>
      <c r="G517" s="22"/>
      <c r="H517" s="3"/>
      <c r="I517" s="1"/>
      <c r="J517" s="1"/>
      <c r="K517" s="22"/>
      <c r="L517" s="3"/>
      <c r="M517" s="1"/>
      <c r="N517" s="1"/>
      <c r="O517" s="22"/>
      <c r="P517" s="3"/>
      <c r="Q517" s="1"/>
      <c r="R517" s="1"/>
      <c r="S517" s="22"/>
      <c r="T517" s="3"/>
      <c r="U517" s="1"/>
      <c r="V517" s="1"/>
      <c r="W517" s="22"/>
      <c r="X517" s="3"/>
      <c r="Y517" s="10" t="s">
        <v>7</v>
      </c>
      <c r="Z517" s="9"/>
      <c r="AA517" s="22">
        <f t="shared" si="41"/>
        <v>0</v>
      </c>
      <c r="AB517" s="9"/>
      <c r="AC517" s="22">
        <f t="shared" si="42"/>
        <v>0</v>
      </c>
      <c r="AD517" s="117">
        <f t="shared" si="43"/>
        <v>510</v>
      </c>
      <c r="AE517" s="119"/>
      <c r="AF517" s="1"/>
    </row>
    <row r="518" spans="1:32" x14ac:dyDescent="0.25">
      <c r="A518" s="1"/>
      <c r="B518" s="1"/>
      <c r="C518" s="1"/>
      <c r="D518" s="5">
        <f t="shared" si="40"/>
        <v>518</v>
      </c>
      <c r="E518" s="1"/>
      <c r="F518" s="1"/>
      <c r="G518" s="22"/>
      <c r="H518" s="3"/>
      <c r="I518" s="1"/>
      <c r="J518" s="1"/>
      <c r="K518" s="22"/>
      <c r="L518" s="3"/>
      <c r="M518" s="1"/>
      <c r="N518" s="1"/>
      <c r="O518" s="22"/>
      <c r="P518" s="3"/>
      <c r="Q518" s="1"/>
      <c r="R518" s="1"/>
      <c r="S518" s="22"/>
      <c r="T518" s="3"/>
      <c r="U518" s="1"/>
      <c r="V518" s="1"/>
      <c r="W518" s="22"/>
      <c r="X518" s="3"/>
      <c r="Y518" s="10" t="s">
        <v>7</v>
      </c>
      <c r="Z518" s="9"/>
      <c r="AA518" s="22">
        <f t="shared" si="41"/>
        <v>0</v>
      </c>
      <c r="AB518" s="9"/>
      <c r="AC518" s="22">
        <f t="shared" si="42"/>
        <v>0</v>
      </c>
      <c r="AD518" s="117">
        <f t="shared" si="43"/>
        <v>511</v>
      </c>
      <c r="AE518" s="119"/>
      <c r="AF518" s="1"/>
    </row>
    <row r="519" spans="1:32" x14ac:dyDescent="0.25">
      <c r="A519" s="1"/>
      <c r="B519" s="1"/>
      <c r="C519" s="1"/>
      <c r="D519" s="5">
        <f t="shared" si="40"/>
        <v>519</v>
      </c>
      <c r="E519" s="1"/>
      <c r="F519" s="1"/>
      <c r="G519" s="22"/>
      <c r="H519" s="3"/>
      <c r="I519" s="1"/>
      <c r="J519" s="1"/>
      <c r="K519" s="22"/>
      <c r="L519" s="3"/>
      <c r="M519" s="1"/>
      <c r="N519" s="1"/>
      <c r="O519" s="22"/>
      <c r="P519" s="3"/>
      <c r="Q519" s="1"/>
      <c r="R519" s="1"/>
      <c r="S519" s="22"/>
      <c r="T519" s="3"/>
      <c r="U519" s="1"/>
      <c r="V519" s="1"/>
      <c r="W519" s="22"/>
      <c r="X519" s="3"/>
      <c r="Y519" s="10" t="s">
        <v>7</v>
      </c>
      <c r="Z519" s="9"/>
      <c r="AA519" s="22">
        <f t="shared" si="41"/>
        <v>0</v>
      </c>
      <c r="AB519" s="9"/>
      <c r="AC519" s="22">
        <f t="shared" si="42"/>
        <v>0</v>
      </c>
      <c r="AD519" s="117">
        <f t="shared" si="43"/>
        <v>512</v>
      </c>
      <c r="AE519" s="119"/>
      <c r="AF519" s="1"/>
    </row>
    <row r="520" spans="1:32" x14ac:dyDescent="0.25">
      <c r="A520" s="1"/>
      <c r="B520" s="1"/>
      <c r="C520" s="1"/>
      <c r="D520" s="5">
        <f t="shared" si="40"/>
        <v>520</v>
      </c>
      <c r="E520" s="1"/>
      <c r="F520" s="1"/>
      <c r="G520" s="22"/>
      <c r="H520" s="3"/>
      <c r="I520" s="1"/>
      <c r="J520" s="1"/>
      <c r="K520" s="22"/>
      <c r="L520" s="3"/>
      <c r="M520" s="1"/>
      <c r="N520" s="1"/>
      <c r="O520" s="22"/>
      <c r="P520" s="3"/>
      <c r="Q520" s="1"/>
      <c r="R520" s="1"/>
      <c r="S520" s="22"/>
      <c r="T520" s="3"/>
      <c r="U520" s="1"/>
      <c r="V520" s="1"/>
      <c r="W520" s="22"/>
      <c r="X520" s="3"/>
      <c r="Y520" s="10" t="s">
        <v>7</v>
      </c>
      <c r="Z520" s="9"/>
      <c r="AA520" s="22">
        <f t="shared" si="41"/>
        <v>0</v>
      </c>
      <c r="AB520" s="9"/>
      <c r="AC520" s="22">
        <f t="shared" si="42"/>
        <v>0</v>
      </c>
      <c r="AD520" s="117">
        <f t="shared" si="43"/>
        <v>513</v>
      </c>
      <c r="AE520" s="119"/>
      <c r="AF520" s="1"/>
    </row>
    <row r="521" spans="1:32" x14ac:dyDescent="0.25">
      <c r="A521" s="1"/>
      <c r="B521" s="1"/>
      <c r="C521" s="1"/>
      <c r="D521" s="5">
        <f t="shared" ref="D521:D584" si="44">ROW(C521)</f>
        <v>521</v>
      </c>
      <c r="E521" s="1"/>
      <c r="F521" s="1"/>
      <c r="G521" s="22"/>
      <c r="H521" s="3"/>
      <c r="I521" s="1"/>
      <c r="J521" s="1"/>
      <c r="K521" s="22"/>
      <c r="L521" s="3"/>
      <c r="M521" s="1"/>
      <c r="N521" s="1"/>
      <c r="O521" s="22"/>
      <c r="P521" s="3"/>
      <c r="Q521" s="1"/>
      <c r="R521" s="1"/>
      <c r="S521" s="22"/>
      <c r="T521" s="3"/>
      <c r="U521" s="1"/>
      <c r="V521" s="1"/>
      <c r="W521" s="22"/>
      <c r="X521" s="3"/>
      <c r="Y521" s="10" t="s">
        <v>7</v>
      </c>
      <c r="Z521" s="9"/>
      <c r="AA521" s="22">
        <f t="shared" ref="AA521:AA584" si="45">IF(Z521="",0,IF(COUNTIF(Z:Z,Z521)=1,0,1))</f>
        <v>0</v>
      </c>
      <c r="AB521" s="9"/>
      <c r="AC521" s="22">
        <f t="shared" ref="AC521:AC584" si="46">IF(AB521="",0,IF(COUNTIF(AB:AB,AB521)=1,0,1))</f>
        <v>0</v>
      </c>
      <c r="AD521" s="117">
        <f t="shared" si="43"/>
        <v>514</v>
      </c>
      <c r="AE521" s="119"/>
      <c r="AF521" s="1"/>
    </row>
    <row r="522" spans="1:32" x14ac:dyDescent="0.25">
      <c r="A522" s="1"/>
      <c r="B522" s="1"/>
      <c r="C522" s="1"/>
      <c r="D522" s="5">
        <f t="shared" si="44"/>
        <v>522</v>
      </c>
      <c r="E522" s="1"/>
      <c r="F522" s="1"/>
      <c r="G522" s="22"/>
      <c r="H522" s="3"/>
      <c r="I522" s="1"/>
      <c r="J522" s="1"/>
      <c r="K522" s="22"/>
      <c r="L522" s="3"/>
      <c r="M522" s="1"/>
      <c r="N522" s="1"/>
      <c r="O522" s="22"/>
      <c r="P522" s="3"/>
      <c r="Q522" s="1"/>
      <c r="R522" s="1"/>
      <c r="S522" s="22"/>
      <c r="T522" s="3"/>
      <c r="U522" s="1"/>
      <c r="V522" s="1"/>
      <c r="W522" s="22"/>
      <c r="X522" s="3"/>
      <c r="Y522" s="10" t="s">
        <v>7</v>
      </c>
      <c r="Z522" s="9"/>
      <c r="AA522" s="22">
        <f t="shared" si="45"/>
        <v>0</v>
      </c>
      <c r="AB522" s="9"/>
      <c r="AC522" s="22">
        <f t="shared" si="46"/>
        <v>0</v>
      </c>
      <c r="AD522" s="117">
        <f t="shared" ref="AD522:AD585" si="47">AD521+1</f>
        <v>515</v>
      </c>
      <c r="AE522" s="119"/>
      <c r="AF522" s="1"/>
    </row>
    <row r="523" spans="1:32" x14ac:dyDescent="0.25">
      <c r="A523" s="1"/>
      <c r="B523" s="1"/>
      <c r="C523" s="1"/>
      <c r="D523" s="5">
        <f t="shared" si="44"/>
        <v>523</v>
      </c>
      <c r="E523" s="1"/>
      <c r="F523" s="1"/>
      <c r="G523" s="22"/>
      <c r="H523" s="3"/>
      <c r="I523" s="1"/>
      <c r="J523" s="1"/>
      <c r="K523" s="22"/>
      <c r="L523" s="3"/>
      <c r="M523" s="1"/>
      <c r="N523" s="1"/>
      <c r="O523" s="22"/>
      <c r="P523" s="3"/>
      <c r="Q523" s="1"/>
      <c r="R523" s="1"/>
      <c r="S523" s="22"/>
      <c r="T523" s="3"/>
      <c r="U523" s="1"/>
      <c r="V523" s="1"/>
      <c r="W523" s="22"/>
      <c r="X523" s="3"/>
      <c r="Y523" s="10" t="s">
        <v>7</v>
      </c>
      <c r="Z523" s="9"/>
      <c r="AA523" s="22">
        <f t="shared" si="45"/>
        <v>0</v>
      </c>
      <c r="AB523" s="9"/>
      <c r="AC523" s="22">
        <f t="shared" si="46"/>
        <v>0</v>
      </c>
      <c r="AD523" s="117">
        <f t="shared" si="47"/>
        <v>516</v>
      </c>
      <c r="AE523" s="119"/>
      <c r="AF523" s="1"/>
    </row>
    <row r="524" spans="1:32" x14ac:dyDescent="0.25">
      <c r="A524" s="1"/>
      <c r="B524" s="1"/>
      <c r="C524" s="1"/>
      <c r="D524" s="5">
        <f t="shared" si="44"/>
        <v>524</v>
      </c>
      <c r="E524" s="1"/>
      <c r="F524" s="1"/>
      <c r="G524" s="22"/>
      <c r="H524" s="3"/>
      <c r="I524" s="1"/>
      <c r="J524" s="1"/>
      <c r="K524" s="22"/>
      <c r="L524" s="3"/>
      <c r="M524" s="1"/>
      <c r="N524" s="1"/>
      <c r="O524" s="22"/>
      <c r="P524" s="3"/>
      <c r="Q524" s="1"/>
      <c r="R524" s="1"/>
      <c r="S524" s="22"/>
      <c r="T524" s="3"/>
      <c r="U524" s="1"/>
      <c r="V524" s="1"/>
      <c r="W524" s="22"/>
      <c r="X524" s="3"/>
      <c r="Y524" s="10" t="s">
        <v>7</v>
      </c>
      <c r="Z524" s="9"/>
      <c r="AA524" s="22">
        <f t="shared" si="45"/>
        <v>0</v>
      </c>
      <c r="AB524" s="9"/>
      <c r="AC524" s="22">
        <f t="shared" si="46"/>
        <v>0</v>
      </c>
      <c r="AD524" s="117">
        <f t="shared" si="47"/>
        <v>517</v>
      </c>
      <c r="AE524" s="119"/>
      <c r="AF524" s="1"/>
    </row>
    <row r="525" spans="1:32" x14ac:dyDescent="0.25">
      <c r="A525" s="1"/>
      <c r="B525" s="1"/>
      <c r="C525" s="1"/>
      <c r="D525" s="5">
        <f t="shared" si="44"/>
        <v>525</v>
      </c>
      <c r="E525" s="1"/>
      <c r="F525" s="1"/>
      <c r="G525" s="22"/>
      <c r="H525" s="3"/>
      <c r="I525" s="1"/>
      <c r="J525" s="1"/>
      <c r="K525" s="22"/>
      <c r="L525" s="3"/>
      <c r="M525" s="1"/>
      <c r="N525" s="1"/>
      <c r="O525" s="22"/>
      <c r="P525" s="3"/>
      <c r="Q525" s="1"/>
      <c r="R525" s="1"/>
      <c r="S525" s="22"/>
      <c r="T525" s="3"/>
      <c r="U525" s="1"/>
      <c r="V525" s="1"/>
      <c r="W525" s="22"/>
      <c r="X525" s="3"/>
      <c r="Y525" s="10" t="s">
        <v>7</v>
      </c>
      <c r="Z525" s="9"/>
      <c r="AA525" s="22">
        <f t="shared" si="45"/>
        <v>0</v>
      </c>
      <c r="AB525" s="9"/>
      <c r="AC525" s="22">
        <f t="shared" si="46"/>
        <v>0</v>
      </c>
      <c r="AD525" s="117">
        <f t="shared" si="47"/>
        <v>518</v>
      </c>
      <c r="AE525" s="119"/>
      <c r="AF525" s="1"/>
    </row>
    <row r="526" spans="1:32" x14ac:dyDescent="0.25">
      <c r="A526" s="1"/>
      <c r="B526" s="1"/>
      <c r="C526" s="1"/>
      <c r="D526" s="5">
        <f t="shared" si="44"/>
        <v>526</v>
      </c>
      <c r="E526" s="1"/>
      <c r="F526" s="1"/>
      <c r="G526" s="22"/>
      <c r="H526" s="3"/>
      <c r="I526" s="1"/>
      <c r="J526" s="1"/>
      <c r="K526" s="22"/>
      <c r="L526" s="3"/>
      <c r="M526" s="1"/>
      <c r="N526" s="1"/>
      <c r="O526" s="22"/>
      <c r="P526" s="3"/>
      <c r="Q526" s="1"/>
      <c r="R526" s="1"/>
      <c r="S526" s="22"/>
      <c r="T526" s="3"/>
      <c r="U526" s="1"/>
      <c r="V526" s="1"/>
      <c r="W526" s="22"/>
      <c r="X526" s="3"/>
      <c r="Y526" s="10" t="s">
        <v>7</v>
      </c>
      <c r="Z526" s="9"/>
      <c r="AA526" s="22">
        <f t="shared" si="45"/>
        <v>0</v>
      </c>
      <c r="AB526" s="9"/>
      <c r="AC526" s="22">
        <f t="shared" si="46"/>
        <v>0</v>
      </c>
      <c r="AD526" s="117">
        <f t="shared" si="47"/>
        <v>519</v>
      </c>
      <c r="AE526" s="119"/>
      <c r="AF526" s="1"/>
    </row>
    <row r="527" spans="1:32" x14ac:dyDescent="0.25">
      <c r="A527" s="1"/>
      <c r="B527" s="1"/>
      <c r="C527" s="1"/>
      <c r="D527" s="5">
        <f t="shared" si="44"/>
        <v>527</v>
      </c>
      <c r="E527" s="1"/>
      <c r="F527" s="1"/>
      <c r="G527" s="22"/>
      <c r="H527" s="3"/>
      <c r="I527" s="1"/>
      <c r="J527" s="1"/>
      <c r="K527" s="22"/>
      <c r="L527" s="3"/>
      <c r="M527" s="1"/>
      <c r="N527" s="1"/>
      <c r="O527" s="22"/>
      <c r="P527" s="3"/>
      <c r="Q527" s="1"/>
      <c r="R527" s="1"/>
      <c r="S527" s="22"/>
      <c r="T527" s="3"/>
      <c r="U527" s="1"/>
      <c r="V527" s="1"/>
      <c r="W527" s="22"/>
      <c r="X527" s="3"/>
      <c r="Y527" s="10" t="s">
        <v>7</v>
      </c>
      <c r="Z527" s="9"/>
      <c r="AA527" s="22">
        <f t="shared" si="45"/>
        <v>0</v>
      </c>
      <c r="AB527" s="9"/>
      <c r="AC527" s="22">
        <f t="shared" si="46"/>
        <v>0</v>
      </c>
      <c r="AD527" s="117">
        <f t="shared" si="47"/>
        <v>520</v>
      </c>
      <c r="AE527" s="119"/>
      <c r="AF527" s="1"/>
    </row>
    <row r="528" spans="1:32" x14ac:dyDescent="0.25">
      <c r="A528" s="1"/>
      <c r="B528" s="1"/>
      <c r="C528" s="1"/>
      <c r="D528" s="5">
        <f t="shared" si="44"/>
        <v>528</v>
      </c>
      <c r="E528" s="1"/>
      <c r="F528" s="1"/>
      <c r="G528" s="22"/>
      <c r="H528" s="3"/>
      <c r="I528" s="1"/>
      <c r="J528" s="1"/>
      <c r="K528" s="22"/>
      <c r="L528" s="3"/>
      <c r="M528" s="1"/>
      <c r="N528" s="1"/>
      <c r="O528" s="22"/>
      <c r="P528" s="3"/>
      <c r="Q528" s="1"/>
      <c r="R528" s="1"/>
      <c r="S528" s="22"/>
      <c r="T528" s="3"/>
      <c r="U528" s="1"/>
      <c r="V528" s="1"/>
      <c r="W528" s="22"/>
      <c r="X528" s="3"/>
      <c r="Y528" s="10" t="s">
        <v>7</v>
      </c>
      <c r="Z528" s="9"/>
      <c r="AA528" s="22">
        <f t="shared" si="45"/>
        <v>0</v>
      </c>
      <c r="AB528" s="9"/>
      <c r="AC528" s="22">
        <f t="shared" si="46"/>
        <v>0</v>
      </c>
      <c r="AD528" s="117">
        <f t="shared" si="47"/>
        <v>521</v>
      </c>
      <c r="AE528" s="119"/>
      <c r="AF528" s="1"/>
    </row>
    <row r="529" spans="1:32" x14ac:dyDescent="0.25">
      <c r="A529" s="1"/>
      <c r="B529" s="1"/>
      <c r="C529" s="1"/>
      <c r="D529" s="5">
        <f t="shared" si="44"/>
        <v>529</v>
      </c>
      <c r="E529" s="1"/>
      <c r="F529" s="1"/>
      <c r="G529" s="22"/>
      <c r="H529" s="3"/>
      <c r="I529" s="1"/>
      <c r="J529" s="1"/>
      <c r="K529" s="22"/>
      <c r="L529" s="3"/>
      <c r="M529" s="1"/>
      <c r="N529" s="1"/>
      <c r="O529" s="22"/>
      <c r="P529" s="3"/>
      <c r="Q529" s="1"/>
      <c r="R529" s="1"/>
      <c r="S529" s="22"/>
      <c r="T529" s="3"/>
      <c r="U529" s="1"/>
      <c r="V529" s="1"/>
      <c r="W529" s="22"/>
      <c r="X529" s="3"/>
      <c r="Y529" s="10" t="s">
        <v>7</v>
      </c>
      <c r="Z529" s="9"/>
      <c r="AA529" s="22">
        <f t="shared" si="45"/>
        <v>0</v>
      </c>
      <c r="AB529" s="9"/>
      <c r="AC529" s="22">
        <f t="shared" si="46"/>
        <v>0</v>
      </c>
      <c r="AD529" s="117">
        <f t="shared" si="47"/>
        <v>522</v>
      </c>
      <c r="AE529" s="119"/>
      <c r="AF529" s="1"/>
    </row>
    <row r="530" spans="1:32" x14ac:dyDescent="0.25">
      <c r="A530" s="1"/>
      <c r="B530" s="1"/>
      <c r="C530" s="1"/>
      <c r="D530" s="5">
        <f t="shared" si="44"/>
        <v>530</v>
      </c>
      <c r="E530" s="1"/>
      <c r="F530" s="1"/>
      <c r="G530" s="22"/>
      <c r="H530" s="3"/>
      <c r="I530" s="1"/>
      <c r="J530" s="1"/>
      <c r="K530" s="22"/>
      <c r="L530" s="3"/>
      <c r="M530" s="1"/>
      <c r="N530" s="1"/>
      <c r="O530" s="22"/>
      <c r="P530" s="3"/>
      <c r="Q530" s="1"/>
      <c r="R530" s="1"/>
      <c r="S530" s="22"/>
      <c r="T530" s="3"/>
      <c r="U530" s="1"/>
      <c r="V530" s="1"/>
      <c r="W530" s="22"/>
      <c r="X530" s="3"/>
      <c r="Y530" s="10" t="s">
        <v>7</v>
      </c>
      <c r="Z530" s="9"/>
      <c r="AA530" s="22">
        <f t="shared" si="45"/>
        <v>0</v>
      </c>
      <c r="AB530" s="9"/>
      <c r="AC530" s="22">
        <f t="shared" si="46"/>
        <v>0</v>
      </c>
      <c r="AD530" s="117">
        <f t="shared" si="47"/>
        <v>523</v>
      </c>
      <c r="AE530" s="119"/>
      <c r="AF530" s="1"/>
    </row>
    <row r="531" spans="1:32" x14ac:dyDescent="0.25">
      <c r="A531" s="1"/>
      <c r="B531" s="1"/>
      <c r="C531" s="1"/>
      <c r="D531" s="5">
        <f t="shared" si="44"/>
        <v>531</v>
      </c>
      <c r="E531" s="1"/>
      <c r="F531" s="1"/>
      <c r="G531" s="22"/>
      <c r="H531" s="3"/>
      <c r="I531" s="1"/>
      <c r="J531" s="1"/>
      <c r="K531" s="22"/>
      <c r="L531" s="3"/>
      <c r="M531" s="1"/>
      <c r="N531" s="1"/>
      <c r="O531" s="22"/>
      <c r="P531" s="3"/>
      <c r="Q531" s="1"/>
      <c r="R531" s="1"/>
      <c r="S531" s="22"/>
      <c r="T531" s="3"/>
      <c r="U531" s="1"/>
      <c r="V531" s="1"/>
      <c r="W531" s="22"/>
      <c r="X531" s="3"/>
      <c r="Y531" s="10" t="s">
        <v>7</v>
      </c>
      <c r="Z531" s="9"/>
      <c r="AA531" s="22">
        <f t="shared" si="45"/>
        <v>0</v>
      </c>
      <c r="AB531" s="9"/>
      <c r="AC531" s="22">
        <f t="shared" si="46"/>
        <v>0</v>
      </c>
      <c r="AD531" s="117">
        <f t="shared" si="47"/>
        <v>524</v>
      </c>
      <c r="AE531" s="119"/>
      <c r="AF531" s="1"/>
    </row>
    <row r="532" spans="1:32" x14ac:dyDescent="0.25">
      <c r="A532" s="1"/>
      <c r="B532" s="1"/>
      <c r="C532" s="1"/>
      <c r="D532" s="5">
        <f t="shared" si="44"/>
        <v>532</v>
      </c>
      <c r="E532" s="1"/>
      <c r="F532" s="1"/>
      <c r="G532" s="22"/>
      <c r="H532" s="3"/>
      <c r="I532" s="1"/>
      <c r="J532" s="1"/>
      <c r="K532" s="22"/>
      <c r="L532" s="3"/>
      <c r="M532" s="1"/>
      <c r="N532" s="1"/>
      <c r="O532" s="22"/>
      <c r="P532" s="3"/>
      <c r="Q532" s="1"/>
      <c r="R532" s="1"/>
      <c r="S532" s="22"/>
      <c r="T532" s="3"/>
      <c r="U532" s="1"/>
      <c r="V532" s="1"/>
      <c r="W532" s="22"/>
      <c r="X532" s="3"/>
      <c r="Y532" s="10" t="s">
        <v>7</v>
      </c>
      <c r="Z532" s="9"/>
      <c r="AA532" s="22">
        <f t="shared" si="45"/>
        <v>0</v>
      </c>
      <c r="AB532" s="9"/>
      <c r="AC532" s="22">
        <f t="shared" si="46"/>
        <v>0</v>
      </c>
      <c r="AD532" s="117">
        <f t="shared" si="47"/>
        <v>525</v>
      </c>
      <c r="AE532" s="119"/>
      <c r="AF532" s="1"/>
    </row>
    <row r="533" spans="1:32" x14ac:dyDescent="0.25">
      <c r="A533" s="1"/>
      <c r="B533" s="1"/>
      <c r="C533" s="1"/>
      <c r="D533" s="5">
        <f t="shared" si="44"/>
        <v>533</v>
      </c>
      <c r="E533" s="1"/>
      <c r="F533" s="1"/>
      <c r="G533" s="22"/>
      <c r="H533" s="3"/>
      <c r="I533" s="1"/>
      <c r="J533" s="1"/>
      <c r="K533" s="22"/>
      <c r="L533" s="3"/>
      <c r="M533" s="1"/>
      <c r="N533" s="1"/>
      <c r="O533" s="22"/>
      <c r="P533" s="3"/>
      <c r="Q533" s="1"/>
      <c r="R533" s="1"/>
      <c r="S533" s="22"/>
      <c r="T533" s="3"/>
      <c r="U533" s="1"/>
      <c r="V533" s="1"/>
      <c r="W533" s="22"/>
      <c r="X533" s="3"/>
      <c r="Y533" s="10" t="s">
        <v>7</v>
      </c>
      <c r="Z533" s="9"/>
      <c r="AA533" s="22">
        <f t="shared" si="45"/>
        <v>0</v>
      </c>
      <c r="AB533" s="9"/>
      <c r="AC533" s="22">
        <f t="shared" si="46"/>
        <v>0</v>
      </c>
      <c r="AD533" s="117">
        <f t="shared" si="47"/>
        <v>526</v>
      </c>
      <c r="AE533" s="119"/>
      <c r="AF533" s="1"/>
    </row>
    <row r="534" spans="1:32" x14ac:dyDescent="0.25">
      <c r="A534" s="1"/>
      <c r="B534" s="1"/>
      <c r="C534" s="1"/>
      <c r="D534" s="5">
        <f t="shared" si="44"/>
        <v>534</v>
      </c>
      <c r="E534" s="1"/>
      <c r="F534" s="1"/>
      <c r="G534" s="22"/>
      <c r="H534" s="3"/>
      <c r="I534" s="1"/>
      <c r="J534" s="1"/>
      <c r="K534" s="22"/>
      <c r="L534" s="3"/>
      <c r="M534" s="1"/>
      <c r="N534" s="1"/>
      <c r="O534" s="22"/>
      <c r="P534" s="3"/>
      <c r="Q534" s="1"/>
      <c r="R534" s="1"/>
      <c r="S534" s="22"/>
      <c r="T534" s="3"/>
      <c r="U534" s="1"/>
      <c r="V534" s="1"/>
      <c r="W534" s="22"/>
      <c r="X534" s="3"/>
      <c r="Y534" s="10" t="s">
        <v>7</v>
      </c>
      <c r="Z534" s="9"/>
      <c r="AA534" s="22">
        <f t="shared" si="45"/>
        <v>0</v>
      </c>
      <c r="AB534" s="9"/>
      <c r="AC534" s="22">
        <f t="shared" si="46"/>
        <v>0</v>
      </c>
      <c r="AD534" s="117">
        <f t="shared" si="47"/>
        <v>527</v>
      </c>
      <c r="AE534" s="119"/>
      <c r="AF534" s="1"/>
    </row>
    <row r="535" spans="1:32" x14ac:dyDescent="0.25">
      <c r="A535" s="1"/>
      <c r="B535" s="1"/>
      <c r="C535" s="1"/>
      <c r="D535" s="5">
        <f t="shared" si="44"/>
        <v>535</v>
      </c>
      <c r="E535" s="1"/>
      <c r="F535" s="1"/>
      <c r="G535" s="22"/>
      <c r="H535" s="3"/>
      <c r="I535" s="1"/>
      <c r="J535" s="1"/>
      <c r="K535" s="22"/>
      <c r="L535" s="3"/>
      <c r="M535" s="1"/>
      <c r="N535" s="1"/>
      <c r="O535" s="22"/>
      <c r="P535" s="3"/>
      <c r="Q535" s="1"/>
      <c r="R535" s="1"/>
      <c r="S535" s="22"/>
      <c r="T535" s="3"/>
      <c r="U535" s="1"/>
      <c r="V535" s="1"/>
      <c r="W535" s="22"/>
      <c r="X535" s="3"/>
      <c r="Y535" s="10" t="s">
        <v>7</v>
      </c>
      <c r="Z535" s="9"/>
      <c r="AA535" s="22">
        <f t="shared" si="45"/>
        <v>0</v>
      </c>
      <c r="AB535" s="9"/>
      <c r="AC535" s="22">
        <f t="shared" si="46"/>
        <v>0</v>
      </c>
      <c r="AD535" s="117">
        <f t="shared" si="47"/>
        <v>528</v>
      </c>
      <c r="AE535" s="119"/>
      <c r="AF535" s="1"/>
    </row>
    <row r="536" spans="1:32" x14ac:dyDescent="0.25">
      <c r="A536" s="1"/>
      <c r="B536" s="1"/>
      <c r="C536" s="1"/>
      <c r="D536" s="5">
        <f t="shared" si="44"/>
        <v>536</v>
      </c>
      <c r="E536" s="1"/>
      <c r="F536" s="1"/>
      <c r="G536" s="22"/>
      <c r="H536" s="3"/>
      <c r="I536" s="1"/>
      <c r="J536" s="1"/>
      <c r="K536" s="22"/>
      <c r="L536" s="3"/>
      <c r="M536" s="1"/>
      <c r="N536" s="1"/>
      <c r="O536" s="22"/>
      <c r="P536" s="3"/>
      <c r="Q536" s="1"/>
      <c r="R536" s="1"/>
      <c r="S536" s="22"/>
      <c r="T536" s="3"/>
      <c r="U536" s="1"/>
      <c r="V536" s="1"/>
      <c r="W536" s="22"/>
      <c r="X536" s="3"/>
      <c r="Y536" s="10" t="s">
        <v>7</v>
      </c>
      <c r="Z536" s="9"/>
      <c r="AA536" s="22">
        <f t="shared" si="45"/>
        <v>0</v>
      </c>
      <c r="AB536" s="9"/>
      <c r="AC536" s="22">
        <f t="shared" si="46"/>
        <v>0</v>
      </c>
      <c r="AD536" s="117">
        <f t="shared" si="47"/>
        <v>529</v>
      </c>
      <c r="AE536" s="119"/>
      <c r="AF536" s="1"/>
    </row>
    <row r="537" spans="1:32" x14ac:dyDescent="0.25">
      <c r="A537" s="1"/>
      <c r="B537" s="1"/>
      <c r="C537" s="1"/>
      <c r="D537" s="5">
        <f t="shared" si="44"/>
        <v>537</v>
      </c>
      <c r="E537" s="1"/>
      <c r="F537" s="1"/>
      <c r="G537" s="22"/>
      <c r="H537" s="3"/>
      <c r="I537" s="1"/>
      <c r="J537" s="1"/>
      <c r="K537" s="22"/>
      <c r="L537" s="3"/>
      <c r="M537" s="1"/>
      <c r="N537" s="1"/>
      <c r="O537" s="22"/>
      <c r="P537" s="3"/>
      <c r="Q537" s="1"/>
      <c r="R537" s="1"/>
      <c r="S537" s="22"/>
      <c r="T537" s="3"/>
      <c r="U537" s="1"/>
      <c r="V537" s="1"/>
      <c r="W537" s="22"/>
      <c r="X537" s="3"/>
      <c r="Y537" s="10" t="s">
        <v>7</v>
      </c>
      <c r="Z537" s="9"/>
      <c r="AA537" s="22">
        <f t="shared" si="45"/>
        <v>0</v>
      </c>
      <c r="AB537" s="9"/>
      <c r="AC537" s="22">
        <f t="shared" si="46"/>
        <v>0</v>
      </c>
      <c r="AD537" s="117">
        <f t="shared" si="47"/>
        <v>530</v>
      </c>
      <c r="AE537" s="119"/>
      <c r="AF537" s="1"/>
    </row>
    <row r="538" spans="1:32" x14ac:dyDescent="0.25">
      <c r="A538" s="1"/>
      <c r="B538" s="1"/>
      <c r="C538" s="1"/>
      <c r="D538" s="5">
        <f t="shared" si="44"/>
        <v>538</v>
      </c>
      <c r="E538" s="1"/>
      <c r="F538" s="1"/>
      <c r="G538" s="22"/>
      <c r="H538" s="3"/>
      <c r="I538" s="1"/>
      <c r="J538" s="1"/>
      <c r="K538" s="22"/>
      <c r="L538" s="3"/>
      <c r="M538" s="1"/>
      <c r="N538" s="1"/>
      <c r="O538" s="22"/>
      <c r="P538" s="3"/>
      <c r="Q538" s="1"/>
      <c r="R538" s="1"/>
      <c r="S538" s="22"/>
      <c r="T538" s="3"/>
      <c r="U538" s="1"/>
      <c r="V538" s="1"/>
      <c r="W538" s="22"/>
      <c r="X538" s="3"/>
      <c r="Y538" s="10" t="s">
        <v>7</v>
      </c>
      <c r="Z538" s="9"/>
      <c r="AA538" s="22">
        <f t="shared" si="45"/>
        <v>0</v>
      </c>
      <c r="AB538" s="9"/>
      <c r="AC538" s="22">
        <f t="shared" si="46"/>
        <v>0</v>
      </c>
      <c r="AD538" s="117">
        <f t="shared" si="47"/>
        <v>531</v>
      </c>
      <c r="AE538" s="119"/>
      <c r="AF538" s="1"/>
    </row>
    <row r="539" spans="1:32" x14ac:dyDescent="0.25">
      <c r="A539" s="1"/>
      <c r="B539" s="1"/>
      <c r="C539" s="1"/>
      <c r="D539" s="5">
        <f t="shared" si="44"/>
        <v>539</v>
      </c>
      <c r="E539" s="1"/>
      <c r="F539" s="1"/>
      <c r="G539" s="22"/>
      <c r="H539" s="3"/>
      <c r="I539" s="1"/>
      <c r="J539" s="1"/>
      <c r="K539" s="22"/>
      <c r="L539" s="3"/>
      <c r="M539" s="1"/>
      <c r="N539" s="1"/>
      <c r="O539" s="22"/>
      <c r="P539" s="3"/>
      <c r="Q539" s="1"/>
      <c r="R539" s="1"/>
      <c r="S539" s="22"/>
      <c r="T539" s="3"/>
      <c r="U539" s="1"/>
      <c r="V539" s="1"/>
      <c r="W539" s="22"/>
      <c r="X539" s="3"/>
      <c r="Y539" s="10" t="s">
        <v>7</v>
      </c>
      <c r="Z539" s="9"/>
      <c r="AA539" s="22">
        <f t="shared" si="45"/>
        <v>0</v>
      </c>
      <c r="AB539" s="9"/>
      <c r="AC539" s="22">
        <f t="shared" si="46"/>
        <v>0</v>
      </c>
      <c r="AD539" s="117">
        <f t="shared" si="47"/>
        <v>532</v>
      </c>
      <c r="AE539" s="119"/>
      <c r="AF539" s="1"/>
    </row>
    <row r="540" spans="1:32" x14ac:dyDescent="0.25">
      <c r="A540" s="1"/>
      <c r="B540" s="1"/>
      <c r="C540" s="1"/>
      <c r="D540" s="5">
        <f t="shared" si="44"/>
        <v>540</v>
      </c>
      <c r="E540" s="1"/>
      <c r="F540" s="1"/>
      <c r="G540" s="22"/>
      <c r="H540" s="3"/>
      <c r="I540" s="1"/>
      <c r="J540" s="1"/>
      <c r="K540" s="22"/>
      <c r="L540" s="3"/>
      <c r="M540" s="1"/>
      <c r="N540" s="1"/>
      <c r="O540" s="22"/>
      <c r="P540" s="3"/>
      <c r="Q540" s="1"/>
      <c r="R540" s="1"/>
      <c r="S540" s="22"/>
      <c r="T540" s="3"/>
      <c r="U540" s="1"/>
      <c r="V540" s="1"/>
      <c r="W540" s="22"/>
      <c r="X540" s="3"/>
      <c r="Y540" s="10" t="s">
        <v>7</v>
      </c>
      <c r="Z540" s="9"/>
      <c r="AA540" s="22">
        <f t="shared" si="45"/>
        <v>0</v>
      </c>
      <c r="AB540" s="9"/>
      <c r="AC540" s="22">
        <f t="shared" si="46"/>
        <v>0</v>
      </c>
      <c r="AD540" s="117">
        <f t="shared" si="47"/>
        <v>533</v>
      </c>
      <c r="AE540" s="119"/>
      <c r="AF540" s="1"/>
    </row>
    <row r="541" spans="1:32" x14ac:dyDescent="0.25">
      <c r="A541" s="1"/>
      <c r="B541" s="1"/>
      <c r="C541" s="1"/>
      <c r="D541" s="5">
        <f t="shared" si="44"/>
        <v>541</v>
      </c>
      <c r="E541" s="1"/>
      <c r="F541" s="1"/>
      <c r="G541" s="22"/>
      <c r="H541" s="3"/>
      <c r="I541" s="1"/>
      <c r="J541" s="1"/>
      <c r="K541" s="22"/>
      <c r="L541" s="3"/>
      <c r="M541" s="1"/>
      <c r="N541" s="1"/>
      <c r="O541" s="22"/>
      <c r="P541" s="3"/>
      <c r="Q541" s="1"/>
      <c r="R541" s="1"/>
      <c r="S541" s="22"/>
      <c r="T541" s="3"/>
      <c r="U541" s="1"/>
      <c r="V541" s="1"/>
      <c r="W541" s="22"/>
      <c r="X541" s="3"/>
      <c r="Y541" s="10" t="s">
        <v>7</v>
      </c>
      <c r="Z541" s="9"/>
      <c r="AA541" s="22">
        <f t="shared" si="45"/>
        <v>0</v>
      </c>
      <c r="AB541" s="9"/>
      <c r="AC541" s="22">
        <f t="shared" si="46"/>
        <v>0</v>
      </c>
      <c r="AD541" s="117">
        <f t="shared" si="47"/>
        <v>534</v>
      </c>
      <c r="AE541" s="119"/>
      <c r="AF541" s="1"/>
    </row>
    <row r="542" spans="1:32" x14ac:dyDescent="0.25">
      <c r="A542" s="1"/>
      <c r="B542" s="1"/>
      <c r="C542" s="1"/>
      <c r="D542" s="5">
        <f t="shared" si="44"/>
        <v>542</v>
      </c>
      <c r="E542" s="1"/>
      <c r="F542" s="1"/>
      <c r="G542" s="22"/>
      <c r="H542" s="3"/>
      <c r="I542" s="1"/>
      <c r="J542" s="1"/>
      <c r="K542" s="22"/>
      <c r="L542" s="3"/>
      <c r="M542" s="1"/>
      <c r="N542" s="1"/>
      <c r="O542" s="22"/>
      <c r="P542" s="3"/>
      <c r="Q542" s="1"/>
      <c r="R542" s="1"/>
      <c r="S542" s="22"/>
      <c r="T542" s="3"/>
      <c r="U542" s="1"/>
      <c r="V542" s="1"/>
      <c r="W542" s="22"/>
      <c r="X542" s="3"/>
      <c r="Y542" s="10" t="s">
        <v>7</v>
      </c>
      <c r="Z542" s="9"/>
      <c r="AA542" s="22">
        <f t="shared" si="45"/>
        <v>0</v>
      </c>
      <c r="AB542" s="9"/>
      <c r="AC542" s="22">
        <f t="shared" si="46"/>
        <v>0</v>
      </c>
      <c r="AD542" s="117">
        <f t="shared" si="47"/>
        <v>535</v>
      </c>
      <c r="AE542" s="119"/>
      <c r="AF542" s="1"/>
    </row>
    <row r="543" spans="1:32" x14ac:dyDescent="0.25">
      <c r="A543" s="1"/>
      <c r="B543" s="1"/>
      <c r="C543" s="1"/>
      <c r="D543" s="5">
        <f t="shared" si="44"/>
        <v>543</v>
      </c>
      <c r="E543" s="1"/>
      <c r="F543" s="1"/>
      <c r="G543" s="22"/>
      <c r="H543" s="3"/>
      <c r="I543" s="1"/>
      <c r="J543" s="1"/>
      <c r="K543" s="22"/>
      <c r="L543" s="3"/>
      <c r="M543" s="1"/>
      <c r="N543" s="1"/>
      <c r="O543" s="22"/>
      <c r="P543" s="3"/>
      <c r="Q543" s="1"/>
      <c r="R543" s="1"/>
      <c r="S543" s="22"/>
      <c r="T543" s="3"/>
      <c r="U543" s="1"/>
      <c r="V543" s="1"/>
      <c r="W543" s="22"/>
      <c r="X543" s="3"/>
      <c r="Y543" s="10" t="s">
        <v>7</v>
      </c>
      <c r="Z543" s="9"/>
      <c r="AA543" s="22">
        <f t="shared" si="45"/>
        <v>0</v>
      </c>
      <c r="AB543" s="9"/>
      <c r="AC543" s="22">
        <f t="shared" si="46"/>
        <v>0</v>
      </c>
      <c r="AD543" s="117">
        <f t="shared" si="47"/>
        <v>536</v>
      </c>
      <c r="AE543" s="119"/>
      <c r="AF543" s="1"/>
    </row>
    <row r="544" spans="1:32" x14ac:dyDescent="0.25">
      <c r="A544" s="1"/>
      <c r="B544" s="1"/>
      <c r="C544" s="1"/>
      <c r="D544" s="5">
        <f t="shared" si="44"/>
        <v>544</v>
      </c>
      <c r="E544" s="1"/>
      <c r="F544" s="1"/>
      <c r="G544" s="22"/>
      <c r="H544" s="3"/>
      <c r="I544" s="1"/>
      <c r="J544" s="1"/>
      <c r="K544" s="22"/>
      <c r="L544" s="3"/>
      <c r="M544" s="1"/>
      <c r="N544" s="1"/>
      <c r="O544" s="22"/>
      <c r="P544" s="3"/>
      <c r="Q544" s="1"/>
      <c r="R544" s="1"/>
      <c r="S544" s="22"/>
      <c r="T544" s="3"/>
      <c r="U544" s="1"/>
      <c r="V544" s="1"/>
      <c r="W544" s="22"/>
      <c r="X544" s="3"/>
      <c r="Y544" s="10" t="s">
        <v>7</v>
      </c>
      <c r="Z544" s="9"/>
      <c r="AA544" s="22">
        <f t="shared" si="45"/>
        <v>0</v>
      </c>
      <c r="AB544" s="9"/>
      <c r="AC544" s="22">
        <f t="shared" si="46"/>
        <v>0</v>
      </c>
      <c r="AD544" s="117">
        <f t="shared" si="47"/>
        <v>537</v>
      </c>
      <c r="AE544" s="119"/>
      <c r="AF544" s="1"/>
    </row>
    <row r="545" spans="1:32" x14ac:dyDescent="0.25">
      <c r="A545" s="1"/>
      <c r="B545" s="1"/>
      <c r="C545" s="1"/>
      <c r="D545" s="5">
        <f t="shared" si="44"/>
        <v>545</v>
      </c>
      <c r="E545" s="1"/>
      <c r="F545" s="1"/>
      <c r="G545" s="22"/>
      <c r="H545" s="3"/>
      <c r="I545" s="1"/>
      <c r="J545" s="1"/>
      <c r="K545" s="22"/>
      <c r="L545" s="3"/>
      <c r="M545" s="1"/>
      <c r="N545" s="1"/>
      <c r="O545" s="22"/>
      <c r="P545" s="3"/>
      <c r="Q545" s="1"/>
      <c r="R545" s="1"/>
      <c r="S545" s="22"/>
      <c r="T545" s="3"/>
      <c r="U545" s="1"/>
      <c r="V545" s="1"/>
      <c r="W545" s="22"/>
      <c r="X545" s="3"/>
      <c r="Y545" s="10" t="s">
        <v>7</v>
      </c>
      <c r="Z545" s="9"/>
      <c r="AA545" s="22">
        <f t="shared" si="45"/>
        <v>0</v>
      </c>
      <c r="AB545" s="9"/>
      <c r="AC545" s="22">
        <f t="shared" si="46"/>
        <v>0</v>
      </c>
      <c r="AD545" s="117">
        <f t="shared" si="47"/>
        <v>538</v>
      </c>
      <c r="AE545" s="119"/>
      <c r="AF545" s="1"/>
    </row>
    <row r="546" spans="1:32" x14ac:dyDescent="0.25">
      <c r="A546" s="1"/>
      <c r="B546" s="1"/>
      <c r="C546" s="1"/>
      <c r="D546" s="5">
        <f t="shared" si="44"/>
        <v>546</v>
      </c>
      <c r="E546" s="1"/>
      <c r="F546" s="1"/>
      <c r="G546" s="22"/>
      <c r="H546" s="3"/>
      <c r="I546" s="1"/>
      <c r="J546" s="1"/>
      <c r="K546" s="22"/>
      <c r="L546" s="3"/>
      <c r="M546" s="1"/>
      <c r="N546" s="1"/>
      <c r="O546" s="22"/>
      <c r="P546" s="3"/>
      <c r="Q546" s="1"/>
      <c r="R546" s="1"/>
      <c r="S546" s="22"/>
      <c r="T546" s="3"/>
      <c r="U546" s="1"/>
      <c r="V546" s="1"/>
      <c r="W546" s="22"/>
      <c r="X546" s="3"/>
      <c r="Y546" s="10" t="s">
        <v>7</v>
      </c>
      <c r="Z546" s="9"/>
      <c r="AA546" s="22">
        <f t="shared" si="45"/>
        <v>0</v>
      </c>
      <c r="AB546" s="9"/>
      <c r="AC546" s="22">
        <f t="shared" si="46"/>
        <v>0</v>
      </c>
      <c r="AD546" s="117">
        <f t="shared" si="47"/>
        <v>539</v>
      </c>
      <c r="AE546" s="119"/>
      <c r="AF546" s="1"/>
    </row>
    <row r="547" spans="1:32" x14ac:dyDescent="0.25">
      <c r="A547" s="1"/>
      <c r="B547" s="1"/>
      <c r="C547" s="1"/>
      <c r="D547" s="5">
        <f t="shared" si="44"/>
        <v>547</v>
      </c>
      <c r="E547" s="1"/>
      <c r="F547" s="1"/>
      <c r="G547" s="22"/>
      <c r="H547" s="3"/>
      <c r="I547" s="1"/>
      <c r="J547" s="1"/>
      <c r="K547" s="22"/>
      <c r="L547" s="3"/>
      <c r="M547" s="1"/>
      <c r="N547" s="1"/>
      <c r="O547" s="22"/>
      <c r="P547" s="3"/>
      <c r="Q547" s="1"/>
      <c r="R547" s="1"/>
      <c r="S547" s="22"/>
      <c r="T547" s="3"/>
      <c r="U547" s="1"/>
      <c r="V547" s="1"/>
      <c r="W547" s="22"/>
      <c r="X547" s="3"/>
      <c r="Y547" s="10" t="s">
        <v>7</v>
      </c>
      <c r="Z547" s="9"/>
      <c r="AA547" s="22">
        <f t="shared" si="45"/>
        <v>0</v>
      </c>
      <c r="AB547" s="9"/>
      <c r="AC547" s="22">
        <f t="shared" si="46"/>
        <v>0</v>
      </c>
      <c r="AD547" s="117">
        <f t="shared" si="47"/>
        <v>540</v>
      </c>
      <c r="AE547" s="119"/>
      <c r="AF547" s="1"/>
    </row>
    <row r="548" spans="1:32" x14ac:dyDescent="0.25">
      <c r="A548" s="1"/>
      <c r="B548" s="1"/>
      <c r="C548" s="1"/>
      <c r="D548" s="5">
        <f t="shared" si="44"/>
        <v>548</v>
      </c>
      <c r="E548" s="1"/>
      <c r="F548" s="1"/>
      <c r="G548" s="22"/>
      <c r="H548" s="3"/>
      <c r="I548" s="1"/>
      <c r="J548" s="1"/>
      <c r="K548" s="22"/>
      <c r="L548" s="3"/>
      <c r="M548" s="1"/>
      <c r="N548" s="1"/>
      <c r="O548" s="22"/>
      <c r="P548" s="3"/>
      <c r="Q548" s="1"/>
      <c r="R548" s="1"/>
      <c r="S548" s="22"/>
      <c r="T548" s="3"/>
      <c r="U548" s="1"/>
      <c r="V548" s="1"/>
      <c r="W548" s="22"/>
      <c r="X548" s="3"/>
      <c r="Y548" s="10" t="s">
        <v>7</v>
      </c>
      <c r="Z548" s="9"/>
      <c r="AA548" s="22">
        <f t="shared" si="45"/>
        <v>0</v>
      </c>
      <c r="AB548" s="9"/>
      <c r="AC548" s="22">
        <f t="shared" si="46"/>
        <v>0</v>
      </c>
      <c r="AD548" s="117">
        <f t="shared" si="47"/>
        <v>541</v>
      </c>
      <c r="AE548" s="119"/>
      <c r="AF548" s="1"/>
    </row>
    <row r="549" spans="1:32" x14ac:dyDescent="0.25">
      <c r="A549" s="1"/>
      <c r="B549" s="1"/>
      <c r="C549" s="1"/>
      <c r="D549" s="5">
        <f t="shared" si="44"/>
        <v>549</v>
      </c>
      <c r="E549" s="1"/>
      <c r="F549" s="1"/>
      <c r="G549" s="22"/>
      <c r="H549" s="3"/>
      <c r="I549" s="1"/>
      <c r="J549" s="1"/>
      <c r="K549" s="22"/>
      <c r="L549" s="3"/>
      <c r="M549" s="1"/>
      <c r="N549" s="1"/>
      <c r="O549" s="22"/>
      <c r="P549" s="3"/>
      <c r="Q549" s="1"/>
      <c r="R549" s="1"/>
      <c r="S549" s="22"/>
      <c r="T549" s="3"/>
      <c r="U549" s="1"/>
      <c r="V549" s="1"/>
      <c r="W549" s="22"/>
      <c r="X549" s="3"/>
      <c r="Y549" s="10" t="s">
        <v>7</v>
      </c>
      <c r="Z549" s="9"/>
      <c r="AA549" s="22">
        <f t="shared" si="45"/>
        <v>0</v>
      </c>
      <c r="AB549" s="9"/>
      <c r="AC549" s="22">
        <f t="shared" si="46"/>
        <v>0</v>
      </c>
      <c r="AD549" s="117">
        <f t="shared" si="47"/>
        <v>542</v>
      </c>
      <c r="AE549" s="119"/>
      <c r="AF549" s="1"/>
    </row>
    <row r="550" spans="1:32" x14ac:dyDescent="0.25">
      <c r="A550" s="1"/>
      <c r="B550" s="1"/>
      <c r="C550" s="1"/>
      <c r="D550" s="5">
        <f t="shared" si="44"/>
        <v>550</v>
      </c>
      <c r="E550" s="1"/>
      <c r="F550" s="1"/>
      <c r="G550" s="22"/>
      <c r="H550" s="3"/>
      <c r="I550" s="1"/>
      <c r="J550" s="1"/>
      <c r="K550" s="22"/>
      <c r="L550" s="3"/>
      <c r="M550" s="1"/>
      <c r="N550" s="1"/>
      <c r="O550" s="22"/>
      <c r="P550" s="3"/>
      <c r="Q550" s="1"/>
      <c r="R550" s="1"/>
      <c r="S550" s="22"/>
      <c r="T550" s="3"/>
      <c r="U550" s="1"/>
      <c r="V550" s="1"/>
      <c r="W550" s="22"/>
      <c r="X550" s="3"/>
      <c r="Y550" s="10" t="s">
        <v>7</v>
      </c>
      <c r="Z550" s="9"/>
      <c r="AA550" s="22">
        <f t="shared" si="45"/>
        <v>0</v>
      </c>
      <c r="AB550" s="9"/>
      <c r="AC550" s="22">
        <f t="shared" si="46"/>
        <v>0</v>
      </c>
      <c r="AD550" s="117">
        <f t="shared" si="47"/>
        <v>543</v>
      </c>
      <c r="AE550" s="119"/>
      <c r="AF550" s="1"/>
    </row>
    <row r="551" spans="1:32" x14ac:dyDescent="0.25">
      <c r="A551" s="1"/>
      <c r="B551" s="1"/>
      <c r="C551" s="1"/>
      <c r="D551" s="5">
        <f t="shared" si="44"/>
        <v>551</v>
      </c>
      <c r="E551" s="1"/>
      <c r="F551" s="1"/>
      <c r="G551" s="22"/>
      <c r="H551" s="3"/>
      <c r="I551" s="1"/>
      <c r="J551" s="1"/>
      <c r="K551" s="22"/>
      <c r="L551" s="3"/>
      <c r="M551" s="1"/>
      <c r="N551" s="1"/>
      <c r="O551" s="22"/>
      <c r="P551" s="3"/>
      <c r="Q551" s="1"/>
      <c r="R551" s="1"/>
      <c r="S551" s="22"/>
      <c r="T551" s="3"/>
      <c r="U551" s="1"/>
      <c r="V551" s="1"/>
      <c r="W551" s="22"/>
      <c r="X551" s="3"/>
      <c r="Y551" s="10" t="s">
        <v>7</v>
      </c>
      <c r="Z551" s="9"/>
      <c r="AA551" s="22">
        <f t="shared" si="45"/>
        <v>0</v>
      </c>
      <c r="AB551" s="9"/>
      <c r="AC551" s="22">
        <f t="shared" si="46"/>
        <v>0</v>
      </c>
      <c r="AD551" s="117">
        <f t="shared" si="47"/>
        <v>544</v>
      </c>
      <c r="AE551" s="119"/>
      <c r="AF551" s="1"/>
    </row>
    <row r="552" spans="1:32" x14ac:dyDescent="0.25">
      <c r="A552" s="1"/>
      <c r="B552" s="1"/>
      <c r="C552" s="1"/>
      <c r="D552" s="5">
        <f t="shared" si="44"/>
        <v>552</v>
      </c>
      <c r="E552" s="1"/>
      <c r="F552" s="1"/>
      <c r="G552" s="22"/>
      <c r="H552" s="3"/>
      <c r="I552" s="1"/>
      <c r="J552" s="1"/>
      <c r="K552" s="22"/>
      <c r="L552" s="3"/>
      <c r="M552" s="1"/>
      <c r="N552" s="1"/>
      <c r="O552" s="22"/>
      <c r="P552" s="3"/>
      <c r="Q552" s="1"/>
      <c r="R552" s="1"/>
      <c r="S552" s="22"/>
      <c r="T552" s="3"/>
      <c r="U552" s="1"/>
      <c r="V552" s="1"/>
      <c r="W552" s="22"/>
      <c r="X552" s="3"/>
      <c r="Y552" s="10" t="s">
        <v>7</v>
      </c>
      <c r="Z552" s="9"/>
      <c r="AA552" s="22">
        <f t="shared" si="45"/>
        <v>0</v>
      </c>
      <c r="AB552" s="9"/>
      <c r="AC552" s="22">
        <f t="shared" si="46"/>
        <v>0</v>
      </c>
      <c r="AD552" s="117">
        <f t="shared" si="47"/>
        <v>545</v>
      </c>
      <c r="AE552" s="119"/>
      <c r="AF552" s="1"/>
    </row>
    <row r="553" spans="1:32" x14ac:dyDescent="0.25">
      <c r="A553" s="1"/>
      <c r="B553" s="1"/>
      <c r="C553" s="1"/>
      <c r="D553" s="5">
        <f t="shared" si="44"/>
        <v>553</v>
      </c>
      <c r="E553" s="1"/>
      <c r="F553" s="1"/>
      <c r="G553" s="22"/>
      <c r="H553" s="3"/>
      <c r="I553" s="1"/>
      <c r="J553" s="1"/>
      <c r="K553" s="22"/>
      <c r="L553" s="3"/>
      <c r="M553" s="1"/>
      <c r="N553" s="1"/>
      <c r="O553" s="22"/>
      <c r="P553" s="3"/>
      <c r="Q553" s="1"/>
      <c r="R553" s="1"/>
      <c r="S553" s="22"/>
      <c r="T553" s="3"/>
      <c r="U553" s="1"/>
      <c r="V553" s="1"/>
      <c r="W553" s="22"/>
      <c r="X553" s="3"/>
      <c r="Y553" s="10" t="s">
        <v>7</v>
      </c>
      <c r="Z553" s="9"/>
      <c r="AA553" s="22">
        <f t="shared" si="45"/>
        <v>0</v>
      </c>
      <c r="AB553" s="9"/>
      <c r="AC553" s="22">
        <f t="shared" si="46"/>
        <v>0</v>
      </c>
      <c r="AD553" s="117">
        <f t="shared" si="47"/>
        <v>546</v>
      </c>
      <c r="AE553" s="119"/>
      <c r="AF553" s="1"/>
    </row>
    <row r="554" spans="1:32" x14ac:dyDescent="0.25">
      <c r="A554" s="1"/>
      <c r="B554" s="1"/>
      <c r="C554" s="1"/>
      <c r="D554" s="5">
        <f t="shared" si="44"/>
        <v>554</v>
      </c>
      <c r="E554" s="1"/>
      <c r="F554" s="1"/>
      <c r="G554" s="22"/>
      <c r="H554" s="3"/>
      <c r="I554" s="1"/>
      <c r="J554" s="1"/>
      <c r="K554" s="22"/>
      <c r="L554" s="3"/>
      <c r="M554" s="1"/>
      <c r="N554" s="1"/>
      <c r="O554" s="22"/>
      <c r="P554" s="3"/>
      <c r="Q554" s="1"/>
      <c r="R554" s="1"/>
      <c r="S554" s="22"/>
      <c r="T554" s="3"/>
      <c r="U554" s="1"/>
      <c r="V554" s="1"/>
      <c r="W554" s="22"/>
      <c r="X554" s="3"/>
      <c r="Y554" s="10" t="s">
        <v>7</v>
      </c>
      <c r="Z554" s="9"/>
      <c r="AA554" s="22">
        <f t="shared" si="45"/>
        <v>0</v>
      </c>
      <c r="AB554" s="9"/>
      <c r="AC554" s="22">
        <f t="shared" si="46"/>
        <v>0</v>
      </c>
      <c r="AD554" s="117">
        <f t="shared" si="47"/>
        <v>547</v>
      </c>
      <c r="AE554" s="119"/>
      <c r="AF554" s="1"/>
    </row>
    <row r="555" spans="1:32" x14ac:dyDescent="0.25">
      <c r="A555" s="1"/>
      <c r="B555" s="1"/>
      <c r="C555" s="1"/>
      <c r="D555" s="5">
        <f t="shared" si="44"/>
        <v>555</v>
      </c>
      <c r="E555" s="1"/>
      <c r="F555" s="1"/>
      <c r="G555" s="22"/>
      <c r="H555" s="3"/>
      <c r="I555" s="1"/>
      <c r="J555" s="1"/>
      <c r="K555" s="22"/>
      <c r="L555" s="3"/>
      <c r="M555" s="1"/>
      <c r="N555" s="1"/>
      <c r="O555" s="22"/>
      <c r="P555" s="3"/>
      <c r="Q555" s="1"/>
      <c r="R555" s="1"/>
      <c r="S555" s="22"/>
      <c r="T555" s="3"/>
      <c r="U555" s="1"/>
      <c r="V555" s="1"/>
      <c r="W555" s="22"/>
      <c r="X555" s="3"/>
      <c r="Y555" s="10" t="s">
        <v>7</v>
      </c>
      <c r="Z555" s="9"/>
      <c r="AA555" s="22">
        <f t="shared" si="45"/>
        <v>0</v>
      </c>
      <c r="AB555" s="9"/>
      <c r="AC555" s="22">
        <f t="shared" si="46"/>
        <v>0</v>
      </c>
      <c r="AD555" s="117">
        <f t="shared" si="47"/>
        <v>548</v>
      </c>
      <c r="AE555" s="119"/>
      <c r="AF555" s="1"/>
    </row>
    <row r="556" spans="1:32" x14ac:dyDescent="0.25">
      <c r="A556" s="1"/>
      <c r="B556" s="1"/>
      <c r="C556" s="1"/>
      <c r="D556" s="5">
        <f t="shared" si="44"/>
        <v>556</v>
      </c>
      <c r="E556" s="1"/>
      <c r="F556" s="1"/>
      <c r="G556" s="22"/>
      <c r="H556" s="3"/>
      <c r="I556" s="1"/>
      <c r="J556" s="1"/>
      <c r="K556" s="22"/>
      <c r="L556" s="3"/>
      <c r="M556" s="1"/>
      <c r="N556" s="1"/>
      <c r="O556" s="22"/>
      <c r="P556" s="3"/>
      <c r="Q556" s="1"/>
      <c r="R556" s="1"/>
      <c r="S556" s="22"/>
      <c r="T556" s="3"/>
      <c r="U556" s="1"/>
      <c r="V556" s="1"/>
      <c r="W556" s="22"/>
      <c r="X556" s="3"/>
      <c r="Y556" s="10" t="s">
        <v>7</v>
      </c>
      <c r="Z556" s="9"/>
      <c r="AA556" s="22">
        <f t="shared" si="45"/>
        <v>0</v>
      </c>
      <c r="AB556" s="9"/>
      <c r="AC556" s="22">
        <f t="shared" si="46"/>
        <v>0</v>
      </c>
      <c r="AD556" s="117">
        <f t="shared" si="47"/>
        <v>549</v>
      </c>
      <c r="AE556" s="119"/>
      <c r="AF556" s="1"/>
    </row>
    <row r="557" spans="1:32" x14ac:dyDescent="0.25">
      <c r="A557" s="1"/>
      <c r="B557" s="1"/>
      <c r="C557" s="1"/>
      <c r="D557" s="5">
        <f t="shared" si="44"/>
        <v>557</v>
      </c>
      <c r="E557" s="1"/>
      <c r="F557" s="1"/>
      <c r="G557" s="22"/>
      <c r="H557" s="3"/>
      <c r="I557" s="1"/>
      <c r="J557" s="1"/>
      <c r="K557" s="22"/>
      <c r="L557" s="3"/>
      <c r="M557" s="1"/>
      <c r="N557" s="1"/>
      <c r="O557" s="22"/>
      <c r="P557" s="3"/>
      <c r="Q557" s="1"/>
      <c r="R557" s="1"/>
      <c r="S557" s="22"/>
      <c r="T557" s="3"/>
      <c r="U557" s="1"/>
      <c r="V557" s="1"/>
      <c r="W557" s="22"/>
      <c r="X557" s="3"/>
      <c r="Y557" s="10" t="s">
        <v>7</v>
      </c>
      <c r="Z557" s="9"/>
      <c r="AA557" s="22">
        <f t="shared" si="45"/>
        <v>0</v>
      </c>
      <c r="AB557" s="9"/>
      <c r="AC557" s="22">
        <f t="shared" si="46"/>
        <v>0</v>
      </c>
      <c r="AD557" s="117">
        <f t="shared" si="47"/>
        <v>550</v>
      </c>
      <c r="AE557" s="119"/>
      <c r="AF557" s="1"/>
    </row>
    <row r="558" spans="1:32" x14ac:dyDescent="0.25">
      <c r="A558" s="1"/>
      <c r="B558" s="1"/>
      <c r="C558" s="1"/>
      <c r="D558" s="5">
        <f t="shared" si="44"/>
        <v>558</v>
      </c>
      <c r="E558" s="1"/>
      <c r="F558" s="1"/>
      <c r="G558" s="22"/>
      <c r="H558" s="3"/>
      <c r="I558" s="1"/>
      <c r="J558" s="1"/>
      <c r="K558" s="22"/>
      <c r="L558" s="3"/>
      <c r="M558" s="1"/>
      <c r="N558" s="1"/>
      <c r="O558" s="22"/>
      <c r="P558" s="3"/>
      <c r="Q558" s="1"/>
      <c r="R558" s="1"/>
      <c r="S558" s="22"/>
      <c r="T558" s="3"/>
      <c r="U558" s="1"/>
      <c r="V558" s="1"/>
      <c r="W558" s="22"/>
      <c r="X558" s="3"/>
      <c r="Y558" s="10" t="s">
        <v>7</v>
      </c>
      <c r="Z558" s="9"/>
      <c r="AA558" s="22">
        <f t="shared" si="45"/>
        <v>0</v>
      </c>
      <c r="AB558" s="9"/>
      <c r="AC558" s="22">
        <f t="shared" si="46"/>
        <v>0</v>
      </c>
      <c r="AD558" s="117">
        <f t="shared" si="47"/>
        <v>551</v>
      </c>
      <c r="AE558" s="119"/>
      <c r="AF558" s="1"/>
    </row>
    <row r="559" spans="1:32" x14ac:dyDescent="0.25">
      <c r="A559" s="1"/>
      <c r="B559" s="1"/>
      <c r="C559" s="1"/>
      <c r="D559" s="5">
        <f t="shared" si="44"/>
        <v>559</v>
      </c>
      <c r="E559" s="1"/>
      <c r="F559" s="1"/>
      <c r="G559" s="22"/>
      <c r="H559" s="3"/>
      <c r="I559" s="1"/>
      <c r="J559" s="1"/>
      <c r="K559" s="22"/>
      <c r="L559" s="3"/>
      <c r="M559" s="1"/>
      <c r="N559" s="1"/>
      <c r="O559" s="22"/>
      <c r="P559" s="3"/>
      <c r="Q559" s="1"/>
      <c r="R559" s="1"/>
      <c r="S559" s="22"/>
      <c r="T559" s="3"/>
      <c r="U559" s="1"/>
      <c r="V559" s="1"/>
      <c r="W559" s="22"/>
      <c r="X559" s="3"/>
      <c r="Y559" s="10" t="s">
        <v>7</v>
      </c>
      <c r="Z559" s="9"/>
      <c r="AA559" s="22">
        <f t="shared" si="45"/>
        <v>0</v>
      </c>
      <c r="AB559" s="9"/>
      <c r="AC559" s="22">
        <f t="shared" si="46"/>
        <v>0</v>
      </c>
      <c r="AD559" s="117">
        <f t="shared" si="47"/>
        <v>552</v>
      </c>
      <c r="AE559" s="119"/>
      <c r="AF559" s="1"/>
    </row>
    <row r="560" spans="1:32" x14ac:dyDescent="0.25">
      <c r="A560" s="1"/>
      <c r="B560" s="1"/>
      <c r="C560" s="1"/>
      <c r="D560" s="5">
        <f t="shared" si="44"/>
        <v>560</v>
      </c>
      <c r="E560" s="1"/>
      <c r="F560" s="1"/>
      <c r="G560" s="22"/>
      <c r="H560" s="3"/>
      <c r="I560" s="1"/>
      <c r="J560" s="1"/>
      <c r="K560" s="22"/>
      <c r="L560" s="3"/>
      <c r="M560" s="1"/>
      <c r="N560" s="1"/>
      <c r="O560" s="22"/>
      <c r="P560" s="3"/>
      <c r="Q560" s="1"/>
      <c r="R560" s="1"/>
      <c r="S560" s="22"/>
      <c r="T560" s="3"/>
      <c r="U560" s="1"/>
      <c r="V560" s="1"/>
      <c r="W560" s="22"/>
      <c r="X560" s="3"/>
      <c r="Y560" s="10" t="s">
        <v>7</v>
      </c>
      <c r="Z560" s="9"/>
      <c r="AA560" s="22">
        <f t="shared" si="45"/>
        <v>0</v>
      </c>
      <c r="AB560" s="9"/>
      <c r="AC560" s="22">
        <f t="shared" si="46"/>
        <v>0</v>
      </c>
      <c r="AD560" s="117">
        <f t="shared" si="47"/>
        <v>553</v>
      </c>
      <c r="AE560" s="119"/>
      <c r="AF560" s="1"/>
    </row>
    <row r="561" spans="1:32" x14ac:dyDescent="0.25">
      <c r="A561" s="1"/>
      <c r="B561" s="1"/>
      <c r="C561" s="1"/>
      <c r="D561" s="5">
        <f t="shared" si="44"/>
        <v>561</v>
      </c>
      <c r="E561" s="1"/>
      <c r="F561" s="1"/>
      <c r="G561" s="22"/>
      <c r="H561" s="3"/>
      <c r="I561" s="1"/>
      <c r="J561" s="1"/>
      <c r="K561" s="22"/>
      <c r="L561" s="3"/>
      <c r="M561" s="1"/>
      <c r="N561" s="1"/>
      <c r="O561" s="22"/>
      <c r="P561" s="3"/>
      <c r="Q561" s="1"/>
      <c r="R561" s="1"/>
      <c r="S561" s="22"/>
      <c r="T561" s="3"/>
      <c r="U561" s="1"/>
      <c r="V561" s="1"/>
      <c r="W561" s="22"/>
      <c r="X561" s="3"/>
      <c r="Y561" s="10" t="s">
        <v>7</v>
      </c>
      <c r="Z561" s="9"/>
      <c r="AA561" s="22">
        <f t="shared" si="45"/>
        <v>0</v>
      </c>
      <c r="AB561" s="9"/>
      <c r="AC561" s="22">
        <f t="shared" si="46"/>
        <v>0</v>
      </c>
      <c r="AD561" s="117">
        <f t="shared" si="47"/>
        <v>554</v>
      </c>
      <c r="AE561" s="119"/>
      <c r="AF561" s="1"/>
    </row>
    <row r="562" spans="1:32" x14ac:dyDescent="0.25">
      <c r="A562" s="1"/>
      <c r="B562" s="1"/>
      <c r="C562" s="1"/>
      <c r="D562" s="5">
        <f t="shared" si="44"/>
        <v>562</v>
      </c>
      <c r="E562" s="1"/>
      <c r="F562" s="1"/>
      <c r="G562" s="22"/>
      <c r="H562" s="3"/>
      <c r="I562" s="1"/>
      <c r="J562" s="1"/>
      <c r="K562" s="22"/>
      <c r="L562" s="3"/>
      <c r="M562" s="1"/>
      <c r="N562" s="1"/>
      <c r="O562" s="22"/>
      <c r="P562" s="3"/>
      <c r="Q562" s="1"/>
      <c r="R562" s="1"/>
      <c r="S562" s="22"/>
      <c r="T562" s="3"/>
      <c r="U562" s="1"/>
      <c r="V562" s="1"/>
      <c r="W562" s="22"/>
      <c r="X562" s="3"/>
      <c r="Y562" s="10" t="s">
        <v>7</v>
      </c>
      <c r="Z562" s="9"/>
      <c r="AA562" s="22">
        <f t="shared" si="45"/>
        <v>0</v>
      </c>
      <c r="AB562" s="9"/>
      <c r="AC562" s="22">
        <f t="shared" si="46"/>
        <v>0</v>
      </c>
      <c r="AD562" s="117">
        <f t="shared" si="47"/>
        <v>555</v>
      </c>
      <c r="AE562" s="119"/>
      <c r="AF562" s="1"/>
    </row>
    <row r="563" spans="1:32" x14ac:dyDescent="0.25">
      <c r="A563" s="1"/>
      <c r="B563" s="1"/>
      <c r="C563" s="1"/>
      <c r="D563" s="5">
        <f t="shared" si="44"/>
        <v>563</v>
      </c>
      <c r="E563" s="1"/>
      <c r="F563" s="1"/>
      <c r="G563" s="22"/>
      <c r="H563" s="3"/>
      <c r="I563" s="1"/>
      <c r="J563" s="1"/>
      <c r="K563" s="22"/>
      <c r="L563" s="3"/>
      <c r="M563" s="1"/>
      <c r="N563" s="1"/>
      <c r="O563" s="22"/>
      <c r="P563" s="3"/>
      <c r="Q563" s="1"/>
      <c r="R563" s="1"/>
      <c r="S563" s="22"/>
      <c r="T563" s="3"/>
      <c r="U563" s="1"/>
      <c r="V563" s="1"/>
      <c r="W563" s="22"/>
      <c r="X563" s="3"/>
      <c r="Y563" s="10" t="s">
        <v>7</v>
      </c>
      <c r="Z563" s="9"/>
      <c r="AA563" s="22">
        <f t="shared" si="45"/>
        <v>0</v>
      </c>
      <c r="AB563" s="9"/>
      <c r="AC563" s="22">
        <f t="shared" si="46"/>
        <v>0</v>
      </c>
      <c r="AD563" s="117">
        <f t="shared" si="47"/>
        <v>556</v>
      </c>
      <c r="AE563" s="119"/>
      <c r="AF563" s="1"/>
    </row>
    <row r="564" spans="1:32" x14ac:dyDescent="0.25">
      <c r="A564" s="1"/>
      <c r="B564" s="1"/>
      <c r="C564" s="1"/>
      <c r="D564" s="5">
        <f t="shared" si="44"/>
        <v>564</v>
      </c>
      <c r="E564" s="1"/>
      <c r="F564" s="1"/>
      <c r="G564" s="22"/>
      <c r="H564" s="3"/>
      <c r="I564" s="1"/>
      <c r="J564" s="1"/>
      <c r="K564" s="22"/>
      <c r="L564" s="3"/>
      <c r="M564" s="1"/>
      <c r="N564" s="1"/>
      <c r="O564" s="22"/>
      <c r="P564" s="3"/>
      <c r="Q564" s="1"/>
      <c r="R564" s="1"/>
      <c r="S564" s="22"/>
      <c r="T564" s="3"/>
      <c r="U564" s="1"/>
      <c r="V564" s="1"/>
      <c r="W564" s="22"/>
      <c r="X564" s="3"/>
      <c r="Y564" s="10" t="s">
        <v>7</v>
      </c>
      <c r="Z564" s="9"/>
      <c r="AA564" s="22">
        <f t="shared" si="45"/>
        <v>0</v>
      </c>
      <c r="AB564" s="9"/>
      <c r="AC564" s="22">
        <f t="shared" si="46"/>
        <v>0</v>
      </c>
      <c r="AD564" s="117">
        <f t="shared" si="47"/>
        <v>557</v>
      </c>
      <c r="AE564" s="119"/>
      <c r="AF564" s="1"/>
    </row>
    <row r="565" spans="1:32" x14ac:dyDescent="0.25">
      <c r="A565" s="1"/>
      <c r="B565" s="1"/>
      <c r="C565" s="1"/>
      <c r="D565" s="5">
        <f t="shared" si="44"/>
        <v>565</v>
      </c>
      <c r="E565" s="1"/>
      <c r="F565" s="1"/>
      <c r="G565" s="22"/>
      <c r="H565" s="3"/>
      <c r="I565" s="1"/>
      <c r="J565" s="1"/>
      <c r="K565" s="22"/>
      <c r="L565" s="3"/>
      <c r="M565" s="1"/>
      <c r="N565" s="1"/>
      <c r="O565" s="22"/>
      <c r="P565" s="3"/>
      <c r="Q565" s="1"/>
      <c r="R565" s="1"/>
      <c r="S565" s="22"/>
      <c r="T565" s="3"/>
      <c r="U565" s="1"/>
      <c r="V565" s="1"/>
      <c r="W565" s="22"/>
      <c r="X565" s="3"/>
      <c r="Y565" s="10" t="s">
        <v>7</v>
      </c>
      <c r="Z565" s="9"/>
      <c r="AA565" s="22">
        <f t="shared" si="45"/>
        <v>0</v>
      </c>
      <c r="AB565" s="9"/>
      <c r="AC565" s="22">
        <f t="shared" si="46"/>
        <v>0</v>
      </c>
      <c r="AD565" s="117">
        <f t="shared" si="47"/>
        <v>558</v>
      </c>
      <c r="AE565" s="119"/>
      <c r="AF565" s="1"/>
    </row>
    <row r="566" spans="1:32" x14ac:dyDescent="0.25">
      <c r="A566" s="1"/>
      <c r="B566" s="1"/>
      <c r="C566" s="1"/>
      <c r="D566" s="5">
        <f t="shared" si="44"/>
        <v>566</v>
      </c>
      <c r="E566" s="1"/>
      <c r="F566" s="1"/>
      <c r="G566" s="22"/>
      <c r="H566" s="3"/>
      <c r="I566" s="1"/>
      <c r="J566" s="1"/>
      <c r="K566" s="22"/>
      <c r="L566" s="3"/>
      <c r="M566" s="1"/>
      <c r="N566" s="1"/>
      <c r="O566" s="22"/>
      <c r="P566" s="3"/>
      <c r="Q566" s="1"/>
      <c r="R566" s="1"/>
      <c r="S566" s="22"/>
      <c r="T566" s="3"/>
      <c r="U566" s="1"/>
      <c r="V566" s="1"/>
      <c r="W566" s="22"/>
      <c r="X566" s="3"/>
      <c r="Y566" s="10" t="s">
        <v>7</v>
      </c>
      <c r="Z566" s="9"/>
      <c r="AA566" s="22">
        <f t="shared" si="45"/>
        <v>0</v>
      </c>
      <c r="AB566" s="9"/>
      <c r="AC566" s="22">
        <f t="shared" si="46"/>
        <v>0</v>
      </c>
      <c r="AD566" s="117">
        <f t="shared" si="47"/>
        <v>559</v>
      </c>
      <c r="AE566" s="119"/>
      <c r="AF566" s="1"/>
    </row>
    <row r="567" spans="1:32" x14ac:dyDescent="0.25">
      <c r="A567" s="1"/>
      <c r="B567" s="1"/>
      <c r="C567" s="1"/>
      <c r="D567" s="5">
        <f t="shared" si="44"/>
        <v>567</v>
      </c>
      <c r="E567" s="1"/>
      <c r="F567" s="1"/>
      <c r="G567" s="22"/>
      <c r="H567" s="3"/>
      <c r="I567" s="1"/>
      <c r="J567" s="1"/>
      <c r="K567" s="22"/>
      <c r="L567" s="3"/>
      <c r="M567" s="1"/>
      <c r="N567" s="1"/>
      <c r="O567" s="22"/>
      <c r="P567" s="3"/>
      <c r="Q567" s="1"/>
      <c r="R567" s="1"/>
      <c r="S567" s="22"/>
      <c r="T567" s="3"/>
      <c r="U567" s="1"/>
      <c r="V567" s="1"/>
      <c r="W567" s="22"/>
      <c r="X567" s="3"/>
      <c r="Y567" s="10" t="s">
        <v>7</v>
      </c>
      <c r="Z567" s="9"/>
      <c r="AA567" s="22">
        <f t="shared" si="45"/>
        <v>0</v>
      </c>
      <c r="AB567" s="9"/>
      <c r="AC567" s="22">
        <f t="shared" si="46"/>
        <v>0</v>
      </c>
      <c r="AD567" s="117">
        <f t="shared" si="47"/>
        <v>560</v>
      </c>
      <c r="AE567" s="119"/>
      <c r="AF567" s="1"/>
    </row>
    <row r="568" spans="1:32" x14ac:dyDescent="0.25">
      <c r="A568" s="1"/>
      <c r="B568" s="1"/>
      <c r="C568" s="1"/>
      <c r="D568" s="5">
        <f t="shared" si="44"/>
        <v>568</v>
      </c>
      <c r="E568" s="1"/>
      <c r="F568" s="1"/>
      <c r="G568" s="22"/>
      <c r="H568" s="3"/>
      <c r="I568" s="1"/>
      <c r="J568" s="1"/>
      <c r="K568" s="22"/>
      <c r="L568" s="3"/>
      <c r="M568" s="1"/>
      <c r="N568" s="1"/>
      <c r="O568" s="22"/>
      <c r="P568" s="3"/>
      <c r="Q568" s="1"/>
      <c r="R568" s="1"/>
      <c r="S568" s="22"/>
      <c r="T568" s="3"/>
      <c r="U568" s="1"/>
      <c r="V568" s="1"/>
      <c r="W568" s="22"/>
      <c r="X568" s="3"/>
      <c r="Y568" s="10" t="s">
        <v>7</v>
      </c>
      <c r="Z568" s="9"/>
      <c r="AA568" s="22">
        <f t="shared" si="45"/>
        <v>0</v>
      </c>
      <c r="AB568" s="9"/>
      <c r="AC568" s="22">
        <f t="shared" si="46"/>
        <v>0</v>
      </c>
      <c r="AD568" s="117">
        <f t="shared" si="47"/>
        <v>561</v>
      </c>
      <c r="AE568" s="119"/>
      <c r="AF568" s="1"/>
    </row>
    <row r="569" spans="1:32" x14ac:dyDescent="0.25">
      <c r="A569" s="1"/>
      <c r="B569" s="1"/>
      <c r="C569" s="1"/>
      <c r="D569" s="5">
        <f t="shared" si="44"/>
        <v>569</v>
      </c>
      <c r="E569" s="1"/>
      <c r="F569" s="1"/>
      <c r="G569" s="22"/>
      <c r="H569" s="3"/>
      <c r="I569" s="1"/>
      <c r="J569" s="1"/>
      <c r="K569" s="22"/>
      <c r="L569" s="3"/>
      <c r="M569" s="1"/>
      <c r="N569" s="1"/>
      <c r="O569" s="22"/>
      <c r="P569" s="3"/>
      <c r="Q569" s="1"/>
      <c r="R569" s="1"/>
      <c r="S569" s="22"/>
      <c r="T569" s="3"/>
      <c r="U569" s="1"/>
      <c r="V569" s="1"/>
      <c r="W569" s="22"/>
      <c r="X569" s="3"/>
      <c r="Y569" s="10" t="s">
        <v>7</v>
      </c>
      <c r="Z569" s="9"/>
      <c r="AA569" s="22">
        <f t="shared" si="45"/>
        <v>0</v>
      </c>
      <c r="AB569" s="9"/>
      <c r="AC569" s="22">
        <f t="shared" si="46"/>
        <v>0</v>
      </c>
      <c r="AD569" s="117">
        <f t="shared" si="47"/>
        <v>562</v>
      </c>
      <c r="AE569" s="119"/>
      <c r="AF569" s="1"/>
    </row>
    <row r="570" spans="1:32" x14ac:dyDescent="0.25">
      <c r="A570" s="1"/>
      <c r="B570" s="1"/>
      <c r="C570" s="1"/>
      <c r="D570" s="5">
        <f t="shared" si="44"/>
        <v>570</v>
      </c>
      <c r="E570" s="1"/>
      <c r="F570" s="1"/>
      <c r="G570" s="22"/>
      <c r="H570" s="3"/>
      <c r="I570" s="1"/>
      <c r="J570" s="1"/>
      <c r="K570" s="22"/>
      <c r="L570" s="3"/>
      <c r="M570" s="1"/>
      <c r="N570" s="1"/>
      <c r="O570" s="22"/>
      <c r="P570" s="3"/>
      <c r="Q570" s="1"/>
      <c r="R570" s="1"/>
      <c r="S570" s="22"/>
      <c r="T570" s="3"/>
      <c r="U570" s="1"/>
      <c r="V570" s="1"/>
      <c r="W570" s="22"/>
      <c r="X570" s="3"/>
      <c r="Y570" s="10" t="s">
        <v>7</v>
      </c>
      <c r="Z570" s="9"/>
      <c r="AA570" s="22">
        <f t="shared" si="45"/>
        <v>0</v>
      </c>
      <c r="AB570" s="9"/>
      <c r="AC570" s="22">
        <f t="shared" si="46"/>
        <v>0</v>
      </c>
      <c r="AD570" s="117">
        <f t="shared" si="47"/>
        <v>563</v>
      </c>
      <c r="AE570" s="119"/>
      <c r="AF570" s="1"/>
    </row>
    <row r="571" spans="1:32" x14ac:dyDescent="0.25">
      <c r="A571" s="1"/>
      <c r="B571" s="1"/>
      <c r="C571" s="1"/>
      <c r="D571" s="5">
        <f t="shared" si="44"/>
        <v>571</v>
      </c>
      <c r="E571" s="1"/>
      <c r="F571" s="1"/>
      <c r="G571" s="22"/>
      <c r="H571" s="3"/>
      <c r="I571" s="1"/>
      <c r="J571" s="1"/>
      <c r="K571" s="22"/>
      <c r="L571" s="3"/>
      <c r="M571" s="1"/>
      <c r="N571" s="1"/>
      <c r="O571" s="22"/>
      <c r="P571" s="3"/>
      <c r="Q571" s="1"/>
      <c r="R571" s="1"/>
      <c r="S571" s="22"/>
      <c r="T571" s="3"/>
      <c r="U571" s="1"/>
      <c r="V571" s="1"/>
      <c r="W571" s="22"/>
      <c r="X571" s="3"/>
      <c r="Y571" s="10" t="s">
        <v>7</v>
      </c>
      <c r="Z571" s="9"/>
      <c r="AA571" s="22">
        <f t="shared" si="45"/>
        <v>0</v>
      </c>
      <c r="AB571" s="9"/>
      <c r="AC571" s="22">
        <f t="shared" si="46"/>
        <v>0</v>
      </c>
      <c r="AD571" s="117">
        <f t="shared" si="47"/>
        <v>564</v>
      </c>
      <c r="AE571" s="119"/>
      <c r="AF571" s="1"/>
    </row>
    <row r="572" spans="1:32" x14ac:dyDescent="0.25">
      <c r="A572" s="1"/>
      <c r="B572" s="1"/>
      <c r="C572" s="1"/>
      <c r="D572" s="5">
        <f t="shared" si="44"/>
        <v>572</v>
      </c>
      <c r="E572" s="1"/>
      <c r="F572" s="1"/>
      <c r="G572" s="22"/>
      <c r="H572" s="3"/>
      <c r="I572" s="1"/>
      <c r="J572" s="1"/>
      <c r="K572" s="22"/>
      <c r="L572" s="3"/>
      <c r="M572" s="1"/>
      <c r="N572" s="1"/>
      <c r="O572" s="22"/>
      <c r="P572" s="3"/>
      <c r="Q572" s="1"/>
      <c r="R572" s="1"/>
      <c r="S572" s="22"/>
      <c r="T572" s="3"/>
      <c r="U572" s="1"/>
      <c r="V572" s="1"/>
      <c r="W572" s="22"/>
      <c r="X572" s="3"/>
      <c r="Y572" s="10" t="s">
        <v>7</v>
      </c>
      <c r="Z572" s="9"/>
      <c r="AA572" s="22">
        <f t="shared" si="45"/>
        <v>0</v>
      </c>
      <c r="AB572" s="9"/>
      <c r="AC572" s="22">
        <f t="shared" si="46"/>
        <v>0</v>
      </c>
      <c r="AD572" s="117">
        <f t="shared" si="47"/>
        <v>565</v>
      </c>
      <c r="AE572" s="119"/>
      <c r="AF572" s="1"/>
    </row>
    <row r="573" spans="1:32" x14ac:dyDescent="0.25">
      <c r="A573" s="1"/>
      <c r="B573" s="1"/>
      <c r="C573" s="1"/>
      <c r="D573" s="5">
        <f t="shared" si="44"/>
        <v>573</v>
      </c>
      <c r="E573" s="1"/>
      <c r="F573" s="1"/>
      <c r="G573" s="22"/>
      <c r="H573" s="3"/>
      <c r="I573" s="1"/>
      <c r="J573" s="1"/>
      <c r="K573" s="22"/>
      <c r="L573" s="3"/>
      <c r="M573" s="1"/>
      <c r="N573" s="1"/>
      <c r="O573" s="22"/>
      <c r="P573" s="3"/>
      <c r="Q573" s="1"/>
      <c r="R573" s="1"/>
      <c r="S573" s="22"/>
      <c r="T573" s="3"/>
      <c r="U573" s="1"/>
      <c r="V573" s="1"/>
      <c r="W573" s="22"/>
      <c r="X573" s="3"/>
      <c r="Y573" s="10" t="s">
        <v>7</v>
      </c>
      <c r="Z573" s="9"/>
      <c r="AA573" s="22">
        <f t="shared" si="45"/>
        <v>0</v>
      </c>
      <c r="AB573" s="9"/>
      <c r="AC573" s="22">
        <f t="shared" si="46"/>
        <v>0</v>
      </c>
      <c r="AD573" s="117">
        <f t="shared" si="47"/>
        <v>566</v>
      </c>
      <c r="AE573" s="119"/>
      <c r="AF573" s="1"/>
    </row>
    <row r="574" spans="1:32" x14ac:dyDescent="0.25">
      <c r="A574" s="1"/>
      <c r="B574" s="1"/>
      <c r="C574" s="1"/>
      <c r="D574" s="5">
        <f t="shared" si="44"/>
        <v>574</v>
      </c>
      <c r="E574" s="1"/>
      <c r="F574" s="1"/>
      <c r="G574" s="22"/>
      <c r="H574" s="3"/>
      <c r="I574" s="1"/>
      <c r="J574" s="1"/>
      <c r="K574" s="22"/>
      <c r="L574" s="3"/>
      <c r="M574" s="1"/>
      <c r="N574" s="1"/>
      <c r="O574" s="22"/>
      <c r="P574" s="3"/>
      <c r="Q574" s="1"/>
      <c r="R574" s="1"/>
      <c r="S574" s="22"/>
      <c r="T574" s="3"/>
      <c r="U574" s="1"/>
      <c r="V574" s="1"/>
      <c r="W574" s="22"/>
      <c r="X574" s="3"/>
      <c r="Y574" s="10" t="s">
        <v>7</v>
      </c>
      <c r="Z574" s="9"/>
      <c r="AA574" s="22">
        <f t="shared" si="45"/>
        <v>0</v>
      </c>
      <c r="AB574" s="9"/>
      <c r="AC574" s="22">
        <f t="shared" si="46"/>
        <v>0</v>
      </c>
      <c r="AD574" s="117">
        <f t="shared" si="47"/>
        <v>567</v>
      </c>
      <c r="AE574" s="119"/>
      <c r="AF574" s="1"/>
    </row>
    <row r="575" spans="1:32" x14ac:dyDescent="0.25">
      <c r="A575" s="1"/>
      <c r="B575" s="1"/>
      <c r="C575" s="1"/>
      <c r="D575" s="5">
        <f t="shared" si="44"/>
        <v>575</v>
      </c>
      <c r="E575" s="1"/>
      <c r="F575" s="1"/>
      <c r="G575" s="22"/>
      <c r="H575" s="3"/>
      <c r="I575" s="1"/>
      <c r="J575" s="1"/>
      <c r="K575" s="22"/>
      <c r="L575" s="3"/>
      <c r="M575" s="1"/>
      <c r="N575" s="1"/>
      <c r="O575" s="22"/>
      <c r="P575" s="3"/>
      <c r="Q575" s="1"/>
      <c r="R575" s="1"/>
      <c r="S575" s="22"/>
      <c r="T575" s="3"/>
      <c r="U575" s="1"/>
      <c r="V575" s="1"/>
      <c r="W575" s="22"/>
      <c r="X575" s="3"/>
      <c r="Y575" s="10" t="s">
        <v>7</v>
      </c>
      <c r="Z575" s="9"/>
      <c r="AA575" s="22">
        <f t="shared" si="45"/>
        <v>0</v>
      </c>
      <c r="AB575" s="9"/>
      <c r="AC575" s="22">
        <f t="shared" si="46"/>
        <v>0</v>
      </c>
      <c r="AD575" s="117">
        <f t="shared" si="47"/>
        <v>568</v>
      </c>
      <c r="AE575" s="119"/>
      <c r="AF575" s="1"/>
    </row>
    <row r="576" spans="1:32" x14ac:dyDescent="0.25">
      <c r="A576" s="1"/>
      <c r="B576" s="1"/>
      <c r="C576" s="1"/>
      <c r="D576" s="5">
        <f t="shared" si="44"/>
        <v>576</v>
      </c>
      <c r="E576" s="1"/>
      <c r="F576" s="1"/>
      <c r="G576" s="22"/>
      <c r="H576" s="3"/>
      <c r="I576" s="1"/>
      <c r="J576" s="1"/>
      <c r="K576" s="22"/>
      <c r="L576" s="3"/>
      <c r="M576" s="1"/>
      <c r="N576" s="1"/>
      <c r="O576" s="22"/>
      <c r="P576" s="3"/>
      <c r="Q576" s="1"/>
      <c r="R576" s="1"/>
      <c r="S576" s="22"/>
      <c r="T576" s="3"/>
      <c r="U576" s="1"/>
      <c r="V576" s="1"/>
      <c r="W576" s="22"/>
      <c r="X576" s="3"/>
      <c r="Y576" s="10" t="s">
        <v>7</v>
      </c>
      <c r="Z576" s="9"/>
      <c r="AA576" s="22">
        <f t="shared" si="45"/>
        <v>0</v>
      </c>
      <c r="AB576" s="9"/>
      <c r="AC576" s="22">
        <f t="shared" si="46"/>
        <v>0</v>
      </c>
      <c r="AD576" s="117">
        <f t="shared" si="47"/>
        <v>569</v>
      </c>
      <c r="AE576" s="119"/>
      <c r="AF576" s="1"/>
    </row>
    <row r="577" spans="1:32" x14ac:dyDescent="0.25">
      <c r="A577" s="1"/>
      <c r="B577" s="1"/>
      <c r="C577" s="1"/>
      <c r="D577" s="5">
        <f t="shared" si="44"/>
        <v>577</v>
      </c>
      <c r="E577" s="1"/>
      <c r="F577" s="1"/>
      <c r="G577" s="22"/>
      <c r="H577" s="3"/>
      <c r="I577" s="1"/>
      <c r="J577" s="1"/>
      <c r="K577" s="22"/>
      <c r="L577" s="3"/>
      <c r="M577" s="1"/>
      <c r="N577" s="1"/>
      <c r="O577" s="22"/>
      <c r="P577" s="3"/>
      <c r="Q577" s="1"/>
      <c r="R577" s="1"/>
      <c r="S577" s="22"/>
      <c r="T577" s="3"/>
      <c r="U577" s="1"/>
      <c r="V577" s="1"/>
      <c r="W577" s="22"/>
      <c r="X577" s="3"/>
      <c r="Y577" s="10" t="s">
        <v>7</v>
      </c>
      <c r="Z577" s="9"/>
      <c r="AA577" s="22">
        <f t="shared" si="45"/>
        <v>0</v>
      </c>
      <c r="AB577" s="9"/>
      <c r="AC577" s="22">
        <f t="shared" si="46"/>
        <v>0</v>
      </c>
      <c r="AD577" s="117">
        <f t="shared" si="47"/>
        <v>570</v>
      </c>
      <c r="AE577" s="119"/>
      <c r="AF577" s="1"/>
    </row>
    <row r="578" spans="1:32" x14ac:dyDescent="0.25">
      <c r="A578" s="1"/>
      <c r="B578" s="1"/>
      <c r="C578" s="1"/>
      <c r="D578" s="5">
        <f t="shared" si="44"/>
        <v>578</v>
      </c>
      <c r="E578" s="1"/>
      <c r="F578" s="1"/>
      <c r="G578" s="22"/>
      <c r="H578" s="3"/>
      <c r="I578" s="1"/>
      <c r="J578" s="1"/>
      <c r="K578" s="22"/>
      <c r="L578" s="3"/>
      <c r="M578" s="1"/>
      <c r="N578" s="1"/>
      <c r="O578" s="22"/>
      <c r="P578" s="3"/>
      <c r="Q578" s="1"/>
      <c r="R578" s="1"/>
      <c r="S578" s="22"/>
      <c r="T578" s="3"/>
      <c r="U578" s="1"/>
      <c r="V578" s="1"/>
      <c r="W578" s="22"/>
      <c r="X578" s="3"/>
      <c r="Y578" s="10" t="s">
        <v>7</v>
      </c>
      <c r="Z578" s="9"/>
      <c r="AA578" s="22">
        <f t="shared" si="45"/>
        <v>0</v>
      </c>
      <c r="AB578" s="9"/>
      <c r="AC578" s="22">
        <f t="shared" si="46"/>
        <v>0</v>
      </c>
      <c r="AD578" s="117">
        <f t="shared" si="47"/>
        <v>571</v>
      </c>
      <c r="AE578" s="119"/>
      <c r="AF578" s="1"/>
    </row>
    <row r="579" spans="1:32" x14ac:dyDescent="0.25">
      <c r="A579" s="1"/>
      <c r="B579" s="1"/>
      <c r="C579" s="1"/>
      <c r="D579" s="5">
        <f t="shared" si="44"/>
        <v>579</v>
      </c>
      <c r="E579" s="1"/>
      <c r="F579" s="1"/>
      <c r="G579" s="22"/>
      <c r="H579" s="3"/>
      <c r="I579" s="1"/>
      <c r="J579" s="1"/>
      <c r="K579" s="22"/>
      <c r="L579" s="3"/>
      <c r="M579" s="1"/>
      <c r="N579" s="1"/>
      <c r="O579" s="22"/>
      <c r="P579" s="3"/>
      <c r="Q579" s="1"/>
      <c r="R579" s="1"/>
      <c r="S579" s="22"/>
      <c r="T579" s="3"/>
      <c r="U579" s="1"/>
      <c r="V579" s="1"/>
      <c r="W579" s="22"/>
      <c r="X579" s="3"/>
      <c r="Y579" s="10" t="s">
        <v>7</v>
      </c>
      <c r="Z579" s="9"/>
      <c r="AA579" s="22">
        <f t="shared" si="45"/>
        <v>0</v>
      </c>
      <c r="AB579" s="9"/>
      <c r="AC579" s="22">
        <f t="shared" si="46"/>
        <v>0</v>
      </c>
      <c r="AD579" s="117">
        <f t="shared" si="47"/>
        <v>572</v>
      </c>
      <c r="AE579" s="119"/>
      <c r="AF579" s="1"/>
    </row>
    <row r="580" spans="1:32" x14ac:dyDescent="0.25">
      <c r="A580" s="1"/>
      <c r="B580" s="1"/>
      <c r="C580" s="1"/>
      <c r="D580" s="5">
        <f t="shared" si="44"/>
        <v>580</v>
      </c>
      <c r="E580" s="1"/>
      <c r="F580" s="1"/>
      <c r="G580" s="22"/>
      <c r="H580" s="3"/>
      <c r="I580" s="1"/>
      <c r="J580" s="1"/>
      <c r="K580" s="22"/>
      <c r="L580" s="3"/>
      <c r="M580" s="1"/>
      <c r="N580" s="1"/>
      <c r="O580" s="22"/>
      <c r="P580" s="3"/>
      <c r="Q580" s="1"/>
      <c r="R580" s="1"/>
      <c r="S580" s="22"/>
      <c r="T580" s="3"/>
      <c r="U580" s="1"/>
      <c r="V580" s="1"/>
      <c r="W580" s="22"/>
      <c r="X580" s="3"/>
      <c r="Y580" s="10" t="s">
        <v>7</v>
      </c>
      <c r="Z580" s="9"/>
      <c r="AA580" s="22">
        <f t="shared" si="45"/>
        <v>0</v>
      </c>
      <c r="AB580" s="9"/>
      <c r="AC580" s="22">
        <f t="shared" si="46"/>
        <v>0</v>
      </c>
      <c r="AD580" s="117">
        <f t="shared" si="47"/>
        <v>573</v>
      </c>
      <c r="AE580" s="119"/>
      <c r="AF580" s="1"/>
    </row>
    <row r="581" spans="1:32" x14ac:dyDescent="0.25">
      <c r="A581" s="1"/>
      <c r="B581" s="1"/>
      <c r="C581" s="1"/>
      <c r="D581" s="5">
        <f t="shared" si="44"/>
        <v>581</v>
      </c>
      <c r="E581" s="1"/>
      <c r="F581" s="1"/>
      <c r="G581" s="22"/>
      <c r="H581" s="3"/>
      <c r="I581" s="1"/>
      <c r="J581" s="1"/>
      <c r="K581" s="22"/>
      <c r="L581" s="3"/>
      <c r="M581" s="1"/>
      <c r="N581" s="1"/>
      <c r="O581" s="22"/>
      <c r="P581" s="3"/>
      <c r="Q581" s="1"/>
      <c r="R581" s="1"/>
      <c r="S581" s="22"/>
      <c r="T581" s="3"/>
      <c r="U581" s="1"/>
      <c r="V581" s="1"/>
      <c r="W581" s="22"/>
      <c r="X581" s="3"/>
      <c r="Y581" s="10" t="s">
        <v>7</v>
      </c>
      <c r="Z581" s="9"/>
      <c r="AA581" s="22">
        <f t="shared" si="45"/>
        <v>0</v>
      </c>
      <c r="AB581" s="9"/>
      <c r="AC581" s="22">
        <f t="shared" si="46"/>
        <v>0</v>
      </c>
      <c r="AD581" s="117">
        <f t="shared" si="47"/>
        <v>574</v>
      </c>
      <c r="AE581" s="119"/>
      <c r="AF581" s="1"/>
    </row>
    <row r="582" spans="1:32" x14ac:dyDescent="0.25">
      <c r="A582" s="1"/>
      <c r="B582" s="1"/>
      <c r="C582" s="1"/>
      <c r="D582" s="5">
        <f t="shared" si="44"/>
        <v>582</v>
      </c>
      <c r="E582" s="1"/>
      <c r="F582" s="1"/>
      <c r="G582" s="22"/>
      <c r="H582" s="3"/>
      <c r="I582" s="1"/>
      <c r="J582" s="1"/>
      <c r="K582" s="22"/>
      <c r="L582" s="3"/>
      <c r="M582" s="1"/>
      <c r="N582" s="1"/>
      <c r="O582" s="22"/>
      <c r="P582" s="3"/>
      <c r="Q582" s="1"/>
      <c r="R582" s="1"/>
      <c r="S582" s="22"/>
      <c r="T582" s="3"/>
      <c r="U582" s="1"/>
      <c r="V582" s="1"/>
      <c r="W582" s="22"/>
      <c r="X582" s="3"/>
      <c r="Y582" s="10" t="s">
        <v>7</v>
      </c>
      <c r="Z582" s="9"/>
      <c r="AA582" s="22">
        <f t="shared" si="45"/>
        <v>0</v>
      </c>
      <c r="AB582" s="9"/>
      <c r="AC582" s="22">
        <f t="shared" si="46"/>
        <v>0</v>
      </c>
      <c r="AD582" s="117">
        <f t="shared" si="47"/>
        <v>575</v>
      </c>
      <c r="AE582" s="119"/>
      <c r="AF582" s="1"/>
    </row>
    <row r="583" spans="1:32" x14ac:dyDescent="0.25">
      <c r="A583" s="1"/>
      <c r="B583" s="1"/>
      <c r="C583" s="1"/>
      <c r="D583" s="5">
        <f t="shared" si="44"/>
        <v>583</v>
      </c>
      <c r="E583" s="1"/>
      <c r="F583" s="1"/>
      <c r="G583" s="22"/>
      <c r="H583" s="3"/>
      <c r="I583" s="1"/>
      <c r="J583" s="1"/>
      <c r="K583" s="22"/>
      <c r="L583" s="3"/>
      <c r="M583" s="1"/>
      <c r="N583" s="1"/>
      <c r="O583" s="22"/>
      <c r="P583" s="3"/>
      <c r="Q583" s="1"/>
      <c r="R583" s="1"/>
      <c r="S583" s="22"/>
      <c r="T583" s="3"/>
      <c r="U583" s="1"/>
      <c r="V583" s="1"/>
      <c r="W583" s="22"/>
      <c r="X583" s="3"/>
      <c r="Y583" s="10" t="s">
        <v>7</v>
      </c>
      <c r="Z583" s="9"/>
      <c r="AA583" s="22">
        <f t="shared" si="45"/>
        <v>0</v>
      </c>
      <c r="AB583" s="9"/>
      <c r="AC583" s="22">
        <f t="shared" si="46"/>
        <v>0</v>
      </c>
      <c r="AD583" s="117">
        <f t="shared" si="47"/>
        <v>576</v>
      </c>
      <c r="AE583" s="119"/>
      <c r="AF583" s="1"/>
    </row>
    <row r="584" spans="1:32" x14ac:dyDescent="0.25">
      <c r="A584" s="1"/>
      <c r="B584" s="1"/>
      <c r="C584" s="1"/>
      <c r="D584" s="5">
        <f t="shared" si="44"/>
        <v>584</v>
      </c>
      <c r="E584" s="1"/>
      <c r="F584" s="1"/>
      <c r="G584" s="22"/>
      <c r="H584" s="3"/>
      <c r="I584" s="1"/>
      <c r="J584" s="1"/>
      <c r="K584" s="22"/>
      <c r="L584" s="3"/>
      <c r="M584" s="1"/>
      <c r="N584" s="1"/>
      <c r="O584" s="22"/>
      <c r="P584" s="3"/>
      <c r="Q584" s="1"/>
      <c r="R584" s="1"/>
      <c r="S584" s="22"/>
      <c r="T584" s="3"/>
      <c r="U584" s="1"/>
      <c r="V584" s="1"/>
      <c r="W584" s="22"/>
      <c r="X584" s="3"/>
      <c r="Y584" s="10" t="s">
        <v>7</v>
      </c>
      <c r="Z584" s="9"/>
      <c r="AA584" s="22">
        <f t="shared" si="45"/>
        <v>0</v>
      </c>
      <c r="AB584" s="9"/>
      <c r="AC584" s="22">
        <f t="shared" si="46"/>
        <v>0</v>
      </c>
      <c r="AD584" s="117">
        <f t="shared" si="47"/>
        <v>577</v>
      </c>
      <c r="AE584" s="119"/>
      <c r="AF584" s="1"/>
    </row>
    <row r="585" spans="1:32" x14ac:dyDescent="0.25">
      <c r="A585" s="1"/>
      <c r="B585" s="1"/>
      <c r="C585" s="1"/>
      <c r="D585" s="5">
        <f t="shared" ref="D585:D648" si="48">ROW(C585)</f>
        <v>585</v>
      </c>
      <c r="E585" s="1"/>
      <c r="F585" s="1"/>
      <c r="G585" s="22"/>
      <c r="H585" s="3"/>
      <c r="I585" s="1"/>
      <c r="J585" s="1"/>
      <c r="K585" s="22"/>
      <c r="L585" s="3"/>
      <c r="M585" s="1"/>
      <c r="N585" s="1"/>
      <c r="O585" s="22"/>
      <c r="P585" s="3"/>
      <c r="Q585" s="1"/>
      <c r="R585" s="1"/>
      <c r="S585" s="22"/>
      <c r="T585" s="3"/>
      <c r="U585" s="1"/>
      <c r="V585" s="1"/>
      <c r="W585" s="22"/>
      <c r="X585" s="3"/>
      <c r="Y585" s="10" t="s">
        <v>7</v>
      </c>
      <c r="Z585" s="9"/>
      <c r="AA585" s="22">
        <f t="shared" ref="AA585:AA648" si="49">IF(Z585="",0,IF(COUNTIF(Z:Z,Z585)=1,0,1))</f>
        <v>0</v>
      </c>
      <c r="AB585" s="9"/>
      <c r="AC585" s="22">
        <f t="shared" ref="AC585:AC648" si="50">IF(AB585="",0,IF(COUNTIF(AB:AB,AB585)=1,0,1))</f>
        <v>0</v>
      </c>
      <c r="AD585" s="117">
        <f t="shared" si="47"/>
        <v>578</v>
      </c>
      <c r="AE585" s="119"/>
      <c r="AF585" s="1"/>
    </row>
    <row r="586" spans="1:32" x14ac:dyDescent="0.25">
      <c r="A586" s="1"/>
      <c r="B586" s="1"/>
      <c r="C586" s="1"/>
      <c r="D586" s="5">
        <f t="shared" si="48"/>
        <v>586</v>
      </c>
      <c r="E586" s="1"/>
      <c r="F586" s="1"/>
      <c r="G586" s="22"/>
      <c r="H586" s="3"/>
      <c r="I586" s="1"/>
      <c r="J586" s="1"/>
      <c r="K586" s="22"/>
      <c r="L586" s="3"/>
      <c r="M586" s="1"/>
      <c r="N586" s="1"/>
      <c r="O586" s="22"/>
      <c r="P586" s="3"/>
      <c r="Q586" s="1"/>
      <c r="R586" s="1"/>
      <c r="S586" s="22"/>
      <c r="T586" s="3"/>
      <c r="U586" s="1"/>
      <c r="V586" s="1"/>
      <c r="W586" s="22"/>
      <c r="X586" s="3"/>
      <c r="Y586" s="10" t="s">
        <v>7</v>
      </c>
      <c r="Z586" s="9"/>
      <c r="AA586" s="22">
        <f t="shared" si="49"/>
        <v>0</v>
      </c>
      <c r="AB586" s="9"/>
      <c r="AC586" s="22">
        <f t="shared" si="50"/>
        <v>0</v>
      </c>
      <c r="AD586" s="117">
        <f t="shared" ref="AD586:AD649" si="51">AD585+1</f>
        <v>579</v>
      </c>
      <c r="AE586" s="119"/>
      <c r="AF586" s="1"/>
    </row>
    <row r="587" spans="1:32" x14ac:dyDescent="0.25">
      <c r="A587" s="1"/>
      <c r="B587" s="1"/>
      <c r="C587" s="1"/>
      <c r="D587" s="5">
        <f t="shared" si="48"/>
        <v>587</v>
      </c>
      <c r="E587" s="1"/>
      <c r="F587" s="1"/>
      <c r="G587" s="22"/>
      <c r="H587" s="3"/>
      <c r="I587" s="1"/>
      <c r="J587" s="1"/>
      <c r="K587" s="22"/>
      <c r="L587" s="3"/>
      <c r="M587" s="1"/>
      <c r="N587" s="1"/>
      <c r="O587" s="22"/>
      <c r="P587" s="3"/>
      <c r="Q587" s="1"/>
      <c r="R587" s="1"/>
      <c r="S587" s="22"/>
      <c r="T587" s="3"/>
      <c r="U587" s="1"/>
      <c r="V587" s="1"/>
      <c r="W587" s="22"/>
      <c r="X587" s="3"/>
      <c r="Y587" s="10" t="s">
        <v>7</v>
      </c>
      <c r="Z587" s="9"/>
      <c r="AA587" s="22">
        <f t="shared" si="49"/>
        <v>0</v>
      </c>
      <c r="AB587" s="9"/>
      <c r="AC587" s="22">
        <f t="shared" si="50"/>
        <v>0</v>
      </c>
      <c r="AD587" s="117">
        <f t="shared" si="51"/>
        <v>580</v>
      </c>
      <c r="AE587" s="119"/>
      <c r="AF587" s="1"/>
    </row>
    <row r="588" spans="1:32" x14ac:dyDescent="0.25">
      <c r="A588" s="1"/>
      <c r="B588" s="1"/>
      <c r="C588" s="1"/>
      <c r="D588" s="5">
        <f t="shared" si="48"/>
        <v>588</v>
      </c>
      <c r="E588" s="1"/>
      <c r="F588" s="1"/>
      <c r="G588" s="22"/>
      <c r="H588" s="3"/>
      <c r="I588" s="1"/>
      <c r="J588" s="1"/>
      <c r="K588" s="22"/>
      <c r="L588" s="3"/>
      <c r="M588" s="1"/>
      <c r="N588" s="1"/>
      <c r="O588" s="22"/>
      <c r="P588" s="3"/>
      <c r="Q588" s="1"/>
      <c r="R588" s="1"/>
      <c r="S588" s="22"/>
      <c r="T588" s="3"/>
      <c r="U588" s="1"/>
      <c r="V588" s="1"/>
      <c r="W588" s="22"/>
      <c r="X588" s="3"/>
      <c r="Y588" s="10" t="s">
        <v>7</v>
      </c>
      <c r="Z588" s="9"/>
      <c r="AA588" s="22">
        <f t="shared" si="49"/>
        <v>0</v>
      </c>
      <c r="AB588" s="9"/>
      <c r="AC588" s="22">
        <f t="shared" si="50"/>
        <v>0</v>
      </c>
      <c r="AD588" s="117">
        <f t="shared" si="51"/>
        <v>581</v>
      </c>
      <c r="AE588" s="119"/>
      <c r="AF588" s="1"/>
    </row>
    <row r="589" spans="1:32" x14ac:dyDescent="0.25">
      <c r="A589" s="1"/>
      <c r="B589" s="1"/>
      <c r="C589" s="1"/>
      <c r="D589" s="5">
        <f t="shared" si="48"/>
        <v>589</v>
      </c>
      <c r="E589" s="1"/>
      <c r="F589" s="1"/>
      <c r="G589" s="22"/>
      <c r="H589" s="3"/>
      <c r="I589" s="1"/>
      <c r="J589" s="1"/>
      <c r="K589" s="22"/>
      <c r="L589" s="3"/>
      <c r="M589" s="1"/>
      <c r="N589" s="1"/>
      <c r="O589" s="22"/>
      <c r="P589" s="3"/>
      <c r="Q589" s="1"/>
      <c r="R589" s="1"/>
      <c r="S589" s="22"/>
      <c r="T589" s="3"/>
      <c r="U589" s="1"/>
      <c r="V589" s="1"/>
      <c r="W589" s="22"/>
      <c r="X589" s="3"/>
      <c r="Y589" s="10" t="s">
        <v>7</v>
      </c>
      <c r="Z589" s="9"/>
      <c r="AA589" s="22">
        <f t="shared" si="49"/>
        <v>0</v>
      </c>
      <c r="AB589" s="9"/>
      <c r="AC589" s="22">
        <f t="shared" si="50"/>
        <v>0</v>
      </c>
      <c r="AD589" s="117">
        <f t="shared" si="51"/>
        <v>582</v>
      </c>
      <c r="AE589" s="119"/>
      <c r="AF589" s="1"/>
    </row>
    <row r="590" spans="1:32" x14ac:dyDescent="0.25">
      <c r="A590" s="1"/>
      <c r="B590" s="1"/>
      <c r="C590" s="1"/>
      <c r="D590" s="5">
        <f t="shared" si="48"/>
        <v>590</v>
      </c>
      <c r="E590" s="1"/>
      <c r="F590" s="1"/>
      <c r="G590" s="22"/>
      <c r="H590" s="3"/>
      <c r="I590" s="1"/>
      <c r="J590" s="1"/>
      <c r="K590" s="22"/>
      <c r="L590" s="3"/>
      <c r="M590" s="1"/>
      <c r="N590" s="1"/>
      <c r="O590" s="22"/>
      <c r="P590" s="3"/>
      <c r="Q590" s="1"/>
      <c r="R590" s="1"/>
      <c r="S590" s="22"/>
      <c r="T590" s="3"/>
      <c r="U590" s="1"/>
      <c r="V590" s="1"/>
      <c r="W590" s="22"/>
      <c r="X590" s="3"/>
      <c r="Y590" s="10" t="s">
        <v>7</v>
      </c>
      <c r="Z590" s="9"/>
      <c r="AA590" s="22">
        <f t="shared" si="49"/>
        <v>0</v>
      </c>
      <c r="AB590" s="9"/>
      <c r="AC590" s="22">
        <f t="shared" si="50"/>
        <v>0</v>
      </c>
      <c r="AD590" s="117">
        <f t="shared" si="51"/>
        <v>583</v>
      </c>
      <c r="AE590" s="119"/>
      <c r="AF590" s="1"/>
    </row>
    <row r="591" spans="1:32" x14ac:dyDescent="0.25">
      <c r="A591" s="1"/>
      <c r="B591" s="1"/>
      <c r="C591" s="1"/>
      <c r="D591" s="5">
        <f t="shared" si="48"/>
        <v>591</v>
      </c>
      <c r="E591" s="1"/>
      <c r="F591" s="1"/>
      <c r="G591" s="22"/>
      <c r="H591" s="3"/>
      <c r="I591" s="1"/>
      <c r="J591" s="1"/>
      <c r="K591" s="22"/>
      <c r="L591" s="3"/>
      <c r="M591" s="1"/>
      <c r="N591" s="1"/>
      <c r="O591" s="22"/>
      <c r="P591" s="3"/>
      <c r="Q591" s="1"/>
      <c r="R591" s="1"/>
      <c r="S591" s="22"/>
      <c r="T591" s="3"/>
      <c r="U591" s="1"/>
      <c r="V591" s="1"/>
      <c r="W591" s="22"/>
      <c r="X591" s="3"/>
      <c r="Y591" s="10" t="s">
        <v>7</v>
      </c>
      <c r="Z591" s="9"/>
      <c r="AA591" s="22">
        <f t="shared" si="49"/>
        <v>0</v>
      </c>
      <c r="AB591" s="9"/>
      <c r="AC591" s="22">
        <f t="shared" si="50"/>
        <v>0</v>
      </c>
      <c r="AD591" s="117">
        <f t="shared" si="51"/>
        <v>584</v>
      </c>
      <c r="AE591" s="119"/>
      <c r="AF591" s="1"/>
    </row>
    <row r="592" spans="1:32" x14ac:dyDescent="0.25">
      <c r="A592" s="1"/>
      <c r="B592" s="1"/>
      <c r="C592" s="1"/>
      <c r="D592" s="5">
        <f t="shared" si="48"/>
        <v>592</v>
      </c>
      <c r="E592" s="1"/>
      <c r="F592" s="1"/>
      <c r="G592" s="22"/>
      <c r="H592" s="3"/>
      <c r="I592" s="1"/>
      <c r="J592" s="1"/>
      <c r="K592" s="22"/>
      <c r="L592" s="3"/>
      <c r="M592" s="1"/>
      <c r="N592" s="1"/>
      <c r="O592" s="22"/>
      <c r="P592" s="3"/>
      <c r="Q592" s="1"/>
      <c r="R592" s="1"/>
      <c r="S592" s="22"/>
      <c r="T592" s="3"/>
      <c r="U592" s="1"/>
      <c r="V592" s="1"/>
      <c r="W592" s="22"/>
      <c r="X592" s="3"/>
      <c r="Y592" s="10" t="s">
        <v>7</v>
      </c>
      <c r="Z592" s="9"/>
      <c r="AA592" s="22">
        <f t="shared" si="49"/>
        <v>0</v>
      </c>
      <c r="AB592" s="9"/>
      <c r="AC592" s="22">
        <f t="shared" si="50"/>
        <v>0</v>
      </c>
      <c r="AD592" s="117">
        <f t="shared" si="51"/>
        <v>585</v>
      </c>
      <c r="AE592" s="119"/>
      <c r="AF592" s="1"/>
    </row>
    <row r="593" spans="1:32" x14ac:dyDescent="0.25">
      <c r="A593" s="1"/>
      <c r="B593" s="1"/>
      <c r="C593" s="1"/>
      <c r="D593" s="5">
        <f t="shared" si="48"/>
        <v>593</v>
      </c>
      <c r="E593" s="1"/>
      <c r="F593" s="1"/>
      <c r="G593" s="22"/>
      <c r="H593" s="3"/>
      <c r="I593" s="1"/>
      <c r="J593" s="1"/>
      <c r="K593" s="22"/>
      <c r="L593" s="3"/>
      <c r="M593" s="1"/>
      <c r="N593" s="1"/>
      <c r="O593" s="22"/>
      <c r="P593" s="3"/>
      <c r="Q593" s="1"/>
      <c r="R593" s="1"/>
      <c r="S593" s="22"/>
      <c r="T593" s="3"/>
      <c r="U593" s="1"/>
      <c r="V593" s="1"/>
      <c r="W593" s="22"/>
      <c r="X593" s="3"/>
      <c r="Y593" s="10" t="s">
        <v>7</v>
      </c>
      <c r="Z593" s="9"/>
      <c r="AA593" s="22">
        <f t="shared" si="49"/>
        <v>0</v>
      </c>
      <c r="AB593" s="9"/>
      <c r="AC593" s="22">
        <f t="shared" si="50"/>
        <v>0</v>
      </c>
      <c r="AD593" s="117">
        <f t="shared" si="51"/>
        <v>586</v>
      </c>
      <c r="AE593" s="119"/>
      <c r="AF593" s="1"/>
    </row>
    <row r="594" spans="1:32" x14ac:dyDescent="0.25">
      <c r="A594" s="1"/>
      <c r="B594" s="1"/>
      <c r="C594" s="1"/>
      <c r="D594" s="5">
        <f t="shared" si="48"/>
        <v>594</v>
      </c>
      <c r="E594" s="1"/>
      <c r="F594" s="1"/>
      <c r="G594" s="22"/>
      <c r="H594" s="3"/>
      <c r="I594" s="1"/>
      <c r="J594" s="1"/>
      <c r="K594" s="22"/>
      <c r="L594" s="3"/>
      <c r="M594" s="1"/>
      <c r="N594" s="1"/>
      <c r="O594" s="22"/>
      <c r="P594" s="3"/>
      <c r="Q594" s="1"/>
      <c r="R594" s="1"/>
      <c r="S594" s="22"/>
      <c r="T594" s="3"/>
      <c r="U594" s="1"/>
      <c r="V594" s="1"/>
      <c r="W594" s="22"/>
      <c r="X594" s="3"/>
      <c r="Y594" s="10" t="s">
        <v>7</v>
      </c>
      <c r="Z594" s="9"/>
      <c r="AA594" s="22">
        <f t="shared" si="49"/>
        <v>0</v>
      </c>
      <c r="AB594" s="9"/>
      <c r="AC594" s="22">
        <f t="shared" si="50"/>
        <v>0</v>
      </c>
      <c r="AD594" s="117">
        <f t="shared" si="51"/>
        <v>587</v>
      </c>
      <c r="AE594" s="119"/>
      <c r="AF594" s="1"/>
    </row>
    <row r="595" spans="1:32" x14ac:dyDescent="0.25">
      <c r="A595" s="1"/>
      <c r="B595" s="1"/>
      <c r="C595" s="1"/>
      <c r="D595" s="5">
        <f t="shared" si="48"/>
        <v>595</v>
      </c>
      <c r="E595" s="1"/>
      <c r="F595" s="1"/>
      <c r="G595" s="22"/>
      <c r="H595" s="3"/>
      <c r="I595" s="1"/>
      <c r="J595" s="1"/>
      <c r="K595" s="22"/>
      <c r="L595" s="3"/>
      <c r="M595" s="1"/>
      <c r="N595" s="1"/>
      <c r="O595" s="22"/>
      <c r="P595" s="3"/>
      <c r="Q595" s="1"/>
      <c r="R595" s="1"/>
      <c r="S595" s="22"/>
      <c r="T595" s="3"/>
      <c r="U595" s="1"/>
      <c r="V595" s="1"/>
      <c r="W595" s="22"/>
      <c r="X595" s="3"/>
      <c r="Y595" s="10" t="s">
        <v>7</v>
      </c>
      <c r="Z595" s="9"/>
      <c r="AA595" s="22">
        <f t="shared" si="49"/>
        <v>0</v>
      </c>
      <c r="AB595" s="9"/>
      <c r="AC595" s="22">
        <f t="shared" si="50"/>
        <v>0</v>
      </c>
      <c r="AD595" s="117">
        <f t="shared" si="51"/>
        <v>588</v>
      </c>
      <c r="AE595" s="119"/>
      <c r="AF595" s="1"/>
    </row>
    <row r="596" spans="1:32" x14ac:dyDescent="0.25">
      <c r="A596" s="1"/>
      <c r="B596" s="1"/>
      <c r="C596" s="1"/>
      <c r="D596" s="5">
        <f t="shared" si="48"/>
        <v>596</v>
      </c>
      <c r="E596" s="1"/>
      <c r="F596" s="1"/>
      <c r="G596" s="22"/>
      <c r="H596" s="3"/>
      <c r="I596" s="1"/>
      <c r="J596" s="1"/>
      <c r="K596" s="22"/>
      <c r="L596" s="3"/>
      <c r="M596" s="1"/>
      <c r="N596" s="1"/>
      <c r="O596" s="22"/>
      <c r="P596" s="3"/>
      <c r="Q596" s="1"/>
      <c r="R596" s="1"/>
      <c r="S596" s="22"/>
      <c r="T596" s="3"/>
      <c r="U596" s="1"/>
      <c r="V596" s="1"/>
      <c r="W596" s="22"/>
      <c r="X596" s="3"/>
      <c r="Y596" s="10" t="s">
        <v>7</v>
      </c>
      <c r="Z596" s="9"/>
      <c r="AA596" s="22">
        <f t="shared" si="49"/>
        <v>0</v>
      </c>
      <c r="AB596" s="9"/>
      <c r="AC596" s="22">
        <f t="shared" si="50"/>
        <v>0</v>
      </c>
      <c r="AD596" s="117">
        <f t="shared" si="51"/>
        <v>589</v>
      </c>
      <c r="AE596" s="119"/>
      <c r="AF596" s="1"/>
    </row>
    <row r="597" spans="1:32" x14ac:dyDescent="0.25">
      <c r="A597" s="1"/>
      <c r="B597" s="1"/>
      <c r="C597" s="1"/>
      <c r="D597" s="5">
        <f t="shared" si="48"/>
        <v>597</v>
      </c>
      <c r="E597" s="1"/>
      <c r="F597" s="1"/>
      <c r="G597" s="22"/>
      <c r="H597" s="3"/>
      <c r="I597" s="1"/>
      <c r="J597" s="1"/>
      <c r="K597" s="22"/>
      <c r="L597" s="3"/>
      <c r="M597" s="1"/>
      <c r="N597" s="1"/>
      <c r="O597" s="22"/>
      <c r="P597" s="3"/>
      <c r="Q597" s="1"/>
      <c r="R597" s="1"/>
      <c r="S597" s="22"/>
      <c r="T597" s="3"/>
      <c r="U597" s="1"/>
      <c r="V597" s="1"/>
      <c r="W597" s="22"/>
      <c r="X597" s="3"/>
      <c r="Y597" s="10" t="s">
        <v>7</v>
      </c>
      <c r="Z597" s="9"/>
      <c r="AA597" s="22">
        <f t="shared" si="49"/>
        <v>0</v>
      </c>
      <c r="AB597" s="9"/>
      <c r="AC597" s="22">
        <f t="shared" si="50"/>
        <v>0</v>
      </c>
      <c r="AD597" s="117">
        <f t="shared" si="51"/>
        <v>590</v>
      </c>
      <c r="AE597" s="119"/>
      <c r="AF597" s="1"/>
    </row>
    <row r="598" spans="1:32" x14ac:dyDescent="0.25">
      <c r="A598" s="1"/>
      <c r="B598" s="1"/>
      <c r="C598" s="1"/>
      <c r="D598" s="5">
        <f t="shared" si="48"/>
        <v>598</v>
      </c>
      <c r="E598" s="1"/>
      <c r="F598" s="1"/>
      <c r="G598" s="22"/>
      <c r="H598" s="3"/>
      <c r="I598" s="1"/>
      <c r="J598" s="1"/>
      <c r="K598" s="22"/>
      <c r="L598" s="3"/>
      <c r="M598" s="1"/>
      <c r="N598" s="1"/>
      <c r="O598" s="22"/>
      <c r="P598" s="3"/>
      <c r="Q598" s="1"/>
      <c r="R598" s="1"/>
      <c r="S598" s="22"/>
      <c r="T598" s="3"/>
      <c r="U598" s="1"/>
      <c r="V598" s="1"/>
      <c r="W598" s="22"/>
      <c r="X598" s="3"/>
      <c r="Y598" s="10" t="s">
        <v>7</v>
      </c>
      <c r="Z598" s="9"/>
      <c r="AA598" s="22">
        <f t="shared" si="49"/>
        <v>0</v>
      </c>
      <c r="AB598" s="9"/>
      <c r="AC598" s="22">
        <f t="shared" si="50"/>
        <v>0</v>
      </c>
      <c r="AD598" s="117">
        <f t="shared" si="51"/>
        <v>591</v>
      </c>
      <c r="AE598" s="119"/>
      <c r="AF598" s="1"/>
    </row>
    <row r="599" spans="1:32" x14ac:dyDescent="0.25">
      <c r="A599" s="1"/>
      <c r="B599" s="1"/>
      <c r="C599" s="1"/>
      <c r="D599" s="5">
        <f t="shared" si="48"/>
        <v>599</v>
      </c>
      <c r="E599" s="1"/>
      <c r="F599" s="1"/>
      <c r="G599" s="22"/>
      <c r="H599" s="3"/>
      <c r="I599" s="1"/>
      <c r="J599" s="1"/>
      <c r="K599" s="22"/>
      <c r="L599" s="3"/>
      <c r="M599" s="1"/>
      <c r="N599" s="1"/>
      <c r="O599" s="22"/>
      <c r="P599" s="3"/>
      <c r="Q599" s="1"/>
      <c r="R599" s="1"/>
      <c r="S599" s="22"/>
      <c r="T599" s="3"/>
      <c r="U599" s="1"/>
      <c r="V599" s="1"/>
      <c r="W599" s="22"/>
      <c r="X599" s="3"/>
      <c r="Y599" s="10" t="s">
        <v>7</v>
      </c>
      <c r="Z599" s="9"/>
      <c r="AA599" s="22">
        <f t="shared" si="49"/>
        <v>0</v>
      </c>
      <c r="AB599" s="9"/>
      <c r="AC599" s="22">
        <f t="shared" si="50"/>
        <v>0</v>
      </c>
      <c r="AD599" s="117">
        <f t="shared" si="51"/>
        <v>592</v>
      </c>
      <c r="AE599" s="119"/>
      <c r="AF599" s="1"/>
    </row>
    <row r="600" spans="1:32" x14ac:dyDescent="0.25">
      <c r="A600" s="1"/>
      <c r="B600" s="1"/>
      <c r="C600" s="1"/>
      <c r="D600" s="5">
        <f t="shared" si="48"/>
        <v>600</v>
      </c>
      <c r="E600" s="1"/>
      <c r="F600" s="1"/>
      <c r="G600" s="22"/>
      <c r="H600" s="3"/>
      <c r="I600" s="1"/>
      <c r="J600" s="1"/>
      <c r="K600" s="22"/>
      <c r="L600" s="3"/>
      <c r="M600" s="1"/>
      <c r="N600" s="1"/>
      <c r="O600" s="22"/>
      <c r="P600" s="3"/>
      <c r="Q600" s="1"/>
      <c r="R600" s="1"/>
      <c r="S600" s="22"/>
      <c r="T600" s="3"/>
      <c r="U600" s="1"/>
      <c r="V600" s="1"/>
      <c r="W600" s="22"/>
      <c r="X600" s="3"/>
      <c r="Y600" s="10" t="s">
        <v>7</v>
      </c>
      <c r="Z600" s="9"/>
      <c r="AA600" s="22">
        <f t="shared" si="49"/>
        <v>0</v>
      </c>
      <c r="AB600" s="9"/>
      <c r="AC600" s="22">
        <f t="shared" si="50"/>
        <v>0</v>
      </c>
      <c r="AD600" s="117">
        <f t="shared" si="51"/>
        <v>593</v>
      </c>
      <c r="AE600" s="119"/>
      <c r="AF600" s="1"/>
    </row>
    <row r="601" spans="1:32" x14ac:dyDescent="0.25">
      <c r="A601" s="1"/>
      <c r="B601" s="1"/>
      <c r="C601" s="1"/>
      <c r="D601" s="5">
        <f t="shared" si="48"/>
        <v>601</v>
      </c>
      <c r="E601" s="1"/>
      <c r="F601" s="1"/>
      <c r="G601" s="22"/>
      <c r="H601" s="3"/>
      <c r="I601" s="1"/>
      <c r="J601" s="1"/>
      <c r="K601" s="22"/>
      <c r="L601" s="3"/>
      <c r="M601" s="1"/>
      <c r="N601" s="1"/>
      <c r="O601" s="22"/>
      <c r="P601" s="3"/>
      <c r="Q601" s="1"/>
      <c r="R601" s="1"/>
      <c r="S601" s="22"/>
      <c r="T601" s="3"/>
      <c r="U601" s="1"/>
      <c r="V601" s="1"/>
      <c r="W601" s="22"/>
      <c r="X601" s="3"/>
      <c r="Y601" s="10" t="s">
        <v>7</v>
      </c>
      <c r="Z601" s="9"/>
      <c r="AA601" s="22">
        <f t="shared" si="49"/>
        <v>0</v>
      </c>
      <c r="AB601" s="9"/>
      <c r="AC601" s="22">
        <f t="shared" si="50"/>
        <v>0</v>
      </c>
      <c r="AD601" s="117">
        <f t="shared" si="51"/>
        <v>594</v>
      </c>
      <c r="AE601" s="119"/>
      <c r="AF601" s="1"/>
    </row>
    <row r="602" spans="1:32" x14ac:dyDescent="0.25">
      <c r="A602" s="1"/>
      <c r="B602" s="1"/>
      <c r="C602" s="1"/>
      <c r="D602" s="5">
        <f t="shared" si="48"/>
        <v>602</v>
      </c>
      <c r="E602" s="1"/>
      <c r="F602" s="1"/>
      <c r="G602" s="22"/>
      <c r="H602" s="3"/>
      <c r="I602" s="1"/>
      <c r="J602" s="1"/>
      <c r="K602" s="22"/>
      <c r="L602" s="3"/>
      <c r="M602" s="1"/>
      <c r="N602" s="1"/>
      <c r="O602" s="22"/>
      <c r="P602" s="3"/>
      <c r="Q602" s="1"/>
      <c r="R602" s="1"/>
      <c r="S602" s="22"/>
      <c r="T602" s="3"/>
      <c r="U602" s="1"/>
      <c r="V602" s="1"/>
      <c r="W602" s="22"/>
      <c r="X602" s="3"/>
      <c r="Y602" s="10" t="s">
        <v>7</v>
      </c>
      <c r="Z602" s="9"/>
      <c r="AA602" s="22">
        <f t="shared" si="49"/>
        <v>0</v>
      </c>
      <c r="AB602" s="9"/>
      <c r="AC602" s="22">
        <f t="shared" si="50"/>
        <v>0</v>
      </c>
      <c r="AD602" s="117">
        <f t="shared" si="51"/>
        <v>595</v>
      </c>
      <c r="AE602" s="119"/>
      <c r="AF602" s="1"/>
    </row>
    <row r="603" spans="1:32" x14ac:dyDescent="0.25">
      <c r="A603" s="1"/>
      <c r="B603" s="1"/>
      <c r="C603" s="1"/>
      <c r="D603" s="5">
        <f t="shared" si="48"/>
        <v>603</v>
      </c>
      <c r="E603" s="1"/>
      <c r="F603" s="1"/>
      <c r="G603" s="22"/>
      <c r="H603" s="3"/>
      <c r="I603" s="1"/>
      <c r="J603" s="1"/>
      <c r="K603" s="22"/>
      <c r="L603" s="3"/>
      <c r="M603" s="1"/>
      <c r="N603" s="1"/>
      <c r="O603" s="22"/>
      <c r="P603" s="3"/>
      <c r="Q603" s="1"/>
      <c r="R603" s="1"/>
      <c r="S603" s="22"/>
      <c r="T603" s="3"/>
      <c r="U603" s="1"/>
      <c r="V603" s="1"/>
      <c r="W603" s="22"/>
      <c r="X603" s="3"/>
      <c r="Y603" s="10" t="s">
        <v>7</v>
      </c>
      <c r="Z603" s="9"/>
      <c r="AA603" s="22">
        <f t="shared" si="49"/>
        <v>0</v>
      </c>
      <c r="AB603" s="9"/>
      <c r="AC603" s="22">
        <f t="shared" si="50"/>
        <v>0</v>
      </c>
      <c r="AD603" s="117">
        <f t="shared" si="51"/>
        <v>596</v>
      </c>
      <c r="AE603" s="119"/>
      <c r="AF603" s="1"/>
    </row>
    <row r="604" spans="1:32" x14ac:dyDescent="0.25">
      <c r="A604" s="1"/>
      <c r="B604" s="1"/>
      <c r="C604" s="1"/>
      <c r="D604" s="5">
        <f t="shared" si="48"/>
        <v>604</v>
      </c>
      <c r="E604" s="1"/>
      <c r="F604" s="1"/>
      <c r="G604" s="22"/>
      <c r="H604" s="3"/>
      <c r="I604" s="1"/>
      <c r="J604" s="1"/>
      <c r="K604" s="22"/>
      <c r="L604" s="3"/>
      <c r="M604" s="1"/>
      <c r="N604" s="1"/>
      <c r="O604" s="22"/>
      <c r="P604" s="3"/>
      <c r="Q604" s="1"/>
      <c r="R604" s="1"/>
      <c r="S604" s="22"/>
      <c r="T604" s="3"/>
      <c r="U604" s="1"/>
      <c r="V604" s="1"/>
      <c r="W604" s="22"/>
      <c r="X604" s="3"/>
      <c r="Y604" s="10" t="s">
        <v>7</v>
      </c>
      <c r="Z604" s="9"/>
      <c r="AA604" s="22">
        <f t="shared" si="49"/>
        <v>0</v>
      </c>
      <c r="AB604" s="9"/>
      <c r="AC604" s="22">
        <f t="shared" si="50"/>
        <v>0</v>
      </c>
      <c r="AD604" s="117">
        <f t="shared" si="51"/>
        <v>597</v>
      </c>
      <c r="AE604" s="119"/>
      <c r="AF604" s="1"/>
    </row>
    <row r="605" spans="1:32" x14ac:dyDescent="0.25">
      <c r="A605" s="1"/>
      <c r="B605" s="1"/>
      <c r="C605" s="1"/>
      <c r="D605" s="5">
        <f t="shared" si="48"/>
        <v>605</v>
      </c>
      <c r="E605" s="1"/>
      <c r="F605" s="1"/>
      <c r="G605" s="22"/>
      <c r="H605" s="3"/>
      <c r="I605" s="1"/>
      <c r="J605" s="1"/>
      <c r="K605" s="22"/>
      <c r="L605" s="3"/>
      <c r="M605" s="1"/>
      <c r="N605" s="1"/>
      <c r="O605" s="22"/>
      <c r="P605" s="3"/>
      <c r="Q605" s="1"/>
      <c r="R605" s="1"/>
      <c r="S605" s="22"/>
      <c r="T605" s="3"/>
      <c r="U605" s="1"/>
      <c r="V605" s="1"/>
      <c r="W605" s="22"/>
      <c r="X605" s="3"/>
      <c r="Y605" s="10" t="s">
        <v>7</v>
      </c>
      <c r="Z605" s="9"/>
      <c r="AA605" s="22">
        <f t="shared" si="49"/>
        <v>0</v>
      </c>
      <c r="AB605" s="9"/>
      <c r="AC605" s="22">
        <f t="shared" si="50"/>
        <v>0</v>
      </c>
      <c r="AD605" s="117">
        <f t="shared" si="51"/>
        <v>598</v>
      </c>
      <c r="AE605" s="119"/>
      <c r="AF605" s="1"/>
    </row>
    <row r="606" spans="1:32" x14ac:dyDescent="0.25">
      <c r="A606" s="1"/>
      <c r="B606" s="1"/>
      <c r="C606" s="1"/>
      <c r="D606" s="5">
        <f t="shared" si="48"/>
        <v>606</v>
      </c>
      <c r="E606" s="1"/>
      <c r="F606" s="1"/>
      <c r="G606" s="22"/>
      <c r="H606" s="3"/>
      <c r="I606" s="1"/>
      <c r="J606" s="1"/>
      <c r="K606" s="22"/>
      <c r="L606" s="3"/>
      <c r="M606" s="1"/>
      <c r="N606" s="1"/>
      <c r="O606" s="22"/>
      <c r="P606" s="3"/>
      <c r="Q606" s="1"/>
      <c r="R606" s="1"/>
      <c r="S606" s="22"/>
      <c r="T606" s="3"/>
      <c r="U606" s="1"/>
      <c r="V606" s="1"/>
      <c r="W606" s="22"/>
      <c r="X606" s="3"/>
      <c r="Y606" s="10" t="s">
        <v>7</v>
      </c>
      <c r="Z606" s="9"/>
      <c r="AA606" s="22">
        <f t="shared" si="49"/>
        <v>0</v>
      </c>
      <c r="AB606" s="9"/>
      <c r="AC606" s="22">
        <f t="shared" si="50"/>
        <v>0</v>
      </c>
      <c r="AD606" s="117">
        <f t="shared" si="51"/>
        <v>599</v>
      </c>
      <c r="AE606" s="119"/>
      <c r="AF606" s="1"/>
    </row>
    <row r="607" spans="1:32" x14ac:dyDescent="0.25">
      <c r="A607" s="1"/>
      <c r="B607" s="1"/>
      <c r="C607" s="1"/>
      <c r="D607" s="5">
        <f t="shared" si="48"/>
        <v>607</v>
      </c>
      <c r="E607" s="1"/>
      <c r="F607" s="1"/>
      <c r="G607" s="22"/>
      <c r="H607" s="3"/>
      <c r="I607" s="1"/>
      <c r="J607" s="1"/>
      <c r="K607" s="22"/>
      <c r="L607" s="3"/>
      <c r="M607" s="1"/>
      <c r="N607" s="1"/>
      <c r="O607" s="22"/>
      <c r="P607" s="3"/>
      <c r="Q607" s="1"/>
      <c r="R607" s="1"/>
      <c r="S607" s="22"/>
      <c r="T607" s="3"/>
      <c r="U607" s="1"/>
      <c r="V607" s="1"/>
      <c r="W607" s="22"/>
      <c r="X607" s="3"/>
      <c r="Y607" s="10" t="s">
        <v>7</v>
      </c>
      <c r="Z607" s="9"/>
      <c r="AA607" s="22">
        <f t="shared" si="49"/>
        <v>0</v>
      </c>
      <c r="AB607" s="9"/>
      <c r="AC607" s="22">
        <f t="shared" si="50"/>
        <v>0</v>
      </c>
      <c r="AD607" s="117">
        <f t="shared" si="51"/>
        <v>600</v>
      </c>
      <c r="AE607" s="119"/>
      <c r="AF607" s="1"/>
    </row>
    <row r="608" spans="1:32" x14ac:dyDescent="0.25">
      <c r="A608" s="1"/>
      <c r="B608" s="1"/>
      <c r="C608" s="1"/>
      <c r="D608" s="5">
        <f t="shared" si="48"/>
        <v>608</v>
      </c>
      <c r="E608" s="1"/>
      <c r="F608" s="1"/>
      <c r="G608" s="22"/>
      <c r="H608" s="3"/>
      <c r="I608" s="1"/>
      <c r="J608" s="1"/>
      <c r="K608" s="22"/>
      <c r="L608" s="3"/>
      <c r="M608" s="1"/>
      <c r="N608" s="1"/>
      <c r="O608" s="22"/>
      <c r="P608" s="3"/>
      <c r="Q608" s="1"/>
      <c r="R608" s="1"/>
      <c r="S608" s="22"/>
      <c r="T608" s="3"/>
      <c r="U608" s="1"/>
      <c r="V608" s="1"/>
      <c r="W608" s="22"/>
      <c r="X608" s="3"/>
      <c r="Y608" s="10" t="s">
        <v>7</v>
      </c>
      <c r="Z608" s="9"/>
      <c r="AA608" s="22">
        <f t="shared" si="49"/>
        <v>0</v>
      </c>
      <c r="AB608" s="9"/>
      <c r="AC608" s="22">
        <f t="shared" si="50"/>
        <v>0</v>
      </c>
      <c r="AD608" s="117">
        <f t="shared" si="51"/>
        <v>601</v>
      </c>
      <c r="AE608" s="119"/>
      <c r="AF608" s="1"/>
    </row>
    <row r="609" spans="1:32" x14ac:dyDescent="0.25">
      <c r="A609" s="1"/>
      <c r="B609" s="1"/>
      <c r="C609" s="1"/>
      <c r="D609" s="5">
        <f t="shared" si="48"/>
        <v>609</v>
      </c>
      <c r="E609" s="1"/>
      <c r="F609" s="1"/>
      <c r="G609" s="22"/>
      <c r="H609" s="3"/>
      <c r="I609" s="1"/>
      <c r="J609" s="1"/>
      <c r="K609" s="22"/>
      <c r="L609" s="3"/>
      <c r="M609" s="1"/>
      <c r="N609" s="1"/>
      <c r="O609" s="22"/>
      <c r="P609" s="3"/>
      <c r="Q609" s="1"/>
      <c r="R609" s="1"/>
      <c r="S609" s="22"/>
      <c r="T609" s="3"/>
      <c r="U609" s="1"/>
      <c r="V609" s="1"/>
      <c r="W609" s="22"/>
      <c r="X609" s="3"/>
      <c r="Y609" s="10" t="s">
        <v>7</v>
      </c>
      <c r="Z609" s="9"/>
      <c r="AA609" s="22">
        <f t="shared" si="49"/>
        <v>0</v>
      </c>
      <c r="AB609" s="9"/>
      <c r="AC609" s="22">
        <f t="shared" si="50"/>
        <v>0</v>
      </c>
      <c r="AD609" s="117">
        <f t="shared" si="51"/>
        <v>602</v>
      </c>
      <c r="AE609" s="119"/>
      <c r="AF609" s="1"/>
    </row>
    <row r="610" spans="1:32" x14ac:dyDescent="0.25">
      <c r="A610" s="1"/>
      <c r="B610" s="1"/>
      <c r="C610" s="1"/>
      <c r="D610" s="5">
        <f t="shared" si="48"/>
        <v>610</v>
      </c>
      <c r="E610" s="1"/>
      <c r="F610" s="1"/>
      <c r="G610" s="22"/>
      <c r="H610" s="3"/>
      <c r="I610" s="1"/>
      <c r="J610" s="1"/>
      <c r="K610" s="22"/>
      <c r="L610" s="3"/>
      <c r="M610" s="1"/>
      <c r="N610" s="1"/>
      <c r="O610" s="22"/>
      <c r="P610" s="3"/>
      <c r="Q610" s="1"/>
      <c r="R610" s="1"/>
      <c r="S610" s="22"/>
      <c r="T610" s="3"/>
      <c r="U610" s="1"/>
      <c r="V610" s="1"/>
      <c r="W610" s="22"/>
      <c r="X610" s="3"/>
      <c r="Y610" s="10" t="s">
        <v>7</v>
      </c>
      <c r="Z610" s="9"/>
      <c r="AA610" s="22">
        <f t="shared" si="49"/>
        <v>0</v>
      </c>
      <c r="AB610" s="9"/>
      <c r="AC610" s="22">
        <f t="shared" si="50"/>
        <v>0</v>
      </c>
      <c r="AD610" s="117">
        <f t="shared" si="51"/>
        <v>603</v>
      </c>
      <c r="AE610" s="119"/>
      <c r="AF610" s="1"/>
    </row>
    <row r="611" spans="1:32" x14ac:dyDescent="0.25">
      <c r="A611" s="1"/>
      <c r="B611" s="1"/>
      <c r="C611" s="1"/>
      <c r="D611" s="5">
        <f t="shared" si="48"/>
        <v>611</v>
      </c>
      <c r="E611" s="1"/>
      <c r="F611" s="1"/>
      <c r="G611" s="22"/>
      <c r="H611" s="3"/>
      <c r="I611" s="1"/>
      <c r="J611" s="1"/>
      <c r="K611" s="22"/>
      <c r="L611" s="3"/>
      <c r="M611" s="1"/>
      <c r="N611" s="1"/>
      <c r="O611" s="22"/>
      <c r="P611" s="3"/>
      <c r="Q611" s="1"/>
      <c r="R611" s="1"/>
      <c r="S611" s="22"/>
      <c r="T611" s="3"/>
      <c r="U611" s="1"/>
      <c r="V611" s="1"/>
      <c r="W611" s="22"/>
      <c r="X611" s="3"/>
      <c r="Y611" s="10" t="s">
        <v>7</v>
      </c>
      <c r="Z611" s="9"/>
      <c r="AA611" s="22">
        <f t="shared" si="49"/>
        <v>0</v>
      </c>
      <c r="AB611" s="9"/>
      <c r="AC611" s="22">
        <f t="shared" si="50"/>
        <v>0</v>
      </c>
      <c r="AD611" s="117">
        <f t="shared" si="51"/>
        <v>604</v>
      </c>
      <c r="AE611" s="119"/>
      <c r="AF611" s="1"/>
    </row>
    <row r="612" spans="1:32" x14ac:dyDescent="0.25">
      <c r="A612" s="1"/>
      <c r="B612" s="1"/>
      <c r="C612" s="1"/>
      <c r="D612" s="5">
        <f t="shared" si="48"/>
        <v>612</v>
      </c>
      <c r="E612" s="1"/>
      <c r="F612" s="1"/>
      <c r="G612" s="22"/>
      <c r="H612" s="3"/>
      <c r="I612" s="1"/>
      <c r="J612" s="1"/>
      <c r="K612" s="22"/>
      <c r="L612" s="3"/>
      <c r="M612" s="1"/>
      <c r="N612" s="1"/>
      <c r="O612" s="22"/>
      <c r="P612" s="3"/>
      <c r="Q612" s="1"/>
      <c r="R612" s="1"/>
      <c r="S612" s="22"/>
      <c r="T612" s="3"/>
      <c r="U612" s="1"/>
      <c r="V612" s="1"/>
      <c r="W612" s="22"/>
      <c r="X612" s="3"/>
      <c r="Y612" s="10" t="s">
        <v>7</v>
      </c>
      <c r="Z612" s="9"/>
      <c r="AA612" s="22">
        <f t="shared" si="49"/>
        <v>0</v>
      </c>
      <c r="AB612" s="9"/>
      <c r="AC612" s="22">
        <f t="shared" si="50"/>
        <v>0</v>
      </c>
      <c r="AD612" s="117">
        <f t="shared" si="51"/>
        <v>605</v>
      </c>
      <c r="AE612" s="119"/>
      <c r="AF612" s="1"/>
    </row>
    <row r="613" spans="1:32" x14ac:dyDescent="0.25">
      <c r="A613" s="1"/>
      <c r="B613" s="1"/>
      <c r="C613" s="1"/>
      <c r="D613" s="5">
        <f t="shared" si="48"/>
        <v>613</v>
      </c>
      <c r="E613" s="1"/>
      <c r="F613" s="1"/>
      <c r="G613" s="22"/>
      <c r="H613" s="3"/>
      <c r="I613" s="1"/>
      <c r="J613" s="1"/>
      <c r="K613" s="22"/>
      <c r="L613" s="3"/>
      <c r="M613" s="1"/>
      <c r="N613" s="1"/>
      <c r="O613" s="22"/>
      <c r="P613" s="3"/>
      <c r="Q613" s="1"/>
      <c r="R613" s="1"/>
      <c r="S613" s="22"/>
      <c r="T613" s="3"/>
      <c r="U613" s="1"/>
      <c r="V613" s="1"/>
      <c r="W613" s="22"/>
      <c r="X613" s="3"/>
      <c r="Y613" s="10" t="s">
        <v>7</v>
      </c>
      <c r="Z613" s="9"/>
      <c r="AA613" s="22">
        <f t="shared" si="49"/>
        <v>0</v>
      </c>
      <c r="AB613" s="9"/>
      <c r="AC613" s="22">
        <f t="shared" si="50"/>
        <v>0</v>
      </c>
      <c r="AD613" s="117">
        <f t="shared" si="51"/>
        <v>606</v>
      </c>
      <c r="AE613" s="119"/>
      <c r="AF613" s="1"/>
    </row>
    <row r="614" spans="1:32" x14ac:dyDescent="0.25">
      <c r="A614" s="1"/>
      <c r="B614" s="1"/>
      <c r="C614" s="1"/>
      <c r="D614" s="5">
        <f t="shared" si="48"/>
        <v>614</v>
      </c>
      <c r="E614" s="1"/>
      <c r="F614" s="1"/>
      <c r="G614" s="22"/>
      <c r="H614" s="3"/>
      <c r="I614" s="1"/>
      <c r="J614" s="1"/>
      <c r="K614" s="22"/>
      <c r="L614" s="3"/>
      <c r="M614" s="1"/>
      <c r="N614" s="1"/>
      <c r="O614" s="22"/>
      <c r="P614" s="3"/>
      <c r="Q614" s="1"/>
      <c r="R614" s="1"/>
      <c r="S614" s="22"/>
      <c r="T614" s="3"/>
      <c r="U614" s="1"/>
      <c r="V614" s="1"/>
      <c r="W614" s="22"/>
      <c r="X614" s="3"/>
      <c r="Y614" s="10" t="s">
        <v>7</v>
      </c>
      <c r="Z614" s="9"/>
      <c r="AA614" s="22">
        <f t="shared" si="49"/>
        <v>0</v>
      </c>
      <c r="AB614" s="9"/>
      <c r="AC614" s="22">
        <f t="shared" si="50"/>
        <v>0</v>
      </c>
      <c r="AD614" s="117">
        <f t="shared" si="51"/>
        <v>607</v>
      </c>
      <c r="AE614" s="119"/>
      <c r="AF614" s="1"/>
    </row>
    <row r="615" spans="1:32" x14ac:dyDescent="0.25">
      <c r="A615" s="1"/>
      <c r="B615" s="1"/>
      <c r="C615" s="1"/>
      <c r="D615" s="5">
        <f t="shared" si="48"/>
        <v>615</v>
      </c>
      <c r="E615" s="1"/>
      <c r="F615" s="1"/>
      <c r="G615" s="22"/>
      <c r="H615" s="3"/>
      <c r="I615" s="1"/>
      <c r="J615" s="1"/>
      <c r="K615" s="22"/>
      <c r="L615" s="3"/>
      <c r="M615" s="1"/>
      <c r="N615" s="1"/>
      <c r="O615" s="22"/>
      <c r="P615" s="3"/>
      <c r="Q615" s="1"/>
      <c r="R615" s="1"/>
      <c r="S615" s="22"/>
      <c r="T615" s="3"/>
      <c r="U615" s="1"/>
      <c r="V615" s="1"/>
      <c r="W615" s="22"/>
      <c r="X615" s="3"/>
      <c r="Y615" s="10" t="s">
        <v>7</v>
      </c>
      <c r="Z615" s="9"/>
      <c r="AA615" s="22">
        <f t="shared" si="49"/>
        <v>0</v>
      </c>
      <c r="AB615" s="9"/>
      <c r="AC615" s="22">
        <f t="shared" si="50"/>
        <v>0</v>
      </c>
      <c r="AD615" s="117">
        <f t="shared" si="51"/>
        <v>608</v>
      </c>
      <c r="AE615" s="119"/>
      <c r="AF615" s="1"/>
    </row>
    <row r="616" spans="1:32" x14ac:dyDescent="0.25">
      <c r="A616" s="1"/>
      <c r="B616" s="1"/>
      <c r="C616" s="1"/>
      <c r="D616" s="5">
        <f t="shared" si="48"/>
        <v>616</v>
      </c>
      <c r="E616" s="1"/>
      <c r="F616" s="1"/>
      <c r="G616" s="22"/>
      <c r="H616" s="3"/>
      <c r="I616" s="1"/>
      <c r="J616" s="1"/>
      <c r="K616" s="22"/>
      <c r="L616" s="3"/>
      <c r="M616" s="1"/>
      <c r="N616" s="1"/>
      <c r="O616" s="22"/>
      <c r="P616" s="3"/>
      <c r="Q616" s="1"/>
      <c r="R616" s="1"/>
      <c r="S616" s="22"/>
      <c r="T616" s="3"/>
      <c r="U616" s="1"/>
      <c r="V616" s="1"/>
      <c r="W616" s="22"/>
      <c r="X616" s="3"/>
      <c r="Y616" s="10" t="s">
        <v>7</v>
      </c>
      <c r="Z616" s="9"/>
      <c r="AA616" s="22">
        <f t="shared" si="49"/>
        <v>0</v>
      </c>
      <c r="AB616" s="9"/>
      <c r="AC616" s="22">
        <f t="shared" si="50"/>
        <v>0</v>
      </c>
      <c r="AD616" s="117">
        <f t="shared" si="51"/>
        <v>609</v>
      </c>
      <c r="AE616" s="119"/>
      <c r="AF616" s="1"/>
    </row>
    <row r="617" spans="1:32" x14ac:dyDescent="0.25">
      <c r="A617" s="1"/>
      <c r="B617" s="1"/>
      <c r="C617" s="1"/>
      <c r="D617" s="5">
        <f t="shared" si="48"/>
        <v>617</v>
      </c>
      <c r="E617" s="1"/>
      <c r="F617" s="1"/>
      <c r="G617" s="22"/>
      <c r="H617" s="3"/>
      <c r="I617" s="1"/>
      <c r="J617" s="1"/>
      <c r="K617" s="22"/>
      <c r="L617" s="3"/>
      <c r="M617" s="1"/>
      <c r="N617" s="1"/>
      <c r="O617" s="22"/>
      <c r="P617" s="3"/>
      <c r="Q617" s="1"/>
      <c r="R617" s="1"/>
      <c r="S617" s="22"/>
      <c r="T617" s="3"/>
      <c r="U617" s="1"/>
      <c r="V617" s="1"/>
      <c r="W617" s="22"/>
      <c r="X617" s="3"/>
      <c r="Y617" s="10" t="s">
        <v>7</v>
      </c>
      <c r="Z617" s="9"/>
      <c r="AA617" s="22">
        <f t="shared" si="49"/>
        <v>0</v>
      </c>
      <c r="AB617" s="9"/>
      <c r="AC617" s="22">
        <f t="shared" si="50"/>
        <v>0</v>
      </c>
      <c r="AD617" s="117">
        <f t="shared" si="51"/>
        <v>610</v>
      </c>
      <c r="AE617" s="119"/>
      <c r="AF617" s="1"/>
    </row>
    <row r="618" spans="1:32" x14ac:dyDescent="0.25">
      <c r="A618" s="1"/>
      <c r="B618" s="1"/>
      <c r="C618" s="1"/>
      <c r="D618" s="5">
        <f t="shared" si="48"/>
        <v>618</v>
      </c>
      <c r="E618" s="1"/>
      <c r="F618" s="1"/>
      <c r="G618" s="22"/>
      <c r="H618" s="3"/>
      <c r="I618" s="1"/>
      <c r="J618" s="1"/>
      <c r="K618" s="22"/>
      <c r="L618" s="3"/>
      <c r="M618" s="1"/>
      <c r="N618" s="1"/>
      <c r="O618" s="22"/>
      <c r="P618" s="3"/>
      <c r="Q618" s="1"/>
      <c r="R618" s="1"/>
      <c r="S618" s="22"/>
      <c r="T618" s="3"/>
      <c r="U618" s="1"/>
      <c r="V618" s="1"/>
      <c r="W618" s="22"/>
      <c r="X618" s="3"/>
      <c r="Y618" s="10" t="s">
        <v>7</v>
      </c>
      <c r="Z618" s="9"/>
      <c r="AA618" s="22">
        <f t="shared" si="49"/>
        <v>0</v>
      </c>
      <c r="AB618" s="9"/>
      <c r="AC618" s="22">
        <f t="shared" si="50"/>
        <v>0</v>
      </c>
      <c r="AD618" s="117">
        <f t="shared" si="51"/>
        <v>611</v>
      </c>
      <c r="AE618" s="119"/>
      <c r="AF618" s="1"/>
    </row>
    <row r="619" spans="1:32" x14ac:dyDescent="0.25">
      <c r="A619" s="1"/>
      <c r="B619" s="1"/>
      <c r="C619" s="1"/>
      <c r="D619" s="5">
        <f t="shared" si="48"/>
        <v>619</v>
      </c>
      <c r="E619" s="1"/>
      <c r="F619" s="1"/>
      <c r="G619" s="22"/>
      <c r="H619" s="3"/>
      <c r="I619" s="1"/>
      <c r="J619" s="1"/>
      <c r="K619" s="22"/>
      <c r="L619" s="3"/>
      <c r="M619" s="1"/>
      <c r="N619" s="1"/>
      <c r="O619" s="22"/>
      <c r="P619" s="3"/>
      <c r="Q619" s="1"/>
      <c r="R619" s="1"/>
      <c r="S619" s="22"/>
      <c r="T619" s="3"/>
      <c r="U619" s="1"/>
      <c r="V619" s="1"/>
      <c r="W619" s="22"/>
      <c r="X619" s="3"/>
      <c r="Y619" s="10" t="s">
        <v>7</v>
      </c>
      <c r="Z619" s="9"/>
      <c r="AA619" s="22">
        <f t="shared" si="49"/>
        <v>0</v>
      </c>
      <c r="AB619" s="9"/>
      <c r="AC619" s="22">
        <f t="shared" si="50"/>
        <v>0</v>
      </c>
      <c r="AD619" s="117">
        <f t="shared" si="51"/>
        <v>612</v>
      </c>
      <c r="AE619" s="119"/>
      <c r="AF619" s="1"/>
    </row>
    <row r="620" spans="1:32" x14ac:dyDescent="0.25">
      <c r="A620" s="1"/>
      <c r="B620" s="1"/>
      <c r="C620" s="1"/>
      <c r="D620" s="5">
        <f t="shared" si="48"/>
        <v>620</v>
      </c>
      <c r="E620" s="1"/>
      <c r="F620" s="1"/>
      <c r="G620" s="22"/>
      <c r="H620" s="3"/>
      <c r="I620" s="1"/>
      <c r="J620" s="1"/>
      <c r="K620" s="22"/>
      <c r="L620" s="3"/>
      <c r="M620" s="1"/>
      <c r="N620" s="1"/>
      <c r="O620" s="22"/>
      <c r="P620" s="3"/>
      <c r="Q620" s="1"/>
      <c r="R620" s="1"/>
      <c r="S620" s="22"/>
      <c r="T620" s="3"/>
      <c r="U620" s="1"/>
      <c r="V620" s="1"/>
      <c r="W620" s="22"/>
      <c r="X620" s="3"/>
      <c r="Y620" s="10" t="s">
        <v>7</v>
      </c>
      <c r="Z620" s="9"/>
      <c r="AA620" s="22">
        <f t="shared" si="49"/>
        <v>0</v>
      </c>
      <c r="AB620" s="9"/>
      <c r="AC620" s="22">
        <f t="shared" si="50"/>
        <v>0</v>
      </c>
      <c r="AD620" s="117">
        <f t="shared" si="51"/>
        <v>613</v>
      </c>
      <c r="AE620" s="119"/>
      <c r="AF620" s="1"/>
    </row>
    <row r="621" spans="1:32" x14ac:dyDescent="0.25">
      <c r="A621" s="1"/>
      <c r="B621" s="1"/>
      <c r="C621" s="1"/>
      <c r="D621" s="5">
        <f t="shared" si="48"/>
        <v>621</v>
      </c>
      <c r="E621" s="1"/>
      <c r="F621" s="1"/>
      <c r="G621" s="22"/>
      <c r="H621" s="3"/>
      <c r="I621" s="1"/>
      <c r="J621" s="1"/>
      <c r="K621" s="22"/>
      <c r="L621" s="3"/>
      <c r="M621" s="1"/>
      <c r="N621" s="1"/>
      <c r="O621" s="22"/>
      <c r="P621" s="3"/>
      <c r="Q621" s="1"/>
      <c r="R621" s="1"/>
      <c r="S621" s="22"/>
      <c r="T621" s="3"/>
      <c r="U621" s="1"/>
      <c r="V621" s="1"/>
      <c r="W621" s="22"/>
      <c r="X621" s="3"/>
      <c r="Y621" s="10" t="s">
        <v>7</v>
      </c>
      <c r="Z621" s="9"/>
      <c r="AA621" s="22">
        <f t="shared" si="49"/>
        <v>0</v>
      </c>
      <c r="AB621" s="9"/>
      <c r="AC621" s="22">
        <f t="shared" si="50"/>
        <v>0</v>
      </c>
      <c r="AD621" s="117">
        <f t="shared" si="51"/>
        <v>614</v>
      </c>
      <c r="AE621" s="119"/>
      <c r="AF621" s="1"/>
    </row>
    <row r="622" spans="1:32" x14ac:dyDescent="0.25">
      <c r="A622" s="1"/>
      <c r="B622" s="1"/>
      <c r="C622" s="1"/>
      <c r="D622" s="5">
        <f t="shared" si="48"/>
        <v>622</v>
      </c>
      <c r="E622" s="1"/>
      <c r="F622" s="1"/>
      <c r="G622" s="22"/>
      <c r="H622" s="3"/>
      <c r="I622" s="1"/>
      <c r="J622" s="1"/>
      <c r="K622" s="22"/>
      <c r="L622" s="3"/>
      <c r="M622" s="1"/>
      <c r="N622" s="1"/>
      <c r="O622" s="22"/>
      <c r="P622" s="3"/>
      <c r="Q622" s="1"/>
      <c r="R622" s="1"/>
      <c r="S622" s="22"/>
      <c r="T622" s="3"/>
      <c r="U622" s="1"/>
      <c r="V622" s="1"/>
      <c r="W622" s="22"/>
      <c r="X622" s="3"/>
      <c r="Y622" s="10" t="s">
        <v>7</v>
      </c>
      <c r="Z622" s="9"/>
      <c r="AA622" s="22">
        <f t="shared" si="49"/>
        <v>0</v>
      </c>
      <c r="AB622" s="9"/>
      <c r="AC622" s="22">
        <f t="shared" si="50"/>
        <v>0</v>
      </c>
      <c r="AD622" s="117">
        <f t="shared" si="51"/>
        <v>615</v>
      </c>
      <c r="AE622" s="119"/>
      <c r="AF622" s="1"/>
    </row>
    <row r="623" spans="1:32" x14ac:dyDescent="0.25">
      <c r="A623" s="1"/>
      <c r="B623" s="1"/>
      <c r="C623" s="1"/>
      <c r="D623" s="5">
        <f t="shared" si="48"/>
        <v>623</v>
      </c>
      <c r="E623" s="1"/>
      <c r="F623" s="1"/>
      <c r="G623" s="22"/>
      <c r="H623" s="3"/>
      <c r="I623" s="1"/>
      <c r="J623" s="1"/>
      <c r="K623" s="22"/>
      <c r="L623" s="3"/>
      <c r="M623" s="1"/>
      <c r="N623" s="1"/>
      <c r="O623" s="22"/>
      <c r="P623" s="3"/>
      <c r="Q623" s="1"/>
      <c r="R623" s="1"/>
      <c r="S623" s="22"/>
      <c r="T623" s="3"/>
      <c r="U623" s="1"/>
      <c r="V623" s="1"/>
      <c r="W623" s="22"/>
      <c r="X623" s="3"/>
      <c r="Y623" s="10" t="s">
        <v>7</v>
      </c>
      <c r="Z623" s="9"/>
      <c r="AA623" s="22">
        <f t="shared" si="49"/>
        <v>0</v>
      </c>
      <c r="AB623" s="9"/>
      <c r="AC623" s="22">
        <f t="shared" si="50"/>
        <v>0</v>
      </c>
      <c r="AD623" s="117">
        <f t="shared" si="51"/>
        <v>616</v>
      </c>
      <c r="AE623" s="119"/>
      <c r="AF623" s="1"/>
    </row>
    <row r="624" spans="1:32" x14ac:dyDescent="0.25">
      <c r="A624" s="1"/>
      <c r="B624" s="1"/>
      <c r="C624" s="1"/>
      <c r="D624" s="5">
        <f t="shared" si="48"/>
        <v>624</v>
      </c>
      <c r="E624" s="1"/>
      <c r="F624" s="1"/>
      <c r="G624" s="22"/>
      <c r="H624" s="3"/>
      <c r="I624" s="1"/>
      <c r="J624" s="1"/>
      <c r="K624" s="22"/>
      <c r="L624" s="3"/>
      <c r="M624" s="1"/>
      <c r="N624" s="1"/>
      <c r="O624" s="22"/>
      <c r="P624" s="3"/>
      <c r="Q624" s="1"/>
      <c r="R624" s="1"/>
      <c r="S624" s="22"/>
      <c r="T624" s="3"/>
      <c r="U624" s="1"/>
      <c r="V624" s="1"/>
      <c r="W624" s="22"/>
      <c r="X624" s="3"/>
      <c r="Y624" s="10" t="s">
        <v>7</v>
      </c>
      <c r="Z624" s="9"/>
      <c r="AA624" s="22">
        <f t="shared" si="49"/>
        <v>0</v>
      </c>
      <c r="AB624" s="9"/>
      <c r="AC624" s="22">
        <f t="shared" si="50"/>
        <v>0</v>
      </c>
      <c r="AD624" s="117">
        <f t="shared" si="51"/>
        <v>617</v>
      </c>
      <c r="AE624" s="119"/>
      <c r="AF624" s="1"/>
    </row>
    <row r="625" spans="1:32" x14ac:dyDescent="0.25">
      <c r="A625" s="1"/>
      <c r="B625" s="1"/>
      <c r="C625" s="1"/>
      <c r="D625" s="5">
        <f t="shared" si="48"/>
        <v>625</v>
      </c>
      <c r="E625" s="1"/>
      <c r="F625" s="1"/>
      <c r="G625" s="22"/>
      <c r="H625" s="3"/>
      <c r="I625" s="1"/>
      <c r="J625" s="1"/>
      <c r="K625" s="22"/>
      <c r="L625" s="3"/>
      <c r="M625" s="1"/>
      <c r="N625" s="1"/>
      <c r="O625" s="22"/>
      <c r="P625" s="3"/>
      <c r="Q625" s="1"/>
      <c r="R625" s="1"/>
      <c r="S625" s="22"/>
      <c r="T625" s="3"/>
      <c r="U625" s="1"/>
      <c r="V625" s="1"/>
      <c r="W625" s="22"/>
      <c r="X625" s="3"/>
      <c r="Y625" s="10" t="s">
        <v>7</v>
      </c>
      <c r="Z625" s="9"/>
      <c r="AA625" s="22">
        <f t="shared" si="49"/>
        <v>0</v>
      </c>
      <c r="AB625" s="9"/>
      <c r="AC625" s="22">
        <f t="shared" si="50"/>
        <v>0</v>
      </c>
      <c r="AD625" s="117">
        <f t="shared" si="51"/>
        <v>618</v>
      </c>
      <c r="AE625" s="119"/>
      <c r="AF625" s="1"/>
    </row>
    <row r="626" spans="1:32" x14ac:dyDescent="0.25">
      <c r="A626" s="1"/>
      <c r="B626" s="1"/>
      <c r="C626" s="1"/>
      <c r="D626" s="5">
        <f t="shared" si="48"/>
        <v>626</v>
      </c>
      <c r="E626" s="1"/>
      <c r="F626" s="1"/>
      <c r="G626" s="22"/>
      <c r="H626" s="3"/>
      <c r="I626" s="1"/>
      <c r="J626" s="1"/>
      <c r="K626" s="22"/>
      <c r="L626" s="3"/>
      <c r="M626" s="1"/>
      <c r="N626" s="1"/>
      <c r="O626" s="22"/>
      <c r="P626" s="3"/>
      <c r="Q626" s="1"/>
      <c r="R626" s="1"/>
      <c r="S626" s="22"/>
      <c r="T626" s="3"/>
      <c r="U626" s="1"/>
      <c r="V626" s="1"/>
      <c r="W626" s="22"/>
      <c r="X626" s="3"/>
      <c r="Y626" s="10" t="s">
        <v>7</v>
      </c>
      <c r="Z626" s="9"/>
      <c r="AA626" s="22">
        <f t="shared" si="49"/>
        <v>0</v>
      </c>
      <c r="AB626" s="9"/>
      <c r="AC626" s="22">
        <f t="shared" si="50"/>
        <v>0</v>
      </c>
      <c r="AD626" s="117">
        <f t="shared" si="51"/>
        <v>619</v>
      </c>
      <c r="AE626" s="119"/>
      <c r="AF626" s="1"/>
    </row>
    <row r="627" spans="1:32" x14ac:dyDescent="0.25">
      <c r="A627" s="1"/>
      <c r="B627" s="1"/>
      <c r="C627" s="1"/>
      <c r="D627" s="5">
        <f t="shared" si="48"/>
        <v>627</v>
      </c>
      <c r="E627" s="1"/>
      <c r="F627" s="1"/>
      <c r="G627" s="22"/>
      <c r="H627" s="3"/>
      <c r="I627" s="1"/>
      <c r="J627" s="1"/>
      <c r="K627" s="22"/>
      <c r="L627" s="3"/>
      <c r="M627" s="1"/>
      <c r="N627" s="1"/>
      <c r="O627" s="22"/>
      <c r="P627" s="3"/>
      <c r="Q627" s="1"/>
      <c r="R627" s="1"/>
      <c r="S627" s="22"/>
      <c r="T627" s="3"/>
      <c r="U627" s="1"/>
      <c r="V627" s="1"/>
      <c r="W627" s="22"/>
      <c r="X627" s="3"/>
      <c r="Y627" s="10" t="s">
        <v>7</v>
      </c>
      <c r="Z627" s="9"/>
      <c r="AA627" s="22">
        <f t="shared" si="49"/>
        <v>0</v>
      </c>
      <c r="AB627" s="9"/>
      <c r="AC627" s="22">
        <f t="shared" si="50"/>
        <v>0</v>
      </c>
      <c r="AD627" s="117">
        <f t="shared" si="51"/>
        <v>620</v>
      </c>
      <c r="AE627" s="119"/>
      <c r="AF627" s="1"/>
    </row>
    <row r="628" spans="1:32" x14ac:dyDescent="0.25">
      <c r="A628" s="1"/>
      <c r="B628" s="1"/>
      <c r="C628" s="1"/>
      <c r="D628" s="5">
        <f t="shared" si="48"/>
        <v>628</v>
      </c>
      <c r="E628" s="1"/>
      <c r="F628" s="1"/>
      <c r="G628" s="22"/>
      <c r="H628" s="3"/>
      <c r="I628" s="1"/>
      <c r="J628" s="1"/>
      <c r="K628" s="22"/>
      <c r="L628" s="3"/>
      <c r="M628" s="1"/>
      <c r="N628" s="1"/>
      <c r="O628" s="22"/>
      <c r="P628" s="3"/>
      <c r="Q628" s="1"/>
      <c r="R628" s="1"/>
      <c r="S628" s="22"/>
      <c r="T628" s="3"/>
      <c r="U628" s="1"/>
      <c r="V628" s="1"/>
      <c r="W628" s="22"/>
      <c r="X628" s="3"/>
      <c r="Y628" s="10" t="s">
        <v>7</v>
      </c>
      <c r="Z628" s="9"/>
      <c r="AA628" s="22">
        <f t="shared" si="49"/>
        <v>0</v>
      </c>
      <c r="AB628" s="9"/>
      <c r="AC628" s="22">
        <f t="shared" si="50"/>
        <v>0</v>
      </c>
      <c r="AD628" s="117">
        <f t="shared" si="51"/>
        <v>621</v>
      </c>
      <c r="AE628" s="119"/>
      <c r="AF628" s="1"/>
    </row>
    <row r="629" spans="1:32" x14ac:dyDescent="0.25">
      <c r="A629" s="1"/>
      <c r="B629" s="1"/>
      <c r="C629" s="1"/>
      <c r="D629" s="5">
        <f t="shared" si="48"/>
        <v>629</v>
      </c>
      <c r="E629" s="1"/>
      <c r="F629" s="1"/>
      <c r="G629" s="22"/>
      <c r="H629" s="3"/>
      <c r="I629" s="1"/>
      <c r="J629" s="1"/>
      <c r="K629" s="22"/>
      <c r="L629" s="3"/>
      <c r="M629" s="1"/>
      <c r="N629" s="1"/>
      <c r="O629" s="22"/>
      <c r="P629" s="3"/>
      <c r="Q629" s="1"/>
      <c r="R629" s="1"/>
      <c r="S629" s="22"/>
      <c r="T629" s="3"/>
      <c r="U629" s="1"/>
      <c r="V629" s="1"/>
      <c r="W629" s="22"/>
      <c r="X629" s="3"/>
      <c r="Y629" s="10" t="s">
        <v>7</v>
      </c>
      <c r="Z629" s="9"/>
      <c r="AA629" s="22">
        <f t="shared" si="49"/>
        <v>0</v>
      </c>
      <c r="AB629" s="9"/>
      <c r="AC629" s="22">
        <f t="shared" si="50"/>
        <v>0</v>
      </c>
      <c r="AD629" s="117">
        <f t="shared" si="51"/>
        <v>622</v>
      </c>
      <c r="AE629" s="119"/>
      <c r="AF629" s="1"/>
    </row>
    <row r="630" spans="1:32" x14ac:dyDescent="0.25">
      <c r="A630" s="1"/>
      <c r="B630" s="1"/>
      <c r="C630" s="1"/>
      <c r="D630" s="5">
        <f t="shared" si="48"/>
        <v>630</v>
      </c>
      <c r="E630" s="1"/>
      <c r="F630" s="1"/>
      <c r="G630" s="22"/>
      <c r="H630" s="3"/>
      <c r="I630" s="1"/>
      <c r="J630" s="1"/>
      <c r="K630" s="22"/>
      <c r="L630" s="3"/>
      <c r="M630" s="1"/>
      <c r="N630" s="1"/>
      <c r="O630" s="22"/>
      <c r="P630" s="3"/>
      <c r="Q630" s="1"/>
      <c r="R630" s="1"/>
      <c r="S630" s="22"/>
      <c r="T630" s="3"/>
      <c r="U630" s="1"/>
      <c r="V630" s="1"/>
      <c r="W630" s="22"/>
      <c r="X630" s="3"/>
      <c r="Y630" s="10" t="s">
        <v>7</v>
      </c>
      <c r="Z630" s="9"/>
      <c r="AA630" s="22">
        <f t="shared" si="49"/>
        <v>0</v>
      </c>
      <c r="AB630" s="9"/>
      <c r="AC630" s="22">
        <f t="shared" si="50"/>
        <v>0</v>
      </c>
      <c r="AD630" s="117">
        <f t="shared" si="51"/>
        <v>623</v>
      </c>
      <c r="AE630" s="119"/>
      <c r="AF630" s="1"/>
    </row>
    <row r="631" spans="1:32" x14ac:dyDescent="0.25">
      <c r="A631" s="1"/>
      <c r="B631" s="1"/>
      <c r="C631" s="1"/>
      <c r="D631" s="5">
        <f t="shared" si="48"/>
        <v>631</v>
      </c>
      <c r="E631" s="1"/>
      <c r="F631" s="1"/>
      <c r="G631" s="22"/>
      <c r="H631" s="3"/>
      <c r="I631" s="1"/>
      <c r="J631" s="1"/>
      <c r="K631" s="22"/>
      <c r="L631" s="3"/>
      <c r="M631" s="1"/>
      <c r="N631" s="1"/>
      <c r="O631" s="22"/>
      <c r="P631" s="3"/>
      <c r="Q631" s="1"/>
      <c r="R631" s="1"/>
      <c r="S631" s="22"/>
      <c r="T631" s="3"/>
      <c r="U631" s="1"/>
      <c r="V631" s="1"/>
      <c r="W631" s="22"/>
      <c r="X631" s="3"/>
      <c r="Y631" s="10" t="s">
        <v>7</v>
      </c>
      <c r="Z631" s="9"/>
      <c r="AA631" s="22">
        <f t="shared" si="49"/>
        <v>0</v>
      </c>
      <c r="AB631" s="9"/>
      <c r="AC631" s="22">
        <f t="shared" si="50"/>
        <v>0</v>
      </c>
      <c r="AD631" s="117">
        <f t="shared" si="51"/>
        <v>624</v>
      </c>
      <c r="AE631" s="119"/>
      <c r="AF631" s="1"/>
    </row>
    <row r="632" spans="1:32" x14ac:dyDescent="0.25">
      <c r="A632" s="1"/>
      <c r="B632" s="1"/>
      <c r="C632" s="1"/>
      <c r="D632" s="5">
        <f t="shared" si="48"/>
        <v>632</v>
      </c>
      <c r="E632" s="1"/>
      <c r="F632" s="1"/>
      <c r="G632" s="22"/>
      <c r="H632" s="3"/>
      <c r="I632" s="1"/>
      <c r="J632" s="1"/>
      <c r="K632" s="22"/>
      <c r="L632" s="3"/>
      <c r="M632" s="1"/>
      <c r="N632" s="1"/>
      <c r="O632" s="22"/>
      <c r="P632" s="3"/>
      <c r="Q632" s="1"/>
      <c r="R632" s="1"/>
      <c r="S632" s="22"/>
      <c r="T632" s="3"/>
      <c r="U632" s="1"/>
      <c r="V632" s="1"/>
      <c r="W632" s="22"/>
      <c r="X632" s="3"/>
      <c r="Y632" s="10" t="s">
        <v>7</v>
      </c>
      <c r="Z632" s="9"/>
      <c r="AA632" s="22">
        <f t="shared" si="49"/>
        <v>0</v>
      </c>
      <c r="AB632" s="9"/>
      <c r="AC632" s="22">
        <f t="shared" si="50"/>
        <v>0</v>
      </c>
      <c r="AD632" s="117">
        <f t="shared" si="51"/>
        <v>625</v>
      </c>
      <c r="AE632" s="119"/>
      <c r="AF632" s="1"/>
    </row>
    <row r="633" spans="1:32" x14ac:dyDescent="0.25">
      <c r="A633" s="1"/>
      <c r="B633" s="1"/>
      <c r="C633" s="1"/>
      <c r="D633" s="5">
        <f t="shared" si="48"/>
        <v>633</v>
      </c>
      <c r="E633" s="1"/>
      <c r="F633" s="1"/>
      <c r="G633" s="22"/>
      <c r="H633" s="3"/>
      <c r="I633" s="1"/>
      <c r="J633" s="1"/>
      <c r="K633" s="22"/>
      <c r="L633" s="3"/>
      <c r="M633" s="1"/>
      <c r="N633" s="1"/>
      <c r="O633" s="22"/>
      <c r="P633" s="3"/>
      <c r="Q633" s="1"/>
      <c r="R633" s="1"/>
      <c r="S633" s="22"/>
      <c r="T633" s="3"/>
      <c r="U633" s="1"/>
      <c r="V633" s="1"/>
      <c r="W633" s="22"/>
      <c r="X633" s="3"/>
      <c r="Y633" s="10" t="s">
        <v>7</v>
      </c>
      <c r="Z633" s="9"/>
      <c r="AA633" s="22">
        <f t="shared" si="49"/>
        <v>0</v>
      </c>
      <c r="AB633" s="9"/>
      <c r="AC633" s="22">
        <f t="shared" si="50"/>
        <v>0</v>
      </c>
      <c r="AD633" s="117">
        <f t="shared" si="51"/>
        <v>626</v>
      </c>
      <c r="AE633" s="119"/>
      <c r="AF633" s="1"/>
    </row>
    <row r="634" spans="1:32" x14ac:dyDescent="0.25">
      <c r="A634" s="1"/>
      <c r="B634" s="1"/>
      <c r="C634" s="1"/>
      <c r="D634" s="5">
        <f t="shared" si="48"/>
        <v>634</v>
      </c>
      <c r="E634" s="1"/>
      <c r="F634" s="1"/>
      <c r="G634" s="22"/>
      <c r="H634" s="3"/>
      <c r="I634" s="1"/>
      <c r="J634" s="1"/>
      <c r="K634" s="22"/>
      <c r="L634" s="3"/>
      <c r="M634" s="1"/>
      <c r="N634" s="1"/>
      <c r="O634" s="22"/>
      <c r="P634" s="3"/>
      <c r="Q634" s="1"/>
      <c r="R634" s="1"/>
      <c r="S634" s="22"/>
      <c r="T634" s="3"/>
      <c r="U634" s="1"/>
      <c r="V634" s="1"/>
      <c r="W634" s="22"/>
      <c r="X634" s="3"/>
      <c r="Y634" s="10" t="s">
        <v>7</v>
      </c>
      <c r="Z634" s="9"/>
      <c r="AA634" s="22">
        <f t="shared" si="49"/>
        <v>0</v>
      </c>
      <c r="AB634" s="9"/>
      <c r="AC634" s="22">
        <f t="shared" si="50"/>
        <v>0</v>
      </c>
      <c r="AD634" s="117">
        <f t="shared" si="51"/>
        <v>627</v>
      </c>
      <c r="AE634" s="119"/>
      <c r="AF634" s="1"/>
    </row>
    <row r="635" spans="1:32" x14ac:dyDescent="0.25">
      <c r="A635" s="1"/>
      <c r="B635" s="1"/>
      <c r="C635" s="1"/>
      <c r="D635" s="5">
        <f t="shared" si="48"/>
        <v>635</v>
      </c>
      <c r="E635" s="1"/>
      <c r="F635" s="1"/>
      <c r="G635" s="22"/>
      <c r="H635" s="3"/>
      <c r="I635" s="1"/>
      <c r="J635" s="1"/>
      <c r="K635" s="22"/>
      <c r="L635" s="3"/>
      <c r="M635" s="1"/>
      <c r="N635" s="1"/>
      <c r="O635" s="22"/>
      <c r="P635" s="3"/>
      <c r="Q635" s="1"/>
      <c r="R635" s="1"/>
      <c r="S635" s="22"/>
      <c r="T635" s="3"/>
      <c r="U635" s="1"/>
      <c r="V635" s="1"/>
      <c r="W635" s="22"/>
      <c r="X635" s="3"/>
      <c r="Y635" s="10" t="s">
        <v>7</v>
      </c>
      <c r="Z635" s="9"/>
      <c r="AA635" s="22">
        <f t="shared" si="49"/>
        <v>0</v>
      </c>
      <c r="AB635" s="9"/>
      <c r="AC635" s="22">
        <f t="shared" si="50"/>
        <v>0</v>
      </c>
      <c r="AD635" s="117">
        <f t="shared" si="51"/>
        <v>628</v>
      </c>
      <c r="AE635" s="119"/>
      <c r="AF635" s="1"/>
    </row>
    <row r="636" spans="1:32" x14ac:dyDescent="0.25">
      <c r="A636" s="1"/>
      <c r="B636" s="1"/>
      <c r="C636" s="1"/>
      <c r="D636" s="5">
        <f t="shared" si="48"/>
        <v>636</v>
      </c>
      <c r="E636" s="1"/>
      <c r="F636" s="1"/>
      <c r="G636" s="22"/>
      <c r="H636" s="3"/>
      <c r="I636" s="1"/>
      <c r="J636" s="1"/>
      <c r="K636" s="22"/>
      <c r="L636" s="3"/>
      <c r="M636" s="1"/>
      <c r="N636" s="1"/>
      <c r="O636" s="22"/>
      <c r="P636" s="3"/>
      <c r="Q636" s="1"/>
      <c r="R636" s="1"/>
      <c r="S636" s="22"/>
      <c r="T636" s="3"/>
      <c r="U636" s="1"/>
      <c r="V636" s="1"/>
      <c r="W636" s="22"/>
      <c r="X636" s="3"/>
      <c r="Y636" s="10" t="s">
        <v>7</v>
      </c>
      <c r="Z636" s="9"/>
      <c r="AA636" s="22">
        <f t="shared" si="49"/>
        <v>0</v>
      </c>
      <c r="AB636" s="9"/>
      <c r="AC636" s="22">
        <f t="shared" si="50"/>
        <v>0</v>
      </c>
      <c r="AD636" s="117">
        <f t="shared" si="51"/>
        <v>629</v>
      </c>
      <c r="AE636" s="119"/>
      <c r="AF636" s="1"/>
    </row>
    <row r="637" spans="1:32" x14ac:dyDescent="0.25">
      <c r="A637" s="1"/>
      <c r="B637" s="1"/>
      <c r="C637" s="1"/>
      <c r="D637" s="5">
        <f t="shared" si="48"/>
        <v>637</v>
      </c>
      <c r="E637" s="1"/>
      <c r="F637" s="1"/>
      <c r="G637" s="22"/>
      <c r="H637" s="3"/>
      <c r="I637" s="1"/>
      <c r="J637" s="1"/>
      <c r="K637" s="22"/>
      <c r="L637" s="3"/>
      <c r="M637" s="1"/>
      <c r="N637" s="1"/>
      <c r="O637" s="22"/>
      <c r="P637" s="3"/>
      <c r="Q637" s="1"/>
      <c r="R637" s="1"/>
      <c r="S637" s="22"/>
      <c r="T637" s="3"/>
      <c r="U637" s="1"/>
      <c r="V637" s="1"/>
      <c r="W637" s="22"/>
      <c r="X637" s="3"/>
      <c r="Y637" s="10" t="s">
        <v>7</v>
      </c>
      <c r="Z637" s="9"/>
      <c r="AA637" s="22">
        <f t="shared" si="49"/>
        <v>0</v>
      </c>
      <c r="AB637" s="9"/>
      <c r="AC637" s="22">
        <f t="shared" si="50"/>
        <v>0</v>
      </c>
      <c r="AD637" s="117">
        <f t="shared" si="51"/>
        <v>630</v>
      </c>
      <c r="AE637" s="119"/>
      <c r="AF637" s="1"/>
    </row>
    <row r="638" spans="1:32" x14ac:dyDescent="0.25">
      <c r="A638" s="1"/>
      <c r="B638" s="1"/>
      <c r="C638" s="1"/>
      <c r="D638" s="5">
        <f t="shared" si="48"/>
        <v>638</v>
      </c>
      <c r="E638" s="1"/>
      <c r="F638" s="1"/>
      <c r="G638" s="22"/>
      <c r="H638" s="3"/>
      <c r="I638" s="1"/>
      <c r="J638" s="1"/>
      <c r="K638" s="22"/>
      <c r="L638" s="3"/>
      <c r="M638" s="1"/>
      <c r="N638" s="1"/>
      <c r="O638" s="22"/>
      <c r="P638" s="3"/>
      <c r="Q638" s="1"/>
      <c r="R638" s="1"/>
      <c r="S638" s="22"/>
      <c r="T638" s="3"/>
      <c r="U638" s="1"/>
      <c r="V638" s="1"/>
      <c r="W638" s="22"/>
      <c r="X638" s="3"/>
      <c r="Y638" s="10" t="s">
        <v>7</v>
      </c>
      <c r="Z638" s="9"/>
      <c r="AA638" s="22">
        <f t="shared" si="49"/>
        <v>0</v>
      </c>
      <c r="AB638" s="9"/>
      <c r="AC638" s="22">
        <f t="shared" si="50"/>
        <v>0</v>
      </c>
      <c r="AD638" s="117">
        <f t="shared" si="51"/>
        <v>631</v>
      </c>
      <c r="AE638" s="119"/>
      <c r="AF638" s="1"/>
    </row>
    <row r="639" spans="1:32" x14ac:dyDescent="0.25">
      <c r="A639" s="1"/>
      <c r="B639" s="1"/>
      <c r="C639" s="1"/>
      <c r="D639" s="5">
        <f t="shared" si="48"/>
        <v>639</v>
      </c>
      <c r="E639" s="1"/>
      <c r="F639" s="1"/>
      <c r="G639" s="22"/>
      <c r="H639" s="3"/>
      <c r="I639" s="1"/>
      <c r="J639" s="1"/>
      <c r="K639" s="22"/>
      <c r="L639" s="3"/>
      <c r="M639" s="1"/>
      <c r="N639" s="1"/>
      <c r="O639" s="22"/>
      <c r="P639" s="3"/>
      <c r="Q639" s="1"/>
      <c r="R639" s="1"/>
      <c r="S639" s="22"/>
      <c r="T639" s="3"/>
      <c r="U639" s="1"/>
      <c r="V639" s="1"/>
      <c r="W639" s="22"/>
      <c r="X639" s="3"/>
      <c r="Y639" s="10" t="s">
        <v>7</v>
      </c>
      <c r="Z639" s="9"/>
      <c r="AA639" s="22">
        <f t="shared" si="49"/>
        <v>0</v>
      </c>
      <c r="AB639" s="9"/>
      <c r="AC639" s="22">
        <f t="shared" si="50"/>
        <v>0</v>
      </c>
      <c r="AD639" s="117">
        <f t="shared" si="51"/>
        <v>632</v>
      </c>
      <c r="AE639" s="119"/>
      <c r="AF639" s="1"/>
    </row>
    <row r="640" spans="1:32" x14ac:dyDescent="0.25">
      <c r="A640" s="1"/>
      <c r="B640" s="1"/>
      <c r="C640" s="1"/>
      <c r="D640" s="5">
        <f t="shared" si="48"/>
        <v>640</v>
      </c>
      <c r="E640" s="1"/>
      <c r="F640" s="1"/>
      <c r="G640" s="22"/>
      <c r="H640" s="3"/>
      <c r="I640" s="1"/>
      <c r="J640" s="1"/>
      <c r="K640" s="22"/>
      <c r="L640" s="3"/>
      <c r="M640" s="1"/>
      <c r="N640" s="1"/>
      <c r="O640" s="22"/>
      <c r="P640" s="3"/>
      <c r="Q640" s="1"/>
      <c r="R640" s="1"/>
      <c r="S640" s="22"/>
      <c r="T640" s="3"/>
      <c r="U640" s="1"/>
      <c r="V640" s="1"/>
      <c r="W640" s="22"/>
      <c r="X640" s="3"/>
      <c r="Y640" s="10" t="s">
        <v>7</v>
      </c>
      <c r="Z640" s="9"/>
      <c r="AA640" s="22">
        <f t="shared" si="49"/>
        <v>0</v>
      </c>
      <c r="AB640" s="9"/>
      <c r="AC640" s="22">
        <f t="shared" si="50"/>
        <v>0</v>
      </c>
      <c r="AD640" s="117">
        <f t="shared" si="51"/>
        <v>633</v>
      </c>
      <c r="AE640" s="119"/>
      <c r="AF640" s="1"/>
    </row>
    <row r="641" spans="1:32" x14ac:dyDescent="0.25">
      <c r="A641" s="1"/>
      <c r="B641" s="1"/>
      <c r="C641" s="1"/>
      <c r="D641" s="5">
        <f t="shared" si="48"/>
        <v>641</v>
      </c>
      <c r="E641" s="1"/>
      <c r="F641" s="1"/>
      <c r="G641" s="22"/>
      <c r="H641" s="3"/>
      <c r="I641" s="1"/>
      <c r="J641" s="1"/>
      <c r="K641" s="22"/>
      <c r="L641" s="3"/>
      <c r="M641" s="1"/>
      <c r="N641" s="1"/>
      <c r="O641" s="22"/>
      <c r="P641" s="3"/>
      <c r="Q641" s="1"/>
      <c r="R641" s="1"/>
      <c r="S641" s="22"/>
      <c r="T641" s="3"/>
      <c r="U641" s="1"/>
      <c r="V641" s="1"/>
      <c r="W641" s="22"/>
      <c r="X641" s="3"/>
      <c r="Y641" s="10" t="s">
        <v>7</v>
      </c>
      <c r="Z641" s="9"/>
      <c r="AA641" s="22">
        <f t="shared" si="49"/>
        <v>0</v>
      </c>
      <c r="AB641" s="9"/>
      <c r="AC641" s="22">
        <f t="shared" si="50"/>
        <v>0</v>
      </c>
      <c r="AD641" s="117">
        <f t="shared" si="51"/>
        <v>634</v>
      </c>
      <c r="AE641" s="119"/>
      <c r="AF641" s="1"/>
    </row>
    <row r="642" spans="1:32" x14ac:dyDescent="0.25">
      <c r="A642" s="1"/>
      <c r="B642" s="1"/>
      <c r="C642" s="1"/>
      <c r="D642" s="5">
        <f t="shared" si="48"/>
        <v>642</v>
      </c>
      <c r="E642" s="1"/>
      <c r="F642" s="1"/>
      <c r="G642" s="22"/>
      <c r="H642" s="3"/>
      <c r="I642" s="1"/>
      <c r="J642" s="1"/>
      <c r="K642" s="22"/>
      <c r="L642" s="3"/>
      <c r="M642" s="1"/>
      <c r="N642" s="1"/>
      <c r="O642" s="22"/>
      <c r="P642" s="3"/>
      <c r="Q642" s="1"/>
      <c r="R642" s="1"/>
      <c r="S642" s="22"/>
      <c r="T642" s="3"/>
      <c r="U642" s="1"/>
      <c r="V642" s="1"/>
      <c r="W642" s="22"/>
      <c r="X642" s="3"/>
      <c r="Y642" s="10" t="s">
        <v>7</v>
      </c>
      <c r="Z642" s="9"/>
      <c r="AA642" s="22">
        <f t="shared" si="49"/>
        <v>0</v>
      </c>
      <c r="AB642" s="9"/>
      <c r="AC642" s="22">
        <f t="shared" si="50"/>
        <v>0</v>
      </c>
      <c r="AD642" s="117">
        <f t="shared" si="51"/>
        <v>635</v>
      </c>
      <c r="AE642" s="119"/>
      <c r="AF642" s="1"/>
    </row>
    <row r="643" spans="1:32" x14ac:dyDescent="0.25">
      <c r="A643" s="1"/>
      <c r="B643" s="1"/>
      <c r="C643" s="1"/>
      <c r="D643" s="5">
        <f t="shared" si="48"/>
        <v>643</v>
      </c>
      <c r="E643" s="1"/>
      <c r="F643" s="1"/>
      <c r="G643" s="22"/>
      <c r="H643" s="3"/>
      <c r="I643" s="1"/>
      <c r="J643" s="1"/>
      <c r="K643" s="22"/>
      <c r="L643" s="3"/>
      <c r="M643" s="1"/>
      <c r="N643" s="1"/>
      <c r="O643" s="22"/>
      <c r="P643" s="3"/>
      <c r="Q643" s="1"/>
      <c r="R643" s="1"/>
      <c r="S643" s="22"/>
      <c r="T643" s="3"/>
      <c r="U643" s="1"/>
      <c r="V643" s="1"/>
      <c r="W643" s="22"/>
      <c r="X643" s="3"/>
      <c r="Y643" s="10" t="s">
        <v>7</v>
      </c>
      <c r="Z643" s="9"/>
      <c r="AA643" s="22">
        <f t="shared" si="49"/>
        <v>0</v>
      </c>
      <c r="AB643" s="9"/>
      <c r="AC643" s="22">
        <f t="shared" si="50"/>
        <v>0</v>
      </c>
      <c r="AD643" s="117">
        <f t="shared" si="51"/>
        <v>636</v>
      </c>
      <c r="AE643" s="119"/>
      <c r="AF643" s="1"/>
    </row>
    <row r="644" spans="1:32" x14ac:dyDescent="0.25">
      <c r="A644" s="1"/>
      <c r="B644" s="1"/>
      <c r="C644" s="1"/>
      <c r="D644" s="5">
        <f t="shared" si="48"/>
        <v>644</v>
      </c>
      <c r="E644" s="1"/>
      <c r="F644" s="1"/>
      <c r="G644" s="22"/>
      <c r="H644" s="3"/>
      <c r="I644" s="1"/>
      <c r="J644" s="1"/>
      <c r="K644" s="22"/>
      <c r="L644" s="3"/>
      <c r="M644" s="1"/>
      <c r="N644" s="1"/>
      <c r="O644" s="22"/>
      <c r="P644" s="3"/>
      <c r="Q644" s="1"/>
      <c r="R644" s="1"/>
      <c r="S644" s="22"/>
      <c r="T644" s="3"/>
      <c r="U644" s="1"/>
      <c r="V644" s="1"/>
      <c r="W644" s="22"/>
      <c r="X644" s="3"/>
      <c r="Y644" s="10" t="s">
        <v>7</v>
      </c>
      <c r="Z644" s="9"/>
      <c r="AA644" s="22">
        <f t="shared" si="49"/>
        <v>0</v>
      </c>
      <c r="AB644" s="9"/>
      <c r="AC644" s="22">
        <f t="shared" si="50"/>
        <v>0</v>
      </c>
      <c r="AD644" s="117">
        <f t="shared" si="51"/>
        <v>637</v>
      </c>
      <c r="AE644" s="119"/>
      <c r="AF644" s="1"/>
    </row>
    <row r="645" spans="1:32" x14ac:dyDescent="0.25">
      <c r="A645" s="1"/>
      <c r="B645" s="1"/>
      <c r="C645" s="1"/>
      <c r="D645" s="5">
        <f t="shared" si="48"/>
        <v>645</v>
      </c>
      <c r="E645" s="1"/>
      <c r="F645" s="1"/>
      <c r="G645" s="22"/>
      <c r="H645" s="3"/>
      <c r="I645" s="1"/>
      <c r="J645" s="1"/>
      <c r="K645" s="22"/>
      <c r="L645" s="3"/>
      <c r="M645" s="1"/>
      <c r="N645" s="1"/>
      <c r="O645" s="22"/>
      <c r="P645" s="3"/>
      <c r="Q645" s="1"/>
      <c r="R645" s="1"/>
      <c r="S645" s="22"/>
      <c r="T645" s="3"/>
      <c r="U645" s="1"/>
      <c r="V645" s="1"/>
      <c r="W645" s="22"/>
      <c r="X645" s="3"/>
      <c r="Y645" s="10" t="s">
        <v>7</v>
      </c>
      <c r="Z645" s="9"/>
      <c r="AA645" s="22">
        <f t="shared" si="49"/>
        <v>0</v>
      </c>
      <c r="AB645" s="9"/>
      <c r="AC645" s="22">
        <f t="shared" si="50"/>
        <v>0</v>
      </c>
      <c r="AD645" s="117">
        <f t="shared" si="51"/>
        <v>638</v>
      </c>
      <c r="AE645" s="119"/>
      <c r="AF645" s="1"/>
    </row>
    <row r="646" spans="1:32" x14ac:dyDescent="0.25">
      <c r="A646" s="1"/>
      <c r="B646" s="1"/>
      <c r="C646" s="1"/>
      <c r="D646" s="5">
        <f t="shared" si="48"/>
        <v>646</v>
      </c>
      <c r="E646" s="1"/>
      <c r="F646" s="1"/>
      <c r="G646" s="22"/>
      <c r="H646" s="3"/>
      <c r="I646" s="1"/>
      <c r="J646" s="1"/>
      <c r="K646" s="22"/>
      <c r="L646" s="3"/>
      <c r="M646" s="1"/>
      <c r="N646" s="1"/>
      <c r="O646" s="22"/>
      <c r="P646" s="3"/>
      <c r="Q646" s="1"/>
      <c r="R646" s="1"/>
      <c r="S646" s="22"/>
      <c r="T646" s="3"/>
      <c r="U646" s="1"/>
      <c r="V646" s="1"/>
      <c r="W646" s="22"/>
      <c r="X646" s="3"/>
      <c r="Y646" s="10" t="s">
        <v>7</v>
      </c>
      <c r="Z646" s="9"/>
      <c r="AA646" s="22">
        <f t="shared" si="49"/>
        <v>0</v>
      </c>
      <c r="AB646" s="9"/>
      <c r="AC646" s="22">
        <f t="shared" si="50"/>
        <v>0</v>
      </c>
      <c r="AD646" s="117">
        <f t="shared" si="51"/>
        <v>639</v>
      </c>
      <c r="AE646" s="119"/>
      <c r="AF646" s="1"/>
    </row>
    <row r="647" spans="1:32" x14ac:dyDescent="0.25">
      <c r="A647" s="1"/>
      <c r="B647" s="1"/>
      <c r="C647" s="1"/>
      <c r="D647" s="5">
        <f t="shared" si="48"/>
        <v>647</v>
      </c>
      <c r="E647" s="1"/>
      <c r="F647" s="1"/>
      <c r="G647" s="22"/>
      <c r="H647" s="3"/>
      <c r="I647" s="1"/>
      <c r="J647" s="1"/>
      <c r="K647" s="22"/>
      <c r="L647" s="3"/>
      <c r="M647" s="1"/>
      <c r="N647" s="1"/>
      <c r="O647" s="22"/>
      <c r="P647" s="3"/>
      <c r="Q647" s="1"/>
      <c r="R647" s="1"/>
      <c r="S647" s="22"/>
      <c r="T647" s="3"/>
      <c r="U647" s="1"/>
      <c r="V647" s="1"/>
      <c r="W647" s="22"/>
      <c r="X647" s="3"/>
      <c r="Y647" s="10" t="s">
        <v>7</v>
      </c>
      <c r="Z647" s="9"/>
      <c r="AA647" s="22">
        <f t="shared" si="49"/>
        <v>0</v>
      </c>
      <c r="AB647" s="9"/>
      <c r="AC647" s="22">
        <f t="shared" si="50"/>
        <v>0</v>
      </c>
      <c r="AD647" s="117">
        <f t="shared" si="51"/>
        <v>640</v>
      </c>
      <c r="AE647" s="119"/>
      <c r="AF647" s="1"/>
    </row>
    <row r="648" spans="1:32" x14ac:dyDescent="0.25">
      <c r="A648" s="1"/>
      <c r="B648" s="1"/>
      <c r="C648" s="1"/>
      <c r="D648" s="5">
        <f t="shared" si="48"/>
        <v>648</v>
      </c>
      <c r="E648" s="1"/>
      <c r="F648" s="1"/>
      <c r="G648" s="22"/>
      <c r="H648" s="3"/>
      <c r="I648" s="1"/>
      <c r="J648" s="1"/>
      <c r="K648" s="22"/>
      <c r="L648" s="3"/>
      <c r="M648" s="1"/>
      <c r="N648" s="1"/>
      <c r="O648" s="22"/>
      <c r="P648" s="3"/>
      <c r="Q648" s="1"/>
      <c r="R648" s="1"/>
      <c r="S648" s="22"/>
      <c r="T648" s="3"/>
      <c r="U648" s="1"/>
      <c r="V648" s="1"/>
      <c r="W648" s="22"/>
      <c r="X648" s="3"/>
      <c r="Y648" s="10" t="s">
        <v>7</v>
      </c>
      <c r="Z648" s="9"/>
      <c r="AA648" s="22">
        <f t="shared" si="49"/>
        <v>0</v>
      </c>
      <c r="AB648" s="9"/>
      <c r="AC648" s="22">
        <f t="shared" si="50"/>
        <v>0</v>
      </c>
      <c r="AD648" s="117">
        <f t="shared" si="51"/>
        <v>641</v>
      </c>
      <c r="AE648" s="119"/>
      <c r="AF648" s="1"/>
    </row>
    <row r="649" spans="1:32" x14ac:dyDescent="0.25">
      <c r="A649" s="1"/>
      <c r="B649" s="1"/>
      <c r="C649" s="1"/>
      <c r="D649" s="5">
        <f t="shared" ref="D649:D712" si="52">ROW(C649)</f>
        <v>649</v>
      </c>
      <c r="E649" s="1"/>
      <c r="F649" s="1"/>
      <c r="G649" s="22"/>
      <c r="H649" s="3"/>
      <c r="I649" s="1"/>
      <c r="J649" s="1"/>
      <c r="K649" s="22"/>
      <c r="L649" s="3"/>
      <c r="M649" s="1"/>
      <c r="N649" s="1"/>
      <c r="O649" s="22"/>
      <c r="P649" s="3"/>
      <c r="Q649" s="1"/>
      <c r="R649" s="1"/>
      <c r="S649" s="22"/>
      <c r="T649" s="3"/>
      <c r="U649" s="1"/>
      <c r="V649" s="1"/>
      <c r="W649" s="22"/>
      <c r="X649" s="3"/>
      <c r="Y649" s="10" t="s">
        <v>7</v>
      </c>
      <c r="Z649" s="9"/>
      <c r="AA649" s="22">
        <f t="shared" ref="AA649:AA712" si="53">IF(Z649="",0,IF(COUNTIF(Z:Z,Z649)=1,0,1))</f>
        <v>0</v>
      </c>
      <c r="AB649" s="9"/>
      <c r="AC649" s="22">
        <f t="shared" ref="AC649:AC712" si="54">IF(AB649="",0,IF(COUNTIF(AB:AB,AB649)=1,0,1))</f>
        <v>0</v>
      </c>
      <c r="AD649" s="117">
        <f t="shared" si="51"/>
        <v>642</v>
      </c>
      <c r="AE649" s="119"/>
      <c r="AF649" s="1"/>
    </row>
    <row r="650" spans="1:32" x14ac:dyDescent="0.25">
      <c r="A650" s="1"/>
      <c r="B650" s="1"/>
      <c r="C650" s="1"/>
      <c r="D650" s="5">
        <f t="shared" si="52"/>
        <v>650</v>
      </c>
      <c r="E650" s="1"/>
      <c r="F650" s="1"/>
      <c r="G650" s="22"/>
      <c r="H650" s="3"/>
      <c r="I650" s="1"/>
      <c r="J650" s="1"/>
      <c r="K650" s="22"/>
      <c r="L650" s="3"/>
      <c r="M650" s="1"/>
      <c r="N650" s="1"/>
      <c r="O650" s="22"/>
      <c r="P650" s="3"/>
      <c r="Q650" s="1"/>
      <c r="R650" s="1"/>
      <c r="S650" s="22"/>
      <c r="T650" s="3"/>
      <c r="U650" s="1"/>
      <c r="V650" s="1"/>
      <c r="W650" s="22"/>
      <c r="X650" s="3"/>
      <c r="Y650" s="10" t="s">
        <v>7</v>
      </c>
      <c r="Z650" s="9"/>
      <c r="AA650" s="22">
        <f t="shared" si="53"/>
        <v>0</v>
      </c>
      <c r="AB650" s="9"/>
      <c r="AC650" s="22">
        <f t="shared" si="54"/>
        <v>0</v>
      </c>
      <c r="AD650" s="117">
        <f t="shared" ref="AD650:AD713" si="55">AD649+1</f>
        <v>643</v>
      </c>
      <c r="AE650" s="119"/>
      <c r="AF650" s="1"/>
    </row>
    <row r="651" spans="1:32" x14ac:dyDescent="0.25">
      <c r="A651" s="1"/>
      <c r="B651" s="1"/>
      <c r="C651" s="1"/>
      <c r="D651" s="5">
        <f t="shared" si="52"/>
        <v>651</v>
      </c>
      <c r="E651" s="1"/>
      <c r="F651" s="1"/>
      <c r="G651" s="22"/>
      <c r="H651" s="3"/>
      <c r="I651" s="1"/>
      <c r="J651" s="1"/>
      <c r="K651" s="22"/>
      <c r="L651" s="3"/>
      <c r="M651" s="1"/>
      <c r="N651" s="1"/>
      <c r="O651" s="22"/>
      <c r="P651" s="3"/>
      <c r="Q651" s="1"/>
      <c r="R651" s="1"/>
      <c r="S651" s="22"/>
      <c r="T651" s="3"/>
      <c r="U651" s="1"/>
      <c r="V651" s="1"/>
      <c r="W651" s="22"/>
      <c r="X651" s="3"/>
      <c r="Y651" s="10" t="s">
        <v>7</v>
      </c>
      <c r="Z651" s="9"/>
      <c r="AA651" s="22">
        <f t="shared" si="53"/>
        <v>0</v>
      </c>
      <c r="AB651" s="9"/>
      <c r="AC651" s="22">
        <f t="shared" si="54"/>
        <v>0</v>
      </c>
      <c r="AD651" s="117">
        <f t="shared" si="55"/>
        <v>644</v>
      </c>
      <c r="AE651" s="119"/>
      <c r="AF651" s="1"/>
    </row>
    <row r="652" spans="1:32" x14ac:dyDescent="0.25">
      <c r="A652" s="1"/>
      <c r="B652" s="1"/>
      <c r="C652" s="1"/>
      <c r="D652" s="5">
        <f t="shared" si="52"/>
        <v>652</v>
      </c>
      <c r="E652" s="1"/>
      <c r="F652" s="1"/>
      <c r="G652" s="22"/>
      <c r="H652" s="3"/>
      <c r="I652" s="1"/>
      <c r="J652" s="1"/>
      <c r="K652" s="22"/>
      <c r="L652" s="3"/>
      <c r="M652" s="1"/>
      <c r="N652" s="1"/>
      <c r="O652" s="22"/>
      <c r="P652" s="3"/>
      <c r="Q652" s="1"/>
      <c r="R652" s="1"/>
      <c r="S652" s="22"/>
      <c r="T652" s="3"/>
      <c r="U652" s="1"/>
      <c r="V652" s="1"/>
      <c r="W652" s="22"/>
      <c r="X652" s="3"/>
      <c r="Y652" s="10" t="s">
        <v>7</v>
      </c>
      <c r="Z652" s="9"/>
      <c r="AA652" s="22">
        <f t="shared" si="53"/>
        <v>0</v>
      </c>
      <c r="AB652" s="9"/>
      <c r="AC652" s="22">
        <f t="shared" si="54"/>
        <v>0</v>
      </c>
      <c r="AD652" s="117">
        <f t="shared" si="55"/>
        <v>645</v>
      </c>
      <c r="AE652" s="119"/>
      <c r="AF652" s="1"/>
    </row>
    <row r="653" spans="1:32" x14ac:dyDescent="0.25">
      <c r="A653" s="1"/>
      <c r="B653" s="1"/>
      <c r="C653" s="1"/>
      <c r="D653" s="5">
        <f t="shared" si="52"/>
        <v>653</v>
      </c>
      <c r="E653" s="1"/>
      <c r="F653" s="1"/>
      <c r="G653" s="22"/>
      <c r="H653" s="3"/>
      <c r="I653" s="1"/>
      <c r="J653" s="1"/>
      <c r="K653" s="22"/>
      <c r="L653" s="3"/>
      <c r="M653" s="1"/>
      <c r="N653" s="1"/>
      <c r="O653" s="22"/>
      <c r="P653" s="3"/>
      <c r="Q653" s="1"/>
      <c r="R653" s="1"/>
      <c r="S653" s="22"/>
      <c r="T653" s="3"/>
      <c r="U653" s="1"/>
      <c r="V653" s="1"/>
      <c r="W653" s="22"/>
      <c r="X653" s="3"/>
      <c r="Y653" s="10" t="s">
        <v>7</v>
      </c>
      <c r="Z653" s="9"/>
      <c r="AA653" s="22">
        <f t="shared" si="53"/>
        <v>0</v>
      </c>
      <c r="AB653" s="9"/>
      <c r="AC653" s="22">
        <f t="shared" si="54"/>
        <v>0</v>
      </c>
      <c r="AD653" s="117">
        <f t="shared" si="55"/>
        <v>646</v>
      </c>
      <c r="AE653" s="119"/>
      <c r="AF653" s="1"/>
    </row>
    <row r="654" spans="1:32" x14ac:dyDescent="0.25">
      <c r="A654" s="1"/>
      <c r="B654" s="1"/>
      <c r="C654" s="1"/>
      <c r="D654" s="5">
        <f t="shared" si="52"/>
        <v>654</v>
      </c>
      <c r="E654" s="1"/>
      <c r="F654" s="1"/>
      <c r="G654" s="22"/>
      <c r="H654" s="3"/>
      <c r="I654" s="1"/>
      <c r="J654" s="1"/>
      <c r="K654" s="22"/>
      <c r="L654" s="3"/>
      <c r="M654" s="1"/>
      <c r="N654" s="1"/>
      <c r="O654" s="22"/>
      <c r="P654" s="3"/>
      <c r="Q654" s="1"/>
      <c r="R654" s="1"/>
      <c r="S654" s="22"/>
      <c r="T654" s="3"/>
      <c r="U654" s="1"/>
      <c r="V654" s="1"/>
      <c r="W654" s="22"/>
      <c r="X654" s="3"/>
      <c r="Y654" s="10" t="s">
        <v>7</v>
      </c>
      <c r="Z654" s="9"/>
      <c r="AA654" s="22">
        <f t="shared" si="53"/>
        <v>0</v>
      </c>
      <c r="AB654" s="9"/>
      <c r="AC654" s="22">
        <f t="shared" si="54"/>
        <v>0</v>
      </c>
      <c r="AD654" s="117">
        <f t="shared" si="55"/>
        <v>647</v>
      </c>
      <c r="AE654" s="119"/>
      <c r="AF654" s="1"/>
    </row>
    <row r="655" spans="1:32" x14ac:dyDescent="0.25">
      <c r="A655" s="1"/>
      <c r="B655" s="1"/>
      <c r="C655" s="1"/>
      <c r="D655" s="5">
        <f t="shared" si="52"/>
        <v>655</v>
      </c>
      <c r="E655" s="1"/>
      <c r="F655" s="1"/>
      <c r="G655" s="22"/>
      <c r="H655" s="3"/>
      <c r="I655" s="1"/>
      <c r="J655" s="1"/>
      <c r="K655" s="22"/>
      <c r="L655" s="3"/>
      <c r="M655" s="1"/>
      <c r="N655" s="1"/>
      <c r="O655" s="22"/>
      <c r="P655" s="3"/>
      <c r="Q655" s="1"/>
      <c r="R655" s="1"/>
      <c r="S655" s="22"/>
      <c r="T655" s="3"/>
      <c r="U655" s="1"/>
      <c r="V655" s="1"/>
      <c r="W655" s="22"/>
      <c r="X655" s="3"/>
      <c r="Y655" s="10" t="s">
        <v>7</v>
      </c>
      <c r="Z655" s="9"/>
      <c r="AA655" s="22">
        <f t="shared" si="53"/>
        <v>0</v>
      </c>
      <c r="AB655" s="9"/>
      <c r="AC655" s="22">
        <f t="shared" si="54"/>
        <v>0</v>
      </c>
      <c r="AD655" s="117">
        <f t="shared" si="55"/>
        <v>648</v>
      </c>
      <c r="AE655" s="119"/>
      <c r="AF655" s="1"/>
    </row>
    <row r="656" spans="1:32" x14ac:dyDescent="0.25">
      <c r="A656" s="1"/>
      <c r="B656" s="1"/>
      <c r="C656" s="1"/>
      <c r="D656" s="5">
        <f t="shared" si="52"/>
        <v>656</v>
      </c>
      <c r="E656" s="1"/>
      <c r="F656" s="1"/>
      <c r="G656" s="22"/>
      <c r="H656" s="3"/>
      <c r="I656" s="1"/>
      <c r="J656" s="1"/>
      <c r="K656" s="22"/>
      <c r="L656" s="3"/>
      <c r="M656" s="1"/>
      <c r="N656" s="1"/>
      <c r="O656" s="22"/>
      <c r="P656" s="3"/>
      <c r="Q656" s="1"/>
      <c r="R656" s="1"/>
      <c r="S656" s="22"/>
      <c r="T656" s="3"/>
      <c r="U656" s="1"/>
      <c r="V656" s="1"/>
      <c r="W656" s="22"/>
      <c r="X656" s="3"/>
      <c r="Y656" s="10" t="s">
        <v>7</v>
      </c>
      <c r="Z656" s="9"/>
      <c r="AA656" s="22">
        <f t="shared" si="53"/>
        <v>0</v>
      </c>
      <c r="AB656" s="9"/>
      <c r="AC656" s="22">
        <f t="shared" si="54"/>
        <v>0</v>
      </c>
      <c r="AD656" s="117">
        <f t="shared" si="55"/>
        <v>649</v>
      </c>
      <c r="AE656" s="119"/>
      <c r="AF656" s="1"/>
    </row>
    <row r="657" spans="1:32" x14ac:dyDescent="0.25">
      <c r="A657" s="1"/>
      <c r="B657" s="1"/>
      <c r="C657" s="1"/>
      <c r="D657" s="5">
        <f t="shared" si="52"/>
        <v>657</v>
      </c>
      <c r="E657" s="1"/>
      <c r="F657" s="1"/>
      <c r="G657" s="22"/>
      <c r="H657" s="3"/>
      <c r="I657" s="1"/>
      <c r="J657" s="1"/>
      <c r="K657" s="22"/>
      <c r="L657" s="3"/>
      <c r="M657" s="1"/>
      <c r="N657" s="1"/>
      <c r="O657" s="22"/>
      <c r="P657" s="3"/>
      <c r="Q657" s="1"/>
      <c r="R657" s="1"/>
      <c r="S657" s="22"/>
      <c r="T657" s="3"/>
      <c r="U657" s="1"/>
      <c r="V657" s="1"/>
      <c r="W657" s="22"/>
      <c r="X657" s="3"/>
      <c r="Y657" s="10" t="s">
        <v>7</v>
      </c>
      <c r="Z657" s="9"/>
      <c r="AA657" s="22">
        <f t="shared" si="53"/>
        <v>0</v>
      </c>
      <c r="AB657" s="9"/>
      <c r="AC657" s="22">
        <f t="shared" si="54"/>
        <v>0</v>
      </c>
      <c r="AD657" s="117">
        <f t="shared" si="55"/>
        <v>650</v>
      </c>
      <c r="AE657" s="119"/>
      <c r="AF657" s="1"/>
    </row>
    <row r="658" spans="1:32" x14ac:dyDescent="0.25">
      <c r="A658" s="1"/>
      <c r="B658" s="1"/>
      <c r="C658" s="1"/>
      <c r="D658" s="5">
        <f t="shared" si="52"/>
        <v>658</v>
      </c>
      <c r="E658" s="1"/>
      <c r="F658" s="1"/>
      <c r="G658" s="22"/>
      <c r="H658" s="3"/>
      <c r="I658" s="1"/>
      <c r="J658" s="1"/>
      <c r="K658" s="22"/>
      <c r="L658" s="3"/>
      <c r="M658" s="1"/>
      <c r="N658" s="1"/>
      <c r="O658" s="22"/>
      <c r="P658" s="3"/>
      <c r="Q658" s="1"/>
      <c r="R658" s="1"/>
      <c r="S658" s="22"/>
      <c r="T658" s="3"/>
      <c r="U658" s="1"/>
      <c r="V658" s="1"/>
      <c r="W658" s="22"/>
      <c r="X658" s="3"/>
      <c r="Y658" s="10" t="s">
        <v>7</v>
      </c>
      <c r="Z658" s="9"/>
      <c r="AA658" s="22">
        <f t="shared" si="53"/>
        <v>0</v>
      </c>
      <c r="AB658" s="9"/>
      <c r="AC658" s="22">
        <f t="shared" si="54"/>
        <v>0</v>
      </c>
      <c r="AD658" s="117">
        <f t="shared" si="55"/>
        <v>651</v>
      </c>
      <c r="AE658" s="119"/>
      <c r="AF658" s="1"/>
    </row>
    <row r="659" spans="1:32" x14ac:dyDescent="0.25">
      <c r="A659" s="1"/>
      <c r="B659" s="1"/>
      <c r="C659" s="1"/>
      <c r="D659" s="5">
        <f t="shared" si="52"/>
        <v>659</v>
      </c>
      <c r="E659" s="1"/>
      <c r="F659" s="1"/>
      <c r="G659" s="22"/>
      <c r="H659" s="3"/>
      <c r="I659" s="1"/>
      <c r="J659" s="1"/>
      <c r="K659" s="22"/>
      <c r="L659" s="3"/>
      <c r="M659" s="1"/>
      <c r="N659" s="1"/>
      <c r="O659" s="22"/>
      <c r="P659" s="3"/>
      <c r="Q659" s="1"/>
      <c r="R659" s="1"/>
      <c r="S659" s="22"/>
      <c r="T659" s="3"/>
      <c r="U659" s="1"/>
      <c r="V659" s="1"/>
      <c r="W659" s="22"/>
      <c r="X659" s="3"/>
      <c r="Y659" s="10" t="s">
        <v>7</v>
      </c>
      <c r="Z659" s="9"/>
      <c r="AA659" s="22">
        <f t="shared" si="53"/>
        <v>0</v>
      </c>
      <c r="AB659" s="9"/>
      <c r="AC659" s="22">
        <f t="shared" si="54"/>
        <v>0</v>
      </c>
      <c r="AD659" s="117">
        <f t="shared" si="55"/>
        <v>652</v>
      </c>
      <c r="AE659" s="119"/>
      <c r="AF659" s="1"/>
    </row>
    <row r="660" spans="1:32" x14ac:dyDescent="0.25">
      <c r="A660" s="1"/>
      <c r="B660" s="1"/>
      <c r="C660" s="1"/>
      <c r="D660" s="5">
        <f t="shared" si="52"/>
        <v>660</v>
      </c>
      <c r="E660" s="1"/>
      <c r="F660" s="1"/>
      <c r="G660" s="22"/>
      <c r="H660" s="3"/>
      <c r="I660" s="1"/>
      <c r="J660" s="1"/>
      <c r="K660" s="22"/>
      <c r="L660" s="3"/>
      <c r="M660" s="1"/>
      <c r="N660" s="1"/>
      <c r="O660" s="22"/>
      <c r="P660" s="3"/>
      <c r="Q660" s="1"/>
      <c r="R660" s="1"/>
      <c r="S660" s="22"/>
      <c r="T660" s="3"/>
      <c r="U660" s="1"/>
      <c r="V660" s="1"/>
      <c r="W660" s="22"/>
      <c r="X660" s="3"/>
      <c r="Y660" s="10" t="s">
        <v>7</v>
      </c>
      <c r="Z660" s="9"/>
      <c r="AA660" s="22">
        <f t="shared" si="53"/>
        <v>0</v>
      </c>
      <c r="AB660" s="9"/>
      <c r="AC660" s="22">
        <f t="shared" si="54"/>
        <v>0</v>
      </c>
      <c r="AD660" s="117">
        <f t="shared" si="55"/>
        <v>653</v>
      </c>
      <c r="AE660" s="119"/>
      <c r="AF660" s="1"/>
    </row>
    <row r="661" spans="1:32" x14ac:dyDescent="0.25">
      <c r="A661" s="1"/>
      <c r="B661" s="1"/>
      <c r="C661" s="1"/>
      <c r="D661" s="5">
        <f t="shared" si="52"/>
        <v>661</v>
      </c>
      <c r="E661" s="1"/>
      <c r="F661" s="1"/>
      <c r="G661" s="22"/>
      <c r="H661" s="3"/>
      <c r="I661" s="1"/>
      <c r="J661" s="1"/>
      <c r="K661" s="22"/>
      <c r="L661" s="3"/>
      <c r="M661" s="1"/>
      <c r="N661" s="1"/>
      <c r="O661" s="22"/>
      <c r="P661" s="3"/>
      <c r="Q661" s="1"/>
      <c r="R661" s="1"/>
      <c r="S661" s="22"/>
      <c r="T661" s="3"/>
      <c r="U661" s="1"/>
      <c r="V661" s="1"/>
      <c r="W661" s="22"/>
      <c r="X661" s="3"/>
      <c r="Y661" s="10" t="s">
        <v>7</v>
      </c>
      <c r="Z661" s="9"/>
      <c r="AA661" s="22">
        <f t="shared" si="53"/>
        <v>0</v>
      </c>
      <c r="AB661" s="9"/>
      <c r="AC661" s="22">
        <f t="shared" si="54"/>
        <v>0</v>
      </c>
      <c r="AD661" s="117">
        <f t="shared" si="55"/>
        <v>654</v>
      </c>
      <c r="AE661" s="119"/>
      <c r="AF661" s="1"/>
    </row>
    <row r="662" spans="1:32" x14ac:dyDescent="0.25">
      <c r="A662" s="1"/>
      <c r="B662" s="1"/>
      <c r="C662" s="1"/>
      <c r="D662" s="5">
        <f t="shared" si="52"/>
        <v>662</v>
      </c>
      <c r="E662" s="1"/>
      <c r="F662" s="1"/>
      <c r="G662" s="22"/>
      <c r="H662" s="3"/>
      <c r="I662" s="1"/>
      <c r="J662" s="1"/>
      <c r="K662" s="22"/>
      <c r="L662" s="3"/>
      <c r="M662" s="1"/>
      <c r="N662" s="1"/>
      <c r="O662" s="22"/>
      <c r="P662" s="3"/>
      <c r="Q662" s="1"/>
      <c r="R662" s="1"/>
      <c r="S662" s="22"/>
      <c r="T662" s="3"/>
      <c r="U662" s="1"/>
      <c r="V662" s="1"/>
      <c r="W662" s="22"/>
      <c r="X662" s="3"/>
      <c r="Y662" s="10" t="s">
        <v>7</v>
      </c>
      <c r="Z662" s="9"/>
      <c r="AA662" s="22">
        <f t="shared" si="53"/>
        <v>0</v>
      </c>
      <c r="AB662" s="9"/>
      <c r="AC662" s="22">
        <f t="shared" si="54"/>
        <v>0</v>
      </c>
      <c r="AD662" s="117">
        <f t="shared" si="55"/>
        <v>655</v>
      </c>
      <c r="AE662" s="119"/>
      <c r="AF662" s="1"/>
    </row>
    <row r="663" spans="1:32" x14ac:dyDescent="0.25">
      <c r="A663" s="1"/>
      <c r="B663" s="1"/>
      <c r="C663" s="1"/>
      <c r="D663" s="5">
        <f t="shared" si="52"/>
        <v>663</v>
      </c>
      <c r="E663" s="1"/>
      <c r="F663" s="1"/>
      <c r="G663" s="22"/>
      <c r="H663" s="3"/>
      <c r="I663" s="1"/>
      <c r="J663" s="1"/>
      <c r="K663" s="22"/>
      <c r="L663" s="3"/>
      <c r="M663" s="1"/>
      <c r="N663" s="1"/>
      <c r="O663" s="22"/>
      <c r="P663" s="3"/>
      <c r="Q663" s="1"/>
      <c r="R663" s="1"/>
      <c r="S663" s="22"/>
      <c r="T663" s="3"/>
      <c r="U663" s="1"/>
      <c r="V663" s="1"/>
      <c r="W663" s="22"/>
      <c r="X663" s="3"/>
      <c r="Y663" s="10" t="s">
        <v>7</v>
      </c>
      <c r="Z663" s="9"/>
      <c r="AA663" s="22">
        <f t="shared" si="53"/>
        <v>0</v>
      </c>
      <c r="AB663" s="9"/>
      <c r="AC663" s="22">
        <f t="shared" si="54"/>
        <v>0</v>
      </c>
      <c r="AD663" s="117">
        <f t="shared" si="55"/>
        <v>656</v>
      </c>
      <c r="AE663" s="119"/>
      <c r="AF663" s="1"/>
    </row>
    <row r="664" spans="1:32" x14ac:dyDescent="0.25">
      <c r="A664" s="1"/>
      <c r="B664" s="1"/>
      <c r="C664" s="1"/>
      <c r="D664" s="5">
        <f t="shared" si="52"/>
        <v>664</v>
      </c>
      <c r="E664" s="1"/>
      <c r="F664" s="1"/>
      <c r="G664" s="22"/>
      <c r="H664" s="3"/>
      <c r="I664" s="1"/>
      <c r="J664" s="1"/>
      <c r="K664" s="22"/>
      <c r="L664" s="3"/>
      <c r="M664" s="1"/>
      <c r="N664" s="1"/>
      <c r="O664" s="22"/>
      <c r="P664" s="3"/>
      <c r="Q664" s="1"/>
      <c r="R664" s="1"/>
      <c r="S664" s="22"/>
      <c r="T664" s="3"/>
      <c r="U664" s="1"/>
      <c r="V664" s="1"/>
      <c r="W664" s="22"/>
      <c r="X664" s="3"/>
      <c r="Y664" s="10" t="s">
        <v>7</v>
      </c>
      <c r="Z664" s="9"/>
      <c r="AA664" s="22">
        <f t="shared" si="53"/>
        <v>0</v>
      </c>
      <c r="AB664" s="9"/>
      <c r="AC664" s="22">
        <f t="shared" si="54"/>
        <v>0</v>
      </c>
      <c r="AD664" s="117">
        <f t="shared" si="55"/>
        <v>657</v>
      </c>
      <c r="AE664" s="119"/>
      <c r="AF664" s="1"/>
    </row>
    <row r="665" spans="1:32" x14ac:dyDescent="0.25">
      <c r="A665" s="1"/>
      <c r="B665" s="1"/>
      <c r="C665" s="1"/>
      <c r="D665" s="5">
        <f t="shared" si="52"/>
        <v>665</v>
      </c>
      <c r="E665" s="1"/>
      <c r="F665" s="1"/>
      <c r="G665" s="22"/>
      <c r="H665" s="3"/>
      <c r="I665" s="1"/>
      <c r="J665" s="1"/>
      <c r="K665" s="22"/>
      <c r="L665" s="3"/>
      <c r="M665" s="1"/>
      <c r="N665" s="1"/>
      <c r="O665" s="22"/>
      <c r="P665" s="3"/>
      <c r="Q665" s="1"/>
      <c r="R665" s="1"/>
      <c r="S665" s="22"/>
      <c r="T665" s="3"/>
      <c r="U665" s="1"/>
      <c r="V665" s="1"/>
      <c r="W665" s="22"/>
      <c r="X665" s="3"/>
      <c r="Y665" s="10" t="s">
        <v>7</v>
      </c>
      <c r="Z665" s="9"/>
      <c r="AA665" s="22">
        <f t="shared" si="53"/>
        <v>0</v>
      </c>
      <c r="AB665" s="9"/>
      <c r="AC665" s="22">
        <f t="shared" si="54"/>
        <v>0</v>
      </c>
      <c r="AD665" s="117">
        <f t="shared" si="55"/>
        <v>658</v>
      </c>
      <c r="AE665" s="119"/>
      <c r="AF665" s="1"/>
    </row>
    <row r="666" spans="1:32" x14ac:dyDescent="0.25">
      <c r="A666" s="1"/>
      <c r="B666" s="1"/>
      <c r="C666" s="1"/>
      <c r="D666" s="5">
        <f t="shared" si="52"/>
        <v>666</v>
      </c>
      <c r="E666" s="1"/>
      <c r="F666" s="1"/>
      <c r="G666" s="22"/>
      <c r="H666" s="3"/>
      <c r="I666" s="1"/>
      <c r="J666" s="1"/>
      <c r="K666" s="22"/>
      <c r="L666" s="3"/>
      <c r="M666" s="1"/>
      <c r="N666" s="1"/>
      <c r="O666" s="22"/>
      <c r="P666" s="3"/>
      <c r="Q666" s="1"/>
      <c r="R666" s="1"/>
      <c r="S666" s="22"/>
      <c r="T666" s="3"/>
      <c r="U666" s="1"/>
      <c r="V666" s="1"/>
      <c r="W666" s="22"/>
      <c r="X666" s="3"/>
      <c r="Y666" s="10" t="s">
        <v>7</v>
      </c>
      <c r="Z666" s="9"/>
      <c r="AA666" s="22">
        <f t="shared" si="53"/>
        <v>0</v>
      </c>
      <c r="AB666" s="9"/>
      <c r="AC666" s="22">
        <f t="shared" si="54"/>
        <v>0</v>
      </c>
      <c r="AD666" s="117">
        <f t="shared" si="55"/>
        <v>659</v>
      </c>
      <c r="AE666" s="119"/>
      <c r="AF666" s="1"/>
    </row>
    <row r="667" spans="1:32" x14ac:dyDescent="0.25">
      <c r="A667" s="1"/>
      <c r="B667" s="1"/>
      <c r="C667" s="1"/>
      <c r="D667" s="5">
        <f t="shared" si="52"/>
        <v>667</v>
      </c>
      <c r="E667" s="1"/>
      <c r="F667" s="1"/>
      <c r="G667" s="22"/>
      <c r="H667" s="3"/>
      <c r="I667" s="1"/>
      <c r="J667" s="1"/>
      <c r="K667" s="22"/>
      <c r="L667" s="3"/>
      <c r="M667" s="1"/>
      <c r="N667" s="1"/>
      <c r="O667" s="22"/>
      <c r="P667" s="3"/>
      <c r="Q667" s="1"/>
      <c r="R667" s="1"/>
      <c r="S667" s="22"/>
      <c r="T667" s="3"/>
      <c r="U667" s="1"/>
      <c r="V667" s="1"/>
      <c r="W667" s="22"/>
      <c r="X667" s="3"/>
      <c r="Y667" s="10" t="s">
        <v>7</v>
      </c>
      <c r="Z667" s="9"/>
      <c r="AA667" s="22">
        <f t="shared" si="53"/>
        <v>0</v>
      </c>
      <c r="AB667" s="9"/>
      <c r="AC667" s="22">
        <f t="shared" si="54"/>
        <v>0</v>
      </c>
      <c r="AD667" s="117">
        <f t="shared" si="55"/>
        <v>660</v>
      </c>
      <c r="AE667" s="119"/>
      <c r="AF667" s="1"/>
    </row>
    <row r="668" spans="1:32" x14ac:dyDescent="0.25">
      <c r="A668" s="1"/>
      <c r="B668" s="1"/>
      <c r="C668" s="1"/>
      <c r="D668" s="5">
        <f t="shared" si="52"/>
        <v>668</v>
      </c>
      <c r="E668" s="1"/>
      <c r="F668" s="1"/>
      <c r="G668" s="22"/>
      <c r="H668" s="3"/>
      <c r="I668" s="1"/>
      <c r="J668" s="1"/>
      <c r="K668" s="22"/>
      <c r="L668" s="3"/>
      <c r="M668" s="1"/>
      <c r="N668" s="1"/>
      <c r="O668" s="22"/>
      <c r="P668" s="3"/>
      <c r="Q668" s="1"/>
      <c r="R668" s="1"/>
      <c r="S668" s="22"/>
      <c r="T668" s="3"/>
      <c r="U668" s="1"/>
      <c r="V668" s="1"/>
      <c r="W668" s="22"/>
      <c r="X668" s="3"/>
      <c r="Y668" s="10" t="s">
        <v>7</v>
      </c>
      <c r="Z668" s="9"/>
      <c r="AA668" s="22">
        <f t="shared" si="53"/>
        <v>0</v>
      </c>
      <c r="AB668" s="9"/>
      <c r="AC668" s="22">
        <f t="shared" si="54"/>
        <v>0</v>
      </c>
      <c r="AD668" s="117">
        <f t="shared" si="55"/>
        <v>661</v>
      </c>
      <c r="AE668" s="119"/>
      <c r="AF668" s="1"/>
    </row>
    <row r="669" spans="1:32" x14ac:dyDescent="0.25">
      <c r="A669" s="1"/>
      <c r="B669" s="1"/>
      <c r="C669" s="1"/>
      <c r="D669" s="5">
        <f t="shared" si="52"/>
        <v>669</v>
      </c>
      <c r="E669" s="1"/>
      <c r="F669" s="1"/>
      <c r="G669" s="22"/>
      <c r="H669" s="3"/>
      <c r="I669" s="1"/>
      <c r="J669" s="1"/>
      <c r="K669" s="22"/>
      <c r="L669" s="3"/>
      <c r="M669" s="1"/>
      <c r="N669" s="1"/>
      <c r="O669" s="22"/>
      <c r="P669" s="3"/>
      <c r="Q669" s="1"/>
      <c r="R669" s="1"/>
      <c r="S669" s="22"/>
      <c r="T669" s="3"/>
      <c r="U669" s="1"/>
      <c r="V669" s="1"/>
      <c r="W669" s="22"/>
      <c r="X669" s="3"/>
      <c r="Y669" s="10" t="s">
        <v>7</v>
      </c>
      <c r="Z669" s="9"/>
      <c r="AA669" s="22">
        <f t="shared" si="53"/>
        <v>0</v>
      </c>
      <c r="AB669" s="9"/>
      <c r="AC669" s="22">
        <f t="shared" si="54"/>
        <v>0</v>
      </c>
      <c r="AD669" s="117">
        <f t="shared" si="55"/>
        <v>662</v>
      </c>
      <c r="AE669" s="119"/>
      <c r="AF669" s="1"/>
    </row>
    <row r="670" spans="1:32" x14ac:dyDescent="0.25">
      <c r="A670" s="1"/>
      <c r="B670" s="1"/>
      <c r="C670" s="1"/>
      <c r="D670" s="5">
        <f t="shared" si="52"/>
        <v>670</v>
      </c>
      <c r="E670" s="1"/>
      <c r="F670" s="1"/>
      <c r="G670" s="22"/>
      <c r="H670" s="3"/>
      <c r="I670" s="1"/>
      <c r="J670" s="1"/>
      <c r="K670" s="22"/>
      <c r="L670" s="3"/>
      <c r="M670" s="1"/>
      <c r="N670" s="1"/>
      <c r="O670" s="22"/>
      <c r="P670" s="3"/>
      <c r="Q670" s="1"/>
      <c r="R670" s="1"/>
      <c r="S670" s="22"/>
      <c r="T670" s="3"/>
      <c r="U670" s="1"/>
      <c r="V670" s="1"/>
      <c r="W670" s="22"/>
      <c r="X670" s="3"/>
      <c r="Y670" s="10" t="s">
        <v>7</v>
      </c>
      <c r="Z670" s="9"/>
      <c r="AA670" s="22">
        <f t="shared" si="53"/>
        <v>0</v>
      </c>
      <c r="AB670" s="9"/>
      <c r="AC670" s="22">
        <f t="shared" si="54"/>
        <v>0</v>
      </c>
      <c r="AD670" s="117">
        <f t="shared" si="55"/>
        <v>663</v>
      </c>
      <c r="AE670" s="119"/>
      <c r="AF670" s="1"/>
    </row>
    <row r="671" spans="1:32" x14ac:dyDescent="0.25">
      <c r="A671" s="1"/>
      <c r="B671" s="1"/>
      <c r="C671" s="1"/>
      <c r="D671" s="5">
        <f t="shared" si="52"/>
        <v>671</v>
      </c>
      <c r="E671" s="1"/>
      <c r="F671" s="1"/>
      <c r="G671" s="22"/>
      <c r="H671" s="3"/>
      <c r="I671" s="1"/>
      <c r="J671" s="1"/>
      <c r="K671" s="22"/>
      <c r="L671" s="3"/>
      <c r="M671" s="1"/>
      <c r="N671" s="1"/>
      <c r="O671" s="22"/>
      <c r="P671" s="3"/>
      <c r="Q671" s="1"/>
      <c r="R671" s="1"/>
      <c r="S671" s="22"/>
      <c r="T671" s="3"/>
      <c r="U671" s="1"/>
      <c r="V671" s="1"/>
      <c r="W671" s="22"/>
      <c r="X671" s="3"/>
      <c r="Y671" s="10" t="s">
        <v>7</v>
      </c>
      <c r="Z671" s="9"/>
      <c r="AA671" s="22">
        <f t="shared" si="53"/>
        <v>0</v>
      </c>
      <c r="AB671" s="9"/>
      <c r="AC671" s="22">
        <f t="shared" si="54"/>
        <v>0</v>
      </c>
      <c r="AD671" s="117">
        <f t="shared" si="55"/>
        <v>664</v>
      </c>
      <c r="AE671" s="119"/>
      <c r="AF671" s="1"/>
    </row>
    <row r="672" spans="1:32" x14ac:dyDescent="0.25">
      <c r="A672" s="1"/>
      <c r="B672" s="1"/>
      <c r="C672" s="1"/>
      <c r="D672" s="5">
        <f t="shared" si="52"/>
        <v>672</v>
      </c>
      <c r="E672" s="1"/>
      <c r="F672" s="1"/>
      <c r="G672" s="22"/>
      <c r="H672" s="3"/>
      <c r="I672" s="1"/>
      <c r="J672" s="1"/>
      <c r="K672" s="22"/>
      <c r="L672" s="3"/>
      <c r="M672" s="1"/>
      <c r="N672" s="1"/>
      <c r="O672" s="22"/>
      <c r="P672" s="3"/>
      <c r="Q672" s="1"/>
      <c r="R672" s="1"/>
      <c r="S672" s="22"/>
      <c r="T672" s="3"/>
      <c r="U672" s="1"/>
      <c r="V672" s="1"/>
      <c r="W672" s="22"/>
      <c r="X672" s="3"/>
      <c r="Y672" s="10" t="s">
        <v>7</v>
      </c>
      <c r="Z672" s="9"/>
      <c r="AA672" s="22">
        <f t="shared" si="53"/>
        <v>0</v>
      </c>
      <c r="AB672" s="9"/>
      <c r="AC672" s="22">
        <f t="shared" si="54"/>
        <v>0</v>
      </c>
      <c r="AD672" s="117">
        <f t="shared" si="55"/>
        <v>665</v>
      </c>
      <c r="AE672" s="119"/>
      <c r="AF672" s="1"/>
    </row>
    <row r="673" spans="1:32" x14ac:dyDescent="0.25">
      <c r="A673" s="1"/>
      <c r="B673" s="1"/>
      <c r="C673" s="1"/>
      <c r="D673" s="5">
        <f t="shared" si="52"/>
        <v>673</v>
      </c>
      <c r="E673" s="1"/>
      <c r="F673" s="1"/>
      <c r="G673" s="22"/>
      <c r="H673" s="3"/>
      <c r="I673" s="1"/>
      <c r="J673" s="1"/>
      <c r="K673" s="22"/>
      <c r="L673" s="3"/>
      <c r="M673" s="1"/>
      <c r="N673" s="1"/>
      <c r="O673" s="22"/>
      <c r="P673" s="3"/>
      <c r="Q673" s="1"/>
      <c r="R673" s="1"/>
      <c r="S673" s="22"/>
      <c r="T673" s="3"/>
      <c r="U673" s="1"/>
      <c r="V673" s="1"/>
      <c r="W673" s="22"/>
      <c r="X673" s="3"/>
      <c r="Y673" s="10" t="s">
        <v>7</v>
      </c>
      <c r="Z673" s="9"/>
      <c r="AA673" s="22">
        <f t="shared" si="53"/>
        <v>0</v>
      </c>
      <c r="AB673" s="9"/>
      <c r="AC673" s="22">
        <f t="shared" si="54"/>
        <v>0</v>
      </c>
      <c r="AD673" s="117">
        <f t="shared" si="55"/>
        <v>666</v>
      </c>
      <c r="AE673" s="119"/>
      <c r="AF673" s="1"/>
    </row>
    <row r="674" spans="1:32" x14ac:dyDescent="0.25">
      <c r="A674" s="1"/>
      <c r="B674" s="1"/>
      <c r="C674" s="1"/>
      <c r="D674" s="5">
        <f t="shared" si="52"/>
        <v>674</v>
      </c>
      <c r="E674" s="1"/>
      <c r="F674" s="1"/>
      <c r="G674" s="22"/>
      <c r="H674" s="3"/>
      <c r="I674" s="1"/>
      <c r="J674" s="1"/>
      <c r="K674" s="22"/>
      <c r="L674" s="3"/>
      <c r="M674" s="1"/>
      <c r="N674" s="1"/>
      <c r="O674" s="22"/>
      <c r="P674" s="3"/>
      <c r="Q674" s="1"/>
      <c r="R674" s="1"/>
      <c r="S674" s="22"/>
      <c r="T674" s="3"/>
      <c r="U674" s="1"/>
      <c r="V674" s="1"/>
      <c r="W674" s="22"/>
      <c r="X674" s="3"/>
      <c r="Y674" s="10" t="s">
        <v>7</v>
      </c>
      <c r="Z674" s="9"/>
      <c r="AA674" s="22">
        <f t="shared" si="53"/>
        <v>0</v>
      </c>
      <c r="AB674" s="9"/>
      <c r="AC674" s="22">
        <f t="shared" si="54"/>
        <v>0</v>
      </c>
      <c r="AD674" s="117">
        <f t="shared" si="55"/>
        <v>667</v>
      </c>
      <c r="AE674" s="119"/>
      <c r="AF674" s="1"/>
    </row>
    <row r="675" spans="1:32" x14ac:dyDescent="0.25">
      <c r="A675" s="1"/>
      <c r="B675" s="1"/>
      <c r="C675" s="1"/>
      <c r="D675" s="5">
        <f t="shared" si="52"/>
        <v>675</v>
      </c>
      <c r="E675" s="1"/>
      <c r="F675" s="1"/>
      <c r="G675" s="22"/>
      <c r="H675" s="3"/>
      <c r="I675" s="1"/>
      <c r="J675" s="1"/>
      <c r="K675" s="22"/>
      <c r="L675" s="3"/>
      <c r="M675" s="1"/>
      <c r="N675" s="1"/>
      <c r="O675" s="22"/>
      <c r="P675" s="3"/>
      <c r="Q675" s="1"/>
      <c r="R675" s="1"/>
      <c r="S675" s="22"/>
      <c r="T675" s="3"/>
      <c r="U675" s="1"/>
      <c r="V675" s="1"/>
      <c r="W675" s="22"/>
      <c r="X675" s="3"/>
      <c r="Y675" s="10" t="s">
        <v>7</v>
      </c>
      <c r="Z675" s="9"/>
      <c r="AA675" s="22">
        <f t="shared" si="53"/>
        <v>0</v>
      </c>
      <c r="AB675" s="9"/>
      <c r="AC675" s="22">
        <f t="shared" si="54"/>
        <v>0</v>
      </c>
      <c r="AD675" s="117">
        <f t="shared" si="55"/>
        <v>668</v>
      </c>
      <c r="AE675" s="119"/>
      <c r="AF675" s="1"/>
    </row>
    <row r="676" spans="1:32" x14ac:dyDescent="0.25">
      <c r="A676" s="1"/>
      <c r="B676" s="1"/>
      <c r="C676" s="1"/>
      <c r="D676" s="5">
        <f t="shared" si="52"/>
        <v>676</v>
      </c>
      <c r="E676" s="1"/>
      <c r="F676" s="1"/>
      <c r="G676" s="22"/>
      <c r="H676" s="3"/>
      <c r="I676" s="1"/>
      <c r="J676" s="1"/>
      <c r="K676" s="22"/>
      <c r="L676" s="3"/>
      <c r="M676" s="1"/>
      <c r="N676" s="1"/>
      <c r="O676" s="22"/>
      <c r="P676" s="3"/>
      <c r="Q676" s="1"/>
      <c r="R676" s="1"/>
      <c r="S676" s="22"/>
      <c r="T676" s="3"/>
      <c r="U676" s="1"/>
      <c r="V676" s="1"/>
      <c r="W676" s="22"/>
      <c r="X676" s="3"/>
      <c r="Y676" s="10" t="s">
        <v>7</v>
      </c>
      <c r="Z676" s="9"/>
      <c r="AA676" s="22">
        <f t="shared" si="53"/>
        <v>0</v>
      </c>
      <c r="AB676" s="9"/>
      <c r="AC676" s="22">
        <f t="shared" si="54"/>
        <v>0</v>
      </c>
      <c r="AD676" s="117">
        <f t="shared" si="55"/>
        <v>669</v>
      </c>
      <c r="AE676" s="119"/>
      <c r="AF676" s="1"/>
    </row>
    <row r="677" spans="1:32" x14ac:dyDescent="0.25">
      <c r="A677" s="1"/>
      <c r="B677" s="1"/>
      <c r="C677" s="1"/>
      <c r="D677" s="5">
        <f t="shared" si="52"/>
        <v>677</v>
      </c>
      <c r="E677" s="1"/>
      <c r="F677" s="1"/>
      <c r="G677" s="22"/>
      <c r="H677" s="3"/>
      <c r="I677" s="1"/>
      <c r="J677" s="1"/>
      <c r="K677" s="22"/>
      <c r="L677" s="3"/>
      <c r="M677" s="1"/>
      <c r="N677" s="1"/>
      <c r="O677" s="22"/>
      <c r="P677" s="3"/>
      <c r="Q677" s="1"/>
      <c r="R677" s="1"/>
      <c r="S677" s="22"/>
      <c r="T677" s="3"/>
      <c r="U677" s="1"/>
      <c r="V677" s="1"/>
      <c r="W677" s="22"/>
      <c r="X677" s="3"/>
      <c r="Y677" s="10" t="s">
        <v>7</v>
      </c>
      <c r="Z677" s="9"/>
      <c r="AA677" s="22">
        <f t="shared" si="53"/>
        <v>0</v>
      </c>
      <c r="AB677" s="9"/>
      <c r="AC677" s="22">
        <f t="shared" si="54"/>
        <v>0</v>
      </c>
      <c r="AD677" s="117">
        <f t="shared" si="55"/>
        <v>670</v>
      </c>
      <c r="AE677" s="119"/>
      <c r="AF677" s="1"/>
    </row>
    <row r="678" spans="1:32" x14ac:dyDescent="0.25">
      <c r="A678" s="1"/>
      <c r="B678" s="1"/>
      <c r="C678" s="1"/>
      <c r="D678" s="5">
        <f t="shared" si="52"/>
        <v>678</v>
      </c>
      <c r="E678" s="1"/>
      <c r="F678" s="1"/>
      <c r="G678" s="22"/>
      <c r="H678" s="3"/>
      <c r="I678" s="1"/>
      <c r="J678" s="1"/>
      <c r="K678" s="22"/>
      <c r="L678" s="3"/>
      <c r="M678" s="1"/>
      <c r="N678" s="1"/>
      <c r="O678" s="22"/>
      <c r="P678" s="3"/>
      <c r="Q678" s="1"/>
      <c r="R678" s="1"/>
      <c r="S678" s="22"/>
      <c r="T678" s="3"/>
      <c r="U678" s="1"/>
      <c r="V678" s="1"/>
      <c r="W678" s="22"/>
      <c r="X678" s="3"/>
      <c r="Y678" s="10" t="s">
        <v>7</v>
      </c>
      <c r="Z678" s="9"/>
      <c r="AA678" s="22">
        <f t="shared" si="53"/>
        <v>0</v>
      </c>
      <c r="AB678" s="9"/>
      <c r="AC678" s="22">
        <f t="shared" si="54"/>
        <v>0</v>
      </c>
      <c r="AD678" s="117">
        <f t="shared" si="55"/>
        <v>671</v>
      </c>
      <c r="AE678" s="119"/>
      <c r="AF678" s="1"/>
    </row>
    <row r="679" spans="1:32" x14ac:dyDescent="0.25">
      <c r="A679" s="1"/>
      <c r="B679" s="1"/>
      <c r="C679" s="1"/>
      <c r="D679" s="5">
        <f t="shared" si="52"/>
        <v>679</v>
      </c>
      <c r="E679" s="1"/>
      <c r="F679" s="1"/>
      <c r="G679" s="22"/>
      <c r="H679" s="3"/>
      <c r="I679" s="1"/>
      <c r="J679" s="1"/>
      <c r="K679" s="22"/>
      <c r="L679" s="3"/>
      <c r="M679" s="1"/>
      <c r="N679" s="1"/>
      <c r="O679" s="22"/>
      <c r="P679" s="3"/>
      <c r="Q679" s="1"/>
      <c r="R679" s="1"/>
      <c r="S679" s="22"/>
      <c r="T679" s="3"/>
      <c r="U679" s="1"/>
      <c r="V679" s="1"/>
      <c r="W679" s="22"/>
      <c r="X679" s="3"/>
      <c r="Y679" s="10" t="s">
        <v>7</v>
      </c>
      <c r="Z679" s="9"/>
      <c r="AA679" s="22">
        <f t="shared" si="53"/>
        <v>0</v>
      </c>
      <c r="AB679" s="9"/>
      <c r="AC679" s="22">
        <f t="shared" si="54"/>
        <v>0</v>
      </c>
      <c r="AD679" s="117">
        <f t="shared" si="55"/>
        <v>672</v>
      </c>
      <c r="AE679" s="119"/>
      <c r="AF679" s="1"/>
    </row>
    <row r="680" spans="1:32" x14ac:dyDescent="0.25">
      <c r="A680" s="1"/>
      <c r="B680" s="1"/>
      <c r="C680" s="1"/>
      <c r="D680" s="5">
        <f t="shared" si="52"/>
        <v>680</v>
      </c>
      <c r="E680" s="1"/>
      <c r="F680" s="1"/>
      <c r="G680" s="22"/>
      <c r="H680" s="3"/>
      <c r="I680" s="1"/>
      <c r="J680" s="1"/>
      <c r="K680" s="22"/>
      <c r="L680" s="3"/>
      <c r="M680" s="1"/>
      <c r="N680" s="1"/>
      <c r="O680" s="22"/>
      <c r="P680" s="3"/>
      <c r="Q680" s="1"/>
      <c r="R680" s="1"/>
      <c r="S680" s="22"/>
      <c r="T680" s="3"/>
      <c r="U680" s="1"/>
      <c r="V680" s="1"/>
      <c r="W680" s="22"/>
      <c r="X680" s="3"/>
      <c r="Y680" s="10" t="s">
        <v>7</v>
      </c>
      <c r="Z680" s="9"/>
      <c r="AA680" s="22">
        <f t="shared" si="53"/>
        <v>0</v>
      </c>
      <c r="AB680" s="9"/>
      <c r="AC680" s="22">
        <f t="shared" si="54"/>
        <v>0</v>
      </c>
      <c r="AD680" s="117">
        <f t="shared" si="55"/>
        <v>673</v>
      </c>
      <c r="AE680" s="119"/>
      <c r="AF680" s="1"/>
    </row>
    <row r="681" spans="1:32" x14ac:dyDescent="0.25">
      <c r="A681" s="1"/>
      <c r="B681" s="1"/>
      <c r="C681" s="1"/>
      <c r="D681" s="5">
        <f t="shared" si="52"/>
        <v>681</v>
      </c>
      <c r="E681" s="1"/>
      <c r="F681" s="1"/>
      <c r="G681" s="22"/>
      <c r="H681" s="3"/>
      <c r="I681" s="1"/>
      <c r="J681" s="1"/>
      <c r="K681" s="22"/>
      <c r="L681" s="3"/>
      <c r="M681" s="1"/>
      <c r="N681" s="1"/>
      <c r="O681" s="22"/>
      <c r="P681" s="3"/>
      <c r="Q681" s="1"/>
      <c r="R681" s="1"/>
      <c r="S681" s="22"/>
      <c r="T681" s="3"/>
      <c r="U681" s="1"/>
      <c r="V681" s="1"/>
      <c r="W681" s="22"/>
      <c r="X681" s="3"/>
      <c r="Y681" s="10" t="s">
        <v>7</v>
      </c>
      <c r="Z681" s="9"/>
      <c r="AA681" s="22">
        <f t="shared" si="53"/>
        <v>0</v>
      </c>
      <c r="AB681" s="9"/>
      <c r="AC681" s="22">
        <f t="shared" si="54"/>
        <v>0</v>
      </c>
      <c r="AD681" s="117">
        <f t="shared" si="55"/>
        <v>674</v>
      </c>
      <c r="AE681" s="119"/>
      <c r="AF681" s="1"/>
    </row>
    <row r="682" spans="1:32" x14ac:dyDescent="0.25">
      <c r="A682" s="1"/>
      <c r="B682" s="1"/>
      <c r="C682" s="1"/>
      <c r="D682" s="5">
        <f t="shared" si="52"/>
        <v>682</v>
      </c>
      <c r="E682" s="1"/>
      <c r="F682" s="1"/>
      <c r="G682" s="22"/>
      <c r="H682" s="3"/>
      <c r="I682" s="1"/>
      <c r="J682" s="1"/>
      <c r="K682" s="22"/>
      <c r="L682" s="3"/>
      <c r="M682" s="1"/>
      <c r="N682" s="1"/>
      <c r="O682" s="22"/>
      <c r="P682" s="3"/>
      <c r="Q682" s="1"/>
      <c r="R682" s="1"/>
      <c r="S682" s="22"/>
      <c r="T682" s="3"/>
      <c r="U682" s="1"/>
      <c r="V682" s="1"/>
      <c r="W682" s="22"/>
      <c r="X682" s="3"/>
      <c r="Y682" s="10" t="s">
        <v>7</v>
      </c>
      <c r="Z682" s="9"/>
      <c r="AA682" s="22">
        <f t="shared" si="53"/>
        <v>0</v>
      </c>
      <c r="AB682" s="9"/>
      <c r="AC682" s="22">
        <f t="shared" si="54"/>
        <v>0</v>
      </c>
      <c r="AD682" s="117">
        <f t="shared" si="55"/>
        <v>675</v>
      </c>
      <c r="AE682" s="119"/>
      <c r="AF682" s="1"/>
    </row>
    <row r="683" spans="1:32" x14ac:dyDescent="0.25">
      <c r="A683" s="1"/>
      <c r="B683" s="1"/>
      <c r="C683" s="1"/>
      <c r="D683" s="5">
        <f t="shared" si="52"/>
        <v>683</v>
      </c>
      <c r="E683" s="1"/>
      <c r="F683" s="1"/>
      <c r="G683" s="22"/>
      <c r="H683" s="3"/>
      <c r="I683" s="1"/>
      <c r="J683" s="1"/>
      <c r="K683" s="22"/>
      <c r="L683" s="3"/>
      <c r="M683" s="1"/>
      <c r="N683" s="1"/>
      <c r="O683" s="22"/>
      <c r="P683" s="3"/>
      <c r="Q683" s="1"/>
      <c r="R683" s="1"/>
      <c r="S683" s="22"/>
      <c r="T683" s="3"/>
      <c r="U683" s="1"/>
      <c r="V683" s="1"/>
      <c r="W683" s="22"/>
      <c r="X683" s="3"/>
      <c r="Y683" s="10" t="s">
        <v>7</v>
      </c>
      <c r="Z683" s="9"/>
      <c r="AA683" s="22">
        <f t="shared" si="53"/>
        <v>0</v>
      </c>
      <c r="AB683" s="9"/>
      <c r="AC683" s="22">
        <f t="shared" si="54"/>
        <v>0</v>
      </c>
      <c r="AD683" s="117">
        <f t="shared" si="55"/>
        <v>676</v>
      </c>
      <c r="AE683" s="119"/>
      <c r="AF683" s="1"/>
    </row>
    <row r="684" spans="1:32" x14ac:dyDescent="0.25">
      <c r="A684" s="1"/>
      <c r="B684" s="1"/>
      <c r="C684" s="1"/>
      <c r="D684" s="5">
        <f t="shared" si="52"/>
        <v>684</v>
      </c>
      <c r="E684" s="1"/>
      <c r="F684" s="1"/>
      <c r="G684" s="22"/>
      <c r="H684" s="3"/>
      <c r="I684" s="1"/>
      <c r="J684" s="1"/>
      <c r="K684" s="22"/>
      <c r="L684" s="3"/>
      <c r="M684" s="1"/>
      <c r="N684" s="1"/>
      <c r="O684" s="22"/>
      <c r="P684" s="3"/>
      <c r="Q684" s="1"/>
      <c r="R684" s="1"/>
      <c r="S684" s="22"/>
      <c r="T684" s="3"/>
      <c r="U684" s="1"/>
      <c r="V684" s="1"/>
      <c r="W684" s="22"/>
      <c r="X684" s="3"/>
      <c r="Y684" s="10" t="s">
        <v>7</v>
      </c>
      <c r="Z684" s="9"/>
      <c r="AA684" s="22">
        <f t="shared" si="53"/>
        <v>0</v>
      </c>
      <c r="AB684" s="9"/>
      <c r="AC684" s="22">
        <f t="shared" si="54"/>
        <v>0</v>
      </c>
      <c r="AD684" s="117">
        <f t="shared" si="55"/>
        <v>677</v>
      </c>
      <c r="AE684" s="119"/>
      <c r="AF684" s="1"/>
    </row>
    <row r="685" spans="1:32" x14ac:dyDescent="0.25">
      <c r="A685" s="1"/>
      <c r="B685" s="1"/>
      <c r="C685" s="1"/>
      <c r="D685" s="5">
        <f t="shared" si="52"/>
        <v>685</v>
      </c>
      <c r="E685" s="1"/>
      <c r="F685" s="1"/>
      <c r="G685" s="22"/>
      <c r="H685" s="3"/>
      <c r="I685" s="1"/>
      <c r="J685" s="1"/>
      <c r="K685" s="22"/>
      <c r="L685" s="3"/>
      <c r="M685" s="1"/>
      <c r="N685" s="1"/>
      <c r="O685" s="22"/>
      <c r="P685" s="3"/>
      <c r="Q685" s="1"/>
      <c r="R685" s="1"/>
      <c r="S685" s="22"/>
      <c r="T685" s="3"/>
      <c r="U685" s="1"/>
      <c r="V685" s="1"/>
      <c r="W685" s="22"/>
      <c r="X685" s="3"/>
      <c r="Y685" s="10" t="s">
        <v>7</v>
      </c>
      <c r="Z685" s="9"/>
      <c r="AA685" s="22">
        <f t="shared" si="53"/>
        <v>0</v>
      </c>
      <c r="AB685" s="9"/>
      <c r="AC685" s="22">
        <f t="shared" si="54"/>
        <v>0</v>
      </c>
      <c r="AD685" s="117">
        <f t="shared" si="55"/>
        <v>678</v>
      </c>
      <c r="AE685" s="119"/>
      <c r="AF685" s="1"/>
    </row>
    <row r="686" spans="1:32" x14ac:dyDescent="0.25">
      <c r="A686" s="1"/>
      <c r="B686" s="1"/>
      <c r="C686" s="1"/>
      <c r="D686" s="5">
        <f t="shared" si="52"/>
        <v>686</v>
      </c>
      <c r="E686" s="1"/>
      <c r="F686" s="1"/>
      <c r="G686" s="22"/>
      <c r="H686" s="3"/>
      <c r="I686" s="1"/>
      <c r="J686" s="1"/>
      <c r="K686" s="22"/>
      <c r="L686" s="3"/>
      <c r="M686" s="1"/>
      <c r="N686" s="1"/>
      <c r="O686" s="22"/>
      <c r="P686" s="3"/>
      <c r="Q686" s="1"/>
      <c r="R686" s="1"/>
      <c r="S686" s="22"/>
      <c r="T686" s="3"/>
      <c r="U686" s="1"/>
      <c r="V686" s="1"/>
      <c r="W686" s="22"/>
      <c r="X686" s="3"/>
      <c r="Y686" s="10" t="s">
        <v>7</v>
      </c>
      <c r="Z686" s="9"/>
      <c r="AA686" s="22">
        <f t="shared" si="53"/>
        <v>0</v>
      </c>
      <c r="AB686" s="9"/>
      <c r="AC686" s="22">
        <f t="shared" si="54"/>
        <v>0</v>
      </c>
      <c r="AD686" s="117">
        <f t="shared" si="55"/>
        <v>679</v>
      </c>
      <c r="AE686" s="119"/>
      <c r="AF686" s="1"/>
    </row>
    <row r="687" spans="1:32" x14ac:dyDescent="0.25">
      <c r="A687" s="1"/>
      <c r="B687" s="1"/>
      <c r="C687" s="1"/>
      <c r="D687" s="5">
        <f t="shared" si="52"/>
        <v>687</v>
      </c>
      <c r="E687" s="1"/>
      <c r="F687" s="1"/>
      <c r="G687" s="22"/>
      <c r="H687" s="3"/>
      <c r="I687" s="1"/>
      <c r="J687" s="1"/>
      <c r="K687" s="22"/>
      <c r="L687" s="3"/>
      <c r="M687" s="1"/>
      <c r="N687" s="1"/>
      <c r="O687" s="22"/>
      <c r="P687" s="3"/>
      <c r="Q687" s="1"/>
      <c r="R687" s="1"/>
      <c r="S687" s="22"/>
      <c r="T687" s="3"/>
      <c r="U687" s="1"/>
      <c r="V687" s="1"/>
      <c r="W687" s="22"/>
      <c r="X687" s="3"/>
      <c r="Y687" s="10" t="s">
        <v>7</v>
      </c>
      <c r="Z687" s="9"/>
      <c r="AA687" s="22">
        <f t="shared" si="53"/>
        <v>0</v>
      </c>
      <c r="AB687" s="9"/>
      <c r="AC687" s="22">
        <f t="shared" si="54"/>
        <v>0</v>
      </c>
      <c r="AD687" s="117">
        <f t="shared" si="55"/>
        <v>680</v>
      </c>
      <c r="AE687" s="119"/>
      <c r="AF687" s="1"/>
    </row>
    <row r="688" spans="1:32" x14ac:dyDescent="0.25">
      <c r="A688" s="1"/>
      <c r="B688" s="1"/>
      <c r="C688" s="1"/>
      <c r="D688" s="5">
        <f t="shared" si="52"/>
        <v>688</v>
      </c>
      <c r="E688" s="1"/>
      <c r="F688" s="1"/>
      <c r="G688" s="22"/>
      <c r="H688" s="3"/>
      <c r="I688" s="1"/>
      <c r="J688" s="1"/>
      <c r="K688" s="22"/>
      <c r="L688" s="3"/>
      <c r="M688" s="1"/>
      <c r="N688" s="1"/>
      <c r="O688" s="22"/>
      <c r="P688" s="3"/>
      <c r="Q688" s="1"/>
      <c r="R688" s="1"/>
      <c r="S688" s="22"/>
      <c r="T688" s="3"/>
      <c r="U688" s="1"/>
      <c r="V688" s="1"/>
      <c r="W688" s="22"/>
      <c r="X688" s="3"/>
      <c r="Y688" s="10" t="s">
        <v>7</v>
      </c>
      <c r="Z688" s="9"/>
      <c r="AA688" s="22">
        <f t="shared" si="53"/>
        <v>0</v>
      </c>
      <c r="AB688" s="9"/>
      <c r="AC688" s="22">
        <f t="shared" si="54"/>
        <v>0</v>
      </c>
      <c r="AD688" s="117">
        <f t="shared" si="55"/>
        <v>681</v>
      </c>
      <c r="AE688" s="119"/>
      <c r="AF688" s="1"/>
    </row>
    <row r="689" spans="1:32" x14ac:dyDescent="0.25">
      <c r="A689" s="1"/>
      <c r="B689" s="1"/>
      <c r="C689" s="1"/>
      <c r="D689" s="5">
        <f t="shared" si="52"/>
        <v>689</v>
      </c>
      <c r="E689" s="1"/>
      <c r="F689" s="1"/>
      <c r="G689" s="22"/>
      <c r="H689" s="3"/>
      <c r="I689" s="1"/>
      <c r="J689" s="1"/>
      <c r="K689" s="22"/>
      <c r="L689" s="3"/>
      <c r="M689" s="1"/>
      <c r="N689" s="1"/>
      <c r="O689" s="22"/>
      <c r="P689" s="3"/>
      <c r="Q689" s="1"/>
      <c r="R689" s="1"/>
      <c r="S689" s="22"/>
      <c r="T689" s="3"/>
      <c r="U689" s="1"/>
      <c r="V689" s="1"/>
      <c r="W689" s="22"/>
      <c r="X689" s="3"/>
      <c r="Y689" s="10" t="s">
        <v>7</v>
      </c>
      <c r="Z689" s="9"/>
      <c r="AA689" s="22">
        <f t="shared" si="53"/>
        <v>0</v>
      </c>
      <c r="AB689" s="9"/>
      <c r="AC689" s="22">
        <f t="shared" si="54"/>
        <v>0</v>
      </c>
      <c r="AD689" s="117">
        <f t="shared" si="55"/>
        <v>682</v>
      </c>
      <c r="AE689" s="119"/>
      <c r="AF689" s="1"/>
    </row>
    <row r="690" spans="1:32" x14ac:dyDescent="0.25">
      <c r="A690" s="1"/>
      <c r="B690" s="1"/>
      <c r="C690" s="1"/>
      <c r="D690" s="5">
        <f t="shared" si="52"/>
        <v>690</v>
      </c>
      <c r="E690" s="1"/>
      <c r="F690" s="1"/>
      <c r="G690" s="22"/>
      <c r="H690" s="3"/>
      <c r="I690" s="1"/>
      <c r="J690" s="1"/>
      <c r="K690" s="22"/>
      <c r="L690" s="3"/>
      <c r="M690" s="1"/>
      <c r="N690" s="1"/>
      <c r="O690" s="22"/>
      <c r="P690" s="3"/>
      <c r="Q690" s="1"/>
      <c r="R690" s="1"/>
      <c r="S690" s="22"/>
      <c r="T690" s="3"/>
      <c r="U690" s="1"/>
      <c r="V690" s="1"/>
      <c r="W690" s="22"/>
      <c r="X690" s="3"/>
      <c r="Y690" s="10" t="s">
        <v>7</v>
      </c>
      <c r="Z690" s="9"/>
      <c r="AA690" s="22">
        <f t="shared" si="53"/>
        <v>0</v>
      </c>
      <c r="AB690" s="9"/>
      <c r="AC690" s="22">
        <f t="shared" si="54"/>
        <v>0</v>
      </c>
      <c r="AD690" s="117">
        <f t="shared" si="55"/>
        <v>683</v>
      </c>
      <c r="AE690" s="119"/>
      <c r="AF690" s="1"/>
    </row>
    <row r="691" spans="1:32" x14ac:dyDescent="0.25">
      <c r="A691" s="1"/>
      <c r="B691" s="1"/>
      <c r="C691" s="1"/>
      <c r="D691" s="5">
        <f t="shared" si="52"/>
        <v>691</v>
      </c>
      <c r="E691" s="1"/>
      <c r="F691" s="1"/>
      <c r="G691" s="22"/>
      <c r="H691" s="3"/>
      <c r="I691" s="1"/>
      <c r="J691" s="1"/>
      <c r="K691" s="22"/>
      <c r="L691" s="3"/>
      <c r="M691" s="1"/>
      <c r="N691" s="1"/>
      <c r="O691" s="22"/>
      <c r="P691" s="3"/>
      <c r="Q691" s="1"/>
      <c r="R691" s="1"/>
      <c r="S691" s="22"/>
      <c r="T691" s="3"/>
      <c r="U691" s="1"/>
      <c r="V691" s="1"/>
      <c r="W691" s="22"/>
      <c r="X691" s="3"/>
      <c r="Y691" s="10" t="s">
        <v>7</v>
      </c>
      <c r="Z691" s="9"/>
      <c r="AA691" s="22">
        <f t="shared" si="53"/>
        <v>0</v>
      </c>
      <c r="AB691" s="9"/>
      <c r="AC691" s="22">
        <f t="shared" si="54"/>
        <v>0</v>
      </c>
      <c r="AD691" s="117">
        <f t="shared" si="55"/>
        <v>684</v>
      </c>
      <c r="AE691" s="119"/>
      <c r="AF691" s="1"/>
    </row>
    <row r="692" spans="1:32" x14ac:dyDescent="0.25">
      <c r="A692" s="1"/>
      <c r="B692" s="1"/>
      <c r="C692" s="1"/>
      <c r="D692" s="5">
        <f t="shared" si="52"/>
        <v>692</v>
      </c>
      <c r="E692" s="1"/>
      <c r="F692" s="1"/>
      <c r="G692" s="22"/>
      <c r="H692" s="3"/>
      <c r="I692" s="1"/>
      <c r="J692" s="1"/>
      <c r="K692" s="22"/>
      <c r="L692" s="3"/>
      <c r="M692" s="1"/>
      <c r="N692" s="1"/>
      <c r="O692" s="22"/>
      <c r="P692" s="3"/>
      <c r="Q692" s="1"/>
      <c r="R692" s="1"/>
      <c r="S692" s="22"/>
      <c r="T692" s="3"/>
      <c r="U692" s="1"/>
      <c r="V692" s="1"/>
      <c r="W692" s="22"/>
      <c r="X692" s="3"/>
      <c r="Y692" s="10" t="s">
        <v>7</v>
      </c>
      <c r="Z692" s="9"/>
      <c r="AA692" s="22">
        <f t="shared" si="53"/>
        <v>0</v>
      </c>
      <c r="AB692" s="9"/>
      <c r="AC692" s="22">
        <f t="shared" si="54"/>
        <v>0</v>
      </c>
      <c r="AD692" s="117">
        <f t="shared" si="55"/>
        <v>685</v>
      </c>
      <c r="AE692" s="119"/>
      <c r="AF692" s="1"/>
    </row>
    <row r="693" spans="1:32" x14ac:dyDescent="0.25">
      <c r="A693" s="1"/>
      <c r="B693" s="1"/>
      <c r="C693" s="1"/>
      <c r="D693" s="5">
        <f t="shared" si="52"/>
        <v>693</v>
      </c>
      <c r="E693" s="1"/>
      <c r="F693" s="1"/>
      <c r="G693" s="22"/>
      <c r="H693" s="3"/>
      <c r="I693" s="1"/>
      <c r="J693" s="1"/>
      <c r="K693" s="22"/>
      <c r="L693" s="3"/>
      <c r="M693" s="1"/>
      <c r="N693" s="1"/>
      <c r="O693" s="22"/>
      <c r="P693" s="3"/>
      <c r="Q693" s="1"/>
      <c r="R693" s="1"/>
      <c r="S693" s="22"/>
      <c r="T693" s="3"/>
      <c r="U693" s="1"/>
      <c r="V693" s="1"/>
      <c r="W693" s="22"/>
      <c r="X693" s="3"/>
      <c r="Y693" s="10" t="s">
        <v>7</v>
      </c>
      <c r="Z693" s="9"/>
      <c r="AA693" s="22">
        <f t="shared" si="53"/>
        <v>0</v>
      </c>
      <c r="AB693" s="9"/>
      <c r="AC693" s="22">
        <f t="shared" si="54"/>
        <v>0</v>
      </c>
      <c r="AD693" s="117">
        <f t="shared" si="55"/>
        <v>686</v>
      </c>
      <c r="AE693" s="119"/>
      <c r="AF693" s="1"/>
    </row>
    <row r="694" spans="1:32" x14ac:dyDescent="0.25">
      <c r="A694" s="1"/>
      <c r="B694" s="1"/>
      <c r="C694" s="1"/>
      <c r="D694" s="5">
        <f t="shared" si="52"/>
        <v>694</v>
      </c>
      <c r="E694" s="1"/>
      <c r="F694" s="1"/>
      <c r="G694" s="22"/>
      <c r="H694" s="3"/>
      <c r="I694" s="1"/>
      <c r="J694" s="1"/>
      <c r="K694" s="22"/>
      <c r="L694" s="3"/>
      <c r="M694" s="1"/>
      <c r="N694" s="1"/>
      <c r="O694" s="22"/>
      <c r="P694" s="3"/>
      <c r="Q694" s="1"/>
      <c r="R694" s="1"/>
      <c r="S694" s="22"/>
      <c r="T694" s="3"/>
      <c r="U694" s="1"/>
      <c r="V694" s="1"/>
      <c r="W694" s="22"/>
      <c r="X694" s="3"/>
      <c r="Y694" s="10" t="s">
        <v>7</v>
      </c>
      <c r="Z694" s="9"/>
      <c r="AA694" s="22">
        <f t="shared" si="53"/>
        <v>0</v>
      </c>
      <c r="AB694" s="9"/>
      <c r="AC694" s="22">
        <f t="shared" si="54"/>
        <v>0</v>
      </c>
      <c r="AD694" s="117">
        <f t="shared" si="55"/>
        <v>687</v>
      </c>
      <c r="AE694" s="119"/>
      <c r="AF694" s="1"/>
    </row>
    <row r="695" spans="1:32" x14ac:dyDescent="0.25">
      <c r="A695" s="1"/>
      <c r="B695" s="1"/>
      <c r="C695" s="1"/>
      <c r="D695" s="5">
        <f t="shared" si="52"/>
        <v>695</v>
      </c>
      <c r="E695" s="1"/>
      <c r="F695" s="1"/>
      <c r="G695" s="22"/>
      <c r="H695" s="3"/>
      <c r="I695" s="1"/>
      <c r="J695" s="1"/>
      <c r="K695" s="22"/>
      <c r="L695" s="3"/>
      <c r="M695" s="1"/>
      <c r="N695" s="1"/>
      <c r="O695" s="22"/>
      <c r="P695" s="3"/>
      <c r="Q695" s="1"/>
      <c r="R695" s="1"/>
      <c r="S695" s="22"/>
      <c r="T695" s="3"/>
      <c r="U695" s="1"/>
      <c r="V695" s="1"/>
      <c r="W695" s="22"/>
      <c r="X695" s="3"/>
      <c r="Y695" s="10" t="s">
        <v>7</v>
      </c>
      <c r="Z695" s="9"/>
      <c r="AA695" s="22">
        <f t="shared" si="53"/>
        <v>0</v>
      </c>
      <c r="AB695" s="9"/>
      <c r="AC695" s="22">
        <f t="shared" si="54"/>
        <v>0</v>
      </c>
      <c r="AD695" s="117">
        <f t="shared" si="55"/>
        <v>688</v>
      </c>
      <c r="AE695" s="119"/>
      <c r="AF695" s="1"/>
    </row>
    <row r="696" spans="1:32" x14ac:dyDescent="0.25">
      <c r="A696" s="1"/>
      <c r="B696" s="1"/>
      <c r="C696" s="1"/>
      <c r="D696" s="5">
        <f t="shared" si="52"/>
        <v>696</v>
      </c>
      <c r="E696" s="1"/>
      <c r="F696" s="1"/>
      <c r="G696" s="22"/>
      <c r="H696" s="3"/>
      <c r="I696" s="1"/>
      <c r="J696" s="1"/>
      <c r="K696" s="22"/>
      <c r="L696" s="3"/>
      <c r="M696" s="1"/>
      <c r="N696" s="1"/>
      <c r="O696" s="22"/>
      <c r="P696" s="3"/>
      <c r="Q696" s="1"/>
      <c r="R696" s="1"/>
      <c r="S696" s="22"/>
      <c r="T696" s="3"/>
      <c r="U696" s="1"/>
      <c r="V696" s="1"/>
      <c r="W696" s="22"/>
      <c r="X696" s="3"/>
      <c r="Y696" s="10" t="s">
        <v>7</v>
      </c>
      <c r="Z696" s="9"/>
      <c r="AA696" s="22">
        <f t="shared" si="53"/>
        <v>0</v>
      </c>
      <c r="AB696" s="9"/>
      <c r="AC696" s="22">
        <f t="shared" si="54"/>
        <v>0</v>
      </c>
      <c r="AD696" s="117">
        <f t="shared" si="55"/>
        <v>689</v>
      </c>
      <c r="AE696" s="119"/>
      <c r="AF696" s="1"/>
    </row>
    <row r="697" spans="1:32" x14ac:dyDescent="0.25">
      <c r="A697" s="1"/>
      <c r="B697" s="1"/>
      <c r="C697" s="1"/>
      <c r="D697" s="5">
        <f t="shared" si="52"/>
        <v>697</v>
      </c>
      <c r="E697" s="1"/>
      <c r="F697" s="1"/>
      <c r="G697" s="22"/>
      <c r="H697" s="3"/>
      <c r="I697" s="1"/>
      <c r="J697" s="1"/>
      <c r="K697" s="22"/>
      <c r="L697" s="3"/>
      <c r="M697" s="1"/>
      <c r="N697" s="1"/>
      <c r="O697" s="22"/>
      <c r="P697" s="3"/>
      <c r="Q697" s="1"/>
      <c r="R697" s="1"/>
      <c r="S697" s="22"/>
      <c r="T697" s="3"/>
      <c r="U697" s="1"/>
      <c r="V697" s="1"/>
      <c r="W697" s="22"/>
      <c r="X697" s="3"/>
      <c r="Y697" s="10" t="s">
        <v>7</v>
      </c>
      <c r="Z697" s="9"/>
      <c r="AA697" s="22">
        <f t="shared" si="53"/>
        <v>0</v>
      </c>
      <c r="AB697" s="9"/>
      <c r="AC697" s="22">
        <f t="shared" si="54"/>
        <v>0</v>
      </c>
      <c r="AD697" s="117">
        <f t="shared" si="55"/>
        <v>690</v>
      </c>
      <c r="AE697" s="119"/>
      <c r="AF697" s="1"/>
    </row>
    <row r="698" spans="1:32" x14ac:dyDescent="0.25">
      <c r="A698" s="1"/>
      <c r="B698" s="1"/>
      <c r="C698" s="1"/>
      <c r="D698" s="5">
        <f t="shared" si="52"/>
        <v>698</v>
      </c>
      <c r="E698" s="1"/>
      <c r="F698" s="1"/>
      <c r="G698" s="22"/>
      <c r="H698" s="3"/>
      <c r="I698" s="1"/>
      <c r="J698" s="1"/>
      <c r="K698" s="22"/>
      <c r="L698" s="3"/>
      <c r="M698" s="1"/>
      <c r="N698" s="1"/>
      <c r="O698" s="22"/>
      <c r="P698" s="3"/>
      <c r="Q698" s="1"/>
      <c r="R698" s="1"/>
      <c r="S698" s="22"/>
      <c r="T698" s="3"/>
      <c r="U698" s="1"/>
      <c r="V698" s="1"/>
      <c r="W698" s="22"/>
      <c r="X698" s="3"/>
      <c r="Y698" s="10" t="s">
        <v>7</v>
      </c>
      <c r="Z698" s="9"/>
      <c r="AA698" s="22">
        <f t="shared" si="53"/>
        <v>0</v>
      </c>
      <c r="AB698" s="9"/>
      <c r="AC698" s="22">
        <f t="shared" si="54"/>
        <v>0</v>
      </c>
      <c r="AD698" s="117">
        <f t="shared" si="55"/>
        <v>691</v>
      </c>
      <c r="AE698" s="119"/>
      <c r="AF698" s="1"/>
    </row>
    <row r="699" spans="1:32" x14ac:dyDescent="0.25">
      <c r="A699" s="1"/>
      <c r="B699" s="1"/>
      <c r="C699" s="1"/>
      <c r="D699" s="5">
        <f t="shared" si="52"/>
        <v>699</v>
      </c>
      <c r="E699" s="1"/>
      <c r="F699" s="1"/>
      <c r="G699" s="22"/>
      <c r="H699" s="3"/>
      <c r="I699" s="1"/>
      <c r="J699" s="1"/>
      <c r="K699" s="22"/>
      <c r="L699" s="3"/>
      <c r="M699" s="1"/>
      <c r="N699" s="1"/>
      <c r="O699" s="22"/>
      <c r="P699" s="3"/>
      <c r="Q699" s="1"/>
      <c r="R699" s="1"/>
      <c r="S699" s="22"/>
      <c r="T699" s="3"/>
      <c r="U699" s="1"/>
      <c r="V699" s="1"/>
      <c r="W699" s="22"/>
      <c r="X699" s="3"/>
      <c r="Y699" s="10" t="s">
        <v>7</v>
      </c>
      <c r="Z699" s="9"/>
      <c r="AA699" s="22">
        <f t="shared" si="53"/>
        <v>0</v>
      </c>
      <c r="AB699" s="9"/>
      <c r="AC699" s="22">
        <f t="shared" si="54"/>
        <v>0</v>
      </c>
      <c r="AD699" s="117">
        <f t="shared" si="55"/>
        <v>692</v>
      </c>
      <c r="AE699" s="119"/>
      <c r="AF699" s="1"/>
    </row>
    <row r="700" spans="1:32" x14ac:dyDescent="0.25">
      <c r="A700" s="1"/>
      <c r="B700" s="1"/>
      <c r="C700" s="1"/>
      <c r="D700" s="5">
        <f t="shared" si="52"/>
        <v>700</v>
      </c>
      <c r="E700" s="1"/>
      <c r="F700" s="1"/>
      <c r="G700" s="22"/>
      <c r="H700" s="3"/>
      <c r="I700" s="1"/>
      <c r="J700" s="1"/>
      <c r="K700" s="22"/>
      <c r="L700" s="3"/>
      <c r="M700" s="1"/>
      <c r="N700" s="1"/>
      <c r="O700" s="22"/>
      <c r="P700" s="3"/>
      <c r="Q700" s="1"/>
      <c r="R700" s="1"/>
      <c r="S700" s="22"/>
      <c r="T700" s="3"/>
      <c r="U700" s="1"/>
      <c r="V700" s="1"/>
      <c r="W700" s="22"/>
      <c r="X700" s="3"/>
      <c r="Y700" s="10" t="s">
        <v>7</v>
      </c>
      <c r="Z700" s="9"/>
      <c r="AA700" s="22">
        <f t="shared" si="53"/>
        <v>0</v>
      </c>
      <c r="AB700" s="9"/>
      <c r="AC700" s="22">
        <f t="shared" si="54"/>
        <v>0</v>
      </c>
      <c r="AD700" s="117">
        <f t="shared" si="55"/>
        <v>693</v>
      </c>
      <c r="AE700" s="119"/>
      <c r="AF700" s="1"/>
    </row>
    <row r="701" spans="1:32" x14ac:dyDescent="0.25">
      <c r="A701" s="1"/>
      <c r="B701" s="1"/>
      <c r="C701" s="1"/>
      <c r="D701" s="5">
        <f t="shared" si="52"/>
        <v>701</v>
      </c>
      <c r="E701" s="1"/>
      <c r="F701" s="1"/>
      <c r="G701" s="22"/>
      <c r="H701" s="3"/>
      <c r="I701" s="1"/>
      <c r="J701" s="1"/>
      <c r="K701" s="22"/>
      <c r="L701" s="3"/>
      <c r="M701" s="1"/>
      <c r="N701" s="1"/>
      <c r="O701" s="22"/>
      <c r="P701" s="3"/>
      <c r="Q701" s="1"/>
      <c r="R701" s="1"/>
      <c r="S701" s="22"/>
      <c r="T701" s="3"/>
      <c r="U701" s="1"/>
      <c r="V701" s="1"/>
      <c r="W701" s="22"/>
      <c r="X701" s="3"/>
      <c r="Y701" s="10" t="s">
        <v>7</v>
      </c>
      <c r="Z701" s="9"/>
      <c r="AA701" s="22">
        <f t="shared" si="53"/>
        <v>0</v>
      </c>
      <c r="AB701" s="9"/>
      <c r="AC701" s="22">
        <f t="shared" si="54"/>
        <v>0</v>
      </c>
      <c r="AD701" s="117">
        <f t="shared" si="55"/>
        <v>694</v>
      </c>
      <c r="AE701" s="119"/>
      <c r="AF701" s="1"/>
    </row>
    <row r="702" spans="1:32" x14ac:dyDescent="0.25">
      <c r="A702" s="1"/>
      <c r="B702" s="1"/>
      <c r="C702" s="1"/>
      <c r="D702" s="5">
        <f t="shared" si="52"/>
        <v>702</v>
      </c>
      <c r="E702" s="1"/>
      <c r="F702" s="1"/>
      <c r="G702" s="22"/>
      <c r="H702" s="3"/>
      <c r="I702" s="1"/>
      <c r="J702" s="1"/>
      <c r="K702" s="22"/>
      <c r="L702" s="3"/>
      <c r="M702" s="1"/>
      <c r="N702" s="1"/>
      <c r="O702" s="22"/>
      <c r="P702" s="3"/>
      <c r="Q702" s="1"/>
      <c r="R702" s="1"/>
      <c r="S702" s="22"/>
      <c r="T702" s="3"/>
      <c r="U702" s="1"/>
      <c r="V702" s="1"/>
      <c r="W702" s="22"/>
      <c r="X702" s="3"/>
      <c r="Y702" s="10" t="s">
        <v>7</v>
      </c>
      <c r="Z702" s="9"/>
      <c r="AA702" s="22">
        <f t="shared" si="53"/>
        <v>0</v>
      </c>
      <c r="AB702" s="9"/>
      <c r="AC702" s="22">
        <f t="shared" si="54"/>
        <v>0</v>
      </c>
      <c r="AD702" s="117">
        <f t="shared" si="55"/>
        <v>695</v>
      </c>
      <c r="AE702" s="119"/>
      <c r="AF702" s="1"/>
    </row>
    <row r="703" spans="1:32" x14ac:dyDescent="0.25">
      <c r="A703" s="1"/>
      <c r="B703" s="1"/>
      <c r="C703" s="1"/>
      <c r="D703" s="5">
        <f t="shared" si="52"/>
        <v>703</v>
      </c>
      <c r="E703" s="1"/>
      <c r="F703" s="1"/>
      <c r="G703" s="22"/>
      <c r="H703" s="3"/>
      <c r="I703" s="1"/>
      <c r="J703" s="1"/>
      <c r="K703" s="22"/>
      <c r="L703" s="3"/>
      <c r="M703" s="1"/>
      <c r="N703" s="1"/>
      <c r="O703" s="22"/>
      <c r="P703" s="3"/>
      <c r="Q703" s="1"/>
      <c r="R703" s="1"/>
      <c r="S703" s="22"/>
      <c r="T703" s="3"/>
      <c r="U703" s="1"/>
      <c r="V703" s="1"/>
      <c r="W703" s="22"/>
      <c r="X703" s="3"/>
      <c r="Y703" s="10" t="s">
        <v>7</v>
      </c>
      <c r="Z703" s="9"/>
      <c r="AA703" s="22">
        <f t="shared" si="53"/>
        <v>0</v>
      </c>
      <c r="AB703" s="9"/>
      <c r="AC703" s="22">
        <f t="shared" si="54"/>
        <v>0</v>
      </c>
      <c r="AD703" s="117">
        <f t="shared" si="55"/>
        <v>696</v>
      </c>
      <c r="AE703" s="119"/>
      <c r="AF703" s="1"/>
    </row>
    <row r="704" spans="1:32" x14ac:dyDescent="0.25">
      <c r="A704" s="1"/>
      <c r="B704" s="1"/>
      <c r="C704" s="1"/>
      <c r="D704" s="5">
        <f t="shared" si="52"/>
        <v>704</v>
      </c>
      <c r="E704" s="1"/>
      <c r="F704" s="1"/>
      <c r="G704" s="22"/>
      <c r="H704" s="3"/>
      <c r="I704" s="1"/>
      <c r="J704" s="1"/>
      <c r="K704" s="22"/>
      <c r="L704" s="3"/>
      <c r="M704" s="1"/>
      <c r="N704" s="1"/>
      <c r="O704" s="22"/>
      <c r="P704" s="3"/>
      <c r="Q704" s="1"/>
      <c r="R704" s="1"/>
      <c r="S704" s="22"/>
      <c r="T704" s="3"/>
      <c r="U704" s="1"/>
      <c r="V704" s="1"/>
      <c r="W704" s="22"/>
      <c r="X704" s="3"/>
      <c r="Y704" s="10" t="s">
        <v>7</v>
      </c>
      <c r="Z704" s="9"/>
      <c r="AA704" s="22">
        <f t="shared" si="53"/>
        <v>0</v>
      </c>
      <c r="AB704" s="9"/>
      <c r="AC704" s="22">
        <f t="shared" si="54"/>
        <v>0</v>
      </c>
      <c r="AD704" s="117">
        <f t="shared" si="55"/>
        <v>697</v>
      </c>
      <c r="AE704" s="119"/>
      <c r="AF704" s="1"/>
    </row>
    <row r="705" spans="1:32" x14ac:dyDescent="0.25">
      <c r="A705" s="1"/>
      <c r="B705" s="1"/>
      <c r="C705" s="1"/>
      <c r="D705" s="5">
        <f t="shared" si="52"/>
        <v>705</v>
      </c>
      <c r="E705" s="1"/>
      <c r="F705" s="1"/>
      <c r="G705" s="22"/>
      <c r="H705" s="3"/>
      <c r="I705" s="1"/>
      <c r="J705" s="1"/>
      <c r="K705" s="22"/>
      <c r="L705" s="3"/>
      <c r="M705" s="1"/>
      <c r="N705" s="1"/>
      <c r="O705" s="22"/>
      <c r="P705" s="3"/>
      <c r="Q705" s="1"/>
      <c r="R705" s="1"/>
      <c r="S705" s="22"/>
      <c r="T705" s="3"/>
      <c r="U705" s="1"/>
      <c r="V705" s="1"/>
      <c r="W705" s="22"/>
      <c r="X705" s="3"/>
      <c r="Y705" s="10" t="s">
        <v>7</v>
      </c>
      <c r="Z705" s="9"/>
      <c r="AA705" s="22">
        <f t="shared" si="53"/>
        <v>0</v>
      </c>
      <c r="AB705" s="9"/>
      <c r="AC705" s="22">
        <f t="shared" si="54"/>
        <v>0</v>
      </c>
      <c r="AD705" s="117">
        <f t="shared" si="55"/>
        <v>698</v>
      </c>
      <c r="AE705" s="119"/>
      <c r="AF705" s="1"/>
    </row>
    <row r="706" spans="1:32" x14ac:dyDescent="0.25">
      <c r="A706" s="1"/>
      <c r="B706" s="1"/>
      <c r="C706" s="1"/>
      <c r="D706" s="5">
        <f t="shared" si="52"/>
        <v>706</v>
      </c>
      <c r="E706" s="1"/>
      <c r="F706" s="1"/>
      <c r="G706" s="22"/>
      <c r="H706" s="3"/>
      <c r="I706" s="1"/>
      <c r="J706" s="1"/>
      <c r="K706" s="22"/>
      <c r="L706" s="3"/>
      <c r="M706" s="1"/>
      <c r="N706" s="1"/>
      <c r="O706" s="22"/>
      <c r="P706" s="3"/>
      <c r="Q706" s="1"/>
      <c r="R706" s="1"/>
      <c r="S706" s="22"/>
      <c r="T706" s="3"/>
      <c r="U706" s="1"/>
      <c r="V706" s="1"/>
      <c r="W706" s="22"/>
      <c r="X706" s="3"/>
      <c r="Y706" s="10" t="s">
        <v>7</v>
      </c>
      <c r="Z706" s="9"/>
      <c r="AA706" s="22">
        <f t="shared" si="53"/>
        <v>0</v>
      </c>
      <c r="AB706" s="9"/>
      <c r="AC706" s="22">
        <f t="shared" si="54"/>
        <v>0</v>
      </c>
      <c r="AD706" s="117">
        <f t="shared" si="55"/>
        <v>699</v>
      </c>
      <c r="AE706" s="119"/>
      <c r="AF706" s="1"/>
    </row>
    <row r="707" spans="1:32" x14ac:dyDescent="0.25">
      <c r="A707" s="1"/>
      <c r="B707" s="1"/>
      <c r="C707" s="1"/>
      <c r="D707" s="5">
        <f t="shared" si="52"/>
        <v>707</v>
      </c>
      <c r="E707" s="1"/>
      <c r="F707" s="1"/>
      <c r="G707" s="22"/>
      <c r="H707" s="3"/>
      <c r="I707" s="1"/>
      <c r="J707" s="1"/>
      <c r="K707" s="22"/>
      <c r="L707" s="3"/>
      <c r="M707" s="1"/>
      <c r="N707" s="1"/>
      <c r="O707" s="22"/>
      <c r="P707" s="3"/>
      <c r="Q707" s="1"/>
      <c r="R707" s="1"/>
      <c r="S707" s="22"/>
      <c r="T707" s="3"/>
      <c r="U707" s="1"/>
      <c r="V707" s="1"/>
      <c r="W707" s="22"/>
      <c r="X707" s="3"/>
      <c r="Y707" s="10" t="s">
        <v>7</v>
      </c>
      <c r="Z707" s="9"/>
      <c r="AA707" s="22">
        <f t="shared" si="53"/>
        <v>0</v>
      </c>
      <c r="AB707" s="9"/>
      <c r="AC707" s="22">
        <f t="shared" si="54"/>
        <v>0</v>
      </c>
      <c r="AD707" s="117">
        <f t="shared" si="55"/>
        <v>700</v>
      </c>
      <c r="AE707" s="119"/>
      <c r="AF707" s="1"/>
    </row>
    <row r="708" spans="1:32" x14ac:dyDescent="0.25">
      <c r="A708" s="1"/>
      <c r="B708" s="1"/>
      <c r="C708" s="1"/>
      <c r="D708" s="5">
        <f t="shared" si="52"/>
        <v>708</v>
      </c>
      <c r="E708" s="1"/>
      <c r="F708" s="1"/>
      <c r="G708" s="22"/>
      <c r="H708" s="3"/>
      <c r="I708" s="1"/>
      <c r="J708" s="1"/>
      <c r="K708" s="22"/>
      <c r="L708" s="3"/>
      <c r="M708" s="1"/>
      <c r="N708" s="1"/>
      <c r="O708" s="22"/>
      <c r="P708" s="3"/>
      <c r="Q708" s="1"/>
      <c r="R708" s="1"/>
      <c r="S708" s="22"/>
      <c r="T708" s="3"/>
      <c r="U708" s="1"/>
      <c r="V708" s="1"/>
      <c r="W708" s="22"/>
      <c r="X708" s="3"/>
      <c r="Y708" s="10" t="s">
        <v>7</v>
      </c>
      <c r="Z708" s="9"/>
      <c r="AA708" s="22">
        <f t="shared" si="53"/>
        <v>0</v>
      </c>
      <c r="AB708" s="9"/>
      <c r="AC708" s="22">
        <f t="shared" si="54"/>
        <v>0</v>
      </c>
      <c r="AD708" s="117">
        <f t="shared" si="55"/>
        <v>701</v>
      </c>
      <c r="AE708" s="119"/>
      <c r="AF708" s="1"/>
    </row>
    <row r="709" spans="1:32" x14ac:dyDescent="0.25">
      <c r="A709" s="1"/>
      <c r="B709" s="1"/>
      <c r="C709" s="1"/>
      <c r="D709" s="5">
        <f t="shared" si="52"/>
        <v>709</v>
      </c>
      <c r="E709" s="1"/>
      <c r="F709" s="1"/>
      <c r="G709" s="22"/>
      <c r="H709" s="3"/>
      <c r="I709" s="1"/>
      <c r="J709" s="1"/>
      <c r="K709" s="22"/>
      <c r="L709" s="3"/>
      <c r="M709" s="1"/>
      <c r="N709" s="1"/>
      <c r="O709" s="22"/>
      <c r="P709" s="3"/>
      <c r="Q709" s="1"/>
      <c r="R709" s="1"/>
      <c r="S709" s="22"/>
      <c r="T709" s="3"/>
      <c r="U709" s="1"/>
      <c r="V709" s="1"/>
      <c r="W709" s="22"/>
      <c r="X709" s="3"/>
      <c r="Y709" s="10" t="s">
        <v>7</v>
      </c>
      <c r="Z709" s="9"/>
      <c r="AA709" s="22">
        <f t="shared" si="53"/>
        <v>0</v>
      </c>
      <c r="AB709" s="9"/>
      <c r="AC709" s="22">
        <f t="shared" si="54"/>
        <v>0</v>
      </c>
      <c r="AD709" s="117">
        <f t="shared" si="55"/>
        <v>702</v>
      </c>
      <c r="AE709" s="119"/>
      <c r="AF709" s="1"/>
    </row>
    <row r="710" spans="1:32" x14ac:dyDescent="0.25">
      <c r="A710" s="1"/>
      <c r="B710" s="1"/>
      <c r="C710" s="1"/>
      <c r="D710" s="5">
        <f t="shared" si="52"/>
        <v>710</v>
      </c>
      <c r="E710" s="1"/>
      <c r="F710" s="1"/>
      <c r="G710" s="22"/>
      <c r="H710" s="3"/>
      <c r="I710" s="1"/>
      <c r="J710" s="1"/>
      <c r="K710" s="22"/>
      <c r="L710" s="3"/>
      <c r="M710" s="1"/>
      <c r="N710" s="1"/>
      <c r="O710" s="22"/>
      <c r="P710" s="3"/>
      <c r="Q710" s="1"/>
      <c r="R710" s="1"/>
      <c r="S710" s="22"/>
      <c r="T710" s="3"/>
      <c r="U710" s="1"/>
      <c r="V710" s="1"/>
      <c r="W710" s="22"/>
      <c r="X710" s="3"/>
      <c r="Y710" s="10" t="s">
        <v>7</v>
      </c>
      <c r="Z710" s="9"/>
      <c r="AA710" s="22">
        <f t="shared" si="53"/>
        <v>0</v>
      </c>
      <c r="AB710" s="9"/>
      <c r="AC710" s="22">
        <f t="shared" si="54"/>
        <v>0</v>
      </c>
      <c r="AD710" s="117">
        <f t="shared" si="55"/>
        <v>703</v>
      </c>
      <c r="AE710" s="119"/>
      <c r="AF710" s="1"/>
    </row>
    <row r="711" spans="1:32" x14ac:dyDescent="0.25">
      <c r="A711" s="1"/>
      <c r="B711" s="1"/>
      <c r="C711" s="1"/>
      <c r="D711" s="5">
        <f t="shared" si="52"/>
        <v>711</v>
      </c>
      <c r="E711" s="1"/>
      <c r="F711" s="1"/>
      <c r="G711" s="22"/>
      <c r="H711" s="3"/>
      <c r="I711" s="1"/>
      <c r="J711" s="1"/>
      <c r="K711" s="22"/>
      <c r="L711" s="3"/>
      <c r="M711" s="1"/>
      <c r="N711" s="1"/>
      <c r="O711" s="22"/>
      <c r="P711" s="3"/>
      <c r="Q711" s="1"/>
      <c r="R711" s="1"/>
      <c r="S711" s="22"/>
      <c r="T711" s="3"/>
      <c r="U711" s="1"/>
      <c r="V711" s="1"/>
      <c r="W711" s="22"/>
      <c r="X711" s="3"/>
      <c r="Y711" s="10" t="s">
        <v>7</v>
      </c>
      <c r="Z711" s="9"/>
      <c r="AA711" s="22">
        <f t="shared" si="53"/>
        <v>0</v>
      </c>
      <c r="AB711" s="9"/>
      <c r="AC711" s="22">
        <f t="shared" si="54"/>
        <v>0</v>
      </c>
      <c r="AD711" s="117">
        <f t="shared" si="55"/>
        <v>704</v>
      </c>
      <c r="AE711" s="119"/>
      <c r="AF711" s="1"/>
    </row>
    <row r="712" spans="1:32" x14ac:dyDescent="0.25">
      <c r="A712" s="1"/>
      <c r="B712" s="1"/>
      <c r="C712" s="1"/>
      <c r="D712" s="5">
        <f t="shared" si="52"/>
        <v>712</v>
      </c>
      <c r="E712" s="1"/>
      <c r="F712" s="1"/>
      <c r="G712" s="22"/>
      <c r="H712" s="3"/>
      <c r="I712" s="1"/>
      <c r="J712" s="1"/>
      <c r="K712" s="22"/>
      <c r="L712" s="3"/>
      <c r="M712" s="1"/>
      <c r="N712" s="1"/>
      <c r="O712" s="22"/>
      <c r="P712" s="3"/>
      <c r="Q712" s="1"/>
      <c r="R712" s="1"/>
      <c r="S712" s="22"/>
      <c r="T712" s="3"/>
      <c r="U712" s="1"/>
      <c r="V712" s="1"/>
      <c r="W712" s="22"/>
      <c r="X712" s="3"/>
      <c r="Y712" s="10" t="s">
        <v>7</v>
      </c>
      <c r="Z712" s="9"/>
      <c r="AA712" s="22">
        <f t="shared" si="53"/>
        <v>0</v>
      </c>
      <c r="AB712" s="9"/>
      <c r="AC712" s="22">
        <f t="shared" si="54"/>
        <v>0</v>
      </c>
      <c r="AD712" s="117">
        <f t="shared" si="55"/>
        <v>705</v>
      </c>
      <c r="AE712" s="119"/>
      <c r="AF712" s="1"/>
    </row>
    <row r="713" spans="1:32" x14ac:dyDescent="0.25">
      <c r="A713" s="1"/>
      <c r="B713" s="1"/>
      <c r="C713" s="1"/>
      <c r="D713" s="5">
        <f t="shared" ref="D713:D776" si="56">ROW(C713)</f>
        <v>713</v>
      </c>
      <c r="E713" s="1"/>
      <c r="F713" s="1"/>
      <c r="G713" s="22"/>
      <c r="H713" s="3"/>
      <c r="I713" s="1"/>
      <c r="J713" s="1"/>
      <c r="K713" s="22"/>
      <c r="L713" s="3"/>
      <c r="M713" s="1"/>
      <c r="N713" s="1"/>
      <c r="O713" s="22"/>
      <c r="P713" s="3"/>
      <c r="Q713" s="1"/>
      <c r="R713" s="1"/>
      <c r="S713" s="22"/>
      <c r="T713" s="3"/>
      <c r="U713" s="1"/>
      <c r="V713" s="1"/>
      <c r="W713" s="22"/>
      <c r="X713" s="3"/>
      <c r="Y713" s="10" t="s">
        <v>7</v>
      </c>
      <c r="Z713" s="9"/>
      <c r="AA713" s="22">
        <f t="shared" ref="AA713:AA776" si="57">IF(Z713="",0,IF(COUNTIF(Z:Z,Z713)=1,0,1))</f>
        <v>0</v>
      </c>
      <c r="AB713" s="9"/>
      <c r="AC713" s="22">
        <f t="shared" ref="AC713:AC776" si="58">IF(AB713="",0,IF(COUNTIF(AB:AB,AB713)=1,0,1))</f>
        <v>0</v>
      </c>
      <c r="AD713" s="117">
        <f t="shared" si="55"/>
        <v>706</v>
      </c>
      <c r="AE713" s="119"/>
      <c r="AF713" s="1"/>
    </row>
    <row r="714" spans="1:32" x14ac:dyDescent="0.25">
      <c r="A714" s="1"/>
      <c r="B714" s="1"/>
      <c r="C714" s="1"/>
      <c r="D714" s="5">
        <f t="shared" si="56"/>
        <v>714</v>
      </c>
      <c r="E714" s="1"/>
      <c r="F714" s="1"/>
      <c r="G714" s="22"/>
      <c r="H714" s="3"/>
      <c r="I714" s="1"/>
      <c r="J714" s="1"/>
      <c r="K714" s="22"/>
      <c r="L714" s="3"/>
      <c r="M714" s="1"/>
      <c r="N714" s="1"/>
      <c r="O714" s="22"/>
      <c r="P714" s="3"/>
      <c r="Q714" s="1"/>
      <c r="R714" s="1"/>
      <c r="S714" s="22"/>
      <c r="T714" s="3"/>
      <c r="U714" s="1"/>
      <c r="V714" s="1"/>
      <c r="W714" s="22"/>
      <c r="X714" s="3"/>
      <c r="Y714" s="10" t="s">
        <v>7</v>
      </c>
      <c r="Z714" s="9"/>
      <c r="AA714" s="22">
        <f t="shared" si="57"/>
        <v>0</v>
      </c>
      <c r="AB714" s="9"/>
      <c r="AC714" s="22">
        <f t="shared" si="58"/>
        <v>0</v>
      </c>
      <c r="AD714" s="117">
        <f t="shared" ref="AD714:AD777" si="59">AD713+1</f>
        <v>707</v>
      </c>
      <c r="AE714" s="119"/>
      <c r="AF714" s="1"/>
    </row>
    <row r="715" spans="1:32" x14ac:dyDescent="0.25">
      <c r="A715" s="1"/>
      <c r="B715" s="1"/>
      <c r="C715" s="1"/>
      <c r="D715" s="5">
        <f t="shared" si="56"/>
        <v>715</v>
      </c>
      <c r="E715" s="1"/>
      <c r="F715" s="1"/>
      <c r="G715" s="22"/>
      <c r="H715" s="3"/>
      <c r="I715" s="1"/>
      <c r="J715" s="1"/>
      <c r="K715" s="22"/>
      <c r="L715" s="3"/>
      <c r="M715" s="1"/>
      <c r="N715" s="1"/>
      <c r="O715" s="22"/>
      <c r="P715" s="3"/>
      <c r="Q715" s="1"/>
      <c r="R715" s="1"/>
      <c r="S715" s="22"/>
      <c r="T715" s="3"/>
      <c r="U715" s="1"/>
      <c r="V715" s="1"/>
      <c r="W715" s="22"/>
      <c r="X715" s="3"/>
      <c r="Y715" s="10" t="s">
        <v>7</v>
      </c>
      <c r="Z715" s="9"/>
      <c r="AA715" s="22">
        <f t="shared" si="57"/>
        <v>0</v>
      </c>
      <c r="AB715" s="9"/>
      <c r="AC715" s="22">
        <f t="shared" si="58"/>
        <v>0</v>
      </c>
      <c r="AD715" s="117">
        <f t="shared" si="59"/>
        <v>708</v>
      </c>
      <c r="AE715" s="119"/>
      <c r="AF715" s="1"/>
    </row>
    <row r="716" spans="1:32" x14ac:dyDescent="0.25">
      <c r="A716" s="1"/>
      <c r="B716" s="1"/>
      <c r="C716" s="1"/>
      <c r="D716" s="5">
        <f t="shared" si="56"/>
        <v>716</v>
      </c>
      <c r="E716" s="1"/>
      <c r="F716" s="1"/>
      <c r="G716" s="22"/>
      <c r="H716" s="3"/>
      <c r="I716" s="1"/>
      <c r="J716" s="1"/>
      <c r="K716" s="22"/>
      <c r="L716" s="3"/>
      <c r="M716" s="1"/>
      <c r="N716" s="1"/>
      <c r="O716" s="22"/>
      <c r="P716" s="3"/>
      <c r="Q716" s="1"/>
      <c r="R716" s="1"/>
      <c r="S716" s="22"/>
      <c r="T716" s="3"/>
      <c r="U716" s="1"/>
      <c r="V716" s="1"/>
      <c r="W716" s="22"/>
      <c r="X716" s="3"/>
      <c r="Y716" s="10" t="s">
        <v>7</v>
      </c>
      <c r="Z716" s="9"/>
      <c r="AA716" s="22">
        <f t="shared" si="57"/>
        <v>0</v>
      </c>
      <c r="AB716" s="9"/>
      <c r="AC716" s="22">
        <f t="shared" si="58"/>
        <v>0</v>
      </c>
      <c r="AD716" s="117">
        <f t="shared" si="59"/>
        <v>709</v>
      </c>
      <c r="AE716" s="119"/>
      <c r="AF716" s="1"/>
    </row>
    <row r="717" spans="1:32" x14ac:dyDescent="0.25">
      <c r="A717" s="1"/>
      <c r="B717" s="1"/>
      <c r="C717" s="1"/>
      <c r="D717" s="5">
        <f t="shared" si="56"/>
        <v>717</v>
      </c>
      <c r="E717" s="1"/>
      <c r="F717" s="1"/>
      <c r="G717" s="22"/>
      <c r="H717" s="3"/>
      <c r="I717" s="1"/>
      <c r="J717" s="1"/>
      <c r="K717" s="22"/>
      <c r="L717" s="3"/>
      <c r="M717" s="1"/>
      <c r="N717" s="1"/>
      <c r="O717" s="22"/>
      <c r="P717" s="3"/>
      <c r="Q717" s="1"/>
      <c r="R717" s="1"/>
      <c r="S717" s="22"/>
      <c r="T717" s="3"/>
      <c r="U717" s="1"/>
      <c r="V717" s="1"/>
      <c r="W717" s="22"/>
      <c r="X717" s="3"/>
      <c r="Y717" s="10" t="s">
        <v>7</v>
      </c>
      <c r="Z717" s="9"/>
      <c r="AA717" s="22">
        <f t="shared" si="57"/>
        <v>0</v>
      </c>
      <c r="AB717" s="9"/>
      <c r="AC717" s="22">
        <f t="shared" si="58"/>
        <v>0</v>
      </c>
      <c r="AD717" s="117">
        <f t="shared" si="59"/>
        <v>710</v>
      </c>
      <c r="AE717" s="119"/>
      <c r="AF717" s="1"/>
    </row>
    <row r="718" spans="1:32" x14ac:dyDescent="0.25">
      <c r="A718" s="1"/>
      <c r="B718" s="1"/>
      <c r="C718" s="1"/>
      <c r="D718" s="5">
        <f t="shared" si="56"/>
        <v>718</v>
      </c>
      <c r="E718" s="1"/>
      <c r="F718" s="1"/>
      <c r="G718" s="22"/>
      <c r="H718" s="3"/>
      <c r="I718" s="1"/>
      <c r="J718" s="1"/>
      <c r="K718" s="22"/>
      <c r="L718" s="3"/>
      <c r="M718" s="1"/>
      <c r="N718" s="1"/>
      <c r="O718" s="22"/>
      <c r="P718" s="3"/>
      <c r="Q718" s="1"/>
      <c r="R718" s="1"/>
      <c r="S718" s="22"/>
      <c r="T718" s="3"/>
      <c r="U718" s="1"/>
      <c r="V718" s="1"/>
      <c r="W718" s="22"/>
      <c r="X718" s="3"/>
      <c r="Y718" s="10" t="s">
        <v>7</v>
      </c>
      <c r="Z718" s="9"/>
      <c r="AA718" s="22">
        <f t="shared" si="57"/>
        <v>0</v>
      </c>
      <c r="AB718" s="9"/>
      <c r="AC718" s="22">
        <f t="shared" si="58"/>
        <v>0</v>
      </c>
      <c r="AD718" s="117">
        <f t="shared" si="59"/>
        <v>711</v>
      </c>
      <c r="AE718" s="119"/>
      <c r="AF718" s="1"/>
    </row>
    <row r="719" spans="1:32" x14ac:dyDescent="0.25">
      <c r="A719" s="1"/>
      <c r="B719" s="1"/>
      <c r="C719" s="1"/>
      <c r="D719" s="5">
        <f t="shared" si="56"/>
        <v>719</v>
      </c>
      <c r="E719" s="1"/>
      <c r="F719" s="1"/>
      <c r="G719" s="22"/>
      <c r="H719" s="3"/>
      <c r="I719" s="1"/>
      <c r="J719" s="1"/>
      <c r="K719" s="22"/>
      <c r="L719" s="3"/>
      <c r="M719" s="1"/>
      <c r="N719" s="1"/>
      <c r="O719" s="22"/>
      <c r="P719" s="3"/>
      <c r="Q719" s="1"/>
      <c r="R719" s="1"/>
      <c r="S719" s="22"/>
      <c r="T719" s="3"/>
      <c r="U719" s="1"/>
      <c r="V719" s="1"/>
      <c r="W719" s="22"/>
      <c r="X719" s="3"/>
      <c r="Y719" s="10" t="s">
        <v>7</v>
      </c>
      <c r="Z719" s="9"/>
      <c r="AA719" s="22">
        <f t="shared" si="57"/>
        <v>0</v>
      </c>
      <c r="AB719" s="9"/>
      <c r="AC719" s="22">
        <f t="shared" si="58"/>
        <v>0</v>
      </c>
      <c r="AD719" s="117">
        <f t="shared" si="59"/>
        <v>712</v>
      </c>
      <c r="AE719" s="119"/>
      <c r="AF719" s="1"/>
    </row>
    <row r="720" spans="1:32" x14ac:dyDescent="0.25">
      <c r="A720" s="1"/>
      <c r="B720" s="1"/>
      <c r="C720" s="1"/>
      <c r="D720" s="5">
        <f t="shared" si="56"/>
        <v>720</v>
      </c>
      <c r="E720" s="1"/>
      <c r="F720" s="1"/>
      <c r="G720" s="22"/>
      <c r="H720" s="3"/>
      <c r="I720" s="1"/>
      <c r="J720" s="1"/>
      <c r="K720" s="22"/>
      <c r="L720" s="3"/>
      <c r="M720" s="1"/>
      <c r="N720" s="1"/>
      <c r="O720" s="22"/>
      <c r="P720" s="3"/>
      <c r="Q720" s="1"/>
      <c r="R720" s="1"/>
      <c r="S720" s="22"/>
      <c r="T720" s="3"/>
      <c r="U720" s="1"/>
      <c r="V720" s="1"/>
      <c r="W720" s="22"/>
      <c r="X720" s="3"/>
      <c r="Y720" s="10" t="s">
        <v>7</v>
      </c>
      <c r="Z720" s="9"/>
      <c r="AA720" s="22">
        <f t="shared" si="57"/>
        <v>0</v>
      </c>
      <c r="AB720" s="9"/>
      <c r="AC720" s="22">
        <f t="shared" si="58"/>
        <v>0</v>
      </c>
      <c r="AD720" s="117">
        <f t="shared" si="59"/>
        <v>713</v>
      </c>
      <c r="AE720" s="119"/>
      <c r="AF720" s="1"/>
    </row>
    <row r="721" spans="1:32" x14ac:dyDescent="0.25">
      <c r="A721" s="1"/>
      <c r="B721" s="1"/>
      <c r="C721" s="1"/>
      <c r="D721" s="5">
        <f t="shared" si="56"/>
        <v>721</v>
      </c>
      <c r="E721" s="1"/>
      <c r="F721" s="1"/>
      <c r="G721" s="22"/>
      <c r="H721" s="3"/>
      <c r="I721" s="1"/>
      <c r="J721" s="1"/>
      <c r="K721" s="22"/>
      <c r="L721" s="3"/>
      <c r="M721" s="1"/>
      <c r="N721" s="1"/>
      <c r="O721" s="22"/>
      <c r="P721" s="3"/>
      <c r="Q721" s="1"/>
      <c r="R721" s="1"/>
      <c r="S721" s="22"/>
      <c r="T721" s="3"/>
      <c r="U721" s="1"/>
      <c r="V721" s="1"/>
      <c r="W721" s="22"/>
      <c r="X721" s="3"/>
      <c r="Y721" s="10" t="s">
        <v>7</v>
      </c>
      <c r="Z721" s="9"/>
      <c r="AA721" s="22">
        <f t="shared" si="57"/>
        <v>0</v>
      </c>
      <c r="AB721" s="9"/>
      <c r="AC721" s="22">
        <f t="shared" si="58"/>
        <v>0</v>
      </c>
      <c r="AD721" s="117">
        <f t="shared" si="59"/>
        <v>714</v>
      </c>
      <c r="AE721" s="119"/>
      <c r="AF721" s="1"/>
    </row>
    <row r="722" spans="1:32" x14ac:dyDescent="0.25">
      <c r="A722" s="1"/>
      <c r="B722" s="1"/>
      <c r="C722" s="1"/>
      <c r="D722" s="5">
        <f t="shared" si="56"/>
        <v>722</v>
      </c>
      <c r="E722" s="1"/>
      <c r="F722" s="1"/>
      <c r="G722" s="22"/>
      <c r="H722" s="3"/>
      <c r="I722" s="1"/>
      <c r="J722" s="1"/>
      <c r="K722" s="22"/>
      <c r="L722" s="3"/>
      <c r="M722" s="1"/>
      <c r="N722" s="1"/>
      <c r="O722" s="22"/>
      <c r="P722" s="3"/>
      <c r="Q722" s="1"/>
      <c r="R722" s="1"/>
      <c r="S722" s="22"/>
      <c r="T722" s="3"/>
      <c r="U722" s="1"/>
      <c r="V722" s="1"/>
      <c r="W722" s="22"/>
      <c r="X722" s="3"/>
      <c r="Y722" s="10" t="s">
        <v>7</v>
      </c>
      <c r="Z722" s="9"/>
      <c r="AA722" s="22">
        <f t="shared" si="57"/>
        <v>0</v>
      </c>
      <c r="AB722" s="9"/>
      <c r="AC722" s="22">
        <f t="shared" si="58"/>
        <v>0</v>
      </c>
      <c r="AD722" s="117">
        <f t="shared" si="59"/>
        <v>715</v>
      </c>
      <c r="AE722" s="119"/>
      <c r="AF722" s="1"/>
    </row>
    <row r="723" spans="1:32" x14ac:dyDescent="0.25">
      <c r="A723" s="1"/>
      <c r="B723" s="1"/>
      <c r="C723" s="1"/>
      <c r="D723" s="5">
        <f t="shared" si="56"/>
        <v>723</v>
      </c>
      <c r="E723" s="1"/>
      <c r="F723" s="1"/>
      <c r="G723" s="22"/>
      <c r="H723" s="3"/>
      <c r="I723" s="1"/>
      <c r="J723" s="1"/>
      <c r="K723" s="22"/>
      <c r="L723" s="3"/>
      <c r="M723" s="1"/>
      <c r="N723" s="1"/>
      <c r="O723" s="22"/>
      <c r="P723" s="3"/>
      <c r="Q723" s="1"/>
      <c r="R723" s="1"/>
      <c r="S723" s="22"/>
      <c r="T723" s="3"/>
      <c r="U723" s="1"/>
      <c r="V723" s="1"/>
      <c r="W723" s="22"/>
      <c r="X723" s="3"/>
      <c r="Y723" s="10" t="s">
        <v>7</v>
      </c>
      <c r="Z723" s="9"/>
      <c r="AA723" s="22">
        <f t="shared" si="57"/>
        <v>0</v>
      </c>
      <c r="AB723" s="9"/>
      <c r="AC723" s="22">
        <f t="shared" si="58"/>
        <v>0</v>
      </c>
      <c r="AD723" s="117">
        <f t="shared" si="59"/>
        <v>716</v>
      </c>
      <c r="AE723" s="119"/>
      <c r="AF723" s="1"/>
    </row>
    <row r="724" spans="1:32" x14ac:dyDescent="0.25">
      <c r="A724" s="1"/>
      <c r="B724" s="1"/>
      <c r="C724" s="1"/>
      <c r="D724" s="5">
        <f t="shared" si="56"/>
        <v>724</v>
      </c>
      <c r="E724" s="1"/>
      <c r="F724" s="1"/>
      <c r="G724" s="22"/>
      <c r="H724" s="3"/>
      <c r="I724" s="1"/>
      <c r="J724" s="1"/>
      <c r="K724" s="22"/>
      <c r="L724" s="3"/>
      <c r="M724" s="1"/>
      <c r="N724" s="1"/>
      <c r="O724" s="22"/>
      <c r="P724" s="3"/>
      <c r="Q724" s="1"/>
      <c r="R724" s="1"/>
      <c r="S724" s="22"/>
      <c r="T724" s="3"/>
      <c r="U724" s="1"/>
      <c r="V724" s="1"/>
      <c r="W724" s="22"/>
      <c r="X724" s="3"/>
      <c r="Y724" s="10" t="s">
        <v>7</v>
      </c>
      <c r="Z724" s="9"/>
      <c r="AA724" s="22">
        <f t="shared" si="57"/>
        <v>0</v>
      </c>
      <c r="AB724" s="9"/>
      <c r="AC724" s="22">
        <f t="shared" si="58"/>
        <v>0</v>
      </c>
      <c r="AD724" s="117">
        <f t="shared" si="59"/>
        <v>717</v>
      </c>
      <c r="AE724" s="119"/>
      <c r="AF724" s="1"/>
    </row>
    <row r="725" spans="1:32" x14ac:dyDescent="0.25">
      <c r="A725" s="1"/>
      <c r="B725" s="1"/>
      <c r="C725" s="1"/>
      <c r="D725" s="5">
        <f t="shared" si="56"/>
        <v>725</v>
      </c>
      <c r="E725" s="1"/>
      <c r="F725" s="1"/>
      <c r="G725" s="22"/>
      <c r="H725" s="3"/>
      <c r="I725" s="1"/>
      <c r="J725" s="1"/>
      <c r="K725" s="22"/>
      <c r="L725" s="3"/>
      <c r="M725" s="1"/>
      <c r="N725" s="1"/>
      <c r="O725" s="22"/>
      <c r="P725" s="3"/>
      <c r="Q725" s="1"/>
      <c r="R725" s="1"/>
      <c r="S725" s="22"/>
      <c r="T725" s="3"/>
      <c r="U725" s="1"/>
      <c r="V725" s="1"/>
      <c r="W725" s="22"/>
      <c r="X725" s="3"/>
      <c r="Y725" s="10" t="s">
        <v>7</v>
      </c>
      <c r="Z725" s="9"/>
      <c r="AA725" s="22">
        <f t="shared" si="57"/>
        <v>0</v>
      </c>
      <c r="AB725" s="9"/>
      <c r="AC725" s="22">
        <f t="shared" si="58"/>
        <v>0</v>
      </c>
      <c r="AD725" s="117">
        <f t="shared" si="59"/>
        <v>718</v>
      </c>
      <c r="AE725" s="119"/>
      <c r="AF725" s="1"/>
    </row>
    <row r="726" spans="1:32" x14ac:dyDescent="0.25">
      <c r="A726" s="1"/>
      <c r="B726" s="1"/>
      <c r="C726" s="1"/>
      <c r="D726" s="5">
        <f t="shared" si="56"/>
        <v>726</v>
      </c>
      <c r="E726" s="1"/>
      <c r="F726" s="1"/>
      <c r="G726" s="22"/>
      <c r="H726" s="3"/>
      <c r="I726" s="1"/>
      <c r="J726" s="1"/>
      <c r="K726" s="22"/>
      <c r="L726" s="3"/>
      <c r="M726" s="1"/>
      <c r="N726" s="1"/>
      <c r="O726" s="22"/>
      <c r="P726" s="3"/>
      <c r="Q726" s="1"/>
      <c r="R726" s="1"/>
      <c r="S726" s="22"/>
      <c r="T726" s="3"/>
      <c r="U726" s="1"/>
      <c r="V726" s="1"/>
      <c r="W726" s="22"/>
      <c r="X726" s="3"/>
      <c r="Y726" s="10" t="s">
        <v>7</v>
      </c>
      <c r="Z726" s="9"/>
      <c r="AA726" s="22">
        <f t="shared" si="57"/>
        <v>0</v>
      </c>
      <c r="AB726" s="9"/>
      <c r="AC726" s="22">
        <f t="shared" si="58"/>
        <v>0</v>
      </c>
      <c r="AD726" s="117">
        <f t="shared" si="59"/>
        <v>719</v>
      </c>
      <c r="AE726" s="119"/>
      <c r="AF726" s="1"/>
    </row>
    <row r="727" spans="1:32" x14ac:dyDescent="0.25">
      <c r="A727" s="1"/>
      <c r="B727" s="1"/>
      <c r="C727" s="1"/>
      <c r="D727" s="5">
        <f t="shared" si="56"/>
        <v>727</v>
      </c>
      <c r="E727" s="1"/>
      <c r="F727" s="1"/>
      <c r="G727" s="22"/>
      <c r="H727" s="3"/>
      <c r="I727" s="1"/>
      <c r="J727" s="1"/>
      <c r="K727" s="22"/>
      <c r="L727" s="3"/>
      <c r="M727" s="1"/>
      <c r="N727" s="1"/>
      <c r="O727" s="22"/>
      <c r="P727" s="3"/>
      <c r="Q727" s="1"/>
      <c r="R727" s="1"/>
      <c r="S727" s="22"/>
      <c r="T727" s="3"/>
      <c r="U727" s="1"/>
      <c r="V727" s="1"/>
      <c r="W727" s="22"/>
      <c r="X727" s="3"/>
      <c r="Y727" s="10" t="s">
        <v>7</v>
      </c>
      <c r="Z727" s="9"/>
      <c r="AA727" s="22">
        <f t="shared" si="57"/>
        <v>0</v>
      </c>
      <c r="AB727" s="9"/>
      <c r="AC727" s="22">
        <f t="shared" si="58"/>
        <v>0</v>
      </c>
      <c r="AD727" s="117">
        <f t="shared" si="59"/>
        <v>720</v>
      </c>
      <c r="AE727" s="119"/>
      <c r="AF727" s="1"/>
    </row>
    <row r="728" spans="1:32" x14ac:dyDescent="0.25">
      <c r="A728" s="1"/>
      <c r="B728" s="1"/>
      <c r="C728" s="1"/>
      <c r="D728" s="5">
        <f t="shared" si="56"/>
        <v>728</v>
      </c>
      <c r="E728" s="1"/>
      <c r="F728" s="1"/>
      <c r="G728" s="22"/>
      <c r="H728" s="3"/>
      <c r="I728" s="1"/>
      <c r="J728" s="1"/>
      <c r="K728" s="22"/>
      <c r="L728" s="3"/>
      <c r="M728" s="1"/>
      <c r="N728" s="1"/>
      <c r="O728" s="22"/>
      <c r="P728" s="3"/>
      <c r="Q728" s="1"/>
      <c r="R728" s="1"/>
      <c r="S728" s="22"/>
      <c r="T728" s="3"/>
      <c r="U728" s="1"/>
      <c r="V728" s="1"/>
      <c r="W728" s="22"/>
      <c r="X728" s="3"/>
      <c r="Y728" s="10" t="s">
        <v>7</v>
      </c>
      <c r="Z728" s="9"/>
      <c r="AA728" s="22">
        <f t="shared" si="57"/>
        <v>0</v>
      </c>
      <c r="AB728" s="9"/>
      <c r="AC728" s="22">
        <f t="shared" si="58"/>
        <v>0</v>
      </c>
      <c r="AD728" s="117">
        <f t="shared" si="59"/>
        <v>721</v>
      </c>
      <c r="AE728" s="119"/>
      <c r="AF728" s="1"/>
    </row>
    <row r="729" spans="1:32" x14ac:dyDescent="0.25">
      <c r="A729" s="1"/>
      <c r="B729" s="1"/>
      <c r="C729" s="1"/>
      <c r="D729" s="5">
        <f t="shared" si="56"/>
        <v>729</v>
      </c>
      <c r="E729" s="1"/>
      <c r="F729" s="1"/>
      <c r="G729" s="22"/>
      <c r="H729" s="3"/>
      <c r="I729" s="1"/>
      <c r="J729" s="1"/>
      <c r="K729" s="22"/>
      <c r="L729" s="3"/>
      <c r="M729" s="1"/>
      <c r="N729" s="1"/>
      <c r="O729" s="22"/>
      <c r="P729" s="3"/>
      <c r="Q729" s="1"/>
      <c r="R729" s="1"/>
      <c r="S729" s="22"/>
      <c r="T729" s="3"/>
      <c r="U729" s="1"/>
      <c r="V729" s="1"/>
      <c r="W729" s="22"/>
      <c r="X729" s="3"/>
      <c r="Y729" s="10" t="s">
        <v>7</v>
      </c>
      <c r="Z729" s="9"/>
      <c r="AA729" s="22">
        <f t="shared" si="57"/>
        <v>0</v>
      </c>
      <c r="AB729" s="9"/>
      <c r="AC729" s="22">
        <f t="shared" si="58"/>
        <v>0</v>
      </c>
      <c r="AD729" s="117">
        <f t="shared" si="59"/>
        <v>722</v>
      </c>
      <c r="AE729" s="119"/>
      <c r="AF729" s="1"/>
    </row>
    <row r="730" spans="1:32" x14ac:dyDescent="0.25">
      <c r="A730" s="1"/>
      <c r="B730" s="1"/>
      <c r="C730" s="1"/>
      <c r="D730" s="5">
        <f t="shared" si="56"/>
        <v>730</v>
      </c>
      <c r="E730" s="1"/>
      <c r="F730" s="1"/>
      <c r="G730" s="22"/>
      <c r="H730" s="3"/>
      <c r="I730" s="1"/>
      <c r="J730" s="1"/>
      <c r="K730" s="22"/>
      <c r="L730" s="3"/>
      <c r="M730" s="1"/>
      <c r="N730" s="1"/>
      <c r="O730" s="22"/>
      <c r="P730" s="3"/>
      <c r="Q730" s="1"/>
      <c r="R730" s="1"/>
      <c r="S730" s="22"/>
      <c r="T730" s="3"/>
      <c r="U730" s="1"/>
      <c r="V730" s="1"/>
      <c r="W730" s="22"/>
      <c r="X730" s="3"/>
      <c r="Y730" s="10" t="s">
        <v>7</v>
      </c>
      <c r="Z730" s="9"/>
      <c r="AA730" s="22">
        <f t="shared" si="57"/>
        <v>0</v>
      </c>
      <c r="AB730" s="9"/>
      <c r="AC730" s="22">
        <f t="shared" si="58"/>
        <v>0</v>
      </c>
      <c r="AD730" s="117">
        <f t="shared" si="59"/>
        <v>723</v>
      </c>
      <c r="AE730" s="119"/>
      <c r="AF730" s="1"/>
    </row>
    <row r="731" spans="1:32" x14ac:dyDescent="0.25">
      <c r="A731" s="1"/>
      <c r="B731" s="1"/>
      <c r="C731" s="1"/>
      <c r="D731" s="5">
        <f t="shared" si="56"/>
        <v>731</v>
      </c>
      <c r="E731" s="1"/>
      <c r="F731" s="1"/>
      <c r="G731" s="22"/>
      <c r="H731" s="3"/>
      <c r="I731" s="1"/>
      <c r="J731" s="1"/>
      <c r="K731" s="22"/>
      <c r="L731" s="3"/>
      <c r="M731" s="1"/>
      <c r="N731" s="1"/>
      <c r="O731" s="22"/>
      <c r="P731" s="3"/>
      <c r="Q731" s="1"/>
      <c r="R731" s="1"/>
      <c r="S731" s="22"/>
      <c r="T731" s="3"/>
      <c r="U731" s="1"/>
      <c r="V731" s="1"/>
      <c r="W731" s="22"/>
      <c r="X731" s="3"/>
      <c r="Y731" s="10" t="s">
        <v>7</v>
      </c>
      <c r="Z731" s="9"/>
      <c r="AA731" s="22">
        <f t="shared" si="57"/>
        <v>0</v>
      </c>
      <c r="AB731" s="9"/>
      <c r="AC731" s="22">
        <f t="shared" si="58"/>
        <v>0</v>
      </c>
      <c r="AD731" s="117">
        <f t="shared" si="59"/>
        <v>724</v>
      </c>
      <c r="AE731" s="119"/>
      <c r="AF731" s="1"/>
    </row>
    <row r="732" spans="1:32" x14ac:dyDescent="0.25">
      <c r="A732" s="1"/>
      <c r="B732" s="1"/>
      <c r="C732" s="1"/>
      <c r="D732" s="5">
        <f t="shared" si="56"/>
        <v>732</v>
      </c>
      <c r="E732" s="1"/>
      <c r="F732" s="1"/>
      <c r="G732" s="22"/>
      <c r="H732" s="3"/>
      <c r="I732" s="1"/>
      <c r="J732" s="1"/>
      <c r="K732" s="22"/>
      <c r="L732" s="3"/>
      <c r="M732" s="1"/>
      <c r="N732" s="1"/>
      <c r="O732" s="22"/>
      <c r="P732" s="3"/>
      <c r="Q732" s="1"/>
      <c r="R732" s="1"/>
      <c r="S732" s="22"/>
      <c r="T732" s="3"/>
      <c r="U732" s="1"/>
      <c r="V732" s="1"/>
      <c r="W732" s="22"/>
      <c r="X732" s="3"/>
      <c r="Y732" s="10" t="s">
        <v>7</v>
      </c>
      <c r="Z732" s="9"/>
      <c r="AA732" s="22">
        <f t="shared" si="57"/>
        <v>0</v>
      </c>
      <c r="AB732" s="9"/>
      <c r="AC732" s="22">
        <f t="shared" si="58"/>
        <v>0</v>
      </c>
      <c r="AD732" s="117">
        <f t="shared" si="59"/>
        <v>725</v>
      </c>
      <c r="AE732" s="119"/>
      <c r="AF732" s="1"/>
    </row>
    <row r="733" spans="1:32" x14ac:dyDescent="0.25">
      <c r="A733" s="1"/>
      <c r="B733" s="1"/>
      <c r="C733" s="1"/>
      <c r="D733" s="5">
        <f t="shared" si="56"/>
        <v>733</v>
      </c>
      <c r="E733" s="1"/>
      <c r="F733" s="1"/>
      <c r="G733" s="22"/>
      <c r="H733" s="3"/>
      <c r="I733" s="1"/>
      <c r="J733" s="1"/>
      <c r="K733" s="22"/>
      <c r="L733" s="3"/>
      <c r="M733" s="1"/>
      <c r="N733" s="1"/>
      <c r="O733" s="22"/>
      <c r="P733" s="3"/>
      <c r="Q733" s="1"/>
      <c r="R733" s="1"/>
      <c r="S733" s="22"/>
      <c r="T733" s="3"/>
      <c r="U733" s="1"/>
      <c r="V733" s="1"/>
      <c r="W733" s="22"/>
      <c r="X733" s="3"/>
      <c r="Y733" s="10" t="s">
        <v>7</v>
      </c>
      <c r="Z733" s="9"/>
      <c r="AA733" s="22">
        <f t="shared" si="57"/>
        <v>0</v>
      </c>
      <c r="AB733" s="9"/>
      <c r="AC733" s="22">
        <f t="shared" si="58"/>
        <v>0</v>
      </c>
      <c r="AD733" s="117">
        <f t="shared" si="59"/>
        <v>726</v>
      </c>
      <c r="AE733" s="119"/>
      <c r="AF733" s="1"/>
    </row>
    <row r="734" spans="1:32" x14ac:dyDescent="0.25">
      <c r="A734" s="1"/>
      <c r="B734" s="1"/>
      <c r="C734" s="1"/>
      <c r="D734" s="5">
        <f t="shared" si="56"/>
        <v>734</v>
      </c>
      <c r="E734" s="1"/>
      <c r="F734" s="1"/>
      <c r="G734" s="22"/>
      <c r="H734" s="3"/>
      <c r="I734" s="1"/>
      <c r="J734" s="1"/>
      <c r="K734" s="22"/>
      <c r="L734" s="3"/>
      <c r="M734" s="1"/>
      <c r="N734" s="1"/>
      <c r="O734" s="22"/>
      <c r="P734" s="3"/>
      <c r="Q734" s="1"/>
      <c r="R734" s="1"/>
      <c r="S734" s="22"/>
      <c r="T734" s="3"/>
      <c r="U734" s="1"/>
      <c r="V734" s="1"/>
      <c r="W734" s="22"/>
      <c r="X734" s="3"/>
      <c r="Y734" s="10" t="s">
        <v>7</v>
      </c>
      <c r="Z734" s="9"/>
      <c r="AA734" s="22">
        <f t="shared" si="57"/>
        <v>0</v>
      </c>
      <c r="AB734" s="9"/>
      <c r="AC734" s="22">
        <f t="shared" si="58"/>
        <v>0</v>
      </c>
      <c r="AD734" s="117">
        <f t="shared" si="59"/>
        <v>727</v>
      </c>
      <c r="AE734" s="119"/>
      <c r="AF734" s="1"/>
    </row>
    <row r="735" spans="1:32" x14ac:dyDescent="0.25">
      <c r="A735" s="1"/>
      <c r="B735" s="1"/>
      <c r="C735" s="1"/>
      <c r="D735" s="5">
        <f t="shared" si="56"/>
        <v>735</v>
      </c>
      <c r="E735" s="1"/>
      <c r="F735" s="1"/>
      <c r="G735" s="22"/>
      <c r="H735" s="3"/>
      <c r="I735" s="1"/>
      <c r="J735" s="1"/>
      <c r="K735" s="22"/>
      <c r="L735" s="3"/>
      <c r="M735" s="1"/>
      <c r="N735" s="1"/>
      <c r="O735" s="22"/>
      <c r="P735" s="3"/>
      <c r="Q735" s="1"/>
      <c r="R735" s="1"/>
      <c r="S735" s="22"/>
      <c r="T735" s="3"/>
      <c r="U735" s="1"/>
      <c r="V735" s="1"/>
      <c r="W735" s="22"/>
      <c r="X735" s="3"/>
      <c r="Y735" s="10" t="s">
        <v>7</v>
      </c>
      <c r="Z735" s="9"/>
      <c r="AA735" s="22">
        <f t="shared" si="57"/>
        <v>0</v>
      </c>
      <c r="AB735" s="9"/>
      <c r="AC735" s="22">
        <f t="shared" si="58"/>
        <v>0</v>
      </c>
      <c r="AD735" s="117">
        <f t="shared" si="59"/>
        <v>728</v>
      </c>
      <c r="AE735" s="119"/>
      <c r="AF735" s="1"/>
    </row>
    <row r="736" spans="1:32" x14ac:dyDescent="0.25">
      <c r="A736" s="1"/>
      <c r="B736" s="1"/>
      <c r="C736" s="1"/>
      <c r="D736" s="5">
        <f t="shared" si="56"/>
        <v>736</v>
      </c>
      <c r="E736" s="1"/>
      <c r="F736" s="1"/>
      <c r="G736" s="22"/>
      <c r="H736" s="3"/>
      <c r="I736" s="1"/>
      <c r="J736" s="1"/>
      <c r="K736" s="22"/>
      <c r="L736" s="3"/>
      <c r="M736" s="1"/>
      <c r="N736" s="1"/>
      <c r="O736" s="22"/>
      <c r="P736" s="3"/>
      <c r="Q736" s="1"/>
      <c r="R736" s="1"/>
      <c r="S736" s="22"/>
      <c r="T736" s="3"/>
      <c r="U736" s="1"/>
      <c r="V736" s="1"/>
      <c r="W736" s="22"/>
      <c r="X736" s="3"/>
      <c r="Y736" s="10" t="s">
        <v>7</v>
      </c>
      <c r="Z736" s="9"/>
      <c r="AA736" s="22">
        <f t="shared" si="57"/>
        <v>0</v>
      </c>
      <c r="AB736" s="9"/>
      <c r="AC736" s="22">
        <f t="shared" si="58"/>
        <v>0</v>
      </c>
      <c r="AD736" s="117">
        <f t="shared" si="59"/>
        <v>729</v>
      </c>
      <c r="AE736" s="119"/>
      <c r="AF736" s="1"/>
    </row>
    <row r="737" spans="1:32" x14ac:dyDescent="0.25">
      <c r="A737" s="1"/>
      <c r="B737" s="1"/>
      <c r="C737" s="1"/>
      <c r="D737" s="5">
        <f t="shared" si="56"/>
        <v>737</v>
      </c>
      <c r="E737" s="1"/>
      <c r="F737" s="1"/>
      <c r="G737" s="22"/>
      <c r="H737" s="3"/>
      <c r="I737" s="1"/>
      <c r="J737" s="1"/>
      <c r="K737" s="22"/>
      <c r="L737" s="3"/>
      <c r="M737" s="1"/>
      <c r="N737" s="1"/>
      <c r="O737" s="22"/>
      <c r="P737" s="3"/>
      <c r="Q737" s="1"/>
      <c r="R737" s="1"/>
      <c r="S737" s="22"/>
      <c r="T737" s="3"/>
      <c r="U737" s="1"/>
      <c r="V737" s="1"/>
      <c r="W737" s="22"/>
      <c r="X737" s="3"/>
      <c r="Y737" s="10" t="s">
        <v>7</v>
      </c>
      <c r="Z737" s="9"/>
      <c r="AA737" s="22">
        <f t="shared" si="57"/>
        <v>0</v>
      </c>
      <c r="AB737" s="9"/>
      <c r="AC737" s="22">
        <f t="shared" si="58"/>
        <v>0</v>
      </c>
      <c r="AD737" s="117">
        <f t="shared" si="59"/>
        <v>730</v>
      </c>
      <c r="AE737" s="119"/>
      <c r="AF737" s="1"/>
    </row>
    <row r="738" spans="1:32" x14ac:dyDescent="0.25">
      <c r="A738" s="1"/>
      <c r="B738" s="1"/>
      <c r="C738" s="1"/>
      <c r="D738" s="5">
        <f t="shared" si="56"/>
        <v>738</v>
      </c>
      <c r="E738" s="1"/>
      <c r="F738" s="1"/>
      <c r="G738" s="22"/>
      <c r="H738" s="3"/>
      <c r="I738" s="1"/>
      <c r="J738" s="1"/>
      <c r="K738" s="22"/>
      <c r="L738" s="3"/>
      <c r="M738" s="1"/>
      <c r="N738" s="1"/>
      <c r="O738" s="22"/>
      <c r="P738" s="3"/>
      <c r="Q738" s="1"/>
      <c r="R738" s="1"/>
      <c r="S738" s="22"/>
      <c r="T738" s="3"/>
      <c r="U738" s="1"/>
      <c r="V738" s="1"/>
      <c r="W738" s="22"/>
      <c r="X738" s="3"/>
      <c r="Y738" s="10" t="s">
        <v>7</v>
      </c>
      <c r="Z738" s="9"/>
      <c r="AA738" s="22">
        <f t="shared" si="57"/>
        <v>0</v>
      </c>
      <c r="AB738" s="9"/>
      <c r="AC738" s="22">
        <f t="shared" si="58"/>
        <v>0</v>
      </c>
      <c r="AD738" s="117">
        <f t="shared" si="59"/>
        <v>731</v>
      </c>
      <c r="AE738" s="119"/>
      <c r="AF738" s="1"/>
    </row>
    <row r="739" spans="1:32" x14ac:dyDescent="0.25">
      <c r="A739" s="1"/>
      <c r="B739" s="1"/>
      <c r="C739" s="1"/>
      <c r="D739" s="5">
        <f t="shared" si="56"/>
        <v>739</v>
      </c>
      <c r="E739" s="1"/>
      <c r="F739" s="1"/>
      <c r="G739" s="22"/>
      <c r="H739" s="3"/>
      <c r="I739" s="1"/>
      <c r="J739" s="1"/>
      <c r="K739" s="22"/>
      <c r="L739" s="3"/>
      <c r="M739" s="1"/>
      <c r="N739" s="1"/>
      <c r="O739" s="22"/>
      <c r="P739" s="3"/>
      <c r="Q739" s="1"/>
      <c r="R739" s="1"/>
      <c r="S739" s="22"/>
      <c r="T739" s="3"/>
      <c r="U739" s="1"/>
      <c r="V739" s="1"/>
      <c r="W739" s="22"/>
      <c r="X739" s="3"/>
      <c r="Y739" s="10" t="s">
        <v>7</v>
      </c>
      <c r="Z739" s="9"/>
      <c r="AA739" s="22">
        <f t="shared" si="57"/>
        <v>0</v>
      </c>
      <c r="AB739" s="9"/>
      <c r="AC739" s="22">
        <f t="shared" si="58"/>
        <v>0</v>
      </c>
      <c r="AD739" s="117">
        <f t="shared" si="59"/>
        <v>732</v>
      </c>
      <c r="AE739" s="119"/>
      <c r="AF739" s="1"/>
    </row>
    <row r="740" spans="1:32" x14ac:dyDescent="0.25">
      <c r="A740" s="1"/>
      <c r="B740" s="1"/>
      <c r="C740" s="1"/>
      <c r="D740" s="5">
        <f t="shared" si="56"/>
        <v>740</v>
      </c>
      <c r="E740" s="1"/>
      <c r="F740" s="1"/>
      <c r="G740" s="22"/>
      <c r="H740" s="3"/>
      <c r="I740" s="1"/>
      <c r="J740" s="1"/>
      <c r="K740" s="22"/>
      <c r="L740" s="3"/>
      <c r="M740" s="1"/>
      <c r="N740" s="1"/>
      <c r="O740" s="22"/>
      <c r="P740" s="3"/>
      <c r="Q740" s="1"/>
      <c r="R740" s="1"/>
      <c r="S740" s="22"/>
      <c r="T740" s="3"/>
      <c r="U740" s="1"/>
      <c r="V740" s="1"/>
      <c r="W740" s="22"/>
      <c r="X740" s="3"/>
      <c r="Y740" s="10" t="s">
        <v>7</v>
      </c>
      <c r="Z740" s="9"/>
      <c r="AA740" s="22">
        <f t="shared" si="57"/>
        <v>0</v>
      </c>
      <c r="AB740" s="9"/>
      <c r="AC740" s="22">
        <f t="shared" si="58"/>
        <v>0</v>
      </c>
      <c r="AD740" s="117">
        <f t="shared" si="59"/>
        <v>733</v>
      </c>
      <c r="AE740" s="119"/>
      <c r="AF740" s="1"/>
    </row>
    <row r="741" spans="1:32" x14ac:dyDescent="0.25">
      <c r="A741" s="1"/>
      <c r="B741" s="1"/>
      <c r="C741" s="1"/>
      <c r="D741" s="5">
        <f t="shared" si="56"/>
        <v>741</v>
      </c>
      <c r="E741" s="1"/>
      <c r="F741" s="1"/>
      <c r="G741" s="22"/>
      <c r="H741" s="3"/>
      <c r="I741" s="1"/>
      <c r="J741" s="1"/>
      <c r="K741" s="22"/>
      <c r="L741" s="3"/>
      <c r="M741" s="1"/>
      <c r="N741" s="1"/>
      <c r="O741" s="22"/>
      <c r="P741" s="3"/>
      <c r="Q741" s="1"/>
      <c r="R741" s="1"/>
      <c r="S741" s="22"/>
      <c r="T741" s="3"/>
      <c r="U741" s="1"/>
      <c r="V741" s="1"/>
      <c r="W741" s="22"/>
      <c r="X741" s="3"/>
      <c r="Y741" s="10" t="s">
        <v>7</v>
      </c>
      <c r="Z741" s="9"/>
      <c r="AA741" s="22">
        <f t="shared" si="57"/>
        <v>0</v>
      </c>
      <c r="AB741" s="9"/>
      <c r="AC741" s="22">
        <f t="shared" si="58"/>
        <v>0</v>
      </c>
      <c r="AD741" s="117">
        <f t="shared" si="59"/>
        <v>734</v>
      </c>
      <c r="AE741" s="119"/>
      <c r="AF741" s="1"/>
    </row>
    <row r="742" spans="1:32" x14ac:dyDescent="0.25">
      <c r="A742" s="1"/>
      <c r="B742" s="1"/>
      <c r="C742" s="1"/>
      <c r="D742" s="5">
        <f t="shared" si="56"/>
        <v>742</v>
      </c>
      <c r="E742" s="1"/>
      <c r="F742" s="1"/>
      <c r="G742" s="22"/>
      <c r="H742" s="3"/>
      <c r="I742" s="1"/>
      <c r="J742" s="1"/>
      <c r="K742" s="22"/>
      <c r="L742" s="3"/>
      <c r="M742" s="1"/>
      <c r="N742" s="1"/>
      <c r="O742" s="22"/>
      <c r="P742" s="3"/>
      <c r="Q742" s="1"/>
      <c r="R742" s="1"/>
      <c r="S742" s="22"/>
      <c r="T742" s="3"/>
      <c r="U742" s="1"/>
      <c r="V742" s="1"/>
      <c r="W742" s="22"/>
      <c r="X742" s="3"/>
      <c r="Y742" s="10" t="s">
        <v>7</v>
      </c>
      <c r="Z742" s="9"/>
      <c r="AA742" s="22">
        <f t="shared" si="57"/>
        <v>0</v>
      </c>
      <c r="AB742" s="9"/>
      <c r="AC742" s="22">
        <f t="shared" si="58"/>
        <v>0</v>
      </c>
      <c r="AD742" s="117">
        <f t="shared" si="59"/>
        <v>735</v>
      </c>
      <c r="AE742" s="119"/>
      <c r="AF742" s="1"/>
    </row>
    <row r="743" spans="1:32" x14ac:dyDescent="0.25">
      <c r="A743" s="1"/>
      <c r="B743" s="1"/>
      <c r="C743" s="1"/>
      <c r="D743" s="5">
        <f t="shared" si="56"/>
        <v>743</v>
      </c>
      <c r="E743" s="1"/>
      <c r="F743" s="1"/>
      <c r="G743" s="22"/>
      <c r="H743" s="3"/>
      <c r="I743" s="1"/>
      <c r="J743" s="1"/>
      <c r="K743" s="22"/>
      <c r="L743" s="3"/>
      <c r="M743" s="1"/>
      <c r="N743" s="1"/>
      <c r="O743" s="22"/>
      <c r="P743" s="3"/>
      <c r="Q743" s="1"/>
      <c r="R743" s="1"/>
      <c r="S743" s="22"/>
      <c r="T743" s="3"/>
      <c r="U743" s="1"/>
      <c r="V743" s="1"/>
      <c r="W743" s="22"/>
      <c r="X743" s="3"/>
      <c r="Y743" s="10" t="s">
        <v>7</v>
      </c>
      <c r="Z743" s="9"/>
      <c r="AA743" s="22">
        <f t="shared" si="57"/>
        <v>0</v>
      </c>
      <c r="AB743" s="9"/>
      <c r="AC743" s="22">
        <f t="shared" si="58"/>
        <v>0</v>
      </c>
      <c r="AD743" s="117">
        <f t="shared" si="59"/>
        <v>736</v>
      </c>
      <c r="AE743" s="119"/>
      <c r="AF743" s="1"/>
    </row>
    <row r="744" spans="1:32" x14ac:dyDescent="0.25">
      <c r="A744" s="1"/>
      <c r="B744" s="1"/>
      <c r="C744" s="1"/>
      <c r="D744" s="5">
        <f t="shared" si="56"/>
        <v>744</v>
      </c>
      <c r="E744" s="1"/>
      <c r="F744" s="1"/>
      <c r="G744" s="22"/>
      <c r="H744" s="3"/>
      <c r="I744" s="1"/>
      <c r="J744" s="1"/>
      <c r="K744" s="22"/>
      <c r="L744" s="3"/>
      <c r="M744" s="1"/>
      <c r="N744" s="1"/>
      <c r="O744" s="22"/>
      <c r="P744" s="3"/>
      <c r="Q744" s="1"/>
      <c r="R744" s="1"/>
      <c r="S744" s="22"/>
      <c r="T744" s="3"/>
      <c r="U744" s="1"/>
      <c r="V744" s="1"/>
      <c r="W744" s="22"/>
      <c r="X744" s="3"/>
      <c r="Y744" s="10" t="s">
        <v>7</v>
      </c>
      <c r="Z744" s="9"/>
      <c r="AA744" s="22">
        <f t="shared" si="57"/>
        <v>0</v>
      </c>
      <c r="AB744" s="9"/>
      <c r="AC744" s="22">
        <f t="shared" si="58"/>
        <v>0</v>
      </c>
      <c r="AD744" s="117">
        <f t="shared" si="59"/>
        <v>737</v>
      </c>
      <c r="AE744" s="119"/>
      <c r="AF744" s="1"/>
    </row>
    <row r="745" spans="1:32" x14ac:dyDescent="0.25">
      <c r="A745" s="1"/>
      <c r="B745" s="1"/>
      <c r="C745" s="1"/>
      <c r="D745" s="5">
        <f t="shared" si="56"/>
        <v>745</v>
      </c>
      <c r="E745" s="1"/>
      <c r="F745" s="1"/>
      <c r="G745" s="22"/>
      <c r="H745" s="3"/>
      <c r="I745" s="1"/>
      <c r="J745" s="1"/>
      <c r="K745" s="22"/>
      <c r="L745" s="3"/>
      <c r="M745" s="1"/>
      <c r="N745" s="1"/>
      <c r="O745" s="22"/>
      <c r="P745" s="3"/>
      <c r="Q745" s="1"/>
      <c r="R745" s="1"/>
      <c r="S745" s="22"/>
      <c r="T745" s="3"/>
      <c r="U745" s="1"/>
      <c r="V745" s="1"/>
      <c r="W745" s="22"/>
      <c r="X745" s="3"/>
      <c r="Y745" s="10" t="s">
        <v>7</v>
      </c>
      <c r="Z745" s="9"/>
      <c r="AA745" s="22">
        <f t="shared" si="57"/>
        <v>0</v>
      </c>
      <c r="AB745" s="9"/>
      <c r="AC745" s="22">
        <f t="shared" si="58"/>
        <v>0</v>
      </c>
      <c r="AD745" s="117">
        <f t="shared" si="59"/>
        <v>738</v>
      </c>
      <c r="AE745" s="119"/>
      <c r="AF745" s="1"/>
    </row>
    <row r="746" spans="1:32" x14ac:dyDescent="0.25">
      <c r="A746" s="1"/>
      <c r="B746" s="1"/>
      <c r="C746" s="1"/>
      <c r="D746" s="5">
        <f t="shared" si="56"/>
        <v>746</v>
      </c>
      <c r="E746" s="1"/>
      <c r="F746" s="1"/>
      <c r="G746" s="22"/>
      <c r="H746" s="3"/>
      <c r="I746" s="1"/>
      <c r="J746" s="1"/>
      <c r="K746" s="22"/>
      <c r="L746" s="3"/>
      <c r="M746" s="1"/>
      <c r="N746" s="1"/>
      <c r="O746" s="22"/>
      <c r="P746" s="3"/>
      <c r="Q746" s="1"/>
      <c r="R746" s="1"/>
      <c r="S746" s="22"/>
      <c r="T746" s="3"/>
      <c r="U746" s="1"/>
      <c r="V746" s="1"/>
      <c r="W746" s="22"/>
      <c r="X746" s="3"/>
      <c r="Y746" s="10" t="s">
        <v>7</v>
      </c>
      <c r="Z746" s="9"/>
      <c r="AA746" s="22">
        <f t="shared" si="57"/>
        <v>0</v>
      </c>
      <c r="AB746" s="9"/>
      <c r="AC746" s="22">
        <f t="shared" si="58"/>
        <v>0</v>
      </c>
      <c r="AD746" s="117">
        <f t="shared" si="59"/>
        <v>739</v>
      </c>
      <c r="AE746" s="119"/>
      <c r="AF746" s="1"/>
    </row>
    <row r="747" spans="1:32" x14ac:dyDescent="0.25">
      <c r="A747" s="1"/>
      <c r="B747" s="1"/>
      <c r="C747" s="1"/>
      <c r="D747" s="5">
        <f t="shared" si="56"/>
        <v>747</v>
      </c>
      <c r="E747" s="1"/>
      <c r="F747" s="1"/>
      <c r="G747" s="22"/>
      <c r="H747" s="3"/>
      <c r="I747" s="1"/>
      <c r="J747" s="1"/>
      <c r="K747" s="22"/>
      <c r="L747" s="3"/>
      <c r="M747" s="1"/>
      <c r="N747" s="1"/>
      <c r="O747" s="22"/>
      <c r="P747" s="3"/>
      <c r="Q747" s="1"/>
      <c r="R747" s="1"/>
      <c r="S747" s="22"/>
      <c r="T747" s="3"/>
      <c r="U747" s="1"/>
      <c r="V747" s="1"/>
      <c r="W747" s="22"/>
      <c r="X747" s="3"/>
      <c r="Y747" s="10" t="s">
        <v>7</v>
      </c>
      <c r="Z747" s="9"/>
      <c r="AA747" s="22">
        <f t="shared" si="57"/>
        <v>0</v>
      </c>
      <c r="AB747" s="9"/>
      <c r="AC747" s="22">
        <f t="shared" si="58"/>
        <v>0</v>
      </c>
      <c r="AD747" s="117">
        <f t="shared" si="59"/>
        <v>740</v>
      </c>
      <c r="AE747" s="119"/>
      <c r="AF747" s="1"/>
    </row>
    <row r="748" spans="1:32" x14ac:dyDescent="0.25">
      <c r="A748" s="1"/>
      <c r="B748" s="1"/>
      <c r="C748" s="1"/>
      <c r="D748" s="5">
        <f t="shared" si="56"/>
        <v>748</v>
      </c>
      <c r="E748" s="1"/>
      <c r="F748" s="1"/>
      <c r="G748" s="22"/>
      <c r="H748" s="3"/>
      <c r="I748" s="1"/>
      <c r="J748" s="1"/>
      <c r="K748" s="22"/>
      <c r="L748" s="3"/>
      <c r="M748" s="1"/>
      <c r="N748" s="1"/>
      <c r="O748" s="22"/>
      <c r="P748" s="3"/>
      <c r="Q748" s="1"/>
      <c r="R748" s="1"/>
      <c r="S748" s="22"/>
      <c r="T748" s="3"/>
      <c r="U748" s="1"/>
      <c r="V748" s="1"/>
      <c r="W748" s="22"/>
      <c r="X748" s="3"/>
      <c r="Y748" s="10" t="s">
        <v>7</v>
      </c>
      <c r="Z748" s="9"/>
      <c r="AA748" s="22">
        <f t="shared" si="57"/>
        <v>0</v>
      </c>
      <c r="AB748" s="9"/>
      <c r="AC748" s="22">
        <f t="shared" si="58"/>
        <v>0</v>
      </c>
      <c r="AD748" s="117">
        <f t="shared" si="59"/>
        <v>741</v>
      </c>
      <c r="AE748" s="119"/>
      <c r="AF748" s="1"/>
    </row>
    <row r="749" spans="1:32" x14ac:dyDescent="0.25">
      <c r="A749" s="1"/>
      <c r="B749" s="1"/>
      <c r="C749" s="1"/>
      <c r="D749" s="5">
        <f t="shared" si="56"/>
        <v>749</v>
      </c>
      <c r="E749" s="1"/>
      <c r="F749" s="1"/>
      <c r="G749" s="22"/>
      <c r="H749" s="3"/>
      <c r="I749" s="1"/>
      <c r="J749" s="1"/>
      <c r="K749" s="22"/>
      <c r="L749" s="3"/>
      <c r="M749" s="1"/>
      <c r="N749" s="1"/>
      <c r="O749" s="22"/>
      <c r="P749" s="3"/>
      <c r="Q749" s="1"/>
      <c r="R749" s="1"/>
      <c r="S749" s="22"/>
      <c r="T749" s="3"/>
      <c r="U749" s="1"/>
      <c r="V749" s="1"/>
      <c r="W749" s="22"/>
      <c r="X749" s="3"/>
      <c r="Y749" s="10" t="s">
        <v>7</v>
      </c>
      <c r="Z749" s="9"/>
      <c r="AA749" s="22">
        <f t="shared" si="57"/>
        <v>0</v>
      </c>
      <c r="AB749" s="9"/>
      <c r="AC749" s="22">
        <f t="shared" si="58"/>
        <v>0</v>
      </c>
      <c r="AD749" s="117">
        <f t="shared" si="59"/>
        <v>742</v>
      </c>
      <c r="AE749" s="119"/>
      <c r="AF749" s="1"/>
    </row>
    <row r="750" spans="1:32" x14ac:dyDescent="0.25">
      <c r="A750" s="1"/>
      <c r="B750" s="1"/>
      <c r="C750" s="1"/>
      <c r="D750" s="5">
        <f t="shared" si="56"/>
        <v>750</v>
      </c>
      <c r="E750" s="1"/>
      <c r="F750" s="1"/>
      <c r="G750" s="22"/>
      <c r="H750" s="3"/>
      <c r="I750" s="1"/>
      <c r="J750" s="1"/>
      <c r="K750" s="22"/>
      <c r="L750" s="3"/>
      <c r="M750" s="1"/>
      <c r="N750" s="1"/>
      <c r="O750" s="22"/>
      <c r="P750" s="3"/>
      <c r="Q750" s="1"/>
      <c r="R750" s="1"/>
      <c r="S750" s="22"/>
      <c r="T750" s="3"/>
      <c r="U750" s="1"/>
      <c r="V750" s="1"/>
      <c r="W750" s="22"/>
      <c r="X750" s="3"/>
      <c r="Y750" s="10" t="s">
        <v>7</v>
      </c>
      <c r="Z750" s="9"/>
      <c r="AA750" s="22">
        <f t="shared" si="57"/>
        <v>0</v>
      </c>
      <c r="AB750" s="9"/>
      <c r="AC750" s="22">
        <f t="shared" si="58"/>
        <v>0</v>
      </c>
      <c r="AD750" s="117">
        <f t="shared" si="59"/>
        <v>743</v>
      </c>
      <c r="AE750" s="119"/>
      <c r="AF750" s="1"/>
    </row>
    <row r="751" spans="1:32" x14ac:dyDescent="0.25">
      <c r="A751" s="1"/>
      <c r="B751" s="1"/>
      <c r="C751" s="1"/>
      <c r="D751" s="5">
        <f t="shared" si="56"/>
        <v>751</v>
      </c>
      <c r="E751" s="1"/>
      <c r="F751" s="1"/>
      <c r="G751" s="22"/>
      <c r="H751" s="3"/>
      <c r="I751" s="1"/>
      <c r="J751" s="1"/>
      <c r="K751" s="22"/>
      <c r="L751" s="3"/>
      <c r="M751" s="1"/>
      <c r="N751" s="1"/>
      <c r="O751" s="22"/>
      <c r="P751" s="3"/>
      <c r="Q751" s="1"/>
      <c r="R751" s="1"/>
      <c r="S751" s="22"/>
      <c r="T751" s="3"/>
      <c r="U751" s="1"/>
      <c r="V751" s="1"/>
      <c r="W751" s="22"/>
      <c r="X751" s="3"/>
      <c r="Y751" s="10" t="s">
        <v>7</v>
      </c>
      <c r="Z751" s="9"/>
      <c r="AA751" s="22">
        <f t="shared" si="57"/>
        <v>0</v>
      </c>
      <c r="AB751" s="9"/>
      <c r="AC751" s="22">
        <f t="shared" si="58"/>
        <v>0</v>
      </c>
      <c r="AD751" s="117">
        <f t="shared" si="59"/>
        <v>744</v>
      </c>
      <c r="AE751" s="119"/>
      <c r="AF751" s="1"/>
    </row>
    <row r="752" spans="1:32" x14ac:dyDescent="0.25">
      <c r="A752" s="1"/>
      <c r="B752" s="1"/>
      <c r="C752" s="1"/>
      <c r="D752" s="5">
        <f t="shared" si="56"/>
        <v>752</v>
      </c>
      <c r="E752" s="1"/>
      <c r="F752" s="1"/>
      <c r="G752" s="22"/>
      <c r="H752" s="3"/>
      <c r="I752" s="1"/>
      <c r="J752" s="1"/>
      <c r="K752" s="22"/>
      <c r="L752" s="3"/>
      <c r="M752" s="1"/>
      <c r="N752" s="1"/>
      <c r="O752" s="22"/>
      <c r="P752" s="3"/>
      <c r="Q752" s="1"/>
      <c r="R752" s="1"/>
      <c r="S752" s="22"/>
      <c r="T752" s="3"/>
      <c r="U752" s="1"/>
      <c r="V752" s="1"/>
      <c r="W752" s="22"/>
      <c r="X752" s="3"/>
      <c r="Y752" s="10" t="s">
        <v>7</v>
      </c>
      <c r="Z752" s="9"/>
      <c r="AA752" s="22">
        <f t="shared" si="57"/>
        <v>0</v>
      </c>
      <c r="AB752" s="9"/>
      <c r="AC752" s="22">
        <f t="shared" si="58"/>
        <v>0</v>
      </c>
      <c r="AD752" s="117">
        <f t="shared" si="59"/>
        <v>745</v>
      </c>
      <c r="AE752" s="119"/>
      <c r="AF752" s="1"/>
    </row>
    <row r="753" spans="1:32" x14ac:dyDescent="0.25">
      <c r="A753" s="1"/>
      <c r="B753" s="1"/>
      <c r="C753" s="1"/>
      <c r="D753" s="5">
        <f t="shared" si="56"/>
        <v>753</v>
      </c>
      <c r="E753" s="1"/>
      <c r="F753" s="1"/>
      <c r="G753" s="22"/>
      <c r="H753" s="3"/>
      <c r="I753" s="1"/>
      <c r="J753" s="1"/>
      <c r="K753" s="22"/>
      <c r="L753" s="3"/>
      <c r="M753" s="1"/>
      <c r="N753" s="1"/>
      <c r="O753" s="22"/>
      <c r="P753" s="3"/>
      <c r="Q753" s="1"/>
      <c r="R753" s="1"/>
      <c r="S753" s="22"/>
      <c r="T753" s="3"/>
      <c r="U753" s="1"/>
      <c r="V753" s="1"/>
      <c r="W753" s="22"/>
      <c r="X753" s="3"/>
      <c r="Y753" s="10" t="s">
        <v>7</v>
      </c>
      <c r="Z753" s="9"/>
      <c r="AA753" s="22">
        <f t="shared" si="57"/>
        <v>0</v>
      </c>
      <c r="AB753" s="9"/>
      <c r="AC753" s="22">
        <f t="shared" si="58"/>
        <v>0</v>
      </c>
      <c r="AD753" s="117">
        <f t="shared" si="59"/>
        <v>746</v>
      </c>
      <c r="AE753" s="119"/>
      <c r="AF753" s="1"/>
    </row>
    <row r="754" spans="1:32" x14ac:dyDescent="0.25">
      <c r="A754" s="1"/>
      <c r="B754" s="1"/>
      <c r="C754" s="1"/>
      <c r="D754" s="5">
        <f t="shared" si="56"/>
        <v>754</v>
      </c>
      <c r="E754" s="1"/>
      <c r="F754" s="1"/>
      <c r="G754" s="22"/>
      <c r="H754" s="3"/>
      <c r="I754" s="1"/>
      <c r="J754" s="1"/>
      <c r="K754" s="22"/>
      <c r="L754" s="3"/>
      <c r="M754" s="1"/>
      <c r="N754" s="1"/>
      <c r="O754" s="22"/>
      <c r="P754" s="3"/>
      <c r="Q754" s="1"/>
      <c r="R754" s="1"/>
      <c r="S754" s="22"/>
      <c r="T754" s="3"/>
      <c r="U754" s="1"/>
      <c r="V754" s="1"/>
      <c r="W754" s="22"/>
      <c r="X754" s="3"/>
      <c r="Y754" s="10" t="s">
        <v>7</v>
      </c>
      <c r="Z754" s="9"/>
      <c r="AA754" s="22">
        <f t="shared" si="57"/>
        <v>0</v>
      </c>
      <c r="AB754" s="9"/>
      <c r="AC754" s="22">
        <f t="shared" si="58"/>
        <v>0</v>
      </c>
      <c r="AD754" s="117">
        <f t="shared" si="59"/>
        <v>747</v>
      </c>
      <c r="AE754" s="119"/>
      <c r="AF754" s="1"/>
    </row>
    <row r="755" spans="1:32" x14ac:dyDescent="0.25">
      <c r="A755" s="1"/>
      <c r="B755" s="1"/>
      <c r="C755" s="1"/>
      <c r="D755" s="5">
        <f t="shared" si="56"/>
        <v>755</v>
      </c>
      <c r="E755" s="1"/>
      <c r="F755" s="1"/>
      <c r="G755" s="22"/>
      <c r="H755" s="3"/>
      <c r="I755" s="1"/>
      <c r="J755" s="1"/>
      <c r="K755" s="22"/>
      <c r="L755" s="3"/>
      <c r="M755" s="1"/>
      <c r="N755" s="1"/>
      <c r="O755" s="22"/>
      <c r="P755" s="3"/>
      <c r="Q755" s="1"/>
      <c r="R755" s="1"/>
      <c r="S755" s="22"/>
      <c r="T755" s="3"/>
      <c r="U755" s="1"/>
      <c r="V755" s="1"/>
      <c r="W755" s="22"/>
      <c r="X755" s="3"/>
      <c r="Y755" s="10" t="s">
        <v>7</v>
      </c>
      <c r="Z755" s="9"/>
      <c r="AA755" s="22">
        <f t="shared" si="57"/>
        <v>0</v>
      </c>
      <c r="AB755" s="9"/>
      <c r="AC755" s="22">
        <f t="shared" si="58"/>
        <v>0</v>
      </c>
      <c r="AD755" s="117">
        <f t="shared" si="59"/>
        <v>748</v>
      </c>
      <c r="AE755" s="119"/>
      <c r="AF755" s="1"/>
    </row>
    <row r="756" spans="1:32" x14ac:dyDescent="0.25">
      <c r="A756" s="1"/>
      <c r="B756" s="1"/>
      <c r="C756" s="1"/>
      <c r="D756" s="5">
        <f t="shared" si="56"/>
        <v>756</v>
      </c>
      <c r="E756" s="1"/>
      <c r="F756" s="1"/>
      <c r="G756" s="22"/>
      <c r="H756" s="3"/>
      <c r="I756" s="1"/>
      <c r="J756" s="1"/>
      <c r="K756" s="22"/>
      <c r="L756" s="3"/>
      <c r="M756" s="1"/>
      <c r="N756" s="1"/>
      <c r="O756" s="22"/>
      <c r="P756" s="3"/>
      <c r="Q756" s="1"/>
      <c r="R756" s="1"/>
      <c r="S756" s="22"/>
      <c r="T756" s="3"/>
      <c r="U756" s="1"/>
      <c r="V756" s="1"/>
      <c r="W756" s="22"/>
      <c r="X756" s="3"/>
      <c r="Y756" s="10" t="s">
        <v>7</v>
      </c>
      <c r="Z756" s="9"/>
      <c r="AA756" s="22">
        <f t="shared" si="57"/>
        <v>0</v>
      </c>
      <c r="AB756" s="9"/>
      <c r="AC756" s="22">
        <f t="shared" si="58"/>
        <v>0</v>
      </c>
      <c r="AD756" s="117">
        <f t="shared" si="59"/>
        <v>749</v>
      </c>
      <c r="AE756" s="119"/>
      <c r="AF756" s="1"/>
    </row>
    <row r="757" spans="1:32" x14ac:dyDescent="0.25">
      <c r="A757" s="1"/>
      <c r="B757" s="1"/>
      <c r="C757" s="1"/>
      <c r="D757" s="5">
        <f t="shared" si="56"/>
        <v>757</v>
      </c>
      <c r="E757" s="1"/>
      <c r="F757" s="1"/>
      <c r="G757" s="22"/>
      <c r="H757" s="3"/>
      <c r="I757" s="1"/>
      <c r="J757" s="1"/>
      <c r="K757" s="22"/>
      <c r="L757" s="3"/>
      <c r="M757" s="1"/>
      <c r="N757" s="1"/>
      <c r="O757" s="22"/>
      <c r="P757" s="3"/>
      <c r="Q757" s="1"/>
      <c r="R757" s="1"/>
      <c r="S757" s="22"/>
      <c r="T757" s="3"/>
      <c r="U757" s="1"/>
      <c r="V757" s="1"/>
      <c r="W757" s="22"/>
      <c r="X757" s="3"/>
      <c r="Y757" s="10" t="s">
        <v>7</v>
      </c>
      <c r="Z757" s="9"/>
      <c r="AA757" s="22">
        <f t="shared" si="57"/>
        <v>0</v>
      </c>
      <c r="AB757" s="9"/>
      <c r="AC757" s="22">
        <f t="shared" si="58"/>
        <v>0</v>
      </c>
      <c r="AD757" s="117">
        <f t="shared" si="59"/>
        <v>750</v>
      </c>
      <c r="AE757" s="119"/>
      <c r="AF757" s="1"/>
    </row>
    <row r="758" spans="1:32" x14ac:dyDescent="0.25">
      <c r="A758" s="1"/>
      <c r="B758" s="1"/>
      <c r="C758" s="1"/>
      <c r="D758" s="5">
        <f t="shared" si="56"/>
        <v>758</v>
      </c>
      <c r="E758" s="1"/>
      <c r="F758" s="1"/>
      <c r="G758" s="22"/>
      <c r="H758" s="3"/>
      <c r="I758" s="1"/>
      <c r="J758" s="1"/>
      <c r="K758" s="22"/>
      <c r="L758" s="3"/>
      <c r="M758" s="1"/>
      <c r="N758" s="1"/>
      <c r="O758" s="22"/>
      <c r="P758" s="3"/>
      <c r="Q758" s="1"/>
      <c r="R758" s="1"/>
      <c r="S758" s="22"/>
      <c r="T758" s="3"/>
      <c r="U758" s="1"/>
      <c r="V758" s="1"/>
      <c r="W758" s="22"/>
      <c r="X758" s="3"/>
      <c r="Y758" s="10" t="s">
        <v>7</v>
      </c>
      <c r="Z758" s="9"/>
      <c r="AA758" s="22">
        <f t="shared" si="57"/>
        <v>0</v>
      </c>
      <c r="AB758" s="9"/>
      <c r="AC758" s="22">
        <f t="shared" si="58"/>
        <v>0</v>
      </c>
      <c r="AD758" s="117">
        <f t="shared" si="59"/>
        <v>751</v>
      </c>
      <c r="AE758" s="119"/>
      <c r="AF758" s="1"/>
    </row>
    <row r="759" spans="1:32" x14ac:dyDescent="0.25">
      <c r="A759" s="1"/>
      <c r="B759" s="1"/>
      <c r="C759" s="1"/>
      <c r="D759" s="5">
        <f t="shared" si="56"/>
        <v>759</v>
      </c>
      <c r="E759" s="1"/>
      <c r="F759" s="1"/>
      <c r="G759" s="22"/>
      <c r="H759" s="3"/>
      <c r="I759" s="1"/>
      <c r="J759" s="1"/>
      <c r="K759" s="22"/>
      <c r="L759" s="3"/>
      <c r="M759" s="1"/>
      <c r="N759" s="1"/>
      <c r="O759" s="22"/>
      <c r="P759" s="3"/>
      <c r="Q759" s="1"/>
      <c r="R759" s="1"/>
      <c r="S759" s="22"/>
      <c r="T759" s="3"/>
      <c r="U759" s="1"/>
      <c r="V759" s="1"/>
      <c r="W759" s="22"/>
      <c r="X759" s="3"/>
      <c r="Y759" s="10" t="s">
        <v>7</v>
      </c>
      <c r="Z759" s="9"/>
      <c r="AA759" s="22">
        <f t="shared" si="57"/>
        <v>0</v>
      </c>
      <c r="AB759" s="9"/>
      <c r="AC759" s="22">
        <f t="shared" si="58"/>
        <v>0</v>
      </c>
      <c r="AD759" s="117">
        <f t="shared" si="59"/>
        <v>752</v>
      </c>
      <c r="AE759" s="119"/>
      <c r="AF759" s="1"/>
    </row>
    <row r="760" spans="1:32" x14ac:dyDescent="0.25">
      <c r="A760" s="1"/>
      <c r="B760" s="1"/>
      <c r="C760" s="1"/>
      <c r="D760" s="5">
        <f t="shared" si="56"/>
        <v>760</v>
      </c>
      <c r="E760" s="1"/>
      <c r="F760" s="1"/>
      <c r="G760" s="22"/>
      <c r="H760" s="3"/>
      <c r="I760" s="1"/>
      <c r="J760" s="1"/>
      <c r="K760" s="22"/>
      <c r="L760" s="3"/>
      <c r="M760" s="1"/>
      <c r="N760" s="1"/>
      <c r="O760" s="22"/>
      <c r="P760" s="3"/>
      <c r="Q760" s="1"/>
      <c r="R760" s="1"/>
      <c r="S760" s="22"/>
      <c r="T760" s="3"/>
      <c r="U760" s="1"/>
      <c r="V760" s="1"/>
      <c r="W760" s="22"/>
      <c r="X760" s="3"/>
      <c r="Y760" s="10" t="s">
        <v>7</v>
      </c>
      <c r="Z760" s="9"/>
      <c r="AA760" s="22">
        <f t="shared" si="57"/>
        <v>0</v>
      </c>
      <c r="AB760" s="9"/>
      <c r="AC760" s="22">
        <f t="shared" si="58"/>
        <v>0</v>
      </c>
      <c r="AD760" s="117">
        <f t="shared" si="59"/>
        <v>753</v>
      </c>
      <c r="AE760" s="119"/>
      <c r="AF760" s="1"/>
    </row>
    <row r="761" spans="1:32" x14ac:dyDescent="0.25">
      <c r="A761" s="1"/>
      <c r="B761" s="1"/>
      <c r="C761" s="1"/>
      <c r="D761" s="5">
        <f t="shared" si="56"/>
        <v>761</v>
      </c>
      <c r="E761" s="1"/>
      <c r="F761" s="1"/>
      <c r="G761" s="22"/>
      <c r="H761" s="3"/>
      <c r="I761" s="1"/>
      <c r="J761" s="1"/>
      <c r="K761" s="22"/>
      <c r="L761" s="3"/>
      <c r="M761" s="1"/>
      <c r="N761" s="1"/>
      <c r="O761" s="22"/>
      <c r="P761" s="3"/>
      <c r="Q761" s="1"/>
      <c r="R761" s="1"/>
      <c r="S761" s="22"/>
      <c r="T761" s="3"/>
      <c r="U761" s="1"/>
      <c r="V761" s="1"/>
      <c r="W761" s="22"/>
      <c r="X761" s="3"/>
      <c r="Y761" s="10" t="s">
        <v>7</v>
      </c>
      <c r="Z761" s="9"/>
      <c r="AA761" s="22">
        <f t="shared" si="57"/>
        <v>0</v>
      </c>
      <c r="AB761" s="9"/>
      <c r="AC761" s="22">
        <f t="shared" si="58"/>
        <v>0</v>
      </c>
      <c r="AD761" s="117">
        <f t="shared" si="59"/>
        <v>754</v>
      </c>
      <c r="AE761" s="119"/>
      <c r="AF761" s="1"/>
    </row>
    <row r="762" spans="1:32" x14ac:dyDescent="0.25">
      <c r="A762" s="1"/>
      <c r="B762" s="1"/>
      <c r="C762" s="1"/>
      <c r="D762" s="5">
        <f t="shared" si="56"/>
        <v>762</v>
      </c>
      <c r="E762" s="1"/>
      <c r="F762" s="1"/>
      <c r="G762" s="22"/>
      <c r="H762" s="3"/>
      <c r="I762" s="1"/>
      <c r="J762" s="1"/>
      <c r="K762" s="22"/>
      <c r="L762" s="3"/>
      <c r="M762" s="1"/>
      <c r="N762" s="1"/>
      <c r="O762" s="22"/>
      <c r="P762" s="3"/>
      <c r="Q762" s="1"/>
      <c r="R762" s="1"/>
      <c r="S762" s="22"/>
      <c r="T762" s="3"/>
      <c r="U762" s="1"/>
      <c r="V762" s="1"/>
      <c r="W762" s="22"/>
      <c r="X762" s="3"/>
      <c r="Y762" s="10" t="s">
        <v>7</v>
      </c>
      <c r="Z762" s="9"/>
      <c r="AA762" s="22">
        <f t="shared" si="57"/>
        <v>0</v>
      </c>
      <c r="AB762" s="9"/>
      <c r="AC762" s="22">
        <f t="shared" si="58"/>
        <v>0</v>
      </c>
      <c r="AD762" s="117">
        <f t="shared" si="59"/>
        <v>755</v>
      </c>
      <c r="AE762" s="119"/>
      <c r="AF762" s="1"/>
    </row>
    <row r="763" spans="1:32" x14ac:dyDescent="0.25">
      <c r="A763" s="1"/>
      <c r="B763" s="1"/>
      <c r="C763" s="1"/>
      <c r="D763" s="5">
        <f t="shared" si="56"/>
        <v>763</v>
      </c>
      <c r="E763" s="1"/>
      <c r="F763" s="1"/>
      <c r="G763" s="22"/>
      <c r="H763" s="3"/>
      <c r="I763" s="1"/>
      <c r="J763" s="1"/>
      <c r="K763" s="22"/>
      <c r="L763" s="3"/>
      <c r="M763" s="1"/>
      <c r="N763" s="1"/>
      <c r="O763" s="22"/>
      <c r="P763" s="3"/>
      <c r="Q763" s="1"/>
      <c r="R763" s="1"/>
      <c r="S763" s="22"/>
      <c r="T763" s="3"/>
      <c r="U763" s="1"/>
      <c r="V763" s="1"/>
      <c r="W763" s="22"/>
      <c r="X763" s="3"/>
      <c r="Y763" s="10" t="s">
        <v>7</v>
      </c>
      <c r="Z763" s="9"/>
      <c r="AA763" s="22">
        <f t="shared" si="57"/>
        <v>0</v>
      </c>
      <c r="AB763" s="9"/>
      <c r="AC763" s="22">
        <f t="shared" si="58"/>
        <v>0</v>
      </c>
      <c r="AD763" s="117">
        <f t="shared" si="59"/>
        <v>756</v>
      </c>
      <c r="AE763" s="119"/>
      <c r="AF763" s="1"/>
    </row>
    <row r="764" spans="1:32" x14ac:dyDescent="0.25">
      <c r="A764" s="1"/>
      <c r="B764" s="1"/>
      <c r="C764" s="1"/>
      <c r="D764" s="5">
        <f t="shared" si="56"/>
        <v>764</v>
      </c>
      <c r="E764" s="1"/>
      <c r="F764" s="1"/>
      <c r="G764" s="22"/>
      <c r="H764" s="3"/>
      <c r="I764" s="1"/>
      <c r="J764" s="1"/>
      <c r="K764" s="22"/>
      <c r="L764" s="3"/>
      <c r="M764" s="1"/>
      <c r="N764" s="1"/>
      <c r="O764" s="22"/>
      <c r="P764" s="3"/>
      <c r="Q764" s="1"/>
      <c r="R764" s="1"/>
      <c r="S764" s="22"/>
      <c r="T764" s="3"/>
      <c r="U764" s="1"/>
      <c r="V764" s="1"/>
      <c r="W764" s="22"/>
      <c r="X764" s="3"/>
      <c r="Y764" s="10" t="s">
        <v>7</v>
      </c>
      <c r="Z764" s="9"/>
      <c r="AA764" s="22">
        <f t="shared" si="57"/>
        <v>0</v>
      </c>
      <c r="AB764" s="9"/>
      <c r="AC764" s="22">
        <f t="shared" si="58"/>
        <v>0</v>
      </c>
      <c r="AD764" s="117">
        <f t="shared" si="59"/>
        <v>757</v>
      </c>
      <c r="AE764" s="119"/>
      <c r="AF764" s="1"/>
    </row>
    <row r="765" spans="1:32" x14ac:dyDescent="0.25">
      <c r="A765" s="1"/>
      <c r="B765" s="1"/>
      <c r="C765" s="1"/>
      <c r="D765" s="5">
        <f t="shared" si="56"/>
        <v>765</v>
      </c>
      <c r="E765" s="1"/>
      <c r="F765" s="1"/>
      <c r="G765" s="22"/>
      <c r="H765" s="3"/>
      <c r="I765" s="1"/>
      <c r="J765" s="1"/>
      <c r="K765" s="22"/>
      <c r="L765" s="3"/>
      <c r="M765" s="1"/>
      <c r="N765" s="1"/>
      <c r="O765" s="22"/>
      <c r="P765" s="3"/>
      <c r="Q765" s="1"/>
      <c r="R765" s="1"/>
      <c r="S765" s="22"/>
      <c r="T765" s="3"/>
      <c r="U765" s="1"/>
      <c r="V765" s="1"/>
      <c r="W765" s="22"/>
      <c r="X765" s="3"/>
      <c r="Y765" s="10" t="s">
        <v>7</v>
      </c>
      <c r="Z765" s="9"/>
      <c r="AA765" s="22">
        <f t="shared" si="57"/>
        <v>0</v>
      </c>
      <c r="AB765" s="9"/>
      <c r="AC765" s="22">
        <f t="shared" si="58"/>
        <v>0</v>
      </c>
      <c r="AD765" s="117">
        <f t="shared" si="59"/>
        <v>758</v>
      </c>
      <c r="AE765" s="119"/>
      <c r="AF765" s="1"/>
    </row>
    <row r="766" spans="1:32" x14ac:dyDescent="0.25">
      <c r="A766" s="1"/>
      <c r="B766" s="1"/>
      <c r="C766" s="1"/>
      <c r="D766" s="5">
        <f t="shared" si="56"/>
        <v>766</v>
      </c>
      <c r="E766" s="1"/>
      <c r="F766" s="1"/>
      <c r="G766" s="22"/>
      <c r="H766" s="3"/>
      <c r="I766" s="1"/>
      <c r="J766" s="1"/>
      <c r="K766" s="22"/>
      <c r="L766" s="3"/>
      <c r="M766" s="1"/>
      <c r="N766" s="1"/>
      <c r="O766" s="22"/>
      <c r="P766" s="3"/>
      <c r="Q766" s="1"/>
      <c r="R766" s="1"/>
      <c r="S766" s="22"/>
      <c r="T766" s="3"/>
      <c r="U766" s="1"/>
      <c r="V766" s="1"/>
      <c r="W766" s="22"/>
      <c r="X766" s="3"/>
      <c r="Y766" s="10" t="s">
        <v>7</v>
      </c>
      <c r="Z766" s="9"/>
      <c r="AA766" s="22">
        <f t="shared" si="57"/>
        <v>0</v>
      </c>
      <c r="AB766" s="9"/>
      <c r="AC766" s="22">
        <f t="shared" si="58"/>
        <v>0</v>
      </c>
      <c r="AD766" s="117">
        <f t="shared" si="59"/>
        <v>759</v>
      </c>
      <c r="AE766" s="119"/>
      <c r="AF766" s="1"/>
    </row>
    <row r="767" spans="1:32" x14ac:dyDescent="0.25">
      <c r="A767" s="1"/>
      <c r="B767" s="1"/>
      <c r="C767" s="1"/>
      <c r="D767" s="5">
        <f t="shared" si="56"/>
        <v>767</v>
      </c>
      <c r="E767" s="1"/>
      <c r="F767" s="1"/>
      <c r="G767" s="22"/>
      <c r="H767" s="3"/>
      <c r="I767" s="1"/>
      <c r="J767" s="1"/>
      <c r="K767" s="22"/>
      <c r="L767" s="3"/>
      <c r="M767" s="1"/>
      <c r="N767" s="1"/>
      <c r="O767" s="22"/>
      <c r="P767" s="3"/>
      <c r="Q767" s="1"/>
      <c r="R767" s="1"/>
      <c r="S767" s="22"/>
      <c r="T767" s="3"/>
      <c r="U767" s="1"/>
      <c r="V767" s="1"/>
      <c r="W767" s="22"/>
      <c r="X767" s="3"/>
      <c r="Y767" s="10" t="s">
        <v>7</v>
      </c>
      <c r="Z767" s="9"/>
      <c r="AA767" s="22">
        <f t="shared" si="57"/>
        <v>0</v>
      </c>
      <c r="AB767" s="9"/>
      <c r="AC767" s="22">
        <f t="shared" si="58"/>
        <v>0</v>
      </c>
      <c r="AD767" s="117">
        <f t="shared" si="59"/>
        <v>760</v>
      </c>
      <c r="AE767" s="119"/>
      <c r="AF767" s="1"/>
    </row>
    <row r="768" spans="1:32" x14ac:dyDescent="0.25">
      <c r="A768" s="1"/>
      <c r="B768" s="1"/>
      <c r="C768" s="1"/>
      <c r="D768" s="5">
        <f t="shared" si="56"/>
        <v>768</v>
      </c>
      <c r="E768" s="1"/>
      <c r="F768" s="1"/>
      <c r="G768" s="22"/>
      <c r="H768" s="3"/>
      <c r="I768" s="1"/>
      <c r="J768" s="1"/>
      <c r="K768" s="22"/>
      <c r="L768" s="3"/>
      <c r="M768" s="1"/>
      <c r="N768" s="1"/>
      <c r="O768" s="22"/>
      <c r="P768" s="3"/>
      <c r="Q768" s="1"/>
      <c r="R768" s="1"/>
      <c r="S768" s="22"/>
      <c r="T768" s="3"/>
      <c r="U768" s="1"/>
      <c r="V768" s="1"/>
      <c r="W768" s="22"/>
      <c r="X768" s="3"/>
      <c r="Y768" s="10" t="s">
        <v>7</v>
      </c>
      <c r="Z768" s="9"/>
      <c r="AA768" s="22">
        <f t="shared" si="57"/>
        <v>0</v>
      </c>
      <c r="AB768" s="9"/>
      <c r="AC768" s="22">
        <f t="shared" si="58"/>
        <v>0</v>
      </c>
      <c r="AD768" s="117">
        <f t="shared" si="59"/>
        <v>761</v>
      </c>
      <c r="AE768" s="119"/>
      <c r="AF768" s="1"/>
    </row>
    <row r="769" spans="1:32" x14ac:dyDescent="0.25">
      <c r="A769" s="1"/>
      <c r="B769" s="1"/>
      <c r="C769" s="1"/>
      <c r="D769" s="5">
        <f t="shared" si="56"/>
        <v>769</v>
      </c>
      <c r="E769" s="1"/>
      <c r="F769" s="1"/>
      <c r="G769" s="22"/>
      <c r="H769" s="3"/>
      <c r="I769" s="1"/>
      <c r="J769" s="1"/>
      <c r="K769" s="22"/>
      <c r="L769" s="3"/>
      <c r="M769" s="1"/>
      <c r="N769" s="1"/>
      <c r="O769" s="22"/>
      <c r="P769" s="3"/>
      <c r="Q769" s="1"/>
      <c r="R769" s="1"/>
      <c r="S769" s="22"/>
      <c r="T769" s="3"/>
      <c r="U769" s="1"/>
      <c r="V769" s="1"/>
      <c r="W769" s="22"/>
      <c r="X769" s="3"/>
      <c r="Y769" s="10" t="s">
        <v>7</v>
      </c>
      <c r="Z769" s="9"/>
      <c r="AA769" s="22">
        <f t="shared" si="57"/>
        <v>0</v>
      </c>
      <c r="AB769" s="9"/>
      <c r="AC769" s="22">
        <f t="shared" si="58"/>
        <v>0</v>
      </c>
      <c r="AD769" s="117">
        <f t="shared" si="59"/>
        <v>762</v>
      </c>
      <c r="AE769" s="119"/>
      <c r="AF769" s="1"/>
    </row>
    <row r="770" spans="1:32" x14ac:dyDescent="0.25">
      <c r="A770" s="1"/>
      <c r="B770" s="1"/>
      <c r="C770" s="1"/>
      <c r="D770" s="5">
        <f t="shared" si="56"/>
        <v>770</v>
      </c>
      <c r="E770" s="1"/>
      <c r="F770" s="1"/>
      <c r="G770" s="22"/>
      <c r="H770" s="3"/>
      <c r="I770" s="1"/>
      <c r="J770" s="1"/>
      <c r="K770" s="22"/>
      <c r="L770" s="3"/>
      <c r="M770" s="1"/>
      <c r="N770" s="1"/>
      <c r="O770" s="22"/>
      <c r="P770" s="3"/>
      <c r="Q770" s="1"/>
      <c r="R770" s="1"/>
      <c r="S770" s="22"/>
      <c r="T770" s="3"/>
      <c r="U770" s="1"/>
      <c r="V770" s="1"/>
      <c r="W770" s="22"/>
      <c r="X770" s="3"/>
      <c r="Y770" s="10" t="s">
        <v>7</v>
      </c>
      <c r="Z770" s="9"/>
      <c r="AA770" s="22">
        <f t="shared" si="57"/>
        <v>0</v>
      </c>
      <c r="AB770" s="9"/>
      <c r="AC770" s="22">
        <f t="shared" si="58"/>
        <v>0</v>
      </c>
      <c r="AD770" s="117">
        <f t="shared" si="59"/>
        <v>763</v>
      </c>
      <c r="AE770" s="119"/>
      <c r="AF770" s="1"/>
    </row>
    <row r="771" spans="1:32" x14ac:dyDescent="0.25">
      <c r="A771" s="1"/>
      <c r="B771" s="1"/>
      <c r="C771" s="1"/>
      <c r="D771" s="5">
        <f t="shared" si="56"/>
        <v>771</v>
      </c>
      <c r="E771" s="1"/>
      <c r="F771" s="1"/>
      <c r="G771" s="22"/>
      <c r="H771" s="3"/>
      <c r="I771" s="1"/>
      <c r="J771" s="1"/>
      <c r="K771" s="22"/>
      <c r="L771" s="3"/>
      <c r="M771" s="1"/>
      <c r="N771" s="1"/>
      <c r="O771" s="22"/>
      <c r="P771" s="3"/>
      <c r="Q771" s="1"/>
      <c r="R771" s="1"/>
      <c r="S771" s="22"/>
      <c r="T771" s="3"/>
      <c r="U771" s="1"/>
      <c r="V771" s="1"/>
      <c r="W771" s="22"/>
      <c r="X771" s="3"/>
      <c r="Y771" s="10" t="s">
        <v>7</v>
      </c>
      <c r="Z771" s="9"/>
      <c r="AA771" s="22">
        <f t="shared" si="57"/>
        <v>0</v>
      </c>
      <c r="AB771" s="9"/>
      <c r="AC771" s="22">
        <f t="shared" si="58"/>
        <v>0</v>
      </c>
      <c r="AD771" s="117">
        <f t="shared" si="59"/>
        <v>764</v>
      </c>
      <c r="AE771" s="119"/>
      <c r="AF771" s="1"/>
    </row>
    <row r="772" spans="1:32" x14ac:dyDescent="0.25">
      <c r="A772" s="1"/>
      <c r="B772" s="1"/>
      <c r="C772" s="1"/>
      <c r="D772" s="5">
        <f t="shared" si="56"/>
        <v>772</v>
      </c>
      <c r="E772" s="1"/>
      <c r="F772" s="1"/>
      <c r="G772" s="22"/>
      <c r="H772" s="3"/>
      <c r="I772" s="1"/>
      <c r="J772" s="1"/>
      <c r="K772" s="22"/>
      <c r="L772" s="3"/>
      <c r="M772" s="1"/>
      <c r="N772" s="1"/>
      <c r="O772" s="22"/>
      <c r="P772" s="3"/>
      <c r="Q772" s="1"/>
      <c r="R772" s="1"/>
      <c r="S772" s="22"/>
      <c r="T772" s="3"/>
      <c r="U772" s="1"/>
      <c r="V772" s="1"/>
      <c r="W772" s="22"/>
      <c r="X772" s="3"/>
      <c r="Y772" s="10" t="s">
        <v>7</v>
      </c>
      <c r="Z772" s="9"/>
      <c r="AA772" s="22">
        <f t="shared" si="57"/>
        <v>0</v>
      </c>
      <c r="AB772" s="9"/>
      <c r="AC772" s="22">
        <f t="shared" si="58"/>
        <v>0</v>
      </c>
      <c r="AD772" s="117">
        <f t="shared" si="59"/>
        <v>765</v>
      </c>
      <c r="AE772" s="119"/>
      <c r="AF772" s="1"/>
    </row>
    <row r="773" spans="1:32" x14ac:dyDescent="0.25">
      <c r="A773" s="1"/>
      <c r="B773" s="1"/>
      <c r="C773" s="1"/>
      <c r="D773" s="5">
        <f t="shared" si="56"/>
        <v>773</v>
      </c>
      <c r="E773" s="1"/>
      <c r="F773" s="1"/>
      <c r="G773" s="22"/>
      <c r="H773" s="3"/>
      <c r="I773" s="1"/>
      <c r="J773" s="1"/>
      <c r="K773" s="22"/>
      <c r="L773" s="3"/>
      <c r="M773" s="1"/>
      <c r="N773" s="1"/>
      <c r="O773" s="22"/>
      <c r="P773" s="3"/>
      <c r="Q773" s="1"/>
      <c r="R773" s="1"/>
      <c r="S773" s="22"/>
      <c r="T773" s="3"/>
      <c r="U773" s="1"/>
      <c r="V773" s="1"/>
      <c r="W773" s="22"/>
      <c r="X773" s="3"/>
      <c r="Y773" s="10" t="s">
        <v>7</v>
      </c>
      <c r="Z773" s="9"/>
      <c r="AA773" s="22">
        <f t="shared" si="57"/>
        <v>0</v>
      </c>
      <c r="AB773" s="9"/>
      <c r="AC773" s="22">
        <f t="shared" si="58"/>
        <v>0</v>
      </c>
      <c r="AD773" s="117">
        <f t="shared" si="59"/>
        <v>766</v>
      </c>
      <c r="AE773" s="119"/>
      <c r="AF773" s="1"/>
    </row>
    <row r="774" spans="1:32" x14ac:dyDescent="0.25">
      <c r="A774" s="1"/>
      <c r="B774" s="1"/>
      <c r="C774" s="1"/>
      <c r="D774" s="5">
        <f t="shared" si="56"/>
        <v>774</v>
      </c>
      <c r="E774" s="1"/>
      <c r="F774" s="1"/>
      <c r="G774" s="22"/>
      <c r="H774" s="3"/>
      <c r="I774" s="1"/>
      <c r="J774" s="1"/>
      <c r="K774" s="22"/>
      <c r="L774" s="3"/>
      <c r="M774" s="1"/>
      <c r="N774" s="1"/>
      <c r="O774" s="22"/>
      <c r="P774" s="3"/>
      <c r="Q774" s="1"/>
      <c r="R774" s="1"/>
      <c r="S774" s="22"/>
      <c r="T774" s="3"/>
      <c r="U774" s="1"/>
      <c r="V774" s="1"/>
      <c r="W774" s="22"/>
      <c r="X774" s="3"/>
      <c r="Y774" s="10" t="s">
        <v>7</v>
      </c>
      <c r="Z774" s="9"/>
      <c r="AA774" s="22">
        <f t="shared" si="57"/>
        <v>0</v>
      </c>
      <c r="AB774" s="9"/>
      <c r="AC774" s="22">
        <f t="shared" si="58"/>
        <v>0</v>
      </c>
      <c r="AD774" s="117">
        <f t="shared" si="59"/>
        <v>767</v>
      </c>
      <c r="AE774" s="119"/>
      <c r="AF774" s="1"/>
    </row>
    <row r="775" spans="1:32" x14ac:dyDescent="0.25">
      <c r="A775" s="1"/>
      <c r="B775" s="1"/>
      <c r="C775" s="1"/>
      <c r="D775" s="5">
        <f t="shared" si="56"/>
        <v>775</v>
      </c>
      <c r="E775" s="1"/>
      <c r="F775" s="1"/>
      <c r="G775" s="22"/>
      <c r="H775" s="3"/>
      <c r="I775" s="1"/>
      <c r="J775" s="1"/>
      <c r="K775" s="22"/>
      <c r="L775" s="3"/>
      <c r="M775" s="1"/>
      <c r="N775" s="1"/>
      <c r="O775" s="22"/>
      <c r="P775" s="3"/>
      <c r="Q775" s="1"/>
      <c r="R775" s="1"/>
      <c r="S775" s="22"/>
      <c r="T775" s="3"/>
      <c r="U775" s="1"/>
      <c r="V775" s="1"/>
      <c r="W775" s="22"/>
      <c r="X775" s="3"/>
      <c r="Y775" s="10" t="s">
        <v>7</v>
      </c>
      <c r="Z775" s="9"/>
      <c r="AA775" s="22">
        <f t="shared" si="57"/>
        <v>0</v>
      </c>
      <c r="AB775" s="9"/>
      <c r="AC775" s="22">
        <f t="shared" si="58"/>
        <v>0</v>
      </c>
      <c r="AD775" s="117">
        <f t="shared" si="59"/>
        <v>768</v>
      </c>
      <c r="AE775" s="119"/>
      <c r="AF775" s="1"/>
    </row>
    <row r="776" spans="1:32" x14ac:dyDescent="0.25">
      <c r="A776" s="1"/>
      <c r="B776" s="1"/>
      <c r="C776" s="1"/>
      <c r="D776" s="5">
        <f t="shared" si="56"/>
        <v>776</v>
      </c>
      <c r="E776" s="1"/>
      <c r="F776" s="1"/>
      <c r="G776" s="22"/>
      <c r="H776" s="3"/>
      <c r="I776" s="1"/>
      <c r="J776" s="1"/>
      <c r="K776" s="22"/>
      <c r="L776" s="3"/>
      <c r="M776" s="1"/>
      <c r="N776" s="1"/>
      <c r="O776" s="22"/>
      <c r="P776" s="3"/>
      <c r="Q776" s="1"/>
      <c r="R776" s="1"/>
      <c r="S776" s="22"/>
      <c r="T776" s="3"/>
      <c r="U776" s="1"/>
      <c r="V776" s="1"/>
      <c r="W776" s="22"/>
      <c r="X776" s="3"/>
      <c r="Y776" s="10" t="s">
        <v>7</v>
      </c>
      <c r="Z776" s="9"/>
      <c r="AA776" s="22">
        <f t="shared" si="57"/>
        <v>0</v>
      </c>
      <c r="AB776" s="9"/>
      <c r="AC776" s="22">
        <f t="shared" si="58"/>
        <v>0</v>
      </c>
      <c r="AD776" s="117">
        <f t="shared" si="59"/>
        <v>769</v>
      </c>
      <c r="AE776" s="119"/>
      <c r="AF776" s="1"/>
    </row>
    <row r="777" spans="1:32" x14ac:dyDescent="0.25">
      <c r="A777" s="1"/>
      <c r="B777" s="1"/>
      <c r="C777" s="1"/>
      <c r="D777" s="5">
        <f t="shared" ref="D777:D840" si="60">ROW(C777)</f>
        <v>777</v>
      </c>
      <c r="E777" s="1"/>
      <c r="F777" s="1"/>
      <c r="G777" s="22"/>
      <c r="H777" s="3"/>
      <c r="I777" s="1"/>
      <c r="J777" s="1"/>
      <c r="K777" s="22"/>
      <c r="L777" s="3"/>
      <c r="M777" s="1"/>
      <c r="N777" s="1"/>
      <c r="O777" s="22"/>
      <c r="P777" s="3"/>
      <c r="Q777" s="1"/>
      <c r="R777" s="1"/>
      <c r="S777" s="22"/>
      <c r="T777" s="3"/>
      <c r="U777" s="1"/>
      <c r="V777" s="1"/>
      <c r="W777" s="22"/>
      <c r="X777" s="3"/>
      <c r="Y777" s="10" t="s">
        <v>7</v>
      </c>
      <c r="Z777" s="9"/>
      <c r="AA777" s="22">
        <f t="shared" ref="AA777:AA840" si="61">IF(Z777="",0,IF(COUNTIF(Z:Z,Z777)=1,0,1))</f>
        <v>0</v>
      </c>
      <c r="AB777" s="9"/>
      <c r="AC777" s="22">
        <f t="shared" ref="AC777:AC840" si="62">IF(AB777="",0,IF(COUNTIF(AB:AB,AB777)=1,0,1))</f>
        <v>0</v>
      </c>
      <c r="AD777" s="117">
        <f t="shared" si="59"/>
        <v>770</v>
      </c>
      <c r="AE777" s="119"/>
      <c r="AF777" s="1"/>
    </row>
    <row r="778" spans="1:32" x14ac:dyDescent="0.25">
      <c r="A778" s="1"/>
      <c r="B778" s="1"/>
      <c r="C778" s="1"/>
      <c r="D778" s="5">
        <f t="shared" si="60"/>
        <v>778</v>
      </c>
      <c r="E778" s="1"/>
      <c r="F778" s="1"/>
      <c r="G778" s="22"/>
      <c r="H778" s="3"/>
      <c r="I778" s="1"/>
      <c r="J778" s="1"/>
      <c r="K778" s="22"/>
      <c r="L778" s="3"/>
      <c r="M778" s="1"/>
      <c r="N778" s="1"/>
      <c r="O778" s="22"/>
      <c r="P778" s="3"/>
      <c r="Q778" s="1"/>
      <c r="R778" s="1"/>
      <c r="S778" s="22"/>
      <c r="T778" s="3"/>
      <c r="U778" s="1"/>
      <c r="V778" s="1"/>
      <c r="W778" s="22"/>
      <c r="X778" s="3"/>
      <c r="Y778" s="10" t="s">
        <v>7</v>
      </c>
      <c r="Z778" s="9"/>
      <c r="AA778" s="22">
        <f t="shared" si="61"/>
        <v>0</v>
      </c>
      <c r="AB778" s="9"/>
      <c r="AC778" s="22">
        <f t="shared" si="62"/>
        <v>0</v>
      </c>
      <c r="AD778" s="117">
        <f t="shared" ref="AD778:AD841" si="63">AD777+1</f>
        <v>771</v>
      </c>
      <c r="AE778" s="119"/>
      <c r="AF778" s="1"/>
    </row>
    <row r="779" spans="1:32" x14ac:dyDescent="0.25">
      <c r="A779" s="1"/>
      <c r="B779" s="1"/>
      <c r="C779" s="1"/>
      <c r="D779" s="5">
        <f t="shared" si="60"/>
        <v>779</v>
      </c>
      <c r="E779" s="1"/>
      <c r="F779" s="1"/>
      <c r="G779" s="22"/>
      <c r="H779" s="3"/>
      <c r="I779" s="1"/>
      <c r="J779" s="1"/>
      <c r="K779" s="22"/>
      <c r="L779" s="3"/>
      <c r="M779" s="1"/>
      <c r="N779" s="1"/>
      <c r="O779" s="22"/>
      <c r="P779" s="3"/>
      <c r="Q779" s="1"/>
      <c r="R779" s="1"/>
      <c r="S779" s="22"/>
      <c r="T779" s="3"/>
      <c r="U779" s="1"/>
      <c r="V779" s="1"/>
      <c r="W779" s="22"/>
      <c r="X779" s="3"/>
      <c r="Y779" s="10" t="s">
        <v>7</v>
      </c>
      <c r="Z779" s="9"/>
      <c r="AA779" s="22">
        <f t="shared" si="61"/>
        <v>0</v>
      </c>
      <c r="AB779" s="9"/>
      <c r="AC779" s="22">
        <f t="shared" si="62"/>
        <v>0</v>
      </c>
      <c r="AD779" s="117">
        <f t="shared" si="63"/>
        <v>772</v>
      </c>
      <c r="AE779" s="119"/>
      <c r="AF779" s="1"/>
    </row>
    <row r="780" spans="1:32" x14ac:dyDescent="0.25">
      <c r="A780" s="1"/>
      <c r="B780" s="1"/>
      <c r="C780" s="1"/>
      <c r="D780" s="5">
        <f t="shared" si="60"/>
        <v>780</v>
      </c>
      <c r="E780" s="1"/>
      <c r="F780" s="1"/>
      <c r="G780" s="22"/>
      <c r="H780" s="3"/>
      <c r="I780" s="1"/>
      <c r="J780" s="1"/>
      <c r="K780" s="22"/>
      <c r="L780" s="3"/>
      <c r="M780" s="1"/>
      <c r="N780" s="1"/>
      <c r="O780" s="22"/>
      <c r="P780" s="3"/>
      <c r="Q780" s="1"/>
      <c r="R780" s="1"/>
      <c r="S780" s="22"/>
      <c r="T780" s="3"/>
      <c r="U780" s="1"/>
      <c r="V780" s="1"/>
      <c r="W780" s="22"/>
      <c r="X780" s="3"/>
      <c r="Y780" s="10" t="s">
        <v>7</v>
      </c>
      <c r="Z780" s="9"/>
      <c r="AA780" s="22">
        <f t="shared" si="61"/>
        <v>0</v>
      </c>
      <c r="AB780" s="9"/>
      <c r="AC780" s="22">
        <f t="shared" si="62"/>
        <v>0</v>
      </c>
      <c r="AD780" s="117">
        <f t="shared" si="63"/>
        <v>773</v>
      </c>
      <c r="AE780" s="119"/>
      <c r="AF780" s="1"/>
    </row>
    <row r="781" spans="1:32" x14ac:dyDescent="0.25">
      <c r="A781" s="1"/>
      <c r="B781" s="1"/>
      <c r="C781" s="1"/>
      <c r="D781" s="5">
        <f t="shared" si="60"/>
        <v>781</v>
      </c>
      <c r="E781" s="1"/>
      <c r="F781" s="1"/>
      <c r="G781" s="22"/>
      <c r="H781" s="3"/>
      <c r="I781" s="1"/>
      <c r="J781" s="1"/>
      <c r="K781" s="22"/>
      <c r="L781" s="3"/>
      <c r="M781" s="1"/>
      <c r="N781" s="1"/>
      <c r="O781" s="22"/>
      <c r="P781" s="3"/>
      <c r="Q781" s="1"/>
      <c r="R781" s="1"/>
      <c r="S781" s="22"/>
      <c r="T781" s="3"/>
      <c r="U781" s="1"/>
      <c r="V781" s="1"/>
      <c r="W781" s="22"/>
      <c r="X781" s="3"/>
      <c r="Y781" s="10" t="s">
        <v>7</v>
      </c>
      <c r="Z781" s="9"/>
      <c r="AA781" s="22">
        <f t="shared" si="61"/>
        <v>0</v>
      </c>
      <c r="AB781" s="9"/>
      <c r="AC781" s="22">
        <f t="shared" si="62"/>
        <v>0</v>
      </c>
      <c r="AD781" s="117">
        <f t="shared" si="63"/>
        <v>774</v>
      </c>
      <c r="AE781" s="119"/>
      <c r="AF781" s="1"/>
    </row>
    <row r="782" spans="1:32" x14ac:dyDescent="0.25">
      <c r="A782" s="1"/>
      <c r="B782" s="1"/>
      <c r="C782" s="1"/>
      <c r="D782" s="5">
        <f t="shared" si="60"/>
        <v>782</v>
      </c>
      <c r="E782" s="1"/>
      <c r="F782" s="1"/>
      <c r="G782" s="22"/>
      <c r="H782" s="3"/>
      <c r="I782" s="1"/>
      <c r="J782" s="1"/>
      <c r="K782" s="22"/>
      <c r="L782" s="3"/>
      <c r="M782" s="1"/>
      <c r="N782" s="1"/>
      <c r="O782" s="22"/>
      <c r="P782" s="3"/>
      <c r="Q782" s="1"/>
      <c r="R782" s="1"/>
      <c r="S782" s="22"/>
      <c r="T782" s="3"/>
      <c r="U782" s="1"/>
      <c r="V782" s="1"/>
      <c r="W782" s="22"/>
      <c r="X782" s="3"/>
      <c r="Y782" s="10" t="s">
        <v>7</v>
      </c>
      <c r="Z782" s="9"/>
      <c r="AA782" s="22">
        <f t="shared" si="61"/>
        <v>0</v>
      </c>
      <c r="AB782" s="9"/>
      <c r="AC782" s="22">
        <f t="shared" si="62"/>
        <v>0</v>
      </c>
      <c r="AD782" s="117">
        <f t="shared" si="63"/>
        <v>775</v>
      </c>
      <c r="AE782" s="119"/>
      <c r="AF782" s="1"/>
    </row>
    <row r="783" spans="1:32" x14ac:dyDescent="0.25">
      <c r="A783" s="1"/>
      <c r="B783" s="1"/>
      <c r="C783" s="1"/>
      <c r="D783" s="5">
        <f t="shared" si="60"/>
        <v>783</v>
      </c>
      <c r="E783" s="1"/>
      <c r="F783" s="1"/>
      <c r="G783" s="22"/>
      <c r="H783" s="3"/>
      <c r="I783" s="1"/>
      <c r="J783" s="1"/>
      <c r="K783" s="22"/>
      <c r="L783" s="3"/>
      <c r="M783" s="1"/>
      <c r="N783" s="1"/>
      <c r="O783" s="22"/>
      <c r="P783" s="3"/>
      <c r="Q783" s="1"/>
      <c r="R783" s="1"/>
      <c r="S783" s="22"/>
      <c r="T783" s="3"/>
      <c r="U783" s="1"/>
      <c r="V783" s="1"/>
      <c r="W783" s="22"/>
      <c r="X783" s="3"/>
      <c r="Y783" s="10" t="s">
        <v>7</v>
      </c>
      <c r="Z783" s="9"/>
      <c r="AA783" s="22">
        <f t="shared" si="61"/>
        <v>0</v>
      </c>
      <c r="AB783" s="9"/>
      <c r="AC783" s="22">
        <f t="shared" si="62"/>
        <v>0</v>
      </c>
      <c r="AD783" s="117">
        <f t="shared" si="63"/>
        <v>776</v>
      </c>
      <c r="AE783" s="119"/>
      <c r="AF783" s="1"/>
    </row>
    <row r="784" spans="1:32" x14ac:dyDescent="0.25">
      <c r="A784" s="1"/>
      <c r="B784" s="1"/>
      <c r="C784" s="1"/>
      <c r="D784" s="5">
        <f t="shared" si="60"/>
        <v>784</v>
      </c>
      <c r="E784" s="1"/>
      <c r="F784" s="1"/>
      <c r="G784" s="22"/>
      <c r="H784" s="3"/>
      <c r="I784" s="1"/>
      <c r="J784" s="1"/>
      <c r="K784" s="22"/>
      <c r="L784" s="3"/>
      <c r="M784" s="1"/>
      <c r="N784" s="1"/>
      <c r="O784" s="22"/>
      <c r="P784" s="3"/>
      <c r="Q784" s="1"/>
      <c r="R784" s="1"/>
      <c r="S784" s="22"/>
      <c r="T784" s="3"/>
      <c r="U784" s="1"/>
      <c r="V784" s="1"/>
      <c r="W784" s="22"/>
      <c r="X784" s="3"/>
      <c r="Y784" s="10" t="s">
        <v>7</v>
      </c>
      <c r="Z784" s="9"/>
      <c r="AA784" s="22">
        <f t="shared" si="61"/>
        <v>0</v>
      </c>
      <c r="AB784" s="9"/>
      <c r="AC784" s="22">
        <f t="shared" si="62"/>
        <v>0</v>
      </c>
      <c r="AD784" s="117">
        <f t="shared" si="63"/>
        <v>777</v>
      </c>
      <c r="AE784" s="119"/>
      <c r="AF784" s="1"/>
    </row>
    <row r="785" spans="1:32" x14ac:dyDescent="0.25">
      <c r="A785" s="1"/>
      <c r="B785" s="1"/>
      <c r="C785" s="1"/>
      <c r="D785" s="5">
        <f t="shared" si="60"/>
        <v>785</v>
      </c>
      <c r="E785" s="1"/>
      <c r="F785" s="1"/>
      <c r="G785" s="22"/>
      <c r="H785" s="3"/>
      <c r="I785" s="1"/>
      <c r="J785" s="1"/>
      <c r="K785" s="22"/>
      <c r="L785" s="3"/>
      <c r="M785" s="1"/>
      <c r="N785" s="1"/>
      <c r="O785" s="22"/>
      <c r="P785" s="3"/>
      <c r="Q785" s="1"/>
      <c r="R785" s="1"/>
      <c r="S785" s="22"/>
      <c r="T785" s="3"/>
      <c r="U785" s="1"/>
      <c r="V785" s="1"/>
      <c r="W785" s="22"/>
      <c r="X785" s="3"/>
      <c r="Y785" s="10" t="s">
        <v>7</v>
      </c>
      <c r="Z785" s="9"/>
      <c r="AA785" s="22">
        <f t="shared" si="61"/>
        <v>0</v>
      </c>
      <c r="AB785" s="9"/>
      <c r="AC785" s="22">
        <f t="shared" si="62"/>
        <v>0</v>
      </c>
      <c r="AD785" s="117">
        <f t="shared" si="63"/>
        <v>778</v>
      </c>
      <c r="AE785" s="119"/>
      <c r="AF785" s="1"/>
    </row>
    <row r="786" spans="1:32" x14ac:dyDescent="0.25">
      <c r="A786" s="1"/>
      <c r="B786" s="1"/>
      <c r="C786" s="1"/>
      <c r="D786" s="5">
        <f t="shared" si="60"/>
        <v>786</v>
      </c>
      <c r="E786" s="1"/>
      <c r="F786" s="1"/>
      <c r="G786" s="22"/>
      <c r="H786" s="3"/>
      <c r="I786" s="1"/>
      <c r="J786" s="1"/>
      <c r="K786" s="22"/>
      <c r="L786" s="3"/>
      <c r="M786" s="1"/>
      <c r="N786" s="1"/>
      <c r="O786" s="22"/>
      <c r="P786" s="3"/>
      <c r="Q786" s="1"/>
      <c r="R786" s="1"/>
      <c r="S786" s="22"/>
      <c r="T786" s="3"/>
      <c r="U786" s="1"/>
      <c r="V786" s="1"/>
      <c r="W786" s="22"/>
      <c r="X786" s="3"/>
      <c r="Y786" s="10" t="s">
        <v>7</v>
      </c>
      <c r="Z786" s="9"/>
      <c r="AA786" s="22">
        <f t="shared" si="61"/>
        <v>0</v>
      </c>
      <c r="AB786" s="9"/>
      <c r="AC786" s="22">
        <f t="shared" si="62"/>
        <v>0</v>
      </c>
      <c r="AD786" s="117">
        <f t="shared" si="63"/>
        <v>779</v>
      </c>
      <c r="AE786" s="119"/>
      <c r="AF786" s="1"/>
    </row>
    <row r="787" spans="1:32" x14ac:dyDescent="0.25">
      <c r="A787" s="1"/>
      <c r="B787" s="1"/>
      <c r="C787" s="1"/>
      <c r="D787" s="5">
        <f t="shared" si="60"/>
        <v>787</v>
      </c>
      <c r="E787" s="1"/>
      <c r="F787" s="1"/>
      <c r="G787" s="22"/>
      <c r="H787" s="3"/>
      <c r="I787" s="1"/>
      <c r="J787" s="1"/>
      <c r="K787" s="22"/>
      <c r="L787" s="3"/>
      <c r="M787" s="1"/>
      <c r="N787" s="1"/>
      <c r="O787" s="22"/>
      <c r="P787" s="3"/>
      <c r="Q787" s="1"/>
      <c r="R787" s="1"/>
      <c r="S787" s="22"/>
      <c r="T787" s="3"/>
      <c r="U787" s="1"/>
      <c r="V787" s="1"/>
      <c r="W787" s="22"/>
      <c r="X787" s="3"/>
      <c r="Y787" s="10" t="s">
        <v>7</v>
      </c>
      <c r="Z787" s="9"/>
      <c r="AA787" s="22">
        <f t="shared" si="61"/>
        <v>0</v>
      </c>
      <c r="AB787" s="9"/>
      <c r="AC787" s="22">
        <f t="shared" si="62"/>
        <v>0</v>
      </c>
      <c r="AD787" s="117">
        <f t="shared" si="63"/>
        <v>780</v>
      </c>
      <c r="AE787" s="119"/>
      <c r="AF787" s="1"/>
    </row>
    <row r="788" spans="1:32" x14ac:dyDescent="0.25">
      <c r="A788" s="1"/>
      <c r="B788" s="1"/>
      <c r="C788" s="1"/>
      <c r="D788" s="5">
        <f t="shared" si="60"/>
        <v>788</v>
      </c>
      <c r="E788" s="1"/>
      <c r="F788" s="1"/>
      <c r="G788" s="22"/>
      <c r="H788" s="3"/>
      <c r="I788" s="1"/>
      <c r="J788" s="1"/>
      <c r="K788" s="22"/>
      <c r="L788" s="3"/>
      <c r="M788" s="1"/>
      <c r="N788" s="1"/>
      <c r="O788" s="22"/>
      <c r="P788" s="3"/>
      <c r="Q788" s="1"/>
      <c r="R788" s="1"/>
      <c r="S788" s="22"/>
      <c r="T788" s="3"/>
      <c r="U788" s="1"/>
      <c r="V788" s="1"/>
      <c r="W788" s="22"/>
      <c r="X788" s="3"/>
      <c r="Y788" s="10" t="s">
        <v>7</v>
      </c>
      <c r="Z788" s="9"/>
      <c r="AA788" s="22">
        <f t="shared" si="61"/>
        <v>0</v>
      </c>
      <c r="AB788" s="9"/>
      <c r="AC788" s="22">
        <f t="shared" si="62"/>
        <v>0</v>
      </c>
      <c r="AD788" s="117">
        <f t="shared" si="63"/>
        <v>781</v>
      </c>
      <c r="AE788" s="119"/>
      <c r="AF788" s="1"/>
    </row>
    <row r="789" spans="1:32" x14ac:dyDescent="0.25">
      <c r="A789" s="1"/>
      <c r="B789" s="1"/>
      <c r="C789" s="1"/>
      <c r="D789" s="5">
        <f t="shared" si="60"/>
        <v>789</v>
      </c>
      <c r="E789" s="1"/>
      <c r="F789" s="1"/>
      <c r="G789" s="22"/>
      <c r="H789" s="3"/>
      <c r="I789" s="1"/>
      <c r="J789" s="1"/>
      <c r="K789" s="22"/>
      <c r="L789" s="3"/>
      <c r="M789" s="1"/>
      <c r="N789" s="1"/>
      <c r="O789" s="22"/>
      <c r="P789" s="3"/>
      <c r="Q789" s="1"/>
      <c r="R789" s="1"/>
      <c r="S789" s="22"/>
      <c r="T789" s="3"/>
      <c r="U789" s="1"/>
      <c r="V789" s="1"/>
      <c r="W789" s="22"/>
      <c r="X789" s="3"/>
      <c r="Y789" s="10" t="s">
        <v>7</v>
      </c>
      <c r="Z789" s="9"/>
      <c r="AA789" s="22">
        <f t="shared" si="61"/>
        <v>0</v>
      </c>
      <c r="AB789" s="9"/>
      <c r="AC789" s="22">
        <f t="shared" si="62"/>
        <v>0</v>
      </c>
      <c r="AD789" s="117">
        <f t="shared" si="63"/>
        <v>782</v>
      </c>
      <c r="AE789" s="119"/>
      <c r="AF789" s="1"/>
    </row>
    <row r="790" spans="1:32" x14ac:dyDescent="0.25">
      <c r="A790" s="1"/>
      <c r="B790" s="1"/>
      <c r="C790" s="1"/>
      <c r="D790" s="5">
        <f t="shared" si="60"/>
        <v>790</v>
      </c>
      <c r="E790" s="1"/>
      <c r="F790" s="1"/>
      <c r="G790" s="22"/>
      <c r="H790" s="3"/>
      <c r="I790" s="1"/>
      <c r="J790" s="1"/>
      <c r="K790" s="22"/>
      <c r="L790" s="3"/>
      <c r="M790" s="1"/>
      <c r="N790" s="1"/>
      <c r="O790" s="22"/>
      <c r="P790" s="3"/>
      <c r="Q790" s="1"/>
      <c r="R790" s="1"/>
      <c r="S790" s="22"/>
      <c r="T790" s="3"/>
      <c r="U790" s="1"/>
      <c r="V790" s="1"/>
      <c r="W790" s="22"/>
      <c r="X790" s="3"/>
      <c r="Y790" s="10" t="s">
        <v>7</v>
      </c>
      <c r="Z790" s="9"/>
      <c r="AA790" s="22">
        <f t="shared" si="61"/>
        <v>0</v>
      </c>
      <c r="AB790" s="9"/>
      <c r="AC790" s="22">
        <f t="shared" si="62"/>
        <v>0</v>
      </c>
      <c r="AD790" s="117">
        <f t="shared" si="63"/>
        <v>783</v>
      </c>
      <c r="AE790" s="119"/>
      <c r="AF790" s="1"/>
    </row>
    <row r="791" spans="1:32" x14ac:dyDescent="0.25">
      <c r="A791" s="1"/>
      <c r="B791" s="1"/>
      <c r="C791" s="1"/>
      <c r="D791" s="5">
        <f t="shared" si="60"/>
        <v>791</v>
      </c>
      <c r="E791" s="1"/>
      <c r="F791" s="1"/>
      <c r="G791" s="22"/>
      <c r="H791" s="3"/>
      <c r="I791" s="1"/>
      <c r="J791" s="1"/>
      <c r="K791" s="22"/>
      <c r="L791" s="3"/>
      <c r="M791" s="1"/>
      <c r="N791" s="1"/>
      <c r="O791" s="22"/>
      <c r="P791" s="3"/>
      <c r="Q791" s="1"/>
      <c r="R791" s="1"/>
      <c r="S791" s="22"/>
      <c r="T791" s="3"/>
      <c r="U791" s="1"/>
      <c r="V791" s="1"/>
      <c r="W791" s="22"/>
      <c r="X791" s="3"/>
      <c r="Y791" s="10" t="s">
        <v>7</v>
      </c>
      <c r="Z791" s="9"/>
      <c r="AA791" s="22">
        <f t="shared" si="61"/>
        <v>0</v>
      </c>
      <c r="AB791" s="9"/>
      <c r="AC791" s="22">
        <f t="shared" si="62"/>
        <v>0</v>
      </c>
      <c r="AD791" s="117">
        <f t="shared" si="63"/>
        <v>784</v>
      </c>
      <c r="AE791" s="119"/>
      <c r="AF791" s="1"/>
    </row>
    <row r="792" spans="1:32" x14ac:dyDescent="0.25">
      <c r="A792" s="1"/>
      <c r="B792" s="1"/>
      <c r="C792" s="1"/>
      <c r="D792" s="5">
        <f t="shared" si="60"/>
        <v>792</v>
      </c>
      <c r="E792" s="1"/>
      <c r="F792" s="1"/>
      <c r="G792" s="22"/>
      <c r="H792" s="3"/>
      <c r="I792" s="1"/>
      <c r="J792" s="1"/>
      <c r="K792" s="22"/>
      <c r="L792" s="3"/>
      <c r="M792" s="1"/>
      <c r="N792" s="1"/>
      <c r="O792" s="22"/>
      <c r="P792" s="3"/>
      <c r="Q792" s="1"/>
      <c r="R792" s="1"/>
      <c r="S792" s="22"/>
      <c r="T792" s="3"/>
      <c r="U792" s="1"/>
      <c r="V792" s="1"/>
      <c r="W792" s="22"/>
      <c r="X792" s="3"/>
      <c r="Y792" s="10" t="s">
        <v>7</v>
      </c>
      <c r="Z792" s="9"/>
      <c r="AA792" s="22">
        <f t="shared" si="61"/>
        <v>0</v>
      </c>
      <c r="AB792" s="9"/>
      <c r="AC792" s="22">
        <f t="shared" si="62"/>
        <v>0</v>
      </c>
      <c r="AD792" s="117">
        <f t="shared" si="63"/>
        <v>785</v>
      </c>
      <c r="AE792" s="119"/>
      <c r="AF792" s="1"/>
    </row>
    <row r="793" spans="1:32" x14ac:dyDescent="0.25">
      <c r="A793" s="1"/>
      <c r="B793" s="1"/>
      <c r="C793" s="1"/>
      <c r="D793" s="5">
        <f t="shared" si="60"/>
        <v>793</v>
      </c>
      <c r="E793" s="1"/>
      <c r="F793" s="1"/>
      <c r="G793" s="22"/>
      <c r="H793" s="3"/>
      <c r="I793" s="1"/>
      <c r="J793" s="1"/>
      <c r="K793" s="22"/>
      <c r="L793" s="3"/>
      <c r="M793" s="1"/>
      <c r="N793" s="1"/>
      <c r="O793" s="22"/>
      <c r="P793" s="3"/>
      <c r="Q793" s="1"/>
      <c r="R793" s="1"/>
      <c r="S793" s="22"/>
      <c r="T793" s="3"/>
      <c r="U793" s="1"/>
      <c r="V793" s="1"/>
      <c r="W793" s="22"/>
      <c r="X793" s="3"/>
      <c r="Y793" s="10" t="s">
        <v>7</v>
      </c>
      <c r="Z793" s="9"/>
      <c r="AA793" s="22">
        <f t="shared" si="61"/>
        <v>0</v>
      </c>
      <c r="AB793" s="9"/>
      <c r="AC793" s="22">
        <f t="shared" si="62"/>
        <v>0</v>
      </c>
      <c r="AD793" s="117">
        <f t="shared" si="63"/>
        <v>786</v>
      </c>
      <c r="AE793" s="119"/>
      <c r="AF793" s="1"/>
    </row>
    <row r="794" spans="1:32" x14ac:dyDescent="0.25">
      <c r="A794" s="1"/>
      <c r="B794" s="1"/>
      <c r="C794" s="1"/>
      <c r="D794" s="5">
        <f t="shared" si="60"/>
        <v>794</v>
      </c>
      <c r="E794" s="1"/>
      <c r="F794" s="1"/>
      <c r="G794" s="22"/>
      <c r="H794" s="3"/>
      <c r="I794" s="1"/>
      <c r="J794" s="1"/>
      <c r="K794" s="22"/>
      <c r="L794" s="3"/>
      <c r="M794" s="1"/>
      <c r="N794" s="1"/>
      <c r="O794" s="22"/>
      <c r="P794" s="3"/>
      <c r="Q794" s="1"/>
      <c r="R794" s="1"/>
      <c r="S794" s="22"/>
      <c r="T794" s="3"/>
      <c r="U794" s="1"/>
      <c r="V794" s="1"/>
      <c r="W794" s="22"/>
      <c r="X794" s="3"/>
      <c r="Y794" s="10" t="s">
        <v>7</v>
      </c>
      <c r="Z794" s="9"/>
      <c r="AA794" s="22">
        <f t="shared" si="61"/>
        <v>0</v>
      </c>
      <c r="AB794" s="9"/>
      <c r="AC794" s="22">
        <f t="shared" si="62"/>
        <v>0</v>
      </c>
      <c r="AD794" s="117">
        <f t="shared" si="63"/>
        <v>787</v>
      </c>
      <c r="AE794" s="119"/>
      <c r="AF794" s="1"/>
    </row>
    <row r="795" spans="1:32" x14ac:dyDescent="0.25">
      <c r="A795" s="1"/>
      <c r="B795" s="1"/>
      <c r="C795" s="1"/>
      <c r="D795" s="5">
        <f t="shared" si="60"/>
        <v>795</v>
      </c>
      <c r="E795" s="1"/>
      <c r="F795" s="1"/>
      <c r="G795" s="22"/>
      <c r="H795" s="3"/>
      <c r="I795" s="1"/>
      <c r="J795" s="1"/>
      <c r="K795" s="22"/>
      <c r="L795" s="3"/>
      <c r="M795" s="1"/>
      <c r="N795" s="1"/>
      <c r="O795" s="22"/>
      <c r="P795" s="3"/>
      <c r="Q795" s="1"/>
      <c r="R795" s="1"/>
      <c r="S795" s="22"/>
      <c r="T795" s="3"/>
      <c r="U795" s="1"/>
      <c r="V795" s="1"/>
      <c r="W795" s="22"/>
      <c r="X795" s="3"/>
      <c r="Y795" s="10" t="s">
        <v>7</v>
      </c>
      <c r="Z795" s="9"/>
      <c r="AA795" s="22">
        <f>IF(Z795="",0,IF(COUNTIF(Z:Z,Z795)=1,0,1))</f>
        <v>0</v>
      </c>
      <c r="AB795" s="9"/>
      <c r="AC795" s="22">
        <f t="shared" si="62"/>
        <v>0</v>
      </c>
      <c r="AD795" s="117">
        <f t="shared" si="63"/>
        <v>788</v>
      </c>
      <c r="AE795" s="119"/>
      <c r="AF795" s="1"/>
    </row>
    <row r="796" spans="1:32" x14ac:dyDescent="0.25">
      <c r="A796" s="1"/>
      <c r="B796" s="1"/>
      <c r="C796" s="1"/>
      <c r="D796" s="5">
        <f t="shared" si="60"/>
        <v>796</v>
      </c>
      <c r="E796" s="1"/>
      <c r="F796" s="1"/>
      <c r="G796" s="22"/>
      <c r="H796" s="3"/>
      <c r="I796" s="1"/>
      <c r="J796" s="1"/>
      <c r="K796" s="22"/>
      <c r="L796" s="3"/>
      <c r="M796" s="1"/>
      <c r="N796" s="1"/>
      <c r="O796" s="22"/>
      <c r="P796" s="3"/>
      <c r="Q796" s="1"/>
      <c r="R796" s="1"/>
      <c r="S796" s="22"/>
      <c r="T796" s="3"/>
      <c r="U796" s="1"/>
      <c r="V796" s="1"/>
      <c r="W796" s="22"/>
      <c r="X796" s="3"/>
      <c r="Y796" s="10" t="s">
        <v>7</v>
      </c>
      <c r="Z796" s="9"/>
      <c r="AA796" s="22">
        <f t="shared" si="61"/>
        <v>0</v>
      </c>
      <c r="AB796" s="9"/>
      <c r="AC796" s="22">
        <f t="shared" si="62"/>
        <v>0</v>
      </c>
      <c r="AD796" s="117">
        <f t="shared" si="63"/>
        <v>789</v>
      </c>
      <c r="AE796" s="119"/>
      <c r="AF796" s="1"/>
    </row>
    <row r="797" spans="1:32" x14ac:dyDescent="0.25">
      <c r="A797" s="1"/>
      <c r="B797" s="1"/>
      <c r="C797" s="1"/>
      <c r="D797" s="5">
        <f t="shared" si="60"/>
        <v>797</v>
      </c>
      <c r="E797" s="1"/>
      <c r="F797" s="1"/>
      <c r="G797" s="22"/>
      <c r="H797" s="3"/>
      <c r="I797" s="1"/>
      <c r="J797" s="1"/>
      <c r="K797" s="22"/>
      <c r="L797" s="3"/>
      <c r="M797" s="1"/>
      <c r="N797" s="1"/>
      <c r="O797" s="22"/>
      <c r="P797" s="3"/>
      <c r="Q797" s="1"/>
      <c r="R797" s="1"/>
      <c r="S797" s="22"/>
      <c r="T797" s="3"/>
      <c r="U797" s="1"/>
      <c r="V797" s="1"/>
      <c r="W797" s="22"/>
      <c r="X797" s="3"/>
      <c r="Y797" s="10" t="s">
        <v>7</v>
      </c>
      <c r="Z797" s="9"/>
      <c r="AA797" s="22">
        <f t="shared" si="61"/>
        <v>0</v>
      </c>
      <c r="AB797" s="9"/>
      <c r="AC797" s="22">
        <f t="shared" si="62"/>
        <v>0</v>
      </c>
      <c r="AD797" s="117">
        <f t="shared" si="63"/>
        <v>790</v>
      </c>
      <c r="AE797" s="119"/>
      <c r="AF797" s="1"/>
    </row>
    <row r="798" spans="1:32" x14ac:dyDescent="0.25">
      <c r="A798" s="1"/>
      <c r="B798" s="1"/>
      <c r="C798" s="1"/>
      <c r="D798" s="5">
        <f t="shared" si="60"/>
        <v>798</v>
      </c>
      <c r="E798" s="1"/>
      <c r="F798" s="1"/>
      <c r="G798" s="22"/>
      <c r="H798" s="3"/>
      <c r="I798" s="1"/>
      <c r="J798" s="1"/>
      <c r="K798" s="22"/>
      <c r="L798" s="3"/>
      <c r="M798" s="1"/>
      <c r="N798" s="1"/>
      <c r="O798" s="22"/>
      <c r="P798" s="3"/>
      <c r="Q798" s="1"/>
      <c r="R798" s="1"/>
      <c r="S798" s="22"/>
      <c r="T798" s="3"/>
      <c r="U798" s="1"/>
      <c r="V798" s="1"/>
      <c r="W798" s="22"/>
      <c r="X798" s="3"/>
      <c r="Y798" s="10" t="s">
        <v>7</v>
      </c>
      <c r="Z798" s="9"/>
      <c r="AA798" s="22">
        <f t="shared" si="61"/>
        <v>0</v>
      </c>
      <c r="AB798" s="9"/>
      <c r="AC798" s="22">
        <f t="shared" si="62"/>
        <v>0</v>
      </c>
      <c r="AD798" s="117">
        <f t="shared" si="63"/>
        <v>791</v>
      </c>
      <c r="AE798" s="119"/>
      <c r="AF798" s="1"/>
    </row>
    <row r="799" spans="1:32" x14ac:dyDescent="0.25">
      <c r="A799" s="1"/>
      <c r="B799" s="1"/>
      <c r="C799" s="1"/>
      <c r="D799" s="5">
        <f t="shared" si="60"/>
        <v>799</v>
      </c>
      <c r="E799" s="1"/>
      <c r="F799" s="1"/>
      <c r="G799" s="22"/>
      <c r="H799" s="3"/>
      <c r="I799" s="1"/>
      <c r="J799" s="1"/>
      <c r="K799" s="22"/>
      <c r="L799" s="3"/>
      <c r="M799" s="1"/>
      <c r="N799" s="1"/>
      <c r="O799" s="22"/>
      <c r="P799" s="3"/>
      <c r="Q799" s="1"/>
      <c r="R799" s="1"/>
      <c r="S799" s="22"/>
      <c r="T799" s="3"/>
      <c r="U799" s="1"/>
      <c r="V799" s="1"/>
      <c r="W799" s="22"/>
      <c r="X799" s="3"/>
      <c r="Y799" s="10" t="s">
        <v>7</v>
      </c>
      <c r="Z799" s="9"/>
      <c r="AA799" s="22">
        <f t="shared" si="61"/>
        <v>0</v>
      </c>
      <c r="AB799" s="9"/>
      <c r="AC799" s="22">
        <f t="shared" si="62"/>
        <v>0</v>
      </c>
      <c r="AD799" s="117">
        <f t="shared" si="63"/>
        <v>792</v>
      </c>
      <c r="AE799" s="119"/>
      <c r="AF799" s="1"/>
    </row>
    <row r="800" spans="1:32" x14ac:dyDescent="0.25">
      <c r="A800" s="1"/>
      <c r="B800" s="1"/>
      <c r="C800" s="1"/>
      <c r="D800" s="5">
        <f t="shared" si="60"/>
        <v>800</v>
      </c>
      <c r="E800" s="1"/>
      <c r="F800" s="1"/>
      <c r="G800" s="22"/>
      <c r="H800" s="3"/>
      <c r="I800" s="1"/>
      <c r="J800" s="1"/>
      <c r="K800" s="22"/>
      <c r="L800" s="3"/>
      <c r="M800" s="1"/>
      <c r="N800" s="1"/>
      <c r="O800" s="22"/>
      <c r="P800" s="3"/>
      <c r="Q800" s="1"/>
      <c r="R800" s="1"/>
      <c r="S800" s="22"/>
      <c r="T800" s="3"/>
      <c r="U800" s="1"/>
      <c r="V800" s="1"/>
      <c r="W800" s="22"/>
      <c r="X800" s="3"/>
      <c r="Y800" s="10" t="s">
        <v>7</v>
      </c>
      <c r="Z800" s="9"/>
      <c r="AA800" s="22">
        <f t="shared" si="61"/>
        <v>0</v>
      </c>
      <c r="AB800" s="9"/>
      <c r="AC800" s="22">
        <f t="shared" si="62"/>
        <v>0</v>
      </c>
      <c r="AD800" s="117">
        <f t="shared" si="63"/>
        <v>793</v>
      </c>
      <c r="AE800" s="119"/>
      <c r="AF800" s="1"/>
    </row>
    <row r="801" spans="1:32" x14ac:dyDescent="0.25">
      <c r="A801" s="1"/>
      <c r="B801" s="1"/>
      <c r="C801" s="1"/>
      <c r="D801" s="5">
        <f t="shared" si="60"/>
        <v>801</v>
      </c>
      <c r="E801" s="1"/>
      <c r="F801" s="1"/>
      <c r="G801" s="22"/>
      <c r="H801" s="3"/>
      <c r="I801" s="1"/>
      <c r="J801" s="1"/>
      <c r="K801" s="22"/>
      <c r="L801" s="3"/>
      <c r="M801" s="1"/>
      <c r="N801" s="1"/>
      <c r="O801" s="22"/>
      <c r="P801" s="3"/>
      <c r="Q801" s="1"/>
      <c r="R801" s="1"/>
      <c r="S801" s="22"/>
      <c r="T801" s="3"/>
      <c r="U801" s="1"/>
      <c r="V801" s="1"/>
      <c r="W801" s="22"/>
      <c r="X801" s="3"/>
      <c r="Y801" s="10" t="s">
        <v>7</v>
      </c>
      <c r="Z801" s="9"/>
      <c r="AA801" s="22">
        <f t="shared" si="61"/>
        <v>0</v>
      </c>
      <c r="AB801" s="9"/>
      <c r="AC801" s="22">
        <f t="shared" si="62"/>
        <v>0</v>
      </c>
      <c r="AD801" s="117">
        <f t="shared" si="63"/>
        <v>794</v>
      </c>
      <c r="AE801" s="119"/>
      <c r="AF801" s="1"/>
    </row>
    <row r="802" spans="1:32" x14ac:dyDescent="0.25">
      <c r="A802" s="1"/>
      <c r="B802" s="1"/>
      <c r="C802" s="1"/>
      <c r="D802" s="5">
        <f t="shared" si="60"/>
        <v>802</v>
      </c>
      <c r="E802" s="1"/>
      <c r="F802" s="1"/>
      <c r="G802" s="22"/>
      <c r="H802" s="3"/>
      <c r="I802" s="1"/>
      <c r="J802" s="1"/>
      <c r="K802" s="22"/>
      <c r="L802" s="3"/>
      <c r="M802" s="1"/>
      <c r="N802" s="1"/>
      <c r="O802" s="22"/>
      <c r="P802" s="3"/>
      <c r="Q802" s="1"/>
      <c r="R802" s="1"/>
      <c r="S802" s="22"/>
      <c r="T802" s="3"/>
      <c r="U802" s="1"/>
      <c r="V802" s="1"/>
      <c r="W802" s="22"/>
      <c r="X802" s="3"/>
      <c r="Y802" s="10" t="s">
        <v>7</v>
      </c>
      <c r="Z802" s="9"/>
      <c r="AA802" s="22">
        <f t="shared" si="61"/>
        <v>0</v>
      </c>
      <c r="AB802" s="9"/>
      <c r="AC802" s="22">
        <f t="shared" si="62"/>
        <v>0</v>
      </c>
      <c r="AD802" s="117">
        <f t="shared" si="63"/>
        <v>795</v>
      </c>
      <c r="AE802" s="119"/>
      <c r="AF802" s="1"/>
    </row>
    <row r="803" spans="1:32" x14ac:dyDescent="0.25">
      <c r="A803" s="1"/>
      <c r="B803" s="1"/>
      <c r="C803" s="1"/>
      <c r="D803" s="5">
        <f t="shared" si="60"/>
        <v>803</v>
      </c>
      <c r="E803" s="1"/>
      <c r="F803" s="1"/>
      <c r="G803" s="22"/>
      <c r="H803" s="3"/>
      <c r="I803" s="1"/>
      <c r="J803" s="1"/>
      <c r="K803" s="22"/>
      <c r="L803" s="3"/>
      <c r="M803" s="1"/>
      <c r="N803" s="1"/>
      <c r="O803" s="22"/>
      <c r="P803" s="3"/>
      <c r="Q803" s="1"/>
      <c r="R803" s="1"/>
      <c r="S803" s="22"/>
      <c r="T803" s="3"/>
      <c r="U803" s="1"/>
      <c r="V803" s="1"/>
      <c r="W803" s="22"/>
      <c r="X803" s="3"/>
      <c r="Y803" s="10" t="s">
        <v>7</v>
      </c>
      <c r="Z803" s="9"/>
      <c r="AA803" s="22">
        <f t="shared" si="61"/>
        <v>0</v>
      </c>
      <c r="AB803" s="9"/>
      <c r="AC803" s="22">
        <f t="shared" si="62"/>
        <v>0</v>
      </c>
      <c r="AD803" s="117">
        <f t="shared" si="63"/>
        <v>796</v>
      </c>
      <c r="AE803" s="119"/>
      <c r="AF803" s="1"/>
    </row>
    <row r="804" spans="1:32" x14ac:dyDescent="0.25">
      <c r="A804" s="1"/>
      <c r="B804" s="1"/>
      <c r="C804" s="1"/>
      <c r="D804" s="5">
        <f t="shared" si="60"/>
        <v>804</v>
      </c>
      <c r="E804" s="1"/>
      <c r="F804" s="1"/>
      <c r="G804" s="22"/>
      <c r="H804" s="3"/>
      <c r="I804" s="1"/>
      <c r="J804" s="1"/>
      <c r="K804" s="22"/>
      <c r="L804" s="3"/>
      <c r="M804" s="1"/>
      <c r="N804" s="1"/>
      <c r="O804" s="22"/>
      <c r="P804" s="3"/>
      <c r="Q804" s="1"/>
      <c r="R804" s="1"/>
      <c r="S804" s="22"/>
      <c r="T804" s="3"/>
      <c r="U804" s="1"/>
      <c r="V804" s="1"/>
      <c r="W804" s="22"/>
      <c r="X804" s="3"/>
      <c r="Y804" s="10" t="s">
        <v>7</v>
      </c>
      <c r="Z804" s="9"/>
      <c r="AA804" s="22">
        <f t="shared" si="61"/>
        <v>0</v>
      </c>
      <c r="AB804" s="9"/>
      <c r="AC804" s="22">
        <f t="shared" si="62"/>
        <v>0</v>
      </c>
      <c r="AD804" s="117">
        <f t="shared" si="63"/>
        <v>797</v>
      </c>
      <c r="AE804" s="119"/>
      <c r="AF804" s="1"/>
    </row>
    <row r="805" spans="1:32" x14ac:dyDescent="0.25">
      <c r="A805" s="1"/>
      <c r="B805" s="1"/>
      <c r="C805" s="1"/>
      <c r="D805" s="5">
        <f t="shared" si="60"/>
        <v>805</v>
      </c>
      <c r="E805" s="1"/>
      <c r="F805" s="1"/>
      <c r="G805" s="22"/>
      <c r="H805" s="3"/>
      <c r="I805" s="1"/>
      <c r="J805" s="1"/>
      <c r="K805" s="22"/>
      <c r="L805" s="3"/>
      <c r="M805" s="1"/>
      <c r="N805" s="1"/>
      <c r="O805" s="22"/>
      <c r="P805" s="3"/>
      <c r="Q805" s="1"/>
      <c r="R805" s="1"/>
      <c r="S805" s="22"/>
      <c r="T805" s="3"/>
      <c r="U805" s="1"/>
      <c r="V805" s="1"/>
      <c r="W805" s="22"/>
      <c r="X805" s="3"/>
      <c r="Y805" s="10" t="s">
        <v>7</v>
      </c>
      <c r="Z805" s="9"/>
      <c r="AA805" s="22">
        <f t="shared" si="61"/>
        <v>0</v>
      </c>
      <c r="AB805" s="9"/>
      <c r="AC805" s="22">
        <f t="shared" si="62"/>
        <v>0</v>
      </c>
      <c r="AD805" s="117">
        <f t="shared" si="63"/>
        <v>798</v>
      </c>
      <c r="AE805" s="119"/>
      <c r="AF805" s="1"/>
    </row>
    <row r="806" spans="1:32" x14ac:dyDescent="0.25">
      <c r="A806" s="1"/>
      <c r="B806" s="1"/>
      <c r="C806" s="1"/>
      <c r="D806" s="5">
        <f t="shared" si="60"/>
        <v>806</v>
      </c>
      <c r="E806" s="1"/>
      <c r="F806" s="1"/>
      <c r="G806" s="22"/>
      <c r="H806" s="3"/>
      <c r="I806" s="1"/>
      <c r="J806" s="1"/>
      <c r="K806" s="22"/>
      <c r="L806" s="3"/>
      <c r="M806" s="1"/>
      <c r="N806" s="1"/>
      <c r="O806" s="22"/>
      <c r="P806" s="3"/>
      <c r="Q806" s="1"/>
      <c r="R806" s="1"/>
      <c r="S806" s="22"/>
      <c r="T806" s="3"/>
      <c r="U806" s="1"/>
      <c r="V806" s="1"/>
      <c r="W806" s="22"/>
      <c r="X806" s="3"/>
      <c r="Y806" s="10" t="s">
        <v>7</v>
      </c>
      <c r="Z806" s="9"/>
      <c r="AA806" s="22">
        <f t="shared" si="61"/>
        <v>0</v>
      </c>
      <c r="AB806" s="9"/>
      <c r="AC806" s="22">
        <f t="shared" si="62"/>
        <v>0</v>
      </c>
      <c r="AD806" s="117">
        <f t="shared" si="63"/>
        <v>799</v>
      </c>
      <c r="AE806" s="119"/>
      <c r="AF806" s="1"/>
    </row>
    <row r="807" spans="1:32" x14ac:dyDescent="0.25">
      <c r="A807" s="1"/>
      <c r="B807" s="1"/>
      <c r="C807" s="1"/>
      <c r="D807" s="5">
        <f t="shared" si="60"/>
        <v>807</v>
      </c>
      <c r="E807" s="1"/>
      <c r="F807" s="1"/>
      <c r="G807" s="22"/>
      <c r="H807" s="3"/>
      <c r="I807" s="1"/>
      <c r="J807" s="1"/>
      <c r="K807" s="22"/>
      <c r="L807" s="3"/>
      <c r="M807" s="1"/>
      <c r="N807" s="1"/>
      <c r="O807" s="22"/>
      <c r="P807" s="3"/>
      <c r="Q807" s="1"/>
      <c r="R807" s="1"/>
      <c r="S807" s="22"/>
      <c r="T807" s="3"/>
      <c r="U807" s="1"/>
      <c r="V807" s="1"/>
      <c r="W807" s="22"/>
      <c r="X807" s="3"/>
      <c r="Y807" s="10" t="s">
        <v>7</v>
      </c>
      <c r="Z807" s="9"/>
      <c r="AA807" s="22">
        <f t="shared" si="61"/>
        <v>0</v>
      </c>
      <c r="AB807" s="9"/>
      <c r="AC807" s="22">
        <f t="shared" si="62"/>
        <v>0</v>
      </c>
      <c r="AD807" s="117">
        <f t="shared" si="63"/>
        <v>800</v>
      </c>
      <c r="AE807" s="119"/>
      <c r="AF807" s="1"/>
    </row>
    <row r="808" spans="1:32" x14ac:dyDescent="0.25">
      <c r="A808" s="1"/>
      <c r="B808" s="1"/>
      <c r="C808" s="1"/>
      <c r="D808" s="5">
        <f t="shared" si="60"/>
        <v>808</v>
      </c>
      <c r="E808" s="1"/>
      <c r="F808" s="1"/>
      <c r="G808" s="22"/>
      <c r="H808" s="3"/>
      <c r="I808" s="1"/>
      <c r="J808" s="1"/>
      <c r="K808" s="22"/>
      <c r="L808" s="3"/>
      <c r="M808" s="1"/>
      <c r="N808" s="1"/>
      <c r="O808" s="22"/>
      <c r="P808" s="3"/>
      <c r="Q808" s="1"/>
      <c r="R808" s="1"/>
      <c r="S808" s="22"/>
      <c r="T808" s="3"/>
      <c r="U808" s="1"/>
      <c r="V808" s="1"/>
      <c r="W808" s="22"/>
      <c r="X808" s="3"/>
      <c r="Y808" s="10" t="s">
        <v>7</v>
      </c>
      <c r="Z808" s="9"/>
      <c r="AA808" s="22">
        <f t="shared" si="61"/>
        <v>0</v>
      </c>
      <c r="AB808" s="9"/>
      <c r="AC808" s="22">
        <f t="shared" si="62"/>
        <v>0</v>
      </c>
      <c r="AD808" s="117">
        <f t="shared" si="63"/>
        <v>801</v>
      </c>
      <c r="AE808" s="119"/>
      <c r="AF808" s="1"/>
    </row>
    <row r="809" spans="1:32" x14ac:dyDescent="0.25">
      <c r="A809" s="1"/>
      <c r="B809" s="1"/>
      <c r="C809" s="1"/>
      <c r="D809" s="5">
        <f t="shared" si="60"/>
        <v>809</v>
      </c>
      <c r="E809" s="1"/>
      <c r="F809" s="1"/>
      <c r="G809" s="22"/>
      <c r="H809" s="3"/>
      <c r="I809" s="1"/>
      <c r="J809" s="1"/>
      <c r="K809" s="22"/>
      <c r="L809" s="3"/>
      <c r="M809" s="1"/>
      <c r="N809" s="1"/>
      <c r="O809" s="22"/>
      <c r="P809" s="3"/>
      <c r="Q809" s="1"/>
      <c r="R809" s="1"/>
      <c r="S809" s="22"/>
      <c r="T809" s="3"/>
      <c r="U809" s="1"/>
      <c r="V809" s="1"/>
      <c r="W809" s="22"/>
      <c r="X809" s="3"/>
      <c r="Y809" s="10" t="s">
        <v>7</v>
      </c>
      <c r="Z809" s="9"/>
      <c r="AA809" s="22">
        <f t="shared" si="61"/>
        <v>0</v>
      </c>
      <c r="AB809" s="9"/>
      <c r="AC809" s="22">
        <f t="shared" si="62"/>
        <v>0</v>
      </c>
      <c r="AD809" s="117">
        <f t="shared" si="63"/>
        <v>802</v>
      </c>
      <c r="AE809" s="119"/>
      <c r="AF809" s="1"/>
    </row>
    <row r="810" spans="1:32" x14ac:dyDescent="0.25">
      <c r="A810" s="1"/>
      <c r="B810" s="1"/>
      <c r="C810" s="1"/>
      <c r="D810" s="5">
        <f t="shared" si="60"/>
        <v>810</v>
      </c>
      <c r="E810" s="1"/>
      <c r="F810" s="1"/>
      <c r="G810" s="22"/>
      <c r="H810" s="3"/>
      <c r="I810" s="1"/>
      <c r="J810" s="1"/>
      <c r="K810" s="22"/>
      <c r="L810" s="3"/>
      <c r="M810" s="1"/>
      <c r="N810" s="1"/>
      <c r="O810" s="22"/>
      <c r="P810" s="3"/>
      <c r="Q810" s="1"/>
      <c r="R810" s="1"/>
      <c r="S810" s="22"/>
      <c r="T810" s="3"/>
      <c r="U810" s="1"/>
      <c r="V810" s="1"/>
      <c r="W810" s="22"/>
      <c r="X810" s="3"/>
      <c r="Y810" s="10" t="s">
        <v>7</v>
      </c>
      <c r="Z810" s="9"/>
      <c r="AA810" s="22">
        <f t="shared" si="61"/>
        <v>0</v>
      </c>
      <c r="AB810" s="9"/>
      <c r="AC810" s="22">
        <f t="shared" si="62"/>
        <v>0</v>
      </c>
      <c r="AD810" s="117">
        <f t="shared" si="63"/>
        <v>803</v>
      </c>
      <c r="AE810" s="119"/>
      <c r="AF810" s="1"/>
    </row>
    <row r="811" spans="1:32" x14ac:dyDescent="0.25">
      <c r="A811" s="1"/>
      <c r="B811" s="1"/>
      <c r="C811" s="1"/>
      <c r="D811" s="5">
        <f t="shared" si="60"/>
        <v>811</v>
      </c>
      <c r="E811" s="1"/>
      <c r="F811" s="1"/>
      <c r="G811" s="22"/>
      <c r="H811" s="3"/>
      <c r="I811" s="1"/>
      <c r="J811" s="1"/>
      <c r="K811" s="22"/>
      <c r="L811" s="3"/>
      <c r="M811" s="1"/>
      <c r="N811" s="1"/>
      <c r="O811" s="22"/>
      <c r="P811" s="3"/>
      <c r="Q811" s="1"/>
      <c r="R811" s="1"/>
      <c r="S811" s="22"/>
      <c r="T811" s="3"/>
      <c r="U811" s="1"/>
      <c r="V811" s="1"/>
      <c r="W811" s="22"/>
      <c r="X811" s="3"/>
      <c r="Y811" s="10" t="s">
        <v>7</v>
      </c>
      <c r="Z811" s="9"/>
      <c r="AA811" s="22">
        <f t="shared" si="61"/>
        <v>0</v>
      </c>
      <c r="AB811" s="9"/>
      <c r="AC811" s="22">
        <f t="shared" si="62"/>
        <v>0</v>
      </c>
      <c r="AD811" s="117">
        <f t="shared" si="63"/>
        <v>804</v>
      </c>
      <c r="AE811" s="119"/>
      <c r="AF811" s="1"/>
    </row>
    <row r="812" spans="1:32" x14ac:dyDescent="0.25">
      <c r="A812" s="1"/>
      <c r="B812" s="1"/>
      <c r="C812" s="1"/>
      <c r="D812" s="5">
        <f t="shared" si="60"/>
        <v>812</v>
      </c>
      <c r="E812" s="1"/>
      <c r="F812" s="1"/>
      <c r="G812" s="22"/>
      <c r="H812" s="3"/>
      <c r="I812" s="1"/>
      <c r="J812" s="1"/>
      <c r="K812" s="22"/>
      <c r="L812" s="3"/>
      <c r="M812" s="1"/>
      <c r="N812" s="1"/>
      <c r="O812" s="22"/>
      <c r="P812" s="3"/>
      <c r="Q812" s="1"/>
      <c r="R812" s="1"/>
      <c r="S812" s="22"/>
      <c r="T812" s="3"/>
      <c r="U812" s="1"/>
      <c r="V812" s="1"/>
      <c r="W812" s="22"/>
      <c r="X812" s="3"/>
      <c r="Y812" s="10" t="s">
        <v>7</v>
      </c>
      <c r="Z812" s="9"/>
      <c r="AA812" s="22">
        <f t="shared" si="61"/>
        <v>0</v>
      </c>
      <c r="AB812" s="9"/>
      <c r="AC812" s="22">
        <f t="shared" si="62"/>
        <v>0</v>
      </c>
      <c r="AD812" s="117">
        <f t="shared" si="63"/>
        <v>805</v>
      </c>
      <c r="AE812" s="119"/>
      <c r="AF812" s="1"/>
    </row>
    <row r="813" spans="1:32" x14ac:dyDescent="0.25">
      <c r="A813" s="1"/>
      <c r="B813" s="1"/>
      <c r="C813" s="1"/>
      <c r="D813" s="5">
        <f t="shared" si="60"/>
        <v>813</v>
      </c>
      <c r="E813" s="1"/>
      <c r="F813" s="1"/>
      <c r="G813" s="22"/>
      <c r="H813" s="3"/>
      <c r="I813" s="1"/>
      <c r="J813" s="1"/>
      <c r="K813" s="22"/>
      <c r="L813" s="3"/>
      <c r="M813" s="1"/>
      <c r="N813" s="1"/>
      <c r="O813" s="22"/>
      <c r="P813" s="3"/>
      <c r="Q813" s="1"/>
      <c r="R813" s="1"/>
      <c r="S813" s="22"/>
      <c r="T813" s="3"/>
      <c r="U813" s="1"/>
      <c r="V813" s="1"/>
      <c r="W813" s="22"/>
      <c r="X813" s="3"/>
      <c r="Y813" s="10" t="s">
        <v>7</v>
      </c>
      <c r="Z813" s="9"/>
      <c r="AA813" s="22">
        <f t="shared" si="61"/>
        <v>0</v>
      </c>
      <c r="AB813" s="9"/>
      <c r="AC813" s="22">
        <f t="shared" si="62"/>
        <v>0</v>
      </c>
      <c r="AD813" s="117">
        <f t="shared" si="63"/>
        <v>806</v>
      </c>
      <c r="AE813" s="119"/>
      <c r="AF813" s="1"/>
    </row>
    <row r="814" spans="1:32" x14ac:dyDescent="0.25">
      <c r="A814" s="1"/>
      <c r="B814" s="1"/>
      <c r="C814" s="1"/>
      <c r="D814" s="5">
        <f t="shared" si="60"/>
        <v>814</v>
      </c>
      <c r="E814" s="1"/>
      <c r="F814" s="1"/>
      <c r="G814" s="22"/>
      <c r="H814" s="3"/>
      <c r="I814" s="1"/>
      <c r="J814" s="1"/>
      <c r="K814" s="22"/>
      <c r="L814" s="3"/>
      <c r="M814" s="1"/>
      <c r="N814" s="1"/>
      <c r="O814" s="22"/>
      <c r="P814" s="3"/>
      <c r="Q814" s="1"/>
      <c r="R814" s="1"/>
      <c r="S814" s="22"/>
      <c r="T814" s="3"/>
      <c r="U814" s="1"/>
      <c r="V814" s="1"/>
      <c r="W814" s="22"/>
      <c r="X814" s="3"/>
      <c r="Y814" s="10" t="s">
        <v>7</v>
      </c>
      <c r="Z814" s="9"/>
      <c r="AA814" s="22">
        <f t="shared" si="61"/>
        <v>0</v>
      </c>
      <c r="AB814" s="9"/>
      <c r="AC814" s="22">
        <f t="shared" si="62"/>
        <v>0</v>
      </c>
      <c r="AD814" s="117">
        <f t="shared" si="63"/>
        <v>807</v>
      </c>
      <c r="AE814" s="119"/>
      <c r="AF814" s="1"/>
    </row>
    <row r="815" spans="1:32" x14ac:dyDescent="0.25">
      <c r="A815" s="1"/>
      <c r="B815" s="1"/>
      <c r="C815" s="1"/>
      <c r="D815" s="5">
        <f t="shared" si="60"/>
        <v>815</v>
      </c>
      <c r="E815" s="1"/>
      <c r="F815" s="1"/>
      <c r="G815" s="22"/>
      <c r="H815" s="3"/>
      <c r="I815" s="1"/>
      <c r="J815" s="1"/>
      <c r="K815" s="22"/>
      <c r="L815" s="3"/>
      <c r="M815" s="1"/>
      <c r="N815" s="1"/>
      <c r="O815" s="22"/>
      <c r="P815" s="3"/>
      <c r="Q815" s="1"/>
      <c r="R815" s="1"/>
      <c r="S815" s="22"/>
      <c r="T815" s="3"/>
      <c r="U815" s="1"/>
      <c r="V815" s="1"/>
      <c r="W815" s="22"/>
      <c r="X815" s="3"/>
      <c r="Y815" s="10" t="s">
        <v>7</v>
      </c>
      <c r="Z815" s="9"/>
      <c r="AA815" s="22">
        <f t="shared" si="61"/>
        <v>0</v>
      </c>
      <c r="AB815" s="9"/>
      <c r="AC815" s="22">
        <f t="shared" si="62"/>
        <v>0</v>
      </c>
      <c r="AD815" s="117">
        <f t="shared" si="63"/>
        <v>808</v>
      </c>
      <c r="AE815" s="119"/>
      <c r="AF815" s="1"/>
    </row>
    <row r="816" spans="1:32" x14ac:dyDescent="0.25">
      <c r="A816" s="1"/>
      <c r="B816" s="1"/>
      <c r="C816" s="1"/>
      <c r="D816" s="5">
        <f t="shared" si="60"/>
        <v>816</v>
      </c>
      <c r="E816" s="1"/>
      <c r="F816" s="1"/>
      <c r="G816" s="22"/>
      <c r="H816" s="3"/>
      <c r="I816" s="1"/>
      <c r="J816" s="1"/>
      <c r="K816" s="22"/>
      <c r="L816" s="3"/>
      <c r="M816" s="1"/>
      <c r="N816" s="1"/>
      <c r="O816" s="22"/>
      <c r="P816" s="3"/>
      <c r="Q816" s="1"/>
      <c r="R816" s="1"/>
      <c r="S816" s="22"/>
      <c r="T816" s="3"/>
      <c r="U816" s="1"/>
      <c r="V816" s="1"/>
      <c r="W816" s="22"/>
      <c r="X816" s="3"/>
      <c r="Y816" s="10" t="s">
        <v>7</v>
      </c>
      <c r="Z816" s="9"/>
      <c r="AA816" s="22">
        <f t="shared" si="61"/>
        <v>0</v>
      </c>
      <c r="AB816" s="9"/>
      <c r="AC816" s="22">
        <f t="shared" si="62"/>
        <v>0</v>
      </c>
      <c r="AD816" s="117">
        <f t="shared" si="63"/>
        <v>809</v>
      </c>
      <c r="AE816" s="119"/>
      <c r="AF816" s="1"/>
    </row>
    <row r="817" spans="1:32" x14ac:dyDescent="0.25">
      <c r="A817" s="1"/>
      <c r="B817" s="1"/>
      <c r="C817" s="1"/>
      <c r="D817" s="5">
        <f t="shared" si="60"/>
        <v>817</v>
      </c>
      <c r="E817" s="1"/>
      <c r="F817" s="1"/>
      <c r="G817" s="22"/>
      <c r="H817" s="3"/>
      <c r="I817" s="1"/>
      <c r="J817" s="1"/>
      <c r="K817" s="22"/>
      <c r="L817" s="3"/>
      <c r="M817" s="1"/>
      <c r="N817" s="1"/>
      <c r="O817" s="22"/>
      <c r="P817" s="3"/>
      <c r="Q817" s="1"/>
      <c r="R817" s="1"/>
      <c r="S817" s="22"/>
      <c r="T817" s="3"/>
      <c r="U817" s="1"/>
      <c r="V817" s="1"/>
      <c r="W817" s="22"/>
      <c r="X817" s="3"/>
      <c r="Y817" s="10" t="s">
        <v>7</v>
      </c>
      <c r="Z817" s="9"/>
      <c r="AA817" s="22">
        <f t="shared" si="61"/>
        <v>0</v>
      </c>
      <c r="AB817" s="9"/>
      <c r="AC817" s="22">
        <f t="shared" si="62"/>
        <v>0</v>
      </c>
      <c r="AD817" s="117">
        <f t="shared" si="63"/>
        <v>810</v>
      </c>
      <c r="AE817" s="119"/>
      <c r="AF817" s="1"/>
    </row>
    <row r="818" spans="1:32" x14ac:dyDescent="0.25">
      <c r="A818" s="1"/>
      <c r="B818" s="1"/>
      <c r="C818" s="1"/>
      <c r="D818" s="5">
        <f t="shared" si="60"/>
        <v>818</v>
      </c>
      <c r="E818" s="1"/>
      <c r="F818" s="1"/>
      <c r="G818" s="22"/>
      <c r="H818" s="3"/>
      <c r="I818" s="1"/>
      <c r="J818" s="1"/>
      <c r="K818" s="22"/>
      <c r="L818" s="3"/>
      <c r="M818" s="1"/>
      <c r="N818" s="1"/>
      <c r="O818" s="22"/>
      <c r="P818" s="3"/>
      <c r="Q818" s="1"/>
      <c r="R818" s="1"/>
      <c r="S818" s="22"/>
      <c r="T818" s="3"/>
      <c r="U818" s="1"/>
      <c r="V818" s="1"/>
      <c r="W818" s="22"/>
      <c r="X818" s="3"/>
      <c r="Y818" s="10" t="s">
        <v>7</v>
      </c>
      <c r="Z818" s="9"/>
      <c r="AA818" s="22">
        <f t="shared" si="61"/>
        <v>0</v>
      </c>
      <c r="AB818" s="9"/>
      <c r="AC818" s="22">
        <f t="shared" si="62"/>
        <v>0</v>
      </c>
      <c r="AD818" s="117">
        <f t="shared" si="63"/>
        <v>811</v>
      </c>
      <c r="AE818" s="119"/>
      <c r="AF818" s="1"/>
    </row>
    <row r="819" spans="1:32" x14ac:dyDescent="0.25">
      <c r="A819" s="1"/>
      <c r="B819" s="1"/>
      <c r="C819" s="1"/>
      <c r="D819" s="5">
        <f t="shared" si="60"/>
        <v>819</v>
      </c>
      <c r="E819" s="1"/>
      <c r="F819" s="1"/>
      <c r="G819" s="22"/>
      <c r="H819" s="3"/>
      <c r="I819" s="1"/>
      <c r="J819" s="1"/>
      <c r="K819" s="22"/>
      <c r="L819" s="3"/>
      <c r="M819" s="1"/>
      <c r="N819" s="1"/>
      <c r="O819" s="22"/>
      <c r="P819" s="3"/>
      <c r="Q819" s="1"/>
      <c r="R819" s="1"/>
      <c r="S819" s="22"/>
      <c r="T819" s="3"/>
      <c r="U819" s="1"/>
      <c r="V819" s="1"/>
      <c r="W819" s="22"/>
      <c r="X819" s="3"/>
      <c r="Y819" s="10" t="s">
        <v>7</v>
      </c>
      <c r="Z819" s="9"/>
      <c r="AA819" s="22">
        <f t="shared" si="61"/>
        <v>0</v>
      </c>
      <c r="AB819" s="9"/>
      <c r="AC819" s="22">
        <f t="shared" si="62"/>
        <v>0</v>
      </c>
      <c r="AD819" s="117">
        <f t="shared" si="63"/>
        <v>812</v>
      </c>
      <c r="AE819" s="119"/>
      <c r="AF819" s="1"/>
    </row>
    <row r="820" spans="1:32" x14ac:dyDescent="0.25">
      <c r="A820" s="1"/>
      <c r="B820" s="1"/>
      <c r="C820" s="1"/>
      <c r="D820" s="5">
        <f t="shared" si="60"/>
        <v>820</v>
      </c>
      <c r="E820" s="1"/>
      <c r="F820" s="1"/>
      <c r="G820" s="22"/>
      <c r="H820" s="3"/>
      <c r="I820" s="1"/>
      <c r="J820" s="1"/>
      <c r="K820" s="22"/>
      <c r="L820" s="3"/>
      <c r="M820" s="1"/>
      <c r="N820" s="1"/>
      <c r="O820" s="22"/>
      <c r="P820" s="3"/>
      <c r="Q820" s="1"/>
      <c r="R820" s="1"/>
      <c r="S820" s="22"/>
      <c r="T820" s="3"/>
      <c r="U820" s="1"/>
      <c r="V820" s="1"/>
      <c r="W820" s="22"/>
      <c r="X820" s="3"/>
      <c r="Y820" s="10" t="s">
        <v>7</v>
      </c>
      <c r="Z820" s="9"/>
      <c r="AA820" s="22">
        <f t="shared" si="61"/>
        <v>0</v>
      </c>
      <c r="AB820" s="9"/>
      <c r="AC820" s="22">
        <f t="shared" si="62"/>
        <v>0</v>
      </c>
      <c r="AD820" s="117">
        <f t="shared" si="63"/>
        <v>813</v>
      </c>
      <c r="AE820" s="119"/>
      <c r="AF820" s="1"/>
    </row>
    <row r="821" spans="1:32" x14ac:dyDescent="0.25">
      <c r="A821" s="1"/>
      <c r="B821" s="1"/>
      <c r="C821" s="1"/>
      <c r="D821" s="5">
        <f t="shared" si="60"/>
        <v>821</v>
      </c>
      <c r="E821" s="1"/>
      <c r="F821" s="1"/>
      <c r="G821" s="22"/>
      <c r="H821" s="3"/>
      <c r="I821" s="1"/>
      <c r="J821" s="1"/>
      <c r="K821" s="22"/>
      <c r="L821" s="3"/>
      <c r="M821" s="1"/>
      <c r="N821" s="1"/>
      <c r="O821" s="22"/>
      <c r="P821" s="3"/>
      <c r="Q821" s="1"/>
      <c r="R821" s="1"/>
      <c r="S821" s="22"/>
      <c r="T821" s="3"/>
      <c r="U821" s="1"/>
      <c r="V821" s="1"/>
      <c r="W821" s="22"/>
      <c r="X821" s="3"/>
      <c r="Y821" s="10" t="s">
        <v>7</v>
      </c>
      <c r="Z821" s="9"/>
      <c r="AA821" s="22">
        <f t="shared" si="61"/>
        <v>0</v>
      </c>
      <c r="AB821" s="9"/>
      <c r="AC821" s="22">
        <f t="shared" si="62"/>
        <v>0</v>
      </c>
      <c r="AD821" s="117">
        <f t="shared" si="63"/>
        <v>814</v>
      </c>
      <c r="AE821" s="119"/>
      <c r="AF821" s="1"/>
    </row>
    <row r="822" spans="1:32" x14ac:dyDescent="0.25">
      <c r="A822" s="1"/>
      <c r="B822" s="1"/>
      <c r="C822" s="1"/>
      <c r="D822" s="5">
        <f t="shared" si="60"/>
        <v>822</v>
      </c>
      <c r="E822" s="1"/>
      <c r="F822" s="1"/>
      <c r="G822" s="22"/>
      <c r="H822" s="3"/>
      <c r="I822" s="1"/>
      <c r="J822" s="1"/>
      <c r="K822" s="22"/>
      <c r="L822" s="3"/>
      <c r="M822" s="1"/>
      <c r="N822" s="1"/>
      <c r="O822" s="22"/>
      <c r="P822" s="3"/>
      <c r="Q822" s="1"/>
      <c r="R822" s="1"/>
      <c r="S822" s="22"/>
      <c r="T822" s="3"/>
      <c r="U822" s="1"/>
      <c r="V822" s="1"/>
      <c r="W822" s="22"/>
      <c r="X822" s="3"/>
      <c r="Y822" s="10" t="s">
        <v>7</v>
      </c>
      <c r="Z822" s="9"/>
      <c r="AA822" s="22">
        <f t="shared" si="61"/>
        <v>0</v>
      </c>
      <c r="AB822" s="9"/>
      <c r="AC822" s="22">
        <f t="shared" si="62"/>
        <v>0</v>
      </c>
      <c r="AD822" s="117">
        <f t="shared" si="63"/>
        <v>815</v>
      </c>
      <c r="AE822" s="119"/>
      <c r="AF822" s="1"/>
    </row>
    <row r="823" spans="1:32" x14ac:dyDescent="0.25">
      <c r="A823" s="1"/>
      <c r="B823" s="1"/>
      <c r="C823" s="1"/>
      <c r="D823" s="5">
        <f t="shared" si="60"/>
        <v>823</v>
      </c>
      <c r="E823" s="1"/>
      <c r="F823" s="1"/>
      <c r="G823" s="22"/>
      <c r="H823" s="3"/>
      <c r="I823" s="1"/>
      <c r="J823" s="1"/>
      <c r="K823" s="22"/>
      <c r="L823" s="3"/>
      <c r="M823" s="1"/>
      <c r="N823" s="1"/>
      <c r="O823" s="22"/>
      <c r="P823" s="3"/>
      <c r="Q823" s="1"/>
      <c r="R823" s="1"/>
      <c r="S823" s="22"/>
      <c r="T823" s="3"/>
      <c r="U823" s="1"/>
      <c r="V823" s="1"/>
      <c r="W823" s="22"/>
      <c r="X823" s="3"/>
      <c r="Y823" s="10" t="s">
        <v>7</v>
      </c>
      <c r="Z823" s="9"/>
      <c r="AA823" s="22">
        <f t="shared" si="61"/>
        <v>0</v>
      </c>
      <c r="AB823" s="9"/>
      <c r="AC823" s="22">
        <f t="shared" si="62"/>
        <v>0</v>
      </c>
      <c r="AD823" s="117">
        <f t="shared" si="63"/>
        <v>816</v>
      </c>
      <c r="AE823" s="119"/>
      <c r="AF823" s="1"/>
    </row>
    <row r="824" spans="1:32" x14ac:dyDescent="0.25">
      <c r="A824" s="1"/>
      <c r="B824" s="1"/>
      <c r="C824" s="1"/>
      <c r="D824" s="5">
        <f t="shared" si="60"/>
        <v>824</v>
      </c>
      <c r="E824" s="1"/>
      <c r="F824" s="1"/>
      <c r="G824" s="22"/>
      <c r="H824" s="3"/>
      <c r="I824" s="1"/>
      <c r="J824" s="1"/>
      <c r="K824" s="22"/>
      <c r="L824" s="3"/>
      <c r="M824" s="1"/>
      <c r="N824" s="1"/>
      <c r="O824" s="22"/>
      <c r="P824" s="3"/>
      <c r="Q824" s="1"/>
      <c r="R824" s="1"/>
      <c r="S824" s="22"/>
      <c r="T824" s="3"/>
      <c r="U824" s="1"/>
      <c r="V824" s="1"/>
      <c r="W824" s="22"/>
      <c r="X824" s="3"/>
      <c r="Y824" s="10" t="s">
        <v>7</v>
      </c>
      <c r="Z824" s="9"/>
      <c r="AA824" s="22">
        <f t="shared" si="61"/>
        <v>0</v>
      </c>
      <c r="AB824" s="9"/>
      <c r="AC824" s="22">
        <f t="shared" si="62"/>
        <v>0</v>
      </c>
      <c r="AD824" s="117">
        <f t="shared" si="63"/>
        <v>817</v>
      </c>
      <c r="AE824" s="119"/>
      <c r="AF824" s="1"/>
    </row>
    <row r="825" spans="1:32" x14ac:dyDescent="0.25">
      <c r="A825" s="1"/>
      <c r="B825" s="1"/>
      <c r="C825" s="1"/>
      <c r="D825" s="5">
        <f t="shared" si="60"/>
        <v>825</v>
      </c>
      <c r="E825" s="1"/>
      <c r="F825" s="1"/>
      <c r="G825" s="22"/>
      <c r="H825" s="3"/>
      <c r="I825" s="1"/>
      <c r="J825" s="1"/>
      <c r="K825" s="22"/>
      <c r="L825" s="3"/>
      <c r="M825" s="1"/>
      <c r="N825" s="1"/>
      <c r="O825" s="22"/>
      <c r="P825" s="3"/>
      <c r="Q825" s="1"/>
      <c r="R825" s="1"/>
      <c r="S825" s="22"/>
      <c r="T825" s="3"/>
      <c r="U825" s="1"/>
      <c r="V825" s="1"/>
      <c r="W825" s="22"/>
      <c r="X825" s="3"/>
      <c r="Y825" s="10" t="s">
        <v>7</v>
      </c>
      <c r="Z825" s="9"/>
      <c r="AA825" s="22">
        <f t="shared" si="61"/>
        <v>0</v>
      </c>
      <c r="AB825" s="9"/>
      <c r="AC825" s="22">
        <f t="shared" si="62"/>
        <v>0</v>
      </c>
      <c r="AD825" s="117">
        <f t="shared" si="63"/>
        <v>818</v>
      </c>
      <c r="AE825" s="119"/>
      <c r="AF825" s="1"/>
    </row>
    <row r="826" spans="1:32" x14ac:dyDescent="0.25">
      <c r="A826" s="1"/>
      <c r="B826" s="1"/>
      <c r="C826" s="1"/>
      <c r="D826" s="5">
        <f t="shared" si="60"/>
        <v>826</v>
      </c>
      <c r="E826" s="1"/>
      <c r="F826" s="1"/>
      <c r="G826" s="22"/>
      <c r="H826" s="3"/>
      <c r="I826" s="1"/>
      <c r="J826" s="1"/>
      <c r="K826" s="22"/>
      <c r="L826" s="3"/>
      <c r="M826" s="1"/>
      <c r="N826" s="1"/>
      <c r="O826" s="22"/>
      <c r="P826" s="3"/>
      <c r="Q826" s="1"/>
      <c r="R826" s="1"/>
      <c r="S826" s="22"/>
      <c r="T826" s="3"/>
      <c r="U826" s="1"/>
      <c r="V826" s="1"/>
      <c r="W826" s="22"/>
      <c r="X826" s="3"/>
      <c r="Y826" s="10" t="s">
        <v>7</v>
      </c>
      <c r="Z826" s="9"/>
      <c r="AA826" s="22">
        <f t="shared" si="61"/>
        <v>0</v>
      </c>
      <c r="AB826" s="9"/>
      <c r="AC826" s="22">
        <f t="shared" si="62"/>
        <v>0</v>
      </c>
      <c r="AD826" s="117">
        <f t="shared" si="63"/>
        <v>819</v>
      </c>
      <c r="AE826" s="119"/>
      <c r="AF826" s="1"/>
    </row>
    <row r="827" spans="1:32" x14ac:dyDescent="0.25">
      <c r="A827" s="1"/>
      <c r="B827" s="1"/>
      <c r="C827" s="1"/>
      <c r="D827" s="5">
        <f t="shared" si="60"/>
        <v>827</v>
      </c>
      <c r="E827" s="1"/>
      <c r="F827" s="1"/>
      <c r="G827" s="22"/>
      <c r="H827" s="3"/>
      <c r="I827" s="1"/>
      <c r="J827" s="1"/>
      <c r="K827" s="22"/>
      <c r="L827" s="3"/>
      <c r="M827" s="1"/>
      <c r="N827" s="1"/>
      <c r="O827" s="22"/>
      <c r="P827" s="3"/>
      <c r="Q827" s="1"/>
      <c r="R827" s="1"/>
      <c r="S827" s="22"/>
      <c r="T827" s="3"/>
      <c r="U827" s="1"/>
      <c r="V827" s="1"/>
      <c r="W827" s="22"/>
      <c r="X827" s="3"/>
      <c r="Y827" s="10" t="s">
        <v>7</v>
      </c>
      <c r="Z827" s="9"/>
      <c r="AA827" s="22">
        <f t="shared" si="61"/>
        <v>0</v>
      </c>
      <c r="AB827" s="9"/>
      <c r="AC827" s="22">
        <f t="shared" si="62"/>
        <v>0</v>
      </c>
      <c r="AD827" s="117">
        <f t="shared" si="63"/>
        <v>820</v>
      </c>
      <c r="AE827" s="119"/>
      <c r="AF827" s="1"/>
    </row>
    <row r="828" spans="1:32" x14ac:dyDescent="0.25">
      <c r="A828" s="1"/>
      <c r="B828" s="1"/>
      <c r="C828" s="1"/>
      <c r="D828" s="5">
        <f t="shared" si="60"/>
        <v>828</v>
      </c>
      <c r="E828" s="1"/>
      <c r="F828" s="1"/>
      <c r="G828" s="22"/>
      <c r="H828" s="3"/>
      <c r="I828" s="1"/>
      <c r="J828" s="1"/>
      <c r="K828" s="22"/>
      <c r="L828" s="3"/>
      <c r="M828" s="1"/>
      <c r="N828" s="1"/>
      <c r="O828" s="22"/>
      <c r="P828" s="3"/>
      <c r="Q828" s="1"/>
      <c r="R828" s="1"/>
      <c r="S828" s="22"/>
      <c r="T828" s="3"/>
      <c r="U828" s="1"/>
      <c r="V828" s="1"/>
      <c r="W828" s="22"/>
      <c r="X828" s="3"/>
      <c r="Y828" s="10" t="s">
        <v>7</v>
      </c>
      <c r="Z828" s="9"/>
      <c r="AA828" s="22">
        <f t="shared" si="61"/>
        <v>0</v>
      </c>
      <c r="AB828" s="9"/>
      <c r="AC828" s="22">
        <f t="shared" si="62"/>
        <v>0</v>
      </c>
      <c r="AD828" s="117">
        <f t="shared" si="63"/>
        <v>821</v>
      </c>
      <c r="AE828" s="119"/>
      <c r="AF828" s="1"/>
    </row>
    <row r="829" spans="1:32" x14ac:dyDescent="0.25">
      <c r="A829" s="1"/>
      <c r="B829" s="1"/>
      <c r="C829" s="1"/>
      <c r="D829" s="5">
        <f t="shared" si="60"/>
        <v>829</v>
      </c>
      <c r="E829" s="1"/>
      <c r="F829" s="1"/>
      <c r="G829" s="22"/>
      <c r="H829" s="3"/>
      <c r="I829" s="1"/>
      <c r="J829" s="1"/>
      <c r="K829" s="22"/>
      <c r="L829" s="3"/>
      <c r="M829" s="1"/>
      <c r="N829" s="1"/>
      <c r="O829" s="22"/>
      <c r="P829" s="3"/>
      <c r="Q829" s="1"/>
      <c r="R829" s="1"/>
      <c r="S829" s="22"/>
      <c r="T829" s="3"/>
      <c r="U829" s="1"/>
      <c r="V829" s="1"/>
      <c r="W829" s="22"/>
      <c r="X829" s="3"/>
      <c r="Y829" s="10" t="s">
        <v>7</v>
      </c>
      <c r="Z829" s="9"/>
      <c r="AA829" s="22">
        <f t="shared" si="61"/>
        <v>0</v>
      </c>
      <c r="AB829" s="9"/>
      <c r="AC829" s="22">
        <f t="shared" si="62"/>
        <v>0</v>
      </c>
      <c r="AD829" s="117">
        <f t="shared" si="63"/>
        <v>822</v>
      </c>
      <c r="AE829" s="119"/>
      <c r="AF829" s="1"/>
    </row>
    <row r="830" spans="1:32" x14ac:dyDescent="0.25">
      <c r="A830" s="1"/>
      <c r="B830" s="1"/>
      <c r="C830" s="1"/>
      <c r="D830" s="5">
        <f t="shared" si="60"/>
        <v>830</v>
      </c>
      <c r="E830" s="1"/>
      <c r="F830" s="1"/>
      <c r="G830" s="22"/>
      <c r="H830" s="3"/>
      <c r="I830" s="1"/>
      <c r="J830" s="1"/>
      <c r="K830" s="22"/>
      <c r="L830" s="3"/>
      <c r="M830" s="1"/>
      <c r="N830" s="1"/>
      <c r="O830" s="22"/>
      <c r="P830" s="3"/>
      <c r="Q830" s="1"/>
      <c r="R830" s="1"/>
      <c r="S830" s="22"/>
      <c r="T830" s="3"/>
      <c r="U830" s="1"/>
      <c r="V830" s="1"/>
      <c r="W830" s="22"/>
      <c r="X830" s="3"/>
      <c r="Y830" s="10" t="s">
        <v>7</v>
      </c>
      <c r="Z830" s="9"/>
      <c r="AA830" s="22">
        <f t="shared" si="61"/>
        <v>0</v>
      </c>
      <c r="AB830" s="9"/>
      <c r="AC830" s="22">
        <f t="shared" si="62"/>
        <v>0</v>
      </c>
      <c r="AD830" s="117">
        <f t="shared" si="63"/>
        <v>823</v>
      </c>
      <c r="AE830" s="119"/>
      <c r="AF830" s="1"/>
    </row>
    <row r="831" spans="1:32" x14ac:dyDescent="0.25">
      <c r="A831" s="1"/>
      <c r="B831" s="1"/>
      <c r="C831" s="1"/>
      <c r="D831" s="5">
        <f t="shared" si="60"/>
        <v>831</v>
      </c>
      <c r="E831" s="1"/>
      <c r="F831" s="1"/>
      <c r="G831" s="22"/>
      <c r="H831" s="3"/>
      <c r="I831" s="1"/>
      <c r="J831" s="1"/>
      <c r="K831" s="22"/>
      <c r="L831" s="3"/>
      <c r="M831" s="1"/>
      <c r="N831" s="1"/>
      <c r="O831" s="22"/>
      <c r="P831" s="3"/>
      <c r="Q831" s="1"/>
      <c r="R831" s="1"/>
      <c r="S831" s="22"/>
      <c r="T831" s="3"/>
      <c r="U831" s="1"/>
      <c r="V831" s="1"/>
      <c r="W831" s="22"/>
      <c r="X831" s="3"/>
      <c r="Y831" s="10" t="s">
        <v>7</v>
      </c>
      <c r="Z831" s="9"/>
      <c r="AA831" s="22">
        <f t="shared" si="61"/>
        <v>0</v>
      </c>
      <c r="AB831" s="9"/>
      <c r="AC831" s="22">
        <f t="shared" si="62"/>
        <v>0</v>
      </c>
      <c r="AD831" s="117">
        <f t="shared" si="63"/>
        <v>824</v>
      </c>
      <c r="AE831" s="119"/>
      <c r="AF831" s="1"/>
    </row>
    <row r="832" spans="1:32" x14ac:dyDescent="0.25">
      <c r="A832" s="1"/>
      <c r="B832" s="1"/>
      <c r="C832" s="1"/>
      <c r="D832" s="5">
        <f t="shared" si="60"/>
        <v>832</v>
      </c>
      <c r="E832" s="1"/>
      <c r="F832" s="1"/>
      <c r="G832" s="22"/>
      <c r="H832" s="3"/>
      <c r="I832" s="1"/>
      <c r="J832" s="1"/>
      <c r="K832" s="22"/>
      <c r="L832" s="3"/>
      <c r="M832" s="1"/>
      <c r="N832" s="1"/>
      <c r="O832" s="22"/>
      <c r="P832" s="3"/>
      <c r="Q832" s="1"/>
      <c r="R832" s="1"/>
      <c r="S832" s="22"/>
      <c r="T832" s="3"/>
      <c r="U832" s="1"/>
      <c r="V832" s="1"/>
      <c r="W832" s="22"/>
      <c r="X832" s="3"/>
      <c r="Y832" s="10" t="s">
        <v>7</v>
      </c>
      <c r="Z832" s="9"/>
      <c r="AA832" s="22">
        <f t="shared" si="61"/>
        <v>0</v>
      </c>
      <c r="AB832" s="9"/>
      <c r="AC832" s="22">
        <f t="shared" si="62"/>
        <v>0</v>
      </c>
      <c r="AD832" s="117">
        <f t="shared" si="63"/>
        <v>825</v>
      </c>
      <c r="AE832" s="119"/>
      <c r="AF832" s="1"/>
    </row>
    <row r="833" spans="1:32" x14ac:dyDescent="0.25">
      <c r="A833" s="1"/>
      <c r="B833" s="1"/>
      <c r="C833" s="1"/>
      <c r="D833" s="5">
        <f t="shared" si="60"/>
        <v>833</v>
      </c>
      <c r="E833" s="1"/>
      <c r="F833" s="1"/>
      <c r="G833" s="22"/>
      <c r="H833" s="3"/>
      <c r="I833" s="1"/>
      <c r="J833" s="1"/>
      <c r="K833" s="22"/>
      <c r="L833" s="3"/>
      <c r="M833" s="1"/>
      <c r="N833" s="1"/>
      <c r="O833" s="22"/>
      <c r="P833" s="3"/>
      <c r="Q833" s="1"/>
      <c r="R833" s="1"/>
      <c r="S833" s="22"/>
      <c r="T833" s="3"/>
      <c r="U833" s="1"/>
      <c r="V833" s="1"/>
      <c r="W833" s="22"/>
      <c r="X833" s="3"/>
      <c r="Y833" s="10" t="s">
        <v>7</v>
      </c>
      <c r="Z833" s="9"/>
      <c r="AA833" s="22">
        <f t="shared" si="61"/>
        <v>0</v>
      </c>
      <c r="AB833" s="9"/>
      <c r="AC833" s="22">
        <f t="shared" si="62"/>
        <v>0</v>
      </c>
      <c r="AD833" s="117">
        <f t="shared" si="63"/>
        <v>826</v>
      </c>
      <c r="AE833" s="119"/>
      <c r="AF833" s="1"/>
    </row>
    <row r="834" spans="1:32" x14ac:dyDescent="0.25">
      <c r="A834" s="1"/>
      <c r="B834" s="1"/>
      <c r="C834" s="1"/>
      <c r="D834" s="5">
        <f t="shared" si="60"/>
        <v>834</v>
      </c>
      <c r="E834" s="1"/>
      <c r="F834" s="1"/>
      <c r="G834" s="22"/>
      <c r="H834" s="3"/>
      <c r="I834" s="1"/>
      <c r="J834" s="1"/>
      <c r="K834" s="22"/>
      <c r="L834" s="3"/>
      <c r="M834" s="1"/>
      <c r="N834" s="1"/>
      <c r="O834" s="22"/>
      <c r="P834" s="3"/>
      <c r="Q834" s="1"/>
      <c r="R834" s="1"/>
      <c r="S834" s="22"/>
      <c r="T834" s="3"/>
      <c r="U834" s="1"/>
      <c r="V834" s="1"/>
      <c r="W834" s="22"/>
      <c r="X834" s="3"/>
      <c r="Y834" s="10" t="s">
        <v>7</v>
      </c>
      <c r="Z834" s="9"/>
      <c r="AA834" s="22">
        <f t="shared" si="61"/>
        <v>0</v>
      </c>
      <c r="AB834" s="9"/>
      <c r="AC834" s="22">
        <f t="shared" si="62"/>
        <v>0</v>
      </c>
      <c r="AD834" s="117">
        <f t="shared" si="63"/>
        <v>827</v>
      </c>
      <c r="AE834" s="119"/>
      <c r="AF834" s="1"/>
    </row>
    <row r="835" spans="1:32" x14ac:dyDescent="0.25">
      <c r="A835" s="1"/>
      <c r="B835" s="1"/>
      <c r="C835" s="1"/>
      <c r="D835" s="5">
        <f t="shared" si="60"/>
        <v>835</v>
      </c>
      <c r="E835" s="1"/>
      <c r="F835" s="1"/>
      <c r="G835" s="22"/>
      <c r="H835" s="3"/>
      <c r="I835" s="1"/>
      <c r="J835" s="1"/>
      <c r="K835" s="22"/>
      <c r="L835" s="3"/>
      <c r="M835" s="1"/>
      <c r="N835" s="1"/>
      <c r="O835" s="22"/>
      <c r="P835" s="3"/>
      <c r="Q835" s="1"/>
      <c r="R835" s="1"/>
      <c r="S835" s="22"/>
      <c r="T835" s="3"/>
      <c r="U835" s="1"/>
      <c r="V835" s="1"/>
      <c r="W835" s="22"/>
      <c r="X835" s="3"/>
      <c r="Y835" s="10" t="s">
        <v>7</v>
      </c>
      <c r="Z835" s="9"/>
      <c r="AA835" s="22">
        <f t="shared" si="61"/>
        <v>0</v>
      </c>
      <c r="AB835" s="9"/>
      <c r="AC835" s="22">
        <f t="shared" si="62"/>
        <v>0</v>
      </c>
      <c r="AD835" s="117">
        <f t="shared" si="63"/>
        <v>828</v>
      </c>
      <c r="AE835" s="119"/>
      <c r="AF835" s="1"/>
    </row>
    <row r="836" spans="1:32" x14ac:dyDescent="0.25">
      <c r="A836" s="1"/>
      <c r="B836" s="1"/>
      <c r="C836" s="1"/>
      <c r="D836" s="5">
        <f t="shared" si="60"/>
        <v>836</v>
      </c>
      <c r="E836" s="1"/>
      <c r="F836" s="1"/>
      <c r="G836" s="22"/>
      <c r="H836" s="3"/>
      <c r="I836" s="1"/>
      <c r="J836" s="1"/>
      <c r="K836" s="22"/>
      <c r="L836" s="3"/>
      <c r="M836" s="1"/>
      <c r="N836" s="1"/>
      <c r="O836" s="22"/>
      <c r="P836" s="3"/>
      <c r="Q836" s="1"/>
      <c r="R836" s="1"/>
      <c r="S836" s="22"/>
      <c r="T836" s="3"/>
      <c r="U836" s="1"/>
      <c r="V836" s="1"/>
      <c r="W836" s="22"/>
      <c r="X836" s="3"/>
      <c r="Y836" s="10" t="s">
        <v>7</v>
      </c>
      <c r="Z836" s="9"/>
      <c r="AA836" s="22">
        <f t="shared" si="61"/>
        <v>0</v>
      </c>
      <c r="AB836" s="9"/>
      <c r="AC836" s="22">
        <f t="shared" si="62"/>
        <v>0</v>
      </c>
      <c r="AD836" s="117">
        <f t="shared" si="63"/>
        <v>829</v>
      </c>
      <c r="AE836" s="119"/>
      <c r="AF836" s="1"/>
    </row>
    <row r="837" spans="1:32" x14ac:dyDescent="0.25">
      <c r="A837" s="1"/>
      <c r="B837" s="1"/>
      <c r="C837" s="1"/>
      <c r="D837" s="5">
        <f t="shared" si="60"/>
        <v>837</v>
      </c>
      <c r="E837" s="1"/>
      <c r="F837" s="1"/>
      <c r="G837" s="22"/>
      <c r="H837" s="3"/>
      <c r="I837" s="1"/>
      <c r="J837" s="1"/>
      <c r="K837" s="22"/>
      <c r="L837" s="3"/>
      <c r="M837" s="1"/>
      <c r="N837" s="1"/>
      <c r="O837" s="22"/>
      <c r="P837" s="3"/>
      <c r="Q837" s="1"/>
      <c r="R837" s="1"/>
      <c r="S837" s="22"/>
      <c r="T837" s="3"/>
      <c r="U837" s="1"/>
      <c r="V837" s="1"/>
      <c r="W837" s="22"/>
      <c r="X837" s="3"/>
      <c r="Y837" s="10" t="s">
        <v>7</v>
      </c>
      <c r="Z837" s="9"/>
      <c r="AA837" s="22">
        <f t="shared" si="61"/>
        <v>0</v>
      </c>
      <c r="AB837" s="9"/>
      <c r="AC837" s="22">
        <f t="shared" si="62"/>
        <v>0</v>
      </c>
      <c r="AD837" s="117">
        <f t="shared" si="63"/>
        <v>830</v>
      </c>
      <c r="AE837" s="119"/>
      <c r="AF837" s="1"/>
    </row>
    <row r="838" spans="1:32" x14ac:dyDescent="0.25">
      <c r="A838" s="1"/>
      <c r="B838" s="1"/>
      <c r="C838" s="1"/>
      <c r="D838" s="5">
        <f t="shared" si="60"/>
        <v>838</v>
      </c>
      <c r="E838" s="1"/>
      <c r="F838" s="1"/>
      <c r="G838" s="22"/>
      <c r="H838" s="3"/>
      <c r="I838" s="1"/>
      <c r="J838" s="1"/>
      <c r="K838" s="22"/>
      <c r="L838" s="3"/>
      <c r="M838" s="1"/>
      <c r="N838" s="1"/>
      <c r="O838" s="22"/>
      <c r="P838" s="3"/>
      <c r="Q838" s="1"/>
      <c r="R838" s="1"/>
      <c r="S838" s="22"/>
      <c r="T838" s="3"/>
      <c r="U838" s="1"/>
      <c r="V838" s="1"/>
      <c r="W838" s="22"/>
      <c r="X838" s="3"/>
      <c r="Y838" s="10" t="s">
        <v>7</v>
      </c>
      <c r="Z838" s="9"/>
      <c r="AA838" s="22">
        <f t="shared" si="61"/>
        <v>0</v>
      </c>
      <c r="AB838" s="9"/>
      <c r="AC838" s="22">
        <f t="shared" si="62"/>
        <v>0</v>
      </c>
      <c r="AD838" s="117">
        <f t="shared" si="63"/>
        <v>831</v>
      </c>
      <c r="AE838" s="119"/>
      <c r="AF838" s="1"/>
    </row>
    <row r="839" spans="1:32" x14ac:dyDescent="0.25">
      <c r="A839" s="1"/>
      <c r="B839" s="1"/>
      <c r="C839" s="1"/>
      <c r="D839" s="5">
        <f t="shared" si="60"/>
        <v>839</v>
      </c>
      <c r="E839" s="1"/>
      <c r="F839" s="1"/>
      <c r="G839" s="22"/>
      <c r="H839" s="3"/>
      <c r="I839" s="1"/>
      <c r="J839" s="1"/>
      <c r="K839" s="22"/>
      <c r="L839" s="3"/>
      <c r="M839" s="1"/>
      <c r="N839" s="1"/>
      <c r="O839" s="22"/>
      <c r="P839" s="3"/>
      <c r="Q839" s="1"/>
      <c r="R839" s="1"/>
      <c r="S839" s="22"/>
      <c r="T839" s="3"/>
      <c r="U839" s="1"/>
      <c r="V839" s="1"/>
      <c r="W839" s="22"/>
      <c r="X839" s="3"/>
      <c r="Y839" s="10" t="s">
        <v>7</v>
      </c>
      <c r="Z839" s="9"/>
      <c r="AA839" s="22">
        <f t="shared" si="61"/>
        <v>0</v>
      </c>
      <c r="AB839" s="9"/>
      <c r="AC839" s="22">
        <f t="shared" si="62"/>
        <v>0</v>
      </c>
      <c r="AD839" s="117">
        <f t="shared" si="63"/>
        <v>832</v>
      </c>
      <c r="AE839" s="119"/>
      <c r="AF839" s="1"/>
    </row>
    <row r="840" spans="1:32" x14ac:dyDescent="0.25">
      <c r="A840" s="1"/>
      <c r="B840" s="1"/>
      <c r="C840" s="1"/>
      <c r="D840" s="5">
        <f t="shared" si="60"/>
        <v>840</v>
      </c>
      <c r="E840" s="1"/>
      <c r="F840" s="1"/>
      <c r="G840" s="22"/>
      <c r="H840" s="3"/>
      <c r="I840" s="1"/>
      <c r="J840" s="1"/>
      <c r="K840" s="22"/>
      <c r="L840" s="3"/>
      <c r="M840" s="1"/>
      <c r="N840" s="1"/>
      <c r="O840" s="22"/>
      <c r="P840" s="3"/>
      <c r="Q840" s="1"/>
      <c r="R840" s="1"/>
      <c r="S840" s="22"/>
      <c r="T840" s="3"/>
      <c r="U840" s="1"/>
      <c r="V840" s="1"/>
      <c r="W840" s="22"/>
      <c r="X840" s="3"/>
      <c r="Y840" s="10" t="s">
        <v>7</v>
      </c>
      <c r="Z840" s="9"/>
      <c r="AA840" s="22">
        <f t="shared" si="61"/>
        <v>0</v>
      </c>
      <c r="AB840" s="9"/>
      <c r="AC840" s="22">
        <f t="shared" si="62"/>
        <v>0</v>
      </c>
      <c r="AD840" s="117">
        <f t="shared" si="63"/>
        <v>833</v>
      </c>
      <c r="AE840" s="119"/>
      <c r="AF840" s="1"/>
    </row>
    <row r="841" spans="1:32" x14ac:dyDescent="0.25">
      <c r="A841" s="1"/>
      <c r="B841" s="1"/>
      <c r="C841" s="1"/>
      <c r="D841" s="5">
        <f t="shared" ref="D841:D904" si="64">ROW(C841)</f>
        <v>841</v>
      </c>
      <c r="E841" s="1"/>
      <c r="F841" s="1"/>
      <c r="G841" s="22"/>
      <c r="H841" s="3"/>
      <c r="I841" s="1"/>
      <c r="J841" s="1"/>
      <c r="K841" s="22"/>
      <c r="L841" s="3"/>
      <c r="M841" s="1"/>
      <c r="N841" s="1"/>
      <c r="O841" s="22"/>
      <c r="P841" s="3"/>
      <c r="Q841" s="1"/>
      <c r="R841" s="1"/>
      <c r="S841" s="22"/>
      <c r="T841" s="3"/>
      <c r="U841" s="1"/>
      <c r="V841" s="1"/>
      <c r="W841" s="22"/>
      <c r="X841" s="3"/>
      <c r="Y841" s="10" t="s">
        <v>7</v>
      </c>
      <c r="Z841" s="9"/>
      <c r="AA841" s="22">
        <f t="shared" ref="AA841:AA904" si="65">IF(Z841="",0,IF(COUNTIF(Z:Z,Z841)=1,0,1))</f>
        <v>0</v>
      </c>
      <c r="AB841" s="9"/>
      <c r="AC841" s="22">
        <f t="shared" ref="AC841:AC904" si="66">IF(AB841="",0,IF(COUNTIF(AB:AB,AB841)=1,0,1))</f>
        <v>0</v>
      </c>
      <c r="AD841" s="117">
        <f t="shared" si="63"/>
        <v>834</v>
      </c>
      <c r="AE841" s="119"/>
      <c r="AF841" s="1"/>
    </row>
    <row r="842" spans="1:32" x14ac:dyDescent="0.25">
      <c r="A842" s="1"/>
      <c r="B842" s="1"/>
      <c r="C842" s="1"/>
      <c r="D842" s="5">
        <f t="shared" si="64"/>
        <v>842</v>
      </c>
      <c r="E842" s="1"/>
      <c r="F842" s="1"/>
      <c r="G842" s="22"/>
      <c r="H842" s="3"/>
      <c r="I842" s="1"/>
      <c r="J842" s="1"/>
      <c r="K842" s="22"/>
      <c r="L842" s="3"/>
      <c r="M842" s="1"/>
      <c r="N842" s="1"/>
      <c r="O842" s="22"/>
      <c r="P842" s="3"/>
      <c r="Q842" s="1"/>
      <c r="R842" s="1"/>
      <c r="S842" s="22"/>
      <c r="T842" s="3"/>
      <c r="U842" s="1"/>
      <c r="V842" s="1"/>
      <c r="W842" s="22"/>
      <c r="X842" s="3"/>
      <c r="Y842" s="10" t="s">
        <v>7</v>
      </c>
      <c r="Z842" s="9"/>
      <c r="AA842" s="22">
        <f t="shared" si="65"/>
        <v>0</v>
      </c>
      <c r="AB842" s="9"/>
      <c r="AC842" s="22">
        <f t="shared" si="66"/>
        <v>0</v>
      </c>
      <c r="AD842" s="117">
        <f t="shared" ref="AD842:AD905" si="67">AD841+1</f>
        <v>835</v>
      </c>
      <c r="AE842" s="119"/>
      <c r="AF842" s="1"/>
    </row>
    <row r="843" spans="1:32" x14ac:dyDescent="0.25">
      <c r="A843" s="1"/>
      <c r="B843" s="1"/>
      <c r="C843" s="1"/>
      <c r="D843" s="5">
        <f t="shared" si="64"/>
        <v>843</v>
      </c>
      <c r="E843" s="1"/>
      <c r="F843" s="1"/>
      <c r="G843" s="22"/>
      <c r="H843" s="3"/>
      <c r="I843" s="1"/>
      <c r="J843" s="1"/>
      <c r="K843" s="22"/>
      <c r="L843" s="3"/>
      <c r="M843" s="1"/>
      <c r="N843" s="1"/>
      <c r="O843" s="22"/>
      <c r="P843" s="3"/>
      <c r="Q843" s="1"/>
      <c r="R843" s="1"/>
      <c r="S843" s="22"/>
      <c r="T843" s="3"/>
      <c r="U843" s="1"/>
      <c r="V843" s="1"/>
      <c r="W843" s="22"/>
      <c r="X843" s="3"/>
      <c r="Y843" s="10" t="s">
        <v>7</v>
      </c>
      <c r="Z843" s="9"/>
      <c r="AA843" s="22">
        <f t="shared" si="65"/>
        <v>0</v>
      </c>
      <c r="AB843" s="9"/>
      <c r="AC843" s="22">
        <f t="shared" si="66"/>
        <v>0</v>
      </c>
      <c r="AD843" s="117">
        <f t="shared" si="67"/>
        <v>836</v>
      </c>
      <c r="AE843" s="119"/>
      <c r="AF843" s="1"/>
    </row>
    <row r="844" spans="1:32" x14ac:dyDescent="0.25">
      <c r="A844" s="1"/>
      <c r="B844" s="1"/>
      <c r="C844" s="1"/>
      <c r="D844" s="5">
        <f t="shared" si="64"/>
        <v>844</v>
      </c>
      <c r="E844" s="1"/>
      <c r="F844" s="1"/>
      <c r="G844" s="22"/>
      <c r="H844" s="3"/>
      <c r="I844" s="1"/>
      <c r="J844" s="1"/>
      <c r="K844" s="22"/>
      <c r="L844" s="3"/>
      <c r="M844" s="1"/>
      <c r="N844" s="1"/>
      <c r="O844" s="22"/>
      <c r="P844" s="3"/>
      <c r="Q844" s="1"/>
      <c r="R844" s="1"/>
      <c r="S844" s="22"/>
      <c r="T844" s="3"/>
      <c r="U844" s="1"/>
      <c r="V844" s="1"/>
      <c r="W844" s="22"/>
      <c r="X844" s="3"/>
      <c r="Y844" s="10" t="s">
        <v>7</v>
      </c>
      <c r="Z844" s="9"/>
      <c r="AA844" s="22">
        <f t="shared" si="65"/>
        <v>0</v>
      </c>
      <c r="AB844" s="9"/>
      <c r="AC844" s="22">
        <f t="shared" si="66"/>
        <v>0</v>
      </c>
      <c r="AD844" s="117">
        <f t="shared" si="67"/>
        <v>837</v>
      </c>
      <c r="AE844" s="119"/>
      <c r="AF844" s="1"/>
    </row>
    <row r="845" spans="1:32" x14ac:dyDescent="0.25">
      <c r="A845" s="1"/>
      <c r="B845" s="1"/>
      <c r="C845" s="1"/>
      <c r="D845" s="5">
        <f t="shared" si="64"/>
        <v>845</v>
      </c>
      <c r="E845" s="1"/>
      <c r="F845" s="1"/>
      <c r="G845" s="22"/>
      <c r="H845" s="3"/>
      <c r="I845" s="1"/>
      <c r="J845" s="1"/>
      <c r="K845" s="22"/>
      <c r="L845" s="3"/>
      <c r="M845" s="1"/>
      <c r="N845" s="1"/>
      <c r="O845" s="22"/>
      <c r="P845" s="3"/>
      <c r="Q845" s="1"/>
      <c r="R845" s="1"/>
      <c r="S845" s="22"/>
      <c r="T845" s="3"/>
      <c r="U845" s="1"/>
      <c r="V845" s="1"/>
      <c r="W845" s="22"/>
      <c r="X845" s="3"/>
      <c r="Y845" s="10" t="s">
        <v>7</v>
      </c>
      <c r="Z845" s="9"/>
      <c r="AA845" s="22">
        <f t="shared" si="65"/>
        <v>0</v>
      </c>
      <c r="AB845" s="9"/>
      <c r="AC845" s="22">
        <f t="shared" si="66"/>
        <v>0</v>
      </c>
      <c r="AD845" s="117">
        <f t="shared" si="67"/>
        <v>838</v>
      </c>
      <c r="AE845" s="119"/>
      <c r="AF845" s="1"/>
    </row>
    <row r="846" spans="1:32" x14ac:dyDescent="0.25">
      <c r="A846" s="1"/>
      <c r="B846" s="1"/>
      <c r="C846" s="1"/>
      <c r="D846" s="5">
        <f t="shared" si="64"/>
        <v>846</v>
      </c>
      <c r="E846" s="1"/>
      <c r="F846" s="1"/>
      <c r="G846" s="22"/>
      <c r="H846" s="3"/>
      <c r="I846" s="1"/>
      <c r="J846" s="1"/>
      <c r="K846" s="22"/>
      <c r="L846" s="3"/>
      <c r="M846" s="1"/>
      <c r="N846" s="1"/>
      <c r="O846" s="22"/>
      <c r="P846" s="3"/>
      <c r="Q846" s="1"/>
      <c r="R846" s="1"/>
      <c r="S846" s="22"/>
      <c r="T846" s="3"/>
      <c r="U846" s="1"/>
      <c r="V846" s="1"/>
      <c r="W846" s="22"/>
      <c r="X846" s="3"/>
      <c r="Y846" s="10" t="s">
        <v>7</v>
      </c>
      <c r="Z846" s="9"/>
      <c r="AA846" s="22">
        <f t="shared" si="65"/>
        <v>0</v>
      </c>
      <c r="AB846" s="9"/>
      <c r="AC846" s="22">
        <f t="shared" si="66"/>
        <v>0</v>
      </c>
      <c r="AD846" s="117">
        <f t="shared" si="67"/>
        <v>839</v>
      </c>
      <c r="AE846" s="119"/>
      <c r="AF846" s="1"/>
    </row>
    <row r="847" spans="1:32" x14ac:dyDescent="0.25">
      <c r="A847" s="1"/>
      <c r="B847" s="1"/>
      <c r="C847" s="1"/>
      <c r="D847" s="5">
        <f t="shared" si="64"/>
        <v>847</v>
      </c>
      <c r="E847" s="1"/>
      <c r="F847" s="1"/>
      <c r="G847" s="22"/>
      <c r="H847" s="3"/>
      <c r="I847" s="1"/>
      <c r="J847" s="1"/>
      <c r="K847" s="22"/>
      <c r="L847" s="3"/>
      <c r="M847" s="1"/>
      <c r="N847" s="1"/>
      <c r="O847" s="22"/>
      <c r="P847" s="3"/>
      <c r="Q847" s="1"/>
      <c r="R847" s="1"/>
      <c r="S847" s="22"/>
      <c r="T847" s="3"/>
      <c r="U847" s="1"/>
      <c r="V847" s="1"/>
      <c r="W847" s="22"/>
      <c r="X847" s="3"/>
      <c r="Y847" s="10" t="s">
        <v>7</v>
      </c>
      <c r="Z847" s="9"/>
      <c r="AA847" s="22">
        <f t="shared" si="65"/>
        <v>0</v>
      </c>
      <c r="AB847" s="9"/>
      <c r="AC847" s="22">
        <f t="shared" si="66"/>
        <v>0</v>
      </c>
      <c r="AD847" s="117">
        <f t="shared" si="67"/>
        <v>840</v>
      </c>
      <c r="AE847" s="119"/>
      <c r="AF847" s="1"/>
    </row>
    <row r="848" spans="1:32" x14ac:dyDescent="0.25">
      <c r="A848" s="1"/>
      <c r="B848" s="1"/>
      <c r="C848" s="1"/>
      <c r="D848" s="5">
        <f t="shared" si="64"/>
        <v>848</v>
      </c>
      <c r="E848" s="1"/>
      <c r="F848" s="1"/>
      <c r="G848" s="22"/>
      <c r="H848" s="3"/>
      <c r="I848" s="1"/>
      <c r="J848" s="1"/>
      <c r="K848" s="22"/>
      <c r="L848" s="3"/>
      <c r="M848" s="1"/>
      <c r="N848" s="1"/>
      <c r="O848" s="22"/>
      <c r="P848" s="3"/>
      <c r="Q848" s="1"/>
      <c r="R848" s="1"/>
      <c r="S848" s="22"/>
      <c r="T848" s="3"/>
      <c r="U848" s="1"/>
      <c r="V848" s="1"/>
      <c r="W848" s="22"/>
      <c r="X848" s="3"/>
      <c r="Y848" s="10" t="s">
        <v>7</v>
      </c>
      <c r="Z848" s="9"/>
      <c r="AA848" s="22">
        <f t="shared" si="65"/>
        <v>0</v>
      </c>
      <c r="AB848" s="9"/>
      <c r="AC848" s="22">
        <f t="shared" si="66"/>
        <v>0</v>
      </c>
      <c r="AD848" s="117">
        <f t="shared" si="67"/>
        <v>841</v>
      </c>
      <c r="AE848" s="119"/>
      <c r="AF848" s="1"/>
    </row>
    <row r="849" spans="1:32" x14ac:dyDescent="0.25">
      <c r="A849" s="1"/>
      <c r="B849" s="1"/>
      <c r="C849" s="1"/>
      <c r="D849" s="5">
        <f t="shared" si="64"/>
        <v>849</v>
      </c>
      <c r="E849" s="1"/>
      <c r="F849" s="1"/>
      <c r="G849" s="22"/>
      <c r="H849" s="3"/>
      <c r="I849" s="1"/>
      <c r="J849" s="1"/>
      <c r="K849" s="22"/>
      <c r="L849" s="3"/>
      <c r="M849" s="1"/>
      <c r="N849" s="1"/>
      <c r="O849" s="22"/>
      <c r="P849" s="3"/>
      <c r="Q849" s="1"/>
      <c r="R849" s="1"/>
      <c r="S849" s="22"/>
      <c r="T849" s="3"/>
      <c r="U849" s="1"/>
      <c r="V849" s="1"/>
      <c r="W849" s="22"/>
      <c r="X849" s="3"/>
      <c r="Y849" s="10" t="s">
        <v>7</v>
      </c>
      <c r="Z849" s="9"/>
      <c r="AA849" s="22">
        <f t="shared" si="65"/>
        <v>0</v>
      </c>
      <c r="AB849" s="9"/>
      <c r="AC849" s="22">
        <f t="shared" si="66"/>
        <v>0</v>
      </c>
      <c r="AD849" s="117">
        <f t="shared" si="67"/>
        <v>842</v>
      </c>
      <c r="AE849" s="119"/>
      <c r="AF849" s="1"/>
    </row>
    <row r="850" spans="1:32" x14ac:dyDescent="0.25">
      <c r="A850" s="1"/>
      <c r="B850" s="1"/>
      <c r="C850" s="1"/>
      <c r="D850" s="5">
        <f t="shared" si="64"/>
        <v>850</v>
      </c>
      <c r="E850" s="1"/>
      <c r="F850" s="1"/>
      <c r="G850" s="22"/>
      <c r="H850" s="3"/>
      <c r="I850" s="1"/>
      <c r="J850" s="1"/>
      <c r="K850" s="22"/>
      <c r="L850" s="3"/>
      <c r="M850" s="1"/>
      <c r="N850" s="1"/>
      <c r="O850" s="22"/>
      <c r="P850" s="3"/>
      <c r="Q850" s="1"/>
      <c r="R850" s="1"/>
      <c r="S850" s="22"/>
      <c r="T850" s="3"/>
      <c r="U850" s="1"/>
      <c r="V850" s="1"/>
      <c r="W850" s="22"/>
      <c r="X850" s="3"/>
      <c r="Y850" s="10" t="s">
        <v>7</v>
      </c>
      <c r="Z850" s="9"/>
      <c r="AA850" s="22">
        <f t="shared" si="65"/>
        <v>0</v>
      </c>
      <c r="AB850" s="9"/>
      <c r="AC850" s="22">
        <f t="shared" si="66"/>
        <v>0</v>
      </c>
      <c r="AD850" s="117">
        <f t="shared" si="67"/>
        <v>843</v>
      </c>
      <c r="AE850" s="119"/>
      <c r="AF850" s="1"/>
    </row>
    <row r="851" spans="1:32" x14ac:dyDescent="0.25">
      <c r="A851" s="1"/>
      <c r="B851" s="1"/>
      <c r="C851" s="1"/>
      <c r="D851" s="5">
        <f t="shared" si="64"/>
        <v>851</v>
      </c>
      <c r="E851" s="1"/>
      <c r="F851" s="1"/>
      <c r="G851" s="22"/>
      <c r="H851" s="3"/>
      <c r="I851" s="1"/>
      <c r="J851" s="1"/>
      <c r="K851" s="22"/>
      <c r="L851" s="3"/>
      <c r="M851" s="1"/>
      <c r="N851" s="1"/>
      <c r="O851" s="22"/>
      <c r="P851" s="3"/>
      <c r="Q851" s="1"/>
      <c r="R851" s="1"/>
      <c r="S851" s="22"/>
      <c r="T851" s="3"/>
      <c r="U851" s="1"/>
      <c r="V851" s="1"/>
      <c r="W851" s="22"/>
      <c r="X851" s="3"/>
      <c r="Y851" s="10" t="s">
        <v>7</v>
      </c>
      <c r="Z851" s="9"/>
      <c r="AA851" s="22">
        <f t="shared" si="65"/>
        <v>0</v>
      </c>
      <c r="AB851" s="9"/>
      <c r="AC851" s="22">
        <f t="shared" si="66"/>
        <v>0</v>
      </c>
      <c r="AD851" s="117">
        <f t="shared" si="67"/>
        <v>844</v>
      </c>
      <c r="AE851" s="119"/>
      <c r="AF851" s="1"/>
    </row>
    <row r="852" spans="1:32" x14ac:dyDescent="0.25">
      <c r="A852" s="1"/>
      <c r="B852" s="1"/>
      <c r="C852" s="1"/>
      <c r="D852" s="5">
        <f t="shared" si="64"/>
        <v>852</v>
      </c>
      <c r="E852" s="1"/>
      <c r="F852" s="1"/>
      <c r="G852" s="22"/>
      <c r="H852" s="3"/>
      <c r="I852" s="1"/>
      <c r="J852" s="1"/>
      <c r="K852" s="22"/>
      <c r="L852" s="3"/>
      <c r="M852" s="1"/>
      <c r="N852" s="1"/>
      <c r="O852" s="22"/>
      <c r="P852" s="3"/>
      <c r="Q852" s="1"/>
      <c r="R852" s="1"/>
      <c r="S852" s="22"/>
      <c r="T852" s="3"/>
      <c r="U852" s="1"/>
      <c r="V852" s="1"/>
      <c r="W852" s="22"/>
      <c r="X852" s="3"/>
      <c r="Y852" s="10" t="s">
        <v>7</v>
      </c>
      <c r="Z852" s="9"/>
      <c r="AA852" s="22">
        <f t="shared" si="65"/>
        <v>0</v>
      </c>
      <c r="AB852" s="9"/>
      <c r="AC852" s="22">
        <f t="shared" si="66"/>
        <v>0</v>
      </c>
      <c r="AD852" s="117">
        <f t="shared" si="67"/>
        <v>845</v>
      </c>
      <c r="AE852" s="119"/>
      <c r="AF852" s="1"/>
    </row>
    <row r="853" spans="1:32" x14ac:dyDescent="0.25">
      <c r="A853" s="1"/>
      <c r="B853" s="1"/>
      <c r="C853" s="1"/>
      <c r="D853" s="5">
        <f t="shared" si="64"/>
        <v>853</v>
      </c>
      <c r="E853" s="1"/>
      <c r="F853" s="1"/>
      <c r="G853" s="22"/>
      <c r="H853" s="3"/>
      <c r="I853" s="1"/>
      <c r="J853" s="1"/>
      <c r="K853" s="22"/>
      <c r="L853" s="3"/>
      <c r="M853" s="1"/>
      <c r="N853" s="1"/>
      <c r="O853" s="22"/>
      <c r="P853" s="3"/>
      <c r="Q853" s="1"/>
      <c r="R853" s="1"/>
      <c r="S853" s="22"/>
      <c r="T853" s="3"/>
      <c r="U853" s="1"/>
      <c r="V853" s="1"/>
      <c r="W853" s="22"/>
      <c r="X853" s="3"/>
      <c r="Y853" s="10" t="s">
        <v>7</v>
      </c>
      <c r="Z853" s="9"/>
      <c r="AA853" s="22">
        <f t="shared" si="65"/>
        <v>0</v>
      </c>
      <c r="AB853" s="9"/>
      <c r="AC853" s="22">
        <f t="shared" si="66"/>
        <v>0</v>
      </c>
      <c r="AD853" s="117">
        <f t="shared" si="67"/>
        <v>846</v>
      </c>
      <c r="AE853" s="119"/>
      <c r="AF853" s="1"/>
    </row>
    <row r="854" spans="1:32" x14ac:dyDescent="0.25">
      <c r="A854" s="1"/>
      <c r="B854" s="1"/>
      <c r="C854" s="1"/>
      <c r="D854" s="5">
        <f t="shared" si="64"/>
        <v>854</v>
      </c>
      <c r="E854" s="1"/>
      <c r="F854" s="1"/>
      <c r="G854" s="22"/>
      <c r="H854" s="3"/>
      <c r="I854" s="1"/>
      <c r="J854" s="1"/>
      <c r="K854" s="22"/>
      <c r="L854" s="3"/>
      <c r="M854" s="1"/>
      <c r="N854" s="1"/>
      <c r="O854" s="22"/>
      <c r="P854" s="3"/>
      <c r="Q854" s="1"/>
      <c r="R854" s="1"/>
      <c r="S854" s="22"/>
      <c r="T854" s="3"/>
      <c r="U854" s="1"/>
      <c r="V854" s="1"/>
      <c r="W854" s="22"/>
      <c r="X854" s="3"/>
      <c r="Y854" s="10" t="s">
        <v>7</v>
      </c>
      <c r="Z854" s="9"/>
      <c r="AA854" s="22">
        <f t="shared" si="65"/>
        <v>0</v>
      </c>
      <c r="AB854" s="9"/>
      <c r="AC854" s="22">
        <f t="shared" si="66"/>
        <v>0</v>
      </c>
      <c r="AD854" s="117">
        <f t="shared" si="67"/>
        <v>847</v>
      </c>
      <c r="AE854" s="119"/>
      <c r="AF854" s="1"/>
    </row>
    <row r="855" spans="1:32" x14ac:dyDescent="0.25">
      <c r="A855" s="1"/>
      <c r="B855" s="1"/>
      <c r="C855" s="1"/>
      <c r="D855" s="5">
        <f t="shared" si="64"/>
        <v>855</v>
      </c>
      <c r="E855" s="1"/>
      <c r="F855" s="1"/>
      <c r="G855" s="22"/>
      <c r="H855" s="3"/>
      <c r="I855" s="1"/>
      <c r="J855" s="1"/>
      <c r="K855" s="22"/>
      <c r="L855" s="3"/>
      <c r="M855" s="1"/>
      <c r="N855" s="1"/>
      <c r="O855" s="22"/>
      <c r="P855" s="3"/>
      <c r="Q855" s="1"/>
      <c r="R855" s="1"/>
      <c r="S855" s="22"/>
      <c r="T855" s="3"/>
      <c r="U855" s="1"/>
      <c r="V855" s="1"/>
      <c r="W855" s="22"/>
      <c r="X855" s="3"/>
      <c r="Y855" s="10" t="s">
        <v>7</v>
      </c>
      <c r="Z855" s="9"/>
      <c r="AA855" s="22">
        <f t="shared" si="65"/>
        <v>0</v>
      </c>
      <c r="AB855" s="9"/>
      <c r="AC855" s="22">
        <f t="shared" si="66"/>
        <v>0</v>
      </c>
      <c r="AD855" s="117">
        <f t="shared" si="67"/>
        <v>848</v>
      </c>
      <c r="AE855" s="119"/>
      <c r="AF855" s="1"/>
    </row>
    <row r="856" spans="1:32" x14ac:dyDescent="0.25">
      <c r="A856" s="1"/>
      <c r="B856" s="1"/>
      <c r="C856" s="1"/>
      <c r="D856" s="5">
        <f t="shared" si="64"/>
        <v>856</v>
      </c>
      <c r="E856" s="1"/>
      <c r="F856" s="1"/>
      <c r="G856" s="22"/>
      <c r="H856" s="3"/>
      <c r="I856" s="1"/>
      <c r="J856" s="1"/>
      <c r="K856" s="22"/>
      <c r="L856" s="3"/>
      <c r="M856" s="1"/>
      <c r="N856" s="1"/>
      <c r="O856" s="22"/>
      <c r="P856" s="3"/>
      <c r="Q856" s="1"/>
      <c r="R856" s="1"/>
      <c r="S856" s="22"/>
      <c r="T856" s="3"/>
      <c r="U856" s="1"/>
      <c r="V856" s="1"/>
      <c r="W856" s="22"/>
      <c r="X856" s="3"/>
      <c r="Y856" s="10" t="s">
        <v>7</v>
      </c>
      <c r="Z856" s="9"/>
      <c r="AA856" s="22">
        <f t="shared" si="65"/>
        <v>0</v>
      </c>
      <c r="AB856" s="9"/>
      <c r="AC856" s="22">
        <f t="shared" si="66"/>
        <v>0</v>
      </c>
      <c r="AD856" s="117">
        <f t="shared" si="67"/>
        <v>849</v>
      </c>
      <c r="AE856" s="119"/>
      <c r="AF856" s="1"/>
    </row>
    <row r="857" spans="1:32" x14ac:dyDescent="0.25">
      <c r="A857" s="1"/>
      <c r="B857" s="1"/>
      <c r="C857" s="1"/>
      <c r="D857" s="5">
        <f t="shared" si="64"/>
        <v>857</v>
      </c>
      <c r="E857" s="1"/>
      <c r="F857" s="1"/>
      <c r="G857" s="22"/>
      <c r="H857" s="3"/>
      <c r="I857" s="1"/>
      <c r="J857" s="1"/>
      <c r="K857" s="22"/>
      <c r="L857" s="3"/>
      <c r="M857" s="1"/>
      <c r="N857" s="1"/>
      <c r="O857" s="22"/>
      <c r="P857" s="3"/>
      <c r="Q857" s="1"/>
      <c r="R857" s="1"/>
      <c r="S857" s="22"/>
      <c r="T857" s="3"/>
      <c r="U857" s="1"/>
      <c r="V857" s="1"/>
      <c r="W857" s="22"/>
      <c r="X857" s="3"/>
      <c r="Y857" s="10" t="s">
        <v>7</v>
      </c>
      <c r="Z857" s="9"/>
      <c r="AA857" s="22">
        <f t="shared" si="65"/>
        <v>0</v>
      </c>
      <c r="AB857" s="9"/>
      <c r="AC857" s="22">
        <f t="shared" si="66"/>
        <v>0</v>
      </c>
      <c r="AD857" s="117">
        <f t="shared" si="67"/>
        <v>850</v>
      </c>
      <c r="AE857" s="119"/>
      <c r="AF857" s="1"/>
    </row>
    <row r="858" spans="1:32" x14ac:dyDescent="0.25">
      <c r="A858" s="1"/>
      <c r="B858" s="1"/>
      <c r="C858" s="1"/>
      <c r="D858" s="5">
        <f t="shared" si="64"/>
        <v>858</v>
      </c>
      <c r="E858" s="1"/>
      <c r="F858" s="1"/>
      <c r="G858" s="22"/>
      <c r="H858" s="3"/>
      <c r="I858" s="1"/>
      <c r="J858" s="1"/>
      <c r="K858" s="22"/>
      <c r="L858" s="3"/>
      <c r="M858" s="1"/>
      <c r="N858" s="1"/>
      <c r="O858" s="22"/>
      <c r="P858" s="3"/>
      <c r="Q858" s="1"/>
      <c r="R858" s="1"/>
      <c r="S858" s="22"/>
      <c r="T858" s="3"/>
      <c r="U858" s="1"/>
      <c r="V858" s="1"/>
      <c r="W858" s="22"/>
      <c r="X858" s="3"/>
      <c r="Y858" s="10" t="s">
        <v>7</v>
      </c>
      <c r="Z858" s="9"/>
      <c r="AA858" s="22">
        <f t="shared" si="65"/>
        <v>0</v>
      </c>
      <c r="AB858" s="9"/>
      <c r="AC858" s="22">
        <f t="shared" si="66"/>
        <v>0</v>
      </c>
      <c r="AD858" s="117">
        <f t="shared" si="67"/>
        <v>851</v>
      </c>
      <c r="AE858" s="119"/>
      <c r="AF858" s="1"/>
    </row>
    <row r="859" spans="1:32" x14ac:dyDescent="0.25">
      <c r="A859" s="1"/>
      <c r="B859" s="1"/>
      <c r="C859" s="1"/>
      <c r="D859" s="5">
        <f t="shared" si="64"/>
        <v>859</v>
      </c>
      <c r="E859" s="1"/>
      <c r="F859" s="1"/>
      <c r="G859" s="22"/>
      <c r="H859" s="3"/>
      <c r="I859" s="1"/>
      <c r="J859" s="1"/>
      <c r="K859" s="22"/>
      <c r="L859" s="3"/>
      <c r="M859" s="1"/>
      <c r="N859" s="1"/>
      <c r="O859" s="22"/>
      <c r="P859" s="3"/>
      <c r="Q859" s="1"/>
      <c r="R859" s="1"/>
      <c r="S859" s="22"/>
      <c r="T859" s="3"/>
      <c r="U859" s="1"/>
      <c r="V859" s="1"/>
      <c r="W859" s="22"/>
      <c r="X859" s="3"/>
      <c r="Y859" s="10" t="s">
        <v>7</v>
      </c>
      <c r="Z859" s="9"/>
      <c r="AA859" s="22">
        <f t="shared" si="65"/>
        <v>0</v>
      </c>
      <c r="AB859" s="9"/>
      <c r="AC859" s="22">
        <f t="shared" si="66"/>
        <v>0</v>
      </c>
      <c r="AD859" s="117">
        <f t="shared" si="67"/>
        <v>852</v>
      </c>
      <c r="AE859" s="119"/>
      <c r="AF859" s="1"/>
    </row>
    <row r="860" spans="1:32" x14ac:dyDescent="0.25">
      <c r="A860" s="1"/>
      <c r="B860" s="1"/>
      <c r="C860" s="1"/>
      <c r="D860" s="5">
        <f t="shared" si="64"/>
        <v>860</v>
      </c>
      <c r="E860" s="1"/>
      <c r="F860" s="1"/>
      <c r="G860" s="22"/>
      <c r="H860" s="3"/>
      <c r="I860" s="1"/>
      <c r="J860" s="1"/>
      <c r="K860" s="22"/>
      <c r="L860" s="3"/>
      <c r="M860" s="1"/>
      <c r="N860" s="1"/>
      <c r="O860" s="22"/>
      <c r="P860" s="3"/>
      <c r="Q860" s="1"/>
      <c r="R860" s="1"/>
      <c r="S860" s="22"/>
      <c r="T860" s="3"/>
      <c r="U860" s="1"/>
      <c r="V860" s="1"/>
      <c r="W860" s="22"/>
      <c r="X860" s="3"/>
      <c r="Y860" s="10" t="s">
        <v>7</v>
      </c>
      <c r="Z860" s="9"/>
      <c r="AA860" s="22">
        <f t="shared" si="65"/>
        <v>0</v>
      </c>
      <c r="AB860" s="9"/>
      <c r="AC860" s="22">
        <f t="shared" si="66"/>
        <v>0</v>
      </c>
      <c r="AD860" s="117">
        <f t="shared" si="67"/>
        <v>853</v>
      </c>
      <c r="AE860" s="119"/>
      <c r="AF860" s="1"/>
    </row>
    <row r="861" spans="1:32" x14ac:dyDescent="0.25">
      <c r="A861" s="1"/>
      <c r="B861" s="1"/>
      <c r="C861" s="1"/>
      <c r="D861" s="5">
        <f t="shared" si="64"/>
        <v>861</v>
      </c>
      <c r="E861" s="1"/>
      <c r="F861" s="1"/>
      <c r="G861" s="22"/>
      <c r="H861" s="3"/>
      <c r="I861" s="1"/>
      <c r="J861" s="1"/>
      <c r="K861" s="22"/>
      <c r="L861" s="3"/>
      <c r="M861" s="1"/>
      <c r="N861" s="1"/>
      <c r="O861" s="22"/>
      <c r="P861" s="3"/>
      <c r="Q861" s="1"/>
      <c r="R861" s="1"/>
      <c r="S861" s="22"/>
      <c r="T861" s="3"/>
      <c r="U861" s="1"/>
      <c r="V861" s="1"/>
      <c r="W861" s="22"/>
      <c r="X861" s="3"/>
      <c r="Y861" s="10" t="s">
        <v>7</v>
      </c>
      <c r="Z861" s="9"/>
      <c r="AA861" s="22">
        <f t="shared" si="65"/>
        <v>0</v>
      </c>
      <c r="AB861" s="9"/>
      <c r="AC861" s="22">
        <f t="shared" si="66"/>
        <v>0</v>
      </c>
      <c r="AD861" s="117">
        <f t="shared" si="67"/>
        <v>854</v>
      </c>
      <c r="AE861" s="119"/>
      <c r="AF861" s="1"/>
    </row>
    <row r="862" spans="1:32" x14ac:dyDescent="0.25">
      <c r="A862" s="1"/>
      <c r="B862" s="1"/>
      <c r="C862" s="1"/>
      <c r="D862" s="5">
        <f t="shared" si="64"/>
        <v>862</v>
      </c>
      <c r="E862" s="1"/>
      <c r="F862" s="1"/>
      <c r="G862" s="22"/>
      <c r="H862" s="3"/>
      <c r="I862" s="1"/>
      <c r="J862" s="1"/>
      <c r="K862" s="22"/>
      <c r="L862" s="3"/>
      <c r="M862" s="1"/>
      <c r="N862" s="1"/>
      <c r="O862" s="22"/>
      <c r="P862" s="3"/>
      <c r="Q862" s="1"/>
      <c r="R862" s="1"/>
      <c r="S862" s="22"/>
      <c r="T862" s="3"/>
      <c r="U862" s="1"/>
      <c r="V862" s="1"/>
      <c r="W862" s="22"/>
      <c r="X862" s="3"/>
      <c r="Y862" s="10" t="s">
        <v>7</v>
      </c>
      <c r="Z862" s="9"/>
      <c r="AA862" s="22">
        <f t="shared" si="65"/>
        <v>0</v>
      </c>
      <c r="AB862" s="9"/>
      <c r="AC862" s="22">
        <f t="shared" si="66"/>
        <v>0</v>
      </c>
      <c r="AD862" s="117">
        <f t="shared" si="67"/>
        <v>855</v>
      </c>
      <c r="AE862" s="119"/>
      <c r="AF862" s="1"/>
    </row>
    <row r="863" spans="1:32" x14ac:dyDescent="0.25">
      <c r="A863" s="1"/>
      <c r="B863" s="1"/>
      <c r="C863" s="1"/>
      <c r="D863" s="5">
        <f t="shared" si="64"/>
        <v>863</v>
      </c>
      <c r="E863" s="1"/>
      <c r="F863" s="1"/>
      <c r="G863" s="22"/>
      <c r="H863" s="3"/>
      <c r="I863" s="1"/>
      <c r="J863" s="1"/>
      <c r="K863" s="22"/>
      <c r="L863" s="3"/>
      <c r="M863" s="1"/>
      <c r="N863" s="1"/>
      <c r="O863" s="22"/>
      <c r="P863" s="3"/>
      <c r="Q863" s="1"/>
      <c r="R863" s="1"/>
      <c r="S863" s="22"/>
      <c r="T863" s="3"/>
      <c r="U863" s="1"/>
      <c r="V863" s="1"/>
      <c r="W863" s="22"/>
      <c r="X863" s="3"/>
      <c r="Y863" s="10" t="s">
        <v>7</v>
      </c>
      <c r="Z863" s="9"/>
      <c r="AA863" s="22">
        <f t="shared" si="65"/>
        <v>0</v>
      </c>
      <c r="AB863" s="9"/>
      <c r="AC863" s="22">
        <f t="shared" si="66"/>
        <v>0</v>
      </c>
      <c r="AD863" s="117">
        <f t="shared" si="67"/>
        <v>856</v>
      </c>
      <c r="AE863" s="119"/>
      <c r="AF863" s="1"/>
    </row>
    <row r="864" spans="1:32" x14ac:dyDescent="0.25">
      <c r="A864" s="1"/>
      <c r="B864" s="1"/>
      <c r="C864" s="1"/>
      <c r="D864" s="5">
        <f t="shared" si="64"/>
        <v>864</v>
      </c>
      <c r="E864" s="1"/>
      <c r="F864" s="1"/>
      <c r="G864" s="22"/>
      <c r="H864" s="3"/>
      <c r="I864" s="1"/>
      <c r="J864" s="1"/>
      <c r="K864" s="22"/>
      <c r="L864" s="3"/>
      <c r="M864" s="1"/>
      <c r="N864" s="1"/>
      <c r="O864" s="22"/>
      <c r="P864" s="3"/>
      <c r="Q864" s="1"/>
      <c r="R864" s="1"/>
      <c r="S864" s="22"/>
      <c r="T864" s="3"/>
      <c r="U864" s="1"/>
      <c r="V864" s="1"/>
      <c r="W864" s="22"/>
      <c r="X864" s="3"/>
      <c r="Y864" s="10" t="s">
        <v>7</v>
      </c>
      <c r="Z864" s="9"/>
      <c r="AA864" s="22">
        <f t="shared" si="65"/>
        <v>0</v>
      </c>
      <c r="AB864" s="9"/>
      <c r="AC864" s="22">
        <f t="shared" si="66"/>
        <v>0</v>
      </c>
      <c r="AD864" s="117">
        <f t="shared" si="67"/>
        <v>857</v>
      </c>
      <c r="AE864" s="119"/>
      <c r="AF864" s="1"/>
    </row>
    <row r="865" spans="1:32" x14ac:dyDescent="0.25">
      <c r="A865" s="1"/>
      <c r="B865" s="1"/>
      <c r="C865" s="1"/>
      <c r="D865" s="5">
        <f t="shared" si="64"/>
        <v>865</v>
      </c>
      <c r="E865" s="1"/>
      <c r="F865" s="1"/>
      <c r="G865" s="22"/>
      <c r="H865" s="3"/>
      <c r="I865" s="1"/>
      <c r="J865" s="1"/>
      <c r="K865" s="22"/>
      <c r="L865" s="3"/>
      <c r="M865" s="1"/>
      <c r="N865" s="1"/>
      <c r="O865" s="22"/>
      <c r="P865" s="3"/>
      <c r="Q865" s="1"/>
      <c r="R865" s="1"/>
      <c r="S865" s="22"/>
      <c r="T865" s="3"/>
      <c r="U865" s="1"/>
      <c r="V865" s="1"/>
      <c r="W865" s="22"/>
      <c r="X865" s="3"/>
      <c r="Y865" s="10" t="s">
        <v>7</v>
      </c>
      <c r="Z865" s="9"/>
      <c r="AA865" s="22">
        <f t="shared" si="65"/>
        <v>0</v>
      </c>
      <c r="AB865" s="9"/>
      <c r="AC865" s="22">
        <f t="shared" si="66"/>
        <v>0</v>
      </c>
      <c r="AD865" s="117">
        <f t="shared" si="67"/>
        <v>858</v>
      </c>
      <c r="AE865" s="119"/>
      <c r="AF865" s="1"/>
    </row>
    <row r="866" spans="1:32" x14ac:dyDescent="0.25">
      <c r="A866" s="1"/>
      <c r="B866" s="1"/>
      <c r="C866" s="1"/>
      <c r="D866" s="5">
        <f t="shared" si="64"/>
        <v>866</v>
      </c>
      <c r="E866" s="1"/>
      <c r="F866" s="1"/>
      <c r="G866" s="22"/>
      <c r="H866" s="3"/>
      <c r="I866" s="1"/>
      <c r="J866" s="1"/>
      <c r="K866" s="22"/>
      <c r="L866" s="3"/>
      <c r="M866" s="1"/>
      <c r="N866" s="1"/>
      <c r="O866" s="22"/>
      <c r="P866" s="3"/>
      <c r="Q866" s="1"/>
      <c r="R866" s="1"/>
      <c r="S866" s="22"/>
      <c r="T866" s="3"/>
      <c r="U866" s="1"/>
      <c r="V866" s="1"/>
      <c r="W866" s="22"/>
      <c r="X866" s="3"/>
      <c r="Y866" s="10" t="s">
        <v>7</v>
      </c>
      <c r="Z866" s="9"/>
      <c r="AA866" s="22">
        <f t="shared" si="65"/>
        <v>0</v>
      </c>
      <c r="AB866" s="9"/>
      <c r="AC866" s="22">
        <f t="shared" si="66"/>
        <v>0</v>
      </c>
      <c r="AD866" s="117">
        <f t="shared" si="67"/>
        <v>859</v>
      </c>
      <c r="AE866" s="119"/>
      <c r="AF866" s="1"/>
    </row>
    <row r="867" spans="1:32" x14ac:dyDescent="0.25">
      <c r="A867" s="1"/>
      <c r="B867" s="1"/>
      <c r="C867" s="1"/>
      <c r="D867" s="5">
        <f t="shared" si="64"/>
        <v>867</v>
      </c>
      <c r="E867" s="1"/>
      <c r="F867" s="1"/>
      <c r="G867" s="22"/>
      <c r="H867" s="3"/>
      <c r="I867" s="1"/>
      <c r="J867" s="1"/>
      <c r="K867" s="22"/>
      <c r="L867" s="3"/>
      <c r="M867" s="1"/>
      <c r="N867" s="1"/>
      <c r="O867" s="22"/>
      <c r="P867" s="3"/>
      <c r="Q867" s="1"/>
      <c r="R867" s="1"/>
      <c r="S867" s="22"/>
      <c r="T867" s="3"/>
      <c r="U867" s="1"/>
      <c r="V867" s="1"/>
      <c r="W867" s="22"/>
      <c r="X867" s="3"/>
      <c r="Y867" s="10" t="s">
        <v>7</v>
      </c>
      <c r="Z867" s="9"/>
      <c r="AA867" s="22">
        <f t="shared" si="65"/>
        <v>0</v>
      </c>
      <c r="AB867" s="9"/>
      <c r="AC867" s="22">
        <f t="shared" si="66"/>
        <v>0</v>
      </c>
      <c r="AD867" s="117">
        <f t="shared" si="67"/>
        <v>860</v>
      </c>
      <c r="AE867" s="119"/>
      <c r="AF867" s="1"/>
    </row>
    <row r="868" spans="1:32" x14ac:dyDescent="0.25">
      <c r="A868" s="1"/>
      <c r="B868" s="1"/>
      <c r="C868" s="1"/>
      <c r="D868" s="5">
        <f t="shared" si="64"/>
        <v>868</v>
      </c>
      <c r="E868" s="1"/>
      <c r="F868" s="1"/>
      <c r="G868" s="22"/>
      <c r="H868" s="3"/>
      <c r="I868" s="1"/>
      <c r="J868" s="1"/>
      <c r="K868" s="22"/>
      <c r="L868" s="3"/>
      <c r="M868" s="1"/>
      <c r="N868" s="1"/>
      <c r="O868" s="22"/>
      <c r="P868" s="3"/>
      <c r="Q868" s="1"/>
      <c r="R868" s="1"/>
      <c r="S868" s="22"/>
      <c r="T868" s="3"/>
      <c r="U868" s="1"/>
      <c r="V868" s="1"/>
      <c r="W868" s="22"/>
      <c r="X868" s="3"/>
      <c r="Y868" s="10" t="s">
        <v>7</v>
      </c>
      <c r="Z868" s="9"/>
      <c r="AA868" s="22">
        <f t="shared" si="65"/>
        <v>0</v>
      </c>
      <c r="AB868" s="9"/>
      <c r="AC868" s="22">
        <f t="shared" si="66"/>
        <v>0</v>
      </c>
      <c r="AD868" s="117">
        <f t="shared" si="67"/>
        <v>861</v>
      </c>
      <c r="AE868" s="119"/>
      <c r="AF868" s="1"/>
    </row>
    <row r="869" spans="1:32" x14ac:dyDescent="0.25">
      <c r="A869" s="1"/>
      <c r="B869" s="1"/>
      <c r="C869" s="1"/>
      <c r="D869" s="5">
        <f t="shared" si="64"/>
        <v>869</v>
      </c>
      <c r="E869" s="1"/>
      <c r="F869" s="1"/>
      <c r="G869" s="22"/>
      <c r="H869" s="3"/>
      <c r="I869" s="1"/>
      <c r="J869" s="1"/>
      <c r="K869" s="22"/>
      <c r="L869" s="3"/>
      <c r="M869" s="1"/>
      <c r="N869" s="1"/>
      <c r="O869" s="22"/>
      <c r="P869" s="3"/>
      <c r="Q869" s="1"/>
      <c r="R869" s="1"/>
      <c r="S869" s="22"/>
      <c r="T869" s="3"/>
      <c r="U869" s="1"/>
      <c r="V869" s="1"/>
      <c r="W869" s="22"/>
      <c r="X869" s="3"/>
      <c r="Y869" s="10" t="s">
        <v>7</v>
      </c>
      <c r="Z869" s="9"/>
      <c r="AA869" s="22">
        <f t="shared" si="65"/>
        <v>0</v>
      </c>
      <c r="AB869" s="9"/>
      <c r="AC869" s="22">
        <f t="shared" si="66"/>
        <v>0</v>
      </c>
      <c r="AD869" s="117">
        <f t="shared" si="67"/>
        <v>862</v>
      </c>
      <c r="AE869" s="119"/>
      <c r="AF869" s="1"/>
    </row>
    <row r="870" spans="1:32" x14ac:dyDescent="0.25">
      <c r="A870" s="1"/>
      <c r="B870" s="1"/>
      <c r="C870" s="1"/>
      <c r="D870" s="5">
        <f t="shared" si="64"/>
        <v>870</v>
      </c>
      <c r="E870" s="1"/>
      <c r="F870" s="1"/>
      <c r="G870" s="22"/>
      <c r="H870" s="3"/>
      <c r="I870" s="1"/>
      <c r="J870" s="1"/>
      <c r="K870" s="22"/>
      <c r="L870" s="3"/>
      <c r="M870" s="1"/>
      <c r="N870" s="1"/>
      <c r="O870" s="22"/>
      <c r="P870" s="3"/>
      <c r="Q870" s="1"/>
      <c r="R870" s="1"/>
      <c r="S870" s="22"/>
      <c r="T870" s="3"/>
      <c r="U870" s="1"/>
      <c r="V870" s="1"/>
      <c r="W870" s="22"/>
      <c r="X870" s="3"/>
      <c r="Y870" s="10" t="s">
        <v>7</v>
      </c>
      <c r="Z870" s="9"/>
      <c r="AA870" s="22">
        <f t="shared" si="65"/>
        <v>0</v>
      </c>
      <c r="AB870" s="9"/>
      <c r="AC870" s="22">
        <f t="shared" si="66"/>
        <v>0</v>
      </c>
      <c r="AD870" s="117">
        <f t="shared" si="67"/>
        <v>863</v>
      </c>
      <c r="AE870" s="119"/>
      <c r="AF870" s="1"/>
    </row>
    <row r="871" spans="1:32" x14ac:dyDescent="0.25">
      <c r="A871" s="1"/>
      <c r="B871" s="1"/>
      <c r="C871" s="1"/>
      <c r="D871" s="5">
        <f t="shared" si="64"/>
        <v>871</v>
      </c>
      <c r="E871" s="1"/>
      <c r="F871" s="1"/>
      <c r="G871" s="22"/>
      <c r="H871" s="3"/>
      <c r="I871" s="1"/>
      <c r="J871" s="1"/>
      <c r="K871" s="22"/>
      <c r="L871" s="3"/>
      <c r="M871" s="1"/>
      <c r="N871" s="1"/>
      <c r="O871" s="22"/>
      <c r="P871" s="3"/>
      <c r="Q871" s="1"/>
      <c r="R871" s="1"/>
      <c r="S871" s="22"/>
      <c r="T871" s="3"/>
      <c r="U871" s="1"/>
      <c r="V871" s="1"/>
      <c r="W871" s="22"/>
      <c r="X871" s="3"/>
      <c r="Y871" s="10" t="s">
        <v>7</v>
      </c>
      <c r="Z871" s="9"/>
      <c r="AA871" s="22">
        <f t="shared" si="65"/>
        <v>0</v>
      </c>
      <c r="AB871" s="9"/>
      <c r="AC871" s="22">
        <f t="shared" si="66"/>
        <v>0</v>
      </c>
      <c r="AD871" s="117">
        <f t="shared" si="67"/>
        <v>864</v>
      </c>
      <c r="AE871" s="119"/>
      <c r="AF871" s="1"/>
    </row>
    <row r="872" spans="1:32" x14ac:dyDescent="0.25">
      <c r="A872" s="1"/>
      <c r="B872" s="1"/>
      <c r="C872" s="1"/>
      <c r="D872" s="5">
        <f t="shared" si="64"/>
        <v>872</v>
      </c>
      <c r="E872" s="1"/>
      <c r="F872" s="1"/>
      <c r="G872" s="22"/>
      <c r="H872" s="3"/>
      <c r="I872" s="1"/>
      <c r="J872" s="1"/>
      <c r="K872" s="22"/>
      <c r="L872" s="3"/>
      <c r="M872" s="1"/>
      <c r="N872" s="1"/>
      <c r="O872" s="22"/>
      <c r="P872" s="3"/>
      <c r="Q872" s="1"/>
      <c r="R872" s="1"/>
      <c r="S872" s="22"/>
      <c r="T872" s="3"/>
      <c r="U872" s="1"/>
      <c r="V872" s="1"/>
      <c r="W872" s="22"/>
      <c r="X872" s="3"/>
      <c r="Y872" s="10" t="s">
        <v>7</v>
      </c>
      <c r="Z872" s="9"/>
      <c r="AA872" s="22">
        <f t="shared" si="65"/>
        <v>0</v>
      </c>
      <c r="AB872" s="9"/>
      <c r="AC872" s="22">
        <f t="shared" si="66"/>
        <v>0</v>
      </c>
      <c r="AD872" s="117">
        <f t="shared" si="67"/>
        <v>865</v>
      </c>
      <c r="AE872" s="119"/>
      <c r="AF872" s="1"/>
    </row>
    <row r="873" spans="1:32" x14ac:dyDescent="0.25">
      <c r="A873" s="1"/>
      <c r="B873" s="1"/>
      <c r="C873" s="1"/>
      <c r="D873" s="5">
        <f t="shared" si="64"/>
        <v>873</v>
      </c>
      <c r="E873" s="1"/>
      <c r="F873" s="1"/>
      <c r="G873" s="22"/>
      <c r="H873" s="3"/>
      <c r="I873" s="1"/>
      <c r="J873" s="1"/>
      <c r="K873" s="22"/>
      <c r="L873" s="3"/>
      <c r="M873" s="1"/>
      <c r="N873" s="1"/>
      <c r="O873" s="22"/>
      <c r="P873" s="3"/>
      <c r="Q873" s="1"/>
      <c r="R873" s="1"/>
      <c r="S873" s="22"/>
      <c r="T873" s="3"/>
      <c r="U873" s="1"/>
      <c r="V873" s="1"/>
      <c r="W873" s="22"/>
      <c r="X873" s="3"/>
      <c r="Y873" s="10" t="s">
        <v>7</v>
      </c>
      <c r="Z873" s="9"/>
      <c r="AA873" s="22">
        <f t="shared" si="65"/>
        <v>0</v>
      </c>
      <c r="AB873" s="9"/>
      <c r="AC873" s="22">
        <f t="shared" si="66"/>
        <v>0</v>
      </c>
      <c r="AD873" s="117">
        <f t="shared" si="67"/>
        <v>866</v>
      </c>
      <c r="AE873" s="119"/>
      <c r="AF873" s="1"/>
    </row>
    <row r="874" spans="1:32" x14ac:dyDescent="0.25">
      <c r="A874" s="1"/>
      <c r="B874" s="1"/>
      <c r="C874" s="1"/>
      <c r="D874" s="5">
        <f t="shared" si="64"/>
        <v>874</v>
      </c>
      <c r="E874" s="1"/>
      <c r="F874" s="1"/>
      <c r="G874" s="22"/>
      <c r="H874" s="3"/>
      <c r="I874" s="1"/>
      <c r="J874" s="1"/>
      <c r="K874" s="22"/>
      <c r="L874" s="3"/>
      <c r="M874" s="1"/>
      <c r="N874" s="1"/>
      <c r="O874" s="22"/>
      <c r="P874" s="3"/>
      <c r="Q874" s="1"/>
      <c r="R874" s="1"/>
      <c r="S874" s="22"/>
      <c r="T874" s="3"/>
      <c r="U874" s="1"/>
      <c r="V874" s="1"/>
      <c r="W874" s="22"/>
      <c r="X874" s="3"/>
      <c r="Y874" s="10" t="s">
        <v>7</v>
      </c>
      <c r="Z874" s="9"/>
      <c r="AA874" s="22">
        <f t="shared" si="65"/>
        <v>0</v>
      </c>
      <c r="AB874" s="9"/>
      <c r="AC874" s="22">
        <f t="shared" si="66"/>
        <v>0</v>
      </c>
      <c r="AD874" s="117">
        <f t="shared" si="67"/>
        <v>867</v>
      </c>
      <c r="AE874" s="119"/>
      <c r="AF874" s="1"/>
    </row>
    <row r="875" spans="1:32" x14ac:dyDescent="0.25">
      <c r="A875" s="1"/>
      <c r="B875" s="1"/>
      <c r="C875" s="1"/>
      <c r="D875" s="5">
        <f t="shared" si="64"/>
        <v>875</v>
      </c>
      <c r="E875" s="1"/>
      <c r="F875" s="1"/>
      <c r="G875" s="22"/>
      <c r="H875" s="3"/>
      <c r="I875" s="1"/>
      <c r="J875" s="1"/>
      <c r="K875" s="22"/>
      <c r="L875" s="3"/>
      <c r="M875" s="1"/>
      <c r="N875" s="1"/>
      <c r="O875" s="22"/>
      <c r="P875" s="3"/>
      <c r="Q875" s="1"/>
      <c r="R875" s="1"/>
      <c r="S875" s="22"/>
      <c r="T875" s="3"/>
      <c r="U875" s="1"/>
      <c r="V875" s="1"/>
      <c r="W875" s="22"/>
      <c r="X875" s="3"/>
      <c r="Y875" s="10" t="s">
        <v>7</v>
      </c>
      <c r="Z875" s="9"/>
      <c r="AA875" s="22">
        <f t="shared" si="65"/>
        <v>0</v>
      </c>
      <c r="AB875" s="9"/>
      <c r="AC875" s="22">
        <f t="shared" si="66"/>
        <v>0</v>
      </c>
      <c r="AD875" s="117">
        <f t="shared" si="67"/>
        <v>868</v>
      </c>
      <c r="AE875" s="119"/>
      <c r="AF875" s="1"/>
    </row>
    <row r="876" spans="1:32" x14ac:dyDescent="0.25">
      <c r="A876" s="1"/>
      <c r="B876" s="1"/>
      <c r="C876" s="1"/>
      <c r="D876" s="5">
        <f t="shared" si="64"/>
        <v>876</v>
      </c>
      <c r="E876" s="1"/>
      <c r="F876" s="1"/>
      <c r="G876" s="22"/>
      <c r="H876" s="3"/>
      <c r="I876" s="1"/>
      <c r="J876" s="1"/>
      <c r="K876" s="22"/>
      <c r="L876" s="3"/>
      <c r="M876" s="1"/>
      <c r="N876" s="1"/>
      <c r="O876" s="22"/>
      <c r="P876" s="3"/>
      <c r="Q876" s="1"/>
      <c r="R876" s="1"/>
      <c r="S876" s="22"/>
      <c r="T876" s="3"/>
      <c r="U876" s="1"/>
      <c r="V876" s="1"/>
      <c r="W876" s="22"/>
      <c r="X876" s="3"/>
      <c r="Y876" s="10" t="s">
        <v>7</v>
      </c>
      <c r="Z876" s="9"/>
      <c r="AA876" s="22">
        <f t="shared" si="65"/>
        <v>0</v>
      </c>
      <c r="AB876" s="9"/>
      <c r="AC876" s="22">
        <f t="shared" si="66"/>
        <v>0</v>
      </c>
      <c r="AD876" s="117">
        <f t="shared" si="67"/>
        <v>869</v>
      </c>
      <c r="AE876" s="119"/>
      <c r="AF876" s="1"/>
    </row>
    <row r="877" spans="1:32" x14ac:dyDescent="0.25">
      <c r="A877" s="1"/>
      <c r="B877" s="1"/>
      <c r="C877" s="1"/>
      <c r="D877" s="5">
        <f t="shared" si="64"/>
        <v>877</v>
      </c>
      <c r="E877" s="1"/>
      <c r="F877" s="1"/>
      <c r="G877" s="22"/>
      <c r="H877" s="3"/>
      <c r="I877" s="1"/>
      <c r="J877" s="1"/>
      <c r="K877" s="22"/>
      <c r="L877" s="3"/>
      <c r="M877" s="1"/>
      <c r="N877" s="1"/>
      <c r="O877" s="22"/>
      <c r="P877" s="3"/>
      <c r="Q877" s="1"/>
      <c r="R877" s="1"/>
      <c r="S877" s="22"/>
      <c r="T877" s="3"/>
      <c r="U877" s="1"/>
      <c r="V877" s="1"/>
      <c r="W877" s="22"/>
      <c r="X877" s="3"/>
      <c r="Y877" s="10" t="s">
        <v>7</v>
      </c>
      <c r="Z877" s="9"/>
      <c r="AA877" s="22">
        <f t="shared" si="65"/>
        <v>0</v>
      </c>
      <c r="AB877" s="9"/>
      <c r="AC877" s="22">
        <f t="shared" si="66"/>
        <v>0</v>
      </c>
      <c r="AD877" s="117">
        <f t="shared" si="67"/>
        <v>870</v>
      </c>
      <c r="AE877" s="119"/>
      <c r="AF877" s="1"/>
    </row>
    <row r="878" spans="1:32" x14ac:dyDescent="0.25">
      <c r="A878" s="1"/>
      <c r="B878" s="1"/>
      <c r="C878" s="1"/>
      <c r="D878" s="5">
        <f t="shared" si="64"/>
        <v>878</v>
      </c>
      <c r="E878" s="1"/>
      <c r="F878" s="1"/>
      <c r="G878" s="22"/>
      <c r="H878" s="3"/>
      <c r="I878" s="1"/>
      <c r="J878" s="1"/>
      <c r="K878" s="22"/>
      <c r="L878" s="3"/>
      <c r="M878" s="1"/>
      <c r="N878" s="1"/>
      <c r="O878" s="22"/>
      <c r="P878" s="3"/>
      <c r="Q878" s="1"/>
      <c r="R878" s="1"/>
      <c r="S878" s="22"/>
      <c r="T878" s="3"/>
      <c r="U878" s="1"/>
      <c r="V878" s="1"/>
      <c r="W878" s="22"/>
      <c r="X878" s="3"/>
      <c r="Y878" s="10" t="s">
        <v>7</v>
      </c>
      <c r="Z878" s="9"/>
      <c r="AA878" s="22">
        <f t="shared" si="65"/>
        <v>0</v>
      </c>
      <c r="AB878" s="9"/>
      <c r="AC878" s="22">
        <f t="shared" si="66"/>
        <v>0</v>
      </c>
      <c r="AD878" s="117">
        <f t="shared" si="67"/>
        <v>871</v>
      </c>
      <c r="AE878" s="119"/>
      <c r="AF878" s="1"/>
    </row>
    <row r="879" spans="1:32" x14ac:dyDescent="0.25">
      <c r="A879" s="1"/>
      <c r="B879" s="1"/>
      <c r="C879" s="1"/>
      <c r="D879" s="5">
        <f t="shared" si="64"/>
        <v>879</v>
      </c>
      <c r="E879" s="1"/>
      <c r="F879" s="1"/>
      <c r="G879" s="22"/>
      <c r="H879" s="3"/>
      <c r="I879" s="1"/>
      <c r="J879" s="1"/>
      <c r="K879" s="22"/>
      <c r="L879" s="3"/>
      <c r="M879" s="1"/>
      <c r="N879" s="1"/>
      <c r="O879" s="22"/>
      <c r="P879" s="3"/>
      <c r="Q879" s="1"/>
      <c r="R879" s="1"/>
      <c r="S879" s="22"/>
      <c r="T879" s="3"/>
      <c r="U879" s="1"/>
      <c r="V879" s="1"/>
      <c r="W879" s="22"/>
      <c r="X879" s="3"/>
      <c r="Y879" s="10" t="s">
        <v>7</v>
      </c>
      <c r="Z879" s="9"/>
      <c r="AA879" s="22">
        <f t="shared" si="65"/>
        <v>0</v>
      </c>
      <c r="AB879" s="9"/>
      <c r="AC879" s="22">
        <f t="shared" si="66"/>
        <v>0</v>
      </c>
      <c r="AD879" s="117">
        <f t="shared" si="67"/>
        <v>872</v>
      </c>
      <c r="AE879" s="119"/>
      <c r="AF879" s="1"/>
    </row>
    <row r="880" spans="1:32" x14ac:dyDescent="0.25">
      <c r="A880" s="1"/>
      <c r="B880" s="1"/>
      <c r="C880" s="1"/>
      <c r="D880" s="5">
        <f t="shared" si="64"/>
        <v>880</v>
      </c>
      <c r="E880" s="1"/>
      <c r="F880" s="1"/>
      <c r="G880" s="22"/>
      <c r="H880" s="3"/>
      <c r="I880" s="1"/>
      <c r="J880" s="1"/>
      <c r="K880" s="22"/>
      <c r="L880" s="3"/>
      <c r="M880" s="1"/>
      <c r="N880" s="1"/>
      <c r="O880" s="22"/>
      <c r="P880" s="3"/>
      <c r="Q880" s="1"/>
      <c r="R880" s="1"/>
      <c r="S880" s="22"/>
      <c r="T880" s="3"/>
      <c r="U880" s="1"/>
      <c r="V880" s="1"/>
      <c r="W880" s="22"/>
      <c r="X880" s="3"/>
      <c r="Y880" s="10" t="s">
        <v>7</v>
      </c>
      <c r="Z880" s="9"/>
      <c r="AA880" s="22">
        <f t="shared" si="65"/>
        <v>0</v>
      </c>
      <c r="AB880" s="9"/>
      <c r="AC880" s="22">
        <f t="shared" si="66"/>
        <v>0</v>
      </c>
      <c r="AD880" s="117">
        <f t="shared" si="67"/>
        <v>873</v>
      </c>
      <c r="AE880" s="119"/>
      <c r="AF880" s="1"/>
    </row>
    <row r="881" spans="1:32" x14ac:dyDescent="0.25">
      <c r="A881" s="1"/>
      <c r="B881" s="1"/>
      <c r="C881" s="1"/>
      <c r="D881" s="5">
        <f t="shared" si="64"/>
        <v>881</v>
      </c>
      <c r="E881" s="1"/>
      <c r="F881" s="1"/>
      <c r="G881" s="22"/>
      <c r="H881" s="3"/>
      <c r="I881" s="1"/>
      <c r="J881" s="1"/>
      <c r="K881" s="22"/>
      <c r="L881" s="3"/>
      <c r="M881" s="1"/>
      <c r="N881" s="1"/>
      <c r="O881" s="22"/>
      <c r="P881" s="3"/>
      <c r="Q881" s="1"/>
      <c r="R881" s="1"/>
      <c r="S881" s="22"/>
      <c r="T881" s="3"/>
      <c r="U881" s="1"/>
      <c r="V881" s="1"/>
      <c r="W881" s="22"/>
      <c r="X881" s="3"/>
      <c r="Y881" s="10" t="s">
        <v>7</v>
      </c>
      <c r="Z881" s="9"/>
      <c r="AA881" s="22">
        <f t="shared" si="65"/>
        <v>0</v>
      </c>
      <c r="AB881" s="9"/>
      <c r="AC881" s="22">
        <f t="shared" si="66"/>
        <v>0</v>
      </c>
      <c r="AD881" s="117">
        <f t="shared" si="67"/>
        <v>874</v>
      </c>
      <c r="AE881" s="119"/>
      <c r="AF881" s="1"/>
    </row>
    <row r="882" spans="1:32" x14ac:dyDescent="0.25">
      <c r="A882" s="1"/>
      <c r="B882" s="1"/>
      <c r="C882" s="1"/>
      <c r="D882" s="5">
        <f t="shared" si="64"/>
        <v>882</v>
      </c>
      <c r="E882" s="1"/>
      <c r="F882" s="1"/>
      <c r="G882" s="22"/>
      <c r="H882" s="3"/>
      <c r="I882" s="1"/>
      <c r="J882" s="1"/>
      <c r="K882" s="22"/>
      <c r="L882" s="3"/>
      <c r="M882" s="1"/>
      <c r="N882" s="1"/>
      <c r="O882" s="22"/>
      <c r="P882" s="3"/>
      <c r="Q882" s="1"/>
      <c r="R882" s="1"/>
      <c r="S882" s="22"/>
      <c r="T882" s="3"/>
      <c r="U882" s="1"/>
      <c r="V882" s="1"/>
      <c r="W882" s="22"/>
      <c r="X882" s="3"/>
      <c r="Y882" s="10" t="s">
        <v>7</v>
      </c>
      <c r="Z882" s="9"/>
      <c r="AA882" s="22">
        <f t="shared" si="65"/>
        <v>0</v>
      </c>
      <c r="AB882" s="9"/>
      <c r="AC882" s="22">
        <f t="shared" si="66"/>
        <v>0</v>
      </c>
      <c r="AD882" s="117">
        <f t="shared" si="67"/>
        <v>875</v>
      </c>
      <c r="AE882" s="119"/>
      <c r="AF882" s="1"/>
    </row>
    <row r="883" spans="1:32" x14ac:dyDescent="0.25">
      <c r="A883" s="1"/>
      <c r="B883" s="1"/>
      <c r="C883" s="1"/>
      <c r="D883" s="5">
        <f t="shared" si="64"/>
        <v>883</v>
      </c>
      <c r="E883" s="1"/>
      <c r="F883" s="1"/>
      <c r="G883" s="22"/>
      <c r="H883" s="3"/>
      <c r="I883" s="1"/>
      <c r="J883" s="1"/>
      <c r="K883" s="22"/>
      <c r="L883" s="3"/>
      <c r="M883" s="1"/>
      <c r="N883" s="1"/>
      <c r="O883" s="22"/>
      <c r="P883" s="3"/>
      <c r="Q883" s="1"/>
      <c r="R883" s="1"/>
      <c r="S883" s="22"/>
      <c r="T883" s="3"/>
      <c r="U883" s="1"/>
      <c r="V883" s="1"/>
      <c r="W883" s="22"/>
      <c r="X883" s="3"/>
      <c r="Y883" s="10" t="s">
        <v>7</v>
      </c>
      <c r="Z883" s="9"/>
      <c r="AA883" s="22">
        <f t="shared" si="65"/>
        <v>0</v>
      </c>
      <c r="AB883" s="9"/>
      <c r="AC883" s="22">
        <f t="shared" si="66"/>
        <v>0</v>
      </c>
      <c r="AD883" s="117">
        <f t="shared" si="67"/>
        <v>876</v>
      </c>
      <c r="AE883" s="119"/>
      <c r="AF883" s="1"/>
    </row>
    <row r="884" spans="1:32" x14ac:dyDescent="0.25">
      <c r="A884" s="1"/>
      <c r="B884" s="1"/>
      <c r="C884" s="1"/>
      <c r="D884" s="5">
        <f t="shared" si="64"/>
        <v>884</v>
      </c>
      <c r="E884" s="1"/>
      <c r="F884" s="1"/>
      <c r="G884" s="22"/>
      <c r="H884" s="3"/>
      <c r="I884" s="1"/>
      <c r="J884" s="1"/>
      <c r="K884" s="22"/>
      <c r="L884" s="3"/>
      <c r="M884" s="1"/>
      <c r="N884" s="1"/>
      <c r="O884" s="22"/>
      <c r="P884" s="3"/>
      <c r="Q884" s="1"/>
      <c r="R884" s="1"/>
      <c r="S884" s="22"/>
      <c r="T884" s="3"/>
      <c r="U884" s="1"/>
      <c r="V884" s="1"/>
      <c r="W884" s="22"/>
      <c r="X884" s="3"/>
      <c r="Y884" s="10" t="s">
        <v>7</v>
      </c>
      <c r="Z884" s="9"/>
      <c r="AA884" s="22">
        <f t="shared" si="65"/>
        <v>0</v>
      </c>
      <c r="AB884" s="9"/>
      <c r="AC884" s="22">
        <f t="shared" si="66"/>
        <v>0</v>
      </c>
      <c r="AD884" s="117">
        <f t="shared" si="67"/>
        <v>877</v>
      </c>
      <c r="AE884" s="119"/>
      <c r="AF884" s="1"/>
    </row>
    <row r="885" spans="1:32" x14ac:dyDescent="0.25">
      <c r="A885" s="1"/>
      <c r="B885" s="1"/>
      <c r="C885" s="1"/>
      <c r="D885" s="5">
        <f t="shared" si="64"/>
        <v>885</v>
      </c>
      <c r="E885" s="1"/>
      <c r="F885" s="1"/>
      <c r="G885" s="22"/>
      <c r="H885" s="3"/>
      <c r="I885" s="1"/>
      <c r="J885" s="1"/>
      <c r="K885" s="22"/>
      <c r="L885" s="3"/>
      <c r="M885" s="1"/>
      <c r="N885" s="1"/>
      <c r="O885" s="22"/>
      <c r="P885" s="3"/>
      <c r="Q885" s="1"/>
      <c r="R885" s="1"/>
      <c r="S885" s="22"/>
      <c r="T885" s="3"/>
      <c r="U885" s="1"/>
      <c r="V885" s="1"/>
      <c r="W885" s="22"/>
      <c r="X885" s="3"/>
      <c r="Y885" s="10" t="s">
        <v>7</v>
      </c>
      <c r="Z885" s="9"/>
      <c r="AA885" s="22">
        <f t="shared" si="65"/>
        <v>0</v>
      </c>
      <c r="AB885" s="9"/>
      <c r="AC885" s="22">
        <f t="shared" si="66"/>
        <v>0</v>
      </c>
      <c r="AD885" s="117">
        <f t="shared" si="67"/>
        <v>878</v>
      </c>
      <c r="AE885" s="119"/>
      <c r="AF885" s="1"/>
    </row>
    <row r="886" spans="1:32" x14ac:dyDescent="0.25">
      <c r="A886" s="1"/>
      <c r="B886" s="1"/>
      <c r="C886" s="1"/>
      <c r="D886" s="5">
        <f t="shared" si="64"/>
        <v>886</v>
      </c>
      <c r="E886" s="1"/>
      <c r="F886" s="1"/>
      <c r="G886" s="22"/>
      <c r="H886" s="3"/>
      <c r="I886" s="1"/>
      <c r="J886" s="1"/>
      <c r="K886" s="22"/>
      <c r="L886" s="3"/>
      <c r="M886" s="1"/>
      <c r="N886" s="1"/>
      <c r="O886" s="22"/>
      <c r="P886" s="3"/>
      <c r="Q886" s="1"/>
      <c r="R886" s="1"/>
      <c r="S886" s="22"/>
      <c r="T886" s="3"/>
      <c r="U886" s="1"/>
      <c r="V886" s="1"/>
      <c r="W886" s="22"/>
      <c r="X886" s="3"/>
      <c r="Y886" s="10" t="s">
        <v>7</v>
      </c>
      <c r="Z886" s="9"/>
      <c r="AA886" s="22">
        <f t="shared" si="65"/>
        <v>0</v>
      </c>
      <c r="AB886" s="9"/>
      <c r="AC886" s="22">
        <f t="shared" si="66"/>
        <v>0</v>
      </c>
      <c r="AD886" s="117">
        <f t="shared" si="67"/>
        <v>879</v>
      </c>
      <c r="AE886" s="119"/>
      <c r="AF886" s="1"/>
    </row>
    <row r="887" spans="1:32" x14ac:dyDescent="0.25">
      <c r="A887" s="1"/>
      <c r="B887" s="1"/>
      <c r="C887" s="1"/>
      <c r="D887" s="5">
        <f t="shared" si="64"/>
        <v>887</v>
      </c>
      <c r="E887" s="1"/>
      <c r="F887" s="1"/>
      <c r="G887" s="22"/>
      <c r="H887" s="3"/>
      <c r="I887" s="1"/>
      <c r="J887" s="1"/>
      <c r="K887" s="22"/>
      <c r="L887" s="3"/>
      <c r="M887" s="1"/>
      <c r="N887" s="1"/>
      <c r="O887" s="22"/>
      <c r="P887" s="3"/>
      <c r="Q887" s="1"/>
      <c r="R887" s="1"/>
      <c r="S887" s="22"/>
      <c r="T887" s="3"/>
      <c r="U887" s="1"/>
      <c r="V887" s="1"/>
      <c r="W887" s="22"/>
      <c r="X887" s="3"/>
      <c r="Y887" s="10" t="s">
        <v>7</v>
      </c>
      <c r="Z887" s="9"/>
      <c r="AA887" s="22">
        <f t="shared" si="65"/>
        <v>0</v>
      </c>
      <c r="AB887" s="9"/>
      <c r="AC887" s="22">
        <f t="shared" si="66"/>
        <v>0</v>
      </c>
      <c r="AD887" s="117">
        <f t="shared" si="67"/>
        <v>880</v>
      </c>
      <c r="AE887" s="119"/>
      <c r="AF887" s="1"/>
    </row>
    <row r="888" spans="1:32" x14ac:dyDescent="0.25">
      <c r="A888" s="1"/>
      <c r="B888" s="1"/>
      <c r="C888" s="1"/>
      <c r="D888" s="5">
        <f t="shared" si="64"/>
        <v>888</v>
      </c>
      <c r="E888" s="1"/>
      <c r="F888" s="1"/>
      <c r="G888" s="22"/>
      <c r="H888" s="3"/>
      <c r="I888" s="1"/>
      <c r="J888" s="1"/>
      <c r="K888" s="22"/>
      <c r="L888" s="3"/>
      <c r="M888" s="1"/>
      <c r="N888" s="1"/>
      <c r="O888" s="22"/>
      <c r="P888" s="3"/>
      <c r="Q888" s="1"/>
      <c r="R888" s="1"/>
      <c r="S888" s="22"/>
      <c r="T888" s="3"/>
      <c r="U888" s="1"/>
      <c r="V888" s="1"/>
      <c r="W888" s="22"/>
      <c r="X888" s="3"/>
      <c r="Y888" s="10" t="s">
        <v>7</v>
      </c>
      <c r="Z888" s="9"/>
      <c r="AA888" s="22">
        <f t="shared" si="65"/>
        <v>0</v>
      </c>
      <c r="AB888" s="9"/>
      <c r="AC888" s="22">
        <f t="shared" si="66"/>
        <v>0</v>
      </c>
      <c r="AD888" s="117">
        <f t="shared" si="67"/>
        <v>881</v>
      </c>
      <c r="AE888" s="119"/>
      <c r="AF888" s="1"/>
    </row>
    <row r="889" spans="1:32" x14ac:dyDescent="0.25">
      <c r="A889" s="1"/>
      <c r="B889" s="1"/>
      <c r="C889" s="1"/>
      <c r="D889" s="5">
        <f t="shared" si="64"/>
        <v>889</v>
      </c>
      <c r="E889" s="1"/>
      <c r="F889" s="1"/>
      <c r="G889" s="22"/>
      <c r="H889" s="3"/>
      <c r="I889" s="1"/>
      <c r="J889" s="1"/>
      <c r="K889" s="22"/>
      <c r="L889" s="3"/>
      <c r="M889" s="1"/>
      <c r="N889" s="1"/>
      <c r="O889" s="22"/>
      <c r="P889" s="3"/>
      <c r="Q889" s="1"/>
      <c r="R889" s="1"/>
      <c r="S889" s="22"/>
      <c r="T889" s="3"/>
      <c r="U889" s="1"/>
      <c r="V889" s="1"/>
      <c r="W889" s="22"/>
      <c r="X889" s="3"/>
      <c r="Y889" s="10" t="s">
        <v>7</v>
      </c>
      <c r="Z889" s="9"/>
      <c r="AA889" s="22">
        <f t="shared" si="65"/>
        <v>0</v>
      </c>
      <c r="AB889" s="9"/>
      <c r="AC889" s="22">
        <f t="shared" si="66"/>
        <v>0</v>
      </c>
      <c r="AD889" s="117">
        <f t="shared" si="67"/>
        <v>882</v>
      </c>
      <c r="AE889" s="119"/>
      <c r="AF889" s="1"/>
    </row>
    <row r="890" spans="1:32" x14ac:dyDescent="0.25">
      <c r="A890" s="1"/>
      <c r="B890" s="1"/>
      <c r="C890" s="1"/>
      <c r="D890" s="5">
        <f t="shared" si="64"/>
        <v>890</v>
      </c>
      <c r="E890" s="1"/>
      <c r="F890" s="1"/>
      <c r="G890" s="22"/>
      <c r="H890" s="3"/>
      <c r="I890" s="1"/>
      <c r="J890" s="1"/>
      <c r="K890" s="22"/>
      <c r="L890" s="3"/>
      <c r="M890" s="1"/>
      <c r="N890" s="1"/>
      <c r="O890" s="22"/>
      <c r="P890" s="3"/>
      <c r="Q890" s="1"/>
      <c r="R890" s="1"/>
      <c r="S890" s="22"/>
      <c r="T890" s="3"/>
      <c r="U890" s="1"/>
      <c r="V890" s="1"/>
      <c r="W890" s="22"/>
      <c r="X890" s="3"/>
      <c r="Y890" s="10" t="s">
        <v>7</v>
      </c>
      <c r="Z890" s="9"/>
      <c r="AA890" s="22">
        <f t="shared" si="65"/>
        <v>0</v>
      </c>
      <c r="AB890" s="9"/>
      <c r="AC890" s="22">
        <f t="shared" si="66"/>
        <v>0</v>
      </c>
      <c r="AD890" s="117">
        <f t="shared" si="67"/>
        <v>883</v>
      </c>
      <c r="AE890" s="119"/>
      <c r="AF890" s="1"/>
    </row>
    <row r="891" spans="1:32" x14ac:dyDescent="0.25">
      <c r="A891" s="1"/>
      <c r="B891" s="1"/>
      <c r="C891" s="1"/>
      <c r="D891" s="5">
        <f t="shared" si="64"/>
        <v>891</v>
      </c>
      <c r="E891" s="1"/>
      <c r="F891" s="1"/>
      <c r="G891" s="22"/>
      <c r="H891" s="3"/>
      <c r="I891" s="1"/>
      <c r="J891" s="1"/>
      <c r="K891" s="22"/>
      <c r="L891" s="3"/>
      <c r="M891" s="1"/>
      <c r="N891" s="1"/>
      <c r="O891" s="22"/>
      <c r="P891" s="3"/>
      <c r="Q891" s="1"/>
      <c r="R891" s="1"/>
      <c r="S891" s="22"/>
      <c r="T891" s="3"/>
      <c r="U891" s="1"/>
      <c r="V891" s="1"/>
      <c r="W891" s="22"/>
      <c r="X891" s="3"/>
      <c r="Y891" s="10" t="s">
        <v>7</v>
      </c>
      <c r="Z891" s="9"/>
      <c r="AA891" s="22">
        <f t="shared" si="65"/>
        <v>0</v>
      </c>
      <c r="AB891" s="9"/>
      <c r="AC891" s="22">
        <f t="shared" si="66"/>
        <v>0</v>
      </c>
      <c r="AD891" s="117">
        <f t="shared" si="67"/>
        <v>884</v>
      </c>
      <c r="AE891" s="119"/>
      <c r="AF891" s="1"/>
    </row>
    <row r="892" spans="1:32" x14ac:dyDescent="0.25">
      <c r="A892" s="1"/>
      <c r="B892" s="1"/>
      <c r="C892" s="1"/>
      <c r="D892" s="5">
        <f t="shared" si="64"/>
        <v>892</v>
      </c>
      <c r="E892" s="1"/>
      <c r="F892" s="1"/>
      <c r="G892" s="22"/>
      <c r="H892" s="3"/>
      <c r="I892" s="1"/>
      <c r="J892" s="1"/>
      <c r="K892" s="22"/>
      <c r="L892" s="3"/>
      <c r="M892" s="1"/>
      <c r="N892" s="1"/>
      <c r="O892" s="22"/>
      <c r="P892" s="3"/>
      <c r="Q892" s="1"/>
      <c r="R892" s="1"/>
      <c r="S892" s="22"/>
      <c r="T892" s="3"/>
      <c r="U892" s="1"/>
      <c r="V892" s="1"/>
      <c r="W892" s="22"/>
      <c r="X892" s="3"/>
      <c r="Y892" s="10" t="s">
        <v>7</v>
      </c>
      <c r="Z892" s="9"/>
      <c r="AA892" s="22">
        <f t="shared" si="65"/>
        <v>0</v>
      </c>
      <c r="AB892" s="9"/>
      <c r="AC892" s="22">
        <f t="shared" si="66"/>
        <v>0</v>
      </c>
      <c r="AD892" s="117">
        <f t="shared" si="67"/>
        <v>885</v>
      </c>
      <c r="AE892" s="119"/>
      <c r="AF892" s="1"/>
    </row>
    <row r="893" spans="1:32" x14ac:dyDescent="0.25">
      <c r="A893" s="1"/>
      <c r="B893" s="1"/>
      <c r="C893" s="1"/>
      <c r="D893" s="5">
        <f t="shared" si="64"/>
        <v>893</v>
      </c>
      <c r="E893" s="1"/>
      <c r="F893" s="1"/>
      <c r="G893" s="22"/>
      <c r="H893" s="3"/>
      <c r="I893" s="1"/>
      <c r="J893" s="1"/>
      <c r="K893" s="22"/>
      <c r="L893" s="3"/>
      <c r="M893" s="1"/>
      <c r="N893" s="1"/>
      <c r="O893" s="22"/>
      <c r="P893" s="3"/>
      <c r="Q893" s="1"/>
      <c r="R893" s="1"/>
      <c r="S893" s="22"/>
      <c r="T893" s="3"/>
      <c r="U893" s="1"/>
      <c r="V893" s="1"/>
      <c r="W893" s="22"/>
      <c r="X893" s="3"/>
      <c r="Y893" s="10" t="s">
        <v>7</v>
      </c>
      <c r="Z893" s="9"/>
      <c r="AA893" s="22">
        <f t="shared" si="65"/>
        <v>0</v>
      </c>
      <c r="AB893" s="9"/>
      <c r="AC893" s="22">
        <f t="shared" si="66"/>
        <v>0</v>
      </c>
      <c r="AD893" s="117">
        <f t="shared" si="67"/>
        <v>886</v>
      </c>
      <c r="AE893" s="119"/>
      <c r="AF893" s="1"/>
    </row>
    <row r="894" spans="1:32" x14ac:dyDescent="0.25">
      <c r="A894" s="1"/>
      <c r="B894" s="1"/>
      <c r="C894" s="1"/>
      <c r="D894" s="5">
        <f t="shared" si="64"/>
        <v>894</v>
      </c>
      <c r="E894" s="1"/>
      <c r="F894" s="1"/>
      <c r="G894" s="22"/>
      <c r="H894" s="3"/>
      <c r="I894" s="1"/>
      <c r="J894" s="1"/>
      <c r="K894" s="22"/>
      <c r="L894" s="3"/>
      <c r="M894" s="1"/>
      <c r="N894" s="1"/>
      <c r="O894" s="22"/>
      <c r="P894" s="3"/>
      <c r="Q894" s="1"/>
      <c r="R894" s="1"/>
      <c r="S894" s="22"/>
      <c r="T894" s="3"/>
      <c r="U894" s="1"/>
      <c r="V894" s="1"/>
      <c r="W894" s="22"/>
      <c r="X894" s="3"/>
      <c r="Y894" s="10" t="s">
        <v>7</v>
      </c>
      <c r="Z894" s="9"/>
      <c r="AA894" s="22">
        <f t="shared" si="65"/>
        <v>0</v>
      </c>
      <c r="AB894" s="9"/>
      <c r="AC894" s="22">
        <f t="shared" si="66"/>
        <v>0</v>
      </c>
      <c r="AD894" s="117">
        <f t="shared" si="67"/>
        <v>887</v>
      </c>
      <c r="AE894" s="119"/>
      <c r="AF894" s="1"/>
    </row>
    <row r="895" spans="1:32" x14ac:dyDescent="0.25">
      <c r="A895" s="1"/>
      <c r="B895" s="1"/>
      <c r="C895" s="1"/>
      <c r="D895" s="5">
        <f t="shared" si="64"/>
        <v>895</v>
      </c>
      <c r="E895" s="1"/>
      <c r="F895" s="1"/>
      <c r="G895" s="22"/>
      <c r="H895" s="3"/>
      <c r="I895" s="1"/>
      <c r="J895" s="1"/>
      <c r="K895" s="22"/>
      <c r="L895" s="3"/>
      <c r="M895" s="1"/>
      <c r="N895" s="1"/>
      <c r="O895" s="22"/>
      <c r="P895" s="3"/>
      <c r="Q895" s="1"/>
      <c r="R895" s="1"/>
      <c r="S895" s="22"/>
      <c r="T895" s="3"/>
      <c r="U895" s="1"/>
      <c r="V895" s="1"/>
      <c r="W895" s="22"/>
      <c r="X895" s="3"/>
      <c r="Y895" s="10" t="s">
        <v>7</v>
      </c>
      <c r="Z895" s="9"/>
      <c r="AA895" s="22">
        <f t="shared" si="65"/>
        <v>0</v>
      </c>
      <c r="AB895" s="9"/>
      <c r="AC895" s="22">
        <f t="shared" si="66"/>
        <v>0</v>
      </c>
      <c r="AD895" s="117">
        <f t="shared" si="67"/>
        <v>888</v>
      </c>
      <c r="AE895" s="119"/>
      <c r="AF895" s="1"/>
    </row>
    <row r="896" spans="1:32" x14ac:dyDescent="0.25">
      <c r="A896" s="1"/>
      <c r="B896" s="1"/>
      <c r="C896" s="1"/>
      <c r="D896" s="5">
        <f t="shared" si="64"/>
        <v>896</v>
      </c>
      <c r="E896" s="1"/>
      <c r="F896" s="1"/>
      <c r="G896" s="22"/>
      <c r="H896" s="3"/>
      <c r="I896" s="1"/>
      <c r="J896" s="1"/>
      <c r="K896" s="22"/>
      <c r="L896" s="3"/>
      <c r="M896" s="1"/>
      <c r="N896" s="1"/>
      <c r="O896" s="22"/>
      <c r="P896" s="3"/>
      <c r="Q896" s="1"/>
      <c r="R896" s="1"/>
      <c r="S896" s="22"/>
      <c r="T896" s="3"/>
      <c r="U896" s="1"/>
      <c r="V896" s="1"/>
      <c r="W896" s="22"/>
      <c r="X896" s="3"/>
      <c r="Y896" s="10" t="s">
        <v>7</v>
      </c>
      <c r="Z896" s="9"/>
      <c r="AA896" s="22">
        <f t="shared" si="65"/>
        <v>0</v>
      </c>
      <c r="AB896" s="9"/>
      <c r="AC896" s="22">
        <f t="shared" si="66"/>
        <v>0</v>
      </c>
      <c r="AD896" s="117">
        <f t="shared" si="67"/>
        <v>889</v>
      </c>
      <c r="AE896" s="119"/>
      <c r="AF896" s="1"/>
    </row>
    <row r="897" spans="1:32" x14ac:dyDescent="0.25">
      <c r="A897" s="1"/>
      <c r="B897" s="1"/>
      <c r="C897" s="1"/>
      <c r="D897" s="5">
        <f t="shared" si="64"/>
        <v>897</v>
      </c>
      <c r="E897" s="1"/>
      <c r="F897" s="1"/>
      <c r="G897" s="22"/>
      <c r="H897" s="3"/>
      <c r="I897" s="1"/>
      <c r="J897" s="1"/>
      <c r="K897" s="22"/>
      <c r="L897" s="3"/>
      <c r="M897" s="1"/>
      <c r="N897" s="1"/>
      <c r="O897" s="22"/>
      <c r="P897" s="3"/>
      <c r="Q897" s="1"/>
      <c r="R897" s="1"/>
      <c r="S897" s="22"/>
      <c r="T897" s="3"/>
      <c r="U897" s="1"/>
      <c r="V897" s="1"/>
      <c r="W897" s="22"/>
      <c r="X897" s="3"/>
      <c r="Y897" s="10" t="s">
        <v>7</v>
      </c>
      <c r="Z897" s="9"/>
      <c r="AA897" s="22">
        <f t="shared" si="65"/>
        <v>0</v>
      </c>
      <c r="AB897" s="9"/>
      <c r="AC897" s="22">
        <f t="shared" si="66"/>
        <v>0</v>
      </c>
      <c r="AD897" s="117">
        <f t="shared" si="67"/>
        <v>890</v>
      </c>
      <c r="AE897" s="119"/>
      <c r="AF897" s="1"/>
    </row>
    <row r="898" spans="1:32" x14ac:dyDescent="0.25">
      <c r="A898" s="1"/>
      <c r="B898" s="1"/>
      <c r="C898" s="1"/>
      <c r="D898" s="5">
        <f t="shared" si="64"/>
        <v>898</v>
      </c>
      <c r="E898" s="1"/>
      <c r="F898" s="1"/>
      <c r="G898" s="22"/>
      <c r="H898" s="3"/>
      <c r="I898" s="1"/>
      <c r="J898" s="1"/>
      <c r="K898" s="22"/>
      <c r="L898" s="3"/>
      <c r="M898" s="1"/>
      <c r="N898" s="1"/>
      <c r="O898" s="22"/>
      <c r="P898" s="3"/>
      <c r="Q898" s="1"/>
      <c r="R898" s="1"/>
      <c r="S898" s="22"/>
      <c r="T898" s="3"/>
      <c r="U898" s="1"/>
      <c r="V898" s="1"/>
      <c r="W898" s="22"/>
      <c r="X898" s="3"/>
      <c r="Y898" s="10" t="s">
        <v>7</v>
      </c>
      <c r="Z898" s="9"/>
      <c r="AA898" s="22">
        <f t="shared" si="65"/>
        <v>0</v>
      </c>
      <c r="AB898" s="9"/>
      <c r="AC898" s="22">
        <f t="shared" si="66"/>
        <v>0</v>
      </c>
      <c r="AD898" s="117">
        <f t="shared" si="67"/>
        <v>891</v>
      </c>
      <c r="AE898" s="119"/>
      <c r="AF898" s="1"/>
    </row>
    <row r="899" spans="1:32" x14ac:dyDescent="0.25">
      <c r="A899" s="1"/>
      <c r="B899" s="1"/>
      <c r="C899" s="1"/>
      <c r="D899" s="5">
        <f t="shared" si="64"/>
        <v>899</v>
      </c>
      <c r="E899" s="1"/>
      <c r="F899" s="1"/>
      <c r="G899" s="22"/>
      <c r="H899" s="3"/>
      <c r="I899" s="1"/>
      <c r="J899" s="1"/>
      <c r="K899" s="22"/>
      <c r="L899" s="3"/>
      <c r="M899" s="1"/>
      <c r="N899" s="1"/>
      <c r="O899" s="22"/>
      <c r="P899" s="3"/>
      <c r="Q899" s="1"/>
      <c r="R899" s="1"/>
      <c r="S899" s="22"/>
      <c r="T899" s="3"/>
      <c r="U899" s="1"/>
      <c r="V899" s="1"/>
      <c r="W899" s="22"/>
      <c r="X899" s="3"/>
      <c r="Y899" s="10" t="s">
        <v>7</v>
      </c>
      <c r="Z899" s="9"/>
      <c r="AA899" s="22">
        <f t="shared" si="65"/>
        <v>0</v>
      </c>
      <c r="AB899" s="9"/>
      <c r="AC899" s="22">
        <f t="shared" si="66"/>
        <v>0</v>
      </c>
      <c r="AD899" s="117">
        <f t="shared" si="67"/>
        <v>892</v>
      </c>
      <c r="AE899" s="119"/>
      <c r="AF899" s="1"/>
    </row>
    <row r="900" spans="1:32" x14ac:dyDescent="0.25">
      <c r="A900" s="1"/>
      <c r="B900" s="1"/>
      <c r="C900" s="1"/>
      <c r="D900" s="5">
        <f t="shared" si="64"/>
        <v>900</v>
      </c>
      <c r="E900" s="1"/>
      <c r="F900" s="1"/>
      <c r="G900" s="22"/>
      <c r="H900" s="3"/>
      <c r="I900" s="1"/>
      <c r="J900" s="1"/>
      <c r="K900" s="22"/>
      <c r="L900" s="3"/>
      <c r="M900" s="1"/>
      <c r="N900" s="1"/>
      <c r="O900" s="22"/>
      <c r="P900" s="3"/>
      <c r="Q900" s="1"/>
      <c r="R900" s="1"/>
      <c r="S900" s="22"/>
      <c r="T900" s="3"/>
      <c r="U900" s="1"/>
      <c r="V900" s="1"/>
      <c r="W900" s="22"/>
      <c r="X900" s="3"/>
      <c r="Y900" s="10" t="s">
        <v>7</v>
      </c>
      <c r="Z900" s="9"/>
      <c r="AA900" s="22">
        <f t="shared" si="65"/>
        <v>0</v>
      </c>
      <c r="AB900" s="9"/>
      <c r="AC900" s="22">
        <f t="shared" si="66"/>
        <v>0</v>
      </c>
      <c r="AD900" s="117">
        <f t="shared" si="67"/>
        <v>893</v>
      </c>
      <c r="AE900" s="119"/>
      <c r="AF900" s="1"/>
    </row>
    <row r="901" spans="1:32" x14ac:dyDescent="0.25">
      <c r="A901" s="1"/>
      <c r="B901" s="1"/>
      <c r="C901" s="1"/>
      <c r="D901" s="5">
        <f t="shared" si="64"/>
        <v>901</v>
      </c>
      <c r="E901" s="1"/>
      <c r="F901" s="1"/>
      <c r="G901" s="22"/>
      <c r="H901" s="3"/>
      <c r="I901" s="1"/>
      <c r="J901" s="1"/>
      <c r="K901" s="22"/>
      <c r="L901" s="3"/>
      <c r="M901" s="1"/>
      <c r="N901" s="1"/>
      <c r="O901" s="22"/>
      <c r="P901" s="3"/>
      <c r="Q901" s="1"/>
      <c r="R901" s="1"/>
      <c r="S901" s="22"/>
      <c r="T901" s="3"/>
      <c r="U901" s="1"/>
      <c r="V901" s="1"/>
      <c r="W901" s="22"/>
      <c r="X901" s="3"/>
      <c r="Y901" s="10" t="s">
        <v>7</v>
      </c>
      <c r="Z901" s="9"/>
      <c r="AA901" s="22">
        <f t="shared" si="65"/>
        <v>0</v>
      </c>
      <c r="AB901" s="9"/>
      <c r="AC901" s="22">
        <f t="shared" si="66"/>
        <v>0</v>
      </c>
      <c r="AD901" s="117">
        <f t="shared" si="67"/>
        <v>894</v>
      </c>
      <c r="AE901" s="119"/>
      <c r="AF901" s="1"/>
    </row>
    <row r="902" spans="1:32" x14ac:dyDescent="0.25">
      <c r="A902" s="1"/>
      <c r="B902" s="1"/>
      <c r="C902" s="1"/>
      <c r="D902" s="5">
        <f t="shared" si="64"/>
        <v>902</v>
      </c>
      <c r="E902" s="1"/>
      <c r="F902" s="1"/>
      <c r="G902" s="22"/>
      <c r="H902" s="3"/>
      <c r="I902" s="1"/>
      <c r="J902" s="1"/>
      <c r="K902" s="22"/>
      <c r="L902" s="3"/>
      <c r="M902" s="1"/>
      <c r="N902" s="1"/>
      <c r="O902" s="22"/>
      <c r="P902" s="3"/>
      <c r="Q902" s="1"/>
      <c r="R902" s="1"/>
      <c r="S902" s="22"/>
      <c r="T902" s="3"/>
      <c r="U902" s="1"/>
      <c r="V902" s="1"/>
      <c r="W902" s="22"/>
      <c r="X902" s="3"/>
      <c r="Y902" s="10" t="s">
        <v>7</v>
      </c>
      <c r="Z902" s="9"/>
      <c r="AA902" s="22">
        <f t="shared" si="65"/>
        <v>0</v>
      </c>
      <c r="AB902" s="9"/>
      <c r="AC902" s="22">
        <f t="shared" si="66"/>
        <v>0</v>
      </c>
      <c r="AD902" s="117">
        <f t="shared" si="67"/>
        <v>895</v>
      </c>
      <c r="AE902" s="119"/>
      <c r="AF902" s="1"/>
    </row>
    <row r="903" spans="1:32" x14ac:dyDescent="0.25">
      <c r="A903" s="1"/>
      <c r="B903" s="1"/>
      <c r="C903" s="1"/>
      <c r="D903" s="5">
        <f t="shared" si="64"/>
        <v>903</v>
      </c>
      <c r="E903" s="1"/>
      <c r="F903" s="1"/>
      <c r="G903" s="22"/>
      <c r="H903" s="3"/>
      <c r="I903" s="1"/>
      <c r="J903" s="1"/>
      <c r="K903" s="22"/>
      <c r="L903" s="3"/>
      <c r="M903" s="1"/>
      <c r="N903" s="1"/>
      <c r="O903" s="22"/>
      <c r="P903" s="3"/>
      <c r="Q903" s="1"/>
      <c r="R903" s="1"/>
      <c r="S903" s="22"/>
      <c r="T903" s="3"/>
      <c r="U903" s="1"/>
      <c r="V903" s="1"/>
      <c r="W903" s="22"/>
      <c r="X903" s="3"/>
      <c r="Y903" s="10" t="s">
        <v>7</v>
      </c>
      <c r="Z903" s="9"/>
      <c r="AA903" s="22">
        <f t="shared" si="65"/>
        <v>0</v>
      </c>
      <c r="AB903" s="9"/>
      <c r="AC903" s="22">
        <f t="shared" si="66"/>
        <v>0</v>
      </c>
      <c r="AD903" s="117">
        <f t="shared" si="67"/>
        <v>896</v>
      </c>
      <c r="AE903" s="119"/>
      <c r="AF903" s="1"/>
    </row>
    <row r="904" spans="1:32" x14ac:dyDescent="0.25">
      <c r="A904" s="1"/>
      <c r="B904" s="1"/>
      <c r="C904" s="1"/>
      <c r="D904" s="5">
        <f t="shared" si="64"/>
        <v>904</v>
      </c>
      <c r="E904" s="1"/>
      <c r="F904" s="1"/>
      <c r="G904" s="22"/>
      <c r="H904" s="3"/>
      <c r="I904" s="1"/>
      <c r="J904" s="1"/>
      <c r="K904" s="22"/>
      <c r="L904" s="3"/>
      <c r="M904" s="1"/>
      <c r="N904" s="1"/>
      <c r="O904" s="22"/>
      <c r="P904" s="3"/>
      <c r="Q904" s="1"/>
      <c r="R904" s="1"/>
      <c r="S904" s="22"/>
      <c r="T904" s="3"/>
      <c r="U904" s="1"/>
      <c r="V904" s="1"/>
      <c r="W904" s="22"/>
      <c r="X904" s="3"/>
      <c r="Y904" s="10" t="s">
        <v>7</v>
      </c>
      <c r="Z904" s="9"/>
      <c r="AA904" s="22">
        <f t="shared" si="65"/>
        <v>0</v>
      </c>
      <c r="AB904" s="9"/>
      <c r="AC904" s="22">
        <f t="shared" si="66"/>
        <v>0</v>
      </c>
      <c r="AD904" s="117">
        <f t="shared" si="67"/>
        <v>897</v>
      </c>
      <c r="AE904" s="119"/>
      <c r="AF904" s="1"/>
    </row>
    <row r="905" spans="1:32" x14ac:dyDescent="0.25">
      <c r="A905" s="1"/>
      <c r="B905" s="1"/>
      <c r="C905" s="1"/>
      <c r="D905" s="5">
        <f t="shared" ref="D905:D968" si="68">ROW(C905)</f>
        <v>905</v>
      </c>
      <c r="E905" s="1"/>
      <c r="F905" s="1"/>
      <c r="G905" s="22"/>
      <c r="H905" s="3"/>
      <c r="I905" s="1"/>
      <c r="J905" s="1"/>
      <c r="K905" s="22"/>
      <c r="L905" s="3"/>
      <c r="M905" s="1"/>
      <c r="N905" s="1"/>
      <c r="O905" s="22"/>
      <c r="P905" s="3"/>
      <c r="Q905" s="1"/>
      <c r="R905" s="1"/>
      <c r="S905" s="22"/>
      <c r="T905" s="3"/>
      <c r="U905" s="1"/>
      <c r="V905" s="1"/>
      <c r="W905" s="22"/>
      <c r="X905" s="3"/>
      <c r="Y905" s="10" t="s">
        <v>7</v>
      </c>
      <c r="Z905" s="9"/>
      <c r="AA905" s="22">
        <f t="shared" ref="AA905:AA968" si="69">IF(Z905="",0,IF(COUNTIF(Z:Z,Z905)=1,0,1))</f>
        <v>0</v>
      </c>
      <c r="AB905" s="9"/>
      <c r="AC905" s="22">
        <f t="shared" ref="AC905:AC968" si="70">IF(AB905="",0,IF(COUNTIF(AB:AB,AB905)=1,0,1))</f>
        <v>0</v>
      </c>
      <c r="AD905" s="117">
        <f t="shared" si="67"/>
        <v>898</v>
      </c>
      <c r="AE905" s="119"/>
      <c r="AF905" s="1"/>
    </row>
    <row r="906" spans="1:32" x14ac:dyDescent="0.25">
      <c r="A906" s="1"/>
      <c r="B906" s="1"/>
      <c r="C906" s="1"/>
      <c r="D906" s="5">
        <f t="shared" si="68"/>
        <v>906</v>
      </c>
      <c r="E906" s="1"/>
      <c r="F906" s="1"/>
      <c r="G906" s="22"/>
      <c r="H906" s="3"/>
      <c r="I906" s="1"/>
      <c r="J906" s="1"/>
      <c r="K906" s="22"/>
      <c r="L906" s="3"/>
      <c r="M906" s="1"/>
      <c r="N906" s="1"/>
      <c r="O906" s="22"/>
      <c r="P906" s="3"/>
      <c r="Q906" s="1"/>
      <c r="R906" s="1"/>
      <c r="S906" s="22"/>
      <c r="T906" s="3"/>
      <c r="U906" s="1"/>
      <c r="V906" s="1"/>
      <c r="W906" s="22"/>
      <c r="X906" s="3"/>
      <c r="Y906" s="10" t="s">
        <v>7</v>
      </c>
      <c r="Z906" s="9"/>
      <c r="AA906" s="22">
        <f t="shared" si="69"/>
        <v>0</v>
      </c>
      <c r="AB906" s="9"/>
      <c r="AC906" s="22">
        <f t="shared" si="70"/>
        <v>0</v>
      </c>
      <c r="AD906" s="117">
        <f t="shared" ref="AD906:AD969" si="71">AD905+1</f>
        <v>899</v>
      </c>
      <c r="AE906" s="119"/>
      <c r="AF906" s="1"/>
    </row>
    <row r="907" spans="1:32" x14ac:dyDescent="0.25">
      <c r="A907" s="1"/>
      <c r="B907" s="1"/>
      <c r="C907" s="1"/>
      <c r="D907" s="5">
        <f t="shared" si="68"/>
        <v>907</v>
      </c>
      <c r="E907" s="1"/>
      <c r="F907" s="1"/>
      <c r="G907" s="22"/>
      <c r="H907" s="3"/>
      <c r="I907" s="1"/>
      <c r="J907" s="1"/>
      <c r="K907" s="22"/>
      <c r="L907" s="3"/>
      <c r="M907" s="1"/>
      <c r="N907" s="1"/>
      <c r="O907" s="22"/>
      <c r="P907" s="3"/>
      <c r="Q907" s="1"/>
      <c r="R907" s="1"/>
      <c r="S907" s="22"/>
      <c r="T907" s="3"/>
      <c r="U907" s="1"/>
      <c r="V907" s="1"/>
      <c r="W907" s="22"/>
      <c r="X907" s="3"/>
      <c r="Y907" s="10" t="s">
        <v>7</v>
      </c>
      <c r="Z907" s="9"/>
      <c r="AA907" s="22">
        <f t="shared" si="69"/>
        <v>0</v>
      </c>
      <c r="AB907" s="9"/>
      <c r="AC907" s="22">
        <f t="shared" si="70"/>
        <v>0</v>
      </c>
      <c r="AD907" s="117">
        <f t="shared" si="71"/>
        <v>900</v>
      </c>
      <c r="AE907" s="119"/>
      <c r="AF907" s="1"/>
    </row>
    <row r="908" spans="1:32" x14ac:dyDescent="0.25">
      <c r="A908" s="1"/>
      <c r="B908" s="1"/>
      <c r="C908" s="1"/>
      <c r="D908" s="5">
        <f t="shared" si="68"/>
        <v>908</v>
      </c>
      <c r="E908" s="1"/>
      <c r="F908" s="1"/>
      <c r="G908" s="22"/>
      <c r="H908" s="3"/>
      <c r="I908" s="1"/>
      <c r="J908" s="1"/>
      <c r="K908" s="22"/>
      <c r="L908" s="3"/>
      <c r="M908" s="1"/>
      <c r="N908" s="1"/>
      <c r="O908" s="22"/>
      <c r="P908" s="3"/>
      <c r="Q908" s="1"/>
      <c r="R908" s="1"/>
      <c r="S908" s="22"/>
      <c r="T908" s="3"/>
      <c r="U908" s="1"/>
      <c r="V908" s="1"/>
      <c r="W908" s="22"/>
      <c r="X908" s="3"/>
      <c r="Y908" s="10" t="s">
        <v>7</v>
      </c>
      <c r="Z908" s="9"/>
      <c r="AA908" s="22">
        <f t="shared" si="69"/>
        <v>0</v>
      </c>
      <c r="AB908" s="9"/>
      <c r="AC908" s="22">
        <f t="shared" si="70"/>
        <v>0</v>
      </c>
      <c r="AD908" s="117">
        <f t="shared" si="71"/>
        <v>901</v>
      </c>
      <c r="AE908" s="119"/>
      <c r="AF908" s="1"/>
    </row>
    <row r="909" spans="1:32" x14ac:dyDescent="0.25">
      <c r="A909" s="1"/>
      <c r="B909" s="1"/>
      <c r="C909" s="1"/>
      <c r="D909" s="5">
        <f t="shared" si="68"/>
        <v>909</v>
      </c>
      <c r="E909" s="1"/>
      <c r="F909" s="1"/>
      <c r="G909" s="22"/>
      <c r="H909" s="3"/>
      <c r="I909" s="1"/>
      <c r="J909" s="1"/>
      <c r="K909" s="22"/>
      <c r="L909" s="3"/>
      <c r="M909" s="1"/>
      <c r="N909" s="1"/>
      <c r="O909" s="22"/>
      <c r="P909" s="3"/>
      <c r="Q909" s="1"/>
      <c r="R909" s="1"/>
      <c r="S909" s="22"/>
      <c r="T909" s="3"/>
      <c r="U909" s="1"/>
      <c r="V909" s="1"/>
      <c r="W909" s="22"/>
      <c r="X909" s="3"/>
      <c r="Y909" s="10" t="s">
        <v>7</v>
      </c>
      <c r="Z909" s="9"/>
      <c r="AA909" s="22">
        <f t="shared" si="69"/>
        <v>0</v>
      </c>
      <c r="AB909" s="9"/>
      <c r="AC909" s="22">
        <f t="shared" si="70"/>
        <v>0</v>
      </c>
      <c r="AD909" s="117">
        <f t="shared" si="71"/>
        <v>902</v>
      </c>
      <c r="AE909" s="119"/>
      <c r="AF909" s="1"/>
    </row>
    <row r="910" spans="1:32" x14ac:dyDescent="0.25">
      <c r="A910" s="1"/>
      <c r="B910" s="1"/>
      <c r="C910" s="1"/>
      <c r="D910" s="5">
        <f t="shared" si="68"/>
        <v>910</v>
      </c>
      <c r="E910" s="1"/>
      <c r="F910" s="1"/>
      <c r="G910" s="22"/>
      <c r="H910" s="3"/>
      <c r="I910" s="1"/>
      <c r="J910" s="1"/>
      <c r="K910" s="22"/>
      <c r="L910" s="3"/>
      <c r="M910" s="1"/>
      <c r="N910" s="1"/>
      <c r="O910" s="22"/>
      <c r="P910" s="3"/>
      <c r="Q910" s="1"/>
      <c r="R910" s="1"/>
      <c r="S910" s="22"/>
      <c r="T910" s="3"/>
      <c r="U910" s="1"/>
      <c r="V910" s="1"/>
      <c r="W910" s="22"/>
      <c r="X910" s="3"/>
      <c r="Y910" s="10" t="s">
        <v>7</v>
      </c>
      <c r="Z910" s="9"/>
      <c r="AA910" s="22">
        <f t="shared" si="69"/>
        <v>0</v>
      </c>
      <c r="AB910" s="9"/>
      <c r="AC910" s="22">
        <f t="shared" si="70"/>
        <v>0</v>
      </c>
      <c r="AD910" s="117">
        <f t="shared" si="71"/>
        <v>903</v>
      </c>
      <c r="AE910" s="119"/>
      <c r="AF910" s="1"/>
    </row>
    <row r="911" spans="1:32" x14ac:dyDescent="0.25">
      <c r="A911" s="1"/>
      <c r="B911" s="1"/>
      <c r="C911" s="1"/>
      <c r="D911" s="5">
        <f t="shared" si="68"/>
        <v>911</v>
      </c>
      <c r="E911" s="1"/>
      <c r="F911" s="1"/>
      <c r="G911" s="22"/>
      <c r="H911" s="3"/>
      <c r="I911" s="1"/>
      <c r="J911" s="1"/>
      <c r="K911" s="22"/>
      <c r="L911" s="3"/>
      <c r="M911" s="1"/>
      <c r="N911" s="1"/>
      <c r="O911" s="22"/>
      <c r="P911" s="3"/>
      <c r="Q911" s="1"/>
      <c r="R911" s="1"/>
      <c r="S911" s="22"/>
      <c r="T911" s="3"/>
      <c r="U911" s="1"/>
      <c r="V911" s="1"/>
      <c r="W911" s="22"/>
      <c r="X911" s="3"/>
      <c r="Y911" s="10" t="s">
        <v>7</v>
      </c>
      <c r="Z911" s="9"/>
      <c r="AA911" s="22">
        <f t="shared" si="69"/>
        <v>0</v>
      </c>
      <c r="AB911" s="9"/>
      <c r="AC911" s="22">
        <f t="shared" si="70"/>
        <v>0</v>
      </c>
      <c r="AD911" s="117">
        <f t="shared" si="71"/>
        <v>904</v>
      </c>
      <c r="AE911" s="119"/>
      <c r="AF911" s="1"/>
    </row>
    <row r="912" spans="1:32" x14ac:dyDescent="0.25">
      <c r="A912" s="1"/>
      <c r="B912" s="1"/>
      <c r="C912" s="1"/>
      <c r="D912" s="5">
        <f t="shared" si="68"/>
        <v>912</v>
      </c>
      <c r="E912" s="1"/>
      <c r="F912" s="1"/>
      <c r="G912" s="22"/>
      <c r="H912" s="3"/>
      <c r="I912" s="1"/>
      <c r="J912" s="1"/>
      <c r="K912" s="22"/>
      <c r="L912" s="3"/>
      <c r="M912" s="1"/>
      <c r="N912" s="1"/>
      <c r="O912" s="22"/>
      <c r="P912" s="3"/>
      <c r="Q912" s="1"/>
      <c r="R912" s="1"/>
      <c r="S912" s="22"/>
      <c r="T912" s="3"/>
      <c r="U912" s="1"/>
      <c r="V912" s="1"/>
      <c r="W912" s="22"/>
      <c r="X912" s="3"/>
      <c r="Y912" s="10" t="s">
        <v>7</v>
      </c>
      <c r="Z912" s="9"/>
      <c r="AA912" s="22">
        <f t="shared" si="69"/>
        <v>0</v>
      </c>
      <c r="AB912" s="9"/>
      <c r="AC912" s="22">
        <f t="shared" si="70"/>
        <v>0</v>
      </c>
      <c r="AD912" s="117">
        <f t="shared" si="71"/>
        <v>905</v>
      </c>
      <c r="AE912" s="119"/>
      <c r="AF912" s="1"/>
    </row>
    <row r="913" spans="1:32" x14ac:dyDescent="0.25">
      <c r="A913" s="1"/>
      <c r="B913" s="1"/>
      <c r="C913" s="1"/>
      <c r="D913" s="5">
        <f t="shared" si="68"/>
        <v>913</v>
      </c>
      <c r="E913" s="1"/>
      <c r="F913" s="1"/>
      <c r="G913" s="22"/>
      <c r="H913" s="3"/>
      <c r="I913" s="1"/>
      <c r="J913" s="1"/>
      <c r="K913" s="22"/>
      <c r="L913" s="3"/>
      <c r="M913" s="1"/>
      <c r="N913" s="1"/>
      <c r="O913" s="22"/>
      <c r="P913" s="3"/>
      <c r="Q913" s="1"/>
      <c r="R913" s="1"/>
      <c r="S913" s="22"/>
      <c r="T913" s="3"/>
      <c r="U913" s="1"/>
      <c r="V913" s="1"/>
      <c r="W913" s="22"/>
      <c r="X913" s="3"/>
      <c r="Y913" s="10" t="s">
        <v>7</v>
      </c>
      <c r="Z913" s="9"/>
      <c r="AA913" s="22">
        <f t="shared" si="69"/>
        <v>0</v>
      </c>
      <c r="AB913" s="9"/>
      <c r="AC913" s="22">
        <f t="shared" si="70"/>
        <v>0</v>
      </c>
      <c r="AD913" s="117">
        <f t="shared" si="71"/>
        <v>906</v>
      </c>
      <c r="AE913" s="119"/>
      <c r="AF913" s="1"/>
    </row>
    <row r="914" spans="1:32" x14ac:dyDescent="0.25">
      <c r="A914" s="1"/>
      <c r="B914" s="1"/>
      <c r="C914" s="1"/>
      <c r="D914" s="5">
        <f t="shared" si="68"/>
        <v>914</v>
      </c>
      <c r="E914" s="1"/>
      <c r="F914" s="1"/>
      <c r="G914" s="22"/>
      <c r="H914" s="3"/>
      <c r="I914" s="1"/>
      <c r="J914" s="1"/>
      <c r="K914" s="22"/>
      <c r="L914" s="3"/>
      <c r="M914" s="1"/>
      <c r="N914" s="1"/>
      <c r="O914" s="22"/>
      <c r="P914" s="3"/>
      <c r="Q914" s="1"/>
      <c r="R914" s="1"/>
      <c r="S914" s="22"/>
      <c r="T914" s="3"/>
      <c r="U914" s="1"/>
      <c r="V914" s="1"/>
      <c r="W914" s="22"/>
      <c r="X914" s="3"/>
      <c r="Y914" s="10" t="s">
        <v>7</v>
      </c>
      <c r="Z914" s="9"/>
      <c r="AA914" s="22">
        <f t="shared" si="69"/>
        <v>0</v>
      </c>
      <c r="AB914" s="9"/>
      <c r="AC914" s="22">
        <f t="shared" si="70"/>
        <v>0</v>
      </c>
      <c r="AD914" s="117">
        <f t="shared" si="71"/>
        <v>907</v>
      </c>
      <c r="AE914" s="119"/>
      <c r="AF914" s="1"/>
    </row>
    <row r="915" spans="1:32" x14ac:dyDescent="0.25">
      <c r="A915" s="1"/>
      <c r="B915" s="1"/>
      <c r="C915" s="1"/>
      <c r="D915" s="5">
        <f t="shared" si="68"/>
        <v>915</v>
      </c>
      <c r="E915" s="1"/>
      <c r="F915" s="1"/>
      <c r="G915" s="22"/>
      <c r="H915" s="3"/>
      <c r="I915" s="1"/>
      <c r="J915" s="1"/>
      <c r="K915" s="22"/>
      <c r="L915" s="3"/>
      <c r="M915" s="1"/>
      <c r="N915" s="1"/>
      <c r="O915" s="22"/>
      <c r="P915" s="3"/>
      <c r="Q915" s="1"/>
      <c r="R915" s="1"/>
      <c r="S915" s="22"/>
      <c r="T915" s="3"/>
      <c r="U915" s="1"/>
      <c r="V915" s="1"/>
      <c r="W915" s="22"/>
      <c r="X915" s="3"/>
      <c r="Y915" s="10" t="s">
        <v>7</v>
      </c>
      <c r="Z915" s="9"/>
      <c r="AA915" s="22">
        <f t="shared" si="69"/>
        <v>0</v>
      </c>
      <c r="AB915" s="9"/>
      <c r="AC915" s="22">
        <f t="shared" si="70"/>
        <v>0</v>
      </c>
      <c r="AD915" s="117">
        <f t="shared" si="71"/>
        <v>908</v>
      </c>
      <c r="AE915" s="119"/>
      <c r="AF915" s="1"/>
    </row>
    <row r="916" spans="1:32" x14ac:dyDescent="0.25">
      <c r="A916" s="1"/>
      <c r="B916" s="1"/>
      <c r="C916" s="1"/>
      <c r="D916" s="5">
        <f t="shared" si="68"/>
        <v>916</v>
      </c>
      <c r="E916" s="1"/>
      <c r="F916" s="1"/>
      <c r="G916" s="22"/>
      <c r="H916" s="3"/>
      <c r="I916" s="1"/>
      <c r="J916" s="1"/>
      <c r="K916" s="22"/>
      <c r="L916" s="3"/>
      <c r="M916" s="1"/>
      <c r="N916" s="1"/>
      <c r="O916" s="22"/>
      <c r="P916" s="3"/>
      <c r="Q916" s="1"/>
      <c r="R916" s="1"/>
      <c r="S916" s="22"/>
      <c r="T916" s="3"/>
      <c r="U916" s="1"/>
      <c r="V916" s="1"/>
      <c r="W916" s="22"/>
      <c r="X916" s="3"/>
      <c r="Y916" s="10" t="s">
        <v>7</v>
      </c>
      <c r="Z916" s="9"/>
      <c r="AA916" s="22">
        <f t="shared" si="69"/>
        <v>0</v>
      </c>
      <c r="AB916" s="9"/>
      <c r="AC916" s="22">
        <f t="shared" si="70"/>
        <v>0</v>
      </c>
      <c r="AD916" s="117">
        <f t="shared" si="71"/>
        <v>909</v>
      </c>
      <c r="AE916" s="119"/>
      <c r="AF916" s="1"/>
    </row>
    <row r="917" spans="1:32" x14ac:dyDescent="0.25">
      <c r="A917" s="1"/>
      <c r="B917" s="1"/>
      <c r="C917" s="1"/>
      <c r="D917" s="5">
        <f t="shared" si="68"/>
        <v>917</v>
      </c>
      <c r="E917" s="1"/>
      <c r="F917" s="1"/>
      <c r="G917" s="22"/>
      <c r="H917" s="3"/>
      <c r="I917" s="1"/>
      <c r="J917" s="1"/>
      <c r="K917" s="22"/>
      <c r="L917" s="3"/>
      <c r="M917" s="1"/>
      <c r="N917" s="1"/>
      <c r="O917" s="22"/>
      <c r="P917" s="3"/>
      <c r="Q917" s="1"/>
      <c r="R917" s="1"/>
      <c r="S917" s="22"/>
      <c r="T917" s="3"/>
      <c r="U917" s="1"/>
      <c r="V917" s="1"/>
      <c r="W917" s="22"/>
      <c r="X917" s="3"/>
      <c r="Y917" s="10" t="s">
        <v>7</v>
      </c>
      <c r="Z917" s="9"/>
      <c r="AA917" s="22">
        <f t="shared" si="69"/>
        <v>0</v>
      </c>
      <c r="AB917" s="9"/>
      <c r="AC917" s="22">
        <f t="shared" si="70"/>
        <v>0</v>
      </c>
      <c r="AD917" s="117">
        <f t="shared" si="71"/>
        <v>910</v>
      </c>
      <c r="AE917" s="119"/>
      <c r="AF917" s="1"/>
    </row>
    <row r="918" spans="1:32" x14ac:dyDescent="0.25">
      <c r="A918" s="1"/>
      <c r="B918" s="1"/>
      <c r="C918" s="1"/>
      <c r="D918" s="5">
        <f t="shared" si="68"/>
        <v>918</v>
      </c>
      <c r="E918" s="1"/>
      <c r="F918" s="1"/>
      <c r="G918" s="22"/>
      <c r="H918" s="3"/>
      <c r="I918" s="1"/>
      <c r="J918" s="1"/>
      <c r="K918" s="22"/>
      <c r="L918" s="3"/>
      <c r="M918" s="1"/>
      <c r="N918" s="1"/>
      <c r="O918" s="22"/>
      <c r="P918" s="3"/>
      <c r="Q918" s="1"/>
      <c r="R918" s="1"/>
      <c r="S918" s="22"/>
      <c r="T918" s="3"/>
      <c r="U918" s="1"/>
      <c r="V918" s="1"/>
      <c r="W918" s="22"/>
      <c r="X918" s="3"/>
      <c r="Y918" s="10" t="s">
        <v>7</v>
      </c>
      <c r="Z918" s="9"/>
      <c r="AA918" s="22">
        <f t="shared" si="69"/>
        <v>0</v>
      </c>
      <c r="AB918" s="9"/>
      <c r="AC918" s="22">
        <f t="shared" si="70"/>
        <v>0</v>
      </c>
      <c r="AD918" s="117">
        <f t="shared" si="71"/>
        <v>911</v>
      </c>
      <c r="AE918" s="119"/>
      <c r="AF918" s="1"/>
    </row>
    <row r="919" spans="1:32" x14ac:dyDescent="0.25">
      <c r="A919" s="1"/>
      <c r="B919" s="1"/>
      <c r="C919" s="1"/>
      <c r="D919" s="5">
        <f t="shared" si="68"/>
        <v>919</v>
      </c>
      <c r="E919" s="1"/>
      <c r="F919" s="1"/>
      <c r="G919" s="22"/>
      <c r="H919" s="3"/>
      <c r="I919" s="1"/>
      <c r="J919" s="1"/>
      <c r="K919" s="22"/>
      <c r="L919" s="3"/>
      <c r="M919" s="1"/>
      <c r="N919" s="1"/>
      <c r="O919" s="22"/>
      <c r="P919" s="3"/>
      <c r="Q919" s="1"/>
      <c r="R919" s="1"/>
      <c r="S919" s="22"/>
      <c r="T919" s="3"/>
      <c r="U919" s="1"/>
      <c r="V919" s="1"/>
      <c r="W919" s="22"/>
      <c r="X919" s="3"/>
      <c r="Y919" s="10" t="s">
        <v>7</v>
      </c>
      <c r="Z919" s="9"/>
      <c r="AA919" s="22">
        <f t="shared" si="69"/>
        <v>0</v>
      </c>
      <c r="AB919" s="9"/>
      <c r="AC919" s="22">
        <f t="shared" si="70"/>
        <v>0</v>
      </c>
      <c r="AD919" s="117">
        <f t="shared" si="71"/>
        <v>912</v>
      </c>
      <c r="AE919" s="119"/>
      <c r="AF919" s="1"/>
    </row>
    <row r="920" spans="1:32" x14ac:dyDescent="0.25">
      <c r="A920" s="1"/>
      <c r="B920" s="1"/>
      <c r="C920" s="1"/>
      <c r="D920" s="5">
        <f t="shared" si="68"/>
        <v>920</v>
      </c>
      <c r="E920" s="1"/>
      <c r="F920" s="1"/>
      <c r="G920" s="22"/>
      <c r="H920" s="3"/>
      <c r="I920" s="1"/>
      <c r="J920" s="1"/>
      <c r="K920" s="22"/>
      <c r="L920" s="3"/>
      <c r="M920" s="1"/>
      <c r="N920" s="1"/>
      <c r="O920" s="22"/>
      <c r="P920" s="3"/>
      <c r="Q920" s="1"/>
      <c r="R920" s="1"/>
      <c r="S920" s="22"/>
      <c r="T920" s="3"/>
      <c r="U920" s="1"/>
      <c r="V920" s="1"/>
      <c r="W920" s="22"/>
      <c r="X920" s="3"/>
      <c r="Y920" s="10" t="s">
        <v>7</v>
      </c>
      <c r="Z920" s="9"/>
      <c r="AA920" s="22">
        <f t="shared" si="69"/>
        <v>0</v>
      </c>
      <c r="AB920" s="9"/>
      <c r="AC920" s="22">
        <f t="shared" si="70"/>
        <v>0</v>
      </c>
      <c r="AD920" s="117">
        <f t="shared" si="71"/>
        <v>913</v>
      </c>
      <c r="AE920" s="119"/>
      <c r="AF920" s="1"/>
    </row>
    <row r="921" spans="1:32" x14ac:dyDescent="0.25">
      <c r="A921" s="1"/>
      <c r="B921" s="1"/>
      <c r="C921" s="1"/>
      <c r="D921" s="5">
        <f t="shared" si="68"/>
        <v>921</v>
      </c>
      <c r="E921" s="1"/>
      <c r="F921" s="1"/>
      <c r="G921" s="22"/>
      <c r="H921" s="3"/>
      <c r="I921" s="1"/>
      <c r="J921" s="1"/>
      <c r="K921" s="22"/>
      <c r="L921" s="3"/>
      <c r="M921" s="1"/>
      <c r="N921" s="1"/>
      <c r="O921" s="22"/>
      <c r="P921" s="3"/>
      <c r="Q921" s="1"/>
      <c r="R921" s="1"/>
      <c r="S921" s="22"/>
      <c r="T921" s="3"/>
      <c r="U921" s="1"/>
      <c r="V921" s="1"/>
      <c r="W921" s="22"/>
      <c r="X921" s="3"/>
      <c r="Y921" s="10" t="s">
        <v>7</v>
      </c>
      <c r="Z921" s="9"/>
      <c r="AA921" s="22">
        <f t="shared" si="69"/>
        <v>0</v>
      </c>
      <c r="AB921" s="9"/>
      <c r="AC921" s="22">
        <f t="shared" si="70"/>
        <v>0</v>
      </c>
      <c r="AD921" s="117">
        <f t="shared" si="71"/>
        <v>914</v>
      </c>
      <c r="AE921" s="119"/>
      <c r="AF921" s="1"/>
    </row>
    <row r="922" spans="1:32" x14ac:dyDescent="0.25">
      <c r="A922" s="1"/>
      <c r="B922" s="1"/>
      <c r="C922" s="1"/>
      <c r="D922" s="5">
        <f t="shared" si="68"/>
        <v>922</v>
      </c>
      <c r="E922" s="1"/>
      <c r="F922" s="1"/>
      <c r="G922" s="22"/>
      <c r="H922" s="3"/>
      <c r="I922" s="1"/>
      <c r="J922" s="1"/>
      <c r="K922" s="22"/>
      <c r="L922" s="3"/>
      <c r="M922" s="1"/>
      <c r="N922" s="1"/>
      <c r="O922" s="22"/>
      <c r="P922" s="3"/>
      <c r="Q922" s="1"/>
      <c r="R922" s="1"/>
      <c r="S922" s="22"/>
      <c r="T922" s="3"/>
      <c r="U922" s="1"/>
      <c r="V922" s="1"/>
      <c r="W922" s="22"/>
      <c r="X922" s="3"/>
      <c r="Y922" s="10" t="s">
        <v>7</v>
      </c>
      <c r="Z922" s="9"/>
      <c r="AA922" s="22">
        <f t="shared" si="69"/>
        <v>0</v>
      </c>
      <c r="AB922" s="9"/>
      <c r="AC922" s="22">
        <f t="shared" si="70"/>
        <v>0</v>
      </c>
      <c r="AD922" s="117">
        <f t="shared" si="71"/>
        <v>915</v>
      </c>
      <c r="AE922" s="119"/>
      <c r="AF922" s="1"/>
    </row>
    <row r="923" spans="1:32" x14ac:dyDescent="0.25">
      <c r="A923" s="1"/>
      <c r="B923" s="1"/>
      <c r="C923" s="1"/>
      <c r="D923" s="5">
        <f t="shared" si="68"/>
        <v>923</v>
      </c>
      <c r="E923" s="1"/>
      <c r="F923" s="1"/>
      <c r="G923" s="22"/>
      <c r="H923" s="3"/>
      <c r="I923" s="1"/>
      <c r="J923" s="1"/>
      <c r="K923" s="22"/>
      <c r="L923" s="3"/>
      <c r="M923" s="1"/>
      <c r="N923" s="1"/>
      <c r="O923" s="22"/>
      <c r="P923" s="3"/>
      <c r="Q923" s="1"/>
      <c r="R923" s="1"/>
      <c r="S923" s="22"/>
      <c r="T923" s="3"/>
      <c r="U923" s="1"/>
      <c r="V923" s="1"/>
      <c r="W923" s="22"/>
      <c r="X923" s="3"/>
      <c r="Y923" s="10" t="s">
        <v>7</v>
      </c>
      <c r="Z923" s="9"/>
      <c r="AA923" s="22">
        <f t="shared" si="69"/>
        <v>0</v>
      </c>
      <c r="AB923" s="9"/>
      <c r="AC923" s="22">
        <f t="shared" si="70"/>
        <v>0</v>
      </c>
      <c r="AD923" s="117">
        <f t="shared" si="71"/>
        <v>916</v>
      </c>
      <c r="AE923" s="119"/>
      <c r="AF923" s="1"/>
    </row>
    <row r="924" spans="1:32" x14ac:dyDescent="0.25">
      <c r="A924" s="1"/>
      <c r="B924" s="1"/>
      <c r="C924" s="1"/>
      <c r="D924" s="5">
        <f t="shared" si="68"/>
        <v>924</v>
      </c>
      <c r="E924" s="1"/>
      <c r="F924" s="1"/>
      <c r="G924" s="22"/>
      <c r="H924" s="3"/>
      <c r="I924" s="1"/>
      <c r="J924" s="1"/>
      <c r="K924" s="22"/>
      <c r="L924" s="3"/>
      <c r="M924" s="1"/>
      <c r="N924" s="1"/>
      <c r="O924" s="22"/>
      <c r="P924" s="3"/>
      <c r="Q924" s="1"/>
      <c r="R924" s="1"/>
      <c r="S924" s="22"/>
      <c r="T924" s="3"/>
      <c r="U924" s="1"/>
      <c r="V924" s="1"/>
      <c r="W924" s="22"/>
      <c r="X924" s="3"/>
      <c r="Y924" s="10" t="s">
        <v>7</v>
      </c>
      <c r="Z924" s="9"/>
      <c r="AA924" s="22">
        <f t="shared" si="69"/>
        <v>0</v>
      </c>
      <c r="AB924" s="9"/>
      <c r="AC924" s="22">
        <f t="shared" si="70"/>
        <v>0</v>
      </c>
      <c r="AD924" s="117">
        <f t="shared" si="71"/>
        <v>917</v>
      </c>
      <c r="AE924" s="119"/>
      <c r="AF924" s="1"/>
    </row>
    <row r="925" spans="1:32" x14ac:dyDescent="0.25">
      <c r="A925" s="1"/>
      <c r="B925" s="1"/>
      <c r="C925" s="1"/>
      <c r="D925" s="5">
        <f t="shared" si="68"/>
        <v>925</v>
      </c>
      <c r="E925" s="1"/>
      <c r="F925" s="1"/>
      <c r="G925" s="22"/>
      <c r="H925" s="3"/>
      <c r="I925" s="1"/>
      <c r="J925" s="1"/>
      <c r="K925" s="22"/>
      <c r="L925" s="3"/>
      <c r="M925" s="1"/>
      <c r="N925" s="1"/>
      <c r="O925" s="22"/>
      <c r="P925" s="3"/>
      <c r="Q925" s="1"/>
      <c r="R925" s="1"/>
      <c r="S925" s="22"/>
      <c r="T925" s="3"/>
      <c r="U925" s="1"/>
      <c r="V925" s="1"/>
      <c r="W925" s="22"/>
      <c r="X925" s="3"/>
      <c r="Y925" s="10" t="s">
        <v>7</v>
      </c>
      <c r="Z925" s="9"/>
      <c r="AA925" s="22">
        <f t="shared" si="69"/>
        <v>0</v>
      </c>
      <c r="AB925" s="9"/>
      <c r="AC925" s="22">
        <f t="shared" si="70"/>
        <v>0</v>
      </c>
      <c r="AD925" s="117">
        <f t="shared" si="71"/>
        <v>918</v>
      </c>
      <c r="AE925" s="119"/>
      <c r="AF925" s="1"/>
    </row>
    <row r="926" spans="1:32" x14ac:dyDescent="0.25">
      <c r="A926" s="1"/>
      <c r="B926" s="1"/>
      <c r="C926" s="1"/>
      <c r="D926" s="5">
        <f t="shared" si="68"/>
        <v>926</v>
      </c>
      <c r="E926" s="1"/>
      <c r="F926" s="1"/>
      <c r="G926" s="22"/>
      <c r="H926" s="3"/>
      <c r="I926" s="1"/>
      <c r="J926" s="1"/>
      <c r="K926" s="22"/>
      <c r="L926" s="3"/>
      <c r="M926" s="1"/>
      <c r="N926" s="1"/>
      <c r="O926" s="22"/>
      <c r="P926" s="3"/>
      <c r="Q926" s="1"/>
      <c r="R926" s="1"/>
      <c r="S926" s="22"/>
      <c r="T926" s="3"/>
      <c r="U926" s="1"/>
      <c r="V926" s="1"/>
      <c r="W926" s="22"/>
      <c r="X926" s="3"/>
      <c r="Y926" s="10" t="s">
        <v>7</v>
      </c>
      <c r="Z926" s="9"/>
      <c r="AA926" s="22">
        <f t="shared" si="69"/>
        <v>0</v>
      </c>
      <c r="AB926" s="9"/>
      <c r="AC926" s="22">
        <f t="shared" si="70"/>
        <v>0</v>
      </c>
      <c r="AD926" s="117">
        <f t="shared" si="71"/>
        <v>919</v>
      </c>
      <c r="AE926" s="119"/>
      <c r="AF926" s="1"/>
    </row>
    <row r="927" spans="1:32" x14ac:dyDescent="0.25">
      <c r="A927" s="1"/>
      <c r="B927" s="1"/>
      <c r="C927" s="1"/>
      <c r="D927" s="5">
        <f t="shared" si="68"/>
        <v>927</v>
      </c>
      <c r="E927" s="1"/>
      <c r="F927" s="1"/>
      <c r="G927" s="22"/>
      <c r="H927" s="3"/>
      <c r="I927" s="1"/>
      <c r="J927" s="1"/>
      <c r="K927" s="22"/>
      <c r="L927" s="3"/>
      <c r="M927" s="1"/>
      <c r="N927" s="1"/>
      <c r="O927" s="22"/>
      <c r="P927" s="3"/>
      <c r="Q927" s="1"/>
      <c r="R927" s="1"/>
      <c r="S927" s="22"/>
      <c r="T927" s="3"/>
      <c r="U927" s="1"/>
      <c r="V927" s="1"/>
      <c r="W927" s="22"/>
      <c r="X927" s="3"/>
      <c r="Y927" s="10" t="s">
        <v>7</v>
      </c>
      <c r="Z927" s="9"/>
      <c r="AA927" s="22">
        <f t="shared" si="69"/>
        <v>0</v>
      </c>
      <c r="AB927" s="9"/>
      <c r="AC927" s="22">
        <f t="shared" si="70"/>
        <v>0</v>
      </c>
      <c r="AD927" s="117">
        <f t="shared" si="71"/>
        <v>920</v>
      </c>
      <c r="AE927" s="119"/>
      <c r="AF927" s="1"/>
    </row>
    <row r="928" spans="1:32" x14ac:dyDescent="0.25">
      <c r="A928" s="1"/>
      <c r="B928" s="1"/>
      <c r="C928" s="1"/>
      <c r="D928" s="5">
        <f t="shared" si="68"/>
        <v>928</v>
      </c>
      <c r="E928" s="1"/>
      <c r="F928" s="1"/>
      <c r="G928" s="22"/>
      <c r="H928" s="3"/>
      <c r="I928" s="1"/>
      <c r="J928" s="1"/>
      <c r="K928" s="22"/>
      <c r="L928" s="3"/>
      <c r="M928" s="1"/>
      <c r="N928" s="1"/>
      <c r="O928" s="22"/>
      <c r="P928" s="3"/>
      <c r="Q928" s="1"/>
      <c r="R928" s="1"/>
      <c r="S928" s="22"/>
      <c r="T928" s="3"/>
      <c r="U928" s="1"/>
      <c r="V928" s="1"/>
      <c r="W928" s="22"/>
      <c r="X928" s="3"/>
      <c r="Y928" s="10" t="s">
        <v>7</v>
      </c>
      <c r="Z928" s="9"/>
      <c r="AA928" s="22">
        <f t="shared" si="69"/>
        <v>0</v>
      </c>
      <c r="AB928" s="9"/>
      <c r="AC928" s="22">
        <f t="shared" si="70"/>
        <v>0</v>
      </c>
      <c r="AD928" s="117">
        <f t="shared" si="71"/>
        <v>921</v>
      </c>
      <c r="AE928" s="119"/>
      <c r="AF928" s="1"/>
    </row>
    <row r="929" spans="1:32" x14ac:dyDescent="0.25">
      <c r="A929" s="1"/>
      <c r="B929" s="1"/>
      <c r="C929" s="1"/>
      <c r="D929" s="5">
        <f t="shared" si="68"/>
        <v>929</v>
      </c>
      <c r="E929" s="1"/>
      <c r="F929" s="1"/>
      <c r="G929" s="22"/>
      <c r="H929" s="3"/>
      <c r="I929" s="1"/>
      <c r="J929" s="1"/>
      <c r="K929" s="22"/>
      <c r="L929" s="3"/>
      <c r="M929" s="1"/>
      <c r="N929" s="1"/>
      <c r="O929" s="22"/>
      <c r="P929" s="3"/>
      <c r="Q929" s="1"/>
      <c r="R929" s="1"/>
      <c r="S929" s="22"/>
      <c r="T929" s="3"/>
      <c r="U929" s="1"/>
      <c r="V929" s="1"/>
      <c r="W929" s="22"/>
      <c r="X929" s="3"/>
      <c r="Y929" s="10" t="s">
        <v>7</v>
      </c>
      <c r="Z929" s="9"/>
      <c r="AA929" s="22">
        <f t="shared" si="69"/>
        <v>0</v>
      </c>
      <c r="AB929" s="9"/>
      <c r="AC929" s="22">
        <f t="shared" si="70"/>
        <v>0</v>
      </c>
      <c r="AD929" s="117">
        <f t="shared" si="71"/>
        <v>922</v>
      </c>
      <c r="AE929" s="119"/>
      <c r="AF929" s="1"/>
    </row>
    <row r="930" spans="1:32" x14ac:dyDescent="0.25">
      <c r="A930" s="1"/>
      <c r="B930" s="1"/>
      <c r="C930" s="1"/>
      <c r="D930" s="5">
        <f t="shared" si="68"/>
        <v>930</v>
      </c>
      <c r="E930" s="1"/>
      <c r="F930" s="1"/>
      <c r="G930" s="22"/>
      <c r="H930" s="3"/>
      <c r="I930" s="1"/>
      <c r="J930" s="1"/>
      <c r="K930" s="22"/>
      <c r="L930" s="3"/>
      <c r="M930" s="1"/>
      <c r="N930" s="1"/>
      <c r="O930" s="22"/>
      <c r="P930" s="3"/>
      <c r="Q930" s="1"/>
      <c r="R930" s="1"/>
      <c r="S930" s="22"/>
      <c r="T930" s="3"/>
      <c r="U930" s="1"/>
      <c r="V930" s="1"/>
      <c r="W930" s="22"/>
      <c r="X930" s="3"/>
      <c r="Y930" s="10" t="s">
        <v>7</v>
      </c>
      <c r="Z930" s="9"/>
      <c r="AA930" s="22">
        <f t="shared" si="69"/>
        <v>0</v>
      </c>
      <c r="AB930" s="9"/>
      <c r="AC930" s="22">
        <f t="shared" si="70"/>
        <v>0</v>
      </c>
      <c r="AD930" s="117">
        <f t="shared" si="71"/>
        <v>923</v>
      </c>
      <c r="AE930" s="119"/>
      <c r="AF930" s="1"/>
    </row>
    <row r="931" spans="1:32" x14ac:dyDescent="0.25">
      <c r="A931" s="1"/>
      <c r="B931" s="1"/>
      <c r="C931" s="1"/>
      <c r="D931" s="5">
        <f t="shared" si="68"/>
        <v>931</v>
      </c>
      <c r="E931" s="1"/>
      <c r="F931" s="1"/>
      <c r="G931" s="22"/>
      <c r="H931" s="3"/>
      <c r="I931" s="1"/>
      <c r="J931" s="1"/>
      <c r="K931" s="22"/>
      <c r="L931" s="3"/>
      <c r="M931" s="1"/>
      <c r="N931" s="1"/>
      <c r="O931" s="22"/>
      <c r="P931" s="3"/>
      <c r="Q931" s="1"/>
      <c r="R931" s="1"/>
      <c r="S931" s="22"/>
      <c r="T931" s="3"/>
      <c r="U931" s="1"/>
      <c r="V931" s="1"/>
      <c r="W931" s="22"/>
      <c r="X931" s="3"/>
      <c r="Y931" s="10" t="s">
        <v>7</v>
      </c>
      <c r="Z931" s="9"/>
      <c r="AA931" s="22">
        <f t="shared" si="69"/>
        <v>0</v>
      </c>
      <c r="AB931" s="9"/>
      <c r="AC931" s="22">
        <f t="shared" si="70"/>
        <v>0</v>
      </c>
      <c r="AD931" s="117">
        <f t="shared" si="71"/>
        <v>924</v>
      </c>
      <c r="AE931" s="119"/>
      <c r="AF931" s="1"/>
    </row>
    <row r="932" spans="1:32" x14ac:dyDescent="0.25">
      <c r="A932" s="1"/>
      <c r="B932" s="1"/>
      <c r="C932" s="1"/>
      <c r="D932" s="5">
        <f t="shared" si="68"/>
        <v>932</v>
      </c>
      <c r="E932" s="1"/>
      <c r="F932" s="1"/>
      <c r="G932" s="22"/>
      <c r="H932" s="3"/>
      <c r="I932" s="1"/>
      <c r="J932" s="1"/>
      <c r="K932" s="22"/>
      <c r="L932" s="3"/>
      <c r="M932" s="1"/>
      <c r="N932" s="1"/>
      <c r="O932" s="22"/>
      <c r="P932" s="3"/>
      <c r="Q932" s="1"/>
      <c r="R932" s="1"/>
      <c r="S932" s="22"/>
      <c r="T932" s="3"/>
      <c r="U932" s="1"/>
      <c r="V932" s="1"/>
      <c r="W932" s="22"/>
      <c r="X932" s="3"/>
      <c r="Y932" s="10" t="s">
        <v>7</v>
      </c>
      <c r="Z932" s="9"/>
      <c r="AA932" s="22">
        <f t="shared" si="69"/>
        <v>0</v>
      </c>
      <c r="AB932" s="9"/>
      <c r="AC932" s="22">
        <f t="shared" si="70"/>
        <v>0</v>
      </c>
      <c r="AD932" s="117">
        <f t="shared" si="71"/>
        <v>925</v>
      </c>
      <c r="AE932" s="119"/>
      <c r="AF932" s="1"/>
    </row>
    <row r="933" spans="1:32" x14ac:dyDescent="0.25">
      <c r="A933" s="1"/>
      <c r="B933" s="1"/>
      <c r="C933" s="1"/>
      <c r="D933" s="5">
        <f t="shared" si="68"/>
        <v>933</v>
      </c>
      <c r="E933" s="1"/>
      <c r="F933" s="1"/>
      <c r="G933" s="22"/>
      <c r="H933" s="3"/>
      <c r="I933" s="1"/>
      <c r="J933" s="1"/>
      <c r="K933" s="22"/>
      <c r="L933" s="3"/>
      <c r="M933" s="1"/>
      <c r="N933" s="1"/>
      <c r="O933" s="22"/>
      <c r="P933" s="3"/>
      <c r="Q933" s="1"/>
      <c r="R933" s="1"/>
      <c r="S933" s="22"/>
      <c r="T933" s="3"/>
      <c r="U933" s="1"/>
      <c r="V933" s="1"/>
      <c r="W933" s="22"/>
      <c r="X933" s="3"/>
      <c r="Y933" s="10" t="s">
        <v>7</v>
      </c>
      <c r="Z933" s="9"/>
      <c r="AA933" s="22">
        <f t="shared" si="69"/>
        <v>0</v>
      </c>
      <c r="AB933" s="9"/>
      <c r="AC933" s="22">
        <f t="shared" si="70"/>
        <v>0</v>
      </c>
      <c r="AD933" s="117">
        <f t="shared" si="71"/>
        <v>926</v>
      </c>
      <c r="AE933" s="119"/>
      <c r="AF933" s="1"/>
    </row>
    <row r="934" spans="1:32" x14ac:dyDescent="0.25">
      <c r="A934" s="1"/>
      <c r="B934" s="1"/>
      <c r="C934" s="1"/>
      <c r="D934" s="5">
        <f t="shared" si="68"/>
        <v>934</v>
      </c>
      <c r="E934" s="1"/>
      <c r="F934" s="1"/>
      <c r="G934" s="22"/>
      <c r="H934" s="3"/>
      <c r="I934" s="1"/>
      <c r="J934" s="1"/>
      <c r="K934" s="22"/>
      <c r="L934" s="3"/>
      <c r="M934" s="1"/>
      <c r="N934" s="1"/>
      <c r="O934" s="22"/>
      <c r="P934" s="3"/>
      <c r="Q934" s="1"/>
      <c r="R934" s="1"/>
      <c r="S934" s="22"/>
      <c r="T934" s="3"/>
      <c r="U934" s="1"/>
      <c r="V934" s="1"/>
      <c r="W934" s="22"/>
      <c r="X934" s="3"/>
      <c r="Y934" s="10" t="s">
        <v>7</v>
      </c>
      <c r="Z934" s="9"/>
      <c r="AA934" s="22">
        <f t="shared" si="69"/>
        <v>0</v>
      </c>
      <c r="AB934" s="9"/>
      <c r="AC934" s="22">
        <f t="shared" si="70"/>
        <v>0</v>
      </c>
      <c r="AD934" s="117">
        <f t="shared" si="71"/>
        <v>927</v>
      </c>
      <c r="AE934" s="119"/>
      <c r="AF934" s="1"/>
    </row>
    <row r="935" spans="1:32" x14ac:dyDescent="0.25">
      <c r="A935" s="1"/>
      <c r="B935" s="1"/>
      <c r="C935" s="1"/>
      <c r="D935" s="5">
        <f t="shared" si="68"/>
        <v>935</v>
      </c>
      <c r="E935" s="1"/>
      <c r="F935" s="1"/>
      <c r="G935" s="22"/>
      <c r="H935" s="3"/>
      <c r="I935" s="1"/>
      <c r="J935" s="1"/>
      <c r="K935" s="22"/>
      <c r="L935" s="3"/>
      <c r="M935" s="1"/>
      <c r="N935" s="1"/>
      <c r="O935" s="22"/>
      <c r="P935" s="3"/>
      <c r="Q935" s="1"/>
      <c r="R935" s="1"/>
      <c r="S935" s="22"/>
      <c r="T935" s="3"/>
      <c r="U935" s="1"/>
      <c r="V935" s="1"/>
      <c r="W935" s="22"/>
      <c r="X935" s="3"/>
      <c r="Y935" s="10" t="s">
        <v>7</v>
      </c>
      <c r="Z935" s="9"/>
      <c r="AA935" s="22">
        <f t="shared" si="69"/>
        <v>0</v>
      </c>
      <c r="AB935" s="9"/>
      <c r="AC935" s="22">
        <f t="shared" si="70"/>
        <v>0</v>
      </c>
      <c r="AD935" s="117">
        <f t="shared" si="71"/>
        <v>928</v>
      </c>
      <c r="AE935" s="119"/>
      <c r="AF935" s="1"/>
    </row>
    <row r="936" spans="1:32" x14ac:dyDescent="0.25">
      <c r="A936" s="1"/>
      <c r="B936" s="1"/>
      <c r="C936" s="1"/>
      <c r="D936" s="5">
        <f t="shared" si="68"/>
        <v>936</v>
      </c>
      <c r="E936" s="1"/>
      <c r="F936" s="1"/>
      <c r="G936" s="22"/>
      <c r="H936" s="3"/>
      <c r="I936" s="1"/>
      <c r="J936" s="1"/>
      <c r="K936" s="22"/>
      <c r="L936" s="3"/>
      <c r="M936" s="1"/>
      <c r="N936" s="1"/>
      <c r="O936" s="22"/>
      <c r="P936" s="3"/>
      <c r="Q936" s="1"/>
      <c r="R936" s="1"/>
      <c r="S936" s="22"/>
      <c r="T936" s="3"/>
      <c r="U936" s="1"/>
      <c r="V936" s="1"/>
      <c r="W936" s="22"/>
      <c r="X936" s="3"/>
      <c r="Y936" s="10" t="s">
        <v>7</v>
      </c>
      <c r="Z936" s="9"/>
      <c r="AA936" s="22">
        <f t="shared" si="69"/>
        <v>0</v>
      </c>
      <c r="AB936" s="9"/>
      <c r="AC936" s="22">
        <f t="shared" si="70"/>
        <v>0</v>
      </c>
      <c r="AD936" s="117">
        <f t="shared" si="71"/>
        <v>929</v>
      </c>
      <c r="AE936" s="119"/>
      <c r="AF936" s="1"/>
    </row>
    <row r="937" spans="1:32" x14ac:dyDescent="0.25">
      <c r="A937" s="1"/>
      <c r="B937" s="1"/>
      <c r="C937" s="1"/>
      <c r="D937" s="5">
        <f t="shared" si="68"/>
        <v>937</v>
      </c>
      <c r="E937" s="1"/>
      <c r="F937" s="1"/>
      <c r="G937" s="22"/>
      <c r="H937" s="3"/>
      <c r="I937" s="1"/>
      <c r="J937" s="1"/>
      <c r="K937" s="22"/>
      <c r="L937" s="3"/>
      <c r="M937" s="1"/>
      <c r="N937" s="1"/>
      <c r="O937" s="22"/>
      <c r="P937" s="3"/>
      <c r="Q937" s="1"/>
      <c r="R937" s="1"/>
      <c r="S937" s="22"/>
      <c r="T937" s="3"/>
      <c r="U937" s="1"/>
      <c r="V937" s="1"/>
      <c r="W937" s="22"/>
      <c r="X937" s="3"/>
      <c r="Y937" s="10" t="s">
        <v>7</v>
      </c>
      <c r="Z937" s="9"/>
      <c r="AA937" s="22">
        <f t="shared" si="69"/>
        <v>0</v>
      </c>
      <c r="AB937" s="9"/>
      <c r="AC937" s="22">
        <f t="shared" si="70"/>
        <v>0</v>
      </c>
      <c r="AD937" s="117">
        <f t="shared" si="71"/>
        <v>930</v>
      </c>
      <c r="AE937" s="119"/>
      <c r="AF937" s="1"/>
    </row>
    <row r="938" spans="1:32" x14ac:dyDescent="0.25">
      <c r="A938" s="1"/>
      <c r="B938" s="1"/>
      <c r="C938" s="1"/>
      <c r="D938" s="5">
        <f t="shared" si="68"/>
        <v>938</v>
      </c>
      <c r="E938" s="1"/>
      <c r="F938" s="1"/>
      <c r="G938" s="22"/>
      <c r="H938" s="3"/>
      <c r="I938" s="1"/>
      <c r="J938" s="1"/>
      <c r="K938" s="22"/>
      <c r="L938" s="3"/>
      <c r="M938" s="1"/>
      <c r="N938" s="1"/>
      <c r="O938" s="22"/>
      <c r="P938" s="3"/>
      <c r="Q938" s="1"/>
      <c r="R938" s="1"/>
      <c r="S938" s="22"/>
      <c r="T938" s="3"/>
      <c r="U938" s="1"/>
      <c r="V938" s="1"/>
      <c r="W938" s="22"/>
      <c r="X938" s="3"/>
      <c r="Y938" s="10" t="s">
        <v>7</v>
      </c>
      <c r="Z938" s="9"/>
      <c r="AA938" s="22">
        <f t="shared" si="69"/>
        <v>0</v>
      </c>
      <c r="AB938" s="9"/>
      <c r="AC938" s="22">
        <f t="shared" si="70"/>
        <v>0</v>
      </c>
      <c r="AD938" s="117">
        <f t="shared" si="71"/>
        <v>931</v>
      </c>
      <c r="AE938" s="119"/>
      <c r="AF938" s="1"/>
    </row>
    <row r="939" spans="1:32" x14ac:dyDescent="0.25">
      <c r="A939" s="1"/>
      <c r="B939" s="1"/>
      <c r="C939" s="1"/>
      <c r="D939" s="5">
        <f t="shared" si="68"/>
        <v>939</v>
      </c>
      <c r="E939" s="1"/>
      <c r="F939" s="1"/>
      <c r="G939" s="22"/>
      <c r="H939" s="3"/>
      <c r="I939" s="1"/>
      <c r="J939" s="1"/>
      <c r="K939" s="22"/>
      <c r="L939" s="3"/>
      <c r="M939" s="1"/>
      <c r="N939" s="1"/>
      <c r="O939" s="22"/>
      <c r="P939" s="3"/>
      <c r="Q939" s="1"/>
      <c r="R939" s="1"/>
      <c r="S939" s="22"/>
      <c r="T939" s="3"/>
      <c r="U939" s="1"/>
      <c r="V939" s="1"/>
      <c r="W939" s="22"/>
      <c r="X939" s="3"/>
      <c r="Y939" s="10" t="s">
        <v>7</v>
      </c>
      <c r="Z939" s="9"/>
      <c r="AA939" s="22">
        <f t="shared" si="69"/>
        <v>0</v>
      </c>
      <c r="AB939" s="9"/>
      <c r="AC939" s="22">
        <f t="shared" si="70"/>
        <v>0</v>
      </c>
      <c r="AD939" s="117">
        <f t="shared" si="71"/>
        <v>932</v>
      </c>
      <c r="AE939" s="119"/>
      <c r="AF939" s="1"/>
    </row>
    <row r="940" spans="1:32" x14ac:dyDescent="0.25">
      <c r="A940" s="1"/>
      <c r="B940" s="1"/>
      <c r="C940" s="1"/>
      <c r="D940" s="5">
        <f t="shared" si="68"/>
        <v>940</v>
      </c>
      <c r="E940" s="1"/>
      <c r="F940" s="1"/>
      <c r="G940" s="22"/>
      <c r="H940" s="3"/>
      <c r="I940" s="1"/>
      <c r="J940" s="1"/>
      <c r="K940" s="22"/>
      <c r="L940" s="3"/>
      <c r="M940" s="1"/>
      <c r="N940" s="1"/>
      <c r="O940" s="22"/>
      <c r="P940" s="3"/>
      <c r="Q940" s="1"/>
      <c r="R940" s="1"/>
      <c r="S940" s="22"/>
      <c r="T940" s="3"/>
      <c r="U940" s="1"/>
      <c r="V940" s="1"/>
      <c r="W940" s="22"/>
      <c r="X940" s="3"/>
      <c r="Y940" s="10" t="s">
        <v>7</v>
      </c>
      <c r="Z940" s="9"/>
      <c r="AA940" s="22">
        <f t="shared" si="69"/>
        <v>0</v>
      </c>
      <c r="AB940" s="9"/>
      <c r="AC940" s="22">
        <f t="shared" si="70"/>
        <v>0</v>
      </c>
      <c r="AD940" s="117">
        <f t="shared" si="71"/>
        <v>933</v>
      </c>
      <c r="AE940" s="119"/>
      <c r="AF940" s="1"/>
    </row>
    <row r="941" spans="1:32" x14ac:dyDescent="0.25">
      <c r="A941" s="1"/>
      <c r="B941" s="1"/>
      <c r="C941" s="1"/>
      <c r="D941" s="5">
        <f t="shared" si="68"/>
        <v>941</v>
      </c>
      <c r="E941" s="1"/>
      <c r="F941" s="1"/>
      <c r="G941" s="22"/>
      <c r="H941" s="3"/>
      <c r="I941" s="1"/>
      <c r="J941" s="1"/>
      <c r="K941" s="22"/>
      <c r="L941" s="3"/>
      <c r="M941" s="1"/>
      <c r="N941" s="1"/>
      <c r="O941" s="22"/>
      <c r="P941" s="3"/>
      <c r="Q941" s="1"/>
      <c r="R941" s="1"/>
      <c r="S941" s="22"/>
      <c r="T941" s="3"/>
      <c r="U941" s="1"/>
      <c r="V941" s="1"/>
      <c r="W941" s="22"/>
      <c r="X941" s="3"/>
      <c r="Y941" s="10" t="s">
        <v>7</v>
      </c>
      <c r="Z941" s="9"/>
      <c r="AA941" s="22">
        <f t="shared" si="69"/>
        <v>0</v>
      </c>
      <c r="AB941" s="9"/>
      <c r="AC941" s="22">
        <f t="shared" si="70"/>
        <v>0</v>
      </c>
      <c r="AD941" s="117">
        <f t="shared" si="71"/>
        <v>934</v>
      </c>
      <c r="AE941" s="119"/>
      <c r="AF941" s="1"/>
    </row>
    <row r="942" spans="1:32" x14ac:dyDescent="0.25">
      <c r="A942" s="1"/>
      <c r="B942" s="1"/>
      <c r="C942" s="1"/>
      <c r="D942" s="5">
        <f t="shared" si="68"/>
        <v>942</v>
      </c>
      <c r="E942" s="1"/>
      <c r="F942" s="1"/>
      <c r="G942" s="22"/>
      <c r="H942" s="3"/>
      <c r="I942" s="1"/>
      <c r="J942" s="1"/>
      <c r="K942" s="22"/>
      <c r="L942" s="3"/>
      <c r="M942" s="1"/>
      <c r="N942" s="1"/>
      <c r="O942" s="22"/>
      <c r="P942" s="3"/>
      <c r="Q942" s="1"/>
      <c r="R942" s="1"/>
      <c r="S942" s="22"/>
      <c r="T942" s="3"/>
      <c r="U942" s="1"/>
      <c r="V942" s="1"/>
      <c r="W942" s="22"/>
      <c r="X942" s="3"/>
      <c r="Y942" s="10" t="s">
        <v>7</v>
      </c>
      <c r="Z942" s="9"/>
      <c r="AA942" s="22">
        <f t="shared" si="69"/>
        <v>0</v>
      </c>
      <c r="AB942" s="9"/>
      <c r="AC942" s="22">
        <f t="shared" si="70"/>
        <v>0</v>
      </c>
      <c r="AD942" s="117">
        <f t="shared" si="71"/>
        <v>935</v>
      </c>
      <c r="AE942" s="119"/>
      <c r="AF942" s="1"/>
    </row>
    <row r="943" spans="1:32" x14ac:dyDescent="0.25">
      <c r="A943" s="1"/>
      <c r="B943" s="1"/>
      <c r="C943" s="1"/>
      <c r="D943" s="5">
        <f t="shared" si="68"/>
        <v>943</v>
      </c>
      <c r="E943" s="1"/>
      <c r="F943" s="1"/>
      <c r="G943" s="22"/>
      <c r="H943" s="3"/>
      <c r="I943" s="1"/>
      <c r="J943" s="1"/>
      <c r="K943" s="22"/>
      <c r="L943" s="3"/>
      <c r="M943" s="1"/>
      <c r="N943" s="1"/>
      <c r="O943" s="22"/>
      <c r="P943" s="3"/>
      <c r="Q943" s="1"/>
      <c r="R943" s="1"/>
      <c r="S943" s="22"/>
      <c r="T943" s="3"/>
      <c r="U943" s="1"/>
      <c r="V943" s="1"/>
      <c r="W943" s="22"/>
      <c r="X943" s="3"/>
      <c r="Y943" s="10" t="s">
        <v>7</v>
      </c>
      <c r="Z943" s="9"/>
      <c r="AA943" s="22">
        <f t="shared" si="69"/>
        <v>0</v>
      </c>
      <c r="AB943" s="9"/>
      <c r="AC943" s="22">
        <f t="shared" si="70"/>
        <v>0</v>
      </c>
      <c r="AD943" s="117">
        <f t="shared" si="71"/>
        <v>936</v>
      </c>
      <c r="AE943" s="119"/>
      <c r="AF943" s="1"/>
    </row>
    <row r="944" spans="1:32" x14ac:dyDescent="0.25">
      <c r="A944" s="1"/>
      <c r="B944" s="1"/>
      <c r="C944" s="1"/>
      <c r="D944" s="5">
        <f t="shared" si="68"/>
        <v>944</v>
      </c>
      <c r="E944" s="1"/>
      <c r="F944" s="1"/>
      <c r="G944" s="22"/>
      <c r="H944" s="3"/>
      <c r="I944" s="1"/>
      <c r="J944" s="1"/>
      <c r="K944" s="22"/>
      <c r="L944" s="3"/>
      <c r="M944" s="1"/>
      <c r="N944" s="1"/>
      <c r="O944" s="22"/>
      <c r="P944" s="3"/>
      <c r="Q944" s="1"/>
      <c r="R944" s="1"/>
      <c r="S944" s="22"/>
      <c r="T944" s="3"/>
      <c r="U944" s="1"/>
      <c r="V944" s="1"/>
      <c r="W944" s="22"/>
      <c r="X944" s="3"/>
      <c r="Y944" s="10" t="s">
        <v>7</v>
      </c>
      <c r="Z944" s="9"/>
      <c r="AA944" s="22">
        <f t="shared" si="69"/>
        <v>0</v>
      </c>
      <c r="AB944" s="9"/>
      <c r="AC944" s="22">
        <f t="shared" si="70"/>
        <v>0</v>
      </c>
      <c r="AD944" s="117">
        <f t="shared" si="71"/>
        <v>937</v>
      </c>
      <c r="AE944" s="119"/>
      <c r="AF944" s="1"/>
    </row>
    <row r="945" spans="1:32" x14ac:dyDescent="0.25">
      <c r="A945" s="1"/>
      <c r="B945" s="1"/>
      <c r="C945" s="1"/>
      <c r="D945" s="5">
        <f t="shared" si="68"/>
        <v>945</v>
      </c>
      <c r="E945" s="1"/>
      <c r="F945" s="1"/>
      <c r="G945" s="22"/>
      <c r="H945" s="3"/>
      <c r="I945" s="1"/>
      <c r="J945" s="1"/>
      <c r="K945" s="22"/>
      <c r="L945" s="3"/>
      <c r="M945" s="1"/>
      <c r="N945" s="1"/>
      <c r="O945" s="22"/>
      <c r="P945" s="3"/>
      <c r="Q945" s="1"/>
      <c r="R945" s="1"/>
      <c r="S945" s="22"/>
      <c r="T945" s="3"/>
      <c r="U945" s="1"/>
      <c r="V945" s="1"/>
      <c r="W945" s="22"/>
      <c r="X945" s="3"/>
      <c r="Y945" s="10" t="s">
        <v>7</v>
      </c>
      <c r="Z945" s="9"/>
      <c r="AA945" s="22">
        <f t="shared" si="69"/>
        <v>0</v>
      </c>
      <c r="AB945" s="9"/>
      <c r="AC945" s="22">
        <f t="shared" si="70"/>
        <v>0</v>
      </c>
      <c r="AD945" s="117">
        <f t="shared" si="71"/>
        <v>938</v>
      </c>
      <c r="AE945" s="119"/>
      <c r="AF945" s="1"/>
    </row>
    <row r="946" spans="1:32" x14ac:dyDescent="0.25">
      <c r="A946" s="1"/>
      <c r="B946" s="1"/>
      <c r="C946" s="1"/>
      <c r="D946" s="5">
        <f t="shared" si="68"/>
        <v>946</v>
      </c>
      <c r="E946" s="1"/>
      <c r="F946" s="1"/>
      <c r="G946" s="22"/>
      <c r="H946" s="3"/>
      <c r="I946" s="1"/>
      <c r="J946" s="1"/>
      <c r="K946" s="22"/>
      <c r="L946" s="3"/>
      <c r="M946" s="1"/>
      <c r="N946" s="1"/>
      <c r="O946" s="22"/>
      <c r="P946" s="3"/>
      <c r="Q946" s="1"/>
      <c r="R946" s="1"/>
      <c r="S946" s="22"/>
      <c r="T946" s="3"/>
      <c r="U946" s="1"/>
      <c r="V946" s="1"/>
      <c r="W946" s="22"/>
      <c r="X946" s="3"/>
      <c r="Y946" s="10" t="s">
        <v>7</v>
      </c>
      <c r="Z946" s="9"/>
      <c r="AA946" s="22">
        <f t="shared" si="69"/>
        <v>0</v>
      </c>
      <c r="AB946" s="9"/>
      <c r="AC946" s="22">
        <f t="shared" si="70"/>
        <v>0</v>
      </c>
      <c r="AD946" s="117">
        <f t="shared" si="71"/>
        <v>939</v>
      </c>
      <c r="AE946" s="119"/>
      <c r="AF946" s="1"/>
    </row>
    <row r="947" spans="1:32" x14ac:dyDescent="0.25">
      <c r="A947" s="1"/>
      <c r="B947" s="1"/>
      <c r="C947" s="1"/>
      <c r="D947" s="5">
        <f t="shared" si="68"/>
        <v>947</v>
      </c>
      <c r="E947" s="1"/>
      <c r="F947" s="1"/>
      <c r="G947" s="22"/>
      <c r="H947" s="3"/>
      <c r="I947" s="1"/>
      <c r="J947" s="1"/>
      <c r="K947" s="22"/>
      <c r="L947" s="3"/>
      <c r="M947" s="1"/>
      <c r="N947" s="1"/>
      <c r="O947" s="22"/>
      <c r="P947" s="3"/>
      <c r="Q947" s="1"/>
      <c r="R947" s="1"/>
      <c r="S947" s="22"/>
      <c r="T947" s="3"/>
      <c r="U947" s="1"/>
      <c r="V947" s="1"/>
      <c r="W947" s="22"/>
      <c r="X947" s="3"/>
      <c r="Y947" s="10" t="s">
        <v>7</v>
      </c>
      <c r="Z947" s="9"/>
      <c r="AA947" s="22">
        <f t="shared" si="69"/>
        <v>0</v>
      </c>
      <c r="AB947" s="9"/>
      <c r="AC947" s="22">
        <f t="shared" si="70"/>
        <v>0</v>
      </c>
      <c r="AD947" s="117">
        <f t="shared" si="71"/>
        <v>940</v>
      </c>
      <c r="AE947" s="119"/>
      <c r="AF947" s="1"/>
    </row>
    <row r="948" spans="1:32" x14ac:dyDescent="0.25">
      <c r="A948" s="1"/>
      <c r="B948" s="1"/>
      <c r="C948" s="1"/>
      <c r="D948" s="5">
        <f t="shared" si="68"/>
        <v>948</v>
      </c>
      <c r="E948" s="1"/>
      <c r="F948" s="1"/>
      <c r="G948" s="22"/>
      <c r="H948" s="3"/>
      <c r="I948" s="1"/>
      <c r="J948" s="1"/>
      <c r="K948" s="22"/>
      <c r="L948" s="3"/>
      <c r="M948" s="1"/>
      <c r="N948" s="1"/>
      <c r="O948" s="22"/>
      <c r="P948" s="3"/>
      <c r="Q948" s="1"/>
      <c r="R948" s="1"/>
      <c r="S948" s="22"/>
      <c r="T948" s="3"/>
      <c r="U948" s="1"/>
      <c r="V948" s="1"/>
      <c r="W948" s="22"/>
      <c r="X948" s="3"/>
      <c r="Y948" s="10" t="s">
        <v>7</v>
      </c>
      <c r="Z948" s="9"/>
      <c r="AA948" s="22">
        <f t="shared" si="69"/>
        <v>0</v>
      </c>
      <c r="AB948" s="9"/>
      <c r="AC948" s="22">
        <f t="shared" si="70"/>
        <v>0</v>
      </c>
      <c r="AD948" s="117">
        <f t="shared" si="71"/>
        <v>941</v>
      </c>
      <c r="AE948" s="119"/>
      <c r="AF948" s="1"/>
    </row>
    <row r="949" spans="1:32" x14ac:dyDescent="0.25">
      <c r="A949" s="1"/>
      <c r="B949" s="1"/>
      <c r="C949" s="1"/>
      <c r="D949" s="5">
        <f t="shared" si="68"/>
        <v>949</v>
      </c>
      <c r="E949" s="1"/>
      <c r="F949" s="1"/>
      <c r="G949" s="22"/>
      <c r="H949" s="3"/>
      <c r="I949" s="1"/>
      <c r="J949" s="1"/>
      <c r="K949" s="22"/>
      <c r="L949" s="3"/>
      <c r="M949" s="1"/>
      <c r="N949" s="1"/>
      <c r="O949" s="22"/>
      <c r="P949" s="3"/>
      <c r="Q949" s="1"/>
      <c r="R949" s="1"/>
      <c r="S949" s="22"/>
      <c r="T949" s="3"/>
      <c r="U949" s="1"/>
      <c r="V949" s="1"/>
      <c r="W949" s="22"/>
      <c r="X949" s="3"/>
      <c r="Y949" s="10" t="s">
        <v>7</v>
      </c>
      <c r="Z949" s="9"/>
      <c r="AA949" s="22">
        <f t="shared" si="69"/>
        <v>0</v>
      </c>
      <c r="AB949" s="9"/>
      <c r="AC949" s="22">
        <f t="shared" si="70"/>
        <v>0</v>
      </c>
      <c r="AD949" s="117">
        <f t="shared" si="71"/>
        <v>942</v>
      </c>
      <c r="AE949" s="119"/>
      <c r="AF949" s="1"/>
    </row>
    <row r="950" spans="1:32" x14ac:dyDescent="0.25">
      <c r="A950" s="1"/>
      <c r="B950" s="1"/>
      <c r="C950" s="1"/>
      <c r="D950" s="5">
        <f t="shared" si="68"/>
        <v>950</v>
      </c>
      <c r="E950" s="1"/>
      <c r="F950" s="1"/>
      <c r="G950" s="22"/>
      <c r="H950" s="3"/>
      <c r="I950" s="1"/>
      <c r="J950" s="1"/>
      <c r="K950" s="22"/>
      <c r="L950" s="3"/>
      <c r="M950" s="1"/>
      <c r="N950" s="1"/>
      <c r="O950" s="22"/>
      <c r="P950" s="3"/>
      <c r="Q950" s="1"/>
      <c r="R950" s="1"/>
      <c r="S950" s="22"/>
      <c r="T950" s="3"/>
      <c r="U950" s="1"/>
      <c r="V950" s="1"/>
      <c r="W950" s="22"/>
      <c r="X950" s="3"/>
      <c r="Y950" s="10" t="s">
        <v>7</v>
      </c>
      <c r="Z950" s="9"/>
      <c r="AA950" s="22">
        <f t="shared" si="69"/>
        <v>0</v>
      </c>
      <c r="AB950" s="9"/>
      <c r="AC950" s="22">
        <f t="shared" si="70"/>
        <v>0</v>
      </c>
      <c r="AD950" s="117">
        <f t="shared" si="71"/>
        <v>943</v>
      </c>
      <c r="AE950" s="119"/>
      <c r="AF950" s="1"/>
    </row>
    <row r="951" spans="1:32" x14ac:dyDescent="0.25">
      <c r="A951" s="1"/>
      <c r="B951" s="1"/>
      <c r="C951" s="1"/>
      <c r="D951" s="5">
        <f t="shared" si="68"/>
        <v>951</v>
      </c>
      <c r="E951" s="1"/>
      <c r="F951" s="1"/>
      <c r="G951" s="22"/>
      <c r="H951" s="3"/>
      <c r="I951" s="1"/>
      <c r="J951" s="1"/>
      <c r="K951" s="22"/>
      <c r="L951" s="3"/>
      <c r="M951" s="1"/>
      <c r="N951" s="1"/>
      <c r="O951" s="22"/>
      <c r="P951" s="3"/>
      <c r="Q951" s="1"/>
      <c r="R951" s="1"/>
      <c r="S951" s="22"/>
      <c r="T951" s="3"/>
      <c r="U951" s="1"/>
      <c r="V951" s="1"/>
      <c r="W951" s="22"/>
      <c r="X951" s="3"/>
      <c r="Y951" s="10" t="s">
        <v>7</v>
      </c>
      <c r="Z951" s="9"/>
      <c r="AA951" s="22">
        <f t="shared" si="69"/>
        <v>0</v>
      </c>
      <c r="AB951" s="9"/>
      <c r="AC951" s="22">
        <f t="shared" si="70"/>
        <v>0</v>
      </c>
      <c r="AD951" s="117">
        <f t="shared" si="71"/>
        <v>944</v>
      </c>
      <c r="AE951" s="119"/>
      <c r="AF951" s="1"/>
    </row>
    <row r="952" spans="1:32" x14ac:dyDescent="0.25">
      <c r="A952" s="1"/>
      <c r="B952" s="1"/>
      <c r="C952" s="1"/>
      <c r="D952" s="5">
        <f t="shared" si="68"/>
        <v>952</v>
      </c>
      <c r="E952" s="1"/>
      <c r="F952" s="1"/>
      <c r="G952" s="22"/>
      <c r="H952" s="3"/>
      <c r="I952" s="1"/>
      <c r="J952" s="1"/>
      <c r="K952" s="22"/>
      <c r="L952" s="3"/>
      <c r="M952" s="1"/>
      <c r="N952" s="1"/>
      <c r="O952" s="22"/>
      <c r="P952" s="3"/>
      <c r="Q952" s="1"/>
      <c r="R952" s="1"/>
      <c r="S952" s="22"/>
      <c r="T952" s="3"/>
      <c r="U952" s="1"/>
      <c r="V952" s="1"/>
      <c r="W952" s="22"/>
      <c r="X952" s="3"/>
      <c r="Y952" s="10" t="s">
        <v>7</v>
      </c>
      <c r="Z952" s="9"/>
      <c r="AA952" s="22">
        <f t="shared" si="69"/>
        <v>0</v>
      </c>
      <c r="AB952" s="9"/>
      <c r="AC952" s="22">
        <f t="shared" si="70"/>
        <v>0</v>
      </c>
      <c r="AD952" s="117">
        <f t="shared" si="71"/>
        <v>945</v>
      </c>
      <c r="AE952" s="119"/>
      <c r="AF952" s="1"/>
    </row>
    <row r="953" spans="1:32" x14ac:dyDescent="0.25">
      <c r="A953" s="1"/>
      <c r="B953" s="1"/>
      <c r="C953" s="1"/>
      <c r="D953" s="5">
        <f t="shared" si="68"/>
        <v>953</v>
      </c>
      <c r="E953" s="1"/>
      <c r="F953" s="1"/>
      <c r="G953" s="22"/>
      <c r="H953" s="3"/>
      <c r="I953" s="1"/>
      <c r="J953" s="1"/>
      <c r="K953" s="22"/>
      <c r="L953" s="3"/>
      <c r="M953" s="1"/>
      <c r="N953" s="1"/>
      <c r="O953" s="22"/>
      <c r="P953" s="3"/>
      <c r="Q953" s="1"/>
      <c r="R953" s="1"/>
      <c r="S953" s="22"/>
      <c r="T953" s="3"/>
      <c r="U953" s="1"/>
      <c r="V953" s="1"/>
      <c r="W953" s="22"/>
      <c r="X953" s="3"/>
      <c r="Y953" s="10" t="s">
        <v>7</v>
      </c>
      <c r="Z953" s="9"/>
      <c r="AA953" s="22">
        <f t="shared" si="69"/>
        <v>0</v>
      </c>
      <c r="AB953" s="9"/>
      <c r="AC953" s="22">
        <f t="shared" si="70"/>
        <v>0</v>
      </c>
      <c r="AD953" s="117">
        <f t="shared" si="71"/>
        <v>946</v>
      </c>
      <c r="AE953" s="119"/>
      <c r="AF953" s="1"/>
    </row>
    <row r="954" spans="1:32" x14ac:dyDescent="0.25">
      <c r="A954" s="1"/>
      <c r="B954" s="1"/>
      <c r="C954" s="1"/>
      <c r="D954" s="5">
        <f t="shared" si="68"/>
        <v>954</v>
      </c>
      <c r="E954" s="1"/>
      <c r="F954" s="1"/>
      <c r="G954" s="22"/>
      <c r="H954" s="3"/>
      <c r="I954" s="1"/>
      <c r="J954" s="1"/>
      <c r="K954" s="22"/>
      <c r="L954" s="3"/>
      <c r="M954" s="1"/>
      <c r="N954" s="1"/>
      <c r="O954" s="22"/>
      <c r="P954" s="3"/>
      <c r="Q954" s="1"/>
      <c r="R954" s="1"/>
      <c r="S954" s="22"/>
      <c r="T954" s="3"/>
      <c r="U954" s="1"/>
      <c r="V954" s="1"/>
      <c r="W954" s="22"/>
      <c r="X954" s="3"/>
      <c r="Y954" s="10" t="s">
        <v>7</v>
      </c>
      <c r="Z954" s="9"/>
      <c r="AA954" s="22">
        <f t="shared" si="69"/>
        <v>0</v>
      </c>
      <c r="AB954" s="9"/>
      <c r="AC954" s="22">
        <f t="shared" si="70"/>
        <v>0</v>
      </c>
      <c r="AD954" s="117">
        <f t="shared" si="71"/>
        <v>947</v>
      </c>
      <c r="AE954" s="119"/>
      <c r="AF954" s="1"/>
    </row>
    <row r="955" spans="1:32" x14ac:dyDescent="0.25">
      <c r="A955" s="1"/>
      <c r="B955" s="1"/>
      <c r="C955" s="1"/>
      <c r="D955" s="5">
        <f t="shared" si="68"/>
        <v>955</v>
      </c>
      <c r="E955" s="1"/>
      <c r="F955" s="1"/>
      <c r="G955" s="22"/>
      <c r="H955" s="3"/>
      <c r="I955" s="1"/>
      <c r="J955" s="1"/>
      <c r="K955" s="22"/>
      <c r="L955" s="3"/>
      <c r="M955" s="1"/>
      <c r="N955" s="1"/>
      <c r="O955" s="22"/>
      <c r="P955" s="3"/>
      <c r="Q955" s="1"/>
      <c r="R955" s="1"/>
      <c r="S955" s="22"/>
      <c r="T955" s="3"/>
      <c r="U955" s="1"/>
      <c r="V955" s="1"/>
      <c r="W955" s="22"/>
      <c r="X955" s="3"/>
      <c r="Y955" s="10" t="s">
        <v>7</v>
      </c>
      <c r="Z955" s="9"/>
      <c r="AA955" s="22">
        <f t="shared" si="69"/>
        <v>0</v>
      </c>
      <c r="AB955" s="9"/>
      <c r="AC955" s="22">
        <f t="shared" si="70"/>
        <v>0</v>
      </c>
      <c r="AD955" s="117">
        <f t="shared" si="71"/>
        <v>948</v>
      </c>
      <c r="AE955" s="119"/>
      <c r="AF955" s="1"/>
    </row>
    <row r="956" spans="1:32" x14ac:dyDescent="0.25">
      <c r="A956" s="1"/>
      <c r="B956" s="1"/>
      <c r="C956" s="1"/>
      <c r="D956" s="5">
        <f t="shared" si="68"/>
        <v>956</v>
      </c>
      <c r="E956" s="1"/>
      <c r="F956" s="1"/>
      <c r="G956" s="22"/>
      <c r="H956" s="3"/>
      <c r="I956" s="1"/>
      <c r="J956" s="1"/>
      <c r="K956" s="22"/>
      <c r="L956" s="3"/>
      <c r="M956" s="1"/>
      <c r="N956" s="1"/>
      <c r="O956" s="22"/>
      <c r="P956" s="3"/>
      <c r="Q956" s="1"/>
      <c r="R956" s="1"/>
      <c r="S956" s="22"/>
      <c r="T956" s="3"/>
      <c r="U956" s="1"/>
      <c r="V956" s="1"/>
      <c r="W956" s="22"/>
      <c r="X956" s="3"/>
      <c r="Y956" s="10" t="s">
        <v>7</v>
      </c>
      <c r="Z956" s="9"/>
      <c r="AA956" s="22">
        <f t="shared" si="69"/>
        <v>0</v>
      </c>
      <c r="AB956" s="9"/>
      <c r="AC956" s="22">
        <f t="shared" si="70"/>
        <v>0</v>
      </c>
      <c r="AD956" s="117">
        <f t="shared" si="71"/>
        <v>949</v>
      </c>
      <c r="AE956" s="119"/>
      <c r="AF956" s="1"/>
    </row>
    <row r="957" spans="1:32" x14ac:dyDescent="0.25">
      <c r="A957" s="1"/>
      <c r="B957" s="1"/>
      <c r="C957" s="1"/>
      <c r="D957" s="5">
        <f t="shared" si="68"/>
        <v>957</v>
      </c>
      <c r="E957" s="1"/>
      <c r="F957" s="1"/>
      <c r="G957" s="22"/>
      <c r="H957" s="3"/>
      <c r="I957" s="1"/>
      <c r="J957" s="1"/>
      <c r="K957" s="22"/>
      <c r="L957" s="3"/>
      <c r="M957" s="1"/>
      <c r="N957" s="1"/>
      <c r="O957" s="22"/>
      <c r="P957" s="3"/>
      <c r="Q957" s="1"/>
      <c r="R957" s="1"/>
      <c r="S957" s="22"/>
      <c r="T957" s="3"/>
      <c r="U957" s="1"/>
      <c r="V957" s="1"/>
      <c r="W957" s="22"/>
      <c r="X957" s="3"/>
      <c r="Y957" s="10" t="s">
        <v>7</v>
      </c>
      <c r="Z957" s="9"/>
      <c r="AA957" s="22">
        <f t="shared" si="69"/>
        <v>0</v>
      </c>
      <c r="AB957" s="9"/>
      <c r="AC957" s="22">
        <f t="shared" si="70"/>
        <v>0</v>
      </c>
      <c r="AD957" s="117">
        <f t="shared" si="71"/>
        <v>950</v>
      </c>
      <c r="AE957" s="119"/>
      <c r="AF957" s="1"/>
    </row>
    <row r="958" spans="1:32" x14ac:dyDescent="0.25">
      <c r="A958" s="1"/>
      <c r="B958" s="1"/>
      <c r="C958" s="1"/>
      <c r="D958" s="5">
        <f t="shared" si="68"/>
        <v>958</v>
      </c>
      <c r="E958" s="1"/>
      <c r="F958" s="1"/>
      <c r="G958" s="22"/>
      <c r="H958" s="3"/>
      <c r="I958" s="1"/>
      <c r="J958" s="1"/>
      <c r="K958" s="22"/>
      <c r="L958" s="3"/>
      <c r="M958" s="1"/>
      <c r="N958" s="1"/>
      <c r="O958" s="22"/>
      <c r="P958" s="3"/>
      <c r="Q958" s="1"/>
      <c r="R958" s="1"/>
      <c r="S958" s="22"/>
      <c r="T958" s="3"/>
      <c r="U958" s="1"/>
      <c r="V958" s="1"/>
      <c r="W958" s="22"/>
      <c r="X958" s="3"/>
      <c r="Y958" s="10" t="s">
        <v>7</v>
      </c>
      <c r="Z958" s="9"/>
      <c r="AA958" s="22">
        <f t="shared" si="69"/>
        <v>0</v>
      </c>
      <c r="AB958" s="9"/>
      <c r="AC958" s="22">
        <f t="shared" si="70"/>
        <v>0</v>
      </c>
      <c r="AD958" s="117">
        <f t="shared" si="71"/>
        <v>951</v>
      </c>
      <c r="AE958" s="119"/>
      <c r="AF958" s="1"/>
    </row>
    <row r="959" spans="1:32" x14ac:dyDescent="0.25">
      <c r="A959" s="1"/>
      <c r="B959" s="1"/>
      <c r="C959" s="1"/>
      <c r="D959" s="5">
        <f t="shared" si="68"/>
        <v>959</v>
      </c>
      <c r="E959" s="1"/>
      <c r="F959" s="1"/>
      <c r="G959" s="22"/>
      <c r="H959" s="3"/>
      <c r="I959" s="1"/>
      <c r="J959" s="1"/>
      <c r="K959" s="22"/>
      <c r="L959" s="3"/>
      <c r="M959" s="1"/>
      <c r="N959" s="1"/>
      <c r="O959" s="22"/>
      <c r="P959" s="3"/>
      <c r="Q959" s="1"/>
      <c r="R959" s="1"/>
      <c r="S959" s="22"/>
      <c r="T959" s="3"/>
      <c r="U959" s="1"/>
      <c r="V959" s="1"/>
      <c r="W959" s="22"/>
      <c r="X959" s="3"/>
      <c r="Y959" s="10" t="s">
        <v>7</v>
      </c>
      <c r="Z959" s="9"/>
      <c r="AA959" s="22">
        <f t="shared" si="69"/>
        <v>0</v>
      </c>
      <c r="AB959" s="9"/>
      <c r="AC959" s="22">
        <f t="shared" si="70"/>
        <v>0</v>
      </c>
      <c r="AD959" s="117">
        <f t="shared" si="71"/>
        <v>952</v>
      </c>
      <c r="AE959" s="119"/>
      <c r="AF959" s="1"/>
    </row>
    <row r="960" spans="1:32" x14ac:dyDescent="0.25">
      <c r="A960" s="1"/>
      <c r="B960" s="1"/>
      <c r="C960" s="1"/>
      <c r="D960" s="5">
        <f t="shared" si="68"/>
        <v>960</v>
      </c>
      <c r="E960" s="1"/>
      <c r="F960" s="1"/>
      <c r="G960" s="22"/>
      <c r="H960" s="3"/>
      <c r="I960" s="1"/>
      <c r="J960" s="1"/>
      <c r="K960" s="22"/>
      <c r="L960" s="3"/>
      <c r="M960" s="1"/>
      <c r="N960" s="1"/>
      <c r="O960" s="22"/>
      <c r="P960" s="3"/>
      <c r="Q960" s="1"/>
      <c r="R960" s="1"/>
      <c r="S960" s="22"/>
      <c r="T960" s="3"/>
      <c r="U960" s="1"/>
      <c r="V960" s="1"/>
      <c r="W960" s="22"/>
      <c r="X960" s="3"/>
      <c r="Y960" s="10" t="s">
        <v>7</v>
      </c>
      <c r="Z960" s="9"/>
      <c r="AA960" s="22">
        <f t="shared" si="69"/>
        <v>0</v>
      </c>
      <c r="AB960" s="9"/>
      <c r="AC960" s="22">
        <f t="shared" si="70"/>
        <v>0</v>
      </c>
      <c r="AD960" s="117">
        <f t="shared" si="71"/>
        <v>953</v>
      </c>
      <c r="AE960" s="119"/>
      <c r="AF960" s="1"/>
    </row>
    <row r="961" spans="1:32" x14ac:dyDescent="0.25">
      <c r="A961" s="1"/>
      <c r="B961" s="1"/>
      <c r="C961" s="1"/>
      <c r="D961" s="5">
        <f t="shared" si="68"/>
        <v>961</v>
      </c>
      <c r="E961" s="1"/>
      <c r="F961" s="1"/>
      <c r="G961" s="22"/>
      <c r="H961" s="3"/>
      <c r="I961" s="1"/>
      <c r="J961" s="1"/>
      <c r="K961" s="22"/>
      <c r="L961" s="3"/>
      <c r="M961" s="1"/>
      <c r="N961" s="1"/>
      <c r="O961" s="22"/>
      <c r="P961" s="3"/>
      <c r="Q961" s="1"/>
      <c r="R961" s="1"/>
      <c r="S961" s="22"/>
      <c r="T961" s="3"/>
      <c r="U961" s="1"/>
      <c r="V961" s="1"/>
      <c r="W961" s="22"/>
      <c r="X961" s="3"/>
      <c r="Y961" s="10" t="s">
        <v>7</v>
      </c>
      <c r="Z961" s="9"/>
      <c r="AA961" s="22">
        <f t="shared" si="69"/>
        <v>0</v>
      </c>
      <c r="AB961" s="9"/>
      <c r="AC961" s="22">
        <f t="shared" si="70"/>
        <v>0</v>
      </c>
      <c r="AD961" s="117">
        <f t="shared" si="71"/>
        <v>954</v>
      </c>
      <c r="AE961" s="119"/>
      <c r="AF961" s="1"/>
    </row>
    <row r="962" spans="1:32" x14ac:dyDescent="0.25">
      <c r="A962" s="1"/>
      <c r="B962" s="1"/>
      <c r="C962" s="1"/>
      <c r="D962" s="5">
        <f t="shared" si="68"/>
        <v>962</v>
      </c>
      <c r="E962" s="1"/>
      <c r="F962" s="1"/>
      <c r="G962" s="22"/>
      <c r="H962" s="3"/>
      <c r="I962" s="1"/>
      <c r="J962" s="1"/>
      <c r="K962" s="22"/>
      <c r="L962" s="3"/>
      <c r="M962" s="1"/>
      <c r="N962" s="1"/>
      <c r="O962" s="22"/>
      <c r="P962" s="3"/>
      <c r="Q962" s="1"/>
      <c r="R962" s="1"/>
      <c r="S962" s="22"/>
      <c r="T962" s="3"/>
      <c r="U962" s="1"/>
      <c r="V962" s="1"/>
      <c r="W962" s="22"/>
      <c r="X962" s="3"/>
      <c r="Y962" s="10" t="s">
        <v>7</v>
      </c>
      <c r="Z962" s="9"/>
      <c r="AA962" s="22">
        <f t="shared" si="69"/>
        <v>0</v>
      </c>
      <c r="AB962" s="9"/>
      <c r="AC962" s="22">
        <f t="shared" si="70"/>
        <v>0</v>
      </c>
      <c r="AD962" s="117">
        <f t="shared" si="71"/>
        <v>955</v>
      </c>
      <c r="AE962" s="119"/>
      <c r="AF962" s="1"/>
    </row>
    <row r="963" spans="1:32" x14ac:dyDescent="0.25">
      <c r="A963" s="1"/>
      <c r="B963" s="1"/>
      <c r="C963" s="1"/>
      <c r="D963" s="5">
        <f t="shared" si="68"/>
        <v>963</v>
      </c>
      <c r="E963" s="1"/>
      <c r="F963" s="1"/>
      <c r="G963" s="22"/>
      <c r="H963" s="3"/>
      <c r="I963" s="1"/>
      <c r="J963" s="1"/>
      <c r="K963" s="22"/>
      <c r="L963" s="3"/>
      <c r="M963" s="1"/>
      <c r="N963" s="1"/>
      <c r="O963" s="22"/>
      <c r="P963" s="3"/>
      <c r="Q963" s="1"/>
      <c r="R963" s="1"/>
      <c r="S963" s="22"/>
      <c r="T963" s="3"/>
      <c r="U963" s="1"/>
      <c r="V963" s="1"/>
      <c r="W963" s="22"/>
      <c r="X963" s="3"/>
      <c r="Y963" s="10" t="s">
        <v>7</v>
      </c>
      <c r="Z963" s="9"/>
      <c r="AA963" s="22">
        <f t="shared" si="69"/>
        <v>0</v>
      </c>
      <c r="AB963" s="9"/>
      <c r="AC963" s="22">
        <f t="shared" si="70"/>
        <v>0</v>
      </c>
      <c r="AD963" s="117">
        <f t="shared" si="71"/>
        <v>956</v>
      </c>
      <c r="AE963" s="119"/>
      <c r="AF963" s="1"/>
    </row>
    <row r="964" spans="1:32" x14ac:dyDescent="0.25">
      <c r="A964" s="1"/>
      <c r="B964" s="1"/>
      <c r="C964" s="1"/>
      <c r="D964" s="5">
        <f t="shared" si="68"/>
        <v>964</v>
      </c>
      <c r="E964" s="1"/>
      <c r="F964" s="1"/>
      <c r="G964" s="22"/>
      <c r="H964" s="3"/>
      <c r="I964" s="1"/>
      <c r="J964" s="1"/>
      <c r="K964" s="22"/>
      <c r="L964" s="3"/>
      <c r="M964" s="1"/>
      <c r="N964" s="1"/>
      <c r="O964" s="22"/>
      <c r="P964" s="3"/>
      <c r="Q964" s="1"/>
      <c r="R964" s="1"/>
      <c r="S964" s="22"/>
      <c r="T964" s="3"/>
      <c r="U964" s="1"/>
      <c r="V964" s="1"/>
      <c r="W964" s="22"/>
      <c r="X964" s="3"/>
      <c r="Y964" s="10" t="s">
        <v>7</v>
      </c>
      <c r="Z964" s="9"/>
      <c r="AA964" s="22">
        <f t="shared" si="69"/>
        <v>0</v>
      </c>
      <c r="AB964" s="9"/>
      <c r="AC964" s="22">
        <f t="shared" si="70"/>
        <v>0</v>
      </c>
      <c r="AD964" s="117">
        <f t="shared" si="71"/>
        <v>957</v>
      </c>
      <c r="AE964" s="119"/>
      <c r="AF964" s="1"/>
    </row>
    <row r="965" spans="1:32" x14ac:dyDescent="0.25">
      <c r="A965" s="1"/>
      <c r="B965" s="1"/>
      <c r="C965" s="1"/>
      <c r="D965" s="5">
        <f t="shared" si="68"/>
        <v>965</v>
      </c>
      <c r="E965" s="1"/>
      <c r="F965" s="1"/>
      <c r="G965" s="22"/>
      <c r="H965" s="3"/>
      <c r="I965" s="1"/>
      <c r="J965" s="1"/>
      <c r="K965" s="22"/>
      <c r="L965" s="3"/>
      <c r="M965" s="1"/>
      <c r="N965" s="1"/>
      <c r="O965" s="22"/>
      <c r="P965" s="3"/>
      <c r="Q965" s="1"/>
      <c r="R965" s="1"/>
      <c r="S965" s="22"/>
      <c r="T965" s="3"/>
      <c r="U965" s="1"/>
      <c r="V965" s="1"/>
      <c r="W965" s="22"/>
      <c r="X965" s="3"/>
      <c r="Y965" s="10" t="s">
        <v>7</v>
      </c>
      <c r="Z965" s="9"/>
      <c r="AA965" s="22">
        <f t="shared" si="69"/>
        <v>0</v>
      </c>
      <c r="AB965" s="9"/>
      <c r="AC965" s="22">
        <f t="shared" si="70"/>
        <v>0</v>
      </c>
      <c r="AD965" s="117">
        <f t="shared" si="71"/>
        <v>958</v>
      </c>
      <c r="AE965" s="119"/>
      <c r="AF965" s="1"/>
    </row>
    <row r="966" spans="1:32" x14ac:dyDescent="0.25">
      <c r="A966" s="1"/>
      <c r="B966" s="1"/>
      <c r="C966" s="1"/>
      <c r="D966" s="5">
        <f t="shared" si="68"/>
        <v>966</v>
      </c>
      <c r="E966" s="1"/>
      <c r="F966" s="1"/>
      <c r="G966" s="22"/>
      <c r="H966" s="3"/>
      <c r="I966" s="1"/>
      <c r="J966" s="1"/>
      <c r="K966" s="22"/>
      <c r="L966" s="3"/>
      <c r="M966" s="1"/>
      <c r="N966" s="1"/>
      <c r="O966" s="22"/>
      <c r="P966" s="3"/>
      <c r="Q966" s="1"/>
      <c r="R966" s="1"/>
      <c r="S966" s="22"/>
      <c r="T966" s="3"/>
      <c r="U966" s="1"/>
      <c r="V966" s="1"/>
      <c r="W966" s="22"/>
      <c r="X966" s="3"/>
      <c r="Y966" s="10" t="s">
        <v>7</v>
      </c>
      <c r="Z966" s="9"/>
      <c r="AA966" s="22">
        <f t="shared" si="69"/>
        <v>0</v>
      </c>
      <c r="AB966" s="9"/>
      <c r="AC966" s="22">
        <f t="shared" si="70"/>
        <v>0</v>
      </c>
      <c r="AD966" s="117">
        <f t="shared" si="71"/>
        <v>959</v>
      </c>
      <c r="AE966" s="119"/>
      <c r="AF966" s="1"/>
    </row>
    <row r="967" spans="1:32" x14ac:dyDescent="0.25">
      <c r="A967" s="1"/>
      <c r="B967" s="1"/>
      <c r="C967" s="1"/>
      <c r="D967" s="5">
        <f t="shared" si="68"/>
        <v>967</v>
      </c>
      <c r="E967" s="1"/>
      <c r="F967" s="1"/>
      <c r="G967" s="22"/>
      <c r="H967" s="3"/>
      <c r="I967" s="1"/>
      <c r="J967" s="1"/>
      <c r="K967" s="22"/>
      <c r="L967" s="3"/>
      <c r="M967" s="1"/>
      <c r="N967" s="1"/>
      <c r="O967" s="22"/>
      <c r="P967" s="3"/>
      <c r="Q967" s="1"/>
      <c r="R967" s="1"/>
      <c r="S967" s="22"/>
      <c r="T967" s="3"/>
      <c r="U967" s="1"/>
      <c r="V967" s="1"/>
      <c r="W967" s="22"/>
      <c r="X967" s="3"/>
      <c r="Y967" s="10" t="s">
        <v>7</v>
      </c>
      <c r="Z967" s="9"/>
      <c r="AA967" s="22">
        <f t="shared" si="69"/>
        <v>0</v>
      </c>
      <c r="AB967" s="9"/>
      <c r="AC967" s="22">
        <f t="shared" si="70"/>
        <v>0</v>
      </c>
      <c r="AD967" s="117">
        <f t="shared" si="71"/>
        <v>960</v>
      </c>
      <c r="AE967" s="119"/>
      <c r="AF967" s="1"/>
    </row>
    <row r="968" spans="1:32" x14ac:dyDescent="0.25">
      <c r="A968" s="1"/>
      <c r="B968" s="1"/>
      <c r="C968" s="1"/>
      <c r="D968" s="5">
        <f t="shared" si="68"/>
        <v>968</v>
      </c>
      <c r="E968" s="1"/>
      <c r="F968" s="1"/>
      <c r="G968" s="22"/>
      <c r="H968" s="3"/>
      <c r="I968" s="1"/>
      <c r="J968" s="1"/>
      <c r="K968" s="22"/>
      <c r="L968" s="3"/>
      <c r="M968" s="1"/>
      <c r="N968" s="1"/>
      <c r="O968" s="22"/>
      <c r="P968" s="3"/>
      <c r="Q968" s="1"/>
      <c r="R968" s="1"/>
      <c r="S968" s="22"/>
      <c r="T968" s="3"/>
      <c r="U968" s="1"/>
      <c r="V968" s="1"/>
      <c r="W968" s="22"/>
      <c r="X968" s="3"/>
      <c r="Y968" s="10" t="s">
        <v>7</v>
      </c>
      <c r="Z968" s="9"/>
      <c r="AA968" s="22">
        <f t="shared" si="69"/>
        <v>0</v>
      </c>
      <c r="AB968" s="9"/>
      <c r="AC968" s="22">
        <f t="shared" si="70"/>
        <v>0</v>
      </c>
      <c r="AD968" s="117">
        <f t="shared" si="71"/>
        <v>961</v>
      </c>
      <c r="AE968" s="119"/>
      <c r="AF968" s="1"/>
    </row>
    <row r="969" spans="1:32" x14ac:dyDescent="0.25">
      <c r="A969" s="1"/>
      <c r="B969" s="1"/>
      <c r="C969" s="1"/>
      <c r="D969" s="5">
        <f t="shared" ref="D969:D1032" si="72">ROW(C969)</f>
        <v>969</v>
      </c>
      <c r="E969" s="1"/>
      <c r="F969" s="1"/>
      <c r="G969" s="22"/>
      <c r="H969" s="3"/>
      <c r="I969" s="1"/>
      <c r="J969" s="1"/>
      <c r="K969" s="22"/>
      <c r="L969" s="3"/>
      <c r="M969" s="1"/>
      <c r="N969" s="1"/>
      <c r="O969" s="22"/>
      <c r="P969" s="3"/>
      <c r="Q969" s="1"/>
      <c r="R969" s="1"/>
      <c r="S969" s="22"/>
      <c r="T969" s="3"/>
      <c r="U969" s="1"/>
      <c r="V969" s="1"/>
      <c r="W969" s="22"/>
      <c r="X969" s="3"/>
      <c r="Y969" s="10" t="s">
        <v>7</v>
      </c>
      <c r="Z969" s="9"/>
      <c r="AA969" s="22">
        <f t="shared" ref="AA969:AA1032" si="73">IF(Z969="",0,IF(COUNTIF(Z:Z,Z969)=1,0,1))</f>
        <v>0</v>
      </c>
      <c r="AB969" s="9"/>
      <c r="AC969" s="22">
        <f t="shared" ref="AC969:AC1032" si="74">IF(AB969="",0,IF(COUNTIF(AB:AB,AB969)=1,0,1))</f>
        <v>0</v>
      </c>
      <c r="AD969" s="117">
        <f t="shared" si="71"/>
        <v>962</v>
      </c>
      <c r="AE969" s="119"/>
      <c r="AF969" s="1"/>
    </row>
    <row r="970" spans="1:32" x14ac:dyDescent="0.25">
      <c r="A970" s="1"/>
      <c r="B970" s="1"/>
      <c r="C970" s="1"/>
      <c r="D970" s="5">
        <f t="shared" si="72"/>
        <v>970</v>
      </c>
      <c r="E970" s="1"/>
      <c r="F970" s="1"/>
      <c r="G970" s="22"/>
      <c r="H970" s="3"/>
      <c r="I970" s="1"/>
      <c r="J970" s="1"/>
      <c r="K970" s="22"/>
      <c r="L970" s="3"/>
      <c r="M970" s="1"/>
      <c r="N970" s="1"/>
      <c r="O970" s="22"/>
      <c r="P970" s="3"/>
      <c r="Q970" s="1"/>
      <c r="R970" s="1"/>
      <c r="S970" s="22"/>
      <c r="T970" s="3"/>
      <c r="U970" s="1"/>
      <c r="V970" s="1"/>
      <c r="W970" s="22"/>
      <c r="X970" s="3"/>
      <c r="Y970" s="10" t="s">
        <v>7</v>
      </c>
      <c r="Z970" s="9"/>
      <c r="AA970" s="22">
        <f t="shared" si="73"/>
        <v>0</v>
      </c>
      <c r="AB970" s="9"/>
      <c r="AC970" s="22">
        <f t="shared" si="74"/>
        <v>0</v>
      </c>
      <c r="AD970" s="117">
        <f t="shared" ref="AD970:AD1033" si="75">AD969+1</f>
        <v>963</v>
      </c>
      <c r="AE970" s="119"/>
      <c r="AF970" s="1"/>
    </row>
    <row r="971" spans="1:32" x14ac:dyDescent="0.25">
      <c r="A971" s="1"/>
      <c r="B971" s="1"/>
      <c r="C971" s="1"/>
      <c r="D971" s="5">
        <f t="shared" si="72"/>
        <v>971</v>
      </c>
      <c r="E971" s="1"/>
      <c r="F971" s="1"/>
      <c r="G971" s="22"/>
      <c r="H971" s="3"/>
      <c r="I971" s="1"/>
      <c r="J971" s="1"/>
      <c r="K971" s="22"/>
      <c r="L971" s="3"/>
      <c r="M971" s="1"/>
      <c r="N971" s="1"/>
      <c r="O971" s="22"/>
      <c r="P971" s="3"/>
      <c r="Q971" s="1"/>
      <c r="R971" s="1"/>
      <c r="S971" s="22"/>
      <c r="T971" s="3"/>
      <c r="U971" s="1"/>
      <c r="V971" s="1"/>
      <c r="W971" s="22"/>
      <c r="X971" s="3"/>
      <c r="Y971" s="10" t="s">
        <v>7</v>
      </c>
      <c r="Z971" s="9"/>
      <c r="AA971" s="22">
        <f t="shared" si="73"/>
        <v>0</v>
      </c>
      <c r="AB971" s="9"/>
      <c r="AC971" s="22">
        <f t="shared" si="74"/>
        <v>0</v>
      </c>
      <c r="AD971" s="117">
        <f t="shared" si="75"/>
        <v>964</v>
      </c>
      <c r="AE971" s="119"/>
      <c r="AF971" s="1"/>
    </row>
    <row r="972" spans="1:32" x14ac:dyDescent="0.25">
      <c r="A972" s="1"/>
      <c r="B972" s="1"/>
      <c r="C972" s="1"/>
      <c r="D972" s="5">
        <f t="shared" si="72"/>
        <v>972</v>
      </c>
      <c r="E972" s="1"/>
      <c r="F972" s="1"/>
      <c r="G972" s="22"/>
      <c r="H972" s="3"/>
      <c r="I972" s="1"/>
      <c r="J972" s="1"/>
      <c r="K972" s="22"/>
      <c r="L972" s="3"/>
      <c r="M972" s="1"/>
      <c r="N972" s="1"/>
      <c r="O972" s="22"/>
      <c r="P972" s="3"/>
      <c r="Q972" s="1"/>
      <c r="R972" s="1"/>
      <c r="S972" s="22"/>
      <c r="T972" s="3"/>
      <c r="U972" s="1"/>
      <c r="V972" s="1"/>
      <c r="W972" s="22"/>
      <c r="X972" s="3"/>
      <c r="Y972" s="10" t="s">
        <v>7</v>
      </c>
      <c r="Z972" s="9"/>
      <c r="AA972" s="22">
        <f t="shared" si="73"/>
        <v>0</v>
      </c>
      <c r="AB972" s="9"/>
      <c r="AC972" s="22">
        <f t="shared" si="74"/>
        <v>0</v>
      </c>
      <c r="AD972" s="117">
        <f t="shared" si="75"/>
        <v>965</v>
      </c>
      <c r="AE972" s="119"/>
      <c r="AF972" s="1"/>
    </row>
    <row r="973" spans="1:32" x14ac:dyDescent="0.25">
      <c r="A973" s="1"/>
      <c r="B973" s="1"/>
      <c r="C973" s="1"/>
      <c r="D973" s="5">
        <f t="shared" si="72"/>
        <v>973</v>
      </c>
      <c r="E973" s="1"/>
      <c r="F973" s="1"/>
      <c r="G973" s="22"/>
      <c r="H973" s="3"/>
      <c r="I973" s="1"/>
      <c r="J973" s="1"/>
      <c r="K973" s="22"/>
      <c r="L973" s="3"/>
      <c r="M973" s="1"/>
      <c r="N973" s="1"/>
      <c r="O973" s="22"/>
      <c r="P973" s="3"/>
      <c r="Q973" s="1"/>
      <c r="R973" s="1"/>
      <c r="S973" s="22"/>
      <c r="T973" s="3"/>
      <c r="U973" s="1"/>
      <c r="V973" s="1"/>
      <c r="W973" s="22"/>
      <c r="X973" s="3"/>
      <c r="Y973" s="10" t="s">
        <v>7</v>
      </c>
      <c r="Z973" s="9"/>
      <c r="AA973" s="22">
        <f t="shared" si="73"/>
        <v>0</v>
      </c>
      <c r="AB973" s="9"/>
      <c r="AC973" s="22">
        <f t="shared" si="74"/>
        <v>0</v>
      </c>
      <c r="AD973" s="117">
        <f t="shared" si="75"/>
        <v>966</v>
      </c>
      <c r="AE973" s="119"/>
      <c r="AF973" s="1"/>
    </row>
    <row r="974" spans="1:32" x14ac:dyDescent="0.25">
      <c r="A974" s="1"/>
      <c r="B974" s="1"/>
      <c r="C974" s="1"/>
      <c r="D974" s="5">
        <f t="shared" si="72"/>
        <v>974</v>
      </c>
      <c r="E974" s="1"/>
      <c r="F974" s="1"/>
      <c r="G974" s="22"/>
      <c r="H974" s="3"/>
      <c r="I974" s="1"/>
      <c r="J974" s="1"/>
      <c r="K974" s="22"/>
      <c r="L974" s="3"/>
      <c r="M974" s="1"/>
      <c r="N974" s="1"/>
      <c r="O974" s="22"/>
      <c r="P974" s="3"/>
      <c r="Q974" s="1"/>
      <c r="R974" s="1"/>
      <c r="S974" s="22"/>
      <c r="T974" s="3"/>
      <c r="U974" s="1"/>
      <c r="V974" s="1"/>
      <c r="W974" s="22"/>
      <c r="X974" s="3"/>
      <c r="Y974" s="10" t="s">
        <v>7</v>
      </c>
      <c r="Z974" s="9"/>
      <c r="AA974" s="22">
        <f t="shared" si="73"/>
        <v>0</v>
      </c>
      <c r="AB974" s="9"/>
      <c r="AC974" s="22">
        <f t="shared" si="74"/>
        <v>0</v>
      </c>
      <c r="AD974" s="117">
        <f t="shared" si="75"/>
        <v>967</v>
      </c>
      <c r="AE974" s="119"/>
      <c r="AF974" s="1"/>
    </row>
    <row r="975" spans="1:32" x14ac:dyDescent="0.25">
      <c r="A975" s="1"/>
      <c r="B975" s="1"/>
      <c r="C975" s="1"/>
      <c r="D975" s="5">
        <f t="shared" si="72"/>
        <v>975</v>
      </c>
      <c r="E975" s="1"/>
      <c r="F975" s="1"/>
      <c r="G975" s="22"/>
      <c r="H975" s="3"/>
      <c r="I975" s="1"/>
      <c r="J975" s="1"/>
      <c r="K975" s="22"/>
      <c r="L975" s="3"/>
      <c r="M975" s="1"/>
      <c r="N975" s="1"/>
      <c r="O975" s="22"/>
      <c r="P975" s="3"/>
      <c r="Q975" s="1"/>
      <c r="R975" s="1"/>
      <c r="S975" s="22"/>
      <c r="T975" s="3"/>
      <c r="U975" s="1"/>
      <c r="V975" s="1"/>
      <c r="W975" s="22"/>
      <c r="X975" s="3"/>
      <c r="Y975" s="10" t="s">
        <v>7</v>
      </c>
      <c r="Z975" s="9"/>
      <c r="AA975" s="22">
        <f t="shared" si="73"/>
        <v>0</v>
      </c>
      <c r="AB975" s="9"/>
      <c r="AC975" s="22">
        <f t="shared" si="74"/>
        <v>0</v>
      </c>
      <c r="AD975" s="117">
        <f t="shared" si="75"/>
        <v>968</v>
      </c>
      <c r="AE975" s="119"/>
      <c r="AF975" s="1"/>
    </row>
    <row r="976" spans="1:32" x14ac:dyDescent="0.25">
      <c r="A976" s="1"/>
      <c r="B976" s="1"/>
      <c r="C976" s="1"/>
      <c r="D976" s="5">
        <f t="shared" si="72"/>
        <v>976</v>
      </c>
      <c r="E976" s="1"/>
      <c r="F976" s="1"/>
      <c r="G976" s="22"/>
      <c r="H976" s="3"/>
      <c r="I976" s="1"/>
      <c r="J976" s="1"/>
      <c r="K976" s="22"/>
      <c r="L976" s="3"/>
      <c r="M976" s="1"/>
      <c r="N976" s="1"/>
      <c r="O976" s="22"/>
      <c r="P976" s="3"/>
      <c r="Q976" s="1"/>
      <c r="R976" s="1"/>
      <c r="S976" s="22"/>
      <c r="T976" s="3"/>
      <c r="U976" s="1"/>
      <c r="V976" s="1"/>
      <c r="W976" s="22"/>
      <c r="X976" s="3"/>
      <c r="Y976" s="10" t="s">
        <v>7</v>
      </c>
      <c r="Z976" s="9"/>
      <c r="AA976" s="22">
        <f t="shared" si="73"/>
        <v>0</v>
      </c>
      <c r="AB976" s="9"/>
      <c r="AC976" s="22">
        <f t="shared" si="74"/>
        <v>0</v>
      </c>
      <c r="AD976" s="117">
        <f t="shared" si="75"/>
        <v>969</v>
      </c>
      <c r="AE976" s="119"/>
      <c r="AF976" s="1"/>
    </row>
    <row r="977" spans="1:32" x14ac:dyDescent="0.25">
      <c r="A977" s="1"/>
      <c r="B977" s="1"/>
      <c r="C977" s="1"/>
      <c r="D977" s="5">
        <f t="shared" si="72"/>
        <v>977</v>
      </c>
      <c r="E977" s="1"/>
      <c r="F977" s="1"/>
      <c r="G977" s="22"/>
      <c r="H977" s="3"/>
      <c r="I977" s="1"/>
      <c r="J977" s="1"/>
      <c r="K977" s="22"/>
      <c r="L977" s="3"/>
      <c r="M977" s="1"/>
      <c r="N977" s="1"/>
      <c r="O977" s="22"/>
      <c r="P977" s="3"/>
      <c r="Q977" s="1"/>
      <c r="R977" s="1"/>
      <c r="S977" s="22"/>
      <c r="T977" s="3"/>
      <c r="U977" s="1"/>
      <c r="V977" s="1"/>
      <c r="W977" s="22"/>
      <c r="X977" s="3"/>
      <c r="Y977" s="10" t="s">
        <v>7</v>
      </c>
      <c r="Z977" s="9"/>
      <c r="AA977" s="22">
        <f t="shared" si="73"/>
        <v>0</v>
      </c>
      <c r="AB977" s="9"/>
      <c r="AC977" s="22">
        <f t="shared" si="74"/>
        <v>0</v>
      </c>
      <c r="AD977" s="117">
        <f t="shared" si="75"/>
        <v>970</v>
      </c>
      <c r="AE977" s="119"/>
      <c r="AF977" s="1"/>
    </row>
    <row r="978" spans="1:32" x14ac:dyDescent="0.25">
      <c r="A978" s="1"/>
      <c r="B978" s="1"/>
      <c r="C978" s="1"/>
      <c r="D978" s="5">
        <f t="shared" si="72"/>
        <v>978</v>
      </c>
      <c r="E978" s="1"/>
      <c r="F978" s="1"/>
      <c r="G978" s="22"/>
      <c r="H978" s="3"/>
      <c r="I978" s="1"/>
      <c r="J978" s="1"/>
      <c r="K978" s="22"/>
      <c r="L978" s="3"/>
      <c r="M978" s="1"/>
      <c r="N978" s="1"/>
      <c r="O978" s="22"/>
      <c r="P978" s="3"/>
      <c r="Q978" s="1"/>
      <c r="R978" s="1"/>
      <c r="S978" s="22"/>
      <c r="T978" s="3"/>
      <c r="U978" s="1"/>
      <c r="V978" s="1"/>
      <c r="W978" s="22"/>
      <c r="X978" s="3"/>
      <c r="Y978" s="10" t="s">
        <v>7</v>
      </c>
      <c r="Z978" s="9"/>
      <c r="AA978" s="22">
        <f t="shared" si="73"/>
        <v>0</v>
      </c>
      <c r="AB978" s="9"/>
      <c r="AC978" s="22">
        <f t="shared" si="74"/>
        <v>0</v>
      </c>
      <c r="AD978" s="117">
        <f t="shared" si="75"/>
        <v>971</v>
      </c>
      <c r="AE978" s="119"/>
      <c r="AF978" s="1"/>
    </row>
    <row r="979" spans="1:32" x14ac:dyDescent="0.25">
      <c r="A979" s="1"/>
      <c r="B979" s="1"/>
      <c r="C979" s="1"/>
      <c r="D979" s="5">
        <f t="shared" si="72"/>
        <v>979</v>
      </c>
      <c r="E979" s="1"/>
      <c r="F979" s="1"/>
      <c r="G979" s="22"/>
      <c r="H979" s="3"/>
      <c r="I979" s="1"/>
      <c r="J979" s="1"/>
      <c r="K979" s="22"/>
      <c r="L979" s="3"/>
      <c r="M979" s="1"/>
      <c r="N979" s="1"/>
      <c r="O979" s="22"/>
      <c r="P979" s="3"/>
      <c r="Q979" s="1"/>
      <c r="R979" s="1"/>
      <c r="S979" s="22"/>
      <c r="T979" s="3"/>
      <c r="U979" s="1"/>
      <c r="V979" s="1"/>
      <c r="W979" s="22"/>
      <c r="X979" s="3"/>
      <c r="Y979" s="10" t="s">
        <v>7</v>
      </c>
      <c r="Z979" s="9"/>
      <c r="AA979" s="22">
        <f t="shared" si="73"/>
        <v>0</v>
      </c>
      <c r="AB979" s="9"/>
      <c r="AC979" s="22">
        <f t="shared" si="74"/>
        <v>0</v>
      </c>
      <c r="AD979" s="117">
        <f t="shared" si="75"/>
        <v>972</v>
      </c>
      <c r="AE979" s="119"/>
      <c r="AF979" s="1"/>
    </row>
    <row r="980" spans="1:32" x14ac:dyDescent="0.25">
      <c r="A980" s="1"/>
      <c r="B980" s="1"/>
      <c r="C980" s="1"/>
      <c r="D980" s="5">
        <f t="shared" si="72"/>
        <v>980</v>
      </c>
      <c r="E980" s="1"/>
      <c r="F980" s="1"/>
      <c r="G980" s="22"/>
      <c r="H980" s="3"/>
      <c r="I980" s="1"/>
      <c r="J980" s="1"/>
      <c r="K980" s="22"/>
      <c r="L980" s="3"/>
      <c r="M980" s="1"/>
      <c r="N980" s="1"/>
      <c r="O980" s="22"/>
      <c r="P980" s="3"/>
      <c r="Q980" s="1"/>
      <c r="R980" s="1"/>
      <c r="S980" s="22"/>
      <c r="T980" s="3"/>
      <c r="U980" s="1"/>
      <c r="V980" s="1"/>
      <c r="W980" s="22"/>
      <c r="X980" s="3"/>
      <c r="Y980" s="10" t="s">
        <v>7</v>
      </c>
      <c r="Z980" s="9"/>
      <c r="AA980" s="22">
        <f t="shared" si="73"/>
        <v>0</v>
      </c>
      <c r="AB980" s="9"/>
      <c r="AC980" s="22">
        <f t="shared" si="74"/>
        <v>0</v>
      </c>
      <c r="AD980" s="117">
        <f t="shared" si="75"/>
        <v>973</v>
      </c>
      <c r="AE980" s="119"/>
      <c r="AF980" s="1"/>
    </row>
    <row r="981" spans="1:32" x14ac:dyDescent="0.25">
      <c r="A981" s="1"/>
      <c r="B981" s="1"/>
      <c r="C981" s="1"/>
      <c r="D981" s="5">
        <f t="shared" si="72"/>
        <v>981</v>
      </c>
      <c r="E981" s="1"/>
      <c r="F981" s="1"/>
      <c r="G981" s="22"/>
      <c r="H981" s="3"/>
      <c r="I981" s="1"/>
      <c r="J981" s="1"/>
      <c r="K981" s="22"/>
      <c r="L981" s="3"/>
      <c r="M981" s="1"/>
      <c r="N981" s="1"/>
      <c r="O981" s="22"/>
      <c r="P981" s="3"/>
      <c r="Q981" s="1"/>
      <c r="R981" s="1"/>
      <c r="S981" s="22"/>
      <c r="T981" s="3"/>
      <c r="U981" s="1"/>
      <c r="V981" s="1"/>
      <c r="W981" s="22"/>
      <c r="X981" s="3"/>
      <c r="Y981" s="10" t="s">
        <v>7</v>
      </c>
      <c r="Z981" s="9"/>
      <c r="AA981" s="22">
        <f t="shared" si="73"/>
        <v>0</v>
      </c>
      <c r="AB981" s="9"/>
      <c r="AC981" s="22">
        <f t="shared" si="74"/>
        <v>0</v>
      </c>
      <c r="AD981" s="117">
        <f t="shared" si="75"/>
        <v>974</v>
      </c>
      <c r="AE981" s="119"/>
      <c r="AF981" s="1"/>
    </row>
    <row r="982" spans="1:32" x14ac:dyDescent="0.25">
      <c r="A982" s="1"/>
      <c r="B982" s="1"/>
      <c r="C982" s="1"/>
      <c r="D982" s="5">
        <f t="shared" si="72"/>
        <v>982</v>
      </c>
      <c r="E982" s="1"/>
      <c r="F982" s="1"/>
      <c r="G982" s="22"/>
      <c r="H982" s="3"/>
      <c r="I982" s="1"/>
      <c r="J982" s="1"/>
      <c r="K982" s="22"/>
      <c r="L982" s="3"/>
      <c r="M982" s="1"/>
      <c r="N982" s="1"/>
      <c r="O982" s="22"/>
      <c r="P982" s="3"/>
      <c r="Q982" s="1"/>
      <c r="R982" s="1"/>
      <c r="S982" s="22"/>
      <c r="T982" s="3"/>
      <c r="U982" s="1"/>
      <c r="V982" s="1"/>
      <c r="W982" s="22"/>
      <c r="X982" s="3"/>
      <c r="Y982" s="10" t="s">
        <v>7</v>
      </c>
      <c r="Z982" s="9"/>
      <c r="AA982" s="22">
        <f t="shared" si="73"/>
        <v>0</v>
      </c>
      <c r="AB982" s="9"/>
      <c r="AC982" s="22">
        <f t="shared" si="74"/>
        <v>0</v>
      </c>
      <c r="AD982" s="117">
        <f t="shared" si="75"/>
        <v>975</v>
      </c>
      <c r="AE982" s="119"/>
      <c r="AF982" s="1"/>
    </row>
    <row r="983" spans="1:32" x14ac:dyDescent="0.25">
      <c r="A983" s="1"/>
      <c r="B983" s="1"/>
      <c r="C983" s="1"/>
      <c r="D983" s="5">
        <f t="shared" si="72"/>
        <v>983</v>
      </c>
      <c r="E983" s="1"/>
      <c r="F983" s="1"/>
      <c r="G983" s="22"/>
      <c r="H983" s="3"/>
      <c r="I983" s="1"/>
      <c r="J983" s="1"/>
      <c r="K983" s="22"/>
      <c r="L983" s="3"/>
      <c r="M983" s="1"/>
      <c r="N983" s="1"/>
      <c r="O983" s="22"/>
      <c r="P983" s="3"/>
      <c r="Q983" s="1"/>
      <c r="R983" s="1"/>
      <c r="S983" s="22"/>
      <c r="T983" s="3"/>
      <c r="U983" s="1"/>
      <c r="V983" s="1"/>
      <c r="W983" s="22"/>
      <c r="X983" s="3"/>
      <c r="Y983" s="10" t="s">
        <v>7</v>
      </c>
      <c r="Z983" s="9"/>
      <c r="AA983" s="22">
        <f t="shared" si="73"/>
        <v>0</v>
      </c>
      <c r="AB983" s="9"/>
      <c r="AC983" s="22">
        <f t="shared" si="74"/>
        <v>0</v>
      </c>
      <c r="AD983" s="117">
        <f t="shared" si="75"/>
        <v>976</v>
      </c>
      <c r="AE983" s="119"/>
      <c r="AF983" s="1"/>
    </row>
    <row r="984" spans="1:32" x14ac:dyDescent="0.25">
      <c r="A984" s="1"/>
      <c r="B984" s="1"/>
      <c r="C984" s="1"/>
      <c r="D984" s="5">
        <f t="shared" si="72"/>
        <v>984</v>
      </c>
      <c r="E984" s="1"/>
      <c r="F984" s="1"/>
      <c r="G984" s="22"/>
      <c r="H984" s="3"/>
      <c r="I984" s="1"/>
      <c r="J984" s="1"/>
      <c r="K984" s="22"/>
      <c r="L984" s="3"/>
      <c r="M984" s="1"/>
      <c r="N984" s="1"/>
      <c r="O984" s="22"/>
      <c r="P984" s="3"/>
      <c r="Q984" s="1"/>
      <c r="R984" s="1"/>
      <c r="S984" s="22"/>
      <c r="T984" s="3"/>
      <c r="U984" s="1"/>
      <c r="V984" s="1"/>
      <c r="W984" s="22"/>
      <c r="X984" s="3"/>
      <c r="Y984" s="10" t="s">
        <v>7</v>
      </c>
      <c r="Z984" s="9"/>
      <c r="AA984" s="22">
        <f t="shared" si="73"/>
        <v>0</v>
      </c>
      <c r="AB984" s="9"/>
      <c r="AC984" s="22">
        <f t="shared" si="74"/>
        <v>0</v>
      </c>
      <c r="AD984" s="117">
        <f t="shared" si="75"/>
        <v>977</v>
      </c>
      <c r="AE984" s="119"/>
      <c r="AF984" s="1"/>
    </row>
    <row r="985" spans="1:32" x14ac:dyDescent="0.25">
      <c r="A985" s="1"/>
      <c r="B985" s="1"/>
      <c r="C985" s="1"/>
      <c r="D985" s="5">
        <f t="shared" si="72"/>
        <v>985</v>
      </c>
      <c r="E985" s="1"/>
      <c r="F985" s="1"/>
      <c r="G985" s="22"/>
      <c r="H985" s="3"/>
      <c r="I985" s="1"/>
      <c r="J985" s="1"/>
      <c r="K985" s="22"/>
      <c r="L985" s="3"/>
      <c r="M985" s="1"/>
      <c r="N985" s="1"/>
      <c r="O985" s="22"/>
      <c r="P985" s="3"/>
      <c r="Q985" s="1"/>
      <c r="R985" s="1"/>
      <c r="S985" s="22"/>
      <c r="T985" s="3"/>
      <c r="U985" s="1"/>
      <c r="V985" s="1"/>
      <c r="W985" s="22"/>
      <c r="X985" s="3"/>
      <c r="Y985" s="10" t="s">
        <v>7</v>
      </c>
      <c r="Z985" s="9"/>
      <c r="AA985" s="22">
        <f t="shared" si="73"/>
        <v>0</v>
      </c>
      <c r="AB985" s="9"/>
      <c r="AC985" s="22">
        <f t="shared" si="74"/>
        <v>0</v>
      </c>
      <c r="AD985" s="117">
        <f t="shared" si="75"/>
        <v>978</v>
      </c>
      <c r="AE985" s="119"/>
      <c r="AF985" s="1"/>
    </row>
    <row r="986" spans="1:32" x14ac:dyDescent="0.25">
      <c r="A986" s="1"/>
      <c r="B986" s="1"/>
      <c r="C986" s="1"/>
      <c r="D986" s="5">
        <f t="shared" si="72"/>
        <v>986</v>
      </c>
      <c r="E986" s="1"/>
      <c r="F986" s="1"/>
      <c r="G986" s="22"/>
      <c r="H986" s="3"/>
      <c r="I986" s="1"/>
      <c r="J986" s="1"/>
      <c r="K986" s="22"/>
      <c r="L986" s="3"/>
      <c r="M986" s="1"/>
      <c r="N986" s="1"/>
      <c r="O986" s="22"/>
      <c r="P986" s="3"/>
      <c r="Q986" s="1"/>
      <c r="R986" s="1"/>
      <c r="S986" s="22"/>
      <c r="T986" s="3"/>
      <c r="U986" s="1"/>
      <c r="V986" s="1"/>
      <c r="W986" s="22"/>
      <c r="X986" s="3"/>
      <c r="Y986" s="10" t="s">
        <v>7</v>
      </c>
      <c r="Z986" s="9"/>
      <c r="AA986" s="22">
        <f t="shared" si="73"/>
        <v>0</v>
      </c>
      <c r="AB986" s="9"/>
      <c r="AC986" s="22">
        <f t="shared" si="74"/>
        <v>0</v>
      </c>
      <c r="AD986" s="117">
        <f t="shared" si="75"/>
        <v>979</v>
      </c>
      <c r="AE986" s="119"/>
      <c r="AF986" s="1"/>
    </row>
    <row r="987" spans="1:32" x14ac:dyDescent="0.25">
      <c r="A987" s="1"/>
      <c r="B987" s="1"/>
      <c r="C987" s="1"/>
      <c r="D987" s="5">
        <f t="shared" si="72"/>
        <v>987</v>
      </c>
      <c r="E987" s="1"/>
      <c r="F987" s="1"/>
      <c r="G987" s="22"/>
      <c r="H987" s="3"/>
      <c r="I987" s="1"/>
      <c r="J987" s="1"/>
      <c r="K987" s="22"/>
      <c r="L987" s="3"/>
      <c r="M987" s="1"/>
      <c r="N987" s="1"/>
      <c r="O987" s="22"/>
      <c r="P987" s="3"/>
      <c r="Q987" s="1"/>
      <c r="R987" s="1"/>
      <c r="S987" s="22"/>
      <c r="T987" s="3"/>
      <c r="U987" s="1"/>
      <c r="V987" s="1"/>
      <c r="W987" s="22"/>
      <c r="X987" s="3"/>
      <c r="Y987" s="10" t="s">
        <v>7</v>
      </c>
      <c r="Z987" s="9"/>
      <c r="AA987" s="22">
        <f t="shared" si="73"/>
        <v>0</v>
      </c>
      <c r="AB987" s="9"/>
      <c r="AC987" s="22">
        <f t="shared" si="74"/>
        <v>0</v>
      </c>
      <c r="AD987" s="117">
        <f t="shared" si="75"/>
        <v>980</v>
      </c>
      <c r="AE987" s="119"/>
      <c r="AF987" s="1"/>
    </row>
    <row r="988" spans="1:32" x14ac:dyDescent="0.25">
      <c r="A988" s="1"/>
      <c r="B988" s="1"/>
      <c r="C988" s="1"/>
      <c r="D988" s="5">
        <f t="shared" si="72"/>
        <v>988</v>
      </c>
      <c r="E988" s="1"/>
      <c r="F988" s="1"/>
      <c r="G988" s="22"/>
      <c r="H988" s="3"/>
      <c r="I988" s="1"/>
      <c r="J988" s="1"/>
      <c r="K988" s="22"/>
      <c r="L988" s="3"/>
      <c r="M988" s="1"/>
      <c r="N988" s="1"/>
      <c r="O988" s="22"/>
      <c r="P988" s="3"/>
      <c r="Q988" s="1"/>
      <c r="R988" s="1"/>
      <c r="S988" s="22"/>
      <c r="T988" s="3"/>
      <c r="U988" s="1"/>
      <c r="V988" s="1"/>
      <c r="W988" s="22"/>
      <c r="X988" s="3"/>
      <c r="Y988" s="10" t="s">
        <v>7</v>
      </c>
      <c r="Z988" s="9"/>
      <c r="AA988" s="22">
        <f t="shared" si="73"/>
        <v>0</v>
      </c>
      <c r="AB988" s="9"/>
      <c r="AC988" s="22">
        <f t="shared" si="74"/>
        <v>0</v>
      </c>
      <c r="AD988" s="117">
        <f t="shared" si="75"/>
        <v>981</v>
      </c>
      <c r="AE988" s="119"/>
      <c r="AF988" s="1"/>
    </row>
    <row r="989" spans="1:32" x14ac:dyDescent="0.25">
      <c r="A989" s="1"/>
      <c r="B989" s="1"/>
      <c r="C989" s="1"/>
      <c r="D989" s="5">
        <f t="shared" si="72"/>
        <v>989</v>
      </c>
      <c r="E989" s="1"/>
      <c r="F989" s="1"/>
      <c r="G989" s="22"/>
      <c r="H989" s="3"/>
      <c r="I989" s="1"/>
      <c r="J989" s="1"/>
      <c r="K989" s="22"/>
      <c r="L989" s="3"/>
      <c r="M989" s="1"/>
      <c r="N989" s="1"/>
      <c r="O989" s="22"/>
      <c r="P989" s="3"/>
      <c r="Q989" s="1"/>
      <c r="R989" s="1"/>
      <c r="S989" s="22"/>
      <c r="T989" s="3"/>
      <c r="U989" s="1"/>
      <c r="V989" s="1"/>
      <c r="W989" s="22"/>
      <c r="X989" s="3"/>
      <c r="Y989" s="10" t="s">
        <v>7</v>
      </c>
      <c r="Z989" s="9"/>
      <c r="AA989" s="22">
        <f t="shared" si="73"/>
        <v>0</v>
      </c>
      <c r="AB989" s="9"/>
      <c r="AC989" s="22">
        <f t="shared" si="74"/>
        <v>0</v>
      </c>
      <c r="AD989" s="117">
        <f t="shared" si="75"/>
        <v>982</v>
      </c>
      <c r="AE989" s="119"/>
      <c r="AF989" s="1"/>
    </row>
    <row r="990" spans="1:32" x14ac:dyDescent="0.25">
      <c r="A990" s="1"/>
      <c r="B990" s="1"/>
      <c r="C990" s="1"/>
      <c r="D990" s="5">
        <f t="shared" si="72"/>
        <v>990</v>
      </c>
      <c r="E990" s="1"/>
      <c r="F990" s="1"/>
      <c r="G990" s="22"/>
      <c r="H990" s="3"/>
      <c r="I990" s="1"/>
      <c r="J990" s="1"/>
      <c r="K990" s="22"/>
      <c r="L990" s="3"/>
      <c r="M990" s="1"/>
      <c r="N990" s="1"/>
      <c r="O990" s="22"/>
      <c r="P990" s="3"/>
      <c r="Q990" s="1"/>
      <c r="R990" s="1"/>
      <c r="S990" s="22"/>
      <c r="T990" s="3"/>
      <c r="U990" s="1"/>
      <c r="V990" s="1"/>
      <c r="W990" s="22"/>
      <c r="X990" s="3"/>
      <c r="Y990" s="10" t="s">
        <v>7</v>
      </c>
      <c r="Z990" s="9"/>
      <c r="AA990" s="22">
        <f t="shared" si="73"/>
        <v>0</v>
      </c>
      <c r="AB990" s="9"/>
      <c r="AC990" s="22">
        <f t="shared" si="74"/>
        <v>0</v>
      </c>
      <c r="AD990" s="117">
        <f t="shared" si="75"/>
        <v>983</v>
      </c>
      <c r="AE990" s="119"/>
      <c r="AF990" s="1"/>
    </row>
    <row r="991" spans="1:32" x14ac:dyDescent="0.25">
      <c r="A991" s="1"/>
      <c r="B991" s="1"/>
      <c r="C991" s="1"/>
      <c r="D991" s="5">
        <f t="shared" si="72"/>
        <v>991</v>
      </c>
      <c r="E991" s="1"/>
      <c r="F991" s="1"/>
      <c r="G991" s="22"/>
      <c r="H991" s="3"/>
      <c r="I991" s="1"/>
      <c r="J991" s="1"/>
      <c r="K991" s="22"/>
      <c r="L991" s="3"/>
      <c r="M991" s="1"/>
      <c r="N991" s="1"/>
      <c r="O991" s="22"/>
      <c r="P991" s="3"/>
      <c r="Q991" s="1"/>
      <c r="R991" s="1"/>
      <c r="S991" s="22"/>
      <c r="T991" s="3"/>
      <c r="U991" s="1"/>
      <c r="V991" s="1"/>
      <c r="W991" s="22"/>
      <c r="X991" s="3"/>
      <c r="Y991" s="10" t="s">
        <v>7</v>
      </c>
      <c r="Z991" s="9"/>
      <c r="AA991" s="22">
        <f t="shared" si="73"/>
        <v>0</v>
      </c>
      <c r="AB991" s="9"/>
      <c r="AC991" s="22">
        <f t="shared" si="74"/>
        <v>0</v>
      </c>
      <c r="AD991" s="117">
        <f t="shared" si="75"/>
        <v>984</v>
      </c>
      <c r="AE991" s="119"/>
      <c r="AF991" s="1"/>
    </row>
    <row r="992" spans="1:32" x14ac:dyDescent="0.25">
      <c r="A992" s="1"/>
      <c r="B992" s="1"/>
      <c r="C992" s="1"/>
      <c r="D992" s="5">
        <f t="shared" si="72"/>
        <v>992</v>
      </c>
      <c r="E992" s="1"/>
      <c r="F992" s="1"/>
      <c r="G992" s="22"/>
      <c r="H992" s="3"/>
      <c r="I992" s="1"/>
      <c r="J992" s="1"/>
      <c r="K992" s="22"/>
      <c r="L992" s="3"/>
      <c r="M992" s="1"/>
      <c r="N992" s="1"/>
      <c r="O992" s="22"/>
      <c r="P992" s="3"/>
      <c r="Q992" s="1"/>
      <c r="R992" s="1"/>
      <c r="S992" s="22"/>
      <c r="T992" s="3"/>
      <c r="U992" s="1"/>
      <c r="V992" s="1"/>
      <c r="W992" s="22"/>
      <c r="X992" s="3"/>
      <c r="Y992" s="10" t="s">
        <v>7</v>
      </c>
      <c r="Z992" s="9"/>
      <c r="AA992" s="22">
        <f t="shared" si="73"/>
        <v>0</v>
      </c>
      <c r="AB992" s="9"/>
      <c r="AC992" s="22">
        <f t="shared" si="74"/>
        <v>0</v>
      </c>
      <c r="AD992" s="117">
        <f t="shared" si="75"/>
        <v>985</v>
      </c>
      <c r="AE992" s="119"/>
      <c r="AF992" s="1"/>
    </row>
    <row r="993" spans="1:32" x14ac:dyDescent="0.25">
      <c r="A993" s="1"/>
      <c r="B993" s="1"/>
      <c r="C993" s="1"/>
      <c r="D993" s="5">
        <f t="shared" si="72"/>
        <v>993</v>
      </c>
      <c r="E993" s="1"/>
      <c r="F993" s="1"/>
      <c r="G993" s="22"/>
      <c r="H993" s="3"/>
      <c r="I993" s="1"/>
      <c r="J993" s="1"/>
      <c r="K993" s="22"/>
      <c r="L993" s="3"/>
      <c r="M993" s="1"/>
      <c r="N993" s="1"/>
      <c r="O993" s="22"/>
      <c r="P993" s="3"/>
      <c r="Q993" s="1"/>
      <c r="R993" s="1"/>
      <c r="S993" s="22"/>
      <c r="T993" s="3"/>
      <c r="U993" s="1"/>
      <c r="V993" s="1"/>
      <c r="W993" s="22"/>
      <c r="X993" s="3"/>
      <c r="Y993" s="10" t="s">
        <v>7</v>
      </c>
      <c r="Z993" s="9"/>
      <c r="AA993" s="22">
        <f t="shared" si="73"/>
        <v>0</v>
      </c>
      <c r="AB993" s="9"/>
      <c r="AC993" s="22">
        <f t="shared" si="74"/>
        <v>0</v>
      </c>
      <c r="AD993" s="117">
        <f t="shared" si="75"/>
        <v>986</v>
      </c>
      <c r="AE993" s="119"/>
      <c r="AF993" s="1"/>
    </row>
    <row r="994" spans="1:32" x14ac:dyDescent="0.25">
      <c r="A994" s="1"/>
      <c r="B994" s="1"/>
      <c r="C994" s="1"/>
      <c r="D994" s="5">
        <f t="shared" si="72"/>
        <v>994</v>
      </c>
      <c r="E994" s="1"/>
      <c r="F994" s="1"/>
      <c r="G994" s="22"/>
      <c r="H994" s="3"/>
      <c r="I994" s="1"/>
      <c r="J994" s="1"/>
      <c r="K994" s="22"/>
      <c r="L994" s="3"/>
      <c r="M994" s="1"/>
      <c r="N994" s="1"/>
      <c r="O994" s="22"/>
      <c r="P994" s="3"/>
      <c r="Q994" s="1"/>
      <c r="R994" s="1"/>
      <c r="S994" s="22"/>
      <c r="T994" s="3"/>
      <c r="U994" s="1"/>
      <c r="V994" s="1"/>
      <c r="W994" s="22"/>
      <c r="X994" s="3"/>
      <c r="Y994" s="10" t="s">
        <v>7</v>
      </c>
      <c r="Z994" s="9"/>
      <c r="AA994" s="22">
        <f t="shared" si="73"/>
        <v>0</v>
      </c>
      <c r="AB994" s="9"/>
      <c r="AC994" s="22">
        <f t="shared" si="74"/>
        <v>0</v>
      </c>
      <c r="AD994" s="117">
        <f t="shared" si="75"/>
        <v>987</v>
      </c>
      <c r="AE994" s="119"/>
      <c r="AF994" s="1"/>
    </row>
    <row r="995" spans="1:32" x14ac:dyDescent="0.25">
      <c r="A995" s="1"/>
      <c r="B995" s="1"/>
      <c r="C995" s="1"/>
      <c r="D995" s="5">
        <f t="shared" si="72"/>
        <v>995</v>
      </c>
      <c r="E995" s="1"/>
      <c r="F995" s="1"/>
      <c r="G995" s="22"/>
      <c r="H995" s="3"/>
      <c r="I995" s="1"/>
      <c r="J995" s="1"/>
      <c r="K995" s="22"/>
      <c r="L995" s="3"/>
      <c r="M995" s="1"/>
      <c r="N995" s="1"/>
      <c r="O995" s="22"/>
      <c r="P995" s="3"/>
      <c r="Q995" s="1"/>
      <c r="R995" s="1"/>
      <c r="S995" s="22"/>
      <c r="T995" s="3"/>
      <c r="U995" s="1"/>
      <c r="V995" s="1"/>
      <c r="W995" s="22"/>
      <c r="X995" s="3"/>
      <c r="Y995" s="10" t="s">
        <v>7</v>
      </c>
      <c r="Z995" s="9"/>
      <c r="AA995" s="22">
        <f t="shared" si="73"/>
        <v>0</v>
      </c>
      <c r="AB995" s="9"/>
      <c r="AC995" s="22">
        <f t="shared" si="74"/>
        <v>0</v>
      </c>
      <c r="AD995" s="117">
        <f t="shared" si="75"/>
        <v>988</v>
      </c>
      <c r="AE995" s="119"/>
      <c r="AF995" s="1"/>
    </row>
    <row r="996" spans="1:32" x14ac:dyDescent="0.25">
      <c r="A996" s="1"/>
      <c r="B996" s="1"/>
      <c r="C996" s="1"/>
      <c r="D996" s="5">
        <f t="shared" si="72"/>
        <v>996</v>
      </c>
      <c r="E996" s="1"/>
      <c r="F996" s="1"/>
      <c r="G996" s="22"/>
      <c r="H996" s="3"/>
      <c r="I996" s="1"/>
      <c r="J996" s="1"/>
      <c r="K996" s="22"/>
      <c r="L996" s="3"/>
      <c r="M996" s="1"/>
      <c r="N996" s="1"/>
      <c r="O996" s="22"/>
      <c r="P996" s="3"/>
      <c r="Q996" s="1"/>
      <c r="R996" s="1"/>
      <c r="S996" s="22"/>
      <c r="T996" s="3"/>
      <c r="U996" s="1"/>
      <c r="V996" s="1"/>
      <c r="W996" s="22"/>
      <c r="X996" s="3"/>
      <c r="Y996" s="10" t="s">
        <v>7</v>
      </c>
      <c r="Z996" s="9"/>
      <c r="AA996" s="22">
        <f t="shared" si="73"/>
        <v>0</v>
      </c>
      <c r="AB996" s="9"/>
      <c r="AC996" s="22">
        <f t="shared" si="74"/>
        <v>0</v>
      </c>
      <c r="AD996" s="117">
        <f t="shared" si="75"/>
        <v>989</v>
      </c>
      <c r="AE996" s="119"/>
      <c r="AF996" s="1"/>
    </row>
    <row r="997" spans="1:32" x14ac:dyDescent="0.25">
      <c r="A997" s="1"/>
      <c r="B997" s="1"/>
      <c r="C997" s="1"/>
      <c r="D997" s="5">
        <f t="shared" si="72"/>
        <v>997</v>
      </c>
      <c r="E997" s="1"/>
      <c r="F997" s="1"/>
      <c r="G997" s="22"/>
      <c r="H997" s="3"/>
      <c r="I997" s="1"/>
      <c r="J997" s="1"/>
      <c r="K997" s="22"/>
      <c r="L997" s="3"/>
      <c r="M997" s="1"/>
      <c r="N997" s="1"/>
      <c r="O997" s="22"/>
      <c r="P997" s="3"/>
      <c r="Q997" s="1"/>
      <c r="R997" s="1"/>
      <c r="S997" s="22"/>
      <c r="T997" s="3"/>
      <c r="U997" s="1"/>
      <c r="V997" s="1"/>
      <c r="W997" s="22"/>
      <c r="X997" s="3"/>
      <c r="Y997" s="10" t="s">
        <v>7</v>
      </c>
      <c r="Z997" s="9"/>
      <c r="AA997" s="22">
        <f t="shared" si="73"/>
        <v>0</v>
      </c>
      <c r="AB997" s="9"/>
      <c r="AC997" s="22">
        <f t="shared" si="74"/>
        <v>0</v>
      </c>
      <c r="AD997" s="117">
        <f t="shared" si="75"/>
        <v>990</v>
      </c>
      <c r="AE997" s="119"/>
      <c r="AF997" s="1"/>
    </row>
    <row r="998" spans="1:32" x14ac:dyDescent="0.25">
      <c r="A998" s="1"/>
      <c r="B998" s="1"/>
      <c r="C998" s="1"/>
      <c r="D998" s="5">
        <f t="shared" si="72"/>
        <v>998</v>
      </c>
      <c r="E998" s="1"/>
      <c r="F998" s="1"/>
      <c r="G998" s="22"/>
      <c r="H998" s="3"/>
      <c r="I998" s="1"/>
      <c r="J998" s="1"/>
      <c r="K998" s="22"/>
      <c r="L998" s="3"/>
      <c r="M998" s="1"/>
      <c r="N998" s="1"/>
      <c r="O998" s="22"/>
      <c r="P998" s="3"/>
      <c r="Q998" s="1"/>
      <c r="R998" s="1"/>
      <c r="S998" s="22"/>
      <c r="T998" s="3"/>
      <c r="U998" s="1"/>
      <c r="V998" s="1"/>
      <c r="W998" s="22"/>
      <c r="X998" s="3"/>
      <c r="Y998" s="10" t="s">
        <v>7</v>
      </c>
      <c r="Z998" s="9"/>
      <c r="AA998" s="22">
        <f t="shared" si="73"/>
        <v>0</v>
      </c>
      <c r="AB998" s="9"/>
      <c r="AC998" s="22">
        <f t="shared" si="74"/>
        <v>0</v>
      </c>
      <c r="AD998" s="117">
        <f t="shared" si="75"/>
        <v>991</v>
      </c>
      <c r="AE998" s="119"/>
      <c r="AF998" s="1"/>
    </row>
    <row r="999" spans="1:32" x14ac:dyDescent="0.25">
      <c r="A999" s="1"/>
      <c r="B999" s="1"/>
      <c r="C999" s="1"/>
      <c r="D999" s="5">
        <f t="shared" si="72"/>
        <v>999</v>
      </c>
      <c r="E999" s="1"/>
      <c r="F999" s="1"/>
      <c r="G999" s="22"/>
      <c r="H999" s="3"/>
      <c r="I999" s="1"/>
      <c r="J999" s="1"/>
      <c r="K999" s="22"/>
      <c r="L999" s="3"/>
      <c r="M999" s="1"/>
      <c r="N999" s="1"/>
      <c r="O999" s="22"/>
      <c r="P999" s="3"/>
      <c r="Q999" s="1"/>
      <c r="R999" s="1"/>
      <c r="S999" s="22"/>
      <c r="T999" s="3"/>
      <c r="U999" s="1"/>
      <c r="V999" s="1"/>
      <c r="W999" s="22"/>
      <c r="X999" s="3"/>
      <c r="Y999" s="10" t="s">
        <v>7</v>
      </c>
      <c r="Z999" s="9"/>
      <c r="AA999" s="22">
        <f t="shared" si="73"/>
        <v>0</v>
      </c>
      <c r="AB999" s="9"/>
      <c r="AC999" s="22">
        <f t="shared" si="74"/>
        <v>0</v>
      </c>
      <c r="AD999" s="117">
        <f t="shared" si="75"/>
        <v>992</v>
      </c>
      <c r="AE999" s="119"/>
      <c r="AF999" s="1"/>
    </row>
    <row r="1000" spans="1:32" x14ac:dyDescent="0.25">
      <c r="A1000" s="1"/>
      <c r="B1000" s="1"/>
      <c r="C1000" s="1"/>
      <c r="D1000" s="5">
        <f t="shared" si="72"/>
        <v>1000</v>
      </c>
      <c r="E1000" s="1"/>
      <c r="F1000" s="1"/>
      <c r="G1000" s="22"/>
      <c r="H1000" s="3"/>
      <c r="I1000" s="1"/>
      <c r="J1000" s="1"/>
      <c r="K1000" s="22"/>
      <c r="L1000" s="3"/>
      <c r="M1000" s="1"/>
      <c r="N1000" s="1"/>
      <c r="O1000" s="22"/>
      <c r="P1000" s="3"/>
      <c r="Q1000" s="1"/>
      <c r="R1000" s="1"/>
      <c r="S1000" s="22"/>
      <c r="T1000" s="3"/>
      <c r="U1000" s="1"/>
      <c r="V1000" s="1"/>
      <c r="W1000" s="22"/>
      <c r="X1000" s="3"/>
      <c r="Y1000" s="10" t="s">
        <v>7</v>
      </c>
      <c r="Z1000" s="9"/>
      <c r="AA1000" s="22">
        <f t="shared" si="73"/>
        <v>0</v>
      </c>
      <c r="AB1000" s="9"/>
      <c r="AC1000" s="22">
        <f t="shared" si="74"/>
        <v>0</v>
      </c>
      <c r="AD1000" s="117">
        <f t="shared" si="75"/>
        <v>993</v>
      </c>
      <c r="AE1000" s="119"/>
      <c r="AF1000" s="1"/>
    </row>
    <row r="1001" spans="1:32" x14ac:dyDescent="0.25">
      <c r="A1001" s="1"/>
      <c r="B1001" s="1"/>
      <c r="C1001" s="1"/>
      <c r="D1001" s="5">
        <f t="shared" si="72"/>
        <v>1001</v>
      </c>
      <c r="E1001" s="1"/>
      <c r="F1001" s="1"/>
      <c r="G1001" s="22"/>
      <c r="H1001" s="3"/>
      <c r="I1001" s="1"/>
      <c r="J1001" s="1"/>
      <c r="K1001" s="22"/>
      <c r="L1001" s="3"/>
      <c r="M1001" s="1"/>
      <c r="N1001" s="1"/>
      <c r="O1001" s="22"/>
      <c r="P1001" s="3"/>
      <c r="Q1001" s="1"/>
      <c r="R1001" s="1"/>
      <c r="S1001" s="22"/>
      <c r="T1001" s="3"/>
      <c r="U1001" s="1"/>
      <c r="V1001" s="1"/>
      <c r="W1001" s="22"/>
      <c r="X1001" s="3"/>
      <c r="Y1001" s="10" t="s">
        <v>7</v>
      </c>
      <c r="Z1001" s="9"/>
      <c r="AA1001" s="22">
        <f t="shared" si="73"/>
        <v>0</v>
      </c>
      <c r="AB1001" s="9"/>
      <c r="AC1001" s="22">
        <f t="shared" si="74"/>
        <v>0</v>
      </c>
      <c r="AD1001" s="117">
        <f t="shared" si="75"/>
        <v>994</v>
      </c>
      <c r="AE1001" s="119"/>
      <c r="AF1001" s="1"/>
    </row>
    <row r="1002" spans="1:32" x14ac:dyDescent="0.25">
      <c r="A1002" s="1"/>
      <c r="B1002" s="1"/>
      <c r="C1002" s="1"/>
      <c r="D1002" s="5">
        <f t="shared" si="72"/>
        <v>1002</v>
      </c>
      <c r="E1002" s="1"/>
      <c r="F1002" s="1"/>
      <c r="G1002" s="22"/>
      <c r="H1002" s="3"/>
      <c r="I1002" s="1"/>
      <c r="J1002" s="1"/>
      <c r="K1002" s="22"/>
      <c r="L1002" s="3"/>
      <c r="M1002" s="1"/>
      <c r="N1002" s="1"/>
      <c r="O1002" s="22"/>
      <c r="P1002" s="3"/>
      <c r="Q1002" s="1"/>
      <c r="R1002" s="1"/>
      <c r="S1002" s="22"/>
      <c r="T1002" s="3"/>
      <c r="U1002" s="1"/>
      <c r="V1002" s="1"/>
      <c r="W1002" s="22"/>
      <c r="X1002" s="3"/>
      <c r="Y1002" s="10" t="s">
        <v>7</v>
      </c>
      <c r="Z1002" s="9"/>
      <c r="AA1002" s="22">
        <f t="shared" si="73"/>
        <v>0</v>
      </c>
      <c r="AB1002" s="9"/>
      <c r="AC1002" s="22">
        <f t="shared" si="74"/>
        <v>0</v>
      </c>
      <c r="AD1002" s="117">
        <f t="shared" si="75"/>
        <v>995</v>
      </c>
      <c r="AE1002" s="119"/>
      <c r="AF1002" s="1"/>
    </row>
    <row r="1003" spans="1:32" x14ac:dyDescent="0.25">
      <c r="A1003" s="1"/>
      <c r="B1003" s="1"/>
      <c r="C1003" s="1"/>
      <c r="D1003" s="5">
        <f t="shared" si="72"/>
        <v>1003</v>
      </c>
      <c r="E1003" s="1"/>
      <c r="F1003" s="1"/>
      <c r="G1003" s="22"/>
      <c r="H1003" s="3"/>
      <c r="I1003" s="1"/>
      <c r="J1003" s="1"/>
      <c r="K1003" s="22"/>
      <c r="L1003" s="3"/>
      <c r="M1003" s="1"/>
      <c r="N1003" s="1"/>
      <c r="O1003" s="22"/>
      <c r="P1003" s="3"/>
      <c r="Q1003" s="1"/>
      <c r="R1003" s="1"/>
      <c r="S1003" s="22"/>
      <c r="T1003" s="3"/>
      <c r="U1003" s="1"/>
      <c r="V1003" s="1"/>
      <c r="W1003" s="22"/>
      <c r="X1003" s="3"/>
      <c r="Y1003" s="10" t="s">
        <v>7</v>
      </c>
      <c r="Z1003" s="9"/>
      <c r="AA1003" s="22">
        <f t="shared" si="73"/>
        <v>0</v>
      </c>
      <c r="AB1003" s="9"/>
      <c r="AC1003" s="22">
        <f t="shared" si="74"/>
        <v>0</v>
      </c>
      <c r="AD1003" s="117">
        <f t="shared" si="75"/>
        <v>996</v>
      </c>
      <c r="AE1003" s="119"/>
      <c r="AF1003" s="1"/>
    </row>
    <row r="1004" spans="1:32" x14ac:dyDescent="0.25">
      <c r="A1004" s="1"/>
      <c r="B1004" s="1"/>
      <c r="C1004" s="1"/>
      <c r="D1004" s="5">
        <f t="shared" si="72"/>
        <v>1004</v>
      </c>
      <c r="E1004" s="1"/>
      <c r="F1004" s="1"/>
      <c r="G1004" s="22"/>
      <c r="H1004" s="3"/>
      <c r="I1004" s="1"/>
      <c r="J1004" s="1"/>
      <c r="K1004" s="22"/>
      <c r="L1004" s="3"/>
      <c r="M1004" s="1"/>
      <c r="N1004" s="1"/>
      <c r="O1004" s="22"/>
      <c r="P1004" s="3"/>
      <c r="Q1004" s="1"/>
      <c r="R1004" s="1"/>
      <c r="S1004" s="22"/>
      <c r="T1004" s="3"/>
      <c r="U1004" s="1"/>
      <c r="V1004" s="1"/>
      <c r="W1004" s="22"/>
      <c r="X1004" s="3"/>
      <c r="Y1004" s="10" t="s">
        <v>7</v>
      </c>
      <c r="Z1004" s="9"/>
      <c r="AA1004" s="22">
        <f t="shared" si="73"/>
        <v>0</v>
      </c>
      <c r="AB1004" s="9"/>
      <c r="AC1004" s="22">
        <f t="shared" si="74"/>
        <v>0</v>
      </c>
      <c r="AD1004" s="117">
        <f t="shared" si="75"/>
        <v>997</v>
      </c>
      <c r="AE1004" s="119"/>
      <c r="AF1004" s="1"/>
    </row>
    <row r="1005" spans="1:32" x14ac:dyDescent="0.25">
      <c r="A1005" s="1"/>
      <c r="B1005" s="1"/>
      <c r="C1005" s="1"/>
      <c r="D1005" s="5">
        <f t="shared" si="72"/>
        <v>1005</v>
      </c>
      <c r="E1005" s="1"/>
      <c r="F1005" s="1"/>
      <c r="G1005" s="22"/>
      <c r="H1005" s="3"/>
      <c r="I1005" s="1"/>
      <c r="J1005" s="1"/>
      <c r="K1005" s="22"/>
      <c r="L1005" s="3"/>
      <c r="M1005" s="1"/>
      <c r="N1005" s="1"/>
      <c r="O1005" s="22"/>
      <c r="P1005" s="3"/>
      <c r="Q1005" s="1"/>
      <c r="R1005" s="1"/>
      <c r="S1005" s="22"/>
      <c r="T1005" s="3"/>
      <c r="U1005" s="1"/>
      <c r="V1005" s="1"/>
      <c r="W1005" s="22"/>
      <c r="X1005" s="3"/>
      <c r="Y1005" s="10" t="s">
        <v>7</v>
      </c>
      <c r="Z1005" s="9"/>
      <c r="AA1005" s="22">
        <f t="shared" si="73"/>
        <v>0</v>
      </c>
      <c r="AB1005" s="9"/>
      <c r="AC1005" s="22">
        <f t="shared" si="74"/>
        <v>0</v>
      </c>
      <c r="AD1005" s="117">
        <f t="shared" si="75"/>
        <v>998</v>
      </c>
      <c r="AE1005" s="119"/>
      <c r="AF1005" s="1"/>
    </row>
    <row r="1006" spans="1:32" x14ac:dyDescent="0.25">
      <c r="A1006" s="1"/>
      <c r="B1006" s="1"/>
      <c r="C1006" s="1"/>
      <c r="D1006" s="5">
        <f t="shared" si="72"/>
        <v>1006</v>
      </c>
      <c r="E1006" s="1"/>
      <c r="F1006" s="1"/>
      <c r="G1006" s="22"/>
      <c r="H1006" s="3"/>
      <c r="I1006" s="1"/>
      <c r="J1006" s="1"/>
      <c r="K1006" s="22"/>
      <c r="L1006" s="3"/>
      <c r="M1006" s="1"/>
      <c r="N1006" s="1"/>
      <c r="O1006" s="22"/>
      <c r="P1006" s="3"/>
      <c r="Q1006" s="1"/>
      <c r="R1006" s="1"/>
      <c r="S1006" s="22"/>
      <c r="T1006" s="3"/>
      <c r="U1006" s="1"/>
      <c r="V1006" s="1"/>
      <c r="W1006" s="22"/>
      <c r="X1006" s="3"/>
      <c r="Y1006" s="10" t="s">
        <v>7</v>
      </c>
      <c r="Z1006" s="9"/>
      <c r="AA1006" s="22">
        <f t="shared" si="73"/>
        <v>0</v>
      </c>
      <c r="AB1006" s="9"/>
      <c r="AC1006" s="22">
        <f t="shared" si="74"/>
        <v>0</v>
      </c>
      <c r="AD1006" s="117">
        <f t="shared" si="75"/>
        <v>999</v>
      </c>
      <c r="AE1006" s="119"/>
      <c r="AF1006" s="1"/>
    </row>
    <row r="1007" spans="1:32" x14ac:dyDescent="0.25">
      <c r="A1007" s="1"/>
      <c r="B1007" s="1"/>
      <c r="C1007" s="1"/>
      <c r="D1007" s="5">
        <f t="shared" si="72"/>
        <v>1007</v>
      </c>
      <c r="E1007" s="1"/>
      <c r="F1007" s="1"/>
      <c r="G1007" s="22"/>
      <c r="H1007" s="3"/>
      <c r="I1007" s="1"/>
      <c r="J1007" s="1"/>
      <c r="K1007" s="22"/>
      <c r="L1007" s="3"/>
      <c r="M1007" s="1"/>
      <c r="N1007" s="1"/>
      <c r="O1007" s="22"/>
      <c r="P1007" s="3"/>
      <c r="Q1007" s="1"/>
      <c r="R1007" s="1"/>
      <c r="S1007" s="22"/>
      <c r="T1007" s="3"/>
      <c r="U1007" s="1"/>
      <c r="V1007" s="1"/>
      <c r="W1007" s="22"/>
      <c r="X1007" s="3"/>
      <c r="Y1007" s="10" t="s">
        <v>7</v>
      </c>
      <c r="Z1007" s="9"/>
      <c r="AA1007" s="22">
        <f t="shared" si="73"/>
        <v>0</v>
      </c>
      <c r="AB1007" s="9"/>
      <c r="AC1007" s="22">
        <f t="shared" si="74"/>
        <v>0</v>
      </c>
      <c r="AD1007" s="117">
        <f t="shared" si="75"/>
        <v>1000</v>
      </c>
      <c r="AE1007" s="119"/>
      <c r="AF1007" s="1"/>
    </row>
    <row r="1008" spans="1:32" x14ac:dyDescent="0.25">
      <c r="A1008" s="1"/>
      <c r="B1008" s="1"/>
      <c r="C1008" s="1"/>
      <c r="D1008" s="5">
        <f t="shared" si="72"/>
        <v>1008</v>
      </c>
      <c r="E1008" s="1"/>
      <c r="F1008" s="1"/>
      <c r="G1008" s="22"/>
      <c r="H1008" s="3"/>
      <c r="I1008" s="1"/>
      <c r="J1008" s="1"/>
      <c r="K1008" s="22"/>
      <c r="L1008" s="3"/>
      <c r="M1008" s="1"/>
      <c r="N1008" s="1"/>
      <c r="O1008" s="22"/>
      <c r="P1008" s="3"/>
      <c r="Q1008" s="1"/>
      <c r="R1008" s="1"/>
      <c r="S1008" s="22"/>
      <c r="T1008" s="3"/>
      <c r="U1008" s="1"/>
      <c r="V1008" s="1"/>
      <c r="W1008" s="22"/>
      <c r="X1008" s="3"/>
      <c r="Y1008" s="10" t="s">
        <v>7</v>
      </c>
      <c r="Z1008" s="9"/>
      <c r="AA1008" s="22">
        <f t="shared" si="73"/>
        <v>0</v>
      </c>
      <c r="AB1008" s="9"/>
      <c r="AC1008" s="22">
        <f t="shared" si="74"/>
        <v>0</v>
      </c>
      <c r="AD1008" s="117">
        <f t="shared" si="75"/>
        <v>1001</v>
      </c>
      <c r="AE1008" s="119"/>
      <c r="AF1008" s="1"/>
    </row>
    <row r="1009" spans="1:32" x14ac:dyDescent="0.25">
      <c r="A1009" s="1"/>
      <c r="B1009" s="1"/>
      <c r="C1009" s="1"/>
      <c r="D1009" s="5">
        <f t="shared" si="72"/>
        <v>1009</v>
      </c>
      <c r="E1009" s="1"/>
      <c r="F1009" s="1"/>
      <c r="G1009" s="22"/>
      <c r="H1009" s="3"/>
      <c r="I1009" s="1"/>
      <c r="J1009" s="1"/>
      <c r="K1009" s="22"/>
      <c r="L1009" s="3"/>
      <c r="M1009" s="1"/>
      <c r="N1009" s="1"/>
      <c r="O1009" s="22"/>
      <c r="P1009" s="3"/>
      <c r="Q1009" s="1"/>
      <c r="R1009" s="1"/>
      <c r="S1009" s="22"/>
      <c r="T1009" s="3"/>
      <c r="U1009" s="1"/>
      <c r="V1009" s="1"/>
      <c r="W1009" s="22"/>
      <c r="X1009" s="3"/>
      <c r="Y1009" s="10" t="s">
        <v>7</v>
      </c>
      <c r="Z1009" s="9"/>
      <c r="AA1009" s="22">
        <f t="shared" si="73"/>
        <v>0</v>
      </c>
      <c r="AB1009" s="9"/>
      <c r="AC1009" s="22">
        <f t="shared" si="74"/>
        <v>0</v>
      </c>
      <c r="AD1009" s="117">
        <f t="shared" si="75"/>
        <v>1002</v>
      </c>
      <c r="AE1009" s="119"/>
      <c r="AF1009" s="1"/>
    </row>
    <row r="1010" spans="1:32" x14ac:dyDescent="0.25">
      <c r="A1010" s="1"/>
      <c r="B1010" s="1"/>
      <c r="C1010" s="1"/>
      <c r="D1010" s="5">
        <f t="shared" si="72"/>
        <v>1010</v>
      </c>
      <c r="E1010" s="1"/>
      <c r="F1010" s="1"/>
      <c r="G1010" s="22"/>
      <c r="H1010" s="3"/>
      <c r="I1010" s="1"/>
      <c r="J1010" s="1"/>
      <c r="K1010" s="22"/>
      <c r="L1010" s="3"/>
      <c r="M1010" s="1"/>
      <c r="N1010" s="1"/>
      <c r="O1010" s="22"/>
      <c r="P1010" s="3"/>
      <c r="Q1010" s="1"/>
      <c r="R1010" s="1"/>
      <c r="S1010" s="22"/>
      <c r="T1010" s="3"/>
      <c r="U1010" s="1"/>
      <c r="V1010" s="1"/>
      <c r="W1010" s="22"/>
      <c r="X1010" s="3"/>
      <c r="Y1010" s="10" t="s">
        <v>7</v>
      </c>
      <c r="Z1010" s="9"/>
      <c r="AA1010" s="22">
        <f t="shared" si="73"/>
        <v>0</v>
      </c>
      <c r="AB1010" s="9"/>
      <c r="AC1010" s="22">
        <f t="shared" si="74"/>
        <v>0</v>
      </c>
      <c r="AD1010" s="117">
        <f t="shared" si="75"/>
        <v>1003</v>
      </c>
      <c r="AE1010" s="119"/>
      <c r="AF1010" s="1"/>
    </row>
    <row r="1011" spans="1:32" x14ac:dyDescent="0.25">
      <c r="A1011" s="1"/>
      <c r="B1011" s="1"/>
      <c r="C1011" s="1"/>
      <c r="D1011" s="5">
        <f t="shared" si="72"/>
        <v>1011</v>
      </c>
      <c r="E1011" s="1"/>
      <c r="F1011" s="1"/>
      <c r="G1011" s="22"/>
      <c r="H1011" s="3"/>
      <c r="I1011" s="1"/>
      <c r="J1011" s="1"/>
      <c r="K1011" s="22"/>
      <c r="L1011" s="3"/>
      <c r="M1011" s="1"/>
      <c r="N1011" s="1"/>
      <c r="O1011" s="22"/>
      <c r="P1011" s="3"/>
      <c r="Q1011" s="1"/>
      <c r="R1011" s="1"/>
      <c r="S1011" s="22"/>
      <c r="T1011" s="3"/>
      <c r="U1011" s="1"/>
      <c r="V1011" s="1"/>
      <c r="W1011" s="22"/>
      <c r="X1011" s="3"/>
      <c r="Y1011" s="10" t="s">
        <v>7</v>
      </c>
      <c r="Z1011" s="9"/>
      <c r="AA1011" s="22">
        <f t="shared" si="73"/>
        <v>0</v>
      </c>
      <c r="AB1011" s="9"/>
      <c r="AC1011" s="22">
        <f t="shared" si="74"/>
        <v>0</v>
      </c>
      <c r="AD1011" s="117">
        <f t="shared" si="75"/>
        <v>1004</v>
      </c>
      <c r="AE1011" s="119"/>
      <c r="AF1011" s="1"/>
    </row>
    <row r="1012" spans="1:32" x14ac:dyDescent="0.25">
      <c r="A1012" s="1"/>
      <c r="B1012" s="1"/>
      <c r="C1012" s="1"/>
      <c r="D1012" s="5">
        <f t="shared" si="72"/>
        <v>1012</v>
      </c>
      <c r="E1012" s="1"/>
      <c r="F1012" s="1"/>
      <c r="G1012" s="22"/>
      <c r="H1012" s="3"/>
      <c r="I1012" s="1"/>
      <c r="J1012" s="1"/>
      <c r="K1012" s="22"/>
      <c r="L1012" s="3"/>
      <c r="M1012" s="1"/>
      <c r="N1012" s="1"/>
      <c r="O1012" s="22"/>
      <c r="P1012" s="3"/>
      <c r="Q1012" s="1"/>
      <c r="R1012" s="1"/>
      <c r="S1012" s="22"/>
      <c r="T1012" s="3"/>
      <c r="U1012" s="1"/>
      <c r="V1012" s="1"/>
      <c r="W1012" s="22"/>
      <c r="X1012" s="3"/>
      <c r="Y1012" s="10" t="s">
        <v>7</v>
      </c>
      <c r="Z1012" s="9"/>
      <c r="AA1012" s="22">
        <f t="shared" si="73"/>
        <v>0</v>
      </c>
      <c r="AB1012" s="9"/>
      <c r="AC1012" s="22">
        <f t="shared" si="74"/>
        <v>0</v>
      </c>
      <c r="AD1012" s="117">
        <f t="shared" si="75"/>
        <v>1005</v>
      </c>
      <c r="AE1012" s="119"/>
      <c r="AF1012" s="1"/>
    </row>
    <row r="1013" spans="1:32" x14ac:dyDescent="0.25">
      <c r="A1013" s="1"/>
      <c r="B1013" s="1"/>
      <c r="C1013" s="1"/>
      <c r="D1013" s="5">
        <f t="shared" si="72"/>
        <v>1013</v>
      </c>
      <c r="E1013" s="1"/>
      <c r="F1013" s="1"/>
      <c r="G1013" s="22"/>
      <c r="H1013" s="3"/>
      <c r="I1013" s="1"/>
      <c r="J1013" s="1"/>
      <c r="K1013" s="22"/>
      <c r="L1013" s="3"/>
      <c r="M1013" s="1"/>
      <c r="N1013" s="1"/>
      <c r="O1013" s="22"/>
      <c r="P1013" s="3"/>
      <c r="Q1013" s="1"/>
      <c r="R1013" s="1"/>
      <c r="S1013" s="22"/>
      <c r="T1013" s="3"/>
      <c r="U1013" s="1"/>
      <c r="V1013" s="1"/>
      <c r="W1013" s="22"/>
      <c r="X1013" s="3"/>
      <c r="Y1013" s="10" t="s">
        <v>7</v>
      </c>
      <c r="Z1013" s="9"/>
      <c r="AA1013" s="22">
        <f t="shared" si="73"/>
        <v>0</v>
      </c>
      <c r="AB1013" s="9"/>
      <c r="AC1013" s="22">
        <f t="shared" si="74"/>
        <v>0</v>
      </c>
      <c r="AD1013" s="117">
        <f t="shared" si="75"/>
        <v>1006</v>
      </c>
      <c r="AE1013" s="119"/>
      <c r="AF1013" s="1"/>
    </row>
    <row r="1014" spans="1:32" x14ac:dyDescent="0.25">
      <c r="A1014" s="1"/>
      <c r="B1014" s="1"/>
      <c r="C1014" s="1"/>
      <c r="D1014" s="5">
        <f t="shared" si="72"/>
        <v>1014</v>
      </c>
      <c r="E1014" s="1"/>
      <c r="F1014" s="1"/>
      <c r="G1014" s="22"/>
      <c r="H1014" s="3"/>
      <c r="I1014" s="1"/>
      <c r="J1014" s="1"/>
      <c r="K1014" s="22"/>
      <c r="L1014" s="3"/>
      <c r="M1014" s="1"/>
      <c r="N1014" s="1"/>
      <c r="O1014" s="22"/>
      <c r="P1014" s="3"/>
      <c r="Q1014" s="1"/>
      <c r="R1014" s="1"/>
      <c r="S1014" s="22"/>
      <c r="T1014" s="3"/>
      <c r="U1014" s="1"/>
      <c r="V1014" s="1"/>
      <c r="W1014" s="22"/>
      <c r="X1014" s="3"/>
      <c r="Y1014" s="10" t="s">
        <v>7</v>
      </c>
      <c r="Z1014" s="9"/>
      <c r="AA1014" s="22">
        <f t="shared" si="73"/>
        <v>0</v>
      </c>
      <c r="AB1014" s="9"/>
      <c r="AC1014" s="22">
        <f t="shared" si="74"/>
        <v>0</v>
      </c>
      <c r="AD1014" s="117">
        <f t="shared" si="75"/>
        <v>1007</v>
      </c>
      <c r="AE1014" s="119"/>
      <c r="AF1014" s="1"/>
    </row>
    <row r="1015" spans="1:32" x14ac:dyDescent="0.25">
      <c r="A1015" s="1"/>
      <c r="B1015" s="1"/>
      <c r="C1015" s="1"/>
      <c r="D1015" s="5">
        <f t="shared" si="72"/>
        <v>1015</v>
      </c>
      <c r="E1015" s="1"/>
      <c r="F1015" s="1"/>
      <c r="G1015" s="22"/>
      <c r="H1015" s="3"/>
      <c r="I1015" s="1"/>
      <c r="J1015" s="1"/>
      <c r="K1015" s="22"/>
      <c r="L1015" s="3"/>
      <c r="M1015" s="1"/>
      <c r="N1015" s="1"/>
      <c r="O1015" s="22"/>
      <c r="P1015" s="3"/>
      <c r="Q1015" s="1"/>
      <c r="R1015" s="1"/>
      <c r="S1015" s="22"/>
      <c r="T1015" s="3"/>
      <c r="U1015" s="1"/>
      <c r="V1015" s="1"/>
      <c r="W1015" s="22"/>
      <c r="X1015" s="3"/>
      <c r="Y1015" s="10" t="s">
        <v>7</v>
      </c>
      <c r="Z1015" s="9"/>
      <c r="AA1015" s="22">
        <f t="shared" si="73"/>
        <v>0</v>
      </c>
      <c r="AB1015" s="9"/>
      <c r="AC1015" s="22">
        <f t="shared" si="74"/>
        <v>0</v>
      </c>
      <c r="AD1015" s="117">
        <f t="shared" si="75"/>
        <v>1008</v>
      </c>
      <c r="AE1015" s="119"/>
      <c r="AF1015" s="1"/>
    </row>
    <row r="1016" spans="1:32" x14ac:dyDescent="0.25">
      <c r="A1016" s="1"/>
      <c r="B1016" s="1"/>
      <c r="C1016" s="1"/>
      <c r="D1016" s="5">
        <f t="shared" si="72"/>
        <v>1016</v>
      </c>
      <c r="E1016" s="1"/>
      <c r="F1016" s="1"/>
      <c r="G1016" s="22"/>
      <c r="H1016" s="3"/>
      <c r="I1016" s="1"/>
      <c r="J1016" s="1"/>
      <c r="K1016" s="22"/>
      <c r="L1016" s="3"/>
      <c r="M1016" s="1"/>
      <c r="N1016" s="1"/>
      <c r="O1016" s="22"/>
      <c r="P1016" s="3"/>
      <c r="Q1016" s="1"/>
      <c r="R1016" s="1"/>
      <c r="S1016" s="22"/>
      <c r="T1016" s="3"/>
      <c r="U1016" s="1"/>
      <c r="V1016" s="1"/>
      <c r="W1016" s="22"/>
      <c r="X1016" s="3"/>
      <c r="Y1016" s="10" t="s">
        <v>7</v>
      </c>
      <c r="Z1016" s="9"/>
      <c r="AA1016" s="22">
        <f t="shared" si="73"/>
        <v>0</v>
      </c>
      <c r="AB1016" s="9"/>
      <c r="AC1016" s="22">
        <f t="shared" si="74"/>
        <v>0</v>
      </c>
      <c r="AD1016" s="117">
        <f t="shared" si="75"/>
        <v>1009</v>
      </c>
      <c r="AE1016" s="119"/>
      <c r="AF1016" s="1"/>
    </row>
    <row r="1017" spans="1:32" x14ac:dyDescent="0.25">
      <c r="A1017" s="1"/>
      <c r="B1017" s="1"/>
      <c r="C1017" s="1"/>
      <c r="D1017" s="5">
        <f t="shared" si="72"/>
        <v>1017</v>
      </c>
      <c r="E1017" s="1"/>
      <c r="F1017" s="1"/>
      <c r="G1017" s="22"/>
      <c r="H1017" s="3"/>
      <c r="I1017" s="1"/>
      <c r="J1017" s="1"/>
      <c r="K1017" s="22"/>
      <c r="L1017" s="3"/>
      <c r="M1017" s="1"/>
      <c r="N1017" s="1"/>
      <c r="O1017" s="22"/>
      <c r="P1017" s="3"/>
      <c r="Q1017" s="1"/>
      <c r="R1017" s="1"/>
      <c r="S1017" s="22"/>
      <c r="T1017" s="3"/>
      <c r="U1017" s="1"/>
      <c r="V1017" s="1"/>
      <c r="W1017" s="22"/>
      <c r="X1017" s="3"/>
      <c r="Y1017" s="10" t="s">
        <v>7</v>
      </c>
      <c r="Z1017" s="9"/>
      <c r="AA1017" s="22">
        <f t="shared" si="73"/>
        <v>0</v>
      </c>
      <c r="AB1017" s="9"/>
      <c r="AC1017" s="22">
        <f t="shared" si="74"/>
        <v>0</v>
      </c>
      <c r="AD1017" s="117">
        <f t="shared" si="75"/>
        <v>1010</v>
      </c>
      <c r="AE1017" s="119"/>
      <c r="AF1017" s="1"/>
    </row>
    <row r="1018" spans="1:32" x14ac:dyDescent="0.25">
      <c r="A1018" s="1"/>
      <c r="B1018" s="1"/>
      <c r="C1018" s="1"/>
      <c r="D1018" s="5">
        <f t="shared" si="72"/>
        <v>1018</v>
      </c>
      <c r="E1018" s="1"/>
      <c r="F1018" s="1"/>
      <c r="G1018" s="22"/>
      <c r="H1018" s="3"/>
      <c r="I1018" s="1"/>
      <c r="J1018" s="1"/>
      <c r="K1018" s="22"/>
      <c r="L1018" s="3"/>
      <c r="M1018" s="1"/>
      <c r="N1018" s="1"/>
      <c r="O1018" s="22"/>
      <c r="P1018" s="3"/>
      <c r="Q1018" s="1"/>
      <c r="R1018" s="1"/>
      <c r="S1018" s="22"/>
      <c r="T1018" s="3"/>
      <c r="U1018" s="1"/>
      <c r="V1018" s="1"/>
      <c r="W1018" s="22"/>
      <c r="X1018" s="3"/>
      <c r="Y1018" s="10" t="s">
        <v>7</v>
      </c>
      <c r="Z1018" s="9"/>
      <c r="AA1018" s="22">
        <f t="shared" si="73"/>
        <v>0</v>
      </c>
      <c r="AB1018" s="9"/>
      <c r="AC1018" s="22">
        <f t="shared" si="74"/>
        <v>0</v>
      </c>
      <c r="AD1018" s="117">
        <f t="shared" si="75"/>
        <v>1011</v>
      </c>
      <c r="AE1018" s="119"/>
      <c r="AF1018" s="1"/>
    </row>
    <row r="1019" spans="1:32" x14ac:dyDescent="0.25">
      <c r="A1019" s="1"/>
      <c r="B1019" s="1"/>
      <c r="C1019" s="1"/>
      <c r="D1019" s="5">
        <f t="shared" si="72"/>
        <v>1019</v>
      </c>
      <c r="E1019" s="1"/>
      <c r="F1019" s="1"/>
      <c r="G1019" s="22"/>
      <c r="H1019" s="3"/>
      <c r="I1019" s="1"/>
      <c r="J1019" s="1"/>
      <c r="K1019" s="22"/>
      <c r="L1019" s="3"/>
      <c r="M1019" s="1"/>
      <c r="N1019" s="1"/>
      <c r="O1019" s="22"/>
      <c r="P1019" s="3"/>
      <c r="Q1019" s="1"/>
      <c r="R1019" s="1"/>
      <c r="S1019" s="22"/>
      <c r="T1019" s="3"/>
      <c r="U1019" s="1"/>
      <c r="V1019" s="1"/>
      <c r="W1019" s="22"/>
      <c r="X1019" s="3"/>
      <c r="Y1019" s="10" t="s">
        <v>7</v>
      </c>
      <c r="Z1019" s="9"/>
      <c r="AA1019" s="22">
        <f t="shared" si="73"/>
        <v>0</v>
      </c>
      <c r="AB1019" s="9"/>
      <c r="AC1019" s="22">
        <f t="shared" si="74"/>
        <v>0</v>
      </c>
      <c r="AD1019" s="117">
        <f t="shared" si="75"/>
        <v>1012</v>
      </c>
      <c r="AE1019" s="119"/>
      <c r="AF1019" s="1"/>
    </row>
    <row r="1020" spans="1:32" x14ac:dyDescent="0.25">
      <c r="A1020" s="1"/>
      <c r="B1020" s="1"/>
      <c r="C1020" s="1"/>
      <c r="D1020" s="5">
        <f t="shared" si="72"/>
        <v>1020</v>
      </c>
      <c r="E1020" s="1"/>
      <c r="F1020" s="1"/>
      <c r="G1020" s="22"/>
      <c r="H1020" s="3"/>
      <c r="I1020" s="1"/>
      <c r="J1020" s="1"/>
      <c r="K1020" s="22"/>
      <c r="L1020" s="3"/>
      <c r="M1020" s="1"/>
      <c r="N1020" s="1"/>
      <c r="O1020" s="22"/>
      <c r="P1020" s="3"/>
      <c r="Q1020" s="1"/>
      <c r="R1020" s="1"/>
      <c r="S1020" s="22"/>
      <c r="T1020" s="3"/>
      <c r="U1020" s="1"/>
      <c r="V1020" s="1"/>
      <c r="W1020" s="22"/>
      <c r="X1020" s="3"/>
      <c r="Y1020" s="10" t="s">
        <v>7</v>
      </c>
      <c r="Z1020" s="9"/>
      <c r="AA1020" s="22">
        <f t="shared" si="73"/>
        <v>0</v>
      </c>
      <c r="AB1020" s="9"/>
      <c r="AC1020" s="22">
        <f t="shared" si="74"/>
        <v>0</v>
      </c>
      <c r="AD1020" s="117">
        <f t="shared" si="75"/>
        <v>1013</v>
      </c>
      <c r="AE1020" s="119"/>
      <c r="AF1020" s="1"/>
    </row>
    <row r="1021" spans="1:32" x14ac:dyDescent="0.25">
      <c r="A1021" s="1"/>
      <c r="B1021" s="1"/>
      <c r="C1021" s="1"/>
      <c r="D1021" s="5">
        <f t="shared" si="72"/>
        <v>1021</v>
      </c>
      <c r="E1021" s="1"/>
      <c r="F1021" s="1"/>
      <c r="G1021" s="22"/>
      <c r="H1021" s="3"/>
      <c r="I1021" s="1"/>
      <c r="J1021" s="1"/>
      <c r="K1021" s="22"/>
      <c r="L1021" s="3"/>
      <c r="M1021" s="1"/>
      <c r="N1021" s="1"/>
      <c r="O1021" s="22"/>
      <c r="P1021" s="3"/>
      <c r="Q1021" s="1"/>
      <c r="R1021" s="1"/>
      <c r="S1021" s="22"/>
      <c r="T1021" s="3"/>
      <c r="U1021" s="1"/>
      <c r="V1021" s="1"/>
      <c r="W1021" s="22"/>
      <c r="X1021" s="3"/>
      <c r="Y1021" s="10" t="s">
        <v>7</v>
      </c>
      <c r="Z1021" s="9"/>
      <c r="AA1021" s="22">
        <f t="shared" si="73"/>
        <v>0</v>
      </c>
      <c r="AB1021" s="9"/>
      <c r="AC1021" s="22">
        <f t="shared" si="74"/>
        <v>0</v>
      </c>
      <c r="AD1021" s="117">
        <f t="shared" si="75"/>
        <v>1014</v>
      </c>
      <c r="AE1021" s="119"/>
      <c r="AF1021" s="1"/>
    </row>
    <row r="1022" spans="1:32" x14ac:dyDescent="0.25">
      <c r="A1022" s="1"/>
      <c r="B1022" s="1"/>
      <c r="C1022" s="1"/>
      <c r="D1022" s="5">
        <f t="shared" si="72"/>
        <v>1022</v>
      </c>
      <c r="E1022" s="1"/>
      <c r="F1022" s="1"/>
      <c r="G1022" s="22"/>
      <c r="H1022" s="3"/>
      <c r="I1022" s="1"/>
      <c r="J1022" s="1"/>
      <c r="K1022" s="22"/>
      <c r="L1022" s="3"/>
      <c r="M1022" s="1"/>
      <c r="N1022" s="1"/>
      <c r="O1022" s="22"/>
      <c r="P1022" s="3"/>
      <c r="Q1022" s="1"/>
      <c r="R1022" s="1"/>
      <c r="S1022" s="22"/>
      <c r="T1022" s="3"/>
      <c r="U1022" s="1"/>
      <c r="V1022" s="1"/>
      <c r="W1022" s="22"/>
      <c r="X1022" s="3"/>
      <c r="Y1022" s="10" t="s">
        <v>7</v>
      </c>
      <c r="Z1022" s="9"/>
      <c r="AA1022" s="22">
        <f t="shared" si="73"/>
        <v>0</v>
      </c>
      <c r="AB1022" s="9"/>
      <c r="AC1022" s="22">
        <f t="shared" si="74"/>
        <v>0</v>
      </c>
      <c r="AD1022" s="117">
        <f t="shared" si="75"/>
        <v>1015</v>
      </c>
      <c r="AE1022" s="119"/>
      <c r="AF1022" s="1"/>
    </row>
    <row r="1023" spans="1:32" x14ac:dyDescent="0.25">
      <c r="A1023" s="1"/>
      <c r="B1023" s="1"/>
      <c r="C1023" s="1"/>
      <c r="D1023" s="5">
        <f t="shared" si="72"/>
        <v>1023</v>
      </c>
      <c r="E1023" s="1"/>
      <c r="F1023" s="1"/>
      <c r="G1023" s="22"/>
      <c r="H1023" s="3"/>
      <c r="I1023" s="1"/>
      <c r="J1023" s="1"/>
      <c r="K1023" s="22"/>
      <c r="L1023" s="3"/>
      <c r="M1023" s="1"/>
      <c r="N1023" s="1"/>
      <c r="O1023" s="22"/>
      <c r="P1023" s="3"/>
      <c r="Q1023" s="1"/>
      <c r="R1023" s="1"/>
      <c r="S1023" s="22"/>
      <c r="T1023" s="3"/>
      <c r="U1023" s="1"/>
      <c r="V1023" s="1"/>
      <c r="W1023" s="22"/>
      <c r="X1023" s="3"/>
      <c r="Y1023" s="10" t="s">
        <v>7</v>
      </c>
      <c r="Z1023" s="9"/>
      <c r="AA1023" s="22">
        <f t="shared" si="73"/>
        <v>0</v>
      </c>
      <c r="AB1023" s="9"/>
      <c r="AC1023" s="22">
        <f t="shared" si="74"/>
        <v>0</v>
      </c>
      <c r="AD1023" s="117">
        <f t="shared" si="75"/>
        <v>1016</v>
      </c>
      <c r="AE1023" s="119"/>
      <c r="AF1023" s="1"/>
    </row>
    <row r="1024" spans="1:32" x14ac:dyDescent="0.25">
      <c r="A1024" s="1"/>
      <c r="B1024" s="1"/>
      <c r="C1024" s="1"/>
      <c r="D1024" s="5">
        <f t="shared" si="72"/>
        <v>1024</v>
      </c>
      <c r="E1024" s="1"/>
      <c r="F1024" s="1"/>
      <c r="G1024" s="22"/>
      <c r="H1024" s="3"/>
      <c r="I1024" s="1"/>
      <c r="J1024" s="1"/>
      <c r="K1024" s="22"/>
      <c r="L1024" s="3"/>
      <c r="M1024" s="1"/>
      <c r="N1024" s="1"/>
      <c r="O1024" s="22"/>
      <c r="P1024" s="3"/>
      <c r="Q1024" s="1"/>
      <c r="R1024" s="1"/>
      <c r="S1024" s="22"/>
      <c r="T1024" s="3"/>
      <c r="U1024" s="1"/>
      <c r="V1024" s="1"/>
      <c r="W1024" s="22"/>
      <c r="X1024" s="3"/>
      <c r="Y1024" s="10" t="s">
        <v>7</v>
      </c>
      <c r="Z1024" s="9"/>
      <c r="AA1024" s="22">
        <f t="shared" si="73"/>
        <v>0</v>
      </c>
      <c r="AB1024" s="9"/>
      <c r="AC1024" s="22">
        <f t="shared" si="74"/>
        <v>0</v>
      </c>
      <c r="AD1024" s="117">
        <f t="shared" si="75"/>
        <v>1017</v>
      </c>
      <c r="AE1024" s="119"/>
      <c r="AF1024" s="1"/>
    </row>
    <row r="1025" spans="1:32" x14ac:dyDescent="0.25">
      <c r="A1025" s="1"/>
      <c r="B1025" s="1"/>
      <c r="C1025" s="1"/>
      <c r="D1025" s="5">
        <f t="shared" si="72"/>
        <v>1025</v>
      </c>
      <c r="E1025" s="1"/>
      <c r="F1025" s="1"/>
      <c r="G1025" s="22"/>
      <c r="H1025" s="3"/>
      <c r="I1025" s="1"/>
      <c r="J1025" s="1"/>
      <c r="K1025" s="22"/>
      <c r="L1025" s="3"/>
      <c r="M1025" s="1"/>
      <c r="N1025" s="1"/>
      <c r="O1025" s="22"/>
      <c r="P1025" s="3"/>
      <c r="Q1025" s="1"/>
      <c r="R1025" s="1"/>
      <c r="S1025" s="22"/>
      <c r="T1025" s="3"/>
      <c r="U1025" s="1"/>
      <c r="V1025" s="1"/>
      <c r="W1025" s="22"/>
      <c r="X1025" s="3"/>
      <c r="Y1025" s="10" t="s">
        <v>7</v>
      </c>
      <c r="Z1025" s="9"/>
      <c r="AA1025" s="22">
        <f t="shared" si="73"/>
        <v>0</v>
      </c>
      <c r="AB1025" s="9"/>
      <c r="AC1025" s="22">
        <f t="shared" si="74"/>
        <v>0</v>
      </c>
      <c r="AD1025" s="117">
        <f t="shared" si="75"/>
        <v>1018</v>
      </c>
      <c r="AE1025" s="119"/>
      <c r="AF1025" s="1"/>
    </row>
    <row r="1026" spans="1:32" x14ac:dyDescent="0.25">
      <c r="A1026" s="1"/>
      <c r="B1026" s="1"/>
      <c r="C1026" s="1"/>
      <c r="D1026" s="5">
        <f t="shared" si="72"/>
        <v>1026</v>
      </c>
      <c r="E1026" s="1"/>
      <c r="F1026" s="1"/>
      <c r="G1026" s="22"/>
      <c r="H1026" s="3"/>
      <c r="I1026" s="1"/>
      <c r="J1026" s="1"/>
      <c r="K1026" s="22"/>
      <c r="L1026" s="3"/>
      <c r="M1026" s="1"/>
      <c r="N1026" s="1"/>
      <c r="O1026" s="22"/>
      <c r="P1026" s="3"/>
      <c r="Q1026" s="1"/>
      <c r="R1026" s="1"/>
      <c r="S1026" s="22"/>
      <c r="T1026" s="3"/>
      <c r="U1026" s="1"/>
      <c r="V1026" s="1"/>
      <c r="W1026" s="22"/>
      <c r="X1026" s="3"/>
      <c r="Y1026" s="10" t="s">
        <v>7</v>
      </c>
      <c r="Z1026" s="9"/>
      <c r="AA1026" s="22">
        <f t="shared" si="73"/>
        <v>0</v>
      </c>
      <c r="AB1026" s="9"/>
      <c r="AC1026" s="22">
        <f t="shared" si="74"/>
        <v>0</v>
      </c>
      <c r="AD1026" s="117">
        <f t="shared" si="75"/>
        <v>1019</v>
      </c>
      <c r="AE1026" s="119"/>
      <c r="AF1026" s="1"/>
    </row>
    <row r="1027" spans="1:32" x14ac:dyDescent="0.25">
      <c r="A1027" s="1"/>
      <c r="B1027" s="1"/>
      <c r="C1027" s="1"/>
      <c r="D1027" s="5">
        <f t="shared" si="72"/>
        <v>1027</v>
      </c>
      <c r="E1027" s="1"/>
      <c r="F1027" s="1"/>
      <c r="G1027" s="22"/>
      <c r="H1027" s="3"/>
      <c r="I1027" s="1"/>
      <c r="J1027" s="1"/>
      <c r="K1027" s="22"/>
      <c r="L1027" s="3"/>
      <c r="M1027" s="1"/>
      <c r="N1027" s="1"/>
      <c r="O1027" s="22"/>
      <c r="P1027" s="3"/>
      <c r="Q1027" s="1"/>
      <c r="R1027" s="1"/>
      <c r="S1027" s="22"/>
      <c r="T1027" s="3"/>
      <c r="U1027" s="1"/>
      <c r="V1027" s="1"/>
      <c r="W1027" s="22"/>
      <c r="X1027" s="3"/>
      <c r="Y1027" s="10" t="s">
        <v>7</v>
      </c>
      <c r="Z1027" s="9"/>
      <c r="AA1027" s="22">
        <f t="shared" si="73"/>
        <v>0</v>
      </c>
      <c r="AB1027" s="9"/>
      <c r="AC1027" s="22">
        <f t="shared" si="74"/>
        <v>0</v>
      </c>
      <c r="AD1027" s="117">
        <f t="shared" si="75"/>
        <v>1020</v>
      </c>
      <c r="AE1027" s="119"/>
      <c r="AF1027" s="1"/>
    </row>
    <row r="1028" spans="1:32" x14ac:dyDescent="0.25">
      <c r="A1028" s="1"/>
      <c r="B1028" s="1"/>
      <c r="C1028" s="1"/>
      <c r="D1028" s="5">
        <f t="shared" si="72"/>
        <v>1028</v>
      </c>
      <c r="E1028" s="1"/>
      <c r="F1028" s="1"/>
      <c r="G1028" s="22"/>
      <c r="H1028" s="3"/>
      <c r="I1028" s="1"/>
      <c r="J1028" s="1"/>
      <c r="K1028" s="22"/>
      <c r="L1028" s="3"/>
      <c r="M1028" s="1"/>
      <c r="N1028" s="1"/>
      <c r="O1028" s="22"/>
      <c r="P1028" s="3"/>
      <c r="Q1028" s="1"/>
      <c r="R1028" s="1"/>
      <c r="S1028" s="22"/>
      <c r="T1028" s="3"/>
      <c r="U1028" s="1"/>
      <c r="V1028" s="1"/>
      <c r="W1028" s="22"/>
      <c r="X1028" s="3"/>
      <c r="Y1028" s="10" t="s">
        <v>7</v>
      </c>
      <c r="Z1028" s="9"/>
      <c r="AA1028" s="22">
        <f t="shared" si="73"/>
        <v>0</v>
      </c>
      <c r="AB1028" s="9"/>
      <c r="AC1028" s="22">
        <f t="shared" si="74"/>
        <v>0</v>
      </c>
      <c r="AD1028" s="117">
        <f t="shared" si="75"/>
        <v>1021</v>
      </c>
      <c r="AE1028" s="119"/>
      <c r="AF1028" s="1"/>
    </row>
    <row r="1029" spans="1:32" x14ac:dyDescent="0.25">
      <c r="A1029" s="1"/>
      <c r="B1029" s="1"/>
      <c r="C1029" s="1"/>
      <c r="D1029" s="5">
        <f t="shared" si="72"/>
        <v>1029</v>
      </c>
      <c r="E1029" s="1"/>
      <c r="F1029" s="1"/>
      <c r="G1029" s="22"/>
      <c r="H1029" s="3"/>
      <c r="I1029" s="1"/>
      <c r="J1029" s="1"/>
      <c r="K1029" s="22"/>
      <c r="L1029" s="3"/>
      <c r="M1029" s="1"/>
      <c r="N1029" s="1"/>
      <c r="O1029" s="22"/>
      <c r="P1029" s="3"/>
      <c r="Q1029" s="1"/>
      <c r="R1029" s="1"/>
      <c r="S1029" s="22"/>
      <c r="T1029" s="3"/>
      <c r="U1029" s="1"/>
      <c r="V1029" s="1"/>
      <c r="W1029" s="22"/>
      <c r="X1029" s="3"/>
      <c r="Y1029" s="10" t="s">
        <v>7</v>
      </c>
      <c r="Z1029" s="9"/>
      <c r="AA1029" s="22">
        <f t="shared" si="73"/>
        <v>0</v>
      </c>
      <c r="AB1029" s="9"/>
      <c r="AC1029" s="22">
        <f t="shared" si="74"/>
        <v>0</v>
      </c>
      <c r="AD1029" s="117">
        <f t="shared" si="75"/>
        <v>1022</v>
      </c>
      <c r="AE1029" s="119"/>
      <c r="AF1029" s="1"/>
    </row>
    <row r="1030" spans="1:32" x14ac:dyDescent="0.25">
      <c r="A1030" s="1"/>
      <c r="B1030" s="1"/>
      <c r="C1030" s="1"/>
      <c r="D1030" s="5">
        <f t="shared" si="72"/>
        <v>1030</v>
      </c>
      <c r="E1030" s="1"/>
      <c r="F1030" s="1"/>
      <c r="G1030" s="22"/>
      <c r="H1030" s="3"/>
      <c r="I1030" s="1"/>
      <c r="J1030" s="1"/>
      <c r="K1030" s="22"/>
      <c r="L1030" s="3"/>
      <c r="M1030" s="1"/>
      <c r="N1030" s="1"/>
      <c r="O1030" s="22"/>
      <c r="P1030" s="3"/>
      <c r="Q1030" s="1"/>
      <c r="R1030" s="1"/>
      <c r="S1030" s="22"/>
      <c r="T1030" s="3"/>
      <c r="U1030" s="1"/>
      <c r="V1030" s="1"/>
      <c r="W1030" s="22"/>
      <c r="X1030" s="3"/>
      <c r="Y1030" s="10" t="s">
        <v>7</v>
      </c>
      <c r="Z1030" s="9"/>
      <c r="AA1030" s="22">
        <f t="shared" si="73"/>
        <v>0</v>
      </c>
      <c r="AB1030" s="9"/>
      <c r="AC1030" s="22">
        <f t="shared" si="74"/>
        <v>0</v>
      </c>
      <c r="AD1030" s="117">
        <f t="shared" si="75"/>
        <v>1023</v>
      </c>
      <c r="AE1030" s="119"/>
      <c r="AF1030" s="1"/>
    </row>
    <row r="1031" spans="1:32" x14ac:dyDescent="0.25">
      <c r="A1031" s="1"/>
      <c r="B1031" s="1"/>
      <c r="C1031" s="1"/>
      <c r="D1031" s="5">
        <f t="shared" si="72"/>
        <v>1031</v>
      </c>
      <c r="E1031" s="1"/>
      <c r="F1031" s="1"/>
      <c r="G1031" s="22"/>
      <c r="H1031" s="3"/>
      <c r="I1031" s="1"/>
      <c r="J1031" s="1"/>
      <c r="K1031" s="22"/>
      <c r="L1031" s="3"/>
      <c r="M1031" s="1"/>
      <c r="N1031" s="1"/>
      <c r="O1031" s="22"/>
      <c r="P1031" s="3"/>
      <c r="Q1031" s="1"/>
      <c r="R1031" s="1"/>
      <c r="S1031" s="22"/>
      <c r="T1031" s="3"/>
      <c r="U1031" s="1"/>
      <c r="V1031" s="1"/>
      <c r="W1031" s="22"/>
      <c r="X1031" s="3"/>
      <c r="Y1031" s="10" t="s">
        <v>7</v>
      </c>
      <c r="Z1031" s="9"/>
      <c r="AA1031" s="22">
        <f t="shared" si="73"/>
        <v>0</v>
      </c>
      <c r="AB1031" s="9"/>
      <c r="AC1031" s="22">
        <f t="shared" si="74"/>
        <v>0</v>
      </c>
      <c r="AD1031" s="117">
        <f t="shared" si="75"/>
        <v>1024</v>
      </c>
      <c r="AE1031" s="119"/>
      <c r="AF1031" s="1"/>
    </row>
    <row r="1032" spans="1:32" x14ac:dyDescent="0.25">
      <c r="A1032" s="1"/>
      <c r="B1032" s="1"/>
      <c r="C1032" s="1"/>
      <c r="D1032" s="5">
        <f t="shared" si="72"/>
        <v>1032</v>
      </c>
      <c r="E1032" s="1"/>
      <c r="F1032" s="1"/>
      <c r="G1032" s="22"/>
      <c r="H1032" s="3"/>
      <c r="I1032" s="1"/>
      <c r="J1032" s="1"/>
      <c r="K1032" s="22"/>
      <c r="L1032" s="3"/>
      <c r="M1032" s="1"/>
      <c r="N1032" s="1"/>
      <c r="O1032" s="22"/>
      <c r="P1032" s="3"/>
      <c r="Q1032" s="1"/>
      <c r="R1032" s="1"/>
      <c r="S1032" s="22"/>
      <c r="T1032" s="3"/>
      <c r="U1032" s="1"/>
      <c r="V1032" s="1"/>
      <c r="W1032" s="22"/>
      <c r="X1032" s="3"/>
      <c r="Y1032" s="10" t="s">
        <v>7</v>
      </c>
      <c r="Z1032" s="9"/>
      <c r="AA1032" s="22">
        <f t="shared" si="73"/>
        <v>0</v>
      </c>
      <c r="AB1032" s="9"/>
      <c r="AC1032" s="22">
        <f t="shared" si="74"/>
        <v>0</v>
      </c>
      <c r="AD1032" s="117">
        <f t="shared" si="75"/>
        <v>1025</v>
      </c>
      <c r="AE1032" s="119"/>
      <c r="AF1032" s="1"/>
    </row>
    <row r="1033" spans="1:32" x14ac:dyDescent="0.25">
      <c r="A1033" s="1"/>
      <c r="B1033" s="1"/>
      <c r="C1033" s="1"/>
      <c r="D1033" s="5">
        <f t="shared" ref="D1033:D1096" si="76">ROW(C1033)</f>
        <v>1033</v>
      </c>
      <c r="E1033" s="1"/>
      <c r="F1033" s="1"/>
      <c r="G1033" s="22"/>
      <c r="H1033" s="3"/>
      <c r="I1033" s="1"/>
      <c r="J1033" s="1"/>
      <c r="K1033" s="22"/>
      <c r="L1033" s="3"/>
      <c r="M1033" s="1"/>
      <c r="N1033" s="1"/>
      <c r="O1033" s="22"/>
      <c r="P1033" s="3"/>
      <c r="Q1033" s="1"/>
      <c r="R1033" s="1"/>
      <c r="S1033" s="22"/>
      <c r="T1033" s="3"/>
      <c r="U1033" s="1"/>
      <c r="V1033" s="1"/>
      <c r="W1033" s="22"/>
      <c r="X1033" s="3"/>
      <c r="Y1033" s="10" t="s">
        <v>7</v>
      </c>
      <c r="Z1033" s="9"/>
      <c r="AA1033" s="22">
        <f t="shared" ref="AA1033:AA1096" si="77">IF(Z1033="",0,IF(COUNTIF(Z:Z,Z1033)=1,0,1))</f>
        <v>0</v>
      </c>
      <c r="AB1033" s="9"/>
      <c r="AC1033" s="22">
        <f t="shared" ref="AC1033:AC1096" si="78">IF(AB1033="",0,IF(COUNTIF(AB:AB,AB1033)=1,0,1))</f>
        <v>0</v>
      </c>
      <c r="AD1033" s="117">
        <f t="shared" si="75"/>
        <v>1026</v>
      </c>
      <c r="AE1033" s="119"/>
      <c r="AF1033" s="1"/>
    </row>
    <row r="1034" spans="1:32" x14ac:dyDescent="0.25">
      <c r="A1034" s="1"/>
      <c r="B1034" s="1"/>
      <c r="C1034" s="1"/>
      <c r="D1034" s="5">
        <f t="shared" si="76"/>
        <v>1034</v>
      </c>
      <c r="E1034" s="1"/>
      <c r="F1034" s="1"/>
      <c r="G1034" s="22"/>
      <c r="H1034" s="3"/>
      <c r="I1034" s="1"/>
      <c r="J1034" s="1"/>
      <c r="K1034" s="22"/>
      <c r="L1034" s="3"/>
      <c r="M1034" s="1"/>
      <c r="N1034" s="1"/>
      <c r="O1034" s="22"/>
      <c r="P1034" s="3"/>
      <c r="Q1034" s="1"/>
      <c r="R1034" s="1"/>
      <c r="S1034" s="22"/>
      <c r="T1034" s="3"/>
      <c r="U1034" s="1"/>
      <c r="V1034" s="1"/>
      <c r="W1034" s="22"/>
      <c r="X1034" s="3"/>
      <c r="Y1034" s="10" t="s">
        <v>7</v>
      </c>
      <c r="Z1034" s="9"/>
      <c r="AA1034" s="22">
        <f t="shared" si="77"/>
        <v>0</v>
      </c>
      <c r="AB1034" s="9"/>
      <c r="AC1034" s="22">
        <f t="shared" si="78"/>
        <v>0</v>
      </c>
      <c r="AD1034" s="117">
        <f t="shared" ref="AD1034:AD1097" si="79">AD1033+1</f>
        <v>1027</v>
      </c>
      <c r="AE1034" s="119"/>
      <c r="AF1034" s="1"/>
    </row>
    <row r="1035" spans="1:32" x14ac:dyDescent="0.25">
      <c r="A1035" s="1"/>
      <c r="B1035" s="1"/>
      <c r="C1035" s="1"/>
      <c r="D1035" s="5">
        <f t="shared" si="76"/>
        <v>1035</v>
      </c>
      <c r="E1035" s="1"/>
      <c r="F1035" s="1"/>
      <c r="G1035" s="22"/>
      <c r="H1035" s="3"/>
      <c r="I1035" s="1"/>
      <c r="J1035" s="1"/>
      <c r="K1035" s="22"/>
      <c r="L1035" s="3"/>
      <c r="M1035" s="1"/>
      <c r="N1035" s="1"/>
      <c r="O1035" s="22"/>
      <c r="P1035" s="3"/>
      <c r="Q1035" s="1"/>
      <c r="R1035" s="1"/>
      <c r="S1035" s="22"/>
      <c r="T1035" s="3"/>
      <c r="U1035" s="1"/>
      <c r="V1035" s="1"/>
      <c r="W1035" s="22"/>
      <c r="X1035" s="3"/>
      <c r="Y1035" s="10" t="s">
        <v>7</v>
      </c>
      <c r="Z1035" s="9"/>
      <c r="AA1035" s="22">
        <f t="shared" si="77"/>
        <v>0</v>
      </c>
      <c r="AB1035" s="9"/>
      <c r="AC1035" s="22">
        <f t="shared" si="78"/>
        <v>0</v>
      </c>
      <c r="AD1035" s="117">
        <f t="shared" si="79"/>
        <v>1028</v>
      </c>
      <c r="AE1035" s="119"/>
      <c r="AF1035" s="1"/>
    </row>
    <row r="1036" spans="1:32" x14ac:dyDescent="0.25">
      <c r="A1036" s="1"/>
      <c r="B1036" s="1"/>
      <c r="C1036" s="1"/>
      <c r="D1036" s="5">
        <f t="shared" si="76"/>
        <v>1036</v>
      </c>
      <c r="E1036" s="1"/>
      <c r="F1036" s="1"/>
      <c r="G1036" s="22"/>
      <c r="H1036" s="3"/>
      <c r="I1036" s="1"/>
      <c r="J1036" s="1"/>
      <c r="K1036" s="22"/>
      <c r="L1036" s="3"/>
      <c r="M1036" s="1"/>
      <c r="N1036" s="1"/>
      <c r="O1036" s="22"/>
      <c r="P1036" s="3"/>
      <c r="Q1036" s="1"/>
      <c r="R1036" s="1"/>
      <c r="S1036" s="22"/>
      <c r="T1036" s="3"/>
      <c r="U1036" s="1"/>
      <c r="V1036" s="1"/>
      <c r="W1036" s="22"/>
      <c r="X1036" s="3"/>
      <c r="Y1036" s="10" t="s">
        <v>7</v>
      </c>
      <c r="Z1036" s="9"/>
      <c r="AA1036" s="22">
        <f t="shared" si="77"/>
        <v>0</v>
      </c>
      <c r="AB1036" s="9"/>
      <c r="AC1036" s="22">
        <f t="shared" si="78"/>
        <v>0</v>
      </c>
      <c r="AD1036" s="117">
        <f t="shared" si="79"/>
        <v>1029</v>
      </c>
      <c r="AE1036" s="119"/>
      <c r="AF1036" s="1"/>
    </row>
    <row r="1037" spans="1:32" x14ac:dyDescent="0.25">
      <c r="A1037" s="1"/>
      <c r="B1037" s="1"/>
      <c r="C1037" s="1"/>
      <c r="D1037" s="5">
        <f t="shared" si="76"/>
        <v>1037</v>
      </c>
      <c r="E1037" s="1"/>
      <c r="F1037" s="1"/>
      <c r="G1037" s="22"/>
      <c r="H1037" s="3"/>
      <c r="I1037" s="1"/>
      <c r="J1037" s="1"/>
      <c r="K1037" s="22"/>
      <c r="L1037" s="3"/>
      <c r="M1037" s="1"/>
      <c r="N1037" s="1"/>
      <c r="O1037" s="22"/>
      <c r="P1037" s="3"/>
      <c r="Q1037" s="1"/>
      <c r="R1037" s="1"/>
      <c r="S1037" s="22"/>
      <c r="T1037" s="3"/>
      <c r="U1037" s="1"/>
      <c r="V1037" s="1"/>
      <c r="W1037" s="22"/>
      <c r="X1037" s="3"/>
      <c r="Y1037" s="10" t="s">
        <v>7</v>
      </c>
      <c r="Z1037" s="9"/>
      <c r="AA1037" s="22">
        <f t="shared" si="77"/>
        <v>0</v>
      </c>
      <c r="AB1037" s="9"/>
      <c r="AC1037" s="22">
        <f t="shared" si="78"/>
        <v>0</v>
      </c>
      <c r="AD1037" s="117">
        <f t="shared" si="79"/>
        <v>1030</v>
      </c>
      <c r="AE1037" s="119"/>
      <c r="AF1037" s="1"/>
    </row>
    <row r="1038" spans="1:32" x14ac:dyDescent="0.25">
      <c r="A1038" s="1"/>
      <c r="B1038" s="1"/>
      <c r="C1038" s="1"/>
      <c r="D1038" s="5">
        <f t="shared" si="76"/>
        <v>1038</v>
      </c>
      <c r="E1038" s="1"/>
      <c r="F1038" s="1"/>
      <c r="G1038" s="22"/>
      <c r="H1038" s="3"/>
      <c r="I1038" s="1"/>
      <c r="J1038" s="1"/>
      <c r="K1038" s="22"/>
      <c r="L1038" s="3"/>
      <c r="M1038" s="1"/>
      <c r="N1038" s="1"/>
      <c r="O1038" s="22"/>
      <c r="P1038" s="3"/>
      <c r="Q1038" s="1"/>
      <c r="R1038" s="1"/>
      <c r="S1038" s="22"/>
      <c r="T1038" s="3"/>
      <c r="U1038" s="1"/>
      <c r="V1038" s="1"/>
      <c r="W1038" s="22"/>
      <c r="X1038" s="3"/>
      <c r="Y1038" s="10" t="s">
        <v>7</v>
      </c>
      <c r="Z1038" s="9"/>
      <c r="AA1038" s="22">
        <f t="shared" si="77"/>
        <v>0</v>
      </c>
      <c r="AB1038" s="9"/>
      <c r="AC1038" s="22">
        <f t="shared" si="78"/>
        <v>0</v>
      </c>
      <c r="AD1038" s="117">
        <f t="shared" si="79"/>
        <v>1031</v>
      </c>
      <c r="AE1038" s="119"/>
      <c r="AF1038" s="1"/>
    </row>
    <row r="1039" spans="1:32" x14ac:dyDescent="0.25">
      <c r="A1039" s="1"/>
      <c r="B1039" s="1"/>
      <c r="C1039" s="1"/>
      <c r="D1039" s="5">
        <f t="shared" si="76"/>
        <v>1039</v>
      </c>
      <c r="E1039" s="1"/>
      <c r="F1039" s="1"/>
      <c r="G1039" s="22"/>
      <c r="H1039" s="3"/>
      <c r="I1039" s="1"/>
      <c r="J1039" s="1"/>
      <c r="K1039" s="22"/>
      <c r="L1039" s="3"/>
      <c r="M1039" s="1"/>
      <c r="N1039" s="1"/>
      <c r="O1039" s="22"/>
      <c r="P1039" s="3"/>
      <c r="Q1039" s="1"/>
      <c r="R1039" s="1"/>
      <c r="S1039" s="22"/>
      <c r="T1039" s="3"/>
      <c r="U1039" s="1"/>
      <c r="V1039" s="1"/>
      <c r="W1039" s="22"/>
      <c r="X1039" s="3"/>
      <c r="Y1039" s="10" t="s">
        <v>7</v>
      </c>
      <c r="Z1039" s="9"/>
      <c r="AA1039" s="22">
        <f t="shared" si="77"/>
        <v>0</v>
      </c>
      <c r="AB1039" s="9"/>
      <c r="AC1039" s="22">
        <f t="shared" si="78"/>
        <v>0</v>
      </c>
      <c r="AD1039" s="117">
        <f t="shared" si="79"/>
        <v>1032</v>
      </c>
      <c r="AE1039" s="119"/>
      <c r="AF1039" s="1"/>
    </row>
    <row r="1040" spans="1:32" x14ac:dyDescent="0.25">
      <c r="A1040" s="1"/>
      <c r="B1040" s="1"/>
      <c r="C1040" s="1"/>
      <c r="D1040" s="5">
        <f t="shared" si="76"/>
        <v>1040</v>
      </c>
      <c r="E1040" s="1"/>
      <c r="F1040" s="1"/>
      <c r="G1040" s="22"/>
      <c r="H1040" s="3"/>
      <c r="I1040" s="1"/>
      <c r="J1040" s="1"/>
      <c r="K1040" s="22"/>
      <c r="L1040" s="3"/>
      <c r="M1040" s="1"/>
      <c r="N1040" s="1"/>
      <c r="O1040" s="22"/>
      <c r="P1040" s="3"/>
      <c r="Q1040" s="1"/>
      <c r="R1040" s="1"/>
      <c r="S1040" s="22"/>
      <c r="T1040" s="3"/>
      <c r="U1040" s="1"/>
      <c r="V1040" s="1"/>
      <c r="W1040" s="22"/>
      <c r="X1040" s="3"/>
      <c r="Y1040" s="10" t="s">
        <v>7</v>
      </c>
      <c r="Z1040" s="9"/>
      <c r="AA1040" s="22">
        <f t="shared" si="77"/>
        <v>0</v>
      </c>
      <c r="AB1040" s="9"/>
      <c r="AC1040" s="22">
        <f t="shared" si="78"/>
        <v>0</v>
      </c>
      <c r="AD1040" s="117">
        <f t="shared" si="79"/>
        <v>1033</v>
      </c>
      <c r="AE1040" s="119"/>
      <c r="AF1040" s="1"/>
    </row>
    <row r="1041" spans="1:32" x14ac:dyDescent="0.25">
      <c r="A1041" s="1"/>
      <c r="B1041" s="1"/>
      <c r="C1041" s="1"/>
      <c r="D1041" s="5">
        <f t="shared" si="76"/>
        <v>1041</v>
      </c>
      <c r="E1041" s="1"/>
      <c r="F1041" s="1"/>
      <c r="G1041" s="22"/>
      <c r="H1041" s="3"/>
      <c r="I1041" s="1"/>
      <c r="J1041" s="1"/>
      <c r="K1041" s="22"/>
      <c r="L1041" s="3"/>
      <c r="M1041" s="1"/>
      <c r="N1041" s="1"/>
      <c r="O1041" s="22"/>
      <c r="P1041" s="3"/>
      <c r="Q1041" s="1"/>
      <c r="R1041" s="1"/>
      <c r="S1041" s="22"/>
      <c r="T1041" s="3"/>
      <c r="U1041" s="1"/>
      <c r="V1041" s="1"/>
      <c r="W1041" s="22"/>
      <c r="X1041" s="3"/>
      <c r="Y1041" s="10" t="s">
        <v>7</v>
      </c>
      <c r="Z1041" s="9"/>
      <c r="AA1041" s="22">
        <f t="shared" si="77"/>
        <v>0</v>
      </c>
      <c r="AB1041" s="9"/>
      <c r="AC1041" s="22">
        <f t="shared" si="78"/>
        <v>0</v>
      </c>
      <c r="AD1041" s="117">
        <f t="shared" si="79"/>
        <v>1034</v>
      </c>
      <c r="AE1041" s="119"/>
      <c r="AF1041" s="1"/>
    </row>
    <row r="1042" spans="1:32" x14ac:dyDescent="0.25">
      <c r="A1042" s="1"/>
      <c r="B1042" s="1"/>
      <c r="C1042" s="1"/>
      <c r="D1042" s="5">
        <f t="shared" si="76"/>
        <v>1042</v>
      </c>
      <c r="E1042" s="1"/>
      <c r="F1042" s="1"/>
      <c r="G1042" s="22"/>
      <c r="H1042" s="3"/>
      <c r="I1042" s="1"/>
      <c r="J1042" s="1"/>
      <c r="K1042" s="22"/>
      <c r="L1042" s="3"/>
      <c r="M1042" s="1"/>
      <c r="N1042" s="1"/>
      <c r="O1042" s="22"/>
      <c r="P1042" s="3"/>
      <c r="Q1042" s="1"/>
      <c r="R1042" s="1"/>
      <c r="S1042" s="22"/>
      <c r="T1042" s="3"/>
      <c r="U1042" s="1"/>
      <c r="V1042" s="1"/>
      <c r="W1042" s="22"/>
      <c r="X1042" s="3"/>
      <c r="Y1042" s="10" t="s">
        <v>7</v>
      </c>
      <c r="Z1042" s="9"/>
      <c r="AA1042" s="22">
        <f t="shared" si="77"/>
        <v>0</v>
      </c>
      <c r="AB1042" s="9"/>
      <c r="AC1042" s="22">
        <f t="shared" si="78"/>
        <v>0</v>
      </c>
      <c r="AD1042" s="117">
        <f t="shared" si="79"/>
        <v>1035</v>
      </c>
      <c r="AE1042" s="119"/>
      <c r="AF1042" s="1"/>
    </row>
    <row r="1043" spans="1:32" x14ac:dyDescent="0.25">
      <c r="A1043" s="1"/>
      <c r="B1043" s="1"/>
      <c r="C1043" s="1"/>
      <c r="D1043" s="5">
        <f t="shared" si="76"/>
        <v>1043</v>
      </c>
      <c r="E1043" s="1"/>
      <c r="F1043" s="1"/>
      <c r="G1043" s="22"/>
      <c r="H1043" s="3"/>
      <c r="I1043" s="1"/>
      <c r="J1043" s="1"/>
      <c r="K1043" s="22"/>
      <c r="L1043" s="3"/>
      <c r="M1043" s="1"/>
      <c r="N1043" s="1"/>
      <c r="O1043" s="22"/>
      <c r="P1043" s="3"/>
      <c r="Q1043" s="1"/>
      <c r="R1043" s="1"/>
      <c r="S1043" s="22"/>
      <c r="T1043" s="3"/>
      <c r="U1043" s="1"/>
      <c r="V1043" s="1"/>
      <c r="W1043" s="22"/>
      <c r="X1043" s="3"/>
      <c r="Y1043" s="10" t="s">
        <v>7</v>
      </c>
      <c r="Z1043" s="9"/>
      <c r="AA1043" s="22">
        <f t="shared" si="77"/>
        <v>0</v>
      </c>
      <c r="AB1043" s="9"/>
      <c r="AC1043" s="22">
        <f t="shared" si="78"/>
        <v>0</v>
      </c>
      <c r="AD1043" s="117">
        <f t="shared" si="79"/>
        <v>1036</v>
      </c>
      <c r="AE1043" s="119"/>
      <c r="AF1043" s="1"/>
    </row>
    <row r="1044" spans="1:32" x14ac:dyDescent="0.25">
      <c r="A1044" s="1"/>
      <c r="B1044" s="1"/>
      <c r="C1044" s="1"/>
      <c r="D1044" s="5">
        <f t="shared" si="76"/>
        <v>1044</v>
      </c>
      <c r="E1044" s="1"/>
      <c r="F1044" s="1"/>
      <c r="G1044" s="22"/>
      <c r="H1044" s="3"/>
      <c r="I1044" s="1"/>
      <c r="J1044" s="1"/>
      <c r="K1044" s="22"/>
      <c r="L1044" s="3"/>
      <c r="M1044" s="1"/>
      <c r="N1044" s="1"/>
      <c r="O1044" s="22"/>
      <c r="P1044" s="3"/>
      <c r="Q1044" s="1"/>
      <c r="R1044" s="1"/>
      <c r="S1044" s="22"/>
      <c r="T1044" s="3"/>
      <c r="U1044" s="1"/>
      <c r="V1044" s="1"/>
      <c r="W1044" s="22"/>
      <c r="X1044" s="3"/>
      <c r="Y1044" s="10" t="s">
        <v>7</v>
      </c>
      <c r="Z1044" s="9"/>
      <c r="AA1044" s="22">
        <f t="shared" si="77"/>
        <v>0</v>
      </c>
      <c r="AB1044" s="9"/>
      <c r="AC1044" s="22">
        <f t="shared" si="78"/>
        <v>0</v>
      </c>
      <c r="AD1044" s="117">
        <f t="shared" si="79"/>
        <v>1037</v>
      </c>
      <c r="AE1044" s="119"/>
      <c r="AF1044" s="1"/>
    </row>
    <row r="1045" spans="1:32" x14ac:dyDescent="0.25">
      <c r="A1045" s="1"/>
      <c r="B1045" s="1"/>
      <c r="C1045" s="1"/>
      <c r="D1045" s="5">
        <f t="shared" si="76"/>
        <v>1045</v>
      </c>
      <c r="E1045" s="1"/>
      <c r="F1045" s="1"/>
      <c r="G1045" s="22"/>
      <c r="H1045" s="3"/>
      <c r="I1045" s="1"/>
      <c r="J1045" s="1"/>
      <c r="K1045" s="22"/>
      <c r="L1045" s="3"/>
      <c r="M1045" s="1"/>
      <c r="N1045" s="1"/>
      <c r="O1045" s="22"/>
      <c r="P1045" s="3"/>
      <c r="Q1045" s="1"/>
      <c r="R1045" s="1"/>
      <c r="S1045" s="22"/>
      <c r="T1045" s="3"/>
      <c r="U1045" s="1"/>
      <c r="V1045" s="1"/>
      <c r="W1045" s="22"/>
      <c r="X1045" s="3"/>
      <c r="Y1045" s="10" t="s">
        <v>7</v>
      </c>
      <c r="Z1045" s="9"/>
      <c r="AA1045" s="22">
        <f t="shared" si="77"/>
        <v>0</v>
      </c>
      <c r="AB1045" s="9"/>
      <c r="AC1045" s="22">
        <f t="shared" si="78"/>
        <v>0</v>
      </c>
      <c r="AD1045" s="117">
        <f t="shared" si="79"/>
        <v>1038</v>
      </c>
      <c r="AE1045" s="119"/>
      <c r="AF1045" s="1"/>
    </row>
    <row r="1046" spans="1:32" x14ac:dyDescent="0.25">
      <c r="A1046" s="1"/>
      <c r="B1046" s="1"/>
      <c r="C1046" s="1"/>
      <c r="D1046" s="5">
        <f t="shared" si="76"/>
        <v>1046</v>
      </c>
      <c r="E1046" s="1"/>
      <c r="F1046" s="1"/>
      <c r="G1046" s="22"/>
      <c r="H1046" s="3"/>
      <c r="I1046" s="1"/>
      <c r="J1046" s="1"/>
      <c r="K1046" s="22"/>
      <c r="L1046" s="3"/>
      <c r="M1046" s="1"/>
      <c r="N1046" s="1"/>
      <c r="O1046" s="22"/>
      <c r="P1046" s="3"/>
      <c r="Q1046" s="1"/>
      <c r="R1046" s="1"/>
      <c r="S1046" s="22"/>
      <c r="T1046" s="3"/>
      <c r="U1046" s="1"/>
      <c r="V1046" s="1"/>
      <c r="W1046" s="22"/>
      <c r="X1046" s="3"/>
      <c r="Y1046" s="10" t="s">
        <v>7</v>
      </c>
      <c r="Z1046" s="9"/>
      <c r="AA1046" s="22">
        <f t="shared" si="77"/>
        <v>0</v>
      </c>
      <c r="AB1046" s="9"/>
      <c r="AC1046" s="22">
        <f t="shared" si="78"/>
        <v>0</v>
      </c>
      <c r="AD1046" s="117">
        <f t="shared" si="79"/>
        <v>1039</v>
      </c>
      <c r="AE1046" s="119"/>
      <c r="AF1046" s="1"/>
    </row>
    <row r="1047" spans="1:32" x14ac:dyDescent="0.25">
      <c r="A1047" s="1"/>
      <c r="B1047" s="1"/>
      <c r="C1047" s="1"/>
      <c r="D1047" s="5">
        <f t="shared" si="76"/>
        <v>1047</v>
      </c>
      <c r="E1047" s="1"/>
      <c r="F1047" s="1"/>
      <c r="G1047" s="22"/>
      <c r="H1047" s="3"/>
      <c r="I1047" s="1"/>
      <c r="J1047" s="1"/>
      <c r="K1047" s="22"/>
      <c r="L1047" s="3"/>
      <c r="M1047" s="1"/>
      <c r="N1047" s="1"/>
      <c r="O1047" s="22"/>
      <c r="P1047" s="3"/>
      <c r="Q1047" s="1"/>
      <c r="R1047" s="1"/>
      <c r="S1047" s="22"/>
      <c r="T1047" s="3"/>
      <c r="U1047" s="1"/>
      <c r="V1047" s="1"/>
      <c r="W1047" s="22"/>
      <c r="X1047" s="3"/>
      <c r="Y1047" s="10" t="s">
        <v>7</v>
      </c>
      <c r="Z1047" s="9"/>
      <c r="AA1047" s="22">
        <f t="shared" si="77"/>
        <v>0</v>
      </c>
      <c r="AB1047" s="9"/>
      <c r="AC1047" s="22">
        <f t="shared" si="78"/>
        <v>0</v>
      </c>
      <c r="AD1047" s="117">
        <f t="shared" si="79"/>
        <v>1040</v>
      </c>
      <c r="AE1047" s="119"/>
      <c r="AF1047" s="1"/>
    </row>
    <row r="1048" spans="1:32" x14ac:dyDescent="0.25">
      <c r="A1048" s="1"/>
      <c r="B1048" s="1"/>
      <c r="C1048" s="1"/>
      <c r="D1048" s="5">
        <f t="shared" si="76"/>
        <v>1048</v>
      </c>
      <c r="E1048" s="1"/>
      <c r="F1048" s="1"/>
      <c r="G1048" s="22"/>
      <c r="H1048" s="3"/>
      <c r="I1048" s="1"/>
      <c r="J1048" s="1"/>
      <c r="K1048" s="22"/>
      <c r="L1048" s="3"/>
      <c r="M1048" s="1"/>
      <c r="N1048" s="1"/>
      <c r="O1048" s="22"/>
      <c r="P1048" s="3"/>
      <c r="Q1048" s="1"/>
      <c r="R1048" s="1"/>
      <c r="S1048" s="22"/>
      <c r="T1048" s="3"/>
      <c r="U1048" s="1"/>
      <c r="V1048" s="1"/>
      <c r="W1048" s="22"/>
      <c r="X1048" s="3"/>
      <c r="Y1048" s="10" t="s">
        <v>7</v>
      </c>
      <c r="Z1048" s="9"/>
      <c r="AA1048" s="22">
        <f t="shared" si="77"/>
        <v>0</v>
      </c>
      <c r="AB1048" s="9"/>
      <c r="AC1048" s="22">
        <f t="shared" si="78"/>
        <v>0</v>
      </c>
      <c r="AD1048" s="117">
        <f t="shared" si="79"/>
        <v>1041</v>
      </c>
      <c r="AE1048" s="119"/>
      <c r="AF1048" s="1"/>
    </row>
    <row r="1049" spans="1:32" x14ac:dyDescent="0.25">
      <c r="A1049" s="1"/>
      <c r="B1049" s="1"/>
      <c r="C1049" s="1"/>
      <c r="D1049" s="5">
        <f t="shared" si="76"/>
        <v>1049</v>
      </c>
      <c r="E1049" s="1"/>
      <c r="F1049" s="1"/>
      <c r="G1049" s="22"/>
      <c r="H1049" s="3"/>
      <c r="I1049" s="1"/>
      <c r="J1049" s="1"/>
      <c r="K1049" s="22"/>
      <c r="L1049" s="3"/>
      <c r="M1049" s="1"/>
      <c r="N1049" s="1"/>
      <c r="O1049" s="22"/>
      <c r="P1049" s="3"/>
      <c r="Q1049" s="1"/>
      <c r="R1049" s="1"/>
      <c r="S1049" s="22"/>
      <c r="T1049" s="3"/>
      <c r="U1049" s="1"/>
      <c r="V1049" s="1"/>
      <c r="W1049" s="22"/>
      <c r="X1049" s="3"/>
      <c r="Y1049" s="10" t="s">
        <v>7</v>
      </c>
      <c r="Z1049" s="9"/>
      <c r="AA1049" s="22">
        <f t="shared" si="77"/>
        <v>0</v>
      </c>
      <c r="AB1049" s="9"/>
      <c r="AC1049" s="22">
        <f t="shared" si="78"/>
        <v>0</v>
      </c>
      <c r="AD1049" s="117">
        <f t="shared" si="79"/>
        <v>1042</v>
      </c>
      <c r="AE1049" s="119"/>
      <c r="AF1049" s="1"/>
    </row>
    <row r="1050" spans="1:32" x14ac:dyDescent="0.25">
      <c r="A1050" s="1"/>
      <c r="B1050" s="1"/>
      <c r="C1050" s="1"/>
      <c r="D1050" s="5">
        <f t="shared" si="76"/>
        <v>1050</v>
      </c>
      <c r="E1050" s="1"/>
      <c r="F1050" s="1"/>
      <c r="G1050" s="22"/>
      <c r="H1050" s="3"/>
      <c r="I1050" s="1"/>
      <c r="J1050" s="1"/>
      <c r="K1050" s="22"/>
      <c r="L1050" s="3"/>
      <c r="M1050" s="1"/>
      <c r="N1050" s="1"/>
      <c r="O1050" s="22"/>
      <c r="P1050" s="3"/>
      <c r="Q1050" s="1"/>
      <c r="R1050" s="1"/>
      <c r="S1050" s="22"/>
      <c r="T1050" s="3"/>
      <c r="U1050" s="1"/>
      <c r="V1050" s="1"/>
      <c r="W1050" s="22"/>
      <c r="X1050" s="3"/>
      <c r="Y1050" s="10" t="s">
        <v>7</v>
      </c>
      <c r="Z1050" s="9"/>
      <c r="AA1050" s="22">
        <f t="shared" si="77"/>
        <v>0</v>
      </c>
      <c r="AB1050" s="9"/>
      <c r="AC1050" s="22">
        <f t="shared" si="78"/>
        <v>0</v>
      </c>
      <c r="AD1050" s="117">
        <f t="shared" si="79"/>
        <v>1043</v>
      </c>
      <c r="AE1050" s="119"/>
      <c r="AF1050" s="1"/>
    </row>
    <row r="1051" spans="1:32" x14ac:dyDescent="0.25">
      <c r="A1051" s="1"/>
      <c r="B1051" s="1"/>
      <c r="C1051" s="1"/>
      <c r="D1051" s="5">
        <f t="shared" si="76"/>
        <v>1051</v>
      </c>
      <c r="E1051" s="1"/>
      <c r="F1051" s="1"/>
      <c r="G1051" s="22"/>
      <c r="H1051" s="3"/>
      <c r="I1051" s="1"/>
      <c r="J1051" s="1"/>
      <c r="K1051" s="22"/>
      <c r="L1051" s="3"/>
      <c r="M1051" s="1"/>
      <c r="N1051" s="1"/>
      <c r="O1051" s="22"/>
      <c r="P1051" s="3"/>
      <c r="Q1051" s="1"/>
      <c r="R1051" s="1"/>
      <c r="S1051" s="22"/>
      <c r="T1051" s="3"/>
      <c r="U1051" s="1"/>
      <c r="V1051" s="1"/>
      <c r="W1051" s="22"/>
      <c r="X1051" s="3"/>
      <c r="Y1051" s="10" t="s">
        <v>7</v>
      </c>
      <c r="Z1051" s="9"/>
      <c r="AA1051" s="22">
        <f t="shared" si="77"/>
        <v>0</v>
      </c>
      <c r="AB1051" s="9"/>
      <c r="AC1051" s="22">
        <f t="shared" si="78"/>
        <v>0</v>
      </c>
      <c r="AD1051" s="117">
        <f t="shared" si="79"/>
        <v>1044</v>
      </c>
      <c r="AE1051" s="119"/>
      <c r="AF1051" s="1"/>
    </row>
    <row r="1052" spans="1:32" x14ac:dyDescent="0.25">
      <c r="A1052" s="1"/>
      <c r="B1052" s="1"/>
      <c r="C1052" s="1"/>
      <c r="D1052" s="5">
        <f t="shared" si="76"/>
        <v>1052</v>
      </c>
      <c r="E1052" s="1"/>
      <c r="F1052" s="1"/>
      <c r="G1052" s="22"/>
      <c r="H1052" s="3"/>
      <c r="I1052" s="1"/>
      <c r="J1052" s="1"/>
      <c r="K1052" s="22"/>
      <c r="L1052" s="3"/>
      <c r="M1052" s="1"/>
      <c r="N1052" s="1"/>
      <c r="O1052" s="22"/>
      <c r="P1052" s="3"/>
      <c r="Q1052" s="1"/>
      <c r="R1052" s="1"/>
      <c r="S1052" s="22"/>
      <c r="T1052" s="3"/>
      <c r="U1052" s="1"/>
      <c r="V1052" s="1"/>
      <c r="W1052" s="22"/>
      <c r="X1052" s="3"/>
      <c r="Y1052" s="10" t="s">
        <v>7</v>
      </c>
      <c r="Z1052" s="9"/>
      <c r="AA1052" s="22">
        <f t="shared" si="77"/>
        <v>0</v>
      </c>
      <c r="AB1052" s="9"/>
      <c r="AC1052" s="22">
        <f t="shared" si="78"/>
        <v>0</v>
      </c>
      <c r="AD1052" s="117">
        <f t="shared" si="79"/>
        <v>1045</v>
      </c>
      <c r="AE1052" s="119"/>
      <c r="AF1052" s="1"/>
    </row>
    <row r="1053" spans="1:32" x14ac:dyDescent="0.25">
      <c r="A1053" s="1"/>
      <c r="B1053" s="1"/>
      <c r="C1053" s="1"/>
      <c r="D1053" s="5">
        <f t="shared" si="76"/>
        <v>1053</v>
      </c>
      <c r="E1053" s="1"/>
      <c r="F1053" s="1"/>
      <c r="G1053" s="22"/>
      <c r="H1053" s="3"/>
      <c r="I1053" s="1"/>
      <c r="J1053" s="1"/>
      <c r="K1053" s="22"/>
      <c r="L1053" s="3"/>
      <c r="M1053" s="1"/>
      <c r="N1053" s="1"/>
      <c r="O1053" s="22"/>
      <c r="P1053" s="3"/>
      <c r="Q1053" s="1"/>
      <c r="R1053" s="1"/>
      <c r="S1053" s="22"/>
      <c r="T1053" s="3"/>
      <c r="U1053" s="1"/>
      <c r="V1053" s="1"/>
      <c r="W1053" s="22"/>
      <c r="X1053" s="3"/>
      <c r="Y1053" s="10" t="s">
        <v>7</v>
      </c>
      <c r="Z1053" s="9"/>
      <c r="AA1053" s="22">
        <f t="shared" si="77"/>
        <v>0</v>
      </c>
      <c r="AB1053" s="9"/>
      <c r="AC1053" s="22">
        <f t="shared" si="78"/>
        <v>0</v>
      </c>
      <c r="AD1053" s="117">
        <f t="shared" si="79"/>
        <v>1046</v>
      </c>
      <c r="AE1053" s="119"/>
      <c r="AF1053" s="1"/>
    </row>
    <row r="1054" spans="1:32" x14ac:dyDescent="0.25">
      <c r="A1054" s="1"/>
      <c r="B1054" s="1"/>
      <c r="C1054" s="1"/>
      <c r="D1054" s="5">
        <f t="shared" si="76"/>
        <v>1054</v>
      </c>
      <c r="E1054" s="1"/>
      <c r="F1054" s="1"/>
      <c r="G1054" s="22"/>
      <c r="H1054" s="3"/>
      <c r="I1054" s="1"/>
      <c r="J1054" s="1"/>
      <c r="K1054" s="22"/>
      <c r="L1054" s="3"/>
      <c r="M1054" s="1"/>
      <c r="N1054" s="1"/>
      <c r="O1054" s="22"/>
      <c r="P1054" s="3"/>
      <c r="Q1054" s="1"/>
      <c r="R1054" s="1"/>
      <c r="S1054" s="22"/>
      <c r="T1054" s="3"/>
      <c r="U1054" s="1"/>
      <c r="V1054" s="1"/>
      <c r="W1054" s="22"/>
      <c r="X1054" s="3"/>
      <c r="Y1054" s="10" t="s">
        <v>7</v>
      </c>
      <c r="Z1054" s="9"/>
      <c r="AA1054" s="22">
        <f t="shared" si="77"/>
        <v>0</v>
      </c>
      <c r="AB1054" s="9"/>
      <c r="AC1054" s="22">
        <f t="shared" si="78"/>
        <v>0</v>
      </c>
      <c r="AD1054" s="117">
        <f t="shared" si="79"/>
        <v>1047</v>
      </c>
      <c r="AE1054" s="119"/>
      <c r="AF1054" s="1"/>
    </row>
    <row r="1055" spans="1:32" x14ac:dyDescent="0.25">
      <c r="A1055" s="1"/>
      <c r="B1055" s="1"/>
      <c r="C1055" s="1"/>
      <c r="D1055" s="5">
        <f t="shared" si="76"/>
        <v>1055</v>
      </c>
      <c r="E1055" s="1"/>
      <c r="F1055" s="1"/>
      <c r="G1055" s="22"/>
      <c r="H1055" s="3"/>
      <c r="I1055" s="1"/>
      <c r="J1055" s="1"/>
      <c r="K1055" s="22"/>
      <c r="L1055" s="3"/>
      <c r="M1055" s="1"/>
      <c r="N1055" s="1"/>
      <c r="O1055" s="22"/>
      <c r="P1055" s="3"/>
      <c r="Q1055" s="1"/>
      <c r="R1055" s="1"/>
      <c r="S1055" s="22"/>
      <c r="T1055" s="3"/>
      <c r="U1055" s="1"/>
      <c r="V1055" s="1"/>
      <c r="W1055" s="22"/>
      <c r="X1055" s="3"/>
      <c r="Y1055" s="10" t="s">
        <v>7</v>
      </c>
      <c r="Z1055" s="9"/>
      <c r="AA1055" s="22">
        <f t="shared" si="77"/>
        <v>0</v>
      </c>
      <c r="AB1055" s="9"/>
      <c r="AC1055" s="22">
        <f t="shared" si="78"/>
        <v>0</v>
      </c>
      <c r="AD1055" s="117">
        <f t="shared" si="79"/>
        <v>1048</v>
      </c>
      <c r="AE1055" s="119"/>
      <c r="AF1055" s="1"/>
    </row>
    <row r="1056" spans="1:32" x14ac:dyDescent="0.25">
      <c r="A1056" s="1"/>
      <c r="B1056" s="1"/>
      <c r="C1056" s="1"/>
      <c r="D1056" s="5">
        <f t="shared" si="76"/>
        <v>1056</v>
      </c>
      <c r="E1056" s="1"/>
      <c r="F1056" s="1"/>
      <c r="G1056" s="22"/>
      <c r="H1056" s="3"/>
      <c r="I1056" s="1"/>
      <c r="J1056" s="1"/>
      <c r="K1056" s="22"/>
      <c r="L1056" s="3"/>
      <c r="M1056" s="1"/>
      <c r="N1056" s="1"/>
      <c r="O1056" s="22"/>
      <c r="P1056" s="3"/>
      <c r="Q1056" s="1"/>
      <c r="R1056" s="1"/>
      <c r="S1056" s="22"/>
      <c r="T1056" s="3"/>
      <c r="U1056" s="1"/>
      <c r="V1056" s="1"/>
      <c r="W1056" s="22"/>
      <c r="X1056" s="3"/>
      <c r="Y1056" s="10" t="s">
        <v>7</v>
      </c>
      <c r="Z1056" s="9"/>
      <c r="AA1056" s="22">
        <f t="shared" si="77"/>
        <v>0</v>
      </c>
      <c r="AB1056" s="9"/>
      <c r="AC1056" s="22">
        <f t="shared" si="78"/>
        <v>0</v>
      </c>
      <c r="AD1056" s="117">
        <f t="shared" si="79"/>
        <v>1049</v>
      </c>
      <c r="AE1056" s="119"/>
      <c r="AF1056" s="1"/>
    </row>
    <row r="1057" spans="1:32" x14ac:dyDescent="0.25">
      <c r="A1057" s="1"/>
      <c r="B1057" s="1"/>
      <c r="C1057" s="1"/>
      <c r="D1057" s="5">
        <f t="shared" si="76"/>
        <v>1057</v>
      </c>
      <c r="E1057" s="1"/>
      <c r="F1057" s="1"/>
      <c r="G1057" s="22"/>
      <c r="H1057" s="3"/>
      <c r="I1057" s="1"/>
      <c r="J1057" s="1"/>
      <c r="K1057" s="22"/>
      <c r="L1057" s="3"/>
      <c r="M1057" s="1"/>
      <c r="N1057" s="1"/>
      <c r="O1057" s="22"/>
      <c r="P1057" s="3"/>
      <c r="Q1057" s="1"/>
      <c r="R1057" s="1"/>
      <c r="S1057" s="22"/>
      <c r="T1057" s="3"/>
      <c r="U1057" s="1"/>
      <c r="V1057" s="1"/>
      <c r="W1057" s="22"/>
      <c r="X1057" s="3"/>
      <c r="Y1057" s="10" t="s">
        <v>7</v>
      </c>
      <c r="Z1057" s="9"/>
      <c r="AA1057" s="22">
        <f t="shared" si="77"/>
        <v>0</v>
      </c>
      <c r="AB1057" s="9"/>
      <c r="AC1057" s="22">
        <f t="shared" si="78"/>
        <v>0</v>
      </c>
      <c r="AD1057" s="117">
        <f t="shared" si="79"/>
        <v>1050</v>
      </c>
      <c r="AE1057" s="119"/>
      <c r="AF1057" s="1"/>
    </row>
    <row r="1058" spans="1:32" x14ac:dyDescent="0.25">
      <c r="A1058" s="1"/>
      <c r="B1058" s="1"/>
      <c r="C1058" s="1"/>
      <c r="D1058" s="5">
        <f t="shared" si="76"/>
        <v>1058</v>
      </c>
      <c r="E1058" s="1"/>
      <c r="F1058" s="1"/>
      <c r="G1058" s="22"/>
      <c r="H1058" s="3"/>
      <c r="I1058" s="1"/>
      <c r="J1058" s="1"/>
      <c r="K1058" s="22"/>
      <c r="L1058" s="3"/>
      <c r="M1058" s="1"/>
      <c r="N1058" s="1"/>
      <c r="O1058" s="22"/>
      <c r="P1058" s="3"/>
      <c r="Q1058" s="1"/>
      <c r="R1058" s="1"/>
      <c r="S1058" s="22"/>
      <c r="T1058" s="3"/>
      <c r="U1058" s="1"/>
      <c r="V1058" s="1"/>
      <c r="W1058" s="22"/>
      <c r="X1058" s="3"/>
      <c r="Y1058" s="10" t="s">
        <v>7</v>
      </c>
      <c r="Z1058" s="9"/>
      <c r="AA1058" s="22">
        <f t="shared" si="77"/>
        <v>0</v>
      </c>
      <c r="AB1058" s="9"/>
      <c r="AC1058" s="22">
        <f t="shared" si="78"/>
        <v>0</v>
      </c>
      <c r="AD1058" s="117">
        <f t="shared" si="79"/>
        <v>1051</v>
      </c>
      <c r="AE1058" s="119"/>
      <c r="AF1058" s="1"/>
    </row>
    <row r="1059" spans="1:32" x14ac:dyDescent="0.25">
      <c r="A1059" s="1"/>
      <c r="B1059" s="1"/>
      <c r="C1059" s="1"/>
      <c r="D1059" s="5">
        <f t="shared" si="76"/>
        <v>1059</v>
      </c>
      <c r="E1059" s="1"/>
      <c r="F1059" s="1"/>
      <c r="G1059" s="22"/>
      <c r="H1059" s="3"/>
      <c r="I1059" s="1"/>
      <c r="J1059" s="1"/>
      <c r="K1059" s="22"/>
      <c r="L1059" s="3"/>
      <c r="M1059" s="1"/>
      <c r="N1059" s="1"/>
      <c r="O1059" s="22"/>
      <c r="P1059" s="3"/>
      <c r="Q1059" s="1"/>
      <c r="R1059" s="1"/>
      <c r="S1059" s="22"/>
      <c r="T1059" s="3"/>
      <c r="U1059" s="1"/>
      <c r="V1059" s="1"/>
      <c r="W1059" s="22"/>
      <c r="X1059" s="3"/>
      <c r="Y1059" s="10" t="s">
        <v>7</v>
      </c>
      <c r="Z1059" s="9"/>
      <c r="AA1059" s="22">
        <f t="shared" si="77"/>
        <v>0</v>
      </c>
      <c r="AB1059" s="9"/>
      <c r="AC1059" s="22">
        <f t="shared" si="78"/>
        <v>0</v>
      </c>
      <c r="AD1059" s="117">
        <f t="shared" si="79"/>
        <v>1052</v>
      </c>
      <c r="AE1059" s="119"/>
      <c r="AF1059" s="1"/>
    </row>
    <row r="1060" spans="1:32" x14ac:dyDescent="0.25">
      <c r="A1060" s="1"/>
      <c r="B1060" s="1"/>
      <c r="C1060" s="1"/>
      <c r="D1060" s="5">
        <f t="shared" si="76"/>
        <v>1060</v>
      </c>
      <c r="E1060" s="1"/>
      <c r="F1060" s="1"/>
      <c r="G1060" s="22"/>
      <c r="H1060" s="3"/>
      <c r="I1060" s="1"/>
      <c r="J1060" s="1"/>
      <c r="K1060" s="22"/>
      <c r="L1060" s="3"/>
      <c r="M1060" s="1"/>
      <c r="N1060" s="1"/>
      <c r="O1060" s="22"/>
      <c r="P1060" s="3"/>
      <c r="Q1060" s="1"/>
      <c r="R1060" s="1"/>
      <c r="S1060" s="22"/>
      <c r="T1060" s="3"/>
      <c r="U1060" s="1"/>
      <c r="V1060" s="1"/>
      <c r="W1060" s="22"/>
      <c r="X1060" s="3"/>
      <c r="Y1060" s="10" t="s">
        <v>7</v>
      </c>
      <c r="Z1060" s="9"/>
      <c r="AA1060" s="22">
        <f t="shared" si="77"/>
        <v>0</v>
      </c>
      <c r="AB1060" s="9"/>
      <c r="AC1060" s="22">
        <f t="shared" si="78"/>
        <v>0</v>
      </c>
      <c r="AD1060" s="117">
        <f t="shared" si="79"/>
        <v>1053</v>
      </c>
      <c r="AE1060" s="119"/>
      <c r="AF1060" s="1"/>
    </row>
    <row r="1061" spans="1:32" x14ac:dyDescent="0.25">
      <c r="A1061" s="1"/>
      <c r="B1061" s="1"/>
      <c r="C1061" s="1"/>
      <c r="D1061" s="5">
        <f t="shared" si="76"/>
        <v>1061</v>
      </c>
      <c r="E1061" s="1"/>
      <c r="F1061" s="1"/>
      <c r="G1061" s="22"/>
      <c r="H1061" s="3"/>
      <c r="I1061" s="1"/>
      <c r="J1061" s="1"/>
      <c r="K1061" s="22"/>
      <c r="L1061" s="3"/>
      <c r="M1061" s="1"/>
      <c r="N1061" s="1"/>
      <c r="O1061" s="22"/>
      <c r="P1061" s="3"/>
      <c r="Q1061" s="1"/>
      <c r="R1061" s="1"/>
      <c r="S1061" s="22"/>
      <c r="T1061" s="3"/>
      <c r="U1061" s="1"/>
      <c r="V1061" s="1"/>
      <c r="W1061" s="22"/>
      <c r="X1061" s="3"/>
      <c r="Y1061" s="10" t="s">
        <v>7</v>
      </c>
      <c r="Z1061" s="9"/>
      <c r="AA1061" s="22">
        <f t="shared" si="77"/>
        <v>0</v>
      </c>
      <c r="AB1061" s="9"/>
      <c r="AC1061" s="22">
        <f t="shared" si="78"/>
        <v>0</v>
      </c>
      <c r="AD1061" s="117">
        <f t="shared" si="79"/>
        <v>1054</v>
      </c>
      <c r="AE1061" s="119"/>
      <c r="AF1061" s="1"/>
    </row>
    <row r="1062" spans="1:32" x14ac:dyDescent="0.25">
      <c r="A1062" s="1"/>
      <c r="B1062" s="1"/>
      <c r="C1062" s="1"/>
      <c r="D1062" s="5">
        <f t="shared" si="76"/>
        <v>1062</v>
      </c>
      <c r="E1062" s="1"/>
      <c r="F1062" s="1"/>
      <c r="G1062" s="22"/>
      <c r="H1062" s="3"/>
      <c r="I1062" s="1"/>
      <c r="J1062" s="1"/>
      <c r="K1062" s="22"/>
      <c r="L1062" s="3"/>
      <c r="M1062" s="1"/>
      <c r="N1062" s="1"/>
      <c r="O1062" s="22"/>
      <c r="P1062" s="3"/>
      <c r="Q1062" s="1"/>
      <c r="R1062" s="1"/>
      <c r="S1062" s="22"/>
      <c r="T1062" s="3"/>
      <c r="U1062" s="1"/>
      <c r="V1062" s="1"/>
      <c r="W1062" s="22"/>
      <c r="X1062" s="3"/>
      <c r="Y1062" s="10" t="s">
        <v>7</v>
      </c>
      <c r="Z1062" s="9"/>
      <c r="AA1062" s="22">
        <f t="shared" si="77"/>
        <v>0</v>
      </c>
      <c r="AB1062" s="9"/>
      <c r="AC1062" s="22">
        <f t="shared" si="78"/>
        <v>0</v>
      </c>
      <c r="AD1062" s="117">
        <f t="shared" si="79"/>
        <v>1055</v>
      </c>
      <c r="AE1062" s="119"/>
      <c r="AF1062" s="1"/>
    </row>
    <row r="1063" spans="1:32" x14ac:dyDescent="0.25">
      <c r="A1063" s="1"/>
      <c r="B1063" s="1"/>
      <c r="C1063" s="1"/>
      <c r="D1063" s="5">
        <f t="shared" si="76"/>
        <v>1063</v>
      </c>
      <c r="E1063" s="1"/>
      <c r="F1063" s="1"/>
      <c r="G1063" s="22"/>
      <c r="H1063" s="3"/>
      <c r="I1063" s="1"/>
      <c r="J1063" s="1"/>
      <c r="K1063" s="22"/>
      <c r="L1063" s="3"/>
      <c r="M1063" s="1"/>
      <c r="N1063" s="1"/>
      <c r="O1063" s="22"/>
      <c r="P1063" s="3"/>
      <c r="Q1063" s="1"/>
      <c r="R1063" s="1"/>
      <c r="S1063" s="22"/>
      <c r="T1063" s="3"/>
      <c r="U1063" s="1"/>
      <c r="V1063" s="1"/>
      <c r="W1063" s="22"/>
      <c r="X1063" s="3"/>
      <c r="Y1063" s="10" t="s">
        <v>7</v>
      </c>
      <c r="Z1063" s="9"/>
      <c r="AA1063" s="22">
        <f t="shared" si="77"/>
        <v>0</v>
      </c>
      <c r="AB1063" s="9"/>
      <c r="AC1063" s="22">
        <f t="shared" si="78"/>
        <v>0</v>
      </c>
      <c r="AD1063" s="117">
        <f t="shared" si="79"/>
        <v>1056</v>
      </c>
      <c r="AE1063" s="119"/>
      <c r="AF1063" s="1"/>
    </row>
    <row r="1064" spans="1:32" x14ac:dyDescent="0.25">
      <c r="A1064" s="1"/>
      <c r="B1064" s="1"/>
      <c r="C1064" s="1"/>
      <c r="D1064" s="5">
        <f t="shared" si="76"/>
        <v>1064</v>
      </c>
      <c r="E1064" s="1"/>
      <c r="F1064" s="1"/>
      <c r="G1064" s="22"/>
      <c r="H1064" s="3"/>
      <c r="I1064" s="1"/>
      <c r="J1064" s="1"/>
      <c r="K1064" s="22"/>
      <c r="L1064" s="3"/>
      <c r="M1064" s="1"/>
      <c r="N1064" s="1"/>
      <c r="O1064" s="22"/>
      <c r="P1064" s="3"/>
      <c r="Q1064" s="1"/>
      <c r="R1064" s="1"/>
      <c r="S1064" s="22"/>
      <c r="T1064" s="3"/>
      <c r="U1064" s="1"/>
      <c r="V1064" s="1"/>
      <c r="W1064" s="22"/>
      <c r="X1064" s="3"/>
      <c r="Y1064" s="10" t="s">
        <v>7</v>
      </c>
      <c r="Z1064" s="9"/>
      <c r="AA1064" s="22">
        <f t="shared" si="77"/>
        <v>0</v>
      </c>
      <c r="AB1064" s="9"/>
      <c r="AC1064" s="22">
        <f t="shared" si="78"/>
        <v>0</v>
      </c>
      <c r="AD1064" s="117">
        <f t="shared" si="79"/>
        <v>1057</v>
      </c>
      <c r="AE1064" s="119"/>
      <c r="AF1064" s="1"/>
    </row>
    <row r="1065" spans="1:32" x14ac:dyDescent="0.25">
      <c r="A1065" s="1"/>
      <c r="B1065" s="1"/>
      <c r="C1065" s="1"/>
      <c r="D1065" s="5">
        <f t="shared" si="76"/>
        <v>1065</v>
      </c>
      <c r="E1065" s="1"/>
      <c r="F1065" s="1"/>
      <c r="G1065" s="22"/>
      <c r="H1065" s="3"/>
      <c r="I1065" s="1"/>
      <c r="J1065" s="1"/>
      <c r="K1065" s="22"/>
      <c r="L1065" s="3"/>
      <c r="M1065" s="1"/>
      <c r="N1065" s="1"/>
      <c r="O1065" s="22"/>
      <c r="P1065" s="3"/>
      <c r="Q1065" s="1"/>
      <c r="R1065" s="1"/>
      <c r="S1065" s="22"/>
      <c r="T1065" s="3"/>
      <c r="U1065" s="1"/>
      <c r="V1065" s="1"/>
      <c r="W1065" s="22"/>
      <c r="X1065" s="3"/>
      <c r="Y1065" s="10" t="s">
        <v>7</v>
      </c>
      <c r="Z1065" s="9"/>
      <c r="AA1065" s="22">
        <f t="shared" si="77"/>
        <v>0</v>
      </c>
      <c r="AB1065" s="9"/>
      <c r="AC1065" s="22">
        <f t="shared" si="78"/>
        <v>0</v>
      </c>
      <c r="AD1065" s="117">
        <f t="shared" si="79"/>
        <v>1058</v>
      </c>
      <c r="AE1065" s="119"/>
      <c r="AF1065" s="1"/>
    </row>
    <row r="1066" spans="1:32" x14ac:dyDescent="0.25">
      <c r="A1066" s="1"/>
      <c r="B1066" s="1"/>
      <c r="C1066" s="1"/>
      <c r="D1066" s="5">
        <f t="shared" si="76"/>
        <v>1066</v>
      </c>
      <c r="E1066" s="1"/>
      <c r="F1066" s="1"/>
      <c r="G1066" s="22"/>
      <c r="H1066" s="3"/>
      <c r="I1066" s="1"/>
      <c r="J1066" s="1"/>
      <c r="K1066" s="22"/>
      <c r="L1066" s="3"/>
      <c r="M1066" s="1"/>
      <c r="N1066" s="1"/>
      <c r="O1066" s="22"/>
      <c r="P1066" s="3"/>
      <c r="Q1066" s="1"/>
      <c r="R1066" s="1"/>
      <c r="S1066" s="22"/>
      <c r="T1066" s="3"/>
      <c r="U1066" s="1"/>
      <c r="V1066" s="1"/>
      <c r="W1066" s="22"/>
      <c r="X1066" s="3"/>
      <c r="Y1066" s="10" t="s">
        <v>7</v>
      </c>
      <c r="Z1066" s="9"/>
      <c r="AA1066" s="22">
        <f t="shared" si="77"/>
        <v>0</v>
      </c>
      <c r="AB1066" s="9"/>
      <c r="AC1066" s="22">
        <f t="shared" si="78"/>
        <v>0</v>
      </c>
      <c r="AD1066" s="117">
        <f t="shared" si="79"/>
        <v>1059</v>
      </c>
      <c r="AE1066" s="119"/>
      <c r="AF1066" s="1"/>
    </row>
    <row r="1067" spans="1:32" x14ac:dyDescent="0.25">
      <c r="A1067" s="1"/>
      <c r="B1067" s="1"/>
      <c r="C1067" s="1"/>
      <c r="D1067" s="5">
        <f t="shared" si="76"/>
        <v>1067</v>
      </c>
      <c r="E1067" s="1"/>
      <c r="F1067" s="1"/>
      <c r="G1067" s="22"/>
      <c r="H1067" s="3"/>
      <c r="I1067" s="1"/>
      <c r="J1067" s="1"/>
      <c r="K1067" s="22"/>
      <c r="L1067" s="3"/>
      <c r="M1067" s="1"/>
      <c r="N1067" s="1"/>
      <c r="O1067" s="22"/>
      <c r="P1067" s="3"/>
      <c r="Q1067" s="1"/>
      <c r="R1067" s="1"/>
      <c r="S1067" s="22"/>
      <c r="T1067" s="3"/>
      <c r="U1067" s="1"/>
      <c r="V1067" s="1"/>
      <c r="W1067" s="22"/>
      <c r="X1067" s="3"/>
      <c r="Y1067" s="10" t="s">
        <v>7</v>
      </c>
      <c r="Z1067" s="9"/>
      <c r="AA1067" s="22">
        <f t="shared" si="77"/>
        <v>0</v>
      </c>
      <c r="AB1067" s="9"/>
      <c r="AC1067" s="22">
        <f t="shared" si="78"/>
        <v>0</v>
      </c>
      <c r="AD1067" s="117">
        <f t="shared" si="79"/>
        <v>1060</v>
      </c>
      <c r="AE1067" s="119"/>
      <c r="AF1067" s="1"/>
    </row>
    <row r="1068" spans="1:32" x14ac:dyDescent="0.25">
      <c r="A1068" s="1"/>
      <c r="B1068" s="1"/>
      <c r="C1068" s="1"/>
      <c r="D1068" s="5">
        <f t="shared" si="76"/>
        <v>1068</v>
      </c>
      <c r="E1068" s="1"/>
      <c r="F1068" s="1"/>
      <c r="G1068" s="22"/>
      <c r="H1068" s="3"/>
      <c r="I1068" s="1"/>
      <c r="J1068" s="1"/>
      <c r="K1068" s="22"/>
      <c r="L1068" s="3"/>
      <c r="M1068" s="1"/>
      <c r="N1068" s="1"/>
      <c r="O1068" s="22"/>
      <c r="P1068" s="3"/>
      <c r="Q1068" s="1"/>
      <c r="R1068" s="1"/>
      <c r="S1068" s="22"/>
      <c r="T1068" s="3"/>
      <c r="U1068" s="1"/>
      <c r="V1068" s="1"/>
      <c r="W1068" s="22"/>
      <c r="X1068" s="3"/>
      <c r="Y1068" s="10" t="s">
        <v>7</v>
      </c>
      <c r="Z1068" s="9"/>
      <c r="AA1068" s="22">
        <f t="shared" si="77"/>
        <v>0</v>
      </c>
      <c r="AB1068" s="9"/>
      <c r="AC1068" s="22">
        <f t="shared" si="78"/>
        <v>0</v>
      </c>
      <c r="AD1068" s="117">
        <f t="shared" si="79"/>
        <v>1061</v>
      </c>
      <c r="AE1068" s="119"/>
      <c r="AF1068" s="1"/>
    </row>
    <row r="1069" spans="1:32" x14ac:dyDescent="0.25">
      <c r="A1069" s="1"/>
      <c r="B1069" s="1"/>
      <c r="C1069" s="1"/>
      <c r="D1069" s="5">
        <f t="shared" si="76"/>
        <v>1069</v>
      </c>
      <c r="E1069" s="1"/>
      <c r="F1069" s="1"/>
      <c r="G1069" s="22"/>
      <c r="H1069" s="3"/>
      <c r="I1069" s="1"/>
      <c r="J1069" s="1"/>
      <c r="K1069" s="22"/>
      <c r="L1069" s="3"/>
      <c r="M1069" s="1"/>
      <c r="N1069" s="1"/>
      <c r="O1069" s="22"/>
      <c r="P1069" s="3"/>
      <c r="Q1069" s="1"/>
      <c r="R1069" s="1"/>
      <c r="S1069" s="22"/>
      <c r="T1069" s="3"/>
      <c r="U1069" s="1"/>
      <c r="V1069" s="1"/>
      <c r="W1069" s="22"/>
      <c r="X1069" s="3"/>
      <c r="Y1069" s="10" t="s">
        <v>7</v>
      </c>
      <c r="Z1069" s="9"/>
      <c r="AA1069" s="22">
        <f t="shared" si="77"/>
        <v>0</v>
      </c>
      <c r="AB1069" s="9"/>
      <c r="AC1069" s="22">
        <f t="shared" si="78"/>
        <v>0</v>
      </c>
      <c r="AD1069" s="117">
        <f t="shared" si="79"/>
        <v>1062</v>
      </c>
      <c r="AE1069" s="119"/>
      <c r="AF1069" s="1"/>
    </row>
    <row r="1070" spans="1:32" x14ac:dyDescent="0.25">
      <c r="A1070" s="1"/>
      <c r="B1070" s="1"/>
      <c r="C1070" s="1"/>
      <c r="D1070" s="5">
        <f t="shared" si="76"/>
        <v>1070</v>
      </c>
      <c r="E1070" s="1"/>
      <c r="F1070" s="1"/>
      <c r="G1070" s="22"/>
      <c r="H1070" s="3"/>
      <c r="I1070" s="1"/>
      <c r="J1070" s="1"/>
      <c r="K1070" s="22"/>
      <c r="L1070" s="3"/>
      <c r="M1070" s="1"/>
      <c r="N1070" s="1"/>
      <c r="O1070" s="22"/>
      <c r="P1070" s="3"/>
      <c r="Q1070" s="1"/>
      <c r="R1070" s="1"/>
      <c r="S1070" s="22"/>
      <c r="T1070" s="3"/>
      <c r="U1070" s="1"/>
      <c r="V1070" s="1"/>
      <c r="W1070" s="22"/>
      <c r="X1070" s="3"/>
      <c r="Y1070" s="10" t="s">
        <v>7</v>
      </c>
      <c r="Z1070" s="9"/>
      <c r="AA1070" s="22">
        <f t="shared" si="77"/>
        <v>0</v>
      </c>
      <c r="AB1070" s="9"/>
      <c r="AC1070" s="22">
        <f t="shared" si="78"/>
        <v>0</v>
      </c>
      <c r="AD1070" s="117">
        <f t="shared" si="79"/>
        <v>1063</v>
      </c>
      <c r="AE1070" s="119"/>
      <c r="AF1070" s="1"/>
    </row>
    <row r="1071" spans="1:32" x14ac:dyDescent="0.25">
      <c r="A1071" s="1"/>
      <c r="B1071" s="1"/>
      <c r="C1071" s="1"/>
      <c r="D1071" s="5">
        <f t="shared" si="76"/>
        <v>1071</v>
      </c>
      <c r="E1071" s="1"/>
      <c r="F1071" s="1"/>
      <c r="G1071" s="22"/>
      <c r="H1071" s="3"/>
      <c r="I1071" s="1"/>
      <c r="J1071" s="1"/>
      <c r="K1071" s="22"/>
      <c r="L1071" s="3"/>
      <c r="M1071" s="1"/>
      <c r="N1071" s="1"/>
      <c r="O1071" s="22"/>
      <c r="P1071" s="3"/>
      <c r="Q1071" s="1"/>
      <c r="R1071" s="1"/>
      <c r="S1071" s="22"/>
      <c r="T1071" s="3"/>
      <c r="U1071" s="1"/>
      <c r="V1071" s="1"/>
      <c r="W1071" s="22"/>
      <c r="X1071" s="3"/>
      <c r="Y1071" s="10" t="s">
        <v>7</v>
      </c>
      <c r="Z1071" s="9"/>
      <c r="AA1071" s="22">
        <f t="shared" si="77"/>
        <v>0</v>
      </c>
      <c r="AB1071" s="9"/>
      <c r="AC1071" s="22">
        <f t="shared" si="78"/>
        <v>0</v>
      </c>
      <c r="AD1071" s="117">
        <f t="shared" si="79"/>
        <v>1064</v>
      </c>
      <c r="AE1071" s="119"/>
      <c r="AF1071" s="1"/>
    </row>
    <row r="1072" spans="1:32" x14ac:dyDescent="0.25">
      <c r="A1072" s="1"/>
      <c r="B1072" s="1"/>
      <c r="C1072" s="1"/>
      <c r="D1072" s="5">
        <f t="shared" si="76"/>
        <v>1072</v>
      </c>
      <c r="E1072" s="1"/>
      <c r="F1072" s="1"/>
      <c r="G1072" s="22"/>
      <c r="H1072" s="3"/>
      <c r="I1072" s="1"/>
      <c r="J1072" s="1"/>
      <c r="K1072" s="22"/>
      <c r="L1072" s="3"/>
      <c r="M1072" s="1"/>
      <c r="N1072" s="1"/>
      <c r="O1072" s="22"/>
      <c r="P1072" s="3"/>
      <c r="Q1072" s="1"/>
      <c r="R1072" s="1"/>
      <c r="S1072" s="22"/>
      <c r="T1072" s="3"/>
      <c r="U1072" s="1"/>
      <c r="V1072" s="1"/>
      <c r="W1072" s="22"/>
      <c r="X1072" s="3"/>
      <c r="Y1072" s="10" t="s">
        <v>7</v>
      </c>
      <c r="Z1072" s="9"/>
      <c r="AA1072" s="22">
        <f t="shared" si="77"/>
        <v>0</v>
      </c>
      <c r="AB1072" s="9"/>
      <c r="AC1072" s="22">
        <f t="shared" si="78"/>
        <v>0</v>
      </c>
      <c r="AD1072" s="117">
        <f t="shared" si="79"/>
        <v>1065</v>
      </c>
      <c r="AE1072" s="119"/>
      <c r="AF1072" s="1"/>
    </row>
    <row r="1073" spans="1:32" x14ac:dyDescent="0.25">
      <c r="A1073" s="1"/>
      <c r="B1073" s="1"/>
      <c r="C1073" s="1"/>
      <c r="D1073" s="5">
        <f t="shared" si="76"/>
        <v>1073</v>
      </c>
      <c r="E1073" s="1"/>
      <c r="F1073" s="1"/>
      <c r="G1073" s="22"/>
      <c r="H1073" s="3"/>
      <c r="I1073" s="1"/>
      <c r="J1073" s="1"/>
      <c r="K1073" s="22"/>
      <c r="L1073" s="3"/>
      <c r="M1073" s="1"/>
      <c r="N1073" s="1"/>
      <c r="O1073" s="22"/>
      <c r="P1073" s="3"/>
      <c r="Q1073" s="1"/>
      <c r="R1073" s="1"/>
      <c r="S1073" s="22"/>
      <c r="T1073" s="3"/>
      <c r="U1073" s="1"/>
      <c r="V1073" s="1"/>
      <c r="W1073" s="22"/>
      <c r="X1073" s="3"/>
      <c r="Y1073" s="10" t="s">
        <v>7</v>
      </c>
      <c r="Z1073" s="9"/>
      <c r="AA1073" s="22">
        <f t="shared" si="77"/>
        <v>0</v>
      </c>
      <c r="AB1073" s="9"/>
      <c r="AC1073" s="22">
        <f t="shared" si="78"/>
        <v>0</v>
      </c>
      <c r="AD1073" s="117">
        <f t="shared" si="79"/>
        <v>1066</v>
      </c>
      <c r="AE1073" s="119"/>
      <c r="AF1073" s="1"/>
    </row>
    <row r="1074" spans="1:32" x14ac:dyDescent="0.25">
      <c r="A1074" s="1"/>
      <c r="B1074" s="1"/>
      <c r="C1074" s="1"/>
      <c r="D1074" s="5">
        <f t="shared" si="76"/>
        <v>1074</v>
      </c>
      <c r="E1074" s="1"/>
      <c r="F1074" s="1"/>
      <c r="G1074" s="22"/>
      <c r="H1074" s="3"/>
      <c r="I1074" s="1"/>
      <c r="J1074" s="1"/>
      <c r="K1074" s="22"/>
      <c r="L1074" s="3"/>
      <c r="M1074" s="1"/>
      <c r="N1074" s="1"/>
      <c r="O1074" s="22"/>
      <c r="P1074" s="3"/>
      <c r="Q1074" s="1"/>
      <c r="R1074" s="1"/>
      <c r="S1074" s="22"/>
      <c r="T1074" s="3"/>
      <c r="U1074" s="1"/>
      <c r="V1074" s="1"/>
      <c r="W1074" s="22"/>
      <c r="X1074" s="3"/>
      <c r="Y1074" s="10" t="s">
        <v>7</v>
      </c>
      <c r="Z1074" s="9"/>
      <c r="AA1074" s="22">
        <f t="shared" si="77"/>
        <v>0</v>
      </c>
      <c r="AB1074" s="9"/>
      <c r="AC1074" s="22">
        <f t="shared" si="78"/>
        <v>0</v>
      </c>
      <c r="AD1074" s="117">
        <f t="shared" si="79"/>
        <v>1067</v>
      </c>
      <c r="AE1074" s="119"/>
      <c r="AF1074" s="1"/>
    </row>
    <row r="1075" spans="1:32" x14ac:dyDescent="0.25">
      <c r="A1075" s="1"/>
      <c r="B1075" s="1"/>
      <c r="C1075" s="1"/>
      <c r="D1075" s="5">
        <f t="shared" si="76"/>
        <v>1075</v>
      </c>
      <c r="E1075" s="1"/>
      <c r="F1075" s="1"/>
      <c r="G1075" s="22"/>
      <c r="H1075" s="3"/>
      <c r="I1075" s="1"/>
      <c r="J1075" s="1"/>
      <c r="K1075" s="22"/>
      <c r="L1075" s="3"/>
      <c r="M1075" s="1"/>
      <c r="N1075" s="1"/>
      <c r="O1075" s="22"/>
      <c r="P1075" s="3"/>
      <c r="Q1075" s="1"/>
      <c r="R1075" s="1"/>
      <c r="S1075" s="22"/>
      <c r="T1075" s="3"/>
      <c r="U1075" s="1"/>
      <c r="V1075" s="1"/>
      <c r="W1075" s="22"/>
      <c r="X1075" s="3"/>
      <c r="Y1075" s="10" t="s">
        <v>7</v>
      </c>
      <c r="Z1075" s="9"/>
      <c r="AA1075" s="22">
        <f t="shared" si="77"/>
        <v>0</v>
      </c>
      <c r="AB1075" s="9"/>
      <c r="AC1075" s="22">
        <f t="shared" si="78"/>
        <v>0</v>
      </c>
      <c r="AD1075" s="117">
        <f t="shared" si="79"/>
        <v>1068</v>
      </c>
      <c r="AE1075" s="119"/>
      <c r="AF1075" s="1"/>
    </row>
    <row r="1076" spans="1:32" x14ac:dyDescent="0.25">
      <c r="A1076" s="1"/>
      <c r="B1076" s="1"/>
      <c r="C1076" s="1"/>
      <c r="D1076" s="5">
        <f t="shared" si="76"/>
        <v>1076</v>
      </c>
      <c r="E1076" s="1"/>
      <c r="F1076" s="1"/>
      <c r="G1076" s="22"/>
      <c r="H1076" s="3"/>
      <c r="I1076" s="1"/>
      <c r="J1076" s="1"/>
      <c r="K1076" s="22"/>
      <c r="L1076" s="3"/>
      <c r="M1076" s="1"/>
      <c r="N1076" s="1"/>
      <c r="O1076" s="22"/>
      <c r="P1076" s="3"/>
      <c r="Q1076" s="1"/>
      <c r="R1076" s="1"/>
      <c r="S1076" s="22"/>
      <c r="T1076" s="3"/>
      <c r="U1076" s="1"/>
      <c r="V1076" s="1"/>
      <c r="W1076" s="22"/>
      <c r="X1076" s="3"/>
      <c r="Y1076" s="10" t="s">
        <v>7</v>
      </c>
      <c r="Z1076" s="9"/>
      <c r="AA1076" s="22">
        <f t="shared" si="77"/>
        <v>0</v>
      </c>
      <c r="AB1076" s="9"/>
      <c r="AC1076" s="22">
        <f t="shared" si="78"/>
        <v>0</v>
      </c>
      <c r="AD1076" s="117">
        <f t="shared" si="79"/>
        <v>1069</v>
      </c>
      <c r="AE1076" s="119"/>
      <c r="AF1076" s="1"/>
    </row>
    <row r="1077" spans="1:32" x14ac:dyDescent="0.25">
      <c r="A1077" s="1"/>
      <c r="B1077" s="1"/>
      <c r="C1077" s="1"/>
      <c r="D1077" s="5">
        <f t="shared" si="76"/>
        <v>1077</v>
      </c>
      <c r="E1077" s="1"/>
      <c r="F1077" s="1"/>
      <c r="G1077" s="22"/>
      <c r="H1077" s="3"/>
      <c r="I1077" s="1"/>
      <c r="J1077" s="1"/>
      <c r="K1077" s="22"/>
      <c r="L1077" s="3"/>
      <c r="M1077" s="1"/>
      <c r="N1077" s="1"/>
      <c r="O1077" s="22"/>
      <c r="P1077" s="3"/>
      <c r="Q1077" s="1"/>
      <c r="R1077" s="1"/>
      <c r="S1077" s="22"/>
      <c r="T1077" s="3"/>
      <c r="U1077" s="1"/>
      <c r="V1077" s="1"/>
      <c r="W1077" s="22"/>
      <c r="X1077" s="3"/>
      <c r="Y1077" s="10" t="s">
        <v>7</v>
      </c>
      <c r="Z1077" s="9"/>
      <c r="AA1077" s="22">
        <f t="shared" si="77"/>
        <v>0</v>
      </c>
      <c r="AB1077" s="9"/>
      <c r="AC1077" s="22">
        <f t="shared" si="78"/>
        <v>0</v>
      </c>
      <c r="AD1077" s="117">
        <f t="shared" si="79"/>
        <v>1070</v>
      </c>
      <c r="AE1077" s="119"/>
      <c r="AF1077" s="1"/>
    </row>
    <row r="1078" spans="1:32" x14ac:dyDescent="0.25">
      <c r="A1078" s="1"/>
      <c r="B1078" s="1"/>
      <c r="C1078" s="1"/>
      <c r="D1078" s="5">
        <f t="shared" si="76"/>
        <v>1078</v>
      </c>
      <c r="E1078" s="1"/>
      <c r="F1078" s="1"/>
      <c r="G1078" s="22"/>
      <c r="H1078" s="3"/>
      <c r="I1078" s="1"/>
      <c r="J1078" s="1"/>
      <c r="K1078" s="22"/>
      <c r="L1078" s="3"/>
      <c r="M1078" s="1"/>
      <c r="N1078" s="1"/>
      <c r="O1078" s="22"/>
      <c r="P1078" s="3"/>
      <c r="Q1078" s="1"/>
      <c r="R1078" s="1"/>
      <c r="S1078" s="22"/>
      <c r="T1078" s="3"/>
      <c r="U1078" s="1"/>
      <c r="V1078" s="1"/>
      <c r="W1078" s="22"/>
      <c r="X1078" s="3"/>
      <c r="Y1078" s="10" t="s">
        <v>7</v>
      </c>
      <c r="Z1078" s="9"/>
      <c r="AA1078" s="22">
        <f t="shared" si="77"/>
        <v>0</v>
      </c>
      <c r="AB1078" s="9"/>
      <c r="AC1078" s="22">
        <f t="shared" si="78"/>
        <v>0</v>
      </c>
      <c r="AD1078" s="117">
        <f t="shared" si="79"/>
        <v>1071</v>
      </c>
      <c r="AE1078" s="119"/>
      <c r="AF1078" s="1"/>
    </row>
    <row r="1079" spans="1:32" x14ac:dyDescent="0.25">
      <c r="A1079" s="1"/>
      <c r="B1079" s="1"/>
      <c r="C1079" s="1"/>
      <c r="D1079" s="5">
        <f t="shared" si="76"/>
        <v>1079</v>
      </c>
      <c r="E1079" s="1"/>
      <c r="F1079" s="1"/>
      <c r="G1079" s="22"/>
      <c r="H1079" s="3"/>
      <c r="I1079" s="1"/>
      <c r="J1079" s="1"/>
      <c r="K1079" s="22"/>
      <c r="L1079" s="3"/>
      <c r="M1079" s="1"/>
      <c r="N1079" s="1"/>
      <c r="O1079" s="22"/>
      <c r="P1079" s="3"/>
      <c r="Q1079" s="1"/>
      <c r="R1079" s="1"/>
      <c r="S1079" s="22"/>
      <c r="T1079" s="3"/>
      <c r="U1079" s="1"/>
      <c r="V1079" s="1"/>
      <c r="W1079" s="22"/>
      <c r="X1079" s="3"/>
      <c r="Y1079" s="10" t="s">
        <v>7</v>
      </c>
      <c r="Z1079" s="9"/>
      <c r="AA1079" s="22">
        <f t="shared" si="77"/>
        <v>0</v>
      </c>
      <c r="AB1079" s="9"/>
      <c r="AC1079" s="22">
        <f t="shared" si="78"/>
        <v>0</v>
      </c>
      <c r="AD1079" s="117">
        <f t="shared" si="79"/>
        <v>1072</v>
      </c>
      <c r="AE1079" s="119"/>
      <c r="AF1079" s="1"/>
    </row>
    <row r="1080" spans="1:32" x14ac:dyDescent="0.25">
      <c r="A1080" s="1"/>
      <c r="B1080" s="1"/>
      <c r="C1080" s="1"/>
      <c r="D1080" s="5">
        <f t="shared" si="76"/>
        <v>1080</v>
      </c>
      <c r="E1080" s="1"/>
      <c r="F1080" s="1"/>
      <c r="G1080" s="22"/>
      <c r="H1080" s="3"/>
      <c r="I1080" s="1"/>
      <c r="J1080" s="1"/>
      <c r="K1080" s="22"/>
      <c r="L1080" s="3"/>
      <c r="M1080" s="1"/>
      <c r="N1080" s="1"/>
      <c r="O1080" s="22"/>
      <c r="P1080" s="3"/>
      <c r="Q1080" s="1"/>
      <c r="R1080" s="1"/>
      <c r="S1080" s="22"/>
      <c r="T1080" s="3"/>
      <c r="U1080" s="1"/>
      <c r="V1080" s="1"/>
      <c r="W1080" s="22"/>
      <c r="X1080" s="3"/>
      <c r="Y1080" s="10" t="s">
        <v>7</v>
      </c>
      <c r="Z1080" s="9"/>
      <c r="AA1080" s="22">
        <f t="shared" si="77"/>
        <v>0</v>
      </c>
      <c r="AB1080" s="9"/>
      <c r="AC1080" s="22">
        <f t="shared" si="78"/>
        <v>0</v>
      </c>
      <c r="AD1080" s="117">
        <f t="shared" si="79"/>
        <v>1073</v>
      </c>
      <c r="AE1080" s="119"/>
      <c r="AF1080" s="1"/>
    </row>
    <row r="1081" spans="1:32" x14ac:dyDescent="0.25">
      <c r="A1081" s="1"/>
      <c r="B1081" s="1"/>
      <c r="C1081" s="1"/>
      <c r="D1081" s="5">
        <f t="shared" si="76"/>
        <v>1081</v>
      </c>
      <c r="E1081" s="1"/>
      <c r="F1081" s="1"/>
      <c r="G1081" s="22"/>
      <c r="H1081" s="3"/>
      <c r="I1081" s="1"/>
      <c r="J1081" s="1"/>
      <c r="K1081" s="22"/>
      <c r="L1081" s="3"/>
      <c r="M1081" s="1"/>
      <c r="N1081" s="1"/>
      <c r="O1081" s="22"/>
      <c r="P1081" s="3"/>
      <c r="Q1081" s="1"/>
      <c r="R1081" s="1"/>
      <c r="S1081" s="22"/>
      <c r="T1081" s="3"/>
      <c r="U1081" s="1"/>
      <c r="V1081" s="1"/>
      <c r="W1081" s="22"/>
      <c r="X1081" s="3"/>
      <c r="Y1081" s="10" t="s">
        <v>7</v>
      </c>
      <c r="Z1081" s="9"/>
      <c r="AA1081" s="22">
        <f t="shared" si="77"/>
        <v>0</v>
      </c>
      <c r="AB1081" s="9"/>
      <c r="AC1081" s="22">
        <f t="shared" si="78"/>
        <v>0</v>
      </c>
      <c r="AD1081" s="117">
        <f t="shared" si="79"/>
        <v>1074</v>
      </c>
      <c r="AE1081" s="119"/>
      <c r="AF1081" s="1"/>
    </row>
    <row r="1082" spans="1:32" x14ac:dyDescent="0.25">
      <c r="A1082" s="1"/>
      <c r="B1082" s="1"/>
      <c r="C1082" s="1"/>
      <c r="D1082" s="5">
        <f t="shared" si="76"/>
        <v>1082</v>
      </c>
      <c r="E1082" s="1"/>
      <c r="F1082" s="1"/>
      <c r="G1082" s="22"/>
      <c r="H1082" s="3"/>
      <c r="I1082" s="1"/>
      <c r="J1082" s="1"/>
      <c r="K1082" s="22"/>
      <c r="L1082" s="3"/>
      <c r="M1082" s="1"/>
      <c r="N1082" s="1"/>
      <c r="O1082" s="22"/>
      <c r="P1082" s="3"/>
      <c r="Q1082" s="1"/>
      <c r="R1082" s="1"/>
      <c r="S1082" s="22"/>
      <c r="T1082" s="3"/>
      <c r="U1082" s="1"/>
      <c r="V1082" s="1"/>
      <c r="W1082" s="22"/>
      <c r="X1082" s="3"/>
      <c r="Y1082" s="10" t="s">
        <v>7</v>
      </c>
      <c r="Z1082" s="9"/>
      <c r="AA1082" s="22">
        <f t="shared" si="77"/>
        <v>0</v>
      </c>
      <c r="AB1082" s="9"/>
      <c r="AC1082" s="22">
        <f t="shared" si="78"/>
        <v>0</v>
      </c>
      <c r="AD1082" s="117">
        <f t="shared" si="79"/>
        <v>1075</v>
      </c>
      <c r="AE1082" s="119"/>
      <c r="AF1082" s="1"/>
    </row>
    <row r="1083" spans="1:32" x14ac:dyDescent="0.25">
      <c r="A1083" s="1"/>
      <c r="B1083" s="1"/>
      <c r="C1083" s="1"/>
      <c r="D1083" s="5">
        <f t="shared" si="76"/>
        <v>1083</v>
      </c>
      <c r="E1083" s="1"/>
      <c r="F1083" s="1"/>
      <c r="G1083" s="22"/>
      <c r="H1083" s="3"/>
      <c r="I1083" s="1"/>
      <c r="J1083" s="1"/>
      <c r="K1083" s="22"/>
      <c r="L1083" s="3"/>
      <c r="M1083" s="1"/>
      <c r="N1083" s="1"/>
      <c r="O1083" s="22"/>
      <c r="P1083" s="3"/>
      <c r="Q1083" s="1"/>
      <c r="R1083" s="1"/>
      <c r="S1083" s="22"/>
      <c r="T1083" s="3"/>
      <c r="U1083" s="1"/>
      <c r="V1083" s="1"/>
      <c r="W1083" s="22"/>
      <c r="X1083" s="3"/>
      <c r="Y1083" s="10" t="s">
        <v>7</v>
      </c>
      <c r="Z1083" s="9"/>
      <c r="AA1083" s="22">
        <f t="shared" si="77"/>
        <v>0</v>
      </c>
      <c r="AB1083" s="9"/>
      <c r="AC1083" s="22">
        <f t="shared" si="78"/>
        <v>0</v>
      </c>
      <c r="AD1083" s="117">
        <f t="shared" si="79"/>
        <v>1076</v>
      </c>
      <c r="AE1083" s="119"/>
      <c r="AF1083" s="1"/>
    </row>
    <row r="1084" spans="1:32" x14ac:dyDescent="0.25">
      <c r="A1084" s="1"/>
      <c r="B1084" s="1"/>
      <c r="C1084" s="1"/>
      <c r="D1084" s="5">
        <f t="shared" si="76"/>
        <v>1084</v>
      </c>
      <c r="E1084" s="1"/>
      <c r="F1084" s="1"/>
      <c r="G1084" s="22"/>
      <c r="H1084" s="3"/>
      <c r="I1084" s="1"/>
      <c r="J1084" s="1"/>
      <c r="K1084" s="22"/>
      <c r="L1084" s="3"/>
      <c r="M1084" s="1"/>
      <c r="N1084" s="1"/>
      <c r="O1084" s="22"/>
      <c r="P1084" s="3"/>
      <c r="Q1084" s="1"/>
      <c r="R1084" s="1"/>
      <c r="S1084" s="22"/>
      <c r="T1084" s="3"/>
      <c r="U1084" s="1"/>
      <c r="V1084" s="1"/>
      <c r="W1084" s="22"/>
      <c r="X1084" s="3"/>
      <c r="Y1084" s="10" t="s">
        <v>7</v>
      </c>
      <c r="Z1084" s="9"/>
      <c r="AA1084" s="22">
        <f t="shared" si="77"/>
        <v>0</v>
      </c>
      <c r="AB1084" s="9"/>
      <c r="AC1084" s="22">
        <f t="shared" si="78"/>
        <v>0</v>
      </c>
      <c r="AD1084" s="117">
        <f t="shared" si="79"/>
        <v>1077</v>
      </c>
      <c r="AE1084" s="119"/>
      <c r="AF1084" s="1"/>
    </row>
    <row r="1085" spans="1:32" x14ac:dyDescent="0.25">
      <c r="A1085" s="1"/>
      <c r="B1085" s="1"/>
      <c r="C1085" s="1"/>
      <c r="D1085" s="5">
        <f t="shared" si="76"/>
        <v>1085</v>
      </c>
      <c r="E1085" s="1"/>
      <c r="F1085" s="1"/>
      <c r="G1085" s="22"/>
      <c r="H1085" s="3"/>
      <c r="I1085" s="1"/>
      <c r="J1085" s="1"/>
      <c r="K1085" s="22"/>
      <c r="L1085" s="3"/>
      <c r="M1085" s="1"/>
      <c r="N1085" s="1"/>
      <c r="O1085" s="22"/>
      <c r="P1085" s="3"/>
      <c r="Q1085" s="1"/>
      <c r="R1085" s="1"/>
      <c r="S1085" s="22"/>
      <c r="T1085" s="3"/>
      <c r="U1085" s="1"/>
      <c r="V1085" s="1"/>
      <c r="W1085" s="22"/>
      <c r="X1085" s="3"/>
      <c r="Y1085" s="10" t="s">
        <v>7</v>
      </c>
      <c r="Z1085" s="9"/>
      <c r="AA1085" s="22">
        <f t="shared" si="77"/>
        <v>0</v>
      </c>
      <c r="AB1085" s="9"/>
      <c r="AC1085" s="22">
        <f t="shared" si="78"/>
        <v>0</v>
      </c>
      <c r="AD1085" s="117">
        <f t="shared" si="79"/>
        <v>1078</v>
      </c>
      <c r="AE1085" s="119"/>
      <c r="AF1085" s="1"/>
    </row>
    <row r="1086" spans="1:32" x14ac:dyDescent="0.25">
      <c r="A1086" s="1"/>
      <c r="B1086" s="1"/>
      <c r="C1086" s="1"/>
      <c r="D1086" s="5">
        <f t="shared" si="76"/>
        <v>1086</v>
      </c>
      <c r="E1086" s="1"/>
      <c r="F1086" s="1"/>
      <c r="G1086" s="22"/>
      <c r="H1086" s="3"/>
      <c r="I1086" s="1"/>
      <c r="J1086" s="1"/>
      <c r="K1086" s="22"/>
      <c r="L1086" s="3"/>
      <c r="M1086" s="1"/>
      <c r="N1086" s="1"/>
      <c r="O1086" s="22"/>
      <c r="P1086" s="3"/>
      <c r="Q1086" s="1"/>
      <c r="R1086" s="1"/>
      <c r="S1086" s="22"/>
      <c r="T1086" s="3"/>
      <c r="U1086" s="1"/>
      <c r="V1086" s="1"/>
      <c r="W1086" s="22"/>
      <c r="X1086" s="3"/>
      <c r="Y1086" s="10" t="s">
        <v>7</v>
      </c>
      <c r="Z1086" s="9"/>
      <c r="AA1086" s="22">
        <f t="shared" si="77"/>
        <v>0</v>
      </c>
      <c r="AB1086" s="9"/>
      <c r="AC1086" s="22">
        <f t="shared" si="78"/>
        <v>0</v>
      </c>
      <c r="AD1086" s="117">
        <f t="shared" si="79"/>
        <v>1079</v>
      </c>
      <c r="AE1086" s="119"/>
      <c r="AF1086" s="1"/>
    </row>
    <row r="1087" spans="1:32" x14ac:dyDescent="0.25">
      <c r="A1087" s="1"/>
      <c r="B1087" s="1"/>
      <c r="C1087" s="1"/>
      <c r="D1087" s="5">
        <f t="shared" si="76"/>
        <v>1087</v>
      </c>
      <c r="E1087" s="1"/>
      <c r="F1087" s="1"/>
      <c r="G1087" s="22"/>
      <c r="H1087" s="3"/>
      <c r="I1087" s="1"/>
      <c r="J1087" s="1"/>
      <c r="K1087" s="22"/>
      <c r="L1087" s="3"/>
      <c r="M1087" s="1"/>
      <c r="N1087" s="1"/>
      <c r="O1087" s="22"/>
      <c r="P1087" s="3"/>
      <c r="Q1087" s="1"/>
      <c r="R1087" s="1"/>
      <c r="S1087" s="22"/>
      <c r="T1087" s="3"/>
      <c r="U1087" s="1"/>
      <c r="V1087" s="1"/>
      <c r="W1087" s="22"/>
      <c r="X1087" s="3"/>
      <c r="Y1087" s="10" t="s">
        <v>7</v>
      </c>
      <c r="Z1087" s="9"/>
      <c r="AA1087" s="22">
        <f t="shared" si="77"/>
        <v>0</v>
      </c>
      <c r="AB1087" s="9"/>
      <c r="AC1087" s="22">
        <f t="shared" si="78"/>
        <v>0</v>
      </c>
      <c r="AD1087" s="117">
        <f t="shared" si="79"/>
        <v>1080</v>
      </c>
      <c r="AE1087" s="119"/>
      <c r="AF1087" s="1"/>
    </row>
    <row r="1088" spans="1:32" x14ac:dyDescent="0.25">
      <c r="A1088" s="1"/>
      <c r="B1088" s="1"/>
      <c r="C1088" s="1"/>
      <c r="D1088" s="5">
        <f t="shared" si="76"/>
        <v>1088</v>
      </c>
      <c r="E1088" s="1"/>
      <c r="F1088" s="1"/>
      <c r="G1088" s="22"/>
      <c r="H1088" s="3"/>
      <c r="I1088" s="1"/>
      <c r="J1088" s="1"/>
      <c r="K1088" s="22"/>
      <c r="L1088" s="3"/>
      <c r="M1088" s="1"/>
      <c r="N1088" s="1"/>
      <c r="O1088" s="22"/>
      <c r="P1088" s="3"/>
      <c r="Q1088" s="1"/>
      <c r="R1088" s="1"/>
      <c r="S1088" s="22"/>
      <c r="T1088" s="3"/>
      <c r="U1088" s="1"/>
      <c r="V1088" s="1"/>
      <c r="W1088" s="22"/>
      <c r="X1088" s="3"/>
      <c r="Y1088" s="10" t="s">
        <v>7</v>
      </c>
      <c r="Z1088" s="9"/>
      <c r="AA1088" s="22">
        <f t="shared" si="77"/>
        <v>0</v>
      </c>
      <c r="AB1088" s="9"/>
      <c r="AC1088" s="22">
        <f t="shared" si="78"/>
        <v>0</v>
      </c>
      <c r="AD1088" s="117">
        <f t="shared" si="79"/>
        <v>1081</v>
      </c>
      <c r="AE1088" s="119"/>
      <c r="AF1088" s="1"/>
    </row>
    <row r="1089" spans="1:32" x14ac:dyDescent="0.25">
      <c r="A1089" s="1"/>
      <c r="B1089" s="1"/>
      <c r="C1089" s="1"/>
      <c r="D1089" s="5">
        <f t="shared" si="76"/>
        <v>1089</v>
      </c>
      <c r="E1089" s="1"/>
      <c r="F1089" s="1"/>
      <c r="G1089" s="22"/>
      <c r="H1089" s="3"/>
      <c r="I1089" s="1"/>
      <c r="J1089" s="1"/>
      <c r="K1089" s="22"/>
      <c r="L1089" s="3"/>
      <c r="M1089" s="1"/>
      <c r="N1089" s="1"/>
      <c r="O1089" s="22"/>
      <c r="P1089" s="3"/>
      <c r="Q1089" s="1"/>
      <c r="R1089" s="1"/>
      <c r="S1089" s="22"/>
      <c r="T1089" s="3"/>
      <c r="U1089" s="1"/>
      <c r="V1089" s="1"/>
      <c r="W1089" s="22"/>
      <c r="X1089" s="3"/>
      <c r="Y1089" s="10" t="s">
        <v>7</v>
      </c>
      <c r="Z1089" s="9"/>
      <c r="AA1089" s="22">
        <f t="shared" si="77"/>
        <v>0</v>
      </c>
      <c r="AB1089" s="9"/>
      <c r="AC1089" s="22">
        <f t="shared" si="78"/>
        <v>0</v>
      </c>
      <c r="AD1089" s="117">
        <f t="shared" si="79"/>
        <v>1082</v>
      </c>
      <c r="AE1089" s="119"/>
      <c r="AF1089" s="1"/>
    </row>
    <row r="1090" spans="1:32" x14ac:dyDescent="0.25">
      <c r="A1090" s="1"/>
      <c r="B1090" s="1"/>
      <c r="C1090" s="1"/>
      <c r="D1090" s="5">
        <f t="shared" si="76"/>
        <v>1090</v>
      </c>
      <c r="E1090" s="1"/>
      <c r="F1090" s="1"/>
      <c r="G1090" s="22"/>
      <c r="H1090" s="3"/>
      <c r="I1090" s="1"/>
      <c r="J1090" s="1"/>
      <c r="K1090" s="22"/>
      <c r="L1090" s="3"/>
      <c r="M1090" s="1"/>
      <c r="N1090" s="1"/>
      <c r="O1090" s="22"/>
      <c r="P1090" s="3"/>
      <c r="Q1090" s="1"/>
      <c r="R1090" s="1"/>
      <c r="S1090" s="22"/>
      <c r="T1090" s="3"/>
      <c r="U1090" s="1"/>
      <c r="V1090" s="1"/>
      <c r="W1090" s="22"/>
      <c r="X1090" s="3"/>
      <c r="Y1090" s="10" t="s">
        <v>7</v>
      </c>
      <c r="Z1090" s="9"/>
      <c r="AA1090" s="22">
        <f t="shared" si="77"/>
        <v>0</v>
      </c>
      <c r="AB1090" s="9"/>
      <c r="AC1090" s="22">
        <f t="shared" si="78"/>
        <v>0</v>
      </c>
      <c r="AD1090" s="117">
        <f t="shared" si="79"/>
        <v>1083</v>
      </c>
      <c r="AE1090" s="119"/>
      <c r="AF1090" s="1"/>
    </row>
    <row r="1091" spans="1:32" x14ac:dyDescent="0.25">
      <c r="A1091" s="1"/>
      <c r="B1091" s="1"/>
      <c r="C1091" s="1"/>
      <c r="D1091" s="5">
        <f t="shared" si="76"/>
        <v>1091</v>
      </c>
      <c r="E1091" s="1"/>
      <c r="F1091" s="1"/>
      <c r="G1091" s="22"/>
      <c r="H1091" s="3"/>
      <c r="I1091" s="1"/>
      <c r="J1091" s="1"/>
      <c r="K1091" s="22"/>
      <c r="L1091" s="3"/>
      <c r="M1091" s="1"/>
      <c r="N1091" s="1"/>
      <c r="O1091" s="22"/>
      <c r="P1091" s="3"/>
      <c r="Q1091" s="1"/>
      <c r="R1091" s="1"/>
      <c r="S1091" s="22"/>
      <c r="T1091" s="3"/>
      <c r="U1091" s="1"/>
      <c r="V1091" s="1"/>
      <c r="W1091" s="22"/>
      <c r="X1091" s="3"/>
      <c r="Y1091" s="10" t="s">
        <v>7</v>
      </c>
      <c r="Z1091" s="9"/>
      <c r="AA1091" s="22">
        <f t="shared" si="77"/>
        <v>0</v>
      </c>
      <c r="AB1091" s="9"/>
      <c r="AC1091" s="22">
        <f t="shared" si="78"/>
        <v>0</v>
      </c>
      <c r="AD1091" s="117">
        <f t="shared" si="79"/>
        <v>1084</v>
      </c>
      <c r="AE1091" s="119"/>
      <c r="AF1091" s="1"/>
    </row>
    <row r="1092" spans="1:32" x14ac:dyDescent="0.25">
      <c r="A1092" s="1"/>
      <c r="B1092" s="1"/>
      <c r="C1092" s="1"/>
      <c r="D1092" s="5">
        <f t="shared" si="76"/>
        <v>1092</v>
      </c>
      <c r="E1092" s="1"/>
      <c r="F1092" s="1"/>
      <c r="G1092" s="22"/>
      <c r="H1092" s="3"/>
      <c r="I1092" s="1"/>
      <c r="J1092" s="1"/>
      <c r="K1092" s="22"/>
      <c r="L1092" s="3"/>
      <c r="M1092" s="1"/>
      <c r="N1092" s="1"/>
      <c r="O1092" s="22"/>
      <c r="P1092" s="3"/>
      <c r="Q1092" s="1"/>
      <c r="R1092" s="1"/>
      <c r="S1092" s="22"/>
      <c r="T1092" s="3"/>
      <c r="U1092" s="1"/>
      <c r="V1092" s="1"/>
      <c r="W1092" s="22"/>
      <c r="X1092" s="3"/>
      <c r="Y1092" s="10" t="s">
        <v>7</v>
      </c>
      <c r="Z1092" s="9"/>
      <c r="AA1092" s="22">
        <f t="shared" si="77"/>
        <v>0</v>
      </c>
      <c r="AB1092" s="9"/>
      <c r="AC1092" s="22">
        <f t="shared" si="78"/>
        <v>0</v>
      </c>
      <c r="AD1092" s="117">
        <f t="shared" si="79"/>
        <v>1085</v>
      </c>
      <c r="AE1092" s="119"/>
      <c r="AF1092" s="1"/>
    </row>
    <row r="1093" spans="1:32" x14ac:dyDescent="0.25">
      <c r="A1093" s="1"/>
      <c r="B1093" s="1"/>
      <c r="C1093" s="1"/>
      <c r="D1093" s="5">
        <f t="shared" si="76"/>
        <v>1093</v>
      </c>
      <c r="E1093" s="1"/>
      <c r="F1093" s="1"/>
      <c r="G1093" s="22"/>
      <c r="H1093" s="3"/>
      <c r="I1093" s="1"/>
      <c r="J1093" s="1"/>
      <c r="K1093" s="22"/>
      <c r="L1093" s="3"/>
      <c r="M1093" s="1"/>
      <c r="N1093" s="1"/>
      <c r="O1093" s="22"/>
      <c r="P1093" s="3"/>
      <c r="Q1093" s="1"/>
      <c r="R1093" s="1"/>
      <c r="S1093" s="22"/>
      <c r="T1093" s="3"/>
      <c r="U1093" s="1"/>
      <c r="V1093" s="1"/>
      <c r="W1093" s="22"/>
      <c r="X1093" s="3"/>
      <c r="Y1093" s="10" t="s">
        <v>7</v>
      </c>
      <c r="Z1093" s="9"/>
      <c r="AA1093" s="22">
        <f t="shared" si="77"/>
        <v>0</v>
      </c>
      <c r="AB1093" s="9"/>
      <c r="AC1093" s="22">
        <f t="shared" si="78"/>
        <v>0</v>
      </c>
      <c r="AD1093" s="117">
        <f t="shared" si="79"/>
        <v>1086</v>
      </c>
      <c r="AE1093" s="119"/>
      <c r="AF1093" s="1"/>
    </row>
    <row r="1094" spans="1:32" x14ac:dyDescent="0.25">
      <c r="A1094" s="1"/>
      <c r="B1094" s="1"/>
      <c r="C1094" s="1"/>
      <c r="D1094" s="5">
        <f t="shared" si="76"/>
        <v>1094</v>
      </c>
      <c r="E1094" s="1"/>
      <c r="F1094" s="1"/>
      <c r="G1094" s="22"/>
      <c r="H1094" s="3"/>
      <c r="I1094" s="1"/>
      <c r="J1094" s="1"/>
      <c r="K1094" s="22"/>
      <c r="L1094" s="3"/>
      <c r="M1094" s="1"/>
      <c r="N1094" s="1"/>
      <c r="O1094" s="22"/>
      <c r="P1094" s="3"/>
      <c r="Q1094" s="1"/>
      <c r="R1094" s="1"/>
      <c r="S1094" s="22"/>
      <c r="T1094" s="3"/>
      <c r="U1094" s="1"/>
      <c r="V1094" s="1"/>
      <c r="W1094" s="22"/>
      <c r="X1094" s="3"/>
      <c r="Y1094" s="10" t="s">
        <v>7</v>
      </c>
      <c r="Z1094" s="9"/>
      <c r="AA1094" s="22">
        <f t="shared" si="77"/>
        <v>0</v>
      </c>
      <c r="AB1094" s="9"/>
      <c r="AC1094" s="22">
        <f t="shared" si="78"/>
        <v>0</v>
      </c>
      <c r="AD1094" s="117">
        <f t="shared" si="79"/>
        <v>1087</v>
      </c>
      <c r="AE1094" s="119"/>
      <c r="AF1094" s="1"/>
    </row>
    <row r="1095" spans="1:32" x14ac:dyDescent="0.25">
      <c r="A1095" s="1"/>
      <c r="B1095" s="1"/>
      <c r="C1095" s="1"/>
      <c r="D1095" s="5">
        <f t="shared" si="76"/>
        <v>1095</v>
      </c>
      <c r="E1095" s="1"/>
      <c r="F1095" s="1"/>
      <c r="G1095" s="22"/>
      <c r="H1095" s="3"/>
      <c r="I1095" s="1"/>
      <c r="J1095" s="1"/>
      <c r="K1095" s="22"/>
      <c r="L1095" s="3"/>
      <c r="M1095" s="1"/>
      <c r="N1095" s="1"/>
      <c r="O1095" s="22"/>
      <c r="P1095" s="3"/>
      <c r="Q1095" s="1"/>
      <c r="R1095" s="1"/>
      <c r="S1095" s="22"/>
      <c r="T1095" s="3"/>
      <c r="U1095" s="1"/>
      <c r="V1095" s="1"/>
      <c r="W1095" s="22"/>
      <c r="X1095" s="3"/>
      <c r="Y1095" s="10" t="s">
        <v>7</v>
      </c>
      <c r="Z1095" s="9"/>
      <c r="AA1095" s="22">
        <f t="shared" si="77"/>
        <v>0</v>
      </c>
      <c r="AB1095" s="9"/>
      <c r="AC1095" s="22">
        <f t="shared" si="78"/>
        <v>0</v>
      </c>
      <c r="AD1095" s="117">
        <f t="shared" si="79"/>
        <v>1088</v>
      </c>
      <c r="AE1095" s="119"/>
      <c r="AF1095" s="1"/>
    </row>
    <row r="1096" spans="1:32" x14ac:dyDescent="0.25">
      <c r="A1096" s="1"/>
      <c r="B1096" s="1"/>
      <c r="C1096" s="1"/>
      <c r="D1096" s="5">
        <f t="shared" si="76"/>
        <v>1096</v>
      </c>
      <c r="E1096" s="1"/>
      <c r="F1096" s="1"/>
      <c r="G1096" s="22"/>
      <c r="H1096" s="3"/>
      <c r="I1096" s="1"/>
      <c r="J1096" s="1"/>
      <c r="K1096" s="22"/>
      <c r="L1096" s="3"/>
      <c r="M1096" s="1"/>
      <c r="N1096" s="1"/>
      <c r="O1096" s="22"/>
      <c r="P1096" s="3"/>
      <c r="Q1096" s="1"/>
      <c r="R1096" s="1"/>
      <c r="S1096" s="22"/>
      <c r="T1096" s="3"/>
      <c r="U1096" s="1"/>
      <c r="V1096" s="1"/>
      <c r="W1096" s="22"/>
      <c r="X1096" s="3"/>
      <c r="Y1096" s="10" t="s">
        <v>7</v>
      </c>
      <c r="Z1096" s="9"/>
      <c r="AA1096" s="22">
        <f t="shared" si="77"/>
        <v>0</v>
      </c>
      <c r="AB1096" s="9"/>
      <c r="AC1096" s="22">
        <f t="shared" si="78"/>
        <v>0</v>
      </c>
      <c r="AD1096" s="117">
        <f t="shared" si="79"/>
        <v>1089</v>
      </c>
      <c r="AE1096" s="119"/>
      <c r="AF1096" s="1"/>
    </row>
    <row r="1097" spans="1:32" x14ac:dyDescent="0.25">
      <c r="A1097" s="1"/>
      <c r="B1097" s="1"/>
      <c r="C1097" s="1"/>
      <c r="D1097" s="5">
        <f t="shared" ref="D1097:D1160" si="80">ROW(C1097)</f>
        <v>1097</v>
      </c>
      <c r="E1097" s="1"/>
      <c r="F1097" s="1"/>
      <c r="G1097" s="22"/>
      <c r="H1097" s="3"/>
      <c r="I1097" s="1"/>
      <c r="J1097" s="1"/>
      <c r="K1097" s="22"/>
      <c r="L1097" s="3"/>
      <c r="M1097" s="1"/>
      <c r="N1097" s="1"/>
      <c r="O1097" s="22"/>
      <c r="P1097" s="3"/>
      <c r="Q1097" s="1"/>
      <c r="R1097" s="1"/>
      <c r="S1097" s="22"/>
      <c r="T1097" s="3"/>
      <c r="U1097" s="1"/>
      <c r="V1097" s="1"/>
      <c r="W1097" s="22"/>
      <c r="X1097" s="3"/>
      <c r="Y1097" s="10" t="s">
        <v>7</v>
      </c>
      <c r="Z1097" s="9"/>
      <c r="AA1097" s="22">
        <f t="shared" ref="AA1097:AA1160" si="81">IF(Z1097="",0,IF(COUNTIF(Z:Z,Z1097)=1,0,1))</f>
        <v>0</v>
      </c>
      <c r="AB1097" s="9"/>
      <c r="AC1097" s="22">
        <f t="shared" ref="AC1097:AC1160" si="82">IF(AB1097="",0,IF(COUNTIF(AB:AB,AB1097)=1,0,1))</f>
        <v>0</v>
      </c>
      <c r="AD1097" s="117">
        <f t="shared" si="79"/>
        <v>1090</v>
      </c>
      <c r="AE1097" s="119"/>
      <c r="AF1097" s="1"/>
    </row>
    <row r="1098" spans="1:32" x14ac:dyDescent="0.25">
      <c r="A1098" s="1"/>
      <c r="B1098" s="1"/>
      <c r="C1098" s="1"/>
      <c r="D1098" s="5">
        <f t="shared" si="80"/>
        <v>1098</v>
      </c>
      <c r="E1098" s="1"/>
      <c r="F1098" s="1"/>
      <c r="G1098" s="22"/>
      <c r="H1098" s="3"/>
      <c r="I1098" s="1"/>
      <c r="J1098" s="1"/>
      <c r="K1098" s="22"/>
      <c r="L1098" s="3"/>
      <c r="M1098" s="1"/>
      <c r="N1098" s="1"/>
      <c r="O1098" s="22"/>
      <c r="P1098" s="3"/>
      <c r="Q1098" s="1"/>
      <c r="R1098" s="1"/>
      <c r="S1098" s="22"/>
      <c r="T1098" s="3"/>
      <c r="U1098" s="1"/>
      <c r="V1098" s="1"/>
      <c r="W1098" s="22"/>
      <c r="X1098" s="3"/>
      <c r="Y1098" s="10" t="s">
        <v>7</v>
      </c>
      <c r="Z1098" s="9"/>
      <c r="AA1098" s="22">
        <f t="shared" si="81"/>
        <v>0</v>
      </c>
      <c r="AB1098" s="9"/>
      <c r="AC1098" s="22">
        <f t="shared" si="82"/>
        <v>0</v>
      </c>
      <c r="AD1098" s="117">
        <f t="shared" ref="AD1098:AD1161" si="83">AD1097+1</f>
        <v>1091</v>
      </c>
      <c r="AE1098" s="119"/>
      <c r="AF1098" s="1"/>
    </row>
    <row r="1099" spans="1:32" x14ac:dyDescent="0.25">
      <c r="A1099" s="1"/>
      <c r="B1099" s="1"/>
      <c r="C1099" s="1"/>
      <c r="D1099" s="5">
        <f t="shared" si="80"/>
        <v>1099</v>
      </c>
      <c r="E1099" s="1"/>
      <c r="F1099" s="1"/>
      <c r="G1099" s="22"/>
      <c r="H1099" s="3"/>
      <c r="I1099" s="1"/>
      <c r="J1099" s="1"/>
      <c r="K1099" s="22"/>
      <c r="L1099" s="3"/>
      <c r="M1099" s="1"/>
      <c r="N1099" s="1"/>
      <c r="O1099" s="22"/>
      <c r="P1099" s="3"/>
      <c r="Q1099" s="1"/>
      <c r="R1099" s="1"/>
      <c r="S1099" s="22"/>
      <c r="T1099" s="3"/>
      <c r="U1099" s="1"/>
      <c r="V1099" s="1"/>
      <c r="W1099" s="22"/>
      <c r="X1099" s="3"/>
      <c r="Y1099" s="10" t="s">
        <v>7</v>
      </c>
      <c r="Z1099" s="9"/>
      <c r="AA1099" s="22">
        <f t="shared" si="81"/>
        <v>0</v>
      </c>
      <c r="AB1099" s="9"/>
      <c r="AC1099" s="22">
        <f t="shared" si="82"/>
        <v>0</v>
      </c>
      <c r="AD1099" s="117">
        <f t="shared" si="83"/>
        <v>1092</v>
      </c>
      <c r="AE1099" s="119"/>
      <c r="AF1099" s="1"/>
    </row>
    <row r="1100" spans="1:32" x14ac:dyDescent="0.25">
      <c r="A1100" s="1"/>
      <c r="B1100" s="1"/>
      <c r="C1100" s="1"/>
      <c r="D1100" s="5">
        <f t="shared" si="80"/>
        <v>1100</v>
      </c>
      <c r="E1100" s="1"/>
      <c r="F1100" s="1"/>
      <c r="G1100" s="22"/>
      <c r="H1100" s="3"/>
      <c r="I1100" s="1"/>
      <c r="J1100" s="1"/>
      <c r="K1100" s="22"/>
      <c r="L1100" s="3"/>
      <c r="M1100" s="1"/>
      <c r="N1100" s="1"/>
      <c r="O1100" s="22"/>
      <c r="P1100" s="3"/>
      <c r="Q1100" s="1"/>
      <c r="R1100" s="1"/>
      <c r="S1100" s="22"/>
      <c r="T1100" s="3"/>
      <c r="U1100" s="1"/>
      <c r="V1100" s="1"/>
      <c r="W1100" s="22"/>
      <c r="X1100" s="3"/>
      <c r="Y1100" s="10" t="s">
        <v>7</v>
      </c>
      <c r="Z1100" s="9"/>
      <c r="AA1100" s="22">
        <f t="shared" si="81"/>
        <v>0</v>
      </c>
      <c r="AB1100" s="9"/>
      <c r="AC1100" s="22">
        <f t="shared" si="82"/>
        <v>0</v>
      </c>
      <c r="AD1100" s="117">
        <f t="shared" si="83"/>
        <v>1093</v>
      </c>
      <c r="AE1100" s="119"/>
      <c r="AF1100" s="1"/>
    </row>
    <row r="1101" spans="1:32" x14ac:dyDescent="0.25">
      <c r="A1101" s="1"/>
      <c r="B1101" s="1"/>
      <c r="C1101" s="1"/>
      <c r="D1101" s="5">
        <f t="shared" si="80"/>
        <v>1101</v>
      </c>
      <c r="E1101" s="1"/>
      <c r="F1101" s="1"/>
      <c r="G1101" s="22"/>
      <c r="H1101" s="3"/>
      <c r="I1101" s="1"/>
      <c r="J1101" s="1"/>
      <c r="K1101" s="22"/>
      <c r="L1101" s="3"/>
      <c r="M1101" s="1"/>
      <c r="N1101" s="1"/>
      <c r="O1101" s="22"/>
      <c r="P1101" s="3"/>
      <c r="Q1101" s="1"/>
      <c r="R1101" s="1"/>
      <c r="S1101" s="22"/>
      <c r="T1101" s="3"/>
      <c r="U1101" s="1"/>
      <c r="V1101" s="1"/>
      <c r="W1101" s="22"/>
      <c r="X1101" s="3"/>
      <c r="Y1101" s="10" t="s">
        <v>7</v>
      </c>
      <c r="Z1101" s="9"/>
      <c r="AA1101" s="22">
        <f t="shared" si="81"/>
        <v>0</v>
      </c>
      <c r="AB1101" s="9"/>
      <c r="AC1101" s="22">
        <f t="shared" si="82"/>
        <v>0</v>
      </c>
      <c r="AD1101" s="117">
        <f t="shared" si="83"/>
        <v>1094</v>
      </c>
      <c r="AE1101" s="119"/>
      <c r="AF1101" s="1"/>
    </row>
    <row r="1102" spans="1:32" x14ac:dyDescent="0.25">
      <c r="A1102" s="1"/>
      <c r="B1102" s="1"/>
      <c r="C1102" s="1"/>
      <c r="D1102" s="5">
        <f t="shared" si="80"/>
        <v>1102</v>
      </c>
      <c r="E1102" s="1"/>
      <c r="F1102" s="1"/>
      <c r="G1102" s="22"/>
      <c r="H1102" s="3"/>
      <c r="I1102" s="1"/>
      <c r="J1102" s="1"/>
      <c r="K1102" s="22"/>
      <c r="L1102" s="3"/>
      <c r="M1102" s="1"/>
      <c r="N1102" s="1"/>
      <c r="O1102" s="22"/>
      <c r="P1102" s="3"/>
      <c r="Q1102" s="1"/>
      <c r="R1102" s="1"/>
      <c r="S1102" s="22"/>
      <c r="T1102" s="3"/>
      <c r="U1102" s="1"/>
      <c r="V1102" s="1"/>
      <c r="W1102" s="22"/>
      <c r="X1102" s="3"/>
      <c r="Y1102" s="10" t="s">
        <v>7</v>
      </c>
      <c r="Z1102" s="9"/>
      <c r="AA1102" s="22">
        <f t="shared" si="81"/>
        <v>0</v>
      </c>
      <c r="AB1102" s="9"/>
      <c r="AC1102" s="22">
        <f t="shared" si="82"/>
        <v>0</v>
      </c>
      <c r="AD1102" s="117">
        <f t="shared" si="83"/>
        <v>1095</v>
      </c>
      <c r="AE1102" s="119"/>
      <c r="AF1102" s="1"/>
    </row>
    <row r="1103" spans="1:32" x14ac:dyDescent="0.25">
      <c r="A1103" s="1"/>
      <c r="B1103" s="1"/>
      <c r="C1103" s="1"/>
      <c r="D1103" s="5">
        <f t="shared" si="80"/>
        <v>1103</v>
      </c>
      <c r="E1103" s="1"/>
      <c r="F1103" s="1"/>
      <c r="G1103" s="22"/>
      <c r="H1103" s="3"/>
      <c r="I1103" s="1"/>
      <c r="J1103" s="1"/>
      <c r="K1103" s="22"/>
      <c r="L1103" s="3"/>
      <c r="M1103" s="1"/>
      <c r="N1103" s="1"/>
      <c r="O1103" s="22"/>
      <c r="P1103" s="3"/>
      <c r="Q1103" s="1"/>
      <c r="R1103" s="1"/>
      <c r="S1103" s="22"/>
      <c r="T1103" s="3"/>
      <c r="U1103" s="1"/>
      <c r="V1103" s="1"/>
      <c r="W1103" s="22"/>
      <c r="X1103" s="3"/>
      <c r="Y1103" s="10" t="s">
        <v>7</v>
      </c>
      <c r="Z1103" s="9"/>
      <c r="AA1103" s="22">
        <f t="shared" si="81"/>
        <v>0</v>
      </c>
      <c r="AB1103" s="9"/>
      <c r="AC1103" s="22">
        <f t="shared" si="82"/>
        <v>0</v>
      </c>
      <c r="AD1103" s="117">
        <f t="shared" si="83"/>
        <v>1096</v>
      </c>
      <c r="AE1103" s="119"/>
      <c r="AF1103" s="1"/>
    </row>
    <row r="1104" spans="1:32" x14ac:dyDescent="0.25">
      <c r="A1104" s="1"/>
      <c r="B1104" s="1"/>
      <c r="C1104" s="1"/>
      <c r="D1104" s="5">
        <f t="shared" si="80"/>
        <v>1104</v>
      </c>
      <c r="E1104" s="1"/>
      <c r="F1104" s="1"/>
      <c r="G1104" s="22"/>
      <c r="H1104" s="3"/>
      <c r="I1104" s="1"/>
      <c r="J1104" s="1"/>
      <c r="K1104" s="22"/>
      <c r="L1104" s="3"/>
      <c r="M1104" s="1"/>
      <c r="N1104" s="1"/>
      <c r="O1104" s="22"/>
      <c r="P1104" s="3"/>
      <c r="Q1104" s="1"/>
      <c r="R1104" s="1"/>
      <c r="S1104" s="22"/>
      <c r="T1104" s="3"/>
      <c r="U1104" s="1"/>
      <c r="V1104" s="1"/>
      <c r="W1104" s="22"/>
      <c r="X1104" s="3"/>
      <c r="Y1104" s="10" t="s">
        <v>7</v>
      </c>
      <c r="Z1104" s="9"/>
      <c r="AA1104" s="22">
        <f t="shared" si="81"/>
        <v>0</v>
      </c>
      <c r="AB1104" s="9"/>
      <c r="AC1104" s="22">
        <f t="shared" si="82"/>
        <v>0</v>
      </c>
      <c r="AD1104" s="117">
        <f t="shared" si="83"/>
        <v>1097</v>
      </c>
      <c r="AE1104" s="119"/>
      <c r="AF1104" s="1"/>
    </row>
    <row r="1105" spans="1:32" x14ac:dyDescent="0.25">
      <c r="A1105" s="1"/>
      <c r="B1105" s="1"/>
      <c r="C1105" s="1"/>
      <c r="D1105" s="5">
        <f t="shared" si="80"/>
        <v>1105</v>
      </c>
      <c r="E1105" s="1"/>
      <c r="F1105" s="1"/>
      <c r="G1105" s="22"/>
      <c r="H1105" s="3"/>
      <c r="I1105" s="1"/>
      <c r="J1105" s="1"/>
      <c r="K1105" s="22"/>
      <c r="L1105" s="3"/>
      <c r="M1105" s="1"/>
      <c r="N1105" s="1"/>
      <c r="O1105" s="22"/>
      <c r="P1105" s="3"/>
      <c r="Q1105" s="1"/>
      <c r="R1105" s="1"/>
      <c r="S1105" s="22"/>
      <c r="T1105" s="3"/>
      <c r="U1105" s="1"/>
      <c r="V1105" s="1"/>
      <c r="W1105" s="22"/>
      <c r="X1105" s="3"/>
      <c r="Y1105" s="10" t="s">
        <v>7</v>
      </c>
      <c r="Z1105" s="9"/>
      <c r="AA1105" s="22">
        <f t="shared" si="81"/>
        <v>0</v>
      </c>
      <c r="AB1105" s="9"/>
      <c r="AC1105" s="22">
        <f t="shared" si="82"/>
        <v>0</v>
      </c>
      <c r="AD1105" s="117">
        <f t="shared" si="83"/>
        <v>1098</v>
      </c>
      <c r="AE1105" s="119"/>
      <c r="AF1105" s="1"/>
    </row>
    <row r="1106" spans="1:32" x14ac:dyDescent="0.25">
      <c r="A1106" s="1"/>
      <c r="B1106" s="1"/>
      <c r="C1106" s="1"/>
      <c r="D1106" s="5">
        <f t="shared" si="80"/>
        <v>1106</v>
      </c>
      <c r="E1106" s="1"/>
      <c r="F1106" s="1"/>
      <c r="G1106" s="22"/>
      <c r="H1106" s="3"/>
      <c r="I1106" s="1"/>
      <c r="J1106" s="1"/>
      <c r="K1106" s="22"/>
      <c r="L1106" s="3"/>
      <c r="M1106" s="1"/>
      <c r="N1106" s="1"/>
      <c r="O1106" s="22"/>
      <c r="P1106" s="3"/>
      <c r="Q1106" s="1"/>
      <c r="R1106" s="1"/>
      <c r="S1106" s="22"/>
      <c r="T1106" s="3"/>
      <c r="U1106" s="1"/>
      <c r="V1106" s="1"/>
      <c r="W1106" s="22"/>
      <c r="X1106" s="3"/>
      <c r="Y1106" s="10" t="s">
        <v>7</v>
      </c>
      <c r="Z1106" s="9"/>
      <c r="AA1106" s="22">
        <f t="shared" si="81"/>
        <v>0</v>
      </c>
      <c r="AB1106" s="9"/>
      <c r="AC1106" s="22">
        <f t="shared" si="82"/>
        <v>0</v>
      </c>
      <c r="AD1106" s="117">
        <f t="shared" si="83"/>
        <v>1099</v>
      </c>
      <c r="AE1106" s="119"/>
      <c r="AF1106" s="1"/>
    </row>
    <row r="1107" spans="1:32" x14ac:dyDescent="0.25">
      <c r="A1107" s="1"/>
      <c r="B1107" s="1"/>
      <c r="C1107" s="1"/>
      <c r="D1107" s="5">
        <f t="shared" si="80"/>
        <v>1107</v>
      </c>
      <c r="E1107" s="1"/>
      <c r="F1107" s="1"/>
      <c r="G1107" s="22"/>
      <c r="H1107" s="3"/>
      <c r="I1107" s="1"/>
      <c r="J1107" s="1"/>
      <c r="K1107" s="22"/>
      <c r="L1107" s="3"/>
      <c r="M1107" s="1"/>
      <c r="N1107" s="1"/>
      <c r="O1107" s="22"/>
      <c r="P1107" s="3"/>
      <c r="Q1107" s="1"/>
      <c r="R1107" s="1"/>
      <c r="S1107" s="22"/>
      <c r="T1107" s="3"/>
      <c r="U1107" s="1"/>
      <c r="V1107" s="1"/>
      <c r="W1107" s="22"/>
      <c r="X1107" s="3"/>
      <c r="Y1107" s="10" t="s">
        <v>7</v>
      </c>
      <c r="Z1107" s="9"/>
      <c r="AA1107" s="22">
        <f t="shared" si="81"/>
        <v>0</v>
      </c>
      <c r="AB1107" s="9"/>
      <c r="AC1107" s="22">
        <f t="shared" si="82"/>
        <v>0</v>
      </c>
      <c r="AD1107" s="117">
        <f t="shared" si="83"/>
        <v>1100</v>
      </c>
      <c r="AE1107" s="119"/>
      <c r="AF1107" s="1"/>
    </row>
    <row r="1108" spans="1:32" x14ac:dyDescent="0.25">
      <c r="A1108" s="1"/>
      <c r="B1108" s="1"/>
      <c r="C1108" s="1"/>
      <c r="D1108" s="5">
        <f t="shared" si="80"/>
        <v>1108</v>
      </c>
      <c r="E1108" s="1"/>
      <c r="F1108" s="1"/>
      <c r="G1108" s="22"/>
      <c r="H1108" s="3"/>
      <c r="I1108" s="1"/>
      <c r="J1108" s="1"/>
      <c r="K1108" s="22"/>
      <c r="L1108" s="3"/>
      <c r="M1108" s="1"/>
      <c r="N1108" s="1"/>
      <c r="O1108" s="22"/>
      <c r="P1108" s="3"/>
      <c r="Q1108" s="1"/>
      <c r="R1108" s="1"/>
      <c r="S1108" s="22"/>
      <c r="T1108" s="3"/>
      <c r="U1108" s="1"/>
      <c r="V1108" s="1"/>
      <c r="W1108" s="22"/>
      <c r="X1108" s="3"/>
      <c r="Y1108" s="10" t="s">
        <v>7</v>
      </c>
      <c r="Z1108" s="9"/>
      <c r="AA1108" s="22">
        <f t="shared" si="81"/>
        <v>0</v>
      </c>
      <c r="AB1108" s="9"/>
      <c r="AC1108" s="22">
        <f t="shared" si="82"/>
        <v>0</v>
      </c>
      <c r="AD1108" s="117">
        <f t="shared" si="83"/>
        <v>1101</v>
      </c>
      <c r="AE1108" s="119"/>
      <c r="AF1108" s="1"/>
    </row>
    <row r="1109" spans="1:32" x14ac:dyDescent="0.25">
      <c r="A1109" s="1"/>
      <c r="B1109" s="1"/>
      <c r="C1109" s="1"/>
      <c r="D1109" s="5">
        <f t="shared" si="80"/>
        <v>1109</v>
      </c>
      <c r="E1109" s="1"/>
      <c r="F1109" s="1"/>
      <c r="G1109" s="22"/>
      <c r="H1109" s="3"/>
      <c r="I1109" s="1"/>
      <c r="J1109" s="1"/>
      <c r="K1109" s="22"/>
      <c r="L1109" s="3"/>
      <c r="M1109" s="1"/>
      <c r="N1109" s="1"/>
      <c r="O1109" s="22"/>
      <c r="P1109" s="3"/>
      <c r="Q1109" s="1"/>
      <c r="R1109" s="1"/>
      <c r="S1109" s="22"/>
      <c r="T1109" s="3"/>
      <c r="U1109" s="1"/>
      <c r="V1109" s="1"/>
      <c r="W1109" s="22"/>
      <c r="X1109" s="3"/>
      <c r="Y1109" s="10" t="s">
        <v>7</v>
      </c>
      <c r="Z1109" s="9"/>
      <c r="AA1109" s="22">
        <f t="shared" si="81"/>
        <v>0</v>
      </c>
      <c r="AB1109" s="9"/>
      <c r="AC1109" s="22">
        <f t="shared" si="82"/>
        <v>0</v>
      </c>
      <c r="AD1109" s="117">
        <f t="shared" si="83"/>
        <v>1102</v>
      </c>
      <c r="AE1109" s="119"/>
      <c r="AF1109" s="1"/>
    </row>
    <row r="1110" spans="1:32" x14ac:dyDescent="0.25">
      <c r="A1110" s="1"/>
      <c r="B1110" s="1"/>
      <c r="C1110" s="1"/>
      <c r="D1110" s="5">
        <f t="shared" si="80"/>
        <v>1110</v>
      </c>
      <c r="E1110" s="1"/>
      <c r="F1110" s="1"/>
      <c r="G1110" s="22"/>
      <c r="H1110" s="3"/>
      <c r="I1110" s="1"/>
      <c r="J1110" s="1"/>
      <c r="K1110" s="22"/>
      <c r="L1110" s="3"/>
      <c r="M1110" s="1"/>
      <c r="N1110" s="1"/>
      <c r="O1110" s="22"/>
      <c r="P1110" s="3"/>
      <c r="Q1110" s="1"/>
      <c r="R1110" s="1"/>
      <c r="S1110" s="22"/>
      <c r="T1110" s="3"/>
      <c r="U1110" s="1"/>
      <c r="V1110" s="1"/>
      <c r="W1110" s="22"/>
      <c r="X1110" s="3"/>
      <c r="Y1110" s="10" t="s">
        <v>7</v>
      </c>
      <c r="Z1110" s="9"/>
      <c r="AA1110" s="22">
        <f t="shared" si="81"/>
        <v>0</v>
      </c>
      <c r="AB1110" s="9"/>
      <c r="AC1110" s="22">
        <f t="shared" si="82"/>
        <v>0</v>
      </c>
      <c r="AD1110" s="117">
        <f t="shared" si="83"/>
        <v>1103</v>
      </c>
      <c r="AE1110" s="119"/>
      <c r="AF1110" s="1"/>
    </row>
    <row r="1111" spans="1:32" x14ac:dyDescent="0.25">
      <c r="A1111" s="1"/>
      <c r="B1111" s="1"/>
      <c r="C1111" s="1"/>
      <c r="D1111" s="5">
        <f t="shared" si="80"/>
        <v>1111</v>
      </c>
      <c r="E1111" s="1"/>
      <c r="F1111" s="1"/>
      <c r="G1111" s="22"/>
      <c r="H1111" s="3"/>
      <c r="I1111" s="1"/>
      <c r="J1111" s="1"/>
      <c r="K1111" s="22"/>
      <c r="L1111" s="3"/>
      <c r="M1111" s="1"/>
      <c r="N1111" s="1"/>
      <c r="O1111" s="22"/>
      <c r="P1111" s="3"/>
      <c r="Q1111" s="1"/>
      <c r="R1111" s="1"/>
      <c r="S1111" s="22"/>
      <c r="T1111" s="3"/>
      <c r="U1111" s="1"/>
      <c r="V1111" s="1"/>
      <c r="W1111" s="22"/>
      <c r="X1111" s="3"/>
      <c r="Y1111" s="10" t="s">
        <v>7</v>
      </c>
      <c r="Z1111" s="9"/>
      <c r="AA1111" s="22">
        <f t="shared" si="81"/>
        <v>0</v>
      </c>
      <c r="AB1111" s="9"/>
      <c r="AC1111" s="22">
        <f t="shared" si="82"/>
        <v>0</v>
      </c>
      <c r="AD1111" s="117">
        <f t="shared" si="83"/>
        <v>1104</v>
      </c>
      <c r="AE1111" s="119"/>
      <c r="AF1111" s="1"/>
    </row>
    <row r="1112" spans="1:32" x14ac:dyDescent="0.25">
      <c r="A1112" s="1"/>
      <c r="B1112" s="1"/>
      <c r="C1112" s="1"/>
      <c r="D1112" s="5">
        <f t="shared" si="80"/>
        <v>1112</v>
      </c>
      <c r="E1112" s="1"/>
      <c r="F1112" s="1"/>
      <c r="G1112" s="22"/>
      <c r="H1112" s="3"/>
      <c r="I1112" s="1"/>
      <c r="J1112" s="1"/>
      <c r="K1112" s="22"/>
      <c r="L1112" s="3"/>
      <c r="M1112" s="1"/>
      <c r="N1112" s="1"/>
      <c r="O1112" s="22"/>
      <c r="P1112" s="3"/>
      <c r="Q1112" s="1"/>
      <c r="R1112" s="1"/>
      <c r="S1112" s="22"/>
      <c r="T1112" s="3"/>
      <c r="U1112" s="1"/>
      <c r="V1112" s="1"/>
      <c r="W1112" s="22"/>
      <c r="X1112" s="3"/>
      <c r="Y1112" s="10" t="s">
        <v>7</v>
      </c>
      <c r="Z1112" s="9"/>
      <c r="AA1112" s="22">
        <f t="shared" si="81"/>
        <v>0</v>
      </c>
      <c r="AB1112" s="9"/>
      <c r="AC1112" s="22">
        <f t="shared" si="82"/>
        <v>0</v>
      </c>
      <c r="AD1112" s="117">
        <f t="shared" si="83"/>
        <v>1105</v>
      </c>
      <c r="AE1112" s="119"/>
      <c r="AF1112" s="1"/>
    </row>
    <row r="1113" spans="1:32" x14ac:dyDescent="0.25">
      <c r="A1113" s="1"/>
      <c r="B1113" s="1"/>
      <c r="C1113" s="1"/>
      <c r="D1113" s="5">
        <f t="shared" si="80"/>
        <v>1113</v>
      </c>
      <c r="E1113" s="1"/>
      <c r="F1113" s="1"/>
      <c r="G1113" s="22"/>
      <c r="H1113" s="3"/>
      <c r="I1113" s="1"/>
      <c r="J1113" s="1"/>
      <c r="K1113" s="22"/>
      <c r="L1113" s="3"/>
      <c r="M1113" s="1"/>
      <c r="N1113" s="1"/>
      <c r="O1113" s="22"/>
      <c r="P1113" s="3"/>
      <c r="Q1113" s="1"/>
      <c r="R1113" s="1"/>
      <c r="S1113" s="22"/>
      <c r="T1113" s="3"/>
      <c r="U1113" s="1"/>
      <c r="V1113" s="1"/>
      <c r="W1113" s="22"/>
      <c r="X1113" s="3"/>
      <c r="Y1113" s="10" t="s">
        <v>7</v>
      </c>
      <c r="Z1113" s="9"/>
      <c r="AA1113" s="22">
        <f t="shared" si="81"/>
        <v>0</v>
      </c>
      <c r="AB1113" s="9"/>
      <c r="AC1113" s="22">
        <f t="shared" si="82"/>
        <v>0</v>
      </c>
      <c r="AD1113" s="117">
        <f t="shared" si="83"/>
        <v>1106</v>
      </c>
      <c r="AE1113" s="119"/>
      <c r="AF1113" s="1"/>
    </row>
    <row r="1114" spans="1:32" x14ac:dyDescent="0.25">
      <c r="A1114" s="1"/>
      <c r="B1114" s="1"/>
      <c r="C1114" s="1"/>
      <c r="D1114" s="5">
        <f t="shared" si="80"/>
        <v>1114</v>
      </c>
      <c r="E1114" s="1"/>
      <c r="F1114" s="1"/>
      <c r="G1114" s="22"/>
      <c r="H1114" s="3"/>
      <c r="I1114" s="1"/>
      <c r="J1114" s="1"/>
      <c r="K1114" s="22"/>
      <c r="L1114" s="3"/>
      <c r="M1114" s="1"/>
      <c r="N1114" s="1"/>
      <c r="O1114" s="22"/>
      <c r="P1114" s="3"/>
      <c r="Q1114" s="1"/>
      <c r="R1114" s="1"/>
      <c r="S1114" s="22"/>
      <c r="T1114" s="3"/>
      <c r="U1114" s="1"/>
      <c r="V1114" s="1"/>
      <c r="W1114" s="22"/>
      <c r="X1114" s="3"/>
      <c r="Y1114" s="10" t="s">
        <v>7</v>
      </c>
      <c r="Z1114" s="9"/>
      <c r="AA1114" s="22">
        <f t="shared" si="81"/>
        <v>0</v>
      </c>
      <c r="AB1114" s="9"/>
      <c r="AC1114" s="22">
        <f t="shared" si="82"/>
        <v>0</v>
      </c>
      <c r="AD1114" s="117">
        <f t="shared" si="83"/>
        <v>1107</v>
      </c>
      <c r="AE1114" s="119"/>
      <c r="AF1114" s="1"/>
    </row>
    <row r="1115" spans="1:32" x14ac:dyDescent="0.25">
      <c r="A1115" s="1"/>
      <c r="B1115" s="1"/>
      <c r="C1115" s="1"/>
      <c r="D1115" s="5">
        <f t="shared" si="80"/>
        <v>1115</v>
      </c>
      <c r="E1115" s="1"/>
      <c r="F1115" s="1"/>
      <c r="G1115" s="22"/>
      <c r="H1115" s="3"/>
      <c r="I1115" s="1"/>
      <c r="J1115" s="1"/>
      <c r="K1115" s="22"/>
      <c r="L1115" s="3"/>
      <c r="M1115" s="1"/>
      <c r="N1115" s="1"/>
      <c r="O1115" s="22"/>
      <c r="P1115" s="3"/>
      <c r="Q1115" s="1"/>
      <c r="R1115" s="1"/>
      <c r="S1115" s="22"/>
      <c r="T1115" s="3"/>
      <c r="U1115" s="1"/>
      <c r="V1115" s="1"/>
      <c r="W1115" s="22"/>
      <c r="X1115" s="3"/>
      <c r="Y1115" s="10" t="s">
        <v>7</v>
      </c>
      <c r="Z1115" s="9"/>
      <c r="AA1115" s="22">
        <f t="shared" si="81"/>
        <v>0</v>
      </c>
      <c r="AB1115" s="9"/>
      <c r="AC1115" s="22">
        <f t="shared" si="82"/>
        <v>0</v>
      </c>
      <c r="AD1115" s="117">
        <f t="shared" si="83"/>
        <v>1108</v>
      </c>
      <c r="AE1115" s="119"/>
      <c r="AF1115" s="1"/>
    </row>
    <row r="1116" spans="1:32" x14ac:dyDescent="0.25">
      <c r="A1116" s="1"/>
      <c r="B1116" s="1"/>
      <c r="C1116" s="1"/>
      <c r="D1116" s="5">
        <f t="shared" si="80"/>
        <v>1116</v>
      </c>
      <c r="E1116" s="1"/>
      <c r="F1116" s="1"/>
      <c r="G1116" s="22"/>
      <c r="H1116" s="3"/>
      <c r="I1116" s="1"/>
      <c r="J1116" s="1"/>
      <c r="K1116" s="22"/>
      <c r="L1116" s="3"/>
      <c r="M1116" s="1"/>
      <c r="N1116" s="1"/>
      <c r="O1116" s="22"/>
      <c r="P1116" s="3"/>
      <c r="Q1116" s="1"/>
      <c r="R1116" s="1"/>
      <c r="S1116" s="22"/>
      <c r="T1116" s="3"/>
      <c r="U1116" s="1"/>
      <c r="V1116" s="1"/>
      <c r="W1116" s="22"/>
      <c r="X1116" s="3"/>
      <c r="Y1116" s="10" t="s">
        <v>7</v>
      </c>
      <c r="Z1116" s="9"/>
      <c r="AA1116" s="22">
        <f t="shared" si="81"/>
        <v>0</v>
      </c>
      <c r="AB1116" s="9"/>
      <c r="AC1116" s="22">
        <f t="shared" si="82"/>
        <v>0</v>
      </c>
      <c r="AD1116" s="117">
        <f t="shared" si="83"/>
        <v>1109</v>
      </c>
      <c r="AE1116" s="119"/>
      <c r="AF1116" s="1"/>
    </row>
    <row r="1117" spans="1:32" x14ac:dyDescent="0.25">
      <c r="A1117" s="1"/>
      <c r="B1117" s="1"/>
      <c r="C1117" s="1"/>
      <c r="D1117" s="5">
        <f t="shared" si="80"/>
        <v>1117</v>
      </c>
      <c r="E1117" s="1"/>
      <c r="F1117" s="1"/>
      <c r="G1117" s="22"/>
      <c r="H1117" s="3"/>
      <c r="I1117" s="1"/>
      <c r="J1117" s="1"/>
      <c r="K1117" s="22"/>
      <c r="L1117" s="3"/>
      <c r="M1117" s="1"/>
      <c r="N1117" s="1"/>
      <c r="O1117" s="22"/>
      <c r="P1117" s="3"/>
      <c r="Q1117" s="1"/>
      <c r="R1117" s="1"/>
      <c r="S1117" s="22"/>
      <c r="T1117" s="3"/>
      <c r="U1117" s="1"/>
      <c r="V1117" s="1"/>
      <c r="W1117" s="22"/>
      <c r="X1117" s="3"/>
      <c r="Y1117" s="10" t="s">
        <v>7</v>
      </c>
      <c r="Z1117" s="9"/>
      <c r="AA1117" s="22">
        <f t="shared" si="81"/>
        <v>0</v>
      </c>
      <c r="AB1117" s="9"/>
      <c r="AC1117" s="22">
        <f t="shared" si="82"/>
        <v>0</v>
      </c>
      <c r="AD1117" s="117">
        <f t="shared" si="83"/>
        <v>1110</v>
      </c>
      <c r="AE1117" s="119"/>
      <c r="AF1117" s="1"/>
    </row>
    <row r="1118" spans="1:32" x14ac:dyDescent="0.25">
      <c r="A1118" s="1"/>
      <c r="B1118" s="1"/>
      <c r="C1118" s="1"/>
      <c r="D1118" s="5">
        <f t="shared" si="80"/>
        <v>1118</v>
      </c>
      <c r="E1118" s="1"/>
      <c r="F1118" s="1"/>
      <c r="G1118" s="22"/>
      <c r="H1118" s="3"/>
      <c r="I1118" s="1"/>
      <c r="J1118" s="1"/>
      <c r="K1118" s="22"/>
      <c r="L1118" s="3"/>
      <c r="M1118" s="1"/>
      <c r="N1118" s="1"/>
      <c r="O1118" s="22"/>
      <c r="P1118" s="3"/>
      <c r="Q1118" s="1"/>
      <c r="R1118" s="1"/>
      <c r="S1118" s="22"/>
      <c r="T1118" s="3"/>
      <c r="U1118" s="1"/>
      <c r="V1118" s="1"/>
      <c r="W1118" s="22"/>
      <c r="X1118" s="3"/>
      <c r="Y1118" s="10" t="s">
        <v>7</v>
      </c>
      <c r="Z1118" s="9"/>
      <c r="AA1118" s="22">
        <f t="shared" si="81"/>
        <v>0</v>
      </c>
      <c r="AB1118" s="9"/>
      <c r="AC1118" s="22">
        <f t="shared" si="82"/>
        <v>0</v>
      </c>
      <c r="AD1118" s="117">
        <f t="shared" si="83"/>
        <v>1111</v>
      </c>
      <c r="AE1118" s="119"/>
      <c r="AF1118" s="1"/>
    </row>
    <row r="1119" spans="1:32" x14ac:dyDescent="0.25">
      <c r="A1119" s="1"/>
      <c r="B1119" s="1"/>
      <c r="C1119" s="1"/>
      <c r="D1119" s="5">
        <f t="shared" si="80"/>
        <v>1119</v>
      </c>
      <c r="E1119" s="1"/>
      <c r="F1119" s="1"/>
      <c r="G1119" s="22"/>
      <c r="H1119" s="3"/>
      <c r="I1119" s="1"/>
      <c r="J1119" s="1"/>
      <c r="K1119" s="22"/>
      <c r="L1119" s="3"/>
      <c r="M1119" s="1"/>
      <c r="N1119" s="1"/>
      <c r="O1119" s="22"/>
      <c r="P1119" s="3"/>
      <c r="Q1119" s="1"/>
      <c r="R1119" s="1"/>
      <c r="S1119" s="22"/>
      <c r="T1119" s="3"/>
      <c r="U1119" s="1"/>
      <c r="V1119" s="1"/>
      <c r="W1119" s="22"/>
      <c r="X1119" s="3"/>
      <c r="Y1119" s="10" t="s">
        <v>7</v>
      </c>
      <c r="Z1119" s="9"/>
      <c r="AA1119" s="22">
        <f t="shared" si="81"/>
        <v>0</v>
      </c>
      <c r="AB1119" s="9"/>
      <c r="AC1119" s="22">
        <f t="shared" si="82"/>
        <v>0</v>
      </c>
      <c r="AD1119" s="117">
        <f t="shared" si="83"/>
        <v>1112</v>
      </c>
      <c r="AE1119" s="119"/>
      <c r="AF1119" s="1"/>
    </row>
    <row r="1120" spans="1:32" x14ac:dyDescent="0.25">
      <c r="A1120" s="1"/>
      <c r="B1120" s="1"/>
      <c r="C1120" s="1"/>
      <c r="D1120" s="5">
        <f t="shared" si="80"/>
        <v>1120</v>
      </c>
      <c r="E1120" s="1"/>
      <c r="F1120" s="1"/>
      <c r="G1120" s="22"/>
      <c r="H1120" s="3"/>
      <c r="I1120" s="1"/>
      <c r="J1120" s="1"/>
      <c r="K1120" s="22"/>
      <c r="L1120" s="3"/>
      <c r="M1120" s="1"/>
      <c r="N1120" s="1"/>
      <c r="O1120" s="22"/>
      <c r="P1120" s="3"/>
      <c r="Q1120" s="1"/>
      <c r="R1120" s="1"/>
      <c r="S1120" s="22"/>
      <c r="T1120" s="3"/>
      <c r="U1120" s="1"/>
      <c r="V1120" s="1"/>
      <c r="W1120" s="22"/>
      <c r="X1120" s="3"/>
      <c r="Y1120" s="10" t="s">
        <v>7</v>
      </c>
      <c r="Z1120" s="9"/>
      <c r="AA1120" s="22">
        <f t="shared" si="81"/>
        <v>0</v>
      </c>
      <c r="AB1120" s="9"/>
      <c r="AC1120" s="22">
        <f t="shared" si="82"/>
        <v>0</v>
      </c>
      <c r="AD1120" s="117">
        <f t="shared" si="83"/>
        <v>1113</v>
      </c>
      <c r="AE1120" s="119"/>
      <c r="AF1120" s="1"/>
    </row>
    <row r="1121" spans="1:32" x14ac:dyDescent="0.25">
      <c r="A1121" s="1"/>
      <c r="B1121" s="1"/>
      <c r="C1121" s="1"/>
      <c r="D1121" s="5">
        <f t="shared" si="80"/>
        <v>1121</v>
      </c>
      <c r="E1121" s="1"/>
      <c r="F1121" s="1"/>
      <c r="G1121" s="22"/>
      <c r="H1121" s="3"/>
      <c r="I1121" s="1"/>
      <c r="J1121" s="1"/>
      <c r="K1121" s="22"/>
      <c r="L1121" s="3"/>
      <c r="M1121" s="1"/>
      <c r="N1121" s="1"/>
      <c r="O1121" s="22"/>
      <c r="P1121" s="3"/>
      <c r="Q1121" s="1"/>
      <c r="R1121" s="1"/>
      <c r="S1121" s="22"/>
      <c r="T1121" s="3"/>
      <c r="U1121" s="1"/>
      <c r="V1121" s="1"/>
      <c r="W1121" s="22"/>
      <c r="X1121" s="3"/>
      <c r="Y1121" s="10" t="s">
        <v>7</v>
      </c>
      <c r="Z1121" s="9"/>
      <c r="AA1121" s="22">
        <f t="shared" si="81"/>
        <v>0</v>
      </c>
      <c r="AB1121" s="9"/>
      <c r="AC1121" s="22">
        <f t="shared" si="82"/>
        <v>0</v>
      </c>
      <c r="AD1121" s="117">
        <f t="shared" si="83"/>
        <v>1114</v>
      </c>
      <c r="AE1121" s="119"/>
      <c r="AF1121" s="1"/>
    </row>
    <row r="1122" spans="1:32" x14ac:dyDescent="0.25">
      <c r="A1122" s="1"/>
      <c r="B1122" s="1"/>
      <c r="C1122" s="1"/>
      <c r="D1122" s="5">
        <f t="shared" si="80"/>
        <v>1122</v>
      </c>
      <c r="E1122" s="1"/>
      <c r="F1122" s="1"/>
      <c r="G1122" s="22"/>
      <c r="H1122" s="3"/>
      <c r="I1122" s="1"/>
      <c r="J1122" s="1"/>
      <c r="K1122" s="22"/>
      <c r="L1122" s="3"/>
      <c r="M1122" s="1"/>
      <c r="N1122" s="1"/>
      <c r="O1122" s="22"/>
      <c r="P1122" s="3"/>
      <c r="Q1122" s="1"/>
      <c r="R1122" s="1"/>
      <c r="S1122" s="22"/>
      <c r="T1122" s="3"/>
      <c r="U1122" s="1"/>
      <c r="V1122" s="1"/>
      <c r="W1122" s="22"/>
      <c r="X1122" s="3"/>
      <c r="Y1122" s="10" t="s">
        <v>7</v>
      </c>
      <c r="Z1122" s="9"/>
      <c r="AA1122" s="22">
        <f t="shared" si="81"/>
        <v>0</v>
      </c>
      <c r="AB1122" s="9"/>
      <c r="AC1122" s="22">
        <f t="shared" si="82"/>
        <v>0</v>
      </c>
      <c r="AD1122" s="117">
        <f t="shared" si="83"/>
        <v>1115</v>
      </c>
      <c r="AE1122" s="119"/>
      <c r="AF1122" s="1"/>
    </row>
    <row r="1123" spans="1:32" x14ac:dyDescent="0.25">
      <c r="A1123" s="1"/>
      <c r="B1123" s="1"/>
      <c r="C1123" s="1"/>
      <c r="D1123" s="5">
        <f t="shared" si="80"/>
        <v>1123</v>
      </c>
      <c r="E1123" s="1"/>
      <c r="F1123" s="1"/>
      <c r="G1123" s="22"/>
      <c r="H1123" s="3"/>
      <c r="I1123" s="1"/>
      <c r="J1123" s="1"/>
      <c r="K1123" s="22"/>
      <c r="L1123" s="3"/>
      <c r="M1123" s="1"/>
      <c r="N1123" s="1"/>
      <c r="O1123" s="22"/>
      <c r="P1123" s="3"/>
      <c r="Q1123" s="1"/>
      <c r="R1123" s="1"/>
      <c r="S1123" s="22"/>
      <c r="T1123" s="3"/>
      <c r="U1123" s="1"/>
      <c r="V1123" s="1"/>
      <c r="W1123" s="22"/>
      <c r="X1123" s="3"/>
      <c r="Y1123" s="10" t="s">
        <v>7</v>
      </c>
      <c r="Z1123" s="9"/>
      <c r="AA1123" s="22">
        <f t="shared" si="81"/>
        <v>0</v>
      </c>
      <c r="AB1123" s="9"/>
      <c r="AC1123" s="22">
        <f t="shared" si="82"/>
        <v>0</v>
      </c>
      <c r="AD1123" s="117">
        <f t="shared" si="83"/>
        <v>1116</v>
      </c>
      <c r="AE1123" s="119"/>
      <c r="AF1123" s="1"/>
    </row>
    <row r="1124" spans="1:32" x14ac:dyDescent="0.25">
      <c r="A1124" s="1"/>
      <c r="B1124" s="1"/>
      <c r="C1124" s="1"/>
      <c r="D1124" s="5">
        <f t="shared" si="80"/>
        <v>1124</v>
      </c>
      <c r="E1124" s="1"/>
      <c r="F1124" s="1"/>
      <c r="G1124" s="22"/>
      <c r="H1124" s="3"/>
      <c r="I1124" s="1"/>
      <c r="J1124" s="1"/>
      <c r="K1124" s="22"/>
      <c r="L1124" s="3"/>
      <c r="M1124" s="1"/>
      <c r="N1124" s="1"/>
      <c r="O1124" s="22"/>
      <c r="P1124" s="3"/>
      <c r="Q1124" s="1"/>
      <c r="R1124" s="1"/>
      <c r="S1124" s="22"/>
      <c r="T1124" s="3"/>
      <c r="U1124" s="1"/>
      <c r="V1124" s="1"/>
      <c r="W1124" s="22"/>
      <c r="X1124" s="3"/>
      <c r="Y1124" s="10" t="s">
        <v>7</v>
      </c>
      <c r="Z1124" s="9"/>
      <c r="AA1124" s="22">
        <f t="shared" si="81"/>
        <v>0</v>
      </c>
      <c r="AB1124" s="9"/>
      <c r="AC1124" s="22">
        <f t="shared" si="82"/>
        <v>0</v>
      </c>
      <c r="AD1124" s="117">
        <f t="shared" si="83"/>
        <v>1117</v>
      </c>
      <c r="AE1124" s="119"/>
      <c r="AF1124" s="1"/>
    </row>
    <row r="1125" spans="1:32" x14ac:dyDescent="0.25">
      <c r="A1125" s="1"/>
      <c r="B1125" s="1"/>
      <c r="C1125" s="1"/>
      <c r="D1125" s="5">
        <f t="shared" si="80"/>
        <v>1125</v>
      </c>
      <c r="E1125" s="1"/>
      <c r="F1125" s="1"/>
      <c r="G1125" s="22"/>
      <c r="H1125" s="3"/>
      <c r="I1125" s="1"/>
      <c r="J1125" s="1"/>
      <c r="K1125" s="22"/>
      <c r="L1125" s="3"/>
      <c r="M1125" s="1"/>
      <c r="N1125" s="1"/>
      <c r="O1125" s="22"/>
      <c r="P1125" s="3"/>
      <c r="Q1125" s="1"/>
      <c r="R1125" s="1"/>
      <c r="S1125" s="22"/>
      <c r="T1125" s="3"/>
      <c r="U1125" s="1"/>
      <c r="V1125" s="1"/>
      <c r="W1125" s="22"/>
      <c r="X1125" s="3"/>
      <c r="Y1125" s="10" t="s">
        <v>7</v>
      </c>
      <c r="Z1125" s="9"/>
      <c r="AA1125" s="22">
        <f t="shared" si="81"/>
        <v>0</v>
      </c>
      <c r="AB1125" s="9"/>
      <c r="AC1125" s="22">
        <f t="shared" si="82"/>
        <v>0</v>
      </c>
      <c r="AD1125" s="117">
        <f t="shared" si="83"/>
        <v>1118</v>
      </c>
      <c r="AE1125" s="119"/>
      <c r="AF1125" s="1"/>
    </row>
    <row r="1126" spans="1:32" x14ac:dyDescent="0.25">
      <c r="A1126" s="1"/>
      <c r="B1126" s="1"/>
      <c r="C1126" s="1"/>
      <c r="D1126" s="5">
        <f t="shared" si="80"/>
        <v>1126</v>
      </c>
      <c r="E1126" s="1"/>
      <c r="F1126" s="1"/>
      <c r="G1126" s="22"/>
      <c r="H1126" s="3"/>
      <c r="I1126" s="1"/>
      <c r="J1126" s="1"/>
      <c r="K1126" s="22"/>
      <c r="L1126" s="3"/>
      <c r="M1126" s="1"/>
      <c r="N1126" s="1"/>
      <c r="O1126" s="22"/>
      <c r="P1126" s="3"/>
      <c r="Q1126" s="1"/>
      <c r="R1126" s="1"/>
      <c r="S1126" s="22"/>
      <c r="T1126" s="3"/>
      <c r="U1126" s="1"/>
      <c r="V1126" s="1"/>
      <c r="W1126" s="22"/>
      <c r="X1126" s="3"/>
      <c r="Y1126" s="10" t="s">
        <v>7</v>
      </c>
      <c r="Z1126" s="9"/>
      <c r="AA1126" s="22">
        <f t="shared" si="81"/>
        <v>0</v>
      </c>
      <c r="AB1126" s="9"/>
      <c r="AC1126" s="22">
        <f t="shared" si="82"/>
        <v>0</v>
      </c>
      <c r="AD1126" s="117">
        <f t="shared" si="83"/>
        <v>1119</v>
      </c>
      <c r="AE1126" s="119"/>
      <c r="AF1126" s="1"/>
    </row>
    <row r="1127" spans="1:32" x14ac:dyDescent="0.25">
      <c r="A1127" s="1"/>
      <c r="B1127" s="1"/>
      <c r="C1127" s="1"/>
      <c r="D1127" s="5">
        <f t="shared" si="80"/>
        <v>1127</v>
      </c>
      <c r="E1127" s="1"/>
      <c r="F1127" s="1"/>
      <c r="G1127" s="22"/>
      <c r="H1127" s="3"/>
      <c r="I1127" s="1"/>
      <c r="J1127" s="1"/>
      <c r="K1127" s="22"/>
      <c r="L1127" s="3"/>
      <c r="M1127" s="1"/>
      <c r="N1127" s="1"/>
      <c r="O1127" s="22"/>
      <c r="P1127" s="3"/>
      <c r="Q1127" s="1"/>
      <c r="R1127" s="1"/>
      <c r="S1127" s="22"/>
      <c r="T1127" s="3"/>
      <c r="U1127" s="1"/>
      <c r="V1127" s="1"/>
      <c r="W1127" s="22"/>
      <c r="X1127" s="3"/>
      <c r="Y1127" s="10" t="s">
        <v>7</v>
      </c>
      <c r="Z1127" s="9"/>
      <c r="AA1127" s="22">
        <f t="shared" si="81"/>
        <v>0</v>
      </c>
      <c r="AB1127" s="9"/>
      <c r="AC1127" s="22">
        <f t="shared" si="82"/>
        <v>0</v>
      </c>
      <c r="AD1127" s="117">
        <f t="shared" si="83"/>
        <v>1120</v>
      </c>
      <c r="AE1127" s="119"/>
      <c r="AF1127" s="1"/>
    </row>
    <row r="1128" spans="1:32" x14ac:dyDescent="0.25">
      <c r="A1128" s="1"/>
      <c r="B1128" s="1"/>
      <c r="C1128" s="1"/>
      <c r="D1128" s="5">
        <f t="shared" si="80"/>
        <v>1128</v>
      </c>
      <c r="E1128" s="1"/>
      <c r="F1128" s="1"/>
      <c r="G1128" s="22"/>
      <c r="H1128" s="3"/>
      <c r="I1128" s="1"/>
      <c r="J1128" s="1"/>
      <c r="K1128" s="22"/>
      <c r="L1128" s="3"/>
      <c r="M1128" s="1"/>
      <c r="N1128" s="1"/>
      <c r="O1128" s="22"/>
      <c r="P1128" s="3"/>
      <c r="Q1128" s="1"/>
      <c r="R1128" s="1"/>
      <c r="S1128" s="22"/>
      <c r="T1128" s="3"/>
      <c r="U1128" s="1"/>
      <c r="V1128" s="1"/>
      <c r="W1128" s="22"/>
      <c r="X1128" s="3"/>
      <c r="Y1128" s="10" t="s">
        <v>7</v>
      </c>
      <c r="Z1128" s="9"/>
      <c r="AA1128" s="22">
        <f t="shared" si="81"/>
        <v>0</v>
      </c>
      <c r="AB1128" s="9"/>
      <c r="AC1128" s="22">
        <f t="shared" si="82"/>
        <v>0</v>
      </c>
      <c r="AD1128" s="117">
        <f t="shared" si="83"/>
        <v>1121</v>
      </c>
      <c r="AE1128" s="119"/>
      <c r="AF1128" s="1"/>
    </row>
    <row r="1129" spans="1:32" x14ac:dyDescent="0.25">
      <c r="A1129" s="1"/>
      <c r="B1129" s="1"/>
      <c r="C1129" s="1"/>
      <c r="D1129" s="5">
        <f t="shared" si="80"/>
        <v>1129</v>
      </c>
      <c r="E1129" s="1"/>
      <c r="F1129" s="1"/>
      <c r="G1129" s="22"/>
      <c r="H1129" s="3"/>
      <c r="I1129" s="1"/>
      <c r="J1129" s="1"/>
      <c r="K1129" s="22"/>
      <c r="L1129" s="3"/>
      <c r="M1129" s="1"/>
      <c r="N1129" s="1"/>
      <c r="O1129" s="22"/>
      <c r="P1129" s="3"/>
      <c r="Q1129" s="1"/>
      <c r="R1129" s="1"/>
      <c r="S1129" s="22"/>
      <c r="T1129" s="3"/>
      <c r="U1129" s="1"/>
      <c r="V1129" s="1"/>
      <c r="W1129" s="22"/>
      <c r="X1129" s="3"/>
      <c r="Y1129" s="10" t="s">
        <v>7</v>
      </c>
      <c r="Z1129" s="9"/>
      <c r="AA1129" s="22">
        <f t="shared" si="81"/>
        <v>0</v>
      </c>
      <c r="AB1129" s="9"/>
      <c r="AC1129" s="22">
        <f t="shared" si="82"/>
        <v>0</v>
      </c>
      <c r="AD1129" s="117">
        <f t="shared" si="83"/>
        <v>1122</v>
      </c>
      <c r="AE1129" s="119"/>
      <c r="AF1129" s="1"/>
    </row>
    <row r="1130" spans="1:32" x14ac:dyDescent="0.25">
      <c r="A1130" s="1"/>
      <c r="B1130" s="1"/>
      <c r="C1130" s="1"/>
      <c r="D1130" s="5">
        <f t="shared" si="80"/>
        <v>1130</v>
      </c>
      <c r="E1130" s="1"/>
      <c r="F1130" s="1"/>
      <c r="G1130" s="22"/>
      <c r="H1130" s="3"/>
      <c r="I1130" s="1"/>
      <c r="J1130" s="1"/>
      <c r="K1130" s="22"/>
      <c r="L1130" s="3"/>
      <c r="M1130" s="1"/>
      <c r="N1130" s="1"/>
      <c r="O1130" s="22"/>
      <c r="P1130" s="3"/>
      <c r="Q1130" s="1"/>
      <c r="R1130" s="1"/>
      <c r="S1130" s="22"/>
      <c r="T1130" s="3"/>
      <c r="U1130" s="1"/>
      <c r="V1130" s="1"/>
      <c r="W1130" s="22"/>
      <c r="X1130" s="3"/>
      <c r="Y1130" s="10" t="s">
        <v>7</v>
      </c>
      <c r="Z1130" s="9"/>
      <c r="AA1130" s="22">
        <f t="shared" si="81"/>
        <v>0</v>
      </c>
      <c r="AB1130" s="9"/>
      <c r="AC1130" s="22">
        <f t="shared" si="82"/>
        <v>0</v>
      </c>
      <c r="AD1130" s="117">
        <f t="shared" si="83"/>
        <v>1123</v>
      </c>
      <c r="AE1130" s="119"/>
      <c r="AF1130" s="1"/>
    </row>
    <row r="1131" spans="1:32" x14ac:dyDescent="0.25">
      <c r="A1131" s="1"/>
      <c r="B1131" s="1"/>
      <c r="C1131" s="1"/>
      <c r="D1131" s="5">
        <f t="shared" si="80"/>
        <v>1131</v>
      </c>
      <c r="E1131" s="1"/>
      <c r="F1131" s="1"/>
      <c r="G1131" s="22"/>
      <c r="H1131" s="3"/>
      <c r="I1131" s="1"/>
      <c r="J1131" s="1"/>
      <c r="K1131" s="22"/>
      <c r="L1131" s="3"/>
      <c r="M1131" s="1"/>
      <c r="N1131" s="1"/>
      <c r="O1131" s="22"/>
      <c r="P1131" s="3"/>
      <c r="Q1131" s="1"/>
      <c r="R1131" s="1"/>
      <c r="S1131" s="22"/>
      <c r="T1131" s="3"/>
      <c r="U1131" s="1"/>
      <c r="V1131" s="1"/>
      <c r="W1131" s="22"/>
      <c r="X1131" s="3"/>
      <c r="Y1131" s="10" t="s">
        <v>7</v>
      </c>
      <c r="Z1131" s="9"/>
      <c r="AA1131" s="22">
        <f t="shared" si="81"/>
        <v>0</v>
      </c>
      <c r="AB1131" s="9"/>
      <c r="AC1131" s="22">
        <f t="shared" si="82"/>
        <v>0</v>
      </c>
      <c r="AD1131" s="117">
        <f t="shared" si="83"/>
        <v>1124</v>
      </c>
      <c r="AE1131" s="119"/>
      <c r="AF1131" s="1"/>
    </row>
    <row r="1132" spans="1:32" x14ac:dyDescent="0.25">
      <c r="A1132" s="1"/>
      <c r="B1132" s="1"/>
      <c r="C1132" s="1"/>
      <c r="D1132" s="5">
        <f t="shared" si="80"/>
        <v>1132</v>
      </c>
      <c r="E1132" s="1"/>
      <c r="F1132" s="1"/>
      <c r="G1132" s="22"/>
      <c r="H1132" s="3"/>
      <c r="I1132" s="1"/>
      <c r="J1132" s="1"/>
      <c r="K1132" s="22"/>
      <c r="L1132" s="3"/>
      <c r="M1132" s="1"/>
      <c r="N1132" s="1"/>
      <c r="O1132" s="22"/>
      <c r="P1132" s="3"/>
      <c r="Q1132" s="1"/>
      <c r="R1132" s="1"/>
      <c r="S1132" s="22"/>
      <c r="T1132" s="3"/>
      <c r="U1132" s="1"/>
      <c r="V1132" s="1"/>
      <c r="W1132" s="22"/>
      <c r="X1132" s="3"/>
      <c r="Y1132" s="10" t="s">
        <v>7</v>
      </c>
      <c r="Z1132" s="9"/>
      <c r="AA1132" s="22">
        <f t="shared" si="81"/>
        <v>0</v>
      </c>
      <c r="AB1132" s="9"/>
      <c r="AC1132" s="22">
        <f t="shared" si="82"/>
        <v>0</v>
      </c>
      <c r="AD1132" s="117">
        <f t="shared" si="83"/>
        <v>1125</v>
      </c>
      <c r="AE1132" s="119"/>
      <c r="AF1132" s="1"/>
    </row>
    <row r="1133" spans="1:32" x14ac:dyDescent="0.25">
      <c r="A1133" s="1"/>
      <c r="B1133" s="1"/>
      <c r="C1133" s="1"/>
      <c r="D1133" s="5">
        <f t="shared" si="80"/>
        <v>1133</v>
      </c>
      <c r="E1133" s="1"/>
      <c r="F1133" s="1"/>
      <c r="G1133" s="22"/>
      <c r="H1133" s="3"/>
      <c r="I1133" s="1"/>
      <c r="J1133" s="1"/>
      <c r="K1133" s="22"/>
      <c r="L1133" s="3"/>
      <c r="M1133" s="1"/>
      <c r="N1133" s="1"/>
      <c r="O1133" s="22"/>
      <c r="P1133" s="3"/>
      <c r="Q1133" s="1"/>
      <c r="R1133" s="1"/>
      <c r="S1133" s="22"/>
      <c r="T1133" s="3"/>
      <c r="U1133" s="1"/>
      <c r="V1133" s="1"/>
      <c r="W1133" s="22"/>
      <c r="X1133" s="3"/>
      <c r="Y1133" s="10" t="s">
        <v>7</v>
      </c>
      <c r="Z1133" s="9"/>
      <c r="AA1133" s="22">
        <f t="shared" si="81"/>
        <v>0</v>
      </c>
      <c r="AB1133" s="9"/>
      <c r="AC1133" s="22">
        <f t="shared" si="82"/>
        <v>0</v>
      </c>
      <c r="AD1133" s="117">
        <f t="shared" si="83"/>
        <v>1126</v>
      </c>
      <c r="AE1133" s="119"/>
      <c r="AF1133" s="1"/>
    </row>
    <row r="1134" spans="1:32" x14ac:dyDescent="0.25">
      <c r="A1134" s="1"/>
      <c r="B1134" s="1"/>
      <c r="C1134" s="1"/>
      <c r="D1134" s="5">
        <f t="shared" si="80"/>
        <v>1134</v>
      </c>
      <c r="E1134" s="1"/>
      <c r="F1134" s="1"/>
      <c r="G1134" s="22"/>
      <c r="H1134" s="3"/>
      <c r="I1134" s="1"/>
      <c r="J1134" s="1"/>
      <c r="K1134" s="22"/>
      <c r="L1134" s="3"/>
      <c r="M1134" s="1"/>
      <c r="N1134" s="1"/>
      <c r="O1134" s="22"/>
      <c r="P1134" s="3"/>
      <c r="Q1134" s="1"/>
      <c r="R1134" s="1"/>
      <c r="S1134" s="22"/>
      <c r="T1134" s="3"/>
      <c r="U1134" s="1"/>
      <c r="V1134" s="1"/>
      <c r="W1134" s="22"/>
      <c r="X1134" s="3"/>
      <c r="Y1134" s="10" t="s">
        <v>7</v>
      </c>
      <c r="Z1134" s="9"/>
      <c r="AA1134" s="22">
        <f t="shared" si="81"/>
        <v>0</v>
      </c>
      <c r="AB1134" s="9"/>
      <c r="AC1134" s="22">
        <f t="shared" si="82"/>
        <v>0</v>
      </c>
      <c r="AD1134" s="117">
        <f t="shared" si="83"/>
        <v>1127</v>
      </c>
      <c r="AE1134" s="119"/>
      <c r="AF1134" s="1"/>
    </row>
    <row r="1135" spans="1:32" x14ac:dyDescent="0.25">
      <c r="A1135" s="1"/>
      <c r="B1135" s="1"/>
      <c r="C1135" s="1"/>
      <c r="D1135" s="5">
        <f t="shared" si="80"/>
        <v>1135</v>
      </c>
      <c r="E1135" s="1"/>
      <c r="F1135" s="1"/>
      <c r="G1135" s="22"/>
      <c r="H1135" s="3"/>
      <c r="I1135" s="1"/>
      <c r="J1135" s="1"/>
      <c r="K1135" s="22"/>
      <c r="L1135" s="3"/>
      <c r="M1135" s="1"/>
      <c r="N1135" s="1"/>
      <c r="O1135" s="22"/>
      <c r="P1135" s="3"/>
      <c r="Q1135" s="1"/>
      <c r="R1135" s="1"/>
      <c r="S1135" s="22"/>
      <c r="T1135" s="3"/>
      <c r="U1135" s="1"/>
      <c r="V1135" s="1"/>
      <c r="W1135" s="22"/>
      <c r="X1135" s="3"/>
      <c r="Y1135" s="10" t="s">
        <v>7</v>
      </c>
      <c r="Z1135" s="9"/>
      <c r="AA1135" s="22">
        <f t="shared" si="81"/>
        <v>0</v>
      </c>
      <c r="AB1135" s="9"/>
      <c r="AC1135" s="22">
        <f t="shared" si="82"/>
        <v>0</v>
      </c>
      <c r="AD1135" s="117">
        <f t="shared" si="83"/>
        <v>1128</v>
      </c>
      <c r="AE1135" s="119"/>
      <c r="AF1135" s="1"/>
    </row>
    <row r="1136" spans="1:32" x14ac:dyDescent="0.25">
      <c r="A1136" s="1"/>
      <c r="B1136" s="1"/>
      <c r="C1136" s="1"/>
      <c r="D1136" s="5">
        <f t="shared" si="80"/>
        <v>1136</v>
      </c>
      <c r="E1136" s="1"/>
      <c r="F1136" s="1"/>
      <c r="G1136" s="22"/>
      <c r="H1136" s="3"/>
      <c r="I1136" s="1"/>
      <c r="J1136" s="1"/>
      <c r="K1136" s="22"/>
      <c r="L1136" s="3"/>
      <c r="M1136" s="1"/>
      <c r="N1136" s="1"/>
      <c r="O1136" s="22"/>
      <c r="P1136" s="3"/>
      <c r="Q1136" s="1"/>
      <c r="R1136" s="1"/>
      <c r="S1136" s="22"/>
      <c r="T1136" s="3"/>
      <c r="U1136" s="1"/>
      <c r="V1136" s="1"/>
      <c r="W1136" s="22"/>
      <c r="X1136" s="3"/>
      <c r="Y1136" s="10" t="s">
        <v>7</v>
      </c>
      <c r="Z1136" s="9"/>
      <c r="AA1136" s="22">
        <f t="shared" si="81"/>
        <v>0</v>
      </c>
      <c r="AB1136" s="9"/>
      <c r="AC1136" s="22">
        <f t="shared" si="82"/>
        <v>0</v>
      </c>
      <c r="AD1136" s="117">
        <f t="shared" si="83"/>
        <v>1129</v>
      </c>
      <c r="AE1136" s="119"/>
      <c r="AF1136" s="1"/>
    </row>
    <row r="1137" spans="1:32" x14ac:dyDescent="0.25">
      <c r="A1137" s="1"/>
      <c r="B1137" s="1"/>
      <c r="C1137" s="1"/>
      <c r="D1137" s="5">
        <f t="shared" si="80"/>
        <v>1137</v>
      </c>
      <c r="E1137" s="1"/>
      <c r="F1137" s="1"/>
      <c r="G1137" s="22"/>
      <c r="H1137" s="3"/>
      <c r="I1137" s="1"/>
      <c r="J1137" s="1"/>
      <c r="K1137" s="22"/>
      <c r="L1137" s="3"/>
      <c r="M1137" s="1"/>
      <c r="N1137" s="1"/>
      <c r="O1137" s="22"/>
      <c r="P1137" s="3"/>
      <c r="Q1137" s="1"/>
      <c r="R1137" s="1"/>
      <c r="S1137" s="22"/>
      <c r="T1137" s="3"/>
      <c r="U1137" s="1"/>
      <c r="V1137" s="1"/>
      <c r="W1137" s="22"/>
      <c r="X1137" s="3"/>
      <c r="Y1137" s="10" t="s">
        <v>7</v>
      </c>
      <c r="Z1137" s="9"/>
      <c r="AA1137" s="22">
        <f t="shared" si="81"/>
        <v>0</v>
      </c>
      <c r="AB1137" s="9"/>
      <c r="AC1137" s="22">
        <f t="shared" si="82"/>
        <v>0</v>
      </c>
      <c r="AD1137" s="117">
        <f t="shared" si="83"/>
        <v>1130</v>
      </c>
      <c r="AE1137" s="119"/>
      <c r="AF1137" s="1"/>
    </row>
    <row r="1138" spans="1:32" x14ac:dyDescent="0.25">
      <c r="A1138" s="1"/>
      <c r="B1138" s="1"/>
      <c r="C1138" s="1"/>
      <c r="D1138" s="5">
        <f t="shared" si="80"/>
        <v>1138</v>
      </c>
      <c r="E1138" s="1"/>
      <c r="F1138" s="1"/>
      <c r="G1138" s="22"/>
      <c r="H1138" s="3"/>
      <c r="I1138" s="1"/>
      <c r="J1138" s="1"/>
      <c r="K1138" s="22"/>
      <c r="L1138" s="3"/>
      <c r="M1138" s="1"/>
      <c r="N1138" s="1"/>
      <c r="O1138" s="22"/>
      <c r="P1138" s="3"/>
      <c r="Q1138" s="1"/>
      <c r="R1138" s="1"/>
      <c r="S1138" s="22"/>
      <c r="T1138" s="3"/>
      <c r="U1138" s="1"/>
      <c r="V1138" s="1"/>
      <c r="W1138" s="22"/>
      <c r="X1138" s="3"/>
      <c r="Y1138" s="10" t="s">
        <v>7</v>
      </c>
      <c r="Z1138" s="9"/>
      <c r="AA1138" s="22">
        <f t="shared" si="81"/>
        <v>0</v>
      </c>
      <c r="AB1138" s="9"/>
      <c r="AC1138" s="22">
        <f t="shared" si="82"/>
        <v>0</v>
      </c>
      <c r="AD1138" s="117">
        <f t="shared" si="83"/>
        <v>1131</v>
      </c>
      <c r="AE1138" s="119"/>
      <c r="AF1138" s="1"/>
    </row>
    <row r="1139" spans="1:32" x14ac:dyDescent="0.25">
      <c r="A1139" s="1"/>
      <c r="B1139" s="1"/>
      <c r="C1139" s="1"/>
      <c r="D1139" s="5">
        <f t="shared" si="80"/>
        <v>1139</v>
      </c>
      <c r="E1139" s="1"/>
      <c r="F1139" s="1"/>
      <c r="G1139" s="22"/>
      <c r="H1139" s="3"/>
      <c r="I1139" s="1"/>
      <c r="J1139" s="1"/>
      <c r="K1139" s="22"/>
      <c r="L1139" s="3"/>
      <c r="M1139" s="1"/>
      <c r="N1139" s="1"/>
      <c r="O1139" s="22"/>
      <c r="P1139" s="3"/>
      <c r="Q1139" s="1"/>
      <c r="R1139" s="1"/>
      <c r="S1139" s="22"/>
      <c r="T1139" s="3"/>
      <c r="U1139" s="1"/>
      <c r="V1139" s="1"/>
      <c r="W1139" s="22"/>
      <c r="X1139" s="3"/>
      <c r="Y1139" s="10" t="s">
        <v>7</v>
      </c>
      <c r="Z1139" s="9"/>
      <c r="AA1139" s="22">
        <f t="shared" si="81"/>
        <v>0</v>
      </c>
      <c r="AB1139" s="9"/>
      <c r="AC1139" s="22">
        <f t="shared" si="82"/>
        <v>0</v>
      </c>
      <c r="AD1139" s="117">
        <f t="shared" si="83"/>
        <v>1132</v>
      </c>
      <c r="AE1139" s="119"/>
      <c r="AF1139" s="1"/>
    </row>
    <row r="1140" spans="1:32" x14ac:dyDescent="0.25">
      <c r="A1140" s="1"/>
      <c r="B1140" s="1"/>
      <c r="C1140" s="1"/>
      <c r="D1140" s="5">
        <f t="shared" si="80"/>
        <v>1140</v>
      </c>
      <c r="E1140" s="1"/>
      <c r="F1140" s="1"/>
      <c r="G1140" s="22"/>
      <c r="H1140" s="3"/>
      <c r="I1140" s="1"/>
      <c r="J1140" s="1"/>
      <c r="K1140" s="22"/>
      <c r="L1140" s="3"/>
      <c r="M1140" s="1"/>
      <c r="N1140" s="1"/>
      <c r="O1140" s="22"/>
      <c r="P1140" s="3"/>
      <c r="Q1140" s="1"/>
      <c r="R1140" s="1"/>
      <c r="S1140" s="22"/>
      <c r="T1140" s="3"/>
      <c r="U1140" s="1"/>
      <c r="V1140" s="1"/>
      <c r="W1140" s="22"/>
      <c r="X1140" s="3"/>
      <c r="Y1140" s="10" t="s">
        <v>7</v>
      </c>
      <c r="Z1140" s="9"/>
      <c r="AA1140" s="22">
        <f t="shared" si="81"/>
        <v>0</v>
      </c>
      <c r="AB1140" s="9"/>
      <c r="AC1140" s="22">
        <f t="shared" si="82"/>
        <v>0</v>
      </c>
      <c r="AD1140" s="117">
        <f t="shared" si="83"/>
        <v>1133</v>
      </c>
      <c r="AE1140" s="119"/>
      <c r="AF1140" s="1"/>
    </row>
    <row r="1141" spans="1:32" x14ac:dyDescent="0.25">
      <c r="A1141" s="1"/>
      <c r="B1141" s="1"/>
      <c r="C1141" s="1"/>
      <c r="D1141" s="5">
        <f t="shared" si="80"/>
        <v>1141</v>
      </c>
      <c r="E1141" s="1"/>
      <c r="F1141" s="1"/>
      <c r="G1141" s="22"/>
      <c r="H1141" s="3"/>
      <c r="I1141" s="1"/>
      <c r="J1141" s="1"/>
      <c r="K1141" s="22"/>
      <c r="L1141" s="3"/>
      <c r="M1141" s="1"/>
      <c r="N1141" s="1"/>
      <c r="O1141" s="22"/>
      <c r="P1141" s="3"/>
      <c r="Q1141" s="1"/>
      <c r="R1141" s="1"/>
      <c r="S1141" s="22"/>
      <c r="T1141" s="3"/>
      <c r="U1141" s="1"/>
      <c r="V1141" s="1"/>
      <c r="W1141" s="22"/>
      <c r="X1141" s="3"/>
      <c r="Y1141" s="10" t="s">
        <v>7</v>
      </c>
      <c r="Z1141" s="9"/>
      <c r="AA1141" s="22">
        <f t="shared" si="81"/>
        <v>0</v>
      </c>
      <c r="AB1141" s="9"/>
      <c r="AC1141" s="22">
        <f t="shared" si="82"/>
        <v>0</v>
      </c>
      <c r="AD1141" s="117">
        <f t="shared" si="83"/>
        <v>1134</v>
      </c>
      <c r="AE1141" s="119"/>
      <c r="AF1141" s="1"/>
    </row>
    <row r="1142" spans="1:32" x14ac:dyDescent="0.25">
      <c r="A1142" s="1"/>
      <c r="B1142" s="1"/>
      <c r="C1142" s="1"/>
      <c r="D1142" s="5">
        <f t="shared" si="80"/>
        <v>1142</v>
      </c>
      <c r="E1142" s="1"/>
      <c r="F1142" s="1"/>
      <c r="G1142" s="22"/>
      <c r="H1142" s="3"/>
      <c r="I1142" s="1"/>
      <c r="J1142" s="1"/>
      <c r="K1142" s="22"/>
      <c r="L1142" s="3"/>
      <c r="M1142" s="1"/>
      <c r="N1142" s="1"/>
      <c r="O1142" s="22"/>
      <c r="P1142" s="3"/>
      <c r="Q1142" s="1"/>
      <c r="R1142" s="1"/>
      <c r="S1142" s="22"/>
      <c r="T1142" s="3"/>
      <c r="U1142" s="1"/>
      <c r="V1142" s="1"/>
      <c r="W1142" s="22"/>
      <c r="X1142" s="3"/>
      <c r="Y1142" s="10" t="s">
        <v>7</v>
      </c>
      <c r="Z1142" s="9"/>
      <c r="AA1142" s="22">
        <f t="shared" si="81"/>
        <v>0</v>
      </c>
      <c r="AB1142" s="9"/>
      <c r="AC1142" s="22">
        <f t="shared" si="82"/>
        <v>0</v>
      </c>
      <c r="AD1142" s="117">
        <f t="shared" si="83"/>
        <v>1135</v>
      </c>
      <c r="AE1142" s="119"/>
      <c r="AF1142" s="1"/>
    </row>
    <row r="1143" spans="1:32" x14ac:dyDescent="0.25">
      <c r="A1143" s="1"/>
      <c r="B1143" s="1"/>
      <c r="C1143" s="1"/>
      <c r="D1143" s="5">
        <f t="shared" si="80"/>
        <v>1143</v>
      </c>
      <c r="E1143" s="1"/>
      <c r="F1143" s="1"/>
      <c r="G1143" s="22"/>
      <c r="H1143" s="3"/>
      <c r="I1143" s="1"/>
      <c r="J1143" s="1"/>
      <c r="K1143" s="22"/>
      <c r="L1143" s="3"/>
      <c r="M1143" s="1"/>
      <c r="N1143" s="1"/>
      <c r="O1143" s="22"/>
      <c r="P1143" s="3"/>
      <c r="Q1143" s="1"/>
      <c r="R1143" s="1"/>
      <c r="S1143" s="22"/>
      <c r="T1143" s="3"/>
      <c r="U1143" s="1"/>
      <c r="V1143" s="1"/>
      <c r="W1143" s="22"/>
      <c r="X1143" s="3"/>
      <c r="Y1143" s="10" t="s">
        <v>7</v>
      </c>
      <c r="Z1143" s="9"/>
      <c r="AA1143" s="22">
        <f t="shared" si="81"/>
        <v>0</v>
      </c>
      <c r="AB1143" s="9"/>
      <c r="AC1143" s="22">
        <f t="shared" si="82"/>
        <v>0</v>
      </c>
      <c r="AD1143" s="117">
        <f t="shared" si="83"/>
        <v>1136</v>
      </c>
      <c r="AE1143" s="119"/>
      <c r="AF1143" s="1"/>
    </row>
    <row r="1144" spans="1:32" x14ac:dyDescent="0.25">
      <c r="A1144" s="1"/>
      <c r="B1144" s="1"/>
      <c r="C1144" s="1"/>
      <c r="D1144" s="5">
        <f t="shared" si="80"/>
        <v>1144</v>
      </c>
      <c r="E1144" s="1"/>
      <c r="F1144" s="1"/>
      <c r="G1144" s="22"/>
      <c r="H1144" s="3"/>
      <c r="I1144" s="1"/>
      <c r="J1144" s="1"/>
      <c r="K1144" s="22"/>
      <c r="L1144" s="3"/>
      <c r="M1144" s="1"/>
      <c r="N1144" s="1"/>
      <c r="O1144" s="22"/>
      <c r="P1144" s="3"/>
      <c r="Q1144" s="1"/>
      <c r="R1144" s="1"/>
      <c r="S1144" s="22"/>
      <c r="T1144" s="3"/>
      <c r="U1144" s="1"/>
      <c r="V1144" s="1"/>
      <c r="W1144" s="22"/>
      <c r="X1144" s="3"/>
      <c r="Y1144" s="10" t="s">
        <v>7</v>
      </c>
      <c r="Z1144" s="9"/>
      <c r="AA1144" s="22">
        <f t="shared" si="81"/>
        <v>0</v>
      </c>
      <c r="AB1144" s="9"/>
      <c r="AC1144" s="22">
        <f t="shared" si="82"/>
        <v>0</v>
      </c>
      <c r="AD1144" s="117">
        <f t="shared" si="83"/>
        <v>1137</v>
      </c>
      <c r="AE1144" s="119"/>
      <c r="AF1144" s="1"/>
    </row>
    <row r="1145" spans="1:32" x14ac:dyDescent="0.25">
      <c r="A1145" s="1"/>
      <c r="B1145" s="1"/>
      <c r="C1145" s="1"/>
      <c r="D1145" s="5">
        <f t="shared" si="80"/>
        <v>1145</v>
      </c>
      <c r="E1145" s="1"/>
      <c r="F1145" s="1"/>
      <c r="G1145" s="22"/>
      <c r="H1145" s="3"/>
      <c r="I1145" s="1"/>
      <c r="J1145" s="1"/>
      <c r="K1145" s="22"/>
      <c r="L1145" s="3"/>
      <c r="M1145" s="1"/>
      <c r="N1145" s="1"/>
      <c r="O1145" s="22"/>
      <c r="P1145" s="3"/>
      <c r="Q1145" s="1"/>
      <c r="R1145" s="1"/>
      <c r="S1145" s="22"/>
      <c r="T1145" s="3"/>
      <c r="U1145" s="1"/>
      <c r="V1145" s="1"/>
      <c r="W1145" s="22"/>
      <c r="X1145" s="3"/>
      <c r="Y1145" s="10" t="s">
        <v>7</v>
      </c>
      <c r="Z1145" s="9"/>
      <c r="AA1145" s="22">
        <f t="shared" si="81"/>
        <v>0</v>
      </c>
      <c r="AB1145" s="9"/>
      <c r="AC1145" s="22">
        <f t="shared" si="82"/>
        <v>0</v>
      </c>
      <c r="AD1145" s="117">
        <f t="shared" si="83"/>
        <v>1138</v>
      </c>
      <c r="AE1145" s="119"/>
      <c r="AF1145" s="1"/>
    </row>
    <row r="1146" spans="1:32" x14ac:dyDescent="0.25">
      <c r="A1146" s="1"/>
      <c r="B1146" s="1"/>
      <c r="C1146" s="1"/>
      <c r="D1146" s="5">
        <f t="shared" si="80"/>
        <v>1146</v>
      </c>
      <c r="E1146" s="1"/>
      <c r="F1146" s="1"/>
      <c r="G1146" s="22"/>
      <c r="H1146" s="3"/>
      <c r="I1146" s="1"/>
      <c r="J1146" s="1"/>
      <c r="K1146" s="22"/>
      <c r="L1146" s="3"/>
      <c r="M1146" s="1"/>
      <c r="N1146" s="1"/>
      <c r="O1146" s="22"/>
      <c r="P1146" s="3"/>
      <c r="Q1146" s="1"/>
      <c r="R1146" s="1"/>
      <c r="S1146" s="22"/>
      <c r="T1146" s="3"/>
      <c r="U1146" s="1"/>
      <c r="V1146" s="1"/>
      <c r="W1146" s="22"/>
      <c r="X1146" s="3"/>
      <c r="Y1146" s="10" t="s">
        <v>7</v>
      </c>
      <c r="Z1146" s="9"/>
      <c r="AA1146" s="22">
        <f t="shared" si="81"/>
        <v>0</v>
      </c>
      <c r="AB1146" s="9"/>
      <c r="AC1146" s="22">
        <f t="shared" si="82"/>
        <v>0</v>
      </c>
      <c r="AD1146" s="117">
        <f t="shared" si="83"/>
        <v>1139</v>
      </c>
      <c r="AE1146" s="119"/>
      <c r="AF1146" s="1"/>
    </row>
    <row r="1147" spans="1:32" x14ac:dyDescent="0.25">
      <c r="A1147" s="1"/>
      <c r="B1147" s="1"/>
      <c r="C1147" s="1"/>
      <c r="D1147" s="5">
        <f t="shared" si="80"/>
        <v>1147</v>
      </c>
      <c r="E1147" s="1"/>
      <c r="F1147" s="1"/>
      <c r="G1147" s="22"/>
      <c r="H1147" s="3"/>
      <c r="I1147" s="1"/>
      <c r="J1147" s="1"/>
      <c r="K1147" s="22"/>
      <c r="L1147" s="3"/>
      <c r="M1147" s="1"/>
      <c r="N1147" s="1"/>
      <c r="O1147" s="22"/>
      <c r="P1147" s="3"/>
      <c r="Q1147" s="1"/>
      <c r="R1147" s="1"/>
      <c r="S1147" s="22"/>
      <c r="T1147" s="3"/>
      <c r="U1147" s="1"/>
      <c r="V1147" s="1"/>
      <c r="W1147" s="22"/>
      <c r="X1147" s="3"/>
      <c r="Y1147" s="10" t="s">
        <v>7</v>
      </c>
      <c r="Z1147" s="9"/>
      <c r="AA1147" s="22">
        <f t="shared" si="81"/>
        <v>0</v>
      </c>
      <c r="AB1147" s="9"/>
      <c r="AC1147" s="22">
        <f t="shared" si="82"/>
        <v>0</v>
      </c>
      <c r="AD1147" s="117">
        <f t="shared" si="83"/>
        <v>1140</v>
      </c>
      <c r="AE1147" s="119"/>
      <c r="AF1147" s="1"/>
    </row>
    <row r="1148" spans="1:32" x14ac:dyDescent="0.25">
      <c r="A1148" s="1"/>
      <c r="B1148" s="1"/>
      <c r="C1148" s="1"/>
      <c r="D1148" s="5">
        <f t="shared" si="80"/>
        <v>1148</v>
      </c>
      <c r="E1148" s="1"/>
      <c r="F1148" s="1"/>
      <c r="G1148" s="22"/>
      <c r="H1148" s="3"/>
      <c r="I1148" s="1"/>
      <c r="J1148" s="1"/>
      <c r="K1148" s="22"/>
      <c r="L1148" s="3"/>
      <c r="M1148" s="1"/>
      <c r="N1148" s="1"/>
      <c r="O1148" s="22"/>
      <c r="P1148" s="3"/>
      <c r="Q1148" s="1"/>
      <c r="R1148" s="1"/>
      <c r="S1148" s="22"/>
      <c r="T1148" s="3"/>
      <c r="U1148" s="1"/>
      <c r="V1148" s="1"/>
      <c r="W1148" s="22"/>
      <c r="X1148" s="3"/>
      <c r="Y1148" s="10" t="s">
        <v>7</v>
      </c>
      <c r="Z1148" s="9"/>
      <c r="AA1148" s="22">
        <f t="shared" si="81"/>
        <v>0</v>
      </c>
      <c r="AB1148" s="9"/>
      <c r="AC1148" s="22">
        <f t="shared" si="82"/>
        <v>0</v>
      </c>
      <c r="AD1148" s="117">
        <f t="shared" si="83"/>
        <v>1141</v>
      </c>
      <c r="AE1148" s="119"/>
      <c r="AF1148" s="1"/>
    </row>
    <row r="1149" spans="1:32" x14ac:dyDescent="0.25">
      <c r="A1149" s="1"/>
      <c r="B1149" s="1"/>
      <c r="C1149" s="1"/>
      <c r="D1149" s="5">
        <f t="shared" si="80"/>
        <v>1149</v>
      </c>
      <c r="E1149" s="1"/>
      <c r="F1149" s="1"/>
      <c r="G1149" s="22"/>
      <c r="H1149" s="3"/>
      <c r="I1149" s="1"/>
      <c r="J1149" s="1"/>
      <c r="K1149" s="22"/>
      <c r="L1149" s="3"/>
      <c r="M1149" s="1"/>
      <c r="N1149" s="1"/>
      <c r="O1149" s="22"/>
      <c r="P1149" s="3"/>
      <c r="Q1149" s="1"/>
      <c r="R1149" s="1"/>
      <c r="S1149" s="22"/>
      <c r="T1149" s="3"/>
      <c r="U1149" s="1"/>
      <c r="V1149" s="1"/>
      <c r="W1149" s="22"/>
      <c r="X1149" s="3"/>
      <c r="Y1149" s="10" t="s">
        <v>7</v>
      </c>
      <c r="Z1149" s="9"/>
      <c r="AA1149" s="22">
        <f t="shared" si="81"/>
        <v>0</v>
      </c>
      <c r="AB1149" s="9"/>
      <c r="AC1149" s="22">
        <f t="shared" si="82"/>
        <v>0</v>
      </c>
      <c r="AD1149" s="117">
        <f t="shared" si="83"/>
        <v>1142</v>
      </c>
      <c r="AE1149" s="119"/>
      <c r="AF1149" s="1"/>
    </row>
    <row r="1150" spans="1:32" x14ac:dyDescent="0.25">
      <c r="A1150" s="1"/>
      <c r="B1150" s="1"/>
      <c r="C1150" s="1"/>
      <c r="D1150" s="5">
        <f t="shared" si="80"/>
        <v>1150</v>
      </c>
      <c r="E1150" s="1"/>
      <c r="F1150" s="1"/>
      <c r="G1150" s="22"/>
      <c r="H1150" s="3"/>
      <c r="I1150" s="1"/>
      <c r="J1150" s="1"/>
      <c r="K1150" s="22"/>
      <c r="L1150" s="3"/>
      <c r="M1150" s="1"/>
      <c r="N1150" s="1"/>
      <c r="O1150" s="22"/>
      <c r="P1150" s="3"/>
      <c r="Q1150" s="1"/>
      <c r="R1150" s="1"/>
      <c r="S1150" s="22"/>
      <c r="T1150" s="3"/>
      <c r="U1150" s="1"/>
      <c r="V1150" s="1"/>
      <c r="W1150" s="22"/>
      <c r="X1150" s="3"/>
      <c r="Y1150" s="10" t="s">
        <v>7</v>
      </c>
      <c r="Z1150" s="9"/>
      <c r="AA1150" s="22">
        <f t="shared" si="81"/>
        <v>0</v>
      </c>
      <c r="AB1150" s="9"/>
      <c r="AC1150" s="22">
        <f t="shared" si="82"/>
        <v>0</v>
      </c>
      <c r="AD1150" s="117">
        <f t="shared" si="83"/>
        <v>1143</v>
      </c>
      <c r="AE1150" s="119"/>
      <c r="AF1150" s="1"/>
    </row>
    <row r="1151" spans="1:32" x14ac:dyDescent="0.25">
      <c r="A1151" s="1"/>
      <c r="B1151" s="1"/>
      <c r="C1151" s="1"/>
      <c r="D1151" s="5">
        <f t="shared" si="80"/>
        <v>1151</v>
      </c>
      <c r="E1151" s="1"/>
      <c r="F1151" s="1"/>
      <c r="G1151" s="22"/>
      <c r="H1151" s="3"/>
      <c r="I1151" s="1"/>
      <c r="J1151" s="1"/>
      <c r="K1151" s="22"/>
      <c r="L1151" s="3"/>
      <c r="M1151" s="1"/>
      <c r="N1151" s="1"/>
      <c r="O1151" s="22"/>
      <c r="P1151" s="3"/>
      <c r="Q1151" s="1"/>
      <c r="R1151" s="1"/>
      <c r="S1151" s="22"/>
      <c r="T1151" s="3"/>
      <c r="U1151" s="1"/>
      <c r="V1151" s="1"/>
      <c r="W1151" s="22"/>
      <c r="X1151" s="3"/>
      <c r="Y1151" s="10" t="s">
        <v>7</v>
      </c>
      <c r="Z1151" s="9"/>
      <c r="AA1151" s="22">
        <f t="shared" si="81"/>
        <v>0</v>
      </c>
      <c r="AB1151" s="9"/>
      <c r="AC1151" s="22">
        <f t="shared" si="82"/>
        <v>0</v>
      </c>
      <c r="AD1151" s="117">
        <f t="shared" si="83"/>
        <v>1144</v>
      </c>
      <c r="AE1151" s="119"/>
      <c r="AF1151" s="1"/>
    </row>
    <row r="1152" spans="1:32" x14ac:dyDescent="0.25">
      <c r="A1152" s="1"/>
      <c r="B1152" s="1"/>
      <c r="C1152" s="1"/>
      <c r="D1152" s="5">
        <f t="shared" si="80"/>
        <v>1152</v>
      </c>
      <c r="E1152" s="1"/>
      <c r="F1152" s="1"/>
      <c r="G1152" s="22"/>
      <c r="H1152" s="3"/>
      <c r="I1152" s="1"/>
      <c r="J1152" s="1"/>
      <c r="K1152" s="22"/>
      <c r="L1152" s="3"/>
      <c r="M1152" s="1"/>
      <c r="N1152" s="1"/>
      <c r="O1152" s="22"/>
      <c r="P1152" s="3"/>
      <c r="Q1152" s="1"/>
      <c r="R1152" s="1"/>
      <c r="S1152" s="22"/>
      <c r="T1152" s="3"/>
      <c r="U1152" s="1"/>
      <c r="V1152" s="1"/>
      <c r="W1152" s="22"/>
      <c r="X1152" s="3"/>
      <c r="Y1152" s="10" t="s">
        <v>7</v>
      </c>
      <c r="Z1152" s="9"/>
      <c r="AA1152" s="22">
        <f t="shared" si="81"/>
        <v>0</v>
      </c>
      <c r="AB1152" s="9"/>
      <c r="AC1152" s="22">
        <f t="shared" si="82"/>
        <v>0</v>
      </c>
      <c r="AD1152" s="117">
        <f t="shared" si="83"/>
        <v>1145</v>
      </c>
      <c r="AE1152" s="119"/>
      <c r="AF1152" s="1"/>
    </row>
    <row r="1153" spans="1:32" x14ac:dyDescent="0.25">
      <c r="A1153" s="1"/>
      <c r="B1153" s="1"/>
      <c r="C1153" s="1"/>
      <c r="D1153" s="5">
        <f t="shared" si="80"/>
        <v>1153</v>
      </c>
      <c r="E1153" s="1"/>
      <c r="F1153" s="1"/>
      <c r="G1153" s="22"/>
      <c r="H1153" s="3"/>
      <c r="I1153" s="1"/>
      <c r="J1153" s="1"/>
      <c r="K1153" s="22"/>
      <c r="L1153" s="3"/>
      <c r="M1153" s="1"/>
      <c r="N1153" s="1"/>
      <c r="O1153" s="22"/>
      <c r="P1153" s="3"/>
      <c r="Q1153" s="1"/>
      <c r="R1153" s="1"/>
      <c r="S1153" s="22"/>
      <c r="T1153" s="3"/>
      <c r="U1153" s="1"/>
      <c r="V1153" s="1"/>
      <c r="W1153" s="22"/>
      <c r="X1153" s="3"/>
      <c r="Y1153" s="10" t="s">
        <v>7</v>
      </c>
      <c r="Z1153" s="9"/>
      <c r="AA1153" s="22">
        <f t="shared" si="81"/>
        <v>0</v>
      </c>
      <c r="AB1153" s="9"/>
      <c r="AC1153" s="22">
        <f t="shared" si="82"/>
        <v>0</v>
      </c>
      <c r="AD1153" s="117">
        <f t="shared" si="83"/>
        <v>1146</v>
      </c>
      <c r="AE1153" s="119"/>
      <c r="AF1153" s="1"/>
    </row>
    <row r="1154" spans="1:32" x14ac:dyDescent="0.25">
      <c r="A1154" s="1"/>
      <c r="B1154" s="1"/>
      <c r="C1154" s="1"/>
      <c r="D1154" s="5">
        <f t="shared" si="80"/>
        <v>1154</v>
      </c>
      <c r="E1154" s="1"/>
      <c r="F1154" s="1"/>
      <c r="G1154" s="22"/>
      <c r="H1154" s="3"/>
      <c r="I1154" s="1"/>
      <c r="J1154" s="1"/>
      <c r="K1154" s="22"/>
      <c r="L1154" s="3"/>
      <c r="M1154" s="1"/>
      <c r="N1154" s="1"/>
      <c r="O1154" s="22"/>
      <c r="P1154" s="3"/>
      <c r="Q1154" s="1"/>
      <c r="R1154" s="1"/>
      <c r="S1154" s="22"/>
      <c r="T1154" s="3"/>
      <c r="U1154" s="1"/>
      <c r="V1154" s="1"/>
      <c r="W1154" s="22"/>
      <c r="X1154" s="3"/>
      <c r="Y1154" s="10" t="s">
        <v>7</v>
      </c>
      <c r="Z1154" s="9"/>
      <c r="AA1154" s="22">
        <f t="shared" si="81"/>
        <v>0</v>
      </c>
      <c r="AB1154" s="9"/>
      <c r="AC1154" s="22">
        <f t="shared" si="82"/>
        <v>0</v>
      </c>
      <c r="AD1154" s="117">
        <f t="shared" si="83"/>
        <v>1147</v>
      </c>
      <c r="AE1154" s="119"/>
      <c r="AF1154" s="1"/>
    </row>
    <row r="1155" spans="1:32" x14ac:dyDescent="0.25">
      <c r="A1155" s="1"/>
      <c r="B1155" s="1"/>
      <c r="C1155" s="1"/>
      <c r="D1155" s="5">
        <f t="shared" si="80"/>
        <v>1155</v>
      </c>
      <c r="E1155" s="1"/>
      <c r="F1155" s="1"/>
      <c r="G1155" s="22"/>
      <c r="H1155" s="3"/>
      <c r="I1155" s="1"/>
      <c r="J1155" s="1"/>
      <c r="K1155" s="22"/>
      <c r="L1155" s="3"/>
      <c r="M1155" s="1"/>
      <c r="N1155" s="1"/>
      <c r="O1155" s="22"/>
      <c r="P1155" s="3"/>
      <c r="Q1155" s="1"/>
      <c r="R1155" s="1"/>
      <c r="S1155" s="22"/>
      <c r="T1155" s="3"/>
      <c r="U1155" s="1"/>
      <c r="V1155" s="1"/>
      <c r="W1155" s="22"/>
      <c r="X1155" s="3"/>
      <c r="Y1155" s="10" t="s">
        <v>7</v>
      </c>
      <c r="Z1155" s="9"/>
      <c r="AA1155" s="22">
        <f t="shared" si="81"/>
        <v>0</v>
      </c>
      <c r="AB1155" s="9"/>
      <c r="AC1155" s="22">
        <f t="shared" si="82"/>
        <v>0</v>
      </c>
      <c r="AD1155" s="117">
        <f t="shared" si="83"/>
        <v>1148</v>
      </c>
      <c r="AE1155" s="119"/>
      <c r="AF1155" s="1"/>
    </row>
    <row r="1156" spans="1:32" x14ac:dyDescent="0.25">
      <c r="A1156" s="1"/>
      <c r="B1156" s="1"/>
      <c r="C1156" s="1"/>
      <c r="D1156" s="5">
        <f t="shared" si="80"/>
        <v>1156</v>
      </c>
      <c r="E1156" s="1"/>
      <c r="F1156" s="1"/>
      <c r="G1156" s="22"/>
      <c r="H1156" s="3"/>
      <c r="I1156" s="1"/>
      <c r="J1156" s="1"/>
      <c r="K1156" s="22"/>
      <c r="L1156" s="3"/>
      <c r="M1156" s="1"/>
      <c r="N1156" s="1"/>
      <c r="O1156" s="22"/>
      <c r="P1156" s="3"/>
      <c r="Q1156" s="1"/>
      <c r="R1156" s="1"/>
      <c r="S1156" s="22"/>
      <c r="T1156" s="3"/>
      <c r="U1156" s="1"/>
      <c r="V1156" s="1"/>
      <c r="W1156" s="22"/>
      <c r="X1156" s="3"/>
      <c r="Y1156" s="10" t="s">
        <v>7</v>
      </c>
      <c r="Z1156" s="9"/>
      <c r="AA1156" s="22">
        <f t="shared" si="81"/>
        <v>0</v>
      </c>
      <c r="AB1156" s="9"/>
      <c r="AC1156" s="22">
        <f t="shared" si="82"/>
        <v>0</v>
      </c>
      <c r="AD1156" s="117">
        <f t="shared" si="83"/>
        <v>1149</v>
      </c>
      <c r="AE1156" s="119"/>
      <c r="AF1156" s="1"/>
    </row>
    <row r="1157" spans="1:32" x14ac:dyDescent="0.25">
      <c r="A1157" s="1"/>
      <c r="B1157" s="1"/>
      <c r="C1157" s="1"/>
      <c r="D1157" s="5">
        <f t="shared" si="80"/>
        <v>1157</v>
      </c>
      <c r="E1157" s="1"/>
      <c r="F1157" s="1"/>
      <c r="G1157" s="22"/>
      <c r="H1157" s="3"/>
      <c r="I1157" s="1"/>
      <c r="J1157" s="1"/>
      <c r="K1157" s="22"/>
      <c r="L1157" s="3"/>
      <c r="M1157" s="1"/>
      <c r="N1157" s="1"/>
      <c r="O1157" s="22"/>
      <c r="P1157" s="3"/>
      <c r="Q1157" s="1"/>
      <c r="R1157" s="1"/>
      <c r="S1157" s="22"/>
      <c r="T1157" s="3"/>
      <c r="U1157" s="1"/>
      <c r="V1157" s="1"/>
      <c r="W1157" s="22"/>
      <c r="X1157" s="3"/>
      <c r="Y1157" s="10" t="s">
        <v>7</v>
      </c>
      <c r="Z1157" s="9"/>
      <c r="AA1157" s="22">
        <f t="shared" si="81"/>
        <v>0</v>
      </c>
      <c r="AB1157" s="9"/>
      <c r="AC1157" s="22">
        <f t="shared" si="82"/>
        <v>0</v>
      </c>
      <c r="AD1157" s="117">
        <f t="shared" si="83"/>
        <v>1150</v>
      </c>
      <c r="AE1157" s="119"/>
      <c r="AF1157" s="1"/>
    </row>
    <row r="1158" spans="1:32" x14ac:dyDescent="0.25">
      <c r="A1158" s="1"/>
      <c r="B1158" s="1"/>
      <c r="C1158" s="1"/>
      <c r="D1158" s="5">
        <f t="shared" si="80"/>
        <v>1158</v>
      </c>
      <c r="E1158" s="1"/>
      <c r="F1158" s="1"/>
      <c r="G1158" s="22"/>
      <c r="H1158" s="3"/>
      <c r="I1158" s="1"/>
      <c r="J1158" s="1"/>
      <c r="K1158" s="22"/>
      <c r="L1158" s="3"/>
      <c r="M1158" s="1"/>
      <c r="N1158" s="1"/>
      <c r="O1158" s="22"/>
      <c r="P1158" s="3"/>
      <c r="Q1158" s="1"/>
      <c r="R1158" s="1"/>
      <c r="S1158" s="22"/>
      <c r="T1158" s="3"/>
      <c r="U1158" s="1"/>
      <c r="V1158" s="1"/>
      <c r="W1158" s="22"/>
      <c r="X1158" s="3"/>
      <c r="Y1158" s="10" t="s">
        <v>7</v>
      </c>
      <c r="Z1158" s="9"/>
      <c r="AA1158" s="22">
        <f t="shared" si="81"/>
        <v>0</v>
      </c>
      <c r="AB1158" s="9"/>
      <c r="AC1158" s="22">
        <f t="shared" si="82"/>
        <v>0</v>
      </c>
      <c r="AD1158" s="117">
        <f t="shared" si="83"/>
        <v>1151</v>
      </c>
      <c r="AE1158" s="119"/>
      <c r="AF1158" s="1"/>
    </row>
    <row r="1159" spans="1:32" x14ac:dyDescent="0.25">
      <c r="A1159" s="1"/>
      <c r="B1159" s="1"/>
      <c r="C1159" s="1"/>
      <c r="D1159" s="5">
        <f t="shared" si="80"/>
        <v>1159</v>
      </c>
      <c r="E1159" s="1"/>
      <c r="F1159" s="1"/>
      <c r="G1159" s="22"/>
      <c r="H1159" s="3"/>
      <c r="I1159" s="1"/>
      <c r="J1159" s="1"/>
      <c r="K1159" s="22"/>
      <c r="L1159" s="3"/>
      <c r="M1159" s="1"/>
      <c r="N1159" s="1"/>
      <c r="O1159" s="22"/>
      <c r="P1159" s="3"/>
      <c r="Q1159" s="1"/>
      <c r="R1159" s="1"/>
      <c r="S1159" s="22"/>
      <c r="T1159" s="3"/>
      <c r="U1159" s="1"/>
      <c r="V1159" s="1"/>
      <c r="W1159" s="22"/>
      <c r="X1159" s="3"/>
      <c r="Y1159" s="10" t="s">
        <v>7</v>
      </c>
      <c r="Z1159" s="9"/>
      <c r="AA1159" s="22">
        <f t="shared" si="81"/>
        <v>0</v>
      </c>
      <c r="AB1159" s="9"/>
      <c r="AC1159" s="22">
        <f t="shared" si="82"/>
        <v>0</v>
      </c>
      <c r="AD1159" s="117">
        <f t="shared" si="83"/>
        <v>1152</v>
      </c>
      <c r="AE1159" s="119"/>
      <c r="AF1159" s="1"/>
    </row>
    <row r="1160" spans="1:32" x14ac:dyDescent="0.25">
      <c r="A1160" s="1"/>
      <c r="B1160" s="1"/>
      <c r="C1160" s="1"/>
      <c r="D1160" s="5">
        <f t="shared" si="80"/>
        <v>1160</v>
      </c>
      <c r="E1160" s="1"/>
      <c r="F1160" s="1"/>
      <c r="G1160" s="22"/>
      <c r="H1160" s="3"/>
      <c r="I1160" s="1"/>
      <c r="J1160" s="1"/>
      <c r="K1160" s="22"/>
      <c r="L1160" s="3"/>
      <c r="M1160" s="1"/>
      <c r="N1160" s="1"/>
      <c r="O1160" s="22"/>
      <c r="P1160" s="3"/>
      <c r="Q1160" s="1"/>
      <c r="R1160" s="1"/>
      <c r="S1160" s="22"/>
      <c r="T1160" s="3"/>
      <c r="U1160" s="1"/>
      <c r="V1160" s="1"/>
      <c r="W1160" s="22"/>
      <c r="X1160" s="3"/>
      <c r="Y1160" s="10" t="s">
        <v>7</v>
      </c>
      <c r="Z1160" s="9"/>
      <c r="AA1160" s="22">
        <f t="shared" si="81"/>
        <v>0</v>
      </c>
      <c r="AB1160" s="9"/>
      <c r="AC1160" s="22">
        <f t="shared" si="82"/>
        <v>0</v>
      </c>
      <c r="AD1160" s="117">
        <f t="shared" si="83"/>
        <v>1153</v>
      </c>
      <c r="AE1160" s="119"/>
      <c r="AF1160" s="1"/>
    </row>
    <row r="1161" spans="1:32" x14ac:dyDescent="0.25">
      <c r="A1161" s="1"/>
      <c r="B1161" s="1"/>
      <c r="C1161" s="1"/>
      <c r="D1161" s="5">
        <f t="shared" ref="D1161:D1224" si="84">ROW(C1161)</f>
        <v>1161</v>
      </c>
      <c r="E1161" s="1"/>
      <c r="F1161" s="1"/>
      <c r="G1161" s="22"/>
      <c r="H1161" s="3"/>
      <c r="I1161" s="1"/>
      <c r="J1161" s="1"/>
      <c r="K1161" s="22"/>
      <c r="L1161" s="3"/>
      <c r="M1161" s="1"/>
      <c r="N1161" s="1"/>
      <c r="O1161" s="22"/>
      <c r="P1161" s="3"/>
      <c r="Q1161" s="1"/>
      <c r="R1161" s="1"/>
      <c r="S1161" s="22"/>
      <c r="T1161" s="3"/>
      <c r="U1161" s="1"/>
      <c r="V1161" s="1"/>
      <c r="W1161" s="22"/>
      <c r="X1161" s="3"/>
      <c r="Y1161" s="10" t="s">
        <v>7</v>
      </c>
      <c r="Z1161" s="9"/>
      <c r="AA1161" s="22">
        <f t="shared" ref="AA1161:AA1224" si="85">IF(Z1161="",0,IF(COUNTIF(Z:Z,Z1161)=1,0,1))</f>
        <v>0</v>
      </c>
      <c r="AB1161" s="9"/>
      <c r="AC1161" s="22">
        <f t="shared" ref="AC1161:AC1224" si="86">IF(AB1161="",0,IF(COUNTIF(AB:AB,AB1161)=1,0,1))</f>
        <v>0</v>
      </c>
      <c r="AD1161" s="117">
        <f t="shared" si="83"/>
        <v>1154</v>
      </c>
      <c r="AE1161" s="119"/>
      <c r="AF1161" s="1"/>
    </row>
    <row r="1162" spans="1:32" x14ac:dyDescent="0.25">
      <c r="A1162" s="1"/>
      <c r="B1162" s="1"/>
      <c r="C1162" s="1"/>
      <c r="D1162" s="5">
        <f t="shared" si="84"/>
        <v>1162</v>
      </c>
      <c r="E1162" s="1"/>
      <c r="F1162" s="1"/>
      <c r="G1162" s="22"/>
      <c r="H1162" s="3"/>
      <c r="I1162" s="1"/>
      <c r="J1162" s="1"/>
      <c r="K1162" s="22"/>
      <c r="L1162" s="3"/>
      <c r="M1162" s="1"/>
      <c r="N1162" s="1"/>
      <c r="O1162" s="22"/>
      <c r="P1162" s="3"/>
      <c r="Q1162" s="1"/>
      <c r="R1162" s="1"/>
      <c r="S1162" s="22"/>
      <c r="T1162" s="3"/>
      <c r="U1162" s="1"/>
      <c r="V1162" s="1"/>
      <c r="W1162" s="22"/>
      <c r="X1162" s="3"/>
      <c r="Y1162" s="10" t="s">
        <v>7</v>
      </c>
      <c r="Z1162" s="9"/>
      <c r="AA1162" s="22">
        <f t="shared" si="85"/>
        <v>0</v>
      </c>
      <c r="AB1162" s="9"/>
      <c r="AC1162" s="22">
        <f t="shared" si="86"/>
        <v>0</v>
      </c>
      <c r="AD1162" s="117">
        <f t="shared" ref="AD1162:AD1225" si="87">AD1161+1</f>
        <v>1155</v>
      </c>
      <c r="AE1162" s="119"/>
      <c r="AF1162" s="1"/>
    </row>
    <row r="1163" spans="1:32" x14ac:dyDescent="0.25">
      <c r="A1163" s="1"/>
      <c r="B1163" s="1"/>
      <c r="C1163" s="1"/>
      <c r="D1163" s="5">
        <f t="shared" si="84"/>
        <v>1163</v>
      </c>
      <c r="E1163" s="1"/>
      <c r="F1163" s="1"/>
      <c r="G1163" s="22"/>
      <c r="H1163" s="3"/>
      <c r="I1163" s="1"/>
      <c r="J1163" s="1"/>
      <c r="K1163" s="22"/>
      <c r="L1163" s="3"/>
      <c r="M1163" s="1"/>
      <c r="N1163" s="1"/>
      <c r="O1163" s="22"/>
      <c r="P1163" s="3"/>
      <c r="Q1163" s="1"/>
      <c r="R1163" s="1"/>
      <c r="S1163" s="22"/>
      <c r="T1163" s="3"/>
      <c r="U1163" s="1"/>
      <c r="V1163" s="1"/>
      <c r="W1163" s="22"/>
      <c r="X1163" s="3"/>
      <c r="Y1163" s="10" t="s">
        <v>7</v>
      </c>
      <c r="Z1163" s="9"/>
      <c r="AA1163" s="22">
        <f t="shared" si="85"/>
        <v>0</v>
      </c>
      <c r="AB1163" s="9"/>
      <c r="AC1163" s="22">
        <f t="shared" si="86"/>
        <v>0</v>
      </c>
      <c r="AD1163" s="117">
        <f t="shared" si="87"/>
        <v>1156</v>
      </c>
      <c r="AE1163" s="119"/>
      <c r="AF1163" s="1"/>
    </row>
    <row r="1164" spans="1:32" x14ac:dyDescent="0.25">
      <c r="A1164" s="1"/>
      <c r="B1164" s="1"/>
      <c r="C1164" s="1"/>
      <c r="D1164" s="5">
        <f t="shared" si="84"/>
        <v>1164</v>
      </c>
      <c r="E1164" s="1"/>
      <c r="F1164" s="1"/>
      <c r="G1164" s="22"/>
      <c r="H1164" s="3"/>
      <c r="I1164" s="1"/>
      <c r="J1164" s="1"/>
      <c r="K1164" s="22"/>
      <c r="L1164" s="3"/>
      <c r="M1164" s="1"/>
      <c r="N1164" s="1"/>
      <c r="O1164" s="22"/>
      <c r="P1164" s="3"/>
      <c r="Q1164" s="1"/>
      <c r="R1164" s="1"/>
      <c r="S1164" s="22"/>
      <c r="T1164" s="3"/>
      <c r="U1164" s="1"/>
      <c r="V1164" s="1"/>
      <c r="W1164" s="22"/>
      <c r="X1164" s="3"/>
      <c r="Y1164" s="10" t="s">
        <v>7</v>
      </c>
      <c r="Z1164" s="9"/>
      <c r="AA1164" s="22">
        <f t="shared" si="85"/>
        <v>0</v>
      </c>
      <c r="AB1164" s="9"/>
      <c r="AC1164" s="22">
        <f t="shared" si="86"/>
        <v>0</v>
      </c>
      <c r="AD1164" s="117">
        <f t="shared" si="87"/>
        <v>1157</v>
      </c>
      <c r="AE1164" s="119"/>
      <c r="AF1164" s="1"/>
    </row>
    <row r="1165" spans="1:32" x14ac:dyDescent="0.25">
      <c r="A1165" s="1"/>
      <c r="B1165" s="1"/>
      <c r="C1165" s="1"/>
      <c r="D1165" s="5">
        <f t="shared" si="84"/>
        <v>1165</v>
      </c>
      <c r="E1165" s="1"/>
      <c r="F1165" s="1"/>
      <c r="G1165" s="22"/>
      <c r="H1165" s="3"/>
      <c r="I1165" s="1"/>
      <c r="J1165" s="1"/>
      <c r="K1165" s="22"/>
      <c r="L1165" s="3"/>
      <c r="M1165" s="1"/>
      <c r="N1165" s="1"/>
      <c r="O1165" s="22"/>
      <c r="P1165" s="3"/>
      <c r="Q1165" s="1"/>
      <c r="R1165" s="1"/>
      <c r="S1165" s="22"/>
      <c r="T1165" s="3"/>
      <c r="U1165" s="1"/>
      <c r="V1165" s="1"/>
      <c r="W1165" s="22"/>
      <c r="X1165" s="3"/>
      <c r="Y1165" s="10" t="s">
        <v>7</v>
      </c>
      <c r="Z1165" s="9"/>
      <c r="AA1165" s="22">
        <f t="shared" si="85"/>
        <v>0</v>
      </c>
      <c r="AB1165" s="9"/>
      <c r="AC1165" s="22">
        <f t="shared" si="86"/>
        <v>0</v>
      </c>
      <c r="AD1165" s="117">
        <f t="shared" si="87"/>
        <v>1158</v>
      </c>
      <c r="AE1165" s="119"/>
      <c r="AF1165" s="1"/>
    </row>
    <row r="1166" spans="1:32" x14ac:dyDescent="0.25">
      <c r="A1166" s="1"/>
      <c r="B1166" s="1"/>
      <c r="C1166" s="1"/>
      <c r="D1166" s="5">
        <f t="shared" si="84"/>
        <v>1166</v>
      </c>
      <c r="E1166" s="1"/>
      <c r="F1166" s="1"/>
      <c r="G1166" s="22"/>
      <c r="H1166" s="3"/>
      <c r="I1166" s="1"/>
      <c r="J1166" s="1"/>
      <c r="K1166" s="22"/>
      <c r="L1166" s="3"/>
      <c r="M1166" s="1"/>
      <c r="N1166" s="1"/>
      <c r="O1166" s="22"/>
      <c r="P1166" s="3"/>
      <c r="Q1166" s="1"/>
      <c r="R1166" s="1"/>
      <c r="S1166" s="22"/>
      <c r="T1166" s="3"/>
      <c r="U1166" s="1"/>
      <c r="V1166" s="1"/>
      <c r="W1166" s="22"/>
      <c r="X1166" s="3"/>
      <c r="Y1166" s="10" t="s">
        <v>7</v>
      </c>
      <c r="Z1166" s="9"/>
      <c r="AA1166" s="22">
        <f t="shared" si="85"/>
        <v>0</v>
      </c>
      <c r="AB1166" s="9"/>
      <c r="AC1166" s="22">
        <f t="shared" si="86"/>
        <v>0</v>
      </c>
      <c r="AD1166" s="117">
        <f t="shared" si="87"/>
        <v>1159</v>
      </c>
      <c r="AE1166" s="119"/>
      <c r="AF1166" s="1"/>
    </row>
    <row r="1167" spans="1:32" x14ac:dyDescent="0.25">
      <c r="A1167" s="1"/>
      <c r="B1167" s="1"/>
      <c r="C1167" s="1"/>
      <c r="D1167" s="5">
        <f t="shared" si="84"/>
        <v>1167</v>
      </c>
      <c r="E1167" s="1"/>
      <c r="F1167" s="1"/>
      <c r="G1167" s="22"/>
      <c r="H1167" s="3"/>
      <c r="I1167" s="1"/>
      <c r="J1167" s="1"/>
      <c r="K1167" s="22"/>
      <c r="L1167" s="3"/>
      <c r="M1167" s="1"/>
      <c r="N1167" s="1"/>
      <c r="O1167" s="22"/>
      <c r="P1167" s="3"/>
      <c r="Q1167" s="1"/>
      <c r="R1167" s="1"/>
      <c r="S1167" s="22"/>
      <c r="T1167" s="3"/>
      <c r="U1167" s="1"/>
      <c r="V1167" s="1"/>
      <c r="W1167" s="22"/>
      <c r="X1167" s="3"/>
      <c r="Y1167" s="10" t="s">
        <v>7</v>
      </c>
      <c r="Z1167" s="9"/>
      <c r="AA1167" s="22">
        <f t="shared" si="85"/>
        <v>0</v>
      </c>
      <c r="AB1167" s="9"/>
      <c r="AC1167" s="22">
        <f t="shared" si="86"/>
        <v>0</v>
      </c>
      <c r="AD1167" s="117">
        <f t="shared" si="87"/>
        <v>1160</v>
      </c>
      <c r="AE1167" s="119"/>
      <c r="AF1167" s="1"/>
    </row>
    <row r="1168" spans="1:32" x14ac:dyDescent="0.25">
      <c r="A1168" s="1"/>
      <c r="B1168" s="1"/>
      <c r="C1168" s="1"/>
      <c r="D1168" s="5">
        <f t="shared" si="84"/>
        <v>1168</v>
      </c>
      <c r="E1168" s="1"/>
      <c r="F1168" s="1"/>
      <c r="G1168" s="22"/>
      <c r="H1168" s="3"/>
      <c r="I1168" s="1"/>
      <c r="J1168" s="1"/>
      <c r="K1168" s="22"/>
      <c r="L1168" s="3"/>
      <c r="M1168" s="1"/>
      <c r="N1168" s="1"/>
      <c r="O1168" s="22"/>
      <c r="P1168" s="3"/>
      <c r="Q1168" s="1"/>
      <c r="R1168" s="1"/>
      <c r="S1168" s="22"/>
      <c r="T1168" s="3"/>
      <c r="U1168" s="1"/>
      <c r="V1168" s="1"/>
      <c r="W1168" s="22"/>
      <c r="X1168" s="3"/>
      <c r="Y1168" s="10" t="s">
        <v>7</v>
      </c>
      <c r="Z1168" s="9"/>
      <c r="AA1168" s="22">
        <f t="shared" si="85"/>
        <v>0</v>
      </c>
      <c r="AB1168" s="9"/>
      <c r="AC1168" s="22">
        <f t="shared" si="86"/>
        <v>0</v>
      </c>
      <c r="AD1168" s="117">
        <f t="shared" si="87"/>
        <v>1161</v>
      </c>
      <c r="AE1168" s="119"/>
      <c r="AF1168" s="1"/>
    </row>
    <row r="1169" spans="1:32" x14ac:dyDescent="0.25">
      <c r="A1169" s="1"/>
      <c r="B1169" s="1"/>
      <c r="C1169" s="1"/>
      <c r="D1169" s="5">
        <f t="shared" si="84"/>
        <v>1169</v>
      </c>
      <c r="E1169" s="1"/>
      <c r="F1169" s="1"/>
      <c r="G1169" s="22"/>
      <c r="H1169" s="3"/>
      <c r="I1169" s="1"/>
      <c r="J1169" s="1"/>
      <c r="K1169" s="22"/>
      <c r="L1169" s="3"/>
      <c r="M1169" s="1"/>
      <c r="N1169" s="1"/>
      <c r="O1169" s="22"/>
      <c r="P1169" s="3"/>
      <c r="Q1169" s="1"/>
      <c r="R1169" s="1"/>
      <c r="S1169" s="22"/>
      <c r="T1169" s="3"/>
      <c r="U1169" s="1"/>
      <c r="V1169" s="1"/>
      <c r="W1169" s="22"/>
      <c r="X1169" s="3"/>
      <c r="Y1169" s="10" t="s">
        <v>7</v>
      </c>
      <c r="Z1169" s="9"/>
      <c r="AA1169" s="22">
        <f t="shared" si="85"/>
        <v>0</v>
      </c>
      <c r="AB1169" s="9"/>
      <c r="AC1169" s="22">
        <f t="shared" si="86"/>
        <v>0</v>
      </c>
      <c r="AD1169" s="117">
        <f t="shared" si="87"/>
        <v>1162</v>
      </c>
      <c r="AE1169" s="119"/>
      <c r="AF1169" s="1"/>
    </row>
    <row r="1170" spans="1:32" x14ac:dyDescent="0.25">
      <c r="A1170" s="1"/>
      <c r="B1170" s="1"/>
      <c r="C1170" s="1"/>
      <c r="D1170" s="5">
        <f t="shared" si="84"/>
        <v>1170</v>
      </c>
      <c r="E1170" s="1"/>
      <c r="F1170" s="1"/>
      <c r="G1170" s="22"/>
      <c r="H1170" s="3"/>
      <c r="I1170" s="1"/>
      <c r="J1170" s="1"/>
      <c r="K1170" s="22"/>
      <c r="L1170" s="3"/>
      <c r="M1170" s="1"/>
      <c r="N1170" s="1"/>
      <c r="O1170" s="22"/>
      <c r="P1170" s="3"/>
      <c r="Q1170" s="1"/>
      <c r="R1170" s="1"/>
      <c r="S1170" s="22"/>
      <c r="T1170" s="3"/>
      <c r="U1170" s="1"/>
      <c r="V1170" s="1"/>
      <c r="W1170" s="22"/>
      <c r="X1170" s="3"/>
      <c r="Y1170" s="10" t="s">
        <v>7</v>
      </c>
      <c r="Z1170" s="9"/>
      <c r="AA1170" s="22">
        <f t="shared" si="85"/>
        <v>0</v>
      </c>
      <c r="AB1170" s="9"/>
      <c r="AC1170" s="22">
        <f t="shared" si="86"/>
        <v>0</v>
      </c>
      <c r="AD1170" s="117">
        <f t="shared" si="87"/>
        <v>1163</v>
      </c>
      <c r="AE1170" s="119"/>
      <c r="AF1170" s="1"/>
    </row>
    <row r="1171" spans="1:32" x14ac:dyDescent="0.25">
      <c r="A1171" s="1"/>
      <c r="B1171" s="1"/>
      <c r="C1171" s="1"/>
      <c r="D1171" s="5">
        <f t="shared" si="84"/>
        <v>1171</v>
      </c>
      <c r="E1171" s="1"/>
      <c r="F1171" s="1"/>
      <c r="G1171" s="22"/>
      <c r="H1171" s="3"/>
      <c r="I1171" s="1"/>
      <c r="J1171" s="1"/>
      <c r="K1171" s="22"/>
      <c r="L1171" s="3"/>
      <c r="M1171" s="1"/>
      <c r="N1171" s="1"/>
      <c r="O1171" s="22"/>
      <c r="P1171" s="3"/>
      <c r="Q1171" s="1"/>
      <c r="R1171" s="1"/>
      <c r="S1171" s="22"/>
      <c r="T1171" s="3"/>
      <c r="U1171" s="1"/>
      <c r="V1171" s="1"/>
      <c r="W1171" s="22"/>
      <c r="X1171" s="3"/>
      <c r="Y1171" s="10" t="s">
        <v>7</v>
      </c>
      <c r="Z1171" s="9"/>
      <c r="AA1171" s="22">
        <f t="shared" si="85"/>
        <v>0</v>
      </c>
      <c r="AB1171" s="9"/>
      <c r="AC1171" s="22">
        <f t="shared" si="86"/>
        <v>0</v>
      </c>
      <c r="AD1171" s="117">
        <f t="shared" si="87"/>
        <v>1164</v>
      </c>
      <c r="AE1171" s="119"/>
      <c r="AF1171" s="1"/>
    </row>
    <row r="1172" spans="1:32" x14ac:dyDescent="0.25">
      <c r="A1172" s="1"/>
      <c r="B1172" s="1"/>
      <c r="C1172" s="1"/>
      <c r="D1172" s="5">
        <f t="shared" si="84"/>
        <v>1172</v>
      </c>
      <c r="E1172" s="1"/>
      <c r="F1172" s="1"/>
      <c r="G1172" s="22"/>
      <c r="H1172" s="3"/>
      <c r="I1172" s="1"/>
      <c r="J1172" s="1"/>
      <c r="K1172" s="22"/>
      <c r="L1172" s="3"/>
      <c r="M1172" s="1"/>
      <c r="N1172" s="1"/>
      <c r="O1172" s="22"/>
      <c r="P1172" s="3"/>
      <c r="Q1172" s="1"/>
      <c r="R1172" s="1"/>
      <c r="S1172" s="22"/>
      <c r="T1172" s="3"/>
      <c r="U1172" s="1"/>
      <c r="V1172" s="1"/>
      <c r="W1172" s="22"/>
      <c r="X1172" s="3"/>
      <c r="Y1172" s="10" t="s">
        <v>7</v>
      </c>
      <c r="Z1172" s="9"/>
      <c r="AA1172" s="22">
        <f t="shared" si="85"/>
        <v>0</v>
      </c>
      <c r="AB1172" s="9"/>
      <c r="AC1172" s="22">
        <f t="shared" si="86"/>
        <v>0</v>
      </c>
      <c r="AD1172" s="117">
        <f t="shared" si="87"/>
        <v>1165</v>
      </c>
      <c r="AE1172" s="119"/>
      <c r="AF1172" s="1"/>
    </row>
    <row r="1173" spans="1:32" x14ac:dyDescent="0.25">
      <c r="A1173" s="1"/>
      <c r="B1173" s="1"/>
      <c r="C1173" s="1"/>
      <c r="D1173" s="5">
        <f t="shared" si="84"/>
        <v>1173</v>
      </c>
      <c r="E1173" s="1"/>
      <c r="F1173" s="1"/>
      <c r="G1173" s="22"/>
      <c r="H1173" s="3"/>
      <c r="I1173" s="1"/>
      <c r="J1173" s="1"/>
      <c r="K1173" s="22"/>
      <c r="L1173" s="3"/>
      <c r="M1173" s="1"/>
      <c r="N1173" s="1"/>
      <c r="O1173" s="22"/>
      <c r="P1173" s="3"/>
      <c r="Q1173" s="1"/>
      <c r="R1173" s="1"/>
      <c r="S1173" s="22"/>
      <c r="T1173" s="3"/>
      <c r="U1173" s="1"/>
      <c r="V1173" s="1"/>
      <c r="W1173" s="22"/>
      <c r="X1173" s="3"/>
      <c r="Y1173" s="10" t="s">
        <v>7</v>
      </c>
      <c r="Z1173" s="9"/>
      <c r="AA1173" s="22">
        <f t="shared" si="85"/>
        <v>0</v>
      </c>
      <c r="AB1173" s="9"/>
      <c r="AC1173" s="22">
        <f t="shared" si="86"/>
        <v>0</v>
      </c>
      <c r="AD1173" s="117">
        <f t="shared" si="87"/>
        <v>1166</v>
      </c>
      <c r="AE1173" s="119"/>
      <c r="AF1173" s="1"/>
    </row>
    <row r="1174" spans="1:32" x14ac:dyDescent="0.25">
      <c r="A1174" s="1"/>
      <c r="B1174" s="1"/>
      <c r="C1174" s="1"/>
      <c r="D1174" s="5">
        <f t="shared" si="84"/>
        <v>1174</v>
      </c>
      <c r="E1174" s="1"/>
      <c r="F1174" s="1"/>
      <c r="G1174" s="22"/>
      <c r="H1174" s="3"/>
      <c r="I1174" s="1"/>
      <c r="J1174" s="1"/>
      <c r="K1174" s="22"/>
      <c r="L1174" s="3"/>
      <c r="M1174" s="1"/>
      <c r="N1174" s="1"/>
      <c r="O1174" s="22"/>
      <c r="P1174" s="3"/>
      <c r="Q1174" s="1"/>
      <c r="R1174" s="1"/>
      <c r="S1174" s="22"/>
      <c r="T1174" s="3"/>
      <c r="U1174" s="1"/>
      <c r="V1174" s="1"/>
      <c r="W1174" s="22"/>
      <c r="X1174" s="3"/>
      <c r="Y1174" s="10" t="s">
        <v>7</v>
      </c>
      <c r="Z1174" s="9"/>
      <c r="AA1174" s="22">
        <f t="shared" si="85"/>
        <v>0</v>
      </c>
      <c r="AB1174" s="9"/>
      <c r="AC1174" s="22">
        <f t="shared" si="86"/>
        <v>0</v>
      </c>
      <c r="AD1174" s="117">
        <f t="shared" si="87"/>
        <v>1167</v>
      </c>
      <c r="AE1174" s="119"/>
      <c r="AF1174" s="1"/>
    </row>
    <row r="1175" spans="1:32" x14ac:dyDescent="0.25">
      <c r="A1175" s="1"/>
      <c r="B1175" s="1"/>
      <c r="C1175" s="1"/>
      <c r="D1175" s="5">
        <f t="shared" si="84"/>
        <v>1175</v>
      </c>
      <c r="E1175" s="1"/>
      <c r="F1175" s="1"/>
      <c r="G1175" s="22"/>
      <c r="H1175" s="3"/>
      <c r="I1175" s="1"/>
      <c r="J1175" s="1"/>
      <c r="K1175" s="22"/>
      <c r="L1175" s="3"/>
      <c r="M1175" s="1"/>
      <c r="N1175" s="1"/>
      <c r="O1175" s="22"/>
      <c r="P1175" s="3"/>
      <c r="Q1175" s="1"/>
      <c r="R1175" s="1"/>
      <c r="S1175" s="22"/>
      <c r="T1175" s="3"/>
      <c r="U1175" s="1"/>
      <c r="V1175" s="1"/>
      <c r="W1175" s="22"/>
      <c r="X1175" s="3"/>
      <c r="Y1175" s="10" t="s">
        <v>7</v>
      </c>
      <c r="Z1175" s="9"/>
      <c r="AA1175" s="22">
        <f t="shared" si="85"/>
        <v>0</v>
      </c>
      <c r="AB1175" s="9"/>
      <c r="AC1175" s="22">
        <f t="shared" si="86"/>
        <v>0</v>
      </c>
      <c r="AD1175" s="117">
        <f t="shared" si="87"/>
        <v>1168</v>
      </c>
      <c r="AE1175" s="119"/>
      <c r="AF1175" s="1"/>
    </row>
    <row r="1176" spans="1:32" x14ac:dyDescent="0.25">
      <c r="A1176" s="1"/>
      <c r="B1176" s="1"/>
      <c r="C1176" s="1"/>
      <c r="D1176" s="5">
        <f t="shared" si="84"/>
        <v>1176</v>
      </c>
      <c r="E1176" s="1"/>
      <c r="F1176" s="1"/>
      <c r="G1176" s="22"/>
      <c r="H1176" s="3"/>
      <c r="I1176" s="1"/>
      <c r="J1176" s="1"/>
      <c r="K1176" s="22"/>
      <c r="L1176" s="3"/>
      <c r="M1176" s="1"/>
      <c r="N1176" s="1"/>
      <c r="O1176" s="22"/>
      <c r="P1176" s="3"/>
      <c r="Q1176" s="1"/>
      <c r="R1176" s="1"/>
      <c r="S1176" s="22"/>
      <c r="T1176" s="3"/>
      <c r="U1176" s="1"/>
      <c r="V1176" s="1"/>
      <c r="W1176" s="22"/>
      <c r="X1176" s="3"/>
      <c r="Y1176" s="10" t="s">
        <v>7</v>
      </c>
      <c r="Z1176" s="9"/>
      <c r="AA1176" s="22">
        <f t="shared" si="85"/>
        <v>0</v>
      </c>
      <c r="AB1176" s="9"/>
      <c r="AC1176" s="22">
        <f t="shared" si="86"/>
        <v>0</v>
      </c>
      <c r="AD1176" s="117">
        <f t="shared" si="87"/>
        <v>1169</v>
      </c>
      <c r="AE1176" s="119"/>
      <c r="AF1176" s="1"/>
    </row>
    <row r="1177" spans="1:32" x14ac:dyDescent="0.25">
      <c r="A1177" s="1"/>
      <c r="B1177" s="1"/>
      <c r="C1177" s="1"/>
      <c r="D1177" s="5">
        <f t="shared" si="84"/>
        <v>1177</v>
      </c>
      <c r="E1177" s="1"/>
      <c r="F1177" s="1"/>
      <c r="G1177" s="22"/>
      <c r="H1177" s="3"/>
      <c r="I1177" s="1"/>
      <c r="J1177" s="1"/>
      <c r="K1177" s="22"/>
      <c r="L1177" s="3"/>
      <c r="M1177" s="1"/>
      <c r="N1177" s="1"/>
      <c r="O1177" s="22"/>
      <c r="P1177" s="3"/>
      <c r="Q1177" s="1"/>
      <c r="R1177" s="1"/>
      <c r="S1177" s="22"/>
      <c r="T1177" s="3"/>
      <c r="U1177" s="1"/>
      <c r="V1177" s="1"/>
      <c r="W1177" s="22"/>
      <c r="X1177" s="3"/>
      <c r="Y1177" s="10" t="s">
        <v>7</v>
      </c>
      <c r="Z1177" s="9"/>
      <c r="AA1177" s="22">
        <f t="shared" si="85"/>
        <v>0</v>
      </c>
      <c r="AB1177" s="9"/>
      <c r="AC1177" s="22">
        <f t="shared" si="86"/>
        <v>0</v>
      </c>
      <c r="AD1177" s="117">
        <f t="shared" si="87"/>
        <v>1170</v>
      </c>
      <c r="AE1177" s="119"/>
      <c r="AF1177" s="1"/>
    </row>
    <row r="1178" spans="1:32" x14ac:dyDescent="0.25">
      <c r="A1178" s="1"/>
      <c r="B1178" s="1"/>
      <c r="C1178" s="1"/>
      <c r="D1178" s="5">
        <f t="shared" si="84"/>
        <v>1178</v>
      </c>
      <c r="E1178" s="1"/>
      <c r="F1178" s="1"/>
      <c r="G1178" s="22"/>
      <c r="H1178" s="3"/>
      <c r="I1178" s="1"/>
      <c r="J1178" s="1"/>
      <c r="K1178" s="22"/>
      <c r="L1178" s="3"/>
      <c r="M1178" s="1"/>
      <c r="N1178" s="1"/>
      <c r="O1178" s="22"/>
      <c r="P1178" s="3"/>
      <c r="Q1178" s="1"/>
      <c r="R1178" s="1"/>
      <c r="S1178" s="22"/>
      <c r="T1178" s="3"/>
      <c r="U1178" s="1"/>
      <c r="V1178" s="1"/>
      <c r="W1178" s="22"/>
      <c r="X1178" s="3"/>
      <c r="Y1178" s="10" t="s">
        <v>7</v>
      </c>
      <c r="Z1178" s="9"/>
      <c r="AA1178" s="22">
        <f t="shared" si="85"/>
        <v>0</v>
      </c>
      <c r="AB1178" s="9"/>
      <c r="AC1178" s="22">
        <f t="shared" si="86"/>
        <v>0</v>
      </c>
      <c r="AD1178" s="117">
        <f t="shared" si="87"/>
        <v>1171</v>
      </c>
      <c r="AE1178" s="119"/>
      <c r="AF1178" s="1"/>
    </row>
    <row r="1179" spans="1:32" x14ac:dyDescent="0.25">
      <c r="A1179" s="1"/>
      <c r="B1179" s="1"/>
      <c r="C1179" s="1"/>
      <c r="D1179" s="5">
        <f t="shared" si="84"/>
        <v>1179</v>
      </c>
      <c r="E1179" s="1"/>
      <c r="F1179" s="1"/>
      <c r="G1179" s="22"/>
      <c r="H1179" s="3"/>
      <c r="I1179" s="1"/>
      <c r="J1179" s="1"/>
      <c r="K1179" s="22"/>
      <c r="L1179" s="3"/>
      <c r="M1179" s="1"/>
      <c r="N1179" s="1"/>
      <c r="O1179" s="22"/>
      <c r="P1179" s="3"/>
      <c r="Q1179" s="1"/>
      <c r="R1179" s="1"/>
      <c r="S1179" s="22"/>
      <c r="T1179" s="3"/>
      <c r="U1179" s="1"/>
      <c r="V1179" s="1"/>
      <c r="W1179" s="22"/>
      <c r="X1179" s="3"/>
      <c r="Y1179" s="10" t="s">
        <v>7</v>
      </c>
      <c r="Z1179" s="9"/>
      <c r="AA1179" s="22">
        <f t="shared" si="85"/>
        <v>0</v>
      </c>
      <c r="AB1179" s="9"/>
      <c r="AC1179" s="22">
        <f t="shared" si="86"/>
        <v>0</v>
      </c>
      <c r="AD1179" s="117">
        <f t="shared" si="87"/>
        <v>1172</v>
      </c>
      <c r="AE1179" s="119"/>
      <c r="AF1179" s="1"/>
    </row>
    <row r="1180" spans="1:32" x14ac:dyDescent="0.25">
      <c r="A1180" s="1"/>
      <c r="B1180" s="1"/>
      <c r="C1180" s="1"/>
      <c r="D1180" s="5">
        <f t="shared" si="84"/>
        <v>1180</v>
      </c>
      <c r="E1180" s="1"/>
      <c r="F1180" s="1"/>
      <c r="G1180" s="22"/>
      <c r="H1180" s="3"/>
      <c r="I1180" s="1"/>
      <c r="J1180" s="1"/>
      <c r="K1180" s="22"/>
      <c r="L1180" s="3"/>
      <c r="M1180" s="1"/>
      <c r="N1180" s="1"/>
      <c r="O1180" s="22"/>
      <c r="P1180" s="3"/>
      <c r="Q1180" s="1"/>
      <c r="R1180" s="1"/>
      <c r="S1180" s="22"/>
      <c r="T1180" s="3"/>
      <c r="U1180" s="1"/>
      <c r="V1180" s="1"/>
      <c r="W1180" s="22"/>
      <c r="X1180" s="3"/>
      <c r="Y1180" s="10" t="s">
        <v>7</v>
      </c>
      <c r="Z1180" s="9"/>
      <c r="AA1180" s="22">
        <f t="shared" si="85"/>
        <v>0</v>
      </c>
      <c r="AB1180" s="9"/>
      <c r="AC1180" s="22">
        <f t="shared" si="86"/>
        <v>0</v>
      </c>
      <c r="AD1180" s="117">
        <f t="shared" si="87"/>
        <v>1173</v>
      </c>
      <c r="AE1180" s="119"/>
      <c r="AF1180" s="1"/>
    </row>
    <row r="1181" spans="1:32" x14ac:dyDescent="0.25">
      <c r="A1181" s="1"/>
      <c r="B1181" s="1"/>
      <c r="C1181" s="1"/>
      <c r="D1181" s="5">
        <f t="shared" si="84"/>
        <v>1181</v>
      </c>
      <c r="E1181" s="1"/>
      <c r="F1181" s="1"/>
      <c r="G1181" s="22"/>
      <c r="H1181" s="3"/>
      <c r="I1181" s="1"/>
      <c r="J1181" s="1"/>
      <c r="K1181" s="22"/>
      <c r="L1181" s="3"/>
      <c r="M1181" s="1"/>
      <c r="N1181" s="1"/>
      <c r="O1181" s="22"/>
      <c r="P1181" s="3"/>
      <c r="Q1181" s="1"/>
      <c r="R1181" s="1"/>
      <c r="S1181" s="22"/>
      <c r="T1181" s="3"/>
      <c r="U1181" s="1"/>
      <c r="V1181" s="1"/>
      <c r="W1181" s="22"/>
      <c r="X1181" s="3"/>
      <c r="Y1181" s="10" t="s">
        <v>7</v>
      </c>
      <c r="Z1181" s="9"/>
      <c r="AA1181" s="22">
        <f t="shared" si="85"/>
        <v>0</v>
      </c>
      <c r="AB1181" s="9"/>
      <c r="AC1181" s="22">
        <f t="shared" si="86"/>
        <v>0</v>
      </c>
      <c r="AD1181" s="117">
        <f t="shared" si="87"/>
        <v>1174</v>
      </c>
      <c r="AE1181" s="119"/>
      <c r="AF1181" s="1"/>
    </row>
    <row r="1182" spans="1:32" x14ac:dyDescent="0.25">
      <c r="A1182" s="1"/>
      <c r="B1182" s="1"/>
      <c r="C1182" s="1"/>
      <c r="D1182" s="5">
        <f t="shared" si="84"/>
        <v>1182</v>
      </c>
      <c r="E1182" s="1"/>
      <c r="F1182" s="1"/>
      <c r="G1182" s="22"/>
      <c r="H1182" s="3"/>
      <c r="I1182" s="1"/>
      <c r="J1182" s="1"/>
      <c r="K1182" s="22"/>
      <c r="L1182" s="3"/>
      <c r="M1182" s="1"/>
      <c r="N1182" s="1"/>
      <c r="O1182" s="22"/>
      <c r="P1182" s="3"/>
      <c r="Q1182" s="1"/>
      <c r="R1182" s="1"/>
      <c r="S1182" s="22"/>
      <c r="T1182" s="3"/>
      <c r="U1182" s="1"/>
      <c r="V1182" s="1"/>
      <c r="W1182" s="22"/>
      <c r="X1182" s="3"/>
      <c r="Y1182" s="10" t="s">
        <v>7</v>
      </c>
      <c r="Z1182" s="9"/>
      <c r="AA1182" s="22">
        <f t="shared" si="85"/>
        <v>0</v>
      </c>
      <c r="AB1182" s="9"/>
      <c r="AC1182" s="22">
        <f t="shared" si="86"/>
        <v>0</v>
      </c>
      <c r="AD1182" s="117">
        <f t="shared" si="87"/>
        <v>1175</v>
      </c>
      <c r="AE1182" s="119"/>
      <c r="AF1182" s="1"/>
    </row>
    <row r="1183" spans="1:32" x14ac:dyDescent="0.25">
      <c r="A1183" s="1"/>
      <c r="B1183" s="1"/>
      <c r="C1183" s="1"/>
      <c r="D1183" s="5">
        <f t="shared" si="84"/>
        <v>1183</v>
      </c>
      <c r="E1183" s="1"/>
      <c r="F1183" s="1"/>
      <c r="G1183" s="22"/>
      <c r="H1183" s="3"/>
      <c r="I1183" s="1"/>
      <c r="J1183" s="1"/>
      <c r="K1183" s="22"/>
      <c r="L1183" s="3"/>
      <c r="M1183" s="1"/>
      <c r="N1183" s="1"/>
      <c r="O1183" s="22"/>
      <c r="P1183" s="3"/>
      <c r="Q1183" s="1"/>
      <c r="R1183" s="1"/>
      <c r="S1183" s="22"/>
      <c r="T1183" s="3"/>
      <c r="U1183" s="1"/>
      <c r="V1183" s="1"/>
      <c r="W1183" s="22"/>
      <c r="X1183" s="3"/>
      <c r="Y1183" s="10" t="s">
        <v>7</v>
      </c>
      <c r="Z1183" s="9"/>
      <c r="AA1183" s="22">
        <f t="shared" si="85"/>
        <v>0</v>
      </c>
      <c r="AB1183" s="9"/>
      <c r="AC1183" s="22">
        <f t="shared" si="86"/>
        <v>0</v>
      </c>
      <c r="AD1183" s="117">
        <f t="shared" si="87"/>
        <v>1176</v>
      </c>
      <c r="AE1183" s="119"/>
      <c r="AF1183" s="1"/>
    </row>
    <row r="1184" spans="1:32" x14ac:dyDescent="0.25">
      <c r="A1184" s="1"/>
      <c r="B1184" s="1"/>
      <c r="C1184" s="1"/>
      <c r="D1184" s="5">
        <f t="shared" si="84"/>
        <v>1184</v>
      </c>
      <c r="E1184" s="1"/>
      <c r="F1184" s="1"/>
      <c r="G1184" s="22"/>
      <c r="H1184" s="3"/>
      <c r="I1184" s="1"/>
      <c r="J1184" s="1"/>
      <c r="K1184" s="22"/>
      <c r="L1184" s="3"/>
      <c r="M1184" s="1"/>
      <c r="N1184" s="1"/>
      <c r="O1184" s="22"/>
      <c r="P1184" s="3"/>
      <c r="Q1184" s="1"/>
      <c r="R1184" s="1"/>
      <c r="S1184" s="22"/>
      <c r="T1184" s="3"/>
      <c r="U1184" s="1"/>
      <c r="V1184" s="1"/>
      <c r="W1184" s="22"/>
      <c r="X1184" s="3"/>
      <c r="Y1184" s="10" t="s">
        <v>7</v>
      </c>
      <c r="Z1184" s="9"/>
      <c r="AA1184" s="22">
        <f t="shared" si="85"/>
        <v>0</v>
      </c>
      <c r="AB1184" s="9"/>
      <c r="AC1184" s="22">
        <f t="shared" si="86"/>
        <v>0</v>
      </c>
      <c r="AD1184" s="117">
        <f t="shared" si="87"/>
        <v>1177</v>
      </c>
      <c r="AE1184" s="119"/>
      <c r="AF1184" s="1"/>
    </row>
    <row r="1185" spans="1:32" x14ac:dyDescent="0.25">
      <c r="A1185" s="1"/>
      <c r="B1185" s="1"/>
      <c r="C1185" s="1"/>
      <c r="D1185" s="5">
        <f t="shared" si="84"/>
        <v>1185</v>
      </c>
      <c r="E1185" s="1"/>
      <c r="F1185" s="1"/>
      <c r="G1185" s="22"/>
      <c r="H1185" s="3"/>
      <c r="I1185" s="1"/>
      <c r="J1185" s="1"/>
      <c r="K1185" s="22"/>
      <c r="L1185" s="3"/>
      <c r="M1185" s="1"/>
      <c r="N1185" s="1"/>
      <c r="O1185" s="22"/>
      <c r="P1185" s="3"/>
      <c r="Q1185" s="1"/>
      <c r="R1185" s="1"/>
      <c r="S1185" s="22"/>
      <c r="T1185" s="3"/>
      <c r="U1185" s="1"/>
      <c r="V1185" s="1"/>
      <c r="W1185" s="22"/>
      <c r="X1185" s="3"/>
      <c r="Y1185" s="10" t="s">
        <v>7</v>
      </c>
      <c r="Z1185" s="9"/>
      <c r="AA1185" s="22">
        <f t="shared" si="85"/>
        <v>0</v>
      </c>
      <c r="AB1185" s="9"/>
      <c r="AC1185" s="22">
        <f t="shared" si="86"/>
        <v>0</v>
      </c>
      <c r="AD1185" s="117">
        <f t="shared" si="87"/>
        <v>1178</v>
      </c>
      <c r="AE1185" s="119"/>
      <c r="AF1185" s="1"/>
    </row>
    <row r="1186" spans="1:32" x14ac:dyDescent="0.25">
      <c r="A1186" s="1"/>
      <c r="B1186" s="1"/>
      <c r="C1186" s="1"/>
      <c r="D1186" s="5">
        <f t="shared" si="84"/>
        <v>1186</v>
      </c>
      <c r="E1186" s="1"/>
      <c r="F1186" s="1"/>
      <c r="G1186" s="22"/>
      <c r="H1186" s="3"/>
      <c r="I1186" s="1"/>
      <c r="J1186" s="1"/>
      <c r="K1186" s="22"/>
      <c r="L1186" s="3"/>
      <c r="M1186" s="1"/>
      <c r="N1186" s="1"/>
      <c r="O1186" s="22"/>
      <c r="P1186" s="3"/>
      <c r="Q1186" s="1"/>
      <c r="R1186" s="1"/>
      <c r="S1186" s="22"/>
      <c r="T1186" s="3"/>
      <c r="U1186" s="1"/>
      <c r="V1186" s="1"/>
      <c r="W1186" s="22"/>
      <c r="X1186" s="3"/>
      <c r="Y1186" s="10" t="s">
        <v>7</v>
      </c>
      <c r="Z1186" s="9"/>
      <c r="AA1186" s="22">
        <f t="shared" si="85"/>
        <v>0</v>
      </c>
      <c r="AB1186" s="9"/>
      <c r="AC1186" s="22">
        <f t="shared" si="86"/>
        <v>0</v>
      </c>
      <c r="AD1186" s="117">
        <f t="shared" si="87"/>
        <v>1179</v>
      </c>
      <c r="AE1186" s="119"/>
      <c r="AF1186" s="1"/>
    </row>
    <row r="1187" spans="1:32" x14ac:dyDescent="0.25">
      <c r="A1187" s="1"/>
      <c r="B1187" s="1"/>
      <c r="C1187" s="1"/>
      <c r="D1187" s="5">
        <f t="shared" si="84"/>
        <v>1187</v>
      </c>
      <c r="E1187" s="1"/>
      <c r="F1187" s="1"/>
      <c r="G1187" s="22"/>
      <c r="H1187" s="3"/>
      <c r="I1187" s="1"/>
      <c r="J1187" s="1"/>
      <c r="K1187" s="22"/>
      <c r="L1187" s="3"/>
      <c r="M1187" s="1"/>
      <c r="N1187" s="1"/>
      <c r="O1187" s="22"/>
      <c r="P1187" s="3"/>
      <c r="Q1187" s="1"/>
      <c r="R1187" s="1"/>
      <c r="S1187" s="22"/>
      <c r="T1187" s="3"/>
      <c r="U1187" s="1"/>
      <c r="V1187" s="1"/>
      <c r="W1187" s="22"/>
      <c r="X1187" s="3"/>
      <c r="Y1187" s="10" t="s">
        <v>7</v>
      </c>
      <c r="Z1187" s="9"/>
      <c r="AA1187" s="22">
        <f t="shared" si="85"/>
        <v>0</v>
      </c>
      <c r="AB1187" s="9"/>
      <c r="AC1187" s="22">
        <f t="shared" si="86"/>
        <v>0</v>
      </c>
      <c r="AD1187" s="117">
        <f t="shared" si="87"/>
        <v>1180</v>
      </c>
      <c r="AE1187" s="119"/>
      <c r="AF1187" s="1"/>
    </row>
    <row r="1188" spans="1:32" x14ac:dyDescent="0.25">
      <c r="A1188" s="1"/>
      <c r="B1188" s="1"/>
      <c r="C1188" s="1"/>
      <c r="D1188" s="5">
        <f t="shared" si="84"/>
        <v>1188</v>
      </c>
      <c r="E1188" s="1"/>
      <c r="F1188" s="1"/>
      <c r="G1188" s="22"/>
      <c r="H1188" s="3"/>
      <c r="I1188" s="1"/>
      <c r="J1188" s="1"/>
      <c r="K1188" s="22"/>
      <c r="L1188" s="3"/>
      <c r="M1188" s="1"/>
      <c r="N1188" s="1"/>
      <c r="O1188" s="22"/>
      <c r="P1188" s="3"/>
      <c r="Q1188" s="1"/>
      <c r="R1188" s="1"/>
      <c r="S1188" s="22"/>
      <c r="T1188" s="3"/>
      <c r="U1188" s="1"/>
      <c r="V1188" s="1"/>
      <c r="W1188" s="22"/>
      <c r="X1188" s="3"/>
      <c r="Y1188" s="10" t="s">
        <v>7</v>
      </c>
      <c r="Z1188" s="9"/>
      <c r="AA1188" s="22">
        <f t="shared" si="85"/>
        <v>0</v>
      </c>
      <c r="AB1188" s="9"/>
      <c r="AC1188" s="22">
        <f t="shared" si="86"/>
        <v>0</v>
      </c>
      <c r="AD1188" s="117">
        <f t="shared" si="87"/>
        <v>1181</v>
      </c>
      <c r="AE1188" s="119"/>
      <c r="AF1188" s="1"/>
    </row>
    <row r="1189" spans="1:32" x14ac:dyDescent="0.25">
      <c r="A1189" s="1"/>
      <c r="B1189" s="1"/>
      <c r="C1189" s="1"/>
      <c r="D1189" s="5">
        <f t="shared" si="84"/>
        <v>1189</v>
      </c>
      <c r="E1189" s="1"/>
      <c r="F1189" s="1"/>
      <c r="G1189" s="22"/>
      <c r="H1189" s="3"/>
      <c r="I1189" s="1"/>
      <c r="J1189" s="1"/>
      <c r="K1189" s="22"/>
      <c r="L1189" s="3"/>
      <c r="M1189" s="1"/>
      <c r="N1189" s="1"/>
      <c r="O1189" s="22"/>
      <c r="P1189" s="3"/>
      <c r="Q1189" s="1"/>
      <c r="R1189" s="1"/>
      <c r="S1189" s="22"/>
      <c r="T1189" s="3"/>
      <c r="U1189" s="1"/>
      <c r="V1189" s="1"/>
      <c r="W1189" s="22"/>
      <c r="X1189" s="3"/>
      <c r="Y1189" s="10" t="s">
        <v>7</v>
      </c>
      <c r="Z1189" s="9"/>
      <c r="AA1189" s="22">
        <f t="shared" si="85"/>
        <v>0</v>
      </c>
      <c r="AB1189" s="9"/>
      <c r="AC1189" s="22">
        <f t="shared" si="86"/>
        <v>0</v>
      </c>
      <c r="AD1189" s="117">
        <f t="shared" si="87"/>
        <v>1182</v>
      </c>
      <c r="AE1189" s="119"/>
      <c r="AF1189" s="1"/>
    </row>
    <row r="1190" spans="1:32" x14ac:dyDescent="0.25">
      <c r="A1190" s="1"/>
      <c r="B1190" s="1"/>
      <c r="C1190" s="1"/>
      <c r="D1190" s="5">
        <f t="shared" si="84"/>
        <v>1190</v>
      </c>
      <c r="E1190" s="1"/>
      <c r="F1190" s="1"/>
      <c r="G1190" s="22"/>
      <c r="H1190" s="3"/>
      <c r="I1190" s="1"/>
      <c r="J1190" s="1"/>
      <c r="K1190" s="22"/>
      <c r="L1190" s="3"/>
      <c r="M1190" s="1"/>
      <c r="N1190" s="1"/>
      <c r="O1190" s="22"/>
      <c r="P1190" s="3"/>
      <c r="Q1190" s="1"/>
      <c r="R1190" s="1"/>
      <c r="S1190" s="22"/>
      <c r="T1190" s="3"/>
      <c r="U1190" s="1"/>
      <c r="V1190" s="1"/>
      <c r="W1190" s="22"/>
      <c r="X1190" s="3"/>
      <c r="Y1190" s="10" t="s">
        <v>7</v>
      </c>
      <c r="Z1190" s="9"/>
      <c r="AA1190" s="22">
        <f t="shared" si="85"/>
        <v>0</v>
      </c>
      <c r="AB1190" s="9"/>
      <c r="AC1190" s="22">
        <f t="shared" si="86"/>
        <v>0</v>
      </c>
      <c r="AD1190" s="117">
        <f t="shared" si="87"/>
        <v>1183</v>
      </c>
      <c r="AE1190" s="119"/>
      <c r="AF1190" s="1"/>
    </row>
    <row r="1191" spans="1:32" x14ac:dyDescent="0.25">
      <c r="A1191" s="1"/>
      <c r="B1191" s="1"/>
      <c r="C1191" s="1"/>
      <c r="D1191" s="5">
        <f t="shared" si="84"/>
        <v>1191</v>
      </c>
      <c r="E1191" s="1"/>
      <c r="F1191" s="1"/>
      <c r="G1191" s="22"/>
      <c r="H1191" s="3"/>
      <c r="I1191" s="1"/>
      <c r="J1191" s="1"/>
      <c r="K1191" s="22"/>
      <c r="L1191" s="3"/>
      <c r="M1191" s="1"/>
      <c r="N1191" s="1"/>
      <c r="O1191" s="22"/>
      <c r="P1191" s="3"/>
      <c r="Q1191" s="1"/>
      <c r="R1191" s="1"/>
      <c r="S1191" s="22"/>
      <c r="T1191" s="3"/>
      <c r="U1191" s="1"/>
      <c r="V1191" s="1"/>
      <c r="W1191" s="22"/>
      <c r="X1191" s="3"/>
      <c r="Y1191" s="10" t="s">
        <v>7</v>
      </c>
      <c r="Z1191" s="9"/>
      <c r="AA1191" s="22">
        <f t="shared" si="85"/>
        <v>0</v>
      </c>
      <c r="AB1191" s="9"/>
      <c r="AC1191" s="22">
        <f t="shared" si="86"/>
        <v>0</v>
      </c>
      <c r="AD1191" s="117">
        <f t="shared" si="87"/>
        <v>1184</v>
      </c>
      <c r="AE1191" s="119"/>
      <c r="AF1191" s="1"/>
    </row>
    <row r="1192" spans="1:32" x14ac:dyDescent="0.25">
      <c r="A1192" s="1"/>
      <c r="B1192" s="1"/>
      <c r="C1192" s="1"/>
      <c r="D1192" s="5">
        <f t="shared" si="84"/>
        <v>1192</v>
      </c>
      <c r="E1192" s="1"/>
      <c r="F1192" s="1"/>
      <c r="G1192" s="22"/>
      <c r="H1192" s="3"/>
      <c r="I1192" s="1"/>
      <c r="J1192" s="1"/>
      <c r="K1192" s="22"/>
      <c r="L1192" s="3"/>
      <c r="M1192" s="1"/>
      <c r="N1192" s="1"/>
      <c r="O1192" s="22"/>
      <c r="P1192" s="3"/>
      <c r="Q1192" s="1"/>
      <c r="R1192" s="1"/>
      <c r="S1192" s="22"/>
      <c r="T1192" s="3"/>
      <c r="U1192" s="1"/>
      <c r="V1192" s="1"/>
      <c r="W1192" s="22"/>
      <c r="X1192" s="3"/>
      <c r="Y1192" s="10" t="s">
        <v>7</v>
      </c>
      <c r="Z1192" s="9"/>
      <c r="AA1192" s="22">
        <f t="shared" si="85"/>
        <v>0</v>
      </c>
      <c r="AB1192" s="9"/>
      <c r="AC1192" s="22">
        <f t="shared" si="86"/>
        <v>0</v>
      </c>
      <c r="AD1192" s="117">
        <f t="shared" si="87"/>
        <v>1185</v>
      </c>
      <c r="AE1192" s="119"/>
      <c r="AF1192" s="1"/>
    </row>
    <row r="1193" spans="1:32" x14ac:dyDescent="0.25">
      <c r="A1193" s="1"/>
      <c r="B1193" s="1"/>
      <c r="C1193" s="1"/>
      <c r="D1193" s="5">
        <f t="shared" si="84"/>
        <v>1193</v>
      </c>
      <c r="E1193" s="1"/>
      <c r="F1193" s="1"/>
      <c r="G1193" s="22"/>
      <c r="H1193" s="3"/>
      <c r="I1193" s="1"/>
      <c r="J1193" s="1"/>
      <c r="K1193" s="22"/>
      <c r="L1193" s="3"/>
      <c r="M1193" s="1"/>
      <c r="N1193" s="1"/>
      <c r="O1193" s="22"/>
      <c r="P1193" s="3"/>
      <c r="Q1193" s="1"/>
      <c r="R1193" s="1"/>
      <c r="S1193" s="22"/>
      <c r="T1193" s="3"/>
      <c r="U1193" s="1"/>
      <c r="V1193" s="1"/>
      <c r="W1193" s="22"/>
      <c r="X1193" s="3"/>
      <c r="Y1193" s="10" t="s">
        <v>7</v>
      </c>
      <c r="Z1193" s="9"/>
      <c r="AA1193" s="22">
        <f t="shared" si="85"/>
        <v>0</v>
      </c>
      <c r="AB1193" s="9"/>
      <c r="AC1193" s="22">
        <f t="shared" si="86"/>
        <v>0</v>
      </c>
      <c r="AD1193" s="117">
        <f t="shared" si="87"/>
        <v>1186</v>
      </c>
      <c r="AE1193" s="119"/>
      <c r="AF1193" s="1"/>
    </row>
    <row r="1194" spans="1:32" x14ac:dyDescent="0.25">
      <c r="A1194" s="1"/>
      <c r="B1194" s="1"/>
      <c r="C1194" s="1"/>
      <c r="D1194" s="5">
        <f t="shared" si="84"/>
        <v>1194</v>
      </c>
      <c r="E1194" s="1"/>
      <c r="F1194" s="1"/>
      <c r="G1194" s="22"/>
      <c r="H1194" s="3"/>
      <c r="I1194" s="1"/>
      <c r="J1194" s="1"/>
      <c r="K1194" s="22"/>
      <c r="L1194" s="3"/>
      <c r="M1194" s="1"/>
      <c r="N1194" s="1"/>
      <c r="O1194" s="22"/>
      <c r="P1194" s="3"/>
      <c r="Q1194" s="1"/>
      <c r="R1194" s="1"/>
      <c r="S1194" s="22"/>
      <c r="T1194" s="3"/>
      <c r="U1194" s="1"/>
      <c r="V1194" s="1"/>
      <c r="W1194" s="22"/>
      <c r="X1194" s="3"/>
      <c r="Y1194" s="10" t="s">
        <v>7</v>
      </c>
      <c r="Z1194" s="9"/>
      <c r="AA1194" s="22">
        <f t="shared" si="85"/>
        <v>0</v>
      </c>
      <c r="AB1194" s="9"/>
      <c r="AC1194" s="22">
        <f t="shared" si="86"/>
        <v>0</v>
      </c>
      <c r="AD1194" s="117">
        <f t="shared" si="87"/>
        <v>1187</v>
      </c>
      <c r="AE1194" s="119"/>
      <c r="AF1194" s="1"/>
    </row>
    <row r="1195" spans="1:32" x14ac:dyDescent="0.25">
      <c r="A1195" s="1"/>
      <c r="B1195" s="1"/>
      <c r="C1195" s="1"/>
      <c r="D1195" s="5">
        <f t="shared" si="84"/>
        <v>1195</v>
      </c>
      <c r="E1195" s="1"/>
      <c r="F1195" s="1"/>
      <c r="G1195" s="22"/>
      <c r="H1195" s="3"/>
      <c r="I1195" s="1"/>
      <c r="J1195" s="1"/>
      <c r="K1195" s="22"/>
      <c r="L1195" s="3"/>
      <c r="M1195" s="1"/>
      <c r="N1195" s="1"/>
      <c r="O1195" s="22"/>
      <c r="P1195" s="3"/>
      <c r="Q1195" s="1"/>
      <c r="R1195" s="1"/>
      <c r="S1195" s="22"/>
      <c r="T1195" s="3"/>
      <c r="U1195" s="1"/>
      <c r="V1195" s="1"/>
      <c r="W1195" s="22"/>
      <c r="X1195" s="3"/>
      <c r="Y1195" s="10" t="s">
        <v>7</v>
      </c>
      <c r="Z1195" s="9"/>
      <c r="AA1195" s="22">
        <f t="shared" si="85"/>
        <v>0</v>
      </c>
      <c r="AB1195" s="9"/>
      <c r="AC1195" s="22">
        <f t="shared" si="86"/>
        <v>0</v>
      </c>
      <c r="AD1195" s="117">
        <f t="shared" si="87"/>
        <v>1188</v>
      </c>
      <c r="AE1195" s="119"/>
      <c r="AF1195" s="1"/>
    </row>
    <row r="1196" spans="1:32" x14ac:dyDescent="0.25">
      <c r="A1196" s="1"/>
      <c r="B1196" s="1"/>
      <c r="C1196" s="1"/>
      <c r="D1196" s="5">
        <f t="shared" si="84"/>
        <v>1196</v>
      </c>
      <c r="E1196" s="1"/>
      <c r="F1196" s="1"/>
      <c r="G1196" s="22"/>
      <c r="H1196" s="3"/>
      <c r="I1196" s="1"/>
      <c r="J1196" s="1"/>
      <c r="K1196" s="22"/>
      <c r="L1196" s="3"/>
      <c r="M1196" s="1"/>
      <c r="N1196" s="1"/>
      <c r="O1196" s="22"/>
      <c r="P1196" s="3"/>
      <c r="Q1196" s="1"/>
      <c r="R1196" s="1"/>
      <c r="S1196" s="22"/>
      <c r="T1196" s="3"/>
      <c r="U1196" s="1"/>
      <c r="V1196" s="1"/>
      <c r="W1196" s="22"/>
      <c r="X1196" s="3"/>
      <c r="Y1196" s="10" t="s">
        <v>7</v>
      </c>
      <c r="Z1196" s="9"/>
      <c r="AA1196" s="22">
        <f t="shared" si="85"/>
        <v>0</v>
      </c>
      <c r="AB1196" s="9"/>
      <c r="AC1196" s="22">
        <f t="shared" si="86"/>
        <v>0</v>
      </c>
      <c r="AD1196" s="117">
        <f t="shared" si="87"/>
        <v>1189</v>
      </c>
      <c r="AE1196" s="119"/>
      <c r="AF1196" s="1"/>
    </row>
    <row r="1197" spans="1:32" x14ac:dyDescent="0.25">
      <c r="A1197" s="1"/>
      <c r="B1197" s="1"/>
      <c r="C1197" s="1"/>
      <c r="D1197" s="5">
        <f t="shared" si="84"/>
        <v>1197</v>
      </c>
      <c r="E1197" s="1"/>
      <c r="F1197" s="1"/>
      <c r="G1197" s="22"/>
      <c r="H1197" s="3"/>
      <c r="I1197" s="1"/>
      <c r="J1197" s="1"/>
      <c r="K1197" s="22"/>
      <c r="L1197" s="3"/>
      <c r="M1197" s="1"/>
      <c r="N1197" s="1"/>
      <c r="O1197" s="22"/>
      <c r="P1197" s="3"/>
      <c r="Q1197" s="1"/>
      <c r="R1197" s="1"/>
      <c r="S1197" s="22"/>
      <c r="T1197" s="3"/>
      <c r="U1197" s="1"/>
      <c r="V1197" s="1"/>
      <c r="W1197" s="22"/>
      <c r="X1197" s="3"/>
      <c r="Y1197" s="10" t="s">
        <v>7</v>
      </c>
      <c r="Z1197" s="9"/>
      <c r="AA1197" s="22">
        <f t="shared" si="85"/>
        <v>0</v>
      </c>
      <c r="AB1197" s="9"/>
      <c r="AC1197" s="22">
        <f t="shared" si="86"/>
        <v>0</v>
      </c>
      <c r="AD1197" s="117">
        <f t="shared" si="87"/>
        <v>1190</v>
      </c>
      <c r="AE1197" s="119"/>
      <c r="AF1197" s="1"/>
    </row>
    <row r="1198" spans="1:32" x14ac:dyDescent="0.25">
      <c r="A1198" s="1"/>
      <c r="B1198" s="1"/>
      <c r="C1198" s="1"/>
      <c r="D1198" s="5">
        <f t="shared" si="84"/>
        <v>1198</v>
      </c>
      <c r="E1198" s="1"/>
      <c r="F1198" s="1"/>
      <c r="G1198" s="22"/>
      <c r="H1198" s="3"/>
      <c r="I1198" s="1"/>
      <c r="J1198" s="1"/>
      <c r="K1198" s="22"/>
      <c r="L1198" s="3"/>
      <c r="M1198" s="1"/>
      <c r="N1198" s="1"/>
      <c r="O1198" s="22"/>
      <c r="P1198" s="3"/>
      <c r="Q1198" s="1"/>
      <c r="R1198" s="1"/>
      <c r="S1198" s="22"/>
      <c r="T1198" s="3"/>
      <c r="U1198" s="1"/>
      <c r="V1198" s="1"/>
      <c r="W1198" s="22"/>
      <c r="X1198" s="3"/>
      <c r="Y1198" s="10" t="s">
        <v>7</v>
      </c>
      <c r="Z1198" s="9"/>
      <c r="AA1198" s="22">
        <f t="shared" si="85"/>
        <v>0</v>
      </c>
      <c r="AB1198" s="9"/>
      <c r="AC1198" s="22">
        <f t="shared" si="86"/>
        <v>0</v>
      </c>
      <c r="AD1198" s="117">
        <f t="shared" si="87"/>
        <v>1191</v>
      </c>
      <c r="AE1198" s="119"/>
      <c r="AF1198" s="1"/>
    </row>
    <row r="1199" spans="1:32" x14ac:dyDescent="0.25">
      <c r="A1199" s="1"/>
      <c r="B1199" s="1"/>
      <c r="C1199" s="1"/>
      <c r="D1199" s="5">
        <f t="shared" si="84"/>
        <v>1199</v>
      </c>
      <c r="E1199" s="1"/>
      <c r="F1199" s="1"/>
      <c r="G1199" s="22"/>
      <c r="H1199" s="3"/>
      <c r="I1199" s="1"/>
      <c r="J1199" s="1"/>
      <c r="K1199" s="22"/>
      <c r="L1199" s="3"/>
      <c r="M1199" s="1"/>
      <c r="N1199" s="1"/>
      <c r="O1199" s="22"/>
      <c r="P1199" s="3"/>
      <c r="Q1199" s="1"/>
      <c r="R1199" s="1"/>
      <c r="S1199" s="22"/>
      <c r="T1199" s="3"/>
      <c r="U1199" s="1"/>
      <c r="V1199" s="1"/>
      <c r="W1199" s="22"/>
      <c r="X1199" s="3"/>
      <c r="Y1199" s="10" t="s">
        <v>7</v>
      </c>
      <c r="Z1199" s="9"/>
      <c r="AA1199" s="22">
        <f t="shared" si="85"/>
        <v>0</v>
      </c>
      <c r="AB1199" s="9"/>
      <c r="AC1199" s="22">
        <f t="shared" si="86"/>
        <v>0</v>
      </c>
      <c r="AD1199" s="117">
        <f t="shared" si="87"/>
        <v>1192</v>
      </c>
      <c r="AE1199" s="119"/>
      <c r="AF1199" s="1"/>
    </row>
    <row r="1200" spans="1:32" x14ac:dyDescent="0.25">
      <c r="A1200" s="1"/>
      <c r="B1200" s="1"/>
      <c r="C1200" s="1"/>
      <c r="D1200" s="5">
        <f t="shared" si="84"/>
        <v>1200</v>
      </c>
      <c r="E1200" s="1"/>
      <c r="F1200" s="1"/>
      <c r="G1200" s="22"/>
      <c r="H1200" s="3"/>
      <c r="I1200" s="1"/>
      <c r="J1200" s="1"/>
      <c r="K1200" s="22"/>
      <c r="L1200" s="3"/>
      <c r="M1200" s="1"/>
      <c r="N1200" s="1"/>
      <c r="O1200" s="22"/>
      <c r="P1200" s="3"/>
      <c r="Q1200" s="1"/>
      <c r="R1200" s="1"/>
      <c r="S1200" s="22"/>
      <c r="T1200" s="3"/>
      <c r="U1200" s="1"/>
      <c r="V1200" s="1"/>
      <c r="W1200" s="22"/>
      <c r="X1200" s="3"/>
      <c r="Y1200" s="10" t="s">
        <v>7</v>
      </c>
      <c r="Z1200" s="9"/>
      <c r="AA1200" s="22">
        <f t="shared" si="85"/>
        <v>0</v>
      </c>
      <c r="AB1200" s="9"/>
      <c r="AC1200" s="22">
        <f t="shared" si="86"/>
        <v>0</v>
      </c>
      <c r="AD1200" s="117">
        <f t="shared" si="87"/>
        <v>1193</v>
      </c>
      <c r="AE1200" s="119"/>
      <c r="AF1200" s="1"/>
    </row>
    <row r="1201" spans="1:32" x14ac:dyDescent="0.25">
      <c r="A1201" s="1"/>
      <c r="B1201" s="1"/>
      <c r="C1201" s="1"/>
      <c r="D1201" s="5">
        <f t="shared" si="84"/>
        <v>1201</v>
      </c>
      <c r="E1201" s="1"/>
      <c r="F1201" s="1"/>
      <c r="G1201" s="22"/>
      <c r="H1201" s="3"/>
      <c r="I1201" s="1"/>
      <c r="J1201" s="1"/>
      <c r="K1201" s="22"/>
      <c r="L1201" s="3"/>
      <c r="M1201" s="1"/>
      <c r="N1201" s="1"/>
      <c r="O1201" s="22"/>
      <c r="P1201" s="3"/>
      <c r="Q1201" s="1"/>
      <c r="R1201" s="1"/>
      <c r="S1201" s="22"/>
      <c r="T1201" s="3"/>
      <c r="U1201" s="1"/>
      <c r="V1201" s="1"/>
      <c r="W1201" s="22"/>
      <c r="X1201" s="3"/>
      <c r="Y1201" s="10" t="s">
        <v>7</v>
      </c>
      <c r="Z1201" s="9"/>
      <c r="AA1201" s="22">
        <f t="shared" si="85"/>
        <v>0</v>
      </c>
      <c r="AB1201" s="9"/>
      <c r="AC1201" s="22">
        <f t="shared" si="86"/>
        <v>0</v>
      </c>
      <c r="AD1201" s="117">
        <f t="shared" si="87"/>
        <v>1194</v>
      </c>
      <c r="AE1201" s="119"/>
      <c r="AF1201" s="1"/>
    </row>
    <row r="1202" spans="1:32" x14ac:dyDescent="0.25">
      <c r="A1202" s="1"/>
      <c r="B1202" s="1"/>
      <c r="C1202" s="1"/>
      <c r="D1202" s="5">
        <f t="shared" si="84"/>
        <v>1202</v>
      </c>
      <c r="E1202" s="1"/>
      <c r="F1202" s="1"/>
      <c r="G1202" s="22"/>
      <c r="H1202" s="3"/>
      <c r="I1202" s="1"/>
      <c r="J1202" s="1"/>
      <c r="K1202" s="22"/>
      <c r="L1202" s="3"/>
      <c r="M1202" s="1"/>
      <c r="N1202" s="1"/>
      <c r="O1202" s="22"/>
      <c r="P1202" s="3"/>
      <c r="Q1202" s="1"/>
      <c r="R1202" s="1"/>
      <c r="S1202" s="22"/>
      <c r="T1202" s="3"/>
      <c r="U1202" s="1"/>
      <c r="V1202" s="1"/>
      <c r="W1202" s="22"/>
      <c r="X1202" s="3"/>
      <c r="Y1202" s="10" t="s">
        <v>7</v>
      </c>
      <c r="Z1202" s="9"/>
      <c r="AA1202" s="22">
        <f t="shared" si="85"/>
        <v>0</v>
      </c>
      <c r="AB1202" s="9"/>
      <c r="AC1202" s="22">
        <f t="shared" si="86"/>
        <v>0</v>
      </c>
      <c r="AD1202" s="117">
        <f t="shared" si="87"/>
        <v>1195</v>
      </c>
      <c r="AE1202" s="119"/>
      <c r="AF1202" s="1"/>
    </row>
    <row r="1203" spans="1:32" x14ac:dyDescent="0.25">
      <c r="A1203" s="1"/>
      <c r="B1203" s="1"/>
      <c r="C1203" s="1"/>
      <c r="D1203" s="5">
        <f t="shared" si="84"/>
        <v>1203</v>
      </c>
      <c r="E1203" s="1"/>
      <c r="F1203" s="1"/>
      <c r="G1203" s="22"/>
      <c r="H1203" s="3"/>
      <c r="I1203" s="1"/>
      <c r="J1203" s="1"/>
      <c r="K1203" s="22"/>
      <c r="L1203" s="3"/>
      <c r="M1203" s="1"/>
      <c r="N1203" s="1"/>
      <c r="O1203" s="22"/>
      <c r="P1203" s="3"/>
      <c r="Q1203" s="1"/>
      <c r="R1203" s="1"/>
      <c r="S1203" s="22"/>
      <c r="T1203" s="3"/>
      <c r="U1203" s="1"/>
      <c r="V1203" s="1"/>
      <c r="W1203" s="22"/>
      <c r="X1203" s="3"/>
      <c r="Y1203" s="10" t="s">
        <v>7</v>
      </c>
      <c r="Z1203" s="9"/>
      <c r="AA1203" s="22">
        <f t="shared" si="85"/>
        <v>0</v>
      </c>
      <c r="AB1203" s="9"/>
      <c r="AC1203" s="22">
        <f t="shared" si="86"/>
        <v>0</v>
      </c>
      <c r="AD1203" s="117">
        <f t="shared" si="87"/>
        <v>1196</v>
      </c>
      <c r="AE1203" s="119"/>
      <c r="AF1203" s="1"/>
    </row>
    <row r="1204" spans="1:32" x14ac:dyDescent="0.25">
      <c r="A1204" s="1"/>
      <c r="B1204" s="1"/>
      <c r="C1204" s="1"/>
      <c r="D1204" s="5">
        <f t="shared" si="84"/>
        <v>1204</v>
      </c>
      <c r="E1204" s="1"/>
      <c r="F1204" s="1"/>
      <c r="G1204" s="22"/>
      <c r="H1204" s="3"/>
      <c r="I1204" s="1"/>
      <c r="J1204" s="1"/>
      <c r="K1204" s="22"/>
      <c r="L1204" s="3"/>
      <c r="M1204" s="1"/>
      <c r="N1204" s="1"/>
      <c r="O1204" s="22"/>
      <c r="P1204" s="3"/>
      <c r="Q1204" s="1"/>
      <c r="R1204" s="1"/>
      <c r="S1204" s="22"/>
      <c r="T1204" s="3"/>
      <c r="U1204" s="1"/>
      <c r="V1204" s="1"/>
      <c r="W1204" s="22"/>
      <c r="X1204" s="3"/>
      <c r="Y1204" s="10" t="s">
        <v>7</v>
      </c>
      <c r="Z1204" s="9"/>
      <c r="AA1204" s="22">
        <f t="shared" si="85"/>
        <v>0</v>
      </c>
      <c r="AB1204" s="9"/>
      <c r="AC1204" s="22">
        <f t="shared" si="86"/>
        <v>0</v>
      </c>
      <c r="AD1204" s="117">
        <f t="shared" si="87"/>
        <v>1197</v>
      </c>
      <c r="AE1204" s="119"/>
      <c r="AF1204" s="1"/>
    </row>
    <row r="1205" spans="1:32" x14ac:dyDescent="0.25">
      <c r="A1205" s="1"/>
      <c r="B1205" s="1"/>
      <c r="C1205" s="1"/>
      <c r="D1205" s="5">
        <f t="shared" si="84"/>
        <v>1205</v>
      </c>
      <c r="E1205" s="1"/>
      <c r="F1205" s="1"/>
      <c r="G1205" s="22"/>
      <c r="H1205" s="3"/>
      <c r="I1205" s="1"/>
      <c r="J1205" s="1"/>
      <c r="K1205" s="22"/>
      <c r="L1205" s="3"/>
      <c r="M1205" s="1"/>
      <c r="N1205" s="1"/>
      <c r="O1205" s="22"/>
      <c r="P1205" s="3"/>
      <c r="Q1205" s="1"/>
      <c r="R1205" s="1"/>
      <c r="S1205" s="22"/>
      <c r="T1205" s="3"/>
      <c r="U1205" s="1"/>
      <c r="V1205" s="1"/>
      <c r="W1205" s="22"/>
      <c r="X1205" s="3"/>
      <c r="Y1205" s="10" t="s">
        <v>7</v>
      </c>
      <c r="Z1205" s="9"/>
      <c r="AA1205" s="22">
        <f t="shared" si="85"/>
        <v>0</v>
      </c>
      <c r="AB1205" s="9"/>
      <c r="AC1205" s="22">
        <f t="shared" si="86"/>
        <v>0</v>
      </c>
      <c r="AD1205" s="117">
        <f t="shared" si="87"/>
        <v>1198</v>
      </c>
      <c r="AE1205" s="119"/>
      <c r="AF1205" s="1"/>
    </row>
    <row r="1206" spans="1:32" x14ac:dyDescent="0.25">
      <c r="A1206" s="1"/>
      <c r="B1206" s="1"/>
      <c r="C1206" s="1"/>
      <c r="D1206" s="5">
        <f t="shared" si="84"/>
        <v>1206</v>
      </c>
      <c r="E1206" s="1"/>
      <c r="F1206" s="1"/>
      <c r="G1206" s="22"/>
      <c r="H1206" s="3"/>
      <c r="I1206" s="1"/>
      <c r="J1206" s="1"/>
      <c r="K1206" s="22"/>
      <c r="L1206" s="3"/>
      <c r="M1206" s="1"/>
      <c r="N1206" s="1"/>
      <c r="O1206" s="22"/>
      <c r="P1206" s="3"/>
      <c r="Q1206" s="1"/>
      <c r="R1206" s="1"/>
      <c r="S1206" s="22"/>
      <c r="T1206" s="3"/>
      <c r="U1206" s="1"/>
      <c r="V1206" s="1"/>
      <c r="W1206" s="22"/>
      <c r="X1206" s="3"/>
      <c r="Y1206" s="10" t="s">
        <v>7</v>
      </c>
      <c r="Z1206" s="9"/>
      <c r="AA1206" s="22">
        <f t="shared" si="85"/>
        <v>0</v>
      </c>
      <c r="AB1206" s="9"/>
      <c r="AC1206" s="22">
        <f t="shared" si="86"/>
        <v>0</v>
      </c>
      <c r="AD1206" s="117">
        <f t="shared" si="87"/>
        <v>1199</v>
      </c>
      <c r="AE1206" s="119"/>
      <c r="AF1206" s="1"/>
    </row>
    <row r="1207" spans="1:32" x14ac:dyDescent="0.25">
      <c r="A1207" s="1"/>
      <c r="B1207" s="1"/>
      <c r="C1207" s="1"/>
      <c r="D1207" s="5">
        <f t="shared" si="84"/>
        <v>1207</v>
      </c>
      <c r="E1207" s="1"/>
      <c r="F1207" s="1"/>
      <c r="G1207" s="22"/>
      <c r="H1207" s="3"/>
      <c r="I1207" s="1"/>
      <c r="J1207" s="1"/>
      <c r="K1207" s="22"/>
      <c r="L1207" s="3"/>
      <c r="M1207" s="1"/>
      <c r="N1207" s="1"/>
      <c r="O1207" s="22"/>
      <c r="P1207" s="3"/>
      <c r="Q1207" s="1"/>
      <c r="R1207" s="1"/>
      <c r="S1207" s="22"/>
      <c r="T1207" s="3"/>
      <c r="U1207" s="1"/>
      <c r="V1207" s="1"/>
      <c r="W1207" s="22"/>
      <c r="X1207" s="3"/>
      <c r="Y1207" s="10" t="s">
        <v>7</v>
      </c>
      <c r="Z1207" s="9"/>
      <c r="AA1207" s="22">
        <f t="shared" si="85"/>
        <v>0</v>
      </c>
      <c r="AB1207" s="9"/>
      <c r="AC1207" s="22">
        <f t="shared" si="86"/>
        <v>0</v>
      </c>
      <c r="AD1207" s="117">
        <f t="shared" si="87"/>
        <v>1200</v>
      </c>
      <c r="AE1207" s="119"/>
      <c r="AF1207" s="1"/>
    </row>
    <row r="1208" spans="1:32" x14ac:dyDescent="0.25">
      <c r="A1208" s="1"/>
      <c r="B1208" s="1"/>
      <c r="C1208" s="1"/>
      <c r="D1208" s="5">
        <f t="shared" si="84"/>
        <v>1208</v>
      </c>
      <c r="E1208" s="1"/>
      <c r="F1208" s="1"/>
      <c r="G1208" s="22"/>
      <c r="H1208" s="3"/>
      <c r="I1208" s="1"/>
      <c r="J1208" s="1"/>
      <c r="K1208" s="22"/>
      <c r="L1208" s="3"/>
      <c r="M1208" s="1"/>
      <c r="N1208" s="1"/>
      <c r="O1208" s="22"/>
      <c r="P1208" s="3"/>
      <c r="Q1208" s="1"/>
      <c r="R1208" s="1"/>
      <c r="S1208" s="22"/>
      <c r="T1208" s="3"/>
      <c r="U1208" s="1"/>
      <c r="V1208" s="1"/>
      <c r="W1208" s="22"/>
      <c r="X1208" s="3"/>
      <c r="Y1208" s="10" t="s">
        <v>7</v>
      </c>
      <c r="Z1208" s="9"/>
      <c r="AA1208" s="22">
        <f t="shared" si="85"/>
        <v>0</v>
      </c>
      <c r="AB1208" s="9"/>
      <c r="AC1208" s="22">
        <f t="shared" si="86"/>
        <v>0</v>
      </c>
      <c r="AD1208" s="117">
        <f t="shared" si="87"/>
        <v>1201</v>
      </c>
      <c r="AE1208" s="119"/>
      <c r="AF1208" s="1"/>
    </row>
    <row r="1209" spans="1:32" x14ac:dyDescent="0.25">
      <c r="A1209" s="1"/>
      <c r="B1209" s="1"/>
      <c r="C1209" s="1"/>
      <c r="D1209" s="5">
        <f t="shared" si="84"/>
        <v>1209</v>
      </c>
      <c r="E1209" s="1"/>
      <c r="F1209" s="1"/>
      <c r="G1209" s="22"/>
      <c r="H1209" s="3"/>
      <c r="I1209" s="1"/>
      <c r="J1209" s="1"/>
      <c r="K1209" s="22"/>
      <c r="L1209" s="3"/>
      <c r="M1209" s="1"/>
      <c r="N1209" s="1"/>
      <c r="O1209" s="22"/>
      <c r="P1209" s="3"/>
      <c r="Q1209" s="1"/>
      <c r="R1209" s="1"/>
      <c r="S1209" s="22"/>
      <c r="T1209" s="3"/>
      <c r="U1209" s="1"/>
      <c r="V1209" s="1"/>
      <c r="W1209" s="22"/>
      <c r="X1209" s="3"/>
      <c r="Y1209" s="10" t="s">
        <v>7</v>
      </c>
      <c r="Z1209" s="9"/>
      <c r="AA1209" s="22">
        <f t="shared" si="85"/>
        <v>0</v>
      </c>
      <c r="AB1209" s="9"/>
      <c r="AC1209" s="22">
        <f t="shared" si="86"/>
        <v>0</v>
      </c>
      <c r="AD1209" s="117">
        <f t="shared" si="87"/>
        <v>1202</v>
      </c>
      <c r="AE1209" s="119"/>
      <c r="AF1209" s="1"/>
    </row>
    <row r="1210" spans="1:32" x14ac:dyDescent="0.25">
      <c r="A1210" s="1"/>
      <c r="B1210" s="1"/>
      <c r="C1210" s="1"/>
      <c r="D1210" s="5">
        <f t="shared" si="84"/>
        <v>1210</v>
      </c>
      <c r="E1210" s="1"/>
      <c r="F1210" s="1"/>
      <c r="G1210" s="22"/>
      <c r="H1210" s="3"/>
      <c r="I1210" s="1"/>
      <c r="J1210" s="1"/>
      <c r="K1210" s="22"/>
      <c r="L1210" s="3"/>
      <c r="M1210" s="1"/>
      <c r="N1210" s="1"/>
      <c r="O1210" s="22"/>
      <c r="P1210" s="3"/>
      <c r="Q1210" s="1"/>
      <c r="R1210" s="1"/>
      <c r="S1210" s="22"/>
      <c r="T1210" s="3"/>
      <c r="U1210" s="1"/>
      <c r="V1210" s="1"/>
      <c r="W1210" s="22"/>
      <c r="X1210" s="3"/>
      <c r="Y1210" s="10" t="s">
        <v>7</v>
      </c>
      <c r="Z1210" s="9"/>
      <c r="AA1210" s="22">
        <f t="shared" si="85"/>
        <v>0</v>
      </c>
      <c r="AB1210" s="9"/>
      <c r="AC1210" s="22">
        <f t="shared" si="86"/>
        <v>0</v>
      </c>
      <c r="AD1210" s="117">
        <f t="shared" si="87"/>
        <v>1203</v>
      </c>
      <c r="AE1210" s="119"/>
      <c r="AF1210" s="1"/>
    </row>
    <row r="1211" spans="1:32" x14ac:dyDescent="0.25">
      <c r="A1211" s="1"/>
      <c r="B1211" s="1"/>
      <c r="C1211" s="1"/>
      <c r="D1211" s="5">
        <f t="shared" si="84"/>
        <v>1211</v>
      </c>
      <c r="E1211" s="1"/>
      <c r="F1211" s="1"/>
      <c r="G1211" s="22"/>
      <c r="H1211" s="3"/>
      <c r="I1211" s="1"/>
      <c r="J1211" s="1"/>
      <c r="K1211" s="22"/>
      <c r="L1211" s="3"/>
      <c r="M1211" s="1"/>
      <c r="N1211" s="1"/>
      <c r="O1211" s="22"/>
      <c r="P1211" s="3"/>
      <c r="Q1211" s="1"/>
      <c r="R1211" s="1"/>
      <c r="S1211" s="22"/>
      <c r="T1211" s="3"/>
      <c r="U1211" s="1"/>
      <c r="V1211" s="1"/>
      <c r="W1211" s="22"/>
      <c r="X1211" s="3"/>
      <c r="Y1211" s="10" t="s">
        <v>7</v>
      </c>
      <c r="Z1211" s="9"/>
      <c r="AA1211" s="22">
        <f t="shared" si="85"/>
        <v>0</v>
      </c>
      <c r="AB1211" s="9"/>
      <c r="AC1211" s="22">
        <f t="shared" si="86"/>
        <v>0</v>
      </c>
      <c r="AD1211" s="117">
        <f t="shared" si="87"/>
        <v>1204</v>
      </c>
      <c r="AE1211" s="119"/>
      <c r="AF1211" s="1"/>
    </row>
    <row r="1212" spans="1:32" x14ac:dyDescent="0.25">
      <c r="A1212" s="1"/>
      <c r="B1212" s="1"/>
      <c r="C1212" s="1"/>
      <c r="D1212" s="5">
        <f t="shared" si="84"/>
        <v>1212</v>
      </c>
      <c r="E1212" s="1"/>
      <c r="F1212" s="1"/>
      <c r="G1212" s="22"/>
      <c r="H1212" s="3"/>
      <c r="I1212" s="1"/>
      <c r="J1212" s="1"/>
      <c r="K1212" s="22"/>
      <c r="L1212" s="3"/>
      <c r="M1212" s="1"/>
      <c r="N1212" s="1"/>
      <c r="O1212" s="22"/>
      <c r="P1212" s="3"/>
      <c r="Q1212" s="1"/>
      <c r="R1212" s="1"/>
      <c r="S1212" s="22"/>
      <c r="T1212" s="3"/>
      <c r="U1212" s="1"/>
      <c r="V1212" s="1"/>
      <c r="W1212" s="22"/>
      <c r="X1212" s="3"/>
      <c r="Y1212" s="10" t="s">
        <v>7</v>
      </c>
      <c r="Z1212" s="9"/>
      <c r="AA1212" s="22">
        <f t="shared" si="85"/>
        <v>0</v>
      </c>
      <c r="AB1212" s="9"/>
      <c r="AC1212" s="22">
        <f t="shared" si="86"/>
        <v>0</v>
      </c>
      <c r="AD1212" s="117">
        <f t="shared" si="87"/>
        <v>1205</v>
      </c>
      <c r="AE1212" s="119"/>
      <c r="AF1212" s="1"/>
    </row>
    <row r="1213" spans="1:32" x14ac:dyDescent="0.25">
      <c r="A1213" s="1"/>
      <c r="B1213" s="1"/>
      <c r="C1213" s="1"/>
      <c r="D1213" s="5">
        <f t="shared" si="84"/>
        <v>1213</v>
      </c>
      <c r="E1213" s="1"/>
      <c r="F1213" s="1"/>
      <c r="G1213" s="22"/>
      <c r="H1213" s="3"/>
      <c r="I1213" s="1"/>
      <c r="J1213" s="1"/>
      <c r="K1213" s="22"/>
      <c r="L1213" s="3"/>
      <c r="M1213" s="1"/>
      <c r="N1213" s="1"/>
      <c r="O1213" s="22"/>
      <c r="P1213" s="3"/>
      <c r="Q1213" s="1"/>
      <c r="R1213" s="1"/>
      <c r="S1213" s="22"/>
      <c r="T1213" s="3"/>
      <c r="U1213" s="1"/>
      <c r="V1213" s="1"/>
      <c r="W1213" s="22"/>
      <c r="X1213" s="3"/>
      <c r="Y1213" s="10" t="s">
        <v>7</v>
      </c>
      <c r="Z1213" s="9"/>
      <c r="AA1213" s="22">
        <f t="shared" si="85"/>
        <v>0</v>
      </c>
      <c r="AB1213" s="9"/>
      <c r="AC1213" s="22">
        <f t="shared" si="86"/>
        <v>0</v>
      </c>
      <c r="AD1213" s="117">
        <f t="shared" si="87"/>
        <v>1206</v>
      </c>
      <c r="AE1213" s="119"/>
      <c r="AF1213" s="1"/>
    </row>
    <row r="1214" spans="1:32" x14ac:dyDescent="0.25">
      <c r="A1214" s="1"/>
      <c r="B1214" s="1"/>
      <c r="C1214" s="1"/>
      <c r="D1214" s="5">
        <f t="shared" si="84"/>
        <v>1214</v>
      </c>
      <c r="E1214" s="1"/>
      <c r="F1214" s="1"/>
      <c r="G1214" s="22"/>
      <c r="H1214" s="3"/>
      <c r="I1214" s="1"/>
      <c r="J1214" s="1"/>
      <c r="K1214" s="22"/>
      <c r="L1214" s="3"/>
      <c r="M1214" s="1"/>
      <c r="N1214" s="1"/>
      <c r="O1214" s="22"/>
      <c r="P1214" s="3"/>
      <c r="Q1214" s="1"/>
      <c r="R1214" s="1"/>
      <c r="S1214" s="22"/>
      <c r="T1214" s="3"/>
      <c r="U1214" s="1"/>
      <c r="V1214" s="1"/>
      <c r="W1214" s="22"/>
      <c r="X1214" s="3"/>
      <c r="Y1214" s="10" t="s">
        <v>7</v>
      </c>
      <c r="Z1214" s="9"/>
      <c r="AA1214" s="22">
        <f t="shared" si="85"/>
        <v>0</v>
      </c>
      <c r="AB1214" s="9"/>
      <c r="AC1214" s="22">
        <f t="shared" si="86"/>
        <v>0</v>
      </c>
      <c r="AD1214" s="117">
        <f t="shared" si="87"/>
        <v>1207</v>
      </c>
      <c r="AE1214" s="119"/>
      <c r="AF1214" s="1"/>
    </row>
    <row r="1215" spans="1:32" x14ac:dyDescent="0.25">
      <c r="A1215" s="1"/>
      <c r="B1215" s="1"/>
      <c r="C1215" s="1"/>
      <c r="D1215" s="5">
        <f t="shared" si="84"/>
        <v>1215</v>
      </c>
      <c r="E1215" s="1"/>
      <c r="F1215" s="1"/>
      <c r="G1215" s="22"/>
      <c r="H1215" s="3"/>
      <c r="I1215" s="1"/>
      <c r="J1215" s="1"/>
      <c r="K1215" s="22"/>
      <c r="L1215" s="3"/>
      <c r="M1215" s="1"/>
      <c r="N1215" s="1"/>
      <c r="O1215" s="22"/>
      <c r="P1215" s="3"/>
      <c r="Q1215" s="1"/>
      <c r="R1215" s="1"/>
      <c r="S1215" s="22"/>
      <c r="T1215" s="3"/>
      <c r="U1215" s="1"/>
      <c r="V1215" s="1"/>
      <c r="W1215" s="22"/>
      <c r="X1215" s="3"/>
      <c r="Y1215" s="10" t="s">
        <v>7</v>
      </c>
      <c r="Z1215" s="9"/>
      <c r="AA1215" s="22">
        <f t="shared" si="85"/>
        <v>0</v>
      </c>
      <c r="AB1215" s="9"/>
      <c r="AC1215" s="22">
        <f t="shared" si="86"/>
        <v>0</v>
      </c>
      <c r="AD1215" s="117">
        <f t="shared" si="87"/>
        <v>1208</v>
      </c>
      <c r="AE1215" s="119"/>
      <c r="AF1215" s="1"/>
    </row>
    <row r="1216" spans="1:32" x14ac:dyDescent="0.25">
      <c r="A1216" s="1"/>
      <c r="B1216" s="1"/>
      <c r="C1216" s="1"/>
      <c r="D1216" s="5">
        <f t="shared" si="84"/>
        <v>1216</v>
      </c>
      <c r="E1216" s="1"/>
      <c r="F1216" s="1"/>
      <c r="G1216" s="22"/>
      <c r="H1216" s="3"/>
      <c r="I1216" s="1"/>
      <c r="J1216" s="1"/>
      <c r="K1216" s="22"/>
      <c r="L1216" s="3"/>
      <c r="M1216" s="1"/>
      <c r="N1216" s="1"/>
      <c r="O1216" s="22"/>
      <c r="P1216" s="3"/>
      <c r="Q1216" s="1"/>
      <c r="R1216" s="1"/>
      <c r="S1216" s="22"/>
      <c r="T1216" s="3"/>
      <c r="U1216" s="1"/>
      <c r="V1216" s="1"/>
      <c r="W1216" s="22"/>
      <c r="X1216" s="3"/>
      <c r="Y1216" s="10" t="s">
        <v>7</v>
      </c>
      <c r="Z1216" s="9"/>
      <c r="AA1216" s="22">
        <f t="shared" si="85"/>
        <v>0</v>
      </c>
      <c r="AB1216" s="9"/>
      <c r="AC1216" s="22">
        <f t="shared" si="86"/>
        <v>0</v>
      </c>
      <c r="AD1216" s="117">
        <f t="shared" si="87"/>
        <v>1209</v>
      </c>
      <c r="AE1216" s="119"/>
      <c r="AF1216" s="1"/>
    </row>
    <row r="1217" spans="1:32" x14ac:dyDescent="0.25">
      <c r="A1217" s="1"/>
      <c r="B1217" s="1"/>
      <c r="C1217" s="1"/>
      <c r="D1217" s="5">
        <f t="shared" si="84"/>
        <v>1217</v>
      </c>
      <c r="E1217" s="1"/>
      <c r="F1217" s="1"/>
      <c r="G1217" s="22"/>
      <c r="H1217" s="3"/>
      <c r="I1217" s="1"/>
      <c r="J1217" s="1"/>
      <c r="K1217" s="22"/>
      <c r="L1217" s="3"/>
      <c r="M1217" s="1"/>
      <c r="N1217" s="1"/>
      <c r="O1217" s="22"/>
      <c r="P1217" s="3"/>
      <c r="Q1217" s="1"/>
      <c r="R1217" s="1"/>
      <c r="S1217" s="22"/>
      <c r="T1217" s="3"/>
      <c r="U1217" s="1"/>
      <c r="V1217" s="1"/>
      <c r="W1217" s="22"/>
      <c r="X1217" s="3"/>
      <c r="Y1217" s="10" t="s">
        <v>7</v>
      </c>
      <c r="Z1217" s="9"/>
      <c r="AA1217" s="22">
        <f t="shared" si="85"/>
        <v>0</v>
      </c>
      <c r="AB1217" s="9"/>
      <c r="AC1217" s="22">
        <f t="shared" si="86"/>
        <v>0</v>
      </c>
      <c r="AD1217" s="117">
        <f t="shared" si="87"/>
        <v>1210</v>
      </c>
      <c r="AE1217" s="119"/>
      <c r="AF1217" s="1"/>
    </row>
    <row r="1218" spans="1:32" x14ac:dyDescent="0.25">
      <c r="A1218" s="1"/>
      <c r="B1218" s="1"/>
      <c r="C1218" s="1"/>
      <c r="D1218" s="5">
        <f t="shared" si="84"/>
        <v>1218</v>
      </c>
      <c r="E1218" s="1"/>
      <c r="F1218" s="1"/>
      <c r="G1218" s="22"/>
      <c r="H1218" s="3"/>
      <c r="I1218" s="1"/>
      <c r="J1218" s="1"/>
      <c r="K1218" s="22"/>
      <c r="L1218" s="3"/>
      <c r="M1218" s="1"/>
      <c r="N1218" s="1"/>
      <c r="O1218" s="22"/>
      <c r="P1218" s="3"/>
      <c r="Q1218" s="1"/>
      <c r="R1218" s="1"/>
      <c r="S1218" s="22"/>
      <c r="T1218" s="3"/>
      <c r="U1218" s="1"/>
      <c r="V1218" s="1"/>
      <c r="W1218" s="22"/>
      <c r="X1218" s="3"/>
      <c r="Y1218" s="10" t="s">
        <v>7</v>
      </c>
      <c r="Z1218" s="9"/>
      <c r="AA1218" s="22">
        <f t="shared" si="85"/>
        <v>0</v>
      </c>
      <c r="AB1218" s="9"/>
      <c r="AC1218" s="22">
        <f t="shared" si="86"/>
        <v>0</v>
      </c>
      <c r="AD1218" s="117">
        <f t="shared" si="87"/>
        <v>1211</v>
      </c>
      <c r="AE1218" s="119"/>
      <c r="AF1218" s="1"/>
    </row>
    <row r="1219" spans="1:32" x14ac:dyDescent="0.25">
      <c r="A1219" s="1"/>
      <c r="B1219" s="1"/>
      <c r="C1219" s="1"/>
      <c r="D1219" s="5">
        <f t="shared" si="84"/>
        <v>1219</v>
      </c>
      <c r="E1219" s="1"/>
      <c r="F1219" s="1"/>
      <c r="G1219" s="22"/>
      <c r="H1219" s="3"/>
      <c r="I1219" s="1"/>
      <c r="J1219" s="1"/>
      <c r="K1219" s="22"/>
      <c r="L1219" s="3"/>
      <c r="M1219" s="1"/>
      <c r="N1219" s="1"/>
      <c r="O1219" s="22"/>
      <c r="P1219" s="3"/>
      <c r="Q1219" s="1"/>
      <c r="R1219" s="1"/>
      <c r="S1219" s="22"/>
      <c r="T1219" s="3"/>
      <c r="U1219" s="1"/>
      <c r="V1219" s="1"/>
      <c r="W1219" s="22"/>
      <c r="X1219" s="3"/>
      <c r="Y1219" s="10" t="s">
        <v>7</v>
      </c>
      <c r="Z1219" s="9"/>
      <c r="AA1219" s="22">
        <f t="shared" si="85"/>
        <v>0</v>
      </c>
      <c r="AB1219" s="9"/>
      <c r="AC1219" s="22">
        <f t="shared" si="86"/>
        <v>0</v>
      </c>
      <c r="AD1219" s="117">
        <f t="shared" si="87"/>
        <v>1212</v>
      </c>
      <c r="AE1219" s="119"/>
      <c r="AF1219" s="1"/>
    </row>
    <row r="1220" spans="1:32" x14ac:dyDescent="0.25">
      <c r="A1220" s="1"/>
      <c r="B1220" s="1"/>
      <c r="C1220" s="1"/>
      <c r="D1220" s="5">
        <f t="shared" si="84"/>
        <v>1220</v>
      </c>
      <c r="E1220" s="1"/>
      <c r="F1220" s="1"/>
      <c r="G1220" s="22"/>
      <c r="H1220" s="3"/>
      <c r="I1220" s="1"/>
      <c r="J1220" s="1"/>
      <c r="K1220" s="22"/>
      <c r="L1220" s="3"/>
      <c r="M1220" s="1"/>
      <c r="N1220" s="1"/>
      <c r="O1220" s="22"/>
      <c r="P1220" s="3"/>
      <c r="Q1220" s="1"/>
      <c r="R1220" s="1"/>
      <c r="S1220" s="22"/>
      <c r="T1220" s="3"/>
      <c r="U1220" s="1"/>
      <c r="V1220" s="1"/>
      <c r="W1220" s="22"/>
      <c r="X1220" s="3"/>
      <c r="Y1220" s="10" t="s">
        <v>7</v>
      </c>
      <c r="Z1220" s="9"/>
      <c r="AA1220" s="22">
        <f t="shared" si="85"/>
        <v>0</v>
      </c>
      <c r="AB1220" s="9"/>
      <c r="AC1220" s="22">
        <f t="shared" si="86"/>
        <v>0</v>
      </c>
      <c r="AD1220" s="117">
        <f t="shared" si="87"/>
        <v>1213</v>
      </c>
      <c r="AE1220" s="119"/>
      <c r="AF1220" s="1"/>
    </row>
    <row r="1221" spans="1:32" x14ac:dyDescent="0.25">
      <c r="A1221" s="1"/>
      <c r="B1221" s="1"/>
      <c r="C1221" s="1"/>
      <c r="D1221" s="5">
        <f t="shared" si="84"/>
        <v>1221</v>
      </c>
      <c r="E1221" s="1"/>
      <c r="F1221" s="1"/>
      <c r="G1221" s="22"/>
      <c r="H1221" s="3"/>
      <c r="I1221" s="1"/>
      <c r="J1221" s="1"/>
      <c r="K1221" s="22"/>
      <c r="L1221" s="3"/>
      <c r="M1221" s="1"/>
      <c r="N1221" s="1"/>
      <c r="O1221" s="22"/>
      <c r="P1221" s="3"/>
      <c r="Q1221" s="1"/>
      <c r="R1221" s="1"/>
      <c r="S1221" s="22"/>
      <c r="T1221" s="3"/>
      <c r="U1221" s="1"/>
      <c r="V1221" s="1"/>
      <c r="W1221" s="22"/>
      <c r="X1221" s="3"/>
      <c r="Y1221" s="10" t="s">
        <v>7</v>
      </c>
      <c r="Z1221" s="9"/>
      <c r="AA1221" s="22">
        <f t="shared" si="85"/>
        <v>0</v>
      </c>
      <c r="AB1221" s="9"/>
      <c r="AC1221" s="22">
        <f t="shared" si="86"/>
        <v>0</v>
      </c>
      <c r="AD1221" s="117">
        <f t="shared" si="87"/>
        <v>1214</v>
      </c>
      <c r="AE1221" s="119"/>
      <c r="AF1221" s="1"/>
    </row>
    <row r="1222" spans="1:32" x14ac:dyDescent="0.25">
      <c r="A1222" s="1"/>
      <c r="B1222" s="1"/>
      <c r="C1222" s="1"/>
      <c r="D1222" s="5">
        <f t="shared" si="84"/>
        <v>1222</v>
      </c>
      <c r="E1222" s="1"/>
      <c r="F1222" s="1"/>
      <c r="G1222" s="22"/>
      <c r="H1222" s="3"/>
      <c r="I1222" s="1"/>
      <c r="J1222" s="1"/>
      <c r="K1222" s="22"/>
      <c r="L1222" s="3"/>
      <c r="M1222" s="1"/>
      <c r="N1222" s="1"/>
      <c r="O1222" s="22"/>
      <c r="P1222" s="3"/>
      <c r="Q1222" s="1"/>
      <c r="R1222" s="1"/>
      <c r="S1222" s="22"/>
      <c r="T1222" s="3"/>
      <c r="U1222" s="1"/>
      <c r="V1222" s="1"/>
      <c r="W1222" s="22"/>
      <c r="X1222" s="3"/>
      <c r="Y1222" s="10" t="s">
        <v>7</v>
      </c>
      <c r="Z1222" s="9"/>
      <c r="AA1222" s="22">
        <f t="shared" si="85"/>
        <v>0</v>
      </c>
      <c r="AB1222" s="9"/>
      <c r="AC1222" s="22">
        <f t="shared" si="86"/>
        <v>0</v>
      </c>
      <c r="AD1222" s="117">
        <f t="shared" si="87"/>
        <v>1215</v>
      </c>
      <c r="AE1222" s="119"/>
      <c r="AF1222" s="1"/>
    </row>
    <row r="1223" spans="1:32" x14ac:dyDescent="0.25">
      <c r="A1223" s="1"/>
      <c r="B1223" s="1"/>
      <c r="C1223" s="1"/>
      <c r="D1223" s="5">
        <f t="shared" si="84"/>
        <v>1223</v>
      </c>
      <c r="E1223" s="1"/>
      <c r="F1223" s="1"/>
      <c r="G1223" s="22"/>
      <c r="H1223" s="3"/>
      <c r="I1223" s="1"/>
      <c r="J1223" s="1"/>
      <c r="K1223" s="22"/>
      <c r="L1223" s="3"/>
      <c r="M1223" s="1"/>
      <c r="N1223" s="1"/>
      <c r="O1223" s="22"/>
      <c r="P1223" s="3"/>
      <c r="Q1223" s="1"/>
      <c r="R1223" s="1"/>
      <c r="S1223" s="22"/>
      <c r="T1223" s="3"/>
      <c r="U1223" s="1"/>
      <c r="V1223" s="1"/>
      <c r="W1223" s="22"/>
      <c r="X1223" s="3"/>
      <c r="Y1223" s="10" t="s">
        <v>7</v>
      </c>
      <c r="Z1223" s="9"/>
      <c r="AA1223" s="22">
        <f t="shared" si="85"/>
        <v>0</v>
      </c>
      <c r="AB1223" s="9"/>
      <c r="AC1223" s="22">
        <f t="shared" si="86"/>
        <v>0</v>
      </c>
      <c r="AD1223" s="117">
        <f t="shared" si="87"/>
        <v>1216</v>
      </c>
      <c r="AE1223" s="119"/>
      <c r="AF1223" s="1"/>
    </row>
    <row r="1224" spans="1:32" x14ac:dyDescent="0.25">
      <c r="A1224" s="1"/>
      <c r="B1224" s="1"/>
      <c r="C1224" s="1"/>
      <c r="D1224" s="5">
        <f t="shared" si="84"/>
        <v>1224</v>
      </c>
      <c r="E1224" s="1"/>
      <c r="F1224" s="1"/>
      <c r="G1224" s="22"/>
      <c r="H1224" s="3"/>
      <c r="I1224" s="1"/>
      <c r="J1224" s="1"/>
      <c r="K1224" s="22"/>
      <c r="L1224" s="3"/>
      <c r="M1224" s="1"/>
      <c r="N1224" s="1"/>
      <c r="O1224" s="22"/>
      <c r="P1224" s="3"/>
      <c r="Q1224" s="1"/>
      <c r="R1224" s="1"/>
      <c r="S1224" s="22"/>
      <c r="T1224" s="3"/>
      <c r="U1224" s="1"/>
      <c r="V1224" s="1"/>
      <c r="W1224" s="22"/>
      <c r="X1224" s="3"/>
      <c r="Y1224" s="10" t="s">
        <v>7</v>
      </c>
      <c r="Z1224" s="9"/>
      <c r="AA1224" s="22">
        <f t="shared" si="85"/>
        <v>0</v>
      </c>
      <c r="AB1224" s="9"/>
      <c r="AC1224" s="22">
        <f t="shared" si="86"/>
        <v>0</v>
      </c>
      <c r="AD1224" s="117">
        <f t="shared" si="87"/>
        <v>1217</v>
      </c>
      <c r="AE1224" s="119"/>
      <c r="AF1224" s="1"/>
    </row>
    <row r="1225" spans="1:32" x14ac:dyDescent="0.25">
      <c r="A1225" s="1"/>
      <c r="B1225" s="1"/>
      <c r="C1225" s="1"/>
      <c r="D1225" s="5">
        <f t="shared" ref="D1225:D1288" si="88">ROW(C1225)</f>
        <v>1225</v>
      </c>
      <c r="E1225" s="1"/>
      <c r="F1225" s="1"/>
      <c r="G1225" s="22"/>
      <c r="H1225" s="3"/>
      <c r="I1225" s="1"/>
      <c r="J1225" s="1"/>
      <c r="K1225" s="22"/>
      <c r="L1225" s="3"/>
      <c r="M1225" s="1"/>
      <c r="N1225" s="1"/>
      <c r="O1225" s="22"/>
      <c r="P1225" s="3"/>
      <c r="Q1225" s="1"/>
      <c r="R1225" s="1"/>
      <c r="S1225" s="22"/>
      <c r="T1225" s="3"/>
      <c r="U1225" s="1"/>
      <c r="V1225" s="1"/>
      <c r="W1225" s="22"/>
      <c r="X1225" s="3"/>
      <c r="Y1225" s="10" t="s">
        <v>7</v>
      </c>
      <c r="Z1225" s="9"/>
      <c r="AA1225" s="22">
        <f t="shared" ref="AA1225:AA1288" si="89">IF(Z1225="",0,IF(COUNTIF(Z:Z,Z1225)=1,0,1))</f>
        <v>0</v>
      </c>
      <c r="AB1225" s="9"/>
      <c r="AC1225" s="22">
        <f t="shared" ref="AC1225:AC1288" si="90">IF(AB1225="",0,IF(COUNTIF(AB:AB,AB1225)=1,0,1))</f>
        <v>0</v>
      </c>
      <c r="AD1225" s="117">
        <f t="shared" si="87"/>
        <v>1218</v>
      </c>
      <c r="AE1225" s="119"/>
      <c r="AF1225" s="1"/>
    </row>
    <row r="1226" spans="1:32" x14ac:dyDescent="0.25">
      <c r="A1226" s="1"/>
      <c r="B1226" s="1"/>
      <c r="C1226" s="1"/>
      <c r="D1226" s="5">
        <f t="shared" si="88"/>
        <v>1226</v>
      </c>
      <c r="E1226" s="1"/>
      <c r="F1226" s="1"/>
      <c r="G1226" s="22"/>
      <c r="H1226" s="3"/>
      <c r="I1226" s="1"/>
      <c r="J1226" s="1"/>
      <c r="K1226" s="22"/>
      <c r="L1226" s="3"/>
      <c r="M1226" s="1"/>
      <c r="N1226" s="1"/>
      <c r="O1226" s="22"/>
      <c r="P1226" s="3"/>
      <c r="Q1226" s="1"/>
      <c r="R1226" s="1"/>
      <c r="S1226" s="22"/>
      <c r="T1226" s="3"/>
      <c r="U1226" s="1"/>
      <c r="V1226" s="1"/>
      <c r="W1226" s="22"/>
      <c r="X1226" s="3"/>
      <c r="Y1226" s="10" t="s">
        <v>7</v>
      </c>
      <c r="Z1226" s="9"/>
      <c r="AA1226" s="22">
        <f t="shared" si="89"/>
        <v>0</v>
      </c>
      <c r="AB1226" s="9"/>
      <c r="AC1226" s="22">
        <f t="shared" si="90"/>
        <v>0</v>
      </c>
      <c r="AD1226" s="117">
        <f t="shared" ref="AD1226:AD1289" si="91">AD1225+1</f>
        <v>1219</v>
      </c>
      <c r="AE1226" s="119"/>
      <c r="AF1226" s="1"/>
    </row>
    <row r="1227" spans="1:32" x14ac:dyDescent="0.25">
      <c r="A1227" s="1"/>
      <c r="B1227" s="1"/>
      <c r="C1227" s="1"/>
      <c r="D1227" s="5">
        <f t="shared" si="88"/>
        <v>1227</v>
      </c>
      <c r="E1227" s="1"/>
      <c r="F1227" s="1"/>
      <c r="G1227" s="22"/>
      <c r="H1227" s="3"/>
      <c r="I1227" s="1"/>
      <c r="J1227" s="1"/>
      <c r="K1227" s="22"/>
      <c r="L1227" s="3"/>
      <c r="M1227" s="1"/>
      <c r="N1227" s="1"/>
      <c r="O1227" s="22"/>
      <c r="P1227" s="3"/>
      <c r="Q1227" s="1"/>
      <c r="R1227" s="1"/>
      <c r="S1227" s="22"/>
      <c r="T1227" s="3"/>
      <c r="U1227" s="1"/>
      <c r="V1227" s="1"/>
      <c r="W1227" s="22"/>
      <c r="X1227" s="3"/>
      <c r="Y1227" s="10" t="s">
        <v>7</v>
      </c>
      <c r="Z1227" s="9"/>
      <c r="AA1227" s="22">
        <f t="shared" si="89"/>
        <v>0</v>
      </c>
      <c r="AB1227" s="9"/>
      <c r="AC1227" s="22">
        <f t="shared" si="90"/>
        <v>0</v>
      </c>
      <c r="AD1227" s="117">
        <f t="shared" si="91"/>
        <v>1220</v>
      </c>
      <c r="AE1227" s="119"/>
      <c r="AF1227" s="1"/>
    </row>
    <row r="1228" spans="1:32" x14ac:dyDescent="0.25">
      <c r="A1228" s="1"/>
      <c r="B1228" s="1"/>
      <c r="C1228" s="1"/>
      <c r="D1228" s="5">
        <f t="shared" si="88"/>
        <v>1228</v>
      </c>
      <c r="E1228" s="1"/>
      <c r="F1228" s="1"/>
      <c r="G1228" s="22"/>
      <c r="H1228" s="3"/>
      <c r="I1228" s="1"/>
      <c r="J1228" s="1"/>
      <c r="K1228" s="22"/>
      <c r="L1228" s="3"/>
      <c r="M1228" s="1"/>
      <c r="N1228" s="1"/>
      <c r="O1228" s="22"/>
      <c r="P1228" s="3"/>
      <c r="Q1228" s="1"/>
      <c r="R1228" s="1"/>
      <c r="S1228" s="22"/>
      <c r="T1228" s="3"/>
      <c r="U1228" s="1"/>
      <c r="V1228" s="1"/>
      <c r="W1228" s="22"/>
      <c r="X1228" s="3"/>
      <c r="Y1228" s="10" t="s">
        <v>7</v>
      </c>
      <c r="Z1228" s="9"/>
      <c r="AA1228" s="22">
        <f t="shared" si="89"/>
        <v>0</v>
      </c>
      <c r="AB1228" s="9"/>
      <c r="AC1228" s="22">
        <f t="shared" si="90"/>
        <v>0</v>
      </c>
      <c r="AD1228" s="117">
        <f t="shared" si="91"/>
        <v>1221</v>
      </c>
      <c r="AE1228" s="119"/>
      <c r="AF1228" s="1"/>
    </row>
    <row r="1229" spans="1:32" x14ac:dyDescent="0.25">
      <c r="A1229" s="1"/>
      <c r="B1229" s="1"/>
      <c r="C1229" s="1"/>
      <c r="D1229" s="5">
        <f t="shared" si="88"/>
        <v>1229</v>
      </c>
      <c r="E1229" s="1"/>
      <c r="F1229" s="1"/>
      <c r="G1229" s="22"/>
      <c r="H1229" s="3"/>
      <c r="I1229" s="1"/>
      <c r="J1229" s="1"/>
      <c r="K1229" s="22"/>
      <c r="L1229" s="3"/>
      <c r="M1229" s="1"/>
      <c r="N1229" s="1"/>
      <c r="O1229" s="22"/>
      <c r="P1229" s="3"/>
      <c r="Q1229" s="1"/>
      <c r="R1229" s="1"/>
      <c r="S1229" s="22"/>
      <c r="T1229" s="3"/>
      <c r="U1229" s="1"/>
      <c r="V1229" s="1"/>
      <c r="W1229" s="22"/>
      <c r="X1229" s="3"/>
      <c r="Y1229" s="10" t="s">
        <v>7</v>
      </c>
      <c r="Z1229" s="9"/>
      <c r="AA1229" s="22">
        <f t="shared" si="89"/>
        <v>0</v>
      </c>
      <c r="AB1229" s="9"/>
      <c r="AC1229" s="22">
        <f t="shared" si="90"/>
        <v>0</v>
      </c>
      <c r="AD1229" s="117">
        <f t="shared" si="91"/>
        <v>1222</v>
      </c>
      <c r="AE1229" s="119"/>
      <c r="AF1229" s="1"/>
    </row>
    <row r="1230" spans="1:32" x14ac:dyDescent="0.25">
      <c r="A1230" s="1"/>
      <c r="B1230" s="1"/>
      <c r="C1230" s="1"/>
      <c r="D1230" s="5">
        <f t="shared" si="88"/>
        <v>1230</v>
      </c>
      <c r="E1230" s="1"/>
      <c r="F1230" s="1"/>
      <c r="G1230" s="22"/>
      <c r="H1230" s="3"/>
      <c r="I1230" s="1"/>
      <c r="J1230" s="1"/>
      <c r="K1230" s="22"/>
      <c r="L1230" s="3"/>
      <c r="M1230" s="1"/>
      <c r="N1230" s="1"/>
      <c r="O1230" s="22"/>
      <c r="P1230" s="3"/>
      <c r="Q1230" s="1"/>
      <c r="R1230" s="1"/>
      <c r="S1230" s="22"/>
      <c r="T1230" s="3"/>
      <c r="U1230" s="1"/>
      <c r="V1230" s="1"/>
      <c r="W1230" s="22"/>
      <c r="X1230" s="3"/>
      <c r="Y1230" s="10" t="s">
        <v>7</v>
      </c>
      <c r="Z1230" s="9"/>
      <c r="AA1230" s="22">
        <f t="shared" si="89"/>
        <v>0</v>
      </c>
      <c r="AB1230" s="9"/>
      <c r="AC1230" s="22">
        <f t="shared" si="90"/>
        <v>0</v>
      </c>
      <c r="AD1230" s="117">
        <f t="shared" si="91"/>
        <v>1223</v>
      </c>
      <c r="AE1230" s="119"/>
      <c r="AF1230" s="1"/>
    </row>
    <row r="1231" spans="1:32" x14ac:dyDescent="0.25">
      <c r="A1231" s="1"/>
      <c r="B1231" s="1"/>
      <c r="C1231" s="1"/>
      <c r="D1231" s="5">
        <f t="shared" si="88"/>
        <v>1231</v>
      </c>
      <c r="E1231" s="1"/>
      <c r="F1231" s="1"/>
      <c r="G1231" s="22"/>
      <c r="H1231" s="3"/>
      <c r="I1231" s="1"/>
      <c r="J1231" s="1"/>
      <c r="K1231" s="22"/>
      <c r="L1231" s="3"/>
      <c r="M1231" s="1"/>
      <c r="N1231" s="1"/>
      <c r="O1231" s="22"/>
      <c r="P1231" s="3"/>
      <c r="Q1231" s="1"/>
      <c r="R1231" s="1"/>
      <c r="S1231" s="22"/>
      <c r="T1231" s="3"/>
      <c r="U1231" s="1"/>
      <c r="V1231" s="1"/>
      <c r="W1231" s="22"/>
      <c r="X1231" s="3"/>
      <c r="Y1231" s="10" t="s">
        <v>7</v>
      </c>
      <c r="Z1231" s="9"/>
      <c r="AA1231" s="22">
        <f t="shared" si="89"/>
        <v>0</v>
      </c>
      <c r="AB1231" s="9"/>
      <c r="AC1231" s="22">
        <f t="shared" si="90"/>
        <v>0</v>
      </c>
      <c r="AD1231" s="117">
        <f t="shared" si="91"/>
        <v>1224</v>
      </c>
      <c r="AE1231" s="119"/>
      <c r="AF1231" s="1"/>
    </row>
    <row r="1232" spans="1:32" x14ac:dyDescent="0.25">
      <c r="A1232" s="1"/>
      <c r="B1232" s="1"/>
      <c r="C1232" s="1"/>
      <c r="D1232" s="5">
        <f t="shared" si="88"/>
        <v>1232</v>
      </c>
      <c r="E1232" s="1"/>
      <c r="F1232" s="1"/>
      <c r="G1232" s="22"/>
      <c r="H1232" s="3"/>
      <c r="I1232" s="1"/>
      <c r="J1232" s="1"/>
      <c r="K1232" s="22"/>
      <c r="L1232" s="3"/>
      <c r="M1232" s="1"/>
      <c r="N1232" s="1"/>
      <c r="O1232" s="22"/>
      <c r="P1232" s="3"/>
      <c r="Q1232" s="1"/>
      <c r="R1232" s="1"/>
      <c r="S1232" s="22"/>
      <c r="T1232" s="3"/>
      <c r="U1232" s="1"/>
      <c r="V1232" s="1"/>
      <c r="W1232" s="22"/>
      <c r="X1232" s="3"/>
      <c r="Y1232" s="10" t="s">
        <v>7</v>
      </c>
      <c r="Z1232" s="9"/>
      <c r="AA1232" s="22">
        <f t="shared" si="89"/>
        <v>0</v>
      </c>
      <c r="AB1232" s="9"/>
      <c r="AC1232" s="22">
        <f t="shared" si="90"/>
        <v>0</v>
      </c>
      <c r="AD1232" s="117">
        <f t="shared" si="91"/>
        <v>1225</v>
      </c>
      <c r="AE1232" s="119"/>
      <c r="AF1232" s="1"/>
    </row>
    <row r="1233" spans="1:32" x14ac:dyDescent="0.25">
      <c r="A1233" s="1"/>
      <c r="B1233" s="1"/>
      <c r="C1233" s="1"/>
      <c r="D1233" s="5">
        <f t="shared" si="88"/>
        <v>1233</v>
      </c>
      <c r="E1233" s="1"/>
      <c r="F1233" s="1"/>
      <c r="G1233" s="22"/>
      <c r="H1233" s="3"/>
      <c r="I1233" s="1"/>
      <c r="J1233" s="1"/>
      <c r="K1233" s="22"/>
      <c r="L1233" s="3"/>
      <c r="M1233" s="1"/>
      <c r="N1233" s="1"/>
      <c r="O1233" s="22"/>
      <c r="P1233" s="3"/>
      <c r="Q1233" s="1"/>
      <c r="R1233" s="1"/>
      <c r="S1233" s="22"/>
      <c r="T1233" s="3"/>
      <c r="U1233" s="1"/>
      <c r="V1233" s="1"/>
      <c r="W1233" s="22"/>
      <c r="X1233" s="3"/>
      <c r="Y1233" s="10" t="s">
        <v>7</v>
      </c>
      <c r="Z1233" s="9"/>
      <c r="AA1233" s="22">
        <f t="shared" si="89"/>
        <v>0</v>
      </c>
      <c r="AB1233" s="9"/>
      <c r="AC1233" s="22">
        <f t="shared" si="90"/>
        <v>0</v>
      </c>
      <c r="AD1233" s="117">
        <f t="shared" si="91"/>
        <v>1226</v>
      </c>
      <c r="AE1233" s="119"/>
      <c r="AF1233" s="1"/>
    </row>
    <row r="1234" spans="1:32" x14ac:dyDescent="0.25">
      <c r="A1234" s="1"/>
      <c r="B1234" s="1"/>
      <c r="C1234" s="1"/>
      <c r="D1234" s="5">
        <f t="shared" si="88"/>
        <v>1234</v>
      </c>
      <c r="E1234" s="1"/>
      <c r="F1234" s="1"/>
      <c r="G1234" s="22"/>
      <c r="H1234" s="3"/>
      <c r="I1234" s="1"/>
      <c r="J1234" s="1"/>
      <c r="K1234" s="22"/>
      <c r="L1234" s="3"/>
      <c r="M1234" s="1"/>
      <c r="N1234" s="1"/>
      <c r="O1234" s="22"/>
      <c r="P1234" s="3"/>
      <c r="Q1234" s="1"/>
      <c r="R1234" s="1"/>
      <c r="S1234" s="22"/>
      <c r="T1234" s="3"/>
      <c r="U1234" s="1"/>
      <c r="V1234" s="1"/>
      <c r="W1234" s="22"/>
      <c r="X1234" s="3"/>
      <c r="Y1234" s="10" t="s">
        <v>7</v>
      </c>
      <c r="Z1234" s="9"/>
      <c r="AA1234" s="22">
        <f t="shared" si="89"/>
        <v>0</v>
      </c>
      <c r="AB1234" s="9"/>
      <c r="AC1234" s="22">
        <f t="shared" si="90"/>
        <v>0</v>
      </c>
      <c r="AD1234" s="117">
        <f t="shared" si="91"/>
        <v>1227</v>
      </c>
      <c r="AE1234" s="119"/>
      <c r="AF1234" s="1"/>
    </row>
    <row r="1235" spans="1:32" x14ac:dyDescent="0.25">
      <c r="A1235" s="1"/>
      <c r="B1235" s="1"/>
      <c r="C1235" s="1"/>
      <c r="D1235" s="5">
        <f t="shared" si="88"/>
        <v>1235</v>
      </c>
      <c r="E1235" s="1"/>
      <c r="F1235" s="1"/>
      <c r="G1235" s="22"/>
      <c r="H1235" s="3"/>
      <c r="I1235" s="1"/>
      <c r="J1235" s="1"/>
      <c r="K1235" s="22"/>
      <c r="L1235" s="3"/>
      <c r="M1235" s="1"/>
      <c r="N1235" s="1"/>
      <c r="O1235" s="22"/>
      <c r="P1235" s="3"/>
      <c r="Q1235" s="1"/>
      <c r="R1235" s="1"/>
      <c r="S1235" s="22"/>
      <c r="T1235" s="3"/>
      <c r="U1235" s="1"/>
      <c r="V1235" s="1"/>
      <c r="W1235" s="22"/>
      <c r="X1235" s="3"/>
      <c r="Y1235" s="10" t="s">
        <v>7</v>
      </c>
      <c r="Z1235" s="9"/>
      <c r="AA1235" s="22">
        <f t="shared" si="89"/>
        <v>0</v>
      </c>
      <c r="AB1235" s="9"/>
      <c r="AC1235" s="22">
        <f t="shared" si="90"/>
        <v>0</v>
      </c>
      <c r="AD1235" s="117">
        <f t="shared" si="91"/>
        <v>1228</v>
      </c>
      <c r="AE1235" s="119"/>
      <c r="AF1235" s="1"/>
    </row>
    <row r="1236" spans="1:32" x14ac:dyDescent="0.25">
      <c r="A1236" s="1"/>
      <c r="B1236" s="1"/>
      <c r="C1236" s="1"/>
      <c r="D1236" s="5">
        <f t="shared" si="88"/>
        <v>1236</v>
      </c>
      <c r="E1236" s="1"/>
      <c r="F1236" s="1"/>
      <c r="G1236" s="22"/>
      <c r="H1236" s="3"/>
      <c r="I1236" s="1"/>
      <c r="J1236" s="1"/>
      <c r="K1236" s="22"/>
      <c r="L1236" s="3"/>
      <c r="M1236" s="1"/>
      <c r="N1236" s="1"/>
      <c r="O1236" s="22"/>
      <c r="P1236" s="3"/>
      <c r="Q1236" s="1"/>
      <c r="R1236" s="1"/>
      <c r="S1236" s="22"/>
      <c r="T1236" s="3"/>
      <c r="U1236" s="1"/>
      <c r="V1236" s="1"/>
      <c r="W1236" s="22"/>
      <c r="X1236" s="3"/>
      <c r="Y1236" s="10" t="s">
        <v>7</v>
      </c>
      <c r="Z1236" s="9"/>
      <c r="AA1236" s="22">
        <f t="shared" si="89"/>
        <v>0</v>
      </c>
      <c r="AB1236" s="9"/>
      <c r="AC1236" s="22">
        <f t="shared" si="90"/>
        <v>0</v>
      </c>
      <c r="AD1236" s="117">
        <f t="shared" si="91"/>
        <v>1229</v>
      </c>
      <c r="AE1236" s="119"/>
      <c r="AF1236" s="1"/>
    </row>
    <row r="1237" spans="1:32" x14ac:dyDescent="0.25">
      <c r="A1237" s="1"/>
      <c r="B1237" s="1"/>
      <c r="C1237" s="1"/>
      <c r="D1237" s="5">
        <f t="shared" si="88"/>
        <v>1237</v>
      </c>
      <c r="E1237" s="1"/>
      <c r="F1237" s="1"/>
      <c r="G1237" s="22"/>
      <c r="H1237" s="3"/>
      <c r="I1237" s="1"/>
      <c r="J1237" s="1"/>
      <c r="K1237" s="22"/>
      <c r="L1237" s="3"/>
      <c r="M1237" s="1"/>
      <c r="N1237" s="1"/>
      <c r="O1237" s="22"/>
      <c r="P1237" s="3"/>
      <c r="Q1237" s="1"/>
      <c r="R1237" s="1"/>
      <c r="S1237" s="22"/>
      <c r="T1237" s="3"/>
      <c r="U1237" s="1"/>
      <c r="V1237" s="1"/>
      <c r="W1237" s="22"/>
      <c r="X1237" s="3"/>
      <c r="Y1237" s="10" t="s">
        <v>7</v>
      </c>
      <c r="Z1237" s="9"/>
      <c r="AA1237" s="22">
        <f t="shared" si="89"/>
        <v>0</v>
      </c>
      <c r="AB1237" s="9"/>
      <c r="AC1237" s="22">
        <f t="shared" si="90"/>
        <v>0</v>
      </c>
      <c r="AD1237" s="117">
        <f t="shared" si="91"/>
        <v>1230</v>
      </c>
      <c r="AE1237" s="119"/>
      <c r="AF1237" s="1"/>
    </row>
    <row r="1238" spans="1:32" x14ac:dyDescent="0.25">
      <c r="A1238" s="1"/>
      <c r="B1238" s="1"/>
      <c r="C1238" s="1"/>
      <c r="D1238" s="5">
        <f t="shared" si="88"/>
        <v>1238</v>
      </c>
      <c r="E1238" s="1"/>
      <c r="F1238" s="1"/>
      <c r="G1238" s="22"/>
      <c r="H1238" s="3"/>
      <c r="I1238" s="1"/>
      <c r="J1238" s="1"/>
      <c r="K1238" s="22"/>
      <c r="L1238" s="3"/>
      <c r="M1238" s="1"/>
      <c r="N1238" s="1"/>
      <c r="O1238" s="22"/>
      <c r="P1238" s="3"/>
      <c r="Q1238" s="1"/>
      <c r="R1238" s="1"/>
      <c r="S1238" s="22"/>
      <c r="T1238" s="3"/>
      <c r="U1238" s="1"/>
      <c r="V1238" s="1"/>
      <c r="W1238" s="22"/>
      <c r="X1238" s="3"/>
      <c r="Y1238" s="10" t="s">
        <v>7</v>
      </c>
      <c r="Z1238" s="9"/>
      <c r="AA1238" s="22">
        <f t="shared" si="89"/>
        <v>0</v>
      </c>
      <c r="AB1238" s="9"/>
      <c r="AC1238" s="22">
        <f t="shared" si="90"/>
        <v>0</v>
      </c>
      <c r="AD1238" s="117">
        <f t="shared" si="91"/>
        <v>1231</v>
      </c>
      <c r="AE1238" s="119"/>
      <c r="AF1238" s="1"/>
    </row>
    <row r="1239" spans="1:32" x14ac:dyDescent="0.25">
      <c r="A1239" s="1"/>
      <c r="B1239" s="1"/>
      <c r="C1239" s="1"/>
      <c r="D1239" s="5">
        <f t="shared" si="88"/>
        <v>1239</v>
      </c>
      <c r="E1239" s="1"/>
      <c r="F1239" s="1"/>
      <c r="G1239" s="22"/>
      <c r="H1239" s="3"/>
      <c r="I1239" s="1"/>
      <c r="J1239" s="1"/>
      <c r="K1239" s="22"/>
      <c r="L1239" s="3"/>
      <c r="M1239" s="1"/>
      <c r="N1239" s="1"/>
      <c r="O1239" s="22"/>
      <c r="P1239" s="3"/>
      <c r="Q1239" s="1"/>
      <c r="R1239" s="1"/>
      <c r="S1239" s="22"/>
      <c r="T1239" s="3"/>
      <c r="U1239" s="1"/>
      <c r="V1239" s="1"/>
      <c r="W1239" s="22"/>
      <c r="X1239" s="3"/>
      <c r="Y1239" s="10" t="s">
        <v>7</v>
      </c>
      <c r="Z1239" s="9"/>
      <c r="AA1239" s="22">
        <f t="shared" si="89"/>
        <v>0</v>
      </c>
      <c r="AB1239" s="9"/>
      <c r="AC1239" s="22">
        <f t="shared" si="90"/>
        <v>0</v>
      </c>
      <c r="AD1239" s="117">
        <f t="shared" si="91"/>
        <v>1232</v>
      </c>
      <c r="AE1239" s="119"/>
      <c r="AF1239" s="1"/>
    </row>
    <row r="1240" spans="1:32" x14ac:dyDescent="0.25">
      <c r="A1240" s="1"/>
      <c r="B1240" s="1"/>
      <c r="C1240" s="1"/>
      <c r="D1240" s="5">
        <f t="shared" si="88"/>
        <v>1240</v>
      </c>
      <c r="E1240" s="1"/>
      <c r="F1240" s="1"/>
      <c r="G1240" s="22"/>
      <c r="H1240" s="3"/>
      <c r="I1240" s="1"/>
      <c r="J1240" s="1"/>
      <c r="K1240" s="22"/>
      <c r="L1240" s="3"/>
      <c r="M1240" s="1"/>
      <c r="N1240" s="1"/>
      <c r="O1240" s="22"/>
      <c r="P1240" s="3"/>
      <c r="Q1240" s="1"/>
      <c r="R1240" s="1"/>
      <c r="S1240" s="22"/>
      <c r="T1240" s="3"/>
      <c r="U1240" s="1"/>
      <c r="V1240" s="1"/>
      <c r="W1240" s="22"/>
      <c r="X1240" s="3"/>
      <c r="Y1240" s="10" t="s">
        <v>7</v>
      </c>
      <c r="Z1240" s="9"/>
      <c r="AA1240" s="22">
        <f t="shared" si="89"/>
        <v>0</v>
      </c>
      <c r="AB1240" s="9"/>
      <c r="AC1240" s="22">
        <f t="shared" si="90"/>
        <v>0</v>
      </c>
      <c r="AD1240" s="117">
        <f t="shared" si="91"/>
        <v>1233</v>
      </c>
      <c r="AE1240" s="119"/>
      <c r="AF1240" s="1"/>
    </row>
    <row r="1241" spans="1:32" x14ac:dyDescent="0.25">
      <c r="A1241" s="1"/>
      <c r="B1241" s="1"/>
      <c r="C1241" s="1"/>
      <c r="D1241" s="5">
        <f t="shared" si="88"/>
        <v>1241</v>
      </c>
      <c r="E1241" s="1"/>
      <c r="F1241" s="1"/>
      <c r="G1241" s="22"/>
      <c r="H1241" s="3"/>
      <c r="I1241" s="1"/>
      <c r="J1241" s="1"/>
      <c r="K1241" s="22"/>
      <c r="L1241" s="3"/>
      <c r="M1241" s="1"/>
      <c r="N1241" s="1"/>
      <c r="O1241" s="22"/>
      <c r="P1241" s="3"/>
      <c r="Q1241" s="1"/>
      <c r="R1241" s="1"/>
      <c r="S1241" s="22"/>
      <c r="T1241" s="3"/>
      <c r="U1241" s="1"/>
      <c r="V1241" s="1"/>
      <c r="W1241" s="22"/>
      <c r="X1241" s="3"/>
      <c r="Y1241" s="10" t="s">
        <v>7</v>
      </c>
      <c r="Z1241" s="9"/>
      <c r="AA1241" s="22">
        <f t="shared" si="89"/>
        <v>0</v>
      </c>
      <c r="AB1241" s="9"/>
      <c r="AC1241" s="22">
        <f t="shared" si="90"/>
        <v>0</v>
      </c>
      <c r="AD1241" s="117">
        <f t="shared" si="91"/>
        <v>1234</v>
      </c>
      <c r="AE1241" s="119"/>
      <c r="AF1241" s="1"/>
    </row>
    <row r="1242" spans="1:32" x14ac:dyDescent="0.25">
      <c r="A1242" s="1"/>
      <c r="B1242" s="1"/>
      <c r="C1242" s="1"/>
      <c r="D1242" s="5">
        <f t="shared" si="88"/>
        <v>1242</v>
      </c>
      <c r="E1242" s="1"/>
      <c r="F1242" s="1"/>
      <c r="G1242" s="22"/>
      <c r="H1242" s="3"/>
      <c r="I1242" s="1"/>
      <c r="J1242" s="1"/>
      <c r="K1242" s="22"/>
      <c r="L1242" s="3"/>
      <c r="M1242" s="1"/>
      <c r="N1242" s="1"/>
      <c r="O1242" s="22"/>
      <c r="P1242" s="3"/>
      <c r="Q1242" s="1"/>
      <c r="R1242" s="1"/>
      <c r="S1242" s="22"/>
      <c r="T1242" s="3"/>
      <c r="U1242" s="1"/>
      <c r="V1242" s="1"/>
      <c r="W1242" s="22"/>
      <c r="X1242" s="3"/>
      <c r="Y1242" s="10" t="s">
        <v>7</v>
      </c>
      <c r="Z1242" s="9"/>
      <c r="AA1242" s="22">
        <f t="shared" si="89"/>
        <v>0</v>
      </c>
      <c r="AB1242" s="9"/>
      <c r="AC1242" s="22">
        <f t="shared" si="90"/>
        <v>0</v>
      </c>
      <c r="AD1242" s="117">
        <f t="shared" si="91"/>
        <v>1235</v>
      </c>
      <c r="AE1242" s="119"/>
      <c r="AF1242" s="1"/>
    </row>
    <row r="1243" spans="1:32" x14ac:dyDescent="0.25">
      <c r="A1243" s="1"/>
      <c r="B1243" s="1"/>
      <c r="C1243" s="1"/>
      <c r="D1243" s="5">
        <f t="shared" si="88"/>
        <v>1243</v>
      </c>
      <c r="E1243" s="1"/>
      <c r="F1243" s="1"/>
      <c r="G1243" s="22"/>
      <c r="H1243" s="3"/>
      <c r="I1243" s="1"/>
      <c r="J1243" s="1"/>
      <c r="K1243" s="22"/>
      <c r="L1243" s="3"/>
      <c r="M1243" s="1"/>
      <c r="N1243" s="1"/>
      <c r="O1243" s="22"/>
      <c r="P1243" s="3"/>
      <c r="Q1243" s="1"/>
      <c r="R1243" s="1"/>
      <c r="S1243" s="22"/>
      <c r="T1243" s="3"/>
      <c r="U1243" s="1"/>
      <c r="V1243" s="1"/>
      <c r="W1243" s="22"/>
      <c r="X1243" s="3"/>
      <c r="Y1243" s="10" t="s">
        <v>7</v>
      </c>
      <c r="Z1243" s="9"/>
      <c r="AA1243" s="22">
        <f t="shared" si="89"/>
        <v>0</v>
      </c>
      <c r="AB1243" s="9"/>
      <c r="AC1243" s="22">
        <f t="shared" si="90"/>
        <v>0</v>
      </c>
      <c r="AD1243" s="117">
        <f t="shared" si="91"/>
        <v>1236</v>
      </c>
      <c r="AE1243" s="119"/>
      <c r="AF1243" s="1"/>
    </row>
    <row r="1244" spans="1:32" x14ac:dyDescent="0.25">
      <c r="A1244" s="1"/>
      <c r="B1244" s="1"/>
      <c r="C1244" s="1"/>
      <c r="D1244" s="5">
        <f t="shared" si="88"/>
        <v>1244</v>
      </c>
      <c r="E1244" s="1"/>
      <c r="F1244" s="1"/>
      <c r="G1244" s="22"/>
      <c r="H1244" s="3"/>
      <c r="I1244" s="1"/>
      <c r="J1244" s="1"/>
      <c r="K1244" s="22"/>
      <c r="L1244" s="3"/>
      <c r="M1244" s="1"/>
      <c r="N1244" s="1"/>
      <c r="O1244" s="22"/>
      <c r="P1244" s="3"/>
      <c r="Q1244" s="1"/>
      <c r="R1244" s="1"/>
      <c r="S1244" s="22"/>
      <c r="T1244" s="3"/>
      <c r="U1244" s="1"/>
      <c r="V1244" s="1"/>
      <c r="W1244" s="22"/>
      <c r="X1244" s="3"/>
      <c r="Y1244" s="10" t="s">
        <v>7</v>
      </c>
      <c r="Z1244" s="9"/>
      <c r="AA1244" s="22">
        <f t="shared" si="89"/>
        <v>0</v>
      </c>
      <c r="AB1244" s="9"/>
      <c r="AC1244" s="22">
        <f t="shared" si="90"/>
        <v>0</v>
      </c>
      <c r="AD1244" s="117">
        <f t="shared" si="91"/>
        <v>1237</v>
      </c>
      <c r="AE1244" s="119"/>
      <c r="AF1244" s="1"/>
    </row>
    <row r="1245" spans="1:32" x14ac:dyDescent="0.25">
      <c r="A1245" s="1"/>
      <c r="B1245" s="1"/>
      <c r="C1245" s="1"/>
      <c r="D1245" s="5">
        <f t="shared" si="88"/>
        <v>1245</v>
      </c>
      <c r="E1245" s="1"/>
      <c r="F1245" s="1"/>
      <c r="G1245" s="22"/>
      <c r="H1245" s="3"/>
      <c r="I1245" s="1"/>
      <c r="J1245" s="1"/>
      <c r="K1245" s="22"/>
      <c r="L1245" s="3"/>
      <c r="M1245" s="1"/>
      <c r="N1245" s="1"/>
      <c r="O1245" s="22"/>
      <c r="P1245" s="3"/>
      <c r="Q1245" s="1"/>
      <c r="R1245" s="1"/>
      <c r="S1245" s="22"/>
      <c r="T1245" s="3"/>
      <c r="U1245" s="1"/>
      <c r="V1245" s="1"/>
      <c r="W1245" s="22"/>
      <c r="X1245" s="3"/>
      <c r="Y1245" s="10" t="s">
        <v>7</v>
      </c>
      <c r="Z1245" s="9"/>
      <c r="AA1245" s="22">
        <f t="shared" si="89"/>
        <v>0</v>
      </c>
      <c r="AB1245" s="9"/>
      <c r="AC1245" s="22">
        <f t="shared" si="90"/>
        <v>0</v>
      </c>
      <c r="AD1245" s="117">
        <f t="shared" si="91"/>
        <v>1238</v>
      </c>
      <c r="AE1245" s="119"/>
      <c r="AF1245" s="1"/>
    </row>
    <row r="1246" spans="1:32" x14ac:dyDescent="0.25">
      <c r="A1246" s="1"/>
      <c r="B1246" s="1"/>
      <c r="C1246" s="1"/>
      <c r="D1246" s="5">
        <f t="shared" si="88"/>
        <v>1246</v>
      </c>
      <c r="E1246" s="1"/>
      <c r="F1246" s="1"/>
      <c r="G1246" s="22"/>
      <c r="H1246" s="3"/>
      <c r="I1246" s="1"/>
      <c r="J1246" s="1"/>
      <c r="K1246" s="22"/>
      <c r="L1246" s="3"/>
      <c r="M1246" s="1"/>
      <c r="N1246" s="1"/>
      <c r="O1246" s="22"/>
      <c r="P1246" s="3"/>
      <c r="Q1246" s="1"/>
      <c r="R1246" s="1"/>
      <c r="S1246" s="22"/>
      <c r="T1246" s="3"/>
      <c r="U1246" s="1"/>
      <c r="V1246" s="1"/>
      <c r="W1246" s="22"/>
      <c r="X1246" s="3"/>
      <c r="Y1246" s="10" t="s">
        <v>7</v>
      </c>
      <c r="Z1246" s="9"/>
      <c r="AA1246" s="22">
        <f t="shared" si="89"/>
        <v>0</v>
      </c>
      <c r="AB1246" s="9"/>
      <c r="AC1246" s="22">
        <f t="shared" si="90"/>
        <v>0</v>
      </c>
      <c r="AD1246" s="117">
        <f t="shared" si="91"/>
        <v>1239</v>
      </c>
      <c r="AE1246" s="119"/>
      <c r="AF1246" s="1"/>
    </row>
    <row r="1247" spans="1:32" x14ac:dyDescent="0.25">
      <c r="A1247" s="1"/>
      <c r="B1247" s="1"/>
      <c r="C1247" s="1"/>
      <c r="D1247" s="5">
        <f t="shared" si="88"/>
        <v>1247</v>
      </c>
      <c r="E1247" s="1"/>
      <c r="F1247" s="1"/>
      <c r="G1247" s="22"/>
      <c r="H1247" s="3"/>
      <c r="I1247" s="1"/>
      <c r="J1247" s="1"/>
      <c r="K1247" s="22"/>
      <c r="L1247" s="3"/>
      <c r="M1247" s="1"/>
      <c r="N1247" s="1"/>
      <c r="O1247" s="22"/>
      <c r="P1247" s="3"/>
      <c r="Q1247" s="1"/>
      <c r="R1247" s="1"/>
      <c r="S1247" s="22"/>
      <c r="T1247" s="3"/>
      <c r="U1247" s="1"/>
      <c r="V1247" s="1"/>
      <c r="W1247" s="22"/>
      <c r="X1247" s="3"/>
      <c r="Y1247" s="10" t="s">
        <v>7</v>
      </c>
      <c r="Z1247" s="9"/>
      <c r="AA1247" s="22">
        <f t="shared" si="89"/>
        <v>0</v>
      </c>
      <c r="AB1247" s="9"/>
      <c r="AC1247" s="22">
        <f t="shared" si="90"/>
        <v>0</v>
      </c>
      <c r="AD1247" s="117">
        <f t="shared" si="91"/>
        <v>1240</v>
      </c>
      <c r="AE1247" s="119"/>
      <c r="AF1247" s="1"/>
    </row>
    <row r="1248" spans="1:32" x14ac:dyDescent="0.25">
      <c r="A1248" s="1"/>
      <c r="B1248" s="1"/>
      <c r="C1248" s="1"/>
      <c r="D1248" s="5">
        <f t="shared" si="88"/>
        <v>1248</v>
      </c>
      <c r="E1248" s="1"/>
      <c r="F1248" s="1"/>
      <c r="G1248" s="22"/>
      <c r="H1248" s="3"/>
      <c r="I1248" s="1"/>
      <c r="J1248" s="1"/>
      <c r="K1248" s="22"/>
      <c r="L1248" s="3"/>
      <c r="M1248" s="1"/>
      <c r="N1248" s="1"/>
      <c r="O1248" s="22"/>
      <c r="P1248" s="3"/>
      <c r="Q1248" s="1"/>
      <c r="R1248" s="1"/>
      <c r="S1248" s="22"/>
      <c r="T1248" s="3"/>
      <c r="U1248" s="1"/>
      <c r="V1248" s="1"/>
      <c r="W1248" s="22"/>
      <c r="X1248" s="3"/>
      <c r="Y1248" s="10" t="s">
        <v>7</v>
      </c>
      <c r="Z1248" s="9"/>
      <c r="AA1248" s="22">
        <f t="shared" si="89"/>
        <v>0</v>
      </c>
      <c r="AB1248" s="9"/>
      <c r="AC1248" s="22">
        <f t="shared" si="90"/>
        <v>0</v>
      </c>
      <c r="AD1248" s="117">
        <f t="shared" si="91"/>
        <v>1241</v>
      </c>
      <c r="AE1248" s="119"/>
      <c r="AF1248" s="1"/>
    </row>
    <row r="1249" spans="1:32" x14ac:dyDescent="0.25">
      <c r="A1249" s="1"/>
      <c r="B1249" s="1"/>
      <c r="C1249" s="1"/>
      <c r="D1249" s="5">
        <f t="shared" si="88"/>
        <v>1249</v>
      </c>
      <c r="E1249" s="1"/>
      <c r="F1249" s="1"/>
      <c r="G1249" s="22"/>
      <c r="H1249" s="3"/>
      <c r="I1249" s="1"/>
      <c r="J1249" s="1"/>
      <c r="K1249" s="22"/>
      <c r="L1249" s="3"/>
      <c r="M1249" s="1"/>
      <c r="N1249" s="1"/>
      <c r="O1249" s="22"/>
      <c r="P1249" s="3"/>
      <c r="Q1249" s="1"/>
      <c r="R1249" s="1"/>
      <c r="S1249" s="22"/>
      <c r="T1249" s="3"/>
      <c r="U1249" s="1"/>
      <c r="V1249" s="1"/>
      <c r="W1249" s="22"/>
      <c r="X1249" s="3"/>
      <c r="Y1249" s="10" t="s">
        <v>7</v>
      </c>
      <c r="Z1249" s="9"/>
      <c r="AA1249" s="22">
        <f t="shared" si="89"/>
        <v>0</v>
      </c>
      <c r="AB1249" s="9"/>
      <c r="AC1249" s="22">
        <f t="shared" si="90"/>
        <v>0</v>
      </c>
      <c r="AD1249" s="117">
        <f t="shared" si="91"/>
        <v>1242</v>
      </c>
      <c r="AE1249" s="119"/>
      <c r="AF1249" s="1"/>
    </row>
    <row r="1250" spans="1:32" x14ac:dyDescent="0.25">
      <c r="A1250" s="1"/>
      <c r="B1250" s="1"/>
      <c r="C1250" s="1"/>
      <c r="D1250" s="5">
        <f t="shared" si="88"/>
        <v>1250</v>
      </c>
      <c r="E1250" s="1"/>
      <c r="F1250" s="1"/>
      <c r="G1250" s="22"/>
      <c r="H1250" s="3"/>
      <c r="I1250" s="1"/>
      <c r="J1250" s="1"/>
      <c r="K1250" s="22"/>
      <c r="L1250" s="3"/>
      <c r="M1250" s="1"/>
      <c r="N1250" s="1"/>
      <c r="O1250" s="22"/>
      <c r="P1250" s="3"/>
      <c r="Q1250" s="1"/>
      <c r="R1250" s="1"/>
      <c r="S1250" s="22"/>
      <c r="T1250" s="3"/>
      <c r="U1250" s="1"/>
      <c r="V1250" s="1"/>
      <c r="W1250" s="22"/>
      <c r="X1250" s="3"/>
      <c r="Y1250" s="10" t="s">
        <v>7</v>
      </c>
      <c r="Z1250" s="9"/>
      <c r="AA1250" s="22">
        <f t="shared" si="89"/>
        <v>0</v>
      </c>
      <c r="AB1250" s="9"/>
      <c r="AC1250" s="22">
        <f t="shared" si="90"/>
        <v>0</v>
      </c>
      <c r="AD1250" s="117">
        <f t="shared" si="91"/>
        <v>1243</v>
      </c>
      <c r="AE1250" s="119"/>
      <c r="AF1250" s="1"/>
    </row>
    <row r="1251" spans="1:32" x14ac:dyDescent="0.25">
      <c r="A1251" s="1"/>
      <c r="B1251" s="1"/>
      <c r="C1251" s="1"/>
      <c r="D1251" s="5">
        <f t="shared" si="88"/>
        <v>1251</v>
      </c>
      <c r="E1251" s="1"/>
      <c r="F1251" s="1"/>
      <c r="G1251" s="22"/>
      <c r="H1251" s="3"/>
      <c r="I1251" s="1"/>
      <c r="J1251" s="1"/>
      <c r="K1251" s="22"/>
      <c r="L1251" s="3"/>
      <c r="M1251" s="1"/>
      <c r="N1251" s="1"/>
      <c r="O1251" s="22"/>
      <c r="P1251" s="3"/>
      <c r="Q1251" s="1"/>
      <c r="R1251" s="1"/>
      <c r="S1251" s="22"/>
      <c r="T1251" s="3"/>
      <c r="U1251" s="1"/>
      <c r="V1251" s="1"/>
      <c r="W1251" s="22"/>
      <c r="X1251" s="3"/>
      <c r="Y1251" s="10" t="s">
        <v>7</v>
      </c>
      <c r="Z1251" s="9"/>
      <c r="AA1251" s="22">
        <f t="shared" si="89"/>
        <v>0</v>
      </c>
      <c r="AB1251" s="9"/>
      <c r="AC1251" s="22">
        <f t="shared" si="90"/>
        <v>0</v>
      </c>
      <c r="AD1251" s="117">
        <f t="shared" si="91"/>
        <v>1244</v>
      </c>
      <c r="AE1251" s="119"/>
      <c r="AF1251" s="1"/>
    </row>
    <row r="1252" spans="1:32" x14ac:dyDescent="0.25">
      <c r="A1252" s="1"/>
      <c r="B1252" s="1"/>
      <c r="C1252" s="1"/>
      <c r="D1252" s="5">
        <f t="shared" si="88"/>
        <v>1252</v>
      </c>
      <c r="E1252" s="1"/>
      <c r="F1252" s="1"/>
      <c r="G1252" s="22"/>
      <c r="H1252" s="3"/>
      <c r="I1252" s="1"/>
      <c r="J1252" s="1"/>
      <c r="K1252" s="22"/>
      <c r="L1252" s="3"/>
      <c r="M1252" s="1"/>
      <c r="N1252" s="1"/>
      <c r="O1252" s="22"/>
      <c r="P1252" s="3"/>
      <c r="Q1252" s="1"/>
      <c r="R1252" s="1"/>
      <c r="S1252" s="22"/>
      <c r="T1252" s="3"/>
      <c r="U1252" s="1"/>
      <c r="V1252" s="1"/>
      <c r="W1252" s="22"/>
      <c r="X1252" s="3"/>
      <c r="Y1252" s="10" t="s">
        <v>7</v>
      </c>
      <c r="Z1252" s="9"/>
      <c r="AA1252" s="22">
        <f t="shared" si="89"/>
        <v>0</v>
      </c>
      <c r="AB1252" s="9"/>
      <c r="AC1252" s="22">
        <f t="shared" si="90"/>
        <v>0</v>
      </c>
      <c r="AD1252" s="117">
        <f t="shared" si="91"/>
        <v>1245</v>
      </c>
      <c r="AE1252" s="119"/>
      <c r="AF1252" s="1"/>
    </row>
    <row r="1253" spans="1:32" x14ac:dyDescent="0.25">
      <c r="A1253" s="1"/>
      <c r="B1253" s="1"/>
      <c r="C1253" s="1"/>
      <c r="D1253" s="5">
        <f t="shared" si="88"/>
        <v>1253</v>
      </c>
      <c r="E1253" s="1"/>
      <c r="F1253" s="1"/>
      <c r="G1253" s="22"/>
      <c r="H1253" s="3"/>
      <c r="I1253" s="1"/>
      <c r="J1253" s="1"/>
      <c r="K1253" s="22"/>
      <c r="L1253" s="3"/>
      <c r="M1253" s="1"/>
      <c r="N1253" s="1"/>
      <c r="O1253" s="22"/>
      <c r="P1253" s="3"/>
      <c r="Q1253" s="1"/>
      <c r="R1253" s="1"/>
      <c r="S1253" s="22"/>
      <c r="T1253" s="3"/>
      <c r="U1253" s="1"/>
      <c r="V1253" s="1"/>
      <c r="W1253" s="22"/>
      <c r="X1253" s="3"/>
      <c r="Y1253" s="10" t="s">
        <v>7</v>
      </c>
      <c r="Z1253" s="9"/>
      <c r="AA1253" s="22">
        <f t="shared" si="89"/>
        <v>0</v>
      </c>
      <c r="AB1253" s="9"/>
      <c r="AC1253" s="22">
        <f t="shared" si="90"/>
        <v>0</v>
      </c>
      <c r="AD1253" s="117">
        <f t="shared" si="91"/>
        <v>1246</v>
      </c>
      <c r="AE1253" s="119"/>
      <c r="AF1253" s="1"/>
    </row>
    <row r="1254" spans="1:32" x14ac:dyDescent="0.25">
      <c r="A1254" s="1"/>
      <c r="B1254" s="1"/>
      <c r="C1254" s="1"/>
      <c r="D1254" s="5">
        <f t="shared" si="88"/>
        <v>1254</v>
      </c>
      <c r="E1254" s="1"/>
      <c r="F1254" s="1"/>
      <c r="G1254" s="22"/>
      <c r="H1254" s="3"/>
      <c r="I1254" s="1"/>
      <c r="J1254" s="1"/>
      <c r="K1254" s="22"/>
      <c r="L1254" s="3"/>
      <c r="M1254" s="1"/>
      <c r="N1254" s="1"/>
      <c r="O1254" s="22"/>
      <c r="P1254" s="3"/>
      <c r="Q1254" s="1"/>
      <c r="R1254" s="1"/>
      <c r="S1254" s="22"/>
      <c r="T1254" s="3"/>
      <c r="U1254" s="1"/>
      <c r="V1254" s="1"/>
      <c r="W1254" s="22"/>
      <c r="X1254" s="3"/>
      <c r="Y1254" s="10" t="s">
        <v>7</v>
      </c>
      <c r="Z1254" s="9"/>
      <c r="AA1254" s="22">
        <f t="shared" si="89"/>
        <v>0</v>
      </c>
      <c r="AB1254" s="9"/>
      <c r="AC1254" s="22">
        <f t="shared" si="90"/>
        <v>0</v>
      </c>
      <c r="AD1254" s="117">
        <f t="shared" si="91"/>
        <v>1247</v>
      </c>
      <c r="AE1254" s="119"/>
      <c r="AF1254" s="1"/>
    </row>
    <row r="1255" spans="1:32" x14ac:dyDescent="0.25">
      <c r="A1255" s="1"/>
      <c r="B1255" s="1"/>
      <c r="C1255" s="1"/>
      <c r="D1255" s="5">
        <f t="shared" si="88"/>
        <v>1255</v>
      </c>
      <c r="E1255" s="1"/>
      <c r="F1255" s="1"/>
      <c r="G1255" s="22"/>
      <c r="H1255" s="3"/>
      <c r="I1255" s="1"/>
      <c r="J1255" s="1"/>
      <c r="K1255" s="22"/>
      <c r="L1255" s="3"/>
      <c r="M1255" s="1"/>
      <c r="N1255" s="1"/>
      <c r="O1255" s="22"/>
      <c r="P1255" s="3"/>
      <c r="Q1255" s="1"/>
      <c r="R1255" s="1"/>
      <c r="S1255" s="22"/>
      <c r="T1255" s="3"/>
      <c r="U1255" s="1"/>
      <c r="V1255" s="1"/>
      <c r="W1255" s="22"/>
      <c r="X1255" s="3"/>
      <c r="Y1255" s="10" t="s">
        <v>7</v>
      </c>
      <c r="Z1255" s="9"/>
      <c r="AA1255" s="22">
        <f t="shared" si="89"/>
        <v>0</v>
      </c>
      <c r="AB1255" s="9"/>
      <c r="AC1255" s="22">
        <f t="shared" si="90"/>
        <v>0</v>
      </c>
      <c r="AD1255" s="117">
        <f t="shared" si="91"/>
        <v>1248</v>
      </c>
      <c r="AE1255" s="119"/>
      <c r="AF1255" s="1"/>
    </row>
    <row r="1256" spans="1:32" x14ac:dyDescent="0.25">
      <c r="A1256" s="1"/>
      <c r="B1256" s="1"/>
      <c r="C1256" s="1"/>
      <c r="D1256" s="5">
        <f t="shared" si="88"/>
        <v>1256</v>
      </c>
      <c r="E1256" s="1"/>
      <c r="F1256" s="1"/>
      <c r="G1256" s="22"/>
      <c r="H1256" s="3"/>
      <c r="I1256" s="1"/>
      <c r="J1256" s="1"/>
      <c r="K1256" s="22"/>
      <c r="L1256" s="3"/>
      <c r="M1256" s="1"/>
      <c r="N1256" s="1"/>
      <c r="O1256" s="22"/>
      <c r="P1256" s="3"/>
      <c r="Q1256" s="1"/>
      <c r="R1256" s="1"/>
      <c r="S1256" s="22"/>
      <c r="T1256" s="3"/>
      <c r="U1256" s="1"/>
      <c r="V1256" s="1"/>
      <c r="W1256" s="22"/>
      <c r="X1256" s="3"/>
      <c r="Y1256" s="10" t="s">
        <v>7</v>
      </c>
      <c r="Z1256" s="9"/>
      <c r="AA1256" s="22">
        <f t="shared" si="89"/>
        <v>0</v>
      </c>
      <c r="AB1256" s="9"/>
      <c r="AC1256" s="22">
        <f t="shared" si="90"/>
        <v>0</v>
      </c>
      <c r="AD1256" s="117">
        <f t="shared" si="91"/>
        <v>1249</v>
      </c>
      <c r="AE1256" s="119"/>
      <c r="AF1256" s="1"/>
    </row>
    <row r="1257" spans="1:32" x14ac:dyDescent="0.25">
      <c r="A1257" s="1"/>
      <c r="B1257" s="1"/>
      <c r="C1257" s="1"/>
      <c r="D1257" s="5">
        <f t="shared" si="88"/>
        <v>1257</v>
      </c>
      <c r="E1257" s="1"/>
      <c r="F1257" s="1"/>
      <c r="G1257" s="22"/>
      <c r="H1257" s="3"/>
      <c r="I1257" s="1"/>
      <c r="J1257" s="1"/>
      <c r="K1257" s="22"/>
      <c r="L1257" s="3"/>
      <c r="M1257" s="1"/>
      <c r="N1257" s="1"/>
      <c r="O1257" s="22"/>
      <c r="P1257" s="3"/>
      <c r="Q1257" s="1"/>
      <c r="R1257" s="1"/>
      <c r="S1257" s="22"/>
      <c r="T1257" s="3"/>
      <c r="U1257" s="1"/>
      <c r="V1257" s="1"/>
      <c r="W1257" s="22"/>
      <c r="X1257" s="3"/>
      <c r="Y1257" s="10" t="s">
        <v>7</v>
      </c>
      <c r="Z1257" s="9"/>
      <c r="AA1257" s="22">
        <f t="shared" si="89"/>
        <v>0</v>
      </c>
      <c r="AB1257" s="9"/>
      <c r="AC1257" s="22">
        <f t="shared" si="90"/>
        <v>0</v>
      </c>
      <c r="AD1257" s="117">
        <f t="shared" si="91"/>
        <v>1250</v>
      </c>
      <c r="AE1257" s="119"/>
      <c r="AF1257" s="1"/>
    </row>
    <row r="1258" spans="1:32" x14ac:dyDescent="0.25">
      <c r="A1258" s="1"/>
      <c r="B1258" s="1"/>
      <c r="C1258" s="1"/>
      <c r="D1258" s="5">
        <f t="shared" si="88"/>
        <v>1258</v>
      </c>
      <c r="E1258" s="1"/>
      <c r="F1258" s="1"/>
      <c r="G1258" s="22"/>
      <c r="H1258" s="3"/>
      <c r="I1258" s="1"/>
      <c r="J1258" s="1"/>
      <c r="K1258" s="22"/>
      <c r="L1258" s="3"/>
      <c r="M1258" s="1"/>
      <c r="N1258" s="1"/>
      <c r="O1258" s="22"/>
      <c r="P1258" s="3"/>
      <c r="Q1258" s="1"/>
      <c r="R1258" s="1"/>
      <c r="S1258" s="22"/>
      <c r="T1258" s="3"/>
      <c r="U1258" s="1"/>
      <c r="V1258" s="1"/>
      <c r="W1258" s="22"/>
      <c r="X1258" s="3"/>
      <c r="Y1258" s="10" t="s">
        <v>7</v>
      </c>
      <c r="Z1258" s="9"/>
      <c r="AA1258" s="22">
        <f t="shared" si="89"/>
        <v>0</v>
      </c>
      <c r="AB1258" s="9"/>
      <c r="AC1258" s="22">
        <f t="shared" si="90"/>
        <v>0</v>
      </c>
      <c r="AD1258" s="117">
        <f t="shared" si="91"/>
        <v>1251</v>
      </c>
      <c r="AE1258" s="119"/>
      <c r="AF1258" s="1"/>
    </row>
    <row r="1259" spans="1:32" x14ac:dyDescent="0.25">
      <c r="A1259" s="1"/>
      <c r="B1259" s="1"/>
      <c r="C1259" s="1"/>
      <c r="D1259" s="5">
        <f t="shared" si="88"/>
        <v>1259</v>
      </c>
      <c r="E1259" s="1"/>
      <c r="F1259" s="1"/>
      <c r="G1259" s="22"/>
      <c r="H1259" s="3"/>
      <c r="I1259" s="1"/>
      <c r="J1259" s="1"/>
      <c r="K1259" s="22"/>
      <c r="L1259" s="3"/>
      <c r="M1259" s="1"/>
      <c r="N1259" s="1"/>
      <c r="O1259" s="22"/>
      <c r="P1259" s="3"/>
      <c r="Q1259" s="1"/>
      <c r="R1259" s="1"/>
      <c r="S1259" s="22"/>
      <c r="T1259" s="3"/>
      <c r="U1259" s="1"/>
      <c r="V1259" s="1"/>
      <c r="W1259" s="22"/>
      <c r="X1259" s="3"/>
      <c r="Y1259" s="10" t="s">
        <v>7</v>
      </c>
      <c r="Z1259" s="9"/>
      <c r="AA1259" s="22">
        <f t="shared" si="89"/>
        <v>0</v>
      </c>
      <c r="AB1259" s="9"/>
      <c r="AC1259" s="22">
        <f t="shared" si="90"/>
        <v>0</v>
      </c>
      <c r="AD1259" s="117">
        <f t="shared" si="91"/>
        <v>1252</v>
      </c>
      <c r="AE1259" s="119"/>
      <c r="AF1259" s="1"/>
    </row>
    <row r="1260" spans="1:32" x14ac:dyDescent="0.25">
      <c r="A1260" s="1"/>
      <c r="B1260" s="1"/>
      <c r="C1260" s="1"/>
      <c r="D1260" s="5">
        <f t="shared" si="88"/>
        <v>1260</v>
      </c>
      <c r="E1260" s="1"/>
      <c r="F1260" s="1"/>
      <c r="G1260" s="22"/>
      <c r="H1260" s="3"/>
      <c r="I1260" s="1"/>
      <c r="J1260" s="1"/>
      <c r="K1260" s="22"/>
      <c r="L1260" s="3"/>
      <c r="M1260" s="1"/>
      <c r="N1260" s="1"/>
      <c r="O1260" s="22"/>
      <c r="P1260" s="3"/>
      <c r="Q1260" s="1"/>
      <c r="R1260" s="1"/>
      <c r="S1260" s="22"/>
      <c r="T1260" s="3"/>
      <c r="U1260" s="1"/>
      <c r="V1260" s="1"/>
      <c r="W1260" s="22"/>
      <c r="X1260" s="3"/>
      <c r="Y1260" s="10" t="s">
        <v>7</v>
      </c>
      <c r="Z1260" s="9"/>
      <c r="AA1260" s="22">
        <f t="shared" si="89"/>
        <v>0</v>
      </c>
      <c r="AB1260" s="9"/>
      <c r="AC1260" s="22">
        <f t="shared" si="90"/>
        <v>0</v>
      </c>
      <c r="AD1260" s="117">
        <f t="shared" si="91"/>
        <v>1253</v>
      </c>
      <c r="AE1260" s="119"/>
      <c r="AF1260" s="1"/>
    </row>
    <row r="1261" spans="1:32" x14ac:dyDescent="0.25">
      <c r="A1261" s="1"/>
      <c r="B1261" s="1"/>
      <c r="C1261" s="1"/>
      <c r="D1261" s="5">
        <f t="shared" si="88"/>
        <v>1261</v>
      </c>
      <c r="E1261" s="1"/>
      <c r="F1261" s="1"/>
      <c r="G1261" s="22"/>
      <c r="H1261" s="3"/>
      <c r="I1261" s="1"/>
      <c r="J1261" s="1"/>
      <c r="K1261" s="22"/>
      <c r="L1261" s="3"/>
      <c r="M1261" s="1"/>
      <c r="N1261" s="1"/>
      <c r="O1261" s="22"/>
      <c r="P1261" s="3"/>
      <c r="Q1261" s="1"/>
      <c r="R1261" s="1"/>
      <c r="S1261" s="22"/>
      <c r="T1261" s="3"/>
      <c r="U1261" s="1"/>
      <c r="V1261" s="1"/>
      <c r="W1261" s="22"/>
      <c r="X1261" s="3"/>
      <c r="Y1261" s="10" t="s">
        <v>7</v>
      </c>
      <c r="Z1261" s="9"/>
      <c r="AA1261" s="22">
        <f t="shared" si="89"/>
        <v>0</v>
      </c>
      <c r="AB1261" s="9"/>
      <c r="AC1261" s="22">
        <f t="shared" si="90"/>
        <v>0</v>
      </c>
      <c r="AD1261" s="117">
        <f t="shared" si="91"/>
        <v>1254</v>
      </c>
      <c r="AE1261" s="119"/>
      <c r="AF1261" s="1"/>
    </row>
    <row r="1262" spans="1:32" x14ac:dyDescent="0.25">
      <c r="A1262" s="1"/>
      <c r="B1262" s="1"/>
      <c r="C1262" s="1"/>
      <c r="D1262" s="5">
        <f t="shared" si="88"/>
        <v>1262</v>
      </c>
      <c r="E1262" s="1"/>
      <c r="F1262" s="1"/>
      <c r="G1262" s="22"/>
      <c r="H1262" s="3"/>
      <c r="I1262" s="1"/>
      <c r="J1262" s="1"/>
      <c r="K1262" s="22"/>
      <c r="L1262" s="3"/>
      <c r="M1262" s="1"/>
      <c r="N1262" s="1"/>
      <c r="O1262" s="22"/>
      <c r="P1262" s="3"/>
      <c r="Q1262" s="1"/>
      <c r="R1262" s="1"/>
      <c r="S1262" s="22"/>
      <c r="T1262" s="3"/>
      <c r="U1262" s="1"/>
      <c r="V1262" s="1"/>
      <c r="W1262" s="22"/>
      <c r="X1262" s="3"/>
      <c r="Y1262" s="10" t="s">
        <v>7</v>
      </c>
      <c r="Z1262" s="9"/>
      <c r="AA1262" s="22">
        <f t="shared" si="89"/>
        <v>0</v>
      </c>
      <c r="AB1262" s="9"/>
      <c r="AC1262" s="22">
        <f t="shared" si="90"/>
        <v>0</v>
      </c>
      <c r="AD1262" s="117">
        <f t="shared" si="91"/>
        <v>1255</v>
      </c>
      <c r="AE1262" s="119"/>
      <c r="AF1262" s="1"/>
    </row>
    <row r="1263" spans="1:32" x14ac:dyDescent="0.25">
      <c r="A1263" s="1"/>
      <c r="B1263" s="1"/>
      <c r="C1263" s="1"/>
      <c r="D1263" s="5">
        <f t="shared" si="88"/>
        <v>1263</v>
      </c>
      <c r="E1263" s="1"/>
      <c r="F1263" s="1"/>
      <c r="G1263" s="22"/>
      <c r="H1263" s="3"/>
      <c r="I1263" s="1"/>
      <c r="J1263" s="1"/>
      <c r="K1263" s="22"/>
      <c r="L1263" s="3"/>
      <c r="M1263" s="1"/>
      <c r="N1263" s="1"/>
      <c r="O1263" s="22"/>
      <c r="P1263" s="3"/>
      <c r="Q1263" s="1"/>
      <c r="R1263" s="1"/>
      <c r="S1263" s="22"/>
      <c r="T1263" s="3"/>
      <c r="U1263" s="1"/>
      <c r="V1263" s="1"/>
      <c r="W1263" s="22"/>
      <c r="X1263" s="3"/>
      <c r="Y1263" s="10" t="s">
        <v>7</v>
      </c>
      <c r="Z1263" s="9"/>
      <c r="AA1263" s="22">
        <f t="shared" si="89"/>
        <v>0</v>
      </c>
      <c r="AB1263" s="9"/>
      <c r="AC1263" s="22">
        <f t="shared" si="90"/>
        <v>0</v>
      </c>
      <c r="AD1263" s="117">
        <f t="shared" si="91"/>
        <v>1256</v>
      </c>
      <c r="AE1263" s="119"/>
      <c r="AF1263" s="1"/>
    </row>
    <row r="1264" spans="1:32" x14ac:dyDescent="0.25">
      <c r="A1264" s="1"/>
      <c r="B1264" s="1"/>
      <c r="C1264" s="1"/>
      <c r="D1264" s="5">
        <f t="shared" si="88"/>
        <v>1264</v>
      </c>
      <c r="E1264" s="1"/>
      <c r="F1264" s="1"/>
      <c r="G1264" s="22"/>
      <c r="H1264" s="3"/>
      <c r="I1264" s="1"/>
      <c r="J1264" s="1"/>
      <c r="K1264" s="22"/>
      <c r="L1264" s="3"/>
      <c r="M1264" s="1"/>
      <c r="N1264" s="1"/>
      <c r="O1264" s="22"/>
      <c r="P1264" s="3"/>
      <c r="Q1264" s="1"/>
      <c r="R1264" s="1"/>
      <c r="S1264" s="22"/>
      <c r="T1264" s="3"/>
      <c r="U1264" s="1"/>
      <c r="V1264" s="1"/>
      <c r="W1264" s="22"/>
      <c r="X1264" s="3"/>
      <c r="Y1264" s="10" t="s">
        <v>7</v>
      </c>
      <c r="Z1264" s="9"/>
      <c r="AA1264" s="22">
        <f t="shared" si="89"/>
        <v>0</v>
      </c>
      <c r="AB1264" s="9"/>
      <c r="AC1264" s="22">
        <f t="shared" si="90"/>
        <v>0</v>
      </c>
      <c r="AD1264" s="117">
        <f t="shared" si="91"/>
        <v>1257</v>
      </c>
      <c r="AE1264" s="119"/>
      <c r="AF1264" s="1"/>
    </row>
    <row r="1265" spans="1:32" x14ac:dyDescent="0.25">
      <c r="A1265" s="1"/>
      <c r="B1265" s="1"/>
      <c r="C1265" s="1"/>
      <c r="D1265" s="5">
        <f t="shared" si="88"/>
        <v>1265</v>
      </c>
      <c r="E1265" s="1"/>
      <c r="F1265" s="1"/>
      <c r="G1265" s="22"/>
      <c r="H1265" s="3"/>
      <c r="I1265" s="1"/>
      <c r="J1265" s="1"/>
      <c r="K1265" s="22"/>
      <c r="L1265" s="3"/>
      <c r="M1265" s="1"/>
      <c r="N1265" s="1"/>
      <c r="O1265" s="22"/>
      <c r="P1265" s="3"/>
      <c r="Q1265" s="1"/>
      <c r="R1265" s="1"/>
      <c r="S1265" s="22"/>
      <c r="T1265" s="3"/>
      <c r="U1265" s="1"/>
      <c r="V1265" s="1"/>
      <c r="W1265" s="22"/>
      <c r="X1265" s="3"/>
      <c r="Y1265" s="10" t="s">
        <v>7</v>
      </c>
      <c r="Z1265" s="9"/>
      <c r="AA1265" s="22">
        <f t="shared" si="89"/>
        <v>0</v>
      </c>
      <c r="AB1265" s="9"/>
      <c r="AC1265" s="22">
        <f t="shared" si="90"/>
        <v>0</v>
      </c>
      <c r="AD1265" s="117">
        <f t="shared" si="91"/>
        <v>1258</v>
      </c>
      <c r="AE1265" s="119"/>
      <c r="AF1265" s="1"/>
    </row>
    <row r="1266" spans="1:32" x14ac:dyDescent="0.25">
      <c r="A1266" s="1"/>
      <c r="B1266" s="1"/>
      <c r="C1266" s="1"/>
      <c r="D1266" s="5">
        <f t="shared" si="88"/>
        <v>1266</v>
      </c>
      <c r="E1266" s="1"/>
      <c r="F1266" s="1"/>
      <c r="G1266" s="22"/>
      <c r="H1266" s="3"/>
      <c r="I1266" s="1"/>
      <c r="J1266" s="1"/>
      <c r="K1266" s="22"/>
      <c r="L1266" s="3"/>
      <c r="M1266" s="1"/>
      <c r="N1266" s="1"/>
      <c r="O1266" s="22"/>
      <c r="P1266" s="3"/>
      <c r="Q1266" s="1"/>
      <c r="R1266" s="1"/>
      <c r="S1266" s="22"/>
      <c r="T1266" s="3"/>
      <c r="U1266" s="1"/>
      <c r="V1266" s="1"/>
      <c r="W1266" s="22"/>
      <c r="X1266" s="3"/>
      <c r="Y1266" s="10" t="s">
        <v>7</v>
      </c>
      <c r="Z1266" s="9"/>
      <c r="AA1266" s="22">
        <f t="shared" si="89"/>
        <v>0</v>
      </c>
      <c r="AB1266" s="9"/>
      <c r="AC1266" s="22">
        <f t="shared" si="90"/>
        <v>0</v>
      </c>
      <c r="AD1266" s="117">
        <f t="shared" si="91"/>
        <v>1259</v>
      </c>
      <c r="AE1266" s="119"/>
      <c r="AF1266" s="1"/>
    </row>
    <row r="1267" spans="1:32" x14ac:dyDescent="0.25">
      <c r="A1267" s="1"/>
      <c r="B1267" s="1"/>
      <c r="C1267" s="1"/>
      <c r="D1267" s="5">
        <f t="shared" si="88"/>
        <v>1267</v>
      </c>
      <c r="E1267" s="1"/>
      <c r="F1267" s="1"/>
      <c r="G1267" s="22"/>
      <c r="H1267" s="3"/>
      <c r="I1267" s="1"/>
      <c r="J1267" s="1"/>
      <c r="K1267" s="22"/>
      <c r="L1267" s="3"/>
      <c r="M1267" s="1"/>
      <c r="N1267" s="1"/>
      <c r="O1267" s="22"/>
      <c r="P1267" s="3"/>
      <c r="Q1267" s="1"/>
      <c r="R1267" s="1"/>
      <c r="S1267" s="22"/>
      <c r="T1267" s="3"/>
      <c r="U1267" s="1"/>
      <c r="V1267" s="1"/>
      <c r="W1267" s="22"/>
      <c r="X1267" s="3"/>
      <c r="Y1267" s="10" t="s">
        <v>7</v>
      </c>
      <c r="Z1267" s="9"/>
      <c r="AA1267" s="22">
        <f t="shared" si="89"/>
        <v>0</v>
      </c>
      <c r="AB1267" s="9"/>
      <c r="AC1267" s="22">
        <f t="shared" si="90"/>
        <v>0</v>
      </c>
      <c r="AD1267" s="117">
        <f t="shared" si="91"/>
        <v>1260</v>
      </c>
      <c r="AE1267" s="119"/>
      <c r="AF1267" s="1"/>
    </row>
    <row r="1268" spans="1:32" x14ac:dyDescent="0.25">
      <c r="A1268" s="1"/>
      <c r="B1268" s="1"/>
      <c r="C1268" s="1"/>
      <c r="D1268" s="5">
        <f t="shared" si="88"/>
        <v>1268</v>
      </c>
      <c r="E1268" s="1"/>
      <c r="F1268" s="1"/>
      <c r="G1268" s="22"/>
      <c r="H1268" s="3"/>
      <c r="I1268" s="1"/>
      <c r="J1268" s="1"/>
      <c r="K1268" s="22"/>
      <c r="L1268" s="3"/>
      <c r="M1268" s="1"/>
      <c r="N1268" s="1"/>
      <c r="O1268" s="22"/>
      <c r="P1268" s="3"/>
      <c r="Q1268" s="1"/>
      <c r="R1268" s="1"/>
      <c r="S1268" s="22"/>
      <c r="T1268" s="3"/>
      <c r="U1268" s="1"/>
      <c r="V1268" s="1"/>
      <c r="W1268" s="22"/>
      <c r="X1268" s="3"/>
      <c r="Y1268" s="10" t="s">
        <v>7</v>
      </c>
      <c r="Z1268" s="9"/>
      <c r="AA1268" s="22">
        <f t="shared" si="89"/>
        <v>0</v>
      </c>
      <c r="AB1268" s="9"/>
      <c r="AC1268" s="22">
        <f t="shared" si="90"/>
        <v>0</v>
      </c>
      <c r="AD1268" s="117">
        <f t="shared" si="91"/>
        <v>1261</v>
      </c>
      <c r="AE1268" s="119"/>
      <c r="AF1268" s="1"/>
    </row>
    <row r="1269" spans="1:32" x14ac:dyDescent="0.25">
      <c r="A1269" s="1"/>
      <c r="B1269" s="1"/>
      <c r="C1269" s="1"/>
      <c r="D1269" s="5">
        <f t="shared" si="88"/>
        <v>1269</v>
      </c>
      <c r="E1269" s="1"/>
      <c r="F1269" s="1"/>
      <c r="G1269" s="22"/>
      <c r="H1269" s="3"/>
      <c r="I1269" s="1"/>
      <c r="J1269" s="1"/>
      <c r="K1269" s="22"/>
      <c r="L1269" s="3"/>
      <c r="M1269" s="1"/>
      <c r="N1269" s="1"/>
      <c r="O1269" s="22"/>
      <c r="P1269" s="3"/>
      <c r="Q1269" s="1"/>
      <c r="R1269" s="1"/>
      <c r="S1269" s="22"/>
      <c r="T1269" s="3"/>
      <c r="U1269" s="1"/>
      <c r="V1269" s="1"/>
      <c r="W1269" s="22"/>
      <c r="X1269" s="3"/>
      <c r="Y1269" s="10" t="s">
        <v>7</v>
      </c>
      <c r="Z1269" s="9"/>
      <c r="AA1269" s="22">
        <f t="shared" si="89"/>
        <v>0</v>
      </c>
      <c r="AB1269" s="9"/>
      <c r="AC1269" s="22">
        <f t="shared" si="90"/>
        <v>0</v>
      </c>
      <c r="AD1269" s="117">
        <f t="shared" si="91"/>
        <v>1262</v>
      </c>
      <c r="AE1269" s="119"/>
      <c r="AF1269" s="1"/>
    </row>
    <row r="1270" spans="1:32" x14ac:dyDescent="0.25">
      <c r="A1270" s="1"/>
      <c r="B1270" s="1"/>
      <c r="C1270" s="1"/>
      <c r="D1270" s="5">
        <f t="shared" si="88"/>
        <v>1270</v>
      </c>
      <c r="E1270" s="1"/>
      <c r="F1270" s="1"/>
      <c r="G1270" s="22"/>
      <c r="H1270" s="3"/>
      <c r="I1270" s="1"/>
      <c r="J1270" s="1"/>
      <c r="K1270" s="22"/>
      <c r="L1270" s="3"/>
      <c r="M1270" s="1"/>
      <c r="N1270" s="1"/>
      <c r="O1270" s="22"/>
      <c r="P1270" s="3"/>
      <c r="Q1270" s="1"/>
      <c r="R1270" s="1"/>
      <c r="S1270" s="22"/>
      <c r="T1270" s="3"/>
      <c r="U1270" s="1"/>
      <c r="V1270" s="1"/>
      <c r="W1270" s="22"/>
      <c r="X1270" s="3"/>
      <c r="Y1270" s="10" t="s">
        <v>7</v>
      </c>
      <c r="Z1270" s="9"/>
      <c r="AA1270" s="22">
        <f t="shared" si="89"/>
        <v>0</v>
      </c>
      <c r="AB1270" s="9"/>
      <c r="AC1270" s="22">
        <f t="shared" si="90"/>
        <v>0</v>
      </c>
      <c r="AD1270" s="117">
        <f t="shared" si="91"/>
        <v>1263</v>
      </c>
      <c r="AE1270" s="119"/>
      <c r="AF1270" s="1"/>
    </row>
    <row r="1271" spans="1:32" x14ac:dyDescent="0.25">
      <c r="A1271" s="1"/>
      <c r="B1271" s="1"/>
      <c r="C1271" s="1"/>
      <c r="D1271" s="5">
        <f t="shared" si="88"/>
        <v>1271</v>
      </c>
      <c r="E1271" s="1"/>
      <c r="F1271" s="1"/>
      <c r="G1271" s="22"/>
      <c r="H1271" s="3"/>
      <c r="I1271" s="1"/>
      <c r="J1271" s="1"/>
      <c r="K1271" s="22"/>
      <c r="L1271" s="3"/>
      <c r="M1271" s="1"/>
      <c r="N1271" s="1"/>
      <c r="O1271" s="22"/>
      <c r="P1271" s="3"/>
      <c r="Q1271" s="1"/>
      <c r="R1271" s="1"/>
      <c r="S1271" s="22"/>
      <c r="T1271" s="3"/>
      <c r="U1271" s="1"/>
      <c r="V1271" s="1"/>
      <c r="W1271" s="22"/>
      <c r="X1271" s="3"/>
      <c r="Y1271" s="10" t="s">
        <v>7</v>
      </c>
      <c r="Z1271" s="9"/>
      <c r="AA1271" s="22">
        <f t="shared" si="89"/>
        <v>0</v>
      </c>
      <c r="AB1271" s="9"/>
      <c r="AC1271" s="22">
        <f t="shared" si="90"/>
        <v>0</v>
      </c>
      <c r="AD1271" s="117">
        <f t="shared" si="91"/>
        <v>1264</v>
      </c>
      <c r="AE1271" s="119"/>
      <c r="AF1271" s="1"/>
    </row>
    <row r="1272" spans="1:32" x14ac:dyDescent="0.25">
      <c r="A1272" s="1"/>
      <c r="B1272" s="1"/>
      <c r="C1272" s="1"/>
      <c r="D1272" s="5">
        <f t="shared" si="88"/>
        <v>1272</v>
      </c>
      <c r="E1272" s="1"/>
      <c r="F1272" s="1"/>
      <c r="G1272" s="22"/>
      <c r="H1272" s="3"/>
      <c r="I1272" s="1"/>
      <c r="J1272" s="1"/>
      <c r="K1272" s="22"/>
      <c r="L1272" s="3"/>
      <c r="M1272" s="1"/>
      <c r="N1272" s="1"/>
      <c r="O1272" s="22"/>
      <c r="P1272" s="3"/>
      <c r="Q1272" s="1"/>
      <c r="R1272" s="1"/>
      <c r="S1272" s="22"/>
      <c r="T1272" s="3"/>
      <c r="U1272" s="1"/>
      <c r="V1272" s="1"/>
      <c r="W1272" s="22"/>
      <c r="X1272" s="3"/>
      <c r="Y1272" s="10" t="s">
        <v>7</v>
      </c>
      <c r="Z1272" s="9"/>
      <c r="AA1272" s="22">
        <f t="shared" si="89"/>
        <v>0</v>
      </c>
      <c r="AB1272" s="9"/>
      <c r="AC1272" s="22">
        <f t="shared" si="90"/>
        <v>0</v>
      </c>
      <c r="AD1272" s="117">
        <f t="shared" si="91"/>
        <v>1265</v>
      </c>
      <c r="AE1272" s="119"/>
      <c r="AF1272" s="1"/>
    </row>
    <row r="1273" spans="1:32" x14ac:dyDescent="0.25">
      <c r="A1273" s="1"/>
      <c r="B1273" s="1"/>
      <c r="C1273" s="1"/>
      <c r="D1273" s="5">
        <f t="shared" si="88"/>
        <v>1273</v>
      </c>
      <c r="E1273" s="1"/>
      <c r="F1273" s="1"/>
      <c r="G1273" s="22"/>
      <c r="H1273" s="3"/>
      <c r="I1273" s="1"/>
      <c r="J1273" s="1"/>
      <c r="K1273" s="22"/>
      <c r="L1273" s="3"/>
      <c r="M1273" s="1"/>
      <c r="N1273" s="1"/>
      <c r="O1273" s="22"/>
      <c r="P1273" s="3"/>
      <c r="Q1273" s="1"/>
      <c r="R1273" s="1"/>
      <c r="S1273" s="22"/>
      <c r="T1273" s="3"/>
      <c r="U1273" s="1"/>
      <c r="V1273" s="1"/>
      <c r="W1273" s="22"/>
      <c r="X1273" s="3"/>
      <c r="Y1273" s="10" t="s">
        <v>7</v>
      </c>
      <c r="Z1273" s="9"/>
      <c r="AA1273" s="22">
        <f t="shared" si="89"/>
        <v>0</v>
      </c>
      <c r="AB1273" s="9"/>
      <c r="AC1273" s="22">
        <f t="shared" si="90"/>
        <v>0</v>
      </c>
      <c r="AD1273" s="117">
        <f t="shared" si="91"/>
        <v>1266</v>
      </c>
      <c r="AE1273" s="119"/>
      <c r="AF1273" s="1"/>
    </row>
    <row r="1274" spans="1:32" x14ac:dyDescent="0.25">
      <c r="A1274" s="1"/>
      <c r="B1274" s="1"/>
      <c r="C1274" s="1"/>
      <c r="D1274" s="5">
        <f t="shared" si="88"/>
        <v>1274</v>
      </c>
      <c r="E1274" s="1"/>
      <c r="F1274" s="1"/>
      <c r="G1274" s="22"/>
      <c r="H1274" s="3"/>
      <c r="I1274" s="1"/>
      <c r="J1274" s="1"/>
      <c r="K1274" s="22"/>
      <c r="L1274" s="3"/>
      <c r="M1274" s="1"/>
      <c r="N1274" s="1"/>
      <c r="O1274" s="22"/>
      <c r="P1274" s="3"/>
      <c r="Q1274" s="1"/>
      <c r="R1274" s="1"/>
      <c r="S1274" s="22"/>
      <c r="T1274" s="3"/>
      <c r="U1274" s="1"/>
      <c r="V1274" s="1"/>
      <c r="W1274" s="22"/>
      <c r="X1274" s="3"/>
      <c r="Y1274" s="10" t="s">
        <v>7</v>
      </c>
      <c r="Z1274" s="9"/>
      <c r="AA1274" s="22">
        <f t="shared" si="89"/>
        <v>0</v>
      </c>
      <c r="AB1274" s="9"/>
      <c r="AC1274" s="22">
        <f t="shared" si="90"/>
        <v>0</v>
      </c>
      <c r="AD1274" s="117">
        <f t="shared" si="91"/>
        <v>1267</v>
      </c>
      <c r="AE1274" s="119"/>
      <c r="AF1274" s="1"/>
    </row>
    <row r="1275" spans="1:32" x14ac:dyDescent="0.25">
      <c r="A1275" s="1"/>
      <c r="B1275" s="1"/>
      <c r="C1275" s="1"/>
      <c r="D1275" s="5">
        <f t="shared" si="88"/>
        <v>1275</v>
      </c>
      <c r="E1275" s="1"/>
      <c r="F1275" s="1"/>
      <c r="G1275" s="22"/>
      <c r="H1275" s="3"/>
      <c r="I1275" s="1"/>
      <c r="J1275" s="1"/>
      <c r="K1275" s="22"/>
      <c r="L1275" s="3"/>
      <c r="M1275" s="1"/>
      <c r="N1275" s="1"/>
      <c r="O1275" s="22"/>
      <c r="P1275" s="3"/>
      <c r="Q1275" s="1"/>
      <c r="R1275" s="1"/>
      <c r="S1275" s="22"/>
      <c r="T1275" s="3"/>
      <c r="U1275" s="1"/>
      <c r="V1275" s="1"/>
      <c r="W1275" s="22"/>
      <c r="X1275" s="3"/>
      <c r="Y1275" s="10" t="s">
        <v>7</v>
      </c>
      <c r="Z1275" s="9"/>
      <c r="AA1275" s="22">
        <f t="shared" si="89"/>
        <v>0</v>
      </c>
      <c r="AB1275" s="9"/>
      <c r="AC1275" s="22">
        <f t="shared" si="90"/>
        <v>0</v>
      </c>
      <c r="AD1275" s="117">
        <f t="shared" si="91"/>
        <v>1268</v>
      </c>
      <c r="AE1275" s="119"/>
      <c r="AF1275" s="1"/>
    </row>
    <row r="1276" spans="1:32" x14ac:dyDescent="0.25">
      <c r="A1276" s="1"/>
      <c r="B1276" s="1"/>
      <c r="C1276" s="1"/>
      <c r="D1276" s="5">
        <f t="shared" si="88"/>
        <v>1276</v>
      </c>
      <c r="E1276" s="1"/>
      <c r="F1276" s="1"/>
      <c r="G1276" s="22"/>
      <c r="H1276" s="3"/>
      <c r="I1276" s="1"/>
      <c r="J1276" s="1"/>
      <c r="K1276" s="22"/>
      <c r="L1276" s="3"/>
      <c r="M1276" s="1"/>
      <c r="N1276" s="1"/>
      <c r="O1276" s="22"/>
      <c r="P1276" s="3"/>
      <c r="Q1276" s="1"/>
      <c r="R1276" s="1"/>
      <c r="S1276" s="22"/>
      <c r="T1276" s="3"/>
      <c r="U1276" s="1"/>
      <c r="V1276" s="1"/>
      <c r="W1276" s="22"/>
      <c r="X1276" s="3"/>
      <c r="Y1276" s="10" t="s">
        <v>7</v>
      </c>
      <c r="Z1276" s="9"/>
      <c r="AA1276" s="22">
        <f t="shared" si="89"/>
        <v>0</v>
      </c>
      <c r="AB1276" s="9"/>
      <c r="AC1276" s="22">
        <f t="shared" si="90"/>
        <v>0</v>
      </c>
      <c r="AD1276" s="117">
        <f t="shared" si="91"/>
        <v>1269</v>
      </c>
      <c r="AE1276" s="119"/>
      <c r="AF1276" s="1"/>
    </row>
    <row r="1277" spans="1:32" x14ac:dyDescent="0.25">
      <c r="A1277" s="1"/>
      <c r="B1277" s="1"/>
      <c r="C1277" s="1"/>
      <c r="D1277" s="5">
        <f t="shared" si="88"/>
        <v>1277</v>
      </c>
      <c r="E1277" s="1"/>
      <c r="F1277" s="1"/>
      <c r="G1277" s="22"/>
      <c r="H1277" s="3"/>
      <c r="I1277" s="1"/>
      <c r="J1277" s="1"/>
      <c r="K1277" s="22"/>
      <c r="L1277" s="3"/>
      <c r="M1277" s="1"/>
      <c r="N1277" s="1"/>
      <c r="O1277" s="22"/>
      <c r="P1277" s="3"/>
      <c r="Q1277" s="1"/>
      <c r="R1277" s="1"/>
      <c r="S1277" s="22"/>
      <c r="T1277" s="3"/>
      <c r="U1277" s="1"/>
      <c r="V1277" s="1"/>
      <c r="W1277" s="22"/>
      <c r="X1277" s="3"/>
      <c r="Y1277" s="10" t="s">
        <v>7</v>
      </c>
      <c r="Z1277" s="9"/>
      <c r="AA1277" s="22">
        <f t="shared" si="89"/>
        <v>0</v>
      </c>
      <c r="AB1277" s="9"/>
      <c r="AC1277" s="22">
        <f t="shared" si="90"/>
        <v>0</v>
      </c>
      <c r="AD1277" s="117">
        <f t="shared" si="91"/>
        <v>1270</v>
      </c>
      <c r="AE1277" s="119"/>
      <c r="AF1277" s="1"/>
    </row>
    <row r="1278" spans="1:32" x14ac:dyDescent="0.25">
      <c r="A1278" s="1"/>
      <c r="B1278" s="1"/>
      <c r="C1278" s="1"/>
      <c r="D1278" s="5">
        <f t="shared" si="88"/>
        <v>1278</v>
      </c>
      <c r="E1278" s="1"/>
      <c r="F1278" s="1"/>
      <c r="G1278" s="22"/>
      <c r="H1278" s="3"/>
      <c r="I1278" s="1"/>
      <c r="J1278" s="1"/>
      <c r="K1278" s="22"/>
      <c r="L1278" s="3"/>
      <c r="M1278" s="1"/>
      <c r="N1278" s="1"/>
      <c r="O1278" s="22"/>
      <c r="P1278" s="3"/>
      <c r="Q1278" s="1"/>
      <c r="R1278" s="1"/>
      <c r="S1278" s="22"/>
      <c r="T1278" s="3"/>
      <c r="U1278" s="1"/>
      <c r="V1278" s="1"/>
      <c r="W1278" s="22"/>
      <c r="X1278" s="3"/>
      <c r="Y1278" s="10" t="s">
        <v>7</v>
      </c>
      <c r="Z1278" s="9"/>
      <c r="AA1278" s="22">
        <f t="shared" si="89"/>
        <v>0</v>
      </c>
      <c r="AB1278" s="9"/>
      <c r="AC1278" s="22">
        <f t="shared" si="90"/>
        <v>0</v>
      </c>
      <c r="AD1278" s="117">
        <f t="shared" si="91"/>
        <v>1271</v>
      </c>
      <c r="AE1278" s="119"/>
      <c r="AF1278" s="1"/>
    </row>
    <row r="1279" spans="1:32" x14ac:dyDescent="0.25">
      <c r="A1279" s="1"/>
      <c r="B1279" s="1"/>
      <c r="C1279" s="1"/>
      <c r="D1279" s="5">
        <f t="shared" si="88"/>
        <v>1279</v>
      </c>
      <c r="E1279" s="1"/>
      <c r="F1279" s="1"/>
      <c r="G1279" s="22"/>
      <c r="H1279" s="3"/>
      <c r="I1279" s="1"/>
      <c r="J1279" s="1"/>
      <c r="K1279" s="22"/>
      <c r="L1279" s="3"/>
      <c r="M1279" s="1"/>
      <c r="N1279" s="1"/>
      <c r="O1279" s="22"/>
      <c r="P1279" s="3"/>
      <c r="Q1279" s="1"/>
      <c r="R1279" s="1"/>
      <c r="S1279" s="22"/>
      <c r="T1279" s="3"/>
      <c r="U1279" s="1"/>
      <c r="V1279" s="1"/>
      <c r="W1279" s="22"/>
      <c r="X1279" s="3"/>
      <c r="Y1279" s="10" t="s">
        <v>7</v>
      </c>
      <c r="Z1279" s="9"/>
      <c r="AA1279" s="22">
        <f t="shared" si="89"/>
        <v>0</v>
      </c>
      <c r="AB1279" s="9"/>
      <c r="AC1279" s="22">
        <f t="shared" si="90"/>
        <v>0</v>
      </c>
      <c r="AD1279" s="117">
        <f t="shared" si="91"/>
        <v>1272</v>
      </c>
      <c r="AE1279" s="119"/>
      <c r="AF1279" s="1"/>
    </row>
    <row r="1280" spans="1:32" x14ac:dyDescent="0.25">
      <c r="A1280" s="1"/>
      <c r="B1280" s="1"/>
      <c r="C1280" s="1"/>
      <c r="D1280" s="5">
        <f t="shared" si="88"/>
        <v>1280</v>
      </c>
      <c r="E1280" s="1"/>
      <c r="F1280" s="1"/>
      <c r="G1280" s="22"/>
      <c r="H1280" s="3"/>
      <c r="I1280" s="1"/>
      <c r="J1280" s="1"/>
      <c r="K1280" s="22"/>
      <c r="L1280" s="3"/>
      <c r="M1280" s="1"/>
      <c r="N1280" s="1"/>
      <c r="O1280" s="22"/>
      <c r="P1280" s="3"/>
      <c r="Q1280" s="1"/>
      <c r="R1280" s="1"/>
      <c r="S1280" s="22"/>
      <c r="T1280" s="3"/>
      <c r="U1280" s="1"/>
      <c r="V1280" s="1"/>
      <c r="W1280" s="22"/>
      <c r="X1280" s="3"/>
      <c r="Y1280" s="10" t="s">
        <v>7</v>
      </c>
      <c r="Z1280" s="9"/>
      <c r="AA1280" s="22">
        <f t="shared" si="89"/>
        <v>0</v>
      </c>
      <c r="AB1280" s="9"/>
      <c r="AC1280" s="22">
        <f t="shared" si="90"/>
        <v>0</v>
      </c>
      <c r="AD1280" s="117">
        <f t="shared" si="91"/>
        <v>1273</v>
      </c>
      <c r="AE1280" s="119"/>
      <c r="AF1280" s="1"/>
    </row>
    <row r="1281" spans="1:32" x14ac:dyDescent="0.25">
      <c r="A1281" s="1"/>
      <c r="B1281" s="1"/>
      <c r="C1281" s="1"/>
      <c r="D1281" s="5">
        <f t="shared" si="88"/>
        <v>1281</v>
      </c>
      <c r="E1281" s="1"/>
      <c r="F1281" s="1"/>
      <c r="G1281" s="22"/>
      <c r="H1281" s="3"/>
      <c r="I1281" s="1"/>
      <c r="J1281" s="1"/>
      <c r="K1281" s="22"/>
      <c r="L1281" s="3"/>
      <c r="M1281" s="1"/>
      <c r="N1281" s="1"/>
      <c r="O1281" s="22"/>
      <c r="P1281" s="3"/>
      <c r="Q1281" s="1"/>
      <c r="R1281" s="1"/>
      <c r="S1281" s="22"/>
      <c r="T1281" s="3"/>
      <c r="U1281" s="1"/>
      <c r="V1281" s="1"/>
      <c r="W1281" s="22"/>
      <c r="X1281" s="3"/>
      <c r="Y1281" s="10" t="s">
        <v>7</v>
      </c>
      <c r="Z1281" s="9"/>
      <c r="AA1281" s="22">
        <f t="shared" si="89"/>
        <v>0</v>
      </c>
      <c r="AB1281" s="9"/>
      <c r="AC1281" s="22">
        <f t="shared" si="90"/>
        <v>0</v>
      </c>
      <c r="AD1281" s="117">
        <f t="shared" si="91"/>
        <v>1274</v>
      </c>
      <c r="AE1281" s="119"/>
      <c r="AF1281" s="1"/>
    </row>
    <row r="1282" spans="1:32" x14ac:dyDescent="0.25">
      <c r="A1282" s="1"/>
      <c r="B1282" s="1"/>
      <c r="C1282" s="1"/>
      <c r="D1282" s="5">
        <f t="shared" si="88"/>
        <v>1282</v>
      </c>
      <c r="E1282" s="1"/>
      <c r="F1282" s="1"/>
      <c r="G1282" s="22"/>
      <c r="H1282" s="3"/>
      <c r="I1282" s="1"/>
      <c r="J1282" s="1"/>
      <c r="K1282" s="22"/>
      <c r="L1282" s="3"/>
      <c r="M1282" s="1"/>
      <c r="N1282" s="1"/>
      <c r="O1282" s="22"/>
      <c r="P1282" s="3"/>
      <c r="Q1282" s="1"/>
      <c r="R1282" s="1"/>
      <c r="S1282" s="22"/>
      <c r="T1282" s="3"/>
      <c r="U1282" s="1"/>
      <c r="V1282" s="1"/>
      <c r="W1282" s="22"/>
      <c r="X1282" s="3"/>
      <c r="Y1282" s="10" t="s">
        <v>7</v>
      </c>
      <c r="Z1282" s="9"/>
      <c r="AA1282" s="22">
        <f t="shared" si="89"/>
        <v>0</v>
      </c>
      <c r="AB1282" s="9"/>
      <c r="AC1282" s="22">
        <f t="shared" si="90"/>
        <v>0</v>
      </c>
      <c r="AD1282" s="117">
        <f t="shared" si="91"/>
        <v>1275</v>
      </c>
      <c r="AE1282" s="119"/>
      <c r="AF1282" s="1"/>
    </row>
    <row r="1283" spans="1:32" x14ac:dyDescent="0.25">
      <c r="A1283" s="1"/>
      <c r="B1283" s="1"/>
      <c r="C1283" s="1"/>
      <c r="D1283" s="5">
        <f t="shared" si="88"/>
        <v>1283</v>
      </c>
      <c r="E1283" s="1"/>
      <c r="F1283" s="1"/>
      <c r="G1283" s="22"/>
      <c r="H1283" s="3"/>
      <c r="I1283" s="1"/>
      <c r="J1283" s="1"/>
      <c r="K1283" s="22"/>
      <c r="L1283" s="3"/>
      <c r="M1283" s="1"/>
      <c r="N1283" s="1"/>
      <c r="O1283" s="22"/>
      <c r="P1283" s="3"/>
      <c r="Q1283" s="1"/>
      <c r="R1283" s="1"/>
      <c r="S1283" s="22"/>
      <c r="T1283" s="3"/>
      <c r="U1283" s="1"/>
      <c r="V1283" s="1"/>
      <c r="W1283" s="22"/>
      <c r="X1283" s="3"/>
      <c r="Y1283" s="10" t="s">
        <v>7</v>
      </c>
      <c r="Z1283" s="9"/>
      <c r="AA1283" s="22">
        <f t="shared" si="89"/>
        <v>0</v>
      </c>
      <c r="AB1283" s="9"/>
      <c r="AC1283" s="22">
        <f t="shared" si="90"/>
        <v>0</v>
      </c>
      <c r="AD1283" s="117">
        <f t="shared" si="91"/>
        <v>1276</v>
      </c>
      <c r="AE1283" s="119"/>
      <c r="AF1283" s="1"/>
    </row>
    <row r="1284" spans="1:32" x14ac:dyDescent="0.25">
      <c r="A1284" s="1"/>
      <c r="B1284" s="1"/>
      <c r="C1284" s="1"/>
      <c r="D1284" s="5">
        <f t="shared" si="88"/>
        <v>1284</v>
      </c>
      <c r="E1284" s="1"/>
      <c r="F1284" s="1"/>
      <c r="G1284" s="22"/>
      <c r="H1284" s="3"/>
      <c r="I1284" s="1"/>
      <c r="J1284" s="1"/>
      <c r="K1284" s="22"/>
      <c r="L1284" s="3"/>
      <c r="M1284" s="1"/>
      <c r="N1284" s="1"/>
      <c r="O1284" s="22"/>
      <c r="P1284" s="3"/>
      <c r="Q1284" s="1"/>
      <c r="R1284" s="1"/>
      <c r="S1284" s="22"/>
      <c r="T1284" s="3"/>
      <c r="U1284" s="1"/>
      <c r="V1284" s="1"/>
      <c r="W1284" s="22"/>
      <c r="X1284" s="3"/>
      <c r="Y1284" s="10" t="s">
        <v>7</v>
      </c>
      <c r="Z1284" s="9"/>
      <c r="AA1284" s="22">
        <f t="shared" si="89"/>
        <v>0</v>
      </c>
      <c r="AB1284" s="9"/>
      <c r="AC1284" s="22">
        <f t="shared" si="90"/>
        <v>0</v>
      </c>
      <c r="AD1284" s="117">
        <f t="shared" si="91"/>
        <v>1277</v>
      </c>
      <c r="AE1284" s="119"/>
      <c r="AF1284" s="1"/>
    </row>
    <row r="1285" spans="1:32" x14ac:dyDescent="0.25">
      <c r="A1285" s="1"/>
      <c r="B1285" s="1"/>
      <c r="C1285" s="1"/>
      <c r="D1285" s="5">
        <f t="shared" si="88"/>
        <v>1285</v>
      </c>
      <c r="E1285" s="1"/>
      <c r="F1285" s="1"/>
      <c r="G1285" s="22"/>
      <c r="H1285" s="3"/>
      <c r="I1285" s="1"/>
      <c r="J1285" s="1"/>
      <c r="K1285" s="22"/>
      <c r="L1285" s="3"/>
      <c r="M1285" s="1"/>
      <c r="N1285" s="1"/>
      <c r="O1285" s="22"/>
      <c r="P1285" s="3"/>
      <c r="Q1285" s="1"/>
      <c r="R1285" s="1"/>
      <c r="S1285" s="22"/>
      <c r="T1285" s="3"/>
      <c r="U1285" s="1"/>
      <c r="V1285" s="1"/>
      <c r="W1285" s="22"/>
      <c r="X1285" s="3"/>
      <c r="Y1285" s="10" t="s">
        <v>7</v>
      </c>
      <c r="Z1285" s="9"/>
      <c r="AA1285" s="22">
        <f t="shared" si="89"/>
        <v>0</v>
      </c>
      <c r="AB1285" s="9"/>
      <c r="AC1285" s="22">
        <f t="shared" si="90"/>
        <v>0</v>
      </c>
      <c r="AD1285" s="117">
        <f t="shared" si="91"/>
        <v>1278</v>
      </c>
      <c r="AE1285" s="119"/>
      <c r="AF1285" s="1"/>
    </row>
    <row r="1286" spans="1:32" x14ac:dyDescent="0.25">
      <c r="A1286" s="1"/>
      <c r="B1286" s="1"/>
      <c r="C1286" s="1"/>
      <c r="D1286" s="5">
        <f t="shared" si="88"/>
        <v>1286</v>
      </c>
      <c r="E1286" s="1"/>
      <c r="F1286" s="1"/>
      <c r="G1286" s="22"/>
      <c r="H1286" s="3"/>
      <c r="I1286" s="1"/>
      <c r="J1286" s="1"/>
      <c r="K1286" s="22"/>
      <c r="L1286" s="3"/>
      <c r="M1286" s="1"/>
      <c r="N1286" s="1"/>
      <c r="O1286" s="22"/>
      <c r="P1286" s="3"/>
      <c r="Q1286" s="1"/>
      <c r="R1286" s="1"/>
      <c r="S1286" s="22"/>
      <c r="T1286" s="3"/>
      <c r="U1286" s="1"/>
      <c r="V1286" s="1"/>
      <c r="W1286" s="22"/>
      <c r="X1286" s="3"/>
      <c r="Y1286" s="10" t="s">
        <v>7</v>
      </c>
      <c r="Z1286" s="9"/>
      <c r="AA1286" s="22">
        <f t="shared" si="89"/>
        <v>0</v>
      </c>
      <c r="AB1286" s="9"/>
      <c r="AC1286" s="22">
        <f t="shared" si="90"/>
        <v>0</v>
      </c>
      <c r="AD1286" s="117">
        <f t="shared" si="91"/>
        <v>1279</v>
      </c>
      <c r="AE1286" s="119"/>
      <c r="AF1286" s="1"/>
    </row>
    <row r="1287" spans="1:32" x14ac:dyDescent="0.25">
      <c r="A1287" s="1"/>
      <c r="B1287" s="1"/>
      <c r="C1287" s="1"/>
      <c r="D1287" s="5">
        <f t="shared" si="88"/>
        <v>1287</v>
      </c>
      <c r="E1287" s="1"/>
      <c r="F1287" s="1"/>
      <c r="G1287" s="22"/>
      <c r="H1287" s="3"/>
      <c r="I1287" s="1"/>
      <c r="J1287" s="1"/>
      <c r="K1287" s="22"/>
      <c r="L1287" s="3"/>
      <c r="M1287" s="1"/>
      <c r="N1287" s="1"/>
      <c r="O1287" s="22"/>
      <c r="P1287" s="3"/>
      <c r="Q1287" s="1"/>
      <c r="R1287" s="1"/>
      <c r="S1287" s="22"/>
      <c r="T1287" s="3"/>
      <c r="U1287" s="1"/>
      <c r="V1287" s="1"/>
      <c r="W1287" s="22"/>
      <c r="X1287" s="3"/>
      <c r="Y1287" s="10" t="s">
        <v>7</v>
      </c>
      <c r="Z1287" s="9"/>
      <c r="AA1287" s="22">
        <f t="shared" si="89"/>
        <v>0</v>
      </c>
      <c r="AB1287" s="9"/>
      <c r="AC1287" s="22">
        <f t="shared" si="90"/>
        <v>0</v>
      </c>
      <c r="AD1287" s="117">
        <f t="shared" si="91"/>
        <v>1280</v>
      </c>
      <c r="AE1287" s="119"/>
      <c r="AF1287" s="1"/>
    </row>
    <row r="1288" spans="1:32" x14ac:dyDescent="0.25">
      <c r="A1288" s="1"/>
      <c r="B1288" s="1"/>
      <c r="C1288" s="1"/>
      <c r="D1288" s="5">
        <f t="shared" si="88"/>
        <v>1288</v>
      </c>
      <c r="E1288" s="1"/>
      <c r="F1288" s="1"/>
      <c r="G1288" s="22"/>
      <c r="H1288" s="3"/>
      <c r="I1288" s="1"/>
      <c r="J1288" s="1"/>
      <c r="K1288" s="22"/>
      <c r="L1288" s="3"/>
      <c r="M1288" s="1"/>
      <c r="N1288" s="1"/>
      <c r="O1288" s="22"/>
      <c r="P1288" s="3"/>
      <c r="Q1288" s="1"/>
      <c r="R1288" s="1"/>
      <c r="S1288" s="22"/>
      <c r="T1288" s="3"/>
      <c r="U1288" s="1"/>
      <c r="V1288" s="1"/>
      <c r="W1288" s="22"/>
      <c r="X1288" s="3"/>
      <c r="Y1288" s="10" t="s">
        <v>7</v>
      </c>
      <c r="Z1288" s="9"/>
      <c r="AA1288" s="22">
        <f t="shared" si="89"/>
        <v>0</v>
      </c>
      <c r="AB1288" s="9"/>
      <c r="AC1288" s="22">
        <f t="shared" si="90"/>
        <v>0</v>
      </c>
      <c r="AD1288" s="117">
        <f t="shared" si="91"/>
        <v>1281</v>
      </c>
      <c r="AE1288" s="119"/>
      <c r="AF1288" s="1"/>
    </row>
    <row r="1289" spans="1:32" x14ac:dyDescent="0.25">
      <c r="A1289" s="1"/>
      <c r="B1289" s="1"/>
      <c r="C1289" s="1"/>
      <c r="D1289" s="5">
        <f t="shared" ref="D1289:D1352" si="92">ROW(C1289)</f>
        <v>1289</v>
      </c>
      <c r="E1289" s="1"/>
      <c r="F1289" s="1"/>
      <c r="G1289" s="22"/>
      <c r="H1289" s="3"/>
      <c r="I1289" s="1"/>
      <c r="J1289" s="1"/>
      <c r="K1289" s="22"/>
      <c r="L1289" s="3"/>
      <c r="M1289" s="1"/>
      <c r="N1289" s="1"/>
      <c r="O1289" s="22"/>
      <c r="P1289" s="3"/>
      <c r="Q1289" s="1"/>
      <c r="R1289" s="1"/>
      <c r="S1289" s="22"/>
      <c r="T1289" s="3"/>
      <c r="U1289" s="1"/>
      <c r="V1289" s="1"/>
      <c r="W1289" s="22"/>
      <c r="X1289" s="3"/>
      <c r="Y1289" s="10" t="s">
        <v>7</v>
      </c>
      <c r="Z1289" s="9"/>
      <c r="AA1289" s="22">
        <f t="shared" ref="AA1289:AA1352" si="93">IF(Z1289="",0,IF(COUNTIF(Z:Z,Z1289)=1,0,1))</f>
        <v>0</v>
      </c>
      <c r="AB1289" s="9"/>
      <c r="AC1289" s="22">
        <f t="shared" ref="AC1289:AC1352" si="94">IF(AB1289="",0,IF(COUNTIF(AB:AB,AB1289)=1,0,1))</f>
        <v>0</v>
      </c>
      <c r="AD1289" s="117">
        <f t="shared" si="91"/>
        <v>1282</v>
      </c>
      <c r="AE1289" s="119"/>
      <c r="AF1289" s="1"/>
    </row>
    <row r="1290" spans="1:32" x14ac:dyDescent="0.25">
      <c r="A1290" s="1"/>
      <c r="B1290" s="1"/>
      <c r="C1290" s="1"/>
      <c r="D1290" s="5">
        <f t="shared" si="92"/>
        <v>1290</v>
      </c>
      <c r="E1290" s="1"/>
      <c r="F1290" s="1"/>
      <c r="G1290" s="22"/>
      <c r="H1290" s="3"/>
      <c r="I1290" s="1"/>
      <c r="J1290" s="1"/>
      <c r="K1290" s="22"/>
      <c r="L1290" s="3"/>
      <c r="M1290" s="1"/>
      <c r="N1290" s="1"/>
      <c r="O1290" s="22"/>
      <c r="P1290" s="3"/>
      <c r="Q1290" s="1"/>
      <c r="R1290" s="1"/>
      <c r="S1290" s="22"/>
      <c r="T1290" s="3"/>
      <c r="U1290" s="1"/>
      <c r="V1290" s="1"/>
      <c r="W1290" s="22"/>
      <c r="X1290" s="3"/>
      <c r="Y1290" s="10" t="s">
        <v>7</v>
      </c>
      <c r="Z1290" s="9"/>
      <c r="AA1290" s="22">
        <f t="shared" si="93"/>
        <v>0</v>
      </c>
      <c r="AB1290" s="9"/>
      <c r="AC1290" s="22">
        <f t="shared" si="94"/>
        <v>0</v>
      </c>
      <c r="AD1290" s="117">
        <f t="shared" ref="AD1290:AD1353" si="95">AD1289+1</f>
        <v>1283</v>
      </c>
      <c r="AE1290" s="119"/>
      <c r="AF1290" s="1"/>
    </row>
    <row r="1291" spans="1:32" x14ac:dyDescent="0.25">
      <c r="A1291" s="1"/>
      <c r="B1291" s="1"/>
      <c r="C1291" s="1"/>
      <c r="D1291" s="5">
        <f t="shared" si="92"/>
        <v>1291</v>
      </c>
      <c r="E1291" s="1"/>
      <c r="F1291" s="1"/>
      <c r="G1291" s="22"/>
      <c r="H1291" s="3"/>
      <c r="I1291" s="1"/>
      <c r="J1291" s="1"/>
      <c r="K1291" s="22"/>
      <c r="L1291" s="3"/>
      <c r="M1291" s="1"/>
      <c r="N1291" s="1"/>
      <c r="O1291" s="22"/>
      <c r="P1291" s="3"/>
      <c r="Q1291" s="1"/>
      <c r="R1291" s="1"/>
      <c r="S1291" s="22"/>
      <c r="T1291" s="3"/>
      <c r="U1291" s="1"/>
      <c r="V1291" s="1"/>
      <c r="W1291" s="22"/>
      <c r="X1291" s="3"/>
      <c r="Y1291" s="10" t="s">
        <v>7</v>
      </c>
      <c r="Z1291" s="9"/>
      <c r="AA1291" s="22">
        <f t="shared" si="93"/>
        <v>0</v>
      </c>
      <c r="AB1291" s="9"/>
      <c r="AC1291" s="22">
        <f t="shared" si="94"/>
        <v>0</v>
      </c>
      <c r="AD1291" s="117">
        <f t="shared" si="95"/>
        <v>1284</v>
      </c>
      <c r="AE1291" s="119"/>
      <c r="AF1291" s="1"/>
    </row>
    <row r="1292" spans="1:32" x14ac:dyDescent="0.25">
      <c r="A1292" s="1"/>
      <c r="B1292" s="1"/>
      <c r="C1292" s="1"/>
      <c r="D1292" s="5">
        <f t="shared" si="92"/>
        <v>1292</v>
      </c>
      <c r="E1292" s="1"/>
      <c r="F1292" s="1"/>
      <c r="G1292" s="22"/>
      <c r="H1292" s="3"/>
      <c r="I1292" s="1"/>
      <c r="J1292" s="1"/>
      <c r="K1292" s="22"/>
      <c r="L1292" s="3"/>
      <c r="M1292" s="1"/>
      <c r="N1292" s="1"/>
      <c r="O1292" s="22"/>
      <c r="P1292" s="3"/>
      <c r="Q1292" s="1"/>
      <c r="R1292" s="1"/>
      <c r="S1292" s="22"/>
      <c r="T1292" s="3"/>
      <c r="U1292" s="1"/>
      <c r="V1292" s="1"/>
      <c r="W1292" s="22"/>
      <c r="X1292" s="3"/>
      <c r="Y1292" s="10" t="s">
        <v>7</v>
      </c>
      <c r="Z1292" s="9"/>
      <c r="AA1292" s="22">
        <f t="shared" si="93"/>
        <v>0</v>
      </c>
      <c r="AB1292" s="9"/>
      <c r="AC1292" s="22">
        <f t="shared" si="94"/>
        <v>0</v>
      </c>
      <c r="AD1292" s="117">
        <f t="shared" si="95"/>
        <v>1285</v>
      </c>
      <c r="AE1292" s="119"/>
      <c r="AF1292" s="1"/>
    </row>
    <row r="1293" spans="1:32" x14ac:dyDescent="0.25">
      <c r="A1293" s="1"/>
      <c r="B1293" s="1"/>
      <c r="C1293" s="1"/>
      <c r="D1293" s="5">
        <f t="shared" si="92"/>
        <v>1293</v>
      </c>
      <c r="E1293" s="1"/>
      <c r="F1293" s="1"/>
      <c r="G1293" s="22"/>
      <c r="H1293" s="3"/>
      <c r="I1293" s="1"/>
      <c r="J1293" s="1"/>
      <c r="K1293" s="22"/>
      <c r="L1293" s="3"/>
      <c r="M1293" s="1"/>
      <c r="N1293" s="1"/>
      <c r="O1293" s="22"/>
      <c r="P1293" s="3"/>
      <c r="Q1293" s="1"/>
      <c r="R1293" s="1"/>
      <c r="S1293" s="22"/>
      <c r="T1293" s="3"/>
      <c r="U1293" s="1"/>
      <c r="V1293" s="1"/>
      <c r="W1293" s="22"/>
      <c r="X1293" s="3"/>
      <c r="Y1293" s="10" t="s">
        <v>7</v>
      </c>
      <c r="Z1293" s="9"/>
      <c r="AA1293" s="22">
        <f t="shared" si="93"/>
        <v>0</v>
      </c>
      <c r="AB1293" s="9"/>
      <c r="AC1293" s="22">
        <f t="shared" si="94"/>
        <v>0</v>
      </c>
      <c r="AD1293" s="117">
        <f t="shared" si="95"/>
        <v>1286</v>
      </c>
      <c r="AE1293" s="119"/>
      <c r="AF1293" s="1"/>
    </row>
    <row r="1294" spans="1:32" x14ac:dyDescent="0.25">
      <c r="A1294" s="1"/>
      <c r="B1294" s="1"/>
      <c r="C1294" s="1"/>
      <c r="D1294" s="5">
        <f t="shared" si="92"/>
        <v>1294</v>
      </c>
      <c r="E1294" s="1"/>
      <c r="F1294" s="1"/>
      <c r="G1294" s="22"/>
      <c r="H1294" s="3"/>
      <c r="I1294" s="1"/>
      <c r="J1294" s="1"/>
      <c r="K1294" s="22"/>
      <c r="L1294" s="3"/>
      <c r="M1294" s="1"/>
      <c r="N1294" s="1"/>
      <c r="O1294" s="22"/>
      <c r="P1294" s="3"/>
      <c r="Q1294" s="1"/>
      <c r="R1294" s="1"/>
      <c r="S1294" s="22"/>
      <c r="T1294" s="3"/>
      <c r="U1294" s="1"/>
      <c r="V1294" s="1"/>
      <c r="W1294" s="22"/>
      <c r="X1294" s="3"/>
      <c r="Y1294" s="10" t="s">
        <v>7</v>
      </c>
      <c r="Z1294" s="9"/>
      <c r="AA1294" s="22">
        <f t="shared" si="93"/>
        <v>0</v>
      </c>
      <c r="AB1294" s="9"/>
      <c r="AC1294" s="22">
        <f t="shared" si="94"/>
        <v>0</v>
      </c>
      <c r="AD1294" s="117">
        <f t="shared" si="95"/>
        <v>1287</v>
      </c>
      <c r="AE1294" s="119"/>
      <c r="AF1294" s="1"/>
    </row>
    <row r="1295" spans="1:32" x14ac:dyDescent="0.25">
      <c r="A1295" s="1"/>
      <c r="B1295" s="1"/>
      <c r="C1295" s="1"/>
      <c r="D1295" s="5">
        <f t="shared" si="92"/>
        <v>1295</v>
      </c>
      <c r="E1295" s="1"/>
      <c r="F1295" s="1"/>
      <c r="G1295" s="22"/>
      <c r="H1295" s="3"/>
      <c r="I1295" s="1"/>
      <c r="J1295" s="1"/>
      <c r="K1295" s="22"/>
      <c r="L1295" s="3"/>
      <c r="M1295" s="1"/>
      <c r="N1295" s="1"/>
      <c r="O1295" s="22"/>
      <c r="P1295" s="3"/>
      <c r="Q1295" s="1"/>
      <c r="R1295" s="1"/>
      <c r="S1295" s="22"/>
      <c r="T1295" s="3"/>
      <c r="U1295" s="1"/>
      <c r="V1295" s="1"/>
      <c r="W1295" s="22"/>
      <c r="X1295" s="3"/>
      <c r="Y1295" s="10" t="s">
        <v>7</v>
      </c>
      <c r="Z1295" s="9"/>
      <c r="AA1295" s="22">
        <f t="shared" si="93"/>
        <v>0</v>
      </c>
      <c r="AB1295" s="9"/>
      <c r="AC1295" s="22">
        <f t="shared" si="94"/>
        <v>0</v>
      </c>
      <c r="AD1295" s="117">
        <f t="shared" si="95"/>
        <v>1288</v>
      </c>
      <c r="AE1295" s="119"/>
      <c r="AF1295" s="1"/>
    </row>
    <row r="1296" spans="1:32" x14ac:dyDescent="0.25">
      <c r="A1296" s="1"/>
      <c r="B1296" s="1"/>
      <c r="C1296" s="1"/>
      <c r="D1296" s="5">
        <f t="shared" si="92"/>
        <v>1296</v>
      </c>
      <c r="E1296" s="1"/>
      <c r="F1296" s="1"/>
      <c r="G1296" s="22"/>
      <c r="H1296" s="3"/>
      <c r="I1296" s="1"/>
      <c r="J1296" s="1"/>
      <c r="K1296" s="22"/>
      <c r="L1296" s="3"/>
      <c r="M1296" s="1"/>
      <c r="N1296" s="1"/>
      <c r="O1296" s="22"/>
      <c r="P1296" s="3"/>
      <c r="Q1296" s="1"/>
      <c r="R1296" s="1"/>
      <c r="S1296" s="22"/>
      <c r="T1296" s="3"/>
      <c r="U1296" s="1"/>
      <c r="V1296" s="1"/>
      <c r="W1296" s="22"/>
      <c r="X1296" s="3"/>
      <c r="Y1296" s="10" t="s">
        <v>7</v>
      </c>
      <c r="Z1296" s="9"/>
      <c r="AA1296" s="22">
        <f t="shared" si="93"/>
        <v>0</v>
      </c>
      <c r="AB1296" s="9"/>
      <c r="AC1296" s="22">
        <f t="shared" si="94"/>
        <v>0</v>
      </c>
      <c r="AD1296" s="117">
        <f t="shared" si="95"/>
        <v>1289</v>
      </c>
      <c r="AE1296" s="119"/>
      <c r="AF1296" s="1"/>
    </row>
    <row r="1297" spans="1:32" x14ac:dyDescent="0.25">
      <c r="A1297" s="1"/>
      <c r="B1297" s="1"/>
      <c r="C1297" s="1"/>
      <c r="D1297" s="5">
        <f t="shared" si="92"/>
        <v>1297</v>
      </c>
      <c r="E1297" s="1"/>
      <c r="F1297" s="1"/>
      <c r="G1297" s="22"/>
      <c r="H1297" s="3"/>
      <c r="I1297" s="1"/>
      <c r="J1297" s="1"/>
      <c r="K1297" s="22"/>
      <c r="L1297" s="3"/>
      <c r="M1297" s="1"/>
      <c r="N1297" s="1"/>
      <c r="O1297" s="22"/>
      <c r="P1297" s="3"/>
      <c r="Q1297" s="1"/>
      <c r="R1297" s="1"/>
      <c r="S1297" s="22"/>
      <c r="T1297" s="3"/>
      <c r="U1297" s="1"/>
      <c r="V1297" s="1"/>
      <c r="W1297" s="22"/>
      <c r="X1297" s="3"/>
      <c r="Y1297" s="10" t="s">
        <v>7</v>
      </c>
      <c r="Z1297" s="9"/>
      <c r="AA1297" s="22">
        <f t="shared" si="93"/>
        <v>0</v>
      </c>
      <c r="AB1297" s="9"/>
      <c r="AC1297" s="22">
        <f t="shared" si="94"/>
        <v>0</v>
      </c>
      <c r="AD1297" s="117">
        <f t="shared" si="95"/>
        <v>1290</v>
      </c>
      <c r="AE1297" s="119"/>
      <c r="AF1297" s="1"/>
    </row>
    <row r="1298" spans="1:32" x14ac:dyDescent="0.25">
      <c r="A1298" s="1"/>
      <c r="B1298" s="1"/>
      <c r="C1298" s="1"/>
      <c r="D1298" s="5">
        <f t="shared" si="92"/>
        <v>1298</v>
      </c>
      <c r="E1298" s="1"/>
      <c r="F1298" s="1"/>
      <c r="G1298" s="22"/>
      <c r="H1298" s="3"/>
      <c r="I1298" s="1"/>
      <c r="J1298" s="1"/>
      <c r="K1298" s="22"/>
      <c r="L1298" s="3"/>
      <c r="M1298" s="1"/>
      <c r="N1298" s="1"/>
      <c r="O1298" s="22"/>
      <c r="P1298" s="3"/>
      <c r="Q1298" s="1"/>
      <c r="R1298" s="1"/>
      <c r="S1298" s="22"/>
      <c r="T1298" s="3"/>
      <c r="U1298" s="1"/>
      <c r="V1298" s="1"/>
      <c r="W1298" s="22"/>
      <c r="X1298" s="3"/>
      <c r="Y1298" s="10" t="s">
        <v>7</v>
      </c>
      <c r="Z1298" s="9"/>
      <c r="AA1298" s="22">
        <f t="shared" si="93"/>
        <v>0</v>
      </c>
      <c r="AB1298" s="9"/>
      <c r="AC1298" s="22">
        <f t="shared" si="94"/>
        <v>0</v>
      </c>
      <c r="AD1298" s="117">
        <f t="shared" si="95"/>
        <v>1291</v>
      </c>
      <c r="AE1298" s="119"/>
      <c r="AF1298" s="1"/>
    </row>
    <row r="1299" spans="1:32" x14ac:dyDescent="0.25">
      <c r="A1299" s="1"/>
      <c r="B1299" s="1"/>
      <c r="C1299" s="1"/>
      <c r="D1299" s="5">
        <f t="shared" si="92"/>
        <v>1299</v>
      </c>
      <c r="E1299" s="1"/>
      <c r="F1299" s="1"/>
      <c r="G1299" s="22"/>
      <c r="H1299" s="3"/>
      <c r="I1299" s="1"/>
      <c r="J1299" s="1"/>
      <c r="K1299" s="22"/>
      <c r="L1299" s="3"/>
      <c r="M1299" s="1"/>
      <c r="N1299" s="1"/>
      <c r="O1299" s="22"/>
      <c r="P1299" s="3"/>
      <c r="Q1299" s="1"/>
      <c r="R1299" s="1"/>
      <c r="S1299" s="22"/>
      <c r="T1299" s="3"/>
      <c r="U1299" s="1"/>
      <c r="V1299" s="1"/>
      <c r="W1299" s="22"/>
      <c r="X1299" s="3"/>
      <c r="Y1299" s="10" t="s">
        <v>7</v>
      </c>
      <c r="Z1299" s="9"/>
      <c r="AA1299" s="22">
        <f t="shared" si="93"/>
        <v>0</v>
      </c>
      <c r="AB1299" s="9"/>
      <c r="AC1299" s="22">
        <f t="shared" si="94"/>
        <v>0</v>
      </c>
      <c r="AD1299" s="117">
        <f t="shared" si="95"/>
        <v>1292</v>
      </c>
      <c r="AE1299" s="119"/>
      <c r="AF1299" s="1"/>
    </row>
    <row r="1300" spans="1:32" x14ac:dyDescent="0.25">
      <c r="A1300" s="1"/>
      <c r="B1300" s="1"/>
      <c r="C1300" s="1"/>
      <c r="D1300" s="5">
        <f t="shared" si="92"/>
        <v>1300</v>
      </c>
      <c r="E1300" s="1"/>
      <c r="F1300" s="1"/>
      <c r="G1300" s="22"/>
      <c r="H1300" s="3"/>
      <c r="I1300" s="1"/>
      <c r="J1300" s="1"/>
      <c r="K1300" s="22"/>
      <c r="L1300" s="3"/>
      <c r="M1300" s="1"/>
      <c r="N1300" s="1"/>
      <c r="O1300" s="22"/>
      <c r="P1300" s="3"/>
      <c r="Q1300" s="1"/>
      <c r="R1300" s="1"/>
      <c r="S1300" s="22"/>
      <c r="T1300" s="3"/>
      <c r="U1300" s="1"/>
      <c r="V1300" s="1"/>
      <c r="W1300" s="22"/>
      <c r="X1300" s="3"/>
      <c r="Y1300" s="10" t="s">
        <v>7</v>
      </c>
      <c r="Z1300" s="9"/>
      <c r="AA1300" s="22">
        <f t="shared" si="93"/>
        <v>0</v>
      </c>
      <c r="AB1300" s="9"/>
      <c r="AC1300" s="22">
        <f t="shared" si="94"/>
        <v>0</v>
      </c>
      <c r="AD1300" s="117">
        <f t="shared" si="95"/>
        <v>1293</v>
      </c>
      <c r="AE1300" s="119"/>
      <c r="AF1300" s="1"/>
    </row>
    <row r="1301" spans="1:32" x14ac:dyDescent="0.25">
      <c r="A1301" s="1"/>
      <c r="B1301" s="1"/>
      <c r="C1301" s="1"/>
      <c r="D1301" s="5">
        <f t="shared" si="92"/>
        <v>1301</v>
      </c>
      <c r="E1301" s="1"/>
      <c r="F1301" s="1"/>
      <c r="G1301" s="22"/>
      <c r="H1301" s="3"/>
      <c r="I1301" s="1"/>
      <c r="J1301" s="1"/>
      <c r="K1301" s="22"/>
      <c r="L1301" s="3"/>
      <c r="M1301" s="1"/>
      <c r="N1301" s="1"/>
      <c r="O1301" s="22"/>
      <c r="P1301" s="3"/>
      <c r="Q1301" s="1"/>
      <c r="R1301" s="1"/>
      <c r="S1301" s="22"/>
      <c r="T1301" s="3"/>
      <c r="U1301" s="1"/>
      <c r="V1301" s="1"/>
      <c r="W1301" s="22"/>
      <c r="X1301" s="3"/>
      <c r="Y1301" s="10" t="s">
        <v>7</v>
      </c>
      <c r="Z1301" s="9"/>
      <c r="AA1301" s="22">
        <f t="shared" si="93"/>
        <v>0</v>
      </c>
      <c r="AB1301" s="9"/>
      <c r="AC1301" s="22">
        <f t="shared" si="94"/>
        <v>0</v>
      </c>
      <c r="AD1301" s="117">
        <f t="shared" si="95"/>
        <v>1294</v>
      </c>
      <c r="AE1301" s="119"/>
      <c r="AF1301" s="1"/>
    </row>
    <row r="1302" spans="1:32" x14ac:dyDescent="0.25">
      <c r="A1302" s="1"/>
      <c r="B1302" s="1"/>
      <c r="C1302" s="1"/>
      <c r="D1302" s="5">
        <f t="shared" si="92"/>
        <v>1302</v>
      </c>
      <c r="E1302" s="1"/>
      <c r="F1302" s="1"/>
      <c r="G1302" s="22"/>
      <c r="H1302" s="3"/>
      <c r="I1302" s="1"/>
      <c r="J1302" s="1"/>
      <c r="K1302" s="22"/>
      <c r="L1302" s="3"/>
      <c r="M1302" s="1"/>
      <c r="N1302" s="1"/>
      <c r="O1302" s="22"/>
      <c r="P1302" s="3"/>
      <c r="Q1302" s="1"/>
      <c r="R1302" s="1"/>
      <c r="S1302" s="22"/>
      <c r="T1302" s="3"/>
      <c r="U1302" s="1"/>
      <c r="V1302" s="1"/>
      <c r="W1302" s="22"/>
      <c r="X1302" s="3"/>
      <c r="Y1302" s="10" t="s">
        <v>7</v>
      </c>
      <c r="Z1302" s="9"/>
      <c r="AA1302" s="22">
        <f t="shared" si="93"/>
        <v>0</v>
      </c>
      <c r="AB1302" s="9"/>
      <c r="AC1302" s="22">
        <f t="shared" si="94"/>
        <v>0</v>
      </c>
      <c r="AD1302" s="117">
        <f t="shared" si="95"/>
        <v>1295</v>
      </c>
      <c r="AE1302" s="119"/>
      <c r="AF1302" s="1"/>
    </row>
    <row r="1303" spans="1:32" x14ac:dyDescent="0.25">
      <c r="A1303" s="1"/>
      <c r="B1303" s="1"/>
      <c r="C1303" s="1"/>
      <c r="D1303" s="5">
        <f t="shared" si="92"/>
        <v>1303</v>
      </c>
      <c r="E1303" s="1"/>
      <c r="F1303" s="1"/>
      <c r="G1303" s="22"/>
      <c r="H1303" s="3"/>
      <c r="I1303" s="1"/>
      <c r="J1303" s="1"/>
      <c r="K1303" s="22"/>
      <c r="L1303" s="3"/>
      <c r="M1303" s="1"/>
      <c r="N1303" s="1"/>
      <c r="O1303" s="22"/>
      <c r="P1303" s="3"/>
      <c r="Q1303" s="1"/>
      <c r="R1303" s="1"/>
      <c r="S1303" s="22"/>
      <c r="T1303" s="3"/>
      <c r="U1303" s="1"/>
      <c r="V1303" s="1"/>
      <c r="W1303" s="22"/>
      <c r="X1303" s="3"/>
      <c r="Y1303" s="10" t="s">
        <v>7</v>
      </c>
      <c r="Z1303" s="9"/>
      <c r="AA1303" s="22">
        <f t="shared" si="93"/>
        <v>0</v>
      </c>
      <c r="AB1303" s="9"/>
      <c r="AC1303" s="22">
        <f t="shared" si="94"/>
        <v>0</v>
      </c>
      <c r="AD1303" s="117">
        <f t="shared" si="95"/>
        <v>1296</v>
      </c>
      <c r="AE1303" s="119"/>
      <c r="AF1303" s="1"/>
    </row>
    <row r="1304" spans="1:32" x14ac:dyDescent="0.25">
      <c r="A1304" s="1"/>
      <c r="B1304" s="1"/>
      <c r="C1304" s="1"/>
      <c r="D1304" s="5">
        <f t="shared" si="92"/>
        <v>1304</v>
      </c>
      <c r="E1304" s="1"/>
      <c r="F1304" s="1"/>
      <c r="G1304" s="22"/>
      <c r="H1304" s="3"/>
      <c r="I1304" s="1"/>
      <c r="J1304" s="1"/>
      <c r="K1304" s="22"/>
      <c r="L1304" s="3"/>
      <c r="M1304" s="1"/>
      <c r="N1304" s="1"/>
      <c r="O1304" s="22"/>
      <c r="P1304" s="3"/>
      <c r="Q1304" s="1"/>
      <c r="R1304" s="1"/>
      <c r="S1304" s="22"/>
      <c r="T1304" s="3"/>
      <c r="U1304" s="1"/>
      <c r="V1304" s="1"/>
      <c r="W1304" s="22"/>
      <c r="X1304" s="3"/>
      <c r="Y1304" s="10" t="s">
        <v>7</v>
      </c>
      <c r="Z1304" s="9"/>
      <c r="AA1304" s="22">
        <f t="shared" si="93"/>
        <v>0</v>
      </c>
      <c r="AB1304" s="9"/>
      <c r="AC1304" s="22">
        <f t="shared" si="94"/>
        <v>0</v>
      </c>
      <c r="AD1304" s="117">
        <f t="shared" si="95"/>
        <v>1297</v>
      </c>
      <c r="AE1304" s="119"/>
      <c r="AF1304" s="1"/>
    </row>
    <row r="1305" spans="1:32" x14ac:dyDescent="0.25">
      <c r="A1305" s="1"/>
      <c r="B1305" s="1"/>
      <c r="C1305" s="1"/>
      <c r="D1305" s="5">
        <f t="shared" si="92"/>
        <v>1305</v>
      </c>
      <c r="E1305" s="1"/>
      <c r="F1305" s="1"/>
      <c r="G1305" s="22"/>
      <c r="H1305" s="3"/>
      <c r="I1305" s="1"/>
      <c r="J1305" s="1"/>
      <c r="K1305" s="22"/>
      <c r="L1305" s="3"/>
      <c r="M1305" s="1"/>
      <c r="N1305" s="1"/>
      <c r="O1305" s="22"/>
      <c r="P1305" s="3"/>
      <c r="Q1305" s="1"/>
      <c r="R1305" s="1"/>
      <c r="S1305" s="22"/>
      <c r="T1305" s="3"/>
      <c r="U1305" s="1"/>
      <c r="V1305" s="1"/>
      <c r="W1305" s="22"/>
      <c r="X1305" s="3"/>
      <c r="Y1305" s="10" t="s">
        <v>7</v>
      </c>
      <c r="Z1305" s="9"/>
      <c r="AA1305" s="22">
        <f t="shared" si="93"/>
        <v>0</v>
      </c>
      <c r="AB1305" s="9"/>
      <c r="AC1305" s="22">
        <f t="shared" si="94"/>
        <v>0</v>
      </c>
      <c r="AD1305" s="117">
        <f t="shared" si="95"/>
        <v>1298</v>
      </c>
      <c r="AE1305" s="119"/>
      <c r="AF1305" s="1"/>
    </row>
    <row r="1306" spans="1:32" x14ac:dyDescent="0.25">
      <c r="A1306" s="1"/>
      <c r="B1306" s="1"/>
      <c r="C1306" s="1"/>
      <c r="D1306" s="5">
        <f t="shared" si="92"/>
        <v>1306</v>
      </c>
      <c r="E1306" s="1"/>
      <c r="F1306" s="1"/>
      <c r="G1306" s="22"/>
      <c r="H1306" s="3"/>
      <c r="I1306" s="1"/>
      <c r="J1306" s="1"/>
      <c r="K1306" s="22"/>
      <c r="L1306" s="3"/>
      <c r="M1306" s="1"/>
      <c r="N1306" s="1"/>
      <c r="O1306" s="22"/>
      <c r="P1306" s="3"/>
      <c r="Q1306" s="1"/>
      <c r="R1306" s="1"/>
      <c r="S1306" s="22"/>
      <c r="T1306" s="3"/>
      <c r="U1306" s="1"/>
      <c r="V1306" s="1"/>
      <c r="W1306" s="22"/>
      <c r="X1306" s="3"/>
      <c r="Y1306" s="10" t="s">
        <v>7</v>
      </c>
      <c r="Z1306" s="9"/>
      <c r="AA1306" s="22">
        <f t="shared" si="93"/>
        <v>0</v>
      </c>
      <c r="AB1306" s="9"/>
      <c r="AC1306" s="22">
        <f t="shared" si="94"/>
        <v>0</v>
      </c>
      <c r="AD1306" s="117">
        <f t="shared" si="95"/>
        <v>1299</v>
      </c>
      <c r="AE1306" s="119"/>
      <c r="AF1306" s="1"/>
    </row>
    <row r="1307" spans="1:32" x14ac:dyDescent="0.25">
      <c r="A1307" s="1"/>
      <c r="B1307" s="1"/>
      <c r="C1307" s="1"/>
      <c r="D1307" s="5">
        <f t="shared" si="92"/>
        <v>1307</v>
      </c>
      <c r="E1307" s="1"/>
      <c r="F1307" s="1"/>
      <c r="G1307" s="22"/>
      <c r="H1307" s="3"/>
      <c r="I1307" s="1"/>
      <c r="J1307" s="1"/>
      <c r="K1307" s="22"/>
      <c r="L1307" s="3"/>
      <c r="M1307" s="1"/>
      <c r="N1307" s="1"/>
      <c r="O1307" s="22"/>
      <c r="P1307" s="3"/>
      <c r="Q1307" s="1"/>
      <c r="R1307" s="1"/>
      <c r="S1307" s="22"/>
      <c r="T1307" s="3"/>
      <c r="U1307" s="1"/>
      <c r="V1307" s="1"/>
      <c r="W1307" s="22"/>
      <c r="X1307" s="3"/>
      <c r="Y1307" s="10" t="s">
        <v>7</v>
      </c>
      <c r="Z1307" s="9"/>
      <c r="AA1307" s="22">
        <f t="shared" si="93"/>
        <v>0</v>
      </c>
      <c r="AB1307" s="9"/>
      <c r="AC1307" s="22">
        <f t="shared" si="94"/>
        <v>0</v>
      </c>
      <c r="AD1307" s="117">
        <f t="shared" si="95"/>
        <v>1300</v>
      </c>
      <c r="AE1307" s="119"/>
      <c r="AF1307" s="1"/>
    </row>
    <row r="1308" spans="1:32" x14ac:dyDescent="0.25">
      <c r="A1308" s="1"/>
      <c r="B1308" s="1"/>
      <c r="C1308" s="1"/>
      <c r="D1308" s="5">
        <f t="shared" si="92"/>
        <v>1308</v>
      </c>
      <c r="E1308" s="1"/>
      <c r="F1308" s="1"/>
      <c r="G1308" s="22"/>
      <c r="H1308" s="3"/>
      <c r="I1308" s="1"/>
      <c r="J1308" s="1"/>
      <c r="K1308" s="22"/>
      <c r="L1308" s="3"/>
      <c r="M1308" s="1"/>
      <c r="N1308" s="1"/>
      <c r="O1308" s="22"/>
      <c r="P1308" s="3"/>
      <c r="Q1308" s="1"/>
      <c r="R1308" s="1"/>
      <c r="S1308" s="22"/>
      <c r="T1308" s="3"/>
      <c r="U1308" s="1"/>
      <c r="V1308" s="1"/>
      <c r="W1308" s="22"/>
      <c r="X1308" s="3"/>
      <c r="Y1308" s="10" t="s">
        <v>7</v>
      </c>
      <c r="Z1308" s="9"/>
      <c r="AA1308" s="22">
        <f t="shared" si="93"/>
        <v>0</v>
      </c>
      <c r="AB1308" s="9"/>
      <c r="AC1308" s="22">
        <f t="shared" si="94"/>
        <v>0</v>
      </c>
      <c r="AD1308" s="117">
        <f t="shared" si="95"/>
        <v>1301</v>
      </c>
      <c r="AE1308" s="119"/>
      <c r="AF1308" s="1"/>
    </row>
    <row r="1309" spans="1:32" x14ac:dyDescent="0.25">
      <c r="A1309" s="1"/>
      <c r="B1309" s="1"/>
      <c r="C1309" s="1"/>
      <c r="D1309" s="5">
        <f t="shared" si="92"/>
        <v>1309</v>
      </c>
      <c r="E1309" s="1"/>
      <c r="F1309" s="1"/>
      <c r="G1309" s="22"/>
      <c r="H1309" s="3"/>
      <c r="I1309" s="1"/>
      <c r="J1309" s="1"/>
      <c r="K1309" s="22"/>
      <c r="L1309" s="3"/>
      <c r="M1309" s="1"/>
      <c r="N1309" s="1"/>
      <c r="O1309" s="22"/>
      <c r="P1309" s="3"/>
      <c r="Q1309" s="1"/>
      <c r="R1309" s="1"/>
      <c r="S1309" s="22"/>
      <c r="T1309" s="3"/>
      <c r="U1309" s="1"/>
      <c r="V1309" s="1"/>
      <c r="W1309" s="22"/>
      <c r="X1309" s="3"/>
      <c r="Y1309" s="10" t="s">
        <v>7</v>
      </c>
      <c r="Z1309" s="9"/>
      <c r="AA1309" s="22">
        <f t="shared" si="93"/>
        <v>0</v>
      </c>
      <c r="AB1309" s="9"/>
      <c r="AC1309" s="22">
        <f t="shared" si="94"/>
        <v>0</v>
      </c>
      <c r="AD1309" s="117">
        <f t="shared" si="95"/>
        <v>1302</v>
      </c>
      <c r="AE1309" s="119"/>
      <c r="AF1309" s="1"/>
    </row>
    <row r="1310" spans="1:32" x14ac:dyDescent="0.25">
      <c r="A1310" s="1"/>
      <c r="B1310" s="1"/>
      <c r="C1310" s="1"/>
      <c r="D1310" s="5">
        <f t="shared" si="92"/>
        <v>1310</v>
      </c>
      <c r="E1310" s="1"/>
      <c r="F1310" s="1"/>
      <c r="G1310" s="22"/>
      <c r="H1310" s="3"/>
      <c r="I1310" s="1"/>
      <c r="J1310" s="1"/>
      <c r="K1310" s="22"/>
      <c r="L1310" s="3"/>
      <c r="M1310" s="1"/>
      <c r="N1310" s="1"/>
      <c r="O1310" s="22"/>
      <c r="P1310" s="3"/>
      <c r="Q1310" s="1"/>
      <c r="R1310" s="1"/>
      <c r="S1310" s="22"/>
      <c r="T1310" s="3"/>
      <c r="U1310" s="1"/>
      <c r="V1310" s="1"/>
      <c r="W1310" s="22"/>
      <c r="X1310" s="3"/>
      <c r="Y1310" s="10" t="s">
        <v>7</v>
      </c>
      <c r="Z1310" s="9"/>
      <c r="AA1310" s="22">
        <f t="shared" si="93"/>
        <v>0</v>
      </c>
      <c r="AB1310" s="9"/>
      <c r="AC1310" s="22">
        <f t="shared" si="94"/>
        <v>0</v>
      </c>
      <c r="AD1310" s="117">
        <f t="shared" si="95"/>
        <v>1303</v>
      </c>
      <c r="AE1310" s="119"/>
      <c r="AF1310" s="1"/>
    </row>
    <row r="1311" spans="1:32" x14ac:dyDescent="0.25">
      <c r="A1311" s="1"/>
      <c r="B1311" s="1"/>
      <c r="C1311" s="1"/>
      <c r="D1311" s="5">
        <f t="shared" si="92"/>
        <v>1311</v>
      </c>
      <c r="E1311" s="1"/>
      <c r="F1311" s="1"/>
      <c r="G1311" s="22"/>
      <c r="H1311" s="3"/>
      <c r="I1311" s="1"/>
      <c r="J1311" s="1"/>
      <c r="K1311" s="22"/>
      <c r="L1311" s="3"/>
      <c r="M1311" s="1"/>
      <c r="N1311" s="1"/>
      <c r="O1311" s="22"/>
      <c r="P1311" s="3"/>
      <c r="Q1311" s="1"/>
      <c r="R1311" s="1"/>
      <c r="S1311" s="22"/>
      <c r="T1311" s="3"/>
      <c r="U1311" s="1"/>
      <c r="V1311" s="1"/>
      <c r="W1311" s="22"/>
      <c r="X1311" s="3"/>
      <c r="Y1311" s="10" t="s">
        <v>7</v>
      </c>
      <c r="Z1311" s="9"/>
      <c r="AA1311" s="22">
        <f t="shared" si="93"/>
        <v>0</v>
      </c>
      <c r="AB1311" s="9"/>
      <c r="AC1311" s="22">
        <f t="shared" si="94"/>
        <v>0</v>
      </c>
      <c r="AD1311" s="117">
        <f t="shared" si="95"/>
        <v>1304</v>
      </c>
      <c r="AE1311" s="119"/>
      <c r="AF1311" s="1"/>
    </row>
    <row r="1312" spans="1:32" x14ac:dyDescent="0.25">
      <c r="A1312" s="1"/>
      <c r="B1312" s="1"/>
      <c r="C1312" s="1"/>
      <c r="D1312" s="5">
        <f t="shared" si="92"/>
        <v>1312</v>
      </c>
      <c r="E1312" s="1"/>
      <c r="F1312" s="1"/>
      <c r="G1312" s="22"/>
      <c r="H1312" s="3"/>
      <c r="I1312" s="1"/>
      <c r="J1312" s="1"/>
      <c r="K1312" s="22"/>
      <c r="L1312" s="3"/>
      <c r="M1312" s="1"/>
      <c r="N1312" s="1"/>
      <c r="O1312" s="22"/>
      <c r="P1312" s="3"/>
      <c r="Q1312" s="1"/>
      <c r="R1312" s="1"/>
      <c r="S1312" s="22"/>
      <c r="T1312" s="3"/>
      <c r="U1312" s="1"/>
      <c r="V1312" s="1"/>
      <c r="W1312" s="22"/>
      <c r="X1312" s="3"/>
      <c r="Y1312" s="10" t="s">
        <v>7</v>
      </c>
      <c r="Z1312" s="9"/>
      <c r="AA1312" s="22">
        <f t="shared" si="93"/>
        <v>0</v>
      </c>
      <c r="AB1312" s="9"/>
      <c r="AC1312" s="22">
        <f t="shared" si="94"/>
        <v>0</v>
      </c>
      <c r="AD1312" s="117">
        <f t="shared" si="95"/>
        <v>1305</v>
      </c>
      <c r="AE1312" s="119"/>
      <c r="AF1312" s="1"/>
    </row>
    <row r="1313" spans="1:32" x14ac:dyDescent="0.25">
      <c r="A1313" s="1"/>
      <c r="B1313" s="1"/>
      <c r="C1313" s="1"/>
      <c r="D1313" s="5">
        <f t="shared" si="92"/>
        <v>1313</v>
      </c>
      <c r="E1313" s="1"/>
      <c r="F1313" s="1"/>
      <c r="G1313" s="22"/>
      <c r="H1313" s="3"/>
      <c r="I1313" s="1"/>
      <c r="J1313" s="1"/>
      <c r="K1313" s="22"/>
      <c r="L1313" s="3"/>
      <c r="M1313" s="1"/>
      <c r="N1313" s="1"/>
      <c r="O1313" s="22"/>
      <c r="P1313" s="3"/>
      <c r="Q1313" s="1"/>
      <c r="R1313" s="1"/>
      <c r="S1313" s="22"/>
      <c r="T1313" s="3"/>
      <c r="U1313" s="1"/>
      <c r="V1313" s="1"/>
      <c r="W1313" s="22"/>
      <c r="X1313" s="3"/>
      <c r="Y1313" s="10" t="s">
        <v>7</v>
      </c>
      <c r="Z1313" s="9"/>
      <c r="AA1313" s="22">
        <f t="shared" si="93"/>
        <v>0</v>
      </c>
      <c r="AB1313" s="9"/>
      <c r="AC1313" s="22">
        <f t="shared" si="94"/>
        <v>0</v>
      </c>
      <c r="AD1313" s="117">
        <f t="shared" si="95"/>
        <v>1306</v>
      </c>
      <c r="AE1313" s="119"/>
      <c r="AF1313" s="1"/>
    </row>
    <row r="1314" spans="1:32" x14ac:dyDescent="0.25">
      <c r="A1314" s="1"/>
      <c r="B1314" s="1"/>
      <c r="C1314" s="1"/>
      <c r="D1314" s="5">
        <f t="shared" si="92"/>
        <v>1314</v>
      </c>
      <c r="E1314" s="1"/>
      <c r="F1314" s="1"/>
      <c r="G1314" s="22"/>
      <c r="H1314" s="3"/>
      <c r="I1314" s="1"/>
      <c r="J1314" s="1"/>
      <c r="K1314" s="22"/>
      <c r="L1314" s="3"/>
      <c r="M1314" s="1"/>
      <c r="N1314" s="1"/>
      <c r="O1314" s="22"/>
      <c r="P1314" s="3"/>
      <c r="Q1314" s="1"/>
      <c r="R1314" s="1"/>
      <c r="S1314" s="22"/>
      <c r="T1314" s="3"/>
      <c r="U1314" s="1"/>
      <c r="V1314" s="1"/>
      <c r="W1314" s="22"/>
      <c r="X1314" s="3"/>
      <c r="Y1314" s="10" t="s">
        <v>7</v>
      </c>
      <c r="Z1314" s="9"/>
      <c r="AA1314" s="22">
        <f t="shared" si="93"/>
        <v>0</v>
      </c>
      <c r="AB1314" s="9"/>
      <c r="AC1314" s="22">
        <f t="shared" si="94"/>
        <v>0</v>
      </c>
      <c r="AD1314" s="117">
        <f t="shared" si="95"/>
        <v>1307</v>
      </c>
      <c r="AE1314" s="119"/>
      <c r="AF1314" s="1"/>
    </row>
    <row r="1315" spans="1:32" x14ac:dyDescent="0.25">
      <c r="A1315" s="1"/>
      <c r="B1315" s="1"/>
      <c r="C1315" s="1"/>
      <c r="D1315" s="5">
        <f t="shared" si="92"/>
        <v>1315</v>
      </c>
      <c r="E1315" s="1"/>
      <c r="F1315" s="1"/>
      <c r="G1315" s="22"/>
      <c r="H1315" s="3"/>
      <c r="I1315" s="1"/>
      <c r="J1315" s="1"/>
      <c r="K1315" s="22"/>
      <c r="L1315" s="3"/>
      <c r="M1315" s="1"/>
      <c r="N1315" s="1"/>
      <c r="O1315" s="22"/>
      <c r="P1315" s="3"/>
      <c r="Q1315" s="1"/>
      <c r="R1315" s="1"/>
      <c r="S1315" s="22"/>
      <c r="T1315" s="3"/>
      <c r="U1315" s="1"/>
      <c r="V1315" s="1"/>
      <c r="W1315" s="22"/>
      <c r="X1315" s="3"/>
      <c r="Y1315" s="10" t="s">
        <v>7</v>
      </c>
      <c r="Z1315" s="9"/>
      <c r="AA1315" s="22">
        <f t="shared" si="93"/>
        <v>0</v>
      </c>
      <c r="AB1315" s="9"/>
      <c r="AC1315" s="22">
        <f t="shared" si="94"/>
        <v>0</v>
      </c>
      <c r="AD1315" s="117">
        <f t="shared" si="95"/>
        <v>1308</v>
      </c>
      <c r="AE1315" s="119"/>
      <c r="AF1315" s="1"/>
    </row>
    <row r="1316" spans="1:32" x14ac:dyDescent="0.25">
      <c r="A1316" s="1"/>
      <c r="B1316" s="1"/>
      <c r="C1316" s="1"/>
      <c r="D1316" s="5">
        <f t="shared" si="92"/>
        <v>1316</v>
      </c>
      <c r="E1316" s="1"/>
      <c r="F1316" s="1"/>
      <c r="G1316" s="22"/>
      <c r="H1316" s="3"/>
      <c r="I1316" s="1"/>
      <c r="J1316" s="1"/>
      <c r="K1316" s="22"/>
      <c r="L1316" s="3"/>
      <c r="M1316" s="1"/>
      <c r="N1316" s="1"/>
      <c r="O1316" s="22"/>
      <c r="P1316" s="3"/>
      <c r="Q1316" s="1"/>
      <c r="R1316" s="1"/>
      <c r="S1316" s="22"/>
      <c r="T1316" s="3"/>
      <c r="U1316" s="1"/>
      <c r="V1316" s="1"/>
      <c r="W1316" s="22"/>
      <c r="X1316" s="3"/>
      <c r="Y1316" s="10" t="s">
        <v>7</v>
      </c>
      <c r="Z1316" s="9"/>
      <c r="AA1316" s="22">
        <f t="shared" si="93"/>
        <v>0</v>
      </c>
      <c r="AB1316" s="9"/>
      <c r="AC1316" s="22">
        <f t="shared" si="94"/>
        <v>0</v>
      </c>
      <c r="AD1316" s="117">
        <f t="shared" si="95"/>
        <v>1309</v>
      </c>
      <c r="AE1316" s="119"/>
      <c r="AF1316" s="1"/>
    </row>
    <row r="1317" spans="1:32" x14ac:dyDescent="0.25">
      <c r="A1317" s="1"/>
      <c r="B1317" s="1"/>
      <c r="C1317" s="1"/>
      <c r="D1317" s="5">
        <f t="shared" si="92"/>
        <v>1317</v>
      </c>
      <c r="E1317" s="1"/>
      <c r="F1317" s="1"/>
      <c r="G1317" s="22"/>
      <c r="H1317" s="3"/>
      <c r="I1317" s="1"/>
      <c r="J1317" s="1"/>
      <c r="K1317" s="22"/>
      <c r="L1317" s="3"/>
      <c r="M1317" s="1"/>
      <c r="N1317" s="1"/>
      <c r="O1317" s="22"/>
      <c r="P1317" s="3"/>
      <c r="Q1317" s="1"/>
      <c r="R1317" s="1"/>
      <c r="S1317" s="22"/>
      <c r="T1317" s="3"/>
      <c r="U1317" s="1"/>
      <c r="V1317" s="1"/>
      <c r="W1317" s="22"/>
      <c r="X1317" s="3"/>
      <c r="Y1317" s="10" t="s">
        <v>7</v>
      </c>
      <c r="Z1317" s="9"/>
      <c r="AA1317" s="22">
        <f t="shared" si="93"/>
        <v>0</v>
      </c>
      <c r="AB1317" s="9"/>
      <c r="AC1317" s="22">
        <f t="shared" si="94"/>
        <v>0</v>
      </c>
      <c r="AD1317" s="117">
        <f t="shared" si="95"/>
        <v>1310</v>
      </c>
      <c r="AE1317" s="119"/>
      <c r="AF1317" s="1"/>
    </row>
    <row r="1318" spans="1:32" x14ac:dyDescent="0.25">
      <c r="A1318" s="1"/>
      <c r="B1318" s="1"/>
      <c r="C1318" s="1"/>
      <c r="D1318" s="5">
        <f t="shared" si="92"/>
        <v>1318</v>
      </c>
      <c r="E1318" s="1"/>
      <c r="F1318" s="1"/>
      <c r="G1318" s="22"/>
      <c r="H1318" s="3"/>
      <c r="I1318" s="1"/>
      <c r="J1318" s="1"/>
      <c r="K1318" s="22"/>
      <c r="L1318" s="3"/>
      <c r="M1318" s="1"/>
      <c r="N1318" s="1"/>
      <c r="O1318" s="22"/>
      <c r="P1318" s="3"/>
      <c r="Q1318" s="1"/>
      <c r="R1318" s="1"/>
      <c r="S1318" s="22"/>
      <c r="T1318" s="3"/>
      <c r="U1318" s="1"/>
      <c r="V1318" s="1"/>
      <c r="W1318" s="22"/>
      <c r="X1318" s="3"/>
      <c r="Y1318" s="10" t="s">
        <v>7</v>
      </c>
      <c r="Z1318" s="9"/>
      <c r="AA1318" s="22">
        <f t="shared" si="93"/>
        <v>0</v>
      </c>
      <c r="AB1318" s="9"/>
      <c r="AC1318" s="22">
        <f t="shared" si="94"/>
        <v>0</v>
      </c>
      <c r="AD1318" s="117">
        <f t="shared" si="95"/>
        <v>1311</v>
      </c>
      <c r="AE1318" s="119"/>
      <c r="AF1318" s="1"/>
    </row>
    <row r="1319" spans="1:32" x14ac:dyDescent="0.25">
      <c r="A1319" s="1"/>
      <c r="B1319" s="1"/>
      <c r="C1319" s="1"/>
      <c r="D1319" s="5">
        <f t="shared" si="92"/>
        <v>1319</v>
      </c>
      <c r="E1319" s="1"/>
      <c r="F1319" s="1"/>
      <c r="G1319" s="22"/>
      <c r="H1319" s="3"/>
      <c r="I1319" s="1"/>
      <c r="J1319" s="1"/>
      <c r="K1319" s="22"/>
      <c r="L1319" s="3"/>
      <c r="M1319" s="1"/>
      <c r="N1319" s="1"/>
      <c r="O1319" s="22"/>
      <c r="P1319" s="3"/>
      <c r="Q1319" s="1"/>
      <c r="R1319" s="1"/>
      <c r="S1319" s="22"/>
      <c r="T1319" s="3"/>
      <c r="U1319" s="1"/>
      <c r="V1319" s="1"/>
      <c r="W1319" s="22"/>
      <c r="X1319" s="3"/>
      <c r="Y1319" s="10" t="s">
        <v>7</v>
      </c>
      <c r="Z1319" s="9"/>
      <c r="AA1319" s="22">
        <f t="shared" si="93"/>
        <v>0</v>
      </c>
      <c r="AB1319" s="9"/>
      <c r="AC1319" s="22">
        <f t="shared" si="94"/>
        <v>0</v>
      </c>
      <c r="AD1319" s="117">
        <f t="shared" si="95"/>
        <v>1312</v>
      </c>
      <c r="AE1319" s="119"/>
      <c r="AF1319" s="1"/>
    </row>
    <row r="1320" spans="1:32" x14ac:dyDescent="0.25">
      <c r="A1320" s="1"/>
      <c r="B1320" s="1"/>
      <c r="C1320" s="1"/>
      <c r="D1320" s="5">
        <f t="shared" si="92"/>
        <v>1320</v>
      </c>
      <c r="E1320" s="1"/>
      <c r="F1320" s="1"/>
      <c r="G1320" s="22"/>
      <c r="H1320" s="3"/>
      <c r="I1320" s="1"/>
      <c r="J1320" s="1"/>
      <c r="K1320" s="22"/>
      <c r="L1320" s="3"/>
      <c r="M1320" s="1"/>
      <c r="N1320" s="1"/>
      <c r="O1320" s="22"/>
      <c r="P1320" s="3"/>
      <c r="Q1320" s="1"/>
      <c r="R1320" s="1"/>
      <c r="S1320" s="22"/>
      <c r="T1320" s="3"/>
      <c r="U1320" s="1"/>
      <c r="V1320" s="1"/>
      <c r="W1320" s="22"/>
      <c r="X1320" s="3"/>
      <c r="Y1320" s="10" t="s">
        <v>7</v>
      </c>
      <c r="Z1320" s="9"/>
      <c r="AA1320" s="22">
        <f t="shared" si="93"/>
        <v>0</v>
      </c>
      <c r="AB1320" s="9"/>
      <c r="AC1320" s="22">
        <f t="shared" si="94"/>
        <v>0</v>
      </c>
      <c r="AD1320" s="117">
        <f t="shared" si="95"/>
        <v>1313</v>
      </c>
      <c r="AE1320" s="119"/>
      <c r="AF1320" s="1"/>
    </row>
    <row r="1321" spans="1:32" x14ac:dyDescent="0.25">
      <c r="A1321" s="1"/>
      <c r="B1321" s="1"/>
      <c r="C1321" s="1"/>
      <c r="D1321" s="5">
        <f t="shared" si="92"/>
        <v>1321</v>
      </c>
      <c r="E1321" s="1"/>
      <c r="F1321" s="1"/>
      <c r="G1321" s="22"/>
      <c r="H1321" s="3"/>
      <c r="I1321" s="1"/>
      <c r="J1321" s="1"/>
      <c r="K1321" s="22"/>
      <c r="L1321" s="3"/>
      <c r="M1321" s="1"/>
      <c r="N1321" s="1"/>
      <c r="O1321" s="22"/>
      <c r="P1321" s="3"/>
      <c r="Q1321" s="1"/>
      <c r="R1321" s="1"/>
      <c r="S1321" s="22"/>
      <c r="T1321" s="3"/>
      <c r="U1321" s="1"/>
      <c r="V1321" s="1"/>
      <c r="W1321" s="22"/>
      <c r="X1321" s="3"/>
      <c r="Y1321" s="10" t="s">
        <v>7</v>
      </c>
      <c r="Z1321" s="9"/>
      <c r="AA1321" s="22">
        <f t="shared" si="93"/>
        <v>0</v>
      </c>
      <c r="AB1321" s="9"/>
      <c r="AC1321" s="22">
        <f t="shared" si="94"/>
        <v>0</v>
      </c>
      <c r="AD1321" s="117">
        <f t="shared" si="95"/>
        <v>1314</v>
      </c>
      <c r="AE1321" s="119"/>
      <c r="AF1321" s="1"/>
    </row>
    <row r="1322" spans="1:32" x14ac:dyDescent="0.25">
      <c r="A1322" s="1"/>
      <c r="B1322" s="1"/>
      <c r="C1322" s="1"/>
      <c r="D1322" s="5">
        <f t="shared" si="92"/>
        <v>1322</v>
      </c>
      <c r="E1322" s="1"/>
      <c r="F1322" s="1"/>
      <c r="G1322" s="22"/>
      <c r="H1322" s="3"/>
      <c r="I1322" s="1"/>
      <c r="J1322" s="1"/>
      <c r="K1322" s="22"/>
      <c r="L1322" s="3"/>
      <c r="M1322" s="1"/>
      <c r="N1322" s="1"/>
      <c r="O1322" s="22"/>
      <c r="P1322" s="3"/>
      <c r="Q1322" s="1"/>
      <c r="R1322" s="1"/>
      <c r="S1322" s="22"/>
      <c r="T1322" s="3"/>
      <c r="U1322" s="1"/>
      <c r="V1322" s="1"/>
      <c r="W1322" s="22"/>
      <c r="X1322" s="3"/>
      <c r="Y1322" s="10" t="s">
        <v>7</v>
      </c>
      <c r="Z1322" s="9"/>
      <c r="AA1322" s="22">
        <f t="shared" si="93"/>
        <v>0</v>
      </c>
      <c r="AB1322" s="9"/>
      <c r="AC1322" s="22">
        <f t="shared" si="94"/>
        <v>0</v>
      </c>
      <c r="AD1322" s="117">
        <f t="shared" si="95"/>
        <v>1315</v>
      </c>
      <c r="AE1322" s="119"/>
      <c r="AF1322" s="1"/>
    </row>
    <row r="1323" spans="1:32" x14ac:dyDescent="0.25">
      <c r="A1323" s="1"/>
      <c r="B1323" s="1"/>
      <c r="C1323" s="1"/>
      <c r="D1323" s="5">
        <f t="shared" si="92"/>
        <v>1323</v>
      </c>
      <c r="E1323" s="1"/>
      <c r="F1323" s="1"/>
      <c r="G1323" s="22"/>
      <c r="H1323" s="3"/>
      <c r="I1323" s="1"/>
      <c r="J1323" s="1"/>
      <c r="K1323" s="22"/>
      <c r="L1323" s="3"/>
      <c r="M1323" s="1"/>
      <c r="N1323" s="1"/>
      <c r="O1323" s="22"/>
      <c r="P1323" s="3"/>
      <c r="Q1323" s="1"/>
      <c r="R1323" s="1"/>
      <c r="S1323" s="22"/>
      <c r="T1323" s="3"/>
      <c r="U1323" s="1"/>
      <c r="V1323" s="1"/>
      <c r="W1323" s="22"/>
      <c r="X1323" s="3"/>
      <c r="Y1323" s="10" t="s">
        <v>7</v>
      </c>
      <c r="Z1323" s="9"/>
      <c r="AA1323" s="22">
        <f t="shared" si="93"/>
        <v>0</v>
      </c>
      <c r="AB1323" s="9"/>
      <c r="AC1323" s="22">
        <f t="shared" si="94"/>
        <v>0</v>
      </c>
      <c r="AD1323" s="117">
        <f t="shared" si="95"/>
        <v>1316</v>
      </c>
      <c r="AE1323" s="119"/>
      <c r="AF1323" s="1"/>
    </row>
    <row r="1324" spans="1:32" x14ac:dyDescent="0.25">
      <c r="A1324" s="1"/>
      <c r="B1324" s="1"/>
      <c r="C1324" s="1"/>
      <c r="D1324" s="5">
        <f t="shared" si="92"/>
        <v>1324</v>
      </c>
      <c r="E1324" s="1"/>
      <c r="F1324" s="1"/>
      <c r="G1324" s="22"/>
      <c r="H1324" s="3"/>
      <c r="I1324" s="1"/>
      <c r="J1324" s="1"/>
      <c r="K1324" s="22"/>
      <c r="L1324" s="3"/>
      <c r="M1324" s="1"/>
      <c r="N1324" s="1"/>
      <c r="O1324" s="22"/>
      <c r="P1324" s="3"/>
      <c r="Q1324" s="1"/>
      <c r="R1324" s="1"/>
      <c r="S1324" s="22"/>
      <c r="T1324" s="3"/>
      <c r="U1324" s="1"/>
      <c r="V1324" s="1"/>
      <c r="W1324" s="22"/>
      <c r="X1324" s="3"/>
      <c r="Y1324" s="10" t="s">
        <v>7</v>
      </c>
      <c r="Z1324" s="9"/>
      <c r="AA1324" s="22">
        <f t="shared" si="93"/>
        <v>0</v>
      </c>
      <c r="AB1324" s="9"/>
      <c r="AC1324" s="22">
        <f t="shared" si="94"/>
        <v>0</v>
      </c>
      <c r="AD1324" s="117">
        <f t="shared" si="95"/>
        <v>1317</v>
      </c>
      <c r="AE1324" s="119"/>
      <c r="AF1324" s="1"/>
    </row>
    <row r="1325" spans="1:32" x14ac:dyDescent="0.25">
      <c r="A1325" s="1"/>
      <c r="B1325" s="1"/>
      <c r="C1325" s="1"/>
      <c r="D1325" s="5">
        <f t="shared" si="92"/>
        <v>1325</v>
      </c>
      <c r="E1325" s="1"/>
      <c r="F1325" s="1"/>
      <c r="G1325" s="22"/>
      <c r="H1325" s="3"/>
      <c r="I1325" s="1"/>
      <c r="J1325" s="1"/>
      <c r="K1325" s="22"/>
      <c r="L1325" s="3"/>
      <c r="M1325" s="1"/>
      <c r="N1325" s="1"/>
      <c r="O1325" s="22"/>
      <c r="P1325" s="3"/>
      <c r="Q1325" s="1"/>
      <c r="R1325" s="1"/>
      <c r="S1325" s="22"/>
      <c r="T1325" s="3"/>
      <c r="U1325" s="1"/>
      <c r="V1325" s="1"/>
      <c r="W1325" s="22"/>
      <c r="X1325" s="3"/>
      <c r="Y1325" s="10" t="s">
        <v>7</v>
      </c>
      <c r="Z1325" s="9"/>
      <c r="AA1325" s="22">
        <f t="shared" si="93"/>
        <v>0</v>
      </c>
      <c r="AB1325" s="9"/>
      <c r="AC1325" s="22">
        <f t="shared" si="94"/>
        <v>0</v>
      </c>
      <c r="AD1325" s="117">
        <f t="shared" si="95"/>
        <v>1318</v>
      </c>
      <c r="AE1325" s="119"/>
      <c r="AF1325" s="1"/>
    </row>
    <row r="1326" spans="1:32" x14ac:dyDescent="0.25">
      <c r="A1326" s="1"/>
      <c r="B1326" s="1"/>
      <c r="C1326" s="1"/>
      <c r="D1326" s="5">
        <f t="shared" si="92"/>
        <v>1326</v>
      </c>
      <c r="E1326" s="1"/>
      <c r="F1326" s="1"/>
      <c r="G1326" s="22"/>
      <c r="H1326" s="3"/>
      <c r="I1326" s="1"/>
      <c r="J1326" s="1"/>
      <c r="K1326" s="22"/>
      <c r="L1326" s="3"/>
      <c r="M1326" s="1"/>
      <c r="N1326" s="1"/>
      <c r="O1326" s="22"/>
      <c r="P1326" s="3"/>
      <c r="Q1326" s="1"/>
      <c r="R1326" s="1"/>
      <c r="S1326" s="22"/>
      <c r="T1326" s="3"/>
      <c r="U1326" s="1"/>
      <c r="V1326" s="1"/>
      <c r="W1326" s="22"/>
      <c r="X1326" s="3"/>
      <c r="Y1326" s="10" t="s">
        <v>7</v>
      </c>
      <c r="Z1326" s="9"/>
      <c r="AA1326" s="22">
        <f t="shared" si="93"/>
        <v>0</v>
      </c>
      <c r="AB1326" s="9"/>
      <c r="AC1326" s="22">
        <f t="shared" si="94"/>
        <v>0</v>
      </c>
      <c r="AD1326" s="117">
        <f t="shared" si="95"/>
        <v>1319</v>
      </c>
      <c r="AE1326" s="119"/>
      <c r="AF1326" s="1"/>
    </row>
    <row r="1327" spans="1:32" x14ac:dyDescent="0.25">
      <c r="A1327" s="1"/>
      <c r="B1327" s="1"/>
      <c r="C1327" s="1"/>
      <c r="D1327" s="5">
        <f t="shared" si="92"/>
        <v>1327</v>
      </c>
      <c r="E1327" s="1"/>
      <c r="F1327" s="1"/>
      <c r="G1327" s="22"/>
      <c r="H1327" s="3"/>
      <c r="I1327" s="1"/>
      <c r="J1327" s="1"/>
      <c r="K1327" s="22"/>
      <c r="L1327" s="3"/>
      <c r="M1327" s="1"/>
      <c r="N1327" s="1"/>
      <c r="O1327" s="22"/>
      <c r="P1327" s="3"/>
      <c r="Q1327" s="1"/>
      <c r="R1327" s="1"/>
      <c r="S1327" s="22"/>
      <c r="T1327" s="3"/>
      <c r="U1327" s="1"/>
      <c r="V1327" s="1"/>
      <c r="W1327" s="22"/>
      <c r="X1327" s="3"/>
      <c r="Y1327" s="10" t="s">
        <v>7</v>
      </c>
      <c r="Z1327" s="9"/>
      <c r="AA1327" s="22">
        <f t="shared" si="93"/>
        <v>0</v>
      </c>
      <c r="AB1327" s="9"/>
      <c r="AC1327" s="22">
        <f t="shared" si="94"/>
        <v>0</v>
      </c>
      <c r="AD1327" s="117">
        <f t="shared" si="95"/>
        <v>1320</v>
      </c>
      <c r="AE1327" s="119"/>
      <c r="AF1327" s="1"/>
    </row>
    <row r="1328" spans="1:32" x14ac:dyDescent="0.25">
      <c r="A1328" s="1"/>
      <c r="B1328" s="1"/>
      <c r="C1328" s="1"/>
      <c r="D1328" s="5">
        <f t="shared" si="92"/>
        <v>1328</v>
      </c>
      <c r="E1328" s="1"/>
      <c r="F1328" s="1"/>
      <c r="G1328" s="22"/>
      <c r="H1328" s="3"/>
      <c r="I1328" s="1"/>
      <c r="J1328" s="1"/>
      <c r="K1328" s="22"/>
      <c r="L1328" s="3"/>
      <c r="M1328" s="1"/>
      <c r="N1328" s="1"/>
      <c r="O1328" s="22"/>
      <c r="P1328" s="3"/>
      <c r="Q1328" s="1"/>
      <c r="R1328" s="1"/>
      <c r="S1328" s="22"/>
      <c r="T1328" s="3"/>
      <c r="U1328" s="1"/>
      <c r="V1328" s="1"/>
      <c r="W1328" s="22"/>
      <c r="X1328" s="3"/>
      <c r="Y1328" s="10" t="s">
        <v>7</v>
      </c>
      <c r="Z1328" s="9"/>
      <c r="AA1328" s="22">
        <f t="shared" si="93"/>
        <v>0</v>
      </c>
      <c r="AB1328" s="9"/>
      <c r="AC1328" s="22">
        <f t="shared" si="94"/>
        <v>0</v>
      </c>
      <c r="AD1328" s="117">
        <f t="shared" si="95"/>
        <v>1321</v>
      </c>
      <c r="AE1328" s="119"/>
      <c r="AF1328" s="1"/>
    </row>
    <row r="1329" spans="1:32" x14ac:dyDescent="0.25">
      <c r="A1329" s="1"/>
      <c r="B1329" s="1"/>
      <c r="C1329" s="1"/>
      <c r="D1329" s="5">
        <f t="shared" si="92"/>
        <v>1329</v>
      </c>
      <c r="E1329" s="1"/>
      <c r="F1329" s="1"/>
      <c r="G1329" s="22"/>
      <c r="H1329" s="3"/>
      <c r="I1329" s="1"/>
      <c r="J1329" s="1"/>
      <c r="K1329" s="22"/>
      <c r="L1329" s="3"/>
      <c r="M1329" s="1"/>
      <c r="N1329" s="1"/>
      <c r="O1329" s="22"/>
      <c r="P1329" s="3"/>
      <c r="Q1329" s="1"/>
      <c r="R1329" s="1"/>
      <c r="S1329" s="22"/>
      <c r="T1329" s="3"/>
      <c r="U1329" s="1"/>
      <c r="V1329" s="1"/>
      <c r="W1329" s="22"/>
      <c r="X1329" s="3"/>
      <c r="Y1329" s="10" t="s">
        <v>7</v>
      </c>
      <c r="Z1329" s="9"/>
      <c r="AA1329" s="22">
        <f t="shared" si="93"/>
        <v>0</v>
      </c>
      <c r="AB1329" s="9"/>
      <c r="AC1329" s="22">
        <f t="shared" si="94"/>
        <v>0</v>
      </c>
      <c r="AD1329" s="117">
        <f t="shared" si="95"/>
        <v>1322</v>
      </c>
      <c r="AE1329" s="119"/>
      <c r="AF1329" s="1"/>
    </row>
    <row r="1330" spans="1:32" x14ac:dyDescent="0.25">
      <c r="A1330" s="1"/>
      <c r="B1330" s="1"/>
      <c r="C1330" s="1"/>
      <c r="D1330" s="5">
        <f t="shared" si="92"/>
        <v>1330</v>
      </c>
      <c r="E1330" s="1"/>
      <c r="F1330" s="1"/>
      <c r="G1330" s="22"/>
      <c r="H1330" s="3"/>
      <c r="I1330" s="1"/>
      <c r="J1330" s="1"/>
      <c r="K1330" s="22"/>
      <c r="L1330" s="3"/>
      <c r="M1330" s="1"/>
      <c r="N1330" s="1"/>
      <c r="O1330" s="22"/>
      <c r="P1330" s="3"/>
      <c r="Q1330" s="1"/>
      <c r="R1330" s="1"/>
      <c r="S1330" s="22"/>
      <c r="T1330" s="3"/>
      <c r="U1330" s="1"/>
      <c r="V1330" s="1"/>
      <c r="W1330" s="22"/>
      <c r="X1330" s="3"/>
      <c r="Y1330" s="10" t="s">
        <v>7</v>
      </c>
      <c r="Z1330" s="9"/>
      <c r="AA1330" s="22">
        <f t="shared" si="93"/>
        <v>0</v>
      </c>
      <c r="AB1330" s="9"/>
      <c r="AC1330" s="22">
        <f t="shared" si="94"/>
        <v>0</v>
      </c>
      <c r="AD1330" s="117">
        <f t="shared" si="95"/>
        <v>1323</v>
      </c>
      <c r="AE1330" s="119"/>
      <c r="AF1330" s="1"/>
    </row>
    <row r="1331" spans="1:32" x14ac:dyDescent="0.25">
      <c r="A1331" s="1"/>
      <c r="B1331" s="1"/>
      <c r="C1331" s="1"/>
      <c r="D1331" s="5">
        <f t="shared" si="92"/>
        <v>1331</v>
      </c>
      <c r="E1331" s="1"/>
      <c r="F1331" s="1"/>
      <c r="G1331" s="22"/>
      <c r="H1331" s="3"/>
      <c r="I1331" s="1"/>
      <c r="J1331" s="1"/>
      <c r="K1331" s="22"/>
      <c r="L1331" s="3"/>
      <c r="M1331" s="1"/>
      <c r="N1331" s="1"/>
      <c r="O1331" s="22"/>
      <c r="P1331" s="3"/>
      <c r="Q1331" s="1"/>
      <c r="R1331" s="1"/>
      <c r="S1331" s="22"/>
      <c r="T1331" s="3"/>
      <c r="U1331" s="1"/>
      <c r="V1331" s="1"/>
      <c r="W1331" s="22"/>
      <c r="X1331" s="3"/>
      <c r="Y1331" s="10" t="s">
        <v>7</v>
      </c>
      <c r="Z1331" s="9"/>
      <c r="AA1331" s="22">
        <f t="shared" si="93"/>
        <v>0</v>
      </c>
      <c r="AB1331" s="9"/>
      <c r="AC1331" s="22">
        <f t="shared" si="94"/>
        <v>0</v>
      </c>
      <c r="AD1331" s="117">
        <f t="shared" si="95"/>
        <v>1324</v>
      </c>
      <c r="AE1331" s="119"/>
      <c r="AF1331" s="1"/>
    </row>
    <row r="1332" spans="1:32" x14ac:dyDescent="0.25">
      <c r="A1332" s="1"/>
      <c r="B1332" s="1"/>
      <c r="C1332" s="1"/>
      <c r="D1332" s="5">
        <f t="shared" si="92"/>
        <v>1332</v>
      </c>
      <c r="E1332" s="1"/>
      <c r="F1332" s="1"/>
      <c r="G1332" s="22"/>
      <c r="H1332" s="3"/>
      <c r="I1332" s="1"/>
      <c r="J1332" s="1"/>
      <c r="K1332" s="22"/>
      <c r="L1332" s="3"/>
      <c r="M1332" s="1"/>
      <c r="N1332" s="1"/>
      <c r="O1332" s="22"/>
      <c r="P1332" s="3"/>
      <c r="Q1332" s="1"/>
      <c r="R1332" s="1"/>
      <c r="S1332" s="22"/>
      <c r="T1332" s="3"/>
      <c r="U1332" s="1"/>
      <c r="V1332" s="1"/>
      <c r="W1332" s="22"/>
      <c r="X1332" s="3"/>
      <c r="Y1332" s="10" t="s">
        <v>7</v>
      </c>
      <c r="Z1332" s="9"/>
      <c r="AA1332" s="22">
        <f t="shared" si="93"/>
        <v>0</v>
      </c>
      <c r="AB1332" s="9"/>
      <c r="AC1332" s="22">
        <f t="shared" si="94"/>
        <v>0</v>
      </c>
      <c r="AD1332" s="117">
        <f t="shared" si="95"/>
        <v>1325</v>
      </c>
      <c r="AE1332" s="119"/>
      <c r="AF1332" s="1"/>
    </row>
    <row r="1333" spans="1:32" x14ac:dyDescent="0.25">
      <c r="A1333" s="1"/>
      <c r="B1333" s="1"/>
      <c r="C1333" s="1"/>
      <c r="D1333" s="5">
        <f t="shared" si="92"/>
        <v>1333</v>
      </c>
      <c r="E1333" s="1"/>
      <c r="F1333" s="1"/>
      <c r="G1333" s="22"/>
      <c r="H1333" s="3"/>
      <c r="I1333" s="1"/>
      <c r="J1333" s="1"/>
      <c r="K1333" s="22"/>
      <c r="L1333" s="3"/>
      <c r="M1333" s="1"/>
      <c r="N1333" s="1"/>
      <c r="O1333" s="22"/>
      <c r="P1333" s="3"/>
      <c r="Q1333" s="1"/>
      <c r="R1333" s="1"/>
      <c r="S1333" s="22"/>
      <c r="T1333" s="3"/>
      <c r="U1333" s="1"/>
      <c r="V1333" s="1"/>
      <c r="W1333" s="22"/>
      <c r="X1333" s="3"/>
      <c r="Y1333" s="10" t="s">
        <v>7</v>
      </c>
      <c r="Z1333" s="9"/>
      <c r="AA1333" s="22">
        <f t="shared" si="93"/>
        <v>0</v>
      </c>
      <c r="AB1333" s="9"/>
      <c r="AC1333" s="22">
        <f t="shared" si="94"/>
        <v>0</v>
      </c>
      <c r="AD1333" s="117">
        <f t="shared" si="95"/>
        <v>1326</v>
      </c>
      <c r="AE1333" s="119"/>
      <c r="AF1333" s="1"/>
    </row>
    <row r="1334" spans="1:32" x14ac:dyDescent="0.25">
      <c r="A1334" s="1"/>
      <c r="B1334" s="1"/>
      <c r="C1334" s="1"/>
      <c r="D1334" s="5">
        <f t="shared" si="92"/>
        <v>1334</v>
      </c>
      <c r="E1334" s="1"/>
      <c r="F1334" s="1"/>
      <c r="G1334" s="22"/>
      <c r="H1334" s="3"/>
      <c r="I1334" s="1"/>
      <c r="J1334" s="1"/>
      <c r="K1334" s="22"/>
      <c r="L1334" s="3"/>
      <c r="M1334" s="1"/>
      <c r="N1334" s="1"/>
      <c r="O1334" s="22"/>
      <c r="P1334" s="3"/>
      <c r="Q1334" s="1"/>
      <c r="R1334" s="1"/>
      <c r="S1334" s="22"/>
      <c r="T1334" s="3"/>
      <c r="U1334" s="1"/>
      <c r="V1334" s="1"/>
      <c r="W1334" s="22"/>
      <c r="X1334" s="3"/>
      <c r="Y1334" s="10" t="s">
        <v>7</v>
      </c>
      <c r="Z1334" s="9"/>
      <c r="AA1334" s="22">
        <f t="shared" si="93"/>
        <v>0</v>
      </c>
      <c r="AB1334" s="9"/>
      <c r="AC1334" s="22">
        <f t="shared" si="94"/>
        <v>0</v>
      </c>
      <c r="AD1334" s="117">
        <f t="shared" si="95"/>
        <v>1327</v>
      </c>
      <c r="AE1334" s="119"/>
      <c r="AF1334" s="1"/>
    </row>
    <row r="1335" spans="1:32" x14ac:dyDescent="0.25">
      <c r="A1335" s="1"/>
      <c r="B1335" s="1"/>
      <c r="C1335" s="1"/>
      <c r="D1335" s="5">
        <f t="shared" si="92"/>
        <v>1335</v>
      </c>
      <c r="E1335" s="1"/>
      <c r="F1335" s="1"/>
      <c r="G1335" s="22"/>
      <c r="H1335" s="3"/>
      <c r="I1335" s="1"/>
      <c r="J1335" s="1"/>
      <c r="K1335" s="22"/>
      <c r="L1335" s="3"/>
      <c r="M1335" s="1"/>
      <c r="N1335" s="1"/>
      <c r="O1335" s="22"/>
      <c r="P1335" s="3"/>
      <c r="Q1335" s="1"/>
      <c r="R1335" s="1"/>
      <c r="S1335" s="22"/>
      <c r="T1335" s="3"/>
      <c r="U1335" s="1"/>
      <c r="V1335" s="1"/>
      <c r="W1335" s="22"/>
      <c r="X1335" s="3"/>
      <c r="Y1335" s="10" t="s">
        <v>7</v>
      </c>
      <c r="Z1335" s="9"/>
      <c r="AA1335" s="22">
        <f t="shared" si="93"/>
        <v>0</v>
      </c>
      <c r="AB1335" s="9"/>
      <c r="AC1335" s="22">
        <f t="shared" si="94"/>
        <v>0</v>
      </c>
      <c r="AD1335" s="117">
        <f t="shared" si="95"/>
        <v>1328</v>
      </c>
      <c r="AE1335" s="119"/>
      <c r="AF1335" s="1"/>
    </row>
    <row r="1336" spans="1:32" x14ac:dyDescent="0.25">
      <c r="A1336" s="1"/>
      <c r="B1336" s="1"/>
      <c r="C1336" s="1"/>
      <c r="D1336" s="5">
        <f t="shared" si="92"/>
        <v>1336</v>
      </c>
      <c r="E1336" s="1"/>
      <c r="F1336" s="1"/>
      <c r="G1336" s="22"/>
      <c r="H1336" s="3"/>
      <c r="I1336" s="1"/>
      <c r="J1336" s="1"/>
      <c r="K1336" s="22"/>
      <c r="L1336" s="3"/>
      <c r="M1336" s="1"/>
      <c r="N1336" s="1"/>
      <c r="O1336" s="22"/>
      <c r="P1336" s="3"/>
      <c r="Q1336" s="1"/>
      <c r="R1336" s="1"/>
      <c r="S1336" s="22"/>
      <c r="T1336" s="3"/>
      <c r="U1336" s="1"/>
      <c r="V1336" s="1"/>
      <c r="W1336" s="22"/>
      <c r="X1336" s="3"/>
      <c r="Y1336" s="10" t="s">
        <v>7</v>
      </c>
      <c r="Z1336" s="9"/>
      <c r="AA1336" s="22">
        <f t="shared" si="93"/>
        <v>0</v>
      </c>
      <c r="AB1336" s="9"/>
      <c r="AC1336" s="22">
        <f t="shared" si="94"/>
        <v>0</v>
      </c>
      <c r="AD1336" s="117">
        <f t="shared" si="95"/>
        <v>1329</v>
      </c>
      <c r="AE1336" s="119"/>
      <c r="AF1336" s="1"/>
    </row>
    <row r="1337" spans="1:32" x14ac:dyDescent="0.25">
      <c r="A1337" s="1"/>
      <c r="B1337" s="1"/>
      <c r="C1337" s="1"/>
      <c r="D1337" s="5">
        <f t="shared" si="92"/>
        <v>1337</v>
      </c>
      <c r="E1337" s="1"/>
      <c r="F1337" s="1"/>
      <c r="G1337" s="22"/>
      <c r="H1337" s="3"/>
      <c r="I1337" s="1"/>
      <c r="J1337" s="1"/>
      <c r="K1337" s="22"/>
      <c r="L1337" s="3"/>
      <c r="M1337" s="1"/>
      <c r="N1337" s="1"/>
      <c r="O1337" s="22"/>
      <c r="P1337" s="3"/>
      <c r="Q1337" s="1"/>
      <c r="R1337" s="1"/>
      <c r="S1337" s="22"/>
      <c r="T1337" s="3"/>
      <c r="U1337" s="1"/>
      <c r="V1337" s="1"/>
      <c r="W1337" s="22"/>
      <c r="X1337" s="3"/>
      <c r="Y1337" s="10" t="s">
        <v>7</v>
      </c>
      <c r="Z1337" s="9"/>
      <c r="AA1337" s="22">
        <f t="shared" si="93"/>
        <v>0</v>
      </c>
      <c r="AB1337" s="9"/>
      <c r="AC1337" s="22">
        <f t="shared" si="94"/>
        <v>0</v>
      </c>
      <c r="AD1337" s="117">
        <f t="shared" si="95"/>
        <v>1330</v>
      </c>
      <c r="AE1337" s="119"/>
      <c r="AF1337" s="1"/>
    </row>
    <row r="1338" spans="1:32" x14ac:dyDescent="0.25">
      <c r="A1338" s="1"/>
      <c r="B1338" s="1"/>
      <c r="C1338" s="1"/>
      <c r="D1338" s="5">
        <f t="shared" si="92"/>
        <v>1338</v>
      </c>
      <c r="E1338" s="1"/>
      <c r="F1338" s="1"/>
      <c r="G1338" s="22"/>
      <c r="H1338" s="3"/>
      <c r="I1338" s="1"/>
      <c r="J1338" s="1"/>
      <c r="K1338" s="22"/>
      <c r="L1338" s="3"/>
      <c r="M1338" s="1"/>
      <c r="N1338" s="1"/>
      <c r="O1338" s="22"/>
      <c r="P1338" s="3"/>
      <c r="Q1338" s="1"/>
      <c r="R1338" s="1"/>
      <c r="S1338" s="22"/>
      <c r="T1338" s="3"/>
      <c r="U1338" s="1"/>
      <c r="V1338" s="1"/>
      <c r="W1338" s="22"/>
      <c r="X1338" s="3"/>
      <c r="Y1338" s="10" t="s">
        <v>7</v>
      </c>
      <c r="Z1338" s="9"/>
      <c r="AA1338" s="22">
        <f t="shared" si="93"/>
        <v>0</v>
      </c>
      <c r="AB1338" s="9"/>
      <c r="AC1338" s="22">
        <f t="shared" si="94"/>
        <v>0</v>
      </c>
      <c r="AD1338" s="117">
        <f t="shared" si="95"/>
        <v>1331</v>
      </c>
      <c r="AE1338" s="119"/>
      <c r="AF1338" s="1"/>
    </row>
    <row r="1339" spans="1:32" x14ac:dyDescent="0.25">
      <c r="A1339" s="1"/>
      <c r="B1339" s="1"/>
      <c r="C1339" s="1"/>
      <c r="D1339" s="5">
        <f t="shared" si="92"/>
        <v>1339</v>
      </c>
      <c r="E1339" s="1"/>
      <c r="F1339" s="1"/>
      <c r="G1339" s="22"/>
      <c r="H1339" s="3"/>
      <c r="I1339" s="1"/>
      <c r="J1339" s="1"/>
      <c r="K1339" s="22"/>
      <c r="L1339" s="3"/>
      <c r="M1339" s="1"/>
      <c r="N1339" s="1"/>
      <c r="O1339" s="22"/>
      <c r="P1339" s="3"/>
      <c r="Q1339" s="1"/>
      <c r="R1339" s="1"/>
      <c r="S1339" s="22"/>
      <c r="T1339" s="3"/>
      <c r="U1339" s="1"/>
      <c r="V1339" s="1"/>
      <c r="W1339" s="22"/>
      <c r="X1339" s="3"/>
      <c r="Y1339" s="10" t="s">
        <v>7</v>
      </c>
      <c r="Z1339" s="9"/>
      <c r="AA1339" s="22">
        <f t="shared" si="93"/>
        <v>0</v>
      </c>
      <c r="AB1339" s="9"/>
      <c r="AC1339" s="22">
        <f t="shared" si="94"/>
        <v>0</v>
      </c>
      <c r="AD1339" s="117">
        <f t="shared" si="95"/>
        <v>1332</v>
      </c>
      <c r="AE1339" s="119"/>
      <c r="AF1339" s="1"/>
    </row>
    <row r="1340" spans="1:32" x14ac:dyDescent="0.25">
      <c r="A1340" s="1"/>
      <c r="B1340" s="1"/>
      <c r="C1340" s="1"/>
      <c r="D1340" s="5">
        <f t="shared" si="92"/>
        <v>1340</v>
      </c>
      <c r="E1340" s="1"/>
      <c r="F1340" s="1"/>
      <c r="G1340" s="22"/>
      <c r="H1340" s="3"/>
      <c r="I1340" s="1"/>
      <c r="J1340" s="1"/>
      <c r="K1340" s="22"/>
      <c r="L1340" s="3"/>
      <c r="M1340" s="1"/>
      <c r="N1340" s="1"/>
      <c r="O1340" s="22"/>
      <c r="P1340" s="3"/>
      <c r="Q1340" s="1"/>
      <c r="R1340" s="1"/>
      <c r="S1340" s="22"/>
      <c r="T1340" s="3"/>
      <c r="U1340" s="1"/>
      <c r="V1340" s="1"/>
      <c r="W1340" s="22"/>
      <c r="X1340" s="3"/>
      <c r="Y1340" s="10" t="s">
        <v>7</v>
      </c>
      <c r="Z1340" s="9"/>
      <c r="AA1340" s="22">
        <f t="shared" si="93"/>
        <v>0</v>
      </c>
      <c r="AB1340" s="9"/>
      <c r="AC1340" s="22">
        <f t="shared" si="94"/>
        <v>0</v>
      </c>
      <c r="AD1340" s="117">
        <f t="shared" si="95"/>
        <v>1333</v>
      </c>
      <c r="AE1340" s="119"/>
      <c r="AF1340" s="1"/>
    </row>
    <row r="1341" spans="1:32" x14ac:dyDescent="0.25">
      <c r="A1341" s="1"/>
      <c r="B1341" s="1"/>
      <c r="C1341" s="1"/>
      <c r="D1341" s="5">
        <f t="shared" si="92"/>
        <v>1341</v>
      </c>
      <c r="E1341" s="1"/>
      <c r="F1341" s="1"/>
      <c r="G1341" s="22"/>
      <c r="H1341" s="3"/>
      <c r="I1341" s="1"/>
      <c r="J1341" s="1"/>
      <c r="K1341" s="22"/>
      <c r="L1341" s="3"/>
      <c r="M1341" s="1"/>
      <c r="N1341" s="1"/>
      <c r="O1341" s="22"/>
      <c r="P1341" s="3"/>
      <c r="Q1341" s="1"/>
      <c r="R1341" s="1"/>
      <c r="S1341" s="22"/>
      <c r="T1341" s="3"/>
      <c r="U1341" s="1"/>
      <c r="V1341" s="1"/>
      <c r="W1341" s="22"/>
      <c r="X1341" s="3"/>
      <c r="Y1341" s="10" t="s">
        <v>7</v>
      </c>
      <c r="Z1341" s="9"/>
      <c r="AA1341" s="22">
        <f t="shared" si="93"/>
        <v>0</v>
      </c>
      <c r="AB1341" s="9"/>
      <c r="AC1341" s="22">
        <f t="shared" si="94"/>
        <v>0</v>
      </c>
      <c r="AD1341" s="117">
        <f t="shared" si="95"/>
        <v>1334</v>
      </c>
      <c r="AE1341" s="119"/>
      <c r="AF1341" s="1"/>
    </row>
    <row r="1342" spans="1:32" x14ac:dyDescent="0.25">
      <c r="A1342" s="1"/>
      <c r="B1342" s="1"/>
      <c r="C1342" s="1"/>
      <c r="D1342" s="5">
        <f t="shared" si="92"/>
        <v>1342</v>
      </c>
      <c r="E1342" s="1"/>
      <c r="F1342" s="1"/>
      <c r="G1342" s="22"/>
      <c r="H1342" s="3"/>
      <c r="I1342" s="1"/>
      <c r="J1342" s="1"/>
      <c r="K1342" s="22"/>
      <c r="L1342" s="3"/>
      <c r="M1342" s="1"/>
      <c r="N1342" s="1"/>
      <c r="O1342" s="22"/>
      <c r="P1342" s="3"/>
      <c r="Q1342" s="1"/>
      <c r="R1342" s="1"/>
      <c r="S1342" s="22"/>
      <c r="T1342" s="3"/>
      <c r="U1342" s="1"/>
      <c r="V1342" s="1"/>
      <c r="W1342" s="22"/>
      <c r="X1342" s="3"/>
      <c r="Y1342" s="10" t="s">
        <v>7</v>
      </c>
      <c r="Z1342" s="9"/>
      <c r="AA1342" s="22">
        <f t="shared" si="93"/>
        <v>0</v>
      </c>
      <c r="AB1342" s="9"/>
      <c r="AC1342" s="22">
        <f t="shared" si="94"/>
        <v>0</v>
      </c>
      <c r="AD1342" s="117">
        <f t="shared" si="95"/>
        <v>1335</v>
      </c>
      <c r="AE1342" s="119"/>
      <c r="AF1342" s="1"/>
    </row>
    <row r="1343" spans="1:32" x14ac:dyDescent="0.25">
      <c r="A1343" s="1"/>
      <c r="B1343" s="1"/>
      <c r="C1343" s="1"/>
      <c r="D1343" s="5">
        <f t="shared" si="92"/>
        <v>1343</v>
      </c>
      <c r="E1343" s="1"/>
      <c r="F1343" s="1"/>
      <c r="G1343" s="22"/>
      <c r="H1343" s="3"/>
      <c r="I1343" s="1"/>
      <c r="J1343" s="1"/>
      <c r="K1343" s="22"/>
      <c r="L1343" s="3"/>
      <c r="M1343" s="1"/>
      <c r="N1343" s="1"/>
      <c r="O1343" s="22"/>
      <c r="P1343" s="3"/>
      <c r="Q1343" s="1"/>
      <c r="R1343" s="1"/>
      <c r="S1343" s="22"/>
      <c r="T1343" s="3"/>
      <c r="U1343" s="1"/>
      <c r="V1343" s="1"/>
      <c r="W1343" s="22"/>
      <c r="X1343" s="3"/>
      <c r="Y1343" s="10" t="s">
        <v>7</v>
      </c>
      <c r="Z1343" s="9"/>
      <c r="AA1343" s="22">
        <f t="shared" si="93"/>
        <v>0</v>
      </c>
      <c r="AB1343" s="9"/>
      <c r="AC1343" s="22">
        <f t="shared" si="94"/>
        <v>0</v>
      </c>
      <c r="AD1343" s="117">
        <f t="shared" si="95"/>
        <v>1336</v>
      </c>
      <c r="AE1343" s="119"/>
      <c r="AF1343" s="1"/>
    </row>
    <row r="1344" spans="1:32" x14ac:dyDescent="0.25">
      <c r="A1344" s="1"/>
      <c r="B1344" s="1"/>
      <c r="C1344" s="1"/>
      <c r="D1344" s="5">
        <f t="shared" si="92"/>
        <v>1344</v>
      </c>
      <c r="E1344" s="1"/>
      <c r="F1344" s="1"/>
      <c r="G1344" s="22"/>
      <c r="H1344" s="3"/>
      <c r="I1344" s="1"/>
      <c r="J1344" s="1"/>
      <c r="K1344" s="22"/>
      <c r="L1344" s="3"/>
      <c r="M1344" s="1"/>
      <c r="N1344" s="1"/>
      <c r="O1344" s="22"/>
      <c r="P1344" s="3"/>
      <c r="Q1344" s="1"/>
      <c r="R1344" s="1"/>
      <c r="S1344" s="22"/>
      <c r="T1344" s="3"/>
      <c r="U1344" s="1"/>
      <c r="V1344" s="1"/>
      <c r="W1344" s="22"/>
      <c r="X1344" s="3"/>
      <c r="Y1344" s="10" t="s">
        <v>7</v>
      </c>
      <c r="Z1344" s="9"/>
      <c r="AA1344" s="22">
        <f t="shared" si="93"/>
        <v>0</v>
      </c>
      <c r="AB1344" s="9"/>
      <c r="AC1344" s="22">
        <f t="shared" si="94"/>
        <v>0</v>
      </c>
      <c r="AD1344" s="117">
        <f t="shared" si="95"/>
        <v>1337</v>
      </c>
      <c r="AE1344" s="119"/>
      <c r="AF1344" s="1"/>
    </row>
    <row r="1345" spans="1:32" x14ac:dyDescent="0.25">
      <c r="A1345" s="1"/>
      <c r="B1345" s="1"/>
      <c r="C1345" s="1"/>
      <c r="D1345" s="5">
        <f t="shared" si="92"/>
        <v>1345</v>
      </c>
      <c r="E1345" s="1"/>
      <c r="F1345" s="1"/>
      <c r="G1345" s="22"/>
      <c r="H1345" s="3"/>
      <c r="I1345" s="1"/>
      <c r="J1345" s="1"/>
      <c r="K1345" s="22"/>
      <c r="L1345" s="3"/>
      <c r="M1345" s="1"/>
      <c r="N1345" s="1"/>
      <c r="O1345" s="22"/>
      <c r="P1345" s="3"/>
      <c r="Q1345" s="1"/>
      <c r="R1345" s="1"/>
      <c r="S1345" s="22"/>
      <c r="T1345" s="3"/>
      <c r="U1345" s="1"/>
      <c r="V1345" s="1"/>
      <c r="W1345" s="22"/>
      <c r="X1345" s="3"/>
      <c r="Y1345" s="10" t="s">
        <v>7</v>
      </c>
      <c r="Z1345" s="9"/>
      <c r="AA1345" s="22">
        <f t="shared" si="93"/>
        <v>0</v>
      </c>
      <c r="AB1345" s="9"/>
      <c r="AC1345" s="22">
        <f t="shared" si="94"/>
        <v>0</v>
      </c>
      <c r="AD1345" s="117">
        <f t="shared" si="95"/>
        <v>1338</v>
      </c>
      <c r="AE1345" s="119"/>
      <c r="AF1345" s="1"/>
    </row>
    <row r="1346" spans="1:32" x14ac:dyDescent="0.25">
      <c r="A1346" s="1"/>
      <c r="B1346" s="1"/>
      <c r="C1346" s="1"/>
      <c r="D1346" s="5">
        <f t="shared" si="92"/>
        <v>1346</v>
      </c>
      <c r="E1346" s="1"/>
      <c r="F1346" s="1"/>
      <c r="G1346" s="22"/>
      <c r="H1346" s="3"/>
      <c r="I1346" s="1"/>
      <c r="J1346" s="1"/>
      <c r="K1346" s="22"/>
      <c r="L1346" s="3"/>
      <c r="M1346" s="1"/>
      <c r="N1346" s="1"/>
      <c r="O1346" s="22"/>
      <c r="P1346" s="3"/>
      <c r="Q1346" s="1"/>
      <c r="R1346" s="1"/>
      <c r="S1346" s="22"/>
      <c r="T1346" s="3"/>
      <c r="U1346" s="1"/>
      <c r="V1346" s="1"/>
      <c r="W1346" s="22"/>
      <c r="X1346" s="3"/>
      <c r="Y1346" s="10" t="s">
        <v>7</v>
      </c>
      <c r="Z1346" s="9"/>
      <c r="AA1346" s="22">
        <f t="shared" si="93"/>
        <v>0</v>
      </c>
      <c r="AB1346" s="9"/>
      <c r="AC1346" s="22">
        <f t="shared" si="94"/>
        <v>0</v>
      </c>
      <c r="AD1346" s="117">
        <f t="shared" si="95"/>
        <v>1339</v>
      </c>
      <c r="AE1346" s="119"/>
      <c r="AF1346" s="1"/>
    </row>
    <row r="1347" spans="1:32" x14ac:dyDescent="0.25">
      <c r="A1347" s="1"/>
      <c r="B1347" s="1"/>
      <c r="C1347" s="1"/>
      <c r="D1347" s="5">
        <f t="shared" si="92"/>
        <v>1347</v>
      </c>
      <c r="E1347" s="1"/>
      <c r="F1347" s="1"/>
      <c r="G1347" s="22"/>
      <c r="H1347" s="3"/>
      <c r="I1347" s="1"/>
      <c r="J1347" s="1"/>
      <c r="K1347" s="22"/>
      <c r="L1347" s="3"/>
      <c r="M1347" s="1"/>
      <c r="N1347" s="1"/>
      <c r="O1347" s="22"/>
      <c r="P1347" s="3"/>
      <c r="Q1347" s="1"/>
      <c r="R1347" s="1"/>
      <c r="S1347" s="22"/>
      <c r="T1347" s="3"/>
      <c r="U1347" s="1"/>
      <c r="V1347" s="1"/>
      <c r="W1347" s="22"/>
      <c r="X1347" s="3"/>
      <c r="Y1347" s="10" t="s">
        <v>7</v>
      </c>
      <c r="Z1347" s="9"/>
      <c r="AA1347" s="22">
        <f t="shared" si="93"/>
        <v>0</v>
      </c>
      <c r="AB1347" s="9"/>
      <c r="AC1347" s="22">
        <f t="shared" si="94"/>
        <v>0</v>
      </c>
      <c r="AD1347" s="117">
        <f t="shared" si="95"/>
        <v>1340</v>
      </c>
      <c r="AE1347" s="119"/>
      <c r="AF1347" s="1"/>
    </row>
    <row r="1348" spans="1:32" x14ac:dyDescent="0.25">
      <c r="A1348" s="1"/>
      <c r="B1348" s="1"/>
      <c r="C1348" s="1"/>
      <c r="D1348" s="5">
        <f t="shared" si="92"/>
        <v>1348</v>
      </c>
      <c r="E1348" s="1"/>
      <c r="F1348" s="1"/>
      <c r="G1348" s="22"/>
      <c r="H1348" s="3"/>
      <c r="I1348" s="1"/>
      <c r="J1348" s="1"/>
      <c r="K1348" s="22"/>
      <c r="L1348" s="3"/>
      <c r="M1348" s="1"/>
      <c r="N1348" s="1"/>
      <c r="O1348" s="22"/>
      <c r="P1348" s="3"/>
      <c r="Q1348" s="1"/>
      <c r="R1348" s="1"/>
      <c r="S1348" s="22"/>
      <c r="T1348" s="3"/>
      <c r="U1348" s="1"/>
      <c r="V1348" s="1"/>
      <c r="W1348" s="22"/>
      <c r="X1348" s="3"/>
      <c r="Y1348" s="10" t="s">
        <v>7</v>
      </c>
      <c r="Z1348" s="9"/>
      <c r="AA1348" s="22">
        <f t="shared" si="93"/>
        <v>0</v>
      </c>
      <c r="AB1348" s="9"/>
      <c r="AC1348" s="22">
        <f t="shared" si="94"/>
        <v>0</v>
      </c>
      <c r="AD1348" s="117">
        <f t="shared" si="95"/>
        <v>1341</v>
      </c>
      <c r="AE1348" s="119"/>
      <c r="AF1348" s="1"/>
    </row>
    <row r="1349" spans="1:32" x14ac:dyDescent="0.25">
      <c r="A1349" s="1"/>
      <c r="B1349" s="1"/>
      <c r="C1349" s="1"/>
      <c r="D1349" s="5">
        <f t="shared" si="92"/>
        <v>1349</v>
      </c>
      <c r="E1349" s="1"/>
      <c r="F1349" s="1"/>
      <c r="G1349" s="22"/>
      <c r="H1349" s="3"/>
      <c r="I1349" s="1"/>
      <c r="J1349" s="1"/>
      <c r="K1349" s="22"/>
      <c r="L1349" s="3"/>
      <c r="M1349" s="1"/>
      <c r="N1349" s="1"/>
      <c r="O1349" s="22"/>
      <c r="P1349" s="3"/>
      <c r="Q1349" s="1"/>
      <c r="R1349" s="1"/>
      <c r="S1349" s="22"/>
      <c r="T1349" s="3"/>
      <c r="U1349" s="1"/>
      <c r="V1349" s="1"/>
      <c r="W1349" s="22"/>
      <c r="X1349" s="3"/>
      <c r="Y1349" s="10" t="s">
        <v>7</v>
      </c>
      <c r="Z1349" s="9"/>
      <c r="AA1349" s="22">
        <f t="shared" si="93"/>
        <v>0</v>
      </c>
      <c r="AB1349" s="9"/>
      <c r="AC1349" s="22">
        <f t="shared" si="94"/>
        <v>0</v>
      </c>
      <c r="AD1349" s="117">
        <f t="shared" si="95"/>
        <v>1342</v>
      </c>
      <c r="AE1349" s="119"/>
      <c r="AF1349" s="1"/>
    </row>
    <row r="1350" spans="1:32" x14ac:dyDescent="0.25">
      <c r="A1350" s="1"/>
      <c r="B1350" s="1"/>
      <c r="C1350" s="1"/>
      <c r="D1350" s="5">
        <f t="shared" si="92"/>
        <v>1350</v>
      </c>
      <c r="E1350" s="1"/>
      <c r="F1350" s="1"/>
      <c r="G1350" s="22"/>
      <c r="H1350" s="3"/>
      <c r="I1350" s="1"/>
      <c r="J1350" s="1"/>
      <c r="K1350" s="22"/>
      <c r="L1350" s="3"/>
      <c r="M1350" s="1"/>
      <c r="N1350" s="1"/>
      <c r="O1350" s="22"/>
      <c r="P1350" s="3"/>
      <c r="Q1350" s="1"/>
      <c r="R1350" s="1"/>
      <c r="S1350" s="22"/>
      <c r="T1350" s="3"/>
      <c r="U1350" s="1"/>
      <c r="V1350" s="1"/>
      <c r="W1350" s="22"/>
      <c r="X1350" s="3"/>
      <c r="Y1350" s="10" t="s">
        <v>7</v>
      </c>
      <c r="Z1350" s="9"/>
      <c r="AA1350" s="22">
        <f t="shared" si="93"/>
        <v>0</v>
      </c>
      <c r="AB1350" s="9"/>
      <c r="AC1350" s="22">
        <f t="shared" si="94"/>
        <v>0</v>
      </c>
      <c r="AD1350" s="117">
        <f t="shared" si="95"/>
        <v>1343</v>
      </c>
      <c r="AE1350" s="119"/>
      <c r="AF1350" s="1"/>
    </row>
    <row r="1351" spans="1:32" x14ac:dyDescent="0.25">
      <c r="A1351" s="1"/>
      <c r="B1351" s="1"/>
      <c r="C1351" s="1"/>
      <c r="D1351" s="5">
        <f t="shared" si="92"/>
        <v>1351</v>
      </c>
      <c r="E1351" s="1"/>
      <c r="F1351" s="1"/>
      <c r="G1351" s="22"/>
      <c r="H1351" s="3"/>
      <c r="I1351" s="1"/>
      <c r="J1351" s="1"/>
      <c r="K1351" s="22"/>
      <c r="L1351" s="3"/>
      <c r="M1351" s="1"/>
      <c r="N1351" s="1"/>
      <c r="O1351" s="22"/>
      <c r="P1351" s="3"/>
      <c r="Q1351" s="1"/>
      <c r="R1351" s="1"/>
      <c r="S1351" s="22"/>
      <c r="T1351" s="3"/>
      <c r="U1351" s="1"/>
      <c r="V1351" s="1"/>
      <c r="W1351" s="22"/>
      <c r="X1351" s="3"/>
      <c r="Y1351" s="10" t="s">
        <v>7</v>
      </c>
      <c r="Z1351" s="9"/>
      <c r="AA1351" s="22">
        <f t="shared" si="93"/>
        <v>0</v>
      </c>
      <c r="AB1351" s="9"/>
      <c r="AC1351" s="22">
        <f t="shared" si="94"/>
        <v>0</v>
      </c>
      <c r="AD1351" s="117">
        <f t="shared" si="95"/>
        <v>1344</v>
      </c>
      <c r="AE1351" s="119"/>
      <c r="AF1351" s="1"/>
    </row>
    <row r="1352" spans="1:32" x14ac:dyDescent="0.25">
      <c r="A1352" s="1"/>
      <c r="B1352" s="1"/>
      <c r="C1352" s="1"/>
      <c r="D1352" s="5">
        <f t="shared" si="92"/>
        <v>1352</v>
      </c>
      <c r="E1352" s="1"/>
      <c r="F1352" s="1"/>
      <c r="G1352" s="22"/>
      <c r="H1352" s="3"/>
      <c r="I1352" s="1"/>
      <c r="J1352" s="1"/>
      <c r="K1352" s="22"/>
      <c r="L1352" s="3"/>
      <c r="M1352" s="1"/>
      <c r="N1352" s="1"/>
      <c r="O1352" s="22"/>
      <c r="P1352" s="3"/>
      <c r="Q1352" s="1"/>
      <c r="R1352" s="1"/>
      <c r="S1352" s="22"/>
      <c r="T1352" s="3"/>
      <c r="U1352" s="1"/>
      <c r="V1352" s="1"/>
      <c r="W1352" s="22"/>
      <c r="X1352" s="3"/>
      <c r="Y1352" s="10" t="s">
        <v>7</v>
      </c>
      <c r="Z1352" s="9"/>
      <c r="AA1352" s="22">
        <f t="shared" si="93"/>
        <v>0</v>
      </c>
      <c r="AB1352" s="9"/>
      <c r="AC1352" s="22">
        <f t="shared" si="94"/>
        <v>0</v>
      </c>
      <c r="AD1352" s="117">
        <f t="shared" si="95"/>
        <v>1345</v>
      </c>
      <c r="AE1352" s="119"/>
      <c r="AF1352" s="1"/>
    </row>
    <row r="1353" spans="1:32" x14ac:dyDescent="0.25">
      <c r="A1353" s="1"/>
      <c r="B1353" s="1"/>
      <c r="C1353" s="1"/>
      <c r="D1353" s="5">
        <f t="shared" ref="D1353:D1416" si="96">ROW(C1353)</f>
        <v>1353</v>
      </c>
      <c r="E1353" s="1"/>
      <c r="F1353" s="1"/>
      <c r="G1353" s="22"/>
      <c r="H1353" s="3"/>
      <c r="I1353" s="1"/>
      <c r="J1353" s="1"/>
      <c r="K1353" s="22"/>
      <c r="L1353" s="3"/>
      <c r="M1353" s="1"/>
      <c r="N1353" s="1"/>
      <c r="O1353" s="22"/>
      <c r="P1353" s="3"/>
      <c r="Q1353" s="1"/>
      <c r="R1353" s="1"/>
      <c r="S1353" s="22"/>
      <c r="T1353" s="3"/>
      <c r="U1353" s="1"/>
      <c r="V1353" s="1"/>
      <c r="W1353" s="22"/>
      <c r="X1353" s="3"/>
      <c r="Y1353" s="10" t="s">
        <v>7</v>
      </c>
      <c r="Z1353" s="9"/>
      <c r="AA1353" s="22">
        <f t="shared" ref="AA1353:AA1416" si="97">IF(Z1353="",0,IF(COUNTIF(Z:Z,Z1353)=1,0,1))</f>
        <v>0</v>
      </c>
      <c r="AB1353" s="9"/>
      <c r="AC1353" s="22">
        <f t="shared" ref="AC1353:AC1416" si="98">IF(AB1353="",0,IF(COUNTIF(AB:AB,AB1353)=1,0,1))</f>
        <v>0</v>
      </c>
      <c r="AD1353" s="117">
        <f t="shared" si="95"/>
        <v>1346</v>
      </c>
      <c r="AE1353" s="119"/>
      <c r="AF1353" s="1"/>
    </row>
    <row r="1354" spans="1:32" x14ac:dyDescent="0.25">
      <c r="A1354" s="1"/>
      <c r="B1354" s="1"/>
      <c r="C1354" s="1"/>
      <c r="D1354" s="5">
        <f t="shared" si="96"/>
        <v>1354</v>
      </c>
      <c r="E1354" s="1"/>
      <c r="F1354" s="1"/>
      <c r="G1354" s="22"/>
      <c r="H1354" s="3"/>
      <c r="I1354" s="1"/>
      <c r="J1354" s="1"/>
      <c r="K1354" s="22"/>
      <c r="L1354" s="3"/>
      <c r="M1354" s="1"/>
      <c r="N1354" s="1"/>
      <c r="O1354" s="22"/>
      <c r="P1354" s="3"/>
      <c r="Q1354" s="1"/>
      <c r="R1354" s="1"/>
      <c r="S1354" s="22"/>
      <c r="T1354" s="3"/>
      <c r="U1354" s="1"/>
      <c r="V1354" s="1"/>
      <c r="W1354" s="22"/>
      <c r="X1354" s="3"/>
      <c r="Y1354" s="10" t="s">
        <v>7</v>
      </c>
      <c r="Z1354" s="9"/>
      <c r="AA1354" s="22">
        <f t="shared" si="97"/>
        <v>0</v>
      </c>
      <c r="AB1354" s="9"/>
      <c r="AC1354" s="22">
        <f t="shared" si="98"/>
        <v>0</v>
      </c>
      <c r="AD1354" s="117">
        <f t="shared" ref="AD1354:AD1417" si="99">AD1353+1</f>
        <v>1347</v>
      </c>
      <c r="AE1354" s="119"/>
      <c r="AF1354" s="1"/>
    </row>
    <row r="1355" spans="1:32" x14ac:dyDescent="0.25">
      <c r="A1355" s="1"/>
      <c r="B1355" s="1"/>
      <c r="C1355" s="1"/>
      <c r="D1355" s="5">
        <f t="shared" si="96"/>
        <v>1355</v>
      </c>
      <c r="E1355" s="1"/>
      <c r="F1355" s="1"/>
      <c r="G1355" s="22"/>
      <c r="H1355" s="3"/>
      <c r="I1355" s="1"/>
      <c r="J1355" s="1"/>
      <c r="K1355" s="22"/>
      <c r="L1355" s="3"/>
      <c r="M1355" s="1"/>
      <c r="N1355" s="1"/>
      <c r="O1355" s="22"/>
      <c r="P1355" s="3"/>
      <c r="Q1355" s="1"/>
      <c r="R1355" s="1"/>
      <c r="S1355" s="22"/>
      <c r="T1355" s="3"/>
      <c r="U1355" s="1"/>
      <c r="V1355" s="1"/>
      <c r="W1355" s="22"/>
      <c r="X1355" s="3"/>
      <c r="Y1355" s="10" t="s">
        <v>7</v>
      </c>
      <c r="Z1355" s="9"/>
      <c r="AA1355" s="22">
        <f t="shared" si="97"/>
        <v>0</v>
      </c>
      <c r="AB1355" s="9"/>
      <c r="AC1355" s="22">
        <f t="shared" si="98"/>
        <v>0</v>
      </c>
      <c r="AD1355" s="117">
        <f t="shared" si="99"/>
        <v>1348</v>
      </c>
      <c r="AE1355" s="119"/>
      <c r="AF1355" s="1"/>
    </row>
    <row r="1356" spans="1:32" x14ac:dyDescent="0.25">
      <c r="A1356" s="1"/>
      <c r="B1356" s="1"/>
      <c r="C1356" s="1"/>
      <c r="D1356" s="5">
        <f t="shared" si="96"/>
        <v>1356</v>
      </c>
      <c r="E1356" s="1"/>
      <c r="F1356" s="1"/>
      <c r="G1356" s="22"/>
      <c r="H1356" s="3"/>
      <c r="I1356" s="1"/>
      <c r="J1356" s="1"/>
      <c r="K1356" s="22"/>
      <c r="L1356" s="3"/>
      <c r="M1356" s="1"/>
      <c r="N1356" s="1"/>
      <c r="O1356" s="22"/>
      <c r="P1356" s="3"/>
      <c r="Q1356" s="1"/>
      <c r="R1356" s="1"/>
      <c r="S1356" s="22"/>
      <c r="T1356" s="3"/>
      <c r="U1356" s="1"/>
      <c r="V1356" s="1"/>
      <c r="W1356" s="22"/>
      <c r="X1356" s="3"/>
      <c r="Y1356" s="10" t="s">
        <v>7</v>
      </c>
      <c r="Z1356" s="9"/>
      <c r="AA1356" s="22">
        <f t="shared" si="97"/>
        <v>0</v>
      </c>
      <c r="AB1356" s="9"/>
      <c r="AC1356" s="22">
        <f t="shared" si="98"/>
        <v>0</v>
      </c>
      <c r="AD1356" s="117">
        <f t="shared" si="99"/>
        <v>1349</v>
      </c>
      <c r="AE1356" s="119"/>
      <c r="AF1356" s="1"/>
    </row>
    <row r="1357" spans="1:32" x14ac:dyDescent="0.25">
      <c r="A1357" s="1"/>
      <c r="B1357" s="1"/>
      <c r="C1357" s="1"/>
      <c r="D1357" s="5">
        <f t="shared" si="96"/>
        <v>1357</v>
      </c>
      <c r="E1357" s="1"/>
      <c r="F1357" s="1"/>
      <c r="G1357" s="22"/>
      <c r="H1357" s="3"/>
      <c r="I1357" s="1"/>
      <c r="J1357" s="1"/>
      <c r="K1357" s="22"/>
      <c r="L1357" s="3"/>
      <c r="M1357" s="1"/>
      <c r="N1357" s="1"/>
      <c r="O1357" s="22"/>
      <c r="P1357" s="3"/>
      <c r="Q1357" s="1"/>
      <c r="R1357" s="1"/>
      <c r="S1357" s="22"/>
      <c r="T1357" s="3"/>
      <c r="U1357" s="1"/>
      <c r="V1357" s="1"/>
      <c r="W1357" s="22"/>
      <c r="X1357" s="3"/>
      <c r="Y1357" s="10" t="s">
        <v>7</v>
      </c>
      <c r="Z1357" s="9"/>
      <c r="AA1357" s="22">
        <f t="shared" si="97"/>
        <v>0</v>
      </c>
      <c r="AB1357" s="9"/>
      <c r="AC1357" s="22">
        <f t="shared" si="98"/>
        <v>0</v>
      </c>
      <c r="AD1357" s="117">
        <f t="shared" si="99"/>
        <v>1350</v>
      </c>
      <c r="AE1357" s="119"/>
      <c r="AF1357" s="1"/>
    </row>
    <row r="1358" spans="1:32" x14ac:dyDescent="0.25">
      <c r="A1358" s="1"/>
      <c r="B1358" s="1"/>
      <c r="C1358" s="1"/>
      <c r="D1358" s="5">
        <f t="shared" si="96"/>
        <v>1358</v>
      </c>
      <c r="E1358" s="1"/>
      <c r="F1358" s="1"/>
      <c r="G1358" s="22"/>
      <c r="H1358" s="3"/>
      <c r="I1358" s="1"/>
      <c r="J1358" s="1"/>
      <c r="K1358" s="22"/>
      <c r="L1358" s="3"/>
      <c r="M1358" s="1"/>
      <c r="N1358" s="1"/>
      <c r="O1358" s="22"/>
      <c r="P1358" s="3"/>
      <c r="Q1358" s="1"/>
      <c r="R1358" s="1"/>
      <c r="S1358" s="22"/>
      <c r="T1358" s="3"/>
      <c r="U1358" s="1"/>
      <c r="V1358" s="1"/>
      <c r="W1358" s="22"/>
      <c r="X1358" s="3"/>
      <c r="Y1358" s="10" t="s">
        <v>7</v>
      </c>
      <c r="Z1358" s="9"/>
      <c r="AA1358" s="22">
        <f t="shared" si="97"/>
        <v>0</v>
      </c>
      <c r="AB1358" s="9"/>
      <c r="AC1358" s="22">
        <f t="shared" si="98"/>
        <v>0</v>
      </c>
      <c r="AD1358" s="117">
        <f t="shared" si="99"/>
        <v>1351</v>
      </c>
      <c r="AE1358" s="119"/>
      <c r="AF1358" s="1"/>
    </row>
    <row r="1359" spans="1:32" x14ac:dyDescent="0.25">
      <c r="A1359" s="1"/>
      <c r="B1359" s="1"/>
      <c r="C1359" s="1"/>
      <c r="D1359" s="5">
        <f t="shared" si="96"/>
        <v>1359</v>
      </c>
      <c r="E1359" s="1"/>
      <c r="F1359" s="1"/>
      <c r="G1359" s="22"/>
      <c r="H1359" s="3"/>
      <c r="I1359" s="1"/>
      <c r="J1359" s="1"/>
      <c r="K1359" s="22"/>
      <c r="L1359" s="3"/>
      <c r="M1359" s="1"/>
      <c r="N1359" s="1"/>
      <c r="O1359" s="22"/>
      <c r="P1359" s="3"/>
      <c r="Q1359" s="1"/>
      <c r="R1359" s="1"/>
      <c r="S1359" s="22"/>
      <c r="T1359" s="3"/>
      <c r="U1359" s="1"/>
      <c r="V1359" s="1"/>
      <c r="W1359" s="22"/>
      <c r="X1359" s="3"/>
      <c r="Y1359" s="10" t="s">
        <v>7</v>
      </c>
      <c r="Z1359" s="9"/>
      <c r="AA1359" s="22">
        <f t="shared" si="97"/>
        <v>0</v>
      </c>
      <c r="AB1359" s="9"/>
      <c r="AC1359" s="22">
        <f t="shared" si="98"/>
        <v>0</v>
      </c>
      <c r="AD1359" s="117">
        <f t="shared" si="99"/>
        <v>1352</v>
      </c>
      <c r="AE1359" s="119"/>
      <c r="AF1359" s="1"/>
    </row>
    <row r="1360" spans="1:32" x14ac:dyDescent="0.25">
      <c r="A1360" s="1"/>
      <c r="B1360" s="1"/>
      <c r="C1360" s="1"/>
      <c r="D1360" s="5">
        <f t="shared" si="96"/>
        <v>1360</v>
      </c>
      <c r="E1360" s="1"/>
      <c r="F1360" s="1"/>
      <c r="G1360" s="22"/>
      <c r="H1360" s="3"/>
      <c r="I1360" s="1"/>
      <c r="J1360" s="1"/>
      <c r="K1360" s="22"/>
      <c r="L1360" s="3"/>
      <c r="M1360" s="1"/>
      <c r="N1360" s="1"/>
      <c r="O1360" s="22"/>
      <c r="P1360" s="3"/>
      <c r="Q1360" s="1"/>
      <c r="R1360" s="1"/>
      <c r="S1360" s="22"/>
      <c r="T1360" s="3"/>
      <c r="U1360" s="1"/>
      <c r="V1360" s="1"/>
      <c r="W1360" s="22"/>
      <c r="X1360" s="3"/>
      <c r="Y1360" s="10" t="s">
        <v>7</v>
      </c>
      <c r="Z1360" s="9"/>
      <c r="AA1360" s="22">
        <f t="shared" si="97"/>
        <v>0</v>
      </c>
      <c r="AB1360" s="9"/>
      <c r="AC1360" s="22">
        <f t="shared" si="98"/>
        <v>0</v>
      </c>
      <c r="AD1360" s="117">
        <f t="shared" si="99"/>
        <v>1353</v>
      </c>
      <c r="AE1360" s="119"/>
      <c r="AF1360" s="1"/>
    </row>
    <row r="1361" spans="1:32" x14ac:dyDescent="0.25">
      <c r="A1361" s="1"/>
      <c r="B1361" s="1"/>
      <c r="C1361" s="1"/>
      <c r="D1361" s="5">
        <f t="shared" si="96"/>
        <v>1361</v>
      </c>
      <c r="E1361" s="1"/>
      <c r="F1361" s="1"/>
      <c r="G1361" s="22"/>
      <c r="H1361" s="3"/>
      <c r="I1361" s="1"/>
      <c r="J1361" s="1"/>
      <c r="K1361" s="22"/>
      <c r="L1361" s="3"/>
      <c r="M1361" s="1"/>
      <c r="N1361" s="1"/>
      <c r="O1361" s="22"/>
      <c r="P1361" s="3"/>
      <c r="Q1361" s="1"/>
      <c r="R1361" s="1"/>
      <c r="S1361" s="22"/>
      <c r="T1361" s="3"/>
      <c r="U1361" s="1"/>
      <c r="V1361" s="1"/>
      <c r="W1361" s="22"/>
      <c r="X1361" s="3"/>
      <c r="Y1361" s="10" t="s">
        <v>7</v>
      </c>
      <c r="Z1361" s="9"/>
      <c r="AA1361" s="22">
        <f t="shared" si="97"/>
        <v>0</v>
      </c>
      <c r="AB1361" s="9"/>
      <c r="AC1361" s="22">
        <f t="shared" si="98"/>
        <v>0</v>
      </c>
      <c r="AD1361" s="117">
        <f t="shared" si="99"/>
        <v>1354</v>
      </c>
      <c r="AE1361" s="119"/>
      <c r="AF1361" s="1"/>
    </row>
    <row r="1362" spans="1:32" x14ac:dyDescent="0.25">
      <c r="A1362" s="1"/>
      <c r="B1362" s="1"/>
      <c r="C1362" s="1"/>
      <c r="D1362" s="5">
        <f t="shared" si="96"/>
        <v>1362</v>
      </c>
      <c r="E1362" s="1"/>
      <c r="F1362" s="1"/>
      <c r="G1362" s="22"/>
      <c r="H1362" s="3"/>
      <c r="I1362" s="1"/>
      <c r="J1362" s="1"/>
      <c r="K1362" s="22"/>
      <c r="L1362" s="3"/>
      <c r="M1362" s="1"/>
      <c r="N1362" s="1"/>
      <c r="O1362" s="22"/>
      <c r="P1362" s="3"/>
      <c r="Q1362" s="1"/>
      <c r="R1362" s="1"/>
      <c r="S1362" s="22"/>
      <c r="T1362" s="3"/>
      <c r="U1362" s="1"/>
      <c r="V1362" s="1"/>
      <c r="W1362" s="22"/>
      <c r="X1362" s="3"/>
      <c r="Y1362" s="10" t="s">
        <v>7</v>
      </c>
      <c r="Z1362" s="9"/>
      <c r="AA1362" s="22">
        <f t="shared" si="97"/>
        <v>0</v>
      </c>
      <c r="AB1362" s="9"/>
      <c r="AC1362" s="22">
        <f t="shared" si="98"/>
        <v>0</v>
      </c>
      <c r="AD1362" s="117">
        <f t="shared" si="99"/>
        <v>1355</v>
      </c>
      <c r="AE1362" s="119"/>
      <c r="AF1362" s="1"/>
    </row>
    <row r="1363" spans="1:32" x14ac:dyDescent="0.25">
      <c r="A1363" s="1"/>
      <c r="B1363" s="1"/>
      <c r="C1363" s="1"/>
      <c r="D1363" s="5">
        <f t="shared" si="96"/>
        <v>1363</v>
      </c>
      <c r="E1363" s="1"/>
      <c r="F1363" s="1"/>
      <c r="G1363" s="22"/>
      <c r="H1363" s="3"/>
      <c r="I1363" s="1"/>
      <c r="J1363" s="1"/>
      <c r="K1363" s="22"/>
      <c r="L1363" s="3"/>
      <c r="M1363" s="1"/>
      <c r="N1363" s="1"/>
      <c r="O1363" s="22"/>
      <c r="P1363" s="3"/>
      <c r="Q1363" s="1"/>
      <c r="R1363" s="1"/>
      <c r="S1363" s="22"/>
      <c r="T1363" s="3"/>
      <c r="U1363" s="1"/>
      <c r="V1363" s="1"/>
      <c r="W1363" s="22"/>
      <c r="X1363" s="3"/>
      <c r="Y1363" s="10" t="s">
        <v>7</v>
      </c>
      <c r="Z1363" s="9"/>
      <c r="AA1363" s="22">
        <f t="shared" si="97"/>
        <v>0</v>
      </c>
      <c r="AB1363" s="9"/>
      <c r="AC1363" s="22">
        <f t="shared" si="98"/>
        <v>0</v>
      </c>
      <c r="AD1363" s="117">
        <f t="shared" si="99"/>
        <v>1356</v>
      </c>
      <c r="AE1363" s="119"/>
      <c r="AF1363" s="1"/>
    </row>
    <row r="1364" spans="1:32" x14ac:dyDescent="0.25">
      <c r="A1364" s="1"/>
      <c r="B1364" s="1"/>
      <c r="C1364" s="1"/>
      <c r="D1364" s="5">
        <f t="shared" si="96"/>
        <v>1364</v>
      </c>
      <c r="E1364" s="1"/>
      <c r="F1364" s="1"/>
      <c r="G1364" s="22"/>
      <c r="H1364" s="3"/>
      <c r="I1364" s="1"/>
      <c r="J1364" s="1"/>
      <c r="K1364" s="22"/>
      <c r="L1364" s="3"/>
      <c r="M1364" s="1"/>
      <c r="N1364" s="1"/>
      <c r="O1364" s="22"/>
      <c r="P1364" s="3"/>
      <c r="Q1364" s="1"/>
      <c r="R1364" s="1"/>
      <c r="S1364" s="22"/>
      <c r="T1364" s="3"/>
      <c r="U1364" s="1"/>
      <c r="V1364" s="1"/>
      <c r="W1364" s="22"/>
      <c r="X1364" s="3"/>
      <c r="Y1364" s="10" t="s">
        <v>7</v>
      </c>
      <c r="Z1364" s="9"/>
      <c r="AA1364" s="22">
        <f t="shared" si="97"/>
        <v>0</v>
      </c>
      <c r="AB1364" s="9"/>
      <c r="AC1364" s="22">
        <f t="shared" si="98"/>
        <v>0</v>
      </c>
      <c r="AD1364" s="117">
        <f t="shared" si="99"/>
        <v>1357</v>
      </c>
      <c r="AE1364" s="119"/>
      <c r="AF1364" s="1"/>
    </row>
    <row r="1365" spans="1:32" x14ac:dyDescent="0.25">
      <c r="A1365" s="1"/>
      <c r="B1365" s="1"/>
      <c r="C1365" s="1"/>
      <c r="D1365" s="5">
        <f t="shared" si="96"/>
        <v>1365</v>
      </c>
      <c r="E1365" s="1"/>
      <c r="F1365" s="1"/>
      <c r="G1365" s="22"/>
      <c r="H1365" s="3"/>
      <c r="I1365" s="1"/>
      <c r="J1365" s="1"/>
      <c r="K1365" s="22"/>
      <c r="L1365" s="3"/>
      <c r="M1365" s="1"/>
      <c r="N1365" s="1"/>
      <c r="O1365" s="22"/>
      <c r="P1365" s="3"/>
      <c r="Q1365" s="1"/>
      <c r="R1365" s="1"/>
      <c r="S1365" s="22"/>
      <c r="T1365" s="3"/>
      <c r="U1365" s="1"/>
      <c r="V1365" s="1"/>
      <c r="W1365" s="22"/>
      <c r="X1365" s="3"/>
      <c r="Y1365" s="10" t="s">
        <v>7</v>
      </c>
      <c r="Z1365" s="9"/>
      <c r="AA1365" s="22">
        <f t="shared" si="97"/>
        <v>0</v>
      </c>
      <c r="AB1365" s="9"/>
      <c r="AC1365" s="22">
        <f t="shared" si="98"/>
        <v>0</v>
      </c>
      <c r="AD1365" s="117">
        <f t="shared" si="99"/>
        <v>1358</v>
      </c>
      <c r="AE1365" s="119"/>
      <c r="AF1365" s="1"/>
    </row>
    <row r="1366" spans="1:32" x14ac:dyDescent="0.25">
      <c r="A1366" s="1"/>
      <c r="B1366" s="1"/>
      <c r="C1366" s="1"/>
      <c r="D1366" s="5">
        <f t="shared" si="96"/>
        <v>1366</v>
      </c>
      <c r="E1366" s="1"/>
      <c r="F1366" s="1"/>
      <c r="G1366" s="22"/>
      <c r="H1366" s="3"/>
      <c r="I1366" s="1"/>
      <c r="J1366" s="1"/>
      <c r="K1366" s="22"/>
      <c r="L1366" s="3"/>
      <c r="M1366" s="1"/>
      <c r="N1366" s="1"/>
      <c r="O1366" s="22"/>
      <c r="P1366" s="3"/>
      <c r="Q1366" s="1"/>
      <c r="R1366" s="1"/>
      <c r="S1366" s="22"/>
      <c r="T1366" s="3"/>
      <c r="U1366" s="1"/>
      <c r="V1366" s="1"/>
      <c r="W1366" s="22"/>
      <c r="X1366" s="3"/>
      <c r="Y1366" s="10" t="s">
        <v>7</v>
      </c>
      <c r="Z1366" s="9"/>
      <c r="AA1366" s="22">
        <f t="shared" si="97"/>
        <v>0</v>
      </c>
      <c r="AB1366" s="9"/>
      <c r="AC1366" s="22">
        <f t="shared" si="98"/>
        <v>0</v>
      </c>
      <c r="AD1366" s="117">
        <f t="shared" si="99"/>
        <v>1359</v>
      </c>
      <c r="AE1366" s="119"/>
      <c r="AF1366" s="1"/>
    </row>
    <row r="1367" spans="1:32" x14ac:dyDescent="0.25">
      <c r="A1367" s="1"/>
      <c r="B1367" s="1"/>
      <c r="C1367" s="1"/>
      <c r="D1367" s="5">
        <f t="shared" si="96"/>
        <v>1367</v>
      </c>
      <c r="E1367" s="1"/>
      <c r="F1367" s="1"/>
      <c r="G1367" s="22"/>
      <c r="H1367" s="3"/>
      <c r="I1367" s="1"/>
      <c r="J1367" s="1"/>
      <c r="K1367" s="22"/>
      <c r="L1367" s="3"/>
      <c r="M1367" s="1"/>
      <c r="N1367" s="1"/>
      <c r="O1367" s="22"/>
      <c r="P1367" s="3"/>
      <c r="Q1367" s="1"/>
      <c r="R1367" s="1"/>
      <c r="S1367" s="22"/>
      <c r="T1367" s="3"/>
      <c r="U1367" s="1"/>
      <c r="V1367" s="1"/>
      <c r="W1367" s="22"/>
      <c r="X1367" s="3"/>
      <c r="Y1367" s="10" t="s">
        <v>7</v>
      </c>
      <c r="Z1367" s="9"/>
      <c r="AA1367" s="22">
        <f t="shared" si="97"/>
        <v>0</v>
      </c>
      <c r="AB1367" s="9"/>
      <c r="AC1367" s="22">
        <f t="shared" si="98"/>
        <v>0</v>
      </c>
      <c r="AD1367" s="117">
        <f t="shared" si="99"/>
        <v>1360</v>
      </c>
      <c r="AE1367" s="119"/>
      <c r="AF1367" s="1"/>
    </row>
    <row r="1368" spans="1:32" x14ac:dyDescent="0.25">
      <c r="A1368" s="1"/>
      <c r="B1368" s="1"/>
      <c r="C1368" s="1"/>
      <c r="D1368" s="5">
        <f t="shared" si="96"/>
        <v>1368</v>
      </c>
      <c r="E1368" s="1"/>
      <c r="F1368" s="1"/>
      <c r="G1368" s="22"/>
      <c r="H1368" s="3"/>
      <c r="I1368" s="1"/>
      <c r="J1368" s="1"/>
      <c r="K1368" s="22"/>
      <c r="L1368" s="3"/>
      <c r="M1368" s="1"/>
      <c r="N1368" s="1"/>
      <c r="O1368" s="22"/>
      <c r="P1368" s="3"/>
      <c r="Q1368" s="1"/>
      <c r="R1368" s="1"/>
      <c r="S1368" s="22"/>
      <c r="T1368" s="3"/>
      <c r="U1368" s="1"/>
      <c r="V1368" s="1"/>
      <c r="W1368" s="22"/>
      <c r="X1368" s="3"/>
      <c r="Y1368" s="10" t="s">
        <v>7</v>
      </c>
      <c r="Z1368" s="9"/>
      <c r="AA1368" s="22">
        <f t="shared" si="97"/>
        <v>0</v>
      </c>
      <c r="AB1368" s="9"/>
      <c r="AC1368" s="22">
        <f t="shared" si="98"/>
        <v>0</v>
      </c>
      <c r="AD1368" s="117">
        <f t="shared" si="99"/>
        <v>1361</v>
      </c>
      <c r="AE1368" s="119"/>
      <c r="AF1368" s="1"/>
    </row>
    <row r="1369" spans="1:32" x14ac:dyDescent="0.25">
      <c r="A1369" s="1"/>
      <c r="B1369" s="1"/>
      <c r="C1369" s="1"/>
      <c r="D1369" s="5">
        <f t="shared" si="96"/>
        <v>1369</v>
      </c>
      <c r="E1369" s="1"/>
      <c r="F1369" s="1"/>
      <c r="G1369" s="22"/>
      <c r="H1369" s="3"/>
      <c r="I1369" s="1"/>
      <c r="J1369" s="1"/>
      <c r="K1369" s="22"/>
      <c r="L1369" s="3"/>
      <c r="M1369" s="1"/>
      <c r="N1369" s="1"/>
      <c r="O1369" s="22"/>
      <c r="P1369" s="3"/>
      <c r="Q1369" s="1"/>
      <c r="R1369" s="1"/>
      <c r="S1369" s="22"/>
      <c r="T1369" s="3"/>
      <c r="U1369" s="1"/>
      <c r="V1369" s="1"/>
      <c r="W1369" s="22"/>
      <c r="X1369" s="3"/>
      <c r="Y1369" s="10" t="s">
        <v>7</v>
      </c>
      <c r="Z1369" s="9"/>
      <c r="AA1369" s="22">
        <f t="shared" si="97"/>
        <v>0</v>
      </c>
      <c r="AB1369" s="9"/>
      <c r="AC1369" s="22">
        <f t="shared" si="98"/>
        <v>0</v>
      </c>
      <c r="AD1369" s="117">
        <f t="shared" si="99"/>
        <v>1362</v>
      </c>
      <c r="AE1369" s="119"/>
      <c r="AF1369" s="1"/>
    </row>
    <row r="1370" spans="1:32" x14ac:dyDescent="0.25">
      <c r="A1370" s="1"/>
      <c r="B1370" s="1"/>
      <c r="C1370" s="1"/>
      <c r="D1370" s="5">
        <f t="shared" si="96"/>
        <v>1370</v>
      </c>
      <c r="E1370" s="1"/>
      <c r="F1370" s="1"/>
      <c r="G1370" s="22"/>
      <c r="H1370" s="3"/>
      <c r="I1370" s="1"/>
      <c r="J1370" s="1"/>
      <c r="K1370" s="22"/>
      <c r="L1370" s="3"/>
      <c r="M1370" s="1"/>
      <c r="N1370" s="1"/>
      <c r="O1370" s="22"/>
      <c r="P1370" s="3"/>
      <c r="Q1370" s="1"/>
      <c r="R1370" s="1"/>
      <c r="S1370" s="22"/>
      <c r="T1370" s="3"/>
      <c r="U1370" s="1"/>
      <c r="V1370" s="1"/>
      <c r="W1370" s="22"/>
      <c r="X1370" s="3"/>
      <c r="Y1370" s="10" t="s">
        <v>7</v>
      </c>
      <c r="Z1370" s="9"/>
      <c r="AA1370" s="22">
        <f t="shared" si="97"/>
        <v>0</v>
      </c>
      <c r="AB1370" s="9"/>
      <c r="AC1370" s="22">
        <f t="shared" si="98"/>
        <v>0</v>
      </c>
      <c r="AD1370" s="117">
        <f t="shared" si="99"/>
        <v>1363</v>
      </c>
      <c r="AE1370" s="119"/>
      <c r="AF1370" s="1"/>
    </row>
    <row r="1371" spans="1:32" x14ac:dyDescent="0.25">
      <c r="A1371" s="1"/>
      <c r="B1371" s="1"/>
      <c r="C1371" s="1"/>
      <c r="D1371" s="5">
        <f t="shared" si="96"/>
        <v>1371</v>
      </c>
      <c r="E1371" s="1"/>
      <c r="F1371" s="1"/>
      <c r="G1371" s="22"/>
      <c r="H1371" s="3"/>
      <c r="I1371" s="1"/>
      <c r="J1371" s="1"/>
      <c r="K1371" s="22"/>
      <c r="L1371" s="3"/>
      <c r="M1371" s="1"/>
      <c r="N1371" s="1"/>
      <c r="O1371" s="22"/>
      <c r="P1371" s="3"/>
      <c r="Q1371" s="1"/>
      <c r="R1371" s="1"/>
      <c r="S1371" s="22"/>
      <c r="T1371" s="3"/>
      <c r="U1371" s="1"/>
      <c r="V1371" s="1"/>
      <c r="W1371" s="22"/>
      <c r="X1371" s="3"/>
      <c r="Y1371" s="10" t="s">
        <v>7</v>
      </c>
      <c r="Z1371" s="9"/>
      <c r="AA1371" s="22">
        <f t="shared" si="97"/>
        <v>0</v>
      </c>
      <c r="AB1371" s="9"/>
      <c r="AC1371" s="22">
        <f t="shared" si="98"/>
        <v>0</v>
      </c>
      <c r="AD1371" s="117">
        <f t="shared" si="99"/>
        <v>1364</v>
      </c>
      <c r="AE1371" s="119"/>
      <c r="AF1371" s="1"/>
    </row>
    <row r="1372" spans="1:32" x14ac:dyDescent="0.25">
      <c r="A1372" s="1"/>
      <c r="B1372" s="1"/>
      <c r="C1372" s="1"/>
      <c r="D1372" s="5">
        <f t="shared" si="96"/>
        <v>1372</v>
      </c>
      <c r="E1372" s="1"/>
      <c r="F1372" s="1"/>
      <c r="G1372" s="22"/>
      <c r="H1372" s="3"/>
      <c r="I1372" s="1"/>
      <c r="J1372" s="1"/>
      <c r="K1372" s="22"/>
      <c r="L1372" s="3"/>
      <c r="M1372" s="1"/>
      <c r="N1372" s="1"/>
      <c r="O1372" s="22"/>
      <c r="P1372" s="3"/>
      <c r="Q1372" s="1"/>
      <c r="R1372" s="1"/>
      <c r="S1372" s="22"/>
      <c r="T1372" s="3"/>
      <c r="U1372" s="1"/>
      <c r="V1372" s="1"/>
      <c r="W1372" s="22"/>
      <c r="X1372" s="3"/>
      <c r="Y1372" s="10" t="s">
        <v>7</v>
      </c>
      <c r="Z1372" s="9"/>
      <c r="AA1372" s="22">
        <f t="shared" si="97"/>
        <v>0</v>
      </c>
      <c r="AB1372" s="9"/>
      <c r="AC1372" s="22">
        <f t="shared" si="98"/>
        <v>0</v>
      </c>
      <c r="AD1372" s="117">
        <f t="shared" si="99"/>
        <v>1365</v>
      </c>
      <c r="AE1372" s="119"/>
      <c r="AF1372" s="1"/>
    </row>
    <row r="1373" spans="1:32" x14ac:dyDescent="0.25">
      <c r="A1373" s="1"/>
      <c r="B1373" s="1"/>
      <c r="C1373" s="1"/>
      <c r="D1373" s="5">
        <f t="shared" si="96"/>
        <v>1373</v>
      </c>
      <c r="E1373" s="1"/>
      <c r="F1373" s="1"/>
      <c r="G1373" s="22"/>
      <c r="H1373" s="3"/>
      <c r="I1373" s="1"/>
      <c r="J1373" s="1"/>
      <c r="K1373" s="22"/>
      <c r="L1373" s="3"/>
      <c r="M1373" s="1"/>
      <c r="N1373" s="1"/>
      <c r="O1373" s="22"/>
      <c r="P1373" s="3"/>
      <c r="Q1373" s="1"/>
      <c r="R1373" s="1"/>
      <c r="S1373" s="22"/>
      <c r="T1373" s="3"/>
      <c r="U1373" s="1"/>
      <c r="V1373" s="1"/>
      <c r="W1373" s="22"/>
      <c r="X1373" s="3"/>
      <c r="Y1373" s="10" t="s">
        <v>7</v>
      </c>
      <c r="Z1373" s="9"/>
      <c r="AA1373" s="22">
        <f t="shared" si="97"/>
        <v>0</v>
      </c>
      <c r="AB1373" s="9"/>
      <c r="AC1373" s="22">
        <f t="shared" si="98"/>
        <v>0</v>
      </c>
      <c r="AD1373" s="117">
        <f t="shared" si="99"/>
        <v>1366</v>
      </c>
      <c r="AE1373" s="119"/>
      <c r="AF1373" s="1"/>
    </row>
    <row r="1374" spans="1:32" x14ac:dyDescent="0.25">
      <c r="A1374" s="1"/>
      <c r="B1374" s="1"/>
      <c r="C1374" s="1"/>
      <c r="D1374" s="5">
        <f t="shared" si="96"/>
        <v>1374</v>
      </c>
      <c r="E1374" s="1"/>
      <c r="F1374" s="1"/>
      <c r="G1374" s="22"/>
      <c r="H1374" s="3"/>
      <c r="I1374" s="1"/>
      <c r="J1374" s="1"/>
      <c r="K1374" s="22"/>
      <c r="L1374" s="3"/>
      <c r="M1374" s="1"/>
      <c r="N1374" s="1"/>
      <c r="O1374" s="22"/>
      <c r="P1374" s="3"/>
      <c r="Q1374" s="1"/>
      <c r="R1374" s="1"/>
      <c r="S1374" s="22"/>
      <c r="T1374" s="3"/>
      <c r="U1374" s="1"/>
      <c r="V1374" s="1"/>
      <c r="W1374" s="22"/>
      <c r="X1374" s="3"/>
      <c r="Y1374" s="10" t="s">
        <v>7</v>
      </c>
      <c r="Z1374" s="9"/>
      <c r="AA1374" s="22">
        <f t="shared" si="97"/>
        <v>0</v>
      </c>
      <c r="AB1374" s="9"/>
      <c r="AC1374" s="22">
        <f t="shared" si="98"/>
        <v>0</v>
      </c>
      <c r="AD1374" s="117">
        <f t="shared" si="99"/>
        <v>1367</v>
      </c>
      <c r="AE1374" s="119"/>
      <c r="AF1374" s="1"/>
    </row>
    <row r="1375" spans="1:32" x14ac:dyDescent="0.25">
      <c r="A1375" s="1"/>
      <c r="B1375" s="1"/>
      <c r="C1375" s="1"/>
      <c r="D1375" s="5">
        <f t="shared" si="96"/>
        <v>1375</v>
      </c>
      <c r="E1375" s="1"/>
      <c r="F1375" s="1"/>
      <c r="G1375" s="22"/>
      <c r="H1375" s="3"/>
      <c r="I1375" s="1"/>
      <c r="J1375" s="1"/>
      <c r="K1375" s="22"/>
      <c r="L1375" s="3"/>
      <c r="M1375" s="1"/>
      <c r="N1375" s="1"/>
      <c r="O1375" s="22"/>
      <c r="P1375" s="3"/>
      <c r="Q1375" s="1"/>
      <c r="R1375" s="1"/>
      <c r="S1375" s="22"/>
      <c r="T1375" s="3"/>
      <c r="U1375" s="1"/>
      <c r="V1375" s="1"/>
      <c r="W1375" s="22"/>
      <c r="X1375" s="3"/>
      <c r="Y1375" s="10" t="s">
        <v>7</v>
      </c>
      <c r="Z1375" s="9"/>
      <c r="AA1375" s="22">
        <f t="shared" si="97"/>
        <v>0</v>
      </c>
      <c r="AB1375" s="9"/>
      <c r="AC1375" s="22">
        <f t="shared" si="98"/>
        <v>0</v>
      </c>
      <c r="AD1375" s="117">
        <f t="shared" si="99"/>
        <v>1368</v>
      </c>
      <c r="AE1375" s="119"/>
      <c r="AF1375" s="1"/>
    </row>
    <row r="1376" spans="1:32" x14ac:dyDescent="0.25">
      <c r="A1376" s="1"/>
      <c r="B1376" s="1"/>
      <c r="C1376" s="1"/>
      <c r="D1376" s="5">
        <f t="shared" si="96"/>
        <v>1376</v>
      </c>
      <c r="E1376" s="1"/>
      <c r="F1376" s="1"/>
      <c r="G1376" s="22"/>
      <c r="H1376" s="3"/>
      <c r="I1376" s="1"/>
      <c r="J1376" s="1"/>
      <c r="K1376" s="22"/>
      <c r="L1376" s="3"/>
      <c r="M1376" s="1"/>
      <c r="N1376" s="1"/>
      <c r="O1376" s="22"/>
      <c r="P1376" s="3"/>
      <c r="Q1376" s="1"/>
      <c r="R1376" s="1"/>
      <c r="S1376" s="22"/>
      <c r="T1376" s="3"/>
      <c r="U1376" s="1"/>
      <c r="V1376" s="1"/>
      <c r="W1376" s="22"/>
      <c r="X1376" s="3"/>
      <c r="Y1376" s="10" t="s">
        <v>7</v>
      </c>
      <c r="Z1376" s="9"/>
      <c r="AA1376" s="22">
        <f t="shared" si="97"/>
        <v>0</v>
      </c>
      <c r="AB1376" s="9"/>
      <c r="AC1376" s="22">
        <f t="shared" si="98"/>
        <v>0</v>
      </c>
      <c r="AD1376" s="117">
        <f t="shared" si="99"/>
        <v>1369</v>
      </c>
      <c r="AE1376" s="119"/>
      <c r="AF1376" s="1"/>
    </row>
    <row r="1377" spans="1:32" x14ac:dyDescent="0.25">
      <c r="A1377" s="1"/>
      <c r="B1377" s="1"/>
      <c r="C1377" s="1"/>
      <c r="D1377" s="5">
        <f t="shared" si="96"/>
        <v>1377</v>
      </c>
      <c r="E1377" s="1"/>
      <c r="F1377" s="1"/>
      <c r="G1377" s="22"/>
      <c r="H1377" s="3"/>
      <c r="I1377" s="1"/>
      <c r="J1377" s="1"/>
      <c r="K1377" s="22"/>
      <c r="L1377" s="3"/>
      <c r="M1377" s="1"/>
      <c r="N1377" s="1"/>
      <c r="O1377" s="22"/>
      <c r="P1377" s="3"/>
      <c r="Q1377" s="1"/>
      <c r="R1377" s="1"/>
      <c r="S1377" s="22"/>
      <c r="T1377" s="3"/>
      <c r="U1377" s="1"/>
      <c r="V1377" s="1"/>
      <c r="W1377" s="22"/>
      <c r="X1377" s="3"/>
      <c r="Y1377" s="10" t="s">
        <v>7</v>
      </c>
      <c r="Z1377" s="9"/>
      <c r="AA1377" s="22">
        <f t="shared" si="97"/>
        <v>0</v>
      </c>
      <c r="AB1377" s="9"/>
      <c r="AC1377" s="22">
        <f t="shared" si="98"/>
        <v>0</v>
      </c>
      <c r="AD1377" s="117">
        <f t="shared" si="99"/>
        <v>1370</v>
      </c>
      <c r="AE1377" s="119"/>
      <c r="AF1377" s="1"/>
    </row>
    <row r="1378" spans="1:32" x14ac:dyDescent="0.25">
      <c r="A1378" s="1"/>
      <c r="B1378" s="1"/>
      <c r="C1378" s="1"/>
      <c r="D1378" s="5">
        <f t="shared" si="96"/>
        <v>1378</v>
      </c>
      <c r="E1378" s="1"/>
      <c r="F1378" s="1"/>
      <c r="G1378" s="22"/>
      <c r="H1378" s="3"/>
      <c r="I1378" s="1"/>
      <c r="J1378" s="1"/>
      <c r="K1378" s="22"/>
      <c r="L1378" s="3"/>
      <c r="M1378" s="1"/>
      <c r="N1378" s="1"/>
      <c r="O1378" s="22"/>
      <c r="P1378" s="3"/>
      <c r="Q1378" s="1"/>
      <c r="R1378" s="1"/>
      <c r="S1378" s="22"/>
      <c r="T1378" s="3"/>
      <c r="U1378" s="1"/>
      <c r="V1378" s="1"/>
      <c r="W1378" s="22"/>
      <c r="X1378" s="3"/>
      <c r="Y1378" s="10" t="s">
        <v>7</v>
      </c>
      <c r="Z1378" s="9"/>
      <c r="AA1378" s="22">
        <f t="shared" si="97"/>
        <v>0</v>
      </c>
      <c r="AB1378" s="9"/>
      <c r="AC1378" s="22">
        <f t="shared" si="98"/>
        <v>0</v>
      </c>
      <c r="AD1378" s="117">
        <f t="shared" si="99"/>
        <v>1371</v>
      </c>
      <c r="AE1378" s="119"/>
      <c r="AF1378" s="1"/>
    </row>
    <row r="1379" spans="1:32" x14ac:dyDescent="0.25">
      <c r="A1379" s="1"/>
      <c r="B1379" s="1"/>
      <c r="C1379" s="1"/>
      <c r="D1379" s="5">
        <f t="shared" si="96"/>
        <v>1379</v>
      </c>
      <c r="E1379" s="1"/>
      <c r="F1379" s="1"/>
      <c r="G1379" s="22"/>
      <c r="H1379" s="3"/>
      <c r="I1379" s="1"/>
      <c r="J1379" s="1"/>
      <c r="K1379" s="22"/>
      <c r="L1379" s="3"/>
      <c r="M1379" s="1"/>
      <c r="N1379" s="1"/>
      <c r="O1379" s="22"/>
      <c r="P1379" s="3"/>
      <c r="Q1379" s="1"/>
      <c r="R1379" s="1"/>
      <c r="S1379" s="22"/>
      <c r="T1379" s="3"/>
      <c r="U1379" s="1"/>
      <c r="V1379" s="1"/>
      <c r="W1379" s="22"/>
      <c r="X1379" s="3"/>
      <c r="Y1379" s="10" t="s">
        <v>7</v>
      </c>
      <c r="Z1379" s="9"/>
      <c r="AA1379" s="22">
        <f t="shared" si="97"/>
        <v>0</v>
      </c>
      <c r="AB1379" s="9"/>
      <c r="AC1379" s="22">
        <f t="shared" si="98"/>
        <v>0</v>
      </c>
      <c r="AD1379" s="117">
        <f t="shared" si="99"/>
        <v>1372</v>
      </c>
      <c r="AE1379" s="119"/>
      <c r="AF1379" s="1"/>
    </row>
    <row r="1380" spans="1:32" x14ac:dyDescent="0.25">
      <c r="A1380" s="1"/>
      <c r="B1380" s="1"/>
      <c r="C1380" s="1"/>
      <c r="D1380" s="5">
        <f t="shared" si="96"/>
        <v>1380</v>
      </c>
      <c r="E1380" s="1"/>
      <c r="F1380" s="1"/>
      <c r="G1380" s="22"/>
      <c r="H1380" s="3"/>
      <c r="I1380" s="1"/>
      <c r="J1380" s="1"/>
      <c r="K1380" s="22"/>
      <c r="L1380" s="3"/>
      <c r="M1380" s="1"/>
      <c r="N1380" s="1"/>
      <c r="O1380" s="22"/>
      <c r="P1380" s="3"/>
      <c r="Q1380" s="1"/>
      <c r="R1380" s="1"/>
      <c r="S1380" s="22"/>
      <c r="T1380" s="3"/>
      <c r="U1380" s="1"/>
      <c r="V1380" s="1"/>
      <c r="W1380" s="22"/>
      <c r="X1380" s="3"/>
      <c r="Y1380" s="10" t="s">
        <v>7</v>
      </c>
      <c r="Z1380" s="9"/>
      <c r="AA1380" s="22">
        <f t="shared" si="97"/>
        <v>0</v>
      </c>
      <c r="AB1380" s="9"/>
      <c r="AC1380" s="22">
        <f t="shared" si="98"/>
        <v>0</v>
      </c>
      <c r="AD1380" s="117">
        <f t="shared" si="99"/>
        <v>1373</v>
      </c>
      <c r="AE1380" s="119"/>
      <c r="AF1380" s="1"/>
    </row>
    <row r="1381" spans="1:32" x14ac:dyDescent="0.25">
      <c r="A1381" s="1"/>
      <c r="B1381" s="1"/>
      <c r="C1381" s="1"/>
      <c r="D1381" s="5">
        <f t="shared" si="96"/>
        <v>1381</v>
      </c>
      <c r="E1381" s="1"/>
      <c r="F1381" s="1"/>
      <c r="G1381" s="22"/>
      <c r="H1381" s="3"/>
      <c r="I1381" s="1"/>
      <c r="J1381" s="1"/>
      <c r="K1381" s="22"/>
      <c r="L1381" s="3"/>
      <c r="M1381" s="1"/>
      <c r="N1381" s="1"/>
      <c r="O1381" s="22"/>
      <c r="P1381" s="3"/>
      <c r="Q1381" s="1"/>
      <c r="R1381" s="1"/>
      <c r="S1381" s="22"/>
      <c r="T1381" s="3"/>
      <c r="U1381" s="1"/>
      <c r="V1381" s="1"/>
      <c r="W1381" s="22"/>
      <c r="X1381" s="3"/>
      <c r="Y1381" s="10" t="s">
        <v>7</v>
      </c>
      <c r="Z1381" s="9"/>
      <c r="AA1381" s="22">
        <f t="shared" si="97"/>
        <v>0</v>
      </c>
      <c r="AB1381" s="9"/>
      <c r="AC1381" s="22">
        <f t="shared" si="98"/>
        <v>0</v>
      </c>
      <c r="AD1381" s="117">
        <f t="shared" si="99"/>
        <v>1374</v>
      </c>
      <c r="AE1381" s="119"/>
      <c r="AF1381" s="1"/>
    </row>
    <row r="1382" spans="1:32" x14ac:dyDescent="0.25">
      <c r="A1382" s="1"/>
      <c r="B1382" s="1"/>
      <c r="C1382" s="1"/>
      <c r="D1382" s="5">
        <f t="shared" si="96"/>
        <v>1382</v>
      </c>
      <c r="E1382" s="1"/>
      <c r="F1382" s="1"/>
      <c r="G1382" s="22"/>
      <c r="H1382" s="3"/>
      <c r="I1382" s="1"/>
      <c r="J1382" s="1"/>
      <c r="K1382" s="22"/>
      <c r="L1382" s="3"/>
      <c r="M1382" s="1"/>
      <c r="N1382" s="1"/>
      <c r="O1382" s="22"/>
      <c r="P1382" s="3"/>
      <c r="Q1382" s="1"/>
      <c r="R1382" s="1"/>
      <c r="S1382" s="22"/>
      <c r="T1382" s="3"/>
      <c r="U1382" s="1"/>
      <c r="V1382" s="1"/>
      <c r="W1382" s="22"/>
      <c r="X1382" s="3"/>
      <c r="Y1382" s="10" t="s">
        <v>7</v>
      </c>
      <c r="Z1382" s="9"/>
      <c r="AA1382" s="22">
        <f t="shared" si="97"/>
        <v>0</v>
      </c>
      <c r="AB1382" s="9"/>
      <c r="AC1382" s="22">
        <f t="shared" si="98"/>
        <v>0</v>
      </c>
      <c r="AD1382" s="117">
        <f t="shared" si="99"/>
        <v>1375</v>
      </c>
      <c r="AE1382" s="119"/>
      <c r="AF1382" s="1"/>
    </row>
    <row r="1383" spans="1:32" x14ac:dyDescent="0.25">
      <c r="A1383" s="1"/>
      <c r="B1383" s="1"/>
      <c r="C1383" s="1"/>
      <c r="D1383" s="5">
        <f t="shared" si="96"/>
        <v>1383</v>
      </c>
      <c r="E1383" s="1"/>
      <c r="F1383" s="1"/>
      <c r="G1383" s="22"/>
      <c r="H1383" s="3"/>
      <c r="I1383" s="1"/>
      <c r="J1383" s="1"/>
      <c r="K1383" s="22"/>
      <c r="L1383" s="3"/>
      <c r="M1383" s="1"/>
      <c r="N1383" s="1"/>
      <c r="O1383" s="22"/>
      <c r="P1383" s="3"/>
      <c r="Q1383" s="1"/>
      <c r="R1383" s="1"/>
      <c r="S1383" s="22"/>
      <c r="T1383" s="3"/>
      <c r="U1383" s="1"/>
      <c r="V1383" s="1"/>
      <c r="W1383" s="22"/>
      <c r="X1383" s="3"/>
      <c r="Y1383" s="10" t="s">
        <v>7</v>
      </c>
      <c r="Z1383" s="9"/>
      <c r="AA1383" s="22">
        <f t="shared" si="97"/>
        <v>0</v>
      </c>
      <c r="AB1383" s="9"/>
      <c r="AC1383" s="22">
        <f t="shared" si="98"/>
        <v>0</v>
      </c>
      <c r="AD1383" s="117">
        <f t="shared" si="99"/>
        <v>1376</v>
      </c>
      <c r="AE1383" s="119"/>
      <c r="AF1383" s="1"/>
    </row>
    <row r="1384" spans="1:32" x14ac:dyDescent="0.25">
      <c r="A1384" s="1"/>
      <c r="B1384" s="1"/>
      <c r="C1384" s="1"/>
      <c r="D1384" s="5">
        <f t="shared" si="96"/>
        <v>1384</v>
      </c>
      <c r="E1384" s="1"/>
      <c r="F1384" s="1"/>
      <c r="G1384" s="22"/>
      <c r="H1384" s="3"/>
      <c r="I1384" s="1"/>
      <c r="J1384" s="1"/>
      <c r="K1384" s="22"/>
      <c r="L1384" s="3"/>
      <c r="M1384" s="1"/>
      <c r="N1384" s="1"/>
      <c r="O1384" s="22"/>
      <c r="P1384" s="3"/>
      <c r="Q1384" s="1"/>
      <c r="R1384" s="1"/>
      <c r="S1384" s="22"/>
      <c r="T1384" s="3"/>
      <c r="U1384" s="1"/>
      <c r="V1384" s="1"/>
      <c r="W1384" s="22"/>
      <c r="X1384" s="3"/>
      <c r="Y1384" s="10" t="s">
        <v>7</v>
      </c>
      <c r="Z1384" s="9"/>
      <c r="AA1384" s="22">
        <f t="shared" si="97"/>
        <v>0</v>
      </c>
      <c r="AB1384" s="9"/>
      <c r="AC1384" s="22">
        <f t="shared" si="98"/>
        <v>0</v>
      </c>
      <c r="AD1384" s="117">
        <f t="shared" si="99"/>
        <v>1377</v>
      </c>
      <c r="AE1384" s="119"/>
      <c r="AF1384" s="1"/>
    </row>
    <row r="1385" spans="1:32" x14ac:dyDescent="0.25">
      <c r="A1385" s="1"/>
      <c r="B1385" s="1"/>
      <c r="C1385" s="1"/>
      <c r="D1385" s="5">
        <f t="shared" si="96"/>
        <v>1385</v>
      </c>
      <c r="E1385" s="1"/>
      <c r="F1385" s="1"/>
      <c r="G1385" s="22"/>
      <c r="H1385" s="3"/>
      <c r="I1385" s="1"/>
      <c r="J1385" s="1"/>
      <c r="K1385" s="22"/>
      <c r="L1385" s="3"/>
      <c r="M1385" s="1"/>
      <c r="N1385" s="1"/>
      <c r="O1385" s="22"/>
      <c r="P1385" s="3"/>
      <c r="Q1385" s="1"/>
      <c r="R1385" s="1"/>
      <c r="S1385" s="22"/>
      <c r="T1385" s="3"/>
      <c r="U1385" s="1"/>
      <c r="V1385" s="1"/>
      <c r="W1385" s="22"/>
      <c r="X1385" s="3"/>
      <c r="Y1385" s="10" t="s">
        <v>7</v>
      </c>
      <c r="Z1385" s="9"/>
      <c r="AA1385" s="22">
        <f t="shared" si="97"/>
        <v>0</v>
      </c>
      <c r="AB1385" s="9"/>
      <c r="AC1385" s="22">
        <f t="shared" si="98"/>
        <v>0</v>
      </c>
      <c r="AD1385" s="117">
        <f t="shared" si="99"/>
        <v>1378</v>
      </c>
      <c r="AE1385" s="119"/>
      <c r="AF1385" s="1"/>
    </row>
    <row r="1386" spans="1:32" x14ac:dyDescent="0.25">
      <c r="A1386" s="1"/>
      <c r="B1386" s="1"/>
      <c r="C1386" s="1"/>
      <c r="D1386" s="5">
        <f t="shared" si="96"/>
        <v>1386</v>
      </c>
      <c r="E1386" s="1"/>
      <c r="F1386" s="1"/>
      <c r="G1386" s="22"/>
      <c r="H1386" s="3"/>
      <c r="I1386" s="1"/>
      <c r="J1386" s="1"/>
      <c r="K1386" s="22"/>
      <c r="L1386" s="3"/>
      <c r="M1386" s="1"/>
      <c r="N1386" s="1"/>
      <c r="O1386" s="22"/>
      <c r="P1386" s="3"/>
      <c r="Q1386" s="1"/>
      <c r="R1386" s="1"/>
      <c r="S1386" s="22"/>
      <c r="T1386" s="3"/>
      <c r="U1386" s="1"/>
      <c r="V1386" s="1"/>
      <c r="W1386" s="22"/>
      <c r="X1386" s="3"/>
      <c r="Y1386" s="10" t="s">
        <v>7</v>
      </c>
      <c r="Z1386" s="9"/>
      <c r="AA1386" s="22">
        <f t="shared" si="97"/>
        <v>0</v>
      </c>
      <c r="AB1386" s="9"/>
      <c r="AC1386" s="22">
        <f t="shared" si="98"/>
        <v>0</v>
      </c>
      <c r="AD1386" s="117">
        <f t="shared" si="99"/>
        <v>1379</v>
      </c>
      <c r="AE1386" s="119"/>
      <c r="AF1386" s="1"/>
    </row>
    <row r="1387" spans="1:32" x14ac:dyDescent="0.25">
      <c r="A1387" s="1"/>
      <c r="B1387" s="1"/>
      <c r="C1387" s="1"/>
      <c r="D1387" s="5">
        <f t="shared" si="96"/>
        <v>1387</v>
      </c>
      <c r="E1387" s="1"/>
      <c r="F1387" s="1"/>
      <c r="G1387" s="22"/>
      <c r="H1387" s="3"/>
      <c r="I1387" s="1"/>
      <c r="J1387" s="1"/>
      <c r="K1387" s="22"/>
      <c r="L1387" s="3"/>
      <c r="M1387" s="1"/>
      <c r="N1387" s="1"/>
      <c r="O1387" s="22"/>
      <c r="P1387" s="3"/>
      <c r="Q1387" s="1"/>
      <c r="R1387" s="1"/>
      <c r="S1387" s="22"/>
      <c r="T1387" s="3"/>
      <c r="U1387" s="1"/>
      <c r="V1387" s="1"/>
      <c r="W1387" s="22"/>
      <c r="X1387" s="3"/>
      <c r="Y1387" s="10" t="s">
        <v>7</v>
      </c>
      <c r="Z1387" s="9"/>
      <c r="AA1387" s="22">
        <f t="shared" si="97"/>
        <v>0</v>
      </c>
      <c r="AB1387" s="9"/>
      <c r="AC1387" s="22">
        <f t="shared" si="98"/>
        <v>0</v>
      </c>
      <c r="AD1387" s="117">
        <f t="shared" si="99"/>
        <v>1380</v>
      </c>
      <c r="AE1387" s="119"/>
      <c r="AF1387" s="1"/>
    </row>
    <row r="1388" spans="1:32" x14ac:dyDescent="0.25">
      <c r="A1388" s="1"/>
      <c r="B1388" s="1"/>
      <c r="C1388" s="1"/>
      <c r="D1388" s="5">
        <f t="shared" si="96"/>
        <v>1388</v>
      </c>
      <c r="E1388" s="1"/>
      <c r="F1388" s="1"/>
      <c r="G1388" s="22"/>
      <c r="H1388" s="3"/>
      <c r="I1388" s="1"/>
      <c r="J1388" s="1"/>
      <c r="K1388" s="22"/>
      <c r="L1388" s="3"/>
      <c r="M1388" s="1"/>
      <c r="N1388" s="1"/>
      <c r="O1388" s="22"/>
      <c r="P1388" s="3"/>
      <c r="Q1388" s="1"/>
      <c r="R1388" s="1"/>
      <c r="S1388" s="22"/>
      <c r="T1388" s="3"/>
      <c r="U1388" s="1"/>
      <c r="V1388" s="1"/>
      <c r="W1388" s="22"/>
      <c r="X1388" s="3"/>
      <c r="Y1388" s="10" t="s">
        <v>7</v>
      </c>
      <c r="Z1388" s="9"/>
      <c r="AA1388" s="22">
        <f t="shared" si="97"/>
        <v>0</v>
      </c>
      <c r="AB1388" s="9"/>
      <c r="AC1388" s="22">
        <f t="shared" si="98"/>
        <v>0</v>
      </c>
      <c r="AD1388" s="117">
        <f t="shared" si="99"/>
        <v>1381</v>
      </c>
      <c r="AE1388" s="119"/>
      <c r="AF1388" s="1"/>
    </row>
    <row r="1389" spans="1:32" x14ac:dyDescent="0.25">
      <c r="A1389" s="1"/>
      <c r="B1389" s="1"/>
      <c r="C1389" s="1"/>
      <c r="D1389" s="5">
        <f t="shared" si="96"/>
        <v>1389</v>
      </c>
      <c r="E1389" s="1"/>
      <c r="F1389" s="1"/>
      <c r="G1389" s="22"/>
      <c r="H1389" s="3"/>
      <c r="I1389" s="1"/>
      <c r="J1389" s="1"/>
      <c r="K1389" s="22"/>
      <c r="L1389" s="3"/>
      <c r="M1389" s="1"/>
      <c r="N1389" s="1"/>
      <c r="O1389" s="22"/>
      <c r="P1389" s="3"/>
      <c r="Q1389" s="1"/>
      <c r="R1389" s="1"/>
      <c r="S1389" s="22"/>
      <c r="T1389" s="3"/>
      <c r="U1389" s="1"/>
      <c r="V1389" s="1"/>
      <c r="W1389" s="22"/>
      <c r="X1389" s="3"/>
      <c r="Y1389" s="10" t="s">
        <v>7</v>
      </c>
      <c r="Z1389" s="9"/>
      <c r="AA1389" s="22">
        <f t="shared" si="97"/>
        <v>0</v>
      </c>
      <c r="AB1389" s="9"/>
      <c r="AC1389" s="22">
        <f t="shared" si="98"/>
        <v>0</v>
      </c>
      <c r="AD1389" s="117">
        <f t="shared" si="99"/>
        <v>1382</v>
      </c>
      <c r="AE1389" s="119"/>
      <c r="AF1389" s="1"/>
    </row>
    <row r="1390" spans="1:32" x14ac:dyDescent="0.25">
      <c r="A1390" s="1"/>
      <c r="B1390" s="1"/>
      <c r="C1390" s="1"/>
      <c r="D1390" s="5">
        <f t="shared" si="96"/>
        <v>1390</v>
      </c>
      <c r="E1390" s="1"/>
      <c r="F1390" s="1"/>
      <c r="G1390" s="22"/>
      <c r="H1390" s="3"/>
      <c r="I1390" s="1"/>
      <c r="J1390" s="1"/>
      <c r="K1390" s="22"/>
      <c r="L1390" s="3"/>
      <c r="M1390" s="1"/>
      <c r="N1390" s="1"/>
      <c r="O1390" s="22"/>
      <c r="P1390" s="3"/>
      <c r="Q1390" s="1"/>
      <c r="R1390" s="1"/>
      <c r="S1390" s="22"/>
      <c r="T1390" s="3"/>
      <c r="U1390" s="1"/>
      <c r="V1390" s="1"/>
      <c r="W1390" s="22"/>
      <c r="X1390" s="3"/>
      <c r="Y1390" s="10" t="s">
        <v>7</v>
      </c>
      <c r="Z1390" s="9"/>
      <c r="AA1390" s="22">
        <f t="shared" si="97"/>
        <v>0</v>
      </c>
      <c r="AB1390" s="9"/>
      <c r="AC1390" s="22">
        <f t="shared" si="98"/>
        <v>0</v>
      </c>
      <c r="AD1390" s="117">
        <f t="shared" si="99"/>
        <v>1383</v>
      </c>
      <c r="AE1390" s="119"/>
      <c r="AF1390" s="1"/>
    </row>
    <row r="1391" spans="1:32" x14ac:dyDescent="0.25">
      <c r="A1391" s="1"/>
      <c r="B1391" s="1"/>
      <c r="C1391" s="1"/>
      <c r="D1391" s="5">
        <f t="shared" si="96"/>
        <v>1391</v>
      </c>
      <c r="E1391" s="1"/>
      <c r="F1391" s="1"/>
      <c r="G1391" s="22"/>
      <c r="H1391" s="3"/>
      <c r="I1391" s="1"/>
      <c r="J1391" s="1"/>
      <c r="K1391" s="22"/>
      <c r="L1391" s="3"/>
      <c r="M1391" s="1"/>
      <c r="N1391" s="1"/>
      <c r="O1391" s="22"/>
      <c r="P1391" s="3"/>
      <c r="Q1391" s="1"/>
      <c r="R1391" s="1"/>
      <c r="S1391" s="22"/>
      <c r="T1391" s="3"/>
      <c r="U1391" s="1"/>
      <c r="V1391" s="1"/>
      <c r="W1391" s="22"/>
      <c r="X1391" s="3"/>
      <c r="Y1391" s="10" t="s">
        <v>7</v>
      </c>
      <c r="Z1391" s="9"/>
      <c r="AA1391" s="22">
        <f t="shared" si="97"/>
        <v>0</v>
      </c>
      <c r="AB1391" s="9"/>
      <c r="AC1391" s="22">
        <f t="shared" si="98"/>
        <v>0</v>
      </c>
      <c r="AD1391" s="117">
        <f t="shared" si="99"/>
        <v>1384</v>
      </c>
      <c r="AE1391" s="119"/>
      <c r="AF1391" s="1"/>
    </row>
    <row r="1392" spans="1:32" x14ac:dyDescent="0.25">
      <c r="A1392" s="1"/>
      <c r="B1392" s="1"/>
      <c r="C1392" s="1"/>
      <c r="D1392" s="5">
        <f t="shared" si="96"/>
        <v>1392</v>
      </c>
      <c r="E1392" s="1"/>
      <c r="F1392" s="1"/>
      <c r="G1392" s="22"/>
      <c r="H1392" s="3"/>
      <c r="I1392" s="1"/>
      <c r="J1392" s="1"/>
      <c r="K1392" s="22"/>
      <c r="L1392" s="3"/>
      <c r="M1392" s="1"/>
      <c r="N1392" s="1"/>
      <c r="O1392" s="22"/>
      <c r="P1392" s="3"/>
      <c r="Q1392" s="1"/>
      <c r="R1392" s="1"/>
      <c r="S1392" s="22"/>
      <c r="T1392" s="3"/>
      <c r="U1392" s="1"/>
      <c r="V1392" s="1"/>
      <c r="W1392" s="22"/>
      <c r="X1392" s="3"/>
      <c r="Y1392" s="10" t="s">
        <v>7</v>
      </c>
      <c r="Z1392" s="9"/>
      <c r="AA1392" s="22">
        <f t="shared" si="97"/>
        <v>0</v>
      </c>
      <c r="AB1392" s="9"/>
      <c r="AC1392" s="22">
        <f t="shared" si="98"/>
        <v>0</v>
      </c>
      <c r="AD1392" s="117">
        <f t="shared" si="99"/>
        <v>1385</v>
      </c>
      <c r="AE1392" s="119"/>
      <c r="AF1392" s="1"/>
    </row>
    <row r="1393" spans="1:32" x14ac:dyDescent="0.25">
      <c r="A1393" s="1"/>
      <c r="B1393" s="1"/>
      <c r="C1393" s="1"/>
      <c r="D1393" s="5">
        <f t="shared" si="96"/>
        <v>1393</v>
      </c>
      <c r="E1393" s="1"/>
      <c r="F1393" s="1"/>
      <c r="G1393" s="22"/>
      <c r="H1393" s="3"/>
      <c r="I1393" s="1"/>
      <c r="J1393" s="1"/>
      <c r="K1393" s="22"/>
      <c r="L1393" s="3"/>
      <c r="M1393" s="1"/>
      <c r="N1393" s="1"/>
      <c r="O1393" s="22"/>
      <c r="P1393" s="3"/>
      <c r="Q1393" s="1"/>
      <c r="R1393" s="1"/>
      <c r="S1393" s="22"/>
      <c r="T1393" s="3"/>
      <c r="U1393" s="1"/>
      <c r="V1393" s="1"/>
      <c r="W1393" s="22"/>
      <c r="X1393" s="3"/>
      <c r="Y1393" s="10" t="s">
        <v>7</v>
      </c>
      <c r="Z1393" s="9"/>
      <c r="AA1393" s="22">
        <f t="shared" si="97"/>
        <v>0</v>
      </c>
      <c r="AB1393" s="9"/>
      <c r="AC1393" s="22">
        <f t="shared" si="98"/>
        <v>0</v>
      </c>
      <c r="AD1393" s="117">
        <f t="shared" si="99"/>
        <v>1386</v>
      </c>
      <c r="AE1393" s="119"/>
      <c r="AF1393" s="1"/>
    </row>
    <row r="1394" spans="1:32" x14ac:dyDescent="0.25">
      <c r="A1394" s="1"/>
      <c r="B1394" s="1"/>
      <c r="C1394" s="1"/>
      <c r="D1394" s="5">
        <f t="shared" si="96"/>
        <v>1394</v>
      </c>
      <c r="E1394" s="1"/>
      <c r="F1394" s="1"/>
      <c r="G1394" s="22"/>
      <c r="H1394" s="3"/>
      <c r="I1394" s="1"/>
      <c r="J1394" s="1"/>
      <c r="K1394" s="22"/>
      <c r="L1394" s="3"/>
      <c r="M1394" s="1"/>
      <c r="N1394" s="1"/>
      <c r="O1394" s="22"/>
      <c r="P1394" s="3"/>
      <c r="Q1394" s="1"/>
      <c r="R1394" s="1"/>
      <c r="S1394" s="22"/>
      <c r="T1394" s="3"/>
      <c r="U1394" s="1"/>
      <c r="V1394" s="1"/>
      <c r="W1394" s="22"/>
      <c r="X1394" s="3"/>
      <c r="Y1394" s="10" t="s">
        <v>7</v>
      </c>
      <c r="Z1394" s="9"/>
      <c r="AA1394" s="22">
        <f t="shared" si="97"/>
        <v>0</v>
      </c>
      <c r="AB1394" s="9"/>
      <c r="AC1394" s="22">
        <f t="shared" si="98"/>
        <v>0</v>
      </c>
      <c r="AD1394" s="117">
        <f t="shared" si="99"/>
        <v>1387</v>
      </c>
      <c r="AE1394" s="119"/>
      <c r="AF1394" s="1"/>
    </row>
    <row r="1395" spans="1:32" x14ac:dyDescent="0.25">
      <c r="A1395" s="1"/>
      <c r="B1395" s="1"/>
      <c r="C1395" s="1"/>
      <c r="D1395" s="5">
        <f t="shared" si="96"/>
        <v>1395</v>
      </c>
      <c r="E1395" s="1"/>
      <c r="F1395" s="1"/>
      <c r="G1395" s="22"/>
      <c r="H1395" s="3"/>
      <c r="I1395" s="1"/>
      <c r="J1395" s="1"/>
      <c r="K1395" s="22"/>
      <c r="L1395" s="3"/>
      <c r="M1395" s="1"/>
      <c r="N1395" s="1"/>
      <c r="O1395" s="22"/>
      <c r="P1395" s="3"/>
      <c r="Q1395" s="1"/>
      <c r="R1395" s="1"/>
      <c r="S1395" s="22"/>
      <c r="T1395" s="3"/>
      <c r="U1395" s="1"/>
      <c r="V1395" s="1"/>
      <c r="W1395" s="22"/>
      <c r="X1395" s="3"/>
      <c r="Y1395" s="10" t="s">
        <v>7</v>
      </c>
      <c r="Z1395" s="9"/>
      <c r="AA1395" s="22">
        <f t="shared" si="97"/>
        <v>0</v>
      </c>
      <c r="AB1395" s="9"/>
      <c r="AC1395" s="22">
        <f t="shared" si="98"/>
        <v>0</v>
      </c>
      <c r="AD1395" s="117">
        <f t="shared" si="99"/>
        <v>1388</v>
      </c>
      <c r="AE1395" s="119"/>
      <c r="AF1395" s="1"/>
    </row>
    <row r="1396" spans="1:32" x14ac:dyDescent="0.25">
      <c r="A1396" s="1"/>
      <c r="B1396" s="1"/>
      <c r="C1396" s="1"/>
      <c r="D1396" s="5">
        <f t="shared" si="96"/>
        <v>1396</v>
      </c>
      <c r="E1396" s="1"/>
      <c r="F1396" s="1"/>
      <c r="G1396" s="22"/>
      <c r="H1396" s="3"/>
      <c r="I1396" s="1"/>
      <c r="J1396" s="1"/>
      <c r="K1396" s="22"/>
      <c r="L1396" s="3"/>
      <c r="M1396" s="1"/>
      <c r="N1396" s="1"/>
      <c r="O1396" s="22"/>
      <c r="P1396" s="3"/>
      <c r="Q1396" s="1"/>
      <c r="R1396" s="1"/>
      <c r="S1396" s="22"/>
      <c r="T1396" s="3"/>
      <c r="U1396" s="1"/>
      <c r="V1396" s="1"/>
      <c r="W1396" s="22"/>
      <c r="X1396" s="3"/>
      <c r="Y1396" s="10" t="s">
        <v>7</v>
      </c>
      <c r="Z1396" s="9"/>
      <c r="AA1396" s="22">
        <f t="shared" si="97"/>
        <v>0</v>
      </c>
      <c r="AB1396" s="9"/>
      <c r="AC1396" s="22">
        <f t="shared" si="98"/>
        <v>0</v>
      </c>
      <c r="AD1396" s="117">
        <f t="shared" si="99"/>
        <v>1389</v>
      </c>
      <c r="AE1396" s="119"/>
      <c r="AF1396" s="1"/>
    </row>
    <row r="1397" spans="1:32" x14ac:dyDescent="0.25">
      <c r="A1397" s="1"/>
      <c r="B1397" s="1"/>
      <c r="C1397" s="1"/>
      <c r="D1397" s="5">
        <f t="shared" si="96"/>
        <v>1397</v>
      </c>
      <c r="E1397" s="1"/>
      <c r="F1397" s="1"/>
      <c r="G1397" s="22"/>
      <c r="H1397" s="3"/>
      <c r="I1397" s="1"/>
      <c r="J1397" s="1"/>
      <c r="K1397" s="22"/>
      <c r="L1397" s="3"/>
      <c r="M1397" s="1"/>
      <c r="N1397" s="1"/>
      <c r="O1397" s="22"/>
      <c r="P1397" s="3"/>
      <c r="Q1397" s="1"/>
      <c r="R1397" s="1"/>
      <c r="S1397" s="22"/>
      <c r="T1397" s="3"/>
      <c r="U1397" s="1"/>
      <c r="V1397" s="1"/>
      <c r="W1397" s="22"/>
      <c r="X1397" s="3"/>
      <c r="Y1397" s="10" t="s">
        <v>7</v>
      </c>
      <c r="Z1397" s="9"/>
      <c r="AA1397" s="22">
        <f t="shared" si="97"/>
        <v>0</v>
      </c>
      <c r="AB1397" s="9"/>
      <c r="AC1397" s="22">
        <f t="shared" si="98"/>
        <v>0</v>
      </c>
      <c r="AD1397" s="117">
        <f t="shared" si="99"/>
        <v>1390</v>
      </c>
      <c r="AE1397" s="119"/>
      <c r="AF1397" s="1"/>
    </row>
    <row r="1398" spans="1:32" x14ac:dyDescent="0.25">
      <c r="A1398" s="1"/>
      <c r="B1398" s="1"/>
      <c r="C1398" s="1"/>
      <c r="D1398" s="5">
        <f t="shared" si="96"/>
        <v>1398</v>
      </c>
      <c r="E1398" s="1"/>
      <c r="F1398" s="1"/>
      <c r="G1398" s="22"/>
      <c r="H1398" s="3"/>
      <c r="I1398" s="1"/>
      <c r="J1398" s="1"/>
      <c r="K1398" s="22"/>
      <c r="L1398" s="3"/>
      <c r="M1398" s="1"/>
      <c r="N1398" s="1"/>
      <c r="O1398" s="22"/>
      <c r="P1398" s="3"/>
      <c r="Q1398" s="1"/>
      <c r="R1398" s="1"/>
      <c r="S1398" s="22"/>
      <c r="T1398" s="3"/>
      <c r="U1398" s="1"/>
      <c r="V1398" s="1"/>
      <c r="W1398" s="22"/>
      <c r="X1398" s="3"/>
      <c r="Y1398" s="10" t="s">
        <v>7</v>
      </c>
      <c r="Z1398" s="9"/>
      <c r="AA1398" s="22">
        <f t="shared" si="97"/>
        <v>0</v>
      </c>
      <c r="AB1398" s="9"/>
      <c r="AC1398" s="22">
        <f t="shared" si="98"/>
        <v>0</v>
      </c>
      <c r="AD1398" s="117">
        <f t="shared" si="99"/>
        <v>1391</v>
      </c>
      <c r="AE1398" s="119"/>
      <c r="AF1398" s="1"/>
    </row>
    <row r="1399" spans="1:32" x14ac:dyDescent="0.25">
      <c r="A1399" s="1"/>
      <c r="B1399" s="1"/>
      <c r="C1399" s="1"/>
      <c r="D1399" s="5">
        <f t="shared" si="96"/>
        <v>1399</v>
      </c>
      <c r="E1399" s="1"/>
      <c r="F1399" s="1"/>
      <c r="G1399" s="22"/>
      <c r="H1399" s="3"/>
      <c r="I1399" s="1"/>
      <c r="J1399" s="1"/>
      <c r="K1399" s="22"/>
      <c r="L1399" s="3"/>
      <c r="M1399" s="1"/>
      <c r="N1399" s="1"/>
      <c r="O1399" s="22"/>
      <c r="P1399" s="3"/>
      <c r="Q1399" s="1"/>
      <c r="R1399" s="1"/>
      <c r="S1399" s="22"/>
      <c r="T1399" s="3"/>
      <c r="U1399" s="1"/>
      <c r="V1399" s="1"/>
      <c r="W1399" s="22"/>
      <c r="X1399" s="3"/>
      <c r="Y1399" s="10" t="s">
        <v>7</v>
      </c>
      <c r="Z1399" s="9"/>
      <c r="AA1399" s="22">
        <f t="shared" si="97"/>
        <v>0</v>
      </c>
      <c r="AB1399" s="9"/>
      <c r="AC1399" s="22">
        <f t="shared" si="98"/>
        <v>0</v>
      </c>
      <c r="AD1399" s="117">
        <f t="shared" si="99"/>
        <v>1392</v>
      </c>
      <c r="AE1399" s="119"/>
      <c r="AF1399" s="1"/>
    </row>
    <row r="1400" spans="1:32" x14ac:dyDescent="0.25">
      <c r="A1400" s="1"/>
      <c r="B1400" s="1"/>
      <c r="C1400" s="1"/>
      <c r="D1400" s="5">
        <f t="shared" si="96"/>
        <v>1400</v>
      </c>
      <c r="E1400" s="1"/>
      <c r="F1400" s="1"/>
      <c r="G1400" s="22"/>
      <c r="H1400" s="3"/>
      <c r="I1400" s="1"/>
      <c r="J1400" s="1"/>
      <c r="K1400" s="22"/>
      <c r="L1400" s="3"/>
      <c r="M1400" s="1"/>
      <c r="N1400" s="1"/>
      <c r="O1400" s="22"/>
      <c r="P1400" s="3"/>
      <c r="Q1400" s="1"/>
      <c r="R1400" s="1"/>
      <c r="S1400" s="22"/>
      <c r="T1400" s="3"/>
      <c r="U1400" s="1"/>
      <c r="V1400" s="1"/>
      <c r="W1400" s="22"/>
      <c r="X1400" s="3"/>
      <c r="Y1400" s="10" t="s">
        <v>7</v>
      </c>
      <c r="Z1400" s="9"/>
      <c r="AA1400" s="22">
        <f t="shared" si="97"/>
        <v>0</v>
      </c>
      <c r="AB1400" s="9"/>
      <c r="AC1400" s="22">
        <f t="shared" si="98"/>
        <v>0</v>
      </c>
      <c r="AD1400" s="117">
        <f t="shared" si="99"/>
        <v>1393</v>
      </c>
      <c r="AE1400" s="119"/>
      <c r="AF1400" s="1"/>
    </row>
    <row r="1401" spans="1:32" x14ac:dyDescent="0.25">
      <c r="A1401" s="1"/>
      <c r="B1401" s="1"/>
      <c r="C1401" s="1"/>
      <c r="D1401" s="5">
        <f t="shared" si="96"/>
        <v>1401</v>
      </c>
      <c r="E1401" s="1"/>
      <c r="F1401" s="1"/>
      <c r="G1401" s="22"/>
      <c r="H1401" s="3"/>
      <c r="I1401" s="1"/>
      <c r="J1401" s="1"/>
      <c r="K1401" s="22"/>
      <c r="L1401" s="3"/>
      <c r="M1401" s="1"/>
      <c r="N1401" s="1"/>
      <c r="O1401" s="22"/>
      <c r="P1401" s="3"/>
      <c r="Q1401" s="1"/>
      <c r="R1401" s="1"/>
      <c r="S1401" s="22"/>
      <c r="T1401" s="3"/>
      <c r="U1401" s="1"/>
      <c r="V1401" s="1"/>
      <c r="W1401" s="22"/>
      <c r="X1401" s="3"/>
      <c r="Y1401" s="10" t="s">
        <v>7</v>
      </c>
      <c r="Z1401" s="9"/>
      <c r="AA1401" s="22">
        <f t="shared" si="97"/>
        <v>0</v>
      </c>
      <c r="AB1401" s="9"/>
      <c r="AC1401" s="22">
        <f t="shared" si="98"/>
        <v>0</v>
      </c>
      <c r="AD1401" s="117">
        <f t="shared" si="99"/>
        <v>1394</v>
      </c>
      <c r="AE1401" s="119"/>
      <c r="AF1401" s="1"/>
    </row>
    <row r="1402" spans="1:32" x14ac:dyDescent="0.25">
      <c r="A1402" s="1"/>
      <c r="B1402" s="1"/>
      <c r="C1402" s="1"/>
      <c r="D1402" s="5">
        <f t="shared" si="96"/>
        <v>1402</v>
      </c>
      <c r="E1402" s="1"/>
      <c r="F1402" s="1"/>
      <c r="G1402" s="22"/>
      <c r="H1402" s="3"/>
      <c r="I1402" s="1"/>
      <c r="J1402" s="1"/>
      <c r="K1402" s="22"/>
      <c r="L1402" s="3"/>
      <c r="M1402" s="1"/>
      <c r="N1402" s="1"/>
      <c r="O1402" s="22"/>
      <c r="P1402" s="3"/>
      <c r="Q1402" s="1"/>
      <c r="R1402" s="1"/>
      <c r="S1402" s="22"/>
      <c r="T1402" s="3"/>
      <c r="U1402" s="1"/>
      <c r="V1402" s="1"/>
      <c r="W1402" s="22"/>
      <c r="X1402" s="3"/>
      <c r="Y1402" s="10" t="s">
        <v>7</v>
      </c>
      <c r="Z1402" s="9"/>
      <c r="AA1402" s="22">
        <f t="shared" si="97"/>
        <v>0</v>
      </c>
      <c r="AB1402" s="9"/>
      <c r="AC1402" s="22">
        <f t="shared" si="98"/>
        <v>0</v>
      </c>
      <c r="AD1402" s="117">
        <f t="shared" si="99"/>
        <v>1395</v>
      </c>
      <c r="AE1402" s="119"/>
      <c r="AF1402" s="1"/>
    </row>
    <row r="1403" spans="1:32" x14ac:dyDescent="0.25">
      <c r="A1403" s="1"/>
      <c r="B1403" s="1"/>
      <c r="C1403" s="1"/>
      <c r="D1403" s="5">
        <f t="shared" si="96"/>
        <v>1403</v>
      </c>
      <c r="E1403" s="1"/>
      <c r="F1403" s="1"/>
      <c r="G1403" s="22"/>
      <c r="H1403" s="3"/>
      <c r="I1403" s="1"/>
      <c r="J1403" s="1"/>
      <c r="K1403" s="22"/>
      <c r="L1403" s="3"/>
      <c r="M1403" s="1"/>
      <c r="N1403" s="1"/>
      <c r="O1403" s="22"/>
      <c r="P1403" s="3"/>
      <c r="Q1403" s="1"/>
      <c r="R1403" s="1"/>
      <c r="S1403" s="22"/>
      <c r="T1403" s="3"/>
      <c r="U1403" s="1"/>
      <c r="V1403" s="1"/>
      <c r="W1403" s="22"/>
      <c r="X1403" s="3"/>
      <c r="Y1403" s="10" t="s">
        <v>7</v>
      </c>
      <c r="Z1403" s="9"/>
      <c r="AA1403" s="22">
        <f t="shared" si="97"/>
        <v>0</v>
      </c>
      <c r="AB1403" s="9"/>
      <c r="AC1403" s="22">
        <f t="shared" si="98"/>
        <v>0</v>
      </c>
      <c r="AD1403" s="117">
        <f t="shared" si="99"/>
        <v>1396</v>
      </c>
      <c r="AE1403" s="119"/>
      <c r="AF1403" s="1"/>
    </row>
    <row r="1404" spans="1:32" x14ac:dyDescent="0.25">
      <c r="A1404" s="1"/>
      <c r="B1404" s="1"/>
      <c r="C1404" s="1"/>
      <c r="D1404" s="5">
        <f t="shared" si="96"/>
        <v>1404</v>
      </c>
      <c r="E1404" s="1"/>
      <c r="F1404" s="1"/>
      <c r="G1404" s="22"/>
      <c r="H1404" s="3"/>
      <c r="I1404" s="1"/>
      <c r="J1404" s="1"/>
      <c r="K1404" s="22"/>
      <c r="L1404" s="3"/>
      <c r="M1404" s="1"/>
      <c r="N1404" s="1"/>
      <c r="O1404" s="22"/>
      <c r="P1404" s="3"/>
      <c r="Q1404" s="1"/>
      <c r="R1404" s="1"/>
      <c r="S1404" s="22"/>
      <c r="T1404" s="3"/>
      <c r="U1404" s="1"/>
      <c r="V1404" s="1"/>
      <c r="W1404" s="22"/>
      <c r="X1404" s="3"/>
      <c r="Y1404" s="10" t="s">
        <v>7</v>
      </c>
      <c r="Z1404" s="9"/>
      <c r="AA1404" s="22">
        <f t="shared" si="97"/>
        <v>0</v>
      </c>
      <c r="AB1404" s="9"/>
      <c r="AC1404" s="22">
        <f t="shared" si="98"/>
        <v>0</v>
      </c>
      <c r="AD1404" s="117">
        <f t="shared" si="99"/>
        <v>1397</v>
      </c>
      <c r="AE1404" s="119"/>
      <c r="AF1404" s="1"/>
    </row>
    <row r="1405" spans="1:32" x14ac:dyDescent="0.25">
      <c r="A1405" s="1"/>
      <c r="B1405" s="1"/>
      <c r="C1405" s="1"/>
      <c r="D1405" s="5">
        <f t="shared" si="96"/>
        <v>1405</v>
      </c>
      <c r="E1405" s="1"/>
      <c r="F1405" s="1"/>
      <c r="G1405" s="22"/>
      <c r="H1405" s="3"/>
      <c r="I1405" s="1"/>
      <c r="J1405" s="1"/>
      <c r="K1405" s="22"/>
      <c r="L1405" s="3"/>
      <c r="M1405" s="1"/>
      <c r="N1405" s="1"/>
      <c r="O1405" s="22"/>
      <c r="P1405" s="3"/>
      <c r="Q1405" s="1"/>
      <c r="R1405" s="1"/>
      <c r="S1405" s="22"/>
      <c r="T1405" s="3"/>
      <c r="U1405" s="1"/>
      <c r="V1405" s="1"/>
      <c r="W1405" s="22"/>
      <c r="X1405" s="3"/>
      <c r="Y1405" s="10" t="s">
        <v>7</v>
      </c>
      <c r="Z1405" s="9"/>
      <c r="AA1405" s="22">
        <f t="shared" si="97"/>
        <v>0</v>
      </c>
      <c r="AB1405" s="9"/>
      <c r="AC1405" s="22">
        <f t="shared" si="98"/>
        <v>0</v>
      </c>
      <c r="AD1405" s="117">
        <f t="shared" si="99"/>
        <v>1398</v>
      </c>
      <c r="AE1405" s="119"/>
      <c r="AF1405" s="1"/>
    </row>
    <row r="1406" spans="1:32" x14ac:dyDescent="0.25">
      <c r="A1406" s="1"/>
      <c r="B1406" s="1"/>
      <c r="C1406" s="1"/>
      <c r="D1406" s="5">
        <f t="shared" si="96"/>
        <v>1406</v>
      </c>
      <c r="E1406" s="1"/>
      <c r="F1406" s="1"/>
      <c r="G1406" s="22"/>
      <c r="H1406" s="3"/>
      <c r="I1406" s="1"/>
      <c r="J1406" s="1"/>
      <c r="K1406" s="22"/>
      <c r="L1406" s="3"/>
      <c r="M1406" s="1"/>
      <c r="N1406" s="1"/>
      <c r="O1406" s="22"/>
      <c r="P1406" s="3"/>
      <c r="Q1406" s="1"/>
      <c r="R1406" s="1"/>
      <c r="S1406" s="22"/>
      <c r="T1406" s="3"/>
      <c r="U1406" s="1"/>
      <c r="V1406" s="1"/>
      <c r="W1406" s="22"/>
      <c r="X1406" s="3"/>
      <c r="Y1406" s="10" t="s">
        <v>7</v>
      </c>
      <c r="Z1406" s="9"/>
      <c r="AA1406" s="22">
        <f t="shared" si="97"/>
        <v>0</v>
      </c>
      <c r="AB1406" s="9"/>
      <c r="AC1406" s="22">
        <f t="shared" si="98"/>
        <v>0</v>
      </c>
      <c r="AD1406" s="117">
        <f t="shared" si="99"/>
        <v>1399</v>
      </c>
      <c r="AE1406" s="119"/>
      <c r="AF1406" s="1"/>
    </row>
    <row r="1407" spans="1:32" x14ac:dyDescent="0.25">
      <c r="A1407" s="1"/>
      <c r="B1407" s="1"/>
      <c r="C1407" s="1"/>
      <c r="D1407" s="5">
        <f t="shared" si="96"/>
        <v>1407</v>
      </c>
      <c r="E1407" s="1"/>
      <c r="F1407" s="1"/>
      <c r="G1407" s="22"/>
      <c r="H1407" s="3"/>
      <c r="I1407" s="1"/>
      <c r="J1407" s="1"/>
      <c r="K1407" s="22"/>
      <c r="L1407" s="3"/>
      <c r="M1407" s="1"/>
      <c r="N1407" s="1"/>
      <c r="O1407" s="22"/>
      <c r="P1407" s="3"/>
      <c r="Q1407" s="1"/>
      <c r="R1407" s="1"/>
      <c r="S1407" s="22"/>
      <c r="T1407" s="3"/>
      <c r="U1407" s="1"/>
      <c r="V1407" s="1"/>
      <c r="W1407" s="22"/>
      <c r="X1407" s="3"/>
      <c r="Y1407" s="10" t="s">
        <v>7</v>
      </c>
      <c r="Z1407" s="9"/>
      <c r="AA1407" s="22">
        <f t="shared" si="97"/>
        <v>0</v>
      </c>
      <c r="AB1407" s="9"/>
      <c r="AC1407" s="22">
        <f t="shared" si="98"/>
        <v>0</v>
      </c>
      <c r="AD1407" s="117">
        <f t="shared" si="99"/>
        <v>1400</v>
      </c>
      <c r="AE1407" s="119"/>
      <c r="AF1407" s="1"/>
    </row>
    <row r="1408" spans="1:32" x14ac:dyDescent="0.25">
      <c r="A1408" s="1"/>
      <c r="B1408" s="1"/>
      <c r="C1408" s="1"/>
      <c r="D1408" s="5">
        <f t="shared" si="96"/>
        <v>1408</v>
      </c>
      <c r="E1408" s="1"/>
      <c r="F1408" s="1"/>
      <c r="G1408" s="22"/>
      <c r="H1408" s="3"/>
      <c r="I1408" s="1"/>
      <c r="J1408" s="1"/>
      <c r="K1408" s="22"/>
      <c r="L1408" s="3"/>
      <c r="M1408" s="1"/>
      <c r="N1408" s="1"/>
      <c r="O1408" s="22"/>
      <c r="P1408" s="3"/>
      <c r="Q1408" s="1"/>
      <c r="R1408" s="1"/>
      <c r="S1408" s="22"/>
      <c r="T1408" s="3"/>
      <c r="U1408" s="1"/>
      <c r="V1408" s="1"/>
      <c r="W1408" s="22"/>
      <c r="X1408" s="3"/>
      <c r="Y1408" s="10" t="s">
        <v>7</v>
      </c>
      <c r="Z1408" s="9"/>
      <c r="AA1408" s="22">
        <f t="shared" si="97"/>
        <v>0</v>
      </c>
      <c r="AB1408" s="9"/>
      <c r="AC1408" s="22">
        <f t="shared" si="98"/>
        <v>0</v>
      </c>
      <c r="AD1408" s="117">
        <f t="shared" si="99"/>
        <v>1401</v>
      </c>
      <c r="AE1408" s="119"/>
      <c r="AF1408" s="1"/>
    </row>
    <row r="1409" spans="1:32" x14ac:dyDescent="0.25">
      <c r="A1409" s="1"/>
      <c r="B1409" s="1"/>
      <c r="C1409" s="1"/>
      <c r="D1409" s="5">
        <f t="shared" si="96"/>
        <v>1409</v>
      </c>
      <c r="E1409" s="1"/>
      <c r="F1409" s="1"/>
      <c r="G1409" s="22"/>
      <c r="H1409" s="3"/>
      <c r="I1409" s="1"/>
      <c r="J1409" s="1"/>
      <c r="K1409" s="22"/>
      <c r="L1409" s="3"/>
      <c r="M1409" s="1"/>
      <c r="N1409" s="1"/>
      <c r="O1409" s="22"/>
      <c r="P1409" s="3"/>
      <c r="Q1409" s="1"/>
      <c r="R1409" s="1"/>
      <c r="S1409" s="22"/>
      <c r="T1409" s="3"/>
      <c r="U1409" s="1"/>
      <c r="V1409" s="1"/>
      <c r="W1409" s="22"/>
      <c r="X1409" s="3"/>
      <c r="Y1409" s="10" t="s">
        <v>7</v>
      </c>
      <c r="Z1409" s="9"/>
      <c r="AA1409" s="22">
        <f t="shared" si="97"/>
        <v>0</v>
      </c>
      <c r="AB1409" s="9"/>
      <c r="AC1409" s="22">
        <f t="shared" si="98"/>
        <v>0</v>
      </c>
      <c r="AD1409" s="117">
        <f t="shared" si="99"/>
        <v>1402</v>
      </c>
      <c r="AE1409" s="119"/>
      <c r="AF1409" s="1"/>
    </row>
    <row r="1410" spans="1:32" x14ac:dyDescent="0.25">
      <c r="A1410" s="1"/>
      <c r="B1410" s="1"/>
      <c r="C1410" s="1"/>
      <c r="D1410" s="5">
        <f t="shared" si="96"/>
        <v>1410</v>
      </c>
      <c r="E1410" s="1"/>
      <c r="F1410" s="1"/>
      <c r="G1410" s="22"/>
      <c r="H1410" s="3"/>
      <c r="I1410" s="1"/>
      <c r="J1410" s="1"/>
      <c r="K1410" s="22"/>
      <c r="L1410" s="3"/>
      <c r="M1410" s="1"/>
      <c r="N1410" s="1"/>
      <c r="O1410" s="22"/>
      <c r="P1410" s="3"/>
      <c r="Q1410" s="1"/>
      <c r="R1410" s="1"/>
      <c r="S1410" s="22"/>
      <c r="T1410" s="3"/>
      <c r="U1410" s="1"/>
      <c r="V1410" s="1"/>
      <c r="W1410" s="22"/>
      <c r="X1410" s="3"/>
      <c r="Y1410" s="10" t="s">
        <v>7</v>
      </c>
      <c r="Z1410" s="9"/>
      <c r="AA1410" s="22">
        <f t="shared" si="97"/>
        <v>0</v>
      </c>
      <c r="AB1410" s="9"/>
      <c r="AC1410" s="22">
        <f t="shared" si="98"/>
        <v>0</v>
      </c>
      <c r="AD1410" s="117">
        <f t="shared" si="99"/>
        <v>1403</v>
      </c>
      <c r="AE1410" s="119"/>
      <c r="AF1410" s="1"/>
    </row>
    <row r="1411" spans="1:32" x14ac:dyDescent="0.25">
      <c r="A1411" s="1"/>
      <c r="B1411" s="1"/>
      <c r="C1411" s="1"/>
      <c r="D1411" s="5">
        <f t="shared" si="96"/>
        <v>1411</v>
      </c>
      <c r="E1411" s="1"/>
      <c r="F1411" s="1"/>
      <c r="G1411" s="22"/>
      <c r="H1411" s="3"/>
      <c r="I1411" s="1"/>
      <c r="J1411" s="1"/>
      <c r="K1411" s="22"/>
      <c r="L1411" s="3"/>
      <c r="M1411" s="1"/>
      <c r="N1411" s="1"/>
      <c r="O1411" s="22"/>
      <c r="P1411" s="3"/>
      <c r="Q1411" s="1"/>
      <c r="R1411" s="1"/>
      <c r="S1411" s="22"/>
      <c r="T1411" s="3"/>
      <c r="U1411" s="1"/>
      <c r="V1411" s="1"/>
      <c r="W1411" s="22"/>
      <c r="X1411" s="3"/>
      <c r="Y1411" s="10" t="s">
        <v>7</v>
      </c>
      <c r="Z1411" s="9"/>
      <c r="AA1411" s="22">
        <f t="shared" si="97"/>
        <v>0</v>
      </c>
      <c r="AB1411" s="9"/>
      <c r="AC1411" s="22">
        <f t="shared" si="98"/>
        <v>0</v>
      </c>
      <c r="AD1411" s="117">
        <f t="shared" si="99"/>
        <v>1404</v>
      </c>
      <c r="AE1411" s="119"/>
      <c r="AF1411" s="1"/>
    </row>
    <row r="1412" spans="1:32" x14ac:dyDescent="0.25">
      <c r="A1412" s="1"/>
      <c r="B1412" s="1"/>
      <c r="C1412" s="1"/>
      <c r="D1412" s="5">
        <f t="shared" si="96"/>
        <v>1412</v>
      </c>
      <c r="E1412" s="1"/>
      <c r="F1412" s="1"/>
      <c r="G1412" s="22"/>
      <c r="H1412" s="3"/>
      <c r="I1412" s="1"/>
      <c r="J1412" s="1"/>
      <c r="K1412" s="22"/>
      <c r="L1412" s="3"/>
      <c r="M1412" s="1"/>
      <c r="N1412" s="1"/>
      <c r="O1412" s="22"/>
      <c r="P1412" s="3"/>
      <c r="Q1412" s="1"/>
      <c r="R1412" s="1"/>
      <c r="S1412" s="22"/>
      <c r="T1412" s="3"/>
      <c r="U1412" s="1"/>
      <c r="V1412" s="1"/>
      <c r="W1412" s="22"/>
      <c r="X1412" s="3"/>
      <c r="Y1412" s="10" t="s">
        <v>7</v>
      </c>
      <c r="Z1412" s="9"/>
      <c r="AA1412" s="22">
        <f t="shared" si="97"/>
        <v>0</v>
      </c>
      <c r="AB1412" s="9"/>
      <c r="AC1412" s="22">
        <f t="shared" si="98"/>
        <v>0</v>
      </c>
      <c r="AD1412" s="117">
        <f t="shared" si="99"/>
        <v>1405</v>
      </c>
      <c r="AE1412" s="119"/>
      <c r="AF1412" s="1"/>
    </row>
    <row r="1413" spans="1:32" x14ac:dyDescent="0.25">
      <c r="A1413" s="1"/>
      <c r="B1413" s="1"/>
      <c r="C1413" s="1"/>
      <c r="D1413" s="5">
        <f t="shared" si="96"/>
        <v>1413</v>
      </c>
      <c r="E1413" s="1"/>
      <c r="F1413" s="1"/>
      <c r="G1413" s="22"/>
      <c r="H1413" s="3"/>
      <c r="I1413" s="1"/>
      <c r="J1413" s="1"/>
      <c r="K1413" s="22"/>
      <c r="L1413" s="3"/>
      <c r="M1413" s="1"/>
      <c r="N1413" s="1"/>
      <c r="O1413" s="22"/>
      <c r="P1413" s="3"/>
      <c r="Q1413" s="1"/>
      <c r="R1413" s="1"/>
      <c r="S1413" s="22"/>
      <c r="T1413" s="3"/>
      <c r="U1413" s="1"/>
      <c r="V1413" s="1"/>
      <c r="W1413" s="22"/>
      <c r="X1413" s="3"/>
      <c r="Y1413" s="10" t="s">
        <v>7</v>
      </c>
      <c r="Z1413" s="9"/>
      <c r="AA1413" s="22">
        <f t="shared" si="97"/>
        <v>0</v>
      </c>
      <c r="AB1413" s="9"/>
      <c r="AC1413" s="22">
        <f t="shared" si="98"/>
        <v>0</v>
      </c>
      <c r="AD1413" s="117">
        <f t="shared" si="99"/>
        <v>1406</v>
      </c>
      <c r="AE1413" s="119"/>
      <c r="AF1413" s="1"/>
    </row>
    <row r="1414" spans="1:32" x14ac:dyDescent="0.25">
      <c r="A1414" s="1"/>
      <c r="B1414" s="1"/>
      <c r="C1414" s="1"/>
      <c r="D1414" s="5">
        <f t="shared" si="96"/>
        <v>1414</v>
      </c>
      <c r="E1414" s="1"/>
      <c r="F1414" s="1"/>
      <c r="G1414" s="22"/>
      <c r="H1414" s="3"/>
      <c r="I1414" s="1"/>
      <c r="J1414" s="1"/>
      <c r="K1414" s="22"/>
      <c r="L1414" s="3"/>
      <c r="M1414" s="1"/>
      <c r="N1414" s="1"/>
      <c r="O1414" s="22"/>
      <c r="P1414" s="3"/>
      <c r="Q1414" s="1"/>
      <c r="R1414" s="1"/>
      <c r="S1414" s="22"/>
      <c r="T1414" s="3"/>
      <c r="U1414" s="1"/>
      <c r="V1414" s="1"/>
      <c r="W1414" s="22"/>
      <c r="X1414" s="3"/>
      <c r="Y1414" s="10" t="s">
        <v>7</v>
      </c>
      <c r="Z1414" s="9"/>
      <c r="AA1414" s="22">
        <f t="shared" si="97"/>
        <v>0</v>
      </c>
      <c r="AB1414" s="9"/>
      <c r="AC1414" s="22">
        <f t="shared" si="98"/>
        <v>0</v>
      </c>
      <c r="AD1414" s="117">
        <f t="shared" si="99"/>
        <v>1407</v>
      </c>
      <c r="AE1414" s="119"/>
      <c r="AF1414" s="1"/>
    </row>
    <row r="1415" spans="1:32" x14ac:dyDescent="0.25">
      <c r="A1415" s="1"/>
      <c r="B1415" s="1"/>
      <c r="C1415" s="1"/>
      <c r="D1415" s="5">
        <f t="shared" si="96"/>
        <v>1415</v>
      </c>
      <c r="E1415" s="1"/>
      <c r="F1415" s="1"/>
      <c r="G1415" s="22"/>
      <c r="H1415" s="3"/>
      <c r="I1415" s="1"/>
      <c r="J1415" s="1"/>
      <c r="K1415" s="22"/>
      <c r="L1415" s="3"/>
      <c r="M1415" s="1"/>
      <c r="N1415" s="1"/>
      <c r="O1415" s="22"/>
      <c r="P1415" s="3"/>
      <c r="Q1415" s="1"/>
      <c r="R1415" s="1"/>
      <c r="S1415" s="22"/>
      <c r="T1415" s="3"/>
      <c r="U1415" s="1"/>
      <c r="V1415" s="1"/>
      <c r="W1415" s="22"/>
      <c r="X1415" s="3"/>
      <c r="Y1415" s="10" t="s">
        <v>7</v>
      </c>
      <c r="Z1415" s="9"/>
      <c r="AA1415" s="22">
        <f t="shared" si="97"/>
        <v>0</v>
      </c>
      <c r="AB1415" s="9"/>
      <c r="AC1415" s="22">
        <f t="shared" si="98"/>
        <v>0</v>
      </c>
      <c r="AD1415" s="117">
        <f t="shared" si="99"/>
        <v>1408</v>
      </c>
      <c r="AE1415" s="119"/>
      <c r="AF1415" s="1"/>
    </row>
    <row r="1416" spans="1:32" x14ac:dyDescent="0.25">
      <c r="A1416" s="1"/>
      <c r="B1416" s="1"/>
      <c r="C1416" s="1"/>
      <c r="D1416" s="5">
        <f t="shared" si="96"/>
        <v>1416</v>
      </c>
      <c r="E1416" s="1"/>
      <c r="F1416" s="1"/>
      <c r="G1416" s="22"/>
      <c r="H1416" s="3"/>
      <c r="I1416" s="1"/>
      <c r="J1416" s="1"/>
      <c r="K1416" s="22"/>
      <c r="L1416" s="3"/>
      <c r="M1416" s="1"/>
      <c r="N1416" s="1"/>
      <c r="O1416" s="22"/>
      <c r="P1416" s="3"/>
      <c r="Q1416" s="1"/>
      <c r="R1416" s="1"/>
      <c r="S1416" s="22"/>
      <c r="T1416" s="3"/>
      <c r="U1416" s="1"/>
      <c r="V1416" s="1"/>
      <c r="W1416" s="22"/>
      <c r="X1416" s="3"/>
      <c r="Y1416" s="10" t="s">
        <v>7</v>
      </c>
      <c r="Z1416" s="9"/>
      <c r="AA1416" s="22">
        <f t="shared" si="97"/>
        <v>0</v>
      </c>
      <c r="AB1416" s="9"/>
      <c r="AC1416" s="22">
        <f t="shared" si="98"/>
        <v>0</v>
      </c>
      <c r="AD1416" s="117">
        <f t="shared" si="99"/>
        <v>1409</v>
      </c>
      <c r="AE1416" s="119"/>
      <c r="AF1416" s="1"/>
    </row>
    <row r="1417" spans="1:32" x14ac:dyDescent="0.25">
      <c r="A1417" s="1"/>
      <c r="B1417" s="1"/>
      <c r="C1417" s="1"/>
      <c r="D1417" s="5">
        <f t="shared" ref="D1417:D1480" si="100">ROW(C1417)</f>
        <v>1417</v>
      </c>
      <c r="E1417" s="1"/>
      <c r="F1417" s="1"/>
      <c r="G1417" s="22"/>
      <c r="H1417" s="3"/>
      <c r="I1417" s="1"/>
      <c r="J1417" s="1"/>
      <c r="K1417" s="22"/>
      <c r="L1417" s="3"/>
      <c r="M1417" s="1"/>
      <c r="N1417" s="1"/>
      <c r="O1417" s="22"/>
      <c r="P1417" s="3"/>
      <c r="Q1417" s="1"/>
      <c r="R1417" s="1"/>
      <c r="S1417" s="22"/>
      <c r="T1417" s="3"/>
      <c r="U1417" s="1"/>
      <c r="V1417" s="1"/>
      <c r="W1417" s="22"/>
      <c r="X1417" s="3"/>
      <c r="Y1417" s="10" t="s">
        <v>7</v>
      </c>
      <c r="Z1417" s="9"/>
      <c r="AA1417" s="22">
        <f t="shared" ref="AA1417:AA1480" si="101">IF(Z1417="",0,IF(COUNTIF(Z:Z,Z1417)=1,0,1))</f>
        <v>0</v>
      </c>
      <c r="AB1417" s="9"/>
      <c r="AC1417" s="22">
        <f t="shared" ref="AC1417:AC1480" si="102">IF(AB1417="",0,IF(COUNTIF(AB:AB,AB1417)=1,0,1))</f>
        <v>0</v>
      </c>
      <c r="AD1417" s="117">
        <f t="shared" si="99"/>
        <v>1410</v>
      </c>
      <c r="AE1417" s="119"/>
      <c r="AF1417" s="1"/>
    </row>
    <row r="1418" spans="1:32" x14ac:dyDescent="0.25">
      <c r="A1418" s="1"/>
      <c r="B1418" s="1"/>
      <c r="C1418" s="1"/>
      <c r="D1418" s="5">
        <f t="shared" si="100"/>
        <v>1418</v>
      </c>
      <c r="E1418" s="1"/>
      <c r="F1418" s="1"/>
      <c r="G1418" s="22"/>
      <c r="H1418" s="3"/>
      <c r="I1418" s="1"/>
      <c r="J1418" s="1"/>
      <c r="K1418" s="22"/>
      <c r="L1418" s="3"/>
      <c r="M1418" s="1"/>
      <c r="N1418" s="1"/>
      <c r="O1418" s="22"/>
      <c r="P1418" s="3"/>
      <c r="Q1418" s="1"/>
      <c r="R1418" s="1"/>
      <c r="S1418" s="22"/>
      <c r="T1418" s="3"/>
      <c r="U1418" s="1"/>
      <c r="V1418" s="1"/>
      <c r="W1418" s="22"/>
      <c r="X1418" s="3"/>
      <c r="Y1418" s="10" t="s">
        <v>7</v>
      </c>
      <c r="Z1418" s="9"/>
      <c r="AA1418" s="22">
        <f t="shared" si="101"/>
        <v>0</v>
      </c>
      <c r="AB1418" s="9"/>
      <c r="AC1418" s="22">
        <f t="shared" si="102"/>
        <v>0</v>
      </c>
      <c r="AD1418" s="117">
        <f t="shared" ref="AD1418:AD1481" si="103">AD1417+1</f>
        <v>1411</v>
      </c>
      <c r="AE1418" s="119"/>
      <c r="AF1418" s="1"/>
    </row>
    <row r="1419" spans="1:32" x14ac:dyDescent="0.25">
      <c r="A1419" s="1"/>
      <c r="B1419" s="1"/>
      <c r="C1419" s="1"/>
      <c r="D1419" s="5">
        <f t="shared" si="100"/>
        <v>1419</v>
      </c>
      <c r="E1419" s="1"/>
      <c r="F1419" s="1"/>
      <c r="G1419" s="22"/>
      <c r="H1419" s="3"/>
      <c r="I1419" s="1"/>
      <c r="J1419" s="1"/>
      <c r="K1419" s="22"/>
      <c r="L1419" s="3"/>
      <c r="M1419" s="1"/>
      <c r="N1419" s="1"/>
      <c r="O1419" s="22"/>
      <c r="P1419" s="3"/>
      <c r="Q1419" s="1"/>
      <c r="R1419" s="1"/>
      <c r="S1419" s="22"/>
      <c r="T1419" s="3"/>
      <c r="U1419" s="1"/>
      <c r="V1419" s="1"/>
      <c r="W1419" s="22"/>
      <c r="X1419" s="3"/>
      <c r="Y1419" s="10" t="s">
        <v>7</v>
      </c>
      <c r="Z1419" s="9"/>
      <c r="AA1419" s="22">
        <f t="shared" si="101"/>
        <v>0</v>
      </c>
      <c r="AB1419" s="9"/>
      <c r="AC1419" s="22">
        <f t="shared" si="102"/>
        <v>0</v>
      </c>
      <c r="AD1419" s="117">
        <f t="shared" si="103"/>
        <v>1412</v>
      </c>
      <c r="AE1419" s="119"/>
      <c r="AF1419" s="1"/>
    </row>
    <row r="1420" spans="1:32" x14ac:dyDescent="0.25">
      <c r="A1420" s="1"/>
      <c r="B1420" s="1"/>
      <c r="C1420" s="1"/>
      <c r="D1420" s="5">
        <f t="shared" si="100"/>
        <v>1420</v>
      </c>
      <c r="E1420" s="1"/>
      <c r="F1420" s="1"/>
      <c r="G1420" s="22"/>
      <c r="H1420" s="3"/>
      <c r="I1420" s="1"/>
      <c r="J1420" s="1"/>
      <c r="K1420" s="22"/>
      <c r="L1420" s="3"/>
      <c r="M1420" s="1"/>
      <c r="N1420" s="1"/>
      <c r="O1420" s="22"/>
      <c r="P1420" s="3"/>
      <c r="Q1420" s="1"/>
      <c r="R1420" s="1"/>
      <c r="S1420" s="22"/>
      <c r="T1420" s="3"/>
      <c r="U1420" s="1"/>
      <c r="V1420" s="1"/>
      <c r="W1420" s="22"/>
      <c r="X1420" s="3"/>
      <c r="Y1420" s="10" t="s">
        <v>7</v>
      </c>
      <c r="Z1420" s="9"/>
      <c r="AA1420" s="22">
        <f t="shared" si="101"/>
        <v>0</v>
      </c>
      <c r="AB1420" s="9"/>
      <c r="AC1420" s="22">
        <f t="shared" si="102"/>
        <v>0</v>
      </c>
      <c r="AD1420" s="117">
        <f t="shared" si="103"/>
        <v>1413</v>
      </c>
      <c r="AE1420" s="119"/>
      <c r="AF1420" s="1"/>
    </row>
    <row r="1421" spans="1:32" x14ac:dyDescent="0.25">
      <c r="A1421" s="1"/>
      <c r="B1421" s="1"/>
      <c r="C1421" s="1"/>
      <c r="D1421" s="5">
        <f t="shared" si="100"/>
        <v>1421</v>
      </c>
      <c r="E1421" s="1"/>
      <c r="F1421" s="1"/>
      <c r="G1421" s="22"/>
      <c r="H1421" s="3"/>
      <c r="I1421" s="1"/>
      <c r="J1421" s="1"/>
      <c r="K1421" s="22"/>
      <c r="L1421" s="3"/>
      <c r="M1421" s="1"/>
      <c r="N1421" s="1"/>
      <c r="O1421" s="22"/>
      <c r="P1421" s="3"/>
      <c r="Q1421" s="1"/>
      <c r="R1421" s="1"/>
      <c r="S1421" s="22"/>
      <c r="T1421" s="3"/>
      <c r="U1421" s="1"/>
      <c r="V1421" s="1"/>
      <c r="W1421" s="22"/>
      <c r="X1421" s="3"/>
      <c r="Y1421" s="10" t="s">
        <v>7</v>
      </c>
      <c r="Z1421" s="9"/>
      <c r="AA1421" s="22">
        <f t="shared" si="101"/>
        <v>0</v>
      </c>
      <c r="AB1421" s="9"/>
      <c r="AC1421" s="22">
        <f t="shared" si="102"/>
        <v>0</v>
      </c>
      <c r="AD1421" s="117">
        <f t="shared" si="103"/>
        <v>1414</v>
      </c>
      <c r="AE1421" s="119"/>
      <c r="AF1421" s="1"/>
    </row>
    <row r="1422" spans="1:32" x14ac:dyDescent="0.25">
      <c r="A1422" s="1"/>
      <c r="B1422" s="1"/>
      <c r="C1422" s="1"/>
      <c r="D1422" s="5">
        <f t="shared" si="100"/>
        <v>1422</v>
      </c>
      <c r="E1422" s="1"/>
      <c r="F1422" s="1"/>
      <c r="G1422" s="22"/>
      <c r="H1422" s="3"/>
      <c r="I1422" s="1"/>
      <c r="J1422" s="1"/>
      <c r="K1422" s="22"/>
      <c r="L1422" s="3"/>
      <c r="M1422" s="1"/>
      <c r="N1422" s="1"/>
      <c r="O1422" s="22"/>
      <c r="P1422" s="3"/>
      <c r="Q1422" s="1"/>
      <c r="R1422" s="1"/>
      <c r="S1422" s="22"/>
      <c r="T1422" s="3"/>
      <c r="U1422" s="1"/>
      <c r="V1422" s="1"/>
      <c r="W1422" s="22"/>
      <c r="X1422" s="3"/>
      <c r="Y1422" s="10" t="s">
        <v>7</v>
      </c>
      <c r="Z1422" s="9"/>
      <c r="AA1422" s="22">
        <f t="shared" si="101"/>
        <v>0</v>
      </c>
      <c r="AB1422" s="9"/>
      <c r="AC1422" s="22">
        <f t="shared" si="102"/>
        <v>0</v>
      </c>
      <c r="AD1422" s="117">
        <f t="shared" si="103"/>
        <v>1415</v>
      </c>
      <c r="AE1422" s="119"/>
      <c r="AF1422" s="1"/>
    </row>
    <row r="1423" spans="1:32" x14ac:dyDescent="0.25">
      <c r="A1423" s="1"/>
      <c r="B1423" s="1"/>
      <c r="C1423" s="1"/>
      <c r="D1423" s="5">
        <f t="shared" si="100"/>
        <v>1423</v>
      </c>
      <c r="E1423" s="1"/>
      <c r="F1423" s="1"/>
      <c r="G1423" s="22"/>
      <c r="H1423" s="3"/>
      <c r="I1423" s="1"/>
      <c r="J1423" s="1"/>
      <c r="K1423" s="22"/>
      <c r="L1423" s="3"/>
      <c r="M1423" s="1"/>
      <c r="N1423" s="1"/>
      <c r="O1423" s="22"/>
      <c r="P1423" s="3"/>
      <c r="Q1423" s="1"/>
      <c r="R1423" s="1"/>
      <c r="S1423" s="22"/>
      <c r="T1423" s="3"/>
      <c r="U1423" s="1"/>
      <c r="V1423" s="1"/>
      <c r="W1423" s="22"/>
      <c r="X1423" s="3"/>
      <c r="Y1423" s="10" t="s">
        <v>7</v>
      </c>
      <c r="Z1423" s="9"/>
      <c r="AA1423" s="22">
        <f t="shared" si="101"/>
        <v>0</v>
      </c>
      <c r="AB1423" s="9"/>
      <c r="AC1423" s="22">
        <f t="shared" si="102"/>
        <v>0</v>
      </c>
      <c r="AD1423" s="117">
        <f t="shared" si="103"/>
        <v>1416</v>
      </c>
      <c r="AE1423" s="119"/>
      <c r="AF1423" s="1"/>
    </row>
    <row r="1424" spans="1:32" x14ac:dyDescent="0.25">
      <c r="A1424" s="1"/>
      <c r="B1424" s="1"/>
      <c r="C1424" s="1"/>
      <c r="D1424" s="5">
        <f t="shared" si="100"/>
        <v>1424</v>
      </c>
      <c r="E1424" s="1"/>
      <c r="F1424" s="1"/>
      <c r="G1424" s="22"/>
      <c r="H1424" s="3"/>
      <c r="I1424" s="1"/>
      <c r="J1424" s="1"/>
      <c r="K1424" s="22"/>
      <c r="L1424" s="3"/>
      <c r="M1424" s="1"/>
      <c r="N1424" s="1"/>
      <c r="O1424" s="22"/>
      <c r="P1424" s="3"/>
      <c r="Q1424" s="1"/>
      <c r="R1424" s="1"/>
      <c r="S1424" s="22"/>
      <c r="T1424" s="3"/>
      <c r="U1424" s="1"/>
      <c r="V1424" s="1"/>
      <c r="W1424" s="22"/>
      <c r="X1424" s="3"/>
      <c r="Y1424" s="10" t="s">
        <v>7</v>
      </c>
      <c r="Z1424" s="9"/>
      <c r="AA1424" s="22">
        <f t="shared" si="101"/>
        <v>0</v>
      </c>
      <c r="AB1424" s="9"/>
      <c r="AC1424" s="22">
        <f t="shared" si="102"/>
        <v>0</v>
      </c>
      <c r="AD1424" s="117">
        <f t="shared" si="103"/>
        <v>1417</v>
      </c>
      <c r="AE1424" s="119"/>
      <c r="AF1424" s="1"/>
    </row>
    <row r="1425" spans="1:32" x14ac:dyDescent="0.25">
      <c r="A1425" s="1"/>
      <c r="B1425" s="1"/>
      <c r="C1425" s="1"/>
      <c r="D1425" s="5">
        <f t="shared" si="100"/>
        <v>1425</v>
      </c>
      <c r="E1425" s="1"/>
      <c r="F1425" s="1"/>
      <c r="G1425" s="22"/>
      <c r="H1425" s="3"/>
      <c r="I1425" s="1"/>
      <c r="J1425" s="1"/>
      <c r="K1425" s="22"/>
      <c r="L1425" s="3"/>
      <c r="M1425" s="1"/>
      <c r="N1425" s="1"/>
      <c r="O1425" s="22"/>
      <c r="P1425" s="3"/>
      <c r="Q1425" s="1"/>
      <c r="R1425" s="1"/>
      <c r="S1425" s="22"/>
      <c r="T1425" s="3"/>
      <c r="U1425" s="1"/>
      <c r="V1425" s="1"/>
      <c r="W1425" s="22"/>
      <c r="X1425" s="3"/>
      <c r="Y1425" s="10" t="s">
        <v>7</v>
      </c>
      <c r="Z1425" s="9"/>
      <c r="AA1425" s="22">
        <f t="shared" si="101"/>
        <v>0</v>
      </c>
      <c r="AB1425" s="9"/>
      <c r="AC1425" s="22">
        <f t="shared" si="102"/>
        <v>0</v>
      </c>
      <c r="AD1425" s="117">
        <f t="shared" si="103"/>
        <v>1418</v>
      </c>
      <c r="AE1425" s="119"/>
      <c r="AF1425" s="1"/>
    </row>
    <row r="1426" spans="1:32" x14ac:dyDescent="0.25">
      <c r="A1426" s="1"/>
      <c r="B1426" s="1"/>
      <c r="C1426" s="1"/>
      <c r="D1426" s="5">
        <f t="shared" si="100"/>
        <v>1426</v>
      </c>
      <c r="E1426" s="1"/>
      <c r="F1426" s="1"/>
      <c r="G1426" s="22"/>
      <c r="H1426" s="3"/>
      <c r="I1426" s="1"/>
      <c r="J1426" s="1"/>
      <c r="K1426" s="22"/>
      <c r="L1426" s="3"/>
      <c r="M1426" s="1"/>
      <c r="N1426" s="1"/>
      <c r="O1426" s="22"/>
      <c r="P1426" s="3"/>
      <c r="Q1426" s="1"/>
      <c r="R1426" s="1"/>
      <c r="S1426" s="22"/>
      <c r="T1426" s="3"/>
      <c r="U1426" s="1"/>
      <c r="V1426" s="1"/>
      <c r="W1426" s="22"/>
      <c r="X1426" s="3"/>
      <c r="Y1426" s="10" t="s">
        <v>7</v>
      </c>
      <c r="Z1426" s="9"/>
      <c r="AA1426" s="22">
        <f t="shared" si="101"/>
        <v>0</v>
      </c>
      <c r="AB1426" s="9"/>
      <c r="AC1426" s="22">
        <f t="shared" si="102"/>
        <v>0</v>
      </c>
      <c r="AD1426" s="117">
        <f t="shared" si="103"/>
        <v>1419</v>
      </c>
      <c r="AE1426" s="119"/>
      <c r="AF1426" s="1"/>
    </row>
    <row r="1427" spans="1:32" x14ac:dyDescent="0.25">
      <c r="A1427" s="1"/>
      <c r="B1427" s="1"/>
      <c r="C1427" s="1"/>
      <c r="D1427" s="5">
        <f t="shared" si="100"/>
        <v>1427</v>
      </c>
      <c r="E1427" s="1"/>
      <c r="F1427" s="1"/>
      <c r="G1427" s="22"/>
      <c r="H1427" s="3"/>
      <c r="I1427" s="1"/>
      <c r="J1427" s="1"/>
      <c r="K1427" s="22"/>
      <c r="L1427" s="3"/>
      <c r="M1427" s="1"/>
      <c r="N1427" s="1"/>
      <c r="O1427" s="22"/>
      <c r="P1427" s="3"/>
      <c r="Q1427" s="1"/>
      <c r="R1427" s="1"/>
      <c r="S1427" s="22"/>
      <c r="T1427" s="3"/>
      <c r="U1427" s="1"/>
      <c r="V1427" s="1"/>
      <c r="W1427" s="22"/>
      <c r="X1427" s="3"/>
      <c r="Y1427" s="10" t="s">
        <v>7</v>
      </c>
      <c r="Z1427" s="9"/>
      <c r="AA1427" s="22">
        <f t="shared" si="101"/>
        <v>0</v>
      </c>
      <c r="AB1427" s="9"/>
      <c r="AC1427" s="22">
        <f t="shared" si="102"/>
        <v>0</v>
      </c>
      <c r="AD1427" s="117">
        <f t="shared" si="103"/>
        <v>1420</v>
      </c>
      <c r="AE1427" s="119"/>
      <c r="AF1427" s="1"/>
    </row>
    <row r="1428" spans="1:32" x14ac:dyDescent="0.25">
      <c r="A1428" s="1"/>
      <c r="B1428" s="1"/>
      <c r="C1428" s="1"/>
      <c r="D1428" s="5">
        <f t="shared" si="100"/>
        <v>1428</v>
      </c>
      <c r="E1428" s="1"/>
      <c r="F1428" s="1"/>
      <c r="G1428" s="22"/>
      <c r="H1428" s="3"/>
      <c r="I1428" s="1"/>
      <c r="J1428" s="1"/>
      <c r="K1428" s="22"/>
      <c r="L1428" s="3"/>
      <c r="M1428" s="1"/>
      <c r="N1428" s="1"/>
      <c r="O1428" s="22"/>
      <c r="P1428" s="3"/>
      <c r="Q1428" s="1"/>
      <c r="R1428" s="1"/>
      <c r="S1428" s="22"/>
      <c r="T1428" s="3"/>
      <c r="U1428" s="1"/>
      <c r="V1428" s="1"/>
      <c r="W1428" s="22"/>
      <c r="X1428" s="3"/>
      <c r="Y1428" s="10" t="s">
        <v>7</v>
      </c>
      <c r="Z1428" s="9"/>
      <c r="AA1428" s="22">
        <f t="shared" si="101"/>
        <v>0</v>
      </c>
      <c r="AB1428" s="9"/>
      <c r="AC1428" s="22">
        <f t="shared" si="102"/>
        <v>0</v>
      </c>
      <c r="AD1428" s="117">
        <f t="shared" si="103"/>
        <v>1421</v>
      </c>
      <c r="AE1428" s="119"/>
      <c r="AF1428" s="1"/>
    </row>
    <row r="1429" spans="1:32" x14ac:dyDescent="0.25">
      <c r="A1429" s="1"/>
      <c r="B1429" s="1"/>
      <c r="C1429" s="1"/>
      <c r="D1429" s="5">
        <f t="shared" si="100"/>
        <v>1429</v>
      </c>
      <c r="E1429" s="1"/>
      <c r="F1429" s="1"/>
      <c r="G1429" s="22"/>
      <c r="H1429" s="3"/>
      <c r="I1429" s="1"/>
      <c r="J1429" s="1"/>
      <c r="K1429" s="22"/>
      <c r="L1429" s="3"/>
      <c r="M1429" s="1"/>
      <c r="N1429" s="1"/>
      <c r="O1429" s="22"/>
      <c r="P1429" s="3"/>
      <c r="Q1429" s="1"/>
      <c r="R1429" s="1"/>
      <c r="S1429" s="22"/>
      <c r="T1429" s="3"/>
      <c r="U1429" s="1"/>
      <c r="V1429" s="1"/>
      <c r="W1429" s="22"/>
      <c r="X1429" s="3"/>
      <c r="Y1429" s="10" t="s">
        <v>7</v>
      </c>
      <c r="Z1429" s="9"/>
      <c r="AA1429" s="22">
        <f t="shared" si="101"/>
        <v>0</v>
      </c>
      <c r="AB1429" s="9"/>
      <c r="AC1429" s="22">
        <f t="shared" si="102"/>
        <v>0</v>
      </c>
      <c r="AD1429" s="117">
        <f t="shared" si="103"/>
        <v>1422</v>
      </c>
      <c r="AE1429" s="119"/>
      <c r="AF1429" s="1"/>
    </row>
    <row r="1430" spans="1:32" x14ac:dyDescent="0.25">
      <c r="A1430" s="1"/>
      <c r="B1430" s="1"/>
      <c r="C1430" s="1"/>
      <c r="D1430" s="5">
        <f t="shared" si="100"/>
        <v>1430</v>
      </c>
      <c r="E1430" s="1"/>
      <c r="F1430" s="1"/>
      <c r="G1430" s="22"/>
      <c r="H1430" s="3"/>
      <c r="I1430" s="1"/>
      <c r="J1430" s="1"/>
      <c r="K1430" s="22"/>
      <c r="L1430" s="3"/>
      <c r="M1430" s="1"/>
      <c r="N1430" s="1"/>
      <c r="O1430" s="22"/>
      <c r="P1430" s="3"/>
      <c r="Q1430" s="1"/>
      <c r="R1430" s="1"/>
      <c r="S1430" s="22"/>
      <c r="T1430" s="3"/>
      <c r="U1430" s="1"/>
      <c r="V1430" s="1"/>
      <c r="W1430" s="22"/>
      <c r="X1430" s="3"/>
      <c r="Y1430" s="10" t="s">
        <v>7</v>
      </c>
      <c r="Z1430" s="9"/>
      <c r="AA1430" s="22">
        <f t="shared" si="101"/>
        <v>0</v>
      </c>
      <c r="AB1430" s="9"/>
      <c r="AC1430" s="22">
        <f t="shared" si="102"/>
        <v>0</v>
      </c>
      <c r="AD1430" s="117">
        <f t="shared" si="103"/>
        <v>1423</v>
      </c>
      <c r="AE1430" s="119"/>
      <c r="AF1430" s="1"/>
    </row>
    <row r="1431" spans="1:32" x14ac:dyDescent="0.25">
      <c r="A1431" s="1"/>
      <c r="B1431" s="1"/>
      <c r="C1431" s="1"/>
      <c r="D1431" s="5">
        <f t="shared" si="100"/>
        <v>1431</v>
      </c>
      <c r="E1431" s="1"/>
      <c r="F1431" s="1"/>
      <c r="G1431" s="22"/>
      <c r="H1431" s="3"/>
      <c r="I1431" s="1"/>
      <c r="J1431" s="1"/>
      <c r="K1431" s="22"/>
      <c r="L1431" s="3"/>
      <c r="M1431" s="1"/>
      <c r="N1431" s="1"/>
      <c r="O1431" s="22"/>
      <c r="P1431" s="3"/>
      <c r="Q1431" s="1"/>
      <c r="R1431" s="1"/>
      <c r="S1431" s="22"/>
      <c r="T1431" s="3"/>
      <c r="U1431" s="1"/>
      <c r="V1431" s="1"/>
      <c r="W1431" s="22"/>
      <c r="X1431" s="3"/>
      <c r="Y1431" s="10" t="s">
        <v>7</v>
      </c>
      <c r="Z1431" s="9"/>
      <c r="AA1431" s="22">
        <f t="shared" si="101"/>
        <v>0</v>
      </c>
      <c r="AB1431" s="9"/>
      <c r="AC1431" s="22">
        <f t="shared" si="102"/>
        <v>0</v>
      </c>
      <c r="AD1431" s="117">
        <f t="shared" si="103"/>
        <v>1424</v>
      </c>
      <c r="AE1431" s="119"/>
      <c r="AF1431" s="1"/>
    </row>
    <row r="1432" spans="1:32" x14ac:dyDescent="0.25">
      <c r="A1432" s="1"/>
      <c r="B1432" s="1"/>
      <c r="C1432" s="1"/>
      <c r="D1432" s="5">
        <f t="shared" si="100"/>
        <v>1432</v>
      </c>
      <c r="E1432" s="1"/>
      <c r="F1432" s="1"/>
      <c r="G1432" s="22"/>
      <c r="H1432" s="3"/>
      <c r="I1432" s="1"/>
      <c r="J1432" s="1"/>
      <c r="K1432" s="22"/>
      <c r="L1432" s="3"/>
      <c r="M1432" s="1"/>
      <c r="N1432" s="1"/>
      <c r="O1432" s="22"/>
      <c r="P1432" s="3"/>
      <c r="Q1432" s="1"/>
      <c r="R1432" s="1"/>
      <c r="S1432" s="22"/>
      <c r="T1432" s="3"/>
      <c r="U1432" s="1"/>
      <c r="V1432" s="1"/>
      <c r="W1432" s="22"/>
      <c r="X1432" s="3"/>
      <c r="Y1432" s="10" t="s">
        <v>7</v>
      </c>
      <c r="Z1432" s="9"/>
      <c r="AA1432" s="22">
        <f t="shared" si="101"/>
        <v>0</v>
      </c>
      <c r="AB1432" s="9"/>
      <c r="AC1432" s="22">
        <f t="shared" si="102"/>
        <v>0</v>
      </c>
      <c r="AD1432" s="117">
        <f t="shared" si="103"/>
        <v>1425</v>
      </c>
      <c r="AE1432" s="119"/>
      <c r="AF1432" s="1"/>
    </row>
    <row r="1433" spans="1:32" x14ac:dyDescent="0.25">
      <c r="A1433" s="1"/>
      <c r="B1433" s="1"/>
      <c r="C1433" s="1"/>
      <c r="D1433" s="5">
        <f t="shared" si="100"/>
        <v>1433</v>
      </c>
      <c r="E1433" s="1"/>
      <c r="F1433" s="1"/>
      <c r="G1433" s="22"/>
      <c r="H1433" s="3"/>
      <c r="I1433" s="1"/>
      <c r="J1433" s="1"/>
      <c r="K1433" s="22"/>
      <c r="L1433" s="3"/>
      <c r="M1433" s="1"/>
      <c r="N1433" s="1"/>
      <c r="O1433" s="22"/>
      <c r="P1433" s="3"/>
      <c r="Q1433" s="1"/>
      <c r="R1433" s="1"/>
      <c r="S1433" s="22"/>
      <c r="T1433" s="3"/>
      <c r="U1433" s="1"/>
      <c r="V1433" s="1"/>
      <c r="W1433" s="22"/>
      <c r="X1433" s="3"/>
      <c r="Y1433" s="10" t="s">
        <v>7</v>
      </c>
      <c r="Z1433" s="9"/>
      <c r="AA1433" s="22">
        <f t="shared" si="101"/>
        <v>0</v>
      </c>
      <c r="AB1433" s="9"/>
      <c r="AC1433" s="22">
        <f t="shared" si="102"/>
        <v>0</v>
      </c>
      <c r="AD1433" s="117">
        <f t="shared" si="103"/>
        <v>1426</v>
      </c>
      <c r="AE1433" s="119"/>
      <c r="AF1433" s="1"/>
    </row>
    <row r="1434" spans="1:32" x14ac:dyDescent="0.25">
      <c r="A1434" s="1"/>
      <c r="B1434" s="1"/>
      <c r="C1434" s="1"/>
      <c r="D1434" s="5">
        <f t="shared" si="100"/>
        <v>1434</v>
      </c>
      <c r="E1434" s="1"/>
      <c r="F1434" s="1"/>
      <c r="G1434" s="22"/>
      <c r="H1434" s="3"/>
      <c r="I1434" s="1"/>
      <c r="J1434" s="1"/>
      <c r="K1434" s="22"/>
      <c r="L1434" s="3"/>
      <c r="M1434" s="1"/>
      <c r="N1434" s="1"/>
      <c r="O1434" s="22"/>
      <c r="P1434" s="3"/>
      <c r="Q1434" s="1"/>
      <c r="R1434" s="1"/>
      <c r="S1434" s="22"/>
      <c r="T1434" s="3"/>
      <c r="U1434" s="1"/>
      <c r="V1434" s="1"/>
      <c r="W1434" s="22"/>
      <c r="X1434" s="3"/>
      <c r="Y1434" s="10" t="s">
        <v>7</v>
      </c>
      <c r="Z1434" s="9"/>
      <c r="AA1434" s="22">
        <f t="shared" si="101"/>
        <v>0</v>
      </c>
      <c r="AB1434" s="9"/>
      <c r="AC1434" s="22">
        <f t="shared" si="102"/>
        <v>0</v>
      </c>
      <c r="AD1434" s="117">
        <f t="shared" si="103"/>
        <v>1427</v>
      </c>
      <c r="AE1434" s="119"/>
      <c r="AF1434" s="1"/>
    </row>
    <row r="1435" spans="1:32" x14ac:dyDescent="0.25">
      <c r="A1435" s="1"/>
      <c r="B1435" s="1"/>
      <c r="C1435" s="1"/>
      <c r="D1435" s="5">
        <f t="shared" si="100"/>
        <v>1435</v>
      </c>
      <c r="E1435" s="1"/>
      <c r="F1435" s="1"/>
      <c r="G1435" s="22"/>
      <c r="H1435" s="3"/>
      <c r="I1435" s="1"/>
      <c r="J1435" s="1"/>
      <c r="K1435" s="22"/>
      <c r="L1435" s="3"/>
      <c r="M1435" s="1"/>
      <c r="N1435" s="1"/>
      <c r="O1435" s="22"/>
      <c r="P1435" s="3"/>
      <c r="Q1435" s="1"/>
      <c r="R1435" s="1"/>
      <c r="S1435" s="22"/>
      <c r="T1435" s="3"/>
      <c r="U1435" s="1"/>
      <c r="V1435" s="1"/>
      <c r="W1435" s="22"/>
      <c r="X1435" s="3"/>
      <c r="Y1435" s="10" t="s">
        <v>7</v>
      </c>
      <c r="Z1435" s="9"/>
      <c r="AA1435" s="22">
        <f t="shared" si="101"/>
        <v>0</v>
      </c>
      <c r="AB1435" s="9"/>
      <c r="AC1435" s="22">
        <f t="shared" si="102"/>
        <v>0</v>
      </c>
      <c r="AD1435" s="117">
        <f t="shared" si="103"/>
        <v>1428</v>
      </c>
      <c r="AE1435" s="119"/>
      <c r="AF1435" s="1"/>
    </row>
    <row r="1436" spans="1:32" x14ac:dyDescent="0.25">
      <c r="A1436" s="1"/>
      <c r="B1436" s="1"/>
      <c r="C1436" s="1"/>
      <c r="D1436" s="5">
        <f t="shared" si="100"/>
        <v>1436</v>
      </c>
      <c r="E1436" s="1"/>
      <c r="F1436" s="1"/>
      <c r="G1436" s="22"/>
      <c r="H1436" s="3"/>
      <c r="I1436" s="1"/>
      <c r="J1436" s="1"/>
      <c r="K1436" s="22"/>
      <c r="L1436" s="3"/>
      <c r="M1436" s="1"/>
      <c r="N1436" s="1"/>
      <c r="O1436" s="22"/>
      <c r="P1436" s="3"/>
      <c r="Q1436" s="1"/>
      <c r="R1436" s="1"/>
      <c r="S1436" s="22"/>
      <c r="T1436" s="3"/>
      <c r="U1436" s="1"/>
      <c r="V1436" s="1"/>
      <c r="W1436" s="22"/>
      <c r="X1436" s="3"/>
      <c r="Y1436" s="10" t="s">
        <v>7</v>
      </c>
      <c r="Z1436" s="9"/>
      <c r="AA1436" s="22">
        <f t="shared" si="101"/>
        <v>0</v>
      </c>
      <c r="AB1436" s="9"/>
      <c r="AC1436" s="22">
        <f t="shared" si="102"/>
        <v>0</v>
      </c>
      <c r="AD1436" s="117">
        <f t="shared" si="103"/>
        <v>1429</v>
      </c>
      <c r="AE1436" s="119"/>
      <c r="AF1436" s="1"/>
    </row>
    <row r="1437" spans="1:32" x14ac:dyDescent="0.25">
      <c r="A1437" s="1"/>
      <c r="B1437" s="1"/>
      <c r="C1437" s="1"/>
      <c r="D1437" s="5">
        <f t="shared" si="100"/>
        <v>1437</v>
      </c>
      <c r="E1437" s="1"/>
      <c r="F1437" s="1"/>
      <c r="G1437" s="22"/>
      <c r="H1437" s="3"/>
      <c r="I1437" s="1"/>
      <c r="J1437" s="1"/>
      <c r="K1437" s="22"/>
      <c r="L1437" s="3"/>
      <c r="M1437" s="1"/>
      <c r="N1437" s="1"/>
      <c r="O1437" s="22"/>
      <c r="P1437" s="3"/>
      <c r="Q1437" s="1"/>
      <c r="R1437" s="1"/>
      <c r="S1437" s="22"/>
      <c r="T1437" s="3"/>
      <c r="U1437" s="1"/>
      <c r="V1437" s="1"/>
      <c r="W1437" s="22"/>
      <c r="X1437" s="3"/>
      <c r="Y1437" s="10" t="s">
        <v>7</v>
      </c>
      <c r="Z1437" s="9"/>
      <c r="AA1437" s="22">
        <f t="shared" si="101"/>
        <v>0</v>
      </c>
      <c r="AB1437" s="9"/>
      <c r="AC1437" s="22">
        <f t="shared" si="102"/>
        <v>0</v>
      </c>
      <c r="AD1437" s="117">
        <f t="shared" si="103"/>
        <v>1430</v>
      </c>
      <c r="AE1437" s="119"/>
      <c r="AF1437" s="1"/>
    </row>
    <row r="1438" spans="1:32" x14ac:dyDescent="0.25">
      <c r="A1438" s="1"/>
      <c r="B1438" s="1"/>
      <c r="C1438" s="1"/>
      <c r="D1438" s="5">
        <f t="shared" si="100"/>
        <v>1438</v>
      </c>
      <c r="E1438" s="1"/>
      <c r="F1438" s="1"/>
      <c r="G1438" s="22"/>
      <c r="H1438" s="3"/>
      <c r="I1438" s="1"/>
      <c r="J1438" s="1"/>
      <c r="K1438" s="22"/>
      <c r="L1438" s="3"/>
      <c r="M1438" s="1"/>
      <c r="N1438" s="1"/>
      <c r="O1438" s="22"/>
      <c r="P1438" s="3"/>
      <c r="Q1438" s="1"/>
      <c r="R1438" s="1"/>
      <c r="S1438" s="22"/>
      <c r="T1438" s="3"/>
      <c r="U1438" s="1"/>
      <c r="V1438" s="1"/>
      <c r="W1438" s="22"/>
      <c r="X1438" s="3"/>
      <c r="Y1438" s="10" t="s">
        <v>7</v>
      </c>
      <c r="Z1438" s="9"/>
      <c r="AA1438" s="22">
        <f t="shared" si="101"/>
        <v>0</v>
      </c>
      <c r="AB1438" s="9"/>
      <c r="AC1438" s="22">
        <f t="shared" si="102"/>
        <v>0</v>
      </c>
      <c r="AD1438" s="117">
        <f t="shared" si="103"/>
        <v>1431</v>
      </c>
      <c r="AE1438" s="119"/>
      <c r="AF1438" s="1"/>
    </row>
    <row r="1439" spans="1:32" x14ac:dyDescent="0.25">
      <c r="A1439" s="1"/>
      <c r="B1439" s="1"/>
      <c r="C1439" s="1"/>
      <c r="D1439" s="5">
        <f t="shared" si="100"/>
        <v>1439</v>
      </c>
      <c r="E1439" s="1"/>
      <c r="F1439" s="1"/>
      <c r="G1439" s="22"/>
      <c r="H1439" s="3"/>
      <c r="I1439" s="1"/>
      <c r="J1439" s="1"/>
      <c r="K1439" s="22"/>
      <c r="L1439" s="3"/>
      <c r="M1439" s="1"/>
      <c r="N1439" s="1"/>
      <c r="O1439" s="22"/>
      <c r="P1439" s="3"/>
      <c r="Q1439" s="1"/>
      <c r="R1439" s="1"/>
      <c r="S1439" s="22"/>
      <c r="T1439" s="3"/>
      <c r="U1439" s="1"/>
      <c r="V1439" s="1"/>
      <c r="W1439" s="22"/>
      <c r="X1439" s="3"/>
      <c r="Y1439" s="10" t="s">
        <v>7</v>
      </c>
      <c r="Z1439" s="9"/>
      <c r="AA1439" s="22">
        <f t="shared" si="101"/>
        <v>0</v>
      </c>
      <c r="AB1439" s="9"/>
      <c r="AC1439" s="22">
        <f t="shared" si="102"/>
        <v>0</v>
      </c>
      <c r="AD1439" s="117">
        <f t="shared" si="103"/>
        <v>1432</v>
      </c>
      <c r="AE1439" s="119"/>
      <c r="AF1439" s="1"/>
    </row>
    <row r="1440" spans="1:32" x14ac:dyDescent="0.25">
      <c r="A1440" s="1"/>
      <c r="B1440" s="1"/>
      <c r="C1440" s="1"/>
      <c r="D1440" s="5">
        <f t="shared" si="100"/>
        <v>1440</v>
      </c>
      <c r="E1440" s="1"/>
      <c r="F1440" s="1"/>
      <c r="G1440" s="22"/>
      <c r="H1440" s="3"/>
      <c r="I1440" s="1"/>
      <c r="J1440" s="1"/>
      <c r="K1440" s="22"/>
      <c r="L1440" s="3"/>
      <c r="M1440" s="1"/>
      <c r="N1440" s="1"/>
      <c r="O1440" s="22"/>
      <c r="P1440" s="3"/>
      <c r="Q1440" s="1"/>
      <c r="R1440" s="1"/>
      <c r="S1440" s="22"/>
      <c r="T1440" s="3"/>
      <c r="U1440" s="1"/>
      <c r="V1440" s="1"/>
      <c r="W1440" s="22"/>
      <c r="X1440" s="3"/>
      <c r="Y1440" s="10" t="s">
        <v>7</v>
      </c>
      <c r="Z1440" s="9"/>
      <c r="AA1440" s="22">
        <f t="shared" si="101"/>
        <v>0</v>
      </c>
      <c r="AB1440" s="9"/>
      <c r="AC1440" s="22">
        <f t="shared" si="102"/>
        <v>0</v>
      </c>
      <c r="AD1440" s="117">
        <f t="shared" si="103"/>
        <v>1433</v>
      </c>
      <c r="AE1440" s="119"/>
      <c r="AF1440" s="1"/>
    </row>
    <row r="1441" spans="1:32" x14ac:dyDescent="0.25">
      <c r="A1441" s="1"/>
      <c r="B1441" s="1"/>
      <c r="C1441" s="1"/>
      <c r="D1441" s="5">
        <f t="shared" si="100"/>
        <v>1441</v>
      </c>
      <c r="E1441" s="1"/>
      <c r="F1441" s="1"/>
      <c r="G1441" s="22"/>
      <c r="H1441" s="3"/>
      <c r="I1441" s="1"/>
      <c r="J1441" s="1"/>
      <c r="K1441" s="22"/>
      <c r="L1441" s="3"/>
      <c r="M1441" s="1"/>
      <c r="N1441" s="1"/>
      <c r="O1441" s="22"/>
      <c r="P1441" s="3"/>
      <c r="Q1441" s="1"/>
      <c r="R1441" s="1"/>
      <c r="S1441" s="22"/>
      <c r="T1441" s="3"/>
      <c r="U1441" s="1"/>
      <c r="V1441" s="1"/>
      <c r="W1441" s="22"/>
      <c r="X1441" s="3"/>
      <c r="Y1441" s="10" t="s">
        <v>7</v>
      </c>
      <c r="Z1441" s="9"/>
      <c r="AA1441" s="22">
        <f t="shared" si="101"/>
        <v>0</v>
      </c>
      <c r="AB1441" s="9"/>
      <c r="AC1441" s="22">
        <f t="shared" si="102"/>
        <v>0</v>
      </c>
      <c r="AD1441" s="117">
        <f t="shared" si="103"/>
        <v>1434</v>
      </c>
      <c r="AE1441" s="119"/>
      <c r="AF1441" s="1"/>
    </row>
    <row r="1442" spans="1:32" x14ac:dyDescent="0.25">
      <c r="A1442" s="1"/>
      <c r="B1442" s="1"/>
      <c r="C1442" s="1"/>
      <c r="D1442" s="5">
        <f t="shared" si="100"/>
        <v>1442</v>
      </c>
      <c r="E1442" s="1"/>
      <c r="F1442" s="1"/>
      <c r="G1442" s="22"/>
      <c r="H1442" s="3"/>
      <c r="I1442" s="1"/>
      <c r="J1442" s="1"/>
      <c r="K1442" s="22"/>
      <c r="L1442" s="3"/>
      <c r="M1442" s="1"/>
      <c r="N1442" s="1"/>
      <c r="O1442" s="22"/>
      <c r="P1442" s="3"/>
      <c r="Q1442" s="1"/>
      <c r="R1442" s="1"/>
      <c r="S1442" s="22"/>
      <c r="T1442" s="3"/>
      <c r="U1442" s="1"/>
      <c r="V1442" s="1"/>
      <c r="W1442" s="22"/>
      <c r="X1442" s="3"/>
      <c r="Y1442" s="10" t="s">
        <v>7</v>
      </c>
      <c r="Z1442" s="9"/>
      <c r="AA1442" s="22">
        <f t="shared" si="101"/>
        <v>0</v>
      </c>
      <c r="AB1442" s="9"/>
      <c r="AC1442" s="22">
        <f t="shared" si="102"/>
        <v>0</v>
      </c>
      <c r="AD1442" s="117">
        <f t="shared" si="103"/>
        <v>1435</v>
      </c>
      <c r="AE1442" s="119"/>
      <c r="AF1442" s="1"/>
    </row>
    <row r="1443" spans="1:32" x14ac:dyDescent="0.25">
      <c r="A1443" s="1"/>
      <c r="B1443" s="1"/>
      <c r="C1443" s="1"/>
      <c r="D1443" s="5">
        <f t="shared" si="100"/>
        <v>1443</v>
      </c>
      <c r="E1443" s="1"/>
      <c r="F1443" s="1"/>
      <c r="G1443" s="22"/>
      <c r="H1443" s="3"/>
      <c r="I1443" s="1"/>
      <c r="J1443" s="1"/>
      <c r="K1443" s="22"/>
      <c r="L1443" s="3"/>
      <c r="M1443" s="1"/>
      <c r="N1443" s="1"/>
      <c r="O1443" s="22"/>
      <c r="P1443" s="3"/>
      <c r="Q1443" s="1"/>
      <c r="R1443" s="1"/>
      <c r="S1443" s="22"/>
      <c r="T1443" s="3"/>
      <c r="U1443" s="1"/>
      <c r="V1443" s="1"/>
      <c r="W1443" s="22"/>
      <c r="X1443" s="3"/>
      <c r="Y1443" s="10" t="s">
        <v>7</v>
      </c>
      <c r="Z1443" s="9"/>
      <c r="AA1443" s="22">
        <f t="shared" si="101"/>
        <v>0</v>
      </c>
      <c r="AB1443" s="9"/>
      <c r="AC1443" s="22">
        <f t="shared" si="102"/>
        <v>0</v>
      </c>
      <c r="AD1443" s="117">
        <f t="shared" si="103"/>
        <v>1436</v>
      </c>
      <c r="AE1443" s="119"/>
      <c r="AF1443" s="1"/>
    </row>
    <row r="1444" spans="1:32" x14ac:dyDescent="0.25">
      <c r="A1444" s="1"/>
      <c r="B1444" s="1"/>
      <c r="C1444" s="1"/>
      <c r="D1444" s="5">
        <f t="shared" si="100"/>
        <v>1444</v>
      </c>
      <c r="E1444" s="1"/>
      <c r="F1444" s="1"/>
      <c r="G1444" s="22"/>
      <c r="H1444" s="3"/>
      <c r="I1444" s="1"/>
      <c r="J1444" s="1"/>
      <c r="K1444" s="22"/>
      <c r="L1444" s="3"/>
      <c r="M1444" s="1"/>
      <c r="N1444" s="1"/>
      <c r="O1444" s="22"/>
      <c r="P1444" s="3"/>
      <c r="Q1444" s="1"/>
      <c r="R1444" s="1"/>
      <c r="S1444" s="22"/>
      <c r="T1444" s="3"/>
      <c r="U1444" s="1"/>
      <c r="V1444" s="1"/>
      <c r="W1444" s="22"/>
      <c r="X1444" s="3"/>
      <c r="Y1444" s="10" t="s">
        <v>7</v>
      </c>
      <c r="Z1444" s="9"/>
      <c r="AA1444" s="22">
        <f t="shared" si="101"/>
        <v>0</v>
      </c>
      <c r="AB1444" s="9"/>
      <c r="AC1444" s="22">
        <f t="shared" si="102"/>
        <v>0</v>
      </c>
      <c r="AD1444" s="117">
        <f t="shared" si="103"/>
        <v>1437</v>
      </c>
      <c r="AE1444" s="119"/>
      <c r="AF1444" s="1"/>
    </row>
    <row r="1445" spans="1:32" x14ac:dyDescent="0.25">
      <c r="A1445" s="1"/>
      <c r="B1445" s="1"/>
      <c r="C1445" s="1"/>
      <c r="D1445" s="5">
        <f t="shared" si="100"/>
        <v>1445</v>
      </c>
      <c r="E1445" s="1"/>
      <c r="F1445" s="1"/>
      <c r="G1445" s="22"/>
      <c r="H1445" s="3"/>
      <c r="I1445" s="1"/>
      <c r="J1445" s="1"/>
      <c r="K1445" s="22"/>
      <c r="L1445" s="3"/>
      <c r="M1445" s="1"/>
      <c r="N1445" s="1"/>
      <c r="O1445" s="22"/>
      <c r="P1445" s="3"/>
      <c r="Q1445" s="1"/>
      <c r="R1445" s="1"/>
      <c r="S1445" s="22"/>
      <c r="T1445" s="3"/>
      <c r="U1445" s="1"/>
      <c r="V1445" s="1"/>
      <c r="W1445" s="22"/>
      <c r="X1445" s="3"/>
      <c r="Y1445" s="10" t="s">
        <v>7</v>
      </c>
      <c r="Z1445" s="9"/>
      <c r="AA1445" s="22">
        <f t="shared" si="101"/>
        <v>0</v>
      </c>
      <c r="AB1445" s="9"/>
      <c r="AC1445" s="22">
        <f t="shared" si="102"/>
        <v>0</v>
      </c>
      <c r="AD1445" s="117">
        <f t="shared" si="103"/>
        <v>1438</v>
      </c>
      <c r="AE1445" s="119"/>
      <c r="AF1445" s="1"/>
    </row>
    <row r="1446" spans="1:32" x14ac:dyDescent="0.25">
      <c r="A1446" s="1"/>
      <c r="B1446" s="1"/>
      <c r="C1446" s="1"/>
      <c r="D1446" s="5">
        <f t="shared" si="100"/>
        <v>1446</v>
      </c>
      <c r="E1446" s="1"/>
      <c r="F1446" s="1"/>
      <c r="G1446" s="22"/>
      <c r="H1446" s="3"/>
      <c r="I1446" s="1"/>
      <c r="J1446" s="1"/>
      <c r="K1446" s="22"/>
      <c r="L1446" s="3"/>
      <c r="M1446" s="1"/>
      <c r="N1446" s="1"/>
      <c r="O1446" s="22"/>
      <c r="P1446" s="3"/>
      <c r="Q1446" s="1"/>
      <c r="R1446" s="1"/>
      <c r="S1446" s="22"/>
      <c r="T1446" s="3"/>
      <c r="U1446" s="1"/>
      <c r="V1446" s="1"/>
      <c r="W1446" s="22"/>
      <c r="X1446" s="3"/>
      <c r="Y1446" s="10" t="s">
        <v>7</v>
      </c>
      <c r="Z1446" s="9"/>
      <c r="AA1446" s="22">
        <f t="shared" si="101"/>
        <v>0</v>
      </c>
      <c r="AB1446" s="9"/>
      <c r="AC1446" s="22">
        <f t="shared" si="102"/>
        <v>0</v>
      </c>
      <c r="AD1446" s="117">
        <f t="shared" si="103"/>
        <v>1439</v>
      </c>
      <c r="AE1446" s="119"/>
      <c r="AF1446" s="1"/>
    </row>
    <row r="1447" spans="1:32" x14ac:dyDescent="0.25">
      <c r="A1447" s="1"/>
      <c r="B1447" s="1"/>
      <c r="C1447" s="1"/>
      <c r="D1447" s="5">
        <f t="shared" si="100"/>
        <v>1447</v>
      </c>
      <c r="E1447" s="1"/>
      <c r="F1447" s="1"/>
      <c r="G1447" s="22"/>
      <c r="H1447" s="3"/>
      <c r="I1447" s="1"/>
      <c r="J1447" s="1"/>
      <c r="K1447" s="22"/>
      <c r="L1447" s="3"/>
      <c r="M1447" s="1"/>
      <c r="N1447" s="1"/>
      <c r="O1447" s="22"/>
      <c r="P1447" s="3"/>
      <c r="Q1447" s="1"/>
      <c r="R1447" s="1"/>
      <c r="S1447" s="22"/>
      <c r="T1447" s="3"/>
      <c r="U1447" s="1"/>
      <c r="V1447" s="1"/>
      <c r="W1447" s="22"/>
      <c r="X1447" s="3"/>
      <c r="Y1447" s="10" t="s">
        <v>7</v>
      </c>
      <c r="Z1447" s="9"/>
      <c r="AA1447" s="22">
        <f t="shared" si="101"/>
        <v>0</v>
      </c>
      <c r="AB1447" s="9"/>
      <c r="AC1447" s="22">
        <f t="shared" si="102"/>
        <v>0</v>
      </c>
      <c r="AD1447" s="117">
        <f t="shared" si="103"/>
        <v>1440</v>
      </c>
      <c r="AE1447" s="119"/>
      <c r="AF1447" s="1"/>
    </row>
    <row r="1448" spans="1:32" x14ac:dyDescent="0.25">
      <c r="A1448" s="1"/>
      <c r="B1448" s="1"/>
      <c r="C1448" s="1"/>
      <c r="D1448" s="5">
        <f t="shared" si="100"/>
        <v>1448</v>
      </c>
      <c r="E1448" s="1"/>
      <c r="F1448" s="1"/>
      <c r="G1448" s="22"/>
      <c r="H1448" s="3"/>
      <c r="I1448" s="1"/>
      <c r="J1448" s="1"/>
      <c r="K1448" s="22"/>
      <c r="L1448" s="3"/>
      <c r="M1448" s="1"/>
      <c r="N1448" s="1"/>
      <c r="O1448" s="22"/>
      <c r="P1448" s="3"/>
      <c r="Q1448" s="1"/>
      <c r="R1448" s="1"/>
      <c r="S1448" s="22"/>
      <c r="T1448" s="3"/>
      <c r="U1448" s="1"/>
      <c r="V1448" s="1"/>
      <c r="W1448" s="22"/>
      <c r="X1448" s="3"/>
      <c r="Y1448" s="10" t="s">
        <v>7</v>
      </c>
      <c r="Z1448" s="9"/>
      <c r="AA1448" s="22">
        <f t="shared" si="101"/>
        <v>0</v>
      </c>
      <c r="AB1448" s="9"/>
      <c r="AC1448" s="22">
        <f t="shared" si="102"/>
        <v>0</v>
      </c>
      <c r="AD1448" s="117">
        <f t="shared" si="103"/>
        <v>1441</v>
      </c>
      <c r="AE1448" s="119"/>
      <c r="AF1448" s="1"/>
    </row>
    <row r="1449" spans="1:32" x14ac:dyDescent="0.25">
      <c r="A1449" s="1"/>
      <c r="B1449" s="1"/>
      <c r="C1449" s="1"/>
      <c r="D1449" s="5">
        <f t="shared" si="100"/>
        <v>1449</v>
      </c>
      <c r="E1449" s="1"/>
      <c r="F1449" s="1"/>
      <c r="G1449" s="22"/>
      <c r="H1449" s="3"/>
      <c r="I1449" s="1"/>
      <c r="J1449" s="1"/>
      <c r="K1449" s="22"/>
      <c r="L1449" s="3"/>
      <c r="M1449" s="1"/>
      <c r="N1449" s="1"/>
      <c r="O1449" s="22"/>
      <c r="P1449" s="3"/>
      <c r="Q1449" s="1"/>
      <c r="R1449" s="1"/>
      <c r="S1449" s="22"/>
      <c r="T1449" s="3"/>
      <c r="U1449" s="1"/>
      <c r="V1449" s="1"/>
      <c r="W1449" s="22"/>
      <c r="X1449" s="3"/>
      <c r="Y1449" s="10" t="s">
        <v>7</v>
      </c>
      <c r="Z1449" s="9"/>
      <c r="AA1449" s="22">
        <f t="shared" si="101"/>
        <v>0</v>
      </c>
      <c r="AB1449" s="9"/>
      <c r="AC1449" s="22">
        <f t="shared" si="102"/>
        <v>0</v>
      </c>
      <c r="AD1449" s="117">
        <f t="shared" si="103"/>
        <v>1442</v>
      </c>
      <c r="AE1449" s="119"/>
      <c r="AF1449" s="1"/>
    </row>
    <row r="1450" spans="1:32" x14ac:dyDescent="0.25">
      <c r="A1450" s="1"/>
      <c r="B1450" s="1"/>
      <c r="C1450" s="1"/>
      <c r="D1450" s="5">
        <f t="shared" si="100"/>
        <v>1450</v>
      </c>
      <c r="E1450" s="1"/>
      <c r="F1450" s="1"/>
      <c r="G1450" s="22"/>
      <c r="H1450" s="3"/>
      <c r="I1450" s="1"/>
      <c r="J1450" s="1"/>
      <c r="K1450" s="22"/>
      <c r="L1450" s="3"/>
      <c r="M1450" s="1"/>
      <c r="N1450" s="1"/>
      <c r="O1450" s="22"/>
      <c r="P1450" s="3"/>
      <c r="Q1450" s="1"/>
      <c r="R1450" s="1"/>
      <c r="S1450" s="22"/>
      <c r="T1450" s="3"/>
      <c r="U1450" s="1"/>
      <c r="V1450" s="1"/>
      <c r="W1450" s="22"/>
      <c r="X1450" s="3"/>
      <c r="Y1450" s="10" t="s">
        <v>7</v>
      </c>
      <c r="Z1450" s="9"/>
      <c r="AA1450" s="22">
        <f t="shared" si="101"/>
        <v>0</v>
      </c>
      <c r="AB1450" s="9"/>
      <c r="AC1450" s="22">
        <f t="shared" si="102"/>
        <v>0</v>
      </c>
      <c r="AD1450" s="117">
        <f t="shared" si="103"/>
        <v>1443</v>
      </c>
      <c r="AE1450" s="119"/>
      <c r="AF1450" s="1"/>
    </row>
    <row r="1451" spans="1:32" x14ac:dyDescent="0.25">
      <c r="A1451" s="1"/>
      <c r="B1451" s="1"/>
      <c r="C1451" s="1"/>
      <c r="D1451" s="5">
        <f t="shared" si="100"/>
        <v>1451</v>
      </c>
      <c r="E1451" s="1"/>
      <c r="F1451" s="1"/>
      <c r="G1451" s="22"/>
      <c r="H1451" s="3"/>
      <c r="I1451" s="1"/>
      <c r="J1451" s="1"/>
      <c r="K1451" s="22"/>
      <c r="L1451" s="3"/>
      <c r="M1451" s="1"/>
      <c r="N1451" s="1"/>
      <c r="O1451" s="22"/>
      <c r="P1451" s="3"/>
      <c r="Q1451" s="1"/>
      <c r="R1451" s="1"/>
      <c r="S1451" s="22"/>
      <c r="T1451" s="3"/>
      <c r="U1451" s="1"/>
      <c r="V1451" s="1"/>
      <c r="W1451" s="22"/>
      <c r="X1451" s="3"/>
      <c r="Y1451" s="10" t="s">
        <v>7</v>
      </c>
      <c r="Z1451" s="9"/>
      <c r="AA1451" s="22">
        <f t="shared" si="101"/>
        <v>0</v>
      </c>
      <c r="AB1451" s="9"/>
      <c r="AC1451" s="22">
        <f t="shared" si="102"/>
        <v>0</v>
      </c>
      <c r="AD1451" s="117">
        <f t="shared" si="103"/>
        <v>1444</v>
      </c>
      <c r="AE1451" s="119"/>
      <c r="AF1451" s="1"/>
    </row>
    <row r="1452" spans="1:32" x14ac:dyDescent="0.25">
      <c r="A1452" s="1"/>
      <c r="B1452" s="1"/>
      <c r="C1452" s="1"/>
      <c r="D1452" s="5">
        <f t="shared" si="100"/>
        <v>1452</v>
      </c>
      <c r="E1452" s="1"/>
      <c r="F1452" s="1"/>
      <c r="G1452" s="22"/>
      <c r="H1452" s="3"/>
      <c r="I1452" s="1"/>
      <c r="J1452" s="1"/>
      <c r="K1452" s="22"/>
      <c r="L1452" s="3"/>
      <c r="M1452" s="1"/>
      <c r="N1452" s="1"/>
      <c r="O1452" s="22"/>
      <c r="P1452" s="3"/>
      <c r="Q1452" s="1"/>
      <c r="R1452" s="1"/>
      <c r="S1452" s="22"/>
      <c r="T1452" s="3"/>
      <c r="U1452" s="1"/>
      <c r="V1452" s="1"/>
      <c r="W1452" s="22"/>
      <c r="X1452" s="3"/>
      <c r="Y1452" s="10" t="s">
        <v>7</v>
      </c>
      <c r="Z1452" s="9"/>
      <c r="AA1452" s="22">
        <f t="shared" si="101"/>
        <v>0</v>
      </c>
      <c r="AB1452" s="9"/>
      <c r="AC1452" s="22">
        <f t="shared" si="102"/>
        <v>0</v>
      </c>
      <c r="AD1452" s="117">
        <f t="shared" si="103"/>
        <v>1445</v>
      </c>
      <c r="AE1452" s="119"/>
      <c r="AF1452" s="1"/>
    </row>
    <row r="1453" spans="1:32" x14ac:dyDescent="0.25">
      <c r="A1453" s="1"/>
      <c r="B1453" s="1"/>
      <c r="C1453" s="1"/>
      <c r="D1453" s="5">
        <f t="shared" si="100"/>
        <v>1453</v>
      </c>
      <c r="E1453" s="1"/>
      <c r="F1453" s="1"/>
      <c r="G1453" s="22"/>
      <c r="H1453" s="3"/>
      <c r="I1453" s="1"/>
      <c r="J1453" s="1"/>
      <c r="K1453" s="22"/>
      <c r="L1453" s="3"/>
      <c r="M1453" s="1"/>
      <c r="N1453" s="1"/>
      <c r="O1453" s="22"/>
      <c r="P1453" s="3"/>
      <c r="Q1453" s="1"/>
      <c r="R1453" s="1"/>
      <c r="S1453" s="22"/>
      <c r="T1453" s="3"/>
      <c r="U1453" s="1"/>
      <c r="V1453" s="1"/>
      <c r="W1453" s="22"/>
      <c r="X1453" s="3"/>
      <c r="Y1453" s="10" t="s">
        <v>7</v>
      </c>
      <c r="Z1453" s="9"/>
      <c r="AA1453" s="22">
        <f t="shared" si="101"/>
        <v>0</v>
      </c>
      <c r="AB1453" s="9"/>
      <c r="AC1453" s="22">
        <f t="shared" si="102"/>
        <v>0</v>
      </c>
      <c r="AD1453" s="117">
        <f t="shared" si="103"/>
        <v>1446</v>
      </c>
      <c r="AE1453" s="119"/>
      <c r="AF1453" s="1"/>
    </row>
    <row r="1454" spans="1:32" x14ac:dyDescent="0.25">
      <c r="A1454" s="1"/>
      <c r="B1454" s="1"/>
      <c r="C1454" s="1"/>
      <c r="D1454" s="5">
        <f t="shared" si="100"/>
        <v>1454</v>
      </c>
      <c r="E1454" s="1"/>
      <c r="F1454" s="1"/>
      <c r="G1454" s="22"/>
      <c r="H1454" s="3"/>
      <c r="I1454" s="1"/>
      <c r="J1454" s="1"/>
      <c r="K1454" s="22"/>
      <c r="L1454" s="3"/>
      <c r="M1454" s="1"/>
      <c r="N1454" s="1"/>
      <c r="O1454" s="22"/>
      <c r="P1454" s="3"/>
      <c r="Q1454" s="1"/>
      <c r="R1454" s="1"/>
      <c r="S1454" s="22"/>
      <c r="T1454" s="3"/>
      <c r="U1454" s="1"/>
      <c r="V1454" s="1"/>
      <c r="W1454" s="22"/>
      <c r="X1454" s="3"/>
      <c r="Y1454" s="10" t="s">
        <v>7</v>
      </c>
      <c r="Z1454" s="9"/>
      <c r="AA1454" s="22">
        <f t="shared" si="101"/>
        <v>0</v>
      </c>
      <c r="AB1454" s="9"/>
      <c r="AC1454" s="22">
        <f t="shared" si="102"/>
        <v>0</v>
      </c>
      <c r="AD1454" s="117">
        <f t="shared" si="103"/>
        <v>1447</v>
      </c>
      <c r="AE1454" s="119"/>
      <c r="AF1454" s="1"/>
    </row>
    <row r="1455" spans="1:32" x14ac:dyDescent="0.25">
      <c r="A1455" s="1"/>
      <c r="B1455" s="1"/>
      <c r="C1455" s="1"/>
      <c r="D1455" s="5">
        <f t="shared" si="100"/>
        <v>1455</v>
      </c>
      <c r="E1455" s="1"/>
      <c r="F1455" s="1"/>
      <c r="G1455" s="22"/>
      <c r="H1455" s="3"/>
      <c r="I1455" s="1"/>
      <c r="J1455" s="1"/>
      <c r="K1455" s="22"/>
      <c r="L1455" s="3"/>
      <c r="M1455" s="1"/>
      <c r="N1455" s="1"/>
      <c r="O1455" s="22"/>
      <c r="P1455" s="3"/>
      <c r="Q1455" s="1"/>
      <c r="R1455" s="1"/>
      <c r="S1455" s="22"/>
      <c r="T1455" s="3"/>
      <c r="U1455" s="1"/>
      <c r="V1455" s="1"/>
      <c r="W1455" s="22"/>
      <c r="X1455" s="3"/>
      <c r="Y1455" s="10" t="s">
        <v>7</v>
      </c>
      <c r="Z1455" s="9"/>
      <c r="AA1455" s="22">
        <f t="shared" si="101"/>
        <v>0</v>
      </c>
      <c r="AB1455" s="9"/>
      <c r="AC1455" s="22">
        <f t="shared" si="102"/>
        <v>0</v>
      </c>
      <c r="AD1455" s="117">
        <f t="shared" si="103"/>
        <v>1448</v>
      </c>
      <c r="AE1455" s="119"/>
      <c r="AF1455" s="1"/>
    </row>
    <row r="1456" spans="1:32" x14ac:dyDescent="0.25">
      <c r="A1456" s="1"/>
      <c r="B1456" s="1"/>
      <c r="C1456" s="1"/>
      <c r="D1456" s="5">
        <f t="shared" si="100"/>
        <v>1456</v>
      </c>
      <c r="E1456" s="1"/>
      <c r="F1456" s="1"/>
      <c r="G1456" s="22"/>
      <c r="H1456" s="3"/>
      <c r="I1456" s="1"/>
      <c r="J1456" s="1"/>
      <c r="K1456" s="22"/>
      <c r="L1456" s="3"/>
      <c r="M1456" s="1"/>
      <c r="N1456" s="1"/>
      <c r="O1456" s="22"/>
      <c r="P1456" s="3"/>
      <c r="Q1456" s="1"/>
      <c r="R1456" s="1"/>
      <c r="S1456" s="22"/>
      <c r="T1456" s="3"/>
      <c r="U1456" s="1"/>
      <c r="V1456" s="1"/>
      <c r="W1456" s="22"/>
      <c r="X1456" s="3"/>
      <c r="Y1456" s="10" t="s">
        <v>7</v>
      </c>
      <c r="Z1456" s="9"/>
      <c r="AA1456" s="22">
        <f t="shared" si="101"/>
        <v>0</v>
      </c>
      <c r="AB1456" s="9"/>
      <c r="AC1456" s="22">
        <f t="shared" si="102"/>
        <v>0</v>
      </c>
      <c r="AD1456" s="117">
        <f t="shared" si="103"/>
        <v>1449</v>
      </c>
      <c r="AE1456" s="119"/>
      <c r="AF1456" s="1"/>
    </row>
    <row r="1457" spans="1:32" x14ac:dyDescent="0.25">
      <c r="A1457" s="1"/>
      <c r="B1457" s="1"/>
      <c r="C1457" s="1"/>
      <c r="D1457" s="5">
        <f t="shared" si="100"/>
        <v>1457</v>
      </c>
      <c r="E1457" s="1"/>
      <c r="F1457" s="1"/>
      <c r="G1457" s="22"/>
      <c r="H1457" s="3"/>
      <c r="I1457" s="1"/>
      <c r="J1457" s="1"/>
      <c r="K1457" s="22"/>
      <c r="L1457" s="3"/>
      <c r="M1457" s="1"/>
      <c r="N1457" s="1"/>
      <c r="O1457" s="22"/>
      <c r="P1457" s="3"/>
      <c r="Q1457" s="1"/>
      <c r="R1457" s="1"/>
      <c r="S1457" s="22"/>
      <c r="T1457" s="3"/>
      <c r="U1457" s="1"/>
      <c r="V1457" s="1"/>
      <c r="W1457" s="22"/>
      <c r="X1457" s="3"/>
      <c r="Y1457" s="10" t="s">
        <v>7</v>
      </c>
      <c r="Z1457" s="9"/>
      <c r="AA1457" s="22">
        <f t="shared" si="101"/>
        <v>0</v>
      </c>
      <c r="AB1457" s="9"/>
      <c r="AC1457" s="22">
        <f t="shared" si="102"/>
        <v>0</v>
      </c>
      <c r="AD1457" s="117">
        <f t="shared" si="103"/>
        <v>1450</v>
      </c>
      <c r="AE1457" s="119"/>
      <c r="AF1457" s="1"/>
    </row>
    <row r="1458" spans="1:32" x14ac:dyDescent="0.25">
      <c r="A1458" s="1"/>
      <c r="B1458" s="1"/>
      <c r="C1458" s="1"/>
      <c r="D1458" s="5">
        <f t="shared" si="100"/>
        <v>1458</v>
      </c>
      <c r="E1458" s="1"/>
      <c r="F1458" s="1"/>
      <c r="G1458" s="22"/>
      <c r="H1458" s="3"/>
      <c r="I1458" s="1"/>
      <c r="J1458" s="1"/>
      <c r="K1458" s="22"/>
      <c r="L1458" s="3"/>
      <c r="M1458" s="1"/>
      <c r="N1458" s="1"/>
      <c r="O1458" s="22"/>
      <c r="P1458" s="3"/>
      <c r="Q1458" s="1"/>
      <c r="R1458" s="1"/>
      <c r="S1458" s="22"/>
      <c r="T1458" s="3"/>
      <c r="U1458" s="1"/>
      <c r="V1458" s="1"/>
      <c r="W1458" s="22"/>
      <c r="X1458" s="3"/>
      <c r="Y1458" s="10" t="s">
        <v>7</v>
      </c>
      <c r="Z1458" s="9"/>
      <c r="AA1458" s="22">
        <f t="shared" si="101"/>
        <v>0</v>
      </c>
      <c r="AB1458" s="9"/>
      <c r="AC1458" s="22">
        <f t="shared" si="102"/>
        <v>0</v>
      </c>
      <c r="AD1458" s="117">
        <f t="shared" si="103"/>
        <v>1451</v>
      </c>
      <c r="AE1458" s="119"/>
      <c r="AF1458" s="1"/>
    </row>
    <row r="1459" spans="1:32" x14ac:dyDescent="0.25">
      <c r="A1459" s="1"/>
      <c r="B1459" s="1"/>
      <c r="C1459" s="1"/>
      <c r="D1459" s="5">
        <f t="shared" si="100"/>
        <v>1459</v>
      </c>
      <c r="E1459" s="1"/>
      <c r="F1459" s="1"/>
      <c r="G1459" s="22"/>
      <c r="H1459" s="3"/>
      <c r="I1459" s="1"/>
      <c r="J1459" s="1"/>
      <c r="K1459" s="22"/>
      <c r="L1459" s="3"/>
      <c r="M1459" s="1"/>
      <c r="N1459" s="1"/>
      <c r="O1459" s="22"/>
      <c r="P1459" s="3"/>
      <c r="Q1459" s="1"/>
      <c r="R1459" s="1"/>
      <c r="S1459" s="22"/>
      <c r="T1459" s="3"/>
      <c r="U1459" s="1"/>
      <c r="V1459" s="1"/>
      <c r="W1459" s="22"/>
      <c r="X1459" s="3"/>
      <c r="Y1459" s="10" t="s">
        <v>7</v>
      </c>
      <c r="Z1459" s="9"/>
      <c r="AA1459" s="22">
        <f t="shared" si="101"/>
        <v>0</v>
      </c>
      <c r="AB1459" s="9"/>
      <c r="AC1459" s="22">
        <f t="shared" si="102"/>
        <v>0</v>
      </c>
      <c r="AD1459" s="117">
        <f t="shared" si="103"/>
        <v>1452</v>
      </c>
      <c r="AE1459" s="119"/>
      <c r="AF1459" s="1"/>
    </row>
    <row r="1460" spans="1:32" x14ac:dyDescent="0.25">
      <c r="A1460" s="1"/>
      <c r="B1460" s="1"/>
      <c r="C1460" s="1"/>
      <c r="D1460" s="5">
        <f t="shared" si="100"/>
        <v>1460</v>
      </c>
      <c r="E1460" s="1"/>
      <c r="F1460" s="1"/>
      <c r="G1460" s="22"/>
      <c r="H1460" s="3"/>
      <c r="I1460" s="1"/>
      <c r="J1460" s="1"/>
      <c r="K1460" s="22"/>
      <c r="L1460" s="3"/>
      <c r="M1460" s="1"/>
      <c r="N1460" s="1"/>
      <c r="O1460" s="22"/>
      <c r="P1460" s="3"/>
      <c r="Q1460" s="1"/>
      <c r="R1460" s="1"/>
      <c r="S1460" s="22"/>
      <c r="T1460" s="3"/>
      <c r="U1460" s="1"/>
      <c r="V1460" s="1"/>
      <c r="W1460" s="22"/>
      <c r="X1460" s="3"/>
      <c r="Y1460" s="10" t="s">
        <v>7</v>
      </c>
      <c r="Z1460" s="9"/>
      <c r="AA1460" s="22">
        <f t="shared" si="101"/>
        <v>0</v>
      </c>
      <c r="AB1460" s="9"/>
      <c r="AC1460" s="22">
        <f t="shared" si="102"/>
        <v>0</v>
      </c>
      <c r="AD1460" s="117">
        <f t="shared" si="103"/>
        <v>1453</v>
      </c>
      <c r="AE1460" s="119"/>
      <c r="AF1460" s="1"/>
    </row>
    <row r="1461" spans="1:32" x14ac:dyDescent="0.25">
      <c r="A1461" s="1"/>
      <c r="B1461" s="1"/>
      <c r="C1461" s="1"/>
      <c r="D1461" s="5">
        <f t="shared" si="100"/>
        <v>1461</v>
      </c>
      <c r="E1461" s="1"/>
      <c r="F1461" s="1"/>
      <c r="G1461" s="22"/>
      <c r="H1461" s="3"/>
      <c r="I1461" s="1"/>
      <c r="J1461" s="1"/>
      <c r="K1461" s="22"/>
      <c r="L1461" s="3"/>
      <c r="M1461" s="1"/>
      <c r="N1461" s="1"/>
      <c r="O1461" s="22"/>
      <c r="P1461" s="3"/>
      <c r="Q1461" s="1"/>
      <c r="R1461" s="1"/>
      <c r="S1461" s="22"/>
      <c r="T1461" s="3"/>
      <c r="U1461" s="1"/>
      <c r="V1461" s="1"/>
      <c r="W1461" s="22"/>
      <c r="X1461" s="3"/>
      <c r="Y1461" s="10" t="s">
        <v>7</v>
      </c>
      <c r="Z1461" s="9"/>
      <c r="AA1461" s="22">
        <f t="shared" si="101"/>
        <v>0</v>
      </c>
      <c r="AB1461" s="9"/>
      <c r="AC1461" s="22">
        <f t="shared" si="102"/>
        <v>0</v>
      </c>
      <c r="AD1461" s="117">
        <f t="shared" si="103"/>
        <v>1454</v>
      </c>
      <c r="AE1461" s="119"/>
      <c r="AF1461" s="1"/>
    </row>
    <row r="1462" spans="1:32" x14ac:dyDescent="0.25">
      <c r="A1462" s="1"/>
      <c r="B1462" s="1"/>
      <c r="C1462" s="1"/>
      <c r="D1462" s="5">
        <f t="shared" si="100"/>
        <v>1462</v>
      </c>
      <c r="E1462" s="1"/>
      <c r="F1462" s="1"/>
      <c r="G1462" s="22"/>
      <c r="H1462" s="3"/>
      <c r="I1462" s="1"/>
      <c r="J1462" s="1"/>
      <c r="K1462" s="22"/>
      <c r="L1462" s="3"/>
      <c r="M1462" s="1"/>
      <c r="N1462" s="1"/>
      <c r="O1462" s="22"/>
      <c r="P1462" s="3"/>
      <c r="Q1462" s="1"/>
      <c r="R1462" s="1"/>
      <c r="S1462" s="22"/>
      <c r="T1462" s="3"/>
      <c r="U1462" s="1"/>
      <c r="V1462" s="1"/>
      <c r="W1462" s="22"/>
      <c r="X1462" s="3"/>
      <c r="Y1462" s="10" t="s">
        <v>7</v>
      </c>
      <c r="Z1462" s="9"/>
      <c r="AA1462" s="22">
        <f t="shared" si="101"/>
        <v>0</v>
      </c>
      <c r="AB1462" s="9"/>
      <c r="AC1462" s="22">
        <f t="shared" si="102"/>
        <v>0</v>
      </c>
      <c r="AD1462" s="117">
        <f t="shared" si="103"/>
        <v>1455</v>
      </c>
      <c r="AE1462" s="119"/>
      <c r="AF1462" s="1"/>
    </row>
    <row r="1463" spans="1:32" x14ac:dyDescent="0.25">
      <c r="A1463" s="1"/>
      <c r="B1463" s="1"/>
      <c r="C1463" s="1"/>
      <c r="D1463" s="5">
        <f t="shared" si="100"/>
        <v>1463</v>
      </c>
      <c r="E1463" s="1"/>
      <c r="F1463" s="1"/>
      <c r="G1463" s="22"/>
      <c r="H1463" s="3"/>
      <c r="I1463" s="1"/>
      <c r="J1463" s="1"/>
      <c r="K1463" s="22"/>
      <c r="L1463" s="3"/>
      <c r="M1463" s="1"/>
      <c r="N1463" s="1"/>
      <c r="O1463" s="22"/>
      <c r="P1463" s="3"/>
      <c r="Q1463" s="1"/>
      <c r="R1463" s="1"/>
      <c r="S1463" s="22"/>
      <c r="T1463" s="3"/>
      <c r="U1463" s="1"/>
      <c r="V1463" s="1"/>
      <c r="W1463" s="22"/>
      <c r="X1463" s="3"/>
      <c r="Y1463" s="10" t="s">
        <v>7</v>
      </c>
      <c r="Z1463" s="9"/>
      <c r="AA1463" s="22">
        <f t="shared" si="101"/>
        <v>0</v>
      </c>
      <c r="AB1463" s="9"/>
      <c r="AC1463" s="22">
        <f t="shared" si="102"/>
        <v>0</v>
      </c>
      <c r="AD1463" s="117">
        <f t="shared" si="103"/>
        <v>1456</v>
      </c>
      <c r="AE1463" s="119"/>
      <c r="AF1463" s="1"/>
    </row>
    <row r="1464" spans="1:32" x14ac:dyDescent="0.25">
      <c r="A1464" s="1"/>
      <c r="B1464" s="1"/>
      <c r="C1464" s="1"/>
      <c r="D1464" s="5">
        <f t="shared" si="100"/>
        <v>1464</v>
      </c>
      <c r="E1464" s="1"/>
      <c r="F1464" s="1"/>
      <c r="G1464" s="22"/>
      <c r="H1464" s="3"/>
      <c r="I1464" s="1"/>
      <c r="J1464" s="1"/>
      <c r="K1464" s="22"/>
      <c r="L1464" s="3"/>
      <c r="M1464" s="1"/>
      <c r="N1464" s="1"/>
      <c r="O1464" s="22"/>
      <c r="P1464" s="3"/>
      <c r="Q1464" s="1"/>
      <c r="R1464" s="1"/>
      <c r="S1464" s="22"/>
      <c r="T1464" s="3"/>
      <c r="U1464" s="1"/>
      <c r="V1464" s="1"/>
      <c r="W1464" s="22"/>
      <c r="X1464" s="3"/>
      <c r="Y1464" s="10" t="s">
        <v>7</v>
      </c>
      <c r="Z1464" s="9"/>
      <c r="AA1464" s="22">
        <f t="shared" si="101"/>
        <v>0</v>
      </c>
      <c r="AB1464" s="9"/>
      <c r="AC1464" s="22">
        <f t="shared" si="102"/>
        <v>0</v>
      </c>
      <c r="AD1464" s="117">
        <f t="shared" si="103"/>
        <v>1457</v>
      </c>
      <c r="AE1464" s="119"/>
      <c r="AF1464" s="1"/>
    </row>
    <row r="1465" spans="1:32" x14ac:dyDescent="0.25">
      <c r="A1465" s="1"/>
      <c r="B1465" s="1"/>
      <c r="C1465" s="1"/>
      <c r="D1465" s="5">
        <f t="shared" si="100"/>
        <v>1465</v>
      </c>
      <c r="E1465" s="1"/>
      <c r="F1465" s="1"/>
      <c r="G1465" s="22"/>
      <c r="H1465" s="3"/>
      <c r="I1465" s="1"/>
      <c r="J1465" s="1"/>
      <c r="K1465" s="22"/>
      <c r="L1465" s="3"/>
      <c r="M1465" s="1"/>
      <c r="N1465" s="1"/>
      <c r="O1465" s="22"/>
      <c r="P1465" s="3"/>
      <c r="Q1465" s="1"/>
      <c r="R1465" s="1"/>
      <c r="S1465" s="22"/>
      <c r="T1465" s="3"/>
      <c r="U1465" s="1"/>
      <c r="V1465" s="1"/>
      <c r="W1465" s="22"/>
      <c r="X1465" s="3"/>
      <c r="Y1465" s="10" t="s">
        <v>7</v>
      </c>
      <c r="Z1465" s="9"/>
      <c r="AA1465" s="22">
        <f t="shared" si="101"/>
        <v>0</v>
      </c>
      <c r="AB1465" s="9"/>
      <c r="AC1465" s="22">
        <f t="shared" si="102"/>
        <v>0</v>
      </c>
      <c r="AD1465" s="117">
        <f t="shared" si="103"/>
        <v>1458</v>
      </c>
      <c r="AE1465" s="119"/>
      <c r="AF1465" s="1"/>
    </row>
    <row r="1466" spans="1:32" x14ac:dyDescent="0.25">
      <c r="A1466" s="1"/>
      <c r="B1466" s="1"/>
      <c r="C1466" s="1"/>
      <c r="D1466" s="5">
        <f t="shared" si="100"/>
        <v>1466</v>
      </c>
      <c r="E1466" s="1"/>
      <c r="F1466" s="1"/>
      <c r="G1466" s="22"/>
      <c r="H1466" s="3"/>
      <c r="I1466" s="1"/>
      <c r="J1466" s="1"/>
      <c r="K1466" s="22"/>
      <c r="L1466" s="3"/>
      <c r="M1466" s="1"/>
      <c r="N1466" s="1"/>
      <c r="O1466" s="22"/>
      <c r="P1466" s="3"/>
      <c r="Q1466" s="1"/>
      <c r="R1466" s="1"/>
      <c r="S1466" s="22"/>
      <c r="T1466" s="3"/>
      <c r="U1466" s="1"/>
      <c r="V1466" s="1"/>
      <c r="W1466" s="22"/>
      <c r="X1466" s="3"/>
      <c r="Y1466" s="10" t="s">
        <v>7</v>
      </c>
      <c r="Z1466" s="9"/>
      <c r="AA1466" s="22">
        <f t="shared" si="101"/>
        <v>0</v>
      </c>
      <c r="AB1466" s="9"/>
      <c r="AC1466" s="22">
        <f t="shared" si="102"/>
        <v>0</v>
      </c>
      <c r="AD1466" s="117">
        <f t="shared" si="103"/>
        <v>1459</v>
      </c>
      <c r="AE1466" s="119"/>
      <c r="AF1466" s="1"/>
    </row>
    <row r="1467" spans="1:32" x14ac:dyDescent="0.25">
      <c r="A1467" s="1"/>
      <c r="B1467" s="1"/>
      <c r="C1467" s="1"/>
      <c r="D1467" s="5">
        <f t="shared" si="100"/>
        <v>1467</v>
      </c>
      <c r="E1467" s="1"/>
      <c r="F1467" s="1"/>
      <c r="G1467" s="22"/>
      <c r="H1467" s="3"/>
      <c r="I1467" s="1"/>
      <c r="J1467" s="1"/>
      <c r="K1467" s="22"/>
      <c r="L1467" s="3"/>
      <c r="M1467" s="1"/>
      <c r="N1467" s="1"/>
      <c r="O1467" s="22"/>
      <c r="P1467" s="3"/>
      <c r="Q1467" s="1"/>
      <c r="R1467" s="1"/>
      <c r="S1467" s="22"/>
      <c r="T1467" s="3"/>
      <c r="U1467" s="1"/>
      <c r="V1467" s="1"/>
      <c r="W1467" s="22"/>
      <c r="X1467" s="3"/>
      <c r="Y1467" s="10" t="s">
        <v>7</v>
      </c>
      <c r="Z1467" s="9"/>
      <c r="AA1467" s="22">
        <f t="shared" si="101"/>
        <v>0</v>
      </c>
      <c r="AB1467" s="9"/>
      <c r="AC1467" s="22">
        <f t="shared" si="102"/>
        <v>0</v>
      </c>
      <c r="AD1467" s="117">
        <f t="shared" si="103"/>
        <v>1460</v>
      </c>
      <c r="AE1467" s="119"/>
      <c r="AF1467" s="1"/>
    </row>
    <row r="1468" spans="1:32" x14ac:dyDescent="0.25">
      <c r="A1468" s="1"/>
      <c r="B1468" s="1"/>
      <c r="C1468" s="1"/>
      <c r="D1468" s="5">
        <f t="shared" si="100"/>
        <v>1468</v>
      </c>
      <c r="E1468" s="1"/>
      <c r="F1468" s="1"/>
      <c r="G1468" s="22"/>
      <c r="H1468" s="3"/>
      <c r="I1468" s="1"/>
      <c r="J1468" s="1"/>
      <c r="K1468" s="22"/>
      <c r="L1468" s="3"/>
      <c r="M1468" s="1"/>
      <c r="N1468" s="1"/>
      <c r="O1468" s="22"/>
      <c r="P1468" s="3"/>
      <c r="Q1468" s="1"/>
      <c r="R1468" s="1"/>
      <c r="S1468" s="22"/>
      <c r="T1468" s="3"/>
      <c r="U1468" s="1"/>
      <c r="V1468" s="1"/>
      <c r="W1468" s="22"/>
      <c r="X1468" s="3"/>
      <c r="Y1468" s="10" t="s">
        <v>7</v>
      </c>
      <c r="Z1468" s="9"/>
      <c r="AA1468" s="22">
        <f t="shared" si="101"/>
        <v>0</v>
      </c>
      <c r="AB1468" s="9"/>
      <c r="AC1468" s="22">
        <f t="shared" si="102"/>
        <v>0</v>
      </c>
      <c r="AD1468" s="117">
        <f t="shared" si="103"/>
        <v>1461</v>
      </c>
      <c r="AE1468" s="119"/>
      <c r="AF1468" s="1"/>
    </row>
    <row r="1469" spans="1:32" x14ac:dyDescent="0.25">
      <c r="A1469" s="1"/>
      <c r="B1469" s="1"/>
      <c r="C1469" s="1"/>
      <c r="D1469" s="5">
        <f t="shared" si="100"/>
        <v>1469</v>
      </c>
      <c r="E1469" s="1"/>
      <c r="F1469" s="1"/>
      <c r="G1469" s="22"/>
      <c r="H1469" s="3"/>
      <c r="I1469" s="1"/>
      <c r="J1469" s="1"/>
      <c r="K1469" s="22"/>
      <c r="L1469" s="3"/>
      <c r="M1469" s="1"/>
      <c r="N1469" s="1"/>
      <c r="O1469" s="22"/>
      <c r="P1469" s="3"/>
      <c r="Q1469" s="1"/>
      <c r="R1469" s="1"/>
      <c r="S1469" s="22"/>
      <c r="T1469" s="3"/>
      <c r="U1469" s="1"/>
      <c r="V1469" s="1"/>
      <c r="W1469" s="22"/>
      <c r="X1469" s="3"/>
      <c r="Y1469" s="10" t="s">
        <v>7</v>
      </c>
      <c r="Z1469" s="9"/>
      <c r="AA1469" s="22">
        <f t="shared" si="101"/>
        <v>0</v>
      </c>
      <c r="AB1469" s="9"/>
      <c r="AC1469" s="22">
        <f t="shared" si="102"/>
        <v>0</v>
      </c>
      <c r="AD1469" s="117">
        <f t="shared" si="103"/>
        <v>1462</v>
      </c>
      <c r="AE1469" s="119"/>
      <c r="AF1469" s="1"/>
    </row>
    <row r="1470" spans="1:32" x14ac:dyDescent="0.25">
      <c r="A1470" s="1"/>
      <c r="B1470" s="1"/>
      <c r="C1470" s="1"/>
      <c r="D1470" s="5">
        <f t="shared" si="100"/>
        <v>1470</v>
      </c>
      <c r="E1470" s="1"/>
      <c r="F1470" s="1"/>
      <c r="G1470" s="22"/>
      <c r="H1470" s="3"/>
      <c r="I1470" s="1"/>
      <c r="J1470" s="1"/>
      <c r="K1470" s="22"/>
      <c r="L1470" s="3"/>
      <c r="M1470" s="1"/>
      <c r="N1470" s="1"/>
      <c r="O1470" s="22"/>
      <c r="P1470" s="3"/>
      <c r="Q1470" s="1"/>
      <c r="R1470" s="1"/>
      <c r="S1470" s="22"/>
      <c r="T1470" s="3"/>
      <c r="U1470" s="1"/>
      <c r="V1470" s="1"/>
      <c r="W1470" s="22"/>
      <c r="X1470" s="3"/>
      <c r="Y1470" s="10" t="s">
        <v>7</v>
      </c>
      <c r="Z1470" s="9"/>
      <c r="AA1470" s="22">
        <f t="shared" si="101"/>
        <v>0</v>
      </c>
      <c r="AB1470" s="9"/>
      <c r="AC1470" s="22">
        <f t="shared" si="102"/>
        <v>0</v>
      </c>
      <c r="AD1470" s="117">
        <f t="shared" si="103"/>
        <v>1463</v>
      </c>
      <c r="AE1470" s="119"/>
      <c r="AF1470" s="1"/>
    </row>
    <row r="1471" spans="1:32" x14ac:dyDescent="0.25">
      <c r="A1471" s="1"/>
      <c r="B1471" s="1"/>
      <c r="C1471" s="1"/>
      <c r="D1471" s="5">
        <f t="shared" si="100"/>
        <v>1471</v>
      </c>
      <c r="E1471" s="1"/>
      <c r="F1471" s="1"/>
      <c r="G1471" s="22"/>
      <c r="H1471" s="3"/>
      <c r="I1471" s="1"/>
      <c r="J1471" s="1"/>
      <c r="K1471" s="22"/>
      <c r="L1471" s="3"/>
      <c r="M1471" s="1"/>
      <c r="N1471" s="1"/>
      <c r="O1471" s="22"/>
      <c r="P1471" s="3"/>
      <c r="Q1471" s="1"/>
      <c r="R1471" s="1"/>
      <c r="S1471" s="22"/>
      <c r="T1471" s="3"/>
      <c r="U1471" s="1"/>
      <c r="V1471" s="1"/>
      <c r="W1471" s="22"/>
      <c r="X1471" s="3"/>
      <c r="Y1471" s="10" t="s">
        <v>7</v>
      </c>
      <c r="Z1471" s="9"/>
      <c r="AA1471" s="22">
        <f t="shared" si="101"/>
        <v>0</v>
      </c>
      <c r="AB1471" s="9"/>
      <c r="AC1471" s="22">
        <f t="shared" si="102"/>
        <v>0</v>
      </c>
      <c r="AD1471" s="117">
        <f t="shared" si="103"/>
        <v>1464</v>
      </c>
      <c r="AE1471" s="119"/>
      <c r="AF1471" s="1"/>
    </row>
    <row r="1472" spans="1:32" x14ac:dyDescent="0.25">
      <c r="A1472" s="1"/>
      <c r="B1472" s="1"/>
      <c r="C1472" s="1"/>
      <c r="D1472" s="5">
        <f t="shared" si="100"/>
        <v>1472</v>
      </c>
      <c r="E1472" s="1"/>
      <c r="F1472" s="1"/>
      <c r="G1472" s="22"/>
      <c r="H1472" s="3"/>
      <c r="I1472" s="1"/>
      <c r="J1472" s="1"/>
      <c r="K1472" s="22"/>
      <c r="L1472" s="3"/>
      <c r="M1472" s="1"/>
      <c r="N1472" s="1"/>
      <c r="O1472" s="22"/>
      <c r="P1472" s="3"/>
      <c r="Q1472" s="1"/>
      <c r="R1472" s="1"/>
      <c r="S1472" s="22"/>
      <c r="T1472" s="3"/>
      <c r="U1472" s="1"/>
      <c r="V1472" s="1"/>
      <c r="W1472" s="22"/>
      <c r="X1472" s="3"/>
      <c r="Y1472" s="10" t="s">
        <v>7</v>
      </c>
      <c r="Z1472" s="9"/>
      <c r="AA1472" s="22">
        <f t="shared" si="101"/>
        <v>0</v>
      </c>
      <c r="AB1472" s="9"/>
      <c r="AC1472" s="22">
        <f t="shared" si="102"/>
        <v>0</v>
      </c>
      <c r="AD1472" s="117">
        <f t="shared" si="103"/>
        <v>1465</v>
      </c>
      <c r="AE1472" s="119"/>
      <c r="AF1472" s="1"/>
    </row>
    <row r="1473" spans="1:32" x14ac:dyDescent="0.25">
      <c r="A1473" s="1"/>
      <c r="B1473" s="1"/>
      <c r="C1473" s="1"/>
      <c r="D1473" s="5">
        <f t="shared" si="100"/>
        <v>1473</v>
      </c>
      <c r="E1473" s="1"/>
      <c r="F1473" s="1"/>
      <c r="G1473" s="22"/>
      <c r="H1473" s="3"/>
      <c r="I1473" s="1"/>
      <c r="J1473" s="1"/>
      <c r="K1473" s="22"/>
      <c r="L1473" s="3"/>
      <c r="M1473" s="1"/>
      <c r="N1473" s="1"/>
      <c r="O1473" s="22"/>
      <c r="P1473" s="3"/>
      <c r="Q1473" s="1"/>
      <c r="R1473" s="1"/>
      <c r="S1473" s="22"/>
      <c r="T1473" s="3"/>
      <c r="U1473" s="1"/>
      <c r="V1473" s="1"/>
      <c r="W1473" s="22"/>
      <c r="X1473" s="3"/>
      <c r="Y1473" s="10" t="s">
        <v>7</v>
      </c>
      <c r="Z1473" s="9"/>
      <c r="AA1473" s="22">
        <f t="shared" si="101"/>
        <v>0</v>
      </c>
      <c r="AB1473" s="9"/>
      <c r="AC1473" s="22">
        <f t="shared" si="102"/>
        <v>0</v>
      </c>
      <c r="AD1473" s="117">
        <f t="shared" si="103"/>
        <v>1466</v>
      </c>
      <c r="AE1473" s="119"/>
      <c r="AF1473" s="1"/>
    </row>
    <row r="1474" spans="1:32" x14ac:dyDescent="0.25">
      <c r="A1474" s="1"/>
      <c r="B1474" s="1"/>
      <c r="C1474" s="1"/>
      <c r="D1474" s="5">
        <f t="shared" si="100"/>
        <v>1474</v>
      </c>
      <c r="E1474" s="1"/>
      <c r="F1474" s="1"/>
      <c r="G1474" s="22"/>
      <c r="H1474" s="3"/>
      <c r="I1474" s="1"/>
      <c r="J1474" s="1"/>
      <c r="K1474" s="22"/>
      <c r="L1474" s="3"/>
      <c r="M1474" s="1"/>
      <c r="N1474" s="1"/>
      <c r="O1474" s="22"/>
      <c r="P1474" s="3"/>
      <c r="Q1474" s="1"/>
      <c r="R1474" s="1"/>
      <c r="S1474" s="22"/>
      <c r="T1474" s="3"/>
      <c r="U1474" s="1"/>
      <c r="V1474" s="1"/>
      <c r="W1474" s="22"/>
      <c r="X1474" s="3"/>
      <c r="Y1474" s="10" t="s">
        <v>7</v>
      </c>
      <c r="Z1474" s="9"/>
      <c r="AA1474" s="22">
        <f t="shared" si="101"/>
        <v>0</v>
      </c>
      <c r="AB1474" s="9"/>
      <c r="AC1474" s="22">
        <f t="shared" si="102"/>
        <v>0</v>
      </c>
      <c r="AD1474" s="117">
        <f t="shared" si="103"/>
        <v>1467</v>
      </c>
      <c r="AE1474" s="119"/>
      <c r="AF1474" s="1"/>
    </row>
    <row r="1475" spans="1:32" x14ac:dyDescent="0.25">
      <c r="A1475" s="1"/>
      <c r="B1475" s="1"/>
      <c r="C1475" s="1"/>
      <c r="D1475" s="5">
        <f t="shared" si="100"/>
        <v>1475</v>
      </c>
      <c r="E1475" s="1"/>
      <c r="F1475" s="1"/>
      <c r="G1475" s="22"/>
      <c r="H1475" s="3"/>
      <c r="I1475" s="1"/>
      <c r="J1475" s="1"/>
      <c r="K1475" s="22"/>
      <c r="L1475" s="3"/>
      <c r="M1475" s="1"/>
      <c r="N1475" s="1"/>
      <c r="O1475" s="22"/>
      <c r="P1475" s="3"/>
      <c r="Q1475" s="1"/>
      <c r="R1475" s="1"/>
      <c r="S1475" s="22"/>
      <c r="T1475" s="3"/>
      <c r="U1475" s="1"/>
      <c r="V1475" s="1"/>
      <c r="W1475" s="22"/>
      <c r="X1475" s="3"/>
      <c r="Y1475" s="10" t="s">
        <v>7</v>
      </c>
      <c r="Z1475" s="9"/>
      <c r="AA1475" s="22">
        <f t="shared" si="101"/>
        <v>0</v>
      </c>
      <c r="AB1475" s="9"/>
      <c r="AC1475" s="22">
        <f t="shared" si="102"/>
        <v>0</v>
      </c>
      <c r="AD1475" s="117">
        <f t="shared" si="103"/>
        <v>1468</v>
      </c>
      <c r="AE1475" s="119"/>
      <c r="AF1475" s="1"/>
    </row>
    <row r="1476" spans="1:32" x14ac:dyDescent="0.25">
      <c r="A1476" s="1"/>
      <c r="B1476" s="1"/>
      <c r="C1476" s="1"/>
      <c r="D1476" s="5">
        <f t="shared" si="100"/>
        <v>1476</v>
      </c>
      <c r="E1476" s="1"/>
      <c r="F1476" s="1"/>
      <c r="G1476" s="22"/>
      <c r="H1476" s="3"/>
      <c r="I1476" s="1"/>
      <c r="J1476" s="1"/>
      <c r="K1476" s="22"/>
      <c r="L1476" s="3"/>
      <c r="M1476" s="1"/>
      <c r="N1476" s="1"/>
      <c r="O1476" s="22"/>
      <c r="P1476" s="3"/>
      <c r="Q1476" s="1"/>
      <c r="R1476" s="1"/>
      <c r="S1476" s="22"/>
      <c r="T1476" s="3"/>
      <c r="U1476" s="1"/>
      <c r="V1476" s="1"/>
      <c r="W1476" s="22"/>
      <c r="X1476" s="3"/>
      <c r="Y1476" s="10" t="s">
        <v>7</v>
      </c>
      <c r="Z1476" s="9"/>
      <c r="AA1476" s="22">
        <f t="shared" si="101"/>
        <v>0</v>
      </c>
      <c r="AB1476" s="9"/>
      <c r="AC1476" s="22">
        <f t="shared" si="102"/>
        <v>0</v>
      </c>
      <c r="AD1476" s="117">
        <f t="shared" si="103"/>
        <v>1469</v>
      </c>
      <c r="AE1476" s="119"/>
      <c r="AF1476" s="1"/>
    </row>
    <row r="1477" spans="1:32" x14ac:dyDescent="0.25">
      <c r="A1477" s="1"/>
      <c r="B1477" s="1"/>
      <c r="C1477" s="1"/>
      <c r="D1477" s="5">
        <f t="shared" si="100"/>
        <v>1477</v>
      </c>
      <c r="E1477" s="1"/>
      <c r="F1477" s="1"/>
      <c r="G1477" s="22"/>
      <c r="H1477" s="3"/>
      <c r="I1477" s="1"/>
      <c r="J1477" s="1"/>
      <c r="K1477" s="22"/>
      <c r="L1477" s="3"/>
      <c r="M1477" s="1"/>
      <c r="N1477" s="1"/>
      <c r="O1477" s="22"/>
      <c r="P1477" s="3"/>
      <c r="Q1477" s="1"/>
      <c r="R1477" s="1"/>
      <c r="S1477" s="22"/>
      <c r="T1477" s="3"/>
      <c r="U1477" s="1"/>
      <c r="V1477" s="1"/>
      <c r="W1477" s="22"/>
      <c r="X1477" s="3"/>
      <c r="Y1477" s="10" t="s">
        <v>7</v>
      </c>
      <c r="Z1477" s="9"/>
      <c r="AA1477" s="22">
        <f t="shared" si="101"/>
        <v>0</v>
      </c>
      <c r="AB1477" s="9"/>
      <c r="AC1477" s="22">
        <f t="shared" si="102"/>
        <v>0</v>
      </c>
      <c r="AD1477" s="117">
        <f t="shared" si="103"/>
        <v>1470</v>
      </c>
      <c r="AE1477" s="119"/>
      <c r="AF1477" s="1"/>
    </row>
    <row r="1478" spans="1:32" x14ac:dyDescent="0.25">
      <c r="A1478" s="1"/>
      <c r="B1478" s="1"/>
      <c r="C1478" s="1"/>
      <c r="D1478" s="5">
        <f t="shared" si="100"/>
        <v>1478</v>
      </c>
      <c r="E1478" s="1"/>
      <c r="F1478" s="1"/>
      <c r="G1478" s="22"/>
      <c r="H1478" s="3"/>
      <c r="I1478" s="1"/>
      <c r="J1478" s="1"/>
      <c r="K1478" s="22"/>
      <c r="L1478" s="3"/>
      <c r="M1478" s="1"/>
      <c r="N1478" s="1"/>
      <c r="O1478" s="22"/>
      <c r="P1478" s="3"/>
      <c r="Q1478" s="1"/>
      <c r="R1478" s="1"/>
      <c r="S1478" s="22"/>
      <c r="T1478" s="3"/>
      <c r="U1478" s="1"/>
      <c r="V1478" s="1"/>
      <c r="W1478" s="22"/>
      <c r="X1478" s="3"/>
      <c r="Y1478" s="10" t="s">
        <v>7</v>
      </c>
      <c r="Z1478" s="9"/>
      <c r="AA1478" s="22">
        <f t="shared" si="101"/>
        <v>0</v>
      </c>
      <c r="AB1478" s="9"/>
      <c r="AC1478" s="22">
        <f t="shared" si="102"/>
        <v>0</v>
      </c>
      <c r="AD1478" s="117">
        <f t="shared" si="103"/>
        <v>1471</v>
      </c>
      <c r="AE1478" s="119"/>
      <c r="AF1478" s="1"/>
    </row>
    <row r="1479" spans="1:32" x14ac:dyDescent="0.25">
      <c r="A1479" s="1"/>
      <c r="B1479" s="1"/>
      <c r="C1479" s="1"/>
      <c r="D1479" s="5">
        <f t="shared" si="100"/>
        <v>1479</v>
      </c>
      <c r="E1479" s="1"/>
      <c r="F1479" s="1"/>
      <c r="G1479" s="22"/>
      <c r="H1479" s="3"/>
      <c r="I1479" s="1"/>
      <c r="J1479" s="1"/>
      <c r="K1479" s="22"/>
      <c r="L1479" s="3"/>
      <c r="M1479" s="1"/>
      <c r="N1479" s="1"/>
      <c r="O1479" s="22"/>
      <c r="P1479" s="3"/>
      <c r="Q1479" s="1"/>
      <c r="R1479" s="1"/>
      <c r="S1479" s="22"/>
      <c r="T1479" s="3"/>
      <c r="U1479" s="1"/>
      <c r="V1479" s="1"/>
      <c r="W1479" s="22"/>
      <c r="X1479" s="3"/>
      <c r="Y1479" s="10" t="s">
        <v>7</v>
      </c>
      <c r="Z1479" s="9"/>
      <c r="AA1479" s="22">
        <f t="shared" si="101"/>
        <v>0</v>
      </c>
      <c r="AB1479" s="9"/>
      <c r="AC1479" s="22">
        <f t="shared" si="102"/>
        <v>0</v>
      </c>
      <c r="AD1479" s="117">
        <f t="shared" si="103"/>
        <v>1472</v>
      </c>
      <c r="AE1479" s="119"/>
      <c r="AF1479" s="1"/>
    </row>
    <row r="1480" spans="1:32" x14ac:dyDescent="0.25">
      <c r="A1480" s="1"/>
      <c r="B1480" s="1"/>
      <c r="C1480" s="1"/>
      <c r="D1480" s="5">
        <f t="shared" si="100"/>
        <v>1480</v>
      </c>
      <c r="E1480" s="1"/>
      <c r="F1480" s="1"/>
      <c r="G1480" s="22"/>
      <c r="H1480" s="3"/>
      <c r="I1480" s="1"/>
      <c r="J1480" s="1"/>
      <c r="K1480" s="22"/>
      <c r="L1480" s="3"/>
      <c r="M1480" s="1"/>
      <c r="N1480" s="1"/>
      <c r="O1480" s="22"/>
      <c r="P1480" s="3"/>
      <c r="Q1480" s="1"/>
      <c r="R1480" s="1"/>
      <c r="S1480" s="22"/>
      <c r="T1480" s="3"/>
      <c r="U1480" s="1"/>
      <c r="V1480" s="1"/>
      <c r="W1480" s="22"/>
      <c r="X1480" s="3"/>
      <c r="Y1480" s="10" t="s">
        <v>7</v>
      </c>
      <c r="Z1480" s="9"/>
      <c r="AA1480" s="22">
        <f t="shared" si="101"/>
        <v>0</v>
      </c>
      <c r="AB1480" s="9"/>
      <c r="AC1480" s="22">
        <f t="shared" si="102"/>
        <v>0</v>
      </c>
      <c r="AD1480" s="117">
        <f t="shared" si="103"/>
        <v>1473</v>
      </c>
      <c r="AE1480" s="119"/>
      <c r="AF1480" s="1"/>
    </row>
    <row r="1481" spans="1:32" x14ac:dyDescent="0.25">
      <c r="A1481" s="1"/>
      <c r="B1481" s="1"/>
      <c r="C1481" s="1"/>
      <c r="D1481" s="5">
        <f t="shared" ref="D1481:D1544" si="104">ROW(C1481)</f>
        <v>1481</v>
      </c>
      <c r="E1481" s="1"/>
      <c r="F1481" s="1"/>
      <c r="G1481" s="22"/>
      <c r="H1481" s="3"/>
      <c r="I1481" s="1"/>
      <c r="J1481" s="1"/>
      <c r="K1481" s="22"/>
      <c r="L1481" s="3"/>
      <c r="M1481" s="1"/>
      <c r="N1481" s="1"/>
      <c r="O1481" s="22"/>
      <c r="P1481" s="3"/>
      <c r="Q1481" s="1"/>
      <c r="R1481" s="1"/>
      <c r="S1481" s="22"/>
      <c r="T1481" s="3"/>
      <c r="U1481" s="1"/>
      <c r="V1481" s="1"/>
      <c r="W1481" s="22"/>
      <c r="X1481" s="3"/>
      <c r="Y1481" s="10" t="s">
        <v>7</v>
      </c>
      <c r="Z1481" s="9"/>
      <c r="AA1481" s="22">
        <f t="shared" ref="AA1481:AA1544" si="105">IF(Z1481="",0,IF(COUNTIF(Z:Z,Z1481)=1,0,1))</f>
        <v>0</v>
      </c>
      <c r="AB1481" s="9"/>
      <c r="AC1481" s="22">
        <f t="shared" ref="AC1481:AC1544" si="106">IF(AB1481="",0,IF(COUNTIF(AB:AB,AB1481)=1,0,1))</f>
        <v>0</v>
      </c>
      <c r="AD1481" s="117">
        <f t="shared" si="103"/>
        <v>1474</v>
      </c>
      <c r="AE1481" s="119"/>
      <c r="AF1481" s="1"/>
    </row>
    <row r="1482" spans="1:32" x14ac:dyDescent="0.25">
      <c r="A1482" s="1"/>
      <c r="B1482" s="1"/>
      <c r="C1482" s="1"/>
      <c r="D1482" s="5">
        <f t="shared" si="104"/>
        <v>1482</v>
      </c>
      <c r="E1482" s="1"/>
      <c r="F1482" s="1"/>
      <c r="G1482" s="22"/>
      <c r="H1482" s="3"/>
      <c r="I1482" s="1"/>
      <c r="J1482" s="1"/>
      <c r="K1482" s="22"/>
      <c r="L1482" s="3"/>
      <c r="M1482" s="1"/>
      <c r="N1482" s="1"/>
      <c r="O1482" s="22"/>
      <c r="P1482" s="3"/>
      <c r="Q1482" s="1"/>
      <c r="R1482" s="1"/>
      <c r="S1482" s="22"/>
      <c r="T1482" s="3"/>
      <c r="U1482" s="1"/>
      <c r="V1482" s="1"/>
      <c r="W1482" s="22"/>
      <c r="X1482" s="3"/>
      <c r="Y1482" s="10" t="s">
        <v>7</v>
      </c>
      <c r="Z1482" s="9"/>
      <c r="AA1482" s="22">
        <f t="shared" si="105"/>
        <v>0</v>
      </c>
      <c r="AB1482" s="9"/>
      <c r="AC1482" s="22">
        <f t="shared" si="106"/>
        <v>0</v>
      </c>
      <c r="AD1482" s="117">
        <f t="shared" ref="AD1482:AD1545" si="107">AD1481+1</f>
        <v>1475</v>
      </c>
      <c r="AE1482" s="119"/>
      <c r="AF1482" s="1"/>
    </row>
    <row r="1483" spans="1:32" x14ac:dyDescent="0.25">
      <c r="A1483" s="1"/>
      <c r="B1483" s="1"/>
      <c r="C1483" s="1"/>
      <c r="D1483" s="5">
        <f t="shared" si="104"/>
        <v>1483</v>
      </c>
      <c r="E1483" s="1"/>
      <c r="F1483" s="1"/>
      <c r="G1483" s="22"/>
      <c r="H1483" s="3"/>
      <c r="I1483" s="1"/>
      <c r="J1483" s="1"/>
      <c r="K1483" s="22"/>
      <c r="L1483" s="3"/>
      <c r="M1483" s="1"/>
      <c r="N1483" s="1"/>
      <c r="O1483" s="22"/>
      <c r="P1483" s="3"/>
      <c r="Q1483" s="1"/>
      <c r="R1483" s="1"/>
      <c r="S1483" s="22"/>
      <c r="T1483" s="3"/>
      <c r="U1483" s="1"/>
      <c r="V1483" s="1"/>
      <c r="W1483" s="22"/>
      <c r="X1483" s="3"/>
      <c r="Y1483" s="10" t="s">
        <v>7</v>
      </c>
      <c r="Z1483" s="9"/>
      <c r="AA1483" s="22">
        <f t="shared" si="105"/>
        <v>0</v>
      </c>
      <c r="AB1483" s="9"/>
      <c r="AC1483" s="22">
        <f t="shared" si="106"/>
        <v>0</v>
      </c>
      <c r="AD1483" s="117">
        <f t="shared" si="107"/>
        <v>1476</v>
      </c>
      <c r="AE1483" s="119"/>
      <c r="AF1483" s="1"/>
    </row>
    <row r="1484" spans="1:32" x14ac:dyDescent="0.25">
      <c r="A1484" s="1"/>
      <c r="B1484" s="1"/>
      <c r="C1484" s="1"/>
      <c r="D1484" s="5">
        <f t="shared" si="104"/>
        <v>1484</v>
      </c>
      <c r="E1484" s="1"/>
      <c r="F1484" s="1"/>
      <c r="G1484" s="22"/>
      <c r="H1484" s="3"/>
      <c r="I1484" s="1"/>
      <c r="J1484" s="1"/>
      <c r="K1484" s="22"/>
      <c r="L1484" s="3"/>
      <c r="M1484" s="1"/>
      <c r="N1484" s="1"/>
      <c r="O1484" s="22"/>
      <c r="P1484" s="3"/>
      <c r="Q1484" s="1"/>
      <c r="R1484" s="1"/>
      <c r="S1484" s="22"/>
      <c r="T1484" s="3"/>
      <c r="U1484" s="1"/>
      <c r="V1484" s="1"/>
      <c r="W1484" s="22"/>
      <c r="X1484" s="3"/>
      <c r="Y1484" s="10" t="s">
        <v>7</v>
      </c>
      <c r="Z1484" s="9"/>
      <c r="AA1484" s="22">
        <f t="shared" si="105"/>
        <v>0</v>
      </c>
      <c r="AB1484" s="9"/>
      <c r="AC1484" s="22">
        <f t="shared" si="106"/>
        <v>0</v>
      </c>
      <c r="AD1484" s="117">
        <f t="shared" si="107"/>
        <v>1477</v>
      </c>
      <c r="AE1484" s="119"/>
      <c r="AF1484" s="1"/>
    </row>
    <row r="1485" spans="1:32" x14ac:dyDescent="0.25">
      <c r="A1485" s="1"/>
      <c r="B1485" s="1"/>
      <c r="C1485" s="1"/>
      <c r="D1485" s="5">
        <f t="shared" si="104"/>
        <v>1485</v>
      </c>
      <c r="E1485" s="1"/>
      <c r="F1485" s="1"/>
      <c r="G1485" s="22"/>
      <c r="H1485" s="3"/>
      <c r="I1485" s="1"/>
      <c r="J1485" s="1"/>
      <c r="K1485" s="22"/>
      <c r="L1485" s="3"/>
      <c r="M1485" s="1"/>
      <c r="N1485" s="1"/>
      <c r="O1485" s="22"/>
      <c r="P1485" s="3"/>
      <c r="Q1485" s="1"/>
      <c r="R1485" s="1"/>
      <c r="S1485" s="22"/>
      <c r="T1485" s="3"/>
      <c r="U1485" s="1"/>
      <c r="V1485" s="1"/>
      <c r="W1485" s="22"/>
      <c r="X1485" s="3"/>
      <c r="Y1485" s="10" t="s">
        <v>7</v>
      </c>
      <c r="Z1485" s="9"/>
      <c r="AA1485" s="22">
        <f t="shared" si="105"/>
        <v>0</v>
      </c>
      <c r="AB1485" s="9"/>
      <c r="AC1485" s="22">
        <f t="shared" si="106"/>
        <v>0</v>
      </c>
      <c r="AD1485" s="117">
        <f t="shared" si="107"/>
        <v>1478</v>
      </c>
      <c r="AE1485" s="119"/>
      <c r="AF1485" s="1"/>
    </row>
    <row r="1486" spans="1:32" x14ac:dyDescent="0.25">
      <c r="A1486" s="1"/>
      <c r="B1486" s="1"/>
      <c r="C1486" s="1"/>
      <c r="D1486" s="5">
        <f t="shared" si="104"/>
        <v>1486</v>
      </c>
      <c r="E1486" s="1"/>
      <c r="F1486" s="1"/>
      <c r="G1486" s="22"/>
      <c r="H1486" s="3"/>
      <c r="I1486" s="1"/>
      <c r="J1486" s="1"/>
      <c r="K1486" s="22"/>
      <c r="L1486" s="3"/>
      <c r="M1486" s="1"/>
      <c r="N1486" s="1"/>
      <c r="O1486" s="22"/>
      <c r="P1486" s="3"/>
      <c r="Q1486" s="1"/>
      <c r="R1486" s="1"/>
      <c r="S1486" s="22"/>
      <c r="T1486" s="3"/>
      <c r="U1486" s="1"/>
      <c r="V1486" s="1"/>
      <c r="W1486" s="22"/>
      <c r="X1486" s="3"/>
      <c r="Y1486" s="10" t="s">
        <v>7</v>
      </c>
      <c r="Z1486" s="9"/>
      <c r="AA1486" s="22">
        <f t="shared" si="105"/>
        <v>0</v>
      </c>
      <c r="AB1486" s="9"/>
      <c r="AC1486" s="22">
        <f t="shared" si="106"/>
        <v>0</v>
      </c>
      <c r="AD1486" s="117">
        <f t="shared" si="107"/>
        <v>1479</v>
      </c>
      <c r="AE1486" s="119"/>
      <c r="AF1486" s="1"/>
    </row>
    <row r="1487" spans="1:32" x14ac:dyDescent="0.25">
      <c r="A1487" s="1"/>
      <c r="B1487" s="1"/>
      <c r="C1487" s="1"/>
      <c r="D1487" s="5">
        <f t="shared" si="104"/>
        <v>1487</v>
      </c>
      <c r="E1487" s="1"/>
      <c r="F1487" s="1"/>
      <c r="G1487" s="22"/>
      <c r="H1487" s="3"/>
      <c r="I1487" s="1"/>
      <c r="J1487" s="1"/>
      <c r="K1487" s="22"/>
      <c r="L1487" s="3"/>
      <c r="M1487" s="1"/>
      <c r="N1487" s="1"/>
      <c r="O1487" s="22"/>
      <c r="P1487" s="3"/>
      <c r="Q1487" s="1"/>
      <c r="R1487" s="1"/>
      <c r="S1487" s="22"/>
      <c r="T1487" s="3"/>
      <c r="U1487" s="1"/>
      <c r="V1487" s="1"/>
      <c r="W1487" s="22"/>
      <c r="X1487" s="3"/>
      <c r="Y1487" s="10" t="s">
        <v>7</v>
      </c>
      <c r="Z1487" s="9"/>
      <c r="AA1487" s="22">
        <f t="shared" si="105"/>
        <v>0</v>
      </c>
      <c r="AB1487" s="9"/>
      <c r="AC1487" s="22">
        <f t="shared" si="106"/>
        <v>0</v>
      </c>
      <c r="AD1487" s="117">
        <f t="shared" si="107"/>
        <v>1480</v>
      </c>
      <c r="AE1487" s="119"/>
      <c r="AF1487" s="1"/>
    </row>
    <row r="1488" spans="1:32" x14ac:dyDescent="0.25">
      <c r="A1488" s="1"/>
      <c r="B1488" s="1"/>
      <c r="C1488" s="1"/>
      <c r="D1488" s="5">
        <f t="shared" si="104"/>
        <v>1488</v>
      </c>
      <c r="E1488" s="1"/>
      <c r="F1488" s="1"/>
      <c r="G1488" s="22"/>
      <c r="H1488" s="3"/>
      <c r="I1488" s="1"/>
      <c r="J1488" s="1"/>
      <c r="K1488" s="22"/>
      <c r="L1488" s="3"/>
      <c r="M1488" s="1"/>
      <c r="N1488" s="1"/>
      <c r="O1488" s="22"/>
      <c r="P1488" s="3"/>
      <c r="Q1488" s="1"/>
      <c r="R1488" s="1"/>
      <c r="S1488" s="22"/>
      <c r="T1488" s="3"/>
      <c r="U1488" s="1"/>
      <c r="V1488" s="1"/>
      <c r="W1488" s="22"/>
      <c r="X1488" s="3"/>
      <c r="Y1488" s="10" t="s">
        <v>7</v>
      </c>
      <c r="Z1488" s="9"/>
      <c r="AA1488" s="22">
        <f t="shared" si="105"/>
        <v>0</v>
      </c>
      <c r="AB1488" s="9"/>
      <c r="AC1488" s="22">
        <f t="shared" si="106"/>
        <v>0</v>
      </c>
      <c r="AD1488" s="117">
        <f t="shared" si="107"/>
        <v>1481</v>
      </c>
      <c r="AE1488" s="119"/>
      <c r="AF1488" s="1"/>
    </row>
    <row r="1489" spans="1:32" x14ac:dyDescent="0.25">
      <c r="A1489" s="1"/>
      <c r="B1489" s="1"/>
      <c r="C1489" s="1"/>
      <c r="D1489" s="5">
        <f t="shared" si="104"/>
        <v>1489</v>
      </c>
      <c r="E1489" s="1"/>
      <c r="F1489" s="1"/>
      <c r="G1489" s="22"/>
      <c r="H1489" s="3"/>
      <c r="I1489" s="1"/>
      <c r="J1489" s="1"/>
      <c r="K1489" s="22"/>
      <c r="L1489" s="3"/>
      <c r="M1489" s="1"/>
      <c r="N1489" s="1"/>
      <c r="O1489" s="22"/>
      <c r="P1489" s="3"/>
      <c r="Q1489" s="1"/>
      <c r="R1489" s="1"/>
      <c r="S1489" s="22"/>
      <c r="T1489" s="3"/>
      <c r="U1489" s="1"/>
      <c r="V1489" s="1"/>
      <c r="W1489" s="22"/>
      <c r="X1489" s="3"/>
      <c r="Y1489" s="10" t="s">
        <v>7</v>
      </c>
      <c r="Z1489" s="9"/>
      <c r="AA1489" s="22">
        <f t="shared" si="105"/>
        <v>0</v>
      </c>
      <c r="AB1489" s="9"/>
      <c r="AC1489" s="22">
        <f t="shared" si="106"/>
        <v>0</v>
      </c>
      <c r="AD1489" s="117">
        <f t="shared" si="107"/>
        <v>1482</v>
      </c>
      <c r="AE1489" s="119"/>
      <c r="AF1489" s="1"/>
    </row>
    <row r="1490" spans="1:32" x14ac:dyDescent="0.25">
      <c r="A1490" s="1"/>
      <c r="B1490" s="1"/>
      <c r="C1490" s="1"/>
      <c r="D1490" s="5">
        <f t="shared" si="104"/>
        <v>1490</v>
      </c>
      <c r="E1490" s="1"/>
      <c r="F1490" s="1"/>
      <c r="G1490" s="22"/>
      <c r="H1490" s="3"/>
      <c r="I1490" s="1"/>
      <c r="J1490" s="1"/>
      <c r="K1490" s="22"/>
      <c r="L1490" s="3"/>
      <c r="M1490" s="1"/>
      <c r="N1490" s="1"/>
      <c r="O1490" s="22"/>
      <c r="P1490" s="3"/>
      <c r="Q1490" s="1"/>
      <c r="R1490" s="1"/>
      <c r="S1490" s="22"/>
      <c r="T1490" s="3"/>
      <c r="U1490" s="1"/>
      <c r="V1490" s="1"/>
      <c r="W1490" s="22"/>
      <c r="X1490" s="3"/>
      <c r="Y1490" s="10" t="s">
        <v>7</v>
      </c>
      <c r="Z1490" s="9"/>
      <c r="AA1490" s="22">
        <f t="shared" si="105"/>
        <v>0</v>
      </c>
      <c r="AB1490" s="9"/>
      <c r="AC1490" s="22">
        <f t="shared" si="106"/>
        <v>0</v>
      </c>
      <c r="AD1490" s="117">
        <f t="shared" si="107"/>
        <v>1483</v>
      </c>
      <c r="AE1490" s="119"/>
      <c r="AF1490" s="1"/>
    </row>
    <row r="1491" spans="1:32" x14ac:dyDescent="0.25">
      <c r="A1491" s="1"/>
      <c r="B1491" s="1"/>
      <c r="C1491" s="1"/>
      <c r="D1491" s="5">
        <f t="shared" si="104"/>
        <v>1491</v>
      </c>
      <c r="E1491" s="1"/>
      <c r="F1491" s="1"/>
      <c r="G1491" s="22"/>
      <c r="H1491" s="3"/>
      <c r="I1491" s="1"/>
      <c r="J1491" s="1"/>
      <c r="K1491" s="22"/>
      <c r="L1491" s="3"/>
      <c r="M1491" s="1"/>
      <c r="N1491" s="1"/>
      <c r="O1491" s="22"/>
      <c r="P1491" s="3"/>
      <c r="Q1491" s="1"/>
      <c r="R1491" s="1"/>
      <c r="S1491" s="22"/>
      <c r="T1491" s="3"/>
      <c r="U1491" s="1"/>
      <c r="V1491" s="1"/>
      <c r="W1491" s="22"/>
      <c r="X1491" s="3"/>
      <c r="Y1491" s="10" t="s">
        <v>7</v>
      </c>
      <c r="Z1491" s="9"/>
      <c r="AA1491" s="22">
        <f t="shared" si="105"/>
        <v>0</v>
      </c>
      <c r="AB1491" s="9"/>
      <c r="AC1491" s="22">
        <f t="shared" si="106"/>
        <v>0</v>
      </c>
      <c r="AD1491" s="117">
        <f t="shared" si="107"/>
        <v>1484</v>
      </c>
      <c r="AE1491" s="119"/>
      <c r="AF1491" s="1"/>
    </row>
    <row r="1492" spans="1:32" x14ac:dyDescent="0.25">
      <c r="A1492" s="1"/>
      <c r="B1492" s="1"/>
      <c r="C1492" s="1"/>
      <c r="D1492" s="5">
        <f t="shared" si="104"/>
        <v>1492</v>
      </c>
      <c r="E1492" s="1"/>
      <c r="F1492" s="1"/>
      <c r="G1492" s="22"/>
      <c r="H1492" s="3"/>
      <c r="I1492" s="1"/>
      <c r="J1492" s="1"/>
      <c r="K1492" s="22"/>
      <c r="L1492" s="3"/>
      <c r="M1492" s="1"/>
      <c r="N1492" s="1"/>
      <c r="O1492" s="22"/>
      <c r="P1492" s="3"/>
      <c r="Q1492" s="1"/>
      <c r="R1492" s="1"/>
      <c r="S1492" s="22"/>
      <c r="T1492" s="3"/>
      <c r="U1492" s="1"/>
      <c r="V1492" s="1"/>
      <c r="W1492" s="22"/>
      <c r="X1492" s="3"/>
      <c r="Y1492" s="10" t="s">
        <v>7</v>
      </c>
      <c r="Z1492" s="9"/>
      <c r="AA1492" s="22">
        <f t="shared" si="105"/>
        <v>0</v>
      </c>
      <c r="AB1492" s="9"/>
      <c r="AC1492" s="22">
        <f t="shared" si="106"/>
        <v>0</v>
      </c>
      <c r="AD1492" s="117">
        <f t="shared" si="107"/>
        <v>1485</v>
      </c>
      <c r="AE1492" s="119"/>
      <c r="AF1492" s="1"/>
    </row>
    <row r="1493" spans="1:32" x14ac:dyDescent="0.25">
      <c r="A1493" s="1"/>
      <c r="B1493" s="1"/>
      <c r="C1493" s="1"/>
      <c r="D1493" s="5">
        <f t="shared" si="104"/>
        <v>1493</v>
      </c>
      <c r="E1493" s="1"/>
      <c r="F1493" s="1"/>
      <c r="G1493" s="22"/>
      <c r="H1493" s="3"/>
      <c r="I1493" s="1"/>
      <c r="J1493" s="1"/>
      <c r="K1493" s="22"/>
      <c r="L1493" s="3"/>
      <c r="M1493" s="1"/>
      <c r="N1493" s="1"/>
      <c r="O1493" s="22"/>
      <c r="P1493" s="3"/>
      <c r="Q1493" s="1"/>
      <c r="R1493" s="1"/>
      <c r="S1493" s="22"/>
      <c r="T1493" s="3"/>
      <c r="U1493" s="1"/>
      <c r="V1493" s="1"/>
      <c r="W1493" s="22"/>
      <c r="X1493" s="3"/>
      <c r="Y1493" s="10" t="s">
        <v>7</v>
      </c>
      <c r="Z1493" s="9"/>
      <c r="AA1493" s="22">
        <f t="shared" si="105"/>
        <v>0</v>
      </c>
      <c r="AB1493" s="9"/>
      <c r="AC1493" s="22">
        <f t="shared" si="106"/>
        <v>0</v>
      </c>
      <c r="AD1493" s="117">
        <f t="shared" si="107"/>
        <v>1486</v>
      </c>
      <c r="AE1493" s="119"/>
      <c r="AF1493" s="1"/>
    </row>
    <row r="1494" spans="1:32" x14ac:dyDescent="0.25">
      <c r="A1494" s="1"/>
      <c r="B1494" s="1"/>
      <c r="C1494" s="1"/>
      <c r="D1494" s="5">
        <f t="shared" si="104"/>
        <v>1494</v>
      </c>
      <c r="E1494" s="1"/>
      <c r="F1494" s="1"/>
      <c r="G1494" s="22"/>
      <c r="H1494" s="3"/>
      <c r="I1494" s="1"/>
      <c r="J1494" s="1"/>
      <c r="K1494" s="22"/>
      <c r="L1494" s="3"/>
      <c r="M1494" s="1"/>
      <c r="N1494" s="1"/>
      <c r="O1494" s="22"/>
      <c r="P1494" s="3"/>
      <c r="Q1494" s="1"/>
      <c r="R1494" s="1"/>
      <c r="S1494" s="22"/>
      <c r="T1494" s="3"/>
      <c r="U1494" s="1"/>
      <c r="V1494" s="1"/>
      <c r="W1494" s="22"/>
      <c r="X1494" s="3"/>
      <c r="Y1494" s="10" t="s">
        <v>7</v>
      </c>
      <c r="Z1494" s="9"/>
      <c r="AA1494" s="22">
        <f t="shared" si="105"/>
        <v>0</v>
      </c>
      <c r="AB1494" s="9"/>
      <c r="AC1494" s="22">
        <f t="shared" si="106"/>
        <v>0</v>
      </c>
      <c r="AD1494" s="117">
        <f t="shared" si="107"/>
        <v>1487</v>
      </c>
      <c r="AE1494" s="119"/>
      <c r="AF1494" s="1"/>
    </row>
    <row r="1495" spans="1:32" x14ac:dyDescent="0.25">
      <c r="A1495" s="1"/>
      <c r="B1495" s="1"/>
      <c r="C1495" s="1"/>
      <c r="D1495" s="5">
        <f t="shared" si="104"/>
        <v>1495</v>
      </c>
      <c r="E1495" s="1"/>
      <c r="F1495" s="1"/>
      <c r="G1495" s="22"/>
      <c r="H1495" s="3"/>
      <c r="I1495" s="1"/>
      <c r="J1495" s="1"/>
      <c r="K1495" s="22"/>
      <c r="L1495" s="3"/>
      <c r="M1495" s="1"/>
      <c r="N1495" s="1"/>
      <c r="O1495" s="22"/>
      <c r="P1495" s="3"/>
      <c r="Q1495" s="1"/>
      <c r="R1495" s="1"/>
      <c r="S1495" s="22"/>
      <c r="T1495" s="3"/>
      <c r="U1495" s="1"/>
      <c r="V1495" s="1"/>
      <c r="W1495" s="22"/>
      <c r="X1495" s="3"/>
      <c r="Y1495" s="10" t="s">
        <v>7</v>
      </c>
      <c r="Z1495" s="9"/>
      <c r="AA1495" s="22">
        <f t="shared" si="105"/>
        <v>0</v>
      </c>
      <c r="AB1495" s="9"/>
      <c r="AC1495" s="22">
        <f t="shared" si="106"/>
        <v>0</v>
      </c>
      <c r="AD1495" s="117">
        <f t="shared" si="107"/>
        <v>1488</v>
      </c>
      <c r="AE1495" s="119"/>
      <c r="AF1495" s="1"/>
    </row>
    <row r="1496" spans="1:32" x14ac:dyDescent="0.25">
      <c r="A1496" s="1"/>
      <c r="B1496" s="1"/>
      <c r="C1496" s="1"/>
      <c r="D1496" s="5">
        <f t="shared" si="104"/>
        <v>1496</v>
      </c>
      <c r="E1496" s="1"/>
      <c r="F1496" s="1"/>
      <c r="G1496" s="22"/>
      <c r="H1496" s="3"/>
      <c r="I1496" s="1"/>
      <c r="J1496" s="1"/>
      <c r="K1496" s="22"/>
      <c r="L1496" s="3"/>
      <c r="M1496" s="1"/>
      <c r="N1496" s="1"/>
      <c r="O1496" s="22"/>
      <c r="P1496" s="3"/>
      <c r="Q1496" s="1"/>
      <c r="R1496" s="1"/>
      <c r="S1496" s="22"/>
      <c r="T1496" s="3"/>
      <c r="U1496" s="1"/>
      <c r="V1496" s="1"/>
      <c r="W1496" s="22"/>
      <c r="X1496" s="3"/>
      <c r="Y1496" s="10" t="s">
        <v>7</v>
      </c>
      <c r="Z1496" s="9"/>
      <c r="AA1496" s="22">
        <f t="shared" si="105"/>
        <v>0</v>
      </c>
      <c r="AB1496" s="9"/>
      <c r="AC1496" s="22">
        <f t="shared" si="106"/>
        <v>0</v>
      </c>
      <c r="AD1496" s="117">
        <f t="shared" si="107"/>
        <v>1489</v>
      </c>
      <c r="AE1496" s="119"/>
      <c r="AF1496" s="1"/>
    </row>
    <row r="1497" spans="1:32" x14ac:dyDescent="0.25">
      <c r="A1497" s="1"/>
      <c r="B1497" s="1"/>
      <c r="C1497" s="1"/>
      <c r="D1497" s="5">
        <f t="shared" si="104"/>
        <v>1497</v>
      </c>
      <c r="E1497" s="1"/>
      <c r="F1497" s="1"/>
      <c r="G1497" s="22"/>
      <c r="H1497" s="3"/>
      <c r="I1497" s="1"/>
      <c r="J1497" s="1"/>
      <c r="K1497" s="22"/>
      <c r="L1497" s="3"/>
      <c r="M1497" s="1"/>
      <c r="N1497" s="1"/>
      <c r="O1497" s="22"/>
      <c r="P1497" s="3"/>
      <c r="Q1497" s="1"/>
      <c r="R1497" s="1"/>
      <c r="S1497" s="22"/>
      <c r="T1497" s="3"/>
      <c r="U1497" s="1"/>
      <c r="V1497" s="1"/>
      <c r="W1497" s="22"/>
      <c r="X1497" s="3"/>
      <c r="Y1497" s="10" t="s">
        <v>7</v>
      </c>
      <c r="Z1497" s="9"/>
      <c r="AA1497" s="22">
        <f t="shared" si="105"/>
        <v>0</v>
      </c>
      <c r="AB1497" s="9"/>
      <c r="AC1497" s="22">
        <f t="shared" si="106"/>
        <v>0</v>
      </c>
      <c r="AD1497" s="117">
        <f t="shared" si="107"/>
        <v>1490</v>
      </c>
      <c r="AE1497" s="119"/>
      <c r="AF1497" s="1"/>
    </row>
    <row r="1498" spans="1:32" x14ac:dyDescent="0.25">
      <c r="A1498" s="1"/>
      <c r="B1498" s="1"/>
      <c r="C1498" s="1"/>
      <c r="D1498" s="5">
        <f t="shared" si="104"/>
        <v>1498</v>
      </c>
      <c r="E1498" s="1"/>
      <c r="F1498" s="1"/>
      <c r="G1498" s="22"/>
      <c r="H1498" s="3"/>
      <c r="I1498" s="1"/>
      <c r="J1498" s="1"/>
      <c r="K1498" s="22"/>
      <c r="L1498" s="3"/>
      <c r="M1498" s="1"/>
      <c r="N1498" s="1"/>
      <c r="O1498" s="22"/>
      <c r="P1498" s="3"/>
      <c r="Q1498" s="1"/>
      <c r="R1498" s="1"/>
      <c r="S1498" s="22"/>
      <c r="T1498" s="3"/>
      <c r="U1498" s="1"/>
      <c r="V1498" s="1"/>
      <c r="W1498" s="22"/>
      <c r="X1498" s="3"/>
      <c r="Y1498" s="10" t="s">
        <v>7</v>
      </c>
      <c r="Z1498" s="9"/>
      <c r="AA1498" s="22">
        <f t="shared" si="105"/>
        <v>0</v>
      </c>
      <c r="AB1498" s="9"/>
      <c r="AC1498" s="22">
        <f t="shared" si="106"/>
        <v>0</v>
      </c>
      <c r="AD1498" s="117">
        <f t="shared" si="107"/>
        <v>1491</v>
      </c>
      <c r="AE1498" s="119"/>
      <c r="AF1498" s="1"/>
    </row>
    <row r="1499" spans="1:32" x14ac:dyDescent="0.25">
      <c r="A1499" s="1"/>
      <c r="B1499" s="1"/>
      <c r="C1499" s="1"/>
      <c r="D1499" s="5">
        <f t="shared" si="104"/>
        <v>1499</v>
      </c>
      <c r="E1499" s="1"/>
      <c r="F1499" s="1"/>
      <c r="G1499" s="22"/>
      <c r="H1499" s="3"/>
      <c r="I1499" s="1"/>
      <c r="J1499" s="1"/>
      <c r="K1499" s="22"/>
      <c r="L1499" s="3"/>
      <c r="M1499" s="1"/>
      <c r="N1499" s="1"/>
      <c r="O1499" s="22"/>
      <c r="P1499" s="3"/>
      <c r="Q1499" s="1"/>
      <c r="R1499" s="1"/>
      <c r="S1499" s="22"/>
      <c r="T1499" s="3"/>
      <c r="U1499" s="1"/>
      <c r="V1499" s="1"/>
      <c r="W1499" s="22"/>
      <c r="X1499" s="3"/>
      <c r="Y1499" s="10" t="s">
        <v>7</v>
      </c>
      <c r="Z1499" s="9"/>
      <c r="AA1499" s="22">
        <f t="shared" si="105"/>
        <v>0</v>
      </c>
      <c r="AB1499" s="9"/>
      <c r="AC1499" s="22">
        <f t="shared" si="106"/>
        <v>0</v>
      </c>
      <c r="AD1499" s="117">
        <f t="shared" si="107"/>
        <v>1492</v>
      </c>
      <c r="AE1499" s="119"/>
      <c r="AF1499" s="1"/>
    </row>
    <row r="1500" spans="1:32" x14ac:dyDescent="0.25">
      <c r="A1500" s="1"/>
      <c r="B1500" s="1"/>
      <c r="C1500" s="1"/>
      <c r="D1500" s="5">
        <f t="shared" si="104"/>
        <v>1500</v>
      </c>
      <c r="E1500" s="1"/>
      <c r="F1500" s="1"/>
      <c r="G1500" s="22"/>
      <c r="H1500" s="3"/>
      <c r="I1500" s="1"/>
      <c r="J1500" s="1"/>
      <c r="K1500" s="22"/>
      <c r="L1500" s="3"/>
      <c r="M1500" s="1"/>
      <c r="N1500" s="1"/>
      <c r="O1500" s="22"/>
      <c r="P1500" s="3"/>
      <c r="Q1500" s="1"/>
      <c r="R1500" s="1"/>
      <c r="S1500" s="22"/>
      <c r="T1500" s="3"/>
      <c r="U1500" s="1"/>
      <c r="V1500" s="1"/>
      <c r="W1500" s="22"/>
      <c r="X1500" s="3"/>
      <c r="Y1500" s="10" t="s">
        <v>7</v>
      </c>
      <c r="Z1500" s="9"/>
      <c r="AA1500" s="22">
        <f t="shared" si="105"/>
        <v>0</v>
      </c>
      <c r="AB1500" s="9"/>
      <c r="AC1500" s="22">
        <f t="shared" si="106"/>
        <v>0</v>
      </c>
      <c r="AD1500" s="117">
        <f t="shared" si="107"/>
        <v>1493</v>
      </c>
      <c r="AE1500" s="119"/>
      <c r="AF1500" s="1"/>
    </row>
    <row r="1501" spans="1:32" x14ac:dyDescent="0.25">
      <c r="A1501" s="1"/>
      <c r="B1501" s="1"/>
      <c r="C1501" s="1"/>
      <c r="D1501" s="5">
        <f t="shared" si="104"/>
        <v>1501</v>
      </c>
      <c r="E1501" s="1"/>
      <c r="F1501" s="1"/>
      <c r="G1501" s="22"/>
      <c r="H1501" s="3"/>
      <c r="I1501" s="1"/>
      <c r="J1501" s="1"/>
      <c r="K1501" s="22"/>
      <c r="L1501" s="3"/>
      <c r="M1501" s="1"/>
      <c r="N1501" s="1"/>
      <c r="O1501" s="22"/>
      <c r="P1501" s="3"/>
      <c r="Q1501" s="1"/>
      <c r="R1501" s="1"/>
      <c r="S1501" s="22"/>
      <c r="T1501" s="3"/>
      <c r="U1501" s="1"/>
      <c r="V1501" s="1"/>
      <c r="W1501" s="22"/>
      <c r="X1501" s="3"/>
      <c r="Y1501" s="10" t="s">
        <v>7</v>
      </c>
      <c r="Z1501" s="9"/>
      <c r="AA1501" s="22">
        <f t="shared" si="105"/>
        <v>0</v>
      </c>
      <c r="AB1501" s="9"/>
      <c r="AC1501" s="22">
        <f t="shared" si="106"/>
        <v>0</v>
      </c>
      <c r="AD1501" s="117">
        <f t="shared" si="107"/>
        <v>1494</v>
      </c>
      <c r="AE1501" s="119"/>
      <c r="AF1501" s="1"/>
    </row>
    <row r="1502" spans="1:32" x14ac:dyDescent="0.25">
      <c r="A1502" s="1"/>
      <c r="B1502" s="1"/>
      <c r="C1502" s="1"/>
      <c r="D1502" s="5">
        <f t="shared" si="104"/>
        <v>1502</v>
      </c>
      <c r="E1502" s="1"/>
      <c r="F1502" s="1"/>
      <c r="G1502" s="22"/>
      <c r="H1502" s="3"/>
      <c r="I1502" s="1"/>
      <c r="J1502" s="1"/>
      <c r="K1502" s="22"/>
      <c r="L1502" s="3"/>
      <c r="M1502" s="1"/>
      <c r="N1502" s="1"/>
      <c r="O1502" s="22"/>
      <c r="P1502" s="3"/>
      <c r="Q1502" s="1"/>
      <c r="R1502" s="1"/>
      <c r="S1502" s="22"/>
      <c r="T1502" s="3"/>
      <c r="U1502" s="1"/>
      <c r="V1502" s="1"/>
      <c r="W1502" s="22"/>
      <c r="X1502" s="3"/>
      <c r="Y1502" s="10" t="s">
        <v>7</v>
      </c>
      <c r="Z1502" s="9"/>
      <c r="AA1502" s="22">
        <f t="shared" si="105"/>
        <v>0</v>
      </c>
      <c r="AB1502" s="9"/>
      <c r="AC1502" s="22">
        <f t="shared" si="106"/>
        <v>0</v>
      </c>
      <c r="AD1502" s="117">
        <f t="shared" si="107"/>
        <v>1495</v>
      </c>
      <c r="AE1502" s="119"/>
      <c r="AF1502" s="1"/>
    </row>
    <row r="1503" spans="1:32" x14ac:dyDescent="0.25">
      <c r="A1503" s="1"/>
      <c r="B1503" s="1"/>
      <c r="C1503" s="1"/>
      <c r="D1503" s="5">
        <f t="shared" si="104"/>
        <v>1503</v>
      </c>
      <c r="E1503" s="1"/>
      <c r="F1503" s="1"/>
      <c r="G1503" s="22"/>
      <c r="H1503" s="3"/>
      <c r="I1503" s="1"/>
      <c r="J1503" s="1"/>
      <c r="K1503" s="22"/>
      <c r="L1503" s="3"/>
      <c r="M1503" s="1"/>
      <c r="N1503" s="1"/>
      <c r="O1503" s="22"/>
      <c r="P1503" s="3"/>
      <c r="Q1503" s="1"/>
      <c r="R1503" s="1"/>
      <c r="S1503" s="22"/>
      <c r="T1503" s="3"/>
      <c r="U1503" s="1"/>
      <c r="V1503" s="1"/>
      <c r="W1503" s="22"/>
      <c r="X1503" s="3"/>
      <c r="Y1503" s="10" t="s">
        <v>7</v>
      </c>
      <c r="Z1503" s="9"/>
      <c r="AA1503" s="22">
        <f t="shared" si="105"/>
        <v>0</v>
      </c>
      <c r="AB1503" s="9"/>
      <c r="AC1503" s="22">
        <f t="shared" si="106"/>
        <v>0</v>
      </c>
      <c r="AD1503" s="117">
        <f t="shared" si="107"/>
        <v>1496</v>
      </c>
      <c r="AE1503" s="119"/>
      <c r="AF1503" s="1"/>
    </row>
    <row r="1504" spans="1:32" x14ac:dyDescent="0.25">
      <c r="A1504" s="1"/>
      <c r="B1504" s="1"/>
      <c r="C1504" s="1"/>
      <c r="D1504" s="5">
        <f t="shared" si="104"/>
        <v>1504</v>
      </c>
      <c r="E1504" s="1"/>
      <c r="F1504" s="1"/>
      <c r="G1504" s="22"/>
      <c r="H1504" s="3"/>
      <c r="I1504" s="1"/>
      <c r="J1504" s="1"/>
      <c r="K1504" s="22"/>
      <c r="L1504" s="3"/>
      <c r="M1504" s="1"/>
      <c r="N1504" s="1"/>
      <c r="O1504" s="22"/>
      <c r="P1504" s="3"/>
      <c r="Q1504" s="1"/>
      <c r="R1504" s="1"/>
      <c r="S1504" s="22"/>
      <c r="T1504" s="3"/>
      <c r="U1504" s="1"/>
      <c r="V1504" s="1"/>
      <c r="W1504" s="22"/>
      <c r="X1504" s="3"/>
      <c r="Y1504" s="10" t="s">
        <v>7</v>
      </c>
      <c r="Z1504" s="9"/>
      <c r="AA1504" s="22">
        <f t="shared" si="105"/>
        <v>0</v>
      </c>
      <c r="AB1504" s="9"/>
      <c r="AC1504" s="22">
        <f t="shared" si="106"/>
        <v>0</v>
      </c>
      <c r="AD1504" s="117">
        <f t="shared" si="107"/>
        <v>1497</v>
      </c>
      <c r="AE1504" s="119"/>
      <c r="AF1504" s="1"/>
    </row>
    <row r="1505" spans="1:32" x14ac:dyDescent="0.25">
      <c r="A1505" s="1"/>
      <c r="B1505" s="1"/>
      <c r="C1505" s="1"/>
      <c r="D1505" s="5">
        <f t="shared" si="104"/>
        <v>1505</v>
      </c>
      <c r="E1505" s="1"/>
      <c r="F1505" s="1"/>
      <c r="G1505" s="22"/>
      <c r="H1505" s="3"/>
      <c r="I1505" s="1"/>
      <c r="J1505" s="1"/>
      <c r="K1505" s="22"/>
      <c r="L1505" s="3"/>
      <c r="M1505" s="1"/>
      <c r="N1505" s="1"/>
      <c r="O1505" s="22"/>
      <c r="P1505" s="3"/>
      <c r="Q1505" s="1"/>
      <c r="R1505" s="1"/>
      <c r="S1505" s="22"/>
      <c r="T1505" s="3"/>
      <c r="U1505" s="1"/>
      <c r="V1505" s="1"/>
      <c r="W1505" s="22"/>
      <c r="X1505" s="3"/>
      <c r="Y1505" s="10" t="s">
        <v>7</v>
      </c>
      <c r="Z1505" s="9"/>
      <c r="AA1505" s="22">
        <f t="shared" si="105"/>
        <v>0</v>
      </c>
      <c r="AB1505" s="9"/>
      <c r="AC1505" s="22">
        <f t="shared" si="106"/>
        <v>0</v>
      </c>
      <c r="AD1505" s="117">
        <f t="shared" si="107"/>
        <v>1498</v>
      </c>
      <c r="AE1505" s="119"/>
      <c r="AF1505" s="1"/>
    </row>
    <row r="1506" spans="1:32" x14ac:dyDescent="0.25">
      <c r="A1506" s="1"/>
      <c r="B1506" s="1"/>
      <c r="C1506" s="1"/>
      <c r="D1506" s="5">
        <f t="shared" si="104"/>
        <v>1506</v>
      </c>
      <c r="E1506" s="1"/>
      <c r="F1506" s="1"/>
      <c r="G1506" s="22"/>
      <c r="H1506" s="3"/>
      <c r="I1506" s="1"/>
      <c r="J1506" s="1"/>
      <c r="K1506" s="22"/>
      <c r="L1506" s="3"/>
      <c r="M1506" s="1"/>
      <c r="N1506" s="1"/>
      <c r="O1506" s="22"/>
      <c r="P1506" s="3"/>
      <c r="Q1506" s="1"/>
      <c r="R1506" s="1"/>
      <c r="S1506" s="22"/>
      <c r="T1506" s="3"/>
      <c r="U1506" s="1"/>
      <c r="V1506" s="1"/>
      <c r="W1506" s="22"/>
      <c r="X1506" s="3"/>
      <c r="Y1506" s="10" t="s">
        <v>7</v>
      </c>
      <c r="Z1506" s="9"/>
      <c r="AA1506" s="22">
        <f t="shared" si="105"/>
        <v>0</v>
      </c>
      <c r="AB1506" s="9"/>
      <c r="AC1506" s="22">
        <f t="shared" si="106"/>
        <v>0</v>
      </c>
      <c r="AD1506" s="117">
        <f t="shared" si="107"/>
        <v>1499</v>
      </c>
      <c r="AE1506" s="119"/>
      <c r="AF1506" s="1"/>
    </row>
    <row r="1507" spans="1:32" x14ac:dyDescent="0.25">
      <c r="A1507" s="1"/>
      <c r="B1507" s="1"/>
      <c r="C1507" s="1"/>
      <c r="D1507" s="5">
        <f t="shared" si="104"/>
        <v>1507</v>
      </c>
      <c r="E1507" s="1"/>
      <c r="F1507" s="1"/>
      <c r="G1507" s="22"/>
      <c r="H1507" s="3"/>
      <c r="I1507" s="1"/>
      <c r="J1507" s="1"/>
      <c r="K1507" s="22"/>
      <c r="L1507" s="3"/>
      <c r="M1507" s="1"/>
      <c r="N1507" s="1"/>
      <c r="O1507" s="22"/>
      <c r="P1507" s="3"/>
      <c r="Q1507" s="1"/>
      <c r="R1507" s="1"/>
      <c r="S1507" s="22"/>
      <c r="T1507" s="3"/>
      <c r="U1507" s="1"/>
      <c r="V1507" s="1"/>
      <c r="W1507" s="22"/>
      <c r="X1507" s="3"/>
      <c r="Y1507" s="10" t="s">
        <v>7</v>
      </c>
      <c r="Z1507" s="9"/>
      <c r="AA1507" s="22">
        <f t="shared" si="105"/>
        <v>0</v>
      </c>
      <c r="AB1507" s="9"/>
      <c r="AC1507" s="22">
        <f t="shared" si="106"/>
        <v>0</v>
      </c>
      <c r="AD1507" s="117">
        <f t="shared" si="107"/>
        <v>1500</v>
      </c>
      <c r="AE1507" s="119"/>
      <c r="AF1507" s="1"/>
    </row>
    <row r="1508" spans="1:32" x14ac:dyDescent="0.25">
      <c r="A1508" s="1"/>
      <c r="B1508" s="1"/>
      <c r="C1508" s="1"/>
      <c r="D1508" s="5">
        <f t="shared" si="104"/>
        <v>1508</v>
      </c>
      <c r="E1508" s="1"/>
      <c r="F1508" s="1"/>
      <c r="G1508" s="22"/>
      <c r="H1508" s="3"/>
      <c r="I1508" s="1"/>
      <c r="J1508" s="1"/>
      <c r="K1508" s="22"/>
      <c r="L1508" s="3"/>
      <c r="M1508" s="1"/>
      <c r="N1508" s="1"/>
      <c r="O1508" s="22"/>
      <c r="P1508" s="3"/>
      <c r="Q1508" s="1"/>
      <c r="R1508" s="1"/>
      <c r="S1508" s="22"/>
      <c r="T1508" s="3"/>
      <c r="U1508" s="1"/>
      <c r="V1508" s="1"/>
      <c r="W1508" s="22"/>
      <c r="X1508" s="3"/>
      <c r="Y1508" s="10" t="s">
        <v>7</v>
      </c>
      <c r="Z1508" s="9"/>
      <c r="AA1508" s="22">
        <f t="shared" si="105"/>
        <v>0</v>
      </c>
      <c r="AB1508" s="9"/>
      <c r="AC1508" s="22">
        <f t="shared" si="106"/>
        <v>0</v>
      </c>
      <c r="AD1508" s="117">
        <f t="shared" si="107"/>
        <v>1501</v>
      </c>
      <c r="AE1508" s="119"/>
      <c r="AF1508" s="1"/>
    </row>
    <row r="1509" spans="1:32" x14ac:dyDescent="0.25">
      <c r="A1509" s="1"/>
      <c r="B1509" s="1"/>
      <c r="C1509" s="1"/>
      <c r="D1509" s="5">
        <f t="shared" si="104"/>
        <v>1509</v>
      </c>
      <c r="E1509" s="1"/>
      <c r="F1509" s="1"/>
      <c r="G1509" s="22"/>
      <c r="H1509" s="3"/>
      <c r="I1509" s="1"/>
      <c r="J1509" s="1"/>
      <c r="K1509" s="22"/>
      <c r="L1509" s="3"/>
      <c r="M1509" s="1"/>
      <c r="N1509" s="1"/>
      <c r="O1509" s="22"/>
      <c r="P1509" s="3"/>
      <c r="Q1509" s="1"/>
      <c r="R1509" s="1"/>
      <c r="S1509" s="22"/>
      <c r="T1509" s="3"/>
      <c r="U1509" s="1"/>
      <c r="V1509" s="1"/>
      <c r="W1509" s="22"/>
      <c r="X1509" s="3"/>
      <c r="Y1509" s="10" t="s">
        <v>7</v>
      </c>
      <c r="Z1509" s="9"/>
      <c r="AA1509" s="22">
        <f t="shared" si="105"/>
        <v>0</v>
      </c>
      <c r="AB1509" s="9"/>
      <c r="AC1509" s="22">
        <f t="shared" si="106"/>
        <v>0</v>
      </c>
      <c r="AD1509" s="117">
        <f t="shared" si="107"/>
        <v>1502</v>
      </c>
      <c r="AE1509" s="119"/>
      <c r="AF1509" s="1"/>
    </row>
    <row r="1510" spans="1:32" x14ac:dyDescent="0.25">
      <c r="A1510" s="1"/>
      <c r="B1510" s="1"/>
      <c r="C1510" s="1"/>
      <c r="D1510" s="5">
        <f t="shared" si="104"/>
        <v>1510</v>
      </c>
      <c r="E1510" s="1"/>
      <c r="F1510" s="1"/>
      <c r="G1510" s="22"/>
      <c r="H1510" s="3"/>
      <c r="I1510" s="1"/>
      <c r="J1510" s="1"/>
      <c r="K1510" s="22"/>
      <c r="L1510" s="3"/>
      <c r="M1510" s="1"/>
      <c r="N1510" s="1"/>
      <c r="O1510" s="22"/>
      <c r="P1510" s="3"/>
      <c r="Q1510" s="1"/>
      <c r="R1510" s="1"/>
      <c r="S1510" s="22"/>
      <c r="T1510" s="3"/>
      <c r="U1510" s="1"/>
      <c r="V1510" s="1"/>
      <c r="W1510" s="22"/>
      <c r="X1510" s="3"/>
      <c r="Y1510" s="10" t="s">
        <v>7</v>
      </c>
      <c r="Z1510" s="9"/>
      <c r="AA1510" s="22">
        <f t="shared" si="105"/>
        <v>0</v>
      </c>
      <c r="AB1510" s="9"/>
      <c r="AC1510" s="22">
        <f t="shared" si="106"/>
        <v>0</v>
      </c>
      <c r="AD1510" s="117">
        <f t="shared" si="107"/>
        <v>1503</v>
      </c>
      <c r="AE1510" s="119"/>
      <c r="AF1510" s="1"/>
    </row>
    <row r="1511" spans="1:32" x14ac:dyDescent="0.25">
      <c r="A1511" s="1"/>
      <c r="B1511" s="1"/>
      <c r="C1511" s="1"/>
      <c r="D1511" s="5">
        <f t="shared" si="104"/>
        <v>1511</v>
      </c>
      <c r="E1511" s="1"/>
      <c r="F1511" s="1"/>
      <c r="G1511" s="22"/>
      <c r="H1511" s="3"/>
      <c r="I1511" s="1"/>
      <c r="J1511" s="1"/>
      <c r="K1511" s="22"/>
      <c r="L1511" s="3"/>
      <c r="M1511" s="1"/>
      <c r="N1511" s="1"/>
      <c r="O1511" s="22"/>
      <c r="P1511" s="3"/>
      <c r="Q1511" s="1"/>
      <c r="R1511" s="1"/>
      <c r="S1511" s="22"/>
      <c r="T1511" s="3"/>
      <c r="U1511" s="1"/>
      <c r="V1511" s="1"/>
      <c r="W1511" s="22"/>
      <c r="X1511" s="3"/>
      <c r="Y1511" s="10" t="s">
        <v>7</v>
      </c>
      <c r="Z1511" s="9"/>
      <c r="AA1511" s="22">
        <f t="shared" si="105"/>
        <v>0</v>
      </c>
      <c r="AB1511" s="9"/>
      <c r="AC1511" s="22">
        <f t="shared" si="106"/>
        <v>0</v>
      </c>
      <c r="AD1511" s="117">
        <f t="shared" si="107"/>
        <v>1504</v>
      </c>
      <c r="AE1511" s="119"/>
      <c r="AF1511" s="1"/>
    </row>
    <row r="1512" spans="1:32" x14ac:dyDescent="0.25">
      <c r="A1512" s="1"/>
      <c r="B1512" s="1"/>
      <c r="C1512" s="1"/>
      <c r="D1512" s="5">
        <f t="shared" si="104"/>
        <v>1512</v>
      </c>
      <c r="E1512" s="1"/>
      <c r="F1512" s="1"/>
      <c r="G1512" s="22"/>
      <c r="H1512" s="3"/>
      <c r="I1512" s="1"/>
      <c r="J1512" s="1"/>
      <c r="K1512" s="22"/>
      <c r="L1512" s="3"/>
      <c r="M1512" s="1"/>
      <c r="N1512" s="1"/>
      <c r="O1512" s="22"/>
      <c r="P1512" s="3"/>
      <c r="Q1512" s="1"/>
      <c r="R1512" s="1"/>
      <c r="S1512" s="22"/>
      <c r="T1512" s="3"/>
      <c r="U1512" s="1"/>
      <c r="V1512" s="1"/>
      <c r="W1512" s="22"/>
      <c r="X1512" s="3"/>
      <c r="Y1512" s="10" t="s">
        <v>7</v>
      </c>
      <c r="Z1512" s="9"/>
      <c r="AA1512" s="22">
        <f t="shared" si="105"/>
        <v>0</v>
      </c>
      <c r="AB1512" s="9"/>
      <c r="AC1512" s="22">
        <f t="shared" si="106"/>
        <v>0</v>
      </c>
      <c r="AD1512" s="117">
        <f t="shared" si="107"/>
        <v>1505</v>
      </c>
      <c r="AE1512" s="119"/>
      <c r="AF1512" s="1"/>
    </row>
    <row r="1513" spans="1:32" x14ac:dyDescent="0.25">
      <c r="A1513" s="1"/>
      <c r="B1513" s="1"/>
      <c r="C1513" s="1"/>
      <c r="D1513" s="5">
        <f t="shared" si="104"/>
        <v>1513</v>
      </c>
      <c r="E1513" s="1"/>
      <c r="F1513" s="1"/>
      <c r="G1513" s="22"/>
      <c r="H1513" s="3"/>
      <c r="I1513" s="1"/>
      <c r="J1513" s="1"/>
      <c r="K1513" s="22"/>
      <c r="L1513" s="3"/>
      <c r="M1513" s="1"/>
      <c r="N1513" s="1"/>
      <c r="O1513" s="22"/>
      <c r="P1513" s="3"/>
      <c r="Q1513" s="1"/>
      <c r="R1513" s="1"/>
      <c r="S1513" s="22"/>
      <c r="T1513" s="3"/>
      <c r="U1513" s="1"/>
      <c r="V1513" s="1"/>
      <c r="W1513" s="22"/>
      <c r="X1513" s="3"/>
      <c r="Y1513" s="10" t="s">
        <v>7</v>
      </c>
      <c r="Z1513" s="9"/>
      <c r="AA1513" s="22">
        <f t="shared" si="105"/>
        <v>0</v>
      </c>
      <c r="AB1513" s="9"/>
      <c r="AC1513" s="22">
        <f t="shared" si="106"/>
        <v>0</v>
      </c>
      <c r="AD1513" s="117">
        <f t="shared" si="107"/>
        <v>1506</v>
      </c>
      <c r="AE1513" s="119"/>
      <c r="AF1513" s="1"/>
    </row>
    <row r="1514" spans="1:32" x14ac:dyDescent="0.25">
      <c r="A1514" s="1"/>
      <c r="B1514" s="1"/>
      <c r="C1514" s="1"/>
      <c r="D1514" s="5">
        <f t="shared" si="104"/>
        <v>1514</v>
      </c>
      <c r="E1514" s="1"/>
      <c r="F1514" s="1"/>
      <c r="G1514" s="22"/>
      <c r="H1514" s="3"/>
      <c r="I1514" s="1"/>
      <c r="J1514" s="1"/>
      <c r="K1514" s="22"/>
      <c r="L1514" s="3"/>
      <c r="M1514" s="1"/>
      <c r="N1514" s="1"/>
      <c r="O1514" s="22"/>
      <c r="P1514" s="3"/>
      <c r="Q1514" s="1"/>
      <c r="R1514" s="1"/>
      <c r="S1514" s="22"/>
      <c r="T1514" s="3"/>
      <c r="U1514" s="1"/>
      <c r="V1514" s="1"/>
      <c r="W1514" s="22"/>
      <c r="X1514" s="3"/>
      <c r="Y1514" s="10" t="s">
        <v>7</v>
      </c>
      <c r="Z1514" s="9"/>
      <c r="AA1514" s="22">
        <f t="shared" si="105"/>
        <v>0</v>
      </c>
      <c r="AB1514" s="9"/>
      <c r="AC1514" s="22">
        <f t="shared" si="106"/>
        <v>0</v>
      </c>
      <c r="AD1514" s="117">
        <f t="shared" si="107"/>
        <v>1507</v>
      </c>
      <c r="AE1514" s="119"/>
      <c r="AF1514" s="1"/>
    </row>
    <row r="1515" spans="1:32" x14ac:dyDescent="0.25">
      <c r="A1515" s="1"/>
      <c r="B1515" s="1"/>
      <c r="C1515" s="1"/>
      <c r="D1515" s="5">
        <f t="shared" si="104"/>
        <v>1515</v>
      </c>
      <c r="E1515" s="1"/>
      <c r="F1515" s="1"/>
      <c r="G1515" s="22"/>
      <c r="H1515" s="3"/>
      <c r="I1515" s="1"/>
      <c r="J1515" s="1"/>
      <c r="K1515" s="22"/>
      <c r="L1515" s="3"/>
      <c r="M1515" s="1"/>
      <c r="N1515" s="1"/>
      <c r="O1515" s="22"/>
      <c r="P1515" s="3"/>
      <c r="Q1515" s="1"/>
      <c r="R1515" s="1"/>
      <c r="S1515" s="22"/>
      <c r="T1515" s="3"/>
      <c r="U1515" s="1"/>
      <c r="V1515" s="1"/>
      <c r="W1515" s="22"/>
      <c r="X1515" s="3"/>
      <c r="Y1515" s="10" t="s">
        <v>7</v>
      </c>
      <c r="Z1515" s="9"/>
      <c r="AA1515" s="22">
        <f t="shared" si="105"/>
        <v>0</v>
      </c>
      <c r="AB1515" s="9"/>
      <c r="AC1515" s="22">
        <f t="shared" si="106"/>
        <v>0</v>
      </c>
      <c r="AD1515" s="117">
        <f t="shared" si="107"/>
        <v>1508</v>
      </c>
      <c r="AE1515" s="119"/>
      <c r="AF1515" s="1"/>
    </row>
    <row r="1516" spans="1:32" x14ac:dyDescent="0.25">
      <c r="A1516" s="1"/>
      <c r="B1516" s="1"/>
      <c r="C1516" s="1"/>
      <c r="D1516" s="5">
        <f t="shared" si="104"/>
        <v>1516</v>
      </c>
      <c r="E1516" s="1"/>
      <c r="F1516" s="1"/>
      <c r="G1516" s="22"/>
      <c r="H1516" s="3"/>
      <c r="I1516" s="1"/>
      <c r="J1516" s="1"/>
      <c r="K1516" s="22"/>
      <c r="L1516" s="3"/>
      <c r="M1516" s="1"/>
      <c r="N1516" s="1"/>
      <c r="O1516" s="22"/>
      <c r="P1516" s="3"/>
      <c r="Q1516" s="1"/>
      <c r="R1516" s="1"/>
      <c r="S1516" s="22"/>
      <c r="T1516" s="3"/>
      <c r="U1516" s="1"/>
      <c r="V1516" s="1"/>
      <c r="W1516" s="22"/>
      <c r="X1516" s="3"/>
      <c r="Y1516" s="10" t="s">
        <v>7</v>
      </c>
      <c r="Z1516" s="9"/>
      <c r="AA1516" s="22">
        <f t="shared" si="105"/>
        <v>0</v>
      </c>
      <c r="AB1516" s="9"/>
      <c r="AC1516" s="22">
        <f t="shared" si="106"/>
        <v>0</v>
      </c>
      <c r="AD1516" s="117">
        <f t="shared" si="107"/>
        <v>1509</v>
      </c>
      <c r="AE1516" s="119"/>
      <c r="AF1516" s="1"/>
    </row>
    <row r="1517" spans="1:32" x14ac:dyDescent="0.25">
      <c r="A1517" s="1"/>
      <c r="B1517" s="1"/>
      <c r="C1517" s="1"/>
      <c r="D1517" s="5">
        <f t="shared" si="104"/>
        <v>1517</v>
      </c>
      <c r="E1517" s="1"/>
      <c r="F1517" s="1"/>
      <c r="G1517" s="22"/>
      <c r="H1517" s="3"/>
      <c r="I1517" s="1"/>
      <c r="J1517" s="1"/>
      <c r="K1517" s="22"/>
      <c r="L1517" s="3"/>
      <c r="M1517" s="1"/>
      <c r="N1517" s="1"/>
      <c r="O1517" s="22"/>
      <c r="P1517" s="3"/>
      <c r="Q1517" s="1"/>
      <c r="R1517" s="1"/>
      <c r="S1517" s="22"/>
      <c r="T1517" s="3"/>
      <c r="U1517" s="1"/>
      <c r="V1517" s="1"/>
      <c r="W1517" s="22"/>
      <c r="X1517" s="3"/>
      <c r="Y1517" s="10" t="s">
        <v>7</v>
      </c>
      <c r="Z1517" s="9"/>
      <c r="AA1517" s="22">
        <f t="shared" si="105"/>
        <v>0</v>
      </c>
      <c r="AB1517" s="9"/>
      <c r="AC1517" s="22">
        <f t="shared" si="106"/>
        <v>0</v>
      </c>
      <c r="AD1517" s="117">
        <f t="shared" si="107"/>
        <v>1510</v>
      </c>
      <c r="AE1517" s="119"/>
      <c r="AF1517" s="1"/>
    </row>
    <row r="1518" spans="1:32" x14ac:dyDescent="0.25">
      <c r="A1518" s="1"/>
      <c r="B1518" s="1"/>
      <c r="C1518" s="1"/>
      <c r="D1518" s="5">
        <f t="shared" si="104"/>
        <v>1518</v>
      </c>
      <c r="E1518" s="1"/>
      <c r="F1518" s="1"/>
      <c r="G1518" s="22"/>
      <c r="H1518" s="3"/>
      <c r="I1518" s="1"/>
      <c r="J1518" s="1"/>
      <c r="K1518" s="22"/>
      <c r="L1518" s="3"/>
      <c r="M1518" s="1"/>
      <c r="N1518" s="1"/>
      <c r="O1518" s="22"/>
      <c r="P1518" s="3"/>
      <c r="Q1518" s="1"/>
      <c r="R1518" s="1"/>
      <c r="S1518" s="22"/>
      <c r="T1518" s="3"/>
      <c r="U1518" s="1"/>
      <c r="V1518" s="1"/>
      <c r="W1518" s="22"/>
      <c r="X1518" s="3"/>
      <c r="Y1518" s="10" t="s">
        <v>7</v>
      </c>
      <c r="Z1518" s="9"/>
      <c r="AA1518" s="22">
        <f t="shared" si="105"/>
        <v>0</v>
      </c>
      <c r="AB1518" s="9"/>
      <c r="AC1518" s="22">
        <f t="shared" si="106"/>
        <v>0</v>
      </c>
      <c r="AD1518" s="117">
        <f t="shared" si="107"/>
        <v>1511</v>
      </c>
      <c r="AE1518" s="119"/>
      <c r="AF1518" s="1"/>
    </row>
    <row r="1519" spans="1:32" x14ac:dyDescent="0.25">
      <c r="A1519" s="1"/>
      <c r="B1519" s="1"/>
      <c r="C1519" s="1"/>
      <c r="D1519" s="5">
        <f t="shared" si="104"/>
        <v>1519</v>
      </c>
      <c r="E1519" s="1"/>
      <c r="F1519" s="1"/>
      <c r="G1519" s="22"/>
      <c r="H1519" s="3"/>
      <c r="I1519" s="1"/>
      <c r="J1519" s="1"/>
      <c r="K1519" s="22"/>
      <c r="L1519" s="3"/>
      <c r="M1519" s="1"/>
      <c r="N1519" s="1"/>
      <c r="O1519" s="22"/>
      <c r="P1519" s="3"/>
      <c r="Q1519" s="1"/>
      <c r="R1519" s="1"/>
      <c r="S1519" s="22"/>
      <c r="T1519" s="3"/>
      <c r="U1519" s="1"/>
      <c r="V1519" s="1"/>
      <c r="W1519" s="22"/>
      <c r="X1519" s="3"/>
      <c r="Y1519" s="10" t="s">
        <v>7</v>
      </c>
      <c r="Z1519" s="9"/>
      <c r="AA1519" s="22">
        <f t="shared" si="105"/>
        <v>0</v>
      </c>
      <c r="AB1519" s="9"/>
      <c r="AC1519" s="22">
        <f t="shared" si="106"/>
        <v>0</v>
      </c>
      <c r="AD1519" s="117">
        <f t="shared" si="107"/>
        <v>1512</v>
      </c>
      <c r="AE1519" s="119"/>
      <c r="AF1519" s="1"/>
    </row>
    <row r="1520" spans="1:32" x14ac:dyDescent="0.25">
      <c r="A1520" s="1"/>
      <c r="B1520" s="1"/>
      <c r="C1520" s="1"/>
      <c r="D1520" s="5">
        <f t="shared" si="104"/>
        <v>1520</v>
      </c>
      <c r="E1520" s="1"/>
      <c r="F1520" s="1"/>
      <c r="G1520" s="22"/>
      <c r="H1520" s="3"/>
      <c r="I1520" s="1"/>
      <c r="J1520" s="1"/>
      <c r="K1520" s="22"/>
      <c r="L1520" s="3"/>
      <c r="M1520" s="1"/>
      <c r="N1520" s="1"/>
      <c r="O1520" s="22"/>
      <c r="P1520" s="3"/>
      <c r="Q1520" s="1"/>
      <c r="R1520" s="1"/>
      <c r="S1520" s="22"/>
      <c r="T1520" s="3"/>
      <c r="U1520" s="1"/>
      <c r="V1520" s="1"/>
      <c r="W1520" s="22"/>
      <c r="X1520" s="3"/>
      <c r="Y1520" s="10" t="s">
        <v>7</v>
      </c>
      <c r="Z1520" s="9"/>
      <c r="AA1520" s="22">
        <f t="shared" si="105"/>
        <v>0</v>
      </c>
      <c r="AB1520" s="9"/>
      <c r="AC1520" s="22">
        <f t="shared" si="106"/>
        <v>0</v>
      </c>
      <c r="AD1520" s="117">
        <f t="shared" si="107"/>
        <v>1513</v>
      </c>
      <c r="AE1520" s="119"/>
      <c r="AF1520" s="1"/>
    </row>
    <row r="1521" spans="1:32" x14ac:dyDescent="0.25">
      <c r="A1521" s="1"/>
      <c r="B1521" s="1"/>
      <c r="C1521" s="1"/>
      <c r="D1521" s="5">
        <f t="shared" si="104"/>
        <v>1521</v>
      </c>
      <c r="E1521" s="1"/>
      <c r="F1521" s="1"/>
      <c r="G1521" s="22"/>
      <c r="H1521" s="3"/>
      <c r="I1521" s="1"/>
      <c r="J1521" s="1"/>
      <c r="K1521" s="22"/>
      <c r="L1521" s="3"/>
      <c r="M1521" s="1"/>
      <c r="N1521" s="1"/>
      <c r="O1521" s="22"/>
      <c r="P1521" s="3"/>
      <c r="Q1521" s="1"/>
      <c r="R1521" s="1"/>
      <c r="S1521" s="22"/>
      <c r="T1521" s="3"/>
      <c r="U1521" s="1"/>
      <c r="V1521" s="1"/>
      <c r="W1521" s="22"/>
      <c r="X1521" s="3"/>
      <c r="Y1521" s="10" t="s">
        <v>7</v>
      </c>
      <c r="Z1521" s="9"/>
      <c r="AA1521" s="22">
        <f t="shared" si="105"/>
        <v>0</v>
      </c>
      <c r="AB1521" s="9"/>
      <c r="AC1521" s="22">
        <f t="shared" si="106"/>
        <v>0</v>
      </c>
      <c r="AD1521" s="117">
        <f t="shared" si="107"/>
        <v>1514</v>
      </c>
      <c r="AE1521" s="119"/>
      <c r="AF1521" s="1"/>
    </row>
    <row r="1522" spans="1:32" x14ac:dyDescent="0.25">
      <c r="A1522" s="1"/>
      <c r="B1522" s="1"/>
      <c r="C1522" s="1"/>
      <c r="D1522" s="5">
        <f t="shared" si="104"/>
        <v>1522</v>
      </c>
      <c r="E1522" s="1"/>
      <c r="F1522" s="1"/>
      <c r="G1522" s="22"/>
      <c r="H1522" s="3"/>
      <c r="I1522" s="1"/>
      <c r="J1522" s="1"/>
      <c r="K1522" s="22"/>
      <c r="L1522" s="3"/>
      <c r="M1522" s="1"/>
      <c r="N1522" s="1"/>
      <c r="O1522" s="22"/>
      <c r="P1522" s="3"/>
      <c r="Q1522" s="1"/>
      <c r="R1522" s="1"/>
      <c r="S1522" s="22"/>
      <c r="T1522" s="3"/>
      <c r="U1522" s="1"/>
      <c r="V1522" s="1"/>
      <c r="W1522" s="22"/>
      <c r="X1522" s="3"/>
      <c r="Y1522" s="10" t="s">
        <v>7</v>
      </c>
      <c r="Z1522" s="9"/>
      <c r="AA1522" s="22">
        <f t="shared" si="105"/>
        <v>0</v>
      </c>
      <c r="AB1522" s="9"/>
      <c r="AC1522" s="22">
        <f t="shared" si="106"/>
        <v>0</v>
      </c>
      <c r="AD1522" s="117">
        <f t="shared" si="107"/>
        <v>1515</v>
      </c>
      <c r="AE1522" s="119"/>
      <c r="AF1522" s="1"/>
    </row>
    <row r="1523" spans="1:32" x14ac:dyDescent="0.25">
      <c r="A1523" s="1"/>
      <c r="B1523" s="1"/>
      <c r="C1523" s="1"/>
      <c r="D1523" s="5">
        <f t="shared" si="104"/>
        <v>1523</v>
      </c>
      <c r="E1523" s="1"/>
      <c r="F1523" s="1"/>
      <c r="G1523" s="22"/>
      <c r="H1523" s="3"/>
      <c r="I1523" s="1"/>
      <c r="J1523" s="1"/>
      <c r="K1523" s="22"/>
      <c r="L1523" s="3"/>
      <c r="M1523" s="1"/>
      <c r="N1523" s="1"/>
      <c r="O1523" s="22"/>
      <c r="P1523" s="3"/>
      <c r="Q1523" s="1"/>
      <c r="R1523" s="1"/>
      <c r="S1523" s="22"/>
      <c r="T1523" s="3"/>
      <c r="U1523" s="1"/>
      <c r="V1523" s="1"/>
      <c r="W1523" s="22"/>
      <c r="X1523" s="3"/>
      <c r="Y1523" s="10" t="s">
        <v>7</v>
      </c>
      <c r="Z1523" s="9"/>
      <c r="AA1523" s="22">
        <f t="shared" si="105"/>
        <v>0</v>
      </c>
      <c r="AB1523" s="9"/>
      <c r="AC1523" s="22">
        <f t="shared" si="106"/>
        <v>0</v>
      </c>
      <c r="AD1523" s="117">
        <f t="shared" si="107"/>
        <v>1516</v>
      </c>
      <c r="AE1523" s="119"/>
      <c r="AF1523" s="1"/>
    </row>
    <row r="1524" spans="1:32" x14ac:dyDescent="0.25">
      <c r="A1524" s="1"/>
      <c r="B1524" s="1"/>
      <c r="C1524" s="1"/>
      <c r="D1524" s="5">
        <f t="shared" si="104"/>
        <v>1524</v>
      </c>
      <c r="E1524" s="1"/>
      <c r="F1524" s="1"/>
      <c r="G1524" s="22"/>
      <c r="H1524" s="3"/>
      <c r="I1524" s="1"/>
      <c r="J1524" s="1"/>
      <c r="K1524" s="22"/>
      <c r="L1524" s="3"/>
      <c r="M1524" s="1"/>
      <c r="N1524" s="1"/>
      <c r="O1524" s="22"/>
      <c r="P1524" s="3"/>
      <c r="Q1524" s="1"/>
      <c r="R1524" s="1"/>
      <c r="S1524" s="22"/>
      <c r="T1524" s="3"/>
      <c r="U1524" s="1"/>
      <c r="V1524" s="1"/>
      <c r="W1524" s="22"/>
      <c r="X1524" s="3"/>
      <c r="Y1524" s="10" t="s">
        <v>7</v>
      </c>
      <c r="Z1524" s="9"/>
      <c r="AA1524" s="22">
        <f t="shared" si="105"/>
        <v>0</v>
      </c>
      <c r="AB1524" s="9"/>
      <c r="AC1524" s="22">
        <f t="shared" si="106"/>
        <v>0</v>
      </c>
      <c r="AD1524" s="117">
        <f t="shared" si="107"/>
        <v>1517</v>
      </c>
      <c r="AE1524" s="119"/>
      <c r="AF1524" s="1"/>
    </row>
    <row r="1525" spans="1:32" x14ac:dyDescent="0.25">
      <c r="A1525" s="1"/>
      <c r="B1525" s="1"/>
      <c r="C1525" s="1"/>
      <c r="D1525" s="5">
        <f t="shared" si="104"/>
        <v>1525</v>
      </c>
      <c r="E1525" s="1"/>
      <c r="F1525" s="1"/>
      <c r="G1525" s="22"/>
      <c r="H1525" s="3"/>
      <c r="I1525" s="1"/>
      <c r="J1525" s="1"/>
      <c r="K1525" s="22"/>
      <c r="L1525" s="3"/>
      <c r="M1525" s="1"/>
      <c r="N1525" s="1"/>
      <c r="O1525" s="22"/>
      <c r="P1525" s="3"/>
      <c r="Q1525" s="1"/>
      <c r="R1525" s="1"/>
      <c r="S1525" s="22"/>
      <c r="T1525" s="3"/>
      <c r="U1525" s="1"/>
      <c r="V1525" s="1"/>
      <c r="W1525" s="22"/>
      <c r="X1525" s="3"/>
      <c r="Y1525" s="10" t="s">
        <v>7</v>
      </c>
      <c r="Z1525" s="9"/>
      <c r="AA1525" s="22">
        <f t="shared" si="105"/>
        <v>0</v>
      </c>
      <c r="AB1525" s="9"/>
      <c r="AC1525" s="22">
        <f t="shared" si="106"/>
        <v>0</v>
      </c>
      <c r="AD1525" s="117">
        <f t="shared" si="107"/>
        <v>1518</v>
      </c>
      <c r="AE1525" s="119"/>
      <c r="AF1525" s="1"/>
    </row>
    <row r="1526" spans="1:32" x14ac:dyDescent="0.25">
      <c r="A1526" s="1"/>
      <c r="B1526" s="1"/>
      <c r="C1526" s="1"/>
      <c r="D1526" s="5">
        <f t="shared" si="104"/>
        <v>1526</v>
      </c>
      <c r="E1526" s="1"/>
      <c r="F1526" s="1"/>
      <c r="G1526" s="22"/>
      <c r="H1526" s="3"/>
      <c r="I1526" s="1"/>
      <c r="J1526" s="1"/>
      <c r="K1526" s="22"/>
      <c r="L1526" s="3"/>
      <c r="M1526" s="1"/>
      <c r="N1526" s="1"/>
      <c r="O1526" s="22"/>
      <c r="P1526" s="3"/>
      <c r="Q1526" s="1"/>
      <c r="R1526" s="1"/>
      <c r="S1526" s="22"/>
      <c r="T1526" s="3"/>
      <c r="U1526" s="1"/>
      <c r="V1526" s="1"/>
      <c r="W1526" s="22"/>
      <c r="X1526" s="3"/>
      <c r="Y1526" s="10" t="s">
        <v>7</v>
      </c>
      <c r="Z1526" s="9"/>
      <c r="AA1526" s="22">
        <f t="shared" si="105"/>
        <v>0</v>
      </c>
      <c r="AB1526" s="9"/>
      <c r="AC1526" s="22">
        <f t="shared" si="106"/>
        <v>0</v>
      </c>
      <c r="AD1526" s="117">
        <f t="shared" si="107"/>
        <v>1519</v>
      </c>
      <c r="AE1526" s="119"/>
      <c r="AF1526" s="1"/>
    </row>
    <row r="1527" spans="1:32" x14ac:dyDescent="0.25">
      <c r="A1527" s="1"/>
      <c r="B1527" s="1"/>
      <c r="C1527" s="1"/>
      <c r="D1527" s="5">
        <f t="shared" si="104"/>
        <v>1527</v>
      </c>
      <c r="E1527" s="1"/>
      <c r="F1527" s="1"/>
      <c r="G1527" s="22"/>
      <c r="H1527" s="3"/>
      <c r="I1527" s="1"/>
      <c r="J1527" s="1"/>
      <c r="K1527" s="22"/>
      <c r="L1527" s="3"/>
      <c r="M1527" s="1"/>
      <c r="N1527" s="1"/>
      <c r="O1527" s="22"/>
      <c r="P1527" s="3"/>
      <c r="Q1527" s="1"/>
      <c r="R1527" s="1"/>
      <c r="S1527" s="22"/>
      <c r="T1527" s="3"/>
      <c r="U1527" s="1"/>
      <c r="V1527" s="1"/>
      <c r="W1527" s="22"/>
      <c r="X1527" s="3"/>
      <c r="Y1527" s="10" t="s">
        <v>7</v>
      </c>
      <c r="Z1527" s="9"/>
      <c r="AA1527" s="22">
        <f t="shared" si="105"/>
        <v>0</v>
      </c>
      <c r="AB1527" s="9"/>
      <c r="AC1527" s="22">
        <f t="shared" si="106"/>
        <v>0</v>
      </c>
      <c r="AD1527" s="117">
        <f t="shared" si="107"/>
        <v>1520</v>
      </c>
      <c r="AE1527" s="119"/>
      <c r="AF1527" s="1"/>
    </row>
    <row r="1528" spans="1:32" x14ac:dyDescent="0.25">
      <c r="A1528" s="1"/>
      <c r="B1528" s="1"/>
      <c r="C1528" s="1"/>
      <c r="D1528" s="5">
        <f t="shared" si="104"/>
        <v>1528</v>
      </c>
      <c r="E1528" s="1"/>
      <c r="F1528" s="1"/>
      <c r="G1528" s="22"/>
      <c r="H1528" s="3"/>
      <c r="I1528" s="1"/>
      <c r="J1528" s="1"/>
      <c r="K1528" s="22"/>
      <c r="L1528" s="3"/>
      <c r="M1528" s="1"/>
      <c r="N1528" s="1"/>
      <c r="O1528" s="22"/>
      <c r="P1528" s="3"/>
      <c r="Q1528" s="1"/>
      <c r="R1528" s="1"/>
      <c r="S1528" s="22"/>
      <c r="T1528" s="3"/>
      <c r="U1528" s="1"/>
      <c r="V1528" s="1"/>
      <c r="W1528" s="22"/>
      <c r="X1528" s="3"/>
      <c r="Y1528" s="10" t="s">
        <v>7</v>
      </c>
      <c r="Z1528" s="9"/>
      <c r="AA1528" s="22">
        <f t="shared" si="105"/>
        <v>0</v>
      </c>
      <c r="AB1528" s="9"/>
      <c r="AC1528" s="22">
        <f t="shared" si="106"/>
        <v>0</v>
      </c>
      <c r="AD1528" s="117">
        <f t="shared" si="107"/>
        <v>1521</v>
      </c>
      <c r="AE1528" s="119"/>
      <c r="AF1528" s="1"/>
    </row>
    <row r="1529" spans="1:32" x14ac:dyDescent="0.25">
      <c r="A1529" s="1"/>
      <c r="B1529" s="1"/>
      <c r="C1529" s="1"/>
      <c r="D1529" s="5">
        <f t="shared" si="104"/>
        <v>1529</v>
      </c>
      <c r="E1529" s="1"/>
      <c r="F1529" s="1"/>
      <c r="G1529" s="22"/>
      <c r="H1529" s="3"/>
      <c r="I1529" s="1"/>
      <c r="J1529" s="1"/>
      <c r="K1529" s="22"/>
      <c r="L1529" s="3"/>
      <c r="M1529" s="1"/>
      <c r="N1529" s="1"/>
      <c r="O1529" s="22"/>
      <c r="P1529" s="3"/>
      <c r="Q1529" s="1"/>
      <c r="R1529" s="1"/>
      <c r="S1529" s="22"/>
      <c r="T1529" s="3"/>
      <c r="U1529" s="1"/>
      <c r="V1529" s="1"/>
      <c r="W1529" s="22"/>
      <c r="X1529" s="3"/>
      <c r="Y1529" s="10" t="s">
        <v>7</v>
      </c>
      <c r="Z1529" s="9"/>
      <c r="AA1529" s="22">
        <f t="shared" si="105"/>
        <v>0</v>
      </c>
      <c r="AB1529" s="9"/>
      <c r="AC1529" s="22">
        <f t="shared" si="106"/>
        <v>0</v>
      </c>
      <c r="AD1529" s="117">
        <f t="shared" si="107"/>
        <v>1522</v>
      </c>
      <c r="AE1529" s="119"/>
      <c r="AF1529" s="1"/>
    </row>
    <row r="1530" spans="1:32" x14ac:dyDescent="0.25">
      <c r="A1530" s="1"/>
      <c r="B1530" s="1"/>
      <c r="C1530" s="1"/>
      <c r="D1530" s="5">
        <f t="shared" si="104"/>
        <v>1530</v>
      </c>
      <c r="E1530" s="1"/>
      <c r="F1530" s="1"/>
      <c r="G1530" s="22"/>
      <c r="H1530" s="3"/>
      <c r="I1530" s="1"/>
      <c r="J1530" s="1"/>
      <c r="K1530" s="22"/>
      <c r="L1530" s="3"/>
      <c r="M1530" s="1"/>
      <c r="N1530" s="1"/>
      <c r="O1530" s="22"/>
      <c r="P1530" s="3"/>
      <c r="Q1530" s="1"/>
      <c r="R1530" s="1"/>
      <c r="S1530" s="22"/>
      <c r="T1530" s="3"/>
      <c r="U1530" s="1"/>
      <c r="V1530" s="1"/>
      <c r="W1530" s="22"/>
      <c r="X1530" s="3"/>
      <c r="Y1530" s="10" t="s">
        <v>7</v>
      </c>
      <c r="Z1530" s="9"/>
      <c r="AA1530" s="22">
        <f t="shared" si="105"/>
        <v>0</v>
      </c>
      <c r="AB1530" s="9"/>
      <c r="AC1530" s="22">
        <f t="shared" si="106"/>
        <v>0</v>
      </c>
      <c r="AD1530" s="117">
        <f t="shared" si="107"/>
        <v>1523</v>
      </c>
      <c r="AE1530" s="119"/>
      <c r="AF1530" s="1"/>
    </row>
    <row r="1531" spans="1:32" x14ac:dyDescent="0.25">
      <c r="A1531" s="1"/>
      <c r="B1531" s="1"/>
      <c r="C1531" s="1"/>
      <c r="D1531" s="5">
        <f t="shared" si="104"/>
        <v>1531</v>
      </c>
      <c r="E1531" s="1"/>
      <c r="F1531" s="1"/>
      <c r="G1531" s="22"/>
      <c r="H1531" s="3"/>
      <c r="I1531" s="1"/>
      <c r="J1531" s="1"/>
      <c r="K1531" s="22"/>
      <c r="L1531" s="3"/>
      <c r="M1531" s="1"/>
      <c r="N1531" s="1"/>
      <c r="O1531" s="22"/>
      <c r="P1531" s="3"/>
      <c r="Q1531" s="1"/>
      <c r="R1531" s="1"/>
      <c r="S1531" s="22"/>
      <c r="T1531" s="3"/>
      <c r="U1531" s="1"/>
      <c r="V1531" s="1"/>
      <c r="W1531" s="22"/>
      <c r="X1531" s="3"/>
      <c r="Y1531" s="10" t="s">
        <v>7</v>
      </c>
      <c r="Z1531" s="9"/>
      <c r="AA1531" s="22">
        <f t="shared" si="105"/>
        <v>0</v>
      </c>
      <c r="AB1531" s="9"/>
      <c r="AC1531" s="22">
        <f t="shared" si="106"/>
        <v>0</v>
      </c>
      <c r="AD1531" s="117">
        <f t="shared" si="107"/>
        <v>1524</v>
      </c>
      <c r="AE1531" s="119"/>
      <c r="AF1531" s="1"/>
    </row>
    <row r="1532" spans="1:32" x14ac:dyDescent="0.25">
      <c r="A1532" s="1"/>
      <c r="B1532" s="1"/>
      <c r="C1532" s="1"/>
      <c r="D1532" s="5">
        <f t="shared" si="104"/>
        <v>1532</v>
      </c>
      <c r="E1532" s="1"/>
      <c r="F1532" s="1"/>
      <c r="G1532" s="22"/>
      <c r="H1532" s="3"/>
      <c r="I1532" s="1"/>
      <c r="J1532" s="1"/>
      <c r="K1532" s="22"/>
      <c r="L1532" s="3"/>
      <c r="M1532" s="1"/>
      <c r="N1532" s="1"/>
      <c r="O1532" s="22"/>
      <c r="P1532" s="3"/>
      <c r="Q1532" s="1"/>
      <c r="R1532" s="1"/>
      <c r="S1532" s="22"/>
      <c r="T1532" s="3"/>
      <c r="U1532" s="1"/>
      <c r="V1532" s="1"/>
      <c r="W1532" s="22"/>
      <c r="X1532" s="3"/>
      <c r="Y1532" s="10" t="s">
        <v>7</v>
      </c>
      <c r="Z1532" s="9"/>
      <c r="AA1532" s="22">
        <f t="shared" si="105"/>
        <v>0</v>
      </c>
      <c r="AB1532" s="9"/>
      <c r="AC1532" s="22">
        <f t="shared" si="106"/>
        <v>0</v>
      </c>
      <c r="AD1532" s="117">
        <f t="shared" si="107"/>
        <v>1525</v>
      </c>
      <c r="AE1532" s="119"/>
      <c r="AF1532" s="1"/>
    </row>
    <row r="1533" spans="1:32" x14ac:dyDescent="0.25">
      <c r="A1533" s="1"/>
      <c r="B1533" s="1"/>
      <c r="C1533" s="1"/>
      <c r="D1533" s="5">
        <f t="shared" si="104"/>
        <v>1533</v>
      </c>
      <c r="E1533" s="1"/>
      <c r="F1533" s="1"/>
      <c r="G1533" s="22"/>
      <c r="H1533" s="3"/>
      <c r="I1533" s="1"/>
      <c r="J1533" s="1"/>
      <c r="K1533" s="22"/>
      <c r="L1533" s="3"/>
      <c r="M1533" s="1"/>
      <c r="N1533" s="1"/>
      <c r="O1533" s="22"/>
      <c r="P1533" s="3"/>
      <c r="Q1533" s="1"/>
      <c r="R1533" s="1"/>
      <c r="S1533" s="22"/>
      <c r="T1533" s="3"/>
      <c r="U1533" s="1"/>
      <c r="V1533" s="1"/>
      <c r="W1533" s="22"/>
      <c r="X1533" s="3"/>
      <c r="Y1533" s="10" t="s">
        <v>7</v>
      </c>
      <c r="Z1533" s="9"/>
      <c r="AA1533" s="22">
        <f t="shared" si="105"/>
        <v>0</v>
      </c>
      <c r="AB1533" s="9"/>
      <c r="AC1533" s="22">
        <f t="shared" si="106"/>
        <v>0</v>
      </c>
      <c r="AD1533" s="117">
        <f t="shared" si="107"/>
        <v>1526</v>
      </c>
      <c r="AE1533" s="119"/>
      <c r="AF1533" s="1"/>
    </row>
    <row r="1534" spans="1:32" x14ac:dyDescent="0.25">
      <c r="A1534" s="1"/>
      <c r="B1534" s="1"/>
      <c r="C1534" s="1"/>
      <c r="D1534" s="5">
        <f t="shared" si="104"/>
        <v>1534</v>
      </c>
      <c r="E1534" s="1"/>
      <c r="F1534" s="1"/>
      <c r="G1534" s="22"/>
      <c r="H1534" s="3"/>
      <c r="I1534" s="1"/>
      <c r="J1534" s="1"/>
      <c r="K1534" s="22"/>
      <c r="L1534" s="3"/>
      <c r="M1534" s="1"/>
      <c r="N1534" s="1"/>
      <c r="O1534" s="22"/>
      <c r="P1534" s="3"/>
      <c r="Q1534" s="1"/>
      <c r="R1534" s="1"/>
      <c r="S1534" s="22"/>
      <c r="T1534" s="3"/>
      <c r="U1534" s="1"/>
      <c r="V1534" s="1"/>
      <c r="W1534" s="22"/>
      <c r="X1534" s="3"/>
      <c r="Y1534" s="10" t="s">
        <v>7</v>
      </c>
      <c r="Z1534" s="9"/>
      <c r="AA1534" s="22">
        <f t="shared" si="105"/>
        <v>0</v>
      </c>
      <c r="AB1534" s="9"/>
      <c r="AC1534" s="22">
        <f t="shared" si="106"/>
        <v>0</v>
      </c>
      <c r="AD1534" s="117">
        <f t="shared" si="107"/>
        <v>1527</v>
      </c>
      <c r="AE1534" s="119"/>
      <c r="AF1534" s="1"/>
    </row>
    <row r="1535" spans="1:32" x14ac:dyDescent="0.25">
      <c r="A1535" s="1"/>
      <c r="B1535" s="1"/>
      <c r="C1535" s="1"/>
      <c r="D1535" s="5">
        <f t="shared" si="104"/>
        <v>1535</v>
      </c>
      <c r="E1535" s="1"/>
      <c r="F1535" s="1"/>
      <c r="G1535" s="22"/>
      <c r="H1535" s="3"/>
      <c r="I1535" s="1"/>
      <c r="J1535" s="1"/>
      <c r="K1535" s="22"/>
      <c r="L1535" s="3"/>
      <c r="M1535" s="1"/>
      <c r="N1535" s="1"/>
      <c r="O1535" s="22"/>
      <c r="P1535" s="3"/>
      <c r="Q1535" s="1"/>
      <c r="R1535" s="1"/>
      <c r="S1535" s="22"/>
      <c r="T1535" s="3"/>
      <c r="U1535" s="1"/>
      <c r="V1535" s="1"/>
      <c r="W1535" s="22"/>
      <c r="X1535" s="3"/>
      <c r="Y1535" s="10" t="s">
        <v>7</v>
      </c>
      <c r="Z1535" s="9"/>
      <c r="AA1535" s="22">
        <f t="shared" si="105"/>
        <v>0</v>
      </c>
      <c r="AB1535" s="9"/>
      <c r="AC1535" s="22">
        <f t="shared" si="106"/>
        <v>0</v>
      </c>
      <c r="AD1535" s="117">
        <f t="shared" si="107"/>
        <v>1528</v>
      </c>
      <c r="AE1535" s="119"/>
      <c r="AF1535" s="1"/>
    </row>
    <row r="1536" spans="1:32" x14ac:dyDescent="0.25">
      <c r="A1536" s="1"/>
      <c r="B1536" s="1"/>
      <c r="C1536" s="1"/>
      <c r="D1536" s="5">
        <f t="shared" si="104"/>
        <v>1536</v>
      </c>
      <c r="E1536" s="1"/>
      <c r="F1536" s="1"/>
      <c r="G1536" s="22"/>
      <c r="H1536" s="3"/>
      <c r="I1536" s="1"/>
      <c r="J1536" s="1"/>
      <c r="K1536" s="22"/>
      <c r="L1536" s="3"/>
      <c r="M1536" s="1"/>
      <c r="N1536" s="1"/>
      <c r="O1536" s="22"/>
      <c r="P1536" s="3"/>
      <c r="Q1536" s="1"/>
      <c r="R1536" s="1"/>
      <c r="S1536" s="22"/>
      <c r="T1536" s="3"/>
      <c r="U1536" s="1"/>
      <c r="V1536" s="1"/>
      <c r="W1536" s="22"/>
      <c r="X1536" s="3"/>
      <c r="Y1536" s="10" t="s">
        <v>7</v>
      </c>
      <c r="Z1536" s="9"/>
      <c r="AA1536" s="22">
        <f t="shared" si="105"/>
        <v>0</v>
      </c>
      <c r="AB1536" s="9"/>
      <c r="AC1536" s="22">
        <f t="shared" si="106"/>
        <v>0</v>
      </c>
      <c r="AD1536" s="117">
        <f t="shared" si="107"/>
        <v>1529</v>
      </c>
      <c r="AE1536" s="119"/>
      <c r="AF1536" s="1"/>
    </row>
    <row r="1537" spans="1:32" x14ac:dyDescent="0.25">
      <c r="A1537" s="1"/>
      <c r="B1537" s="1"/>
      <c r="C1537" s="1"/>
      <c r="D1537" s="5">
        <f t="shared" si="104"/>
        <v>1537</v>
      </c>
      <c r="E1537" s="1"/>
      <c r="F1537" s="1"/>
      <c r="G1537" s="22"/>
      <c r="H1537" s="3"/>
      <c r="I1537" s="1"/>
      <c r="J1537" s="1"/>
      <c r="K1537" s="22"/>
      <c r="L1537" s="3"/>
      <c r="M1537" s="1"/>
      <c r="N1537" s="1"/>
      <c r="O1537" s="22"/>
      <c r="P1537" s="3"/>
      <c r="Q1537" s="1"/>
      <c r="R1537" s="1"/>
      <c r="S1537" s="22"/>
      <c r="T1537" s="3"/>
      <c r="U1537" s="1"/>
      <c r="V1537" s="1"/>
      <c r="W1537" s="22"/>
      <c r="X1537" s="3"/>
      <c r="Y1537" s="10" t="s">
        <v>7</v>
      </c>
      <c r="Z1537" s="9"/>
      <c r="AA1537" s="22">
        <f t="shared" si="105"/>
        <v>0</v>
      </c>
      <c r="AB1537" s="9"/>
      <c r="AC1537" s="22">
        <f t="shared" si="106"/>
        <v>0</v>
      </c>
      <c r="AD1537" s="117">
        <f t="shared" si="107"/>
        <v>1530</v>
      </c>
      <c r="AE1537" s="119"/>
      <c r="AF1537" s="1"/>
    </row>
    <row r="1538" spans="1:32" x14ac:dyDescent="0.25">
      <c r="A1538" s="1"/>
      <c r="B1538" s="1"/>
      <c r="C1538" s="1"/>
      <c r="D1538" s="5">
        <f t="shared" si="104"/>
        <v>1538</v>
      </c>
      <c r="E1538" s="1"/>
      <c r="F1538" s="1"/>
      <c r="G1538" s="22"/>
      <c r="H1538" s="3"/>
      <c r="I1538" s="1"/>
      <c r="J1538" s="1"/>
      <c r="K1538" s="22"/>
      <c r="L1538" s="3"/>
      <c r="M1538" s="1"/>
      <c r="N1538" s="1"/>
      <c r="O1538" s="22"/>
      <c r="P1538" s="3"/>
      <c r="Q1538" s="1"/>
      <c r="R1538" s="1"/>
      <c r="S1538" s="22"/>
      <c r="T1538" s="3"/>
      <c r="U1538" s="1"/>
      <c r="V1538" s="1"/>
      <c r="W1538" s="22"/>
      <c r="X1538" s="3"/>
      <c r="Y1538" s="10" t="s">
        <v>7</v>
      </c>
      <c r="Z1538" s="9"/>
      <c r="AA1538" s="22">
        <f t="shared" si="105"/>
        <v>0</v>
      </c>
      <c r="AB1538" s="9"/>
      <c r="AC1538" s="22">
        <f t="shared" si="106"/>
        <v>0</v>
      </c>
      <c r="AD1538" s="117">
        <f t="shared" si="107"/>
        <v>1531</v>
      </c>
      <c r="AE1538" s="119"/>
      <c r="AF1538" s="1"/>
    </row>
    <row r="1539" spans="1:32" x14ac:dyDescent="0.25">
      <c r="A1539" s="1"/>
      <c r="B1539" s="1"/>
      <c r="C1539" s="1"/>
      <c r="D1539" s="5">
        <f t="shared" si="104"/>
        <v>1539</v>
      </c>
      <c r="E1539" s="1"/>
      <c r="F1539" s="1"/>
      <c r="G1539" s="22"/>
      <c r="H1539" s="3"/>
      <c r="I1539" s="1"/>
      <c r="J1539" s="1"/>
      <c r="K1539" s="22"/>
      <c r="L1539" s="3"/>
      <c r="M1539" s="1"/>
      <c r="N1539" s="1"/>
      <c r="O1539" s="22"/>
      <c r="P1539" s="3"/>
      <c r="Q1539" s="1"/>
      <c r="R1539" s="1"/>
      <c r="S1539" s="22"/>
      <c r="T1539" s="3"/>
      <c r="U1539" s="1"/>
      <c r="V1539" s="1"/>
      <c r="W1539" s="22"/>
      <c r="X1539" s="3"/>
      <c r="Y1539" s="10" t="s">
        <v>7</v>
      </c>
      <c r="Z1539" s="9"/>
      <c r="AA1539" s="22">
        <f t="shared" si="105"/>
        <v>0</v>
      </c>
      <c r="AB1539" s="9"/>
      <c r="AC1539" s="22">
        <f t="shared" si="106"/>
        <v>0</v>
      </c>
      <c r="AD1539" s="117">
        <f t="shared" si="107"/>
        <v>1532</v>
      </c>
      <c r="AE1539" s="119"/>
      <c r="AF1539" s="1"/>
    </row>
    <row r="1540" spans="1:32" x14ac:dyDescent="0.25">
      <c r="A1540" s="1"/>
      <c r="B1540" s="1"/>
      <c r="C1540" s="1"/>
      <c r="D1540" s="5">
        <f t="shared" si="104"/>
        <v>1540</v>
      </c>
      <c r="E1540" s="1"/>
      <c r="F1540" s="1"/>
      <c r="G1540" s="22"/>
      <c r="H1540" s="3"/>
      <c r="I1540" s="1"/>
      <c r="J1540" s="1"/>
      <c r="K1540" s="22"/>
      <c r="L1540" s="3"/>
      <c r="M1540" s="1"/>
      <c r="N1540" s="1"/>
      <c r="O1540" s="22"/>
      <c r="P1540" s="3"/>
      <c r="Q1540" s="1"/>
      <c r="R1540" s="1"/>
      <c r="S1540" s="22"/>
      <c r="T1540" s="3"/>
      <c r="U1540" s="1"/>
      <c r="V1540" s="1"/>
      <c r="W1540" s="22"/>
      <c r="X1540" s="3"/>
      <c r="Y1540" s="10" t="s">
        <v>7</v>
      </c>
      <c r="Z1540" s="9"/>
      <c r="AA1540" s="22">
        <f t="shared" si="105"/>
        <v>0</v>
      </c>
      <c r="AB1540" s="9"/>
      <c r="AC1540" s="22">
        <f t="shared" si="106"/>
        <v>0</v>
      </c>
      <c r="AD1540" s="117">
        <f t="shared" si="107"/>
        <v>1533</v>
      </c>
      <c r="AE1540" s="119"/>
      <c r="AF1540" s="1"/>
    </row>
    <row r="1541" spans="1:32" x14ac:dyDescent="0.25">
      <c r="A1541" s="1"/>
      <c r="B1541" s="1"/>
      <c r="C1541" s="1"/>
      <c r="D1541" s="5">
        <f t="shared" si="104"/>
        <v>1541</v>
      </c>
      <c r="E1541" s="1"/>
      <c r="F1541" s="1"/>
      <c r="G1541" s="22"/>
      <c r="H1541" s="3"/>
      <c r="I1541" s="1"/>
      <c r="J1541" s="1"/>
      <c r="K1541" s="22"/>
      <c r="L1541" s="3"/>
      <c r="M1541" s="1"/>
      <c r="N1541" s="1"/>
      <c r="O1541" s="22"/>
      <c r="P1541" s="3"/>
      <c r="Q1541" s="1"/>
      <c r="R1541" s="1"/>
      <c r="S1541" s="22"/>
      <c r="T1541" s="3"/>
      <c r="U1541" s="1"/>
      <c r="V1541" s="1"/>
      <c r="W1541" s="22"/>
      <c r="X1541" s="3"/>
      <c r="Y1541" s="10" t="s">
        <v>7</v>
      </c>
      <c r="Z1541" s="9"/>
      <c r="AA1541" s="22">
        <f t="shared" si="105"/>
        <v>0</v>
      </c>
      <c r="AB1541" s="9"/>
      <c r="AC1541" s="22">
        <f t="shared" si="106"/>
        <v>0</v>
      </c>
      <c r="AD1541" s="117">
        <f t="shared" si="107"/>
        <v>1534</v>
      </c>
      <c r="AE1541" s="119"/>
      <c r="AF1541" s="1"/>
    </row>
    <row r="1542" spans="1:32" x14ac:dyDescent="0.25">
      <c r="A1542" s="1"/>
      <c r="B1542" s="1"/>
      <c r="C1542" s="1"/>
      <c r="D1542" s="5">
        <f t="shared" si="104"/>
        <v>1542</v>
      </c>
      <c r="E1542" s="1"/>
      <c r="F1542" s="1"/>
      <c r="G1542" s="22"/>
      <c r="H1542" s="3"/>
      <c r="I1542" s="1"/>
      <c r="J1542" s="1"/>
      <c r="K1542" s="22"/>
      <c r="L1542" s="3"/>
      <c r="M1542" s="1"/>
      <c r="N1542" s="1"/>
      <c r="O1542" s="22"/>
      <c r="P1542" s="3"/>
      <c r="Q1542" s="1"/>
      <c r="R1542" s="1"/>
      <c r="S1542" s="22"/>
      <c r="T1542" s="3"/>
      <c r="U1542" s="1"/>
      <c r="V1542" s="1"/>
      <c r="W1542" s="22"/>
      <c r="X1542" s="3"/>
      <c r="Y1542" s="10" t="s">
        <v>7</v>
      </c>
      <c r="Z1542" s="9"/>
      <c r="AA1542" s="22">
        <f t="shared" si="105"/>
        <v>0</v>
      </c>
      <c r="AB1542" s="9"/>
      <c r="AC1542" s="22">
        <f t="shared" si="106"/>
        <v>0</v>
      </c>
      <c r="AD1542" s="117">
        <f t="shared" si="107"/>
        <v>1535</v>
      </c>
      <c r="AE1542" s="119"/>
      <c r="AF1542" s="1"/>
    </row>
    <row r="1543" spans="1:32" x14ac:dyDescent="0.25">
      <c r="A1543" s="1"/>
      <c r="B1543" s="1"/>
      <c r="C1543" s="1"/>
      <c r="D1543" s="5">
        <f t="shared" si="104"/>
        <v>1543</v>
      </c>
      <c r="E1543" s="1"/>
      <c r="F1543" s="1"/>
      <c r="G1543" s="22"/>
      <c r="H1543" s="3"/>
      <c r="I1543" s="1"/>
      <c r="J1543" s="1"/>
      <c r="K1543" s="22"/>
      <c r="L1543" s="3"/>
      <c r="M1543" s="1"/>
      <c r="N1543" s="1"/>
      <c r="O1543" s="22"/>
      <c r="P1543" s="3"/>
      <c r="Q1543" s="1"/>
      <c r="R1543" s="1"/>
      <c r="S1543" s="22"/>
      <c r="T1543" s="3"/>
      <c r="U1543" s="1"/>
      <c r="V1543" s="1"/>
      <c r="W1543" s="22"/>
      <c r="X1543" s="3"/>
      <c r="Y1543" s="10" t="s">
        <v>7</v>
      </c>
      <c r="Z1543" s="9"/>
      <c r="AA1543" s="22">
        <f t="shared" si="105"/>
        <v>0</v>
      </c>
      <c r="AB1543" s="9"/>
      <c r="AC1543" s="22">
        <f t="shared" si="106"/>
        <v>0</v>
      </c>
      <c r="AD1543" s="117">
        <f t="shared" si="107"/>
        <v>1536</v>
      </c>
      <c r="AE1543" s="119"/>
      <c r="AF1543" s="1"/>
    </row>
    <row r="1544" spans="1:32" x14ac:dyDescent="0.25">
      <c r="A1544" s="1"/>
      <c r="B1544" s="1"/>
      <c r="C1544" s="1"/>
      <c r="D1544" s="5">
        <f t="shared" si="104"/>
        <v>1544</v>
      </c>
      <c r="E1544" s="1"/>
      <c r="F1544" s="1"/>
      <c r="G1544" s="22"/>
      <c r="H1544" s="3"/>
      <c r="I1544" s="1"/>
      <c r="J1544" s="1"/>
      <c r="K1544" s="22"/>
      <c r="L1544" s="3"/>
      <c r="M1544" s="1"/>
      <c r="N1544" s="1"/>
      <c r="O1544" s="22"/>
      <c r="P1544" s="3"/>
      <c r="Q1544" s="1"/>
      <c r="R1544" s="1"/>
      <c r="S1544" s="22"/>
      <c r="T1544" s="3"/>
      <c r="U1544" s="1"/>
      <c r="V1544" s="1"/>
      <c r="W1544" s="22"/>
      <c r="X1544" s="3"/>
      <c r="Y1544" s="10" t="s">
        <v>7</v>
      </c>
      <c r="Z1544" s="9"/>
      <c r="AA1544" s="22">
        <f t="shared" si="105"/>
        <v>0</v>
      </c>
      <c r="AB1544" s="9"/>
      <c r="AC1544" s="22">
        <f t="shared" si="106"/>
        <v>0</v>
      </c>
      <c r="AD1544" s="117">
        <f t="shared" si="107"/>
        <v>1537</v>
      </c>
      <c r="AE1544" s="119"/>
      <c r="AF1544" s="1"/>
    </row>
    <row r="1545" spans="1:32" x14ac:dyDescent="0.25">
      <c r="A1545" s="1"/>
      <c r="B1545" s="1"/>
      <c r="C1545" s="1"/>
      <c r="D1545" s="5">
        <f t="shared" ref="D1545:D1576" si="108">ROW(C1545)</f>
        <v>1545</v>
      </c>
      <c r="E1545" s="1"/>
      <c r="F1545" s="1"/>
      <c r="G1545" s="22"/>
      <c r="H1545" s="3"/>
      <c r="I1545" s="1"/>
      <c r="J1545" s="1"/>
      <c r="K1545" s="22"/>
      <c r="L1545" s="3"/>
      <c r="M1545" s="1"/>
      <c r="N1545" s="1"/>
      <c r="O1545" s="22"/>
      <c r="P1545" s="3"/>
      <c r="Q1545" s="1"/>
      <c r="R1545" s="1"/>
      <c r="S1545" s="22"/>
      <c r="T1545" s="3"/>
      <c r="U1545" s="1"/>
      <c r="V1545" s="1"/>
      <c r="W1545" s="22"/>
      <c r="X1545" s="3"/>
      <c r="Y1545" s="10" t="s">
        <v>7</v>
      </c>
      <c r="Z1545" s="9"/>
      <c r="AA1545" s="22">
        <f t="shared" ref="AA1545:AA1576" si="109">IF(Z1545="",0,IF(COUNTIF(Z:Z,Z1545)=1,0,1))</f>
        <v>0</v>
      </c>
      <c r="AB1545" s="9"/>
      <c r="AC1545" s="22">
        <f t="shared" ref="AC1545:AC1576" si="110">IF(AB1545="",0,IF(COUNTIF(AB:AB,AB1545)=1,0,1))</f>
        <v>0</v>
      </c>
      <c r="AD1545" s="117">
        <f t="shared" si="107"/>
        <v>1538</v>
      </c>
      <c r="AE1545" s="119"/>
      <c r="AF1545" s="1"/>
    </row>
    <row r="1546" spans="1:32" x14ac:dyDescent="0.25">
      <c r="A1546" s="1"/>
      <c r="B1546" s="1"/>
      <c r="C1546" s="1"/>
      <c r="D1546" s="5">
        <f t="shared" si="108"/>
        <v>1546</v>
      </c>
      <c r="E1546" s="1"/>
      <c r="F1546" s="1"/>
      <c r="G1546" s="22"/>
      <c r="H1546" s="3"/>
      <c r="I1546" s="1"/>
      <c r="J1546" s="1"/>
      <c r="K1546" s="22"/>
      <c r="L1546" s="3"/>
      <c r="M1546" s="1"/>
      <c r="N1546" s="1"/>
      <c r="O1546" s="22"/>
      <c r="P1546" s="3"/>
      <c r="Q1546" s="1"/>
      <c r="R1546" s="1"/>
      <c r="S1546" s="22"/>
      <c r="T1546" s="3"/>
      <c r="U1546" s="1"/>
      <c r="V1546" s="1"/>
      <c r="W1546" s="22"/>
      <c r="X1546" s="3"/>
      <c r="Y1546" s="10" t="s">
        <v>7</v>
      </c>
      <c r="Z1546" s="9"/>
      <c r="AA1546" s="22">
        <f t="shared" si="109"/>
        <v>0</v>
      </c>
      <c r="AB1546" s="9"/>
      <c r="AC1546" s="22">
        <f t="shared" si="110"/>
        <v>0</v>
      </c>
      <c r="AD1546" s="117">
        <f t="shared" ref="AD1546:AD1576" si="111">AD1545+1</f>
        <v>1539</v>
      </c>
      <c r="AE1546" s="119"/>
      <c r="AF1546" s="1"/>
    </row>
    <row r="1547" spans="1:32" x14ac:dyDescent="0.25">
      <c r="A1547" s="1"/>
      <c r="B1547" s="1"/>
      <c r="C1547" s="1"/>
      <c r="D1547" s="5">
        <f t="shared" si="108"/>
        <v>1547</v>
      </c>
      <c r="E1547" s="1"/>
      <c r="F1547" s="1"/>
      <c r="G1547" s="22"/>
      <c r="H1547" s="3"/>
      <c r="I1547" s="1"/>
      <c r="J1547" s="1"/>
      <c r="K1547" s="22"/>
      <c r="L1547" s="3"/>
      <c r="M1547" s="1"/>
      <c r="N1547" s="1"/>
      <c r="O1547" s="22"/>
      <c r="P1547" s="3"/>
      <c r="Q1547" s="1"/>
      <c r="R1547" s="1"/>
      <c r="S1547" s="22"/>
      <c r="T1547" s="3"/>
      <c r="U1547" s="1"/>
      <c r="V1547" s="1"/>
      <c r="W1547" s="22"/>
      <c r="X1547" s="3"/>
      <c r="Y1547" s="10" t="s">
        <v>7</v>
      </c>
      <c r="Z1547" s="9"/>
      <c r="AA1547" s="22">
        <f t="shared" si="109"/>
        <v>0</v>
      </c>
      <c r="AB1547" s="9"/>
      <c r="AC1547" s="22">
        <f t="shared" si="110"/>
        <v>0</v>
      </c>
      <c r="AD1547" s="117">
        <f t="shared" si="111"/>
        <v>1540</v>
      </c>
      <c r="AE1547" s="119"/>
      <c r="AF1547" s="1"/>
    </row>
    <row r="1548" spans="1:32" x14ac:dyDescent="0.25">
      <c r="A1548" s="1"/>
      <c r="B1548" s="1"/>
      <c r="C1548" s="1"/>
      <c r="D1548" s="5">
        <f t="shared" si="108"/>
        <v>1548</v>
      </c>
      <c r="E1548" s="1"/>
      <c r="F1548" s="1"/>
      <c r="G1548" s="22"/>
      <c r="H1548" s="3"/>
      <c r="I1548" s="1"/>
      <c r="J1548" s="1"/>
      <c r="K1548" s="22"/>
      <c r="L1548" s="3"/>
      <c r="M1548" s="1"/>
      <c r="N1548" s="1"/>
      <c r="O1548" s="22"/>
      <c r="P1548" s="3"/>
      <c r="Q1548" s="1"/>
      <c r="R1548" s="1"/>
      <c r="S1548" s="22"/>
      <c r="T1548" s="3"/>
      <c r="U1548" s="1"/>
      <c r="V1548" s="1"/>
      <c r="W1548" s="22"/>
      <c r="X1548" s="3"/>
      <c r="Y1548" s="10" t="s">
        <v>7</v>
      </c>
      <c r="Z1548" s="9"/>
      <c r="AA1548" s="22">
        <f t="shared" si="109"/>
        <v>0</v>
      </c>
      <c r="AB1548" s="9"/>
      <c r="AC1548" s="22">
        <f t="shared" si="110"/>
        <v>0</v>
      </c>
      <c r="AD1548" s="117">
        <f t="shared" si="111"/>
        <v>1541</v>
      </c>
      <c r="AE1548" s="119"/>
      <c r="AF1548" s="1"/>
    </row>
    <row r="1549" spans="1:32" x14ac:dyDescent="0.25">
      <c r="A1549" s="1"/>
      <c r="B1549" s="1"/>
      <c r="C1549" s="1"/>
      <c r="D1549" s="5">
        <f t="shared" si="108"/>
        <v>1549</v>
      </c>
      <c r="E1549" s="1"/>
      <c r="F1549" s="1"/>
      <c r="G1549" s="22"/>
      <c r="H1549" s="3"/>
      <c r="I1549" s="1"/>
      <c r="J1549" s="1"/>
      <c r="K1549" s="22"/>
      <c r="L1549" s="3"/>
      <c r="M1549" s="1"/>
      <c r="N1549" s="1"/>
      <c r="O1549" s="22"/>
      <c r="P1549" s="3"/>
      <c r="Q1549" s="1"/>
      <c r="R1549" s="1"/>
      <c r="S1549" s="22"/>
      <c r="T1549" s="3"/>
      <c r="U1549" s="1"/>
      <c r="V1549" s="1"/>
      <c r="W1549" s="22"/>
      <c r="X1549" s="3"/>
      <c r="Y1549" s="10" t="s">
        <v>7</v>
      </c>
      <c r="Z1549" s="9"/>
      <c r="AA1549" s="22">
        <f t="shared" si="109"/>
        <v>0</v>
      </c>
      <c r="AB1549" s="9"/>
      <c r="AC1549" s="22">
        <f t="shared" si="110"/>
        <v>0</v>
      </c>
      <c r="AD1549" s="117">
        <f t="shared" si="111"/>
        <v>1542</v>
      </c>
      <c r="AE1549" s="119"/>
      <c r="AF1549" s="1"/>
    </row>
    <row r="1550" spans="1:32" x14ac:dyDescent="0.25">
      <c r="A1550" s="1"/>
      <c r="B1550" s="1"/>
      <c r="C1550" s="1"/>
      <c r="D1550" s="5">
        <f t="shared" si="108"/>
        <v>1550</v>
      </c>
      <c r="E1550" s="1"/>
      <c r="F1550" s="1"/>
      <c r="G1550" s="22"/>
      <c r="H1550" s="3"/>
      <c r="I1550" s="1"/>
      <c r="J1550" s="1"/>
      <c r="K1550" s="22"/>
      <c r="L1550" s="3"/>
      <c r="M1550" s="1"/>
      <c r="N1550" s="1"/>
      <c r="O1550" s="22"/>
      <c r="P1550" s="3"/>
      <c r="Q1550" s="1"/>
      <c r="R1550" s="1"/>
      <c r="S1550" s="22"/>
      <c r="T1550" s="3"/>
      <c r="U1550" s="1"/>
      <c r="V1550" s="1"/>
      <c r="W1550" s="22"/>
      <c r="X1550" s="3"/>
      <c r="Y1550" s="10" t="s">
        <v>7</v>
      </c>
      <c r="Z1550" s="9"/>
      <c r="AA1550" s="22">
        <f t="shared" si="109"/>
        <v>0</v>
      </c>
      <c r="AB1550" s="9"/>
      <c r="AC1550" s="22">
        <f t="shared" si="110"/>
        <v>0</v>
      </c>
      <c r="AD1550" s="117">
        <f t="shared" si="111"/>
        <v>1543</v>
      </c>
      <c r="AE1550" s="119"/>
      <c r="AF1550" s="1"/>
    </row>
    <row r="1551" spans="1:32" x14ac:dyDescent="0.25">
      <c r="A1551" s="1"/>
      <c r="B1551" s="1"/>
      <c r="C1551" s="1"/>
      <c r="D1551" s="5">
        <f t="shared" si="108"/>
        <v>1551</v>
      </c>
      <c r="E1551" s="1"/>
      <c r="F1551" s="1"/>
      <c r="G1551" s="22"/>
      <c r="H1551" s="3"/>
      <c r="I1551" s="1"/>
      <c r="J1551" s="1"/>
      <c r="K1551" s="22"/>
      <c r="L1551" s="3"/>
      <c r="M1551" s="1"/>
      <c r="N1551" s="1"/>
      <c r="O1551" s="22"/>
      <c r="P1551" s="3"/>
      <c r="Q1551" s="1"/>
      <c r="R1551" s="1"/>
      <c r="S1551" s="22"/>
      <c r="T1551" s="3"/>
      <c r="U1551" s="1"/>
      <c r="V1551" s="1"/>
      <c r="W1551" s="22"/>
      <c r="X1551" s="3"/>
      <c r="Y1551" s="10" t="s">
        <v>7</v>
      </c>
      <c r="Z1551" s="9"/>
      <c r="AA1551" s="22">
        <f t="shared" si="109"/>
        <v>0</v>
      </c>
      <c r="AB1551" s="9"/>
      <c r="AC1551" s="22">
        <f t="shared" si="110"/>
        <v>0</v>
      </c>
      <c r="AD1551" s="117">
        <f t="shared" si="111"/>
        <v>1544</v>
      </c>
      <c r="AE1551" s="119"/>
      <c r="AF1551" s="1"/>
    </row>
    <row r="1552" spans="1:32" x14ac:dyDescent="0.25">
      <c r="A1552" s="1"/>
      <c r="B1552" s="1"/>
      <c r="C1552" s="1"/>
      <c r="D1552" s="5">
        <f t="shared" si="108"/>
        <v>1552</v>
      </c>
      <c r="E1552" s="1"/>
      <c r="F1552" s="1"/>
      <c r="G1552" s="22"/>
      <c r="H1552" s="3"/>
      <c r="I1552" s="1"/>
      <c r="J1552" s="1"/>
      <c r="K1552" s="22"/>
      <c r="L1552" s="3"/>
      <c r="M1552" s="1"/>
      <c r="N1552" s="1"/>
      <c r="O1552" s="22"/>
      <c r="P1552" s="3"/>
      <c r="Q1552" s="1"/>
      <c r="R1552" s="1"/>
      <c r="S1552" s="22"/>
      <c r="T1552" s="3"/>
      <c r="U1552" s="1"/>
      <c r="V1552" s="1"/>
      <c r="W1552" s="22"/>
      <c r="X1552" s="3"/>
      <c r="Y1552" s="10" t="s">
        <v>7</v>
      </c>
      <c r="Z1552" s="9"/>
      <c r="AA1552" s="22">
        <f t="shared" si="109"/>
        <v>0</v>
      </c>
      <c r="AB1552" s="9"/>
      <c r="AC1552" s="22">
        <f t="shared" si="110"/>
        <v>0</v>
      </c>
      <c r="AD1552" s="117">
        <f t="shared" si="111"/>
        <v>1545</v>
      </c>
      <c r="AE1552" s="119"/>
      <c r="AF1552" s="1"/>
    </row>
    <row r="1553" spans="1:32" x14ac:dyDescent="0.25">
      <c r="A1553" s="1"/>
      <c r="B1553" s="1"/>
      <c r="C1553" s="1"/>
      <c r="D1553" s="5">
        <f t="shared" si="108"/>
        <v>1553</v>
      </c>
      <c r="E1553" s="1"/>
      <c r="F1553" s="1"/>
      <c r="G1553" s="22"/>
      <c r="H1553" s="3"/>
      <c r="I1553" s="1"/>
      <c r="J1553" s="1"/>
      <c r="K1553" s="22"/>
      <c r="L1553" s="3"/>
      <c r="M1553" s="1"/>
      <c r="N1553" s="1"/>
      <c r="O1553" s="22"/>
      <c r="P1553" s="3"/>
      <c r="Q1553" s="1"/>
      <c r="R1553" s="1"/>
      <c r="S1553" s="22"/>
      <c r="T1553" s="3"/>
      <c r="U1553" s="1"/>
      <c r="V1553" s="1"/>
      <c r="W1553" s="22"/>
      <c r="X1553" s="3"/>
      <c r="Y1553" s="10" t="s">
        <v>7</v>
      </c>
      <c r="Z1553" s="9"/>
      <c r="AA1553" s="22">
        <f t="shared" si="109"/>
        <v>0</v>
      </c>
      <c r="AB1553" s="9"/>
      <c r="AC1553" s="22">
        <f t="shared" si="110"/>
        <v>0</v>
      </c>
      <c r="AD1553" s="117">
        <f t="shared" si="111"/>
        <v>1546</v>
      </c>
      <c r="AE1553" s="119"/>
      <c r="AF1553" s="1"/>
    </row>
    <row r="1554" spans="1:32" x14ac:dyDescent="0.25">
      <c r="A1554" s="1"/>
      <c r="B1554" s="1"/>
      <c r="C1554" s="1"/>
      <c r="D1554" s="5">
        <f t="shared" si="108"/>
        <v>1554</v>
      </c>
      <c r="E1554" s="1"/>
      <c r="F1554" s="1"/>
      <c r="G1554" s="22"/>
      <c r="H1554" s="3"/>
      <c r="I1554" s="1"/>
      <c r="J1554" s="1"/>
      <c r="K1554" s="22"/>
      <c r="L1554" s="3"/>
      <c r="M1554" s="1"/>
      <c r="N1554" s="1"/>
      <c r="O1554" s="22"/>
      <c r="P1554" s="3"/>
      <c r="Q1554" s="1"/>
      <c r="R1554" s="1"/>
      <c r="S1554" s="22"/>
      <c r="T1554" s="3"/>
      <c r="U1554" s="1"/>
      <c r="V1554" s="1"/>
      <c r="W1554" s="22"/>
      <c r="X1554" s="3"/>
      <c r="Y1554" s="10" t="s">
        <v>7</v>
      </c>
      <c r="Z1554" s="9"/>
      <c r="AA1554" s="22">
        <f t="shared" si="109"/>
        <v>0</v>
      </c>
      <c r="AB1554" s="9"/>
      <c r="AC1554" s="22">
        <f t="shared" si="110"/>
        <v>0</v>
      </c>
      <c r="AD1554" s="117">
        <f t="shared" si="111"/>
        <v>1547</v>
      </c>
      <c r="AE1554" s="119"/>
      <c r="AF1554" s="1"/>
    </row>
    <row r="1555" spans="1:32" x14ac:dyDescent="0.25">
      <c r="A1555" s="1"/>
      <c r="B1555" s="1"/>
      <c r="C1555" s="1"/>
      <c r="D1555" s="5">
        <f t="shared" si="108"/>
        <v>1555</v>
      </c>
      <c r="E1555" s="1"/>
      <c r="F1555" s="1"/>
      <c r="G1555" s="22"/>
      <c r="H1555" s="3"/>
      <c r="I1555" s="1"/>
      <c r="J1555" s="1"/>
      <c r="K1555" s="22"/>
      <c r="L1555" s="3"/>
      <c r="M1555" s="1"/>
      <c r="N1555" s="1"/>
      <c r="O1555" s="22"/>
      <c r="P1555" s="3"/>
      <c r="Q1555" s="1"/>
      <c r="R1555" s="1"/>
      <c r="S1555" s="22"/>
      <c r="T1555" s="3"/>
      <c r="U1555" s="1"/>
      <c r="V1555" s="1"/>
      <c r="W1555" s="22"/>
      <c r="X1555" s="3"/>
      <c r="Y1555" s="10" t="s">
        <v>7</v>
      </c>
      <c r="Z1555" s="9"/>
      <c r="AA1555" s="22">
        <f t="shared" si="109"/>
        <v>0</v>
      </c>
      <c r="AB1555" s="9"/>
      <c r="AC1555" s="22">
        <f t="shared" si="110"/>
        <v>0</v>
      </c>
      <c r="AD1555" s="117">
        <f t="shared" si="111"/>
        <v>1548</v>
      </c>
      <c r="AE1555" s="119"/>
      <c r="AF1555" s="1"/>
    </row>
    <row r="1556" spans="1:32" x14ac:dyDescent="0.25">
      <c r="A1556" s="1"/>
      <c r="B1556" s="1"/>
      <c r="C1556" s="1"/>
      <c r="D1556" s="5">
        <f t="shared" si="108"/>
        <v>1556</v>
      </c>
      <c r="E1556" s="1"/>
      <c r="F1556" s="1"/>
      <c r="G1556" s="22"/>
      <c r="H1556" s="3"/>
      <c r="I1556" s="1"/>
      <c r="J1556" s="1"/>
      <c r="K1556" s="22"/>
      <c r="L1556" s="3"/>
      <c r="M1556" s="1"/>
      <c r="N1556" s="1"/>
      <c r="O1556" s="22"/>
      <c r="P1556" s="3"/>
      <c r="Q1556" s="1"/>
      <c r="R1556" s="1"/>
      <c r="S1556" s="22"/>
      <c r="T1556" s="3"/>
      <c r="U1556" s="1"/>
      <c r="V1556" s="1"/>
      <c r="W1556" s="22"/>
      <c r="X1556" s="3"/>
      <c r="Y1556" s="10" t="s">
        <v>7</v>
      </c>
      <c r="Z1556" s="9"/>
      <c r="AA1556" s="22">
        <f t="shared" si="109"/>
        <v>0</v>
      </c>
      <c r="AB1556" s="9"/>
      <c r="AC1556" s="22">
        <f t="shared" si="110"/>
        <v>0</v>
      </c>
      <c r="AD1556" s="117">
        <f t="shared" si="111"/>
        <v>1549</v>
      </c>
      <c r="AE1556" s="119"/>
      <c r="AF1556" s="1"/>
    </row>
    <row r="1557" spans="1:32" x14ac:dyDescent="0.25">
      <c r="A1557" s="1"/>
      <c r="B1557" s="1"/>
      <c r="C1557" s="1"/>
      <c r="D1557" s="5">
        <f t="shared" si="108"/>
        <v>1557</v>
      </c>
      <c r="E1557" s="1"/>
      <c r="F1557" s="1"/>
      <c r="G1557" s="22"/>
      <c r="H1557" s="3"/>
      <c r="I1557" s="1"/>
      <c r="J1557" s="1"/>
      <c r="K1557" s="22"/>
      <c r="L1557" s="3"/>
      <c r="M1557" s="1"/>
      <c r="N1557" s="1"/>
      <c r="O1557" s="22"/>
      <c r="P1557" s="3"/>
      <c r="Q1557" s="1"/>
      <c r="R1557" s="1"/>
      <c r="S1557" s="22"/>
      <c r="T1557" s="3"/>
      <c r="U1557" s="1"/>
      <c r="V1557" s="1"/>
      <c r="W1557" s="22"/>
      <c r="X1557" s="3"/>
      <c r="Y1557" s="10" t="s">
        <v>7</v>
      </c>
      <c r="Z1557" s="9"/>
      <c r="AA1557" s="22">
        <f t="shared" si="109"/>
        <v>0</v>
      </c>
      <c r="AB1557" s="9"/>
      <c r="AC1557" s="22">
        <f t="shared" si="110"/>
        <v>0</v>
      </c>
      <c r="AD1557" s="117">
        <f t="shared" si="111"/>
        <v>1550</v>
      </c>
      <c r="AE1557" s="119"/>
      <c r="AF1557" s="1"/>
    </row>
    <row r="1558" spans="1:32" x14ac:dyDescent="0.25">
      <c r="A1558" s="1"/>
      <c r="B1558" s="1"/>
      <c r="C1558" s="1"/>
      <c r="D1558" s="5">
        <f t="shared" si="108"/>
        <v>1558</v>
      </c>
      <c r="E1558" s="1"/>
      <c r="F1558" s="1"/>
      <c r="G1558" s="22"/>
      <c r="H1558" s="3"/>
      <c r="I1558" s="1"/>
      <c r="J1558" s="1"/>
      <c r="K1558" s="22"/>
      <c r="L1558" s="3"/>
      <c r="M1558" s="1"/>
      <c r="N1558" s="1"/>
      <c r="O1558" s="22"/>
      <c r="P1558" s="3"/>
      <c r="Q1558" s="1"/>
      <c r="R1558" s="1"/>
      <c r="S1558" s="22"/>
      <c r="T1558" s="3"/>
      <c r="U1558" s="1"/>
      <c r="V1558" s="1"/>
      <c r="W1558" s="22"/>
      <c r="X1558" s="3"/>
      <c r="Y1558" s="10" t="s">
        <v>7</v>
      </c>
      <c r="Z1558" s="9"/>
      <c r="AA1558" s="22">
        <f t="shared" si="109"/>
        <v>0</v>
      </c>
      <c r="AB1558" s="9"/>
      <c r="AC1558" s="22">
        <f t="shared" si="110"/>
        <v>0</v>
      </c>
      <c r="AD1558" s="117">
        <f t="shared" si="111"/>
        <v>1551</v>
      </c>
      <c r="AE1558" s="119"/>
      <c r="AF1558" s="1"/>
    </row>
    <row r="1559" spans="1:32" x14ac:dyDescent="0.25">
      <c r="A1559" s="1"/>
      <c r="B1559" s="1"/>
      <c r="C1559" s="1"/>
      <c r="D1559" s="5">
        <f t="shared" si="108"/>
        <v>1559</v>
      </c>
      <c r="E1559" s="1"/>
      <c r="F1559" s="1"/>
      <c r="G1559" s="22"/>
      <c r="H1559" s="3"/>
      <c r="I1559" s="1"/>
      <c r="J1559" s="1"/>
      <c r="K1559" s="22"/>
      <c r="L1559" s="3"/>
      <c r="M1559" s="1"/>
      <c r="N1559" s="1"/>
      <c r="O1559" s="22"/>
      <c r="P1559" s="3"/>
      <c r="Q1559" s="1"/>
      <c r="R1559" s="1"/>
      <c r="S1559" s="22"/>
      <c r="T1559" s="3"/>
      <c r="U1559" s="1"/>
      <c r="V1559" s="1"/>
      <c r="W1559" s="22"/>
      <c r="X1559" s="3"/>
      <c r="Y1559" s="10" t="s">
        <v>7</v>
      </c>
      <c r="Z1559" s="9"/>
      <c r="AA1559" s="22">
        <f t="shared" si="109"/>
        <v>0</v>
      </c>
      <c r="AB1559" s="9"/>
      <c r="AC1559" s="22">
        <f t="shared" si="110"/>
        <v>0</v>
      </c>
      <c r="AD1559" s="117">
        <f t="shared" si="111"/>
        <v>1552</v>
      </c>
      <c r="AE1559" s="119"/>
      <c r="AF1559" s="1"/>
    </row>
    <row r="1560" spans="1:32" x14ac:dyDescent="0.25">
      <c r="A1560" s="1"/>
      <c r="B1560" s="1"/>
      <c r="C1560" s="1"/>
      <c r="D1560" s="5">
        <f t="shared" si="108"/>
        <v>1560</v>
      </c>
      <c r="E1560" s="1"/>
      <c r="F1560" s="1"/>
      <c r="G1560" s="22"/>
      <c r="H1560" s="3"/>
      <c r="I1560" s="1"/>
      <c r="J1560" s="1"/>
      <c r="K1560" s="22"/>
      <c r="L1560" s="3"/>
      <c r="M1560" s="1"/>
      <c r="N1560" s="1"/>
      <c r="O1560" s="22"/>
      <c r="P1560" s="3"/>
      <c r="Q1560" s="1"/>
      <c r="R1560" s="1"/>
      <c r="S1560" s="22"/>
      <c r="T1560" s="3"/>
      <c r="U1560" s="1"/>
      <c r="V1560" s="1"/>
      <c r="W1560" s="22"/>
      <c r="X1560" s="3"/>
      <c r="Y1560" s="10" t="s">
        <v>7</v>
      </c>
      <c r="Z1560" s="9"/>
      <c r="AA1560" s="22">
        <f t="shared" si="109"/>
        <v>0</v>
      </c>
      <c r="AB1560" s="9"/>
      <c r="AC1560" s="22">
        <f t="shared" si="110"/>
        <v>0</v>
      </c>
      <c r="AD1560" s="117">
        <f t="shared" si="111"/>
        <v>1553</v>
      </c>
      <c r="AE1560" s="119"/>
      <c r="AF1560" s="1"/>
    </row>
    <row r="1561" spans="1:32" x14ac:dyDescent="0.25">
      <c r="A1561" s="1"/>
      <c r="B1561" s="1"/>
      <c r="C1561" s="1"/>
      <c r="D1561" s="5">
        <f t="shared" si="108"/>
        <v>1561</v>
      </c>
      <c r="E1561" s="1"/>
      <c r="F1561" s="1"/>
      <c r="G1561" s="22"/>
      <c r="H1561" s="3"/>
      <c r="I1561" s="1"/>
      <c r="J1561" s="1"/>
      <c r="K1561" s="22"/>
      <c r="L1561" s="3"/>
      <c r="M1561" s="1"/>
      <c r="N1561" s="1"/>
      <c r="O1561" s="22"/>
      <c r="P1561" s="3"/>
      <c r="Q1561" s="1"/>
      <c r="R1561" s="1"/>
      <c r="S1561" s="22"/>
      <c r="T1561" s="3"/>
      <c r="U1561" s="1"/>
      <c r="V1561" s="1"/>
      <c r="W1561" s="22"/>
      <c r="X1561" s="3"/>
      <c r="Y1561" s="10" t="s">
        <v>7</v>
      </c>
      <c r="Z1561" s="9"/>
      <c r="AA1561" s="22">
        <f t="shared" si="109"/>
        <v>0</v>
      </c>
      <c r="AB1561" s="9"/>
      <c r="AC1561" s="22">
        <f t="shared" si="110"/>
        <v>0</v>
      </c>
      <c r="AD1561" s="117">
        <f t="shared" si="111"/>
        <v>1554</v>
      </c>
      <c r="AE1561" s="119"/>
      <c r="AF1561" s="1"/>
    </row>
    <row r="1562" spans="1:32" x14ac:dyDescent="0.25">
      <c r="A1562" s="1"/>
      <c r="B1562" s="1"/>
      <c r="C1562" s="1"/>
      <c r="D1562" s="5">
        <f t="shared" si="108"/>
        <v>1562</v>
      </c>
      <c r="E1562" s="1"/>
      <c r="F1562" s="1"/>
      <c r="G1562" s="22"/>
      <c r="H1562" s="3"/>
      <c r="I1562" s="1"/>
      <c r="J1562" s="1"/>
      <c r="K1562" s="22"/>
      <c r="L1562" s="3"/>
      <c r="M1562" s="1"/>
      <c r="N1562" s="1"/>
      <c r="O1562" s="22"/>
      <c r="P1562" s="3"/>
      <c r="Q1562" s="1"/>
      <c r="R1562" s="1"/>
      <c r="S1562" s="22"/>
      <c r="T1562" s="3"/>
      <c r="U1562" s="1"/>
      <c r="V1562" s="1"/>
      <c r="W1562" s="22"/>
      <c r="X1562" s="3"/>
      <c r="Y1562" s="10" t="s">
        <v>7</v>
      </c>
      <c r="Z1562" s="9"/>
      <c r="AA1562" s="22">
        <f t="shared" si="109"/>
        <v>0</v>
      </c>
      <c r="AB1562" s="9"/>
      <c r="AC1562" s="22">
        <f t="shared" si="110"/>
        <v>0</v>
      </c>
      <c r="AD1562" s="117">
        <f t="shared" si="111"/>
        <v>1555</v>
      </c>
      <c r="AE1562" s="119"/>
      <c r="AF1562" s="1"/>
    </row>
    <row r="1563" spans="1:32" x14ac:dyDescent="0.25">
      <c r="A1563" s="1"/>
      <c r="B1563" s="1"/>
      <c r="C1563" s="1"/>
      <c r="D1563" s="5">
        <f t="shared" si="108"/>
        <v>1563</v>
      </c>
      <c r="E1563" s="1"/>
      <c r="F1563" s="1"/>
      <c r="G1563" s="22"/>
      <c r="H1563" s="3"/>
      <c r="I1563" s="1"/>
      <c r="J1563" s="1"/>
      <c r="K1563" s="22"/>
      <c r="L1563" s="3"/>
      <c r="M1563" s="1"/>
      <c r="N1563" s="1"/>
      <c r="O1563" s="22"/>
      <c r="P1563" s="3"/>
      <c r="Q1563" s="1"/>
      <c r="R1563" s="1"/>
      <c r="S1563" s="22"/>
      <c r="T1563" s="3"/>
      <c r="U1563" s="1"/>
      <c r="V1563" s="1"/>
      <c r="W1563" s="22"/>
      <c r="X1563" s="3"/>
      <c r="Y1563" s="10" t="s">
        <v>7</v>
      </c>
      <c r="Z1563" s="9"/>
      <c r="AA1563" s="22">
        <f t="shared" si="109"/>
        <v>0</v>
      </c>
      <c r="AB1563" s="9"/>
      <c r="AC1563" s="22">
        <f t="shared" si="110"/>
        <v>0</v>
      </c>
      <c r="AD1563" s="117">
        <f t="shared" si="111"/>
        <v>1556</v>
      </c>
      <c r="AE1563" s="119"/>
      <c r="AF1563" s="1"/>
    </row>
    <row r="1564" spans="1:32" x14ac:dyDescent="0.25">
      <c r="A1564" s="1"/>
      <c r="B1564" s="1"/>
      <c r="C1564" s="1"/>
      <c r="D1564" s="5">
        <f t="shared" si="108"/>
        <v>1564</v>
      </c>
      <c r="E1564" s="1"/>
      <c r="F1564" s="1"/>
      <c r="G1564" s="22"/>
      <c r="H1564" s="3"/>
      <c r="I1564" s="1"/>
      <c r="J1564" s="1"/>
      <c r="K1564" s="22"/>
      <c r="L1564" s="3"/>
      <c r="M1564" s="1"/>
      <c r="N1564" s="1"/>
      <c r="O1564" s="22"/>
      <c r="P1564" s="3"/>
      <c r="Q1564" s="1"/>
      <c r="R1564" s="1"/>
      <c r="S1564" s="22"/>
      <c r="T1564" s="3"/>
      <c r="U1564" s="1"/>
      <c r="V1564" s="1"/>
      <c r="W1564" s="22"/>
      <c r="X1564" s="3"/>
      <c r="Y1564" s="10" t="s">
        <v>7</v>
      </c>
      <c r="Z1564" s="9"/>
      <c r="AA1564" s="22">
        <f t="shared" si="109"/>
        <v>0</v>
      </c>
      <c r="AB1564" s="9"/>
      <c r="AC1564" s="22">
        <f t="shared" si="110"/>
        <v>0</v>
      </c>
      <c r="AD1564" s="117">
        <f t="shared" si="111"/>
        <v>1557</v>
      </c>
      <c r="AE1564" s="119"/>
      <c r="AF1564" s="1"/>
    </row>
    <row r="1565" spans="1:32" x14ac:dyDescent="0.25">
      <c r="A1565" s="1"/>
      <c r="B1565" s="1"/>
      <c r="C1565" s="1"/>
      <c r="D1565" s="5">
        <f t="shared" si="108"/>
        <v>1565</v>
      </c>
      <c r="E1565" s="1"/>
      <c r="F1565" s="1"/>
      <c r="G1565" s="22"/>
      <c r="H1565" s="3"/>
      <c r="I1565" s="1"/>
      <c r="J1565" s="1"/>
      <c r="K1565" s="22"/>
      <c r="L1565" s="3"/>
      <c r="M1565" s="1"/>
      <c r="N1565" s="1"/>
      <c r="O1565" s="22"/>
      <c r="P1565" s="3"/>
      <c r="Q1565" s="1"/>
      <c r="R1565" s="1"/>
      <c r="S1565" s="22"/>
      <c r="T1565" s="3"/>
      <c r="U1565" s="1"/>
      <c r="V1565" s="1"/>
      <c r="W1565" s="22"/>
      <c r="X1565" s="3"/>
      <c r="Y1565" s="10" t="s">
        <v>7</v>
      </c>
      <c r="Z1565" s="9"/>
      <c r="AA1565" s="22">
        <f t="shared" si="109"/>
        <v>0</v>
      </c>
      <c r="AB1565" s="9"/>
      <c r="AC1565" s="22">
        <f t="shared" si="110"/>
        <v>0</v>
      </c>
      <c r="AD1565" s="117">
        <f t="shared" si="111"/>
        <v>1558</v>
      </c>
      <c r="AE1565" s="119"/>
      <c r="AF1565" s="1"/>
    </row>
    <row r="1566" spans="1:32" x14ac:dyDescent="0.25">
      <c r="A1566" s="1"/>
      <c r="B1566" s="1"/>
      <c r="C1566" s="1"/>
      <c r="D1566" s="5">
        <f t="shared" si="108"/>
        <v>1566</v>
      </c>
      <c r="E1566" s="1"/>
      <c r="F1566" s="1"/>
      <c r="G1566" s="22"/>
      <c r="H1566" s="3"/>
      <c r="I1566" s="1"/>
      <c r="J1566" s="1"/>
      <c r="K1566" s="22"/>
      <c r="L1566" s="3"/>
      <c r="M1566" s="1"/>
      <c r="N1566" s="1"/>
      <c r="O1566" s="22"/>
      <c r="P1566" s="3"/>
      <c r="Q1566" s="1"/>
      <c r="R1566" s="1"/>
      <c r="S1566" s="22"/>
      <c r="T1566" s="3"/>
      <c r="U1566" s="1"/>
      <c r="V1566" s="1"/>
      <c r="W1566" s="22"/>
      <c r="X1566" s="3"/>
      <c r="Y1566" s="10" t="s">
        <v>7</v>
      </c>
      <c r="Z1566" s="9"/>
      <c r="AA1566" s="22">
        <f t="shared" si="109"/>
        <v>0</v>
      </c>
      <c r="AB1566" s="9"/>
      <c r="AC1566" s="22">
        <f t="shared" si="110"/>
        <v>0</v>
      </c>
      <c r="AD1566" s="117">
        <f t="shared" si="111"/>
        <v>1559</v>
      </c>
      <c r="AE1566" s="119"/>
      <c r="AF1566" s="1"/>
    </row>
    <row r="1567" spans="1:32" x14ac:dyDescent="0.25">
      <c r="A1567" s="1"/>
      <c r="B1567" s="1"/>
      <c r="C1567" s="1"/>
      <c r="D1567" s="5">
        <f t="shared" si="108"/>
        <v>1567</v>
      </c>
      <c r="E1567" s="1"/>
      <c r="F1567" s="1"/>
      <c r="G1567" s="22"/>
      <c r="H1567" s="3"/>
      <c r="I1567" s="1"/>
      <c r="J1567" s="1"/>
      <c r="K1567" s="22"/>
      <c r="L1567" s="3"/>
      <c r="M1567" s="1"/>
      <c r="N1567" s="1"/>
      <c r="O1567" s="22"/>
      <c r="P1567" s="3"/>
      <c r="Q1567" s="1"/>
      <c r="R1567" s="1"/>
      <c r="S1567" s="22"/>
      <c r="T1567" s="3"/>
      <c r="U1567" s="1"/>
      <c r="V1567" s="1"/>
      <c r="W1567" s="22"/>
      <c r="X1567" s="3"/>
      <c r="Y1567" s="10" t="s">
        <v>7</v>
      </c>
      <c r="Z1567" s="9"/>
      <c r="AA1567" s="22">
        <f t="shared" si="109"/>
        <v>0</v>
      </c>
      <c r="AB1567" s="9"/>
      <c r="AC1567" s="22">
        <f t="shared" si="110"/>
        <v>0</v>
      </c>
      <c r="AD1567" s="117">
        <f t="shared" si="111"/>
        <v>1560</v>
      </c>
      <c r="AE1567" s="119"/>
      <c r="AF1567" s="1"/>
    </row>
    <row r="1568" spans="1:32" x14ac:dyDescent="0.25">
      <c r="A1568" s="1"/>
      <c r="B1568" s="1"/>
      <c r="C1568" s="1"/>
      <c r="D1568" s="5">
        <f t="shared" si="108"/>
        <v>1568</v>
      </c>
      <c r="E1568" s="1"/>
      <c r="F1568" s="1"/>
      <c r="G1568" s="22"/>
      <c r="H1568" s="3"/>
      <c r="I1568" s="1"/>
      <c r="J1568" s="1"/>
      <c r="K1568" s="22"/>
      <c r="L1568" s="3"/>
      <c r="M1568" s="1"/>
      <c r="N1568" s="1"/>
      <c r="O1568" s="22"/>
      <c r="P1568" s="3"/>
      <c r="Q1568" s="1"/>
      <c r="R1568" s="1"/>
      <c r="S1568" s="22"/>
      <c r="T1568" s="3"/>
      <c r="U1568" s="1"/>
      <c r="V1568" s="1"/>
      <c r="W1568" s="22"/>
      <c r="X1568" s="3"/>
      <c r="Y1568" s="10" t="s">
        <v>7</v>
      </c>
      <c r="Z1568" s="9"/>
      <c r="AA1568" s="22">
        <f t="shared" si="109"/>
        <v>0</v>
      </c>
      <c r="AB1568" s="9"/>
      <c r="AC1568" s="22">
        <f t="shared" si="110"/>
        <v>0</v>
      </c>
      <c r="AD1568" s="117">
        <f t="shared" si="111"/>
        <v>1561</v>
      </c>
      <c r="AE1568" s="119"/>
      <c r="AF1568" s="1"/>
    </row>
    <row r="1569" spans="1:32" x14ac:dyDescent="0.25">
      <c r="A1569" s="1"/>
      <c r="B1569" s="1"/>
      <c r="C1569" s="1"/>
      <c r="D1569" s="5">
        <f t="shared" si="108"/>
        <v>1569</v>
      </c>
      <c r="E1569" s="1"/>
      <c r="F1569" s="1"/>
      <c r="G1569" s="22"/>
      <c r="H1569" s="3"/>
      <c r="I1569" s="1"/>
      <c r="J1569" s="1"/>
      <c r="K1569" s="22"/>
      <c r="L1569" s="3"/>
      <c r="M1569" s="1"/>
      <c r="N1569" s="1"/>
      <c r="O1569" s="22"/>
      <c r="P1569" s="3"/>
      <c r="Q1569" s="1"/>
      <c r="R1569" s="1"/>
      <c r="S1569" s="22"/>
      <c r="T1569" s="3"/>
      <c r="U1569" s="1"/>
      <c r="V1569" s="1"/>
      <c r="W1569" s="22"/>
      <c r="X1569" s="3"/>
      <c r="Y1569" s="10" t="s">
        <v>7</v>
      </c>
      <c r="Z1569" s="9"/>
      <c r="AA1569" s="22">
        <f t="shared" si="109"/>
        <v>0</v>
      </c>
      <c r="AB1569" s="9"/>
      <c r="AC1569" s="22">
        <f t="shared" si="110"/>
        <v>0</v>
      </c>
      <c r="AD1569" s="117">
        <f t="shared" si="111"/>
        <v>1562</v>
      </c>
      <c r="AE1569" s="119"/>
      <c r="AF1569" s="1"/>
    </row>
    <row r="1570" spans="1:32" x14ac:dyDescent="0.25">
      <c r="A1570" s="1"/>
      <c r="B1570" s="1"/>
      <c r="C1570" s="1"/>
      <c r="D1570" s="5">
        <f t="shared" si="108"/>
        <v>1570</v>
      </c>
      <c r="E1570" s="1"/>
      <c r="F1570" s="1"/>
      <c r="G1570" s="22"/>
      <c r="H1570" s="3"/>
      <c r="I1570" s="1"/>
      <c r="J1570" s="1"/>
      <c r="K1570" s="22"/>
      <c r="L1570" s="3"/>
      <c r="M1570" s="1"/>
      <c r="N1570" s="1"/>
      <c r="O1570" s="22"/>
      <c r="P1570" s="3"/>
      <c r="Q1570" s="1"/>
      <c r="R1570" s="1"/>
      <c r="S1570" s="22"/>
      <c r="T1570" s="3"/>
      <c r="U1570" s="1"/>
      <c r="V1570" s="1"/>
      <c r="W1570" s="22"/>
      <c r="X1570" s="3"/>
      <c r="Y1570" s="10" t="s">
        <v>7</v>
      </c>
      <c r="Z1570" s="9"/>
      <c r="AA1570" s="22">
        <f t="shared" si="109"/>
        <v>0</v>
      </c>
      <c r="AB1570" s="9"/>
      <c r="AC1570" s="22">
        <f t="shared" si="110"/>
        <v>0</v>
      </c>
      <c r="AD1570" s="117">
        <f t="shared" si="111"/>
        <v>1563</v>
      </c>
      <c r="AE1570" s="119"/>
      <c r="AF1570" s="1"/>
    </row>
    <row r="1571" spans="1:32" x14ac:dyDescent="0.25">
      <c r="A1571" s="1"/>
      <c r="B1571" s="1"/>
      <c r="C1571" s="1"/>
      <c r="D1571" s="5">
        <f t="shared" si="108"/>
        <v>1571</v>
      </c>
      <c r="E1571" s="1"/>
      <c r="F1571" s="1"/>
      <c r="G1571" s="22"/>
      <c r="H1571" s="3"/>
      <c r="I1571" s="1"/>
      <c r="J1571" s="1"/>
      <c r="K1571" s="22"/>
      <c r="L1571" s="3"/>
      <c r="M1571" s="1"/>
      <c r="N1571" s="1"/>
      <c r="O1571" s="22"/>
      <c r="P1571" s="3"/>
      <c r="Q1571" s="1"/>
      <c r="R1571" s="1"/>
      <c r="S1571" s="22"/>
      <c r="T1571" s="3"/>
      <c r="U1571" s="1"/>
      <c r="V1571" s="1"/>
      <c r="W1571" s="22"/>
      <c r="X1571" s="3"/>
      <c r="Y1571" s="10" t="s">
        <v>7</v>
      </c>
      <c r="Z1571" s="9"/>
      <c r="AA1571" s="22">
        <f t="shared" si="109"/>
        <v>0</v>
      </c>
      <c r="AB1571" s="9"/>
      <c r="AC1571" s="22">
        <f t="shared" si="110"/>
        <v>0</v>
      </c>
      <c r="AD1571" s="117">
        <f t="shared" si="111"/>
        <v>1564</v>
      </c>
      <c r="AE1571" s="119"/>
      <c r="AF1571" s="1"/>
    </row>
    <row r="1572" spans="1:32" x14ac:dyDescent="0.25">
      <c r="A1572" s="1"/>
      <c r="B1572" s="1"/>
      <c r="C1572" s="1"/>
      <c r="D1572" s="5">
        <f t="shared" si="108"/>
        <v>1572</v>
      </c>
      <c r="E1572" s="1"/>
      <c r="F1572" s="1"/>
      <c r="G1572" s="22"/>
      <c r="H1572" s="3"/>
      <c r="I1572" s="1"/>
      <c r="J1572" s="1"/>
      <c r="K1572" s="22"/>
      <c r="L1572" s="3"/>
      <c r="M1572" s="1"/>
      <c r="N1572" s="1"/>
      <c r="O1572" s="22"/>
      <c r="P1572" s="3"/>
      <c r="Q1572" s="1"/>
      <c r="R1572" s="1"/>
      <c r="S1572" s="22"/>
      <c r="T1572" s="3"/>
      <c r="U1572" s="1"/>
      <c r="V1572" s="1"/>
      <c r="W1572" s="22"/>
      <c r="X1572" s="3"/>
      <c r="Y1572" s="10" t="s">
        <v>7</v>
      </c>
      <c r="Z1572" s="9"/>
      <c r="AA1572" s="22">
        <f t="shared" si="109"/>
        <v>0</v>
      </c>
      <c r="AB1572" s="9"/>
      <c r="AC1572" s="22">
        <f t="shared" si="110"/>
        <v>0</v>
      </c>
      <c r="AD1572" s="117">
        <f t="shared" si="111"/>
        <v>1565</v>
      </c>
      <c r="AE1572" s="119"/>
      <c r="AF1572" s="1"/>
    </row>
    <row r="1573" spans="1:32" x14ac:dyDescent="0.25">
      <c r="A1573" s="1"/>
      <c r="B1573" s="1"/>
      <c r="C1573" s="1"/>
      <c r="D1573" s="5">
        <f t="shared" si="108"/>
        <v>1573</v>
      </c>
      <c r="E1573" s="1"/>
      <c r="F1573" s="1"/>
      <c r="G1573" s="22"/>
      <c r="H1573" s="3"/>
      <c r="I1573" s="1"/>
      <c r="J1573" s="1"/>
      <c r="K1573" s="22"/>
      <c r="L1573" s="3"/>
      <c r="M1573" s="1"/>
      <c r="N1573" s="1"/>
      <c r="O1573" s="22"/>
      <c r="P1573" s="3"/>
      <c r="Q1573" s="1"/>
      <c r="R1573" s="1"/>
      <c r="S1573" s="22"/>
      <c r="T1573" s="3"/>
      <c r="U1573" s="1"/>
      <c r="V1573" s="1"/>
      <c r="W1573" s="22"/>
      <c r="X1573" s="3"/>
      <c r="Y1573" s="10" t="s">
        <v>7</v>
      </c>
      <c r="Z1573" s="9"/>
      <c r="AA1573" s="22">
        <f t="shared" si="109"/>
        <v>0</v>
      </c>
      <c r="AB1573" s="9"/>
      <c r="AC1573" s="22">
        <f t="shared" si="110"/>
        <v>0</v>
      </c>
      <c r="AD1573" s="117">
        <f t="shared" si="111"/>
        <v>1566</v>
      </c>
      <c r="AE1573" s="119"/>
      <c r="AF1573" s="1"/>
    </row>
    <row r="1574" spans="1:32" x14ac:dyDescent="0.25">
      <c r="A1574" s="1"/>
      <c r="B1574" s="1"/>
      <c r="C1574" s="1"/>
      <c r="D1574" s="5">
        <f t="shared" si="108"/>
        <v>1574</v>
      </c>
      <c r="E1574" s="1"/>
      <c r="F1574" s="1"/>
      <c r="G1574" s="22"/>
      <c r="H1574" s="3"/>
      <c r="I1574" s="1"/>
      <c r="J1574" s="1"/>
      <c r="K1574" s="22"/>
      <c r="L1574" s="3"/>
      <c r="M1574" s="1"/>
      <c r="N1574" s="1"/>
      <c r="O1574" s="22"/>
      <c r="P1574" s="3"/>
      <c r="Q1574" s="1"/>
      <c r="R1574" s="1"/>
      <c r="S1574" s="22"/>
      <c r="T1574" s="3"/>
      <c r="U1574" s="1"/>
      <c r="V1574" s="1"/>
      <c r="W1574" s="22"/>
      <c r="X1574" s="3"/>
      <c r="Y1574" s="10" t="s">
        <v>7</v>
      </c>
      <c r="Z1574" s="9"/>
      <c r="AA1574" s="22">
        <f t="shared" si="109"/>
        <v>0</v>
      </c>
      <c r="AB1574" s="9"/>
      <c r="AC1574" s="22">
        <f t="shared" si="110"/>
        <v>0</v>
      </c>
      <c r="AD1574" s="117">
        <f t="shared" si="111"/>
        <v>1567</v>
      </c>
      <c r="AE1574" s="119"/>
      <c r="AF1574" s="1"/>
    </row>
    <row r="1575" spans="1:32" x14ac:dyDescent="0.25">
      <c r="A1575" s="1"/>
      <c r="B1575" s="1"/>
      <c r="C1575" s="1"/>
      <c r="D1575" s="5">
        <f t="shared" si="108"/>
        <v>1575</v>
      </c>
      <c r="E1575" s="1"/>
      <c r="F1575" s="1"/>
      <c r="G1575" s="22"/>
      <c r="H1575" s="3"/>
      <c r="I1575" s="1"/>
      <c r="J1575" s="1"/>
      <c r="K1575" s="22"/>
      <c r="L1575" s="3"/>
      <c r="M1575" s="1"/>
      <c r="N1575" s="1"/>
      <c r="O1575" s="22"/>
      <c r="P1575" s="3"/>
      <c r="Q1575" s="1"/>
      <c r="R1575" s="1"/>
      <c r="S1575" s="22"/>
      <c r="T1575" s="3"/>
      <c r="U1575" s="1"/>
      <c r="V1575" s="1"/>
      <c r="W1575" s="22"/>
      <c r="X1575" s="3"/>
      <c r="Y1575" s="10" t="s">
        <v>7</v>
      </c>
      <c r="Z1575" s="9"/>
      <c r="AA1575" s="22">
        <f t="shared" si="109"/>
        <v>0</v>
      </c>
      <c r="AB1575" s="9"/>
      <c r="AC1575" s="22">
        <f t="shared" si="110"/>
        <v>0</v>
      </c>
      <c r="AD1575" s="117">
        <f t="shared" si="111"/>
        <v>1568</v>
      </c>
      <c r="AE1575" s="119"/>
      <c r="AF1575" s="1"/>
    </row>
    <row r="1576" spans="1:32" x14ac:dyDescent="0.25">
      <c r="A1576" s="1"/>
      <c r="B1576" s="1"/>
      <c r="C1576" s="1"/>
      <c r="D1576" s="5">
        <f t="shared" si="108"/>
        <v>1576</v>
      </c>
      <c r="E1576" s="1"/>
      <c r="F1576" s="1"/>
      <c r="G1576" s="22"/>
      <c r="H1576" s="3"/>
      <c r="I1576" s="1"/>
      <c r="J1576" s="1"/>
      <c r="K1576" s="22"/>
      <c r="L1576" s="3"/>
      <c r="M1576" s="1"/>
      <c r="N1576" s="1"/>
      <c r="O1576" s="22"/>
      <c r="P1576" s="3"/>
      <c r="Q1576" s="1"/>
      <c r="R1576" s="1"/>
      <c r="S1576" s="22"/>
      <c r="T1576" s="3"/>
      <c r="U1576" s="1"/>
      <c r="V1576" s="1"/>
      <c r="W1576" s="22"/>
      <c r="X1576" s="3"/>
      <c r="Y1576" s="10" t="s">
        <v>7</v>
      </c>
      <c r="Z1576" s="9"/>
      <c r="AA1576" s="22">
        <f t="shared" si="109"/>
        <v>0</v>
      </c>
      <c r="AB1576" s="9"/>
      <c r="AC1576" s="22">
        <f t="shared" si="110"/>
        <v>0</v>
      </c>
      <c r="AD1576" s="117">
        <f t="shared" si="111"/>
        <v>1569</v>
      </c>
      <c r="AE1576" s="119"/>
      <c r="AF1576" s="1"/>
    </row>
    <row r="1577" spans="1:32" x14ac:dyDescent="0.25">
      <c r="A1577" s="1"/>
      <c r="B1577" s="1"/>
      <c r="C1577" s="1"/>
      <c r="D1577" s="5"/>
      <c r="E1577" s="1"/>
      <c r="F1577" s="1"/>
      <c r="G1577" s="22"/>
      <c r="H1577" s="3"/>
      <c r="I1577" s="1"/>
      <c r="J1577" s="1"/>
      <c r="K1577" s="22"/>
      <c r="L1577" s="3"/>
      <c r="M1577" s="1"/>
      <c r="N1577" s="1"/>
      <c r="O1577" s="22"/>
      <c r="P1577" s="3"/>
      <c r="Q1577" s="1"/>
      <c r="R1577" s="1"/>
      <c r="S1577" s="22"/>
      <c r="T1577" s="3"/>
      <c r="U1577" s="1"/>
      <c r="V1577" s="1"/>
      <c r="W1577" s="22"/>
      <c r="X1577" s="3"/>
      <c r="Y1577" s="1"/>
    </row>
  </sheetData>
  <conditionalFormatting sqref="F8:F14 J8:J28 Z1519:Z1520 AB1203 Z1203 N8:N23 N25:N26 Z542:Z545 AB542:AB546 Z1387:Z1463 AB1403:AB1463 Z1466:Z1504 J48:J52 Z8:Z24 AB8:AB27 Z101:Z112 AB109:AB112 Z356 Z488:Z502 AB488:AB502 AB538:AB540 Z538:Z540 AB663 Z1216:Z1356 Z663 AB1242:AB1356 AB1466:AB1503 J39:J45 Z45:Z48 AB45:AB48 Z26:Z27 AB428:AB429 Z425:Z429 V8:V14 V24:V39 V41:V49">
    <cfRule type="containsBlanks" dxfId="555" priority="496">
      <formula>LEN(TRIM(F8))=0</formula>
    </cfRule>
  </conditionalFormatting>
  <conditionalFormatting sqref="F6 J6">
    <cfRule type="containsBlanks" dxfId="554" priority="494">
      <formula>LEN(TRIM(F6))=0</formula>
    </cfRule>
  </conditionalFormatting>
  <conditionalFormatting sqref="N6">
    <cfRule type="containsBlanks" dxfId="553" priority="492">
      <formula>LEN(TRIM(N6))=0</formula>
    </cfRule>
  </conditionalFormatting>
  <conditionalFormatting sqref="Z6">
    <cfRule type="containsBlanks" dxfId="552" priority="490">
      <formula>LEN(TRIM(Z6))=0</formula>
    </cfRule>
  </conditionalFormatting>
  <conditionalFormatting sqref="AB6">
    <cfRule type="containsBlanks" dxfId="551" priority="488">
      <formula>LEN(TRIM(AB6))=0</formula>
    </cfRule>
  </conditionalFormatting>
  <conditionalFormatting sqref="R8:R25">
    <cfRule type="containsBlanks" dxfId="550" priority="487">
      <formula>LEN(TRIM(R8))=0</formula>
    </cfRule>
  </conditionalFormatting>
  <conditionalFormatting sqref="R6">
    <cfRule type="containsBlanks" dxfId="549" priority="486">
      <formula>LEN(TRIM(R6))=0</formula>
    </cfRule>
  </conditionalFormatting>
  <conditionalFormatting sqref="V6">
    <cfRule type="containsBlanks" dxfId="548" priority="484">
      <formula>LEN(TRIM(V6))=0</formula>
    </cfRule>
  </conditionalFormatting>
  <conditionalFormatting sqref="Z1521 AB1521">
    <cfRule type="containsBlanks" dxfId="547" priority="482">
      <formula>LEN(TRIM(Z1521))=0</formula>
    </cfRule>
  </conditionalFormatting>
  <conditionalFormatting sqref="W1577:W1048576 S1577:S1048576 O1577:O1048576 G1577:G1048576 G1:G1521 O1:O1521 S1:S1521 W1:W1521 K1:K1048576 AA1:AA1048576 AC1:AC1048576">
    <cfRule type="cellIs" dxfId="546" priority="474" operator="notEqual">
      <formula>0</formula>
    </cfRule>
  </conditionalFormatting>
  <conditionalFormatting sqref="J29:J38">
    <cfRule type="containsBlanks" dxfId="545" priority="472">
      <formula>LEN(TRIM(J29))=0</formula>
    </cfRule>
  </conditionalFormatting>
  <conditionalFormatting sqref="V12:V26">
    <cfRule type="containsBlanks" dxfId="544" priority="470">
      <formula>LEN(TRIM(V12))=0</formula>
    </cfRule>
  </conditionalFormatting>
  <conditionalFormatting sqref="V25:V30">
    <cfRule type="containsBlanks" dxfId="543" priority="468">
      <formula>LEN(TRIM(V25))=0</formula>
    </cfRule>
  </conditionalFormatting>
  <conditionalFormatting sqref="AB1204:AB1205 Z1204:Z1205">
    <cfRule type="containsBlanks" dxfId="542" priority="466">
      <formula>LEN(TRIM(Z1204))=0</formula>
    </cfRule>
  </conditionalFormatting>
  <conditionalFormatting sqref="Z1206:Z1210 AB1206:AB1241">
    <cfRule type="containsBlanks" dxfId="541" priority="465">
      <formula>LEN(TRIM(Z1206))=0</formula>
    </cfRule>
  </conditionalFormatting>
  <conditionalFormatting sqref="Z1211:Z1215">
    <cfRule type="containsBlanks" dxfId="540" priority="464">
      <formula>LEN(TRIM(Z1211))=0</formula>
    </cfRule>
  </conditionalFormatting>
  <conditionalFormatting sqref="Z1505:Z1509 AB1505:AB1509">
    <cfRule type="containsBlanks" dxfId="539" priority="462">
      <formula>LEN(TRIM(Z1505))=0</formula>
    </cfRule>
  </conditionalFormatting>
  <conditionalFormatting sqref="Z1510:Z1514 AB1510:AB1520">
    <cfRule type="containsBlanks" dxfId="538" priority="461">
      <formula>LEN(TRIM(Z1510))=0</formula>
    </cfRule>
  </conditionalFormatting>
  <conditionalFormatting sqref="Z1515:Z1518">
    <cfRule type="containsBlanks" dxfId="537" priority="460">
      <formula>LEN(TRIM(Z1515))=0</formula>
    </cfRule>
  </conditionalFormatting>
  <conditionalFormatting sqref="AB1504">
    <cfRule type="containsBlanks" dxfId="536" priority="458">
      <formula>LEN(TRIM(AB1504))=0</formula>
    </cfRule>
  </conditionalFormatting>
  <conditionalFormatting sqref="AB1172:AB1173 Z1172:Z1173 Z1140">
    <cfRule type="containsBlanks" dxfId="535" priority="456">
      <formula>LEN(TRIM(Z1140))=0</formula>
    </cfRule>
  </conditionalFormatting>
  <conditionalFormatting sqref="Z1174:Z1178 AB1174:AB1177">
    <cfRule type="containsBlanks" dxfId="534" priority="455">
      <formula>LEN(TRIM(Z1174))=0</formula>
    </cfRule>
  </conditionalFormatting>
  <conditionalFormatting sqref="Z1179:Z1183 AB1179:AB1183">
    <cfRule type="containsBlanks" dxfId="533" priority="454">
      <formula>LEN(TRIM(Z1179))=0</formula>
    </cfRule>
  </conditionalFormatting>
  <conditionalFormatting sqref="Z1184:Z1188 AB1184:AB1187">
    <cfRule type="containsBlanks" dxfId="532" priority="453">
      <formula>LEN(TRIM(Z1184))=0</formula>
    </cfRule>
  </conditionalFormatting>
  <conditionalFormatting sqref="Z1189:Z1193 AB1189:AB1193">
    <cfRule type="containsBlanks" dxfId="531" priority="452">
      <formula>LEN(TRIM(Z1189))=0</formula>
    </cfRule>
  </conditionalFormatting>
  <conditionalFormatting sqref="Z1194:Z1198 AB1194:AB1198">
    <cfRule type="containsBlanks" dxfId="530" priority="451">
      <formula>LEN(TRIM(Z1194))=0</formula>
    </cfRule>
  </conditionalFormatting>
  <conditionalFormatting sqref="Z1199:Z1202 AB1199:AB1202">
    <cfRule type="containsBlanks" dxfId="529" priority="450">
      <formula>LEN(TRIM(Z1199))=0</formula>
    </cfRule>
  </conditionalFormatting>
  <conditionalFormatting sqref="AB1178">
    <cfRule type="containsBlanks" dxfId="528" priority="449">
      <formula>LEN(TRIM(AB1178))=0</formula>
    </cfRule>
  </conditionalFormatting>
  <conditionalFormatting sqref="AB1188">
    <cfRule type="containsBlanks" dxfId="527" priority="448">
      <formula>LEN(TRIM(AB1188))=0</formula>
    </cfRule>
  </conditionalFormatting>
  <conditionalFormatting sqref="Z1141:Z1142">
    <cfRule type="containsBlanks" dxfId="526" priority="446">
      <formula>LEN(TRIM(Z1141))=0</formula>
    </cfRule>
  </conditionalFormatting>
  <conditionalFormatting sqref="Z1143:Z1147">
    <cfRule type="containsBlanks" dxfId="525" priority="445">
      <formula>LEN(TRIM(Z1143))=0</formula>
    </cfRule>
  </conditionalFormatting>
  <conditionalFormatting sqref="Z1148:Z1152">
    <cfRule type="containsBlanks" dxfId="524" priority="444">
      <formula>LEN(TRIM(Z1148))=0</formula>
    </cfRule>
  </conditionalFormatting>
  <conditionalFormatting sqref="Z1153:Z1157">
    <cfRule type="containsBlanks" dxfId="523" priority="443">
      <formula>LEN(TRIM(Z1153))=0</formula>
    </cfRule>
  </conditionalFormatting>
  <conditionalFormatting sqref="Z1158:Z1162 AB1158:AB1162">
    <cfRule type="containsBlanks" dxfId="522" priority="442">
      <formula>LEN(TRIM(Z1158))=0</formula>
    </cfRule>
  </conditionalFormatting>
  <conditionalFormatting sqref="Z1163:Z1167 AB1163:AB1167">
    <cfRule type="containsBlanks" dxfId="521" priority="441">
      <formula>LEN(TRIM(Z1163))=0</formula>
    </cfRule>
  </conditionalFormatting>
  <conditionalFormatting sqref="Z1168:Z1171 AB1168:AB1171">
    <cfRule type="containsBlanks" dxfId="520" priority="440">
      <formula>LEN(TRIM(Z1168))=0</formula>
    </cfRule>
  </conditionalFormatting>
  <conditionalFormatting sqref="AB1109:AB1110 Z1109:Z1110 Z1077">
    <cfRule type="containsBlanks" dxfId="519" priority="436">
      <formula>LEN(TRIM(Z1077))=0</formula>
    </cfRule>
  </conditionalFormatting>
  <conditionalFormatting sqref="Z1111:Z1115 AB1111:AB1114">
    <cfRule type="containsBlanks" dxfId="518" priority="435">
      <formula>LEN(TRIM(Z1111))=0</formula>
    </cfRule>
  </conditionalFormatting>
  <conditionalFormatting sqref="Z1116:Z1120">
    <cfRule type="containsBlanks" dxfId="517" priority="434">
      <formula>LEN(TRIM(Z1116))=0</formula>
    </cfRule>
  </conditionalFormatting>
  <conditionalFormatting sqref="Z1121:Z1125">
    <cfRule type="containsBlanks" dxfId="516" priority="433">
      <formula>LEN(TRIM(Z1121))=0</formula>
    </cfRule>
  </conditionalFormatting>
  <conditionalFormatting sqref="Z1126:Z1130">
    <cfRule type="containsBlanks" dxfId="515" priority="432">
      <formula>LEN(TRIM(Z1126))=0</formula>
    </cfRule>
  </conditionalFormatting>
  <conditionalFormatting sqref="Z1131:Z1135">
    <cfRule type="containsBlanks" dxfId="514" priority="431">
      <formula>LEN(TRIM(Z1131))=0</formula>
    </cfRule>
  </conditionalFormatting>
  <conditionalFormatting sqref="Z1136:Z1139 AB1138:AB1157">
    <cfRule type="containsBlanks" dxfId="513" priority="430">
      <formula>LEN(TRIM(Z1136))=0</formula>
    </cfRule>
  </conditionalFormatting>
  <conditionalFormatting sqref="AB1115:AB1137">
    <cfRule type="containsBlanks" dxfId="512" priority="429">
      <formula>LEN(TRIM(AB1115))=0</formula>
    </cfRule>
  </conditionalFormatting>
  <conditionalFormatting sqref="Z1078:Z1079">
    <cfRule type="containsBlanks" dxfId="511" priority="426">
      <formula>LEN(TRIM(Z1078))=0</formula>
    </cfRule>
  </conditionalFormatting>
  <conditionalFormatting sqref="Z1080:Z1084">
    <cfRule type="containsBlanks" dxfId="510" priority="425">
      <formula>LEN(TRIM(Z1080))=0</formula>
    </cfRule>
  </conditionalFormatting>
  <conditionalFormatting sqref="Z1085:Z1089 AB1089">
    <cfRule type="containsBlanks" dxfId="509" priority="424">
      <formula>LEN(TRIM(Z1085))=0</formula>
    </cfRule>
  </conditionalFormatting>
  <conditionalFormatting sqref="Z1090:Z1094 AB1090:AB1093">
    <cfRule type="containsBlanks" dxfId="508" priority="423">
      <formula>LEN(TRIM(Z1090))=0</formula>
    </cfRule>
  </conditionalFormatting>
  <conditionalFormatting sqref="Z1095:Z1099 AB1095:AB1099">
    <cfRule type="containsBlanks" dxfId="507" priority="422">
      <formula>LEN(TRIM(Z1095))=0</formula>
    </cfRule>
  </conditionalFormatting>
  <conditionalFormatting sqref="Z1100:Z1104 AB1100:AB1104">
    <cfRule type="containsBlanks" dxfId="506" priority="421">
      <formula>LEN(TRIM(Z1100))=0</formula>
    </cfRule>
  </conditionalFormatting>
  <conditionalFormatting sqref="Z1105:Z1108 AB1105:AB1108">
    <cfRule type="containsBlanks" dxfId="505" priority="420">
      <formula>LEN(TRIM(Z1105))=0</formula>
    </cfRule>
  </conditionalFormatting>
  <conditionalFormatting sqref="AB1094">
    <cfRule type="containsBlanks" dxfId="504" priority="418">
      <formula>LEN(TRIM(AB1094))=0</formula>
    </cfRule>
  </conditionalFormatting>
  <conditionalFormatting sqref="AB828:AB829 Z828:Z829 AB796 Z796">
    <cfRule type="containsBlanks" dxfId="503" priority="416">
      <formula>LEN(TRIM(Z796))=0</formula>
    </cfRule>
  </conditionalFormatting>
  <conditionalFormatting sqref="Z1048:Z1052">
    <cfRule type="containsBlanks" dxfId="502" priority="415">
      <formula>LEN(TRIM(Z1048))=0</formula>
    </cfRule>
  </conditionalFormatting>
  <conditionalFormatting sqref="Z1053:Z1057">
    <cfRule type="containsBlanks" dxfId="501" priority="414">
      <formula>LEN(TRIM(Z1053))=0</formula>
    </cfRule>
  </conditionalFormatting>
  <conditionalFormatting sqref="Z1058:Z1062 AB1060:AB1088">
    <cfRule type="containsBlanks" dxfId="500" priority="413">
      <formula>LEN(TRIM(Z1058))=0</formula>
    </cfRule>
  </conditionalFormatting>
  <conditionalFormatting sqref="Z1063:Z1067">
    <cfRule type="containsBlanks" dxfId="499" priority="412">
      <formula>LEN(TRIM(Z1063))=0</formula>
    </cfRule>
  </conditionalFormatting>
  <conditionalFormatting sqref="Z1068:Z1072">
    <cfRule type="containsBlanks" dxfId="498" priority="411">
      <formula>LEN(TRIM(Z1068))=0</formula>
    </cfRule>
  </conditionalFormatting>
  <conditionalFormatting sqref="Z1073:Z1076">
    <cfRule type="containsBlanks" dxfId="497" priority="410">
      <formula>LEN(TRIM(Z1073))=0</formula>
    </cfRule>
  </conditionalFormatting>
  <conditionalFormatting sqref="AB797:AB798 Z797:Z798">
    <cfRule type="containsBlanks" dxfId="496" priority="406">
      <formula>LEN(TRIM(Z797))=0</formula>
    </cfRule>
  </conditionalFormatting>
  <conditionalFormatting sqref="Z799:Z803 AB799:AB802">
    <cfRule type="containsBlanks" dxfId="495" priority="405">
      <formula>LEN(TRIM(Z799))=0</formula>
    </cfRule>
  </conditionalFormatting>
  <conditionalFormatting sqref="Z804:Z808 AB804:AB808">
    <cfRule type="containsBlanks" dxfId="494" priority="404">
      <formula>LEN(TRIM(Z804))=0</formula>
    </cfRule>
  </conditionalFormatting>
  <conditionalFormatting sqref="Z809:Z813 AB809:AB812">
    <cfRule type="containsBlanks" dxfId="493" priority="403">
      <formula>LEN(TRIM(Z809))=0</formula>
    </cfRule>
  </conditionalFormatting>
  <conditionalFormatting sqref="Z814:Z818 AB814:AB818">
    <cfRule type="containsBlanks" dxfId="492" priority="402">
      <formula>LEN(TRIM(Z814))=0</formula>
    </cfRule>
  </conditionalFormatting>
  <conditionalFormatting sqref="Z819:Z823 AB819:AB823">
    <cfRule type="containsBlanks" dxfId="491" priority="401">
      <formula>LEN(TRIM(Z819))=0</formula>
    </cfRule>
  </conditionalFormatting>
  <conditionalFormatting sqref="Z824:Z827 AB824:AB827">
    <cfRule type="containsBlanks" dxfId="490" priority="400">
      <formula>LEN(TRIM(Z824))=0</formula>
    </cfRule>
  </conditionalFormatting>
  <conditionalFormatting sqref="AB803">
    <cfRule type="containsBlanks" dxfId="489" priority="399">
      <formula>LEN(TRIM(AB803))=0</formula>
    </cfRule>
  </conditionalFormatting>
  <conditionalFormatting sqref="AB813">
    <cfRule type="containsBlanks" dxfId="488" priority="398">
      <formula>LEN(TRIM(AB813))=0</formula>
    </cfRule>
  </conditionalFormatting>
  <conditionalFormatting sqref="AB765:AB766 Z765:Z766 Z733">
    <cfRule type="containsBlanks" dxfId="487" priority="396">
      <formula>LEN(TRIM(Z733))=0</formula>
    </cfRule>
  </conditionalFormatting>
  <conditionalFormatting sqref="Z767:Z771 AB767:AB778">
    <cfRule type="containsBlanks" dxfId="486" priority="395">
      <formula>LEN(TRIM(Z767))=0</formula>
    </cfRule>
  </conditionalFormatting>
  <conditionalFormatting sqref="Z772:Z776">
    <cfRule type="containsBlanks" dxfId="485" priority="394">
      <formula>LEN(TRIM(Z772))=0</formula>
    </cfRule>
  </conditionalFormatting>
  <conditionalFormatting sqref="Z777:Z781 AB779:AB780">
    <cfRule type="containsBlanks" dxfId="484" priority="393">
      <formula>LEN(TRIM(Z777))=0</formula>
    </cfRule>
  </conditionalFormatting>
  <conditionalFormatting sqref="Z782:Z786 AB782:AB786">
    <cfRule type="containsBlanks" dxfId="483" priority="392">
      <formula>LEN(TRIM(Z782))=0</formula>
    </cfRule>
  </conditionalFormatting>
  <conditionalFormatting sqref="Z787:Z791 AB787:AB791">
    <cfRule type="containsBlanks" dxfId="482" priority="391">
      <formula>LEN(TRIM(Z787))=0</formula>
    </cfRule>
  </conditionalFormatting>
  <conditionalFormatting sqref="Z792:Z795 AB792:AB795">
    <cfRule type="containsBlanks" dxfId="481" priority="390">
      <formula>LEN(TRIM(Z792))=0</formula>
    </cfRule>
  </conditionalFormatting>
  <conditionalFormatting sqref="AB781">
    <cfRule type="containsBlanks" dxfId="480" priority="388">
      <formula>LEN(TRIM(AB781))=0</formula>
    </cfRule>
  </conditionalFormatting>
  <conditionalFormatting sqref="Z734:Z735">
    <cfRule type="containsBlanks" dxfId="479" priority="386">
      <formula>LEN(TRIM(Z734))=0</formula>
    </cfRule>
  </conditionalFormatting>
  <conditionalFormatting sqref="Z736:Z740 AB738:AB745">
    <cfRule type="containsBlanks" dxfId="478" priority="385">
      <formula>LEN(TRIM(Z736))=0</formula>
    </cfRule>
  </conditionalFormatting>
  <conditionalFormatting sqref="Z741:Z745">
    <cfRule type="containsBlanks" dxfId="477" priority="384">
      <formula>LEN(TRIM(Z741))=0</formula>
    </cfRule>
  </conditionalFormatting>
  <conditionalFormatting sqref="Z746:Z750 AB746:AB749">
    <cfRule type="containsBlanks" dxfId="476" priority="383">
      <formula>LEN(TRIM(Z746))=0</formula>
    </cfRule>
  </conditionalFormatting>
  <conditionalFormatting sqref="Z751:Z755 AB751:AB755">
    <cfRule type="containsBlanks" dxfId="475" priority="382">
      <formula>LEN(TRIM(Z751))=0</formula>
    </cfRule>
  </conditionalFormatting>
  <conditionalFormatting sqref="Z756:Z760 AB756:AB760">
    <cfRule type="containsBlanks" dxfId="474" priority="381">
      <formula>LEN(TRIM(Z756))=0</formula>
    </cfRule>
  </conditionalFormatting>
  <conditionalFormatting sqref="Z761:Z764 AB761:AB764">
    <cfRule type="containsBlanks" dxfId="473" priority="380">
      <formula>LEN(TRIM(Z761))=0</formula>
    </cfRule>
  </conditionalFormatting>
  <conditionalFormatting sqref="AB750">
    <cfRule type="containsBlanks" dxfId="472" priority="378">
      <formula>LEN(TRIM(AB750))=0</formula>
    </cfRule>
  </conditionalFormatting>
  <conditionalFormatting sqref="AB702:AB703 Z702:Z703 AB670 Z670">
    <cfRule type="containsBlanks" dxfId="471" priority="376">
      <formula>LEN(TRIM(Z670))=0</formula>
    </cfRule>
  </conditionalFormatting>
  <conditionalFormatting sqref="Z704:Z708 AB704:AB707">
    <cfRule type="containsBlanks" dxfId="470" priority="375">
      <formula>LEN(TRIM(Z704))=0</formula>
    </cfRule>
  </conditionalFormatting>
  <conditionalFormatting sqref="Z709:Z713 AB710:AB737">
    <cfRule type="containsBlanks" dxfId="469" priority="374">
      <formula>LEN(TRIM(Z709))=0</formula>
    </cfRule>
  </conditionalFormatting>
  <conditionalFormatting sqref="Z714:Z718">
    <cfRule type="containsBlanks" dxfId="468" priority="373">
      <formula>LEN(TRIM(Z714))=0</formula>
    </cfRule>
  </conditionalFormatting>
  <conditionalFormatting sqref="Z719:Z723">
    <cfRule type="containsBlanks" dxfId="467" priority="372">
      <formula>LEN(TRIM(Z719))=0</formula>
    </cfRule>
  </conditionalFormatting>
  <conditionalFormatting sqref="Z724:Z728">
    <cfRule type="containsBlanks" dxfId="466" priority="371">
      <formula>LEN(TRIM(Z724))=0</formula>
    </cfRule>
  </conditionalFormatting>
  <conditionalFormatting sqref="Z729:Z732">
    <cfRule type="containsBlanks" dxfId="465" priority="370">
      <formula>LEN(TRIM(Z729))=0</formula>
    </cfRule>
  </conditionalFormatting>
  <conditionalFormatting sqref="AB708:AB709">
    <cfRule type="containsBlanks" dxfId="464" priority="369">
      <formula>LEN(TRIM(AB708))=0</formula>
    </cfRule>
  </conditionalFormatting>
  <conditionalFormatting sqref="AB671:AB672 Z671:Z672">
    <cfRule type="containsBlanks" dxfId="463" priority="366">
      <formula>LEN(TRIM(Z671))=0</formula>
    </cfRule>
  </conditionalFormatting>
  <conditionalFormatting sqref="Z673:Z677 AB673:AB676">
    <cfRule type="containsBlanks" dxfId="462" priority="365">
      <formula>LEN(TRIM(Z673))=0</formula>
    </cfRule>
  </conditionalFormatting>
  <conditionalFormatting sqref="Z678:Z682 AB678:AB682">
    <cfRule type="containsBlanks" dxfId="461" priority="364">
      <formula>LEN(TRIM(Z678))=0</formula>
    </cfRule>
  </conditionalFormatting>
  <conditionalFormatting sqref="Z683:Z687 AB683:AB686">
    <cfRule type="containsBlanks" dxfId="460" priority="363">
      <formula>LEN(TRIM(Z683))=0</formula>
    </cfRule>
  </conditionalFormatting>
  <conditionalFormatting sqref="Z688:Z692 AB688:AB692">
    <cfRule type="containsBlanks" dxfId="459" priority="362">
      <formula>LEN(TRIM(Z688))=0</formula>
    </cfRule>
  </conditionalFormatting>
  <conditionalFormatting sqref="Z693:Z697 AB693:AB697">
    <cfRule type="containsBlanks" dxfId="458" priority="361">
      <formula>LEN(TRIM(Z693))=0</formula>
    </cfRule>
  </conditionalFormatting>
  <conditionalFormatting sqref="Z698:Z701 AB698:AB701">
    <cfRule type="containsBlanks" dxfId="457" priority="360">
      <formula>LEN(TRIM(Z698))=0</formula>
    </cfRule>
  </conditionalFormatting>
  <conditionalFormatting sqref="AB677">
    <cfRule type="containsBlanks" dxfId="456" priority="359">
      <formula>LEN(TRIM(AB677))=0</formula>
    </cfRule>
  </conditionalFormatting>
  <conditionalFormatting sqref="AB687">
    <cfRule type="containsBlanks" dxfId="455" priority="358">
      <formula>LEN(TRIM(AB687))=0</formula>
    </cfRule>
  </conditionalFormatting>
  <conditionalFormatting sqref="AB638:AB639 Z638:Z639 AB606 Z606">
    <cfRule type="containsBlanks" dxfId="454" priority="356">
      <formula>LEN(TRIM(Z606))=0</formula>
    </cfRule>
  </conditionalFormatting>
  <conditionalFormatting sqref="Z640:Z644 AB640:AB643">
    <cfRule type="containsBlanks" dxfId="453" priority="355">
      <formula>LEN(TRIM(Z640))=0</formula>
    </cfRule>
  </conditionalFormatting>
  <conditionalFormatting sqref="Z645:Z649 AB645:AB649">
    <cfRule type="containsBlanks" dxfId="452" priority="354">
      <formula>LEN(TRIM(Z645))=0</formula>
    </cfRule>
  </conditionalFormatting>
  <conditionalFormatting sqref="Z650:Z654 AB650:AB653">
    <cfRule type="containsBlanks" dxfId="451" priority="353">
      <formula>LEN(TRIM(Z650))=0</formula>
    </cfRule>
  </conditionalFormatting>
  <conditionalFormatting sqref="Z655:Z659 AB655:AB659">
    <cfRule type="containsBlanks" dxfId="450" priority="352">
      <formula>LEN(TRIM(Z655))=0</formula>
    </cfRule>
  </conditionalFormatting>
  <conditionalFormatting sqref="Z660:Z662 AB660:AB662 AB664:AB665 Z664:Z665">
    <cfRule type="containsBlanks" dxfId="449" priority="351">
      <formula>LEN(TRIM(Z660))=0</formula>
    </cfRule>
  </conditionalFormatting>
  <conditionalFormatting sqref="Z666:Z669 AB666:AB669">
    <cfRule type="containsBlanks" dxfId="448" priority="350">
      <formula>LEN(TRIM(Z666))=0</formula>
    </cfRule>
  </conditionalFormatting>
  <conditionalFormatting sqref="AB644">
    <cfRule type="containsBlanks" dxfId="447" priority="349">
      <formula>LEN(TRIM(AB644))=0</formula>
    </cfRule>
  </conditionalFormatting>
  <conditionalFormatting sqref="AB654">
    <cfRule type="containsBlanks" dxfId="446" priority="348">
      <formula>LEN(TRIM(AB654))=0</formula>
    </cfRule>
  </conditionalFormatting>
  <conditionalFormatting sqref="AB607:AB608 Z607:Z608">
    <cfRule type="containsBlanks" dxfId="445" priority="346">
      <formula>LEN(TRIM(Z607))=0</formula>
    </cfRule>
  </conditionalFormatting>
  <conditionalFormatting sqref="Z609:Z613 AB609:AB612">
    <cfRule type="containsBlanks" dxfId="444" priority="345">
      <formula>LEN(TRIM(Z609))=0</formula>
    </cfRule>
  </conditionalFormatting>
  <conditionalFormatting sqref="Z614:Z618 AB614:AB618">
    <cfRule type="containsBlanks" dxfId="443" priority="344">
      <formula>LEN(TRIM(Z614))=0</formula>
    </cfRule>
  </conditionalFormatting>
  <conditionalFormatting sqref="Z619:Z623 AB619:AB622">
    <cfRule type="containsBlanks" dxfId="442" priority="343">
      <formula>LEN(TRIM(Z619))=0</formula>
    </cfRule>
  </conditionalFormatting>
  <conditionalFormatting sqref="Z624:Z628 AB624:AB628">
    <cfRule type="containsBlanks" dxfId="441" priority="342">
      <formula>LEN(TRIM(Z624))=0</formula>
    </cfRule>
  </conditionalFormatting>
  <conditionalFormatting sqref="Z629:Z633 AB629:AB633">
    <cfRule type="containsBlanks" dxfId="440" priority="341">
      <formula>LEN(TRIM(Z629))=0</formula>
    </cfRule>
  </conditionalFormatting>
  <conditionalFormatting sqref="Z634:Z637 AB634:AB637">
    <cfRule type="containsBlanks" dxfId="439" priority="340">
      <formula>LEN(TRIM(Z634))=0</formula>
    </cfRule>
  </conditionalFormatting>
  <conditionalFormatting sqref="AB613">
    <cfRule type="containsBlanks" dxfId="438" priority="339">
      <formula>LEN(TRIM(AB613))=0</formula>
    </cfRule>
  </conditionalFormatting>
  <conditionalFormatting sqref="AB623">
    <cfRule type="containsBlanks" dxfId="437" priority="338">
      <formula>LEN(TRIM(AB623))=0</formula>
    </cfRule>
  </conditionalFormatting>
  <conditionalFormatting sqref="AB575:AB576 Z575:Z576 AB541 Z541">
    <cfRule type="containsBlanks" dxfId="436" priority="336">
      <formula>LEN(TRIM(Z541))=0</formula>
    </cfRule>
  </conditionalFormatting>
  <conditionalFormatting sqref="Z577:Z581 AB577:AB580">
    <cfRule type="containsBlanks" dxfId="435" priority="335">
      <formula>LEN(TRIM(Z577))=0</formula>
    </cfRule>
  </conditionalFormatting>
  <conditionalFormatting sqref="Z582:Z586 AB582:AB586">
    <cfRule type="containsBlanks" dxfId="434" priority="334">
      <formula>LEN(TRIM(Z582))=0</formula>
    </cfRule>
  </conditionalFormatting>
  <conditionalFormatting sqref="Z587:Z591 AB587:AB590">
    <cfRule type="containsBlanks" dxfId="433" priority="333">
      <formula>LEN(TRIM(Z587))=0</formula>
    </cfRule>
  </conditionalFormatting>
  <conditionalFormatting sqref="Z592:Z596 AB592:AB596">
    <cfRule type="containsBlanks" dxfId="432" priority="332">
      <formula>LEN(TRIM(Z592))=0</formula>
    </cfRule>
  </conditionalFormatting>
  <conditionalFormatting sqref="Z597:Z601 AB597:AB601">
    <cfRule type="containsBlanks" dxfId="431" priority="331">
      <formula>LEN(TRIM(Z597))=0</formula>
    </cfRule>
  </conditionalFormatting>
  <conditionalFormatting sqref="Z602:Z605 AB602:AB605">
    <cfRule type="containsBlanks" dxfId="430" priority="330">
      <formula>LEN(TRIM(Z602))=0</formula>
    </cfRule>
  </conditionalFormatting>
  <conditionalFormatting sqref="AB581">
    <cfRule type="containsBlanks" dxfId="429" priority="329">
      <formula>LEN(TRIM(AB581))=0</formula>
    </cfRule>
  </conditionalFormatting>
  <conditionalFormatting sqref="AB591">
    <cfRule type="containsBlanks" dxfId="428" priority="328">
      <formula>LEN(TRIM(AB591))=0</formula>
    </cfRule>
  </conditionalFormatting>
  <conditionalFormatting sqref="Z547:Z550 AB547:AB549">
    <cfRule type="containsBlanks" dxfId="427" priority="325">
      <formula>LEN(TRIM(Z547))=0</formula>
    </cfRule>
  </conditionalFormatting>
  <conditionalFormatting sqref="Z551:Z555 AB551:AB555">
    <cfRule type="containsBlanks" dxfId="426" priority="324">
      <formula>LEN(TRIM(Z551))=0</formula>
    </cfRule>
  </conditionalFormatting>
  <conditionalFormatting sqref="Z556:Z560 AB556:AB559">
    <cfRule type="containsBlanks" dxfId="425" priority="323">
      <formula>LEN(TRIM(Z556))=0</formula>
    </cfRule>
  </conditionalFormatting>
  <conditionalFormatting sqref="Z561:Z565 AB561:AB565">
    <cfRule type="containsBlanks" dxfId="424" priority="322">
      <formula>LEN(TRIM(Z561))=0</formula>
    </cfRule>
  </conditionalFormatting>
  <conditionalFormatting sqref="Z566:Z570 AB566:AB570">
    <cfRule type="containsBlanks" dxfId="423" priority="321">
      <formula>LEN(TRIM(Z566))=0</formula>
    </cfRule>
  </conditionalFormatting>
  <conditionalFormatting sqref="Z571:Z574 AB571:AB574">
    <cfRule type="containsBlanks" dxfId="422" priority="320">
      <formula>LEN(TRIM(Z571))=0</formula>
    </cfRule>
  </conditionalFormatting>
  <conditionalFormatting sqref="AB550">
    <cfRule type="containsBlanks" dxfId="421" priority="319">
      <formula>LEN(TRIM(AB550))=0</formula>
    </cfRule>
  </conditionalFormatting>
  <conditionalFormatting sqref="AB560">
    <cfRule type="containsBlanks" dxfId="420" priority="318">
      <formula>LEN(TRIM(AB560))=0</formula>
    </cfRule>
  </conditionalFormatting>
  <conditionalFormatting sqref="AB507:AB508 Z507:Z508 AB465 Z465">
    <cfRule type="containsBlanks" dxfId="419" priority="316">
      <formula>LEN(TRIM(Z465))=0</formula>
    </cfRule>
  </conditionalFormatting>
  <conditionalFormatting sqref="Z509:Z513 AB509:AB512">
    <cfRule type="containsBlanks" dxfId="418" priority="315">
      <formula>LEN(TRIM(Z509))=0</formula>
    </cfRule>
  </conditionalFormatting>
  <conditionalFormatting sqref="Z514:Z518 AB514:AB518">
    <cfRule type="containsBlanks" dxfId="417" priority="314">
      <formula>LEN(TRIM(Z514))=0</formula>
    </cfRule>
  </conditionalFormatting>
  <conditionalFormatting sqref="Z519:Z523 AB519:AB522">
    <cfRule type="containsBlanks" dxfId="416" priority="313">
      <formula>LEN(TRIM(Z519))=0</formula>
    </cfRule>
  </conditionalFormatting>
  <conditionalFormatting sqref="Z524:Z528 AB524:AB528">
    <cfRule type="containsBlanks" dxfId="415" priority="312">
      <formula>LEN(TRIM(Z524))=0</formula>
    </cfRule>
  </conditionalFormatting>
  <conditionalFormatting sqref="Z529:Z533 AB529:AB533">
    <cfRule type="containsBlanks" dxfId="414" priority="311">
      <formula>LEN(TRIM(Z529))=0</formula>
    </cfRule>
  </conditionalFormatting>
  <conditionalFormatting sqref="Z534:Z537 AB534:AB537">
    <cfRule type="containsBlanks" dxfId="413" priority="310">
      <formula>LEN(TRIM(Z534))=0</formula>
    </cfRule>
  </conditionalFormatting>
  <conditionalFormatting sqref="AB513">
    <cfRule type="containsBlanks" dxfId="412" priority="309">
      <formula>LEN(TRIM(AB513))=0</formula>
    </cfRule>
  </conditionalFormatting>
  <conditionalFormatting sqref="AB523">
    <cfRule type="containsBlanks" dxfId="411" priority="308">
      <formula>LEN(TRIM(AB523))=0</formula>
    </cfRule>
  </conditionalFormatting>
  <conditionalFormatting sqref="AB466:AB467 Z466:Z467">
    <cfRule type="containsBlanks" dxfId="410" priority="306">
      <formula>LEN(TRIM(Z466))=0</formula>
    </cfRule>
  </conditionalFormatting>
  <conditionalFormatting sqref="Z468:Z472 AB468:AB471">
    <cfRule type="containsBlanks" dxfId="409" priority="305">
      <formula>LEN(TRIM(Z468))=0</formula>
    </cfRule>
  </conditionalFormatting>
  <conditionalFormatting sqref="Z473:Z477 AB473:AB477">
    <cfRule type="containsBlanks" dxfId="408" priority="304">
      <formula>LEN(TRIM(Z473))=0</formula>
    </cfRule>
  </conditionalFormatting>
  <conditionalFormatting sqref="Z478:Z482 AB478:AB481">
    <cfRule type="containsBlanks" dxfId="407" priority="303">
      <formula>LEN(TRIM(Z478))=0</formula>
    </cfRule>
  </conditionalFormatting>
  <conditionalFormatting sqref="Z483:Z487 AB483:AB487">
    <cfRule type="containsBlanks" dxfId="406" priority="302">
      <formula>LEN(TRIM(Z483))=0</formula>
    </cfRule>
  </conditionalFormatting>
  <conditionalFormatting sqref="Z503:Z506 AB503:AB506">
    <cfRule type="containsBlanks" dxfId="405" priority="300">
      <formula>LEN(TRIM(Z503))=0</formula>
    </cfRule>
  </conditionalFormatting>
  <conditionalFormatting sqref="AB472">
    <cfRule type="containsBlanks" dxfId="404" priority="299">
      <formula>LEN(TRIM(AB472))=0</formula>
    </cfRule>
  </conditionalFormatting>
  <conditionalFormatting sqref="AB482">
    <cfRule type="containsBlanks" dxfId="403" priority="298">
      <formula>LEN(TRIM(AB482))=0</formula>
    </cfRule>
  </conditionalFormatting>
  <conditionalFormatting sqref="AB434:AB435 Z434:Z435 Z402">
    <cfRule type="containsBlanks" dxfId="402" priority="296">
      <formula>LEN(TRIM(Z402))=0</formula>
    </cfRule>
  </conditionalFormatting>
  <conditionalFormatting sqref="Z436:Z440 AB436:AB439">
    <cfRule type="containsBlanks" dxfId="401" priority="295">
      <formula>LEN(TRIM(Z436))=0</formula>
    </cfRule>
  </conditionalFormatting>
  <conditionalFormatting sqref="Z441:Z445 AB441:AB446">
    <cfRule type="containsBlanks" dxfId="400" priority="294">
      <formula>LEN(TRIM(Z441))=0</formula>
    </cfRule>
  </conditionalFormatting>
  <conditionalFormatting sqref="Z446:Z450 AB447:AB449">
    <cfRule type="containsBlanks" dxfId="399" priority="293">
      <formula>LEN(TRIM(Z446))=0</formula>
    </cfRule>
  </conditionalFormatting>
  <conditionalFormatting sqref="Z451:Z455 AB451:AB455">
    <cfRule type="containsBlanks" dxfId="398" priority="292">
      <formula>LEN(TRIM(Z451))=0</formula>
    </cfRule>
  </conditionalFormatting>
  <conditionalFormatting sqref="Z456:Z461 AB456:AB461">
    <cfRule type="containsBlanks" dxfId="397" priority="291">
      <formula>LEN(TRIM(Z456))=0</formula>
    </cfRule>
  </conditionalFormatting>
  <conditionalFormatting sqref="Z462:Z464 AB462:AB464">
    <cfRule type="containsBlanks" dxfId="396" priority="290">
      <formula>LEN(TRIM(Z462))=0</formula>
    </cfRule>
  </conditionalFormatting>
  <conditionalFormatting sqref="AB440">
    <cfRule type="containsBlanks" dxfId="395" priority="289">
      <formula>LEN(TRIM(AB440))=0</formula>
    </cfRule>
  </conditionalFormatting>
  <conditionalFormatting sqref="AB450">
    <cfRule type="containsBlanks" dxfId="394" priority="288">
      <formula>LEN(TRIM(AB450))=0</formula>
    </cfRule>
  </conditionalFormatting>
  <conditionalFormatting sqref="Z403:Z404">
    <cfRule type="containsBlanks" dxfId="393" priority="286">
      <formula>LEN(TRIM(Z403))=0</formula>
    </cfRule>
  </conditionalFormatting>
  <conditionalFormatting sqref="Z383:Z387 AB383:AB386">
    <cfRule type="containsBlanks" dxfId="392" priority="273">
      <formula>LEN(TRIM(Z383))=0</formula>
    </cfRule>
  </conditionalFormatting>
  <conditionalFormatting sqref="Z388:Z392 AB388:AB392">
    <cfRule type="containsBlanks" dxfId="391" priority="272">
      <formula>LEN(TRIM(Z388))=0</formula>
    </cfRule>
  </conditionalFormatting>
  <conditionalFormatting sqref="Z393:Z397 AB393:AB397">
    <cfRule type="containsBlanks" dxfId="390" priority="271">
      <formula>LEN(TRIM(Z393))=0</formula>
    </cfRule>
  </conditionalFormatting>
  <conditionalFormatting sqref="Z398:Z401 AB398:AB401">
    <cfRule type="containsBlanks" dxfId="389" priority="270">
      <formula>LEN(TRIM(Z398))=0</formula>
    </cfRule>
  </conditionalFormatting>
  <conditionalFormatting sqref="Z430:Z433 AB430:AB433">
    <cfRule type="containsBlanks" dxfId="388" priority="280">
      <formula>LEN(TRIM(Z430))=0</formula>
    </cfRule>
  </conditionalFormatting>
  <conditionalFormatting sqref="AB347:AB348 Z347:Z348">
    <cfRule type="containsBlanks" dxfId="387" priority="266">
      <formula>LEN(TRIM(Z347))=0</formula>
    </cfRule>
  </conditionalFormatting>
  <conditionalFormatting sqref="AB371:AB372 Z371:Z372 AB346 Z346">
    <cfRule type="containsBlanks" dxfId="386" priority="276">
      <formula>LEN(TRIM(Z346))=0</formula>
    </cfRule>
  </conditionalFormatting>
  <conditionalFormatting sqref="Z373:Z377 AB373:AB376">
    <cfRule type="containsBlanks" dxfId="385" priority="275">
      <formula>LEN(TRIM(Z373))=0</formula>
    </cfRule>
  </conditionalFormatting>
  <conditionalFormatting sqref="Z378:Z382 AB378:AB382">
    <cfRule type="containsBlanks" dxfId="384" priority="274">
      <formula>LEN(TRIM(Z378))=0</formula>
    </cfRule>
  </conditionalFormatting>
  <conditionalFormatting sqref="AB377">
    <cfRule type="containsBlanks" dxfId="383" priority="269">
      <formula>LEN(TRIM(AB377))=0</formula>
    </cfRule>
  </conditionalFormatting>
  <conditionalFormatting sqref="AB387">
    <cfRule type="containsBlanks" dxfId="382" priority="268">
      <formula>LEN(TRIM(AB387))=0</formula>
    </cfRule>
  </conditionalFormatting>
  <conditionalFormatting sqref="AB349:AB355 Z349:Z355">
    <cfRule type="containsBlanks" dxfId="381" priority="265">
      <formula>LEN(TRIM(Z349))=0</formula>
    </cfRule>
  </conditionalFormatting>
  <conditionalFormatting sqref="Z357:Z361 AB357:AB361">
    <cfRule type="containsBlanks" dxfId="380" priority="262">
      <formula>LEN(TRIM(Z357))=0</formula>
    </cfRule>
  </conditionalFormatting>
  <conditionalFormatting sqref="Z362:Z366 AB362:AB366">
    <cfRule type="containsBlanks" dxfId="379" priority="261">
      <formula>LEN(TRIM(Z362))=0</formula>
    </cfRule>
  </conditionalFormatting>
  <conditionalFormatting sqref="Z367:Z370 AB367:AB370">
    <cfRule type="containsBlanks" dxfId="378" priority="260">
      <formula>LEN(TRIM(Z367))=0</formula>
    </cfRule>
  </conditionalFormatting>
  <conditionalFormatting sqref="AB356">
    <cfRule type="containsBlanks" dxfId="377" priority="258">
      <formula>LEN(TRIM(AB356))=0</formula>
    </cfRule>
  </conditionalFormatting>
  <conditionalFormatting sqref="AB315:AB316 Z315:Z316 AB283 Z283">
    <cfRule type="containsBlanks" dxfId="376" priority="256">
      <formula>LEN(TRIM(Z283))=0</formula>
    </cfRule>
  </conditionalFormatting>
  <conditionalFormatting sqref="Z317:Z321 AB317:AB320">
    <cfRule type="containsBlanks" dxfId="375" priority="255">
      <formula>LEN(TRIM(Z317))=0</formula>
    </cfRule>
  </conditionalFormatting>
  <conditionalFormatting sqref="Z322:Z326 AB322:AB326">
    <cfRule type="containsBlanks" dxfId="374" priority="254">
      <formula>LEN(TRIM(Z322))=0</formula>
    </cfRule>
  </conditionalFormatting>
  <conditionalFormatting sqref="Z327:Z331 AB327:AB330">
    <cfRule type="containsBlanks" dxfId="373" priority="253">
      <formula>LEN(TRIM(Z327))=0</formula>
    </cfRule>
  </conditionalFormatting>
  <conditionalFormatting sqref="Z332:Z336 AB332:AB336">
    <cfRule type="containsBlanks" dxfId="372" priority="252">
      <formula>LEN(TRIM(Z332))=0</formula>
    </cfRule>
  </conditionalFormatting>
  <conditionalFormatting sqref="Z337:Z341 AB337:AB341">
    <cfRule type="containsBlanks" dxfId="371" priority="251">
      <formula>LEN(TRIM(Z337))=0</formula>
    </cfRule>
  </conditionalFormatting>
  <conditionalFormatting sqref="Z342:Z345 AB342:AB345">
    <cfRule type="containsBlanks" dxfId="370" priority="250">
      <formula>LEN(TRIM(Z342))=0</formula>
    </cfRule>
  </conditionalFormatting>
  <conditionalFormatting sqref="AB321">
    <cfRule type="containsBlanks" dxfId="369" priority="249">
      <formula>LEN(TRIM(AB321))=0</formula>
    </cfRule>
  </conditionalFormatting>
  <conditionalFormatting sqref="AB331">
    <cfRule type="containsBlanks" dxfId="368" priority="248">
      <formula>LEN(TRIM(AB331))=0</formula>
    </cfRule>
  </conditionalFormatting>
  <conditionalFormatting sqref="AB284:AB285 Z284:Z285">
    <cfRule type="containsBlanks" dxfId="367" priority="246">
      <formula>LEN(TRIM(Z284))=0</formula>
    </cfRule>
  </conditionalFormatting>
  <conditionalFormatting sqref="Z286:Z290 AB286:AB289">
    <cfRule type="containsBlanks" dxfId="366" priority="245">
      <formula>LEN(TRIM(Z286))=0</formula>
    </cfRule>
  </conditionalFormatting>
  <conditionalFormatting sqref="Z291:Z295 AB291:AB295">
    <cfRule type="containsBlanks" dxfId="365" priority="244">
      <formula>LEN(TRIM(Z291))=0</formula>
    </cfRule>
  </conditionalFormatting>
  <conditionalFormatting sqref="Z296:Z300 AB296:AB299">
    <cfRule type="containsBlanks" dxfId="364" priority="243">
      <formula>LEN(TRIM(Z296))=0</formula>
    </cfRule>
  </conditionalFormatting>
  <conditionalFormatting sqref="Z301:Z305 AB301:AB305">
    <cfRule type="containsBlanks" dxfId="363" priority="242">
      <formula>LEN(TRIM(Z301))=0</formula>
    </cfRule>
  </conditionalFormatting>
  <conditionalFormatting sqref="Z306:Z310 AB306:AB310">
    <cfRule type="containsBlanks" dxfId="362" priority="241">
      <formula>LEN(TRIM(Z306))=0</formula>
    </cfRule>
  </conditionalFormatting>
  <conditionalFormatting sqref="Z311:Z314 AB311:AB314">
    <cfRule type="containsBlanks" dxfId="361" priority="240">
      <formula>LEN(TRIM(Z311))=0</formula>
    </cfRule>
  </conditionalFormatting>
  <conditionalFormatting sqref="AB290">
    <cfRule type="containsBlanks" dxfId="360" priority="239">
      <formula>LEN(TRIM(AB290))=0</formula>
    </cfRule>
  </conditionalFormatting>
  <conditionalFormatting sqref="AB300">
    <cfRule type="containsBlanks" dxfId="359" priority="238">
      <formula>LEN(TRIM(AB300))=0</formula>
    </cfRule>
  </conditionalFormatting>
  <conditionalFormatting sqref="AB252:AB253 Z252:Z253 AB220 Z220">
    <cfRule type="containsBlanks" dxfId="358" priority="236">
      <formula>LEN(TRIM(Z220))=0</formula>
    </cfRule>
  </conditionalFormatting>
  <conditionalFormatting sqref="Z254:Z258 AB254:AB257">
    <cfRule type="containsBlanks" dxfId="357" priority="235">
      <formula>LEN(TRIM(Z254))=0</formula>
    </cfRule>
  </conditionalFormatting>
  <conditionalFormatting sqref="Z259:Z263 AB259:AB263">
    <cfRule type="containsBlanks" dxfId="356" priority="234">
      <formula>LEN(TRIM(Z259))=0</formula>
    </cfRule>
  </conditionalFormatting>
  <conditionalFormatting sqref="Z264:Z268 AB264:AB267">
    <cfRule type="containsBlanks" dxfId="355" priority="233">
      <formula>LEN(TRIM(Z264))=0</formula>
    </cfRule>
  </conditionalFormatting>
  <conditionalFormatting sqref="Z269:Z273 AB269:AB273">
    <cfRule type="containsBlanks" dxfId="354" priority="232">
      <formula>LEN(TRIM(Z269))=0</formula>
    </cfRule>
  </conditionalFormatting>
  <conditionalFormatting sqref="Z274:Z278 AB274:AB278">
    <cfRule type="containsBlanks" dxfId="353" priority="231">
      <formula>LEN(TRIM(Z274))=0</formula>
    </cfRule>
  </conditionalFormatting>
  <conditionalFormatting sqref="Z279:Z282 AB279:AB282">
    <cfRule type="containsBlanks" dxfId="352" priority="230">
      <formula>LEN(TRIM(Z279))=0</formula>
    </cfRule>
  </conditionalFormatting>
  <conditionalFormatting sqref="AB258">
    <cfRule type="containsBlanks" dxfId="351" priority="229">
      <formula>LEN(TRIM(AB258))=0</formula>
    </cfRule>
  </conditionalFormatting>
  <conditionalFormatting sqref="AB268">
    <cfRule type="containsBlanks" dxfId="350" priority="228">
      <formula>LEN(TRIM(AB268))=0</formula>
    </cfRule>
  </conditionalFormatting>
  <conditionalFormatting sqref="AB221:AB222 Z221:Z222">
    <cfRule type="containsBlanks" dxfId="349" priority="226">
      <formula>LEN(TRIM(Z221))=0</formula>
    </cfRule>
  </conditionalFormatting>
  <conditionalFormatting sqref="Z223:Z227 AB223:AB226">
    <cfRule type="containsBlanks" dxfId="348" priority="225">
      <formula>LEN(TRIM(Z223))=0</formula>
    </cfRule>
  </conditionalFormatting>
  <conditionalFormatting sqref="Z228:Z232 AB228:AB232">
    <cfRule type="containsBlanks" dxfId="347" priority="224">
      <formula>LEN(TRIM(Z228))=0</formula>
    </cfRule>
  </conditionalFormatting>
  <conditionalFormatting sqref="Z233:Z237 AB233:AB236">
    <cfRule type="containsBlanks" dxfId="346" priority="223">
      <formula>LEN(TRIM(Z233))=0</formula>
    </cfRule>
  </conditionalFormatting>
  <conditionalFormatting sqref="Z238:Z242 AB238:AB242">
    <cfRule type="containsBlanks" dxfId="345" priority="222">
      <formula>LEN(TRIM(Z238))=0</formula>
    </cfRule>
  </conditionalFormatting>
  <conditionalFormatting sqref="Z243:Z247 AB243:AB247">
    <cfRule type="containsBlanks" dxfId="344" priority="221">
      <formula>LEN(TRIM(Z243))=0</formula>
    </cfRule>
  </conditionalFormatting>
  <conditionalFormatting sqref="Z248:Z251 AB248:AB251">
    <cfRule type="containsBlanks" dxfId="343" priority="220">
      <formula>LEN(TRIM(Z248))=0</formula>
    </cfRule>
  </conditionalFormatting>
  <conditionalFormatting sqref="AB227">
    <cfRule type="containsBlanks" dxfId="342" priority="219">
      <formula>LEN(TRIM(AB227))=0</formula>
    </cfRule>
  </conditionalFormatting>
  <conditionalFormatting sqref="AB237">
    <cfRule type="containsBlanks" dxfId="341" priority="218">
      <formula>LEN(TRIM(AB237))=0</formula>
    </cfRule>
  </conditionalFormatting>
  <conditionalFormatting sqref="AB189:AB190 Z189:Z190 AB155 Z155">
    <cfRule type="containsBlanks" dxfId="340" priority="216">
      <formula>LEN(TRIM(Z155))=0</formula>
    </cfRule>
  </conditionalFormatting>
  <conditionalFormatting sqref="Z191:Z195 AB191:AB194">
    <cfRule type="containsBlanks" dxfId="339" priority="215">
      <formula>LEN(TRIM(Z191))=0</formula>
    </cfRule>
  </conditionalFormatting>
  <conditionalFormatting sqref="Z196:Z200 AB196:AB200">
    <cfRule type="containsBlanks" dxfId="338" priority="214">
      <formula>LEN(TRIM(Z196))=0</formula>
    </cfRule>
  </conditionalFormatting>
  <conditionalFormatting sqref="Z201:Z205 AB201:AB204">
    <cfRule type="containsBlanks" dxfId="337" priority="213">
      <formula>LEN(TRIM(Z201))=0</formula>
    </cfRule>
  </conditionalFormatting>
  <conditionalFormatting sqref="Z206:Z210 AB206:AB210">
    <cfRule type="containsBlanks" dxfId="336" priority="212">
      <formula>LEN(TRIM(Z206))=0</formula>
    </cfRule>
  </conditionalFormatting>
  <conditionalFormatting sqref="Z211:Z215 AB211:AB215">
    <cfRule type="containsBlanks" dxfId="335" priority="211">
      <formula>LEN(TRIM(Z211))=0</formula>
    </cfRule>
  </conditionalFormatting>
  <conditionalFormatting sqref="Z216:Z219 AB216:AB219">
    <cfRule type="containsBlanks" dxfId="334" priority="210">
      <formula>LEN(TRIM(Z216))=0</formula>
    </cfRule>
  </conditionalFormatting>
  <conditionalFormatting sqref="AB195">
    <cfRule type="containsBlanks" dxfId="333" priority="209">
      <formula>LEN(TRIM(AB195))=0</formula>
    </cfRule>
  </conditionalFormatting>
  <conditionalFormatting sqref="AB205">
    <cfRule type="containsBlanks" dxfId="332" priority="208">
      <formula>LEN(TRIM(AB205))=0</formula>
    </cfRule>
  </conditionalFormatting>
  <conditionalFormatting sqref="AB156:AB157 Z156:Z157">
    <cfRule type="containsBlanks" dxfId="331" priority="206">
      <formula>LEN(TRIM(Z156))=0</formula>
    </cfRule>
  </conditionalFormatting>
  <conditionalFormatting sqref="Z158:Z162 AB158:AB161">
    <cfRule type="containsBlanks" dxfId="330" priority="205">
      <formula>LEN(TRIM(Z158))=0</formula>
    </cfRule>
  </conditionalFormatting>
  <conditionalFormatting sqref="Z163:Z169 AB163:AB169">
    <cfRule type="containsBlanks" dxfId="329" priority="204">
      <formula>LEN(TRIM(Z163))=0</formula>
    </cfRule>
  </conditionalFormatting>
  <conditionalFormatting sqref="Z170:Z174 AB170:AB173">
    <cfRule type="containsBlanks" dxfId="328" priority="203">
      <formula>LEN(TRIM(Z170))=0</formula>
    </cfRule>
  </conditionalFormatting>
  <conditionalFormatting sqref="Z175:Z179 AB175:AB179">
    <cfRule type="containsBlanks" dxfId="327" priority="202">
      <formula>LEN(TRIM(Z175))=0</formula>
    </cfRule>
  </conditionalFormatting>
  <conditionalFormatting sqref="Z180:Z184 AB180:AB184">
    <cfRule type="containsBlanks" dxfId="326" priority="201">
      <formula>LEN(TRIM(Z180))=0</formula>
    </cfRule>
  </conditionalFormatting>
  <conditionalFormatting sqref="Z185:Z188 AB185:AB188">
    <cfRule type="containsBlanks" dxfId="325" priority="200">
      <formula>LEN(TRIM(Z185))=0</formula>
    </cfRule>
  </conditionalFormatting>
  <conditionalFormatting sqref="AB162">
    <cfRule type="containsBlanks" dxfId="324" priority="199">
      <formula>LEN(TRIM(AB162))=0</formula>
    </cfRule>
  </conditionalFormatting>
  <conditionalFormatting sqref="AB174">
    <cfRule type="containsBlanks" dxfId="323" priority="198">
      <formula>LEN(TRIM(AB174))=0</formula>
    </cfRule>
  </conditionalFormatting>
  <conditionalFormatting sqref="AB122:AB123 Z122:Z123 AB88 Z88">
    <cfRule type="containsBlanks" dxfId="322" priority="196">
      <formula>LEN(TRIM(Z88))=0</formula>
    </cfRule>
  </conditionalFormatting>
  <conditionalFormatting sqref="Z124:Z130 AB124:AB129">
    <cfRule type="containsBlanks" dxfId="321" priority="195">
      <formula>LEN(TRIM(Z124))=0</formula>
    </cfRule>
  </conditionalFormatting>
  <conditionalFormatting sqref="Z131:Z135 AB131:AB135">
    <cfRule type="containsBlanks" dxfId="320" priority="194">
      <formula>LEN(TRIM(Z131))=0</formula>
    </cfRule>
  </conditionalFormatting>
  <conditionalFormatting sqref="AB136:AB139 Z136:Z140">
    <cfRule type="containsBlanks" dxfId="319" priority="193">
      <formula>LEN(TRIM(Z136))=0</formula>
    </cfRule>
  </conditionalFormatting>
  <conditionalFormatting sqref="Z141:Z145 AB141:AB145">
    <cfRule type="containsBlanks" dxfId="318" priority="192">
      <formula>LEN(TRIM(Z141))=0</formula>
    </cfRule>
  </conditionalFormatting>
  <conditionalFormatting sqref="Z146:Z150 AB146:AB150">
    <cfRule type="containsBlanks" dxfId="317" priority="191">
      <formula>LEN(TRIM(Z146))=0</formula>
    </cfRule>
  </conditionalFormatting>
  <conditionalFormatting sqref="Z151:Z154 AB151:AB154">
    <cfRule type="containsBlanks" dxfId="316" priority="190">
      <formula>LEN(TRIM(Z151))=0</formula>
    </cfRule>
  </conditionalFormatting>
  <conditionalFormatting sqref="AB130">
    <cfRule type="containsBlanks" dxfId="315" priority="189">
      <formula>LEN(TRIM(AB130))=0</formula>
    </cfRule>
  </conditionalFormatting>
  <conditionalFormatting sqref="AB140">
    <cfRule type="containsBlanks" dxfId="314" priority="188">
      <formula>LEN(TRIM(AB140))=0</formula>
    </cfRule>
  </conditionalFormatting>
  <conditionalFormatting sqref="AB89:AB90 Z89:Z90">
    <cfRule type="containsBlanks" dxfId="313" priority="186">
      <formula>LEN(TRIM(Z89))=0</formula>
    </cfRule>
  </conditionalFormatting>
  <conditionalFormatting sqref="Z91:Z95 AB91:AB94">
    <cfRule type="containsBlanks" dxfId="312" priority="185">
      <formula>LEN(TRIM(Z91))=0</formula>
    </cfRule>
  </conditionalFormatting>
  <conditionalFormatting sqref="Z96:Z100 AB96:AB100">
    <cfRule type="containsBlanks" dxfId="311" priority="184">
      <formula>LEN(TRIM(Z96))=0</formula>
    </cfRule>
  </conditionalFormatting>
  <conditionalFormatting sqref="AB101:AB103">
    <cfRule type="containsBlanks" dxfId="310" priority="183">
      <formula>LEN(TRIM(AB101))=0</formula>
    </cfRule>
  </conditionalFormatting>
  <conditionalFormatting sqref="Z113:Z117 AB113:AB117">
    <cfRule type="containsBlanks" dxfId="309" priority="181">
      <formula>LEN(TRIM(Z113))=0</formula>
    </cfRule>
  </conditionalFormatting>
  <conditionalFormatting sqref="Z118:Z121 AB118:AB121">
    <cfRule type="containsBlanks" dxfId="308" priority="180">
      <formula>LEN(TRIM(Z118))=0</formula>
    </cfRule>
  </conditionalFormatting>
  <conditionalFormatting sqref="AB95">
    <cfRule type="containsBlanks" dxfId="307" priority="179">
      <formula>LEN(TRIM(AB95))=0</formula>
    </cfRule>
  </conditionalFormatting>
  <conditionalFormatting sqref="AB104:AB108">
    <cfRule type="containsBlanks" dxfId="306" priority="178">
      <formula>LEN(TRIM(AB104))=0</formula>
    </cfRule>
  </conditionalFormatting>
  <conditionalFormatting sqref="AB58:AB59 Z58:Z59 AB28 Z28">
    <cfRule type="containsBlanks" dxfId="305" priority="176">
      <formula>LEN(TRIM(Z28))=0</formula>
    </cfRule>
  </conditionalFormatting>
  <conditionalFormatting sqref="Z60:Z64 AB60:AB63">
    <cfRule type="containsBlanks" dxfId="304" priority="175">
      <formula>LEN(TRIM(Z60))=0</formula>
    </cfRule>
  </conditionalFormatting>
  <conditionalFormatting sqref="Z65:Z69 AB65:AB69">
    <cfRule type="containsBlanks" dxfId="303" priority="174">
      <formula>LEN(TRIM(Z65))=0</formula>
    </cfRule>
  </conditionalFormatting>
  <conditionalFormatting sqref="Z70:Z74 AB70:AB73">
    <cfRule type="containsBlanks" dxfId="302" priority="173">
      <formula>LEN(TRIM(Z70))=0</formula>
    </cfRule>
  </conditionalFormatting>
  <conditionalFormatting sqref="Z75:Z79 AB75:AB79">
    <cfRule type="containsBlanks" dxfId="301" priority="172">
      <formula>LEN(TRIM(Z75))=0</formula>
    </cfRule>
  </conditionalFormatting>
  <conditionalFormatting sqref="Z80:Z83 AB80:AB83">
    <cfRule type="containsBlanks" dxfId="300" priority="171">
      <formula>LEN(TRIM(Z80))=0</formula>
    </cfRule>
  </conditionalFormatting>
  <conditionalFormatting sqref="Z84:Z87 AB84:AB87">
    <cfRule type="containsBlanks" dxfId="299" priority="170">
      <formula>LEN(TRIM(Z84))=0</formula>
    </cfRule>
  </conditionalFormatting>
  <conditionalFormatting sqref="AB64">
    <cfRule type="containsBlanks" dxfId="298" priority="169">
      <formula>LEN(TRIM(AB64))=0</formula>
    </cfRule>
  </conditionalFormatting>
  <conditionalFormatting sqref="AB74">
    <cfRule type="containsBlanks" dxfId="297" priority="168">
      <formula>LEN(TRIM(AB74))=0</formula>
    </cfRule>
  </conditionalFormatting>
  <conditionalFormatting sqref="AB29:AB30 Z29:Z30">
    <cfRule type="containsBlanks" dxfId="296" priority="166">
      <formula>LEN(TRIM(Z29))=0</formula>
    </cfRule>
  </conditionalFormatting>
  <conditionalFormatting sqref="Z31:Z34 AB31:AB34">
    <cfRule type="containsBlanks" dxfId="295" priority="165">
      <formula>LEN(TRIM(Z31))=0</formula>
    </cfRule>
  </conditionalFormatting>
  <conditionalFormatting sqref="Z36:Z40 AB36:AB40">
    <cfRule type="containsBlanks" dxfId="294" priority="164">
      <formula>LEN(TRIM(Z36))=0</formula>
    </cfRule>
  </conditionalFormatting>
  <conditionalFormatting sqref="Z41:Z44 AB41:AB44">
    <cfRule type="containsBlanks" dxfId="293" priority="163">
      <formula>LEN(TRIM(Z41))=0</formula>
    </cfRule>
  </conditionalFormatting>
  <conditionalFormatting sqref="Z49:Z53 AB49:AB53">
    <cfRule type="containsBlanks" dxfId="292" priority="161">
      <formula>LEN(TRIM(Z49))=0</formula>
    </cfRule>
  </conditionalFormatting>
  <conditionalFormatting sqref="Z54:Z57 AB54:AB57">
    <cfRule type="containsBlanks" dxfId="291" priority="160">
      <formula>LEN(TRIM(Z54))=0</formula>
    </cfRule>
  </conditionalFormatting>
  <conditionalFormatting sqref="AB35">
    <cfRule type="containsBlanks" dxfId="290" priority="159">
      <formula>LEN(TRIM(AB35))=0</formula>
    </cfRule>
  </conditionalFormatting>
  <conditionalFormatting sqref="AB1017:AB1018 Z1017:Z1018 AB985 Z985">
    <cfRule type="containsBlanks" dxfId="289" priority="156">
      <formula>LEN(TRIM(Z985))=0</formula>
    </cfRule>
  </conditionalFormatting>
  <conditionalFormatting sqref="Z1019:Z1023 AB1019:AB1022">
    <cfRule type="containsBlanks" dxfId="288" priority="155">
      <formula>LEN(TRIM(Z1019))=0</formula>
    </cfRule>
  </conditionalFormatting>
  <conditionalFormatting sqref="Z1024:Z1028 AB1024:AB1059">
    <cfRule type="containsBlanks" dxfId="287" priority="154">
      <formula>LEN(TRIM(Z1024))=0</formula>
    </cfRule>
  </conditionalFormatting>
  <conditionalFormatting sqref="Z1029:Z1033">
    <cfRule type="containsBlanks" dxfId="286" priority="153">
      <formula>LEN(TRIM(Z1029))=0</formula>
    </cfRule>
  </conditionalFormatting>
  <conditionalFormatting sqref="Z1034:Z1038">
    <cfRule type="containsBlanks" dxfId="285" priority="152">
      <formula>LEN(TRIM(Z1034))=0</formula>
    </cfRule>
  </conditionalFormatting>
  <conditionalFormatting sqref="Z1039:Z1043">
    <cfRule type="containsBlanks" dxfId="284" priority="151">
      <formula>LEN(TRIM(Z1039))=0</formula>
    </cfRule>
  </conditionalFormatting>
  <conditionalFormatting sqref="Z1044:Z1047">
    <cfRule type="containsBlanks" dxfId="283" priority="150">
      <formula>LEN(TRIM(Z1044))=0</formula>
    </cfRule>
  </conditionalFormatting>
  <conditionalFormatting sqref="AB1023">
    <cfRule type="containsBlanks" dxfId="282" priority="149">
      <formula>LEN(TRIM(AB1023))=0</formula>
    </cfRule>
  </conditionalFormatting>
  <conditionalFormatting sqref="AB986:AB987 Z986:Z987">
    <cfRule type="containsBlanks" dxfId="281" priority="146">
      <formula>LEN(TRIM(Z986))=0</formula>
    </cfRule>
  </conditionalFormatting>
  <conditionalFormatting sqref="Z988:Z992 AB988:AB991">
    <cfRule type="containsBlanks" dxfId="280" priority="145">
      <formula>LEN(TRIM(Z988))=0</formula>
    </cfRule>
  </conditionalFormatting>
  <conditionalFormatting sqref="Z993:Z997 AB993:AB997">
    <cfRule type="containsBlanks" dxfId="279" priority="144">
      <formula>LEN(TRIM(Z993))=0</formula>
    </cfRule>
  </conditionalFormatting>
  <conditionalFormatting sqref="Z998:Z1002 AB998:AB1001">
    <cfRule type="containsBlanks" dxfId="278" priority="143">
      <formula>LEN(TRIM(Z998))=0</formula>
    </cfRule>
  </conditionalFormatting>
  <conditionalFormatting sqref="Z1003:Z1007 AB1003:AB1007">
    <cfRule type="containsBlanks" dxfId="277" priority="142">
      <formula>LEN(TRIM(Z1003))=0</formula>
    </cfRule>
  </conditionalFormatting>
  <conditionalFormatting sqref="Z1008:Z1012 AB1008:AB1012">
    <cfRule type="containsBlanks" dxfId="276" priority="141">
      <formula>LEN(TRIM(Z1008))=0</formula>
    </cfRule>
  </conditionalFormatting>
  <conditionalFormatting sqref="Z1013:Z1016 AB1013:AB1016">
    <cfRule type="containsBlanks" dxfId="275" priority="140">
      <formula>LEN(TRIM(Z1013))=0</formula>
    </cfRule>
  </conditionalFormatting>
  <conditionalFormatting sqref="AB992">
    <cfRule type="containsBlanks" dxfId="274" priority="139">
      <formula>LEN(TRIM(AB992))=0</formula>
    </cfRule>
  </conditionalFormatting>
  <conditionalFormatting sqref="AB1002">
    <cfRule type="containsBlanks" dxfId="273" priority="138">
      <formula>LEN(TRIM(AB1002))=0</formula>
    </cfRule>
  </conditionalFormatting>
  <conditionalFormatting sqref="Z954:Z955 AB922 Z922">
    <cfRule type="containsBlanks" dxfId="272" priority="136">
      <formula>LEN(TRIM(Z922))=0</formula>
    </cfRule>
  </conditionalFormatting>
  <conditionalFormatting sqref="Z956:Z960">
    <cfRule type="containsBlanks" dxfId="271" priority="135">
      <formula>LEN(TRIM(Z956))=0</formula>
    </cfRule>
  </conditionalFormatting>
  <conditionalFormatting sqref="Z961:Z965 AB962:AB984">
    <cfRule type="containsBlanks" dxfId="270" priority="134">
      <formula>LEN(TRIM(Z961))=0</formula>
    </cfRule>
  </conditionalFormatting>
  <conditionalFormatting sqref="Z966:Z970">
    <cfRule type="containsBlanks" dxfId="269" priority="133">
      <formula>LEN(TRIM(Z966))=0</formula>
    </cfRule>
  </conditionalFormatting>
  <conditionalFormatting sqref="Z971:Z975">
    <cfRule type="containsBlanks" dxfId="268" priority="132">
      <formula>LEN(TRIM(Z971))=0</formula>
    </cfRule>
  </conditionalFormatting>
  <conditionalFormatting sqref="Z976:Z980">
    <cfRule type="containsBlanks" dxfId="267" priority="131">
      <formula>LEN(TRIM(Z976))=0</formula>
    </cfRule>
  </conditionalFormatting>
  <conditionalFormatting sqref="Z981:Z984">
    <cfRule type="containsBlanks" dxfId="266" priority="130">
      <formula>LEN(TRIM(Z981))=0</formula>
    </cfRule>
  </conditionalFormatting>
  <conditionalFormatting sqref="AB923:AB924 Z923:Z924">
    <cfRule type="containsBlanks" dxfId="265" priority="126">
      <formula>LEN(TRIM(Z923))=0</formula>
    </cfRule>
  </conditionalFormatting>
  <conditionalFormatting sqref="Z925:Z929 AB925:AB928">
    <cfRule type="containsBlanks" dxfId="264" priority="125">
      <formula>LEN(TRIM(Z925))=0</formula>
    </cfRule>
  </conditionalFormatting>
  <conditionalFormatting sqref="Z930:Z934 AB930:AB934">
    <cfRule type="containsBlanks" dxfId="263" priority="124">
      <formula>LEN(TRIM(Z930))=0</formula>
    </cfRule>
  </conditionalFormatting>
  <conditionalFormatting sqref="Z935:Z939 AB935:AB961">
    <cfRule type="containsBlanks" dxfId="262" priority="123">
      <formula>LEN(TRIM(Z935))=0</formula>
    </cfRule>
  </conditionalFormatting>
  <conditionalFormatting sqref="Z940:Z944">
    <cfRule type="containsBlanks" dxfId="261" priority="122">
      <formula>LEN(TRIM(Z940))=0</formula>
    </cfRule>
  </conditionalFormatting>
  <conditionalFormatting sqref="Z945:Z949">
    <cfRule type="containsBlanks" dxfId="260" priority="121">
      <formula>LEN(TRIM(Z945))=0</formula>
    </cfRule>
  </conditionalFormatting>
  <conditionalFormatting sqref="Z950:Z953">
    <cfRule type="containsBlanks" dxfId="259" priority="120">
      <formula>LEN(TRIM(Z950))=0</formula>
    </cfRule>
  </conditionalFormatting>
  <conditionalFormatting sqref="AB929">
    <cfRule type="containsBlanks" dxfId="258" priority="119">
      <formula>LEN(TRIM(AB929))=0</formula>
    </cfRule>
  </conditionalFormatting>
  <conditionalFormatting sqref="AB891:AB892 Z891:Z892 Z859">
    <cfRule type="containsBlanks" dxfId="257" priority="116">
      <formula>LEN(TRIM(Z859))=0</formula>
    </cfRule>
  </conditionalFormatting>
  <conditionalFormatting sqref="Z893:Z897 AB893:AB896">
    <cfRule type="containsBlanks" dxfId="256" priority="115">
      <formula>LEN(TRIM(Z893))=0</formula>
    </cfRule>
  </conditionalFormatting>
  <conditionalFormatting sqref="Z898:Z902 AB898:AB902">
    <cfRule type="containsBlanks" dxfId="255" priority="114">
      <formula>LEN(TRIM(Z898))=0</formula>
    </cfRule>
  </conditionalFormatting>
  <conditionalFormatting sqref="Z903:Z907 AB903:AB906">
    <cfRule type="containsBlanks" dxfId="254" priority="113">
      <formula>LEN(TRIM(Z903))=0</formula>
    </cfRule>
  </conditionalFormatting>
  <conditionalFormatting sqref="Z908:Z912 AB908:AB912">
    <cfRule type="containsBlanks" dxfId="253" priority="112">
      <formula>LEN(TRIM(Z908))=0</formula>
    </cfRule>
  </conditionalFormatting>
  <conditionalFormatting sqref="Z913:Z917 AB913:AB917">
    <cfRule type="containsBlanks" dxfId="252" priority="111">
      <formula>LEN(TRIM(Z913))=0</formula>
    </cfRule>
  </conditionalFormatting>
  <conditionalFormatting sqref="Z918:Z921 AB918:AB921">
    <cfRule type="containsBlanks" dxfId="251" priority="110">
      <formula>LEN(TRIM(Z918))=0</formula>
    </cfRule>
  </conditionalFormatting>
  <conditionalFormatting sqref="AB897">
    <cfRule type="containsBlanks" dxfId="250" priority="109">
      <formula>LEN(TRIM(AB897))=0</formula>
    </cfRule>
  </conditionalFormatting>
  <conditionalFormatting sqref="AB907">
    <cfRule type="containsBlanks" dxfId="249" priority="108">
      <formula>LEN(TRIM(AB907))=0</formula>
    </cfRule>
  </conditionalFormatting>
  <conditionalFormatting sqref="AB861 Z860:Z861">
    <cfRule type="containsBlanks" dxfId="248" priority="106">
      <formula>LEN(TRIM(Z860))=0</formula>
    </cfRule>
  </conditionalFormatting>
  <conditionalFormatting sqref="Z862:Z866 AB862:AB880">
    <cfRule type="containsBlanks" dxfId="247" priority="105">
      <formula>LEN(TRIM(Z862))=0</formula>
    </cfRule>
  </conditionalFormatting>
  <conditionalFormatting sqref="Z867:Z871">
    <cfRule type="containsBlanks" dxfId="246" priority="104">
      <formula>LEN(TRIM(Z867))=0</formula>
    </cfRule>
  </conditionalFormatting>
  <conditionalFormatting sqref="Z872:Z876">
    <cfRule type="containsBlanks" dxfId="245" priority="103">
      <formula>LEN(TRIM(Z872))=0</formula>
    </cfRule>
  </conditionalFormatting>
  <conditionalFormatting sqref="Z877:Z881 AB881">
    <cfRule type="containsBlanks" dxfId="244" priority="102">
      <formula>LEN(TRIM(Z877))=0</formula>
    </cfRule>
  </conditionalFormatting>
  <conditionalFormatting sqref="Z882:Z886 AB882:AB886">
    <cfRule type="containsBlanks" dxfId="243" priority="101">
      <formula>LEN(TRIM(Z882))=0</formula>
    </cfRule>
  </conditionalFormatting>
  <conditionalFormatting sqref="Z887:Z890 AB887:AB890">
    <cfRule type="containsBlanks" dxfId="242" priority="100">
      <formula>LEN(TRIM(Z887))=0</formula>
    </cfRule>
  </conditionalFormatting>
  <conditionalFormatting sqref="Z830:Z834 AB830:AB833">
    <cfRule type="containsBlanks" dxfId="241" priority="96">
      <formula>LEN(TRIM(Z830))=0</formula>
    </cfRule>
  </conditionalFormatting>
  <conditionalFormatting sqref="Z835:Z839 AB835:AB839">
    <cfRule type="containsBlanks" dxfId="240" priority="95">
      <formula>LEN(TRIM(Z835))=0</formula>
    </cfRule>
  </conditionalFormatting>
  <conditionalFormatting sqref="Z840:Z844 AB840:AB843">
    <cfRule type="containsBlanks" dxfId="239" priority="94">
      <formula>LEN(TRIM(Z840))=0</formula>
    </cfRule>
  </conditionalFormatting>
  <conditionalFormatting sqref="Z845:Z849">
    <cfRule type="containsBlanks" dxfId="238" priority="93">
      <formula>LEN(TRIM(Z845))=0</formula>
    </cfRule>
  </conditionalFormatting>
  <conditionalFormatting sqref="Z850:Z854">
    <cfRule type="containsBlanks" dxfId="237" priority="92">
      <formula>LEN(TRIM(Z850))=0</formula>
    </cfRule>
  </conditionalFormatting>
  <conditionalFormatting sqref="Z855:Z858">
    <cfRule type="containsBlanks" dxfId="236" priority="91">
      <formula>LEN(TRIM(Z855))=0</formula>
    </cfRule>
  </conditionalFormatting>
  <conditionalFormatting sqref="AB834">
    <cfRule type="containsBlanks" dxfId="235" priority="90">
      <formula>LEN(TRIM(AB834))=0</formula>
    </cfRule>
  </conditionalFormatting>
  <conditionalFormatting sqref="AB844:AB860">
    <cfRule type="containsBlanks" dxfId="234" priority="89">
      <formula>LEN(TRIM(AB844))=0</formula>
    </cfRule>
  </conditionalFormatting>
  <conditionalFormatting sqref="J47">
    <cfRule type="containsBlanks" dxfId="233" priority="88">
      <formula>LEN(TRIM(J47))=0</formula>
    </cfRule>
  </conditionalFormatting>
  <conditionalFormatting sqref="J46">
    <cfRule type="containsBlanks" dxfId="232" priority="86">
      <formula>LEN(TRIM(J46))=0</formula>
    </cfRule>
  </conditionalFormatting>
  <conditionalFormatting sqref="D5">
    <cfRule type="cellIs" dxfId="231" priority="84" operator="notEqual">
      <formula>0</formula>
    </cfRule>
  </conditionalFormatting>
  <conditionalFormatting sqref="N24">
    <cfRule type="containsBlanks" dxfId="230" priority="83">
      <formula>LEN(TRIM(N24))=0</formula>
    </cfRule>
  </conditionalFormatting>
  <conditionalFormatting sqref="Z546">
    <cfRule type="containsBlanks" dxfId="229" priority="81">
      <formula>LEN(TRIM(Z546))=0</formula>
    </cfRule>
  </conditionalFormatting>
  <conditionalFormatting sqref="Z1357:Z1368 AB1357:AB1380">
    <cfRule type="containsBlanks" dxfId="228" priority="80">
      <formula>LEN(TRIM(Z1357))=0</formula>
    </cfRule>
  </conditionalFormatting>
  <conditionalFormatting sqref="Z1369:Z1374">
    <cfRule type="containsBlanks" dxfId="227" priority="78">
      <formula>LEN(TRIM(Z1369))=0</formula>
    </cfRule>
  </conditionalFormatting>
  <conditionalFormatting sqref="Z1375">
    <cfRule type="containsBlanks" dxfId="226" priority="76">
      <formula>LEN(TRIM(Z1375))=0</formula>
    </cfRule>
  </conditionalFormatting>
  <conditionalFormatting sqref="Z1376:Z1379">
    <cfRule type="containsBlanks" dxfId="225" priority="73">
      <formula>LEN(TRIM(Z1376))=0</formula>
    </cfRule>
  </conditionalFormatting>
  <conditionalFormatting sqref="Z1380:Z1386 AB1381:AB1402">
    <cfRule type="containsBlanks" dxfId="224" priority="71">
      <formula>LEN(TRIM(Z1380))=0</formula>
    </cfRule>
  </conditionalFormatting>
  <conditionalFormatting sqref="Z1464:Z1465 AB1464:AB1465">
    <cfRule type="containsBlanks" dxfId="223" priority="70">
      <formula>LEN(TRIM(Z1464))=0</formula>
    </cfRule>
  </conditionalFormatting>
  <conditionalFormatting sqref="J55:J56">
    <cfRule type="containsBlanks" dxfId="222" priority="68">
      <formula>LEN(TRIM(J55))=0</formula>
    </cfRule>
  </conditionalFormatting>
  <conditionalFormatting sqref="J53:J54">
    <cfRule type="containsBlanks" dxfId="221" priority="66">
      <formula>LEN(TRIM(J53))=0</formula>
    </cfRule>
  </conditionalFormatting>
  <conditionalFormatting sqref="J57:J58">
    <cfRule type="containsBlanks" dxfId="220" priority="65">
      <formula>LEN(TRIM(J57))=0</formula>
    </cfRule>
  </conditionalFormatting>
  <conditionalFormatting sqref="J61:J62">
    <cfRule type="containsBlanks" dxfId="219" priority="63">
      <formula>LEN(TRIM(J61))=0</formula>
    </cfRule>
  </conditionalFormatting>
  <conditionalFormatting sqref="J59:J60">
    <cfRule type="containsBlanks" dxfId="218" priority="62">
      <formula>LEN(TRIM(J59))=0</formula>
    </cfRule>
  </conditionalFormatting>
  <conditionalFormatting sqref="J63:J64">
    <cfRule type="containsBlanks" dxfId="217" priority="60">
      <formula>LEN(TRIM(J63))=0</formula>
    </cfRule>
  </conditionalFormatting>
  <conditionalFormatting sqref="J65:J66">
    <cfRule type="containsBlanks" dxfId="216" priority="58">
      <formula>LEN(TRIM(J65))=0</formula>
    </cfRule>
  </conditionalFormatting>
  <conditionalFormatting sqref="J67">
    <cfRule type="containsBlanks" dxfId="215" priority="56">
      <formula>LEN(TRIM(J67))=0</formula>
    </cfRule>
  </conditionalFormatting>
  <conditionalFormatting sqref="J68:J69">
    <cfRule type="containsBlanks" dxfId="214" priority="54">
      <formula>LEN(TRIM(J68))=0</formula>
    </cfRule>
  </conditionalFormatting>
  <conditionalFormatting sqref="J70:J71">
    <cfRule type="containsBlanks" dxfId="213" priority="52">
      <formula>LEN(TRIM(J70))=0</formula>
    </cfRule>
  </conditionalFormatting>
  <conditionalFormatting sqref="J72:J73">
    <cfRule type="containsBlanks" dxfId="212" priority="50">
      <formula>LEN(TRIM(J72))=0</formula>
    </cfRule>
  </conditionalFormatting>
  <conditionalFormatting sqref="J74:J75">
    <cfRule type="containsBlanks" dxfId="211" priority="48">
      <formula>LEN(TRIM(J74))=0</formula>
    </cfRule>
  </conditionalFormatting>
  <conditionalFormatting sqref="J76:J77">
    <cfRule type="containsBlanks" dxfId="210" priority="46">
      <formula>LEN(TRIM(J76))=0</formula>
    </cfRule>
  </conditionalFormatting>
  <conditionalFormatting sqref="J78:J79">
    <cfRule type="containsBlanks" dxfId="209" priority="44">
      <formula>LEN(TRIM(J78))=0</formula>
    </cfRule>
  </conditionalFormatting>
  <conditionalFormatting sqref="J80">
    <cfRule type="containsBlanks" dxfId="208" priority="42">
      <formula>LEN(TRIM(J80))=0</formula>
    </cfRule>
  </conditionalFormatting>
  <conditionalFormatting sqref="J81:J82">
    <cfRule type="containsBlanks" dxfId="207" priority="40">
      <formula>LEN(TRIM(J81))=0</formula>
    </cfRule>
  </conditionalFormatting>
  <conditionalFormatting sqref="J83">
    <cfRule type="containsBlanks" dxfId="206" priority="38">
      <formula>LEN(TRIM(J83))=0</formula>
    </cfRule>
  </conditionalFormatting>
  <conditionalFormatting sqref="J84">
    <cfRule type="containsBlanks" dxfId="205" priority="36">
      <formula>LEN(TRIM(J84))=0</formula>
    </cfRule>
  </conditionalFormatting>
  <conditionalFormatting sqref="V37:V42">
    <cfRule type="containsBlanks" dxfId="204" priority="35">
      <formula>LEN(TRIM(V37))=0</formula>
    </cfRule>
  </conditionalFormatting>
  <conditionalFormatting sqref="V41">
    <cfRule type="containsBlanks" dxfId="203" priority="31">
      <formula>LEN(TRIM(V41))=0</formula>
    </cfRule>
  </conditionalFormatting>
  <conditionalFormatting sqref="V50:V51">
    <cfRule type="containsBlanks" dxfId="202" priority="30">
      <formula>LEN(TRIM(V50))=0</formula>
    </cfRule>
  </conditionalFormatting>
  <conditionalFormatting sqref="Z1522:Z1576 AB1522:AB1576">
    <cfRule type="containsBlanks" dxfId="201" priority="28">
      <formula>LEN(TRIM(Z1522))=0</formula>
    </cfRule>
  </conditionalFormatting>
  <conditionalFormatting sqref="G1522:G1576 O1522:O1576 S1522:S1576 W1522:W1576">
    <cfRule type="cellIs" dxfId="200" priority="27" operator="notEqual">
      <formula>0</formula>
    </cfRule>
  </conditionalFormatting>
  <conditionalFormatting sqref="Z25">
    <cfRule type="containsBlanks" dxfId="199" priority="26">
      <formula>LEN(TRIM(Z25))=0</formula>
    </cfRule>
  </conditionalFormatting>
  <conditionalFormatting sqref="Z405:Z408">
    <cfRule type="containsBlanks" dxfId="198" priority="25">
      <formula>LEN(TRIM(Z405))=0</formula>
    </cfRule>
  </conditionalFormatting>
  <conditionalFormatting sqref="Z409:Z410">
    <cfRule type="containsBlanks" dxfId="197" priority="24">
      <formula>LEN(TRIM(Z409))=0</formula>
    </cfRule>
  </conditionalFormatting>
  <conditionalFormatting sqref="Z411:Z413">
    <cfRule type="containsBlanks" dxfId="196" priority="23">
      <formula>LEN(TRIM(Z411))=0</formula>
    </cfRule>
  </conditionalFormatting>
  <conditionalFormatting sqref="Z414:Z415">
    <cfRule type="containsBlanks" dxfId="195" priority="22">
      <formula>LEN(TRIM(Z414))=0</formula>
    </cfRule>
  </conditionalFormatting>
  <conditionalFormatting sqref="Z416:Z418">
    <cfRule type="containsBlanks" dxfId="194" priority="21">
      <formula>LEN(TRIM(Z416))=0</formula>
    </cfRule>
  </conditionalFormatting>
  <conditionalFormatting sqref="Z419:Z420">
    <cfRule type="containsBlanks" dxfId="193" priority="20">
      <formula>LEN(TRIM(Z419))=0</formula>
    </cfRule>
  </conditionalFormatting>
  <conditionalFormatting sqref="Z421:Z422">
    <cfRule type="containsBlanks" dxfId="192" priority="19">
      <formula>LEN(TRIM(Z421))=0</formula>
    </cfRule>
  </conditionalFormatting>
  <conditionalFormatting sqref="Z423">
    <cfRule type="containsBlanks" dxfId="191" priority="18">
      <formula>LEN(TRIM(Z423))=0</formula>
    </cfRule>
  </conditionalFormatting>
  <conditionalFormatting sqref="Z424">
    <cfRule type="containsBlanks" dxfId="190" priority="17">
      <formula>LEN(TRIM(Z424))=0</formula>
    </cfRule>
  </conditionalFormatting>
  <conditionalFormatting sqref="AB425:AB427">
    <cfRule type="containsBlanks" dxfId="189" priority="16">
      <formula>LEN(TRIM(AB425))=0</formula>
    </cfRule>
  </conditionalFormatting>
  <conditionalFormatting sqref="AB402">
    <cfRule type="containsBlanks" dxfId="188" priority="15">
      <formula>LEN(TRIM(AB402))=0</formula>
    </cfRule>
  </conditionalFormatting>
  <conditionalFormatting sqref="AB403:AB404">
    <cfRule type="containsBlanks" dxfId="187" priority="14">
      <formula>LEN(TRIM(AB403))=0</formula>
    </cfRule>
  </conditionalFormatting>
  <conditionalFormatting sqref="AB405:AB408">
    <cfRule type="containsBlanks" dxfId="186" priority="13">
      <formula>LEN(TRIM(AB405))=0</formula>
    </cfRule>
  </conditionalFormatting>
  <conditionalFormatting sqref="AB409:AB410">
    <cfRule type="containsBlanks" dxfId="185" priority="12">
      <formula>LEN(TRIM(AB409))=0</formula>
    </cfRule>
  </conditionalFormatting>
  <conditionalFormatting sqref="AB411:AB413">
    <cfRule type="containsBlanks" dxfId="184" priority="11">
      <formula>LEN(TRIM(AB411))=0</formula>
    </cfRule>
  </conditionalFormatting>
  <conditionalFormatting sqref="AB414:AB415">
    <cfRule type="containsBlanks" dxfId="183" priority="10">
      <formula>LEN(TRIM(AB414))=0</formula>
    </cfRule>
  </conditionalFormatting>
  <conditionalFormatting sqref="AB416:AB418">
    <cfRule type="containsBlanks" dxfId="182" priority="9">
      <formula>LEN(TRIM(AB416))=0</formula>
    </cfRule>
  </conditionalFormatting>
  <conditionalFormatting sqref="AB419:AB420">
    <cfRule type="containsBlanks" dxfId="181" priority="8">
      <formula>LEN(TRIM(AB419))=0</formula>
    </cfRule>
  </conditionalFormatting>
  <conditionalFormatting sqref="AB421:AB422">
    <cfRule type="containsBlanks" dxfId="180" priority="7">
      <formula>LEN(TRIM(AB421))=0</formula>
    </cfRule>
  </conditionalFormatting>
  <conditionalFormatting sqref="AB423">
    <cfRule type="containsBlanks" dxfId="179" priority="6">
      <formula>LEN(TRIM(AB423))=0</formula>
    </cfRule>
  </conditionalFormatting>
  <conditionalFormatting sqref="AB424">
    <cfRule type="containsBlanks" dxfId="178" priority="5">
      <formula>LEN(TRIM(AB424))=0</formula>
    </cfRule>
  </conditionalFormatting>
  <conditionalFormatting sqref="V41">
    <cfRule type="containsBlanks" dxfId="177" priority="2">
      <formula>LEN(TRIM(V41))=0</formula>
    </cfRule>
  </conditionalFormatting>
  <conditionalFormatting sqref="V40">
    <cfRule type="containsBlanks" dxfId="176" priority="4">
      <formula>LEN(TRIM(V40))=0</formula>
    </cfRule>
  </conditionalFormatting>
  <conditionalFormatting sqref="V42">
    <cfRule type="containsBlanks" dxfId="175" priority="3">
      <formula>LEN(TRIM(V42))=0</formula>
    </cfRule>
  </conditionalFormatting>
  <conditionalFormatting sqref="Z35">
    <cfRule type="containsBlanks" dxfId="174" priority="1">
      <formula>LEN(TRIM(Z35))=0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T1585"/>
  <sheetViews>
    <sheetView showGridLines="0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B6" sqref="B6"/>
    </sheetView>
  </sheetViews>
  <sheetFormatPr defaultColWidth="9.109375" defaultRowHeight="12" x14ac:dyDescent="0.25"/>
  <cols>
    <col min="1" max="3" width="2.6640625" style="2" customWidth="1"/>
    <col min="4" max="4" width="5.109375" style="6" bestFit="1" customWidth="1"/>
    <col min="5" max="5" width="1.6640625" style="2" customWidth="1"/>
    <col min="6" max="6" width="10.88671875" style="2" bestFit="1" customWidth="1"/>
    <col min="7" max="7" width="1.6640625" style="2" customWidth="1"/>
    <col min="8" max="8" width="7.44140625" style="2" bestFit="1" customWidth="1"/>
    <col min="9" max="9" width="1.6640625" style="2" customWidth="1"/>
    <col min="10" max="10" width="10.88671875" style="2" bestFit="1" customWidth="1"/>
    <col min="11" max="11" width="1.6640625" style="2" customWidth="1"/>
    <col min="12" max="12" width="12.6640625" style="144" bestFit="1" customWidth="1"/>
    <col min="13" max="13" width="1.6640625" style="2" customWidth="1"/>
    <col min="14" max="14" width="14.44140625" style="2" bestFit="1" customWidth="1"/>
    <col min="15" max="15" width="28.6640625" style="2" bestFit="1" customWidth="1"/>
    <col min="16" max="16" width="1.6640625" style="2" customWidth="1"/>
    <col min="17" max="17" width="23.88671875" style="2" bestFit="1" customWidth="1"/>
    <col min="18" max="18" width="3.5546875" style="25" bestFit="1" customWidth="1"/>
    <col min="19" max="20" width="1.6640625" style="2" customWidth="1"/>
    <col min="21" max="21" width="1.5546875" style="2" customWidth="1"/>
    <col min="22" max="16384" width="9.109375" style="2"/>
  </cols>
  <sheetData>
    <row r="1" spans="1:20" ht="13.8" x14ac:dyDescent="0.3">
      <c r="A1" s="164" t="s">
        <v>131</v>
      </c>
      <c r="B1" s="164"/>
      <c r="C1" s="164"/>
      <c r="D1" s="164"/>
      <c r="E1" s="1"/>
      <c r="F1" s="1"/>
      <c r="G1" s="1"/>
      <c r="H1" s="1"/>
      <c r="I1" s="1"/>
      <c r="J1" s="1"/>
      <c r="K1" s="1"/>
      <c r="L1" s="140"/>
      <c r="M1" s="1"/>
      <c r="N1" s="1"/>
      <c r="O1" s="1"/>
      <c r="P1" s="1"/>
      <c r="Q1" s="1"/>
      <c r="R1" s="22"/>
      <c r="S1" s="1"/>
      <c r="T1" s="1"/>
    </row>
    <row r="2" spans="1:20" x14ac:dyDescent="0.25">
      <c r="A2" s="1"/>
      <c r="B2" s="1"/>
      <c r="C2" s="1"/>
      <c r="D2" s="5"/>
      <c r="E2" s="1"/>
      <c r="F2" s="1"/>
      <c r="G2" s="1"/>
      <c r="H2" s="1"/>
      <c r="I2" s="1"/>
      <c r="J2" s="1"/>
      <c r="K2" s="1"/>
      <c r="L2" s="140"/>
      <c r="M2" s="1"/>
      <c r="N2" s="1"/>
      <c r="O2" s="1"/>
      <c r="P2" s="1"/>
      <c r="Q2" s="1"/>
      <c r="R2" s="22"/>
      <c r="S2" s="1"/>
      <c r="T2" s="1"/>
    </row>
    <row r="3" spans="1:20" s="8" customFormat="1" x14ac:dyDescent="0.25">
      <c r="A3" s="7"/>
      <c r="B3" s="7"/>
      <c r="C3" s="7" t="s">
        <v>28</v>
      </c>
      <c r="D3" s="11"/>
      <c r="E3" s="7"/>
      <c r="F3" s="7"/>
      <c r="G3" s="7"/>
      <c r="H3" s="7"/>
      <c r="I3" s="7"/>
      <c r="J3" s="7"/>
      <c r="K3" s="7"/>
      <c r="L3" s="145"/>
      <c r="M3" s="7"/>
      <c r="N3" s="7"/>
      <c r="O3" s="7"/>
      <c r="P3" s="7"/>
      <c r="Q3" s="7"/>
      <c r="R3" s="27"/>
      <c r="S3" s="7"/>
      <c r="T3" s="7"/>
    </row>
    <row r="4" spans="1:20" x14ac:dyDescent="0.25">
      <c r="A4" s="1"/>
      <c r="B4" s="1"/>
      <c r="C4" s="1"/>
      <c r="D4" s="5"/>
      <c r="E4" s="1"/>
      <c r="F4" s="1"/>
      <c r="G4" s="1"/>
      <c r="H4" s="1"/>
      <c r="I4" s="1"/>
      <c r="J4" s="1"/>
      <c r="K4" s="1"/>
      <c r="L4" s="140"/>
      <c r="M4" s="1"/>
      <c r="N4" s="1"/>
      <c r="O4" s="1"/>
      <c r="P4" s="1"/>
      <c r="Q4" s="1"/>
      <c r="R4" s="22"/>
      <c r="S4" s="1"/>
      <c r="T4" s="1"/>
    </row>
    <row r="5" spans="1:20" s="28" customFormat="1" ht="10.199999999999999" x14ac:dyDescent="0.2">
      <c r="A5" s="26"/>
      <c r="B5" s="26"/>
      <c r="C5" s="27" t="s">
        <v>20</v>
      </c>
      <c r="D5" s="26">
        <f>SUM(F5:T5)</f>
        <v>0</v>
      </c>
      <c r="E5" s="26"/>
      <c r="F5" s="26"/>
      <c r="G5" s="26"/>
      <c r="H5" s="26"/>
      <c r="I5" s="26"/>
      <c r="J5" s="26"/>
      <c r="K5" s="26"/>
      <c r="L5" s="141"/>
      <c r="M5" s="26"/>
      <c r="N5" s="26"/>
      <c r="O5" s="26"/>
      <c r="P5" s="26"/>
      <c r="Q5" s="26"/>
      <c r="R5" s="27">
        <f>SUM(R8:R100827)</f>
        <v>0</v>
      </c>
      <c r="S5" s="26"/>
      <c r="T5" s="26"/>
    </row>
    <row r="6" spans="1:20" s="8" customFormat="1" x14ac:dyDescent="0.25">
      <c r="A6" s="7"/>
      <c r="B6" s="7"/>
      <c r="C6" s="7"/>
      <c r="D6" s="11" t="s">
        <v>6</v>
      </c>
      <c r="E6" s="12" t="s">
        <v>7</v>
      </c>
      <c r="F6" s="13" t="s">
        <v>29</v>
      </c>
      <c r="G6" s="12" t="s">
        <v>7</v>
      </c>
      <c r="H6" s="13" t="s">
        <v>30</v>
      </c>
      <c r="I6" s="12" t="s">
        <v>7</v>
      </c>
      <c r="J6" s="13" t="s">
        <v>31</v>
      </c>
      <c r="K6" s="12" t="s">
        <v>7</v>
      </c>
      <c r="L6" s="142" t="s">
        <v>32</v>
      </c>
      <c r="M6" s="12" t="s">
        <v>7</v>
      </c>
      <c r="N6" s="13" t="s">
        <v>33</v>
      </c>
      <c r="O6" s="13" t="s">
        <v>34</v>
      </c>
      <c r="P6" s="12" t="s">
        <v>7</v>
      </c>
      <c r="Q6" s="13" t="s">
        <v>35</v>
      </c>
      <c r="R6" s="23" t="s">
        <v>19</v>
      </c>
      <c r="S6" s="7"/>
      <c r="T6" s="7"/>
    </row>
    <row r="7" spans="1:20" ht="5.0999999999999996" customHeight="1" x14ac:dyDescent="0.25">
      <c r="A7" s="1"/>
      <c r="B7" s="1"/>
      <c r="C7" s="1"/>
      <c r="D7" s="15" t="s">
        <v>108</v>
      </c>
      <c r="E7" s="16"/>
      <c r="F7" s="16"/>
      <c r="G7" s="16"/>
      <c r="H7" s="16"/>
      <c r="I7" s="16"/>
      <c r="J7" s="16"/>
      <c r="K7" s="16"/>
      <c r="L7" s="143"/>
      <c r="M7" s="7"/>
      <c r="N7" s="16"/>
      <c r="O7" s="16"/>
      <c r="P7" s="7"/>
      <c r="Q7" s="16"/>
      <c r="R7" s="24"/>
      <c r="S7" s="1"/>
      <c r="T7" s="1"/>
    </row>
    <row r="8" spans="1:20" x14ac:dyDescent="0.25">
      <c r="A8" s="1"/>
      <c r="B8" s="1"/>
      <c r="C8" s="1"/>
      <c r="D8" s="5">
        <f>ROW(C8)</f>
        <v>8</v>
      </c>
      <c r="E8" s="10" t="s">
        <v>7</v>
      </c>
      <c r="F8" s="9"/>
      <c r="G8" s="10" t="s">
        <v>7</v>
      </c>
      <c r="H8" s="9"/>
      <c r="I8" s="10" t="s">
        <v>7</v>
      </c>
      <c r="J8" s="9"/>
      <c r="K8" s="10" t="s">
        <v>7</v>
      </c>
      <c r="L8" s="139"/>
      <c r="M8" s="1"/>
      <c r="N8" s="32" t="str">
        <f t="shared" ref="N8:N19" si="0">IF(F8="","",F8&amp;" "&amp;LEFT(H8,1)&amp;"."&amp;LEFT(J8)&amp;".")</f>
        <v/>
      </c>
      <c r="O8" s="32" t="str">
        <f t="shared" ref="O8:O19" si="1">IF(F8="","",F8&amp;" "&amp;H8&amp;" "&amp;J8)</f>
        <v/>
      </c>
      <c r="P8" s="1"/>
      <c r="Q8" s="32" t="str">
        <f>IF(F8="","",N8&amp;"_"&amp;L8)</f>
        <v/>
      </c>
      <c r="R8" s="22">
        <f t="shared" ref="R8:R71" si="2">IF(Q8="",0,IF(COUNTIF(Q:Q,Q8)=1,0,1))</f>
        <v>0</v>
      </c>
      <c r="S8" s="1"/>
      <c r="T8" s="1"/>
    </row>
    <row r="9" spans="1:20" x14ac:dyDescent="0.25">
      <c r="A9" s="1"/>
      <c r="B9" s="1"/>
      <c r="C9" s="1"/>
      <c r="D9" s="5">
        <f t="shared" ref="D9:D72" si="3">ROW(C9)</f>
        <v>9</v>
      </c>
      <c r="E9" s="10" t="s">
        <v>7</v>
      </c>
      <c r="F9" s="9"/>
      <c r="G9" s="10" t="s">
        <v>7</v>
      </c>
      <c r="H9" s="9"/>
      <c r="I9" s="10" t="s">
        <v>7</v>
      </c>
      <c r="J9" s="9"/>
      <c r="K9" s="10" t="s">
        <v>7</v>
      </c>
      <c r="L9" s="139"/>
      <c r="M9" s="1"/>
      <c r="N9" s="32" t="str">
        <f t="shared" si="0"/>
        <v/>
      </c>
      <c r="O9" s="32" t="str">
        <f t="shared" si="1"/>
        <v/>
      </c>
      <c r="P9" s="1"/>
      <c r="Q9" s="32" t="str">
        <f t="shared" ref="Q9:Q19" si="4">IF(F9="","",N9&amp;"_"&amp;DAY(L9)&amp;"."&amp;MONTH(L9)&amp;"."&amp;YEAR(L9))</f>
        <v/>
      </c>
      <c r="R9" s="22">
        <f t="shared" si="2"/>
        <v>0</v>
      </c>
      <c r="S9" s="1"/>
      <c r="T9" s="1"/>
    </row>
    <row r="10" spans="1:20" x14ac:dyDescent="0.25">
      <c r="A10" s="1"/>
      <c r="B10" s="1"/>
      <c r="C10" s="1"/>
      <c r="D10" s="5">
        <f t="shared" si="3"/>
        <v>10</v>
      </c>
      <c r="E10" s="10" t="s">
        <v>7</v>
      </c>
      <c r="F10" s="9"/>
      <c r="G10" s="10" t="s">
        <v>7</v>
      </c>
      <c r="H10" s="9"/>
      <c r="I10" s="10" t="s">
        <v>7</v>
      </c>
      <c r="J10" s="9"/>
      <c r="K10" s="10" t="s">
        <v>7</v>
      </c>
      <c r="L10" s="139"/>
      <c r="M10" s="1"/>
      <c r="N10" s="32" t="str">
        <f t="shared" si="0"/>
        <v/>
      </c>
      <c r="O10" s="32" t="str">
        <f t="shared" si="1"/>
        <v/>
      </c>
      <c r="P10" s="1"/>
      <c r="Q10" s="32" t="str">
        <f t="shared" si="4"/>
        <v/>
      </c>
      <c r="R10" s="22">
        <f t="shared" si="2"/>
        <v>0</v>
      </c>
      <c r="S10" s="1"/>
      <c r="T10" s="1"/>
    </row>
    <row r="11" spans="1:20" x14ac:dyDescent="0.25">
      <c r="A11" s="1"/>
      <c r="B11" s="1"/>
      <c r="C11" s="1"/>
      <c r="D11" s="5">
        <f t="shared" si="3"/>
        <v>11</v>
      </c>
      <c r="E11" s="10" t="s">
        <v>7</v>
      </c>
      <c r="F11" s="9"/>
      <c r="G11" s="10" t="s">
        <v>7</v>
      </c>
      <c r="H11" s="9"/>
      <c r="I11" s="10" t="s">
        <v>7</v>
      </c>
      <c r="J11" s="9"/>
      <c r="K11" s="10" t="s">
        <v>7</v>
      </c>
      <c r="L11" s="139"/>
      <c r="M11" s="1"/>
      <c r="N11" s="32" t="str">
        <f t="shared" si="0"/>
        <v/>
      </c>
      <c r="O11" s="32" t="str">
        <f t="shared" si="1"/>
        <v/>
      </c>
      <c r="P11" s="1"/>
      <c r="Q11" s="32" t="str">
        <f t="shared" si="4"/>
        <v/>
      </c>
      <c r="R11" s="22">
        <f t="shared" si="2"/>
        <v>0</v>
      </c>
      <c r="S11" s="1"/>
      <c r="T11" s="1"/>
    </row>
    <row r="12" spans="1:20" x14ac:dyDescent="0.25">
      <c r="A12" s="1"/>
      <c r="B12" s="1"/>
      <c r="C12" s="1"/>
      <c r="D12" s="5">
        <f t="shared" si="3"/>
        <v>12</v>
      </c>
      <c r="E12" s="10" t="s">
        <v>7</v>
      </c>
      <c r="F12" s="9"/>
      <c r="G12" s="10" t="s">
        <v>7</v>
      </c>
      <c r="H12" s="9"/>
      <c r="I12" s="10" t="s">
        <v>7</v>
      </c>
      <c r="J12" s="9"/>
      <c r="K12" s="10" t="s">
        <v>7</v>
      </c>
      <c r="L12" s="139"/>
      <c r="M12" s="1"/>
      <c r="N12" s="32" t="str">
        <f t="shared" si="0"/>
        <v/>
      </c>
      <c r="O12" s="32" t="str">
        <f t="shared" si="1"/>
        <v/>
      </c>
      <c r="P12" s="1"/>
      <c r="Q12" s="32" t="str">
        <f t="shared" si="4"/>
        <v/>
      </c>
      <c r="R12" s="22">
        <f t="shared" si="2"/>
        <v>0</v>
      </c>
      <c r="S12" s="1"/>
      <c r="T12" s="1"/>
    </row>
    <row r="13" spans="1:20" x14ac:dyDescent="0.25">
      <c r="A13" s="1"/>
      <c r="B13" s="1"/>
      <c r="C13" s="1"/>
      <c r="D13" s="5">
        <f t="shared" si="3"/>
        <v>13</v>
      </c>
      <c r="E13" s="10" t="s">
        <v>7</v>
      </c>
      <c r="F13" s="9"/>
      <c r="G13" s="10" t="s">
        <v>7</v>
      </c>
      <c r="H13" s="9"/>
      <c r="I13" s="10" t="s">
        <v>7</v>
      </c>
      <c r="J13" s="9"/>
      <c r="K13" s="10" t="s">
        <v>7</v>
      </c>
      <c r="L13" s="139"/>
      <c r="M13" s="1"/>
      <c r="N13" s="32" t="str">
        <f t="shared" si="0"/>
        <v/>
      </c>
      <c r="O13" s="32" t="str">
        <f t="shared" si="1"/>
        <v/>
      </c>
      <c r="P13" s="1"/>
      <c r="Q13" s="32" t="str">
        <f t="shared" si="4"/>
        <v/>
      </c>
      <c r="R13" s="22">
        <f t="shared" si="2"/>
        <v>0</v>
      </c>
      <c r="S13" s="1"/>
      <c r="T13" s="1"/>
    </row>
    <row r="14" spans="1:20" x14ac:dyDescent="0.25">
      <c r="A14" s="1"/>
      <c r="B14" s="1"/>
      <c r="C14" s="1"/>
      <c r="D14" s="5">
        <f t="shared" si="3"/>
        <v>14</v>
      </c>
      <c r="E14" s="10" t="s">
        <v>7</v>
      </c>
      <c r="F14" s="9"/>
      <c r="G14" s="10" t="s">
        <v>7</v>
      </c>
      <c r="H14" s="9"/>
      <c r="I14" s="10" t="s">
        <v>7</v>
      </c>
      <c r="J14" s="9"/>
      <c r="K14" s="10" t="s">
        <v>7</v>
      </c>
      <c r="L14" s="139"/>
      <c r="M14" s="1"/>
      <c r="N14" s="32" t="str">
        <f t="shared" si="0"/>
        <v/>
      </c>
      <c r="O14" s="32" t="str">
        <f t="shared" si="1"/>
        <v/>
      </c>
      <c r="P14" s="1"/>
      <c r="Q14" s="32" t="str">
        <f t="shared" si="4"/>
        <v/>
      </c>
      <c r="R14" s="22">
        <f t="shared" si="2"/>
        <v>0</v>
      </c>
      <c r="S14" s="1"/>
      <c r="T14" s="1"/>
    </row>
    <row r="15" spans="1:20" x14ac:dyDescent="0.25">
      <c r="A15" s="1"/>
      <c r="B15" s="1"/>
      <c r="C15" s="1"/>
      <c r="D15" s="5">
        <f t="shared" si="3"/>
        <v>15</v>
      </c>
      <c r="E15" s="10" t="s">
        <v>7</v>
      </c>
      <c r="F15" s="9"/>
      <c r="G15" s="10" t="s">
        <v>7</v>
      </c>
      <c r="H15" s="9"/>
      <c r="I15" s="10" t="s">
        <v>7</v>
      </c>
      <c r="J15" s="9"/>
      <c r="K15" s="10" t="s">
        <v>7</v>
      </c>
      <c r="L15" s="139"/>
      <c r="M15" s="1"/>
      <c r="N15" s="32" t="str">
        <f t="shared" si="0"/>
        <v/>
      </c>
      <c r="O15" s="32" t="str">
        <f t="shared" si="1"/>
        <v/>
      </c>
      <c r="P15" s="1"/>
      <c r="Q15" s="32" t="str">
        <f t="shared" si="4"/>
        <v/>
      </c>
      <c r="R15" s="22">
        <f t="shared" si="2"/>
        <v>0</v>
      </c>
      <c r="S15" s="1"/>
      <c r="T15" s="1"/>
    </row>
    <row r="16" spans="1:20" x14ac:dyDescent="0.25">
      <c r="A16" s="1"/>
      <c r="B16" s="1"/>
      <c r="C16" s="1"/>
      <c r="D16" s="5">
        <f t="shared" si="3"/>
        <v>16</v>
      </c>
      <c r="E16" s="10" t="s">
        <v>7</v>
      </c>
      <c r="F16" s="9"/>
      <c r="G16" s="10" t="s">
        <v>7</v>
      </c>
      <c r="H16" s="9"/>
      <c r="I16" s="10" t="s">
        <v>7</v>
      </c>
      <c r="J16" s="9"/>
      <c r="K16" s="10" t="s">
        <v>7</v>
      </c>
      <c r="L16" s="139"/>
      <c r="M16" s="1"/>
      <c r="N16" s="32" t="str">
        <f t="shared" si="0"/>
        <v/>
      </c>
      <c r="O16" s="32" t="str">
        <f t="shared" si="1"/>
        <v/>
      </c>
      <c r="P16" s="1"/>
      <c r="Q16" s="32" t="str">
        <f t="shared" si="4"/>
        <v/>
      </c>
      <c r="R16" s="22">
        <f t="shared" si="2"/>
        <v>0</v>
      </c>
      <c r="S16" s="1"/>
      <c r="T16" s="1"/>
    </row>
    <row r="17" spans="1:20" x14ac:dyDescent="0.25">
      <c r="A17" s="1"/>
      <c r="B17" s="1"/>
      <c r="C17" s="1"/>
      <c r="D17" s="5">
        <f t="shared" si="3"/>
        <v>17</v>
      </c>
      <c r="E17" s="10" t="s">
        <v>7</v>
      </c>
      <c r="F17" s="9"/>
      <c r="G17" s="10" t="s">
        <v>7</v>
      </c>
      <c r="H17" s="9"/>
      <c r="I17" s="10" t="s">
        <v>7</v>
      </c>
      <c r="J17" s="9"/>
      <c r="K17" s="10" t="s">
        <v>7</v>
      </c>
      <c r="L17" s="139"/>
      <c r="M17" s="1"/>
      <c r="N17" s="32" t="str">
        <f t="shared" si="0"/>
        <v/>
      </c>
      <c r="O17" s="32" t="str">
        <f t="shared" si="1"/>
        <v/>
      </c>
      <c r="P17" s="1"/>
      <c r="Q17" s="32" t="str">
        <f t="shared" si="4"/>
        <v/>
      </c>
      <c r="R17" s="22">
        <f t="shared" si="2"/>
        <v>0</v>
      </c>
      <c r="S17" s="1"/>
      <c r="T17" s="1"/>
    </row>
    <row r="18" spans="1:20" x14ac:dyDescent="0.25">
      <c r="A18" s="1"/>
      <c r="B18" s="1"/>
      <c r="C18" s="1"/>
      <c r="D18" s="5">
        <f t="shared" si="3"/>
        <v>18</v>
      </c>
      <c r="E18" s="10" t="s">
        <v>7</v>
      </c>
      <c r="F18" s="9"/>
      <c r="G18" s="10" t="s">
        <v>7</v>
      </c>
      <c r="H18" s="9"/>
      <c r="I18" s="10" t="s">
        <v>7</v>
      </c>
      <c r="J18" s="9"/>
      <c r="K18" s="10" t="s">
        <v>7</v>
      </c>
      <c r="L18" s="139"/>
      <c r="M18" s="1"/>
      <c r="N18" s="32" t="str">
        <f t="shared" si="0"/>
        <v/>
      </c>
      <c r="O18" s="32" t="str">
        <f t="shared" si="1"/>
        <v/>
      </c>
      <c r="P18" s="1"/>
      <c r="Q18" s="32" t="str">
        <f t="shared" si="4"/>
        <v/>
      </c>
      <c r="R18" s="22">
        <f t="shared" si="2"/>
        <v>0</v>
      </c>
      <c r="S18" s="1"/>
      <c r="T18" s="1"/>
    </row>
    <row r="19" spans="1:20" x14ac:dyDescent="0.25">
      <c r="A19" s="1"/>
      <c r="B19" s="1"/>
      <c r="C19" s="1"/>
      <c r="D19" s="5">
        <f t="shared" si="3"/>
        <v>19</v>
      </c>
      <c r="E19" s="10" t="s">
        <v>7</v>
      </c>
      <c r="F19" s="9"/>
      <c r="G19" s="10" t="s">
        <v>7</v>
      </c>
      <c r="H19" s="9"/>
      <c r="I19" s="10" t="s">
        <v>7</v>
      </c>
      <c r="J19" s="9"/>
      <c r="K19" s="10" t="s">
        <v>7</v>
      </c>
      <c r="L19" s="139"/>
      <c r="M19" s="1"/>
      <c r="N19" s="32" t="str">
        <f t="shared" si="0"/>
        <v/>
      </c>
      <c r="O19" s="32" t="str">
        <f t="shared" si="1"/>
        <v/>
      </c>
      <c r="P19" s="1"/>
      <c r="Q19" s="32" t="str">
        <f t="shared" si="4"/>
        <v/>
      </c>
      <c r="R19" s="22">
        <f t="shared" si="2"/>
        <v>0</v>
      </c>
      <c r="S19" s="1"/>
      <c r="T19" s="1"/>
    </row>
    <row r="20" spans="1:20" x14ac:dyDescent="0.25">
      <c r="A20" s="1"/>
      <c r="B20" s="1"/>
      <c r="C20" s="1"/>
      <c r="D20" s="5">
        <f t="shared" si="3"/>
        <v>20</v>
      </c>
      <c r="E20" s="10" t="s">
        <v>7</v>
      </c>
      <c r="F20" s="9"/>
      <c r="G20" s="10" t="s">
        <v>7</v>
      </c>
      <c r="H20" s="9"/>
      <c r="I20" s="10" t="s">
        <v>7</v>
      </c>
      <c r="J20" s="9"/>
      <c r="K20" s="10" t="s">
        <v>7</v>
      </c>
      <c r="L20" s="139"/>
      <c r="M20" s="1"/>
      <c r="N20" s="32"/>
      <c r="O20" s="32"/>
      <c r="P20" s="1"/>
      <c r="Q20" s="32"/>
      <c r="R20" s="22">
        <f t="shared" si="2"/>
        <v>0</v>
      </c>
      <c r="S20" s="1"/>
      <c r="T20" s="1"/>
    </row>
    <row r="21" spans="1:20" x14ac:dyDescent="0.25">
      <c r="A21" s="1"/>
      <c r="B21" s="1"/>
      <c r="C21" s="1"/>
      <c r="D21" s="5">
        <f t="shared" si="3"/>
        <v>21</v>
      </c>
      <c r="E21" s="10" t="s">
        <v>7</v>
      </c>
      <c r="F21" s="9"/>
      <c r="G21" s="10" t="s">
        <v>7</v>
      </c>
      <c r="H21" s="9"/>
      <c r="I21" s="10" t="s">
        <v>7</v>
      </c>
      <c r="J21" s="9"/>
      <c r="K21" s="10" t="s">
        <v>7</v>
      </c>
      <c r="L21" s="139"/>
      <c r="M21" s="1"/>
      <c r="N21" s="32" t="str">
        <f t="shared" ref="N21:N84" si="5">IF(F21="","",F21&amp;" "&amp;LEFT(H21,1)&amp;"."&amp;LEFT(J21)&amp;".")</f>
        <v/>
      </c>
      <c r="O21" s="32" t="str">
        <f t="shared" ref="O21:O84" si="6">IF(F21="","",F21&amp;" "&amp;H21&amp;" "&amp;J21)</f>
        <v/>
      </c>
      <c r="P21" s="1"/>
      <c r="Q21" s="32" t="str">
        <f t="shared" ref="Q21:Q84" si="7">IF(F21="","",N21&amp;"_"&amp;DAY(L21)&amp;"."&amp;MONTH(L21)&amp;"."&amp;YEAR(L21))</f>
        <v/>
      </c>
      <c r="R21" s="22">
        <f t="shared" si="2"/>
        <v>0</v>
      </c>
      <c r="S21" s="1"/>
      <c r="T21" s="1"/>
    </row>
    <row r="22" spans="1:20" x14ac:dyDescent="0.25">
      <c r="A22" s="1"/>
      <c r="B22" s="1"/>
      <c r="C22" s="1"/>
      <c r="D22" s="5">
        <f t="shared" si="3"/>
        <v>22</v>
      </c>
      <c r="E22" s="10" t="s">
        <v>7</v>
      </c>
      <c r="F22" s="9"/>
      <c r="G22" s="10" t="s">
        <v>7</v>
      </c>
      <c r="H22" s="9"/>
      <c r="I22" s="10" t="s">
        <v>7</v>
      </c>
      <c r="J22" s="9"/>
      <c r="K22" s="10" t="s">
        <v>7</v>
      </c>
      <c r="L22" s="139"/>
      <c r="M22" s="1"/>
      <c r="N22" s="32" t="str">
        <f t="shared" si="5"/>
        <v/>
      </c>
      <c r="O22" s="32" t="str">
        <f t="shared" si="6"/>
        <v/>
      </c>
      <c r="P22" s="1"/>
      <c r="Q22" s="32" t="str">
        <f t="shared" si="7"/>
        <v/>
      </c>
      <c r="R22" s="22">
        <f t="shared" si="2"/>
        <v>0</v>
      </c>
      <c r="S22" s="1"/>
      <c r="T22" s="1"/>
    </row>
    <row r="23" spans="1:20" x14ac:dyDescent="0.25">
      <c r="A23" s="1"/>
      <c r="B23" s="1"/>
      <c r="C23" s="1"/>
      <c r="D23" s="5">
        <f t="shared" si="3"/>
        <v>23</v>
      </c>
      <c r="E23" s="10" t="s">
        <v>7</v>
      </c>
      <c r="F23" s="9"/>
      <c r="G23" s="10" t="s">
        <v>7</v>
      </c>
      <c r="H23" s="9"/>
      <c r="I23" s="10" t="s">
        <v>7</v>
      </c>
      <c r="J23" s="9"/>
      <c r="K23" s="10" t="s">
        <v>7</v>
      </c>
      <c r="L23" s="139"/>
      <c r="M23" s="1"/>
      <c r="N23" s="32" t="str">
        <f t="shared" si="5"/>
        <v/>
      </c>
      <c r="O23" s="32" t="str">
        <f t="shared" si="6"/>
        <v/>
      </c>
      <c r="P23" s="1"/>
      <c r="Q23" s="32" t="str">
        <f t="shared" si="7"/>
        <v/>
      </c>
      <c r="R23" s="22">
        <f t="shared" si="2"/>
        <v>0</v>
      </c>
      <c r="S23" s="1"/>
      <c r="T23" s="1"/>
    </row>
    <row r="24" spans="1:20" x14ac:dyDescent="0.25">
      <c r="A24" s="1"/>
      <c r="B24" s="1"/>
      <c r="C24" s="1"/>
      <c r="D24" s="5">
        <f t="shared" si="3"/>
        <v>24</v>
      </c>
      <c r="E24" s="10" t="s">
        <v>7</v>
      </c>
      <c r="F24" s="9"/>
      <c r="G24" s="10" t="s">
        <v>7</v>
      </c>
      <c r="H24" s="9"/>
      <c r="I24" s="10" t="s">
        <v>7</v>
      </c>
      <c r="J24" s="9"/>
      <c r="K24" s="10" t="s">
        <v>7</v>
      </c>
      <c r="L24" s="139"/>
      <c r="M24" s="1"/>
      <c r="N24" s="32" t="str">
        <f t="shared" si="5"/>
        <v/>
      </c>
      <c r="O24" s="32" t="str">
        <f t="shared" si="6"/>
        <v/>
      </c>
      <c r="P24" s="1"/>
      <c r="Q24" s="32" t="str">
        <f t="shared" si="7"/>
        <v/>
      </c>
      <c r="R24" s="22">
        <f t="shared" si="2"/>
        <v>0</v>
      </c>
      <c r="S24" s="1"/>
      <c r="T24" s="1"/>
    </row>
    <row r="25" spans="1:20" x14ac:dyDescent="0.25">
      <c r="A25" s="1"/>
      <c r="B25" s="1"/>
      <c r="C25" s="1"/>
      <c r="D25" s="5">
        <f t="shared" si="3"/>
        <v>25</v>
      </c>
      <c r="E25" s="10" t="s">
        <v>7</v>
      </c>
      <c r="F25" s="9"/>
      <c r="G25" s="10" t="s">
        <v>7</v>
      </c>
      <c r="H25" s="9"/>
      <c r="I25" s="10" t="s">
        <v>7</v>
      </c>
      <c r="J25" s="9"/>
      <c r="K25" s="10" t="s">
        <v>7</v>
      </c>
      <c r="L25" s="139"/>
      <c r="M25" s="1"/>
      <c r="N25" s="32" t="str">
        <f t="shared" si="5"/>
        <v/>
      </c>
      <c r="O25" s="32" t="str">
        <f t="shared" si="6"/>
        <v/>
      </c>
      <c r="P25" s="1"/>
      <c r="Q25" s="32" t="str">
        <f t="shared" si="7"/>
        <v/>
      </c>
      <c r="R25" s="22">
        <f t="shared" si="2"/>
        <v>0</v>
      </c>
      <c r="S25" s="1"/>
      <c r="T25" s="1"/>
    </row>
    <row r="26" spans="1:20" x14ac:dyDescent="0.25">
      <c r="A26" s="1"/>
      <c r="B26" s="1"/>
      <c r="C26" s="1"/>
      <c r="D26" s="5">
        <f t="shared" si="3"/>
        <v>26</v>
      </c>
      <c r="E26" s="10" t="s">
        <v>7</v>
      </c>
      <c r="F26" s="9"/>
      <c r="G26" s="10" t="s">
        <v>7</v>
      </c>
      <c r="H26" s="9"/>
      <c r="I26" s="10" t="s">
        <v>7</v>
      </c>
      <c r="J26" s="9"/>
      <c r="K26" s="10" t="s">
        <v>7</v>
      </c>
      <c r="L26" s="139"/>
      <c r="M26" s="1"/>
      <c r="N26" s="32" t="str">
        <f t="shared" si="5"/>
        <v/>
      </c>
      <c r="O26" s="32" t="str">
        <f t="shared" si="6"/>
        <v/>
      </c>
      <c r="P26" s="1"/>
      <c r="Q26" s="32" t="str">
        <f t="shared" si="7"/>
        <v/>
      </c>
      <c r="R26" s="22">
        <f t="shared" si="2"/>
        <v>0</v>
      </c>
      <c r="S26" s="1"/>
      <c r="T26" s="1"/>
    </row>
    <row r="27" spans="1:20" x14ac:dyDescent="0.25">
      <c r="A27" s="1"/>
      <c r="B27" s="1"/>
      <c r="C27" s="1"/>
      <c r="D27" s="5">
        <f t="shared" si="3"/>
        <v>27</v>
      </c>
      <c r="E27" s="10" t="s">
        <v>7</v>
      </c>
      <c r="F27" s="9"/>
      <c r="G27" s="10" t="s">
        <v>7</v>
      </c>
      <c r="H27" s="9"/>
      <c r="I27" s="10" t="s">
        <v>7</v>
      </c>
      <c r="J27" s="9"/>
      <c r="K27" s="10" t="s">
        <v>7</v>
      </c>
      <c r="L27" s="139"/>
      <c r="M27" s="1"/>
      <c r="N27" s="32" t="str">
        <f t="shared" si="5"/>
        <v/>
      </c>
      <c r="O27" s="32" t="str">
        <f t="shared" si="6"/>
        <v/>
      </c>
      <c r="P27" s="1"/>
      <c r="Q27" s="32" t="str">
        <f t="shared" si="7"/>
        <v/>
      </c>
      <c r="R27" s="22">
        <f t="shared" si="2"/>
        <v>0</v>
      </c>
      <c r="S27" s="1"/>
      <c r="T27" s="1"/>
    </row>
    <row r="28" spans="1:20" x14ac:dyDescent="0.25">
      <c r="A28" s="1"/>
      <c r="B28" s="1"/>
      <c r="C28" s="1"/>
      <c r="D28" s="5">
        <f t="shared" si="3"/>
        <v>28</v>
      </c>
      <c r="E28" s="10" t="s">
        <v>7</v>
      </c>
      <c r="F28" s="9"/>
      <c r="G28" s="10" t="s">
        <v>7</v>
      </c>
      <c r="H28" s="9"/>
      <c r="I28" s="10" t="s">
        <v>7</v>
      </c>
      <c r="J28" s="9"/>
      <c r="K28" s="10" t="s">
        <v>7</v>
      </c>
      <c r="L28" s="139"/>
      <c r="M28" s="1"/>
      <c r="N28" s="32" t="str">
        <f t="shared" si="5"/>
        <v/>
      </c>
      <c r="O28" s="32" t="str">
        <f t="shared" si="6"/>
        <v/>
      </c>
      <c r="P28" s="1"/>
      <c r="Q28" s="32" t="str">
        <f t="shared" si="7"/>
        <v/>
      </c>
      <c r="R28" s="22">
        <f t="shared" si="2"/>
        <v>0</v>
      </c>
      <c r="S28" s="1"/>
      <c r="T28" s="1"/>
    </row>
    <row r="29" spans="1:20" x14ac:dyDescent="0.25">
      <c r="A29" s="1"/>
      <c r="B29" s="1"/>
      <c r="C29" s="1"/>
      <c r="D29" s="5">
        <f t="shared" si="3"/>
        <v>29</v>
      </c>
      <c r="E29" s="10" t="s">
        <v>7</v>
      </c>
      <c r="F29" s="9"/>
      <c r="G29" s="10" t="s">
        <v>7</v>
      </c>
      <c r="H29" s="9"/>
      <c r="I29" s="10" t="s">
        <v>7</v>
      </c>
      <c r="J29" s="9"/>
      <c r="K29" s="10" t="s">
        <v>7</v>
      </c>
      <c r="L29" s="139"/>
      <c r="M29" s="1"/>
      <c r="N29" s="32" t="str">
        <f t="shared" si="5"/>
        <v/>
      </c>
      <c r="O29" s="32" t="str">
        <f t="shared" si="6"/>
        <v/>
      </c>
      <c r="P29" s="1"/>
      <c r="Q29" s="32" t="str">
        <f t="shared" si="7"/>
        <v/>
      </c>
      <c r="R29" s="22">
        <f t="shared" si="2"/>
        <v>0</v>
      </c>
      <c r="S29" s="1"/>
      <c r="T29" s="1"/>
    </row>
    <row r="30" spans="1:20" x14ac:dyDescent="0.25">
      <c r="A30" s="1"/>
      <c r="B30" s="1"/>
      <c r="C30" s="1"/>
      <c r="D30" s="5">
        <f t="shared" si="3"/>
        <v>30</v>
      </c>
      <c r="E30" s="10" t="s">
        <v>7</v>
      </c>
      <c r="F30" s="9"/>
      <c r="G30" s="10" t="s">
        <v>7</v>
      </c>
      <c r="H30" s="9"/>
      <c r="I30" s="10" t="s">
        <v>7</v>
      </c>
      <c r="J30" s="9"/>
      <c r="K30" s="10" t="s">
        <v>7</v>
      </c>
      <c r="L30" s="139"/>
      <c r="M30" s="1"/>
      <c r="N30" s="32" t="str">
        <f t="shared" si="5"/>
        <v/>
      </c>
      <c r="O30" s="32" t="str">
        <f t="shared" si="6"/>
        <v/>
      </c>
      <c r="P30" s="1"/>
      <c r="Q30" s="32" t="str">
        <f t="shared" si="7"/>
        <v/>
      </c>
      <c r="R30" s="22">
        <f t="shared" si="2"/>
        <v>0</v>
      </c>
      <c r="S30" s="1"/>
      <c r="T30" s="1"/>
    </row>
    <row r="31" spans="1:20" x14ac:dyDescent="0.25">
      <c r="A31" s="1"/>
      <c r="B31" s="1"/>
      <c r="C31" s="1"/>
      <c r="D31" s="5">
        <f t="shared" si="3"/>
        <v>31</v>
      </c>
      <c r="E31" s="10" t="s">
        <v>7</v>
      </c>
      <c r="F31" s="9"/>
      <c r="G31" s="10" t="s">
        <v>7</v>
      </c>
      <c r="H31" s="9"/>
      <c r="I31" s="10" t="s">
        <v>7</v>
      </c>
      <c r="J31" s="9"/>
      <c r="K31" s="10" t="s">
        <v>7</v>
      </c>
      <c r="L31" s="139"/>
      <c r="M31" s="1"/>
      <c r="N31" s="32" t="str">
        <f t="shared" si="5"/>
        <v/>
      </c>
      <c r="O31" s="32" t="str">
        <f t="shared" si="6"/>
        <v/>
      </c>
      <c r="P31" s="1"/>
      <c r="Q31" s="32" t="str">
        <f t="shared" si="7"/>
        <v/>
      </c>
      <c r="R31" s="22">
        <f t="shared" si="2"/>
        <v>0</v>
      </c>
      <c r="S31" s="1"/>
      <c r="T31" s="1"/>
    </row>
    <row r="32" spans="1:20" x14ac:dyDescent="0.25">
      <c r="A32" s="1"/>
      <c r="B32" s="1"/>
      <c r="C32" s="1"/>
      <c r="D32" s="5">
        <f t="shared" si="3"/>
        <v>32</v>
      </c>
      <c r="E32" s="10" t="s">
        <v>7</v>
      </c>
      <c r="F32" s="9"/>
      <c r="G32" s="10" t="s">
        <v>7</v>
      </c>
      <c r="H32" s="9"/>
      <c r="I32" s="10" t="s">
        <v>7</v>
      </c>
      <c r="J32" s="9"/>
      <c r="K32" s="10" t="s">
        <v>7</v>
      </c>
      <c r="L32" s="139"/>
      <c r="M32" s="1"/>
      <c r="N32" s="32" t="str">
        <f t="shared" si="5"/>
        <v/>
      </c>
      <c r="O32" s="32" t="str">
        <f t="shared" si="6"/>
        <v/>
      </c>
      <c r="P32" s="1"/>
      <c r="Q32" s="32" t="str">
        <f t="shared" si="7"/>
        <v/>
      </c>
      <c r="R32" s="22">
        <f t="shared" si="2"/>
        <v>0</v>
      </c>
      <c r="S32" s="1"/>
      <c r="T32" s="1"/>
    </row>
    <row r="33" spans="1:20" x14ac:dyDescent="0.25">
      <c r="A33" s="1"/>
      <c r="B33" s="1"/>
      <c r="C33" s="1"/>
      <c r="D33" s="5">
        <f t="shared" si="3"/>
        <v>33</v>
      </c>
      <c r="E33" s="10" t="s">
        <v>7</v>
      </c>
      <c r="F33" s="9"/>
      <c r="G33" s="10" t="s">
        <v>7</v>
      </c>
      <c r="H33" s="9"/>
      <c r="I33" s="10" t="s">
        <v>7</v>
      </c>
      <c r="J33" s="9"/>
      <c r="K33" s="10" t="s">
        <v>7</v>
      </c>
      <c r="L33" s="139"/>
      <c r="M33" s="1"/>
      <c r="N33" s="32" t="str">
        <f t="shared" si="5"/>
        <v/>
      </c>
      <c r="O33" s="32" t="str">
        <f t="shared" si="6"/>
        <v/>
      </c>
      <c r="P33" s="1"/>
      <c r="Q33" s="32" t="str">
        <f t="shared" si="7"/>
        <v/>
      </c>
      <c r="R33" s="22">
        <f t="shared" si="2"/>
        <v>0</v>
      </c>
      <c r="S33" s="1"/>
      <c r="T33" s="1"/>
    </row>
    <row r="34" spans="1:20" x14ac:dyDescent="0.25">
      <c r="A34" s="1"/>
      <c r="B34" s="1"/>
      <c r="C34" s="1"/>
      <c r="D34" s="5">
        <f t="shared" si="3"/>
        <v>34</v>
      </c>
      <c r="E34" s="10" t="s">
        <v>7</v>
      </c>
      <c r="F34" s="9"/>
      <c r="G34" s="10" t="s">
        <v>7</v>
      </c>
      <c r="H34" s="9"/>
      <c r="I34" s="10" t="s">
        <v>7</v>
      </c>
      <c r="J34" s="9"/>
      <c r="K34" s="10" t="s">
        <v>7</v>
      </c>
      <c r="L34" s="139"/>
      <c r="M34" s="1"/>
      <c r="N34" s="32" t="str">
        <f t="shared" si="5"/>
        <v/>
      </c>
      <c r="O34" s="32" t="str">
        <f t="shared" si="6"/>
        <v/>
      </c>
      <c r="P34" s="1"/>
      <c r="Q34" s="32" t="str">
        <f t="shared" si="7"/>
        <v/>
      </c>
      <c r="R34" s="22">
        <f t="shared" si="2"/>
        <v>0</v>
      </c>
      <c r="S34" s="1"/>
      <c r="T34" s="1"/>
    </row>
    <row r="35" spans="1:20" x14ac:dyDescent="0.25">
      <c r="A35" s="1"/>
      <c r="B35" s="1"/>
      <c r="C35" s="1"/>
      <c r="D35" s="5">
        <f t="shared" si="3"/>
        <v>35</v>
      </c>
      <c r="E35" s="10" t="s">
        <v>7</v>
      </c>
      <c r="F35" s="9"/>
      <c r="G35" s="10" t="s">
        <v>7</v>
      </c>
      <c r="H35" s="9"/>
      <c r="I35" s="10" t="s">
        <v>7</v>
      </c>
      <c r="J35" s="9"/>
      <c r="K35" s="10" t="s">
        <v>7</v>
      </c>
      <c r="L35" s="139"/>
      <c r="M35" s="1"/>
      <c r="N35" s="32" t="str">
        <f t="shared" si="5"/>
        <v/>
      </c>
      <c r="O35" s="32" t="str">
        <f t="shared" si="6"/>
        <v/>
      </c>
      <c r="P35" s="1"/>
      <c r="Q35" s="32" t="str">
        <f t="shared" si="7"/>
        <v/>
      </c>
      <c r="R35" s="22">
        <f t="shared" si="2"/>
        <v>0</v>
      </c>
      <c r="S35" s="1"/>
      <c r="T35" s="1"/>
    </row>
    <row r="36" spans="1:20" x14ac:dyDescent="0.25">
      <c r="A36" s="1"/>
      <c r="B36" s="1"/>
      <c r="C36" s="1"/>
      <c r="D36" s="5">
        <f t="shared" si="3"/>
        <v>36</v>
      </c>
      <c r="E36" s="10" t="s">
        <v>7</v>
      </c>
      <c r="F36" s="9"/>
      <c r="G36" s="10" t="s">
        <v>7</v>
      </c>
      <c r="H36" s="9"/>
      <c r="I36" s="10" t="s">
        <v>7</v>
      </c>
      <c r="J36" s="9"/>
      <c r="K36" s="10" t="s">
        <v>7</v>
      </c>
      <c r="L36" s="139"/>
      <c r="M36" s="1"/>
      <c r="N36" s="32" t="str">
        <f t="shared" si="5"/>
        <v/>
      </c>
      <c r="O36" s="32" t="str">
        <f t="shared" si="6"/>
        <v/>
      </c>
      <c r="P36" s="1"/>
      <c r="Q36" s="32" t="str">
        <f t="shared" si="7"/>
        <v/>
      </c>
      <c r="R36" s="22">
        <f t="shared" si="2"/>
        <v>0</v>
      </c>
      <c r="S36" s="1"/>
      <c r="T36" s="1"/>
    </row>
    <row r="37" spans="1:20" x14ac:dyDescent="0.25">
      <c r="A37" s="1"/>
      <c r="B37" s="1"/>
      <c r="C37" s="1"/>
      <c r="D37" s="5">
        <f t="shared" si="3"/>
        <v>37</v>
      </c>
      <c r="E37" s="10" t="s">
        <v>7</v>
      </c>
      <c r="F37" s="9"/>
      <c r="G37" s="10" t="s">
        <v>7</v>
      </c>
      <c r="H37" s="9"/>
      <c r="I37" s="10" t="s">
        <v>7</v>
      </c>
      <c r="J37" s="9"/>
      <c r="K37" s="10" t="s">
        <v>7</v>
      </c>
      <c r="L37" s="139"/>
      <c r="M37" s="1"/>
      <c r="N37" s="32" t="str">
        <f t="shared" si="5"/>
        <v/>
      </c>
      <c r="O37" s="32" t="str">
        <f t="shared" si="6"/>
        <v/>
      </c>
      <c r="P37" s="1"/>
      <c r="Q37" s="32" t="str">
        <f t="shared" si="7"/>
        <v/>
      </c>
      <c r="R37" s="22">
        <f t="shared" si="2"/>
        <v>0</v>
      </c>
      <c r="S37" s="1"/>
      <c r="T37" s="1"/>
    </row>
    <row r="38" spans="1:20" x14ac:dyDescent="0.25">
      <c r="A38" s="1"/>
      <c r="B38" s="1"/>
      <c r="C38" s="1"/>
      <c r="D38" s="5">
        <f t="shared" si="3"/>
        <v>38</v>
      </c>
      <c r="E38" s="10" t="s">
        <v>7</v>
      </c>
      <c r="F38" s="9"/>
      <c r="G38" s="10" t="s">
        <v>7</v>
      </c>
      <c r="H38" s="9"/>
      <c r="I38" s="10" t="s">
        <v>7</v>
      </c>
      <c r="J38" s="9"/>
      <c r="K38" s="10" t="s">
        <v>7</v>
      </c>
      <c r="L38" s="139"/>
      <c r="M38" s="1"/>
      <c r="N38" s="32" t="str">
        <f t="shared" si="5"/>
        <v/>
      </c>
      <c r="O38" s="32" t="str">
        <f t="shared" si="6"/>
        <v/>
      </c>
      <c r="P38" s="1"/>
      <c r="Q38" s="32" t="str">
        <f t="shared" si="7"/>
        <v/>
      </c>
      <c r="R38" s="22">
        <f t="shared" si="2"/>
        <v>0</v>
      </c>
      <c r="S38" s="1"/>
      <c r="T38" s="1"/>
    </row>
    <row r="39" spans="1:20" x14ac:dyDescent="0.25">
      <c r="A39" s="1"/>
      <c r="B39" s="1"/>
      <c r="C39" s="1"/>
      <c r="D39" s="5">
        <f t="shared" si="3"/>
        <v>39</v>
      </c>
      <c r="E39" s="10" t="s">
        <v>7</v>
      </c>
      <c r="F39" s="9"/>
      <c r="G39" s="10" t="s">
        <v>7</v>
      </c>
      <c r="H39" s="9"/>
      <c r="I39" s="10" t="s">
        <v>7</v>
      </c>
      <c r="J39" s="9"/>
      <c r="K39" s="10" t="s">
        <v>7</v>
      </c>
      <c r="L39" s="139"/>
      <c r="M39" s="1"/>
      <c r="N39" s="32" t="str">
        <f t="shared" si="5"/>
        <v/>
      </c>
      <c r="O39" s="32" t="str">
        <f t="shared" si="6"/>
        <v/>
      </c>
      <c r="P39" s="1"/>
      <c r="Q39" s="32" t="str">
        <f t="shared" si="7"/>
        <v/>
      </c>
      <c r="R39" s="22">
        <f t="shared" si="2"/>
        <v>0</v>
      </c>
      <c r="S39" s="1"/>
      <c r="T39" s="1"/>
    </row>
    <row r="40" spans="1:20" x14ac:dyDescent="0.25">
      <c r="A40" s="1"/>
      <c r="B40" s="1"/>
      <c r="C40" s="1"/>
      <c r="D40" s="5">
        <f t="shared" si="3"/>
        <v>40</v>
      </c>
      <c r="E40" s="10" t="s">
        <v>7</v>
      </c>
      <c r="F40" s="9"/>
      <c r="G40" s="10" t="s">
        <v>7</v>
      </c>
      <c r="H40" s="9"/>
      <c r="I40" s="10" t="s">
        <v>7</v>
      </c>
      <c r="J40" s="9"/>
      <c r="K40" s="10" t="s">
        <v>7</v>
      </c>
      <c r="L40" s="139"/>
      <c r="M40" s="1"/>
      <c r="N40" s="32" t="str">
        <f t="shared" si="5"/>
        <v/>
      </c>
      <c r="O40" s="32" t="str">
        <f t="shared" si="6"/>
        <v/>
      </c>
      <c r="P40" s="1"/>
      <c r="Q40" s="32" t="str">
        <f t="shared" si="7"/>
        <v/>
      </c>
      <c r="R40" s="22">
        <f t="shared" si="2"/>
        <v>0</v>
      </c>
      <c r="S40" s="1"/>
      <c r="T40" s="1"/>
    </row>
    <row r="41" spans="1:20" x14ac:dyDescent="0.25">
      <c r="A41" s="1"/>
      <c r="B41" s="1"/>
      <c r="C41" s="1"/>
      <c r="D41" s="5">
        <f t="shared" si="3"/>
        <v>41</v>
      </c>
      <c r="E41" s="10" t="s">
        <v>7</v>
      </c>
      <c r="F41" s="9"/>
      <c r="G41" s="10" t="s">
        <v>7</v>
      </c>
      <c r="H41" s="9"/>
      <c r="I41" s="10" t="s">
        <v>7</v>
      </c>
      <c r="J41" s="9"/>
      <c r="K41" s="10" t="s">
        <v>7</v>
      </c>
      <c r="L41" s="139"/>
      <c r="M41" s="1"/>
      <c r="N41" s="32" t="str">
        <f t="shared" si="5"/>
        <v/>
      </c>
      <c r="O41" s="32" t="str">
        <f t="shared" si="6"/>
        <v/>
      </c>
      <c r="P41" s="1"/>
      <c r="Q41" s="32" t="str">
        <f t="shared" si="7"/>
        <v/>
      </c>
      <c r="R41" s="22">
        <f t="shared" si="2"/>
        <v>0</v>
      </c>
      <c r="S41" s="1"/>
      <c r="T41" s="1"/>
    </row>
    <row r="42" spans="1:20" x14ac:dyDescent="0.25">
      <c r="A42" s="1"/>
      <c r="B42" s="1"/>
      <c r="C42" s="1"/>
      <c r="D42" s="5">
        <f t="shared" si="3"/>
        <v>42</v>
      </c>
      <c r="E42" s="10" t="s">
        <v>7</v>
      </c>
      <c r="F42" s="9"/>
      <c r="G42" s="10" t="s">
        <v>7</v>
      </c>
      <c r="H42" s="9"/>
      <c r="I42" s="10" t="s">
        <v>7</v>
      </c>
      <c r="J42" s="9"/>
      <c r="K42" s="10" t="s">
        <v>7</v>
      </c>
      <c r="L42" s="139"/>
      <c r="M42" s="1"/>
      <c r="N42" s="32" t="str">
        <f t="shared" si="5"/>
        <v/>
      </c>
      <c r="O42" s="32" t="str">
        <f t="shared" si="6"/>
        <v/>
      </c>
      <c r="P42" s="1"/>
      <c r="Q42" s="32" t="str">
        <f t="shared" si="7"/>
        <v/>
      </c>
      <c r="R42" s="22">
        <f t="shared" si="2"/>
        <v>0</v>
      </c>
      <c r="S42" s="1"/>
      <c r="T42" s="1"/>
    </row>
    <row r="43" spans="1:20" x14ac:dyDescent="0.25">
      <c r="A43" s="1"/>
      <c r="B43" s="1"/>
      <c r="C43" s="1"/>
      <c r="D43" s="5">
        <f t="shared" si="3"/>
        <v>43</v>
      </c>
      <c r="E43" s="10" t="s">
        <v>7</v>
      </c>
      <c r="F43" s="9"/>
      <c r="G43" s="10" t="s">
        <v>7</v>
      </c>
      <c r="H43" s="9"/>
      <c r="I43" s="10" t="s">
        <v>7</v>
      </c>
      <c r="J43" s="9"/>
      <c r="K43" s="10" t="s">
        <v>7</v>
      </c>
      <c r="L43" s="139"/>
      <c r="M43" s="1"/>
      <c r="N43" s="32" t="str">
        <f t="shared" si="5"/>
        <v/>
      </c>
      <c r="O43" s="32" t="str">
        <f t="shared" si="6"/>
        <v/>
      </c>
      <c r="P43" s="1"/>
      <c r="Q43" s="32" t="str">
        <f t="shared" si="7"/>
        <v/>
      </c>
      <c r="R43" s="22">
        <f t="shared" si="2"/>
        <v>0</v>
      </c>
      <c r="S43" s="1"/>
      <c r="T43" s="1"/>
    </row>
    <row r="44" spans="1:20" x14ac:dyDescent="0.25">
      <c r="A44" s="1"/>
      <c r="B44" s="1"/>
      <c r="C44" s="1"/>
      <c r="D44" s="5">
        <f t="shared" si="3"/>
        <v>44</v>
      </c>
      <c r="E44" s="10" t="s">
        <v>7</v>
      </c>
      <c r="F44" s="9"/>
      <c r="G44" s="10" t="s">
        <v>7</v>
      </c>
      <c r="H44" s="9"/>
      <c r="I44" s="10" t="s">
        <v>7</v>
      </c>
      <c r="J44" s="9"/>
      <c r="K44" s="10" t="s">
        <v>7</v>
      </c>
      <c r="L44" s="139"/>
      <c r="M44" s="1"/>
      <c r="N44" s="32" t="str">
        <f t="shared" si="5"/>
        <v/>
      </c>
      <c r="O44" s="32" t="str">
        <f t="shared" si="6"/>
        <v/>
      </c>
      <c r="P44" s="1"/>
      <c r="Q44" s="32" t="str">
        <f t="shared" si="7"/>
        <v/>
      </c>
      <c r="R44" s="22">
        <f t="shared" si="2"/>
        <v>0</v>
      </c>
      <c r="S44" s="1"/>
      <c r="T44" s="1"/>
    </row>
    <row r="45" spans="1:20" x14ac:dyDescent="0.25">
      <c r="A45" s="1"/>
      <c r="B45" s="1"/>
      <c r="C45" s="1"/>
      <c r="D45" s="5">
        <f t="shared" si="3"/>
        <v>45</v>
      </c>
      <c r="E45" s="10" t="s">
        <v>7</v>
      </c>
      <c r="F45" s="9"/>
      <c r="G45" s="10" t="s">
        <v>7</v>
      </c>
      <c r="H45" s="9"/>
      <c r="I45" s="10" t="s">
        <v>7</v>
      </c>
      <c r="J45" s="9"/>
      <c r="K45" s="10" t="s">
        <v>7</v>
      </c>
      <c r="L45" s="139"/>
      <c r="M45" s="1"/>
      <c r="N45" s="32" t="str">
        <f t="shared" si="5"/>
        <v/>
      </c>
      <c r="O45" s="32" t="str">
        <f t="shared" si="6"/>
        <v/>
      </c>
      <c r="P45" s="1"/>
      <c r="Q45" s="32" t="str">
        <f t="shared" si="7"/>
        <v/>
      </c>
      <c r="R45" s="22">
        <f t="shared" si="2"/>
        <v>0</v>
      </c>
      <c r="S45" s="1"/>
      <c r="T45" s="1"/>
    </row>
    <row r="46" spans="1:20" x14ac:dyDescent="0.25">
      <c r="A46" s="1"/>
      <c r="B46" s="1"/>
      <c r="C46" s="1"/>
      <c r="D46" s="5">
        <f t="shared" si="3"/>
        <v>46</v>
      </c>
      <c r="E46" s="10" t="s">
        <v>7</v>
      </c>
      <c r="F46" s="9"/>
      <c r="G46" s="10" t="s">
        <v>7</v>
      </c>
      <c r="H46" s="9"/>
      <c r="I46" s="10" t="s">
        <v>7</v>
      </c>
      <c r="J46" s="9"/>
      <c r="K46" s="10" t="s">
        <v>7</v>
      </c>
      <c r="L46" s="139"/>
      <c r="M46" s="1"/>
      <c r="N46" s="32" t="str">
        <f t="shared" si="5"/>
        <v/>
      </c>
      <c r="O46" s="32" t="str">
        <f t="shared" si="6"/>
        <v/>
      </c>
      <c r="P46" s="1"/>
      <c r="Q46" s="32" t="str">
        <f t="shared" si="7"/>
        <v/>
      </c>
      <c r="R46" s="22">
        <f t="shared" si="2"/>
        <v>0</v>
      </c>
      <c r="S46" s="1"/>
      <c r="T46" s="1"/>
    </row>
    <row r="47" spans="1:20" x14ac:dyDescent="0.25">
      <c r="A47" s="1"/>
      <c r="B47" s="1"/>
      <c r="C47" s="1"/>
      <c r="D47" s="5">
        <f t="shared" si="3"/>
        <v>47</v>
      </c>
      <c r="E47" s="10" t="s">
        <v>7</v>
      </c>
      <c r="F47" s="9"/>
      <c r="G47" s="10" t="s">
        <v>7</v>
      </c>
      <c r="H47" s="9"/>
      <c r="I47" s="10" t="s">
        <v>7</v>
      </c>
      <c r="J47" s="9"/>
      <c r="K47" s="10" t="s">
        <v>7</v>
      </c>
      <c r="L47" s="139"/>
      <c r="M47" s="1"/>
      <c r="N47" s="32" t="str">
        <f t="shared" si="5"/>
        <v/>
      </c>
      <c r="O47" s="32" t="str">
        <f t="shared" si="6"/>
        <v/>
      </c>
      <c r="P47" s="1"/>
      <c r="Q47" s="32" t="str">
        <f t="shared" si="7"/>
        <v/>
      </c>
      <c r="R47" s="22">
        <f t="shared" si="2"/>
        <v>0</v>
      </c>
      <c r="S47" s="1"/>
      <c r="T47" s="1"/>
    </row>
    <row r="48" spans="1:20" x14ac:dyDescent="0.25">
      <c r="A48" s="1"/>
      <c r="B48" s="1"/>
      <c r="C48" s="1"/>
      <c r="D48" s="5">
        <f t="shared" si="3"/>
        <v>48</v>
      </c>
      <c r="E48" s="10" t="s">
        <v>7</v>
      </c>
      <c r="F48" s="9"/>
      <c r="G48" s="10" t="s">
        <v>7</v>
      </c>
      <c r="H48" s="9"/>
      <c r="I48" s="10" t="s">
        <v>7</v>
      </c>
      <c r="J48" s="9"/>
      <c r="K48" s="10" t="s">
        <v>7</v>
      </c>
      <c r="L48" s="139"/>
      <c r="M48" s="1"/>
      <c r="N48" s="32" t="str">
        <f t="shared" si="5"/>
        <v/>
      </c>
      <c r="O48" s="32" t="str">
        <f t="shared" si="6"/>
        <v/>
      </c>
      <c r="P48" s="1"/>
      <c r="Q48" s="32" t="str">
        <f t="shared" si="7"/>
        <v/>
      </c>
      <c r="R48" s="22">
        <f t="shared" si="2"/>
        <v>0</v>
      </c>
      <c r="S48" s="1"/>
      <c r="T48" s="1"/>
    </row>
    <row r="49" spans="1:20" x14ac:dyDescent="0.25">
      <c r="A49" s="1"/>
      <c r="B49" s="1"/>
      <c r="C49" s="1"/>
      <c r="D49" s="5">
        <f t="shared" si="3"/>
        <v>49</v>
      </c>
      <c r="E49" s="10" t="s">
        <v>7</v>
      </c>
      <c r="F49" s="9"/>
      <c r="G49" s="10" t="s">
        <v>7</v>
      </c>
      <c r="H49" s="9"/>
      <c r="I49" s="10" t="s">
        <v>7</v>
      </c>
      <c r="J49" s="9"/>
      <c r="K49" s="10" t="s">
        <v>7</v>
      </c>
      <c r="L49" s="139"/>
      <c r="M49" s="1"/>
      <c r="N49" s="32" t="str">
        <f t="shared" si="5"/>
        <v/>
      </c>
      <c r="O49" s="32" t="str">
        <f t="shared" si="6"/>
        <v/>
      </c>
      <c r="P49" s="1"/>
      <c r="Q49" s="32" t="str">
        <f t="shared" si="7"/>
        <v/>
      </c>
      <c r="R49" s="22">
        <f t="shared" si="2"/>
        <v>0</v>
      </c>
      <c r="S49" s="1"/>
      <c r="T49" s="1"/>
    </row>
    <row r="50" spans="1:20" x14ac:dyDescent="0.25">
      <c r="A50" s="1"/>
      <c r="B50" s="1"/>
      <c r="C50" s="1"/>
      <c r="D50" s="5">
        <f t="shared" si="3"/>
        <v>50</v>
      </c>
      <c r="E50" s="10" t="s">
        <v>7</v>
      </c>
      <c r="F50" s="9"/>
      <c r="G50" s="10" t="s">
        <v>7</v>
      </c>
      <c r="H50" s="9"/>
      <c r="I50" s="10" t="s">
        <v>7</v>
      </c>
      <c r="J50" s="9"/>
      <c r="K50" s="10" t="s">
        <v>7</v>
      </c>
      <c r="L50" s="139"/>
      <c r="M50" s="1"/>
      <c r="N50" s="32" t="str">
        <f t="shared" si="5"/>
        <v/>
      </c>
      <c r="O50" s="32" t="str">
        <f t="shared" si="6"/>
        <v/>
      </c>
      <c r="P50" s="1"/>
      <c r="Q50" s="32" t="str">
        <f t="shared" si="7"/>
        <v/>
      </c>
      <c r="R50" s="22">
        <f t="shared" si="2"/>
        <v>0</v>
      </c>
      <c r="S50" s="1"/>
      <c r="T50" s="1"/>
    </row>
    <row r="51" spans="1:20" x14ac:dyDescent="0.25">
      <c r="A51" s="1"/>
      <c r="B51" s="1"/>
      <c r="C51" s="1"/>
      <c r="D51" s="5">
        <f t="shared" si="3"/>
        <v>51</v>
      </c>
      <c r="E51" s="10" t="s">
        <v>7</v>
      </c>
      <c r="F51" s="9"/>
      <c r="G51" s="10" t="s">
        <v>7</v>
      </c>
      <c r="H51" s="9"/>
      <c r="I51" s="10" t="s">
        <v>7</v>
      </c>
      <c r="J51" s="9"/>
      <c r="K51" s="10" t="s">
        <v>7</v>
      </c>
      <c r="L51" s="139"/>
      <c r="M51" s="1"/>
      <c r="N51" s="32" t="str">
        <f t="shared" si="5"/>
        <v/>
      </c>
      <c r="O51" s="32" t="str">
        <f t="shared" si="6"/>
        <v/>
      </c>
      <c r="P51" s="1"/>
      <c r="Q51" s="32" t="str">
        <f t="shared" si="7"/>
        <v/>
      </c>
      <c r="R51" s="22">
        <f t="shared" si="2"/>
        <v>0</v>
      </c>
      <c r="S51" s="1"/>
      <c r="T51" s="1"/>
    </row>
    <row r="52" spans="1:20" x14ac:dyDescent="0.25">
      <c r="A52" s="1"/>
      <c r="B52" s="1"/>
      <c r="C52" s="1"/>
      <c r="D52" s="5">
        <f t="shared" si="3"/>
        <v>52</v>
      </c>
      <c r="E52" s="10" t="s">
        <v>7</v>
      </c>
      <c r="F52" s="9"/>
      <c r="G52" s="10" t="s">
        <v>7</v>
      </c>
      <c r="H52" s="9"/>
      <c r="I52" s="10" t="s">
        <v>7</v>
      </c>
      <c r="J52" s="9"/>
      <c r="K52" s="10" t="s">
        <v>7</v>
      </c>
      <c r="L52" s="139"/>
      <c r="M52" s="1"/>
      <c r="N52" s="32" t="str">
        <f t="shared" si="5"/>
        <v/>
      </c>
      <c r="O52" s="32" t="str">
        <f t="shared" si="6"/>
        <v/>
      </c>
      <c r="P52" s="1"/>
      <c r="Q52" s="32" t="str">
        <f t="shared" si="7"/>
        <v/>
      </c>
      <c r="R52" s="22">
        <f t="shared" si="2"/>
        <v>0</v>
      </c>
      <c r="S52" s="1"/>
      <c r="T52" s="1"/>
    </row>
    <row r="53" spans="1:20" x14ac:dyDescent="0.25">
      <c r="A53" s="1"/>
      <c r="B53" s="1"/>
      <c r="C53" s="1"/>
      <c r="D53" s="5">
        <f t="shared" si="3"/>
        <v>53</v>
      </c>
      <c r="E53" s="10" t="s">
        <v>7</v>
      </c>
      <c r="F53" s="9"/>
      <c r="G53" s="10" t="s">
        <v>7</v>
      </c>
      <c r="H53" s="9"/>
      <c r="I53" s="10" t="s">
        <v>7</v>
      </c>
      <c r="J53" s="9"/>
      <c r="K53" s="10" t="s">
        <v>7</v>
      </c>
      <c r="L53" s="139"/>
      <c r="M53" s="1"/>
      <c r="N53" s="32" t="str">
        <f t="shared" si="5"/>
        <v/>
      </c>
      <c r="O53" s="32" t="str">
        <f t="shared" si="6"/>
        <v/>
      </c>
      <c r="P53" s="1"/>
      <c r="Q53" s="32" t="str">
        <f t="shared" si="7"/>
        <v/>
      </c>
      <c r="R53" s="22">
        <f t="shared" si="2"/>
        <v>0</v>
      </c>
      <c r="S53" s="1"/>
      <c r="T53" s="1"/>
    </row>
    <row r="54" spans="1:20" x14ac:dyDescent="0.25">
      <c r="A54" s="1"/>
      <c r="B54" s="1"/>
      <c r="C54" s="1"/>
      <c r="D54" s="5">
        <f t="shared" si="3"/>
        <v>54</v>
      </c>
      <c r="E54" s="10" t="s">
        <v>7</v>
      </c>
      <c r="F54" s="9"/>
      <c r="G54" s="10" t="s">
        <v>7</v>
      </c>
      <c r="H54" s="9"/>
      <c r="I54" s="10" t="s">
        <v>7</v>
      </c>
      <c r="J54" s="9"/>
      <c r="K54" s="10" t="s">
        <v>7</v>
      </c>
      <c r="L54" s="139"/>
      <c r="M54" s="1"/>
      <c r="N54" s="32" t="str">
        <f t="shared" si="5"/>
        <v/>
      </c>
      <c r="O54" s="32" t="str">
        <f t="shared" si="6"/>
        <v/>
      </c>
      <c r="P54" s="1"/>
      <c r="Q54" s="32" t="str">
        <f t="shared" si="7"/>
        <v/>
      </c>
      <c r="R54" s="22">
        <f t="shared" si="2"/>
        <v>0</v>
      </c>
      <c r="S54" s="1"/>
      <c r="T54" s="1"/>
    </row>
    <row r="55" spans="1:20" x14ac:dyDescent="0.25">
      <c r="A55" s="1"/>
      <c r="B55" s="1"/>
      <c r="C55" s="1"/>
      <c r="D55" s="5">
        <f t="shared" si="3"/>
        <v>55</v>
      </c>
      <c r="E55" s="10" t="s">
        <v>7</v>
      </c>
      <c r="F55" s="9"/>
      <c r="G55" s="10" t="s">
        <v>7</v>
      </c>
      <c r="H55" s="9"/>
      <c r="I55" s="10" t="s">
        <v>7</v>
      </c>
      <c r="J55" s="9"/>
      <c r="K55" s="10" t="s">
        <v>7</v>
      </c>
      <c r="L55" s="139"/>
      <c r="M55" s="1"/>
      <c r="N55" s="32" t="str">
        <f t="shared" si="5"/>
        <v/>
      </c>
      <c r="O55" s="32" t="str">
        <f t="shared" si="6"/>
        <v/>
      </c>
      <c r="P55" s="1"/>
      <c r="Q55" s="32" t="str">
        <f t="shared" si="7"/>
        <v/>
      </c>
      <c r="R55" s="22">
        <f t="shared" si="2"/>
        <v>0</v>
      </c>
      <c r="S55" s="1"/>
      <c r="T55" s="1"/>
    </row>
    <row r="56" spans="1:20" x14ac:dyDescent="0.25">
      <c r="A56" s="1"/>
      <c r="B56" s="1"/>
      <c r="C56" s="1"/>
      <c r="D56" s="5">
        <f t="shared" si="3"/>
        <v>56</v>
      </c>
      <c r="E56" s="10" t="s">
        <v>7</v>
      </c>
      <c r="F56" s="9"/>
      <c r="G56" s="10" t="s">
        <v>7</v>
      </c>
      <c r="H56" s="9"/>
      <c r="I56" s="10" t="s">
        <v>7</v>
      </c>
      <c r="J56" s="9"/>
      <c r="K56" s="10" t="s">
        <v>7</v>
      </c>
      <c r="L56" s="139"/>
      <c r="M56" s="1"/>
      <c r="N56" s="32" t="str">
        <f t="shared" si="5"/>
        <v/>
      </c>
      <c r="O56" s="32" t="str">
        <f t="shared" si="6"/>
        <v/>
      </c>
      <c r="P56" s="1"/>
      <c r="Q56" s="32" t="str">
        <f t="shared" si="7"/>
        <v/>
      </c>
      <c r="R56" s="22">
        <f t="shared" si="2"/>
        <v>0</v>
      </c>
      <c r="S56" s="1"/>
      <c r="T56" s="1"/>
    </row>
    <row r="57" spans="1:20" x14ac:dyDescent="0.25">
      <c r="A57" s="1"/>
      <c r="B57" s="1"/>
      <c r="C57" s="1"/>
      <c r="D57" s="5">
        <f t="shared" si="3"/>
        <v>57</v>
      </c>
      <c r="E57" s="10" t="s">
        <v>7</v>
      </c>
      <c r="F57" s="9"/>
      <c r="G57" s="10" t="s">
        <v>7</v>
      </c>
      <c r="H57" s="9"/>
      <c r="I57" s="10" t="s">
        <v>7</v>
      </c>
      <c r="J57" s="9"/>
      <c r="K57" s="10" t="s">
        <v>7</v>
      </c>
      <c r="L57" s="139"/>
      <c r="M57" s="1"/>
      <c r="N57" s="32" t="str">
        <f t="shared" si="5"/>
        <v/>
      </c>
      <c r="O57" s="32" t="str">
        <f t="shared" si="6"/>
        <v/>
      </c>
      <c r="P57" s="1"/>
      <c r="Q57" s="32" t="str">
        <f t="shared" si="7"/>
        <v/>
      </c>
      <c r="R57" s="22">
        <f t="shared" si="2"/>
        <v>0</v>
      </c>
      <c r="S57" s="1"/>
      <c r="T57" s="1"/>
    </row>
    <row r="58" spans="1:20" x14ac:dyDescent="0.25">
      <c r="A58" s="1"/>
      <c r="B58" s="1"/>
      <c r="C58" s="1"/>
      <c r="D58" s="5">
        <f t="shared" si="3"/>
        <v>58</v>
      </c>
      <c r="E58" s="10" t="s">
        <v>7</v>
      </c>
      <c r="F58" s="9"/>
      <c r="G58" s="10" t="s">
        <v>7</v>
      </c>
      <c r="H58" s="9"/>
      <c r="I58" s="10" t="s">
        <v>7</v>
      </c>
      <c r="J58" s="9"/>
      <c r="K58" s="10" t="s">
        <v>7</v>
      </c>
      <c r="L58" s="139"/>
      <c r="M58" s="1"/>
      <c r="N58" s="32" t="str">
        <f t="shared" si="5"/>
        <v/>
      </c>
      <c r="O58" s="32" t="str">
        <f t="shared" si="6"/>
        <v/>
      </c>
      <c r="P58" s="1"/>
      <c r="Q58" s="32" t="str">
        <f t="shared" si="7"/>
        <v/>
      </c>
      <c r="R58" s="22">
        <f t="shared" si="2"/>
        <v>0</v>
      </c>
      <c r="S58" s="1"/>
      <c r="T58" s="1"/>
    </row>
    <row r="59" spans="1:20" x14ac:dyDescent="0.25">
      <c r="A59" s="1"/>
      <c r="B59" s="1"/>
      <c r="C59" s="1"/>
      <c r="D59" s="5">
        <f t="shared" si="3"/>
        <v>59</v>
      </c>
      <c r="E59" s="10" t="s">
        <v>7</v>
      </c>
      <c r="F59" s="9"/>
      <c r="G59" s="10" t="s">
        <v>7</v>
      </c>
      <c r="H59" s="9"/>
      <c r="I59" s="10" t="s">
        <v>7</v>
      </c>
      <c r="J59" s="9"/>
      <c r="K59" s="10" t="s">
        <v>7</v>
      </c>
      <c r="L59" s="139"/>
      <c r="M59" s="1"/>
      <c r="N59" s="32" t="str">
        <f t="shared" si="5"/>
        <v/>
      </c>
      <c r="O59" s="32" t="str">
        <f t="shared" si="6"/>
        <v/>
      </c>
      <c r="P59" s="1"/>
      <c r="Q59" s="32" t="str">
        <f t="shared" si="7"/>
        <v/>
      </c>
      <c r="R59" s="22">
        <f t="shared" si="2"/>
        <v>0</v>
      </c>
      <c r="S59" s="1"/>
      <c r="T59" s="1"/>
    </row>
    <row r="60" spans="1:20" x14ac:dyDescent="0.25">
      <c r="A60" s="1"/>
      <c r="B60" s="1"/>
      <c r="C60" s="1"/>
      <c r="D60" s="5">
        <f t="shared" si="3"/>
        <v>60</v>
      </c>
      <c r="E60" s="10" t="s">
        <v>7</v>
      </c>
      <c r="F60" s="9"/>
      <c r="G60" s="10" t="s">
        <v>7</v>
      </c>
      <c r="H60" s="9"/>
      <c r="I60" s="10" t="s">
        <v>7</v>
      </c>
      <c r="J60" s="9"/>
      <c r="K60" s="10" t="s">
        <v>7</v>
      </c>
      <c r="L60" s="139"/>
      <c r="M60" s="1"/>
      <c r="N60" s="32" t="str">
        <f t="shared" si="5"/>
        <v/>
      </c>
      <c r="O60" s="32" t="str">
        <f t="shared" si="6"/>
        <v/>
      </c>
      <c r="P60" s="1"/>
      <c r="Q60" s="32" t="str">
        <f t="shared" si="7"/>
        <v/>
      </c>
      <c r="R60" s="22">
        <f t="shared" si="2"/>
        <v>0</v>
      </c>
      <c r="S60" s="1"/>
      <c r="T60" s="1"/>
    </row>
    <row r="61" spans="1:20" x14ac:dyDescent="0.25">
      <c r="A61" s="1"/>
      <c r="B61" s="1"/>
      <c r="C61" s="1"/>
      <c r="D61" s="5">
        <f t="shared" si="3"/>
        <v>61</v>
      </c>
      <c r="E61" s="10" t="s">
        <v>7</v>
      </c>
      <c r="F61" s="9"/>
      <c r="G61" s="10" t="s">
        <v>7</v>
      </c>
      <c r="H61" s="9"/>
      <c r="I61" s="10" t="s">
        <v>7</v>
      </c>
      <c r="J61" s="9"/>
      <c r="K61" s="10" t="s">
        <v>7</v>
      </c>
      <c r="L61" s="139"/>
      <c r="M61" s="1"/>
      <c r="N61" s="32" t="str">
        <f t="shared" si="5"/>
        <v/>
      </c>
      <c r="O61" s="32" t="str">
        <f t="shared" si="6"/>
        <v/>
      </c>
      <c r="P61" s="1"/>
      <c r="Q61" s="32" t="str">
        <f t="shared" si="7"/>
        <v/>
      </c>
      <c r="R61" s="22">
        <f t="shared" si="2"/>
        <v>0</v>
      </c>
      <c r="S61" s="1"/>
      <c r="T61" s="1"/>
    </row>
    <row r="62" spans="1:20" x14ac:dyDescent="0.25">
      <c r="A62" s="1"/>
      <c r="B62" s="1"/>
      <c r="C62" s="1"/>
      <c r="D62" s="5">
        <f t="shared" si="3"/>
        <v>62</v>
      </c>
      <c r="E62" s="10" t="s">
        <v>7</v>
      </c>
      <c r="F62" s="9"/>
      <c r="G62" s="10" t="s">
        <v>7</v>
      </c>
      <c r="H62" s="9"/>
      <c r="I62" s="10" t="s">
        <v>7</v>
      </c>
      <c r="J62" s="9"/>
      <c r="K62" s="10" t="s">
        <v>7</v>
      </c>
      <c r="L62" s="139"/>
      <c r="M62" s="1"/>
      <c r="N62" s="32" t="str">
        <f t="shared" si="5"/>
        <v/>
      </c>
      <c r="O62" s="32" t="str">
        <f t="shared" si="6"/>
        <v/>
      </c>
      <c r="P62" s="1"/>
      <c r="Q62" s="32" t="str">
        <f t="shared" si="7"/>
        <v/>
      </c>
      <c r="R62" s="22">
        <f t="shared" si="2"/>
        <v>0</v>
      </c>
      <c r="S62" s="1"/>
      <c r="T62" s="1"/>
    </row>
    <row r="63" spans="1:20" x14ac:dyDescent="0.25">
      <c r="A63" s="1"/>
      <c r="B63" s="1"/>
      <c r="C63" s="1"/>
      <c r="D63" s="5">
        <f t="shared" si="3"/>
        <v>63</v>
      </c>
      <c r="E63" s="10" t="s">
        <v>7</v>
      </c>
      <c r="F63" s="9"/>
      <c r="G63" s="10" t="s">
        <v>7</v>
      </c>
      <c r="H63" s="9"/>
      <c r="I63" s="10" t="s">
        <v>7</v>
      </c>
      <c r="J63" s="9"/>
      <c r="K63" s="10" t="s">
        <v>7</v>
      </c>
      <c r="L63" s="139"/>
      <c r="M63" s="1"/>
      <c r="N63" s="32" t="str">
        <f t="shared" si="5"/>
        <v/>
      </c>
      <c r="O63" s="32" t="str">
        <f t="shared" si="6"/>
        <v/>
      </c>
      <c r="P63" s="1"/>
      <c r="Q63" s="32" t="str">
        <f t="shared" si="7"/>
        <v/>
      </c>
      <c r="R63" s="22">
        <f t="shared" si="2"/>
        <v>0</v>
      </c>
      <c r="S63" s="1"/>
      <c r="T63" s="1"/>
    </row>
    <row r="64" spans="1:20" x14ac:dyDescent="0.25">
      <c r="A64" s="1"/>
      <c r="B64" s="1"/>
      <c r="C64" s="1"/>
      <c r="D64" s="5">
        <f t="shared" si="3"/>
        <v>64</v>
      </c>
      <c r="E64" s="10" t="s">
        <v>7</v>
      </c>
      <c r="F64" s="9"/>
      <c r="G64" s="10" t="s">
        <v>7</v>
      </c>
      <c r="H64" s="9"/>
      <c r="I64" s="10" t="s">
        <v>7</v>
      </c>
      <c r="J64" s="9"/>
      <c r="K64" s="10" t="s">
        <v>7</v>
      </c>
      <c r="L64" s="139"/>
      <c r="M64" s="1"/>
      <c r="N64" s="32" t="str">
        <f t="shared" si="5"/>
        <v/>
      </c>
      <c r="O64" s="32" t="str">
        <f t="shared" si="6"/>
        <v/>
      </c>
      <c r="P64" s="1"/>
      <c r="Q64" s="32" t="str">
        <f t="shared" si="7"/>
        <v/>
      </c>
      <c r="R64" s="22">
        <f t="shared" si="2"/>
        <v>0</v>
      </c>
      <c r="S64" s="1"/>
      <c r="T64" s="1"/>
    </row>
    <row r="65" spans="1:20" x14ac:dyDescent="0.25">
      <c r="A65" s="1"/>
      <c r="B65" s="1"/>
      <c r="C65" s="1"/>
      <c r="D65" s="5">
        <f t="shared" si="3"/>
        <v>65</v>
      </c>
      <c r="E65" s="10" t="s">
        <v>7</v>
      </c>
      <c r="F65" s="9"/>
      <c r="G65" s="10" t="s">
        <v>7</v>
      </c>
      <c r="H65" s="9"/>
      <c r="I65" s="10" t="s">
        <v>7</v>
      </c>
      <c r="J65" s="9"/>
      <c r="K65" s="10" t="s">
        <v>7</v>
      </c>
      <c r="L65" s="139"/>
      <c r="M65" s="1"/>
      <c r="N65" s="32" t="str">
        <f t="shared" si="5"/>
        <v/>
      </c>
      <c r="O65" s="32" t="str">
        <f t="shared" si="6"/>
        <v/>
      </c>
      <c r="P65" s="1"/>
      <c r="Q65" s="32" t="str">
        <f t="shared" si="7"/>
        <v/>
      </c>
      <c r="R65" s="22">
        <f t="shared" si="2"/>
        <v>0</v>
      </c>
      <c r="S65" s="1"/>
      <c r="T65" s="1"/>
    </row>
    <row r="66" spans="1:20" x14ac:dyDescent="0.25">
      <c r="A66" s="1"/>
      <c r="B66" s="1"/>
      <c r="C66" s="1"/>
      <c r="D66" s="5">
        <f t="shared" si="3"/>
        <v>66</v>
      </c>
      <c r="E66" s="10" t="s">
        <v>7</v>
      </c>
      <c r="F66" s="9"/>
      <c r="G66" s="10" t="s">
        <v>7</v>
      </c>
      <c r="H66" s="9"/>
      <c r="I66" s="10" t="s">
        <v>7</v>
      </c>
      <c r="J66" s="9"/>
      <c r="K66" s="10" t="s">
        <v>7</v>
      </c>
      <c r="L66" s="139"/>
      <c r="M66" s="1"/>
      <c r="N66" s="32" t="str">
        <f t="shared" si="5"/>
        <v/>
      </c>
      <c r="O66" s="32" t="str">
        <f t="shared" si="6"/>
        <v/>
      </c>
      <c r="P66" s="1"/>
      <c r="Q66" s="32" t="str">
        <f t="shared" si="7"/>
        <v/>
      </c>
      <c r="R66" s="22">
        <f t="shared" si="2"/>
        <v>0</v>
      </c>
      <c r="S66" s="1"/>
      <c r="T66" s="1"/>
    </row>
    <row r="67" spans="1:20" x14ac:dyDescent="0.25">
      <c r="A67" s="1"/>
      <c r="B67" s="1"/>
      <c r="C67" s="1"/>
      <c r="D67" s="5">
        <f t="shared" si="3"/>
        <v>67</v>
      </c>
      <c r="E67" s="10" t="s">
        <v>7</v>
      </c>
      <c r="F67" s="9"/>
      <c r="G67" s="10" t="s">
        <v>7</v>
      </c>
      <c r="H67" s="9"/>
      <c r="I67" s="10" t="s">
        <v>7</v>
      </c>
      <c r="J67" s="9"/>
      <c r="K67" s="10" t="s">
        <v>7</v>
      </c>
      <c r="L67" s="139"/>
      <c r="M67" s="1"/>
      <c r="N67" s="32" t="str">
        <f t="shared" si="5"/>
        <v/>
      </c>
      <c r="O67" s="32" t="str">
        <f t="shared" si="6"/>
        <v/>
      </c>
      <c r="P67" s="1"/>
      <c r="Q67" s="32" t="str">
        <f t="shared" si="7"/>
        <v/>
      </c>
      <c r="R67" s="22">
        <f t="shared" si="2"/>
        <v>0</v>
      </c>
      <c r="S67" s="1"/>
      <c r="T67" s="1"/>
    </row>
    <row r="68" spans="1:20" x14ac:dyDescent="0.25">
      <c r="A68" s="1"/>
      <c r="B68" s="1"/>
      <c r="C68" s="1"/>
      <c r="D68" s="5">
        <f t="shared" si="3"/>
        <v>68</v>
      </c>
      <c r="E68" s="10" t="s">
        <v>7</v>
      </c>
      <c r="F68" s="9"/>
      <c r="G68" s="10" t="s">
        <v>7</v>
      </c>
      <c r="H68" s="9"/>
      <c r="I68" s="10" t="s">
        <v>7</v>
      </c>
      <c r="J68" s="9"/>
      <c r="K68" s="10" t="s">
        <v>7</v>
      </c>
      <c r="L68" s="139"/>
      <c r="M68" s="1"/>
      <c r="N68" s="32" t="str">
        <f t="shared" si="5"/>
        <v/>
      </c>
      <c r="O68" s="32" t="str">
        <f t="shared" si="6"/>
        <v/>
      </c>
      <c r="P68" s="1"/>
      <c r="Q68" s="32" t="str">
        <f t="shared" si="7"/>
        <v/>
      </c>
      <c r="R68" s="22">
        <f t="shared" si="2"/>
        <v>0</v>
      </c>
      <c r="S68" s="1"/>
      <c r="T68" s="1"/>
    </row>
    <row r="69" spans="1:20" x14ac:dyDescent="0.25">
      <c r="A69" s="1"/>
      <c r="B69" s="1"/>
      <c r="C69" s="1"/>
      <c r="D69" s="5">
        <f t="shared" si="3"/>
        <v>69</v>
      </c>
      <c r="E69" s="10" t="s">
        <v>7</v>
      </c>
      <c r="F69" s="9"/>
      <c r="G69" s="10" t="s">
        <v>7</v>
      </c>
      <c r="H69" s="9"/>
      <c r="I69" s="10" t="s">
        <v>7</v>
      </c>
      <c r="J69" s="9"/>
      <c r="K69" s="10" t="s">
        <v>7</v>
      </c>
      <c r="L69" s="139"/>
      <c r="M69" s="1"/>
      <c r="N69" s="32" t="str">
        <f t="shared" si="5"/>
        <v/>
      </c>
      <c r="O69" s="32" t="str">
        <f t="shared" si="6"/>
        <v/>
      </c>
      <c r="P69" s="1"/>
      <c r="Q69" s="32" t="str">
        <f t="shared" si="7"/>
        <v/>
      </c>
      <c r="R69" s="22">
        <f t="shared" si="2"/>
        <v>0</v>
      </c>
      <c r="S69" s="1"/>
      <c r="T69" s="1"/>
    </row>
    <row r="70" spans="1:20" x14ac:dyDescent="0.25">
      <c r="A70" s="1"/>
      <c r="B70" s="1"/>
      <c r="C70" s="1"/>
      <c r="D70" s="5">
        <f t="shared" si="3"/>
        <v>70</v>
      </c>
      <c r="E70" s="10" t="s">
        <v>7</v>
      </c>
      <c r="F70" s="9"/>
      <c r="G70" s="10" t="s">
        <v>7</v>
      </c>
      <c r="H70" s="9"/>
      <c r="I70" s="10" t="s">
        <v>7</v>
      </c>
      <c r="J70" s="9"/>
      <c r="K70" s="10" t="s">
        <v>7</v>
      </c>
      <c r="L70" s="139"/>
      <c r="M70" s="1"/>
      <c r="N70" s="32" t="str">
        <f t="shared" si="5"/>
        <v/>
      </c>
      <c r="O70" s="32" t="str">
        <f t="shared" si="6"/>
        <v/>
      </c>
      <c r="P70" s="1"/>
      <c r="Q70" s="32" t="str">
        <f t="shared" si="7"/>
        <v/>
      </c>
      <c r="R70" s="22">
        <f t="shared" si="2"/>
        <v>0</v>
      </c>
      <c r="S70" s="1"/>
      <c r="T70" s="1"/>
    </row>
    <row r="71" spans="1:20" x14ac:dyDescent="0.25">
      <c r="A71" s="1"/>
      <c r="B71" s="1"/>
      <c r="C71" s="1"/>
      <c r="D71" s="5">
        <f t="shared" si="3"/>
        <v>71</v>
      </c>
      <c r="E71" s="10" t="s">
        <v>7</v>
      </c>
      <c r="F71" s="9"/>
      <c r="G71" s="10" t="s">
        <v>7</v>
      </c>
      <c r="H71" s="9"/>
      <c r="I71" s="10" t="s">
        <v>7</v>
      </c>
      <c r="J71" s="9"/>
      <c r="K71" s="10" t="s">
        <v>7</v>
      </c>
      <c r="L71" s="139"/>
      <c r="M71" s="1"/>
      <c r="N71" s="32" t="str">
        <f t="shared" si="5"/>
        <v/>
      </c>
      <c r="O71" s="32" t="str">
        <f t="shared" si="6"/>
        <v/>
      </c>
      <c r="P71" s="1"/>
      <c r="Q71" s="32" t="str">
        <f t="shared" si="7"/>
        <v/>
      </c>
      <c r="R71" s="22">
        <f t="shared" si="2"/>
        <v>0</v>
      </c>
      <c r="S71" s="1"/>
      <c r="T71" s="1"/>
    </row>
    <row r="72" spans="1:20" x14ac:dyDescent="0.25">
      <c r="A72" s="1"/>
      <c r="B72" s="1"/>
      <c r="C72" s="1"/>
      <c r="D72" s="5">
        <f t="shared" si="3"/>
        <v>72</v>
      </c>
      <c r="E72" s="10" t="s">
        <v>7</v>
      </c>
      <c r="F72" s="9"/>
      <c r="G72" s="10" t="s">
        <v>7</v>
      </c>
      <c r="H72" s="9"/>
      <c r="I72" s="10" t="s">
        <v>7</v>
      </c>
      <c r="J72" s="9"/>
      <c r="K72" s="10" t="s">
        <v>7</v>
      </c>
      <c r="L72" s="139"/>
      <c r="M72" s="1"/>
      <c r="N72" s="32" t="str">
        <f t="shared" si="5"/>
        <v/>
      </c>
      <c r="O72" s="32" t="str">
        <f t="shared" si="6"/>
        <v/>
      </c>
      <c r="P72" s="1"/>
      <c r="Q72" s="32" t="str">
        <f t="shared" si="7"/>
        <v/>
      </c>
      <c r="R72" s="22">
        <f t="shared" ref="R72:R135" si="8">IF(Q72="",0,IF(COUNTIF(Q:Q,Q72)=1,0,1))</f>
        <v>0</v>
      </c>
      <c r="S72" s="1"/>
      <c r="T72" s="1"/>
    </row>
    <row r="73" spans="1:20" x14ac:dyDescent="0.25">
      <c r="A73" s="1"/>
      <c r="B73" s="1"/>
      <c r="C73" s="1"/>
      <c r="D73" s="5">
        <f t="shared" ref="D73:D136" si="9">ROW(C73)</f>
        <v>73</v>
      </c>
      <c r="E73" s="10" t="s">
        <v>7</v>
      </c>
      <c r="F73" s="9"/>
      <c r="G73" s="10" t="s">
        <v>7</v>
      </c>
      <c r="H73" s="9"/>
      <c r="I73" s="10" t="s">
        <v>7</v>
      </c>
      <c r="J73" s="9"/>
      <c r="K73" s="10" t="s">
        <v>7</v>
      </c>
      <c r="L73" s="139"/>
      <c r="M73" s="1"/>
      <c r="N73" s="32" t="str">
        <f t="shared" si="5"/>
        <v/>
      </c>
      <c r="O73" s="32" t="str">
        <f t="shared" si="6"/>
        <v/>
      </c>
      <c r="P73" s="1"/>
      <c r="Q73" s="32" t="str">
        <f t="shared" si="7"/>
        <v/>
      </c>
      <c r="R73" s="22">
        <f t="shared" si="8"/>
        <v>0</v>
      </c>
      <c r="S73" s="1"/>
      <c r="T73" s="1"/>
    </row>
    <row r="74" spans="1:20" x14ac:dyDescent="0.25">
      <c r="A74" s="1"/>
      <c r="B74" s="1"/>
      <c r="C74" s="1"/>
      <c r="D74" s="5">
        <f t="shared" si="9"/>
        <v>74</v>
      </c>
      <c r="E74" s="10" t="s">
        <v>7</v>
      </c>
      <c r="F74" s="9"/>
      <c r="G74" s="10" t="s">
        <v>7</v>
      </c>
      <c r="H74" s="9"/>
      <c r="I74" s="10" t="s">
        <v>7</v>
      </c>
      <c r="J74" s="9"/>
      <c r="K74" s="10" t="s">
        <v>7</v>
      </c>
      <c r="L74" s="139"/>
      <c r="M74" s="1"/>
      <c r="N74" s="32" t="str">
        <f t="shared" si="5"/>
        <v/>
      </c>
      <c r="O74" s="32" t="str">
        <f t="shared" si="6"/>
        <v/>
      </c>
      <c r="P74" s="1"/>
      <c r="Q74" s="32" t="str">
        <f t="shared" si="7"/>
        <v/>
      </c>
      <c r="R74" s="22">
        <f t="shared" si="8"/>
        <v>0</v>
      </c>
      <c r="S74" s="1"/>
      <c r="T74" s="1"/>
    </row>
    <row r="75" spans="1:20" x14ac:dyDescent="0.25">
      <c r="A75" s="1"/>
      <c r="B75" s="1"/>
      <c r="C75" s="1"/>
      <c r="D75" s="5">
        <f t="shared" si="9"/>
        <v>75</v>
      </c>
      <c r="E75" s="10" t="s">
        <v>7</v>
      </c>
      <c r="F75" s="9"/>
      <c r="G75" s="10" t="s">
        <v>7</v>
      </c>
      <c r="H75" s="9"/>
      <c r="I75" s="10" t="s">
        <v>7</v>
      </c>
      <c r="J75" s="9"/>
      <c r="K75" s="10" t="s">
        <v>7</v>
      </c>
      <c r="L75" s="139"/>
      <c r="M75" s="1"/>
      <c r="N75" s="32" t="str">
        <f t="shared" si="5"/>
        <v/>
      </c>
      <c r="O75" s="32" t="str">
        <f t="shared" si="6"/>
        <v/>
      </c>
      <c r="P75" s="1"/>
      <c r="Q75" s="32" t="str">
        <f t="shared" si="7"/>
        <v/>
      </c>
      <c r="R75" s="22">
        <f t="shared" si="8"/>
        <v>0</v>
      </c>
      <c r="S75" s="1"/>
      <c r="T75" s="1"/>
    </row>
    <row r="76" spans="1:20" x14ac:dyDescent="0.25">
      <c r="A76" s="1"/>
      <c r="B76" s="1"/>
      <c r="C76" s="1"/>
      <c r="D76" s="5">
        <f t="shared" si="9"/>
        <v>76</v>
      </c>
      <c r="E76" s="10" t="s">
        <v>7</v>
      </c>
      <c r="F76" s="9"/>
      <c r="G76" s="10" t="s">
        <v>7</v>
      </c>
      <c r="H76" s="9"/>
      <c r="I76" s="10" t="s">
        <v>7</v>
      </c>
      <c r="J76" s="9"/>
      <c r="K76" s="10" t="s">
        <v>7</v>
      </c>
      <c r="L76" s="139"/>
      <c r="M76" s="1"/>
      <c r="N76" s="32" t="str">
        <f t="shared" si="5"/>
        <v/>
      </c>
      <c r="O76" s="32" t="str">
        <f t="shared" si="6"/>
        <v/>
      </c>
      <c r="P76" s="1"/>
      <c r="Q76" s="32" t="str">
        <f t="shared" si="7"/>
        <v/>
      </c>
      <c r="R76" s="22">
        <f t="shared" si="8"/>
        <v>0</v>
      </c>
      <c r="S76" s="1"/>
      <c r="T76" s="1"/>
    </row>
    <row r="77" spans="1:20" x14ac:dyDescent="0.25">
      <c r="A77" s="1"/>
      <c r="B77" s="1"/>
      <c r="C77" s="1"/>
      <c r="D77" s="5">
        <f t="shared" si="9"/>
        <v>77</v>
      </c>
      <c r="E77" s="10" t="s">
        <v>7</v>
      </c>
      <c r="F77" s="9"/>
      <c r="G77" s="10" t="s">
        <v>7</v>
      </c>
      <c r="H77" s="9"/>
      <c r="I77" s="10" t="s">
        <v>7</v>
      </c>
      <c r="J77" s="9"/>
      <c r="K77" s="10" t="s">
        <v>7</v>
      </c>
      <c r="L77" s="139"/>
      <c r="M77" s="1"/>
      <c r="N77" s="32" t="str">
        <f t="shared" si="5"/>
        <v/>
      </c>
      <c r="O77" s="32" t="str">
        <f t="shared" si="6"/>
        <v/>
      </c>
      <c r="P77" s="1"/>
      <c r="Q77" s="32" t="str">
        <f t="shared" si="7"/>
        <v/>
      </c>
      <c r="R77" s="22">
        <f t="shared" si="8"/>
        <v>0</v>
      </c>
      <c r="S77" s="1"/>
      <c r="T77" s="1"/>
    </row>
    <row r="78" spans="1:20" x14ac:dyDescent="0.25">
      <c r="A78" s="1"/>
      <c r="B78" s="1"/>
      <c r="C78" s="1"/>
      <c r="D78" s="5">
        <f t="shared" si="9"/>
        <v>78</v>
      </c>
      <c r="E78" s="10" t="s">
        <v>7</v>
      </c>
      <c r="F78" s="9"/>
      <c r="G78" s="10" t="s">
        <v>7</v>
      </c>
      <c r="H78" s="9"/>
      <c r="I78" s="10" t="s">
        <v>7</v>
      </c>
      <c r="J78" s="9"/>
      <c r="K78" s="10" t="s">
        <v>7</v>
      </c>
      <c r="L78" s="139"/>
      <c r="M78" s="1"/>
      <c r="N78" s="32" t="str">
        <f t="shared" si="5"/>
        <v/>
      </c>
      <c r="O78" s="32" t="str">
        <f t="shared" si="6"/>
        <v/>
      </c>
      <c r="P78" s="1"/>
      <c r="Q78" s="32" t="str">
        <f t="shared" si="7"/>
        <v/>
      </c>
      <c r="R78" s="22">
        <f t="shared" si="8"/>
        <v>0</v>
      </c>
      <c r="S78" s="1"/>
      <c r="T78" s="1"/>
    </row>
    <row r="79" spans="1:20" x14ac:dyDescent="0.25">
      <c r="A79" s="1"/>
      <c r="B79" s="1"/>
      <c r="C79" s="1"/>
      <c r="D79" s="5">
        <f t="shared" si="9"/>
        <v>79</v>
      </c>
      <c r="E79" s="10" t="s">
        <v>7</v>
      </c>
      <c r="F79" s="9"/>
      <c r="G79" s="10" t="s">
        <v>7</v>
      </c>
      <c r="H79" s="9"/>
      <c r="I79" s="10" t="s">
        <v>7</v>
      </c>
      <c r="J79" s="9"/>
      <c r="K79" s="10" t="s">
        <v>7</v>
      </c>
      <c r="L79" s="139"/>
      <c r="M79" s="1"/>
      <c r="N79" s="32" t="str">
        <f t="shared" si="5"/>
        <v/>
      </c>
      <c r="O79" s="32" t="str">
        <f t="shared" si="6"/>
        <v/>
      </c>
      <c r="P79" s="1"/>
      <c r="Q79" s="32" t="str">
        <f t="shared" si="7"/>
        <v/>
      </c>
      <c r="R79" s="22">
        <f t="shared" si="8"/>
        <v>0</v>
      </c>
      <c r="S79" s="1"/>
      <c r="T79" s="1"/>
    </row>
    <row r="80" spans="1:20" x14ac:dyDescent="0.25">
      <c r="A80" s="1"/>
      <c r="B80" s="1"/>
      <c r="C80" s="1"/>
      <c r="D80" s="5">
        <f t="shared" si="9"/>
        <v>80</v>
      </c>
      <c r="E80" s="10" t="s">
        <v>7</v>
      </c>
      <c r="F80" s="9"/>
      <c r="G80" s="10" t="s">
        <v>7</v>
      </c>
      <c r="H80" s="9"/>
      <c r="I80" s="10" t="s">
        <v>7</v>
      </c>
      <c r="J80" s="9"/>
      <c r="K80" s="10" t="s">
        <v>7</v>
      </c>
      <c r="L80" s="139"/>
      <c r="M80" s="1"/>
      <c r="N80" s="32" t="str">
        <f t="shared" si="5"/>
        <v/>
      </c>
      <c r="O80" s="32" t="str">
        <f t="shared" si="6"/>
        <v/>
      </c>
      <c r="P80" s="1"/>
      <c r="Q80" s="32" t="str">
        <f t="shared" si="7"/>
        <v/>
      </c>
      <c r="R80" s="22">
        <f t="shared" si="8"/>
        <v>0</v>
      </c>
      <c r="S80" s="1"/>
      <c r="T80" s="1"/>
    </row>
    <row r="81" spans="1:20" x14ac:dyDescent="0.25">
      <c r="A81" s="1"/>
      <c r="B81" s="1"/>
      <c r="C81" s="1"/>
      <c r="D81" s="5">
        <f t="shared" si="9"/>
        <v>81</v>
      </c>
      <c r="E81" s="10" t="s">
        <v>7</v>
      </c>
      <c r="F81" s="9"/>
      <c r="G81" s="10" t="s">
        <v>7</v>
      </c>
      <c r="H81" s="9"/>
      <c r="I81" s="10" t="s">
        <v>7</v>
      </c>
      <c r="J81" s="9"/>
      <c r="K81" s="10" t="s">
        <v>7</v>
      </c>
      <c r="L81" s="139"/>
      <c r="M81" s="1"/>
      <c r="N81" s="32" t="str">
        <f t="shared" si="5"/>
        <v/>
      </c>
      <c r="O81" s="32" t="str">
        <f t="shared" si="6"/>
        <v/>
      </c>
      <c r="P81" s="1"/>
      <c r="Q81" s="32" t="str">
        <f t="shared" si="7"/>
        <v/>
      </c>
      <c r="R81" s="22">
        <f t="shared" si="8"/>
        <v>0</v>
      </c>
      <c r="S81" s="1"/>
      <c r="T81" s="1"/>
    </row>
    <row r="82" spans="1:20" x14ac:dyDescent="0.25">
      <c r="A82" s="1"/>
      <c r="B82" s="1"/>
      <c r="C82" s="1"/>
      <c r="D82" s="5">
        <f t="shared" si="9"/>
        <v>82</v>
      </c>
      <c r="E82" s="10" t="s">
        <v>7</v>
      </c>
      <c r="F82" s="9"/>
      <c r="G82" s="10" t="s">
        <v>7</v>
      </c>
      <c r="H82" s="9"/>
      <c r="I82" s="10" t="s">
        <v>7</v>
      </c>
      <c r="J82" s="9"/>
      <c r="K82" s="10" t="s">
        <v>7</v>
      </c>
      <c r="L82" s="139"/>
      <c r="M82" s="1"/>
      <c r="N82" s="32" t="str">
        <f t="shared" si="5"/>
        <v/>
      </c>
      <c r="O82" s="32" t="str">
        <f t="shared" si="6"/>
        <v/>
      </c>
      <c r="P82" s="1"/>
      <c r="Q82" s="32" t="str">
        <f t="shared" si="7"/>
        <v/>
      </c>
      <c r="R82" s="22">
        <f t="shared" si="8"/>
        <v>0</v>
      </c>
      <c r="S82" s="1"/>
      <c r="T82" s="1"/>
    </row>
    <row r="83" spans="1:20" x14ac:dyDescent="0.25">
      <c r="A83" s="1"/>
      <c r="B83" s="1"/>
      <c r="C83" s="1"/>
      <c r="D83" s="5">
        <f t="shared" si="9"/>
        <v>83</v>
      </c>
      <c r="E83" s="10" t="s">
        <v>7</v>
      </c>
      <c r="F83" s="9"/>
      <c r="G83" s="10" t="s">
        <v>7</v>
      </c>
      <c r="H83" s="9"/>
      <c r="I83" s="10" t="s">
        <v>7</v>
      </c>
      <c r="J83" s="9"/>
      <c r="K83" s="10" t="s">
        <v>7</v>
      </c>
      <c r="L83" s="139"/>
      <c r="M83" s="1"/>
      <c r="N83" s="32" t="str">
        <f t="shared" si="5"/>
        <v/>
      </c>
      <c r="O83" s="32" t="str">
        <f t="shared" si="6"/>
        <v/>
      </c>
      <c r="P83" s="1"/>
      <c r="Q83" s="32" t="str">
        <f t="shared" si="7"/>
        <v/>
      </c>
      <c r="R83" s="22">
        <f t="shared" si="8"/>
        <v>0</v>
      </c>
      <c r="S83" s="1"/>
      <c r="T83" s="1"/>
    </row>
    <row r="84" spans="1:20" x14ac:dyDescent="0.25">
      <c r="A84" s="1"/>
      <c r="B84" s="1"/>
      <c r="C84" s="1"/>
      <c r="D84" s="5">
        <f t="shared" si="9"/>
        <v>84</v>
      </c>
      <c r="E84" s="10" t="s">
        <v>7</v>
      </c>
      <c r="F84" s="9"/>
      <c r="G84" s="10" t="s">
        <v>7</v>
      </c>
      <c r="H84" s="9"/>
      <c r="I84" s="10" t="s">
        <v>7</v>
      </c>
      <c r="J84" s="9"/>
      <c r="K84" s="10" t="s">
        <v>7</v>
      </c>
      <c r="L84" s="139"/>
      <c r="M84" s="1"/>
      <c r="N84" s="32" t="str">
        <f t="shared" si="5"/>
        <v/>
      </c>
      <c r="O84" s="32" t="str">
        <f t="shared" si="6"/>
        <v/>
      </c>
      <c r="P84" s="1"/>
      <c r="Q84" s="32" t="str">
        <f t="shared" si="7"/>
        <v/>
      </c>
      <c r="R84" s="22">
        <f t="shared" si="8"/>
        <v>0</v>
      </c>
      <c r="S84" s="1"/>
      <c r="T84" s="1"/>
    </row>
    <row r="85" spans="1:20" x14ac:dyDescent="0.25">
      <c r="A85" s="1"/>
      <c r="B85" s="1"/>
      <c r="C85" s="1"/>
      <c r="D85" s="5">
        <f t="shared" si="9"/>
        <v>85</v>
      </c>
      <c r="E85" s="10" t="s">
        <v>7</v>
      </c>
      <c r="F85" s="9"/>
      <c r="G85" s="10" t="s">
        <v>7</v>
      </c>
      <c r="H85" s="9"/>
      <c r="I85" s="10" t="s">
        <v>7</v>
      </c>
      <c r="J85" s="9"/>
      <c r="K85" s="10" t="s">
        <v>7</v>
      </c>
      <c r="L85" s="139"/>
      <c r="M85" s="1"/>
      <c r="N85" s="32" t="str">
        <f t="shared" ref="N85:N148" si="10">IF(F85="","",F85&amp;" "&amp;LEFT(H85,1)&amp;"."&amp;LEFT(J85)&amp;".")</f>
        <v/>
      </c>
      <c r="O85" s="32" t="str">
        <f t="shared" ref="O85:O148" si="11">IF(F85="","",F85&amp;" "&amp;H85&amp;" "&amp;J85)</f>
        <v/>
      </c>
      <c r="P85" s="1"/>
      <c r="Q85" s="32" t="str">
        <f t="shared" ref="Q85:Q148" si="12">IF(F85="","",N85&amp;"_"&amp;DAY(L85)&amp;"."&amp;MONTH(L85)&amp;"."&amp;YEAR(L85))</f>
        <v/>
      </c>
      <c r="R85" s="22">
        <f t="shared" si="8"/>
        <v>0</v>
      </c>
      <c r="S85" s="1"/>
      <c r="T85" s="1"/>
    </row>
    <row r="86" spans="1:20" x14ac:dyDescent="0.25">
      <c r="A86" s="1"/>
      <c r="B86" s="1"/>
      <c r="C86" s="1"/>
      <c r="D86" s="5">
        <f t="shared" si="9"/>
        <v>86</v>
      </c>
      <c r="E86" s="10" t="s">
        <v>7</v>
      </c>
      <c r="F86" s="9"/>
      <c r="G86" s="10" t="s">
        <v>7</v>
      </c>
      <c r="H86" s="9"/>
      <c r="I86" s="10" t="s">
        <v>7</v>
      </c>
      <c r="J86" s="9"/>
      <c r="K86" s="10" t="s">
        <v>7</v>
      </c>
      <c r="L86" s="139"/>
      <c r="M86" s="1"/>
      <c r="N86" s="32" t="str">
        <f t="shared" si="10"/>
        <v/>
      </c>
      <c r="O86" s="32" t="str">
        <f t="shared" si="11"/>
        <v/>
      </c>
      <c r="P86" s="1"/>
      <c r="Q86" s="32" t="str">
        <f t="shared" si="12"/>
        <v/>
      </c>
      <c r="R86" s="22">
        <f t="shared" si="8"/>
        <v>0</v>
      </c>
      <c r="S86" s="1"/>
      <c r="T86" s="1"/>
    </row>
    <row r="87" spans="1:20" x14ac:dyDescent="0.25">
      <c r="A87" s="1"/>
      <c r="B87" s="1"/>
      <c r="C87" s="1"/>
      <c r="D87" s="5">
        <f t="shared" si="9"/>
        <v>87</v>
      </c>
      <c r="E87" s="10" t="s">
        <v>7</v>
      </c>
      <c r="F87" s="9"/>
      <c r="G87" s="10" t="s">
        <v>7</v>
      </c>
      <c r="H87" s="9"/>
      <c r="I87" s="10" t="s">
        <v>7</v>
      </c>
      <c r="J87" s="9"/>
      <c r="K87" s="10" t="s">
        <v>7</v>
      </c>
      <c r="L87" s="139"/>
      <c r="M87" s="1"/>
      <c r="N87" s="32" t="str">
        <f t="shared" si="10"/>
        <v/>
      </c>
      <c r="O87" s="32" t="str">
        <f t="shared" si="11"/>
        <v/>
      </c>
      <c r="P87" s="1"/>
      <c r="Q87" s="32" t="str">
        <f t="shared" si="12"/>
        <v/>
      </c>
      <c r="R87" s="22">
        <f t="shared" si="8"/>
        <v>0</v>
      </c>
      <c r="S87" s="1"/>
      <c r="T87" s="1"/>
    </row>
    <row r="88" spans="1:20" x14ac:dyDescent="0.25">
      <c r="A88" s="1"/>
      <c r="B88" s="1"/>
      <c r="C88" s="1"/>
      <c r="D88" s="5">
        <f t="shared" si="9"/>
        <v>88</v>
      </c>
      <c r="E88" s="10" t="s">
        <v>7</v>
      </c>
      <c r="F88" s="9"/>
      <c r="G88" s="10" t="s">
        <v>7</v>
      </c>
      <c r="H88" s="9"/>
      <c r="I88" s="10" t="s">
        <v>7</v>
      </c>
      <c r="J88" s="9"/>
      <c r="K88" s="10" t="s">
        <v>7</v>
      </c>
      <c r="L88" s="139"/>
      <c r="M88" s="1"/>
      <c r="N88" s="32" t="str">
        <f t="shared" si="10"/>
        <v/>
      </c>
      <c r="O88" s="32" t="str">
        <f t="shared" si="11"/>
        <v/>
      </c>
      <c r="P88" s="1"/>
      <c r="Q88" s="32" t="str">
        <f t="shared" si="12"/>
        <v/>
      </c>
      <c r="R88" s="22">
        <f t="shared" si="8"/>
        <v>0</v>
      </c>
      <c r="S88" s="1"/>
      <c r="T88" s="1"/>
    </row>
    <row r="89" spans="1:20" x14ac:dyDescent="0.25">
      <c r="A89" s="1"/>
      <c r="B89" s="1"/>
      <c r="C89" s="1"/>
      <c r="D89" s="5">
        <f t="shared" si="9"/>
        <v>89</v>
      </c>
      <c r="E89" s="10" t="s">
        <v>7</v>
      </c>
      <c r="F89" s="9"/>
      <c r="G89" s="10" t="s">
        <v>7</v>
      </c>
      <c r="H89" s="9"/>
      <c r="I89" s="10" t="s">
        <v>7</v>
      </c>
      <c r="J89" s="9"/>
      <c r="K89" s="10" t="s">
        <v>7</v>
      </c>
      <c r="L89" s="139"/>
      <c r="M89" s="1"/>
      <c r="N89" s="32" t="str">
        <f t="shared" si="10"/>
        <v/>
      </c>
      <c r="O89" s="32" t="str">
        <f t="shared" si="11"/>
        <v/>
      </c>
      <c r="P89" s="1"/>
      <c r="Q89" s="32" t="str">
        <f t="shared" si="12"/>
        <v/>
      </c>
      <c r="R89" s="22">
        <f t="shared" si="8"/>
        <v>0</v>
      </c>
      <c r="S89" s="1"/>
      <c r="T89" s="1"/>
    </row>
    <row r="90" spans="1:20" x14ac:dyDescent="0.25">
      <c r="A90" s="1"/>
      <c r="B90" s="1"/>
      <c r="C90" s="1"/>
      <c r="D90" s="5">
        <f t="shared" si="9"/>
        <v>90</v>
      </c>
      <c r="E90" s="10" t="s">
        <v>7</v>
      </c>
      <c r="F90" s="9"/>
      <c r="G90" s="10" t="s">
        <v>7</v>
      </c>
      <c r="H90" s="9"/>
      <c r="I90" s="10" t="s">
        <v>7</v>
      </c>
      <c r="J90" s="9"/>
      <c r="K90" s="10" t="s">
        <v>7</v>
      </c>
      <c r="L90" s="139"/>
      <c r="M90" s="1"/>
      <c r="N90" s="32" t="str">
        <f t="shared" si="10"/>
        <v/>
      </c>
      <c r="O90" s="32" t="str">
        <f t="shared" si="11"/>
        <v/>
      </c>
      <c r="P90" s="1"/>
      <c r="Q90" s="32" t="str">
        <f t="shared" si="12"/>
        <v/>
      </c>
      <c r="R90" s="22">
        <f t="shared" si="8"/>
        <v>0</v>
      </c>
      <c r="S90" s="1"/>
      <c r="T90" s="1"/>
    </row>
    <row r="91" spans="1:20" x14ac:dyDescent="0.25">
      <c r="A91" s="1"/>
      <c r="B91" s="1"/>
      <c r="C91" s="1"/>
      <c r="D91" s="5">
        <f t="shared" si="9"/>
        <v>91</v>
      </c>
      <c r="E91" s="10" t="s">
        <v>7</v>
      </c>
      <c r="F91" s="9"/>
      <c r="G91" s="10" t="s">
        <v>7</v>
      </c>
      <c r="H91" s="9"/>
      <c r="I91" s="10" t="s">
        <v>7</v>
      </c>
      <c r="J91" s="9"/>
      <c r="K91" s="10" t="s">
        <v>7</v>
      </c>
      <c r="L91" s="139"/>
      <c r="M91" s="1"/>
      <c r="N91" s="32" t="str">
        <f t="shared" si="10"/>
        <v/>
      </c>
      <c r="O91" s="32" t="str">
        <f t="shared" si="11"/>
        <v/>
      </c>
      <c r="P91" s="1"/>
      <c r="Q91" s="32" t="str">
        <f t="shared" si="12"/>
        <v/>
      </c>
      <c r="R91" s="22">
        <f t="shared" si="8"/>
        <v>0</v>
      </c>
      <c r="S91" s="1"/>
      <c r="T91" s="1"/>
    </row>
    <row r="92" spans="1:20" x14ac:dyDescent="0.25">
      <c r="A92" s="1"/>
      <c r="B92" s="1"/>
      <c r="C92" s="1"/>
      <c r="D92" s="5">
        <f t="shared" si="9"/>
        <v>92</v>
      </c>
      <c r="E92" s="10" t="s">
        <v>7</v>
      </c>
      <c r="F92" s="9"/>
      <c r="G92" s="10" t="s">
        <v>7</v>
      </c>
      <c r="H92" s="9"/>
      <c r="I92" s="10" t="s">
        <v>7</v>
      </c>
      <c r="J92" s="9"/>
      <c r="K92" s="10" t="s">
        <v>7</v>
      </c>
      <c r="L92" s="139"/>
      <c r="M92" s="1"/>
      <c r="N92" s="32" t="str">
        <f t="shared" si="10"/>
        <v/>
      </c>
      <c r="O92" s="32" t="str">
        <f t="shared" si="11"/>
        <v/>
      </c>
      <c r="P92" s="1"/>
      <c r="Q92" s="32" t="str">
        <f t="shared" si="12"/>
        <v/>
      </c>
      <c r="R92" s="22">
        <f t="shared" si="8"/>
        <v>0</v>
      </c>
      <c r="S92" s="1"/>
      <c r="T92" s="1"/>
    </row>
    <row r="93" spans="1:20" x14ac:dyDescent="0.25">
      <c r="A93" s="1"/>
      <c r="B93" s="1"/>
      <c r="C93" s="1"/>
      <c r="D93" s="5">
        <f t="shared" si="9"/>
        <v>93</v>
      </c>
      <c r="E93" s="10" t="s">
        <v>7</v>
      </c>
      <c r="F93" s="9"/>
      <c r="G93" s="10" t="s">
        <v>7</v>
      </c>
      <c r="H93" s="9"/>
      <c r="I93" s="10" t="s">
        <v>7</v>
      </c>
      <c r="J93" s="9"/>
      <c r="K93" s="10" t="s">
        <v>7</v>
      </c>
      <c r="L93" s="139"/>
      <c r="M93" s="1"/>
      <c r="N93" s="32" t="str">
        <f t="shared" si="10"/>
        <v/>
      </c>
      <c r="O93" s="32" t="str">
        <f t="shared" si="11"/>
        <v/>
      </c>
      <c r="P93" s="1"/>
      <c r="Q93" s="32" t="str">
        <f t="shared" si="12"/>
        <v/>
      </c>
      <c r="R93" s="22">
        <f t="shared" si="8"/>
        <v>0</v>
      </c>
      <c r="S93" s="1"/>
      <c r="T93" s="1"/>
    </row>
    <row r="94" spans="1:20" x14ac:dyDescent="0.25">
      <c r="A94" s="1"/>
      <c r="B94" s="1"/>
      <c r="C94" s="1"/>
      <c r="D94" s="5">
        <f t="shared" si="9"/>
        <v>94</v>
      </c>
      <c r="E94" s="10" t="s">
        <v>7</v>
      </c>
      <c r="F94" s="9"/>
      <c r="G94" s="10" t="s">
        <v>7</v>
      </c>
      <c r="H94" s="9"/>
      <c r="I94" s="10" t="s">
        <v>7</v>
      </c>
      <c r="J94" s="9"/>
      <c r="K94" s="10" t="s">
        <v>7</v>
      </c>
      <c r="L94" s="139"/>
      <c r="M94" s="1"/>
      <c r="N94" s="32" t="str">
        <f t="shared" si="10"/>
        <v/>
      </c>
      <c r="O94" s="32" t="str">
        <f t="shared" si="11"/>
        <v/>
      </c>
      <c r="P94" s="1"/>
      <c r="Q94" s="32" t="str">
        <f t="shared" si="12"/>
        <v/>
      </c>
      <c r="R94" s="22">
        <f t="shared" si="8"/>
        <v>0</v>
      </c>
      <c r="S94" s="1"/>
      <c r="T94" s="1"/>
    </row>
    <row r="95" spans="1:20" x14ac:dyDescent="0.25">
      <c r="A95" s="1"/>
      <c r="B95" s="1"/>
      <c r="C95" s="1"/>
      <c r="D95" s="5">
        <f t="shared" si="9"/>
        <v>95</v>
      </c>
      <c r="E95" s="10" t="s">
        <v>7</v>
      </c>
      <c r="F95" s="9"/>
      <c r="G95" s="10" t="s">
        <v>7</v>
      </c>
      <c r="H95" s="9"/>
      <c r="I95" s="10" t="s">
        <v>7</v>
      </c>
      <c r="J95" s="9"/>
      <c r="K95" s="10" t="s">
        <v>7</v>
      </c>
      <c r="L95" s="139"/>
      <c r="M95" s="1"/>
      <c r="N95" s="32" t="str">
        <f t="shared" si="10"/>
        <v/>
      </c>
      <c r="O95" s="32" t="str">
        <f t="shared" si="11"/>
        <v/>
      </c>
      <c r="P95" s="1"/>
      <c r="Q95" s="32" t="str">
        <f t="shared" si="12"/>
        <v/>
      </c>
      <c r="R95" s="22">
        <f t="shared" si="8"/>
        <v>0</v>
      </c>
      <c r="S95" s="1"/>
      <c r="T95" s="1"/>
    </row>
    <row r="96" spans="1:20" x14ac:dyDescent="0.25">
      <c r="A96" s="1"/>
      <c r="B96" s="1"/>
      <c r="C96" s="1"/>
      <c r="D96" s="5">
        <f t="shared" si="9"/>
        <v>96</v>
      </c>
      <c r="E96" s="10" t="s">
        <v>7</v>
      </c>
      <c r="F96" s="9"/>
      <c r="G96" s="10" t="s">
        <v>7</v>
      </c>
      <c r="H96" s="9"/>
      <c r="I96" s="10" t="s">
        <v>7</v>
      </c>
      <c r="J96" s="9"/>
      <c r="K96" s="10" t="s">
        <v>7</v>
      </c>
      <c r="L96" s="139"/>
      <c r="M96" s="1"/>
      <c r="N96" s="32" t="str">
        <f t="shared" si="10"/>
        <v/>
      </c>
      <c r="O96" s="32" t="str">
        <f t="shared" si="11"/>
        <v/>
      </c>
      <c r="P96" s="1"/>
      <c r="Q96" s="32" t="str">
        <f t="shared" si="12"/>
        <v/>
      </c>
      <c r="R96" s="22">
        <f t="shared" si="8"/>
        <v>0</v>
      </c>
      <c r="S96" s="1"/>
      <c r="T96" s="1"/>
    </row>
    <row r="97" spans="1:20" x14ac:dyDescent="0.25">
      <c r="A97" s="1"/>
      <c r="B97" s="1"/>
      <c r="C97" s="1"/>
      <c r="D97" s="5">
        <f t="shared" si="9"/>
        <v>97</v>
      </c>
      <c r="E97" s="10" t="s">
        <v>7</v>
      </c>
      <c r="F97" s="9"/>
      <c r="G97" s="10" t="s">
        <v>7</v>
      </c>
      <c r="H97" s="9"/>
      <c r="I97" s="10" t="s">
        <v>7</v>
      </c>
      <c r="J97" s="9"/>
      <c r="K97" s="10" t="s">
        <v>7</v>
      </c>
      <c r="L97" s="139"/>
      <c r="M97" s="1"/>
      <c r="N97" s="32" t="str">
        <f t="shared" si="10"/>
        <v/>
      </c>
      <c r="O97" s="32" t="str">
        <f t="shared" si="11"/>
        <v/>
      </c>
      <c r="P97" s="1"/>
      <c r="Q97" s="32" t="str">
        <f t="shared" si="12"/>
        <v/>
      </c>
      <c r="R97" s="22">
        <f t="shared" si="8"/>
        <v>0</v>
      </c>
      <c r="S97" s="1"/>
      <c r="T97" s="1"/>
    </row>
    <row r="98" spans="1:20" x14ac:dyDescent="0.25">
      <c r="A98" s="1"/>
      <c r="B98" s="1"/>
      <c r="C98" s="1"/>
      <c r="D98" s="5">
        <f t="shared" si="9"/>
        <v>98</v>
      </c>
      <c r="E98" s="10" t="s">
        <v>7</v>
      </c>
      <c r="F98" s="9"/>
      <c r="G98" s="10" t="s">
        <v>7</v>
      </c>
      <c r="H98" s="9"/>
      <c r="I98" s="10" t="s">
        <v>7</v>
      </c>
      <c r="J98" s="9"/>
      <c r="K98" s="10" t="s">
        <v>7</v>
      </c>
      <c r="L98" s="139"/>
      <c r="M98" s="1"/>
      <c r="N98" s="32" t="str">
        <f t="shared" si="10"/>
        <v/>
      </c>
      <c r="O98" s="32" t="str">
        <f t="shared" si="11"/>
        <v/>
      </c>
      <c r="P98" s="1"/>
      <c r="Q98" s="32" t="str">
        <f t="shared" si="12"/>
        <v/>
      </c>
      <c r="R98" s="22">
        <f t="shared" si="8"/>
        <v>0</v>
      </c>
      <c r="S98" s="1"/>
      <c r="T98" s="1"/>
    </row>
    <row r="99" spans="1:20" x14ac:dyDescent="0.25">
      <c r="A99" s="1"/>
      <c r="B99" s="1"/>
      <c r="C99" s="1"/>
      <c r="D99" s="5">
        <f t="shared" si="9"/>
        <v>99</v>
      </c>
      <c r="E99" s="10" t="s">
        <v>7</v>
      </c>
      <c r="F99" s="9"/>
      <c r="G99" s="10" t="s">
        <v>7</v>
      </c>
      <c r="H99" s="9"/>
      <c r="I99" s="10" t="s">
        <v>7</v>
      </c>
      <c r="J99" s="9"/>
      <c r="K99" s="10" t="s">
        <v>7</v>
      </c>
      <c r="L99" s="139"/>
      <c r="M99" s="1"/>
      <c r="N99" s="32" t="str">
        <f t="shared" si="10"/>
        <v/>
      </c>
      <c r="O99" s="32" t="str">
        <f t="shared" si="11"/>
        <v/>
      </c>
      <c r="P99" s="1"/>
      <c r="Q99" s="32" t="str">
        <f t="shared" si="12"/>
        <v/>
      </c>
      <c r="R99" s="22">
        <f t="shared" si="8"/>
        <v>0</v>
      </c>
      <c r="S99" s="1"/>
      <c r="T99" s="1"/>
    </row>
    <row r="100" spans="1:20" x14ac:dyDescent="0.25">
      <c r="A100" s="1"/>
      <c r="B100" s="1"/>
      <c r="C100" s="1"/>
      <c r="D100" s="5">
        <f t="shared" si="9"/>
        <v>100</v>
      </c>
      <c r="E100" s="10" t="s">
        <v>7</v>
      </c>
      <c r="F100" s="9"/>
      <c r="G100" s="10" t="s">
        <v>7</v>
      </c>
      <c r="H100" s="9"/>
      <c r="I100" s="10" t="s">
        <v>7</v>
      </c>
      <c r="J100" s="9"/>
      <c r="K100" s="10" t="s">
        <v>7</v>
      </c>
      <c r="L100" s="139"/>
      <c r="M100" s="1"/>
      <c r="N100" s="32" t="str">
        <f t="shared" si="10"/>
        <v/>
      </c>
      <c r="O100" s="32" t="str">
        <f t="shared" si="11"/>
        <v/>
      </c>
      <c r="P100" s="1"/>
      <c r="Q100" s="32" t="str">
        <f t="shared" si="12"/>
        <v/>
      </c>
      <c r="R100" s="22">
        <f t="shared" si="8"/>
        <v>0</v>
      </c>
      <c r="S100" s="1"/>
      <c r="T100" s="1"/>
    </row>
    <row r="101" spans="1:20" x14ac:dyDescent="0.25">
      <c r="A101" s="1"/>
      <c r="B101" s="1"/>
      <c r="C101" s="1"/>
      <c r="D101" s="5">
        <f t="shared" si="9"/>
        <v>101</v>
      </c>
      <c r="E101" s="10" t="s">
        <v>7</v>
      </c>
      <c r="F101" s="9"/>
      <c r="G101" s="10" t="s">
        <v>7</v>
      </c>
      <c r="H101" s="9"/>
      <c r="I101" s="10" t="s">
        <v>7</v>
      </c>
      <c r="J101" s="9"/>
      <c r="K101" s="10" t="s">
        <v>7</v>
      </c>
      <c r="L101" s="139"/>
      <c r="M101" s="1"/>
      <c r="N101" s="32" t="str">
        <f t="shared" si="10"/>
        <v/>
      </c>
      <c r="O101" s="32" t="str">
        <f t="shared" si="11"/>
        <v/>
      </c>
      <c r="P101" s="1"/>
      <c r="Q101" s="32" t="str">
        <f t="shared" si="12"/>
        <v/>
      </c>
      <c r="R101" s="22">
        <f t="shared" si="8"/>
        <v>0</v>
      </c>
      <c r="S101" s="1"/>
      <c r="T101" s="1"/>
    </row>
    <row r="102" spans="1:20" x14ac:dyDescent="0.25">
      <c r="A102" s="1"/>
      <c r="B102" s="1"/>
      <c r="C102" s="1"/>
      <c r="D102" s="5">
        <f t="shared" si="9"/>
        <v>102</v>
      </c>
      <c r="E102" s="10" t="s">
        <v>7</v>
      </c>
      <c r="F102" s="9"/>
      <c r="G102" s="10" t="s">
        <v>7</v>
      </c>
      <c r="H102" s="9"/>
      <c r="I102" s="10" t="s">
        <v>7</v>
      </c>
      <c r="J102" s="9"/>
      <c r="K102" s="10" t="s">
        <v>7</v>
      </c>
      <c r="L102" s="139"/>
      <c r="M102" s="1"/>
      <c r="N102" s="32" t="str">
        <f t="shared" si="10"/>
        <v/>
      </c>
      <c r="O102" s="32" t="str">
        <f t="shared" si="11"/>
        <v/>
      </c>
      <c r="P102" s="1"/>
      <c r="Q102" s="32" t="str">
        <f t="shared" si="12"/>
        <v/>
      </c>
      <c r="R102" s="22">
        <f t="shared" si="8"/>
        <v>0</v>
      </c>
      <c r="S102" s="1"/>
      <c r="T102" s="1"/>
    </row>
    <row r="103" spans="1:20" x14ac:dyDescent="0.25">
      <c r="A103" s="1"/>
      <c r="B103" s="1"/>
      <c r="C103" s="1"/>
      <c r="D103" s="5">
        <f t="shared" si="9"/>
        <v>103</v>
      </c>
      <c r="E103" s="10" t="s">
        <v>7</v>
      </c>
      <c r="F103" s="9"/>
      <c r="G103" s="10" t="s">
        <v>7</v>
      </c>
      <c r="H103" s="9"/>
      <c r="I103" s="10" t="s">
        <v>7</v>
      </c>
      <c r="J103" s="9"/>
      <c r="K103" s="10" t="s">
        <v>7</v>
      </c>
      <c r="L103" s="139"/>
      <c r="M103" s="1"/>
      <c r="N103" s="32" t="str">
        <f t="shared" si="10"/>
        <v/>
      </c>
      <c r="O103" s="32" t="str">
        <f t="shared" si="11"/>
        <v/>
      </c>
      <c r="P103" s="1"/>
      <c r="Q103" s="32" t="str">
        <f t="shared" si="12"/>
        <v/>
      </c>
      <c r="R103" s="22">
        <f t="shared" si="8"/>
        <v>0</v>
      </c>
      <c r="S103" s="1"/>
      <c r="T103" s="1"/>
    </row>
    <row r="104" spans="1:20" x14ac:dyDescent="0.25">
      <c r="A104" s="1"/>
      <c r="B104" s="1"/>
      <c r="C104" s="1"/>
      <c r="D104" s="5">
        <f t="shared" si="9"/>
        <v>104</v>
      </c>
      <c r="E104" s="10" t="s">
        <v>7</v>
      </c>
      <c r="F104" s="9"/>
      <c r="G104" s="10" t="s">
        <v>7</v>
      </c>
      <c r="H104" s="9"/>
      <c r="I104" s="10" t="s">
        <v>7</v>
      </c>
      <c r="J104" s="9"/>
      <c r="K104" s="10" t="s">
        <v>7</v>
      </c>
      <c r="L104" s="139"/>
      <c r="M104" s="1"/>
      <c r="N104" s="32" t="str">
        <f t="shared" si="10"/>
        <v/>
      </c>
      <c r="O104" s="32" t="str">
        <f t="shared" si="11"/>
        <v/>
      </c>
      <c r="P104" s="1"/>
      <c r="Q104" s="32" t="str">
        <f t="shared" si="12"/>
        <v/>
      </c>
      <c r="R104" s="22">
        <f t="shared" si="8"/>
        <v>0</v>
      </c>
      <c r="S104" s="1"/>
      <c r="T104" s="1"/>
    </row>
    <row r="105" spans="1:20" x14ac:dyDescent="0.25">
      <c r="A105" s="1"/>
      <c r="B105" s="1"/>
      <c r="C105" s="1"/>
      <c r="D105" s="5">
        <f t="shared" si="9"/>
        <v>105</v>
      </c>
      <c r="E105" s="10" t="s">
        <v>7</v>
      </c>
      <c r="F105" s="9"/>
      <c r="G105" s="10" t="s">
        <v>7</v>
      </c>
      <c r="H105" s="9"/>
      <c r="I105" s="10" t="s">
        <v>7</v>
      </c>
      <c r="J105" s="9"/>
      <c r="K105" s="10" t="s">
        <v>7</v>
      </c>
      <c r="L105" s="139"/>
      <c r="M105" s="1"/>
      <c r="N105" s="32" t="str">
        <f t="shared" si="10"/>
        <v/>
      </c>
      <c r="O105" s="32" t="str">
        <f t="shared" si="11"/>
        <v/>
      </c>
      <c r="P105" s="1"/>
      <c r="Q105" s="32" t="str">
        <f t="shared" si="12"/>
        <v/>
      </c>
      <c r="R105" s="22">
        <f t="shared" si="8"/>
        <v>0</v>
      </c>
      <c r="S105" s="1"/>
      <c r="T105" s="1"/>
    </row>
    <row r="106" spans="1:20" x14ac:dyDescent="0.25">
      <c r="A106" s="1"/>
      <c r="B106" s="1"/>
      <c r="C106" s="1"/>
      <c r="D106" s="5">
        <f t="shared" si="9"/>
        <v>106</v>
      </c>
      <c r="E106" s="10" t="s">
        <v>7</v>
      </c>
      <c r="F106" s="9"/>
      <c r="G106" s="10" t="s">
        <v>7</v>
      </c>
      <c r="H106" s="9"/>
      <c r="I106" s="10" t="s">
        <v>7</v>
      </c>
      <c r="J106" s="9"/>
      <c r="K106" s="10" t="s">
        <v>7</v>
      </c>
      <c r="L106" s="139"/>
      <c r="M106" s="1"/>
      <c r="N106" s="32" t="str">
        <f t="shared" si="10"/>
        <v/>
      </c>
      <c r="O106" s="32" t="str">
        <f t="shared" si="11"/>
        <v/>
      </c>
      <c r="P106" s="1"/>
      <c r="Q106" s="32" t="str">
        <f t="shared" si="12"/>
        <v/>
      </c>
      <c r="R106" s="22">
        <f t="shared" si="8"/>
        <v>0</v>
      </c>
      <c r="S106" s="1"/>
      <c r="T106" s="1"/>
    </row>
    <row r="107" spans="1:20" x14ac:dyDescent="0.25">
      <c r="A107" s="1"/>
      <c r="B107" s="1"/>
      <c r="C107" s="1"/>
      <c r="D107" s="5">
        <f t="shared" si="9"/>
        <v>107</v>
      </c>
      <c r="E107" s="10" t="s">
        <v>7</v>
      </c>
      <c r="F107" s="9"/>
      <c r="G107" s="10" t="s">
        <v>7</v>
      </c>
      <c r="H107" s="9"/>
      <c r="I107" s="10" t="s">
        <v>7</v>
      </c>
      <c r="J107" s="9"/>
      <c r="K107" s="10" t="s">
        <v>7</v>
      </c>
      <c r="L107" s="139"/>
      <c r="M107" s="1"/>
      <c r="N107" s="32" t="str">
        <f t="shared" si="10"/>
        <v/>
      </c>
      <c r="O107" s="32" t="str">
        <f t="shared" si="11"/>
        <v/>
      </c>
      <c r="P107" s="1"/>
      <c r="Q107" s="32" t="str">
        <f t="shared" si="12"/>
        <v/>
      </c>
      <c r="R107" s="22">
        <f t="shared" si="8"/>
        <v>0</v>
      </c>
      <c r="S107" s="1"/>
      <c r="T107" s="1"/>
    </row>
    <row r="108" spans="1:20" x14ac:dyDescent="0.25">
      <c r="A108" s="1"/>
      <c r="B108" s="1"/>
      <c r="C108" s="1"/>
      <c r="D108" s="5">
        <f t="shared" si="9"/>
        <v>108</v>
      </c>
      <c r="E108" s="10" t="s">
        <v>7</v>
      </c>
      <c r="F108" s="9"/>
      <c r="G108" s="10" t="s">
        <v>7</v>
      </c>
      <c r="H108" s="9"/>
      <c r="I108" s="10" t="s">
        <v>7</v>
      </c>
      <c r="J108" s="9"/>
      <c r="K108" s="10" t="s">
        <v>7</v>
      </c>
      <c r="L108" s="139"/>
      <c r="M108" s="1"/>
      <c r="N108" s="32" t="str">
        <f t="shared" si="10"/>
        <v/>
      </c>
      <c r="O108" s="32" t="str">
        <f t="shared" si="11"/>
        <v/>
      </c>
      <c r="P108" s="1"/>
      <c r="Q108" s="32" t="str">
        <f t="shared" si="12"/>
        <v/>
      </c>
      <c r="R108" s="22">
        <f t="shared" si="8"/>
        <v>0</v>
      </c>
      <c r="S108" s="1"/>
      <c r="T108" s="1"/>
    </row>
    <row r="109" spans="1:20" x14ac:dyDescent="0.25">
      <c r="A109" s="1"/>
      <c r="B109" s="1"/>
      <c r="C109" s="1"/>
      <c r="D109" s="5">
        <f t="shared" si="9"/>
        <v>109</v>
      </c>
      <c r="E109" s="10" t="s">
        <v>7</v>
      </c>
      <c r="F109" s="9"/>
      <c r="G109" s="10" t="s">
        <v>7</v>
      </c>
      <c r="H109" s="9"/>
      <c r="I109" s="10" t="s">
        <v>7</v>
      </c>
      <c r="J109" s="9"/>
      <c r="K109" s="10" t="s">
        <v>7</v>
      </c>
      <c r="L109" s="139"/>
      <c r="M109" s="1"/>
      <c r="N109" s="32" t="str">
        <f t="shared" si="10"/>
        <v/>
      </c>
      <c r="O109" s="32" t="str">
        <f t="shared" si="11"/>
        <v/>
      </c>
      <c r="P109" s="1"/>
      <c r="Q109" s="32" t="str">
        <f t="shared" si="12"/>
        <v/>
      </c>
      <c r="R109" s="22">
        <f t="shared" si="8"/>
        <v>0</v>
      </c>
      <c r="S109" s="1"/>
      <c r="T109" s="1"/>
    </row>
    <row r="110" spans="1:20" x14ac:dyDescent="0.25">
      <c r="A110" s="1"/>
      <c r="B110" s="1"/>
      <c r="C110" s="1"/>
      <c r="D110" s="5">
        <f t="shared" si="9"/>
        <v>110</v>
      </c>
      <c r="E110" s="10" t="s">
        <v>7</v>
      </c>
      <c r="F110" s="9"/>
      <c r="G110" s="10" t="s">
        <v>7</v>
      </c>
      <c r="H110" s="9"/>
      <c r="I110" s="10" t="s">
        <v>7</v>
      </c>
      <c r="J110" s="9"/>
      <c r="K110" s="10" t="s">
        <v>7</v>
      </c>
      <c r="L110" s="139"/>
      <c r="M110" s="1"/>
      <c r="N110" s="32" t="str">
        <f t="shared" si="10"/>
        <v/>
      </c>
      <c r="O110" s="32" t="str">
        <f t="shared" si="11"/>
        <v/>
      </c>
      <c r="P110" s="1"/>
      <c r="Q110" s="32" t="str">
        <f t="shared" si="12"/>
        <v/>
      </c>
      <c r="R110" s="22">
        <f t="shared" si="8"/>
        <v>0</v>
      </c>
      <c r="S110" s="1"/>
      <c r="T110" s="1"/>
    </row>
    <row r="111" spans="1:20" x14ac:dyDescent="0.25">
      <c r="A111" s="1"/>
      <c r="B111" s="1"/>
      <c r="C111" s="1"/>
      <c r="D111" s="5">
        <f t="shared" si="9"/>
        <v>111</v>
      </c>
      <c r="E111" s="10" t="s">
        <v>7</v>
      </c>
      <c r="F111" s="9"/>
      <c r="G111" s="10" t="s">
        <v>7</v>
      </c>
      <c r="H111" s="9"/>
      <c r="I111" s="10" t="s">
        <v>7</v>
      </c>
      <c r="J111" s="9"/>
      <c r="K111" s="10" t="s">
        <v>7</v>
      </c>
      <c r="L111" s="139"/>
      <c r="M111" s="1"/>
      <c r="N111" s="32" t="str">
        <f t="shared" si="10"/>
        <v/>
      </c>
      <c r="O111" s="32" t="str">
        <f t="shared" si="11"/>
        <v/>
      </c>
      <c r="P111" s="1"/>
      <c r="Q111" s="32" t="str">
        <f t="shared" si="12"/>
        <v/>
      </c>
      <c r="R111" s="22">
        <f t="shared" si="8"/>
        <v>0</v>
      </c>
      <c r="S111" s="1"/>
      <c r="T111" s="1"/>
    </row>
    <row r="112" spans="1:20" x14ac:dyDescent="0.25">
      <c r="A112" s="1"/>
      <c r="B112" s="1"/>
      <c r="C112" s="1"/>
      <c r="D112" s="5">
        <f t="shared" si="9"/>
        <v>112</v>
      </c>
      <c r="E112" s="10" t="s">
        <v>7</v>
      </c>
      <c r="F112" s="9"/>
      <c r="G112" s="10" t="s">
        <v>7</v>
      </c>
      <c r="H112" s="9"/>
      <c r="I112" s="10" t="s">
        <v>7</v>
      </c>
      <c r="J112" s="9"/>
      <c r="K112" s="10" t="s">
        <v>7</v>
      </c>
      <c r="L112" s="139"/>
      <c r="M112" s="1"/>
      <c r="N112" s="32" t="str">
        <f t="shared" si="10"/>
        <v/>
      </c>
      <c r="O112" s="32" t="str">
        <f t="shared" si="11"/>
        <v/>
      </c>
      <c r="P112" s="1"/>
      <c r="Q112" s="32" t="str">
        <f t="shared" si="12"/>
        <v/>
      </c>
      <c r="R112" s="22">
        <f t="shared" si="8"/>
        <v>0</v>
      </c>
      <c r="S112" s="1"/>
      <c r="T112" s="1"/>
    </row>
    <row r="113" spans="1:20" x14ac:dyDescent="0.25">
      <c r="A113" s="1"/>
      <c r="B113" s="1"/>
      <c r="C113" s="1"/>
      <c r="D113" s="5">
        <f t="shared" si="9"/>
        <v>113</v>
      </c>
      <c r="E113" s="10" t="s">
        <v>7</v>
      </c>
      <c r="F113" s="9"/>
      <c r="G113" s="10" t="s">
        <v>7</v>
      </c>
      <c r="H113" s="9"/>
      <c r="I113" s="10" t="s">
        <v>7</v>
      </c>
      <c r="J113" s="9"/>
      <c r="K113" s="10" t="s">
        <v>7</v>
      </c>
      <c r="L113" s="139"/>
      <c r="M113" s="1"/>
      <c r="N113" s="32" t="str">
        <f t="shared" si="10"/>
        <v/>
      </c>
      <c r="O113" s="32" t="str">
        <f t="shared" si="11"/>
        <v/>
      </c>
      <c r="P113" s="1"/>
      <c r="Q113" s="32" t="str">
        <f t="shared" si="12"/>
        <v/>
      </c>
      <c r="R113" s="22">
        <f t="shared" si="8"/>
        <v>0</v>
      </c>
      <c r="S113" s="1"/>
      <c r="T113" s="1"/>
    </row>
    <row r="114" spans="1:20" x14ac:dyDescent="0.25">
      <c r="A114" s="1"/>
      <c r="B114" s="1"/>
      <c r="C114" s="1"/>
      <c r="D114" s="5">
        <f t="shared" si="9"/>
        <v>114</v>
      </c>
      <c r="E114" s="10" t="s">
        <v>7</v>
      </c>
      <c r="F114" s="9"/>
      <c r="G114" s="10" t="s">
        <v>7</v>
      </c>
      <c r="H114" s="9"/>
      <c r="I114" s="10" t="s">
        <v>7</v>
      </c>
      <c r="J114" s="9"/>
      <c r="K114" s="10" t="s">
        <v>7</v>
      </c>
      <c r="L114" s="139"/>
      <c r="M114" s="1"/>
      <c r="N114" s="32" t="str">
        <f t="shared" si="10"/>
        <v/>
      </c>
      <c r="O114" s="32" t="str">
        <f t="shared" si="11"/>
        <v/>
      </c>
      <c r="P114" s="1"/>
      <c r="Q114" s="32" t="str">
        <f t="shared" si="12"/>
        <v/>
      </c>
      <c r="R114" s="22">
        <f t="shared" si="8"/>
        <v>0</v>
      </c>
      <c r="S114" s="1"/>
      <c r="T114" s="1"/>
    </row>
    <row r="115" spans="1:20" x14ac:dyDescent="0.25">
      <c r="A115" s="1"/>
      <c r="B115" s="1"/>
      <c r="C115" s="1"/>
      <c r="D115" s="5">
        <f t="shared" si="9"/>
        <v>115</v>
      </c>
      <c r="E115" s="10" t="s">
        <v>7</v>
      </c>
      <c r="F115" s="9"/>
      <c r="G115" s="10" t="s">
        <v>7</v>
      </c>
      <c r="H115" s="9"/>
      <c r="I115" s="10" t="s">
        <v>7</v>
      </c>
      <c r="J115" s="9"/>
      <c r="K115" s="10" t="s">
        <v>7</v>
      </c>
      <c r="L115" s="139"/>
      <c r="M115" s="1"/>
      <c r="N115" s="32" t="str">
        <f t="shared" si="10"/>
        <v/>
      </c>
      <c r="O115" s="32" t="str">
        <f t="shared" si="11"/>
        <v/>
      </c>
      <c r="P115" s="1"/>
      <c r="Q115" s="32" t="str">
        <f t="shared" si="12"/>
        <v/>
      </c>
      <c r="R115" s="22">
        <f t="shared" si="8"/>
        <v>0</v>
      </c>
      <c r="S115" s="1"/>
      <c r="T115" s="1"/>
    </row>
    <row r="116" spans="1:20" x14ac:dyDescent="0.25">
      <c r="A116" s="1"/>
      <c r="B116" s="1"/>
      <c r="C116" s="1"/>
      <c r="D116" s="5">
        <f t="shared" si="9"/>
        <v>116</v>
      </c>
      <c r="E116" s="10" t="s">
        <v>7</v>
      </c>
      <c r="F116" s="9"/>
      <c r="G116" s="10" t="s">
        <v>7</v>
      </c>
      <c r="H116" s="9"/>
      <c r="I116" s="10" t="s">
        <v>7</v>
      </c>
      <c r="J116" s="9"/>
      <c r="K116" s="10" t="s">
        <v>7</v>
      </c>
      <c r="L116" s="139"/>
      <c r="M116" s="1"/>
      <c r="N116" s="32" t="str">
        <f t="shared" si="10"/>
        <v/>
      </c>
      <c r="O116" s="32" t="str">
        <f t="shared" si="11"/>
        <v/>
      </c>
      <c r="P116" s="1"/>
      <c r="Q116" s="32" t="str">
        <f t="shared" si="12"/>
        <v/>
      </c>
      <c r="R116" s="22">
        <f t="shared" si="8"/>
        <v>0</v>
      </c>
      <c r="S116" s="1"/>
      <c r="T116" s="1"/>
    </row>
    <row r="117" spans="1:20" x14ac:dyDescent="0.25">
      <c r="A117" s="1"/>
      <c r="B117" s="1"/>
      <c r="C117" s="1"/>
      <c r="D117" s="5">
        <f t="shared" si="9"/>
        <v>117</v>
      </c>
      <c r="E117" s="10" t="s">
        <v>7</v>
      </c>
      <c r="F117" s="9"/>
      <c r="G117" s="10" t="s">
        <v>7</v>
      </c>
      <c r="H117" s="9"/>
      <c r="I117" s="10" t="s">
        <v>7</v>
      </c>
      <c r="J117" s="9"/>
      <c r="K117" s="10" t="s">
        <v>7</v>
      </c>
      <c r="L117" s="139"/>
      <c r="M117" s="1"/>
      <c r="N117" s="32" t="str">
        <f t="shared" si="10"/>
        <v/>
      </c>
      <c r="O117" s="32" t="str">
        <f t="shared" si="11"/>
        <v/>
      </c>
      <c r="P117" s="1"/>
      <c r="Q117" s="32" t="str">
        <f t="shared" si="12"/>
        <v/>
      </c>
      <c r="R117" s="22">
        <f t="shared" si="8"/>
        <v>0</v>
      </c>
      <c r="S117" s="1"/>
      <c r="T117" s="1"/>
    </row>
    <row r="118" spans="1:20" x14ac:dyDescent="0.25">
      <c r="A118" s="1"/>
      <c r="B118" s="1"/>
      <c r="C118" s="1"/>
      <c r="D118" s="5">
        <f t="shared" si="9"/>
        <v>118</v>
      </c>
      <c r="E118" s="10" t="s">
        <v>7</v>
      </c>
      <c r="F118" s="9"/>
      <c r="G118" s="10" t="s">
        <v>7</v>
      </c>
      <c r="H118" s="9"/>
      <c r="I118" s="10" t="s">
        <v>7</v>
      </c>
      <c r="J118" s="9"/>
      <c r="K118" s="10" t="s">
        <v>7</v>
      </c>
      <c r="L118" s="139"/>
      <c r="M118" s="1"/>
      <c r="N118" s="32" t="str">
        <f t="shared" si="10"/>
        <v/>
      </c>
      <c r="O118" s="32" t="str">
        <f t="shared" si="11"/>
        <v/>
      </c>
      <c r="P118" s="1"/>
      <c r="Q118" s="32" t="str">
        <f t="shared" si="12"/>
        <v/>
      </c>
      <c r="R118" s="22">
        <f t="shared" si="8"/>
        <v>0</v>
      </c>
      <c r="S118" s="1"/>
      <c r="T118" s="1"/>
    </row>
    <row r="119" spans="1:20" x14ac:dyDescent="0.25">
      <c r="A119" s="1"/>
      <c r="B119" s="1"/>
      <c r="C119" s="1"/>
      <c r="D119" s="5">
        <f t="shared" si="9"/>
        <v>119</v>
      </c>
      <c r="E119" s="10" t="s">
        <v>7</v>
      </c>
      <c r="F119" s="9"/>
      <c r="G119" s="10" t="s">
        <v>7</v>
      </c>
      <c r="H119" s="9"/>
      <c r="I119" s="10" t="s">
        <v>7</v>
      </c>
      <c r="J119" s="9"/>
      <c r="K119" s="10" t="s">
        <v>7</v>
      </c>
      <c r="L119" s="139"/>
      <c r="M119" s="1"/>
      <c r="N119" s="32" t="str">
        <f t="shared" si="10"/>
        <v/>
      </c>
      <c r="O119" s="32" t="str">
        <f t="shared" si="11"/>
        <v/>
      </c>
      <c r="P119" s="1"/>
      <c r="Q119" s="32" t="str">
        <f t="shared" si="12"/>
        <v/>
      </c>
      <c r="R119" s="22">
        <f t="shared" si="8"/>
        <v>0</v>
      </c>
      <c r="S119" s="1"/>
      <c r="T119" s="1"/>
    </row>
    <row r="120" spans="1:20" x14ac:dyDescent="0.25">
      <c r="A120" s="1"/>
      <c r="B120" s="1"/>
      <c r="C120" s="1"/>
      <c r="D120" s="5">
        <f t="shared" si="9"/>
        <v>120</v>
      </c>
      <c r="E120" s="10" t="s">
        <v>7</v>
      </c>
      <c r="F120" s="9"/>
      <c r="G120" s="10" t="s">
        <v>7</v>
      </c>
      <c r="H120" s="9"/>
      <c r="I120" s="10" t="s">
        <v>7</v>
      </c>
      <c r="J120" s="9"/>
      <c r="K120" s="10" t="s">
        <v>7</v>
      </c>
      <c r="L120" s="139"/>
      <c r="M120" s="1"/>
      <c r="N120" s="32" t="str">
        <f t="shared" si="10"/>
        <v/>
      </c>
      <c r="O120" s="32" t="str">
        <f t="shared" si="11"/>
        <v/>
      </c>
      <c r="P120" s="1"/>
      <c r="Q120" s="32" t="str">
        <f t="shared" si="12"/>
        <v/>
      </c>
      <c r="R120" s="22">
        <f t="shared" si="8"/>
        <v>0</v>
      </c>
      <c r="S120" s="1"/>
      <c r="T120" s="1"/>
    </row>
    <row r="121" spans="1:20" x14ac:dyDescent="0.25">
      <c r="A121" s="1"/>
      <c r="B121" s="1"/>
      <c r="C121" s="1"/>
      <c r="D121" s="5">
        <f t="shared" si="9"/>
        <v>121</v>
      </c>
      <c r="E121" s="10" t="s">
        <v>7</v>
      </c>
      <c r="F121" s="9"/>
      <c r="G121" s="10" t="s">
        <v>7</v>
      </c>
      <c r="H121" s="9"/>
      <c r="I121" s="10" t="s">
        <v>7</v>
      </c>
      <c r="J121" s="9"/>
      <c r="K121" s="10" t="s">
        <v>7</v>
      </c>
      <c r="L121" s="139"/>
      <c r="M121" s="1"/>
      <c r="N121" s="32" t="str">
        <f t="shared" si="10"/>
        <v/>
      </c>
      <c r="O121" s="32" t="str">
        <f t="shared" si="11"/>
        <v/>
      </c>
      <c r="P121" s="1"/>
      <c r="Q121" s="32" t="str">
        <f t="shared" si="12"/>
        <v/>
      </c>
      <c r="R121" s="22">
        <f t="shared" si="8"/>
        <v>0</v>
      </c>
      <c r="S121" s="1"/>
      <c r="T121" s="1"/>
    </row>
    <row r="122" spans="1:20" x14ac:dyDescent="0.25">
      <c r="A122" s="1"/>
      <c r="B122" s="1"/>
      <c r="C122" s="1"/>
      <c r="D122" s="5">
        <f t="shared" si="9"/>
        <v>122</v>
      </c>
      <c r="E122" s="10" t="s">
        <v>7</v>
      </c>
      <c r="F122" s="9"/>
      <c r="G122" s="10" t="s">
        <v>7</v>
      </c>
      <c r="H122" s="9"/>
      <c r="I122" s="10" t="s">
        <v>7</v>
      </c>
      <c r="J122" s="9"/>
      <c r="K122" s="10" t="s">
        <v>7</v>
      </c>
      <c r="L122" s="139"/>
      <c r="M122" s="1"/>
      <c r="N122" s="32" t="str">
        <f t="shared" si="10"/>
        <v/>
      </c>
      <c r="O122" s="32" t="str">
        <f t="shared" si="11"/>
        <v/>
      </c>
      <c r="P122" s="1"/>
      <c r="Q122" s="32" t="str">
        <f t="shared" si="12"/>
        <v/>
      </c>
      <c r="R122" s="22">
        <f t="shared" si="8"/>
        <v>0</v>
      </c>
      <c r="S122" s="1"/>
      <c r="T122" s="1"/>
    </row>
    <row r="123" spans="1:20" x14ac:dyDescent="0.25">
      <c r="A123" s="1"/>
      <c r="B123" s="1"/>
      <c r="C123" s="1"/>
      <c r="D123" s="5">
        <f t="shared" si="9"/>
        <v>123</v>
      </c>
      <c r="E123" s="10" t="s">
        <v>7</v>
      </c>
      <c r="F123" s="9"/>
      <c r="G123" s="10" t="s">
        <v>7</v>
      </c>
      <c r="H123" s="9"/>
      <c r="I123" s="10" t="s">
        <v>7</v>
      </c>
      <c r="J123" s="9"/>
      <c r="K123" s="10" t="s">
        <v>7</v>
      </c>
      <c r="L123" s="139"/>
      <c r="M123" s="1"/>
      <c r="N123" s="32" t="str">
        <f t="shared" si="10"/>
        <v/>
      </c>
      <c r="O123" s="32" t="str">
        <f t="shared" si="11"/>
        <v/>
      </c>
      <c r="P123" s="1"/>
      <c r="Q123" s="32" t="str">
        <f t="shared" si="12"/>
        <v/>
      </c>
      <c r="R123" s="22">
        <f t="shared" si="8"/>
        <v>0</v>
      </c>
      <c r="S123" s="1"/>
      <c r="T123" s="1"/>
    </row>
    <row r="124" spans="1:20" x14ac:dyDescent="0.25">
      <c r="A124" s="1"/>
      <c r="B124" s="1"/>
      <c r="C124" s="1"/>
      <c r="D124" s="5">
        <f t="shared" si="9"/>
        <v>124</v>
      </c>
      <c r="E124" s="10" t="s">
        <v>7</v>
      </c>
      <c r="F124" s="9"/>
      <c r="G124" s="10" t="s">
        <v>7</v>
      </c>
      <c r="H124" s="9"/>
      <c r="I124" s="10" t="s">
        <v>7</v>
      </c>
      <c r="J124" s="9"/>
      <c r="K124" s="10" t="s">
        <v>7</v>
      </c>
      <c r="L124" s="139"/>
      <c r="M124" s="1"/>
      <c r="N124" s="32" t="str">
        <f t="shared" si="10"/>
        <v/>
      </c>
      <c r="O124" s="32" t="str">
        <f t="shared" si="11"/>
        <v/>
      </c>
      <c r="P124" s="1"/>
      <c r="Q124" s="32" t="str">
        <f t="shared" si="12"/>
        <v/>
      </c>
      <c r="R124" s="22">
        <f t="shared" si="8"/>
        <v>0</v>
      </c>
      <c r="S124" s="1"/>
      <c r="T124" s="1"/>
    </row>
    <row r="125" spans="1:20" x14ac:dyDescent="0.25">
      <c r="A125" s="1"/>
      <c r="B125" s="1"/>
      <c r="C125" s="1"/>
      <c r="D125" s="5">
        <f t="shared" si="9"/>
        <v>125</v>
      </c>
      <c r="E125" s="10" t="s">
        <v>7</v>
      </c>
      <c r="F125" s="9"/>
      <c r="G125" s="10" t="s">
        <v>7</v>
      </c>
      <c r="H125" s="9"/>
      <c r="I125" s="10" t="s">
        <v>7</v>
      </c>
      <c r="J125" s="9"/>
      <c r="K125" s="10" t="s">
        <v>7</v>
      </c>
      <c r="L125" s="139"/>
      <c r="M125" s="1"/>
      <c r="N125" s="32" t="str">
        <f t="shared" si="10"/>
        <v/>
      </c>
      <c r="O125" s="32" t="str">
        <f t="shared" si="11"/>
        <v/>
      </c>
      <c r="P125" s="1"/>
      <c r="Q125" s="32" t="str">
        <f t="shared" si="12"/>
        <v/>
      </c>
      <c r="R125" s="22">
        <f t="shared" si="8"/>
        <v>0</v>
      </c>
      <c r="S125" s="1"/>
      <c r="T125" s="1"/>
    </row>
    <row r="126" spans="1:20" x14ac:dyDescent="0.25">
      <c r="A126" s="1"/>
      <c r="B126" s="1"/>
      <c r="C126" s="1"/>
      <c r="D126" s="5">
        <f t="shared" si="9"/>
        <v>126</v>
      </c>
      <c r="E126" s="10" t="s">
        <v>7</v>
      </c>
      <c r="F126" s="9"/>
      <c r="G126" s="10" t="s">
        <v>7</v>
      </c>
      <c r="H126" s="9"/>
      <c r="I126" s="10" t="s">
        <v>7</v>
      </c>
      <c r="J126" s="9"/>
      <c r="K126" s="10" t="s">
        <v>7</v>
      </c>
      <c r="L126" s="139"/>
      <c r="M126" s="1"/>
      <c r="N126" s="32" t="str">
        <f t="shared" si="10"/>
        <v/>
      </c>
      <c r="O126" s="32" t="str">
        <f t="shared" si="11"/>
        <v/>
      </c>
      <c r="P126" s="1"/>
      <c r="Q126" s="32" t="str">
        <f t="shared" si="12"/>
        <v/>
      </c>
      <c r="R126" s="22">
        <f t="shared" si="8"/>
        <v>0</v>
      </c>
      <c r="S126" s="1"/>
      <c r="T126" s="1"/>
    </row>
    <row r="127" spans="1:20" x14ac:dyDescent="0.25">
      <c r="A127" s="1"/>
      <c r="B127" s="1"/>
      <c r="C127" s="1"/>
      <c r="D127" s="5">
        <f t="shared" si="9"/>
        <v>127</v>
      </c>
      <c r="E127" s="10" t="s">
        <v>7</v>
      </c>
      <c r="F127" s="9"/>
      <c r="G127" s="10" t="s">
        <v>7</v>
      </c>
      <c r="H127" s="9"/>
      <c r="I127" s="10" t="s">
        <v>7</v>
      </c>
      <c r="J127" s="9"/>
      <c r="K127" s="10" t="s">
        <v>7</v>
      </c>
      <c r="L127" s="139"/>
      <c r="M127" s="1"/>
      <c r="N127" s="32" t="str">
        <f t="shared" si="10"/>
        <v/>
      </c>
      <c r="O127" s="32" t="str">
        <f t="shared" si="11"/>
        <v/>
      </c>
      <c r="P127" s="1"/>
      <c r="Q127" s="32" t="str">
        <f t="shared" si="12"/>
        <v/>
      </c>
      <c r="R127" s="22">
        <f t="shared" si="8"/>
        <v>0</v>
      </c>
      <c r="S127" s="1"/>
      <c r="T127" s="1"/>
    </row>
    <row r="128" spans="1:20" x14ac:dyDescent="0.25">
      <c r="A128" s="1"/>
      <c r="B128" s="1"/>
      <c r="C128" s="1"/>
      <c r="D128" s="5">
        <f t="shared" si="9"/>
        <v>128</v>
      </c>
      <c r="E128" s="10" t="s">
        <v>7</v>
      </c>
      <c r="F128" s="9"/>
      <c r="G128" s="10" t="s">
        <v>7</v>
      </c>
      <c r="H128" s="9"/>
      <c r="I128" s="10" t="s">
        <v>7</v>
      </c>
      <c r="J128" s="9"/>
      <c r="K128" s="10" t="s">
        <v>7</v>
      </c>
      <c r="L128" s="139"/>
      <c r="M128" s="1"/>
      <c r="N128" s="32" t="str">
        <f t="shared" si="10"/>
        <v/>
      </c>
      <c r="O128" s="32" t="str">
        <f t="shared" si="11"/>
        <v/>
      </c>
      <c r="P128" s="1"/>
      <c r="Q128" s="32" t="str">
        <f t="shared" si="12"/>
        <v/>
      </c>
      <c r="R128" s="22">
        <f t="shared" si="8"/>
        <v>0</v>
      </c>
      <c r="S128" s="1"/>
      <c r="T128" s="1"/>
    </row>
    <row r="129" spans="1:20" x14ac:dyDescent="0.25">
      <c r="A129" s="1"/>
      <c r="B129" s="1"/>
      <c r="C129" s="1"/>
      <c r="D129" s="5">
        <f t="shared" si="9"/>
        <v>129</v>
      </c>
      <c r="E129" s="10" t="s">
        <v>7</v>
      </c>
      <c r="F129" s="9"/>
      <c r="G129" s="10" t="s">
        <v>7</v>
      </c>
      <c r="H129" s="9"/>
      <c r="I129" s="10" t="s">
        <v>7</v>
      </c>
      <c r="J129" s="9"/>
      <c r="K129" s="10" t="s">
        <v>7</v>
      </c>
      <c r="L129" s="139"/>
      <c r="M129" s="1"/>
      <c r="N129" s="32" t="str">
        <f t="shared" si="10"/>
        <v/>
      </c>
      <c r="O129" s="32" t="str">
        <f t="shared" si="11"/>
        <v/>
      </c>
      <c r="P129" s="1"/>
      <c r="Q129" s="32" t="str">
        <f t="shared" si="12"/>
        <v/>
      </c>
      <c r="R129" s="22">
        <f t="shared" si="8"/>
        <v>0</v>
      </c>
      <c r="S129" s="1"/>
      <c r="T129" s="1"/>
    </row>
    <row r="130" spans="1:20" x14ac:dyDescent="0.25">
      <c r="A130" s="1"/>
      <c r="B130" s="1"/>
      <c r="C130" s="1"/>
      <c r="D130" s="5">
        <f t="shared" si="9"/>
        <v>130</v>
      </c>
      <c r="E130" s="10" t="s">
        <v>7</v>
      </c>
      <c r="F130" s="9"/>
      <c r="G130" s="10" t="s">
        <v>7</v>
      </c>
      <c r="H130" s="9"/>
      <c r="I130" s="10" t="s">
        <v>7</v>
      </c>
      <c r="J130" s="9"/>
      <c r="K130" s="10" t="s">
        <v>7</v>
      </c>
      <c r="L130" s="139"/>
      <c r="M130" s="1"/>
      <c r="N130" s="32" t="str">
        <f t="shared" si="10"/>
        <v/>
      </c>
      <c r="O130" s="32" t="str">
        <f t="shared" si="11"/>
        <v/>
      </c>
      <c r="P130" s="1"/>
      <c r="Q130" s="32" t="str">
        <f t="shared" si="12"/>
        <v/>
      </c>
      <c r="R130" s="22">
        <f t="shared" si="8"/>
        <v>0</v>
      </c>
      <c r="S130" s="1"/>
      <c r="T130" s="1"/>
    </row>
    <row r="131" spans="1:20" x14ac:dyDescent="0.25">
      <c r="A131" s="1"/>
      <c r="B131" s="1"/>
      <c r="C131" s="1"/>
      <c r="D131" s="5">
        <f t="shared" si="9"/>
        <v>131</v>
      </c>
      <c r="E131" s="10" t="s">
        <v>7</v>
      </c>
      <c r="F131" s="9"/>
      <c r="G131" s="10" t="s">
        <v>7</v>
      </c>
      <c r="H131" s="9"/>
      <c r="I131" s="10" t="s">
        <v>7</v>
      </c>
      <c r="J131" s="9"/>
      <c r="K131" s="10" t="s">
        <v>7</v>
      </c>
      <c r="L131" s="139"/>
      <c r="M131" s="1"/>
      <c r="N131" s="32" t="str">
        <f t="shared" si="10"/>
        <v/>
      </c>
      <c r="O131" s="32" t="str">
        <f t="shared" si="11"/>
        <v/>
      </c>
      <c r="P131" s="1"/>
      <c r="Q131" s="32" t="str">
        <f t="shared" si="12"/>
        <v/>
      </c>
      <c r="R131" s="22">
        <f t="shared" si="8"/>
        <v>0</v>
      </c>
      <c r="S131" s="1"/>
      <c r="T131" s="1"/>
    </row>
    <row r="132" spans="1:20" x14ac:dyDescent="0.25">
      <c r="A132" s="1"/>
      <c r="B132" s="1"/>
      <c r="C132" s="1"/>
      <c r="D132" s="5">
        <f t="shared" si="9"/>
        <v>132</v>
      </c>
      <c r="E132" s="10" t="s">
        <v>7</v>
      </c>
      <c r="F132" s="9"/>
      <c r="G132" s="10" t="s">
        <v>7</v>
      </c>
      <c r="H132" s="9"/>
      <c r="I132" s="10" t="s">
        <v>7</v>
      </c>
      <c r="J132" s="9"/>
      <c r="K132" s="10" t="s">
        <v>7</v>
      </c>
      <c r="L132" s="139"/>
      <c r="M132" s="1"/>
      <c r="N132" s="32" t="str">
        <f t="shared" si="10"/>
        <v/>
      </c>
      <c r="O132" s="32" t="str">
        <f t="shared" si="11"/>
        <v/>
      </c>
      <c r="P132" s="1"/>
      <c r="Q132" s="32" t="str">
        <f t="shared" si="12"/>
        <v/>
      </c>
      <c r="R132" s="22">
        <f t="shared" si="8"/>
        <v>0</v>
      </c>
      <c r="S132" s="1"/>
      <c r="T132" s="1"/>
    </row>
    <row r="133" spans="1:20" x14ac:dyDescent="0.25">
      <c r="A133" s="1"/>
      <c r="B133" s="1"/>
      <c r="C133" s="1"/>
      <c r="D133" s="5">
        <f t="shared" si="9"/>
        <v>133</v>
      </c>
      <c r="E133" s="10" t="s">
        <v>7</v>
      </c>
      <c r="F133" s="9"/>
      <c r="G133" s="10" t="s">
        <v>7</v>
      </c>
      <c r="H133" s="9"/>
      <c r="I133" s="10" t="s">
        <v>7</v>
      </c>
      <c r="J133" s="9"/>
      <c r="K133" s="10" t="s">
        <v>7</v>
      </c>
      <c r="L133" s="139"/>
      <c r="M133" s="1"/>
      <c r="N133" s="32" t="str">
        <f t="shared" si="10"/>
        <v/>
      </c>
      <c r="O133" s="32" t="str">
        <f t="shared" si="11"/>
        <v/>
      </c>
      <c r="P133" s="1"/>
      <c r="Q133" s="32" t="str">
        <f t="shared" si="12"/>
        <v/>
      </c>
      <c r="R133" s="22">
        <f t="shared" si="8"/>
        <v>0</v>
      </c>
      <c r="S133" s="1"/>
      <c r="T133" s="1"/>
    </row>
    <row r="134" spans="1:20" x14ac:dyDescent="0.25">
      <c r="A134" s="1"/>
      <c r="B134" s="1"/>
      <c r="C134" s="1"/>
      <c r="D134" s="5">
        <f t="shared" si="9"/>
        <v>134</v>
      </c>
      <c r="E134" s="10" t="s">
        <v>7</v>
      </c>
      <c r="F134" s="9"/>
      <c r="G134" s="10" t="s">
        <v>7</v>
      </c>
      <c r="H134" s="9"/>
      <c r="I134" s="10" t="s">
        <v>7</v>
      </c>
      <c r="J134" s="9"/>
      <c r="K134" s="10" t="s">
        <v>7</v>
      </c>
      <c r="L134" s="139"/>
      <c r="M134" s="1"/>
      <c r="N134" s="32" t="str">
        <f t="shared" si="10"/>
        <v/>
      </c>
      <c r="O134" s="32" t="str">
        <f t="shared" si="11"/>
        <v/>
      </c>
      <c r="P134" s="1"/>
      <c r="Q134" s="32" t="str">
        <f t="shared" si="12"/>
        <v/>
      </c>
      <c r="R134" s="22">
        <f t="shared" si="8"/>
        <v>0</v>
      </c>
      <c r="S134" s="1"/>
      <c r="T134" s="1"/>
    </row>
    <row r="135" spans="1:20" x14ac:dyDescent="0.25">
      <c r="A135" s="1"/>
      <c r="B135" s="1"/>
      <c r="C135" s="1"/>
      <c r="D135" s="5">
        <f t="shared" si="9"/>
        <v>135</v>
      </c>
      <c r="E135" s="10" t="s">
        <v>7</v>
      </c>
      <c r="F135" s="9"/>
      <c r="G135" s="10" t="s">
        <v>7</v>
      </c>
      <c r="H135" s="9"/>
      <c r="I135" s="10" t="s">
        <v>7</v>
      </c>
      <c r="J135" s="9"/>
      <c r="K135" s="10" t="s">
        <v>7</v>
      </c>
      <c r="L135" s="139"/>
      <c r="M135" s="1"/>
      <c r="N135" s="32" t="str">
        <f t="shared" si="10"/>
        <v/>
      </c>
      <c r="O135" s="32" t="str">
        <f t="shared" si="11"/>
        <v/>
      </c>
      <c r="P135" s="1"/>
      <c r="Q135" s="32" t="str">
        <f t="shared" si="12"/>
        <v/>
      </c>
      <c r="R135" s="22">
        <f t="shared" si="8"/>
        <v>0</v>
      </c>
      <c r="S135" s="1"/>
      <c r="T135" s="1"/>
    </row>
    <row r="136" spans="1:20" x14ac:dyDescent="0.25">
      <c r="A136" s="1"/>
      <c r="B136" s="1"/>
      <c r="C136" s="1"/>
      <c r="D136" s="5">
        <f t="shared" si="9"/>
        <v>136</v>
      </c>
      <c r="E136" s="10" t="s">
        <v>7</v>
      </c>
      <c r="F136" s="9"/>
      <c r="G136" s="10" t="s">
        <v>7</v>
      </c>
      <c r="H136" s="9"/>
      <c r="I136" s="10" t="s">
        <v>7</v>
      </c>
      <c r="J136" s="9"/>
      <c r="K136" s="10" t="s">
        <v>7</v>
      </c>
      <c r="L136" s="139"/>
      <c r="M136" s="1"/>
      <c r="N136" s="32" t="str">
        <f t="shared" si="10"/>
        <v/>
      </c>
      <c r="O136" s="32" t="str">
        <f t="shared" si="11"/>
        <v/>
      </c>
      <c r="P136" s="1"/>
      <c r="Q136" s="32" t="str">
        <f t="shared" si="12"/>
        <v/>
      </c>
      <c r="R136" s="22">
        <f t="shared" ref="R136:R199" si="13">IF(Q136="",0,IF(COUNTIF(Q:Q,Q136)=1,0,1))</f>
        <v>0</v>
      </c>
      <c r="S136" s="1"/>
      <c r="T136" s="1"/>
    </row>
    <row r="137" spans="1:20" x14ac:dyDescent="0.25">
      <c r="A137" s="1"/>
      <c r="B137" s="1"/>
      <c r="C137" s="1"/>
      <c r="D137" s="5">
        <f t="shared" ref="D137:D200" si="14">ROW(C137)</f>
        <v>137</v>
      </c>
      <c r="E137" s="10" t="s">
        <v>7</v>
      </c>
      <c r="F137" s="9"/>
      <c r="G137" s="10" t="s">
        <v>7</v>
      </c>
      <c r="H137" s="9"/>
      <c r="I137" s="10" t="s">
        <v>7</v>
      </c>
      <c r="J137" s="9"/>
      <c r="K137" s="10" t="s">
        <v>7</v>
      </c>
      <c r="L137" s="139"/>
      <c r="M137" s="1"/>
      <c r="N137" s="32" t="str">
        <f t="shared" si="10"/>
        <v/>
      </c>
      <c r="O137" s="32" t="str">
        <f t="shared" si="11"/>
        <v/>
      </c>
      <c r="P137" s="1"/>
      <c r="Q137" s="32" t="str">
        <f t="shared" si="12"/>
        <v/>
      </c>
      <c r="R137" s="22">
        <f t="shared" si="13"/>
        <v>0</v>
      </c>
      <c r="S137" s="1"/>
      <c r="T137" s="1"/>
    </row>
    <row r="138" spans="1:20" x14ac:dyDescent="0.25">
      <c r="A138" s="1"/>
      <c r="B138" s="1"/>
      <c r="C138" s="1"/>
      <c r="D138" s="5">
        <f t="shared" si="14"/>
        <v>138</v>
      </c>
      <c r="E138" s="10" t="s">
        <v>7</v>
      </c>
      <c r="F138" s="9"/>
      <c r="G138" s="10" t="s">
        <v>7</v>
      </c>
      <c r="H138" s="9"/>
      <c r="I138" s="10" t="s">
        <v>7</v>
      </c>
      <c r="J138" s="9"/>
      <c r="K138" s="10" t="s">
        <v>7</v>
      </c>
      <c r="L138" s="139"/>
      <c r="M138" s="1"/>
      <c r="N138" s="32" t="str">
        <f t="shared" si="10"/>
        <v/>
      </c>
      <c r="O138" s="32" t="str">
        <f t="shared" si="11"/>
        <v/>
      </c>
      <c r="P138" s="1"/>
      <c r="Q138" s="32" t="str">
        <f t="shared" si="12"/>
        <v/>
      </c>
      <c r="R138" s="22">
        <f t="shared" si="13"/>
        <v>0</v>
      </c>
      <c r="S138" s="1"/>
      <c r="T138" s="1"/>
    </row>
    <row r="139" spans="1:20" x14ac:dyDescent="0.25">
      <c r="A139" s="1"/>
      <c r="B139" s="1"/>
      <c r="C139" s="1"/>
      <c r="D139" s="5">
        <f t="shared" si="14"/>
        <v>139</v>
      </c>
      <c r="E139" s="10" t="s">
        <v>7</v>
      </c>
      <c r="F139" s="9"/>
      <c r="G139" s="10" t="s">
        <v>7</v>
      </c>
      <c r="H139" s="9"/>
      <c r="I139" s="10" t="s">
        <v>7</v>
      </c>
      <c r="J139" s="9"/>
      <c r="K139" s="10" t="s">
        <v>7</v>
      </c>
      <c r="L139" s="139"/>
      <c r="M139" s="1"/>
      <c r="N139" s="32" t="str">
        <f t="shared" si="10"/>
        <v/>
      </c>
      <c r="O139" s="32" t="str">
        <f t="shared" si="11"/>
        <v/>
      </c>
      <c r="P139" s="1"/>
      <c r="Q139" s="32" t="str">
        <f t="shared" si="12"/>
        <v/>
      </c>
      <c r="R139" s="22">
        <f t="shared" si="13"/>
        <v>0</v>
      </c>
      <c r="S139" s="1"/>
      <c r="T139" s="1"/>
    </row>
    <row r="140" spans="1:20" x14ac:dyDescent="0.25">
      <c r="A140" s="1"/>
      <c r="B140" s="1"/>
      <c r="C140" s="1"/>
      <c r="D140" s="5">
        <f t="shared" si="14"/>
        <v>140</v>
      </c>
      <c r="E140" s="10" t="s">
        <v>7</v>
      </c>
      <c r="F140" s="9"/>
      <c r="G140" s="10" t="s">
        <v>7</v>
      </c>
      <c r="H140" s="9"/>
      <c r="I140" s="10" t="s">
        <v>7</v>
      </c>
      <c r="J140" s="9"/>
      <c r="K140" s="10" t="s">
        <v>7</v>
      </c>
      <c r="L140" s="139"/>
      <c r="M140" s="1"/>
      <c r="N140" s="32" t="str">
        <f t="shared" si="10"/>
        <v/>
      </c>
      <c r="O140" s="32" t="str">
        <f t="shared" si="11"/>
        <v/>
      </c>
      <c r="P140" s="1"/>
      <c r="Q140" s="32" t="str">
        <f t="shared" si="12"/>
        <v/>
      </c>
      <c r="R140" s="22">
        <f t="shared" si="13"/>
        <v>0</v>
      </c>
      <c r="S140" s="1"/>
      <c r="T140" s="1"/>
    </row>
    <row r="141" spans="1:20" x14ac:dyDescent="0.25">
      <c r="A141" s="1"/>
      <c r="B141" s="1"/>
      <c r="C141" s="1"/>
      <c r="D141" s="5">
        <f t="shared" si="14"/>
        <v>141</v>
      </c>
      <c r="E141" s="10" t="s">
        <v>7</v>
      </c>
      <c r="F141" s="9"/>
      <c r="G141" s="10" t="s">
        <v>7</v>
      </c>
      <c r="H141" s="9"/>
      <c r="I141" s="10" t="s">
        <v>7</v>
      </c>
      <c r="J141" s="9"/>
      <c r="K141" s="10" t="s">
        <v>7</v>
      </c>
      <c r="L141" s="139"/>
      <c r="M141" s="1"/>
      <c r="N141" s="32" t="str">
        <f t="shared" si="10"/>
        <v/>
      </c>
      <c r="O141" s="32" t="str">
        <f t="shared" si="11"/>
        <v/>
      </c>
      <c r="P141" s="1"/>
      <c r="Q141" s="32" t="str">
        <f t="shared" si="12"/>
        <v/>
      </c>
      <c r="R141" s="22">
        <f t="shared" si="13"/>
        <v>0</v>
      </c>
      <c r="S141" s="1"/>
      <c r="T141" s="1"/>
    </row>
    <row r="142" spans="1:20" x14ac:dyDescent="0.25">
      <c r="A142" s="1"/>
      <c r="B142" s="1"/>
      <c r="C142" s="1"/>
      <c r="D142" s="5">
        <f t="shared" si="14"/>
        <v>142</v>
      </c>
      <c r="E142" s="10" t="s">
        <v>7</v>
      </c>
      <c r="F142" s="9"/>
      <c r="G142" s="10" t="s">
        <v>7</v>
      </c>
      <c r="H142" s="9"/>
      <c r="I142" s="10" t="s">
        <v>7</v>
      </c>
      <c r="J142" s="9"/>
      <c r="K142" s="10" t="s">
        <v>7</v>
      </c>
      <c r="L142" s="139"/>
      <c r="M142" s="1"/>
      <c r="N142" s="32" t="str">
        <f t="shared" si="10"/>
        <v/>
      </c>
      <c r="O142" s="32" t="str">
        <f t="shared" si="11"/>
        <v/>
      </c>
      <c r="P142" s="1"/>
      <c r="Q142" s="32" t="str">
        <f t="shared" si="12"/>
        <v/>
      </c>
      <c r="R142" s="22">
        <f t="shared" si="13"/>
        <v>0</v>
      </c>
      <c r="S142" s="1"/>
      <c r="T142" s="1"/>
    </row>
    <row r="143" spans="1:20" x14ac:dyDescent="0.25">
      <c r="A143" s="1"/>
      <c r="B143" s="1"/>
      <c r="C143" s="1"/>
      <c r="D143" s="5">
        <f t="shared" si="14"/>
        <v>143</v>
      </c>
      <c r="E143" s="10" t="s">
        <v>7</v>
      </c>
      <c r="F143" s="9"/>
      <c r="G143" s="10" t="s">
        <v>7</v>
      </c>
      <c r="H143" s="9"/>
      <c r="I143" s="10" t="s">
        <v>7</v>
      </c>
      <c r="J143" s="9"/>
      <c r="K143" s="10" t="s">
        <v>7</v>
      </c>
      <c r="L143" s="139"/>
      <c r="M143" s="1"/>
      <c r="N143" s="32" t="str">
        <f t="shared" si="10"/>
        <v/>
      </c>
      <c r="O143" s="32" t="str">
        <f t="shared" si="11"/>
        <v/>
      </c>
      <c r="P143" s="1"/>
      <c r="Q143" s="32" t="str">
        <f t="shared" si="12"/>
        <v/>
      </c>
      <c r="R143" s="22">
        <f t="shared" si="13"/>
        <v>0</v>
      </c>
      <c r="S143" s="1"/>
      <c r="T143" s="1"/>
    </row>
    <row r="144" spans="1:20" x14ac:dyDescent="0.25">
      <c r="A144" s="1"/>
      <c r="B144" s="1"/>
      <c r="C144" s="1"/>
      <c r="D144" s="5">
        <f t="shared" si="14"/>
        <v>144</v>
      </c>
      <c r="E144" s="10" t="s">
        <v>7</v>
      </c>
      <c r="F144" s="9"/>
      <c r="G144" s="10" t="s">
        <v>7</v>
      </c>
      <c r="H144" s="9"/>
      <c r="I144" s="10" t="s">
        <v>7</v>
      </c>
      <c r="J144" s="9"/>
      <c r="K144" s="10" t="s">
        <v>7</v>
      </c>
      <c r="L144" s="139"/>
      <c r="M144" s="1"/>
      <c r="N144" s="32" t="str">
        <f t="shared" si="10"/>
        <v/>
      </c>
      <c r="O144" s="32" t="str">
        <f t="shared" si="11"/>
        <v/>
      </c>
      <c r="P144" s="1"/>
      <c r="Q144" s="32" t="str">
        <f t="shared" si="12"/>
        <v/>
      </c>
      <c r="R144" s="22">
        <f t="shared" si="13"/>
        <v>0</v>
      </c>
      <c r="S144" s="1"/>
      <c r="T144" s="1"/>
    </row>
    <row r="145" spans="1:20" x14ac:dyDescent="0.25">
      <c r="A145" s="1"/>
      <c r="B145" s="1"/>
      <c r="C145" s="1"/>
      <c r="D145" s="5">
        <f t="shared" si="14"/>
        <v>145</v>
      </c>
      <c r="E145" s="10" t="s">
        <v>7</v>
      </c>
      <c r="F145" s="9"/>
      <c r="G145" s="10" t="s">
        <v>7</v>
      </c>
      <c r="H145" s="9"/>
      <c r="I145" s="10" t="s">
        <v>7</v>
      </c>
      <c r="J145" s="9"/>
      <c r="K145" s="10" t="s">
        <v>7</v>
      </c>
      <c r="L145" s="139"/>
      <c r="M145" s="1"/>
      <c r="N145" s="32" t="str">
        <f t="shared" si="10"/>
        <v/>
      </c>
      <c r="O145" s="32" t="str">
        <f t="shared" si="11"/>
        <v/>
      </c>
      <c r="P145" s="1"/>
      <c r="Q145" s="32" t="str">
        <f t="shared" si="12"/>
        <v/>
      </c>
      <c r="R145" s="22">
        <f t="shared" si="13"/>
        <v>0</v>
      </c>
      <c r="S145" s="1"/>
      <c r="T145" s="1"/>
    </row>
    <row r="146" spans="1:20" x14ac:dyDescent="0.25">
      <c r="A146" s="1"/>
      <c r="B146" s="1"/>
      <c r="C146" s="1"/>
      <c r="D146" s="5">
        <f t="shared" si="14"/>
        <v>146</v>
      </c>
      <c r="E146" s="10" t="s">
        <v>7</v>
      </c>
      <c r="F146" s="9"/>
      <c r="G146" s="10" t="s">
        <v>7</v>
      </c>
      <c r="H146" s="9"/>
      <c r="I146" s="10" t="s">
        <v>7</v>
      </c>
      <c r="J146" s="9"/>
      <c r="K146" s="10" t="s">
        <v>7</v>
      </c>
      <c r="L146" s="139"/>
      <c r="M146" s="1"/>
      <c r="N146" s="32" t="str">
        <f t="shared" si="10"/>
        <v/>
      </c>
      <c r="O146" s="32" t="str">
        <f t="shared" si="11"/>
        <v/>
      </c>
      <c r="P146" s="1"/>
      <c r="Q146" s="32" t="str">
        <f t="shared" si="12"/>
        <v/>
      </c>
      <c r="R146" s="22">
        <f t="shared" si="13"/>
        <v>0</v>
      </c>
      <c r="S146" s="1"/>
      <c r="T146" s="1"/>
    </row>
    <row r="147" spans="1:20" x14ac:dyDescent="0.25">
      <c r="A147" s="1"/>
      <c r="B147" s="1"/>
      <c r="C147" s="1"/>
      <c r="D147" s="5">
        <f t="shared" si="14"/>
        <v>147</v>
      </c>
      <c r="E147" s="10" t="s">
        <v>7</v>
      </c>
      <c r="F147" s="9"/>
      <c r="G147" s="10" t="s">
        <v>7</v>
      </c>
      <c r="H147" s="9"/>
      <c r="I147" s="10" t="s">
        <v>7</v>
      </c>
      <c r="J147" s="9"/>
      <c r="K147" s="10" t="s">
        <v>7</v>
      </c>
      <c r="L147" s="139"/>
      <c r="M147" s="1"/>
      <c r="N147" s="32" t="str">
        <f t="shared" si="10"/>
        <v/>
      </c>
      <c r="O147" s="32" t="str">
        <f t="shared" si="11"/>
        <v/>
      </c>
      <c r="P147" s="1"/>
      <c r="Q147" s="32" t="str">
        <f t="shared" si="12"/>
        <v/>
      </c>
      <c r="R147" s="22">
        <f t="shared" si="13"/>
        <v>0</v>
      </c>
      <c r="S147" s="1"/>
      <c r="T147" s="1"/>
    </row>
    <row r="148" spans="1:20" x14ac:dyDescent="0.25">
      <c r="A148" s="1"/>
      <c r="B148" s="1"/>
      <c r="C148" s="1"/>
      <c r="D148" s="5">
        <f t="shared" si="14"/>
        <v>148</v>
      </c>
      <c r="E148" s="10" t="s">
        <v>7</v>
      </c>
      <c r="F148" s="9"/>
      <c r="G148" s="10" t="s">
        <v>7</v>
      </c>
      <c r="H148" s="9"/>
      <c r="I148" s="10" t="s">
        <v>7</v>
      </c>
      <c r="J148" s="9"/>
      <c r="K148" s="10" t="s">
        <v>7</v>
      </c>
      <c r="L148" s="139"/>
      <c r="M148" s="1"/>
      <c r="N148" s="32" t="str">
        <f t="shared" si="10"/>
        <v/>
      </c>
      <c r="O148" s="32" t="str">
        <f t="shared" si="11"/>
        <v/>
      </c>
      <c r="P148" s="1"/>
      <c r="Q148" s="32" t="str">
        <f t="shared" si="12"/>
        <v/>
      </c>
      <c r="R148" s="22">
        <f t="shared" si="13"/>
        <v>0</v>
      </c>
      <c r="S148" s="1"/>
      <c r="T148" s="1"/>
    </row>
    <row r="149" spans="1:20" x14ac:dyDescent="0.25">
      <c r="A149" s="1"/>
      <c r="B149" s="1"/>
      <c r="C149" s="1"/>
      <c r="D149" s="5">
        <f t="shared" si="14"/>
        <v>149</v>
      </c>
      <c r="E149" s="10" t="s">
        <v>7</v>
      </c>
      <c r="F149" s="9"/>
      <c r="G149" s="10" t="s">
        <v>7</v>
      </c>
      <c r="H149" s="9"/>
      <c r="I149" s="10" t="s">
        <v>7</v>
      </c>
      <c r="J149" s="9"/>
      <c r="K149" s="10" t="s">
        <v>7</v>
      </c>
      <c r="L149" s="139"/>
      <c r="M149" s="1"/>
      <c r="N149" s="32" t="str">
        <f t="shared" ref="N149:N212" si="15">IF(F149="","",F149&amp;" "&amp;LEFT(H149,1)&amp;"."&amp;LEFT(J149)&amp;".")</f>
        <v/>
      </c>
      <c r="O149" s="32" t="str">
        <f t="shared" ref="O149:O212" si="16">IF(F149="","",F149&amp;" "&amp;H149&amp;" "&amp;J149)</f>
        <v/>
      </c>
      <c r="P149" s="1"/>
      <c r="Q149" s="32" t="str">
        <f t="shared" ref="Q149:Q212" si="17">IF(F149="","",N149&amp;"_"&amp;DAY(L149)&amp;"."&amp;MONTH(L149)&amp;"."&amp;YEAR(L149))</f>
        <v/>
      </c>
      <c r="R149" s="22">
        <f t="shared" si="13"/>
        <v>0</v>
      </c>
      <c r="S149" s="1"/>
      <c r="T149" s="1"/>
    </row>
    <row r="150" spans="1:20" x14ac:dyDescent="0.25">
      <c r="A150" s="1"/>
      <c r="B150" s="1"/>
      <c r="C150" s="1"/>
      <c r="D150" s="5">
        <f t="shared" si="14"/>
        <v>150</v>
      </c>
      <c r="E150" s="10" t="s">
        <v>7</v>
      </c>
      <c r="F150" s="9"/>
      <c r="G150" s="10" t="s">
        <v>7</v>
      </c>
      <c r="H150" s="9"/>
      <c r="I150" s="10" t="s">
        <v>7</v>
      </c>
      <c r="J150" s="9"/>
      <c r="K150" s="10" t="s">
        <v>7</v>
      </c>
      <c r="L150" s="139"/>
      <c r="M150" s="1"/>
      <c r="N150" s="32" t="str">
        <f t="shared" si="15"/>
        <v/>
      </c>
      <c r="O150" s="32" t="str">
        <f t="shared" si="16"/>
        <v/>
      </c>
      <c r="P150" s="1"/>
      <c r="Q150" s="32" t="str">
        <f t="shared" si="17"/>
        <v/>
      </c>
      <c r="R150" s="22">
        <f t="shared" si="13"/>
        <v>0</v>
      </c>
      <c r="S150" s="1"/>
      <c r="T150" s="1"/>
    </row>
    <row r="151" spans="1:20" x14ac:dyDescent="0.25">
      <c r="A151" s="1"/>
      <c r="B151" s="1"/>
      <c r="C151" s="1"/>
      <c r="D151" s="5">
        <f t="shared" si="14"/>
        <v>151</v>
      </c>
      <c r="E151" s="10" t="s">
        <v>7</v>
      </c>
      <c r="F151" s="9"/>
      <c r="G151" s="10" t="s">
        <v>7</v>
      </c>
      <c r="H151" s="9"/>
      <c r="I151" s="10" t="s">
        <v>7</v>
      </c>
      <c r="J151" s="9"/>
      <c r="K151" s="10" t="s">
        <v>7</v>
      </c>
      <c r="L151" s="139"/>
      <c r="M151" s="1"/>
      <c r="N151" s="32" t="str">
        <f t="shared" si="15"/>
        <v/>
      </c>
      <c r="O151" s="32" t="str">
        <f t="shared" si="16"/>
        <v/>
      </c>
      <c r="P151" s="1"/>
      <c r="Q151" s="32" t="str">
        <f t="shared" si="17"/>
        <v/>
      </c>
      <c r="R151" s="22">
        <f t="shared" si="13"/>
        <v>0</v>
      </c>
      <c r="S151" s="1"/>
      <c r="T151" s="1"/>
    </row>
    <row r="152" spans="1:20" x14ac:dyDescent="0.25">
      <c r="A152" s="1"/>
      <c r="B152" s="1"/>
      <c r="C152" s="1"/>
      <c r="D152" s="5">
        <f t="shared" si="14"/>
        <v>152</v>
      </c>
      <c r="E152" s="10" t="s">
        <v>7</v>
      </c>
      <c r="F152" s="9"/>
      <c r="G152" s="10" t="s">
        <v>7</v>
      </c>
      <c r="H152" s="9"/>
      <c r="I152" s="10" t="s">
        <v>7</v>
      </c>
      <c r="J152" s="9"/>
      <c r="K152" s="10" t="s">
        <v>7</v>
      </c>
      <c r="L152" s="139"/>
      <c r="M152" s="1"/>
      <c r="N152" s="32" t="str">
        <f t="shared" si="15"/>
        <v/>
      </c>
      <c r="O152" s="32" t="str">
        <f t="shared" si="16"/>
        <v/>
      </c>
      <c r="P152" s="1"/>
      <c r="Q152" s="32" t="str">
        <f t="shared" si="17"/>
        <v/>
      </c>
      <c r="R152" s="22">
        <f t="shared" si="13"/>
        <v>0</v>
      </c>
      <c r="S152" s="1"/>
      <c r="T152" s="1"/>
    </row>
    <row r="153" spans="1:20" x14ac:dyDescent="0.25">
      <c r="A153" s="1"/>
      <c r="B153" s="1"/>
      <c r="C153" s="1"/>
      <c r="D153" s="5">
        <f t="shared" si="14"/>
        <v>153</v>
      </c>
      <c r="E153" s="10" t="s">
        <v>7</v>
      </c>
      <c r="F153" s="9"/>
      <c r="G153" s="10" t="s">
        <v>7</v>
      </c>
      <c r="H153" s="9"/>
      <c r="I153" s="10" t="s">
        <v>7</v>
      </c>
      <c r="J153" s="9"/>
      <c r="K153" s="10" t="s">
        <v>7</v>
      </c>
      <c r="L153" s="139"/>
      <c r="M153" s="1"/>
      <c r="N153" s="32" t="str">
        <f t="shared" si="15"/>
        <v/>
      </c>
      <c r="O153" s="32" t="str">
        <f t="shared" si="16"/>
        <v/>
      </c>
      <c r="P153" s="1"/>
      <c r="Q153" s="32" t="str">
        <f t="shared" si="17"/>
        <v/>
      </c>
      <c r="R153" s="22">
        <f t="shared" si="13"/>
        <v>0</v>
      </c>
      <c r="S153" s="1"/>
      <c r="T153" s="1"/>
    </row>
    <row r="154" spans="1:20" x14ac:dyDescent="0.25">
      <c r="A154" s="1"/>
      <c r="B154" s="1"/>
      <c r="C154" s="1"/>
      <c r="D154" s="5">
        <f t="shared" si="14"/>
        <v>154</v>
      </c>
      <c r="E154" s="10" t="s">
        <v>7</v>
      </c>
      <c r="F154" s="9"/>
      <c r="G154" s="10" t="s">
        <v>7</v>
      </c>
      <c r="H154" s="9"/>
      <c r="I154" s="10" t="s">
        <v>7</v>
      </c>
      <c r="J154" s="9"/>
      <c r="K154" s="10" t="s">
        <v>7</v>
      </c>
      <c r="L154" s="139"/>
      <c r="M154" s="1"/>
      <c r="N154" s="32" t="str">
        <f t="shared" si="15"/>
        <v/>
      </c>
      <c r="O154" s="32" t="str">
        <f t="shared" si="16"/>
        <v/>
      </c>
      <c r="P154" s="1"/>
      <c r="Q154" s="32" t="str">
        <f t="shared" si="17"/>
        <v/>
      </c>
      <c r="R154" s="22">
        <f t="shared" si="13"/>
        <v>0</v>
      </c>
      <c r="S154" s="1"/>
      <c r="T154" s="1"/>
    </row>
    <row r="155" spans="1:20" x14ac:dyDescent="0.25">
      <c r="A155" s="1"/>
      <c r="B155" s="1"/>
      <c r="C155" s="1"/>
      <c r="D155" s="5">
        <f t="shared" si="14"/>
        <v>155</v>
      </c>
      <c r="E155" s="10" t="s">
        <v>7</v>
      </c>
      <c r="F155" s="9"/>
      <c r="G155" s="10" t="s">
        <v>7</v>
      </c>
      <c r="H155" s="9"/>
      <c r="I155" s="10" t="s">
        <v>7</v>
      </c>
      <c r="J155" s="9"/>
      <c r="K155" s="10" t="s">
        <v>7</v>
      </c>
      <c r="L155" s="139"/>
      <c r="M155" s="1"/>
      <c r="N155" s="32" t="str">
        <f t="shared" si="15"/>
        <v/>
      </c>
      <c r="O155" s="32" t="str">
        <f t="shared" si="16"/>
        <v/>
      </c>
      <c r="P155" s="1"/>
      <c r="Q155" s="32" t="str">
        <f t="shared" si="17"/>
        <v/>
      </c>
      <c r="R155" s="22">
        <f t="shared" si="13"/>
        <v>0</v>
      </c>
      <c r="S155" s="1"/>
      <c r="T155" s="1"/>
    </row>
    <row r="156" spans="1:20" x14ac:dyDescent="0.25">
      <c r="A156" s="1"/>
      <c r="B156" s="1"/>
      <c r="C156" s="1"/>
      <c r="D156" s="5">
        <f t="shared" si="14"/>
        <v>156</v>
      </c>
      <c r="E156" s="10" t="s">
        <v>7</v>
      </c>
      <c r="F156" s="9"/>
      <c r="G156" s="10" t="s">
        <v>7</v>
      </c>
      <c r="H156" s="9"/>
      <c r="I156" s="10" t="s">
        <v>7</v>
      </c>
      <c r="J156" s="9"/>
      <c r="K156" s="10" t="s">
        <v>7</v>
      </c>
      <c r="L156" s="139"/>
      <c r="M156" s="1"/>
      <c r="N156" s="32" t="str">
        <f t="shared" si="15"/>
        <v/>
      </c>
      <c r="O156" s="32" t="str">
        <f t="shared" si="16"/>
        <v/>
      </c>
      <c r="P156" s="1"/>
      <c r="Q156" s="32" t="str">
        <f t="shared" si="17"/>
        <v/>
      </c>
      <c r="R156" s="22">
        <f t="shared" si="13"/>
        <v>0</v>
      </c>
      <c r="S156" s="1"/>
      <c r="T156" s="1"/>
    </row>
    <row r="157" spans="1:20" x14ac:dyDescent="0.25">
      <c r="A157" s="1"/>
      <c r="B157" s="1"/>
      <c r="C157" s="1"/>
      <c r="D157" s="5">
        <f t="shared" si="14"/>
        <v>157</v>
      </c>
      <c r="E157" s="10" t="s">
        <v>7</v>
      </c>
      <c r="F157" s="9"/>
      <c r="G157" s="10" t="s">
        <v>7</v>
      </c>
      <c r="H157" s="9"/>
      <c r="I157" s="10" t="s">
        <v>7</v>
      </c>
      <c r="J157" s="9"/>
      <c r="K157" s="10" t="s">
        <v>7</v>
      </c>
      <c r="L157" s="139"/>
      <c r="M157" s="1"/>
      <c r="N157" s="32" t="str">
        <f t="shared" si="15"/>
        <v/>
      </c>
      <c r="O157" s="32" t="str">
        <f t="shared" si="16"/>
        <v/>
      </c>
      <c r="P157" s="1"/>
      <c r="Q157" s="32" t="str">
        <f t="shared" si="17"/>
        <v/>
      </c>
      <c r="R157" s="22">
        <f t="shared" si="13"/>
        <v>0</v>
      </c>
      <c r="S157" s="1"/>
      <c r="T157" s="1"/>
    </row>
    <row r="158" spans="1:20" x14ac:dyDescent="0.25">
      <c r="A158" s="1"/>
      <c r="B158" s="1"/>
      <c r="C158" s="1"/>
      <c r="D158" s="5">
        <f t="shared" si="14"/>
        <v>158</v>
      </c>
      <c r="E158" s="10" t="s">
        <v>7</v>
      </c>
      <c r="F158" s="9"/>
      <c r="G158" s="10" t="s">
        <v>7</v>
      </c>
      <c r="H158" s="9"/>
      <c r="I158" s="10" t="s">
        <v>7</v>
      </c>
      <c r="J158" s="9"/>
      <c r="K158" s="10" t="s">
        <v>7</v>
      </c>
      <c r="L158" s="139"/>
      <c r="M158" s="1"/>
      <c r="N158" s="32" t="str">
        <f t="shared" si="15"/>
        <v/>
      </c>
      <c r="O158" s="32" t="str">
        <f t="shared" si="16"/>
        <v/>
      </c>
      <c r="P158" s="1"/>
      <c r="Q158" s="32" t="str">
        <f t="shared" si="17"/>
        <v/>
      </c>
      <c r="R158" s="22">
        <f t="shared" si="13"/>
        <v>0</v>
      </c>
      <c r="S158" s="1"/>
      <c r="T158" s="1"/>
    </row>
    <row r="159" spans="1:20" x14ac:dyDescent="0.25">
      <c r="A159" s="1"/>
      <c r="B159" s="1"/>
      <c r="C159" s="1"/>
      <c r="D159" s="5">
        <f t="shared" si="14"/>
        <v>159</v>
      </c>
      <c r="E159" s="10" t="s">
        <v>7</v>
      </c>
      <c r="F159" s="9"/>
      <c r="G159" s="10" t="s">
        <v>7</v>
      </c>
      <c r="H159" s="9"/>
      <c r="I159" s="10" t="s">
        <v>7</v>
      </c>
      <c r="J159" s="9"/>
      <c r="K159" s="10" t="s">
        <v>7</v>
      </c>
      <c r="L159" s="139"/>
      <c r="M159" s="1"/>
      <c r="N159" s="32" t="str">
        <f t="shared" si="15"/>
        <v/>
      </c>
      <c r="O159" s="32" t="str">
        <f t="shared" si="16"/>
        <v/>
      </c>
      <c r="P159" s="1"/>
      <c r="Q159" s="32" t="str">
        <f t="shared" si="17"/>
        <v/>
      </c>
      <c r="R159" s="22">
        <f t="shared" si="13"/>
        <v>0</v>
      </c>
      <c r="S159" s="1"/>
      <c r="T159" s="1"/>
    </row>
    <row r="160" spans="1:20" x14ac:dyDescent="0.25">
      <c r="A160" s="1"/>
      <c r="B160" s="1"/>
      <c r="C160" s="1"/>
      <c r="D160" s="5">
        <f t="shared" si="14"/>
        <v>160</v>
      </c>
      <c r="E160" s="10" t="s">
        <v>7</v>
      </c>
      <c r="F160" s="9"/>
      <c r="G160" s="10" t="s">
        <v>7</v>
      </c>
      <c r="H160" s="9"/>
      <c r="I160" s="10" t="s">
        <v>7</v>
      </c>
      <c r="J160" s="9"/>
      <c r="K160" s="10" t="s">
        <v>7</v>
      </c>
      <c r="L160" s="139"/>
      <c r="M160" s="1"/>
      <c r="N160" s="32" t="str">
        <f t="shared" si="15"/>
        <v/>
      </c>
      <c r="O160" s="32" t="str">
        <f t="shared" si="16"/>
        <v/>
      </c>
      <c r="P160" s="1"/>
      <c r="Q160" s="32" t="str">
        <f t="shared" si="17"/>
        <v/>
      </c>
      <c r="R160" s="22">
        <f t="shared" si="13"/>
        <v>0</v>
      </c>
      <c r="S160" s="1"/>
      <c r="T160" s="1"/>
    </row>
    <row r="161" spans="1:20" x14ac:dyDescent="0.25">
      <c r="A161" s="1"/>
      <c r="B161" s="1"/>
      <c r="C161" s="1"/>
      <c r="D161" s="5">
        <f t="shared" si="14"/>
        <v>161</v>
      </c>
      <c r="E161" s="10" t="s">
        <v>7</v>
      </c>
      <c r="F161" s="9"/>
      <c r="G161" s="10" t="s">
        <v>7</v>
      </c>
      <c r="H161" s="9"/>
      <c r="I161" s="10" t="s">
        <v>7</v>
      </c>
      <c r="J161" s="9"/>
      <c r="K161" s="10" t="s">
        <v>7</v>
      </c>
      <c r="L161" s="139"/>
      <c r="M161" s="1"/>
      <c r="N161" s="32" t="str">
        <f t="shared" si="15"/>
        <v/>
      </c>
      <c r="O161" s="32" t="str">
        <f t="shared" si="16"/>
        <v/>
      </c>
      <c r="P161" s="1"/>
      <c r="Q161" s="32" t="str">
        <f t="shared" si="17"/>
        <v/>
      </c>
      <c r="R161" s="22">
        <f t="shared" si="13"/>
        <v>0</v>
      </c>
      <c r="S161" s="1"/>
      <c r="T161" s="1"/>
    </row>
    <row r="162" spans="1:20" x14ac:dyDescent="0.25">
      <c r="A162" s="1"/>
      <c r="B162" s="1"/>
      <c r="C162" s="1"/>
      <c r="D162" s="5">
        <f t="shared" si="14"/>
        <v>162</v>
      </c>
      <c r="E162" s="10" t="s">
        <v>7</v>
      </c>
      <c r="F162" s="9"/>
      <c r="G162" s="10" t="s">
        <v>7</v>
      </c>
      <c r="H162" s="9"/>
      <c r="I162" s="10" t="s">
        <v>7</v>
      </c>
      <c r="J162" s="9"/>
      <c r="K162" s="10" t="s">
        <v>7</v>
      </c>
      <c r="L162" s="139"/>
      <c r="M162" s="1"/>
      <c r="N162" s="32" t="str">
        <f t="shared" si="15"/>
        <v/>
      </c>
      <c r="O162" s="32" t="str">
        <f t="shared" si="16"/>
        <v/>
      </c>
      <c r="P162" s="1"/>
      <c r="Q162" s="32" t="str">
        <f t="shared" si="17"/>
        <v/>
      </c>
      <c r="R162" s="22">
        <f t="shared" si="13"/>
        <v>0</v>
      </c>
      <c r="S162" s="1"/>
      <c r="T162" s="1"/>
    </row>
    <row r="163" spans="1:20" x14ac:dyDescent="0.25">
      <c r="A163" s="1"/>
      <c r="B163" s="1"/>
      <c r="C163" s="1"/>
      <c r="D163" s="5">
        <f t="shared" si="14"/>
        <v>163</v>
      </c>
      <c r="E163" s="10" t="s">
        <v>7</v>
      </c>
      <c r="F163" s="9"/>
      <c r="G163" s="10" t="s">
        <v>7</v>
      </c>
      <c r="H163" s="9"/>
      <c r="I163" s="10" t="s">
        <v>7</v>
      </c>
      <c r="J163" s="9"/>
      <c r="K163" s="10" t="s">
        <v>7</v>
      </c>
      <c r="L163" s="139"/>
      <c r="M163" s="1"/>
      <c r="N163" s="32" t="str">
        <f t="shared" si="15"/>
        <v/>
      </c>
      <c r="O163" s="32" t="str">
        <f t="shared" si="16"/>
        <v/>
      </c>
      <c r="P163" s="1"/>
      <c r="Q163" s="32" t="str">
        <f t="shared" si="17"/>
        <v/>
      </c>
      <c r="R163" s="22">
        <f t="shared" si="13"/>
        <v>0</v>
      </c>
      <c r="S163" s="1"/>
      <c r="T163" s="1"/>
    </row>
    <row r="164" spans="1:20" x14ac:dyDescent="0.25">
      <c r="A164" s="1"/>
      <c r="B164" s="1"/>
      <c r="C164" s="1"/>
      <c r="D164" s="5">
        <f t="shared" si="14"/>
        <v>164</v>
      </c>
      <c r="E164" s="10" t="s">
        <v>7</v>
      </c>
      <c r="F164" s="9"/>
      <c r="G164" s="10" t="s">
        <v>7</v>
      </c>
      <c r="H164" s="9"/>
      <c r="I164" s="10" t="s">
        <v>7</v>
      </c>
      <c r="J164" s="9"/>
      <c r="K164" s="10" t="s">
        <v>7</v>
      </c>
      <c r="L164" s="139"/>
      <c r="M164" s="1"/>
      <c r="N164" s="32" t="str">
        <f t="shared" si="15"/>
        <v/>
      </c>
      <c r="O164" s="32" t="str">
        <f t="shared" si="16"/>
        <v/>
      </c>
      <c r="P164" s="1"/>
      <c r="Q164" s="32" t="str">
        <f t="shared" si="17"/>
        <v/>
      </c>
      <c r="R164" s="22">
        <f t="shared" si="13"/>
        <v>0</v>
      </c>
      <c r="S164" s="1"/>
      <c r="T164" s="1"/>
    </row>
    <row r="165" spans="1:20" x14ac:dyDescent="0.25">
      <c r="A165" s="1"/>
      <c r="B165" s="1"/>
      <c r="C165" s="1"/>
      <c r="D165" s="5">
        <f t="shared" si="14"/>
        <v>165</v>
      </c>
      <c r="E165" s="10" t="s">
        <v>7</v>
      </c>
      <c r="F165" s="9"/>
      <c r="G165" s="10" t="s">
        <v>7</v>
      </c>
      <c r="H165" s="9"/>
      <c r="I165" s="10" t="s">
        <v>7</v>
      </c>
      <c r="J165" s="9"/>
      <c r="K165" s="10" t="s">
        <v>7</v>
      </c>
      <c r="L165" s="139"/>
      <c r="M165" s="1"/>
      <c r="N165" s="32" t="str">
        <f t="shared" si="15"/>
        <v/>
      </c>
      <c r="O165" s="32" t="str">
        <f t="shared" si="16"/>
        <v/>
      </c>
      <c r="P165" s="1"/>
      <c r="Q165" s="32" t="str">
        <f t="shared" si="17"/>
        <v/>
      </c>
      <c r="R165" s="22">
        <f t="shared" si="13"/>
        <v>0</v>
      </c>
      <c r="S165" s="1"/>
      <c r="T165" s="1"/>
    </row>
    <row r="166" spans="1:20" x14ac:dyDescent="0.25">
      <c r="A166" s="1"/>
      <c r="B166" s="1"/>
      <c r="C166" s="1"/>
      <c r="D166" s="5">
        <f t="shared" si="14"/>
        <v>166</v>
      </c>
      <c r="E166" s="10" t="s">
        <v>7</v>
      </c>
      <c r="F166" s="9"/>
      <c r="G166" s="10" t="s">
        <v>7</v>
      </c>
      <c r="H166" s="9"/>
      <c r="I166" s="10" t="s">
        <v>7</v>
      </c>
      <c r="J166" s="9"/>
      <c r="K166" s="10" t="s">
        <v>7</v>
      </c>
      <c r="L166" s="139"/>
      <c r="M166" s="1"/>
      <c r="N166" s="32" t="str">
        <f t="shared" si="15"/>
        <v/>
      </c>
      <c r="O166" s="32" t="str">
        <f t="shared" si="16"/>
        <v/>
      </c>
      <c r="P166" s="1"/>
      <c r="Q166" s="32" t="str">
        <f t="shared" si="17"/>
        <v/>
      </c>
      <c r="R166" s="22">
        <f t="shared" si="13"/>
        <v>0</v>
      </c>
      <c r="S166" s="1"/>
      <c r="T166" s="1"/>
    </row>
    <row r="167" spans="1:20" x14ac:dyDescent="0.25">
      <c r="A167" s="1"/>
      <c r="B167" s="1"/>
      <c r="C167" s="1"/>
      <c r="D167" s="5">
        <f t="shared" si="14"/>
        <v>167</v>
      </c>
      <c r="E167" s="10" t="s">
        <v>7</v>
      </c>
      <c r="F167" s="9"/>
      <c r="G167" s="10" t="s">
        <v>7</v>
      </c>
      <c r="H167" s="9"/>
      <c r="I167" s="10" t="s">
        <v>7</v>
      </c>
      <c r="J167" s="9"/>
      <c r="K167" s="10" t="s">
        <v>7</v>
      </c>
      <c r="L167" s="139"/>
      <c r="M167" s="1"/>
      <c r="N167" s="32" t="str">
        <f t="shared" si="15"/>
        <v/>
      </c>
      <c r="O167" s="32" t="str">
        <f t="shared" si="16"/>
        <v/>
      </c>
      <c r="P167" s="1"/>
      <c r="Q167" s="32" t="str">
        <f t="shared" si="17"/>
        <v/>
      </c>
      <c r="R167" s="22">
        <f t="shared" si="13"/>
        <v>0</v>
      </c>
      <c r="S167" s="1"/>
      <c r="T167" s="1"/>
    </row>
    <row r="168" spans="1:20" x14ac:dyDescent="0.25">
      <c r="A168" s="1"/>
      <c r="B168" s="1"/>
      <c r="C168" s="1"/>
      <c r="D168" s="5">
        <f t="shared" si="14"/>
        <v>168</v>
      </c>
      <c r="E168" s="10" t="s">
        <v>7</v>
      </c>
      <c r="F168" s="9"/>
      <c r="G168" s="10" t="s">
        <v>7</v>
      </c>
      <c r="H168" s="9"/>
      <c r="I168" s="10" t="s">
        <v>7</v>
      </c>
      <c r="J168" s="9"/>
      <c r="K168" s="10" t="s">
        <v>7</v>
      </c>
      <c r="L168" s="139"/>
      <c r="M168" s="1"/>
      <c r="N168" s="32" t="str">
        <f t="shared" si="15"/>
        <v/>
      </c>
      <c r="O168" s="32" t="str">
        <f t="shared" si="16"/>
        <v/>
      </c>
      <c r="P168" s="1"/>
      <c r="Q168" s="32" t="str">
        <f t="shared" si="17"/>
        <v/>
      </c>
      <c r="R168" s="22">
        <f t="shared" si="13"/>
        <v>0</v>
      </c>
      <c r="S168" s="1"/>
      <c r="T168" s="1"/>
    </row>
    <row r="169" spans="1:20" x14ac:dyDescent="0.25">
      <c r="A169" s="1"/>
      <c r="B169" s="1"/>
      <c r="C169" s="1"/>
      <c r="D169" s="5">
        <f t="shared" si="14"/>
        <v>169</v>
      </c>
      <c r="E169" s="10" t="s">
        <v>7</v>
      </c>
      <c r="F169" s="9"/>
      <c r="G169" s="10" t="s">
        <v>7</v>
      </c>
      <c r="H169" s="9"/>
      <c r="I169" s="10" t="s">
        <v>7</v>
      </c>
      <c r="J169" s="9"/>
      <c r="K169" s="10" t="s">
        <v>7</v>
      </c>
      <c r="L169" s="139"/>
      <c r="M169" s="1"/>
      <c r="N169" s="32" t="str">
        <f t="shared" si="15"/>
        <v/>
      </c>
      <c r="O169" s="32" t="str">
        <f t="shared" si="16"/>
        <v/>
      </c>
      <c r="P169" s="1"/>
      <c r="Q169" s="32" t="str">
        <f t="shared" si="17"/>
        <v/>
      </c>
      <c r="R169" s="22">
        <f t="shared" si="13"/>
        <v>0</v>
      </c>
      <c r="S169" s="1"/>
      <c r="T169" s="1"/>
    </row>
    <row r="170" spans="1:20" x14ac:dyDescent="0.25">
      <c r="A170" s="1"/>
      <c r="B170" s="1"/>
      <c r="C170" s="1"/>
      <c r="D170" s="5">
        <f t="shared" si="14"/>
        <v>170</v>
      </c>
      <c r="E170" s="10" t="s">
        <v>7</v>
      </c>
      <c r="F170" s="9"/>
      <c r="G170" s="10" t="s">
        <v>7</v>
      </c>
      <c r="H170" s="9"/>
      <c r="I170" s="10" t="s">
        <v>7</v>
      </c>
      <c r="J170" s="9"/>
      <c r="K170" s="10" t="s">
        <v>7</v>
      </c>
      <c r="L170" s="139"/>
      <c r="M170" s="1"/>
      <c r="N170" s="32" t="str">
        <f t="shared" si="15"/>
        <v/>
      </c>
      <c r="O170" s="32" t="str">
        <f t="shared" si="16"/>
        <v/>
      </c>
      <c r="P170" s="1"/>
      <c r="Q170" s="32" t="str">
        <f t="shared" si="17"/>
        <v/>
      </c>
      <c r="R170" s="22">
        <f t="shared" si="13"/>
        <v>0</v>
      </c>
      <c r="S170" s="1"/>
      <c r="T170" s="1"/>
    </row>
    <row r="171" spans="1:20" x14ac:dyDescent="0.25">
      <c r="A171" s="1"/>
      <c r="B171" s="1"/>
      <c r="C171" s="1"/>
      <c r="D171" s="5">
        <f t="shared" si="14"/>
        <v>171</v>
      </c>
      <c r="E171" s="10" t="s">
        <v>7</v>
      </c>
      <c r="F171" s="9"/>
      <c r="G171" s="10" t="s">
        <v>7</v>
      </c>
      <c r="H171" s="9"/>
      <c r="I171" s="10" t="s">
        <v>7</v>
      </c>
      <c r="J171" s="9"/>
      <c r="K171" s="10" t="s">
        <v>7</v>
      </c>
      <c r="L171" s="139"/>
      <c r="M171" s="1"/>
      <c r="N171" s="32" t="str">
        <f t="shared" si="15"/>
        <v/>
      </c>
      <c r="O171" s="32" t="str">
        <f t="shared" si="16"/>
        <v/>
      </c>
      <c r="P171" s="1"/>
      <c r="Q171" s="32" t="str">
        <f t="shared" si="17"/>
        <v/>
      </c>
      <c r="R171" s="22">
        <f t="shared" si="13"/>
        <v>0</v>
      </c>
      <c r="S171" s="1"/>
      <c r="T171" s="1"/>
    </row>
    <row r="172" spans="1:20" x14ac:dyDescent="0.25">
      <c r="A172" s="1"/>
      <c r="B172" s="1"/>
      <c r="C172" s="1"/>
      <c r="D172" s="5">
        <f t="shared" si="14"/>
        <v>172</v>
      </c>
      <c r="E172" s="10" t="s">
        <v>7</v>
      </c>
      <c r="F172" s="9"/>
      <c r="G172" s="10" t="s">
        <v>7</v>
      </c>
      <c r="H172" s="9"/>
      <c r="I172" s="10" t="s">
        <v>7</v>
      </c>
      <c r="J172" s="9"/>
      <c r="K172" s="10" t="s">
        <v>7</v>
      </c>
      <c r="L172" s="139"/>
      <c r="M172" s="1"/>
      <c r="N172" s="32" t="str">
        <f t="shared" si="15"/>
        <v/>
      </c>
      <c r="O172" s="32" t="str">
        <f t="shared" si="16"/>
        <v/>
      </c>
      <c r="P172" s="1"/>
      <c r="Q172" s="32" t="str">
        <f t="shared" si="17"/>
        <v/>
      </c>
      <c r="R172" s="22">
        <f t="shared" si="13"/>
        <v>0</v>
      </c>
      <c r="S172" s="1"/>
      <c r="T172" s="1"/>
    </row>
    <row r="173" spans="1:20" x14ac:dyDescent="0.25">
      <c r="A173" s="1"/>
      <c r="B173" s="1"/>
      <c r="C173" s="1"/>
      <c r="D173" s="5">
        <f t="shared" si="14"/>
        <v>173</v>
      </c>
      <c r="E173" s="10" t="s">
        <v>7</v>
      </c>
      <c r="F173" s="9"/>
      <c r="G173" s="10" t="s">
        <v>7</v>
      </c>
      <c r="H173" s="9"/>
      <c r="I173" s="10" t="s">
        <v>7</v>
      </c>
      <c r="J173" s="9"/>
      <c r="K173" s="10" t="s">
        <v>7</v>
      </c>
      <c r="L173" s="139"/>
      <c r="M173" s="1"/>
      <c r="N173" s="32" t="str">
        <f t="shared" si="15"/>
        <v/>
      </c>
      <c r="O173" s="32" t="str">
        <f t="shared" si="16"/>
        <v/>
      </c>
      <c r="P173" s="1"/>
      <c r="Q173" s="32" t="str">
        <f t="shared" si="17"/>
        <v/>
      </c>
      <c r="R173" s="22">
        <f t="shared" si="13"/>
        <v>0</v>
      </c>
      <c r="S173" s="1"/>
      <c r="T173" s="1"/>
    </row>
    <row r="174" spans="1:20" x14ac:dyDescent="0.25">
      <c r="A174" s="1"/>
      <c r="B174" s="1"/>
      <c r="C174" s="1"/>
      <c r="D174" s="5">
        <f t="shared" si="14"/>
        <v>174</v>
      </c>
      <c r="E174" s="10" t="s">
        <v>7</v>
      </c>
      <c r="F174" s="9"/>
      <c r="G174" s="10" t="s">
        <v>7</v>
      </c>
      <c r="H174" s="9"/>
      <c r="I174" s="10" t="s">
        <v>7</v>
      </c>
      <c r="J174" s="9"/>
      <c r="K174" s="10" t="s">
        <v>7</v>
      </c>
      <c r="L174" s="139"/>
      <c r="M174" s="1"/>
      <c r="N174" s="32" t="str">
        <f t="shared" si="15"/>
        <v/>
      </c>
      <c r="O174" s="32" t="str">
        <f t="shared" si="16"/>
        <v/>
      </c>
      <c r="P174" s="1"/>
      <c r="Q174" s="32" t="str">
        <f t="shared" si="17"/>
        <v/>
      </c>
      <c r="R174" s="22">
        <f t="shared" si="13"/>
        <v>0</v>
      </c>
      <c r="S174" s="1"/>
      <c r="T174" s="1"/>
    </row>
    <row r="175" spans="1:20" x14ac:dyDescent="0.25">
      <c r="A175" s="1"/>
      <c r="B175" s="1"/>
      <c r="C175" s="1"/>
      <c r="D175" s="5">
        <f t="shared" si="14"/>
        <v>175</v>
      </c>
      <c r="E175" s="10" t="s">
        <v>7</v>
      </c>
      <c r="F175" s="9"/>
      <c r="G175" s="10" t="s">
        <v>7</v>
      </c>
      <c r="H175" s="9"/>
      <c r="I175" s="10" t="s">
        <v>7</v>
      </c>
      <c r="J175" s="9"/>
      <c r="K175" s="10" t="s">
        <v>7</v>
      </c>
      <c r="L175" s="139"/>
      <c r="M175" s="1"/>
      <c r="N175" s="32" t="str">
        <f t="shared" si="15"/>
        <v/>
      </c>
      <c r="O175" s="32" t="str">
        <f t="shared" si="16"/>
        <v/>
      </c>
      <c r="P175" s="1"/>
      <c r="Q175" s="32" t="str">
        <f t="shared" si="17"/>
        <v/>
      </c>
      <c r="R175" s="22">
        <f t="shared" si="13"/>
        <v>0</v>
      </c>
      <c r="S175" s="1"/>
      <c r="T175" s="1"/>
    </row>
    <row r="176" spans="1:20" x14ac:dyDescent="0.25">
      <c r="A176" s="1"/>
      <c r="B176" s="1"/>
      <c r="C176" s="1"/>
      <c r="D176" s="5">
        <f t="shared" si="14"/>
        <v>176</v>
      </c>
      <c r="E176" s="10" t="s">
        <v>7</v>
      </c>
      <c r="F176" s="9"/>
      <c r="G176" s="10" t="s">
        <v>7</v>
      </c>
      <c r="H176" s="9"/>
      <c r="I176" s="10" t="s">
        <v>7</v>
      </c>
      <c r="J176" s="9"/>
      <c r="K176" s="10" t="s">
        <v>7</v>
      </c>
      <c r="L176" s="139"/>
      <c r="M176" s="1"/>
      <c r="N176" s="32" t="str">
        <f t="shared" si="15"/>
        <v/>
      </c>
      <c r="O176" s="32" t="str">
        <f t="shared" si="16"/>
        <v/>
      </c>
      <c r="P176" s="1"/>
      <c r="Q176" s="32" t="str">
        <f t="shared" si="17"/>
        <v/>
      </c>
      <c r="R176" s="22">
        <f t="shared" si="13"/>
        <v>0</v>
      </c>
      <c r="S176" s="1"/>
      <c r="T176" s="1"/>
    </row>
    <row r="177" spans="1:20" x14ac:dyDescent="0.25">
      <c r="A177" s="1"/>
      <c r="B177" s="1"/>
      <c r="C177" s="1"/>
      <c r="D177" s="5">
        <f t="shared" si="14"/>
        <v>177</v>
      </c>
      <c r="E177" s="10" t="s">
        <v>7</v>
      </c>
      <c r="F177" s="9"/>
      <c r="G177" s="10" t="s">
        <v>7</v>
      </c>
      <c r="H177" s="9"/>
      <c r="I177" s="10" t="s">
        <v>7</v>
      </c>
      <c r="J177" s="9"/>
      <c r="K177" s="10" t="s">
        <v>7</v>
      </c>
      <c r="L177" s="139"/>
      <c r="M177" s="1"/>
      <c r="N177" s="32" t="str">
        <f t="shared" si="15"/>
        <v/>
      </c>
      <c r="O177" s="32" t="str">
        <f t="shared" si="16"/>
        <v/>
      </c>
      <c r="P177" s="1"/>
      <c r="Q177" s="32" t="str">
        <f t="shared" si="17"/>
        <v/>
      </c>
      <c r="R177" s="22">
        <f t="shared" si="13"/>
        <v>0</v>
      </c>
      <c r="S177" s="1"/>
      <c r="T177" s="1"/>
    </row>
    <row r="178" spans="1:20" x14ac:dyDescent="0.25">
      <c r="A178" s="1"/>
      <c r="B178" s="1"/>
      <c r="C178" s="1"/>
      <c r="D178" s="5">
        <f t="shared" si="14"/>
        <v>178</v>
      </c>
      <c r="E178" s="10" t="s">
        <v>7</v>
      </c>
      <c r="F178" s="9"/>
      <c r="G178" s="10" t="s">
        <v>7</v>
      </c>
      <c r="H178" s="9"/>
      <c r="I178" s="10" t="s">
        <v>7</v>
      </c>
      <c r="J178" s="9"/>
      <c r="K178" s="10" t="s">
        <v>7</v>
      </c>
      <c r="L178" s="139"/>
      <c r="M178" s="1"/>
      <c r="N178" s="32" t="str">
        <f t="shared" si="15"/>
        <v/>
      </c>
      <c r="O178" s="32" t="str">
        <f t="shared" si="16"/>
        <v/>
      </c>
      <c r="P178" s="1"/>
      <c r="Q178" s="32" t="str">
        <f t="shared" si="17"/>
        <v/>
      </c>
      <c r="R178" s="22">
        <f t="shared" si="13"/>
        <v>0</v>
      </c>
      <c r="S178" s="1"/>
      <c r="T178" s="1"/>
    </row>
    <row r="179" spans="1:20" x14ac:dyDescent="0.25">
      <c r="A179" s="1"/>
      <c r="B179" s="1"/>
      <c r="C179" s="1"/>
      <c r="D179" s="5">
        <f t="shared" si="14"/>
        <v>179</v>
      </c>
      <c r="E179" s="10" t="s">
        <v>7</v>
      </c>
      <c r="F179" s="9"/>
      <c r="G179" s="10" t="s">
        <v>7</v>
      </c>
      <c r="H179" s="9"/>
      <c r="I179" s="10" t="s">
        <v>7</v>
      </c>
      <c r="J179" s="9"/>
      <c r="K179" s="10" t="s">
        <v>7</v>
      </c>
      <c r="L179" s="139"/>
      <c r="M179" s="1"/>
      <c r="N179" s="32" t="str">
        <f t="shared" si="15"/>
        <v/>
      </c>
      <c r="O179" s="32" t="str">
        <f t="shared" si="16"/>
        <v/>
      </c>
      <c r="P179" s="1"/>
      <c r="Q179" s="32" t="str">
        <f t="shared" si="17"/>
        <v/>
      </c>
      <c r="R179" s="22">
        <f t="shared" si="13"/>
        <v>0</v>
      </c>
      <c r="S179" s="1"/>
      <c r="T179" s="1"/>
    </row>
    <row r="180" spans="1:20" x14ac:dyDescent="0.25">
      <c r="A180" s="1"/>
      <c r="B180" s="1"/>
      <c r="C180" s="1"/>
      <c r="D180" s="5">
        <f t="shared" si="14"/>
        <v>180</v>
      </c>
      <c r="E180" s="10" t="s">
        <v>7</v>
      </c>
      <c r="F180" s="9"/>
      <c r="G180" s="10" t="s">
        <v>7</v>
      </c>
      <c r="H180" s="9"/>
      <c r="I180" s="10" t="s">
        <v>7</v>
      </c>
      <c r="J180" s="9"/>
      <c r="K180" s="10" t="s">
        <v>7</v>
      </c>
      <c r="L180" s="139"/>
      <c r="M180" s="1"/>
      <c r="N180" s="32" t="str">
        <f t="shared" si="15"/>
        <v/>
      </c>
      <c r="O180" s="32" t="str">
        <f t="shared" si="16"/>
        <v/>
      </c>
      <c r="P180" s="1"/>
      <c r="Q180" s="32" t="str">
        <f t="shared" si="17"/>
        <v/>
      </c>
      <c r="R180" s="22">
        <f t="shared" si="13"/>
        <v>0</v>
      </c>
      <c r="S180" s="1"/>
      <c r="T180" s="1"/>
    </row>
    <row r="181" spans="1:20" x14ac:dyDescent="0.25">
      <c r="A181" s="1"/>
      <c r="B181" s="1"/>
      <c r="C181" s="1"/>
      <c r="D181" s="5">
        <f t="shared" si="14"/>
        <v>181</v>
      </c>
      <c r="E181" s="10" t="s">
        <v>7</v>
      </c>
      <c r="F181" s="9"/>
      <c r="G181" s="10" t="s">
        <v>7</v>
      </c>
      <c r="H181" s="9"/>
      <c r="I181" s="10" t="s">
        <v>7</v>
      </c>
      <c r="J181" s="9"/>
      <c r="K181" s="10" t="s">
        <v>7</v>
      </c>
      <c r="L181" s="139"/>
      <c r="M181" s="1"/>
      <c r="N181" s="32" t="str">
        <f t="shared" si="15"/>
        <v/>
      </c>
      <c r="O181" s="32" t="str">
        <f t="shared" si="16"/>
        <v/>
      </c>
      <c r="P181" s="1"/>
      <c r="Q181" s="32" t="str">
        <f t="shared" si="17"/>
        <v/>
      </c>
      <c r="R181" s="22">
        <f t="shared" si="13"/>
        <v>0</v>
      </c>
      <c r="S181" s="1"/>
      <c r="T181" s="1"/>
    </row>
    <row r="182" spans="1:20" x14ac:dyDescent="0.25">
      <c r="A182" s="1"/>
      <c r="B182" s="1"/>
      <c r="C182" s="1"/>
      <c r="D182" s="5">
        <f t="shared" si="14"/>
        <v>182</v>
      </c>
      <c r="E182" s="10" t="s">
        <v>7</v>
      </c>
      <c r="F182" s="9"/>
      <c r="G182" s="10" t="s">
        <v>7</v>
      </c>
      <c r="H182" s="9"/>
      <c r="I182" s="10" t="s">
        <v>7</v>
      </c>
      <c r="J182" s="9"/>
      <c r="K182" s="10" t="s">
        <v>7</v>
      </c>
      <c r="L182" s="139"/>
      <c r="M182" s="1"/>
      <c r="N182" s="32" t="str">
        <f t="shared" si="15"/>
        <v/>
      </c>
      <c r="O182" s="32" t="str">
        <f t="shared" si="16"/>
        <v/>
      </c>
      <c r="P182" s="1"/>
      <c r="Q182" s="32" t="str">
        <f t="shared" si="17"/>
        <v/>
      </c>
      <c r="R182" s="22">
        <f t="shared" si="13"/>
        <v>0</v>
      </c>
      <c r="S182" s="1"/>
      <c r="T182" s="1"/>
    </row>
    <row r="183" spans="1:20" x14ac:dyDescent="0.25">
      <c r="A183" s="1"/>
      <c r="B183" s="1"/>
      <c r="C183" s="1"/>
      <c r="D183" s="5">
        <f t="shared" si="14"/>
        <v>183</v>
      </c>
      <c r="E183" s="10" t="s">
        <v>7</v>
      </c>
      <c r="F183" s="9"/>
      <c r="G183" s="10" t="s">
        <v>7</v>
      </c>
      <c r="H183" s="9"/>
      <c r="I183" s="10" t="s">
        <v>7</v>
      </c>
      <c r="J183" s="9"/>
      <c r="K183" s="10" t="s">
        <v>7</v>
      </c>
      <c r="L183" s="139"/>
      <c r="M183" s="1"/>
      <c r="N183" s="32" t="str">
        <f t="shared" si="15"/>
        <v/>
      </c>
      <c r="O183" s="32" t="str">
        <f t="shared" si="16"/>
        <v/>
      </c>
      <c r="P183" s="1"/>
      <c r="Q183" s="32" t="str">
        <f t="shared" si="17"/>
        <v/>
      </c>
      <c r="R183" s="22">
        <f t="shared" si="13"/>
        <v>0</v>
      </c>
      <c r="S183" s="1"/>
      <c r="T183" s="1"/>
    </row>
    <row r="184" spans="1:20" x14ac:dyDescent="0.25">
      <c r="A184" s="1"/>
      <c r="B184" s="1"/>
      <c r="C184" s="1"/>
      <c r="D184" s="5">
        <f t="shared" si="14"/>
        <v>184</v>
      </c>
      <c r="E184" s="10" t="s">
        <v>7</v>
      </c>
      <c r="F184" s="9"/>
      <c r="G184" s="10" t="s">
        <v>7</v>
      </c>
      <c r="H184" s="9"/>
      <c r="I184" s="10" t="s">
        <v>7</v>
      </c>
      <c r="J184" s="9"/>
      <c r="K184" s="10" t="s">
        <v>7</v>
      </c>
      <c r="L184" s="139"/>
      <c r="M184" s="1"/>
      <c r="N184" s="32" t="str">
        <f t="shared" si="15"/>
        <v/>
      </c>
      <c r="O184" s="32" t="str">
        <f t="shared" si="16"/>
        <v/>
      </c>
      <c r="P184" s="1"/>
      <c r="Q184" s="32" t="str">
        <f t="shared" si="17"/>
        <v/>
      </c>
      <c r="R184" s="22">
        <f t="shared" si="13"/>
        <v>0</v>
      </c>
      <c r="S184" s="1"/>
      <c r="T184" s="1"/>
    </row>
    <row r="185" spans="1:20" x14ac:dyDescent="0.25">
      <c r="A185" s="1"/>
      <c r="B185" s="1"/>
      <c r="C185" s="1"/>
      <c r="D185" s="5">
        <f t="shared" si="14"/>
        <v>185</v>
      </c>
      <c r="E185" s="10" t="s">
        <v>7</v>
      </c>
      <c r="F185" s="9"/>
      <c r="G185" s="10" t="s">
        <v>7</v>
      </c>
      <c r="H185" s="9"/>
      <c r="I185" s="10" t="s">
        <v>7</v>
      </c>
      <c r="J185" s="9"/>
      <c r="K185" s="10" t="s">
        <v>7</v>
      </c>
      <c r="L185" s="139"/>
      <c r="M185" s="1"/>
      <c r="N185" s="32" t="str">
        <f t="shared" si="15"/>
        <v/>
      </c>
      <c r="O185" s="32" t="str">
        <f t="shared" si="16"/>
        <v/>
      </c>
      <c r="P185" s="1"/>
      <c r="Q185" s="32" t="str">
        <f t="shared" si="17"/>
        <v/>
      </c>
      <c r="R185" s="22">
        <f t="shared" si="13"/>
        <v>0</v>
      </c>
      <c r="S185" s="1"/>
      <c r="T185" s="1"/>
    </row>
    <row r="186" spans="1:20" x14ac:dyDescent="0.25">
      <c r="A186" s="1"/>
      <c r="B186" s="1"/>
      <c r="C186" s="1"/>
      <c r="D186" s="5">
        <f t="shared" si="14"/>
        <v>186</v>
      </c>
      <c r="E186" s="10" t="s">
        <v>7</v>
      </c>
      <c r="F186" s="9"/>
      <c r="G186" s="10" t="s">
        <v>7</v>
      </c>
      <c r="H186" s="9"/>
      <c r="I186" s="10" t="s">
        <v>7</v>
      </c>
      <c r="J186" s="9"/>
      <c r="K186" s="10" t="s">
        <v>7</v>
      </c>
      <c r="L186" s="139"/>
      <c r="M186" s="1"/>
      <c r="N186" s="32" t="str">
        <f t="shared" si="15"/>
        <v/>
      </c>
      <c r="O186" s="32" t="str">
        <f t="shared" si="16"/>
        <v/>
      </c>
      <c r="P186" s="1"/>
      <c r="Q186" s="32" t="str">
        <f t="shared" si="17"/>
        <v/>
      </c>
      <c r="R186" s="22">
        <f t="shared" si="13"/>
        <v>0</v>
      </c>
      <c r="S186" s="1"/>
      <c r="T186" s="1"/>
    </row>
    <row r="187" spans="1:20" x14ac:dyDescent="0.25">
      <c r="A187" s="1"/>
      <c r="B187" s="1"/>
      <c r="C187" s="1"/>
      <c r="D187" s="5">
        <f t="shared" si="14"/>
        <v>187</v>
      </c>
      <c r="E187" s="10" t="s">
        <v>7</v>
      </c>
      <c r="F187" s="9"/>
      <c r="G187" s="10" t="s">
        <v>7</v>
      </c>
      <c r="H187" s="9"/>
      <c r="I187" s="10" t="s">
        <v>7</v>
      </c>
      <c r="J187" s="9"/>
      <c r="K187" s="10" t="s">
        <v>7</v>
      </c>
      <c r="L187" s="139"/>
      <c r="M187" s="1"/>
      <c r="N187" s="32" t="str">
        <f t="shared" si="15"/>
        <v/>
      </c>
      <c r="O187" s="32" t="str">
        <f t="shared" si="16"/>
        <v/>
      </c>
      <c r="P187" s="1"/>
      <c r="Q187" s="32" t="str">
        <f t="shared" si="17"/>
        <v/>
      </c>
      <c r="R187" s="22">
        <f t="shared" si="13"/>
        <v>0</v>
      </c>
      <c r="S187" s="1"/>
      <c r="T187" s="1"/>
    </row>
    <row r="188" spans="1:20" x14ac:dyDescent="0.25">
      <c r="A188" s="1"/>
      <c r="B188" s="1"/>
      <c r="C188" s="1"/>
      <c r="D188" s="5">
        <f t="shared" si="14"/>
        <v>188</v>
      </c>
      <c r="E188" s="10" t="s">
        <v>7</v>
      </c>
      <c r="F188" s="9"/>
      <c r="G188" s="10" t="s">
        <v>7</v>
      </c>
      <c r="H188" s="9"/>
      <c r="I188" s="10" t="s">
        <v>7</v>
      </c>
      <c r="J188" s="9"/>
      <c r="K188" s="10" t="s">
        <v>7</v>
      </c>
      <c r="L188" s="139"/>
      <c r="M188" s="1"/>
      <c r="N188" s="32" t="str">
        <f t="shared" si="15"/>
        <v/>
      </c>
      <c r="O188" s="32" t="str">
        <f t="shared" si="16"/>
        <v/>
      </c>
      <c r="P188" s="1"/>
      <c r="Q188" s="32" t="str">
        <f t="shared" si="17"/>
        <v/>
      </c>
      <c r="R188" s="22">
        <f t="shared" si="13"/>
        <v>0</v>
      </c>
      <c r="S188" s="1"/>
      <c r="T188" s="1"/>
    </row>
    <row r="189" spans="1:20" x14ac:dyDescent="0.25">
      <c r="A189" s="1"/>
      <c r="B189" s="1"/>
      <c r="C189" s="1"/>
      <c r="D189" s="5">
        <f t="shared" si="14"/>
        <v>189</v>
      </c>
      <c r="E189" s="10" t="s">
        <v>7</v>
      </c>
      <c r="F189" s="9"/>
      <c r="G189" s="10" t="s">
        <v>7</v>
      </c>
      <c r="H189" s="9"/>
      <c r="I189" s="10" t="s">
        <v>7</v>
      </c>
      <c r="J189" s="9"/>
      <c r="K189" s="10" t="s">
        <v>7</v>
      </c>
      <c r="L189" s="139"/>
      <c r="M189" s="1"/>
      <c r="N189" s="32" t="str">
        <f t="shared" si="15"/>
        <v/>
      </c>
      <c r="O189" s="32" t="str">
        <f t="shared" si="16"/>
        <v/>
      </c>
      <c r="P189" s="1"/>
      <c r="Q189" s="32" t="str">
        <f t="shared" si="17"/>
        <v/>
      </c>
      <c r="R189" s="22">
        <f t="shared" si="13"/>
        <v>0</v>
      </c>
      <c r="S189" s="1"/>
      <c r="T189" s="1"/>
    </row>
    <row r="190" spans="1:20" x14ac:dyDescent="0.25">
      <c r="A190" s="1"/>
      <c r="B190" s="1"/>
      <c r="C190" s="1"/>
      <c r="D190" s="5">
        <f t="shared" si="14"/>
        <v>190</v>
      </c>
      <c r="E190" s="10" t="s">
        <v>7</v>
      </c>
      <c r="F190" s="9"/>
      <c r="G190" s="10" t="s">
        <v>7</v>
      </c>
      <c r="H190" s="9"/>
      <c r="I190" s="10" t="s">
        <v>7</v>
      </c>
      <c r="J190" s="9"/>
      <c r="K190" s="10" t="s">
        <v>7</v>
      </c>
      <c r="L190" s="139"/>
      <c r="M190" s="1"/>
      <c r="N190" s="32" t="str">
        <f t="shared" si="15"/>
        <v/>
      </c>
      <c r="O190" s="32" t="str">
        <f t="shared" si="16"/>
        <v/>
      </c>
      <c r="P190" s="1"/>
      <c r="Q190" s="32" t="str">
        <f t="shared" si="17"/>
        <v/>
      </c>
      <c r="R190" s="22">
        <f t="shared" si="13"/>
        <v>0</v>
      </c>
      <c r="S190" s="1"/>
      <c r="T190" s="1"/>
    </row>
    <row r="191" spans="1:20" x14ac:dyDescent="0.25">
      <c r="A191" s="1"/>
      <c r="B191" s="1"/>
      <c r="C191" s="1"/>
      <c r="D191" s="5">
        <f t="shared" si="14"/>
        <v>191</v>
      </c>
      <c r="E191" s="10" t="s">
        <v>7</v>
      </c>
      <c r="F191" s="9"/>
      <c r="G191" s="10" t="s">
        <v>7</v>
      </c>
      <c r="H191" s="9"/>
      <c r="I191" s="10" t="s">
        <v>7</v>
      </c>
      <c r="J191" s="9"/>
      <c r="K191" s="10" t="s">
        <v>7</v>
      </c>
      <c r="L191" s="139"/>
      <c r="M191" s="1"/>
      <c r="N191" s="32" t="str">
        <f t="shared" si="15"/>
        <v/>
      </c>
      <c r="O191" s="32" t="str">
        <f t="shared" si="16"/>
        <v/>
      </c>
      <c r="P191" s="1"/>
      <c r="Q191" s="32" t="str">
        <f t="shared" si="17"/>
        <v/>
      </c>
      <c r="R191" s="22">
        <f t="shared" si="13"/>
        <v>0</v>
      </c>
      <c r="S191" s="1"/>
      <c r="T191" s="1"/>
    </row>
    <row r="192" spans="1:20" x14ac:dyDescent="0.25">
      <c r="A192" s="1"/>
      <c r="B192" s="1"/>
      <c r="C192" s="1"/>
      <c r="D192" s="5">
        <f t="shared" si="14"/>
        <v>192</v>
      </c>
      <c r="E192" s="10" t="s">
        <v>7</v>
      </c>
      <c r="F192" s="9"/>
      <c r="G192" s="10" t="s">
        <v>7</v>
      </c>
      <c r="H192" s="9"/>
      <c r="I192" s="10" t="s">
        <v>7</v>
      </c>
      <c r="J192" s="9"/>
      <c r="K192" s="10" t="s">
        <v>7</v>
      </c>
      <c r="L192" s="139"/>
      <c r="M192" s="1"/>
      <c r="N192" s="32" t="str">
        <f t="shared" si="15"/>
        <v/>
      </c>
      <c r="O192" s="32" t="str">
        <f t="shared" si="16"/>
        <v/>
      </c>
      <c r="P192" s="1"/>
      <c r="Q192" s="32" t="str">
        <f t="shared" si="17"/>
        <v/>
      </c>
      <c r="R192" s="22">
        <f t="shared" si="13"/>
        <v>0</v>
      </c>
      <c r="S192" s="1"/>
      <c r="T192" s="1"/>
    </row>
    <row r="193" spans="1:20" x14ac:dyDescent="0.25">
      <c r="A193" s="1"/>
      <c r="B193" s="1"/>
      <c r="C193" s="1"/>
      <c r="D193" s="5">
        <f t="shared" si="14"/>
        <v>193</v>
      </c>
      <c r="E193" s="10" t="s">
        <v>7</v>
      </c>
      <c r="F193" s="9"/>
      <c r="G193" s="10" t="s">
        <v>7</v>
      </c>
      <c r="H193" s="9"/>
      <c r="I193" s="10" t="s">
        <v>7</v>
      </c>
      <c r="J193" s="9"/>
      <c r="K193" s="10" t="s">
        <v>7</v>
      </c>
      <c r="L193" s="139"/>
      <c r="M193" s="1"/>
      <c r="N193" s="32" t="str">
        <f t="shared" si="15"/>
        <v/>
      </c>
      <c r="O193" s="32" t="str">
        <f t="shared" si="16"/>
        <v/>
      </c>
      <c r="P193" s="1"/>
      <c r="Q193" s="32" t="str">
        <f t="shared" si="17"/>
        <v/>
      </c>
      <c r="R193" s="22">
        <f t="shared" si="13"/>
        <v>0</v>
      </c>
      <c r="S193" s="1"/>
      <c r="T193" s="1"/>
    </row>
    <row r="194" spans="1:20" x14ac:dyDescent="0.25">
      <c r="A194" s="1"/>
      <c r="B194" s="1"/>
      <c r="C194" s="1"/>
      <c r="D194" s="5">
        <f t="shared" si="14"/>
        <v>194</v>
      </c>
      <c r="E194" s="10" t="s">
        <v>7</v>
      </c>
      <c r="F194" s="9"/>
      <c r="G194" s="10" t="s">
        <v>7</v>
      </c>
      <c r="H194" s="9"/>
      <c r="I194" s="10" t="s">
        <v>7</v>
      </c>
      <c r="J194" s="9"/>
      <c r="K194" s="10" t="s">
        <v>7</v>
      </c>
      <c r="L194" s="139"/>
      <c r="M194" s="1"/>
      <c r="N194" s="32" t="str">
        <f t="shared" si="15"/>
        <v/>
      </c>
      <c r="O194" s="32" t="str">
        <f t="shared" si="16"/>
        <v/>
      </c>
      <c r="P194" s="1"/>
      <c r="Q194" s="32" t="str">
        <f t="shared" si="17"/>
        <v/>
      </c>
      <c r="R194" s="22">
        <f t="shared" si="13"/>
        <v>0</v>
      </c>
      <c r="S194" s="1"/>
      <c r="T194" s="1"/>
    </row>
    <row r="195" spans="1:20" x14ac:dyDescent="0.25">
      <c r="A195" s="1"/>
      <c r="B195" s="1"/>
      <c r="C195" s="1"/>
      <c r="D195" s="5">
        <f t="shared" si="14"/>
        <v>195</v>
      </c>
      <c r="E195" s="10" t="s">
        <v>7</v>
      </c>
      <c r="F195" s="9"/>
      <c r="G195" s="10" t="s">
        <v>7</v>
      </c>
      <c r="H195" s="9"/>
      <c r="I195" s="10" t="s">
        <v>7</v>
      </c>
      <c r="J195" s="9"/>
      <c r="K195" s="10" t="s">
        <v>7</v>
      </c>
      <c r="L195" s="139"/>
      <c r="M195" s="1"/>
      <c r="N195" s="32" t="str">
        <f t="shared" si="15"/>
        <v/>
      </c>
      <c r="O195" s="32" t="str">
        <f t="shared" si="16"/>
        <v/>
      </c>
      <c r="P195" s="1"/>
      <c r="Q195" s="32" t="str">
        <f t="shared" si="17"/>
        <v/>
      </c>
      <c r="R195" s="22">
        <f t="shared" si="13"/>
        <v>0</v>
      </c>
      <c r="S195" s="1"/>
      <c r="T195" s="1"/>
    </row>
    <row r="196" spans="1:20" x14ac:dyDescent="0.25">
      <c r="A196" s="1"/>
      <c r="B196" s="1"/>
      <c r="C196" s="1"/>
      <c r="D196" s="5">
        <f t="shared" si="14"/>
        <v>196</v>
      </c>
      <c r="E196" s="10" t="s">
        <v>7</v>
      </c>
      <c r="F196" s="9"/>
      <c r="G196" s="10" t="s">
        <v>7</v>
      </c>
      <c r="H196" s="9"/>
      <c r="I196" s="10" t="s">
        <v>7</v>
      </c>
      <c r="J196" s="9"/>
      <c r="K196" s="10" t="s">
        <v>7</v>
      </c>
      <c r="L196" s="139"/>
      <c r="M196" s="1"/>
      <c r="N196" s="32" t="str">
        <f t="shared" si="15"/>
        <v/>
      </c>
      <c r="O196" s="32" t="str">
        <f t="shared" si="16"/>
        <v/>
      </c>
      <c r="P196" s="1"/>
      <c r="Q196" s="32" t="str">
        <f t="shared" si="17"/>
        <v/>
      </c>
      <c r="R196" s="22">
        <f t="shared" si="13"/>
        <v>0</v>
      </c>
      <c r="S196" s="1"/>
      <c r="T196" s="1"/>
    </row>
    <row r="197" spans="1:20" x14ac:dyDescent="0.25">
      <c r="A197" s="1"/>
      <c r="B197" s="1"/>
      <c r="C197" s="1"/>
      <c r="D197" s="5">
        <f t="shared" si="14"/>
        <v>197</v>
      </c>
      <c r="E197" s="10" t="s">
        <v>7</v>
      </c>
      <c r="F197" s="9"/>
      <c r="G197" s="10" t="s">
        <v>7</v>
      </c>
      <c r="H197" s="9"/>
      <c r="I197" s="10" t="s">
        <v>7</v>
      </c>
      <c r="J197" s="9"/>
      <c r="K197" s="10" t="s">
        <v>7</v>
      </c>
      <c r="L197" s="139"/>
      <c r="M197" s="1"/>
      <c r="N197" s="32" t="str">
        <f t="shared" si="15"/>
        <v/>
      </c>
      <c r="O197" s="32" t="str">
        <f t="shared" si="16"/>
        <v/>
      </c>
      <c r="P197" s="1"/>
      <c r="Q197" s="32" t="str">
        <f t="shared" si="17"/>
        <v/>
      </c>
      <c r="R197" s="22">
        <f t="shared" si="13"/>
        <v>0</v>
      </c>
      <c r="S197" s="1"/>
      <c r="T197" s="1"/>
    </row>
    <row r="198" spans="1:20" x14ac:dyDescent="0.25">
      <c r="A198" s="1"/>
      <c r="B198" s="1"/>
      <c r="C198" s="1"/>
      <c r="D198" s="5">
        <f t="shared" si="14"/>
        <v>198</v>
      </c>
      <c r="E198" s="10" t="s">
        <v>7</v>
      </c>
      <c r="F198" s="9"/>
      <c r="G198" s="10" t="s">
        <v>7</v>
      </c>
      <c r="H198" s="9"/>
      <c r="I198" s="10" t="s">
        <v>7</v>
      </c>
      <c r="J198" s="9"/>
      <c r="K198" s="10" t="s">
        <v>7</v>
      </c>
      <c r="L198" s="139"/>
      <c r="M198" s="1"/>
      <c r="N198" s="32" t="str">
        <f t="shared" si="15"/>
        <v/>
      </c>
      <c r="O198" s="32" t="str">
        <f t="shared" si="16"/>
        <v/>
      </c>
      <c r="P198" s="1"/>
      <c r="Q198" s="32" t="str">
        <f t="shared" si="17"/>
        <v/>
      </c>
      <c r="R198" s="22">
        <f t="shared" si="13"/>
        <v>0</v>
      </c>
      <c r="S198" s="1"/>
      <c r="T198" s="1"/>
    </row>
    <row r="199" spans="1:20" x14ac:dyDescent="0.25">
      <c r="A199" s="1"/>
      <c r="B199" s="1"/>
      <c r="C199" s="1"/>
      <c r="D199" s="5">
        <f t="shared" si="14"/>
        <v>199</v>
      </c>
      <c r="E199" s="10" t="s">
        <v>7</v>
      </c>
      <c r="F199" s="9"/>
      <c r="G199" s="10" t="s">
        <v>7</v>
      </c>
      <c r="H199" s="9"/>
      <c r="I199" s="10" t="s">
        <v>7</v>
      </c>
      <c r="J199" s="9"/>
      <c r="K199" s="10" t="s">
        <v>7</v>
      </c>
      <c r="L199" s="139"/>
      <c r="M199" s="1"/>
      <c r="N199" s="32" t="str">
        <f t="shared" si="15"/>
        <v/>
      </c>
      <c r="O199" s="32" t="str">
        <f t="shared" si="16"/>
        <v/>
      </c>
      <c r="P199" s="1"/>
      <c r="Q199" s="32" t="str">
        <f t="shared" si="17"/>
        <v/>
      </c>
      <c r="R199" s="22">
        <f t="shared" si="13"/>
        <v>0</v>
      </c>
      <c r="S199" s="1"/>
      <c r="T199" s="1"/>
    </row>
    <row r="200" spans="1:20" x14ac:dyDescent="0.25">
      <c r="A200" s="1"/>
      <c r="B200" s="1"/>
      <c r="C200" s="1"/>
      <c r="D200" s="5">
        <f t="shared" si="14"/>
        <v>200</v>
      </c>
      <c r="E200" s="10" t="s">
        <v>7</v>
      </c>
      <c r="F200" s="9"/>
      <c r="G200" s="10" t="s">
        <v>7</v>
      </c>
      <c r="H200" s="9"/>
      <c r="I200" s="10" t="s">
        <v>7</v>
      </c>
      <c r="J200" s="9"/>
      <c r="K200" s="10" t="s">
        <v>7</v>
      </c>
      <c r="L200" s="139"/>
      <c r="M200" s="1"/>
      <c r="N200" s="32" t="str">
        <f t="shared" si="15"/>
        <v/>
      </c>
      <c r="O200" s="32" t="str">
        <f t="shared" si="16"/>
        <v/>
      </c>
      <c r="P200" s="1"/>
      <c r="Q200" s="32" t="str">
        <f t="shared" si="17"/>
        <v/>
      </c>
      <c r="R200" s="22">
        <f t="shared" ref="R200:R263" si="18">IF(Q200="",0,IF(COUNTIF(Q:Q,Q200)=1,0,1))</f>
        <v>0</v>
      </c>
      <c r="S200" s="1"/>
      <c r="T200" s="1"/>
    </row>
    <row r="201" spans="1:20" x14ac:dyDescent="0.25">
      <c r="A201" s="1"/>
      <c r="B201" s="1"/>
      <c r="C201" s="1"/>
      <c r="D201" s="5">
        <f t="shared" ref="D201:D264" si="19">ROW(C201)</f>
        <v>201</v>
      </c>
      <c r="E201" s="10" t="s">
        <v>7</v>
      </c>
      <c r="F201" s="9"/>
      <c r="G201" s="10" t="s">
        <v>7</v>
      </c>
      <c r="H201" s="9"/>
      <c r="I201" s="10" t="s">
        <v>7</v>
      </c>
      <c r="J201" s="9"/>
      <c r="K201" s="10" t="s">
        <v>7</v>
      </c>
      <c r="L201" s="139"/>
      <c r="M201" s="1"/>
      <c r="N201" s="32" t="str">
        <f t="shared" si="15"/>
        <v/>
      </c>
      <c r="O201" s="32" t="str">
        <f t="shared" si="16"/>
        <v/>
      </c>
      <c r="P201" s="1"/>
      <c r="Q201" s="32" t="str">
        <f t="shared" si="17"/>
        <v/>
      </c>
      <c r="R201" s="22">
        <f t="shared" si="18"/>
        <v>0</v>
      </c>
      <c r="S201" s="1"/>
      <c r="T201" s="1"/>
    </row>
    <row r="202" spans="1:20" x14ac:dyDescent="0.25">
      <c r="A202" s="1"/>
      <c r="B202" s="1"/>
      <c r="C202" s="1"/>
      <c r="D202" s="5">
        <f t="shared" si="19"/>
        <v>202</v>
      </c>
      <c r="E202" s="10" t="s">
        <v>7</v>
      </c>
      <c r="F202" s="9"/>
      <c r="G202" s="10" t="s">
        <v>7</v>
      </c>
      <c r="H202" s="9"/>
      <c r="I202" s="10" t="s">
        <v>7</v>
      </c>
      <c r="J202" s="9"/>
      <c r="K202" s="10" t="s">
        <v>7</v>
      </c>
      <c r="L202" s="139"/>
      <c r="M202" s="1"/>
      <c r="N202" s="32" t="str">
        <f t="shared" si="15"/>
        <v/>
      </c>
      <c r="O202" s="32" t="str">
        <f t="shared" si="16"/>
        <v/>
      </c>
      <c r="P202" s="1"/>
      <c r="Q202" s="32" t="str">
        <f t="shared" si="17"/>
        <v/>
      </c>
      <c r="R202" s="22">
        <f t="shared" si="18"/>
        <v>0</v>
      </c>
      <c r="S202" s="1"/>
      <c r="T202" s="1"/>
    </row>
    <row r="203" spans="1:20" x14ac:dyDescent="0.25">
      <c r="A203" s="1"/>
      <c r="B203" s="1"/>
      <c r="C203" s="1"/>
      <c r="D203" s="5">
        <f t="shared" si="19"/>
        <v>203</v>
      </c>
      <c r="E203" s="10" t="s">
        <v>7</v>
      </c>
      <c r="F203" s="9"/>
      <c r="G203" s="10" t="s">
        <v>7</v>
      </c>
      <c r="H203" s="9"/>
      <c r="I203" s="10" t="s">
        <v>7</v>
      </c>
      <c r="J203" s="9"/>
      <c r="K203" s="10" t="s">
        <v>7</v>
      </c>
      <c r="L203" s="139"/>
      <c r="M203" s="1"/>
      <c r="N203" s="32" t="str">
        <f t="shared" si="15"/>
        <v/>
      </c>
      <c r="O203" s="32" t="str">
        <f t="shared" si="16"/>
        <v/>
      </c>
      <c r="P203" s="1"/>
      <c r="Q203" s="32" t="str">
        <f t="shared" si="17"/>
        <v/>
      </c>
      <c r="R203" s="22">
        <f t="shared" si="18"/>
        <v>0</v>
      </c>
      <c r="S203" s="1"/>
      <c r="T203" s="1"/>
    </row>
    <row r="204" spans="1:20" x14ac:dyDescent="0.25">
      <c r="A204" s="1"/>
      <c r="B204" s="1"/>
      <c r="C204" s="1"/>
      <c r="D204" s="5">
        <f t="shared" si="19"/>
        <v>204</v>
      </c>
      <c r="E204" s="10" t="s">
        <v>7</v>
      </c>
      <c r="F204" s="9"/>
      <c r="G204" s="10" t="s">
        <v>7</v>
      </c>
      <c r="H204" s="9"/>
      <c r="I204" s="10" t="s">
        <v>7</v>
      </c>
      <c r="J204" s="9"/>
      <c r="K204" s="10" t="s">
        <v>7</v>
      </c>
      <c r="L204" s="139"/>
      <c r="M204" s="1"/>
      <c r="N204" s="32" t="str">
        <f t="shared" si="15"/>
        <v/>
      </c>
      <c r="O204" s="32" t="str">
        <f t="shared" si="16"/>
        <v/>
      </c>
      <c r="P204" s="1"/>
      <c r="Q204" s="32" t="str">
        <f t="shared" si="17"/>
        <v/>
      </c>
      <c r="R204" s="22">
        <f t="shared" si="18"/>
        <v>0</v>
      </c>
      <c r="S204" s="1"/>
      <c r="T204" s="1"/>
    </row>
    <row r="205" spans="1:20" x14ac:dyDescent="0.25">
      <c r="A205" s="1"/>
      <c r="B205" s="1"/>
      <c r="C205" s="1"/>
      <c r="D205" s="5">
        <f t="shared" si="19"/>
        <v>205</v>
      </c>
      <c r="E205" s="10" t="s">
        <v>7</v>
      </c>
      <c r="F205" s="9"/>
      <c r="G205" s="10" t="s">
        <v>7</v>
      </c>
      <c r="H205" s="9"/>
      <c r="I205" s="10" t="s">
        <v>7</v>
      </c>
      <c r="J205" s="9"/>
      <c r="K205" s="10" t="s">
        <v>7</v>
      </c>
      <c r="L205" s="139"/>
      <c r="M205" s="1"/>
      <c r="N205" s="32" t="str">
        <f t="shared" si="15"/>
        <v/>
      </c>
      <c r="O205" s="32" t="str">
        <f t="shared" si="16"/>
        <v/>
      </c>
      <c r="P205" s="1"/>
      <c r="Q205" s="32" t="str">
        <f t="shared" si="17"/>
        <v/>
      </c>
      <c r="R205" s="22">
        <f t="shared" si="18"/>
        <v>0</v>
      </c>
      <c r="S205" s="1"/>
      <c r="T205" s="1"/>
    </row>
    <row r="206" spans="1:20" x14ac:dyDescent="0.25">
      <c r="A206" s="1"/>
      <c r="B206" s="1"/>
      <c r="C206" s="1"/>
      <c r="D206" s="5">
        <f t="shared" si="19"/>
        <v>206</v>
      </c>
      <c r="E206" s="10" t="s">
        <v>7</v>
      </c>
      <c r="F206" s="9"/>
      <c r="G206" s="10" t="s">
        <v>7</v>
      </c>
      <c r="H206" s="9"/>
      <c r="I206" s="10" t="s">
        <v>7</v>
      </c>
      <c r="J206" s="9"/>
      <c r="K206" s="10" t="s">
        <v>7</v>
      </c>
      <c r="L206" s="139"/>
      <c r="M206" s="1"/>
      <c r="N206" s="32" t="str">
        <f t="shared" si="15"/>
        <v/>
      </c>
      <c r="O206" s="32" t="str">
        <f t="shared" si="16"/>
        <v/>
      </c>
      <c r="P206" s="1"/>
      <c r="Q206" s="32" t="str">
        <f t="shared" si="17"/>
        <v/>
      </c>
      <c r="R206" s="22">
        <f t="shared" si="18"/>
        <v>0</v>
      </c>
      <c r="S206" s="1"/>
      <c r="T206" s="1"/>
    </row>
    <row r="207" spans="1:20" x14ac:dyDescent="0.25">
      <c r="A207" s="1"/>
      <c r="B207" s="1"/>
      <c r="C207" s="1"/>
      <c r="D207" s="5">
        <f t="shared" si="19"/>
        <v>207</v>
      </c>
      <c r="E207" s="10" t="s">
        <v>7</v>
      </c>
      <c r="F207" s="9"/>
      <c r="G207" s="10" t="s">
        <v>7</v>
      </c>
      <c r="H207" s="9"/>
      <c r="I207" s="10" t="s">
        <v>7</v>
      </c>
      <c r="J207" s="9"/>
      <c r="K207" s="10" t="s">
        <v>7</v>
      </c>
      <c r="L207" s="139"/>
      <c r="M207" s="1"/>
      <c r="N207" s="32" t="str">
        <f t="shared" si="15"/>
        <v/>
      </c>
      <c r="O207" s="32" t="str">
        <f t="shared" si="16"/>
        <v/>
      </c>
      <c r="P207" s="1"/>
      <c r="Q207" s="32" t="str">
        <f t="shared" si="17"/>
        <v/>
      </c>
      <c r="R207" s="22">
        <f t="shared" si="18"/>
        <v>0</v>
      </c>
      <c r="S207" s="1"/>
      <c r="T207" s="1"/>
    </row>
    <row r="208" spans="1:20" x14ac:dyDescent="0.25">
      <c r="A208" s="1"/>
      <c r="B208" s="1"/>
      <c r="C208" s="1"/>
      <c r="D208" s="5">
        <f t="shared" si="19"/>
        <v>208</v>
      </c>
      <c r="E208" s="10" t="s">
        <v>7</v>
      </c>
      <c r="F208" s="9"/>
      <c r="G208" s="10" t="s">
        <v>7</v>
      </c>
      <c r="H208" s="9"/>
      <c r="I208" s="10" t="s">
        <v>7</v>
      </c>
      <c r="J208" s="9"/>
      <c r="K208" s="10" t="s">
        <v>7</v>
      </c>
      <c r="L208" s="139"/>
      <c r="M208" s="1"/>
      <c r="N208" s="32" t="str">
        <f t="shared" si="15"/>
        <v/>
      </c>
      <c r="O208" s="32" t="str">
        <f t="shared" si="16"/>
        <v/>
      </c>
      <c r="P208" s="1"/>
      <c r="Q208" s="32" t="str">
        <f t="shared" si="17"/>
        <v/>
      </c>
      <c r="R208" s="22">
        <f t="shared" si="18"/>
        <v>0</v>
      </c>
      <c r="S208" s="1"/>
      <c r="T208" s="1"/>
    </row>
    <row r="209" spans="1:20" x14ac:dyDescent="0.25">
      <c r="A209" s="1"/>
      <c r="B209" s="1"/>
      <c r="C209" s="1"/>
      <c r="D209" s="5">
        <f t="shared" si="19"/>
        <v>209</v>
      </c>
      <c r="E209" s="10" t="s">
        <v>7</v>
      </c>
      <c r="F209" s="9"/>
      <c r="G209" s="10" t="s">
        <v>7</v>
      </c>
      <c r="H209" s="9"/>
      <c r="I209" s="10" t="s">
        <v>7</v>
      </c>
      <c r="J209" s="9"/>
      <c r="K209" s="10" t="s">
        <v>7</v>
      </c>
      <c r="L209" s="139"/>
      <c r="M209" s="1"/>
      <c r="N209" s="32" t="str">
        <f t="shared" si="15"/>
        <v/>
      </c>
      <c r="O209" s="32" t="str">
        <f t="shared" si="16"/>
        <v/>
      </c>
      <c r="P209" s="1"/>
      <c r="Q209" s="32" t="str">
        <f t="shared" si="17"/>
        <v/>
      </c>
      <c r="R209" s="22">
        <f t="shared" si="18"/>
        <v>0</v>
      </c>
      <c r="S209" s="1"/>
      <c r="T209" s="1"/>
    </row>
    <row r="210" spans="1:20" x14ac:dyDescent="0.25">
      <c r="A210" s="1"/>
      <c r="B210" s="1"/>
      <c r="C210" s="1"/>
      <c r="D210" s="5">
        <f t="shared" si="19"/>
        <v>210</v>
      </c>
      <c r="E210" s="10" t="s">
        <v>7</v>
      </c>
      <c r="F210" s="9"/>
      <c r="G210" s="10" t="s">
        <v>7</v>
      </c>
      <c r="H210" s="9"/>
      <c r="I210" s="10" t="s">
        <v>7</v>
      </c>
      <c r="J210" s="9"/>
      <c r="K210" s="10" t="s">
        <v>7</v>
      </c>
      <c r="L210" s="139"/>
      <c r="M210" s="1"/>
      <c r="N210" s="32" t="str">
        <f t="shared" si="15"/>
        <v/>
      </c>
      <c r="O210" s="32" t="str">
        <f t="shared" si="16"/>
        <v/>
      </c>
      <c r="P210" s="1"/>
      <c r="Q210" s="32" t="str">
        <f t="shared" si="17"/>
        <v/>
      </c>
      <c r="R210" s="22">
        <f t="shared" si="18"/>
        <v>0</v>
      </c>
      <c r="S210" s="1"/>
      <c r="T210" s="1"/>
    </row>
    <row r="211" spans="1:20" x14ac:dyDescent="0.25">
      <c r="A211" s="1"/>
      <c r="B211" s="1"/>
      <c r="C211" s="1"/>
      <c r="D211" s="5">
        <f t="shared" si="19"/>
        <v>211</v>
      </c>
      <c r="E211" s="10" t="s">
        <v>7</v>
      </c>
      <c r="F211" s="9"/>
      <c r="G211" s="10" t="s">
        <v>7</v>
      </c>
      <c r="H211" s="9"/>
      <c r="I211" s="10" t="s">
        <v>7</v>
      </c>
      <c r="J211" s="9"/>
      <c r="K211" s="10" t="s">
        <v>7</v>
      </c>
      <c r="L211" s="139"/>
      <c r="M211" s="1"/>
      <c r="N211" s="32" t="str">
        <f t="shared" si="15"/>
        <v/>
      </c>
      <c r="O211" s="32" t="str">
        <f t="shared" si="16"/>
        <v/>
      </c>
      <c r="P211" s="1"/>
      <c r="Q211" s="32" t="str">
        <f t="shared" si="17"/>
        <v/>
      </c>
      <c r="R211" s="22">
        <f t="shared" si="18"/>
        <v>0</v>
      </c>
      <c r="S211" s="1"/>
      <c r="T211" s="1"/>
    </row>
    <row r="212" spans="1:20" x14ac:dyDescent="0.25">
      <c r="A212" s="1"/>
      <c r="B212" s="1"/>
      <c r="C212" s="1"/>
      <c r="D212" s="5">
        <f t="shared" si="19"/>
        <v>212</v>
      </c>
      <c r="E212" s="10" t="s">
        <v>7</v>
      </c>
      <c r="F212" s="9"/>
      <c r="G212" s="10" t="s">
        <v>7</v>
      </c>
      <c r="H212" s="9"/>
      <c r="I212" s="10" t="s">
        <v>7</v>
      </c>
      <c r="J212" s="9"/>
      <c r="K212" s="10" t="s">
        <v>7</v>
      </c>
      <c r="L212" s="139"/>
      <c r="M212" s="1"/>
      <c r="N212" s="32" t="str">
        <f t="shared" si="15"/>
        <v/>
      </c>
      <c r="O212" s="32" t="str">
        <f t="shared" si="16"/>
        <v/>
      </c>
      <c r="P212" s="1"/>
      <c r="Q212" s="32" t="str">
        <f t="shared" si="17"/>
        <v/>
      </c>
      <c r="R212" s="22">
        <f t="shared" si="18"/>
        <v>0</v>
      </c>
      <c r="S212" s="1"/>
      <c r="T212" s="1"/>
    </row>
    <row r="213" spans="1:20" x14ac:dyDescent="0.25">
      <c r="A213" s="1"/>
      <c r="B213" s="1"/>
      <c r="C213" s="1"/>
      <c r="D213" s="5">
        <f t="shared" si="19"/>
        <v>213</v>
      </c>
      <c r="E213" s="10" t="s">
        <v>7</v>
      </c>
      <c r="F213" s="9"/>
      <c r="G213" s="10" t="s">
        <v>7</v>
      </c>
      <c r="H213" s="9"/>
      <c r="I213" s="10" t="s">
        <v>7</v>
      </c>
      <c r="J213" s="9"/>
      <c r="K213" s="10" t="s">
        <v>7</v>
      </c>
      <c r="L213" s="139"/>
      <c r="M213" s="1"/>
      <c r="N213" s="32" t="str">
        <f t="shared" ref="N213:N276" si="20">IF(F213="","",F213&amp;" "&amp;LEFT(H213,1)&amp;"."&amp;LEFT(J213)&amp;".")</f>
        <v/>
      </c>
      <c r="O213" s="32" t="str">
        <f t="shared" ref="O213:O276" si="21">IF(F213="","",F213&amp;" "&amp;H213&amp;" "&amp;J213)</f>
        <v/>
      </c>
      <c r="P213" s="1"/>
      <c r="Q213" s="32" t="str">
        <f t="shared" ref="Q213:Q276" si="22">IF(F213="","",N213&amp;"_"&amp;DAY(L213)&amp;"."&amp;MONTH(L213)&amp;"."&amp;YEAR(L213))</f>
        <v/>
      </c>
      <c r="R213" s="22">
        <f t="shared" si="18"/>
        <v>0</v>
      </c>
      <c r="S213" s="1"/>
      <c r="T213" s="1"/>
    </row>
    <row r="214" spans="1:20" x14ac:dyDescent="0.25">
      <c r="A214" s="1"/>
      <c r="B214" s="1"/>
      <c r="C214" s="1"/>
      <c r="D214" s="5">
        <f t="shared" si="19"/>
        <v>214</v>
      </c>
      <c r="E214" s="10" t="s">
        <v>7</v>
      </c>
      <c r="F214" s="9"/>
      <c r="G214" s="10" t="s">
        <v>7</v>
      </c>
      <c r="H214" s="9"/>
      <c r="I214" s="10" t="s">
        <v>7</v>
      </c>
      <c r="J214" s="9"/>
      <c r="K214" s="10" t="s">
        <v>7</v>
      </c>
      <c r="L214" s="139"/>
      <c r="M214" s="1"/>
      <c r="N214" s="32" t="str">
        <f t="shared" si="20"/>
        <v/>
      </c>
      <c r="O214" s="32" t="str">
        <f t="shared" si="21"/>
        <v/>
      </c>
      <c r="P214" s="1"/>
      <c r="Q214" s="32" t="str">
        <f t="shared" si="22"/>
        <v/>
      </c>
      <c r="R214" s="22">
        <f t="shared" si="18"/>
        <v>0</v>
      </c>
      <c r="S214" s="1"/>
      <c r="T214" s="1"/>
    </row>
    <row r="215" spans="1:20" x14ac:dyDescent="0.25">
      <c r="A215" s="1"/>
      <c r="B215" s="1"/>
      <c r="C215" s="1"/>
      <c r="D215" s="5">
        <f t="shared" si="19"/>
        <v>215</v>
      </c>
      <c r="E215" s="10" t="s">
        <v>7</v>
      </c>
      <c r="F215" s="9"/>
      <c r="G215" s="10" t="s">
        <v>7</v>
      </c>
      <c r="H215" s="9"/>
      <c r="I215" s="10" t="s">
        <v>7</v>
      </c>
      <c r="J215" s="9"/>
      <c r="K215" s="10" t="s">
        <v>7</v>
      </c>
      <c r="L215" s="139"/>
      <c r="M215" s="1"/>
      <c r="N215" s="32" t="str">
        <f t="shared" si="20"/>
        <v/>
      </c>
      <c r="O215" s="32" t="str">
        <f t="shared" si="21"/>
        <v/>
      </c>
      <c r="P215" s="1"/>
      <c r="Q215" s="32" t="str">
        <f t="shared" si="22"/>
        <v/>
      </c>
      <c r="R215" s="22">
        <f t="shared" si="18"/>
        <v>0</v>
      </c>
      <c r="S215" s="1"/>
      <c r="T215" s="1"/>
    </row>
    <row r="216" spans="1:20" x14ac:dyDescent="0.25">
      <c r="A216" s="1"/>
      <c r="B216" s="1"/>
      <c r="C216" s="1"/>
      <c r="D216" s="5">
        <f t="shared" si="19"/>
        <v>216</v>
      </c>
      <c r="E216" s="10" t="s">
        <v>7</v>
      </c>
      <c r="F216" s="9"/>
      <c r="G216" s="10" t="s">
        <v>7</v>
      </c>
      <c r="H216" s="9"/>
      <c r="I216" s="10" t="s">
        <v>7</v>
      </c>
      <c r="J216" s="9"/>
      <c r="K216" s="10" t="s">
        <v>7</v>
      </c>
      <c r="L216" s="139"/>
      <c r="M216" s="1"/>
      <c r="N216" s="32" t="str">
        <f t="shared" si="20"/>
        <v/>
      </c>
      <c r="O216" s="32" t="str">
        <f t="shared" si="21"/>
        <v/>
      </c>
      <c r="P216" s="1"/>
      <c r="Q216" s="32" t="str">
        <f t="shared" si="22"/>
        <v/>
      </c>
      <c r="R216" s="22">
        <f t="shared" si="18"/>
        <v>0</v>
      </c>
      <c r="S216" s="1"/>
      <c r="T216" s="1"/>
    </row>
    <row r="217" spans="1:20" x14ac:dyDescent="0.25">
      <c r="A217" s="1"/>
      <c r="B217" s="1"/>
      <c r="C217" s="1"/>
      <c r="D217" s="5">
        <f t="shared" si="19"/>
        <v>217</v>
      </c>
      <c r="E217" s="10" t="s">
        <v>7</v>
      </c>
      <c r="F217" s="9"/>
      <c r="G217" s="10" t="s">
        <v>7</v>
      </c>
      <c r="H217" s="9"/>
      <c r="I217" s="10" t="s">
        <v>7</v>
      </c>
      <c r="J217" s="9"/>
      <c r="K217" s="10" t="s">
        <v>7</v>
      </c>
      <c r="L217" s="139"/>
      <c r="M217" s="1"/>
      <c r="N217" s="32" t="str">
        <f t="shared" si="20"/>
        <v/>
      </c>
      <c r="O217" s="32" t="str">
        <f t="shared" si="21"/>
        <v/>
      </c>
      <c r="P217" s="1"/>
      <c r="Q217" s="32" t="str">
        <f t="shared" si="22"/>
        <v/>
      </c>
      <c r="R217" s="22">
        <f t="shared" si="18"/>
        <v>0</v>
      </c>
      <c r="S217" s="1"/>
      <c r="T217" s="1"/>
    </row>
    <row r="218" spans="1:20" x14ac:dyDescent="0.25">
      <c r="A218" s="1"/>
      <c r="B218" s="1"/>
      <c r="C218" s="1"/>
      <c r="D218" s="5">
        <f t="shared" si="19"/>
        <v>218</v>
      </c>
      <c r="E218" s="10" t="s">
        <v>7</v>
      </c>
      <c r="F218" s="9"/>
      <c r="G218" s="10" t="s">
        <v>7</v>
      </c>
      <c r="H218" s="9"/>
      <c r="I218" s="10" t="s">
        <v>7</v>
      </c>
      <c r="J218" s="9"/>
      <c r="K218" s="10" t="s">
        <v>7</v>
      </c>
      <c r="L218" s="139"/>
      <c r="M218" s="1"/>
      <c r="N218" s="32" t="str">
        <f t="shared" si="20"/>
        <v/>
      </c>
      <c r="O218" s="32" t="str">
        <f t="shared" si="21"/>
        <v/>
      </c>
      <c r="P218" s="1"/>
      <c r="Q218" s="32" t="str">
        <f t="shared" si="22"/>
        <v/>
      </c>
      <c r="R218" s="22">
        <f t="shared" si="18"/>
        <v>0</v>
      </c>
      <c r="S218" s="1"/>
      <c r="T218" s="1"/>
    </row>
    <row r="219" spans="1:20" x14ac:dyDescent="0.25">
      <c r="A219" s="1"/>
      <c r="B219" s="1"/>
      <c r="C219" s="1"/>
      <c r="D219" s="5">
        <f t="shared" si="19"/>
        <v>219</v>
      </c>
      <c r="E219" s="10" t="s">
        <v>7</v>
      </c>
      <c r="F219" s="9"/>
      <c r="G219" s="10" t="s">
        <v>7</v>
      </c>
      <c r="H219" s="9"/>
      <c r="I219" s="10" t="s">
        <v>7</v>
      </c>
      <c r="J219" s="9"/>
      <c r="K219" s="10" t="s">
        <v>7</v>
      </c>
      <c r="L219" s="139"/>
      <c r="M219" s="1"/>
      <c r="N219" s="32" t="str">
        <f t="shared" si="20"/>
        <v/>
      </c>
      <c r="O219" s="32" t="str">
        <f t="shared" si="21"/>
        <v/>
      </c>
      <c r="P219" s="1"/>
      <c r="Q219" s="32" t="str">
        <f t="shared" si="22"/>
        <v/>
      </c>
      <c r="R219" s="22">
        <f t="shared" si="18"/>
        <v>0</v>
      </c>
      <c r="S219" s="1"/>
      <c r="T219" s="1"/>
    </row>
    <row r="220" spans="1:20" x14ac:dyDescent="0.25">
      <c r="A220" s="1"/>
      <c r="B220" s="1"/>
      <c r="C220" s="1"/>
      <c r="D220" s="5">
        <f t="shared" si="19"/>
        <v>220</v>
      </c>
      <c r="E220" s="10" t="s">
        <v>7</v>
      </c>
      <c r="F220" s="9"/>
      <c r="G220" s="10" t="s">
        <v>7</v>
      </c>
      <c r="H220" s="9"/>
      <c r="I220" s="10" t="s">
        <v>7</v>
      </c>
      <c r="J220" s="9"/>
      <c r="K220" s="10" t="s">
        <v>7</v>
      </c>
      <c r="L220" s="139"/>
      <c r="M220" s="1"/>
      <c r="N220" s="32" t="str">
        <f t="shared" si="20"/>
        <v/>
      </c>
      <c r="O220" s="32" t="str">
        <f t="shared" si="21"/>
        <v/>
      </c>
      <c r="P220" s="1"/>
      <c r="Q220" s="32" t="str">
        <f t="shared" si="22"/>
        <v/>
      </c>
      <c r="R220" s="22">
        <f t="shared" si="18"/>
        <v>0</v>
      </c>
      <c r="S220" s="1"/>
      <c r="T220" s="1"/>
    </row>
    <row r="221" spans="1:20" x14ac:dyDescent="0.25">
      <c r="A221" s="1"/>
      <c r="B221" s="1"/>
      <c r="C221" s="1"/>
      <c r="D221" s="5">
        <f t="shared" si="19"/>
        <v>221</v>
      </c>
      <c r="E221" s="10" t="s">
        <v>7</v>
      </c>
      <c r="F221" s="9"/>
      <c r="G221" s="10" t="s">
        <v>7</v>
      </c>
      <c r="H221" s="9"/>
      <c r="I221" s="10" t="s">
        <v>7</v>
      </c>
      <c r="J221" s="9"/>
      <c r="K221" s="10" t="s">
        <v>7</v>
      </c>
      <c r="L221" s="139"/>
      <c r="M221" s="1"/>
      <c r="N221" s="32" t="str">
        <f t="shared" si="20"/>
        <v/>
      </c>
      <c r="O221" s="32" t="str">
        <f t="shared" si="21"/>
        <v/>
      </c>
      <c r="P221" s="1"/>
      <c r="Q221" s="32" t="str">
        <f t="shared" si="22"/>
        <v/>
      </c>
      <c r="R221" s="22">
        <f t="shared" si="18"/>
        <v>0</v>
      </c>
      <c r="S221" s="1"/>
      <c r="T221" s="1"/>
    </row>
    <row r="222" spans="1:20" x14ac:dyDescent="0.25">
      <c r="A222" s="1"/>
      <c r="B222" s="1"/>
      <c r="C222" s="1"/>
      <c r="D222" s="5">
        <f t="shared" si="19"/>
        <v>222</v>
      </c>
      <c r="E222" s="10" t="s">
        <v>7</v>
      </c>
      <c r="F222" s="9"/>
      <c r="G222" s="10" t="s">
        <v>7</v>
      </c>
      <c r="H222" s="9"/>
      <c r="I222" s="10" t="s">
        <v>7</v>
      </c>
      <c r="J222" s="9"/>
      <c r="K222" s="10" t="s">
        <v>7</v>
      </c>
      <c r="L222" s="139"/>
      <c r="M222" s="1"/>
      <c r="N222" s="32" t="str">
        <f t="shared" si="20"/>
        <v/>
      </c>
      <c r="O222" s="32" t="str">
        <f t="shared" si="21"/>
        <v/>
      </c>
      <c r="P222" s="1"/>
      <c r="Q222" s="32" t="str">
        <f t="shared" si="22"/>
        <v/>
      </c>
      <c r="R222" s="22">
        <f t="shared" si="18"/>
        <v>0</v>
      </c>
      <c r="S222" s="1"/>
      <c r="T222" s="1"/>
    </row>
    <row r="223" spans="1:20" x14ac:dyDescent="0.25">
      <c r="A223" s="1"/>
      <c r="B223" s="1"/>
      <c r="C223" s="1"/>
      <c r="D223" s="5">
        <f t="shared" si="19"/>
        <v>223</v>
      </c>
      <c r="E223" s="10" t="s">
        <v>7</v>
      </c>
      <c r="F223" s="9"/>
      <c r="G223" s="10" t="s">
        <v>7</v>
      </c>
      <c r="H223" s="9"/>
      <c r="I223" s="10" t="s">
        <v>7</v>
      </c>
      <c r="J223" s="9"/>
      <c r="K223" s="10" t="s">
        <v>7</v>
      </c>
      <c r="L223" s="139"/>
      <c r="M223" s="1"/>
      <c r="N223" s="32" t="str">
        <f t="shared" si="20"/>
        <v/>
      </c>
      <c r="O223" s="32" t="str">
        <f t="shared" si="21"/>
        <v/>
      </c>
      <c r="P223" s="1"/>
      <c r="Q223" s="32" t="str">
        <f t="shared" si="22"/>
        <v/>
      </c>
      <c r="R223" s="22">
        <f t="shared" si="18"/>
        <v>0</v>
      </c>
      <c r="S223" s="1"/>
      <c r="T223" s="1"/>
    </row>
    <row r="224" spans="1:20" x14ac:dyDescent="0.25">
      <c r="A224" s="1"/>
      <c r="B224" s="1"/>
      <c r="C224" s="1"/>
      <c r="D224" s="5">
        <f t="shared" si="19"/>
        <v>224</v>
      </c>
      <c r="E224" s="10" t="s">
        <v>7</v>
      </c>
      <c r="F224" s="9"/>
      <c r="G224" s="10" t="s">
        <v>7</v>
      </c>
      <c r="H224" s="9"/>
      <c r="I224" s="10" t="s">
        <v>7</v>
      </c>
      <c r="J224" s="9"/>
      <c r="K224" s="10" t="s">
        <v>7</v>
      </c>
      <c r="L224" s="139"/>
      <c r="M224" s="1"/>
      <c r="N224" s="32" t="str">
        <f t="shared" si="20"/>
        <v/>
      </c>
      <c r="O224" s="32" t="str">
        <f t="shared" si="21"/>
        <v/>
      </c>
      <c r="P224" s="1"/>
      <c r="Q224" s="32" t="str">
        <f t="shared" si="22"/>
        <v/>
      </c>
      <c r="R224" s="22">
        <f t="shared" si="18"/>
        <v>0</v>
      </c>
      <c r="S224" s="1"/>
      <c r="T224" s="1"/>
    </row>
    <row r="225" spans="1:20" x14ac:dyDescent="0.25">
      <c r="A225" s="1"/>
      <c r="B225" s="1"/>
      <c r="C225" s="1"/>
      <c r="D225" s="5">
        <f t="shared" si="19"/>
        <v>225</v>
      </c>
      <c r="E225" s="10" t="s">
        <v>7</v>
      </c>
      <c r="F225" s="9"/>
      <c r="G225" s="10" t="s">
        <v>7</v>
      </c>
      <c r="H225" s="9"/>
      <c r="I225" s="10" t="s">
        <v>7</v>
      </c>
      <c r="J225" s="9"/>
      <c r="K225" s="10" t="s">
        <v>7</v>
      </c>
      <c r="L225" s="139"/>
      <c r="M225" s="1"/>
      <c r="N225" s="32" t="str">
        <f t="shared" si="20"/>
        <v/>
      </c>
      <c r="O225" s="32" t="str">
        <f t="shared" si="21"/>
        <v/>
      </c>
      <c r="P225" s="1"/>
      <c r="Q225" s="32" t="str">
        <f t="shared" si="22"/>
        <v/>
      </c>
      <c r="R225" s="22">
        <f t="shared" si="18"/>
        <v>0</v>
      </c>
      <c r="S225" s="1"/>
      <c r="T225" s="1"/>
    </row>
    <row r="226" spans="1:20" x14ac:dyDescent="0.25">
      <c r="A226" s="1"/>
      <c r="B226" s="1"/>
      <c r="C226" s="1"/>
      <c r="D226" s="5">
        <f t="shared" si="19"/>
        <v>226</v>
      </c>
      <c r="E226" s="10" t="s">
        <v>7</v>
      </c>
      <c r="F226" s="9"/>
      <c r="G226" s="10" t="s">
        <v>7</v>
      </c>
      <c r="H226" s="9"/>
      <c r="I226" s="10" t="s">
        <v>7</v>
      </c>
      <c r="J226" s="9"/>
      <c r="K226" s="10" t="s">
        <v>7</v>
      </c>
      <c r="L226" s="139"/>
      <c r="M226" s="1"/>
      <c r="N226" s="32" t="str">
        <f t="shared" si="20"/>
        <v/>
      </c>
      <c r="O226" s="32" t="str">
        <f t="shared" si="21"/>
        <v/>
      </c>
      <c r="P226" s="1"/>
      <c r="Q226" s="32" t="str">
        <f t="shared" si="22"/>
        <v/>
      </c>
      <c r="R226" s="22">
        <f t="shared" si="18"/>
        <v>0</v>
      </c>
      <c r="S226" s="1"/>
      <c r="T226" s="1"/>
    </row>
    <row r="227" spans="1:20" x14ac:dyDescent="0.25">
      <c r="A227" s="1"/>
      <c r="B227" s="1"/>
      <c r="C227" s="1"/>
      <c r="D227" s="5">
        <f t="shared" si="19"/>
        <v>227</v>
      </c>
      <c r="E227" s="10" t="s">
        <v>7</v>
      </c>
      <c r="F227" s="9"/>
      <c r="G227" s="10" t="s">
        <v>7</v>
      </c>
      <c r="H227" s="9"/>
      <c r="I227" s="10" t="s">
        <v>7</v>
      </c>
      <c r="J227" s="9"/>
      <c r="K227" s="10" t="s">
        <v>7</v>
      </c>
      <c r="L227" s="139"/>
      <c r="M227" s="1"/>
      <c r="N227" s="32" t="str">
        <f t="shared" si="20"/>
        <v/>
      </c>
      <c r="O227" s="32" t="str">
        <f t="shared" si="21"/>
        <v/>
      </c>
      <c r="P227" s="1"/>
      <c r="Q227" s="32" t="str">
        <f t="shared" si="22"/>
        <v/>
      </c>
      <c r="R227" s="22">
        <f t="shared" si="18"/>
        <v>0</v>
      </c>
      <c r="S227" s="1"/>
      <c r="T227" s="1"/>
    </row>
    <row r="228" spans="1:20" x14ac:dyDescent="0.25">
      <c r="A228" s="1"/>
      <c r="B228" s="1"/>
      <c r="C228" s="1"/>
      <c r="D228" s="5">
        <f t="shared" si="19"/>
        <v>228</v>
      </c>
      <c r="E228" s="10" t="s">
        <v>7</v>
      </c>
      <c r="F228" s="9"/>
      <c r="G228" s="10" t="s">
        <v>7</v>
      </c>
      <c r="H228" s="9"/>
      <c r="I228" s="10" t="s">
        <v>7</v>
      </c>
      <c r="J228" s="9"/>
      <c r="K228" s="10" t="s">
        <v>7</v>
      </c>
      <c r="L228" s="139"/>
      <c r="M228" s="1"/>
      <c r="N228" s="32" t="str">
        <f t="shared" si="20"/>
        <v/>
      </c>
      <c r="O228" s="32" t="str">
        <f t="shared" si="21"/>
        <v/>
      </c>
      <c r="P228" s="1"/>
      <c r="Q228" s="32" t="str">
        <f t="shared" si="22"/>
        <v/>
      </c>
      <c r="R228" s="22">
        <f t="shared" si="18"/>
        <v>0</v>
      </c>
      <c r="S228" s="1"/>
      <c r="T228" s="1"/>
    </row>
    <row r="229" spans="1:20" x14ac:dyDescent="0.25">
      <c r="A229" s="1"/>
      <c r="B229" s="1"/>
      <c r="C229" s="1"/>
      <c r="D229" s="5">
        <f t="shared" si="19"/>
        <v>229</v>
      </c>
      <c r="E229" s="10" t="s">
        <v>7</v>
      </c>
      <c r="F229" s="9"/>
      <c r="G229" s="10" t="s">
        <v>7</v>
      </c>
      <c r="H229" s="9"/>
      <c r="I229" s="10" t="s">
        <v>7</v>
      </c>
      <c r="J229" s="9"/>
      <c r="K229" s="10" t="s">
        <v>7</v>
      </c>
      <c r="L229" s="139"/>
      <c r="M229" s="1"/>
      <c r="N229" s="32" t="str">
        <f t="shared" si="20"/>
        <v/>
      </c>
      <c r="O229" s="32" t="str">
        <f t="shared" si="21"/>
        <v/>
      </c>
      <c r="P229" s="1"/>
      <c r="Q229" s="32" t="str">
        <f t="shared" si="22"/>
        <v/>
      </c>
      <c r="R229" s="22">
        <f t="shared" si="18"/>
        <v>0</v>
      </c>
      <c r="S229" s="1"/>
      <c r="T229" s="1"/>
    </row>
    <row r="230" spans="1:20" x14ac:dyDescent="0.25">
      <c r="A230" s="1"/>
      <c r="B230" s="1"/>
      <c r="C230" s="1"/>
      <c r="D230" s="5">
        <f t="shared" si="19"/>
        <v>230</v>
      </c>
      <c r="E230" s="10" t="s">
        <v>7</v>
      </c>
      <c r="F230" s="9"/>
      <c r="G230" s="10" t="s">
        <v>7</v>
      </c>
      <c r="H230" s="9"/>
      <c r="I230" s="10" t="s">
        <v>7</v>
      </c>
      <c r="J230" s="9"/>
      <c r="K230" s="10" t="s">
        <v>7</v>
      </c>
      <c r="L230" s="139"/>
      <c r="M230" s="1"/>
      <c r="N230" s="32" t="str">
        <f t="shared" si="20"/>
        <v/>
      </c>
      <c r="O230" s="32" t="str">
        <f t="shared" si="21"/>
        <v/>
      </c>
      <c r="P230" s="1"/>
      <c r="Q230" s="32" t="str">
        <f t="shared" si="22"/>
        <v/>
      </c>
      <c r="R230" s="22">
        <f t="shared" si="18"/>
        <v>0</v>
      </c>
      <c r="S230" s="1"/>
      <c r="T230" s="1"/>
    </row>
    <row r="231" spans="1:20" x14ac:dyDescent="0.25">
      <c r="A231" s="1"/>
      <c r="B231" s="1"/>
      <c r="C231" s="1"/>
      <c r="D231" s="5">
        <f t="shared" si="19"/>
        <v>231</v>
      </c>
      <c r="E231" s="10" t="s">
        <v>7</v>
      </c>
      <c r="F231" s="9"/>
      <c r="G231" s="10" t="s">
        <v>7</v>
      </c>
      <c r="H231" s="9"/>
      <c r="I231" s="10" t="s">
        <v>7</v>
      </c>
      <c r="J231" s="9"/>
      <c r="K231" s="10" t="s">
        <v>7</v>
      </c>
      <c r="L231" s="139"/>
      <c r="M231" s="1"/>
      <c r="N231" s="32" t="str">
        <f t="shared" si="20"/>
        <v/>
      </c>
      <c r="O231" s="32" t="str">
        <f t="shared" si="21"/>
        <v/>
      </c>
      <c r="P231" s="1"/>
      <c r="Q231" s="32" t="str">
        <f t="shared" si="22"/>
        <v/>
      </c>
      <c r="R231" s="22">
        <f t="shared" si="18"/>
        <v>0</v>
      </c>
      <c r="S231" s="1"/>
      <c r="T231" s="1"/>
    </row>
    <row r="232" spans="1:20" x14ac:dyDescent="0.25">
      <c r="A232" s="1"/>
      <c r="B232" s="1"/>
      <c r="C232" s="1"/>
      <c r="D232" s="5">
        <f t="shared" si="19"/>
        <v>232</v>
      </c>
      <c r="E232" s="10" t="s">
        <v>7</v>
      </c>
      <c r="F232" s="9"/>
      <c r="G232" s="10" t="s">
        <v>7</v>
      </c>
      <c r="H232" s="9"/>
      <c r="I232" s="10" t="s">
        <v>7</v>
      </c>
      <c r="J232" s="9"/>
      <c r="K232" s="10" t="s">
        <v>7</v>
      </c>
      <c r="L232" s="139"/>
      <c r="M232" s="1"/>
      <c r="N232" s="32" t="str">
        <f t="shared" si="20"/>
        <v/>
      </c>
      <c r="O232" s="32" t="str">
        <f t="shared" si="21"/>
        <v/>
      </c>
      <c r="P232" s="1"/>
      <c r="Q232" s="32" t="str">
        <f t="shared" si="22"/>
        <v/>
      </c>
      <c r="R232" s="22">
        <f t="shared" si="18"/>
        <v>0</v>
      </c>
      <c r="S232" s="1"/>
      <c r="T232" s="1"/>
    </row>
    <row r="233" spans="1:20" x14ac:dyDescent="0.25">
      <c r="A233" s="1"/>
      <c r="B233" s="1"/>
      <c r="C233" s="1"/>
      <c r="D233" s="5">
        <f t="shared" si="19"/>
        <v>233</v>
      </c>
      <c r="E233" s="10" t="s">
        <v>7</v>
      </c>
      <c r="F233" s="9"/>
      <c r="G233" s="10" t="s">
        <v>7</v>
      </c>
      <c r="H233" s="9"/>
      <c r="I233" s="10" t="s">
        <v>7</v>
      </c>
      <c r="J233" s="9"/>
      <c r="K233" s="10" t="s">
        <v>7</v>
      </c>
      <c r="L233" s="139"/>
      <c r="M233" s="1"/>
      <c r="N233" s="32" t="str">
        <f t="shared" si="20"/>
        <v/>
      </c>
      <c r="O233" s="32" t="str">
        <f t="shared" si="21"/>
        <v/>
      </c>
      <c r="P233" s="1"/>
      <c r="Q233" s="32" t="str">
        <f t="shared" si="22"/>
        <v/>
      </c>
      <c r="R233" s="22">
        <f t="shared" si="18"/>
        <v>0</v>
      </c>
      <c r="S233" s="1"/>
      <c r="T233" s="1"/>
    </row>
    <row r="234" spans="1:20" x14ac:dyDescent="0.25">
      <c r="A234" s="1"/>
      <c r="B234" s="1"/>
      <c r="C234" s="1"/>
      <c r="D234" s="5">
        <f t="shared" si="19"/>
        <v>234</v>
      </c>
      <c r="E234" s="10" t="s">
        <v>7</v>
      </c>
      <c r="F234" s="9"/>
      <c r="G234" s="10" t="s">
        <v>7</v>
      </c>
      <c r="H234" s="9"/>
      <c r="I234" s="10" t="s">
        <v>7</v>
      </c>
      <c r="J234" s="9"/>
      <c r="K234" s="10" t="s">
        <v>7</v>
      </c>
      <c r="L234" s="139"/>
      <c r="M234" s="1"/>
      <c r="N234" s="32" t="str">
        <f t="shared" si="20"/>
        <v/>
      </c>
      <c r="O234" s="32" t="str">
        <f t="shared" si="21"/>
        <v/>
      </c>
      <c r="P234" s="1"/>
      <c r="Q234" s="32" t="str">
        <f t="shared" si="22"/>
        <v/>
      </c>
      <c r="R234" s="22">
        <f t="shared" si="18"/>
        <v>0</v>
      </c>
      <c r="S234" s="1"/>
      <c r="T234" s="1"/>
    </row>
    <row r="235" spans="1:20" x14ac:dyDescent="0.25">
      <c r="A235" s="1"/>
      <c r="B235" s="1"/>
      <c r="C235" s="1"/>
      <c r="D235" s="5">
        <f t="shared" si="19"/>
        <v>235</v>
      </c>
      <c r="E235" s="10" t="s">
        <v>7</v>
      </c>
      <c r="F235" s="9"/>
      <c r="G235" s="10" t="s">
        <v>7</v>
      </c>
      <c r="H235" s="9"/>
      <c r="I235" s="10" t="s">
        <v>7</v>
      </c>
      <c r="J235" s="9"/>
      <c r="K235" s="10" t="s">
        <v>7</v>
      </c>
      <c r="L235" s="139"/>
      <c r="M235" s="1"/>
      <c r="N235" s="32" t="str">
        <f t="shared" si="20"/>
        <v/>
      </c>
      <c r="O235" s="32" t="str">
        <f t="shared" si="21"/>
        <v/>
      </c>
      <c r="P235" s="1"/>
      <c r="Q235" s="32" t="str">
        <f t="shared" si="22"/>
        <v/>
      </c>
      <c r="R235" s="22">
        <f t="shared" si="18"/>
        <v>0</v>
      </c>
      <c r="S235" s="1"/>
      <c r="T235" s="1"/>
    </row>
    <row r="236" spans="1:20" x14ac:dyDescent="0.25">
      <c r="A236" s="1"/>
      <c r="B236" s="1"/>
      <c r="C236" s="1"/>
      <c r="D236" s="5">
        <f t="shared" si="19"/>
        <v>236</v>
      </c>
      <c r="E236" s="10" t="s">
        <v>7</v>
      </c>
      <c r="F236" s="9"/>
      <c r="G236" s="10" t="s">
        <v>7</v>
      </c>
      <c r="H236" s="9"/>
      <c r="I236" s="10" t="s">
        <v>7</v>
      </c>
      <c r="J236" s="9"/>
      <c r="K236" s="10" t="s">
        <v>7</v>
      </c>
      <c r="L236" s="139"/>
      <c r="M236" s="1"/>
      <c r="N236" s="32" t="str">
        <f t="shared" si="20"/>
        <v/>
      </c>
      <c r="O236" s="32" t="str">
        <f t="shared" si="21"/>
        <v/>
      </c>
      <c r="P236" s="1"/>
      <c r="Q236" s="32" t="str">
        <f t="shared" si="22"/>
        <v/>
      </c>
      <c r="R236" s="22">
        <f t="shared" si="18"/>
        <v>0</v>
      </c>
      <c r="S236" s="1"/>
      <c r="T236" s="1"/>
    </row>
    <row r="237" spans="1:20" x14ac:dyDescent="0.25">
      <c r="A237" s="1"/>
      <c r="B237" s="1"/>
      <c r="C237" s="1"/>
      <c r="D237" s="5">
        <f t="shared" si="19"/>
        <v>237</v>
      </c>
      <c r="E237" s="10" t="s">
        <v>7</v>
      </c>
      <c r="F237" s="9"/>
      <c r="G237" s="10" t="s">
        <v>7</v>
      </c>
      <c r="H237" s="9"/>
      <c r="I237" s="10" t="s">
        <v>7</v>
      </c>
      <c r="J237" s="9"/>
      <c r="K237" s="10" t="s">
        <v>7</v>
      </c>
      <c r="L237" s="139"/>
      <c r="M237" s="1"/>
      <c r="N237" s="32" t="str">
        <f t="shared" si="20"/>
        <v/>
      </c>
      <c r="O237" s="32" t="str">
        <f t="shared" si="21"/>
        <v/>
      </c>
      <c r="P237" s="1"/>
      <c r="Q237" s="32" t="str">
        <f t="shared" si="22"/>
        <v/>
      </c>
      <c r="R237" s="22">
        <f t="shared" si="18"/>
        <v>0</v>
      </c>
      <c r="S237" s="1"/>
      <c r="T237" s="1"/>
    </row>
    <row r="238" spans="1:20" x14ac:dyDescent="0.25">
      <c r="A238" s="1"/>
      <c r="B238" s="1"/>
      <c r="C238" s="1"/>
      <c r="D238" s="5">
        <f t="shared" si="19"/>
        <v>238</v>
      </c>
      <c r="E238" s="10" t="s">
        <v>7</v>
      </c>
      <c r="F238" s="9"/>
      <c r="G238" s="10" t="s">
        <v>7</v>
      </c>
      <c r="H238" s="9"/>
      <c r="I238" s="10" t="s">
        <v>7</v>
      </c>
      <c r="J238" s="9"/>
      <c r="K238" s="10" t="s">
        <v>7</v>
      </c>
      <c r="L238" s="139"/>
      <c r="M238" s="1"/>
      <c r="N238" s="32" t="str">
        <f t="shared" si="20"/>
        <v/>
      </c>
      <c r="O238" s="32" t="str">
        <f t="shared" si="21"/>
        <v/>
      </c>
      <c r="P238" s="1"/>
      <c r="Q238" s="32" t="str">
        <f t="shared" si="22"/>
        <v/>
      </c>
      <c r="R238" s="22">
        <f t="shared" si="18"/>
        <v>0</v>
      </c>
      <c r="S238" s="1"/>
      <c r="T238" s="1"/>
    </row>
    <row r="239" spans="1:20" x14ac:dyDescent="0.25">
      <c r="A239" s="1"/>
      <c r="B239" s="1"/>
      <c r="C239" s="1"/>
      <c r="D239" s="5">
        <f t="shared" si="19"/>
        <v>239</v>
      </c>
      <c r="E239" s="10" t="s">
        <v>7</v>
      </c>
      <c r="F239" s="9"/>
      <c r="G239" s="10" t="s">
        <v>7</v>
      </c>
      <c r="H239" s="9"/>
      <c r="I239" s="10" t="s">
        <v>7</v>
      </c>
      <c r="J239" s="9"/>
      <c r="K239" s="10" t="s">
        <v>7</v>
      </c>
      <c r="L239" s="139"/>
      <c r="M239" s="1"/>
      <c r="N239" s="32" t="str">
        <f t="shared" si="20"/>
        <v/>
      </c>
      <c r="O239" s="32" t="str">
        <f t="shared" si="21"/>
        <v/>
      </c>
      <c r="P239" s="1"/>
      <c r="Q239" s="32" t="str">
        <f t="shared" si="22"/>
        <v/>
      </c>
      <c r="R239" s="22">
        <f t="shared" si="18"/>
        <v>0</v>
      </c>
      <c r="S239" s="1"/>
      <c r="T239" s="1"/>
    </row>
    <row r="240" spans="1:20" x14ac:dyDescent="0.25">
      <c r="A240" s="1"/>
      <c r="B240" s="1"/>
      <c r="C240" s="1"/>
      <c r="D240" s="5">
        <f t="shared" si="19"/>
        <v>240</v>
      </c>
      <c r="E240" s="10" t="s">
        <v>7</v>
      </c>
      <c r="F240" s="9"/>
      <c r="G240" s="10" t="s">
        <v>7</v>
      </c>
      <c r="H240" s="9"/>
      <c r="I240" s="10" t="s">
        <v>7</v>
      </c>
      <c r="J240" s="9"/>
      <c r="K240" s="10" t="s">
        <v>7</v>
      </c>
      <c r="L240" s="139"/>
      <c r="M240" s="1"/>
      <c r="N240" s="32" t="str">
        <f t="shared" si="20"/>
        <v/>
      </c>
      <c r="O240" s="32" t="str">
        <f t="shared" si="21"/>
        <v/>
      </c>
      <c r="P240" s="1"/>
      <c r="Q240" s="32" t="str">
        <f t="shared" si="22"/>
        <v/>
      </c>
      <c r="R240" s="22">
        <f t="shared" si="18"/>
        <v>0</v>
      </c>
      <c r="S240" s="1"/>
      <c r="T240" s="1"/>
    </row>
    <row r="241" spans="1:20" x14ac:dyDescent="0.25">
      <c r="A241" s="1"/>
      <c r="B241" s="1"/>
      <c r="C241" s="1"/>
      <c r="D241" s="5">
        <f t="shared" si="19"/>
        <v>241</v>
      </c>
      <c r="E241" s="10" t="s">
        <v>7</v>
      </c>
      <c r="F241" s="9"/>
      <c r="G241" s="10" t="s">
        <v>7</v>
      </c>
      <c r="H241" s="9"/>
      <c r="I241" s="10" t="s">
        <v>7</v>
      </c>
      <c r="J241" s="9"/>
      <c r="K241" s="10" t="s">
        <v>7</v>
      </c>
      <c r="L241" s="139"/>
      <c r="M241" s="1"/>
      <c r="N241" s="32" t="str">
        <f t="shared" si="20"/>
        <v/>
      </c>
      <c r="O241" s="32" t="str">
        <f t="shared" si="21"/>
        <v/>
      </c>
      <c r="P241" s="1"/>
      <c r="Q241" s="32" t="str">
        <f t="shared" si="22"/>
        <v/>
      </c>
      <c r="R241" s="22">
        <f t="shared" si="18"/>
        <v>0</v>
      </c>
      <c r="S241" s="1"/>
      <c r="T241" s="1"/>
    </row>
    <row r="242" spans="1:20" x14ac:dyDescent="0.25">
      <c r="A242" s="1"/>
      <c r="B242" s="1"/>
      <c r="C242" s="1"/>
      <c r="D242" s="5">
        <f t="shared" si="19"/>
        <v>242</v>
      </c>
      <c r="E242" s="10" t="s">
        <v>7</v>
      </c>
      <c r="F242" s="9"/>
      <c r="G242" s="10" t="s">
        <v>7</v>
      </c>
      <c r="H242" s="9"/>
      <c r="I242" s="10" t="s">
        <v>7</v>
      </c>
      <c r="J242" s="9"/>
      <c r="K242" s="10" t="s">
        <v>7</v>
      </c>
      <c r="L242" s="139"/>
      <c r="M242" s="1"/>
      <c r="N242" s="32" t="str">
        <f t="shared" si="20"/>
        <v/>
      </c>
      <c r="O242" s="32" t="str">
        <f t="shared" si="21"/>
        <v/>
      </c>
      <c r="P242" s="1"/>
      <c r="Q242" s="32" t="str">
        <f t="shared" si="22"/>
        <v/>
      </c>
      <c r="R242" s="22">
        <f t="shared" si="18"/>
        <v>0</v>
      </c>
      <c r="S242" s="1"/>
      <c r="T242" s="1"/>
    </row>
    <row r="243" spans="1:20" x14ac:dyDescent="0.25">
      <c r="A243" s="1"/>
      <c r="B243" s="1"/>
      <c r="C243" s="1"/>
      <c r="D243" s="5">
        <f t="shared" si="19"/>
        <v>243</v>
      </c>
      <c r="E243" s="10" t="s">
        <v>7</v>
      </c>
      <c r="F243" s="9"/>
      <c r="G243" s="10" t="s">
        <v>7</v>
      </c>
      <c r="H243" s="9"/>
      <c r="I243" s="10" t="s">
        <v>7</v>
      </c>
      <c r="J243" s="9"/>
      <c r="K243" s="10" t="s">
        <v>7</v>
      </c>
      <c r="L243" s="139"/>
      <c r="M243" s="1"/>
      <c r="N243" s="32" t="str">
        <f t="shared" si="20"/>
        <v/>
      </c>
      <c r="O243" s="32" t="str">
        <f t="shared" si="21"/>
        <v/>
      </c>
      <c r="P243" s="1"/>
      <c r="Q243" s="32" t="str">
        <f t="shared" si="22"/>
        <v/>
      </c>
      <c r="R243" s="22">
        <f t="shared" si="18"/>
        <v>0</v>
      </c>
      <c r="S243" s="1"/>
      <c r="T243" s="1"/>
    </row>
    <row r="244" spans="1:20" x14ac:dyDescent="0.25">
      <c r="A244" s="1"/>
      <c r="B244" s="1"/>
      <c r="C244" s="1"/>
      <c r="D244" s="5">
        <f t="shared" si="19"/>
        <v>244</v>
      </c>
      <c r="E244" s="10" t="s">
        <v>7</v>
      </c>
      <c r="F244" s="9"/>
      <c r="G244" s="10" t="s">
        <v>7</v>
      </c>
      <c r="H244" s="9"/>
      <c r="I244" s="10" t="s">
        <v>7</v>
      </c>
      <c r="J244" s="9"/>
      <c r="K244" s="10" t="s">
        <v>7</v>
      </c>
      <c r="L244" s="139"/>
      <c r="M244" s="1"/>
      <c r="N244" s="32" t="str">
        <f t="shared" si="20"/>
        <v/>
      </c>
      <c r="O244" s="32" t="str">
        <f t="shared" si="21"/>
        <v/>
      </c>
      <c r="P244" s="1"/>
      <c r="Q244" s="32" t="str">
        <f t="shared" si="22"/>
        <v/>
      </c>
      <c r="R244" s="22">
        <f t="shared" si="18"/>
        <v>0</v>
      </c>
      <c r="S244" s="1"/>
      <c r="T244" s="1"/>
    </row>
    <row r="245" spans="1:20" x14ac:dyDescent="0.25">
      <c r="A245" s="1"/>
      <c r="B245" s="1"/>
      <c r="C245" s="1"/>
      <c r="D245" s="5">
        <f t="shared" si="19"/>
        <v>245</v>
      </c>
      <c r="E245" s="10" t="s">
        <v>7</v>
      </c>
      <c r="F245" s="9"/>
      <c r="G245" s="10" t="s">
        <v>7</v>
      </c>
      <c r="H245" s="9"/>
      <c r="I245" s="10" t="s">
        <v>7</v>
      </c>
      <c r="J245" s="9"/>
      <c r="K245" s="10" t="s">
        <v>7</v>
      </c>
      <c r="L245" s="139"/>
      <c r="M245" s="1"/>
      <c r="N245" s="32" t="str">
        <f t="shared" si="20"/>
        <v/>
      </c>
      <c r="O245" s="32" t="str">
        <f t="shared" si="21"/>
        <v/>
      </c>
      <c r="P245" s="1"/>
      <c r="Q245" s="32" t="str">
        <f t="shared" si="22"/>
        <v/>
      </c>
      <c r="R245" s="22">
        <f t="shared" si="18"/>
        <v>0</v>
      </c>
      <c r="S245" s="1"/>
      <c r="T245" s="1"/>
    </row>
    <row r="246" spans="1:20" x14ac:dyDescent="0.25">
      <c r="A246" s="1"/>
      <c r="B246" s="1"/>
      <c r="C246" s="1"/>
      <c r="D246" s="5">
        <f t="shared" si="19"/>
        <v>246</v>
      </c>
      <c r="E246" s="10" t="s">
        <v>7</v>
      </c>
      <c r="F246" s="9"/>
      <c r="G246" s="10" t="s">
        <v>7</v>
      </c>
      <c r="H246" s="9"/>
      <c r="I246" s="10" t="s">
        <v>7</v>
      </c>
      <c r="J246" s="9"/>
      <c r="K246" s="10" t="s">
        <v>7</v>
      </c>
      <c r="L246" s="139"/>
      <c r="M246" s="1"/>
      <c r="N246" s="32" t="str">
        <f t="shared" si="20"/>
        <v/>
      </c>
      <c r="O246" s="32" t="str">
        <f t="shared" si="21"/>
        <v/>
      </c>
      <c r="P246" s="1"/>
      <c r="Q246" s="32" t="str">
        <f t="shared" si="22"/>
        <v/>
      </c>
      <c r="R246" s="22">
        <f t="shared" si="18"/>
        <v>0</v>
      </c>
      <c r="S246" s="1"/>
      <c r="T246" s="1"/>
    </row>
    <row r="247" spans="1:20" x14ac:dyDescent="0.25">
      <c r="A247" s="1"/>
      <c r="B247" s="1"/>
      <c r="C247" s="1"/>
      <c r="D247" s="5">
        <f t="shared" si="19"/>
        <v>247</v>
      </c>
      <c r="E247" s="10" t="s">
        <v>7</v>
      </c>
      <c r="F247" s="9"/>
      <c r="G247" s="10" t="s">
        <v>7</v>
      </c>
      <c r="H247" s="9"/>
      <c r="I247" s="10" t="s">
        <v>7</v>
      </c>
      <c r="J247" s="9"/>
      <c r="K247" s="10" t="s">
        <v>7</v>
      </c>
      <c r="L247" s="139"/>
      <c r="M247" s="1"/>
      <c r="N247" s="32" t="str">
        <f t="shared" si="20"/>
        <v/>
      </c>
      <c r="O247" s="32" t="str">
        <f t="shared" si="21"/>
        <v/>
      </c>
      <c r="P247" s="1"/>
      <c r="Q247" s="32" t="str">
        <f t="shared" si="22"/>
        <v/>
      </c>
      <c r="R247" s="22">
        <f t="shared" si="18"/>
        <v>0</v>
      </c>
      <c r="S247" s="1"/>
      <c r="T247" s="1"/>
    </row>
    <row r="248" spans="1:20" x14ac:dyDescent="0.25">
      <c r="A248" s="1"/>
      <c r="B248" s="1"/>
      <c r="C248" s="1"/>
      <c r="D248" s="5">
        <f t="shared" si="19"/>
        <v>248</v>
      </c>
      <c r="E248" s="10" t="s">
        <v>7</v>
      </c>
      <c r="F248" s="9"/>
      <c r="G248" s="10" t="s">
        <v>7</v>
      </c>
      <c r="H248" s="9"/>
      <c r="I248" s="10" t="s">
        <v>7</v>
      </c>
      <c r="J248" s="9"/>
      <c r="K248" s="10" t="s">
        <v>7</v>
      </c>
      <c r="L248" s="139"/>
      <c r="M248" s="1"/>
      <c r="N248" s="32" t="str">
        <f t="shared" si="20"/>
        <v/>
      </c>
      <c r="O248" s="32" t="str">
        <f t="shared" si="21"/>
        <v/>
      </c>
      <c r="P248" s="1"/>
      <c r="Q248" s="32" t="str">
        <f t="shared" si="22"/>
        <v/>
      </c>
      <c r="R248" s="22">
        <f t="shared" si="18"/>
        <v>0</v>
      </c>
      <c r="S248" s="1"/>
      <c r="T248" s="1"/>
    </row>
    <row r="249" spans="1:20" x14ac:dyDescent="0.25">
      <c r="A249" s="1"/>
      <c r="B249" s="1"/>
      <c r="C249" s="1"/>
      <c r="D249" s="5">
        <f t="shared" si="19"/>
        <v>249</v>
      </c>
      <c r="E249" s="10" t="s">
        <v>7</v>
      </c>
      <c r="F249" s="9"/>
      <c r="G249" s="10" t="s">
        <v>7</v>
      </c>
      <c r="H249" s="9"/>
      <c r="I249" s="10" t="s">
        <v>7</v>
      </c>
      <c r="J249" s="9"/>
      <c r="K249" s="10" t="s">
        <v>7</v>
      </c>
      <c r="L249" s="139"/>
      <c r="M249" s="1"/>
      <c r="N249" s="32" t="str">
        <f t="shared" si="20"/>
        <v/>
      </c>
      <c r="O249" s="32" t="str">
        <f t="shared" si="21"/>
        <v/>
      </c>
      <c r="P249" s="1"/>
      <c r="Q249" s="32" t="str">
        <f t="shared" si="22"/>
        <v/>
      </c>
      <c r="R249" s="22">
        <f t="shared" si="18"/>
        <v>0</v>
      </c>
      <c r="S249" s="1"/>
      <c r="T249" s="1"/>
    </row>
    <row r="250" spans="1:20" x14ac:dyDescent="0.25">
      <c r="A250" s="1"/>
      <c r="B250" s="1"/>
      <c r="C250" s="1"/>
      <c r="D250" s="5">
        <f t="shared" si="19"/>
        <v>250</v>
      </c>
      <c r="E250" s="10" t="s">
        <v>7</v>
      </c>
      <c r="F250" s="9"/>
      <c r="G250" s="10" t="s">
        <v>7</v>
      </c>
      <c r="H250" s="9"/>
      <c r="I250" s="10" t="s">
        <v>7</v>
      </c>
      <c r="J250" s="9"/>
      <c r="K250" s="10" t="s">
        <v>7</v>
      </c>
      <c r="L250" s="139"/>
      <c r="M250" s="1"/>
      <c r="N250" s="32" t="str">
        <f t="shared" si="20"/>
        <v/>
      </c>
      <c r="O250" s="32" t="str">
        <f t="shared" si="21"/>
        <v/>
      </c>
      <c r="P250" s="1"/>
      <c r="Q250" s="32" t="str">
        <f t="shared" si="22"/>
        <v/>
      </c>
      <c r="R250" s="22">
        <f t="shared" si="18"/>
        <v>0</v>
      </c>
      <c r="S250" s="1"/>
      <c r="T250" s="1"/>
    </row>
    <row r="251" spans="1:20" x14ac:dyDescent="0.25">
      <c r="A251" s="1"/>
      <c r="B251" s="1"/>
      <c r="C251" s="1"/>
      <c r="D251" s="5">
        <f t="shared" si="19"/>
        <v>251</v>
      </c>
      <c r="E251" s="10" t="s">
        <v>7</v>
      </c>
      <c r="F251" s="9"/>
      <c r="G251" s="10" t="s">
        <v>7</v>
      </c>
      <c r="H251" s="9"/>
      <c r="I251" s="10" t="s">
        <v>7</v>
      </c>
      <c r="J251" s="9"/>
      <c r="K251" s="10" t="s">
        <v>7</v>
      </c>
      <c r="L251" s="139"/>
      <c r="M251" s="1"/>
      <c r="N251" s="32" t="str">
        <f t="shared" si="20"/>
        <v/>
      </c>
      <c r="O251" s="32" t="str">
        <f t="shared" si="21"/>
        <v/>
      </c>
      <c r="P251" s="1"/>
      <c r="Q251" s="32" t="str">
        <f t="shared" si="22"/>
        <v/>
      </c>
      <c r="R251" s="22">
        <f t="shared" si="18"/>
        <v>0</v>
      </c>
      <c r="S251" s="1"/>
      <c r="T251" s="1"/>
    </row>
    <row r="252" spans="1:20" x14ac:dyDescent="0.25">
      <c r="A252" s="1"/>
      <c r="B252" s="1"/>
      <c r="C252" s="1"/>
      <c r="D252" s="5">
        <f t="shared" si="19"/>
        <v>252</v>
      </c>
      <c r="E252" s="10" t="s">
        <v>7</v>
      </c>
      <c r="F252" s="9"/>
      <c r="G252" s="10" t="s">
        <v>7</v>
      </c>
      <c r="H252" s="9"/>
      <c r="I252" s="10" t="s">
        <v>7</v>
      </c>
      <c r="J252" s="9"/>
      <c r="K252" s="10" t="s">
        <v>7</v>
      </c>
      <c r="L252" s="139"/>
      <c r="M252" s="1"/>
      <c r="N252" s="32" t="str">
        <f t="shared" si="20"/>
        <v/>
      </c>
      <c r="O252" s="32" t="str">
        <f t="shared" si="21"/>
        <v/>
      </c>
      <c r="P252" s="1"/>
      <c r="Q252" s="32" t="str">
        <f t="shared" si="22"/>
        <v/>
      </c>
      <c r="R252" s="22">
        <f t="shared" si="18"/>
        <v>0</v>
      </c>
      <c r="S252" s="1"/>
      <c r="T252" s="1"/>
    </row>
    <row r="253" spans="1:20" x14ac:dyDescent="0.25">
      <c r="A253" s="1"/>
      <c r="B253" s="1"/>
      <c r="C253" s="1"/>
      <c r="D253" s="5">
        <f t="shared" si="19"/>
        <v>253</v>
      </c>
      <c r="E253" s="10" t="s">
        <v>7</v>
      </c>
      <c r="F253" s="9"/>
      <c r="G253" s="10" t="s">
        <v>7</v>
      </c>
      <c r="H253" s="9"/>
      <c r="I253" s="10" t="s">
        <v>7</v>
      </c>
      <c r="J253" s="9"/>
      <c r="K253" s="10" t="s">
        <v>7</v>
      </c>
      <c r="L253" s="139"/>
      <c r="M253" s="1"/>
      <c r="N253" s="32" t="str">
        <f t="shared" si="20"/>
        <v/>
      </c>
      <c r="O253" s="32" t="str">
        <f t="shared" si="21"/>
        <v/>
      </c>
      <c r="P253" s="1"/>
      <c r="Q253" s="32" t="str">
        <f t="shared" si="22"/>
        <v/>
      </c>
      <c r="R253" s="22">
        <f t="shared" si="18"/>
        <v>0</v>
      </c>
      <c r="S253" s="1"/>
      <c r="T253" s="1"/>
    </row>
    <row r="254" spans="1:20" x14ac:dyDescent="0.25">
      <c r="A254" s="1"/>
      <c r="B254" s="1"/>
      <c r="C254" s="1"/>
      <c r="D254" s="5">
        <f t="shared" si="19"/>
        <v>254</v>
      </c>
      <c r="E254" s="10" t="s">
        <v>7</v>
      </c>
      <c r="F254" s="9"/>
      <c r="G254" s="10" t="s">
        <v>7</v>
      </c>
      <c r="H254" s="9"/>
      <c r="I254" s="10" t="s">
        <v>7</v>
      </c>
      <c r="J254" s="9"/>
      <c r="K254" s="10" t="s">
        <v>7</v>
      </c>
      <c r="L254" s="139"/>
      <c r="M254" s="1"/>
      <c r="N254" s="32" t="str">
        <f t="shared" si="20"/>
        <v/>
      </c>
      <c r="O254" s="32" t="str">
        <f t="shared" si="21"/>
        <v/>
      </c>
      <c r="P254" s="1"/>
      <c r="Q254" s="32" t="str">
        <f t="shared" si="22"/>
        <v/>
      </c>
      <c r="R254" s="22">
        <f t="shared" si="18"/>
        <v>0</v>
      </c>
      <c r="S254" s="1"/>
      <c r="T254" s="1"/>
    </row>
    <row r="255" spans="1:20" x14ac:dyDescent="0.25">
      <c r="A255" s="1"/>
      <c r="B255" s="1"/>
      <c r="C255" s="1"/>
      <c r="D255" s="5">
        <f t="shared" si="19"/>
        <v>255</v>
      </c>
      <c r="E255" s="10" t="s">
        <v>7</v>
      </c>
      <c r="F255" s="9"/>
      <c r="G255" s="10" t="s">
        <v>7</v>
      </c>
      <c r="H255" s="9"/>
      <c r="I255" s="10" t="s">
        <v>7</v>
      </c>
      <c r="J255" s="9"/>
      <c r="K255" s="10" t="s">
        <v>7</v>
      </c>
      <c r="L255" s="139"/>
      <c r="M255" s="1"/>
      <c r="N255" s="32" t="str">
        <f t="shared" si="20"/>
        <v/>
      </c>
      <c r="O255" s="32" t="str">
        <f t="shared" si="21"/>
        <v/>
      </c>
      <c r="P255" s="1"/>
      <c r="Q255" s="32" t="str">
        <f t="shared" si="22"/>
        <v/>
      </c>
      <c r="R255" s="22">
        <f t="shared" si="18"/>
        <v>0</v>
      </c>
      <c r="S255" s="1"/>
      <c r="T255" s="1"/>
    </row>
    <row r="256" spans="1:20" x14ac:dyDescent="0.25">
      <c r="A256" s="1"/>
      <c r="B256" s="1"/>
      <c r="C256" s="1"/>
      <c r="D256" s="5">
        <f t="shared" si="19"/>
        <v>256</v>
      </c>
      <c r="E256" s="10" t="s">
        <v>7</v>
      </c>
      <c r="F256" s="9"/>
      <c r="G256" s="10" t="s">
        <v>7</v>
      </c>
      <c r="H256" s="9"/>
      <c r="I256" s="10" t="s">
        <v>7</v>
      </c>
      <c r="J256" s="9"/>
      <c r="K256" s="10" t="s">
        <v>7</v>
      </c>
      <c r="L256" s="139"/>
      <c r="M256" s="1"/>
      <c r="N256" s="32" t="str">
        <f t="shared" si="20"/>
        <v/>
      </c>
      <c r="O256" s="32" t="str">
        <f t="shared" si="21"/>
        <v/>
      </c>
      <c r="P256" s="1"/>
      <c r="Q256" s="32" t="str">
        <f t="shared" si="22"/>
        <v/>
      </c>
      <c r="R256" s="22">
        <f t="shared" si="18"/>
        <v>0</v>
      </c>
      <c r="S256" s="1"/>
      <c r="T256" s="1"/>
    </row>
    <row r="257" spans="1:20" x14ac:dyDescent="0.25">
      <c r="A257" s="1"/>
      <c r="B257" s="1"/>
      <c r="C257" s="1"/>
      <c r="D257" s="5">
        <f t="shared" si="19"/>
        <v>257</v>
      </c>
      <c r="E257" s="10" t="s">
        <v>7</v>
      </c>
      <c r="F257" s="9"/>
      <c r="G257" s="10" t="s">
        <v>7</v>
      </c>
      <c r="H257" s="9"/>
      <c r="I257" s="10" t="s">
        <v>7</v>
      </c>
      <c r="J257" s="9"/>
      <c r="K257" s="10" t="s">
        <v>7</v>
      </c>
      <c r="L257" s="139"/>
      <c r="M257" s="1"/>
      <c r="N257" s="32" t="str">
        <f t="shared" si="20"/>
        <v/>
      </c>
      <c r="O257" s="32" t="str">
        <f t="shared" si="21"/>
        <v/>
      </c>
      <c r="P257" s="1"/>
      <c r="Q257" s="32" t="str">
        <f t="shared" si="22"/>
        <v/>
      </c>
      <c r="R257" s="22">
        <f t="shared" si="18"/>
        <v>0</v>
      </c>
      <c r="S257" s="1"/>
      <c r="T257" s="1"/>
    </row>
    <row r="258" spans="1:20" x14ac:dyDescent="0.25">
      <c r="A258" s="1"/>
      <c r="B258" s="1"/>
      <c r="C258" s="1"/>
      <c r="D258" s="5">
        <f t="shared" si="19"/>
        <v>258</v>
      </c>
      <c r="E258" s="10" t="s">
        <v>7</v>
      </c>
      <c r="F258" s="9"/>
      <c r="G258" s="10" t="s">
        <v>7</v>
      </c>
      <c r="H258" s="9"/>
      <c r="I258" s="10" t="s">
        <v>7</v>
      </c>
      <c r="J258" s="9"/>
      <c r="K258" s="10" t="s">
        <v>7</v>
      </c>
      <c r="L258" s="139"/>
      <c r="M258" s="1"/>
      <c r="N258" s="32" t="str">
        <f t="shared" si="20"/>
        <v/>
      </c>
      <c r="O258" s="32" t="str">
        <f t="shared" si="21"/>
        <v/>
      </c>
      <c r="P258" s="1"/>
      <c r="Q258" s="32" t="str">
        <f t="shared" si="22"/>
        <v/>
      </c>
      <c r="R258" s="22">
        <f t="shared" si="18"/>
        <v>0</v>
      </c>
      <c r="S258" s="1"/>
      <c r="T258" s="1"/>
    </row>
    <row r="259" spans="1:20" x14ac:dyDescent="0.25">
      <c r="A259" s="1"/>
      <c r="B259" s="1"/>
      <c r="C259" s="1"/>
      <c r="D259" s="5">
        <f t="shared" si="19"/>
        <v>259</v>
      </c>
      <c r="E259" s="10" t="s">
        <v>7</v>
      </c>
      <c r="F259" s="9"/>
      <c r="G259" s="10" t="s">
        <v>7</v>
      </c>
      <c r="H259" s="9"/>
      <c r="I259" s="10" t="s">
        <v>7</v>
      </c>
      <c r="J259" s="9"/>
      <c r="K259" s="10" t="s">
        <v>7</v>
      </c>
      <c r="L259" s="139"/>
      <c r="M259" s="1"/>
      <c r="N259" s="32" t="str">
        <f t="shared" si="20"/>
        <v/>
      </c>
      <c r="O259" s="32" t="str">
        <f t="shared" si="21"/>
        <v/>
      </c>
      <c r="P259" s="1"/>
      <c r="Q259" s="32" t="str">
        <f t="shared" si="22"/>
        <v/>
      </c>
      <c r="R259" s="22">
        <f t="shared" si="18"/>
        <v>0</v>
      </c>
      <c r="S259" s="1"/>
      <c r="T259" s="1"/>
    </row>
    <row r="260" spans="1:20" x14ac:dyDescent="0.25">
      <c r="A260" s="1"/>
      <c r="B260" s="1"/>
      <c r="C260" s="1"/>
      <c r="D260" s="5">
        <f t="shared" si="19"/>
        <v>260</v>
      </c>
      <c r="E260" s="10" t="s">
        <v>7</v>
      </c>
      <c r="F260" s="9"/>
      <c r="G260" s="10" t="s">
        <v>7</v>
      </c>
      <c r="H260" s="9"/>
      <c r="I260" s="10" t="s">
        <v>7</v>
      </c>
      <c r="J260" s="9"/>
      <c r="K260" s="10" t="s">
        <v>7</v>
      </c>
      <c r="L260" s="139"/>
      <c r="M260" s="1"/>
      <c r="N260" s="32" t="str">
        <f t="shared" si="20"/>
        <v/>
      </c>
      <c r="O260" s="32" t="str">
        <f t="shared" si="21"/>
        <v/>
      </c>
      <c r="P260" s="1"/>
      <c r="Q260" s="32" t="str">
        <f t="shared" si="22"/>
        <v/>
      </c>
      <c r="R260" s="22">
        <f t="shared" si="18"/>
        <v>0</v>
      </c>
      <c r="S260" s="1"/>
      <c r="T260" s="1"/>
    </row>
    <row r="261" spans="1:20" x14ac:dyDescent="0.25">
      <c r="A261" s="1"/>
      <c r="B261" s="1"/>
      <c r="C261" s="1"/>
      <c r="D261" s="5">
        <f t="shared" si="19"/>
        <v>261</v>
      </c>
      <c r="E261" s="10" t="s">
        <v>7</v>
      </c>
      <c r="F261" s="9"/>
      <c r="G261" s="10" t="s">
        <v>7</v>
      </c>
      <c r="H261" s="9"/>
      <c r="I261" s="10" t="s">
        <v>7</v>
      </c>
      <c r="J261" s="9"/>
      <c r="K261" s="10" t="s">
        <v>7</v>
      </c>
      <c r="L261" s="139"/>
      <c r="M261" s="1"/>
      <c r="N261" s="32" t="str">
        <f t="shared" si="20"/>
        <v/>
      </c>
      <c r="O261" s="32" t="str">
        <f t="shared" si="21"/>
        <v/>
      </c>
      <c r="P261" s="1"/>
      <c r="Q261" s="32" t="str">
        <f t="shared" si="22"/>
        <v/>
      </c>
      <c r="R261" s="22">
        <f t="shared" si="18"/>
        <v>0</v>
      </c>
      <c r="S261" s="1"/>
      <c r="T261" s="1"/>
    </row>
    <row r="262" spans="1:20" x14ac:dyDescent="0.25">
      <c r="A262" s="1"/>
      <c r="B262" s="1"/>
      <c r="C262" s="1"/>
      <c r="D262" s="5">
        <f t="shared" si="19"/>
        <v>262</v>
      </c>
      <c r="E262" s="10" t="s">
        <v>7</v>
      </c>
      <c r="F262" s="9"/>
      <c r="G262" s="10" t="s">
        <v>7</v>
      </c>
      <c r="H262" s="9"/>
      <c r="I262" s="10" t="s">
        <v>7</v>
      </c>
      <c r="J262" s="9"/>
      <c r="K262" s="10" t="s">
        <v>7</v>
      </c>
      <c r="L262" s="139"/>
      <c r="M262" s="1"/>
      <c r="N262" s="32" t="str">
        <f t="shared" si="20"/>
        <v/>
      </c>
      <c r="O262" s="32" t="str">
        <f t="shared" si="21"/>
        <v/>
      </c>
      <c r="P262" s="1"/>
      <c r="Q262" s="32" t="str">
        <f t="shared" si="22"/>
        <v/>
      </c>
      <c r="R262" s="22">
        <f t="shared" si="18"/>
        <v>0</v>
      </c>
      <c r="S262" s="1"/>
      <c r="T262" s="1"/>
    </row>
    <row r="263" spans="1:20" x14ac:dyDescent="0.25">
      <c r="A263" s="1"/>
      <c r="B263" s="1"/>
      <c r="C263" s="1"/>
      <c r="D263" s="5">
        <f t="shared" si="19"/>
        <v>263</v>
      </c>
      <c r="E263" s="10" t="s">
        <v>7</v>
      </c>
      <c r="F263" s="9"/>
      <c r="G263" s="10" t="s">
        <v>7</v>
      </c>
      <c r="H263" s="9"/>
      <c r="I263" s="10" t="s">
        <v>7</v>
      </c>
      <c r="J263" s="9"/>
      <c r="K263" s="10" t="s">
        <v>7</v>
      </c>
      <c r="L263" s="139"/>
      <c r="M263" s="1"/>
      <c r="N263" s="32" t="str">
        <f t="shared" si="20"/>
        <v/>
      </c>
      <c r="O263" s="32" t="str">
        <f t="shared" si="21"/>
        <v/>
      </c>
      <c r="P263" s="1"/>
      <c r="Q263" s="32" t="str">
        <f t="shared" si="22"/>
        <v/>
      </c>
      <c r="R263" s="22">
        <f t="shared" si="18"/>
        <v>0</v>
      </c>
      <c r="S263" s="1"/>
      <c r="T263" s="1"/>
    </row>
    <row r="264" spans="1:20" x14ac:dyDescent="0.25">
      <c r="A264" s="1"/>
      <c r="B264" s="1"/>
      <c r="C264" s="1"/>
      <c r="D264" s="5">
        <f t="shared" si="19"/>
        <v>264</v>
      </c>
      <c r="E264" s="10" t="s">
        <v>7</v>
      </c>
      <c r="F264" s="9"/>
      <c r="G264" s="10" t="s">
        <v>7</v>
      </c>
      <c r="H264" s="9"/>
      <c r="I264" s="10" t="s">
        <v>7</v>
      </c>
      <c r="J264" s="9"/>
      <c r="K264" s="10" t="s">
        <v>7</v>
      </c>
      <c r="L264" s="139"/>
      <c r="M264" s="1"/>
      <c r="N264" s="32" t="str">
        <f t="shared" si="20"/>
        <v/>
      </c>
      <c r="O264" s="32" t="str">
        <f t="shared" si="21"/>
        <v/>
      </c>
      <c r="P264" s="1"/>
      <c r="Q264" s="32" t="str">
        <f t="shared" si="22"/>
        <v/>
      </c>
      <c r="R264" s="22">
        <f t="shared" ref="R264:R327" si="23">IF(Q264="",0,IF(COUNTIF(Q:Q,Q264)=1,0,1))</f>
        <v>0</v>
      </c>
      <c r="S264" s="1"/>
      <c r="T264" s="1"/>
    </row>
    <row r="265" spans="1:20" x14ac:dyDescent="0.25">
      <c r="A265" s="1"/>
      <c r="B265" s="1"/>
      <c r="C265" s="1"/>
      <c r="D265" s="5">
        <f t="shared" ref="D265:D328" si="24">ROW(C265)</f>
        <v>265</v>
      </c>
      <c r="E265" s="10" t="s">
        <v>7</v>
      </c>
      <c r="F265" s="9"/>
      <c r="G265" s="10" t="s">
        <v>7</v>
      </c>
      <c r="H265" s="9"/>
      <c r="I265" s="10" t="s">
        <v>7</v>
      </c>
      <c r="J265" s="9"/>
      <c r="K265" s="10" t="s">
        <v>7</v>
      </c>
      <c r="L265" s="139"/>
      <c r="M265" s="1"/>
      <c r="N265" s="32" t="str">
        <f t="shared" si="20"/>
        <v/>
      </c>
      <c r="O265" s="32" t="str">
        <f t="shared" si="21"/>
        <v/>
      </c>
      <c r="P265" s="1"/>
      <c r="Q265" s="32" t="str">
        <f t="shared" si="22"/>
        <v/>
      </c>
      <c r="R265" s="22">
        <f t="shared" si="23"/>
        <v>0</v>
      </c>
      <c r="S265" s="1"/>
      <c r="T265" s="1"/>
    </row>
    <row r="266" spans="1:20" x14ac:dyDescent="0.25">
      <c r="A266" s="1"/>
      <c r="B266" s="1"/>
      <c r="C266" s="1"/>
      <c r="D266" s="5">
        <f t="shared" si="24"/>
        <v>266</v>
      </c>
      <c r="E266" s="10" t="s">
        <v>7</v>
      </c>
      <c r="F266" s="9"/>
      <c r="G266" s="10" t="s">
        <v>7</v>
      </c>
      <c r="H266" s="9"/>
      <c r="I266" s="10" t="s">
        <v>7</v>
      </c>
      <c r="J266" s="9"/>
      <c r="K266" s="10" t="s">
        <v>7</v>
      </c>
      <c r="L266" s="139"/>
      <c r="M266" s="1"/>
      <c r="N266" s="32" t="str">
        <f t="shared" si="20"/>
        <v/>
      </c>
      <c r="O266" s="32" t="str">
        <f t="shared" si="21"/>
        <v/>
      </c>
      <c r="P266" s="1"/>
      <c r="Q266" s="32" t="str">
        <f t="shared" si="22"/>
        <v/>
      </c>
      <c r="R266" s="22">
        <f t="shared" si="23"/>
        <v>0</v>
      </c>
      <c r="S266" s="1"/>
      <c r="T266" s="1"/>
    </row>
    <row r="267" spans="1:20" x14ac:dyDescent="0.25">
      <c r="A267" s="1"/>
      <c r="B267" s="1"/>
      <c r="C267" s="1"/>
      <c r="D267" s="5">
        <f t="shared" si="24"/>
        <v>267</v>
      </c>
      <c r="E267" s="10" t="s">
        <v>7</v>
      </c>
      <c r="F267" s="9"/>
      <c r="G267" s="10" t="s">
        <v>7</v>
      </c>
      <c r="H267" s="9"/>
      <c r="I267" s="10" t="s">
        <v>7</v>
      </c>
      <c r="J267" s="9"/>
      <c r="K267" s="10" t="s">
        <v>7</v>
      </c>
      <c r="L267" s="139"/>
      <c r="M267" s="1"/>
      <c r="N267" s="32" t="str">
        <f t="shared" si="20"/>
        <v/>
      </c>
      <c r="O267" s="32" t="str">
        <f t="shared" si="21"/>
        <v/>
      </c>
      <c r="P267" s="1"/>
      <c r="Q267" s="32" t="str">
        <f t="shared" si="22"/>
        <v/>
      </c>
      <c r="R267" s="22">
        <f t="shared" si="23"/>
        <v>0</v>
      </c>
      <c r="S267" s="1"/>
      <c r="T267" s="1"/>
    </row>
    <row r="268" spans="1:20" x14ac:dyDescent="0.25">
      <c r="A268" s="1"/>
      <c r="B268" s="1"/>
      <c r="C268" s="1"/>
      <c r="D268" s="5">
        <f t="shared" si="24"/>
        <v>268</v>
      </c>
      <c r="E268" s="10" t="s">
        <v>7</v>
      </c>
      <c r="F268" s="9"/>
      <c r="G268" s="10" t="s">
        <v>7</v>
      </c>
      <c r="H268" s="9"/>
      <c r="I268" s="10" t="s">
        <v>7</v>
      </c>
      <c r="J268" s="9"/>
      <c r="K268" s="10" t="s">
        <v>7</v>
      </c>
      <c r="L268" s="139"/>
      <c r="M268" s="1"/>
      <c r="N268" s="32" t="str">
        <f t="shared" si="20"/>
        <v/>
      </c>
      <c r="O268" s="32" t="str">
        <f t="shared" si="21"/>
        <v/>
      </c>
      <c r="P268" s="1"/>
      <c r="Q268" s="32" t="str">
        <f t="shared" si="22"/>
        <v/>
      </c>
      <c r="R268" s="22">
        <f t="shared" si="23"/>
        <v>0</v>
      </c>
      <c r="S268" s="1"/>
      <c r="T268" s="1"/>
    </row>
    <row r="269" spans="1:20" x14ac:dyDescent="0.25">
      <c r="A269" s="1"/>
      <c r="B269" s="1"/>
      <c r="C269" s="1"/>
      <c r="D269" s="5">
        <f t="shared" si="24"/>
        <v>269</v>
      </c>
      <c r="E269" s="10" t="s">
        <v>7</v>
      </c>
      <c r="F269" s="9"/>
      <c r="G269" s="10" t="s">
        <v>7</v>
      </c>
      <c r="H269" s="9"/>
      <c r="I269" s="10" t="s">
        <v>7</v>
      </c>
      <c r="J269" s="9"/>
      <c r="K269" s="10" t="s">
        <v>7</v>
      </c>
      <c r="L269" s="139"/>
      <c r="M269" s="1"/>
      <c r="N269" s="32" t="str">
        <f t="shared" si="20"/>
        <v/>
      </c>
      <c r="O269" s="32" t="str">
        <f t="shared" si="21"/>
        <v/>
      </c>
      <c r="P269" s="1"/>
      <c r="Q269" s="32" t="str">
        <f t="shared" si="22"/>
        <v/>
      </c>
      <c r="R269" s="22">
        <f t="shared" si="23"/>
        <v>0</v>
      </c>
      <c r="S269" s="1"/>
      <c r="T269" s="1"/>
    </row>
    <row r="270" spans="1:20" x14ac:dyDescent="0.25">
      <c r="A270" s="1"/>
      <c r="B270" s="1"/>
      <c r="C270" s="1"/>
      <c r="D270" s="5">
        <f t="shared" si="24"/>
        <v>270</v>
      </c>
      <c r="E270" s="10" t="s">
        <v>7</v>
      </c>
      <c r="F270" s="9"/>
      <c r="G270" s="10" t="s">
        <v>7</v>
      </c>
      <c r="H270" s="9"/>
      <c r="I270" s="10" t="s">
        <v>7</v>
      </c>
      <c r="J270" s="9"/>
      <c r="K270" s="10" t="s">
        <v>7</v>
      </c>
      <c r="L270" s="139"/>
      <c r="M270" s="1"/>
      <c r="N270" s="32" t="str">
        <f t="shared" si="20"/>
        <v/>
      </c>
      <c r="O270" s="32" t="str">
        <f t="shared" si="21"/>
        <v/>
      </c>
      <c r="P270" s="1"/>
      <c r="Q270" s="32" t="str">
        <f t="shared" si="22"/>
        <v/>
      </c>
      <c r="R270" s="22">
        <f t="shared" si="23"/>
        <v>0</v>
      </c>
      <c r="S270" s="1"/>
      <c r="T270" s="1"/>
    </row>
    <row r="271" spans="1:20" x14ac:dyDescent="0.25">
      <c r="A271" s="1"/>
      <c r="B271" s="1"/>
      <c r="C271" s="1"/>
      <c r="D271" s="5">
        <f t="shared" si="24"/>
        <v>271</v>
      </c>
      <c r="E271" s="10" t="s">
        <v>7</v>
      </c>
      <c r="F271" s="9"/>
      <c r="G271" s="10" t="s">
        <v>7</v>
      </c>
      <c r="H271" s="9"/>
      <c r="I271" s="10" t="s">
        <v>7</v>
      </c>
      <c r="J271" s="9"/>
      <c r="K271" s="10" t="s">
        <v>7</v>
      </c>
      <c r="L271" s="139"/>
      <c r="M271" s="1"/>
      <c r="N271" s="32" t="str">
        <f t="shared" si="20"/>
        <v/>
      </c>
      <c r="O271" s="32" t="str">
        <f t="shared" si="21"/>
        <v/>
      </c>
      <c r="P271" s="1"/>
      <c r="Q271" s="32" t="str">
        <f t="shared" si="22"/>
        <v/>
      </c>
      <c r="R271" s="22">
        <f t="shared" si="23"/>
        <v>0</v>
      </c>
      <c r="S271" s="1"/>
      <c r="T271" s="1"/>
    </row>
    <row r="272" spans="1:20" x14ac:dyDescent="0.25">
      <c r="A272" s="1"/>
      <c r="B272" s="1"/>
      <c r="C272" s="1"/>
      <c r="D272" s="5">
        <f t="shared" si="24"/>
        <v>272</v>
      </c>
      <c r="E272" s="10" t="s">
        <v>7</v>
      </c>
      <c r="F272" s="9"/>
      <c r="G272" s="10" t="s">
        <v>7</v>
      </c>
      <c r="H272" s="9"/>
      <c r="I272" s="10" t="s">
        <v>7</v>
      </c>
      <c r="J272" s="9"/>
      <c r="K272" s="10" t="s">
        <v>7</v>
      </c>
      <c r="L272" s="139"/>
      <c r="M272" s="1"/>
      <c r="N272" s="32" t="str">
        <f t="shared" si="20"/>
        <v/>
      </c>
      <c r="O272" s="32" t="str">
        <f t="shared" si="21"/>
        <v/>
      </c>
      <c r="P272" s="1"/>
      <c r="Q272" s="32" t="str">
        <f t="shared" si="22"/>
        <v/>
      </c>
      <c r="R272" s="22">
        <f t="shared" si="23"/>
        <v>0</v>
      </c>
      <c r="S272" s="1"/>
      <c r="T272" s="1"/>
    </row>
    <row r="273" spans="1:20" x14ac:dyDescent="0.25">
      <c r="A273" s="1"/>
      <c r="B273" s="1"/>
      <c r="C273" s="1"/>
      <c r="D273" s="5">
        <f t="shared" si="24"/>
        <v>273</v>
      </c>
      <c r="E273" s="10" t="s">
        <v>7</v>
      </c>
      <c r="F273" s="9"/>
      <c r="G273" s="10" t="s">
        <v>7</v>
      </c>
      <c r="H273" s="9"/>
      <c r="I273" s="10" t="s">
        <v>7</v>
      </c>
      <c r="J273" s="9"/>
      <c r="K273" s="10" t="s">
        <v>7</v>
      </c>
      <c r="L273" s="139"/>
      <c r="M273" s="1"/>
      <c r="N273" s="32" t="str">
        <f t="shared" si="20"/>
        <v/>
      </c>
      <c r="O273" s="32" t="str">
        <f t="shared" si="21"/>
        <v/>
      </c>
      <c r="P273" s="1"/>
      <c r="Q273" s="32" t="str">
        <f t="shared" si="22"/>
        <v/>
      </c>
      <c r="R273" s="22">
        <f t="shared" si="23"/>
        <v>0</v>
      </c>
      <c r="S273" s="1"/>
      <c r="T273" s="1"/>
    </row>
    <row r="274" spans="1:20" x14ac:dyDescent="0.25">
      <c r="A274" s="1"/>
      <c r="B274" s="1"/>
      <c r="C274" s="1"/>
      <c r="D274" s="5">
        <f t="shared" si="24"/>
        <v>274</v>
      </c>
      <c r="E274" s="10" t="s">
        <v>7</v>
      </c>
      <c r="F274" s="9"/>
      <c r="G274" s="10" t="s">
        <v>7</v>
      </c>
      <c r="H274" s="9"/>
      <c r="I274" s="10" t="s">
        <v>7</v>
      </c>
      <c r="J274" s="9"/>
      <c r="K274" s="10" t="s">
        <v>7</v>
      </c>
      <c r="L274" s="139"/>
      <c r="M274" s="1"/>
      <c r="N274" s="32" t="str">
        <f t="shared" si="20"/>
        <v/>
      </c>
      <c r="O274" s="32" t="str">
        <f t="shared" si="21"/>
        <v/>
      </c>
      <c r="P274" s="1"/>
      <c r="Q274" s="32" t="str">
        <f t="shared" si="22"/>
        <v/>
      </c>
      <c r="R274" s="22">
        <f t="shared" si="23"/>
        <v>0</v>
      </c>
      <c r="S274" s="1"/>
      <c r="T274" s="1"/>
    </row>
    <row r="275" spans="1:20" x14ac:dyDescent="0.25">
      <c r="A275" s="1"/>
      <c r="B275" s="1"/>
      <c r="C275" s="1"/>
      <c r="D275" s="5">
        <f t="shared" si="24"/>
        <v>275</v>
      </c>
      <c r="E275" s="10" t="s">
        <v>7</v>
      </c>
      <c r="F275" s="9"/>
      <c r="G275" s="10" t="s">
        <v>7</v>
      </c>
      <c r="H275" s="9"/>
      <c r="I275" s="10" t="s">
        <v>7</v>
      </c>
      <c r="J275" s="9"/>
      <c r="K275" s="10" t="s">
        <v>7</v>
      </c>
      <c r="L275" s="139"/>
      <c r="M275" s="1"/>
      <c r="N275" s="32" t="str">
        <f t="shared" si="20"/>
        <v/>
      </c>
      <c r="O275" s="32" t="str">
        <f t="shared" si="21"/>
        <v/>
      </c>
      <c r="P275" s="1"/>
      <c r="Q275" s="32" t="str">
        <f t="shared" si="22"/>
        <v/>
      </c>
      <c r="R275" s="22">
        <f t="shared" si="23"/>
        <v>0</v>
      </c>
      <c r="S275" s="1"/>
      <c r="T275" s="1"/>
    </row>
    <row r="276" spans="1:20" x14ac:dyDescent="0.25">
      <c r="A276" s="1"/>
      <c r="B276" s="1"/>
      <c r="C276" s="1"/>
      <c r="D276" s="5">
        <f t="shared" si="24"/>
        <v>276</v>
      </c>
      <c r="E276" s="10" t="s">
        <v>7</v>
      </c>
      <c r="F276" s="9"/>
      <c r="G276" s="10" t="s">
        <v>7</v>
      </c>
      <c r="H276" s="9"/>
      <c r="I276" s="10" t="s">
        <v>7</v>
      </c>
      <c r="J276" s="9"/>
      <c r="K276" s="10" t="s">
        <v>7</v>
      </c>
      <c r="L276" s="139"/>
      <c r="M276" s="1"/>
      <c r="N276" s="32" t="str">
        <f t="shared" si="20"/>
        <v/>
      </c>
      <c r="O276" s="32" t="str">
        <f t="shared" si="21"/>
        <v/>
      </c>
      <c r="P276" s="1"/>
      <c r="Q276" s="32" t="str">
        <f t="shared" si="22"/>
        <v/>
      </c>
      <c r="R276" s="22">
        <f t="shared" si="23"/>
        <v>0</v>
      </c>
      <c r="S276" s="1"/>
      <c r="T276" s="1"/>
    </row>
    <row r="277" spans="1:20" x14ac:dyDescent="0.25">
      <c r="A277" s="1"/>
      <c r="B277" s="1"/>
      <c r="C277" s="1"/>
      <c r="D277" s="5">
        <f t="shared" si="24"/>
        <v>277</v>
      </c>
      <c r="E277" s="10" t="s">
        <v>7</v>
      </c>
      <c r="F277" s="9"/>
      <c r="G277" s="10" t="s">
        <v>7</v>
      </c>
      <c r="H277" s="9"/>
      <c r="I277" s="10" t="s">
        <v>7</v>
      </c>
      <c r="J277" s="9"/>
      <c r="K277" s="10" t="s">
        <v>7</v>
      </c>
      <c r="L277" s="139"/>
      <c r="M277" s="1"/>
      <c r="N277" s="32" t="str">
        <f t="shared" ref="N277:N340" si="25">IF(F277="","",F277&amp;" "&amp;LEFT(H277,1)&amp;"."&amp;LEFT(J277)&amp;".")</f>
        <v/>
      </c>
      <c r="O277" s="32" t="str">
        <f t="shared" ref="O277:O340" si="26">IF(F277="","",F277&amp;" "&amp;H277&amp;" "&amp;J277)</f>
        <v/>
      </c>
      <c r="P277" s="1"/>
      <c r="Q277" s="32" t="str">
        <f t="shared" ref="Q277:Q340" si="27">IF(F277="","",N277&amp;"_"&amp;DAY(L277)&amp;"."&amp;MONTH(L277)&amp;"."&amp;YEAR(L277))</f>
        <v/>
      </c>
      <c r="R277" s="22">
        <f t="shared" si="23"/>
        <v>0</v>
      </c>
      <c r="S277" s="1"/>
      <c r="T277" s="1"/>
    </row>
    <row r="278" spans="1:20" x14ac:dyDescent="0.25">
      <c r="A278" s="1"/>
      <c r="B278" s="1"/>
      <c r="C278" s="1"/>
      <c r="D278" s="5">
        <f t="shared" si="24"/>
        <v>278</v>
      </c>
      <c r="E278" s="10" t="s">
        <v>7</v>
      </c>
      <c r="F278" s="9"/>
      <c r="G278" s="10" t="s">
        <v>7</v>
      </c>
      <c r="H278" s="9"/>
      <c r="I278" s="10" t="s">
        <v>7</v>
      </c>
      <c r="J278" s="9"/>
      <c r="K278" s="10" t="s">
        <v>7</v>
      </c>
      <c r="L278" s="139"/>
      <c r="M278" s="1"/>
      <c r="N278" s="32" t="str">
        <f t="shared" si="25"/>
        <v/>
      </c>
      <c r="O278" s="32" t="str">
        <f t="shared" si="26"/>
        <v/>
      </c>
      <c r="P278" s="1"/>
      <c r="Q278" s="32" t="str">
        <f t="shared" si="27"/>
        <v/>
      </c>
      <c r="R278" s="22">
        <f t="shared" si="23"/>
        <v>0</v>
      </c>
      <c r="S278" s="1"/>
      <c r="T278" s="1"/>
    </row>
    <row r="279" spans="1:20" x14ac:dyDescent="0.25">
      <c r="A279" s="1"/>
      <c r="B279" s="1"/>
      <c r="C279" s="1"/>
      <c r="D279" s="5">
        <f t="shared" si="24"/>
        <v>279</v>
      </c>
      <c r="E279" s="10" t="s">
        <v>7</v>
      </c>
      <c r="F279" s="9"/>
      <c r="G279" s="10" t="s">
        <v>7</v>
      </c>
      <c r="H279" s="9"/>
      <c r="I279" s="10" t="s">
        <v>7</v>
      </c>
      <c r="J279" s="9"/>
      <c r="K279" s="10" t="s">
        <v>7</v>
      </c>
      <c r="L279" s="139"/>
      <c r="M279" s="1"/>
      <c r="N279" s="32" t="str">
        <f t="shared" si="25"/>
        <v/>
      </c>
      <c r="O279" s="32" t="str">
        <f t="shared" si="26"/>
        <v/>
      </c>
      <c r="P279" s="1"/>
      <c r="Q279" s="32" t="str">
        <f t="shared" si="27"/>
        <v/>
      </c>
      <c r="R279" s="22">
        <f t="shared" si="23"/>
        <v>0</v>
      </c>
      <c r="S279" s="1"/>
      <c r="T279" s="1"/>
    </row>
    <row r="280" spans="1:20" x14ac:dyDescent="0.25">
      <c r="A280" s="1"/>
      <c r="B280" s="1"/>
      <c r="C280" s="1"/>
      <c r="D280" s="5">
        <f t="shared" si="24"/>
        <v>280</v>
      </c>
      <c r="E280" s="10" t="s">
        <v>7</v>
      </c>
      <c r="F280" s="9"/>
      <c r="G280" s="10" t="s">
        <v>7</v>
      </c>
      <c r="H280" s="9"/>
      <c r="I280" s="10" t="s">
        <v>7</v>
      </c>
      <c r="J280" s="9"/>
      <c r="K280" s="10" t="s">
        <v>7</v>
      </c>
      <c r="L280" s="139"/>
      <c r="M280" s="1"/>
      <c r="N280" s="32" t="str">
        <f t="shared" si="25"/>
        <v/>
      </c>
      <c r="O280" s="32" t="str">
        <f t="shared" si="26"/>
        <v/>
      </c>
      <c r="P280" s="1"/>
      <c r="Q280" s="32" t="str">
        <f t="shared" si="27"/>
        <v/>
      </c>
      <c r="R280" s="22">
        <f t="shared" si="23"/>
        <v>0</v>
      </c>
      <c r="S280" s="1"/>
      <c r="T280" s="1"/>
    </row>
    <row r="281" spans="1:20" x14ac:dyDescent="0.25">
      <c r="A281" s="1"/>
      <c r="B281" s="1"/>
      <c r="C281" s="1"/>
      <c r="D281" s="5">
        <f t="shared" si="24"/>
        <v>281</v>
      </c>
      <c r="E281" s="10" t="s">
        <v>7</v>
      </c>
      <c r="F281" s="9"/>
      <c r="G281" s="10" t="s">
        <v>7</v>
      </c>
      <c r="H281" s="9"/>
      <c r="I281" s="10" t="s">
        <v>7</v>
      </c>
      <c r="J281" s="9"/>
      <c r="K281" s="10" t="s">
        <v>7</v>
      </c>
      <c r="L281" s="139"/>
      <c r="M281" s="1"/>
      <c r="N281" s="32" t="str">
        <f t="shared" si="25"/>
        <v/>
      </c>
      <c r="O281" s="32" t="str">
        <f t="shared" si="26"/>
        <v/>
      </c>
      <c r="P281" s="1"/>
      <c r="Q281" s="32" t="str">
        <f t="shared" si="27"/>
        <v/>
      </c>
      <c r="R281" s="22">
        <f t="shared" si="23"/>
        <v>0</v>
      </c>
      <c r="S281" s="1"/>
      <c r="T281" s="1"/>
    </row>
    <row r="282" spans="1:20" x14ac:dyDescent="0.25">
      <c r="A282" s="1"/>
      <c r="B282" s="1"/>
      <c r="C282" s="1"/>
      <c r="D282" s="5">
        <f t="shared" si="24"/>
        <v>282</v>
      </c>
      <c r="E282" s="10" t="s">
        <v>7</v>
      </c>
      <c r="F282" s="9"/>
      <c r="G282" s="10" t="s">
        <v>7</v>
      </c>
      <c r="H282" s="9"/>
      <c r="I282" s="10" t="s">
        <v>7</v>
      </c>
      <c r="J282" s="9"/>
      <c r="K282" s="10" t="s">
        <v>7</v>
      </c>
      <c r="L282" s="139"/>
      <c r="M282" s="1"/>
      <c r="N282" s="32" t="str">
        <f t="shared" si="25"/>
        <v/>
      </c>
      <c r="O282" s="32" t="str">
        <f t="shared" si="26"/>
        <v/>
      </c>
      <c r="P282" s="1"/>
      <c r="Q282" s="32" t="str">
        <f t="shared" si="27"/>
        <v/>
      </c>
      <c r="R282" s="22">
        <f t="shared" si="23"/>
        <v>0</v>
      </c>
      <c r="S282" s="1"/>
      <c r="T282" s="1"/>
    </row>
    <row r="283" spans="1:20" x14ac:dyDescent="0.25">
      <c r="A283" s="1"/>
      <c r="B283" s="1"/>
      <c r="C283" s="1"/>
      <c r="D283" s="5">
        <f t="shared" si="24"/>
        <v>283</v>
      </c>
      <c r="E283" s="10" t="s">
        <v>7</v>
      </c>
      <c r="F283" s="9"/>
      <c r="G283" s="10" t="s">
        <v>7</v>
      </c>
      <c r="H283" s="9"/>
      <c r="I283" s="10" t="s">
        <v>7</v>
      </c>
      <c r="J283" s="9"/>
      <c r="K283" s="10" t="s">
        <v>7</v>
      </c>
      <c r="L283" s="139"/>
      <c r="M283" s="1"/>
      <c r="N283" s="32" t="str">
        <f t="shared" si="25"/>
        <v/>
      </c>
      <c r="O283" s="32" t="str">
        <f t="shared" si="26"/>
        <v/>
      </c>
      <c r="P283" s="1"/>
      <c r="Q283" s="32" t="str">
        <f t="shared" si="27"/>
        <v/>
      </c>
      <c r="R283" s="22">
        <f t="shared" si="23"/>
        <v>0</v>
      </c>
      <c r="S283" s="1"/>
      <c r="T283" s="1"/>
    </row>
    <row r="284" spans="1:20" x14ac:dyDescent="0.25">
      <c r="A284" s="1"/>
      <c r="B284" s="1"/>
      <c r="C284" s="1"/>
      <c r="D284" s="5">
        <f t="shared" si="24"/>
        <v>284</v>
      </c>
      <c r="E284" s="10" t="s">
        <v>7</v>
      </c>
      <c r="F284" s="9"/>
      <c r="G284" s="10" t="s">
        <v>7</v>
      </c>
      <c r="H284" s="9"/>
      <c r="I284" s="10" t="s">
        <v>7</v>
      </c>
      <c r="J284" s="9"/>
      <c r="K284" s="10" t="s">
        <v>7</v>
      </c>
      <c r="L284" s="139"/>
      <c r="M284" s="1"/>
      <c r="N284" s="32" t="str">
        <f t="shared" si="25"/>
        <v/>
      </c>
      <c r="O284" s="32" t="str">
        <f t="shared" si="26"/>
        <v/>
      </c>
      <c r="P284" s="1"/>
      <c r="Q284" s="32" t="str">
        <f t="shared" si="27"/>
        <v/>
      </c>
      <c r="R284" s="22">
        <f t="shared" si="23"/>
        <v>0</v>
      </c>
      <c r="S284" s="1"/>
      <c r="T284" s="1"/>
    </row>
    <row r="285" spans="1:20" x14ac:dyDescent="0.25">
      <c r="A285" s="1"/>
      <c r="B285" s="1"/>
      <c r="C285" s="1"/>
      <c r="D285" s="5">
        <f t="shared" si="24"/>
        <v>285</v>
      </c>
      <c r="E285" s="10" t="s">
        <v>7</v>
      </c>
      <c r="F285" s="9"/>
      <c r="G285" s="10" t="s">
        <v>7</v>
      </c>
      <c r="H285" s="9"/>
      <c r="I285" s="10" t="s">
        <v>7</v>
      </c>
      <c r="J285" s="9"/>
      <c r="K285" s="10" t="s">
        <v>7</v>
      </c>
      <c r="L285" s="139"/>
      <c r="M285" s="1"/>
      <c r="N285" s="32" t="str">
        <f t="shared" si="25"/>
        <v/>
      </c>
      <c r="O285" s="32" t="str">
        <f t="shared" si="26"/>
        <v/>
      </c>
      <c r="P285" s="1"/>
      <c r="Q285" s="32" t="str">
        <f t="shared" si="27"/>
        <v/>
      </c>
      <c r="R285" s="22">
        <f t="shared" si="23"/>
        <v>0</v>
      </c>
      <c r="S285" s="1"/>
      <c r="T285" s="1"/>
    </row>
    <row r="286" spans="1:20" x14ac:dyDescent="0.25">
      <c r="A286" s="1"/>
      <c r="B286" s="1"/>
      <c r="C286" s="1"/>
      <c r="D286" s="5">
        <f t="shared" si="24"/>
        <v>286</v>
      </c>
      <c r="E286" s="10" t="s">
        <v>7</v>
      </c>
      <c r="F286" s="9"/>
      <c r="G286" s="10" t="s">
        <v>7</v>
      </c>
      <c r="H286" s="9"/>
      <c r="I286" s="10" t="s">
        <v>7</v>
      </c>
      <c r="J286" s="9"/>
      <c r="K286" s="10" t="s">
        <v>7</v>
      </c>
      <c r="L286" s="139"/>
      <c r="M286" s="1"/>
      <c r="N286" s="32" t="str">
        <f t="shared" si="25"/>
        <v/>
      </c>
      <c r="O286" s="32" t="str">
        <f t="shared" si="26"/>
        <v/>
      </c>
      <c r="P286" s="1"/>
      <c r="Q286" s="32" t="str">
        <f t="shared" si="27"/>
        <v/>
      </c>
      <c r="R286" s="22">
        <f t="shared" si="23"/>
        <v>0</v>
      </c>
      <c r="S286" s="1"/>
      <c r="T286" s="1"/>
    </row>
    <row r="287" spans="1:20" x14ac:dyDescent="0.25">
      <c r="A287" s="1"/>
      <c r="B287" s="1"/>
      <c r="C287" s="1"/>
      <c r="D287" s="5">
        <f t="shared" si="24"/>
        <v>287</v>
      </c>
      <c r="E287" s="10" t="s">
        <v>7</v>
      </c>
      <c r="F287" s="9"/>
      <c r="G287" s="10" t="s">
        <v>7</v>
      </c>
      <c r="H287" s="9"/>
      <c r="I287" s="10" t="s">
        <v>7</v>
      </c>
      <c r="J287" s="9"/>
      <c r="K287" s="10" t="s">
        <v>7</v>
      </c>
      <c r="L287" s="139"/>
      <c r="M287" s="1"/>
      <c r="N287" s="32" t="str">
        <f t="shared" si="25"/>
        <v/>
      </c>
      <c r="O287" s="32" t="str">
        <f t="shared" si="26"/>
        <v/>
      </c>
      <c r="P287" s="1"/>
      <c r="Q287" s="32" t="str">
        <f t="shared" si="27"/>
        <v/>
      </c>
      <c r="R287" s="22">
        <f t="shared" si="23"/>
        <v>0</v>
      </c>
      <c r="S287" s="1"/>
      <c r="T287" s="1"/>
    </row>
    <row r="288" spans="1:20" x14ac:dyDescent="0.25">
      <c r="A288" s="1"/>
      <c r="B288" s="1"/>
      <c r="C288" s="1"/>
      <c r="D288" s="5">
        <f t="shared" si="24"/>
        <v>288</v>
      </c>
      <c r="E288" s="10" t="s">
        <v>7</v>
      </c>
      <c r="F288" s="9"/>
      <c r="G288" s="10" t="s">
        <v>7</v>
      </c>
      <c r="H288" s="9"/>
      <c r="I288" s="10" t="s">
        <v>7</v>
      </c>
      <c r="J288" s="9"/>
      <c r="K288" s="10" t="s">
        <v>7</v>
      </c>
      <c r="L288" s="139"/>
      <c r="M288" s="1"/>
      <c r="N288" s="32" t="str">
        <f t="shared" si="25"/>
        <v/>
      </c>
      <c r="O288" s="32" t="str">
        <f t="shared" si="26"/>
        <v/>
      </c>
      <c r="P288" s="1"/>
      <c r="Q288" s="32" t="str">
        <f t="shared" si="27"/>
        <v/>
      </c>
      <c r="R288" s="22">
        <f t="shared" si="23"/>
        <v>0</v>
      </c>
      <c r="S288" s="1"/>
      <c r="T288" s="1"/>
    </row>
    <row r="289" spans="1:20" x14ac:dyDescent="0.25">
      <c r="A289" s="1"/>
      <c r="B289" s="1"/>
      <c r="C289" s="1"/>
      <c r="D289" s="5">
        <f t="shared" si="24"/>
        <v>289</v>
      </c>
      <c r="E289" s="10" t="s">
        <v>7</v>
      </c>
      <c r="F289" s="9"/>
      <c r="G289" s="10" t="s">
        <v>7</v>
      </c>
      <c r="H289" s="9"/>
      <c r="I289" s="10" t="s">
        <v>7</v>
      </c>
      <c r="J289" s="9"/>
      <c r="K289" s="10" t="s">
        <v>7</v>
      </c>
      <c r="L289" s="139"/>
      <c r="M289" s="1"/>
      <c r="N289" s="32" t="str">
        <f t="shared" si="25"/>
        <v/>
      </c>
      <c r="O289" s="32" t="str">
        <f t="shared" si="26"/>
        <v/>
      </c>
      <c r="P289" s="1"/>
      <c r="Q289" s="32" t="str">
        <f t="shared" si="27"/>
        <v/>
      </c>
      <c r="R289" s="22">
        <f t="shared" si="23"/>
        <v>0</v>
      </c>
      <c r="S289" s="1"/>
      <c r="T289" s="1"/>
    </row>
    <row r="290" spans="1:20" x14ac:dyDescent="0.25">
      <c r="A290" s="1"/>
      <c r="B290" s="1"/>
      <c r="C290" s="1"/>
      <c r="D290" s="5">
        <f t="shared" si="24"/>
        <v>290</v>
      </c>
      <c r="E290" s="10" t="s">
        <v>7</v>
      </c>
      <c r="F290" s="9"/>
      <c r="G290" s="10" t="s">
        <v>7</v>
      </c>
      <c r="H290" s="9"/>
      <c r="I290" s="10" t="s">
        <v>7</v>
      </c>
      <c r="J290" s="9"/>
      <c r="K290" s="10" t="s">
        <v>7</v>
      </c>
      <c r="L290" s="139"/>
      <c r="M290" s="1"/>
      <c r="N290" s="32" t="str">
        <f t="shared" si="25"/>
        <v/>
      </c>
      <c r="O290" s="32" t="str">
        <f t="shared" si="26"/>
        <v/>
      </c>
      <c r="P290" s="1"/>
      <c r="Q290" s="32" t="str">
        <f t="shared" si="27"/>
        <v/>
      </c>
      <c r="R290" s="22">
        <f t="shared" si="23"/>
        <v>0</v>
      </c>
      <c r="S290" s="1"/>
      <c r="T290" s="1"/>
    </row>
    <row r="291" spans="1:20" x14ac:dyDescent="0.25">
      <c r="A291" s="1"/>
      <c r="B291" s="1"/>
      <c r="C291" s="1"/>
      <c r="D291" s="5">
        <f t="shared" si="24"/>
        <v>291</v>
      </c>
      <c r="E291" s="10" t="s">
        <v>7</v>
      </c>
      <c r="F291" s="9"/>
      <c r="G291" s="10" t="s">
        <v>7</v>
      </c>
      <c r="H291" s="9"/>
      <c r="I291" s="10" t="s">
        <v>7</v>
      </c>
      <c r="J291" s="9"/>
      <c r="K291" s="10" t="s">
        <v>7</v>
      </c>
      <c r="L291" s="139"/>
      <c r="M291" s="1"/>
      <c r="N291" s="32" t="str">
        <f t="shared" si="25"/>
        <v/>
      </c>
      <c r="O291" s="32" t="str">
        <f t="shared" si="26"/>
        <v/>
      </c>
      <c r="P291" s="1"/>
      <c r="Q291" s="32" t="str">
        <f t="shared" si="27"/>
        <v/>
      </c>
      <c r="R291" s="22">
        <f t="shared" si="23"/>
        <v>0</v>
      </c>
      <c r="S291" s="1"/>
      <c r="T291" s="1"/>
    </row>
    <row r="292" spans="1:20" x14ac:dyDescent="0.25">
      <c r="A292" s="1"/>
      <c r="B292" s="1"/>
      <c r="C292" s="1"/>
      <c r="D292" s="5">
        <f t="shared" si="24"/>
        <v>292</v>
      </c>
      <c r="E292" s="10" t="s">
        <v>7</v>
      </c>
      <c r="F292" s="9"/>
      <c r="G292" s="10" t="s">
        <v>7</v>
      </c>
      <c r="H292" s="9"/>
      <c r="I292" s="10" t="s">
        <v>7</v>
      </c>
      <c r="J292" s="9"/>
      <c r="K292" s="10" t="s">
        <v>7</v>
      </c>
      <c r="L292" s="139"/>
      <c r="M292" s="1"/>
      <c r="N292" s="32" t="str">
        <f t="shared" si="25"/>
        <v/>
      </c>
      <c r="O292" s="32" t="str">
        <f t="shared" si="26"/>
        <v/>
      </c>
      <c r="P292" s="1"/>
      <c r="Q292" s="32" t="str">
        <f t="shared" si="27"/>
        <v/>
      </c>
      <c r="R292" s="22">
        <f t="shared" si="23"/>
        <v>0</v>
      </c>
      <c r="S292" s="1"/>
      <c r="T292" s="1"/>
    </row>
    <row r="293" spans="1:20" x14ac:dyDescent="0.25">
      <c r="A293" s="1"/>
      <c r="B293" s="1"/>
      <c r="C293" s="1"/>
      <c r="D293" s="5">
        <f t="shared" si="24"/>
        <v>293</v>
      </c>
      <c r="E293" s="10" t="s">
        <v>7</v>
      </c>
      <c r="F293" s="9"/>
      <c r="G293" s="10" t="s">
        <v>7</v>
      </c>
      <c r="H293" s="9"/>
      <c r="I293" s="10" t="s">
        <v>7</v>
      </c>
      <c r="J293" s="9"/>
      <c r="K293" s="10" t="s">
        <v>7</v>
      </c>
      <c r="L293" s="139"/>
      <c r="M293" s="1"/>
      <c r="N293" s="32" t="str">
        <f t="shared" si="25"/>
        <v/>
      </c>
      <c r="O293" s="32" t="str">
        <f t="shared" si="26"/>
        <v/>
      </c>
      <c r="P293" s="1"/>
      <c r="Q293" s="32" t="str">
        <f t="shared" si="27"/>
        <v/>
      </c>
      <c r="R293" s="22">
        <f t="shared" si="23"/>
        <v>0</v>
      </c>
      <c r="S293" s="1"/>
      <c r="T293" s="1"/>
    </row>
    <row r="294" spans="1:20" x14ac:dyDescent="0.25">
      <c r="A294" s="1"/>
      <c r="B294" s="1"/>
      <c r="C294" s="1"/>
      <c r="D294" s="5">
        <f t="shared" si="24"/>
        <v>294</v>
      </c>
      <c r="E294" s="10" t="s">
        <v>7</v>
      </c>
      <c r="F294" s="9"/>
      <c r="G294" s="10" t="s">
        <v>7</v>
      </c>
      <c r="H294" s="9"/>
      <c r="I294" s="10" t="s">
        <v>7</v>
      </c>
      <c r="J294" s="9"/>
      <c r="K294" s="10" t="s">
        <v>7</v>
      </c>
      <c r="L294" s="139"/>
      <c r="M294" s="1"/>
      <c r="N294" s="32" t="str">
        <f t="shared" si="25"/>
        <v/>
      </c>
      <c r="O294" s="32" t="str">
        <f t="shared" si="26"/>
        <v/>
      </c>
      <c r="P294" s="1"/>
      <c r="Q294" s="32" t="str">
        <f t="shared" si="27"/>
        <v/>
      </c>
      <c r="R294" s="22">
        <f t="shared" si="23"/>
        <v>0</v>
      </c>
      <c r="S294" s="1"/>
      <c r="T294" s="1"/>
    </row>
    <row r="295" spans="1:20" x14ac:dyDescent="0.25">
      <c r="A295" s="1"/>
      <c r="B295" s="1"/>
      <c r="C295" s="1"/>
      <c r="D295" s="5">
        <f t="shared" si="24"/>
        <v>295</v>
      </c>
      <c r="E295" s="10" t="s">
        <v>7</v>
      </c>
      <c r="F295" s="9"/>
      <c r="G295" s="10" t="s">
        <v>7</v>
      </c>
      <c r="H295" s="9"/>
      <c r="I295" s="10" t="s">
        <v>7</v>
      </c>
      <c r="J295" s="9"/>
      <c r="K295" s="10" t="s">
        <v>7</v>
      </c>
      <c r="L295" s="139"/>
      <c r="M295" s="1"/>
      <c r="N295" s="32" t="str">
        <f t="shared" si="25"/>
        <v/>
      </c>
      <c r="O295" s="32" t="str">
        <f t="shared" si="26"/>
        <v/>
      </c>
      <c r="P295" s="1"/>
      <c r="Q295" s="32" t="str">
        <f t="shared" si="27"/>
        <v/>
      </c>
      <c r="R295" s="22">
        <f t="shared" si="23"/>
        <v>0</v>
      </c>
      <c r="S295" s="1"/>
      <c r="T295" s="1"/>
    </row>
    <row r="296" spans="1:20" x14ac:dyDescent="0.25">
      <c r="A296" s="1"/>
      <c r="B296" s="1"/>
      <c r="C296" s="1"/>
      <c r="D296" s="5">
        <f t="shared" si="24"/>
        <v>296</v>
      </c>
      <c r="E296" s="10" t="s">
        <v>7</v>
      </c>
      <c r="F296" s="9"/>
      <c r="G296" s="10" t="s">
        <v>7</v>
      </c>
      <c r="H296" s="9"/>
      <c r="I296" s="10" t="s">
        <v>7</v>
      </c>
      <c r="J296" s="9"/>
      <c r="K296" s="10" t="s">
        <v>7</v>
      </c>
      <c r="L296" s="139"/>
      <c r="M296" s="1"/>
      <c r="N296" s="32" t="str">
        <f t="shared" si="25"/>
        <v/>
      </c>
      <c r="O296" s="32" t="str">
        <f t="shared" si="26"/>
        <v/>
      </c>
      <c r="P296" s="1"/>
      <c r="Q296" s="32" t="str">
        <f t="shared" si="27"/>
        <v/>
      </c>
      <c r="R296" s="22">
        <f t="shared" si="23"/>
        <v>0</v>
      </c>
      <c r="S296" s="1"/>
      <c r="T296" s="1"/>
    </row>
    <row r="297" spans="1:20" x14ac:dyDescent="0.25">
      <c r="A297" s="1"/>
      <c r="B297" s="1"/>
      <c r="C297" s="1"/>
      <c r="D297" s="5">
        <f t="shared" si="24"/>
        <v>297</v>
      </c>
      <c r="E297" s="10" t="s">
        <v>7</v>
      </c>
      <c r="F297" s="9"/>
      <c r="G297" s="10" t="s">
        <v>7</v>
      </c>
      <c r="H297" s="9"/>
      <c r="I297" s="10" t="s">
        <v>7</v>
      </c>
      <c r="J297" s="9"/>
      <c r="K297" s="10" t="s">
        <v>7</v>
      </c>
      <c r="L297" s="139"/>
      <c r="M297" s="1"/>
      <c r="N297" s="32" t="str">
        <f t="shared" si="25"/>
        <v/>
      </c>
      <c r="O297" s="32" t="str">
        <f t="shared" si="26"/>
        <v/>
      </c>
      <c r="P297" s="1"/>
      <c r="Q297" s="32" t="str">
        <f t="shared" si="27"/>
        <v/>
      </c>
      <c r="R297" s="22">
        <f t="shared" si="23"/>
        <v>0</v>
      </c>
      <c r="S297" s="1"/>
      <c r="T297" s="1"/>
    </row>
    <row r="298" spans="1:20" x14ac:dyDescent="0.25">
      <c r="A298" s="1"/>
      <c r="B298" s="1"/>
      <c r="C298" s="1"/>
      <c r="D298" s="5">
        <f t="shared" si="24"/>
        <v>298</v>
      </c>
      <c r="E298" s="10" t="s">
        <v>7</v>
      </c>
      <c r="F298" s="9"/>
      <c r="G298" s="10" t="s">
        <v>7</v>
      </c>
      <c r="H298" s="9"/>
      <c r="I298" s="10" t="s">
        <v>7</v>
      </c>
      <c r="J298" s="9"/>
      <c r="K298" s="10" t="s">
        <v>7</v>
      </c>
      <c r="L298" s="139"/>
      <c r="M298" s="1"/>
      <c r="N298" s="32" t="str">
        <f t="shared" si="25"/>
        <v/>
      </c>
      <c r="O298" s="32" t="str">
        <f t="shared" si="26"/>
        <v/>
      </c>
      <c r="P298" s="1"/>
      <c r="Q298" s="32" t="str">
        <f t="shared" si="27"/>
        <v/>
      </c>
      <c r="R298" s="22">
        <f t="shared" si="23"/>
        <v>0</v>
      </c>
      <c r="S298" s="1"/>
      <c r="T298" s="1"/>
    </row>
    <row r="299" spans="1:20" x14ac:dyDescent="0.25">
      <c r="A299" s="1"/>
      <c r="B299" s="1"/>
      <c r="C299" s="1"/>
      <c r="D299" s="5">
        <f t="shared" si="24"/>
        <v>299</v>
      </c>
      <c r="E299" s="10" t="s">
        <v>7</v>
      </c>
      <c r="F299" s="9"/>
      <c r="G299" s="10" t="s">
        <v>7</v>
      </c>
      <c r="H299" s="9"/>
      <c r="I299" s="10" t="s">
        <v>7</v>
      </c>
      <c r="J299" s="9"/>
      <c r="K299" s="10" t="s">
        <v>7</v>
      </c>
      <c r="L299" s="139"/>
      <c r="M299" s="1"/>
      <c r="N299" s="32" t="str">
        <f t="shared" si="25"/>
        <v/>
      </c>
      <c r="O299" s="32" t="str">
        <f t="shared" si="26"/>
        <v/>
      </c>
      <c r="P299" s="1"/>
      <c r="Q299" s="32" t="str">
        <f t="shared" si="27"/>
        <v/>
      </c>
      <c r="R299" s="22">
        <f t="shared" si="23"/>
        <v>0</v>
      </c>
      <c r="S299" s="1"/>
      <c r="T299" s="1"/>
    </row>
    <row r="300" spans="1:20" x14ac:dyDescent="0.25">
      <c r="A300" s="1"/>
      <c r="B300" s="1"/>
      <c r="C300" s="1"/>
      <c r="D300" s="5">
        <f t="shared" si="24"/>
        <v>300</v>
      </c>
      <c r="E300" s="10" t="s">
        <v>7</v>
      </c>
      <c r="F300" s="9"/>
      <c r="G300" s="10" t="s">
        <v>7</v>
      </c>
      <c r="H300" s="9"/>
      <c r="I300" s="10" t="s">
        <v>7</v>
      </c>
      <c r="J300" s="9"/>
      <c r="K300" s="10" t="s">
        <v>7</v>
      </c>
      <c r="L300" s="139"/>
      <c r="M300" s="1"/>
      <c r="N300" s="32" t="str">
        <f t="shared" si="25"/>
        <v/>
      </c>
      <c r="O300" s="32" t="str">
        <f t="shared" si="26"/>
        <v/>
      </c>
      <c r="P300" s="1"/>
      <c r="Q300" s="32" t="str">
        <f t="shared" si="27"/>
        <v/>
      </c>
      <c r="R300" s="22">
        <f t="shared" si="23"/>
        <v>0</v>
      </c>
      <c r="S300" s="1"/>
      <c r="T300" s="1"/>
    </row>
    <row r="301" spans="1:20" x14ac:dyDescent="0.25">
      <c r="A301" s="1"/>
      <c r="B301" s="1"/>
      <c r="C301" s="1"/>
      <c r="D301" s="5">
        <f t="shared" si="24"/>
        <v>301</v>
      </c>
      <c r="E301" s="10" t="s">
        <v>7</v>
      </c>
      <c r="F301" s="9"/>
      <c r="G301" s="10" t="s">
        <v>7</v>
      </c>
      <c r="H301" s="9"/>
      <c r="I301" s="10" t="s">
        <v>7</v>
      </c>
      <c r="J301" s="9"/>
      <c r="K301" s="10" t="s">
        <v>7</v>
      </c>
      <c r="L301" s="139"/>
      <c r="M301" s="1"/>
      <c r="N301" s="32" t="str">
        <f t="shared" si="25"/>
        <v/>
      </c>
      <c r="O301" s="32" t="str">
        <f t="shared" si="26"/>
        <v/>
      </c>
      <c r="P301" s="1"/>
      <c r="Q301" s="32" t="str">
        <f t="shared" si="27"/>
        <v/>
      </c>
      <c r="R301" s="22">
        <f t="shared" si="23"/>
        <v>0</v>
      </c>
      <c r="S301" s="1"/>
      <c r="T301" s="1"/>
    </row>
    <row r="302" spans="1:20" x14ac:dyDescent="0.25">
      <c r="A302" s="1"/>
      <c r="B302" s="1"/>
      <c r="C302" s="1"/>
      <c r="D302" s="5">
        <f t="shared" si="24"/>
        <v>302</v>
      </c>
      <c r="E302" s="10" t="s">
        <v>7</v>
      </c>
      <c r="F302" s="9"/>
      <c r="G302" s="10" t="s">
        <v>7</v>
      </c>
      <c r="H302" s="9"/>
      <c r="I302" s="10" t="s">
        <v>7</v>
      </c>
      <c r="J302" s="9"/>
      <c r="K302" s="10" t="s">
        <v>7</v>
      </c>
      <c r="L302" s="139"/>
      <c r="M302" s="1"/>
      <c r="N302" s="32" t="str">
        <f t="shared" si="25"/>
        <v/>
      </c>
      <c r="O302" s="32" t="str">
        <f t="shared" si="26"/>
        <v/>
      </c>
      <c r="P302" s="1"/>
      <c r="Q302" s="32" t="str">
        <f t="shared" si="27"/>
        <v/>
      </c>
      <c r="R302" s="22">
        <f t="shared" si="23"/>
        <v>0</v>
      </c>
      <c r="S302" s="1"/>
      <c r="T302" s="1"/>
    </row>
    <row r="303" spans="1:20" x14ac:dyDescent="0.25">
      <c r="A303" s="1"/>
      <c r="B303" s="1"/>
      <c r="C303" s="1"/>
      <c r="D303" s="5">
        <f t="shared" si="24"/>
        <v>303</v>
      </c>
      <c r="E303" s="10" t="s">
        <v>7</v>
      </c>
      <c r="F303" s="9"/>
      <c r="G303" s="10" t="s">
        <v>7</v>
      </c>
      <c r="H303" s="9"/>
      <c r="I303" s="10" t="s">
        <v>7</v>
      </c>
      <c r="J303" s="9"/>
      <c r="K303" s="10" t="s">
        <v>7</v>
      </c>
      <c r="L303" s="139"/>
      <c r="M303" s="1"/>
      <c r="N303" s="32" t="str">
        <f t="shared" si="25"/>
        <v/>
      </c>
      <c r="O303" s="32" t="str">
        <f t="shared" si="26"/>
        <v/>
      </c>
      <c r="P303" s="1"/>
      <c r="Q303" s="32" t="str">
        <f t="shared" si="27"/>
        <v/>
      </c>
      <c r="R303" s="22">
        <f t="shared" si="23"/>
        <v>0</v>
      </c>
      <c r="S303" s="1"/>
      <c r="T303" s="1"/>
    </row>
    <row r="304" spans="1:20" x14ac:dyDescent="0.25">
      <c r="A304" s="1"/>
      <c r="B304" s="1"/>
      <c r="C304" s="1"/>
      <c r="D304" s="5">
        <f t="shared" si="24"/>
        <v>304</v>
      </c>
      <c r="E304" s="10" t="s">
        <v>7</v>
      </c>
      <c r="F304" s="9"/>
      <c r="G304" s="10" t="s">
        <v>7</v>
      </c>
      <c r="H304" s="9"/>
      <c r="I304" s="10" t="s">
        <v>7</v>
      </c>
      <c r="J304" s="9"/>
      <c r="K304" s="10" t="s">
        <v>7</v>
      </c>
      <c r="L304" s="139"/>
      <c r="M304" s="1"/>
      <c r="N304" s="32" t="str">
        <f t="shared" si="25"/>
        <v/>
      </c>
      <c r="O304" s="32" t="str">
        <f t="shared" si="26"/>
        <v/>
      </c>
      <c r="P304" s="1"/>
      <c r="Q304" s="32" t="str">
        <f t="shared" si="27"/>
        <v/>
      </c>
      <c r="R304" s="22">
        <f t="shared" si="23"/>
        <v>0</v>
      </c>
      <c r="S304" s="1"/>
      <c r="T304" s="1"/>
    </row>
    <row r="305" spans="1:20" x14ac:dyDescent="0.25">
      <c r="A305" s="1"/>
      <c r="B305" s="1"/>
      <c r="C305" s="1"/>
      <c r="D305" s="5">
        <f t="shared" si="24"/>
        <v>305</v>
      </c>
      <c r="E305" s="10" t="s">
        <v>7</v>
      </c>
      <c r="F305" s="9"/>
      <c r="G305" s="10" t="s">
        <v>7</v>
      </c>
      <c r="H305" s="9"/>
      <c r="I305" s="10" t="s">
        <v>7</v>
      </c>
      <c r="J305" s="9"/>
      <c r="K305" s="10" t="s">
        <v>7</v>
      </c>
      <c r="L305" s="139"/>
      <c r="M305" s="1"/>
      <c r="N305" s="32" t="str">
        <f t="shared" si="25"/>
        <v/>
      </c>
      <c r="O305" s="32" t="str">
        <f t="shared" si="26"/>
        <v/>
      </c>
      <c r="P305" s="1"/>
      <c r="Q305" s="32" t="str">
        <f t="shared" si="27"/>
        <v/>
      </c>
      <c r="R305" s="22">
        <f t="shared" si="23"/>
        <v>0</v>
      </c>
      <c r="S305" s="1"/>
      <c r="T305" s="1"/>
    </row>
    <row r="306" spans="1:20" x14ac:dyDescent="0.25">
      <c r="A306" s="1"/>
      <c r="B306" s="1"/>
      <c r="C306" s="1"/>
      <c r="D306" s="5">
        <f t="shared" si="24"/>
        <v>306</v>
      </c>
      <c r="E306" s="10" t="s">
        <v>7</v>
      </c>
      <c r="F306" s="9"/>
      <c r="G306" s="10" t="s">
        <v>7</v>
      </c>
      <c r="H306" s="9"/>
      <c r="I306" s="10" t="s">
        <v>7</v>
      </c>
      <c r="J306" s="9"/>
      <c r="K306" s="10" t="s">
        <v>7</v>
      </c>
      <c r="L306" s="139"/>
      <c r="M306" s="1"/>
      <c r="N306" s="32" t="str">
        <f t="shared" si="25"/>
        <v/>
      </c>
      <c r="O306" s="32" t="str">
        <f t="shared" si="26"/>
        <v/>
      </c>
      <c r="P306" s="1"/>
      <c r="Q306" s="32" t="str">
        <f t="shared" si="27"/>
        <v/>
      </c>
      <c r="R306" s="22">
        <f t="shared" si="23"/>
        <v>0</v>
      </c>
      <c r="S306" s="1"/>
      <c r="T306" s="1"/>
    </row>
    <row r="307" spans="1:20" x14ac:dyDescent="0.25">
      <c r="A307" s="1"/>
      <c r="B307" s="1"/>
      <c r="C307" s="1"/>
      <c r="D307" s="5">
        <f t="shared" si="24"/>
        <v>307</v>
      </c>
      <c r="E307" s="10" t="s">
        <v>7</v>
      </c>
      <c r="F307" s="9"/>
      <c r="G307" s="10" t="s">
        <v>7</v>
      </c>
      <c r="H307" s="9"/>
      <c r="I307" s="10" t="s">
        <v>7</v>
      </c>
      <c r="J307" s="9"/>
      <c r="K307" s="10" t="s">
        <v>7</v>
      </c>
      <c r="L307" s="139"/>
      <c r="M307" s="1"/>
      <c r="N307" s="32" t="str">
        <f t="shared" si="25"/>
        <v/>
      </c>
      <c r="O307" s="32" t="str">
        <f t="shared" si="26"/>
        <v/>
      </c>
      <c r="P307" s="1"/>
      <c r="Q307" s="32" t="str">
        <f t="shared" si="27"/>
        <v/>
      </c>
      <c r="R307" s="22">
        <f t="shared" si="23"/>
        <v>0</v>
      </c>
      <c r="S307" s="1"/>
      <c r="T307" s="1"/>
    </row>
    <row r="308" spans="1:20" x14ac:dyDescent="0.25">
      <c r="A308" s="1"/>
      <c r="B308" s="1"/>
      <c r="C308" s="1"/>
      <c r="D308" s="5">
        <f t="shared" si="24"/>
        <v>308</v>
      </c>
      <c r="E308" s="10" t="s">
        <v>7</v>
      </c>
      <c r="F308" s="9"/>
      <c r="G308" s="10" t="s">
        <v>7</v>
      </c>
      <c r="H308" s="9"/>
      <c r="I308" s="10" t="s">
        <v>7</v>
      </c>
      <c r="J308" s="9"/>
      <c r="K308" s="10" t="s">
        <v>7</v>
      </c>
      <c r="L308" s="139"/>
      <c r="M308" s="1"/>
      <c r="N308" s="32" t="str">
        <f t="shared" si="25"/>
        <v/>
      </c>
      <c r="O308" s="32" t="str">
        <f t="shared" si="26"/>
        <v/>
      </c>
      <c r="P308" s="1"/>
      <c r="Q308" s="32" t="str">
        <f t="shared" si="27"/>
        <v/>
      </c>
      <c r="R308" s="22">
        <f t="shared" si="23"/>
        <v>0</v>
      </c>
      <c r="S308" s="1"/>
      <c r="T308" s="1"/>
    </row>
    <row r="309" spans="1:20" x14ac:dyDescent="0.25">
      <c r="A309" s="1"/>
      <c r="B309" s="1"/>
      <c r="C309" s="1"/>
      <c r="D309" s="5">
        <f t="shared" si="24"/>
        <v>309</v>
      </c>
      <c r="E309" s="10" t="s">
        <v>7</v>
      </c>
      <c r="F309" s="9"/>
      <c r="G309" s="10" t="s">
        <v>7</v>
      </c>
      <c r="H309" s="9"/>
      <c r="I309" s="10" t="s">
        <v>7</v>
      </c>
      <c r="J309" s="9"/>
      <c r="K309" s="10" t="s">
        <v>7</v>
      </c>
      <c r="L309" s="139"/>
      <c r="M309" s="1"/>
      <c r="N309" s="32" t="str">
        <f t="shared" si="25"/>
        <v/>
      </c>
      <c r="O309" s="32" t="str">
        <f t="shared" si="26"/>
        <v/>
      </c>
      <c r="P309" s="1"/>
      <c r="Q309" s="32" t="str">
        <f t="shared" si="27"/>
        <v/>
      </c>
      <c r="R309" s="22">
        <f t="shared" si="23"/>
        <v>0</v>
      </c>
      <c r="S309" s="1"/>
      <c r="T309" s="1"/>
    </row>
    <row r="310" spans="1:20" x14ac:dyDescent="0.25">
      <c r="A310" s="1"/>
      <c r="B310" s="1"/>
      <c r="C310" s="1"/>
      <c r="D310" s="5">
        <f t="shared" si="24"/>
        <v>310</v>
      </c>
      <c r="E310" s="10" t="s">
        <v>7</v>
      </c>
      <c r="F310" s="9"/>
      <c r="G310" s="10" t="s">
        <v>7</v>
      </c>
      <c r="H310" s="9"/>
      <c r="I310" s="10" t="s">
        <v>7</v>
      </c>
      <c r="J310" s="9"/>
      <c r="K310" s="10" t="s">
        <v>7</v>
      </c>
      <c r="L310" s="139"/>
      <c r="M310" s="1"/>
      <c r="N310" s="32" t="str">
        <f t="shared" si="25"/>
        <v/>
      </c>
      <c r="O310" s="32" t="str">
        <f t="shared" si="26"/>
        <v/>
      </c>
      <c r="P310" s="1"/>
      <c r="Q310" s="32" t="str">
        <f t="shared" si="27"/>
        <v/>
      </c>
      <c r="R310" s="22">
        <f t="shared" si="23"/>
        <v>0</v>
      </c>
      <c r="S310" s="1"/>
      <c r="T310" s="1"/>
    </row>
    <row r="311" spans="1:20" x14ac:dyDescent="0.25">
      <c r="A311" s="1"/>
      <c r="B311" s="1"/>
      <c r="C311" s="1"/>
      <c r="D311" s="5">
        <f t="shared" si="24"/>
        <v>311</v>
      </c>
      <c r="E311" s="10" t="s">
        <v>7</v>
      </c>
      <c r="F311" s="9"/>
      <c r="G311" s="10" t="s">
        <v>7</v>
      </c>
      <c r="H311" s="9"/>
      <c r="I311" s="10" t="s">
        <v>7</v>
      </c>
      <c r="J311" s="9"/>
      <c r="K311" s="10" t="s">
        <v>7</v>
      </c>
      <c r="L311" s="139"/>
      <c r="M311" s="1"/>
      <c r="N311" s="32" t="str">
        <f t="shared" si="25"/>
        <v/>
      </c>
      <c r="O311" s="32" t="str">
        <f t="shared" si="26"/>
        <v/>
      </c>
      <c r="P311" s="1"/>
      <c r="Q311" s="32" t="str">
        <f t="shared" si="27"/>
        <v/>
      </c>
      <c r="R311" s="22">
        <f t="shared" si="23"/>
        <v>0</v>
      </c>
      <c r="S311" s="1"/>
      <c r="T311" s="1"/>
    </row>
    <row r="312" spans="1:20" x14ac:dyDescent="0.25">
      <c r="A312" s="1"/>
      <c r="B312" s="1"/>
      <c r="C312" s="1"/>
      <c r="D312" s="5">
        <f t="shared" si="24"/>
        <v>312</v>
      </c>
      <c r="E312" s="10" t="s">
        <v>7</v>
      </c>
      <c r="F312" s="9"/>
      <c r="G312" s="10" t="s">
        <v>7</v>
      </c>
      <c r="H312" s="9"/>
      <c r="I312" s="10" t="s">
        <v>7</v>
      </c>
      <c r="J312" s="9"/>
      <c r="K312" s="10" t="s">
        <v>7</v>
      </c>
      <c r="L312" s="139"/>
      <c r="M312" s="1"/>
      <c r="N312" s="32" t="str">
        <f t="shared" si="25"/>
        <v/>
      </c>
      <c r="O312" s="32" t="str">
        <f t="shared" si="26"/>
        <v/>
      </c>
      <c r="P312" s="1"/>
      <c r="Q312" s="32" t="str">
        <f t="shared" si="27"/>
        <v/>
      </c>
      <c r="R312" s="22">
        <f t="shared" si="23"/>
        <v>0</v>
      </c>
      <c r="S312" s="1"/>
      <c r="T312" s="1"/>
    </row>
    <row r="313" spans="1:20" x14ac:dyDescent="0.25">
      <c r="A313" s="1"/>
      <c r="B313" s="1"/>
      <c r="C313" s="1"/>
      <c r="D313" s="5">
        <f t="shared" si="24"/>
        <v>313</v>
      </c>
      <c r="E313" s="10" t="s">
        <v>7</v>
      </c>
      <c r="F313" s="9"/>
      <c r="G313" s="10" t="s">
        <v>7</v>
      </c>
      <c r="H313" s="9"/>
      <c r="I313" s="10" t="s">
        <v>7</v>
      </c>
      <c r="J313" s="9"/>
      <c r="K313" s="10" t="s">
        <v>7</v>
      </c>
      <c r="L313" s="139"/>
      <c r="M313" s="1"/>
      <c r="N313" s="32" t="str">
        <f t="shared" si="25"/>
        <v/>
      </c>
      <c r="O313" s="32" t="str">
        <f t="shared" si="26"/>
        <v/>
      </c>
      <c r="P313" s="1"/>
      <c r="Q313" s="32" t="str">
        <f t="shared" si="27"/>
        <v/>
      </c>
      <c r="R313" s="22">
        <f t="shared" si="23"/>
        <v>0</v>
      </c>
      <c r="S313" s="1"/>
      <c r="T313" s="1"/>
    </row>
    <row r="314" spans="1:20" x14ac:dyDescent="0.25">
      <c r="A314" s="1"/>
      <c r="B314" s="1"/>
      <c r="C314" s="1"/>
      <c r="D314" s="5">
        <f t="shared" si="24"/>
        <v>314</v>
      </c>
      <c r="E314" s="10" t="s">
        <v>7</v>
      </c>
      <c r="F314" s="9"/>
      <c r="G314" s="10" t="s">
        <v>7</v>
      </c>
      <c r="H314" s="9"/>
      <c r="I314" s="10" t="s">
        <v>7</v>
      </c>
      <c r="J314" s="9"/>
      <c r="K314" s="10" t="s">
        <v>7</v>
      </c>
      <c r="L314" s="139"/>
      <c r="M314" s="1"/>
      <c r="N314" s="32" t="str">
        <f t="shared" si="25"/>
        <v/>
      </c>
      <c r="O314" s="32" t="str">
        <f t="shared" si="26"/>
        <v/>
      </c>
      <c r="P314" s="1"/>
      <c r="Q314" s="32" t="str">
        <f t="shared" si="27"/>
        <v/>
      </c>
      <c r="R314" s="22">
        <f t="shared" si="23"/>
        <v>0</v>
      </c>
      <c r="S314" s="1"/>
      <c r="T314" s="1"/>
    </row>
    <row r="315" spans="1:20" x14ac:dyDescent="0.25">
      <c r="A315" s="1"/>
      <c r="B315" s="1"/>
      <c r="C315" s="1"/>
      <c r="D315" s="5">
        <f t="shared" si="24"/>
        <v>315</v>
      </c>
      <c r="E315" s="10" t="s">
        <v>7</v>
      </c>
      <c r="F315" s="9"/>
      <c r="G315" s="10" t="s">
        <v>7</v>
      </c>
      <c r="H315" s="9"/>
      <c r="I315" s="10" t="s">
        <v>7</v>
      </c>
      <c r="J315" s="9"/>
      <c r="K315" s="10" t="s">
        <v>7</v>
      </c>
      <c r="L315" s="139"/>
      <c r="M315" s="1"/>
      <c r="N315" s="32" t="str">
        <f t="shared" si="25"/>
        <v/>
      </c>
      <c r="O315" s="32" t="str">
        <f t="shared" si="26"/>
        <v/>
      </c>
      <c r="P315" s="1"/>
      <c r="Q315" s="32" t="str">
        <f t="shared" si="27"/>
        <v/>
      </c>
      <c r="R315" s="22">
        <f t="shared" si="23"/>
        <v>0</v>
      </c>
      <c r="S315" s="1"/>
      <c r="T315" s="1"/>
    </row>
    <row r="316" spans="1:20" x14ac:dyDescent="0.25">
      <c r="A316" s="1"/>
      <c r="B316" s="1"/>
      <c r="C316" s="1"/>
      <c r="D316" s="5">
        <f t="shared" si="24"/>
        <v>316</v>
      </c>
      <c r="E316" s="10" t="s">
        <v>7</v>
      </c>
      <c r="F316" s="9"/>
      <c r="G316" s="10" t="s">
        <v>7</v>
      </c>
      <c r="H316" s="9"/>
      <c r="I316" s="10" t="s">
        <v>7</v>
      </c>
      <c r="J316" s="9"/>
      <c r="K316" s="10" t="s">
        <v>7</v>
      </c>
      <c r="L316" s="139"/>
      <c r="M316" s="1"/>
      <c r="N316" s="32" t="str">
        <f t="shared" si="25"/>
        <v/>
      </c>
      <c r="O316" s="32" t="str">
        <f t="shared" si="26"/>
        <v/>
      </c>
      <c r="P316" s="1"/>
      <c r="Q316" s="32" t="str">
        <f t="shared" si="27"/>
        <v/>
      </c>
      <c r="R316" s="22">
        <f t="shared" si="23"/>
        <v>0</v>
      </c>
      <c r="S316" s="1"/>
      <c r="T316" s="1"/>
    </row>
    <row r="317" spans="1:20" x14ac:dyDescent="0.25">
      <c r="A317" s="1"/>
      <c r="B317" s="1"/>
      <c r="C317" s="1"/>
      <c r="D317" s="5">
        <f t="shared" si="24"/>
        <v>317</v>
      </c>
      <c r="E317" s="10" t="s">
        <v>7</v>
      </c>
      <c r="F317" s="9"/>
      <c r="G317" s="10" t="s">
        <v>7</v>
      </c>
      <c r="H317" s="9"/>
      <c r="I317" s="10" t="s">
        <v>7</v>
      </c>
      <c r="J317" s="9"/>
      <c r="K317" s="10" t="s">
        <v>7</v>
      </c>
      <c r="L317" s="139"/>
      <c r="M317" s="1"/>
      <c r="N317" s="32" t="str">
        <f t="shared" si="25"/>
        <v/>
      </c>
      <c r="O317" s="32" t="str">
        <f t="shared" si="26"/>
        <v/>
      </c>
      <c r="P317" s="1"/>
      <c r="Q317" s="32" t="str">
        <f t="shared" si="27"/>
        <v/>
      </c>
      <c r="R317" s="22">
        <f t="shared" si="23"/>
        <v>0</v>
      </c>
      <c r="S317" s="1"/>
      <c r="T317" s="1"/>
    </row>
    <row r="318" spans="1:20" x14ac:dyDescent="0.25">
      <c r="A318" s="1"/>
      <c r="B318" s="1"/>
      <c r="C318" s="1"/>
      <c r="D318" s="5">
        <f t="shared" si="24"/>
        <v>318</v>
      </c>
      <c r="E318" s="10" t="s">
        <v>7</v>
      </c>
      <c r="F318" s="9"/>
      <c r="G318" s="10" t="s">
        <v>7</v>
      </c>
      <c r="H318" s="9"/>
      <c r="I318" s="10" t="s">
        <v>7</v>
      </c>
      <c r="J318" s="9"/>
      <c r="K318" s="10" t="s">
        <v>7</v>
      </c>
      <c r="L318" s="139"/>
      <c r="M318" s="1"/>
      <c r="N318" s="32" t="str">
        <f t="shared" si="25"/>
        <v/>
      </c>
      <c r="O318" s="32" t="str">
        <f t="shared" si="26"/>
        <v/>
      </c>
      <c r="P318" s="1"/>
      <c r="Q318" s="32" t="str">
        <f t="shared" si="27"/>
        <v/>
      </c>
      <c r="R318" s="22">
        <f t="shared" si="23"/>
        <v>0</v>
      </c>
      <c r="S318" s="1"/>
      <c r="T318" s="1"/>
    </row>
    <row r="319" spans="1:20" x14ac:dyDescent="0.25">
      <c r="A319" s="1"/>
      <c r="B319" s="1"/>
      <c r="C319" s="1"/>
      <c r="D319" s="5">
        <f t="shared" si="24"/>
        <v>319</v>
      </c>
      <c r="E319" s="10" t="s">
        <v>7</v>
      </c>
      <c r="F319" s="9"/>
      <c r="G319" s="10" t="s">
        <v>7</v>
      </c>
      <c r="H319" s="9"/>
      <c r="I319" s="10" t="s">
        <v>7</v>
      </c>
      <c r="J319" s="9"/>
      <c r="K319" s="10" t="s">
        <v>7</v>
      </c>
      <c r="L319" s="139"/>
      <c r="M319" s="1"/>
      <c r="N319" s="32" t="str">
        <f t="shared" si="25"/>
        <v/>
      </c>
      <c r="O319" s="32" t="str">
        <f t="shared" si="26"/>
        <v/>
      </c>
      <c r="P319" s="1"/>
      <c r="Q319" s="32" t="str">
        <f t="shared" si="27"/>
        <v/>
      </c>
      <c r="R319" s="22">
        <f t="shared" si="23"/>
        <v>0</v>
      </c>
      <c r="S319" s="1"/>
      <c r="T319" s="1"/>
    </row>
    <row r="320" spans="1:20" x14ac:dyDescent="0.25">
      <c r="A320" s="1"/>
      <c r="B320" s="1"/>
      <c r="C320" s="1"/>
      <c r="D320" s="5">
        <f t="shared" si="24"/>
        <v>320</v>
      </c>
      <c r="E320" s="10" t="s">
        <v>7</v>
      </c>
      <c r="F320" s="9"/>
      <c r="G320" s="10" t="s">
        <v>7</v>
      </c>
      <c r="H320" s="9"/>
      <c r="I320" s="10" t="s">
        <v>7</v>
      </c>
      <c r="J320" s="9"/>
      <c r="K320" s="10" t="s">
        <v>7</v>
      </c>
      <c r="L320" s="139"/>
      <c r="M320" s="1"/>
      <c r="N320" s="32" t="str">
        <f t="shared" si="25"/>
        <v/>
      </c>
      <c r="O320" s="32" t="str">
        <f t="shared" si="26"/>
        <v/>
      </c>
      <c r="P320" s="1"/>
      <c r="Q320" s="32" t="str">
        <f t="shared" si="27"/>
        <v/>
      </c>
      <c r="R320" s="22">
        <f t="shared" si="23"/>
        <v>0</v>
      </c>
      <c r="S320" s="1"/>
      <c r="T320" s="1"/>
    </row>
    <row r="321" spans="1:20" x14ac:dyDescent="0.25">
      <c r="A321" s="1"/>
      <c r="B321" s="1"/>
      <c r="C321" s="1"/>
      <c r="D321" s="5">
        <f t="shared" si="24"/>
        <v>321</v>
      </c>
      <c r="E321" s="10" t="s">
        <v>7</v>
      </c>
      <c r="F321" s="9"/>
      <c r="G321" s="10" t="s">
        <v>7</v>
      </c>
      <c r="H321" s="9"/>
      <c r="I321" s="10" t="s">
        <v>7</v>
      </c>
      <c r="J321" s="9"/>
      <c r="K321" s="10" t="s">
        <v>7</v>
      </c>
      <c r="L321" s="139"/>
      <c r="M321" s="1"/>
      <c r="N321" s="32" t="str">
        <f t="shared" si="25"/>
        <v/>
      </c>
      <c r="O321" s="32" t="str">
        <f t="shared" si="26"/>
        <v/>
      </c>
      <c r="P321" s="1"/>
      <c r="Q321" s="32" t="str">
        <f t="shared" si="27"/>
        <v/>
      </c>
      <c r="R321" s="22">
        <f t="shared" si="23"/>
        <v>0</v>
      </c>
      <c r="S321" s="1"/>
      <c r="T321" s="1"/>
    </row>
    <row r="322" spans="1:20" x14ac:dyDescent="0.25">
      <c r="A322" s="1"/>
      <c r="B322" s="1"/>
      <c r="C322" s="1"/>
      <c r="D322" s="5">
        <f t="shared" si="24"/>
        <v>322</v>
      </c>
      <c r="E322" s="10" t="s">
        <v>7</v>
      </c>
      <c r="F322" s="9"/>
      <c r="G322" s="10" t="s">
        <v>7</v>
      </c>
      <c r="H322" s="9"/>
      <c r="I322" s="10" t="s">
        <v>7</v>
      </c>
      <c r="J322" s="9"/>
      <c r="K322" s="10" t="s">
        <v>7</v>
      </c>
      <c r="L322" s="139"/>
      <c r="M322" s="1"/>
      <c r="N322" s="32" t="str">
        <f t="shared" si="25"/>
        <v/>
      </c>
      <c r="O322" s="32" t="str">
        <f t="shared" si="26"/>
        <v/>
      </c>
      <c r="P322" s="1"/>
      <c r="Q322" s="32" t="str">
        <f t="shared" si="27"/>
        <v/>
      </c>
      <c r="R322" s="22">
        <f t="shared" si="23"/>
        <v>0</v>
      </c>
      <c r="S322" s="1"/>
      <c r="T322" s="1"/>
    </row>
    <row r="323" spans="1:20" x14ac:dyDescent="0.25">
      <c r="A323" s="1"/>
      <c r="B323" s="1"/>
      <c r="C323" s="1"/>
      <c r="D323" s="5">
        <f t="shared" si="24"/>
        <v>323</v>
      </c>
      <c r="E323" s="10" t="s">
        <v>7</v>
      </c>
      <c r="F323" s="9"/>
      <c r="G323" s="10" t="s">
        <v>7</v>
      </c>
      <c r="H323" s="9"/>
      <c r="I323" s="10" t="s">
        <v>7</v>
      </c>
      <c r="J323" s="9"/>
      <c r="K323" s="10" t="s">
        <v>7</v>
      </c>
      <c r="L323" s="139"/>
      <c r="M323" s="1"/>
      <c r="N323" s="32" t="str">
        <f t="shared" si="25"/>
        <v/>
      </c>
      <c r="O323" s="32" t="str">
        <f t="shared" si="26"/>
        <v/>
      </c>
      <c r="P323" s="1"/>
      <c r="Q323" s="32" t="str">
        <f t="shared" si="27"/>
        <v/>
      </c>
      <c r="R323" s="22">
        <f t="shared" si="23"/>
        <v>0</v>
      </c>
      <c r="S323" s="1"/>
      <c r="T323" s="1"/>
    </row>
    <row r="324" spans="1:20" x14ac:dyDescent="0.25">
      <c r="A324" s="1"/>
      <c r="B324" s="1"/>
      <c r="C324" s="1"/>
      <c r="D324" s="5">
        <f t="shared" si="24"/>
        <v>324</v>
      </c>
      <c r="E324" s="10" t="s">
        <v>7</v>
      </c>
      <c r="F324" s="9"/>
      <c r="G324" s="10" t="s">
        <v>7</v>
      </c>
      <c r="H324" s="9"/>
      <c r="I324" s="10" t="s">
        <v>7</v>
      </c>
      <c r="J324" s="9"/>
      <c r="K324" s="10" t="s">
        <v>7</v>
      </c>
      <c r="L324" s="139"/>
      <c r="M324" s="1"/>
      <c r="N324" s="32" t="str">
        <f t="shared" si="25"/>
        <v/>
      </c>
      <c r="O324" s="32" t="str">
        <f t="shared" si="26"/>
        <v/>
      </c>
      <c r="P324" s="1"/>
      <c r="Q324" s="32" t="str">
        <f t="shared" si="27"/>
        <v/>
      </c>
      <c r="R324" s="22">
        <f t="shared" si="23"/>
        <v>0</v>
      </c>
      <c r="S324" s="1"/>
      <c r="T324" s="1"/>
    </row>
    <row r="325" spans="1:20" x14ac:dyDescent="0.25">
      <c r="A325" s="1"/>
      <c r="B325" s="1"/>
      <c r="C325" s="1"/>
      <c r="D325" s="5">
        <f t="shared" si="24"/>
        <v>325</v>
      </c>
      <c r="E325" s="10" t="s">
        <v>7</v>
      </c>
      <c r="F325" s="9"/>
      <c r="G325" s="10" t="s">
        <v>7</v>
      </c>
      <c r="H325" s="9"/>
      <c r="I325" s="10" t="s">
        <v>7</v>
      </c>
      <c r="J325" s="9"/>
      <c r="K325" s="10" t="s">
        <v>7</v>
      </c>
      <c r="L325" s="139"/>
      <c r="M325" s="1"/>
      <c r="N325" s="32" t="str">
        <f t="shared" si="25"/>
        <v/>
      </c>
      <c r="O325" s="32" t="str">
        <f t="shared" si="26"/>
        <v/>
      </c>
      <c r="P325" s="1"/>
      <c r="Q325" s="32" t="str">
        <f t="shared" si="27"/>
        <v/>
      </c>
      <c r="R325" s="22">
        <f t="shared" si="23"/>
        <v>0</v>
      </c>
      <c r="S325" s="1"/>
      <c r="T325" s="1"/>
    </row>
    <row r="326" spans="1:20" x14ac:dyDescent="0.25">
      <c r="A326" s="1"/>
      <c r="B326" s="1"/>
      <c r="C326" s="1"/>
      <c r="D326" s="5">
        <f t="shared" si="24"/>
        <v>326</v>
      </c>
      <c r="E326" s="10" t="s">
        <v>7</v>
      </c>
      <c r="F326" s="9"/>
      <c r="G326" s="10" t="s">
        <v>7</v>
      </c>
      <c r="H326" s="9"/>
      <c r="I326" s="10" t="s">
        <v>7</v>
      </c>
      <c r="J326" s="9"/>
      <c r="K326" s="10" t="s">
        <v>7</v>
      </c>
      <c r="L326" s="139"/>
      <c r="M326" s="1"/>
      <c r="N326" s="32" t="str">
        <f t="shared" si="25"/>
        <v/>
      </c>
      <c r="O326" s="32" t="str">
        <f t="shared" si="26"/>
        <v/>
      </c>
      <c r="P326" s="1"/>
      <c r="Q326" s="32" t="str">
        <f t="shared" si="27"/>
        <v/>
      </c>
      <c r="R326" s="22">
        <f t="shared" si="23"/>
        <v>0</v>
      </c>
      <c r="S326" s="1"/>
      <c r="T326" s="1"/>
    </row>
    <row r="327" spans="1:20" x14ac:dyDescent="0.25">
      <c r="A327" s="1"/>
      <c r="B327" s="1"/>
      <c r="C327" s="1"/>
      <c r="D327" s="5">
        <f t="shared" si="24"/>
        <v>327</v>
      </c>
      <c r="E327" s="10" t="s">
        <v>7</v>
      </c>
      <c r="F327" s="9"/>
      <c r="G327" s="10" t="s">
        <v>7</v>
      </c>
      <c r="H327" s="9"/>
      <c r="I327" s="10" t="s">
        <v>7</v>
      </c>
      <c r="J327" s="9"/>
      <c r="K327" s="10" t="s">
        <v>7</v>
      </c>
      <c r="L327" s="139"/>
      <c r="M327" s="1"/>
      <c r="N327" s="32" t="str">
        <f t="shared" si="25"/>
        <v/>
      </c>
      <c r="O327" s="32" t="str">
        <f t="shared" si="26"/>
        <v/>
      </c>
      <c r="P327" s="1"/>
      <c r="Q327" s="32" t="str">
        <f t="shared" si="27"/>
        <v/>
      </c>
      <c r="R327" s="22">
        <f t="shared" si="23"/>
        <v>0</v>
      </c>
      <c r="S327" s="1"/>
      <c r="T327" s="1"/>
    </row>
    <row r="328" spans="1:20" x14ac:dyDescent="0.25">
      <c r="A328" s="1"/>
      <c r="B328" s="1"/>
      <c r="C328" s="1"/>
      <c r="D328" s="5">
        <f t="shared" si="24"/>
        <v>328</v>
      </c>
      <c r="E328" s="10" t="s">
        <v>7</v>
      </c>
      <c r="F328" s="9"/>
      <c r="G328" s="10" t="s">
        <v>7</v>
      </c>
      <c r="H328" s="9"/>
      <c r="I328" s="10" t="s">
        <v>7</v>
      </c>
      <c r="J328" s="9"/>
      <c r="K328" s="10" t="s">
        <v>7</v>
      </c>
      <c r="L328" s="139"/>
      <c r="M328" s="1"/>
      <c r="N328" s="32" t="str">
        <f t="shared" si="25"/>
        <v/>
      </c>
      <c r="O328" s="32" t="str">
        <f t="shared" si="26"/>
        <v/>
      </c>
      <c r="P328" s="1"/>
      <c r="Q328" s="32" t="str">
        <f t="shared" si="27"/>
        <v/>
      </c>
      <c r="R328" s="22">
        <f t="shared" ref="R328:R391" si="28">IF(Q328="",0,IF(COUNTIF(Q:Q,Q328)=1,0,1))</f>
        <v>0</v>
      </c>
      <c r="S328" s="1"/>
      <c r="T328" s="1"/>
    </row>
    <row r="329" spans="1:20" x14ac:dyDescent="0.25">
      <c r="A329" s="1"/>
      <c r="B329" s="1"/>
      <c r="C329" s="1"/>
      <c r="D329" s="5">
        <f t="shared" ref="D329:D392" si="29">ROW(C329)</f>
        <v>329</v>
      </c>
      <c r="E329" s="10" t="s">
        <v>7</v>
      </c>
      <c r="F329" s="9"/>
      <c r="G329" s="10" t="s">
        <v>7</v>
      </c>
      <c r="H329" s="9"/>
      <c r="I329" s="10" t="s">
        <v>7</v>
      </c>
      <c r="J329" s="9"/>
      <c r="K329" s="10" t="s">
        <v>7</v>
      </c>
      <c r="L329" s="139"/>
      <c r="M329" s="1"/>
      <c r="N329" s="32" t="str">
        <f t="shared" si="25"/>
        <v/>
      </c>
      <c r="O329" s="32" t="str">
        <f t="shared" si="26"/>
        <v/>
      </c>
      <c r="P329" s="1"/>
      <c r="Q329" s="32" t="str">
        <f t="shared" si="27"/>
        <v/>
      </c>
      <c r="R329" s="22">
        <f t="shared" si="28"/>
        <v>0</v>
      </c>
      <c r="S329" s="1"/>
      <c r="T329" s="1"/>
    </row>
    <row r="330" spans="1:20" x14ac:dyDescent="0.25">
      <c r="A330" s="1"/>
      <c r="B330" s="1"/>
      <c r="C330" s="1"/>
      <c r="D330" s="5">
        <f t="shared" si="29"/>
        <v>330</v>
      </c>
      <c r="E330" s="10" t="s">
        <v>7</v>
      </c>
      <c r="F330" s="9"/>
      <c r="G330" s="10" t="s">
        <v>7</v>
      </c>
      <c r="H330" s="9"/>
      <c r="I330" s="10" t="s">
        <v>7</v>
      </c>
      <c r="J330" s="9"/>
      <c r="K330" s="10" t="s">
        <v>7</v>
      </c>
      <c r="L330" s="139"/>
      <c r="M330" s="1"/>
      <c r="N330" s="32" t="str">
        <f t="shared" si="25"/>
        <v/>
      </c>
      <c r="O330" s="32" t="str">
        <f t="shared" si="26"/>
        <v/>
      </c>
      <c r="P330" s="1"/>
      <c r="Q330" s="32" t="str">
        <f t="shared" si="27"/>
        <v/>
      </c>
      <c r="R330" s="22">
        <f t="shared" si="28"/>
        <v>0</v>
      </c>
      <c r="S330" s="1"/>
      <c r="T330" s="1"/>
    </row>
    <row r="331" spans="1:20" x14ac:dyDescent="0.25">
      <c r="A331" s="1"/>
      <c r="B331" s="1"/>
      <c r="C331" s="1"/>
      <c r="D331" s="5">
        <f t="shared" si="29"/>
        <v>331</v>
      </c>
      <c r="E331" s="10" t="s">
        <v>7</v>
      </c>
      <c r="F331" s="9"/>
      <c r="G331" s="10" t="s">
        <v>7</v>
      </c>
      <c r="H331" s="9"/>
      <c r="I331" s="10" t="s">
        <v>7</v>
      </c>
      <c r="J331" s="9"/>
      <c r="K331" s="10" t="s">
        <v>7</v>
      </c>
      <c r="L331" s="139"/>
      <c r="M331" s="1"/>
      <c r="N331" s="32" t="str">
        <f t="shared" si="25"/>
        <v/>
      </c>
      <c r="O331" s="32" t="str">
        <f t="shared" si="26"/>
        <v/>
      </c>
      <c r="P331" s="1"/>
      <c r="Q331" s="32" t="str">
        <f t="shared" si="27"/>
        <v/>
      </c>
      <c r="R331" s="22">
        <f t="shared" si="28"/>
        <v>0</v>
      </c>
      <c r="S331" s="1"/>
      <c r="T331" s="1"/>
    </row>
    <row r="332" spans="1:20" x14ac:dyDescent="0.25">
      <c r="A332" s="1"/>
      <c r="B332" s="1"/>
      <c r="C332" s="1"/>
      <c r="D332" s="5">
        <f t="shared" si="29"/>
        <v>332</v>
      </c>
      <c r="E332" s="10" t="s">
        <v>7</v>
      </c>
      <c r="F332" s="9"/>
      <c r="G332" s="10" t="s">
        <v>7</v>
      </c>
      <c r="H332" s="9"/>
      <c r="I332" s="10" t="s">
        <v>7</v>
      </c>
      <c r="J332" s="9"/>
      <c r="K332" s="10" t="s">
        <v>7</v>
      </c>
      <c r="L332" s="139"/>
      <c r="M332" s="1"/>
      <c r="N332" s="32" t="str">
        <f t="shared" si="25"/>
        <v/>
      </c>
      <c r="O332" s="32" t="str">
        <f t="shared" si="26"/>
        <v/>
      </c>
      <c r="P332" s="1"/>
      <c r="Q332" s="32" t="str">
        <f t="shared" si="27"/>
        <v/>
      </c>
      <c r="R332" s="22">
        <f t="shared" si="28"/>
        <v>0</v>
      </c>
      <c r="S332" s="1"/>
      <c r="T332" s="1"/>
    </row>
    <row r="333" spans="1:20" x14ac:dyDescent="0.25">
      <c r="A333" s="1"/>
      <c r="B333" s="1"/>
      <c r="C333" s="1"/>
      <c r="D333" s="5">
        <f t="shared" si="29"/>
        <v>333</v>
      </c>
      <c r="E333" s="10" t="s">
        <v>7</v>
      </c>
      <c r="F333" s="9"/>
      <c r="G333" s="10" t="s">
        <v>7</v>
      </c>
      <c r="H333" s="9"/>
      <c r="I333" s="10" t="s">
        <v>7</v>
      </c>
      <c r="J333" s="9"/>
      <c r="K333" s="10" t="s">
        <v>7</v>
      </c>
      <c r="L333" s="139"/>
      <c r="M333" s="1"/>
      <c r="N333" s="32" t="str">
        <f t="shared" si="25"/>
        <v/>
      </c>
      <c r="O333" s="32" t="str">
        <f t="shared" si="26"/>
        <v/>
      </c>
      <c r="P333" s="1"/>
      <c r="Q333" s="32" t="str">
        <f t="shared" si="27"/>
        <v/>
      </c>
      <c r="R333" s="22">
        <f t="shared" si="28"/>
        <v>0</v>
      </c>
      <c r="S333" s="1"/>
      <c r="T333" s="1"/>
    </row>
    <row r="334" spans="1:20" x14ac:dyDescent="0.25">
      <c r="A334" s="1"/>
      <c r="B334" s="1"/>
      <c r="C334" s="1"/>
      <c r="D334" s="5">
        <f t="shared" si="29"/>
        <v>334</v>
      </c>
      <c r="E334" s="10" t="s">
        <v>7</v>
      </c>
      <c r="F334" s="9"/>
      <c r="G334" s="10" t="s">
        <v>7</v>
      </c>
      <c r="H334" s="9"/>
      <c r="I334" s="10" t="s">
        <v>7</v>
      </c>
      <c r="J334" s="9"/>
      <c r="K334" s="10" t="s">
        <v>7</v>
      </c>
      <c r="L334" s="139"/>
      <c r="M334" s="1"/>
      <c r="N334" s="32" t="str">
        <f t="shared" si="25"/>
        <v/>
      </c>
      <c r="O334" s="32" t="str">
        <f t="shared" si="26"/>
        <v/>
      </c>
      <c r="P334" s="1"/>
      <c r="Q334" s="32" t="str">
        <f t="shared" si="27"/>
        <v/>
      </c>
      <c r="R334" s="22">
        <f t="shared" si="28"/>
        <v>0</v>
      </c>
      <c r="S334" s="1"/>
      <c r="T334" s="1"/>
    </row>
    <row r="335" spans="1:20" x14ac:dyDescent="0.25">
      <c r="A335" s="1"/>
      <c r="B335" s="1"/>
      <c r="C335" s="1"/>
      <c r="D335" s="5">
        <f t="shared" si="29"/>
        <v>335</v>
      </c>
      <c r="E335" s="10" t="s">
        <v>7</v>
      </c>
      <c r="F335" s="9"/>
      <c r="G335" s="10" t="s">
        <v>7</v>
      </c>
      <c r="H335" s="9"/>
      <c r="I335" s="10" t="s">
        <v>7</v>
      </c>
      <c r="J335" s="9"/>
      <c r="K335" s="10" t="s">
        <v>7</v>
      </c>
      <c r="L335" s="139"/>
      <c r="M335" s="1"/>
      <c r="N335" s="32" t="str">
        <f t="shared" si="25"/>
        <v/>
      </c>
      <c r="O335" s="32" t="str">
        <f t="shared" si="26"/>
        <v/>
      </c>
      <c r="P335" s="1"/>
      <c r="Q335" s="32" t="str">
        <f t="shared" si="27"/>
        <v/>
      </c>
      <c r="R335" s="22">
        <f t="shared" si="28"/>
        <v>0</v>
      </c>
      <c r="S335" s="1"/>
      <c r="T335" s="1"/>
    </row>
    <row r="336" spans="1:20" x14ac:dyDescent="0.25">
      <c r="A336" s="1"/>
      <c r="B336" s="1"/>
      <c r="C336" s="1"/>
      <c r="D336" s="5">
        <f t="shared" si="29"/>
        <v>336</v>
      </c>
      <c r="E336" s="10" t="s">
        <v>7</v>
      </c>
      <c r="F336" s="9"/>
      <c r="G336" s="10" t="s">
        <v>7</v>
      </c>
      <c r="H336" s="9"/>
      <c r="I336" s="10" t="s">
        <v>7</v>
      </c>
      <c r="J336" s="9"/>
      <c r="K336" s="10" t="s">
        <v>7</v>
      </c>
      <c r="L336" s="139"/>
      <c r="M336" s="1"/>
      <c r="N336" s="32" t="str">
        <f t="shared" si="25"/>
        <v/>
      </c>
      <c r="O336" s="32" t="str">
        <f t="shared" si="26"/>
        <v/>
      </c>
      <c r="P336" s="1"/>
      <c r="Q336" s="32" t="str">
        <f t="shared" si="27"/>
        <v/>
      </c>
      <c r="R336" s="22">
        <f t="shared" si="28"/>
        <v>0</v>
      </c>
      <c r="S336" s="1"/>
      <c r="T336" s="1"/>
    </row>
    <row r="337" spans="1:20" x14ac:dyDescent="0.25">
      <c r="A337" s="1"/>
      <c r="B337" s="1"/>
      <c r="C337" s="1"/>
      <c r="D337" s="5">
        <f t="shared" si="29"/>
        <v>337</v>
      </c>
      <c r="E337" s="10" t="s">
        <v>7</v>
      </c>
      <c r="F337" s="9"/>
      <c r="G337" s="10" t="s">
        <v>7</v>
      </c>
      <c r="H337" s="9"/>
      <c r="I337" s="10" t="s">
        <v>7</v>
      </c>
      <c r="J337" s="9"/>
      <c r="K337" s="10" t="s">
        <v>7</v>
      </c>
      <c r="L337" s="139"/>
      <c r="M337" s="1"/>
      <c r="N337" s="32" t="str">
        <f t="shared" si="25"/>
        <v/>
      </c>
      <c r="O337" s="32" t="str">
        <f t="shared" si="26"/>
        <v/>
      </c>
      <c r="P337" s="1"/>
      <c r="Q337" s="32" t="str">
        <f t="shared" si="27"/>
        <v/>
      </c>
      <c r="R337" s="22">
        <f t="shared" si="28"/>
        <v>0</v>
      </c>
      <c r="S337" s="1"/>
      <c r="T337" s="1"/>
    </row>
    <row r="338" spans="1:20" x14ac:dyDescent="0.25">
      <c r="A338" s="1"/>
      <c r="B338" s="1"/>
      <c r="C338" s="1"/>
      <c r="D338" s="5">
        <f t="shared" si="29"/>
        <v>338</v>
      </c>
      <c r="E338" s="10" t="s">
        <v>7</v>
      </c>
      <c r="F338" s="9"/>
      <c r="G338" s="10" t="s">
        <v>7</v>
      </c>
      <c r="H338" s="9"/>
      <c r="I338" s="10" t="s">
        <v>7</v>
      </c>
      <c r="J338" s="9"/>
      <c r="K338" s="10" t="s">
        <v>7</v>
      </c>
      <c r="L338" s="139"/>
      <c r="M338" s="1"/>
      <c r="N338" s="32" t="str">
        <f t="shared" si="25"/>
        <v/>
      </c>
      <c r="O338" s="32" t="str">
        <f t="shared" si="26"/>
        <v/>
      </c>
      <c r="P338" s="1"/>
      <c r="Q338" s="32" t="str">
        <f t="shared" si="27"/>
        <v/>
      </c>
      <c r="R338" s="22">
        <f t="shared" si="28"/>
        <v>0</v>
      </c>
      <c r="S338" s="1"/>
      <c r="T338" s="1"/>
    </row>
    <row r="339" spans="1:20" x14ac:dyDescent="0.25">
      <c r="A339" s="1"/>
      <c r="B339" s="1"/>
      <c r="C339" s="1"/>
      <c r="D339" s="5">
        <f t="shared" si="29"/>
        <v>339</v>
      </c>
      <c r="E339" s="10" t="s">
        <v>7</v>
      </c>
      <c r="F339" s="9"/>
      <c r="G339" s="10" t="s">
        <v>7</v>
      </c>
      <c r="H339" s="9"/>
      <c r="I339" s="10" t="s">
        <v>7</v>
      </c>
      <c r="J339" s="9"/>
      <c r="K339" s="10" t="s">
        <v>7</v>
      </c>
      <c r="L339" s="139"/>
      <c r="M339" s="1"/>
      <c r="N339" s="32" t="str">
        <f t="shared" si="25"/>
        <v/>
      </c>
      <c r="O339" s="32" t="str">
        <f t="shared" si="26"/>
        <v/>
      </c>
      <c r="P339" s="1"/>
      <c r="Q339" s="32" t="str">
        <f t="shared" si="27"/>
        <v/>
      </c>
      <c r="R339" s="22">
        <f t="shared" si="28"/>
        <v>0</v>
      </c>
      <c r="S339" s="1"/>
      <c r="T339" s="1"/>
    </row>
    <row r="340" spans="1:20" x14ac:dyDescent="0.25">
      <c r="A340" s="1"/>
      <c r="B340" s="1"/>
      <c r="C340" s="1"/>
      <c r="D340" s="5">
        <f t="shared" si="29"/>
        <v>340</v>
      </c>
      <c r="E340" s="10" t="s">
        <v>7</v>
      </c>
      <c r="F340" s="9"/>
      <c r="G340" s="10" t="s">
        <v>7</v>
      </c>
      <c r="H340" s="9"/>
      <c r="I340" s="10" t="s">
        <v>7</v>
      </c>
      <c r="J340" s="9"/>
      <c r="K340" s="10" t="s">
        <v>7</v>
      </c>
      <c r="L340" s="139"/>
      <c r="M340" s="1"/>
      <c r="N340" s="32" t="str">
        <f t="shared" si="25"/>
        <v/>
      </c>
      <c r="O340" s="32" t="str">
        <f t="shared" si="26"/>
        <v/>
      </c>
      <c r="P340" s="1"/>
      <c r="Q340" s="32" t="str">
        <f t="shared" si="27"/>
        <v/>
      </c>
      <c r="R340" s="22">
        <f t="shared" si="28"/>
        <v>0</v>
      </c>
      <c r="S340" s="1"/>
      <c r="T340" s="1"/>
    </row>
    <row r="341" spans="1:20" x14ac:dyDescent="0.25">
      <c r="A341" s="1"/>
      <c r="B341" s="1"/>
      <c r="C341" s="1"/>
      <c r="D341" s="5">
        <f t="shared" si="29"/>
        <v>341</v>
      </c>
      <c r="E341" s="10" t="s">
        <v>7</v>
      </c>
      <c r="F341" s="9"/>
      <c r="G341" s="10" t="s">
        <v>7</v>
      </c>
      <c r="H341" s="9"/>
      <c r="I341" s="10" t="s">
        <v>7</v>
      </c>
      <c r="J341" s="9"/>
      <c r="K341" s="10" t="s">
        <v>7</v>
      </c>
      <c r="L341" s="139"/>
      <c r="M341" s="1"/>
      <c r="N341" s="32" t="str">
        <f t="shared" ref="N341:N404" si="30">IF(F341="","",F341&amp;" "&amp;LEFT(H341,1)&amp;"."&amp;LEFT(J341)&amp;".")</f>
        <v/>
      </c>
      <c r="O341" s="32" t="str">
        <f t="shared" ref="O341:O404" si="31">IF(F341="","",F341&amp;" "&amp;H341&amp;" "&amp;J341)</f>
        <v/>
      </c>
      <c r="P341" s="1"/>
      <c r="Q341" s="32" t="str">
        <f t="shared" ref="Q341:Q404" si="32">IF(F341="","",N341&amp;"_"&amp;DAY(L341)&amp;"."&amp;MONTH(L341)&amp;"."&amp;YEAR(L341))</f>
        <v/>
      </c>
      <c r="R341" s="22">
        <f t="shared" si="28"/>
        <v>0</v>
      </c>
      <c r="S341" s="1"/>
      <c r="T341" s="1"/>
    </row>
    <row r="342" spans="1:20" x14ac:dyDescent="0.25">
      <c r="A342" s="1"/>
      <c r="B342" s="1"/>
      <c r="C342" s="1"/>
      <c r="D342" s="5">
        <f t="shared" si="29"/>
        <v>342</v>
      </c>
      <c r="E342" s="10" t="s">
        <v>7</v>
      </c>
      <c r="F342" s="9"/>
      <c r="G342" s="10" t="s">
        <v>7</v>
      </c>
      <c r="H342" s="9"/>
      <c r="I342" s="10" t="s">
        <v>7</v>
      </c>
      <c r="J342" s="9"/>
      <c r="K342" s="10" t="s">
        <v>7</v>
      </c>
      <c r="L342" s="139"/>
      <c r="M342" s="1"/>
      <c r="N342" s="32" t="str">
        <f t="shared" si="30"/>
        <v/>
      </c>
      <c r="O342" s="32" t="str">
        <f t="shared" si="31"/>
        <v/>
      </c>
      <c r="P342" s="1"/>
      <c r="Q342" s="32" t="str">
        <f t="shared" si="32"/>
        <v/>
      </c>
      <c r="R342" s="22">
        <f t="shared" si="28"/>
        <v>0</v>
      </c>
      <c r="S342" s="1"/>
      <c r="T342" s="1"/>
    </row>
    <row r="343" spans="1:20" x14ac:dyDescent="0.25">
      <c r="A343" s="1"/>
      <c r="B343" s="1"/>
      <c r="C343" s="1"/>
      <c r="D343" s="5">
        <f t="shared" si="29"/>
        <v>343</v>
      </c>
      <c r="E343" s="10" t="s">
        <v>7</v>
      </c>
      <c r="F343" s="9"/>
      <c r="G343" s="10" t="s">
        <v>7</v>
      </c>
      <c r="H343" s="9"/>
      <c r="I343" s="10" t="s">
        <v>7</v>
      </c>
      <c r="J343" s="9"/>
      <c r="K343" s="10" t="s">
        <v>7</v>
      </c>
      <c r="L343" s="139"/>
      <c r="M343" s="1"/>
      <c r="N343" s="32" t="str">
        <f t="shared" si="30"/>
        <v/>
      </c>
      <c r="O343" s="32" t="str">
        <f t="shared" si="31"/>
        <v/>
      </c>
      <c r="P343" s="1"/>
      <c r="Q343" s="32" t="str">
        <f t="shared" si="32"/>
        <v/>
      </c>
      <c r="R343" s="22">
        <f t="shared" si="28"/>
        <v>0</v>
      </c>
      <c r="S343" s="1"/>
      <c r="T343" s="1"/>
    </row>
    <row r="344" spans="1:20" x14ac:dyDescent="0.25">
      <c r="A344" s="1"/>
      <c r="B344" s="1"/>
      <c r="C344" s="1"/>
      <c r="D344" s="5">
        <f t="shared" si="29"/>
        <v>344</v>
      </c>
      <c r="E344" s="10" t="s">
        <v>7</v>
      </c>
      <c r="F344" s="9"/>
      <c r="G344" s="10" t="s">
        <v>7</v>
      </c>
      <c r="H344" s="9"/>
      <c r="I344" s="10" t="s">
        <v>7</v>
      </c>
      <c r="J344" s="9"/>
      <c r="K344" s="10" t="s">
        <v>7</v>
      </c>
      <c r="L344" s="139"/>
      <c r="M344" s="1"/>
      <c r="N344" s="32" t="str">
        <f t="shared" si="30"/>
        <v/>
      </c>
      <c r="O344" s="32" t="str">
        <f t="shared" si="31"/>
        <v/>
      </c>
      <c r="P344" s="1"/>
      <c r="Q344" s="32" t="str">
        <f t="shared" si="32"/>
        <v/>
      </c>
      <c r="R344" s="22">
        <f t="shared" si="28"/>
        <v>0</v>
      </c>
      <c r="S344" s="1"/>
      <c r="T344" s="1"/>
    </row>
    <row r="345" spans="1:20" x14ac:dyDescent="0.25">
      <c r="A345" s="1"/>
      <c r="B345" s="1"/>
      <c r="C345" s="1"/>
      <c r="D345" s="5">
        <f t="shared" si="29"/>
        <v>345</v>
      </c>
      <c r="E345" s="10" t="s">
        <v>7</v>
      </c>
      <c r="F345" s="9"/>
      <c r="G345" s="10" t="s">
        <v>7</v>
      </c>
      <c r="H345" s="9"/>
      <c r="I345" s="10" t="s">
        <v>7</v>
      </c>
      <c r="J345" s="9"/>
      <c r="K345" s="10" t="s">
        <v>7</v>
      </c>
      <c r="L345" s="139"/>
      <c r="M345" s="1"/>
      <c r="N345" s="32" t="str">
        <f t="shared" si="30"/>
        <v/>
      </c>
      <c r="O345" s="32" t="str">
        <f t="shared" si="31"/>
        <v/>
      </c>
      <c r="P345" s="1"/>
      <c r="Q345" s="32" t="str">
        <f t="shared" si="32"/>
        <v/>
      </c>
      <c r="R345" s="22">
        <f t="shared" si="28"/>
        <v>0</v>
      </c>
      <c r="S345" s="1"/>
      <c r="T345" s="1"/>
    </row>
    <row r="346" spans="1:20" x14ac:dyDescent="0.25">
      <c r="A346" s="1"/>
      <c r="B346" s="1"/>
      <c r="C346" s="1"/>
      <c r="D346" s="5">
        <f t="shared" si="29"/>
        <v>346</v>
      </c>
      <c r="E346" s="10" t="s">
        <v>7</v>
      </c>
      <c r="F346" s="9"/>
      <c r="G346" s="10" t="s">
        <v>7</v>
      </c>
      <c r="H346" s="9"/>
      <c r="I346" s="10" t="s">
        <v>7</v>
      </c>
      <c r="J346" s="9"/>
      <c r="K346" s="10" t="s">
        <v>7</v>
      </c>
      <c r="L346" s="139"/>
      <c r="M346" s="1"/>
      <c r="N346" s="32" t="str">
        <f t="shared" si="30"/>
        <v/>
      </c>
      <c r="O346" s="32" t="str">
        <f t="shared" si="31"/>
        <v/>
      </c>
      <c r="P346" s="1"/>
      <c r="Q346" s="32" t="str">
        <f t="shared" si="32"/>
        <v/>
      </c>
      <c r="R346" s="22">
        <f t="shared" si="28"/>
        <v>0</v>
      </c>
      <c r="S346" s="1"/>
      <c r="T346" s="1"/>
    </row>
    <row r="347" spans="1:20" x14ac:dyDescent="0.25">
      <c r="A347" s="1"/>
      <c r="B347" s="1"/>
      <c r="C347" s="1"/>
      <c r="D347" s="5">
        <f t="shared" si="29"/>
        <v>347</v>
      </c>
      <c r="E347" s="10" t="s">
        <v>7</v>
      </c>
      <c r="F347" s="9"/>
      <c r="G347" s="10" t="s">
        <v>7</v>
      </c>
      <c r="H347" s="9"/>
      <c r="I347" s="10" t="s">
        <v>7</v>
      </c>
      <c r="J347" s="9"/>
      <c r="K347" s="10" t="s">
        <v>7</v>
      </c>
      <c r="L347" s="139"/>
      <c r="M347" s="1"/>
      <c r="N347" s="32" t="str">
        <f t="shared" si="30"/>
        <v/>
      </c>
      <c r="O347" s="32" t="str">
        <f t="shared" si="31"/>
        <v/>
      </c>
      <c r="P347" s="1"/>
      <c r="Q347" s="32" t="str">
        <f t="shared" si="32"/>
        <v/>
      </c>
      <c r="R347" s="22">
        <f t="shared" si="28"/>
        <v>0</v>
      </c>
      <c r="S347" s="1"/>
      <c r="T347" s="1"/>
    </row>
    <row r="348" spans="1:20" x14ac:dyDescent="0.25">
      <c r="A348" s="1"/>
      <c r="B348" s="1"/>
      <c r="C348" s="1"/>
      <c r="D348" s="5">
        <f t="shared" si="29"/>
        <v>348</v>
      </c>
      <c r="E348" s="10" t="s">
        <v>7</v>
      </c>
      <c r="F348" s="9"/>
      <c r="G348" s="10" t="s">
        <v>7</v>
      </c>
      <c r="H348" s="9"/>
      <c r="I348" s="10" t="s">
        <v>7</v>
      </c>
      <c r="J348" s="9"/>
      <c r="K348" s="10" t="s">
        <v>7</v>
      </c>
      <c r="L348" s="139"/>
      <c r="M348" s="1"/>
      <c r="N348" s="32" t="str">
        <f t="shared" si="30"/>
        <v/>
      </c>
      <c r="O348" s="32" t="str">
        <f t="shared" si="31"/>
        <v/>
      </c>
      <c r="P348" s="1"/>
      <c r="Q348" s="32" t="str">
        <f t="shared" si="32"/>
        <v/>
      </c>
      <c r="R348" s="22">
        <f t="shared" si="28"/>
        <v>0</v>
      </c>
      <c r="S348" s="1"/>
      <c r="T348" s="1"/>
    </row>
    <row r="349" spans="1:20" x14ac:dyDescent="0.25">
      <c r="A349" s="1"/>
      <c r="B349" s="1"/>
      <c r="C349" s="1"/>
      <c r="D349" s="5">
        <f t="shared" si="29"/>
        <v>349</v>
      </c>
      <c r="E349" s="10" t="s">
        <v>7</v>
      </c>
      <c r="F349" s="9"/>
      <c r="G349" s="10" t="s">
        <v>7</v>
      </c>
      <c r="H349" s="9"/>
      <c r="I349" s="10" t="s">
        <v>7</v>
      </c>
      <c r="J349" s="9"/>
      <c r="K349" s="10" t="s">
        <v>7</v>
      </c>
      <c r="L349" s="139"/>
      <c r="M349" s="1"/>
      <c r="N349" s="32" t="str">
        <f t="shared" si="30"/>
        <v/>
      </c>
      <c r="O349" s="32" t="str">
        <f t="shared" si="31"/>
        <v/>
      </c>
      <c r="P349" s="1"/>
      <c r="Q349" s="32" t="str">
        <f t="shared" si="32"/>
        <v/>
      </c>
      <c r="R349" s="22">
        <f t="shared" si="28"/>
        <v>0</v>
      </c>
      <c r="S349" s="1"/>
      <c r="T349" s="1"/>
    </row>
    <row r="350" spans="1:20" x14ac:dyDescent="0.25">
      <c r="A350" s="1"/>
      <c r="B350" s="1"/>
      <c r="C350" s="1"/>
      <c r="D350" s="5">
        <f t="shared" si="29"/>
        <v>350</v>
      </c>
      <c r="E350" s="10" t="s">
        <v>7</v>
      </c>
      <c r="F350" s="9"/>
      <c r="G350" s="10" t="s">
        <v>7</v>
      </c>
      <c r="H350" s="9"/>
      <c r="I350" s="10" t="s">
        <v>7</v>
      </c>
      <c r="J350" s="9"/>
      <c r="K350" s="10" t="s">
        <v>7</v>
      </c>
      <c r="L350" s="139"/>
      <c r="M350" s="1"/>
      <c r="N350" s="32" t="str">
        <f t="shared" si="30"/>
        <v/>
      </c>
      <c r="O350" s="32" t="str">
        <f t="shared" si="31"/>
        <v/>
      </c>
      <c r="P350" s="1"/>
      <c r="Q350" s="32" t="str">
        <f t="shared" si="32"/>
        <v/>
      </c>
      <c r="R350" s="22">
        <f t="shared" si="28"/>
        <v>0</v>
      </c>
      <c r="S350" s="1"/>
      <c r="T350" s="1"/>
    </row>
    <row r="351" spans="1:20" x14ac:dyDescent="0.25">
      <c r="A351" s="1"/>
      <c r="B351" s="1"/>
      <c r="C351" s="1"/>
      <c r="D351" s="5">
        <f t="shared" si="29"/>
        <v>351</v>
      </c>
      <c r="E351" s="10" t="s">
        <v>7</v>
      </c>
      <c r="F351" s="9"/>
      <c r="G351" s="10" t="s">
        <v>7</v>
      </c>
      <c r="H351" s="9"/>
      <c r="I351" s="10" t="s">
        <v>7</v>
      </c>
      <c r="J351" s="9"/>
      <c r="K351" s="10" t="s">
        <v>7</v>
      </c>
      <c r="L351" s="139"/>
      <c r="M351" s="1"/>
      <c r="N351" s="32" t="str">
        <f t="shared" si="30"/>
        <v/>
      </c>
      <c r="O351" s="32" t="str">
        <f t="shared" si="31"/>
        <v/>
      </c>
      <c r="P351" s="1"/>
      <c r="Q351" s="32" t="str">
        <f t="shared" si="32"/>
        <v/>
      </c>
      <c r="R351" s="22">
        <f t="shared" si="28"/>
        <v>0</v>
      </c>
      <c r="S351" s="1"/>
      <c r="T351" s="1"/>
    </row>
    <row r="352" spans="1:20" x14ac:dyDescent="0.25">
      <c r="A352" s="1"/>
      <c r="B352" s="1"/>
      <c r="C352" s="1"/>
      <c r="D352" s="5">
        <f t="shared" si="29"/>
        <v>352</v>
      </c>
      <c r="E352" s="10" t="s">
        <v>7</v>
      </c>
      <c r="F352" s="9"/>
      <c r="G352" s="10" t="s">
        <v>7</v>
      </c>
      <c r="H352" s="9"/>
      <c r="I352" s="10" t="s">
        <v>7</v>
      </c>
      <c r="J352" s="9"/>
      <c r="K352" s="10" t="s">
        <v>7</v>
      </c>
      <c r="L352" s="139"/>
      <c r="M352" s="1"/>
      <c r="N352" s="32" t="str">
        <f t="shared" si="30"/>
        <v/>
      </c>
      <c r="O352" s="32" t="str">
        <f t="shared" si="31"/>
        <v/>
      </c>
      <c r="P352" s="1"/>
      <c r="Q352" s="32" t="str">
        <f t="shared" si="32"/>
        <v/>
      </c>
      <c r="R352" s="22">
        <f t="shared" si="28"/>
        <v>0</v>
      </c>
      <c r="S352" s="1"/>
      <c r="T352" s="1"/>
    </row>
    <row r="353" spans="1:20" x14ac:dyDescent="0.25">
      <c r="A353" s="1"/>
      <c r="B353" s="1"/>
      <c r="C353" s="1"/>
      <c r="D353" s="5">
        <f t="shared" si="29"/>
        <v>353</v>
      </c>
      <c r="E353" s="10" t="s">
        <v>7</v>
      </c>
      <c r="F353" s="9"/>
      <c r="G353" s="10" t="s">
        <v>7</v>
      </c>
      <c r="H353" s="9"/>
      <c r="I353" s="10" t="s">
        <v>7</v>
      </c>
      <c r="J353" s="9"/>
      <c r="K353" s="10" t="s">
        <v>7</v>
      </c>
      <c r="L353" s="139"/>
      <c r="M353" s="1"/>
      <c r="N353" s="32" t="str">
        <f t="shared" si="30"/>
        <v/>
      </c>
      <c r="O353" s="32" t="str">
        <f t="shared" si="31"/>
        <v/>
      </c>
      <c r="P353" s="1"/>
      <c r="Q353" s="32" t="str">
        <f t="shared" si="32"/>
        <v/>
      </c>
      <c r="R353" s="22">
        <f t="shared" si="28"/>
        <v>0</v>
      </c>
      <c r="S353" s="1"/>
      <c r="T353" s="1"/>
    </row>
    <row r="354" spans="1:20" x14ac:dyDescent="0.25">
      <c r="A354" s="1"/>
      <c r="B354" s="1"/>
      <c r="C354" s="1"/>
      <c r="D354" s="5">
        <f t="shared" si="29"/>
        <v>354</v>
      </c>
      <c r="E354" s="10" t="s">
        <v>7</v>
      </c>
      <c r="F354" s="9"/>
      <c r="G354" s="10" t="s">
        <v>7</v>
      </c>
      <c r="H354" s="9"/>
      <c r="I354" s="10" t="s">
        <v>7</v>
      </c>
      <c r="J354" s="9"/>
      <c r="K354" s="10" t="s">
        <v>7</v>
      </c>
      <c r="L354" s="139"/>
      <c r="M354" s="1"/>
      <c r="N354" s="32" t="str">
        <f t="shared" si="30"/>
        <v/>
      </c>
      <c r="O354" s="32" t="str">
        <f t="shared" si="31"/>
        <v/>
      </c>
      <c r="P354" s="1"/>
      <c r="Q354" s="32" t="str">
        <f t="shared" si="32"/>
        <v/>
      </c>
      <c r="R354" s="22">
        <f t="shared" si="28"/>
        <v>0</v>
      </c>
      <c r="S354" s="1"/>
      <c r="T354" s="1"/>
    </row>
    <row r="355" spans="1:20" x14ac:dyDescent="0.25">
      <c r="A355" s="1"/>
      <c r="B355" s="1"/>
      <c r="C355" s="1"/>
      <c r="D355" s="5">
        <f t="shared" si="29"/>
        <v>355</v>
      </c>
      <c r="E355" s="10" t="s">
        <v>7</v>
      </c>
      <c r="F355" s="9"/>
      <c r="G355" s="10" t="s">
        <v>7</v>
      </c>
      <c r="H355" s="9"/>
      <c r="I355" s="10" t="s">
        <v>7</v>
      </c>
      <c r="J355" s="9"/>
      <c r="K355" s="10" t="s">
        <v>7</v>
      </c>
      <c r="L355" s="139"/>
      <c r="M355" s="1"/>
      <c r="N355" s="32" t="str">
        <f t="shared" si="30"/>
        <v/>
      </c>
      <c r="O355" s="32" t="str">
        <f t="shared" si="31"/>
        <v/>
      </c>
      <c r="P355" s="1"/>
      <c r="Q355" s="32" t="str">
        <f t="shared" si="32"/>
        <v/>
      </c>
      <c r="R355" s="22">
        <f t="shared" si="28"/>
        <v>0</v>
      </c>
      <c r="S355" s="1"/>
      <c r="T355" s="1"/>
    </row>
    <row r="356" spans="1:20" x14ac:dyDescent="0.25">
      <c r="A356" s="1"/>
      <c r="B356" s="1"/>
      <c r="C356" s="1"/>
      <c r="D356" s="5">
        <f t="shared" si="29"/>
        <v>356</v>
      </c>
      <c r="E356" s="10" t="s">
        <v>7</v>
      </c>
      <c r="F356" s="9"/>
      <c r="G356" s="10" t="s">
        <v>7</v>
      </c>
      <c r="H356" s="9"/>
      <c r="I356" s="10" t="s">
        <v>7</v>
      </c>
      <c r="J356" s="9"/>
      <c r="K356" s="10" t="s">
        <v>7</v>
      </c>
      <c r="L356" s="139"/>
      <c r="M356" s="1"/>
      <c r="N356" s="32" t="str">
        <f t="shared" si="30"/>
        <v/>
      </c>
      <c r="O356" s="32" t="str">
        <f t="shared" si="31"/>
        <v/>
      </c>
      <c r="P356" s="1"/>
      <c r="Q356" s="32" t="str">
        <f t="shared" si="32"/>
        <v/>
      </c>
      <c r="R356" s="22">
        <f t="shared" si="28"/>
        <v>0</v>
      </c>
      <c r="S356" s="1"/>
      <c r="T356" s="1"/>
    </row>
    <row r="357" spans="1:20" x14ac:dyDescent="0.25">
      <c r="A357" s="1"/>
      <c r="B357" s="1"/>
      <c r="C357" s="1"/>
      <c r="D357" s="5">
        <f t="shared" si="29"/>
        <v>357</v>
      </c>
      <c r="E357" s="10" t="s">
        <v>7</v>
      </c>
      <c r="F357" s="9"/>
      <c r="G357" s="10" t="s">
        <v>7</v>
      </c>
      <c r="H357" s="9"/>
      <c r="I357" s="10" t="s">
        <v>7</v>
      </c>
      <c r="J357" s="9"/>
      <c r="K357" s="10" t="s">
        <v>7</v>
      </c>
      <c r="L357" s="139"/>
      <c r="M357" s="1"/>
      <c r="N357" s="32" t="str">
        <f t="shared" si="30"/>
        <v/>
      </c>
      <c r="O357" s="32" t="str">
        <f t="shared" si="31"/>
        <v/>
      </c>
      <c r="P357" s="1"/>
      <c r="Q357" s="32" t="str">
        <f t="shared" si="32"/>
        <v/>
      </c>
      <c r="R357" s="22">
        <f t="shared" si="28"/>
        <v>0</v>
      </c>
      <c r="S357" s="1"/>
      <c r="T357" s="1"/>
    </row>
    <row r="358" spans="1:20" x14ac:dyDescent="0.25">
      <c r="A358" s="1"/>
      <c r="B358" s="1"/>
      <c r="C358" s="1"/>
      <c r="D358" s="5">
        <f t="shared" si="29"/>
        <v>358</v>
      </c>
      <c r="E358" s="10" t="s">
        <v>7</v>
      </c>
      <c r="F358" s="9"/>
      <c r="G358" s="10" t="s">
        <v>7</v>
      </c>
      <c r="H358" s="9"/>
      <c r="I358" s="10" t="s">
        <v>7</v>
      </c>
      <c r="J358" s="9"/>
      <c r="K358" s="10" t="s">
        <v>7</v>
      </c>
      <c r="L358" s="139"/>
      <c r="M358" s="1"/>
      <c r="N358" s="32" t="str">
        <f t="shared" si="30"/>
        <v/>
      </c>
      <c r="O358" s="32" t="str">
        <f t="shared" si="31"/>
        <v/>
      </c>
      <c r="P358" s="1"/>
      <c r="Q358" s="32" t="str">
        <f t="shared" si="32"/>
        <v/>
      </c>
      <c r="R358" s="22">
        <f t="shared" si="28"/>
        <v>0</v>
      </c>
      <c r="S358" s="1"/>
      <c r="T358" s="1"/>
    </row>
    <row r="359" spans="1:20" x14ac:dyDescent="0.25">
      <c r="A359" s="1"/>
      <c r="B359" s="1"/>
      <c r="C359" s="1"/>
      <c r="D359" s="5">
        <f t="shared" si="29"/>
        <v>359</v>
      </c>
      <c r="E359" s="10" t="s">
        <v>7</v>
      </c>
      <c r="F359" s="9"/>
      <c r="G359" s="10" t="s">
        <v>7</v>
      </c>
      <c r="H359" s="9"/>
      <c r="I359" s="10" t="s">
        <v>7</v>
      </c>
      <c r="J359" s="9"/>
      <c r="K359" s="10" t="s">
        <v>7</v>
      </c>
      <c r="L359" s="139"/>
      <c r="M359" s="1"/>
      <c r="N359" s="32" t="str">
        <f t="shared" si="30"/>
        <v/>
      </c>
      <c r="O359" s="32" t="str">
        <f t="shared" si="31"/>
        <v/>
      </c>
      <c r="P359" s="1"/>
      <c r="Q359" s="32" t="str">
        <f t="shared" si="32"/>
        <v/>
      </c>
      <c r="R359" s="22">
        <f t="shared" si="28"/>
        <v>0</v>
      </c>
      <c r="S359" s="1"/>
      <c r="T359" s="1"/>
    </row>
    <row r="360" spans="1:20" x14ac:dyDescent="0.25">
      <c r="A360" s="1"/>
      <c r="B360" s="1"/>
      <c r="C360" s="1"/>
      <c r="D360" s="5">
        <f t="shared" si="29"/>
        <v>360</v>
      </c>
      <c r="E360" s="10" t="s">
        <v>7</v>
      </c>
      <c r="F360" s="9"/>
      <c r="G360" s="10" t="s">
        <v>7</v>
      </c>
      <c r="H360" s="9"/>
      <c r="I360" s="10" t="s">
        <v>7</v>
      </c>
      <c r="J360" s="9"/>
      <c r="K360" s="10" t="s">
        <v>7</v>
      </c>
      <c r="L360" s="139"/>
      <c r="M360" s="1"/>
      <c r="N360" s="32" t="str">
        <f t="shared" si="30"/>
        <v/>
      </c>
      <c r="O360" s="32" t="str">
        <f t="shared" si="31"/>
        <v/>
      </c>
      <c r="P360" s="1"/>
      <c r="Q360" s="32" t="str">
        <f t="shared" si="32"/>
        <v/>
      </c>
      <c r="R360" s="22">
        <f t="shared" si="28"/>
        <v>0</v>
      </c>
      <c r="S360" s="1"/>
      <c r="T360" s="1"/>
    </row>
    <row r="361" spans="1:20" x14ac:dyDescent="0.25">
      <c r="A361" s="1"/>
      <c r="B361" s="1"/>
      <c r="C361" s="1"/>
      <c r="D361" s="5">
        <f t="shared" si="29"/>
        <v>361</v>
      </c>
      <c r="E361" s="10" t="s">
        <v>7</v>
      </c>
      <c r="F361" s="9"/>
      <c r="G361" s="10" t="s">
        <v>7</v>
      </c>
      <c r="H361" s="9"/>
      <c r="I361" s="10" t="s">
        <v>7</v>
      </c>
      <c r="J361" s="9"/>
      <c r="K361" s="10" t="s">
        <v>7</v>
      </c>
      <c r="L361" s="139"/>
      <c r="M361" s="1"/>
      <c r="N361" s="32" t="str">
        <f t="shared" si="30"/>
        <v/>
      </c>
      <c r="O361" s="32" t="str">
        <f t="shared" si="31"/>
        <v/>
      </c>
      <c r="P361" s="1"/>
      <c r="Q361" s="32" t="str">
        <f t="shared" si="32"/>
        <v/>
      </c>
      <c r="R361" s="22">
        <f t="shared" si="28"/>
        <v>0</v>
      </c>
      <c r="S361" s="1"/>
      <c r="T361" s="1"/>
    </row>
    <row r="362" spans="1:20" x14ac:dyDescent="0.25">
      <c r="A362" s="1"/>
      <c r="B362" s="1"/>
      <c r="C362" s="1"/>
      <c r="D362" s="5">
        <f t="shared" si="29"/>
        <v>362</v>
      </c>
      <c r="E362" s="10" t="s">
        <v>7</v>
      </c>
      <c r="F362" s="9"/>
      <c r="G362" s="10" t="s">
        <v>7</v>
      </c>
      <c r="H362" s="9"/>
      <c r="I362" s="10" t="s">
        <v>7</v>
      </c>
      <c r="J362" s="9"/>
      <c r="K362" s="10" t="s">
        <v>7</v>
      </c>
      <c r="L362" s="139"/>
      <c r="M362" s="1"/>
      <c r="N362" s="32" t="str">
        <f t="shared" si="30"/>
        <v/>
      </c>
      <c r="O362" s="32" t="str">
        <f t="shared" si="31"/>
        <v/>
      </c>
      <c r="P362" s="1"/>
      <c r="Q362" s="32" t="str">
        <f t="shared" si="32"/>
        <v/>
      </c>
      <c r="R362" s="22">
        <f t="shared" si="28"/>
        <v>0</v>
      </c>
      <c r="S362" s="1"/>
      <c r="T362" s="1"/>
    </row>
    <row r="363" spans="1:20" x14ac:dyDescent="0.25">
      <c r="A363" s="1"/>
      <c r="B363" s="1"/>
      <c r="C363" s="1"/>
      <c r="D363" s="5">
        <f t="shared" si="29"/>
        <v>363</v>
      </c>
      <c r="E363" s="10" t="s">
        <v>7</v>
      </c>
      <c r="F363" s="9"/>
      <c r="G363" s="10" t="s">
        <v>7</v>
      </c>
      <c r="H363" s="9"/>
      <c r="I363" s="10" t="s">
        <v>7</v>
      </c>
      <c r="J363" s="9"/>
      <c r="K363" s="10" t="s">
        <v>7</v>
      </c>
      <c r="L363" s="139"/>
      <c r="M363" s="1"/>
      <c r="N363" s="32" t="str">
        <f t="shared" si="30"/>
        <v/>
      </c>
      <c r="O363" s="32" t="str">
        <f t="shared" si="31"/>
        <v/>
      </c>
      <c r="P363" s="1"/>
      <c r="Q363" s="32" t="str">
        <f t="shared" si="32"/>
        <v/>
      </c>
      <c r="R363" s="22">
        <f t="shared" si="28"/>
        <v>0</v>
      </c>
      <c r="S363" s="1"/>
      <c r="T363" s="1"/>
    </row>
    <row r="364" spans="1:20" x14ac:dyDescent="0.25">
      <c r="A364" s="1"/>
      <c r="B364" s="1"/>
      <c r="C364" s="1"/>
      <c r="D364" s="5">
        <f t="shared" si="29"/>
        <v>364</v>
      </c>
      <c r="E364" s="10" t="s">
        <v>7</v>
      </c>
      <c r="F364" s="9"/>
      <c r="G364" s="10" t="s">
        <v>7</v>
      </c>
      <c r="H364" s="9"/>
      <c r="I364" s="10" t="s">
        <v>7</v>
      </c>
      <c r="J364" s="9"/>
      <c r="K364" s="10" t="s">
        <v>7</v>
      </c>
      <c r="L364" s="139"/>
      <c r="M364" s="1"/>
      <c r="N364" s="32" t="str">
        <f t="shared" si="30"/>
        <v/>
      </c>
      <c r="O364" s="32" t="str">
        <f t="shared" si="31"/>
        <v/>
      </c>
      <c r="P364" s="1"/>
      <c r="Q364" s="32" t="str">
        <f t="shared" si="32"/>
        <v/>
      </c>
      <c r="R364" s="22">
        <f t="shared" si="28"/>
        <v>0</v>
      </c>
      <c r="S364" s="1"/>
      <c r="T364" s="1"/>
    </row>
    <row r="365" spans="1:20" x14ac:dyDescent="0.25">
      <c r="A365" s="1"/>
      <c r="B365" s="1"/>
      <c r="C365" s="1"/>
      <c r="D365" s="5">
        <f t="shared" si="29"/>
        <v>365</v>
      </c>
      <c r="E365" s="10" t="s">
        <v>7</v>
      </c>
      <c r="F365" s="9"/>
      <c r="G365" s="10" t="s">
        <v>7</v>
      </c>
      <c r="H365" s="9"/>
      <c r="I365" s="10" t="s">
        <v>7</v>
      </c>
      <c r="J365" s="9"/>
      <c r="K365" s="10" t="s">
        <v>7</v>
      </c>
      <c r="L365" s="139"/>
      <c r="M365" s="1"/>
      <c r="N365" s="32" t="str">
        <f t="shared" si="30"/>
        <v/>
      </c>
      <c r="O365" s="32" t="str">
        <f t="shared" si="31"/>
        <v/>
      </c>
      <c r="P365" s="1"/>
      <c r="Q365" s="32" t="str">
        <f t="shared" si="32"/>
        <v/>
      </c>
      <c r="R365" s="22">
        <f t="shared" si="28"/>
        <v>0</v>
      </c>
      <c r="S365" s="1"/>
      <c r="T365" s="1"/>
    </row>
    <row r="366" spans="1:20" x14ac:dyDescent="0.25">
      <c r="A366" s="1"/>
      <c r="B366" s="1"/>
      <c r="C366" s="1"/>
      <c r="D366" s="5">
        <f t="shared" si="29"/>
        <v>366</v>
      </c>
      <c r="E366" s="10" t="s">
        <v>7</v>
      </c>
      <c r="F366" s="9"/>
      <c r="G366" s="10" t="s">
        <v>7</v>
      </c>
      <c r="H366" s="9"/>
      <c r="I366" s="10" t="s">
        <v>7</v>
      </c>
      <c r="J366" s="9"/>
      <c r="K366" s="10" t="s">
        <v>7</v>
      </c>
      <c r="L366" s="139"/>
      <c r="M366" s="1"/>
      <c r="N366" s="32" t="str">
        <f t="shared" si="30"/>
        <v/>
      </c>
      <c r="O366" s="32" t="str">
        <f t="shared" si="31"/>
        <v/>
      </c>
      <c r="P366" s="1"/>
      <c r="Q366" s="32" t="str">
        <f t="shared" si="32"/>
        <v/>
      </c>
      <c r="R366" s="22">
        <f t="shared" si="28"/>
        <v>0</v>
      </c>
      <c r="S366" s="1"/>
      <c r="T366" s="1"/>
    </row>
    <row r="367" spans="1:20" x14ac:dyDescent="0.25">
      <c r="A367" s="1"/>
      <c r="B367" s="1"/>
      <c r="C367" s="1"/>
      <c r="D367" s="5">
        <f t="shared" si="29"/>
        <v>367</v>
      </c>
      <c r="E367" s="10" t="s">
        <v>7</v>
      </c>
      <c r="F367" s="9"/>
      <c r="G367" s="10" t="s">
        <v>7</v>
      </c>
      <c r="H367" s="9"/>
      <c r="I367" s="10" t="s">
        <v>7</v>
      </c>
      <c r="J367" s="9"/>
      <c r="K367" s="10" t="s">
        <v>7</v>
      </c>
      <c r="L367" s="139"/>
      <c r="M367" s="1"/>
      <c r="N367" s="32" t="str">
        <f t="shared" si="30"/>
        <v/>
      </c>
      <c r="O367" s="32" t="str">
        <f t="shared" si="31"/>
        <v/>
      </c>
      <c r="P367" s="1"/>
      <c r="Q367" s="32" t="str">
        <f t="shared" si="32"/>
        <v/>
      </c>
      <c r="R367" s="22">
        <f t="shared" si="28"/>
        <v>0</v>
      </c>
      <c r="S367" s="1"/>
      <c r="T367" s="1"/>
    </row>
    <row r="368" spans="1:20" x14ac:dyDescent="0.25">
      <c r="A368" s="1"/>
      <c r="B368" s="1"/>
      <c r="C368" s="1"/>
      <c r="D368" s="5">
        <f t="shared" si="29"/>
        <v>368</v>
      </c>
      <c r="E368" s="10" t="s">
        <v>7</v>
      </c>
      <c r="F368" s="9"/>
      <c r="G368" s="10" t="s">
        <v>7</v>
      </c>
      <c r="H368" s="9"/>
      <c r="I368" s="10" t="s">
        <v>7</v>
      </c>
      <c r="J368" s="9"/>
      <c r="K368" s="10" t="s">
        <v>7</v>
      </c>
      <c r="L368" s="139"/>
      <c r="M368" s="1"/>
      <c r="N368" s="32" t="str">
        <f t="shared" si="30"/>
        <v/>
      </c>
      <c r="O368" s="32" t="str">
        <f t="shared" si="31"/>
        <v/>
      </c>
      <c r="P368" s="1"/>
      <c r="Q368" s="32" t="str">
        <f t="shared" si="32"/>
        <v/>
      </c>
      <c r="R368" s="22">
        <f t="shared" si="28"/>
        <v>0</v>
      </c>
      <c r="S368" s="1"/>
      <c r="T368" s="1"/>
    </row>
    <row r="369" spans="1:20" x14ac:dyDescent="0.25">
      <c r="A369" s="1"/>
      <c r="B369" s="1"/>
      <c r="C369" s="1"/>
      <c r="D369" s="5">
        <f t="shared" si="29"/>
        <v>369</v>
      </c>
      <c r="E369" s="10" t="s">
        <v>7</v>
      </c>
      <c r="F369" s="9"/>
      <c r="G369" s="10" t="s">
        <v>7</v>
      </c>
      <c r="H369" s="9"/>
      <c r="I369" s="10" t="s">
        <v>7</v>
      </c>
      <c r="J369" s="9"/>
      <c r="K369" s="10" t="s">
        <v>7</v>
      </c>
      <c r="L369" s="139"/>
      <c r="M369" s="1"/>
      <c r="N369" s="32" t="str">
        <f t="shared" si="30"/>
        <v/>
      </c>
      <c r="O369" s="32" t="str">
        <f t="shared" si="31"/>
        <v/>
      </c>
      <c r="P369" s="1"/>
      <c r="Q369" s="32" t="str">
        <f t="shared" si="32"/>
        <v/>
      </c>
      <c r="R369" s="22">
        <f t="shared" si="28"/>
        <v>0</v>
      </c>
      <c r="S369" s="1"/>
      <c r="T369" s="1"/>
    </row>
    <row r="370" spans="1:20" x14ac:dyDescent="0.25">
      <c r="A370" s="1"/>
      <c r="B370" s="1"/>
      <c r="C370" s="1"/>
      <c r="D370" s="5">
        <f t="shared" si="29"/>
        <v>370</v>
      </c>
      <c r="E370" s="10" t="s">
        <v>7</v>
      </c>
      <c r="F370" s="9"/>
      <c r="G370" s="10" t="s">
        <v>7</v>
      </c>
      <c r="H370" s="9"/>
      <c r="I370" s="10" t="s">
        <v>7</v>
      </c>
      <c r="J370" s="9"/>
      <c r="K370" s="10" t="s">
        <v>7</v>
      </c>
      <c r="L370" s="139"/>
      <c r="M370" s="1"/>
      <c r="N370" s="32" t="str">
        <f t="shared" si="30"/>
        <v/>
      </c>
      <c r="O370" s="32" t="str">
        <f t="shared" si="31"/>
        <v/>
      </c>
      <c r="P370" s="1"/>
      <c r="Q370" s="32" t="str">
        <f t="shared" si="32"/>
        <v/>
      </c>
      <c r="R370" s="22">
        <f t="shared" si="28"/>
        <v>0</v>
      </c>
      <c r="S370" s="1"/>
      <c r="T370" s="1"/>
    </row>
    <row r="371" spans="1:20" x14ac:dyDescent="0.25">
      <c r="A371" s="1"/>
      <c r="B371" s="1"/>
      <c r="C371" s="1"/>
      <c r="D371" s="5">
        <f t="shared" si="29"/>
        <v>371</v>
      </c>
      <c r="E371" s="10" t="s">
        <v>7</v>
      </c>
      <c r="F371" s="9"/>
      <c r="G371" s="10" t="s">
        <v>7</v>
      </c>
      <c r="H371" s="9"/>
      <c r="I371" s="10" t="s">
        <v>7</v>
      </c>
      <c r="J371" s="9"/>
      <c r="K371" s="10" t="s">
        <v>7</v>
      </c>
      <c r="L371" s="139"/>
      <c r="M371" s="1"/>
      <c r="N371" s="32" t="str">
        <f t="shared" si="30"/>
        <v/>
      </c>
      <c r="O371" s="32" t="str">
        <f t="shared" si="31"/>
        <v/>
      </c>
      <c r="P371" s="1"/>
      <c r="Q371" s="32" t="str">
        <f t="shared" si="32"/>
        <v/>
      </c>
      <c r="R371" s="22">
        <f t="shared" si="28"/>
        <v>0</v>
      </c>
      <c r="S371" s="1"/>
      <c r="T371" s="1"/>
    </row>
    <row r="372" spans="1:20" x14ac:dyDescent="0.25">
      <c r="A372" s="1"/>
      <c r="B372" s="1"/>
      <c r="C372" s="1"/>
      <c r="D372" s="5">
        <f t="shared" si="29"/>
        <v>372</v>
      </c>
      <c r="E372" s="10" t="s">
        <v>7</v>
      </c>
      <c r="F372" s="9"/>
      <c r="G372" s="10" t="s">
        <v>7</v>
      </c>
      <c r="H372" s="9"/>
      <c r="I372" s="10" t="s">
        <v>7</v>
      </c>
      <c r="J372" s="9"/>
      <c r="K372" s="10" t="s">
        <v>7</v>
      </c>
      <c r="L372" s="139"/>
      <c r="M372" s="1"/>
      <c r="N372" s="32" t="str">
        <f t="shared" si="30"/>
        <v/>
      </c>
      <c r="O372" s="32" t="str">
        <f t="shared" si="31"/>
        <v/>
      </c>
      <c r="P372" s="1"/>
      <c r="Q372" s="32" t="str">
        <f t="shared" si="32"/>
        <v/>
      </c>
      <c r="R372" s="22">
        <f t="shared" si="28"/>
        <v>0</v>
      </c>
      <c r="S372" s="1"/>
      <c r="T372" s="1"/>
    </row>
    <row r="373" spans="1:20" x14ac:dyDescent="0.25">
      <c r="A373" s="1"/>
      <c r="B373" s="1"/>
      <c r="C373" s="1"/>
      <c r="D373" s="5">
        <f t="shared" si="29"/>
        <v>373</v>
      </c>
      <c r="E373" s="10" t="s">
        <v>7</v>
      </c>
      <c r="F373" s="9"/>
      <c r="G373" s="10" t="s">
        <v>7</v>
      </c>
      <c r="H373" s="9"/>
      <c r="I373" s="10" t="s">
        <v>7</v>
      </c>
      <c r="J373" s="9"/>
      <c r="K373" s="10" t="s">
        <v>7</v>
      </c>
      <c r="L373" s="139"/>
      <c r="M373" s="1"/>
      <c r="N373" s="32" t="str">
        <f t="shared" si="30"/>
        <v/>
      </c>
      <c r="O373" s="32" t="str">
        <f t="shared" si="31"/>
        <v/>
      </c>
      <c r="P373" s="1"/>
      <c r="Q373" s="32" t="str">
        <f t="shared" si="32"/>
        <v/>
      </c>
      <c r="R373" s="22">
        <f t="shared" si="28"/>
        <v>0</v>
      </c>
      <c r="S373" s="1"/>
      <c r="T373" s="1"/>
    </row>
    <row r="374" spans="1:20" x14ac:dyDescent="0.25">
      <c r="A374" s="1"/>
      <c r="B374" s="1"/>
      <c r="C374" s="1"/>
      <c r="D374" s="5">
        <f t="shared" si="29"/>
        <v>374</v>
      </c>
      <c r="E374" s="10" t="s">
        <v>7</v>
      </c>
      <c r="F374" s="9"/>
      <c r="G374" s="10" t="s">
        <v>7</v>
      </c>
      <c r="H374" s="9"/>
      <c r="I374" s="10" t="s">
        <v>7</v>
      </c>
      <c r="J374" s="9"/>
      <c r="K374" s="10" t="s">
        <v>7</v>
      </c>
      <c r="L374" s="139"/>
      <c r="M374" s="1"/>
      <c r="N374" s="32" t="str">
        <f t="shared" si="30"/>
        <v/>
      </c>
      <c r="O374" s="32" t="str">
        <f t="shared" si="31"/>
        <v/>
      </c>
      <c r="P374" s="1"/>
      <c r="Q374" s="32" t="str">
        <f t="shared" si="32"/>
        <v/>
      </c>
      <c r="R374" s="22">
        <f t="shared" si="28"/>
        <v>0</v>
      </c>
      <c r="S374" s="1"/>
      <c r="T374" s="1"/>
    </row>
    <row r="375" spans="1:20" x14ac:dyDescent="0.25">
      <c r="A375" s="1"/>
      <c r="B375" s="1"/>
      <c r="C375" s="1"/>
      <c r="D375" s="5">
        <f t="shared" si="29"/>
        <v>375</v>
      </c>
      <c r="E375" s="10" t="s">
        <v>7</v>
      </c>
      <c r="F375" s="9"/>
      <c r="G375" s="10" t="s">
        <v>7</v>
      </c>
      <c r="H375" s="9"/>
      <c r="I375" s="10" t="s">
        <v>7</v>
      </c>
      <c r="J375" s="9"/>
      <c r="K375" s="10" t="s">
        <v>7</v>
      </c>
      <c r="L375" s="139"/>
      <c r="M375" s="1"/>
      <c r="N375" s="32" t="str">
        <f t="shared" si="30"/>
        <v/>
      </c>
      <c r="O375" s="32" t="str">
        <f t="shared" si="31"/>
        <v/>
      </c>
      <c r="P375" s="1"/>
      <c r="Q375" s="32" t="str">
        <f t="shared" si="32"/>
        <v/>
      </c>
      <c r="R375" s="22">
        <f t="shared" si="28"/>
        <v>0</v>
      </c>
      <c r="S375" s="1"/>
      <c r="T375" s="1"/>
    </row>
    <row r="376" spans="1:20" x14ac:dyDescent="0.25">
      <c r="A376" s="1"/>
      <c r="B376" s="1"/>
      <c r="C376" s="1"/>
      <c r="D376" s="5">
        <f t="shared" si="29"/>
        <v>376</v>
      </c>
      <c r="E376" s="10" t="s">
        <v>7</v>
      </c>
      <c r="F376" s="9"/>
      <c r="G376" s="10" t="s">
        <v>7</v>
      </c>
      <c r="H376" s="9"/>
      <c r="I376" s="10" t="s">
        <v>7</v>
      </c>
      <c r="J376" s="9"/>
      <c r="K376" s="10" t="s">
        <v>7</v>
      </c>
      <c r="L376" s="139"/>
      <c r="M376" s="1"/>
      <c r="N376" s="32" t="str">
        <f t="shared" si="30"/>
        <v/>
      </c>
      <c r="O376" s="32" t="str">
        <f t="shared" si="31"/>
        <v/>
      </c>
      <c r="P376" s="1"/>
      <c r="Q376" s="32" t="str">
        <f t="shared" si="32"/>
        <v/>
      </c>
      <c r="R376" s="22">
        <f t="shared" si="28"/>
        <v>0</v>
      </c>
      <c r="S376" s="1"/>
      <c r="T376" s="1"/>
    </row>
    <row r="377" spans="1:20" x14ac:dyDescent="0.25">
      <c r="A377" s="1"/>
      <c r="B377" s="1"/>
      <c r="C377" s="1"/>
      <c r="D377" s="5">
        <f t="shared" si="29"/>
        <v>377</v>
      </c>
      <c r="E377" s="10" t="s">
        <v>7</v>
      </c>
      <c r="F377" s="9"/>
      <c r="G377" s="10" t="s">
        <v>7</v>
      </c>
      <c r="H377" s="9"/>
      <c r="I377" s="10" t="s">
        <v>7</v>
      </c>
      <c r="J377" s="9"/>
      <c r="K377" s="10" t="s">
        <v>7</v>
      </c>
      <c r="L377" s="139"/>
      <c r="M377" s="1"/>
      <c r="N377" s="32" t="str">
        <f t="shared" si="30"/>
        <v/>
      </c>
      <c r="O377" s="32" t="str">
        <f t="shared" si="31"/>
        <v/>
      </c>
      <c r="P377" s="1"/>
      <c r="Q377" s="32" t="str">
        <f t="shared" si="32"/>
        <v/>
      </c>
      <c r="R377" s="22">
        <f t="shared" si="28"/>
        <v>0</v>
      </c>
      <c r="S377" s="1"/>
      <c r="T377" s="1"/>
    </row>
    <row r="378" spans="1:20" x14ac:dyDescent="0.25">
      <c r="A378" s="1"/>
      <c r="B378" s="1"/>
      <c r="C378" s="1"/>
      <c r="D378" s="5">
        <f t="shared" si="29"/>
        <v>378</v>
      </c>
      <c r="E378" s="10" t="s">
        <v>7</v>
      </c>
      <c r="F378" s="9"/>
      <c r="G378" s="10" t="s">
        <v>7</v>
      </c>
      <c r="H378" s="9"/>
      <c r="I378" s="10" t="s">
        <v>7</v>
      </c>
      <c r="J378" s="9"/>
      <c r="K378" s="10" t="s">
        <v>7</v>
      </c>
      <c r="L378" s="139"/>
      <c r="M378" s="1"/>
      <c r="N378" s="32" t="str">
        <f t="shared" si="30"/>
        <v/>
      </c>
      <c r="O378" s="32" t="str">
        <f t="shared" si="31"/>
        <v/>
      </c>
      <c r="P378" s="1"/>
      <c r="Q378" s="32" t="str">
        <f t="shared" si="32"/>
        <v/>
      </c>
      <c r="R378" s="22">
        <f t="shared" si="28"/>
        <v>0</v>
      </c>
      <c r="S378" s="1"/>
      <c r="T378" s="1"/>
    </row>
    <row r="379" spans="1:20" x14ac:dyDescent="0.25">
      <c r="A379" s="1"/>
      <c r="B379" s="1"/>
      <c r="C379" s="1"/>
      <c r="D379" s="5">
        <f t="shared" si="29"/>
        <v>379</v>
      </c>
      <c r="E379" s="10" t="s">
        <v>7</v>
      </c>
      <c r="F379" s="9"/>
      <c r="G379" s="10" t="s">
        <v>7</v>
      </c>
      <c r="H379" s="9"/>
      <c r="I379" s="10" t="s">
        <v>7</v>
      </c>
      <c r="J379" s="9"/>
      <c r="K379" s="10" t="s">
        <v>7</v>
      </c>
      <c r="L379" s="139"/>
      <c r="M379" s="1"/>
      <c r="N379" s="32" t="str">
        <f t="shared" si="30"/>
        <v/>
      </c>
      <c r="O379" s="32" t="str">
        <f t="shared" si="31"/>
        <v/>
      </c>
      <c r="P379" s="1"/>
      <c r="Q379" s="32" t="str">
        <f t="shared" si="32"/>
        <v/>
      </c>
      <c r="R379" s="22">
        <f t="shared" si="28"/>
        <v>0</v>
      </c>
      <c r="S379" s="1"/>
      <c r="T379" s="1"/>
    </row>
    <row r="380" spans="1:20" x14ac:dyDescent="0.25">
      <c r="A380" s="1"/>
      <c r="B380" s="1"/>
      <c r="C380" s="1"/>
      <c r="D380" s="5">
        <f t="shared" si="29"/>
        <v>380</v>
      </c>
      <c r="E380" s="10" t="s">
        <v>7</v>
      </c>
      <c r="F380" s="9"/>
      <c r="G380" s="10" t="s">
        <v>7</v>
      </c>
      <c r="H380" s="9"/>
      <c r="I380" s="10" t="s">
        <v>7</v>
      </c>
      <c r="J380" s="9"/>
      <c r="K380" s="10" t="s">
        <v>7</v>
      </c>
      <c r="L380" s="139"/>
      <c r="M380" s="1"/>
      <c r="N380" s="32" t="str">
        <f t="shared" si="30"/>
        <v/>
      </c>
      <c r="O380" s="32" t="str">
        <f t="shared" si="31"/>
        <v/>
      </c>
      <c r="P380" s="1"/>
      <c r="Q380" s="32" t="str">
        <f t="shared" si="32"/>
        <v/>
      </c>
      <c r="R380" s="22">
        <f t="shared" si="28"/>
        <v>0</v>
      </c>
      <c r="S380" s="1"/>
      <c r="T380" s="1"/>
    </row>
    <row r="381" spans="1:20" x14ac:dyDescent="0.25">
      <c r="A381" s="1"/>
      <c r="B381" s="1"/>
      <c r="C381" s="1"/>
      <c r="D381" s="5">
        <f t="shared" si="29"/>
        <v>381</v>
      </c>
      <c r="E381" s="10" t="s">
        <v>7</v>
      </c>
      <c r="F381" s="9"/>
      <c r="G381" s="10" t="s">
        <v>7</v>
      </c>
      <c r="H381" s="9"/>
      <c r="I381" s="10" t="s">
        <v>7</v>
      </c>
      <c r="J381" s="9"/>
      <c r="K381" s="10" t="s">
        <v>7</v>
      </c>
      <c r="L381" s="139"/>
      <c r="M381" s="1"/>
      <c r="N381" s="32" t="str">
        <f t="shared" si="30"/>
        <v/>
      </c>
      <c r="O381" s="32" t="str">
        <f t="shared" si="31"/>
        <v/>
      </c>
      <c r="P381" s="1"/>
      <c r="Q381" s="32" t="str">
        <f t="shared" si="32"/>
        <v/>
      </c>
      <c r="R381" s="22">
        <f t="shared" si="28"/>
        <v>0</v>
      </c>
      <c r="S381" s="1"/>
      <c r="T381" s="1"/>
    </row>
    <row r="382" spans="1:20" x14ac:dyDescent="0.25">
      <c r="A382" s="1"/>
      <c r="B382" s="1"/>
      <c r="C382" s="1"/>
      <c r="D382" s="5">
        <f t="shared" si="29"/>
        <v>382</v>
      </c>
      <c r="E382" s="10" t="s">
        <v>7</v>
      </c>
      <c r="F382" s="9"/>
      <c r="G382" s="10" t="s">
        <v>7</v>
      </c>
      <c r="H382" s="9"/>
      <c r="I382" s="10" t="s">
        <v>7</v>
      </c>
      <c r="J382" s="9"/>
      <c r="K382" s="10" t="s">
        <v>7</v>
      </c>
      <c r="L382" s="139"/>
      <c r="M382" s="1"/>
      <c r="N382" s="32" t="str">
        <f t="shared" si="30"/>
        <v/>
      </c>
      <c r="O382" s="32" t="str">
        <f t="shared" si="31"/>
        <v/>
      </c>
      <c r="P382" s="1"/>
      <c r="Q382" s="32" t="str">
        <f t="shared" si="32"/>
        <v/>
      </c>
      <c r="R382" s="22">
        <f t="shared" si="28"/>
        <v>0</v>
      </c>
      <c r="S382" s="1"/>
      <c r="T382" s="1"/>
    </row>
    <row r="383" spans="1:20" x14ac:dyDescent="0.25">
      <c r="A383" s="1"/>
      <c r="B383" s="1"/>
      <c r="C383" s="1"/>
      <c r="D383" s="5">
        <f t="shared" si="29"/>
        <v>383</v>
      </c>
      <c r="E383" s="10" t="s">
        <v>7</v>
      </c>
      <c r="F383" s="9"/>
      <c r="G383" s="10" t="s">
        <v>7</v>
      </c>
      <c r="H383" s="9"/>
      <c r="I383" s="10" t="s">
        <v>7</v>
      </c>
      <c r="J383" s="9"/>
      <c r="K383" s="10" t="s">
        <v>7</v>
      </c>
      <c r="L383" s="139"/>
      <c r="M383" s="1"/>
      <c r="N383" s="32" t="str">
        <f t="shared" si="30"/>
        <v/>
      </c>
      <c r="O383" s="32" t="str">
        <f t="shared" si="31"/>
        <v/>
      </c>
      <c r="P383" s="1"/>
      <c r="Q383" s="32" t="str">
        <f t="shared" si="32"/>
        <v/>
      </c>
      <c r="R383" s="22">
        <f t="shared" si="28"/>
        <v>0</v>
      </c>
      <c r="S383" s="1"/>
      <c r="T383" s="1"/>
    </row>
    <row r="384" spans="1:20" x14ac:dyDescent="0.25">
      <c r="A384" s="1"/>
      <c r="B384" s="1"/>
      <c r="C384" s="1"/>
      <c r="D384" s="5">
        <f t="shared" si="29"/>
        <v>384</v>
      </c>
      <c r="E384" s="10" t="s">
        <v>7</v>
      </c>
      <c r="F384" s="9"/>
      <c r="G384" s="10" t="s">
        <v>7</v>
      </c>
      <c r="H384" s="9"/>
      <c r="I384" s="10" t="s">
        <v>7</v>
      </c>
      <c r="J384" s="9"/>
      <c r="K384" s="10" t="s">
        <v>7</v>
      </c>
      <c r="L384" s="139"/>
      <c r="M384" s="1"/>
      <c r="N384" s="32" t="str">
        <f t="shared" si="30"/>
        <v/>
      </c>
      <c r="O384" s="32" t="str">
        <f t="shared" si="31"/>
        <v/>
      </c>
      <c r="P384" s="1"/>
      <c r="Q384" s="32" t="str">
        <f t="shared" si="32"/>
        <v/>
      </c>
      <c r="R384" s="22">
        <f t="shared" si="28"/>
        <v>0</v>
      </c>
      <c r="S384" s="1"/>
      <c r="T384" s="1"/>
    </row>
    <row r="385" spans="1:20" x14ac:dyDescent="0.25">
      <c r="A385" s="1"/>
      <c r="B385" s="1"/>
      <c r="C385" s="1"/>
      <c r="D385" s="5">
        <f t="shared" si="29"/>
        <v>385</v>
      </c>
      <c r="E385" s="10" t="s">
        <v>7</v>
      </c>
      <c r="F385" s="9"/>
      <c r="G385" s="10" t="s">
        <v>7</v>
      </c>
      <c r="H385" s="9"/>
      <c r="I385" s="10" t="s">
        <v>7</v>
      </c>
      <c r="J385" s="9"/>
      <c r="K385" s="10" t="s">
        <v>7</v>
      </c>
      <c r="L385" s="139"/>
      <c r="M385" s="1"/>
      <c r="N385" s="32" t="str">
        <f t="shared" si="30"/>
        <v/>
      </c>
      <c r="O385" s="32" t="str">
        <f t="shared" si="31"/>
        <v/>
      </c>
      <c r="P385" s="1"/>
      <c r="Q385" s="32" t="str">
        <f t="shared" si="32"/>
        <v/>
      </c>
      <c r="R385" s="22">
        <f t="shared" si="28"/>
        <v>0</v>
      </c>
      <c r="S385" s="1"/>
      <c r="T385" s="1"/>
    </row>
    <row r="386" spans="1:20" x14ac:dyDescent="0.25">
      <c r="A386" s="1"/>
      <c r="B386" s="1"/>
      <c r="C386" s="1"/>
      <c r="D386" s="5">
        <f t="shared" si="29"/>
        <v>386</v>
      </c>
      <c r="E386" s="10" t="s">
        <v>7</v>
      </c>
      <c r="F386" s="9"/>
      <c r="G386" s="10" t="s">
        <v>7</v>
      </c>
      <c r="H386" s="9"/>
      <c r="I386" s="10" t="s">
        <v>7</v>
      </c>
      <c r="J386" s="9"/>
      <c r="K386" s="10" t="s">
        <v>7</v>
      </c>
      <c r="L386" s="139"/>
      <c r="M386" s="1"/>
      <c r="N386" s="32" t="str">
        <f t="shared" si="30"/>
        <v/>
      </c>
      <c r="O386" s="32" t="str">
        <f t="shared" si="31"/>
        <v/>
      </c>
      <c r="P386" s="1"/>
      <c r="Q386" s="32" t="str">
        <f t="shared" si="32"/>
        <v/>
      </c>
      <c r="R386" s="22">
        <f t="shared" si="28"/>
        <v>0</v>
      </c>
      <c r="S386" s="1"/>
      <c r="T386" s="1"/>
    </row>
    <row r="387" spans="1:20" x14ac:dyDescent="0.25">
      <c r="A387" s="1"/>
      <c r="B387" s="1"/>
      <c r="C387" s="1"/>
      <c r="D387" s="5">
        <f t="shared" si="29"/>
        <v>387</v>
      </c>
      <c r="E387" s="10" t="s">
        <v>7</v>
      </c>
      <c r="F387" s="9"/>
      <c r="G387" s="10" t="s">
        <v>7</v>
      </c>
      <c r="H387" s="9"/>
      <c r="I387" s="10" t="s">
        <v>7</v>
      </c>
      <c r="J387" s="9"/>
      <c r="K387" s="10" t="s">
        <v>7</v>
      </c>
      <c r="L387" s="139"/>
      <c r="M387" s="1"/>
      <c r="N387" s="32" t="str">
        <f t="shared" si="30"/>
        <v/>
      </c>
      <c r="O387" s="32" t="str">
        <f t="shared" si="31"/>
        <v/>
      </c>
      <c r="P387" s="1"/>
      <c r="Q387" s="32" t="str">
        <f t="shared" si="32"/>
        <v/>
      </c>
      <c r="R387" s="22">
        <f t="shared" si="28"/>
        <v>0</v>
      </c>
      <c r="S387" s="1"/>
      <c r="T387" s="1"/>
    </row>
    <row r="388" spans="1:20" x14ac:dyDescent="0.25">
      <c r="A388" s="1"/>
      <c r="B388" s="1"/>
      <c r="C388" s="1"/>
      <c r="D388" s="5">
        <f t="shared" si="29"/>
        <v>388</v>
      </c>
      <c r="E388" s="10" t="s">
        <v>7</v>
      </c>
      <c r="F388" s="9"/>
      <c r="G388" s="10" t="s">
        <v>7</v>
      </c>
      <c r="H388" s="9"/>
      <c r="I388" s="10" t="s">
        <v>7</v>
      </c>
      <c r="J388" s="9"/>
      <c r="K388" s="10" t="s">
        <v>7</v>
      </c>
      <c r="L388" s="139"/>
      <c r="M388" s="1"/>
      <c r="N388" s="32" t="str">
        <f t="shared" si="30"/>
        <v/>
      </c>
      <c r="O388" s="32" t="str">
        <f t="shared" si="31"/>
        <v/>
      </c>
      <c r="P388" s="1"/>
      <c r="Q388" s="32" t="str">
        <f t="shared" si="32"/>
        <v/>
      </c>
      <c r="R388" s="22">
        <f t="shared" si="28"/>
        <v>0</v>
      </c>
      <c r="S388" s="1"/>
      <c r="T388" s="1"/>
    </row>
    <row r="389" spans="1:20" x14ac:dyDescent="0.25">
      <c r="A389" s="1"/>
      <c r="B389" s="1"/>
      <c r="C389" s="1"/>
      <c r="D389" s="5">
        <f t="shared" si="29"/>
        <v>389</v>
      </c>
      <c r="E389" s="10" t="s">
        <v>7</v>
      </c>
      <c r="F389" s="9"/>
      <c r="G389" s="10" t="s">
        <v>7</v>
      </c>
      <c r="H389" s="9"/>
      <c r="I389" s="10" t="s">
        <v>7</v>
      </c>
      <c r="J389" s="9"/>
      <c r="K389" s="10" t="s">
        <v>7</v>
      </c>
      <c r="L389" s="139"/>
      <c r="M389" s="1"/>
      <c r="N389" s="32" t="str">
        <f t="shared" si="30"/>
        <v/>
      </c>
      <c r="O389" s="32" t="str">
        <f t="shared" si="31"/>
        <v/>
      </c>
      <c r="P389" s="1"/>
      <c r="Q389" s="32" t="str">
        <f t="shared" si="32"/>
        <v/>
      </c>
      <c r="R389" s="22">
        <f t="shared" si="28"/>
        <v>0</v>
      </c>
      <c r="S389" s="1"/>
      <c r="T389" s="1"/>
    </row>
    <row r="390" spans="1:20" x14ac:dyDescent="0.25">
      <c r="A390" s="1"/>
      <c r="B390" s="1"/>
      <c r="C390" s="1"/>
      <c r="D390" s="5">
        <f t="shared" si="29"/>
        <v>390</v>
      </c>
      <c r="E390" s="10" t="s">
        <v>7</v>
      </c>
      <c r="F390" s="9"/>
      <c r="G390" s="10" t="s">
        <v>7</v>
      </c>
      <c r="H390" s="9"/>
      <c r="I390" s="10" t="s">
        <v>7</v>
      </c>
      <c r="J390" s="9"/>
      <c r="K390" s="10" t="s">
        <v>7</v>
      </c>
      <c r="L390" s="139"/>
      <c r="M390" s="1"/>
      <c r="N390" s="32" t="str">
        <f t="shared" si="30"/>
        <v/>
      </c>
      <c r="O390" s="32" t="str">
        <f t="shared" si="31"/>
        <v/>
      </c>
      <c r="P390" s="1"/>
      <c r="Q390" s="32" t="str">
        <f t="shared" si="32"/>
        <v/>
      </c>
      <c r="R390" s="22">
        <f t="shared" si="28"/>
        <v>0</v>
      </c>
      <c r="S390" s="1"/>
      <c r="T390" s="1"/>
    </row>
    <row r="391" spans="1:20" x14ac:dyDescent="0.25">
      <c r="A391" s="1"/>
      <c r="B391" s="1"/>
      <c r="C391" s="1"/>
      <c r="D391" s="5">
        <f t="shared" si="29"/>
        <v>391</v>
      </c>
      <c r="E391" s="10" t="s">
        <v>7</v>
      </c>
      <c r="F391" s="9"/>
      <c r="G391" s="10" t="s">
        <v>7</v>
      </c>
      <c r="H391" s="9"/>
      <c r="I391" s="10" t="s">
        <v>7</v>
      </c>
      <c r="J391" s="9"/>
      <c r="K391" s="10" t="s">
        <v>7</v>
      </c>
      <c r="L391" s="139"/>
      <c r="M391" s="1"/>
      <c r="N391" s="32" t="str">
        <f t="shared" si="30"/>
        <v/>
      </c>
      <c r="O391" s="32" t="str">
        <f t="shared" si="31"/>
        <v/>
      </c>
      <c r="P391" s="1"/>
      <c r="Q391" s="32" t="str">
        <f t="shared" si="32"/>
        <v/>
      </c>
      <c r="R391" s="22">
        <f t="shared" si="28"/>
        <v>0</v>
      </c>
      <c r="S391" s="1"/>
      <c r="T391" s="1"/>
    </row>
    <row r="392" spans="1:20" x14ac:dyDescent="0.25">
      <c r="A392" s="1"/>
      <c r="B392" s="1"/>
      <c r="C392" s="1"/>
      <c r="D392" s="5">
        <f t="shared" si="29"/>
        <v>392</v>
      </c>
      <c r="E392" s="10" t="s">
        <v>7</v>
      </c>
      <c r="F392" s="9"/>
      <c r="G392" s="10" t="s">
        <v>7</v>
      </c>
      <c r="H392" s="9"/>
      <c r="I392" s="10" t="s">
        <v>7</v>
      </c>
      <c r="J392" s="9"/>
      <c r="K392" s="10" t="s">
        <v>7</v>
      </c>
      <c r="L392" s="139"/>
      <c r="M392" s="1"/>
      <c r="N392" s="32" t="str">
        <f t="shared" si="30"/>
        <v/>
      </c>
      <c r="O392" s="32" t="str">
        <f t="shared" si="31"/>
        <v/>
      </c>
      <c r="P392" s="1"/>
      <c r="Q392" s="32" t="str">
        <f t="shared" si="32"/>
        <v/>
      </c>
      <c r="R392" s="22">
        <f t="shared" ref="R392:R455" si="33">IF(Q392="",0,IF(COUNTIF(Q:Q,Q392)=1,0,1))</f>
        <v>0</v>
      </c>
      <c r="S392" s="1"/>
      <c r="T392" s="1"/>
    </row>
    <row r="393" spans="1:20" x14ac:dyDescent="0.25">
      <c r="A393" s="1"/>
      <c r="B393" s="1"/>
      <c r="C393" s="1"/>
      <c r="D393" s="5">
        <f t="shared" ref="D393:D456" si="34">ROW(C393)</f>
        <v>393</v>
      </c>
      <c r="E393" s="10" t="s">
        <v>7</v>
      </c>
      <c r="F393" s="9"/>
      <c r="G393" s="10" t="s">
        <v>7</v>
      </c>
      <c r="H393" s="9"/>
      <c r="I393" s="10" t="s">
        <v>7</v>
      </c>
      <c r="J393" s="9"/>
      <c r="K393" s="10" t="s">
        <v>7</v>
      </c>
      <c r="L393" s="139"/>
      <c r="M393" s="1"/>
      <c r="N393" s="32" t="str">
        <f t="shared" si="30"/>
        <v/>
      </c>
      <c r="O393" s="32" t="str">
        <f t="shared" si="31"/>
        <v/>
      </c>
      <c r="P393" s="1"/>
      <c r="Q393" s="32" t="str">
        <f t="shared" si="32"/>
        <v/>
      </c>
      <c r="R393" s="22">
        <f t="shared" si="33"/>
        <v>0</v>
      </c>
      <c r="S393" s="1"/>
      <c r="T393" s="1"/>
    </row>
    <row r="394" spans="1:20" x14ac:dyDescent="0.25">
      <c r="A394" s="1"/>
      <c r="B394" s="1"/>
      <c r="C394" s="1"/>
      <c r="D394" s="5">
        <f t="shared" si="34"/>
        <v>394</v>
      </c>
      <c r="E394" s="10" t="s">
        <v>7</v>
      </c>
      <c r="F394" s="9"/>
      <c r="G394" s="10" t="s">
        <v>7</v>
      </c>
      <c r="H394" s="9"/>
      <c r="I394" s="10" t="s">
        <v>7</v>
      </c>
      <c r="J394" s="9"/>
      <c r="K394" s="10" t="s">
        <v>7</v>
      </c>
      <c r="L394" s="139"/>
      <c r="M394" s="1"/>
      <c r="N394" s="32" t="str">
        <f t="shared" si="30"/>
        <v/>
      </c>
      <c r="O394" s="32" t="str">
        <f t="shared" si="31"/>
        <v/>
      </c>
      <c r="P394" s="1"/>
      <c r="Q394" s="32" t="str">
        <f t="shared" si="32"/>
        <v/>
      </c>
      <c r="R394" s="22">
        <f t="shared" si="33"/>
        <v>0</v>
      </c>
      <c r="S394" s="1"/>
      <c r="T394" s="1"/>
    </row>
    <row r="395" spans="1:20" x14ac:dyDescent="0.25">
      <c r="A395" s="1"/>
      <c r="B395" s="1"/>
      <c r="C395" s="1"/>
      <c r="D395" s="5">
        <f t="shared" si="34"/>
        <v>395</v>
      </c>
      <c r="E395" s="10" t="s">
        <v>7</v>
      </c>
      <c r="F395" s="9"/>
      <c r="G395" s="10" t="s">
        <v>7</v>
      </c>
      <c r="H395" s="9"/>
      <c r="I395" s="10" t="s">
        <v>7</v>
      </c>
      <c r="J395" s="9"/>
      <c r="K395" s="10" t="s">
        <v>7</v>
      </c>
      <c r="L395" s="139"/>
      <c r="M395" s="1"/>
      <c r="N395" s="32" t="str">
        <f t="shared" si="30"/>
        <v/>
      </c>
      <c r="O395" s="32" t="str">
        <f t="shared" si="31"/>
        <v/>
      </c>
      <c r="P395" s="1"/>
      <c r="Q395" s="32" t="str">
        <f t="shared" si="32"/>
        <v/>
      </c>
      <c r="R395" s="22">
        <f t="shared" si="33"/>
        <v>0</v>
      </c>
      <c r="S395" s="1"/>
      <c r="T395" s="1"/>
    </row>
    <row r="396" spans="1:20" x14ac:dyDescent="0.25">
      <c r="A396" s="1"/>
      <c r="B396" s="1"/>
      <c r="C396" s="1"/>
      <c r="D396" s="5">
        <f t="shared" si="34"/>
        <v>396</v>
      </c>
      <c r="E396" s="10" t="s">
        <v>7</v>
      </c>
      <c r="F396" s="9"/>
      <c r="G396" s="10" t="s">
        <v>7</v>
      </c>
      <c r="H396" s="9"/>
      <c r="I396" s="10" t="s">
        <v>7</v>
      </c>
      <c r="J396" s="9"/>
      <c r="K396" s="10" t="s">
        <v>7</v>
      </c>
      <c r="L396" s="139"/>
      <c r="M396" s="1"/>
      <c r="N396" s="32" t="str">
        <f t="shared" si="30"/>
        <v/>
      </c>
      <c r="O396" s="32" t="str">
        <f t="shared" si="31"/>
        <v/>
      </c>
      <c r="P396" s="1"/>
      <c r="Q396" s="32" t="str">
        <f t="shared" si="32"/>
        <v/>
      </c>
      <c r="R396" s="22">
        <f t="shared" si="33"/>
        <v>0</v>
      </c>
      <c r="S396" s="1"/>
      <c r="T396" s="1"/>
    </row>
    <row r="397" spans="1:20" x14ac:dyDescent="0.25">
      <c r="A397" s="1"/>
      <c r="B397" s="1"/>
      <c r="C397" s="1"/>
      <c r="D397" s="5">
        <f t="shared" si="34"/>
        <v>397</v>
      </c>
      <c r="E397" s="10" t="s">
        <v>7</v>
      </c>
      <c r="F397" s="9"/>
      <c r="G397" s="10" t="s">
        <v>7</v>
      </c>
      <c r="H397" s="9"/>
      <c r="I397" s="10" t="s">
        <v>7</v>
      </c>
      <c r="J397" s="9"/>
      <c r="K397" s="10" t="s">
        <v>7</v>
      </c>
      <c r="L397" s="139"/>
      <c r="M397" s="1"/>
      <c r="N397" s="32" t="str">
        <f t="shared" si="30"/>
        <v/>
      </c>
      <c r="O397" s="32" t="str">
        <f t="shared" si="31"/>
        <v/>
      </c>
      <c r="P397" s="1"/>
      <c r="Q397" s="32" t="str">
        <f t="shared" si="32"/>
        <v/>
      </c>
      <c r="R397" s="22">
        <f t="shared" si="33"/>
        <v>0</v>
      </c>
      <c r="S397" s="1"/>
      <c r="T397" s="1"/>
    </row>
    <row r="398" spans="1:20" x14ac:dyDescent="0.25">
      <c r="A398" s="1"/>
      <c r="B398" s="1"/>
      <c r="C398" s="1"/>
      <c r="D398" s="5">
        <f t="shared" si="34"/>
        <v>398</v>
      </c>
      <c r="E398" s="10" t="s">
        <v>7</v>
      </c>
      <c r="F398" s="9"/>
      <c r="G398" s="10" t="s">
        <v>7</v>
      </c>
      <c r="H398" s="9"/>
      <c r="I398" s="10" t="s">
        <v>7</v>
      </c>
      <c r="J398" s="9"/>
      <c r="K398" s="10" t="s">
        <v>7</v>
      </c>
      <c r="L398" s="139"/>
      <c r="M398" s="1"/>
      <c r="N398" s="32" t="str">
        <f t="shared" si="30"/>
        <v/>
      </c>
      <c r="O398" s="32" t="str">
        <f t="shared" si="31"/>
        <v/>
      </c>
      <c r="P398" s="1"/>
      <c r="Q398" s="32" t="str">
        <f t="shared" si="32"/>
        <v/>
      </c>
      <c r="R398" s="22">
        <f t="shared" si="33"/>
        <v>0</v>
      </c>
      <c r="S398" s="1"/>
      <c r="T398" s="1"/>
    </row>
    <row r="399" spans="1:20" x14ac:dyDescent="0.25">
      <c r="A399" s="1"/>
      <c r="B399" s="1"/>
      <c r="C399" s="1"/>
      <c r="D399" s="5">
        <f t="shared" si="34"/>
        <v>399</v>
      </c>
      <c r="E399" s="10" t="s">
        <v>7</v>
      </c>
      <c r="F399" s="9"/>
      <c r="G399" s="10" t="s">
        <v>7</v>
      </c>
      <c r="H399" s="9"/>
      <c r="I399" s="10" t="s">
        <v>7</v>
      </c>
      <c r="J399" s="9"/>
      <c r="K399" s="10" t="s">
        <v>7</v>
      </c>
      <c r="L399" s="139"/>
      <c r="M399" s="1"/>
      <c r="N399" s="32" t="str">
        <f t="shared" si="30"/>
        <v/>
      </c>
      <c r="O399" s="32" t="str">
        <f t="shared" si="31"/>
        <v/>
      </c>
      <c r="P399" s="1"/>
      <c r="Q399" s="32" t="str">
        <f t="shared" si="32"/>
        <v/>
      </c>
      <c r="R399" s="22">
        <f t="shared" si="33"/>
        <v>0</v>
      </c>
      <c r="S399" s="1"/>
      <c r="T399" s="1"/>
    </row>
    <row r="400" spans="1:20" x14ac:dyDescent="0.25">
      <c r="A400" s="1"/>
      <c r="B400" s="1"/>
      <c r="C400" s="1"/>
      <c r="D400" s="5">
        <f t="shared" si="34"/>
        <v>400</v>
      </c>
      <c r="E400" s="10" t="s">
        <v>7</v>
      </c>
      <c r="F400" s="9"/>
      <c r="G400" s="10" t="s">
        <v>7</v>
      </c>
      <c r="H400" s="9"/>
      <c r="I400" s="10" t="s">
        <v>7</v>
      </c>
      <c r="J400" s="9"/>
      <c r="K400" s="10" t="s">
        <v>7</v>
      </c>
      <c r="L400" s="139"/>
      <c r="M400" s="1"/>
      <c r="N400" s="32" t="str">
        <f t="shared" si="30"/>
        <v/>
      </c>
      <c r="O400" s="32" t="str">
        <f t="shared" si="31"/>
        <v/>
      </c>
      <c r="P400" s="1"/>
      <c r="Q400" s="32" t="str">
        <f t="shared" si="32"/>
        <v/>
      </c>
      <c r="R400" s="22">
        <f t="shared" si="33"/>
        <v>0</v>
      </c>
      <c r="S400" s="1"/>
      <c r="T400" s="1"/>
    </row>
    <row r="401" spans="1:20" x14ac:dyDescent="0.25">
      <c r="A401" s="1"/>
      <c r="B401" s="1"/>
      <c r="C401" s="1"/>
      <c r="D401" s="5">
        <f t="shared" si="34"/>
        <v>401</v>
      </c>
      <c r="E401" s="10" t="s">
        <v>7</v>
      </c>
      <c r="F401" s="9"/>
      <c r="G401" s="10" t="s">
        <v>7</v>
      </c>
      <c r="H401" s="9"/>
      <c r="I401" s="10" t="s">
        <v>7</v>
      </c>
      <c r="J401" s="9"/>
      <c r="K401" s="10" t="s">
        <v>7</v>
      </c>
      <c r="L401" s="139"/>
      <c r="M401" s="1"/>
      <c r="N401" s="32" t="str">
        <f t="shared" si="30"/>
        <v/>
      </c>
      <c r="O401" s="32" t="str">
        <f t="shared" si="31"/>
        <v/>
      </c>
      <c r="P401" s="1"/>
      <c r="Q401" s="32" t="str">
        <f t="shared" si="32"/>
        <v/>
      </c>
      <c r="R401" s="22">
        <f t="shared" si="33"/>
        <v>0</v>
      </c>
      <c r="S401" s="1"/>
      <c r="T401" s="1"/>
    </row>
    <row r="402" spans="1:20" x14ac:dyDescent="0.25">
      <c r="A402" s="1"/>
      <c r="B402" s="1"/>
      <c r="C402" s="1"/>
      <c r="D402" s="5">
        <f t="shared" si="34"/>
        <v>402</v>
      </c>
      <c r="E402" s="10" t="s">
        <v>7</v>
      </c>
      <c r="F402" s="9"/>
      <c r="G402" s="10" t="s">
        <v>7</v>
      </c>
      <c r="H402" s="9"/>
      <c r="I402" s="10" t="s">
        <v>7</v>
      </c>
      <c r="J402" s="9"/>
      <c r="K402" s="10" t="s">
        <v>7</v>
      </c>
      <c r="L402" s="139"/>
      <c r="M402" s="1"/>
      <c r="N402" s="32" t="str">
        <f t="shared" si="30"/>
        <v/>
      </c>
      <c r="O402" s="32" t="str">
        <f t="shared" si="31"/>
        <v/>
      </c>
      <c r="P402" s="1"/>
      <c r="Q402" s="32" t="str">
        <f t="shared" si="32"/>
        <v/>
      </c>
      <c r="R402" s="22">
        <f t="shared" si="33"/>
        <v>0</v>
      </c>
      <c r="S402" s="1"/>
      <c r="T402" s="1"/>
    </row>
    <row r="403" spans="1:20" x14ac:dyDescent="0.25">
      <c r="A403" s="1"/>
      <c r="B403" s="1"/>
      <c r="C403" s="1"/>
      <c r="D403" s="5">
        <f t="shared" si="34"/>
        <v>403</v>
      </c>
      <c r="E403" s="10" t="s">
        <v>7</v>
      </c>
      <c r="F403" s="9"/>
      <c r="G403" s="10" t="s">
        <v>7</v>
      </c>
      <c r="H403" s="9"/>
      <c r="I403" s="10" t="s">
        <v>7</v>
      </c>
      <c r="J403" s="9"/>
      <c r="K403" s="10" t="s">
        <v>7</v>
      </c>
      <c r="L403" s="139"/>
      <c r="M403" s="1"/>
      <c r="N403" s="32" t="str">
        <f t="shared" si="30"/>
        <v/>
      </c>
      <c r="O403" s="32" t="str">
        <f t="shared" si="31"/>
        <v/>
      </c>
      <c r="P403" s="1"/>
      <c r="Q403" s="32" t="str">
        <f t="shared" si="32"/>
        <v/>
      </c>
      <c r="R403" s="22">
        <f t="shared" si="33"/>
        <v>0</v>
      </c>
      <c r="S403" s="1"/>
      <c r="T403" s="1"/>
    </row>
    <row r="404" spans="1:20" x14ac:dyDescent="0.25">
      <c r="A404" s="1"/>
      <c r="B404" s="1"/>
      <c r="C404" s="1"/>
      <c r="D404" s="5">
        <f t="shared" si="34"/>
        <v>404</v>
      </c>
      <c r="E404" s="10" t="s">
        <v>7</v>
      </c>
      <c r="F404" s="9"/>
      <c r="G404" s="10" t="s">
        <v>7</v>
      </c>
      <c r="H404" s="9"/>
      <c r="I404" s="10" t="s">
        <v>7</v>
      </c>
      <c r="J404" s="9"/>
      <c r="K404" s="10" t="s">
        <v>7</v>
      </c>
      <c r="L404" s="139"/>
      <c r="M404" s="1"/>
      <c r="N404" s="32" t="str">
        <f t="shared" si="30"/>
        <v/>
      </c>
      <c r="O404" s="32" t="str">
        <f t="shared" si="31"/>
        <v/>
      </c>
      <c r="P404" s="1"/>
      <c r="Q404" s="32" t="str">
        <f t="shared" si="32"/>
        <v/>
      </c>
      <c r="R404" s="22">
        <f t="shared" si="33"/>
        <v>0</v>
      </c>
      <c r="S404" s="1"/>
      <c r="T404" s="1"/>
    </row>
    <row r="405" spans="1:20" x14ac:dyDescent="0.25">
      <c r="A405" s="1"/>
      <c r="B405" s="1"/>
      <c r="C405" s="1"/>
      <c r="D405" s="5">
        <f t="shared" si="34"/>
        <v>405</v>
      </c>
      <c r="E405" s="10" t="s">
        <v>7</v>
      </c>
      <c r="F405" s="9"/>
      <c r="G405" s="10" t="s">
        <v>7</v>
      </c>
      <c r="H405" s="9"/>
      <c r="I405" s="10" t="s">
        <v>7</v>
      </c>
      <c r="J405" s="9"/>
      <c r="K405" s="10" t="s">
        <v>7</v>
      </c>
      <c r="L405" s="139"/>
      <c r="M405" s="1"/>
      <c r="N405" s="32" t="str">
        <f t="shared" ref="N405:N468" si="35">IF(F405="","",F405&amp;" "&amp;LEFT(H405,1)&amp;"."&amp;LEFT(J405)&amp;".")</f>
        <v/>
      </c>
      <c r="O405" s="32" t="str">
        <f t="shared" ref="O405:O468" si="36">IF(F405="","",F405&amp;" "&amp;H405&amp;" "&amp;J405)</f>
        <v/>
      </c>
      <c r="P405" s="1"/>
      <c r="Q405" s="32" t="str">
        <f t="shared" ref="Q405:Q468" si="37">IF(F405="","",N405&amp;"_"&amp;DAY(L405)&amp;"."&amp;MONTH(L405)&amp;"."&amp;YEAR(L405))</f>
        <v/>
      </c>
      <c r="R405" s="22">
        <f t="shared" si="33"/>
        <v>0</v>
      </c>
      <c r="S405" s="1"/>
      <c r="T405" s="1"/>
    </row>
    <row r="406" spans="1:20" x14ac:dyDescent="0.25">
      <c r="A406" s="1"/>
      <c r="B406" s="1"/>
      <c r="C406" s="1"/>
      <c r="D406" s="5">
        <f t="shared" si="34"/>
        <v>406</v>
      </c>
      <c r="E406" s="10" t="s">
        <v>7</v>
      </c>
      <c r="F406" s="9"/>
      <c r="G406" s="10" t="s">
        <v>7</v>
      </c>
      <c r="H406" s="9"/>
      <c r="I406" s="10" t="s">
        <v>7</v>
      </c>
      <c r="J406" s="9"/>
      <c r="K406" s="10" t="s">
        <v>7</v>
      </c>
      <c r="L406" s="139"/>
      <c r="M406" s="1"/>
      <c r="N406" s="32" t="str">
        <f t="shared" si="35"/>
        <v/>
      </c>
      <c r="O406" s="32" t="str">
        <f t="shared" si="36"/>
        <v/>
      </c>
      <c r="P406" s="1"/>
      <c r="Q406" s="32" t="str">
        <f t="shared" si="37"/>
        <v/>
      </c>
      <c r="R406" s="22">
        <f t="shared" si="33"/>
        <v>0</v>
      </c>
      <c r="S406" s="1"/>
      <c r="T406" s="1"/>
    </row>
    <row r="407" spans="1:20" x14ac:dyDescent="0.25">
      <c r="A407" s="1"/>
      <c r="B407" s="1"/>
      <c r="C407" s="1"/>
      <c r="D407" s="5">
        <f t="shared" si="34"/>
        <v>407</v>
      </c>
      <c r="E407" s="10" t="s">
        <v>7</v>
      </c>
      <c r="F407" s="9"/>
      <c r="G407" s="10" t="s">
        <v>7</v>
      </c>
      <c r="H407" s="9"/>
      <c r="I407" s="10" t="s">
        <v>7</v>
      </c>
      <c r="J407" s="9"/>
      <c r="K407" s="10" t="s">
        <v>7</v>
      </c>
      <c r="L407" s="139"/>
      <c r="M407" s="1"/>
      <c r="N407" s="32" t="str">
        <f t="shared" si="35"/>
        <v/>
      </c>
      <c r="O407" s="32" t="str">
        <f t="shared" si="36"/>
        <v/>
      </c>
      <c r="P407" s="1"/>
      <c r="Q407" s="32" t="str">
        <f t="shared" si="37"/>
        <v/>
      </c>
      <c r="R407" s="22">
        <f t="shared" si="33"/>
        <v>0</v>
      </c>
      <c r="S407" s="1"/>
      <c r="T407" s="1"/>
    </row>
    <row r="408" spans="1:20" x14ac:dyDescent="0.25">
      <c r="A408" s="1"/>
      <c r="B408" s="1"/>
      <c r="C408" s="1"/>
      <c r="D408" s="5">
        <f t="shared" si="34"/>
        <v>408</v>
      </c>
      <c r="E408" s="10" t="s">
        <v>7</v>
      </c>
      <c r="F408" s="9"/>
      <c r="G408" s="10" t="s">
        <v>7</v>
      </c>
      <c r="H408" s="9"/>
      <c r="I408" s="10" t="s">
        <v>7</v>
      </c>
      <c r="J408" s="9"/>
      <c r="K408" s="10" t="s">
        <v>7</v>
      </c>
      <c r="L408" s="139"/>
      <c r="M408" s="1"/>
      <c r="N408" s="32" t="str">
        <f t="shared" si="35"/>
        <v/>
      </c>
      <c r="O408" s="32" t="str">
        <f t="shared" si="36"/>
        <v/>
      </c>
      <c r="P408" s="1"/>
      <c r="Q408" s="32" t="str">
        <f t="shared" si="37"/>
        <v/>
      </c>
      <c r="R408" s="22">
        <f t="shared" si="33"/>
        <v>0</v>
      </c>
      <c r="S408" s="1"/>
      <c r="T408" s="1"/>
    </row>
    <row r="409" spans="1:20" x14ac:dyDescent="0.25">
      <c r="A409" s="1"/>
      <c r="B409" s="1"/>
      <c r="C409" s="1"/>
      <c r="D409" s="5">
        <f t="shared" si="34"/>
        <v>409</v>
      </c>
      <c r="E409" s="10" t="s">
        <v>7</v>
      </c>
      <c r="F409" s="9"/>
      <c r="G409" s="10" t="s">
        <v>7</v>
      </c>
      <c r="H409" s="9"/>
      <c r="I409" s="10" t="s">
        <v>7</v>
      </c>
      <c r="J409" s="9"/>
      <c r="K409" s="10" t="s">
        <v>7</v>
      </c>
      <c r="L409" s="139"/>
      <c r="M409" s="1"/>
      <c r="N409" s="32" t="str">
        <f t="shared" si="35"/>
        <v/>
      </c>
      <c r="O409" s="32" t="str">
        <f t="shared" si="36"/>
        <v/>
      </c>
      <c r="P409" s="1"/>
      <c r="Q409" s="32" t="str">
        <f t="shared" si="37"/>
        <v/>
      </c>
      <c r="R409" s="22">
        <f t="shared" si="33"/>
        <v>0</v>
      </c>
      <c r="S409" s="1"/>
      <c r="T409" s="1"/>
    </row>
    <row r="410" spans="1:20" x14ac:dyDescent="0.25">
      <c r="A410" s="1"/>
      <c r="B410" s="1"/>
      <c r="C410" s="1"/>
      <c r="D410" s="5">
        <f t="shared" si="34"/>
        <v>410</v>
      </c>
      <c r="E410" s="10" t="s">
        <v>7</v>
      </c>
      <c r="F410" s="9"/>
      <c r="G410" s="10" t="s">
        <v>7</v>
      </c>
      <c r="H410" s="9"/>
      <c r="I410" s="10" t="s">
        <v>7</v>
      </c>
      <c r="J410" s="9"/>
      <c r="K410" s="10" t="s">
        <v>7</v>
      </c>
      <c r="L410" s="139"/>
      <c r="M410" s="1"/>
      <c r="N410" s="32" t="str">
        <f t="shared" si="35"/>
        <v/>
      </c>
      <c r="O410" s="32" t="str">
        <f t="shared" si="36"/>
        <v/>
      </c>
      <c r="P410" s="1"/>
      <c r="Q410" s="32" t="str">
        <f t="shared" si="37"/>
        <v/>
      </c>
      <c r="R410" s="22">
        <f t="shared" si="33"/>
        <v>0</v>
      </c>
      <c r="S410" s="1"/>
      <c r="T410" s="1"/>
    </row>
    <row r="411" spans="1:20" x14ac:dyDescent="0.25">
      <c r="A411" s="1"/>
      <c r="B411" s="1"/>
      <c r="C411" s="1"/>
      <c r="D411" s="5">
        <f t="shared" si="34"/>
        <v>411</v>
      </c>
      <c r="E411" s="10" t="s">
        <v>7</v>
      </c>
      <c r="F411" s="9"/>
      <c r="G411" s="10" t="s">
        <v>7</v>
      </c>
      <c r="H411" s="9"/>
      <c r="I411" s="10" t="s">
        <v>7</v>
      </c>
      <c r="J411" s="9"/>
      <c r="K411" s="10" t="s">
        <v>7</v>
      </c>
      <c r="L411" s="139"/>
      <c r="M411" s="1"/>
      <c r="N411" s="32" t="str">
        <f t="shared" si="35"/>
        <v/>
      </c>
      <c r="O411" s="32" t="str">
        <f t="shared" si="36"/>
        <v/>
      </c>
      <c r="P411" s="1"/>
      <c r="Q411" s="32" t="str">
        <f t="shared" si="37"/>
        <v/>
      </c>
      <c r="R411" s="22">
        <f t="shared" si="33"/>
        <v>0</v>
      </c>
      <c r="S411" s="1"/>
      <c r="T411" s="1"/>
    </row>
    <row r="412" spans="1:20" x14ac:dyDescent="0.25">
      <c r="A412" s="1"/>
      <c r="B412" s="1"/>
      <c r="C412" s="1"/>
      <c r="D412" s="5">
        <f t="shared" si="34"/>
        <v>412</v>
      </c>
      <c r="E412" s="10" t="s">
        <v>7</v>
      </c>
      <c r="F412" s="9"/>
      <c r="G412" s="10" t="s">
        <v>7</v>
      </c>
      <c r="H412" s="9"/>
      <c r="I412" s="10" t="s">
        <v>7</v>
      </c>
      <c r="J412" s="9"/>
      <c r="K412" s="10" t="s">
        <v>7</v>
      </c>
      <c r="L412" s="139"/>
      <c r="M412" s="1"/>
      <c r="N412" s="32" t="str">
        <f t="shared" si="35"/>
        <v/>
      </c>
      <c r="O412" s="32" t="str">
        <f t="shared" si="36"/>
        <v/>
      </c>
      <c r="P412" s="1"/>
      <c r="Q412" s="32" t="str">
        <f t="shared" si="37"/>
        <v/>
      </c>
      <c r="R412" s="22">
        <f t="shared" si="33"/>
        <v>0</v>
      </c>
      <c r="S412" s="1"/>
      <c r="T412" s="1"/>
    </row>
    <row r="413" spans="1:20" x14ac:dyDescent="0.25">
      <c r="A413" s="1"/>
      <c r="B413" s="1"/>
      <c r="C413" s="1"/>
      <c r="D413" s="5">
        <f t="shared" si="34"/>
        <v>413</v>
      </c>
      <c r="E413" s="10" t="s">
        <v>7</v>
      </c>
      <c r="F413" s="9"/>
      <c r="G413" s="10" t="s">
        <v>7</v>
      </c>
      <c r="H413" s="9"/>
      <c r="I413" s="10" t="s">
        <v>7</v>
      </c>
      <c r="J413" s="9"/>
      <c r="K413" s="10" t="s">
        <v>7</v>
      </c>
      <c r="L413" s="139"/>
      <c r="M413" s="1"/>
      <c r="N413" s="32" t="str">
        <f t="shared" si="35"/>
        <v/>
      </c>
      <c r="O413" s="32" t="str">
        <f t="shared" si="36"/>
        <v/>
      </c>
      <c r="P413" s="1"/>
      <c r="Q413" s="32" t="str">
        <f t="shared" si="37"/>
        <v/>
      </c>
      <c r="R413" s="22">
        <f t="shared" si="33"/>
        <v>0</v>
      </c>
      <c r="S413" s="1"/>
      <c r="T413" s="1"/>
    </row>
    <row r="414" spans="1:20" x14ac:dyDescent="0.25">
      <c r="A414" s="1"/>
      <c r="B414" s="1"/>
      <c r="C414" s="1"/>
      <c r="D414" s="5">
        <f t="shared" si="34"/>
        <v>414</v>
      </c>
      <c r="E414" s="10" t="s">
        <v>7</v>
      </c>
      <c r="F414" s="9"/>
      <c r="G414" s="10" t="s">
        <v>7</v>
      </c>
      <c r="H414" s="9"/>
      <c r="I414" s="10" t="s">
        <v>7</v>
      </c>
      <c r="J414" s="9"/>
      <c r="K414" s="10" t="s">
        <v>7</v>
      </c>
      <c r="L414" s="139"/>
      <c r="M414" s="1"/>
      <c r="N414" s="32" t="str">
        <f t="shared" si="35"/>
        <v/>
      </c>
      <c r="O414" s="32" t="str">
        <f t="shared" si="36"/>
        <v/>
      </c>
      <c r="P414" s="1"/>
      <c r="Q414" s="32" t="str">
        <f t="shared" si="37"/>
        <v/>
      </c>
      <c r="R414" s="22">
        <f t="shared" si="33"/>
        <v>0</v>
      </c>
      <c r="S414" s="1"/>
      <c r="T414" s="1"/>
    </row>
    <row r="415" spans="1:20" x14ac:dyDescent="0.25">
      <c r="A415" s="1"/>
      <c r="B415" s="1"/>
      <c r="C415" s="1"/>
      <c r="D415" s="5">
        <f t="shared" si="34"/>
        <v>415</v>
      </c>
      <c r="E415" s="10" t="s">
        <v>7</v>
      </c>
      <c r="F415" s="9"/>
      <c r="G415" s="10" t="s">
        <v>7</v>
      </c>
      <c r="H415" s="9"/>
      <c r="I415" s="10" t="s">
        <v>7</v>
      </c>
      <c r="J415" s="9"/>
      <c r="K415" s="10" t="s">
        <v>7</v>
      </c>
      <c r="L415" s="139"/>
      <c r="M415" s="1"/>
      <c r="N415" s="32" t="str">
        <f t="shared" si="35"/>
        <v/>
      </c>
      <c r="O415" s="32" t="str">
        <f t="shared" si="36"/>
        <v/>
      </c>
      <c r="P415" s="1"/>
      <c r="Q415" s="32" t="str">
        <f t="shared" si="37"/>
        <v/>
      </c>
      <c r="R415" s="22">
        <f t="shared" si="33"/>
        <v>0</v>
      </c>
      <c r="S415" s="1"/>
      <c r="T415" s="1"/>
    </row>
    <row r="416" spans="1:20" x14ac:dyDescent="0.25">
      <c r="A416" s="1"/>
      <c r="B416" s="1"/>
      <c r="C416" s="1"/>
      <c r="D416" s="5">
        <f t="shared" si="34"/>
        <v>416</v>
      </c>
      <c r="E416" s="10" t="s">
        <v>7</v>
      </c>
      <c r="F416" s="9"/>
      <c r="G416" s="10" t="s">
        <v>7</v>
      </c>
      <c r="H416" s="9"/>
      <c r="I416" s="10" t="s">
        <v>7</v>
      </c>
      <c r="J416" s="9"/>
      <c r="K416" s="10" t="s">
        <v>7</v>
      </c>
      <c r="L416" s="139"/>
      <c r="M416" s="1"/>
      <c r="N416" s="32" t="str">
        <f t="shared" si="35"/>
        <v/>
      </c>
      <c r="O416" s="32" t="str">
        <f t="shared" si="36"/>
        <v/>
      </c>
      <c r="P416" s="1"/>
      <c r="Q416" s="32" t="str">
        <f t="shared" si="37"/>
        <v/>
      </c>
      <c r="R416" s="22">
        <f t="shared" si="33"/>
        <v>0</v>
      </c>
      <c r="S416" s="1"/>
      <c r="T416" s="1"/>
    </row>
    <row r="417" spans="1:20" x14ac:dyDescent="0.25">
      <c r="A417" s="1"/>
      <c r="B417" s="1"/>
      <c r="C417" s="1"/>
      <c r="D417" s="5">
        <f t="shared" si="34"/>
        <v>417</v>
      </c>
      <c r="E417" s="10" t="s">
        <v>7</v>
      </c>
      <c r="F417" s="9"/>
      <c r="G417" s="10" t="s">
        <v>7</v>
      </c>
      <c r="H417" s="9"/>
      <c r="I417" s="10" t="s">
        <v>7</v>
      </c>
      <c r="J417" s="9"/>
      <c r="K417" s="10" t="s">
        <v>7</v>
      </c>
      <c r="L417" s="139"/>
      <c r="M417" s="1"/>
      <c r="N417" s="32" t="str">
        <f t="shared" si="35"/>
        <v/>
      </c>
      <c r="O417" s="32" t="str">
        <f t="shared" si="36"/>
        <v/>
      </c>
      <c r="P417" s="1"/>
      <c r="Q417" s="32" t="str">
        <f t="shared" si="37"/>
        <v/>
      </c>
      <c r="R417" s="22">
        <f t="shared" si="33"/>
        <v>0</v>
      </c>
      <c r="S417" s="1"/>
      <c r="T417" s="1"/>
    </row>
    <row r="418" spans="1:20" x14ac:dyDescent="0.25">
      <c r="A418" s="1"/>
      <c r="B418" s="1"/>
      <c r="C418" s="1"/>
      <c r="D418" s="5">
        <f t="shared" si="34"/>
        <v>418</v>
      </c>
      <c r="E418" s="10" t="s">
        <v>7</v>
      </c>
      <c r="F418" s="9"/>
      <c r="G418" s="10" t="s">
        <v>7</v>
      </c>
      <c r="H418" s="9"/>
      <c r="I418" s="10" t="s">
        <v>7</v>
      </c>
      <c r="J418" s="9"/>
      <c r="K418" s="10" t="s">
        <v>7</v>
      </c>
      <c r="L418" s="139"/>
      <c r="M418" s="1"/>
      <c r="N418" s="32" t="str">
        <f t="shared" si="35"/>
        <v/>
      </c>
      <c r="O418" s="32" t="str">
        <f t="shared" si="36"/>
        <v/>
      </c>
      <c r="P418" s="1"/>
      <c r="Q418" s="32" t="str">
        <f t="shared" si="37"/>
        <v/>
      </c>
      <c r="R418" s="22">
        <f t="shared" si="33"/>
        <v>0</v>
      </c>
      <c r="S418" s="1"/>
      <c r="T418" s="1"/>
    </row>
    <row r="419" spans="1:20" x14ac:dyDescent="0.25">
      <c r="A419" s="1"/>
      <c r="B419" s="1"/>
      <c r="C419" s="1"/>
      <c r="D419" s="5">
        <f t="shared" si="34"/>
        <v>419</v>
      </c>
      <c r="E419" s="10" t="s">
        <v>7</v>
      </c>
      <c r="F419" s="9"/>
      <c r="G419" s="10" t="s">
        <v>7</v>
      </c>
      <c r="H419" s="9"/>
      <c r="I419" s="10" t="s">
        <v>7</v>
      </c>
      <c r="J419" s="9"/>
      <c r="K419" s="10" t="s">
        <v>7</v>
      </c>
      <c r="L419" s="139"/>
      <c r="M419" s="1"/>
      <c r="N419" s="32" t="str">
        <f t="shared" si="35"/>
        <v/>
      </c>
      <c r="O419" s="32" t="str">
        <f t="shared" si="36"/>
        <v/>
      </c>
      <c r="P419" s="1"/>
      <c r="Q419" s="32" t="str">
        <f t="shared" si="37"/>
        <v/>
      </c>
      <c r="R419" s="22">
        <f t="shared" si="33"/>
        <v>0</v>
      </c>
      <c r="S419" s="1"/>
      <c r="T419" s="1"/>
    </row>
    <row r="420" spans="1:20" x14ac:dyDescent="0.25">
      <c r="A420" s="1"/>
      <c r="B420" s="1"/>
      <c r="C420" s="1"/>
      <c r="D420" s="5">
        <f t="shared" si="34"/>
        <v>420</v>
      </c>
      <c r="E420" s="10" t="s">
        <v>7</v>
      </c>
      <c r="F420" s="9"/>
      <c r="G420" s="10" t="s">
        <v>7</v>
      </c>
      <c r="H420" s="9"/>
      <c r="I420" s="10" t="s">
        <v>7</v>
      </c>
      <c r="J420" s="9"/>
      <c r="K420" s="10" t="s">
        <v>7</v>
      </c>
      <c r="L420" s="139"/>
      <c r="M420" s="1"/>
      <c r="N420" s="32" t="str">
        <f t="shared" si="35"/>
        <v/>
      </c>
      <c r="O420" s="32" t="str">
        <f t="shared" si="36"/>
        <v/>
      </c>
      <c r="P420" s="1"/>
      <c r="Q420" s="32" t="str">
        <f t="shared" si="37"/>
        <v/>
      </c>
      <c r="R420" s="22">
        <f t="shared" si="33"/>
        <v>0</v>
      </c>
      <c r="S420" s="1"/>
      <c r="T420" s="1"/>
    </row>
    <row r="421" spans="1:20" x14ac:dyDescent="0.25">
      <c r="A421" s="1"/>
      <c r="B421" s="1"/>
      <c r="C421" s="1"/>
      <c r="D421" s="5">
        <f t="shared" si="34"/>
        <v>421</v>
      </c>
      <c r="E421" s="10" t="s">
        <v>7</v>
      </c>
      <c r="F421" s="9"/>
      <c r="G421" s="10" t="s">
        <v>7</v>
      </c>
      <c r="H421" s="9"/>
      <c r="I421" s="10" t="s">
        <v>7</v>
      </c>
      <c r="J421" s="9"/>
      <c r="K421" s="10" t="s">
        <v>7</v>
      </c>
      <c r="L421" s="139"/>
      <c r="M421" s="1"/>
      <c r="N421" s="32" t="str">
        <f t="shared" si="35"/>
        <v/>
      </c>
      <c r="O421" s="32" t="str">
        <f t="shared" si="36"/>
        <v/>
      </c>
      <c r="P421" s="1"/>
      <c r="Q421" s="32" t="str">
        <f t="shared" si="37"/>
        <v/>
      </c>
      <c r="R421" s="22">
        <f t="shared" si="33"/>
        <v>0</v>
      </c>
      <c r="S421" s="1"/>
      <c r="T421" s="1"/>
    </row>
    <row r="422" spans="1:20" x14ac:dyDescent="0.25">
      <c r="A422" s="1"/>
      <c r="B422" s="1"/>
      <c r="C422" s="1"/>
      <c r="D422" s="5">
        <f t="shared" si="34"/>
        <v>422</v>
      </c>
      <c r="E422" s="10" t="s">
        <v>7</v>
      </c>
      <c r="F422" s="9"/>
      <c r="G422" s="10" t="s">
        <v>7</v>
      </c>
      <c r="H422" s="9"/>
      <c r="I422" s="10" t="s">
        <v>7</v>
      </c>
      <c r="J422" s="9"/>
      <c r="K422" s="10" t="s">
        <v>7</v>
      </c>
      <c r="L422" s="139"/>
      <c r="M422" s="1"/>
      <c r="N422" s="32" t="str">
        <f t="shared" si="35"/>
        <v/>
      </c>
      <c r="O422" s="32" t="str">
        <f t="shared" si="36"/>
        <v/>
      </c>
      <c r="P422" s="1"/>
      <c r="Q422" s="32" t="str">
        <f t="shared" si="37"/>
        <v/>
      </c>
      <c r="R422" s="22">
        <f t="shared" si="33"/>
        <v>0</v>
      </c>
      <c r="S422" s="1"/>
      <c r="T422" s="1"/>
    </row>
    <row r="423" spans="1:20" x14ac:dyDescent="0.25">
      <c r="A423" s="1"/>
      <c r="B423" s="1"/>
      <c r="C423" s="1"/>
      <c r="D423" s="5">
        <f t="shared" si="34"/>
        <v>423</v>
      </c>
      <c r="E423" s="10" t="s">
        <v>7</v>
      </c>
      <c r="F423" s="9"/>
      <c r="G423" s="10" t="s">
        <v>7</v>
      </c>
      <c r="H423" s="9"/>
      <c r="I423" s="10" t="s">
        <v>7</v>
      </c>
      <c r="J423" s="9"/>
      <c r="K423" s="10" t="s">
        <v>7</v>
      </c>
      <c r="L423" s="139"/>
      <c r="M423" s="1"/>
      <c r="N423" s="32" t="str">
        <f t="shared" si="35"/>
        <v/>
      </c>
      <c r="O423" s="32" t="str">
        <f t="shared" si="36"/>
        <v/>
      </c>
      <c r="P423" s="1"/>
      <c r="Q423" s="32" t="str">
        <f t="shared" si="37"/>
        <v/>
      </c>
      <c r="R423" s="22">
        <f t="shared" si="33"/>
        <v>0</v>
      </c>
      <c r="S423" s="1"/>
      <c r="T423" s="1"/>
    </row>
    <row r="424" spans="1:20" x14ac:dyDescent="0.25">
      <c r="A424" s="1"/>
      <c r="B424" s="1"/>
      <c r="C424" s="1"/>
      <c r="D424" s="5">
        <f t="shared" si="34"/>
        <v>424</v>
      </c>
      <c r="E424" s="10" t="s">
        <v>7</v>
      </c>
      <c r="F424" s="9"/>
      <c r="G424" s="10" t="s">
        <v>7</v>
      </c>
      <c r="H424" s="9"/>
      <c r="I424" s="10" t="s">
        <v>7</v>
      </c>
      <c r="J424" s="9"/>
      <c r="K424" s="10" t="s">
        <v>7</v>
      </c>
      <c r="L424" s="139"/>
      <c r="M424" s="1"/>
      <c r="N424" s="32" t="str">
        <f t="shared" si="35"/>
        <v/>
      </c>
      <c r="O424" s="32" t="str">
        <f t="shared" si="36"/>
        <v/>
      </c>
      <c r="P424" s="1"/>
      <c r="Q424" s="32" t="str">
        <f t="shared" si="37"/>
        <v/>
      </c>
      <c r="R424" s="22">
        <f t="shared" si="33"/>
        <v>0</v>
      </c>
      <c r="S424" s="1"/>
      <c r="T424" s="1"/>
    </row>
    <row r="425" spans="1:20" x14ac:dyDescent="0.25">
      <c r="A425" s="1"/>
      <c r="B425" s="1"/>
      <c r="C425" s="1"/>
      <c r="D425" s="5">
        <f t="shared" si="34"/>
        <v>425</v>
      </c>
      <c r="E425" s="10" t="s">
        <v>7</v>
      </c>
      <c r="F425" s="9"/>
      <c r="G425" s="10" t="s">
        <v>7</v>
      </c>
      <c r="H425" s="9"/>
      <c r="I425" s="10" t="s">
        <v>7</v>
      </c>
      <c r="J425" s="9"/>
      <c r="K425" s="10" t="s">
        <v>7</v>
      </c>
      <c r="L425" s="139"/>
      <c r="M425" s="1"/>
      <c r="N425" s="32" t="str">
        <f t="shared" si="35"/>
        <v/>
      </c>
      <c r="O425" s="32" t="str">
        <f t="shared" si="36"/>
        <v/>
      </c>
      <c r="P425" s="1"/>
      <c r="Q425" s="32" t="str">
        <f t="shared" si="37"/>
        <v/>
      </c>
      <c r="R425" s="22">
        <f t="shared" si="33"/>
        <v>0</v>
      </c>
      <c r="S425" s="1"/>
      <c r="T425" s="1"/>
    </row>
    <row r="426" spans="1:20" x14ac:dyDescent="0.25">
      <c r="A426" s="1"/>
      <c r="B426" s="1"/>
      <c r="C426" s="1"/>
      <c r="D426" s="5">
        <f t="shared" si="34"/>
        <v>426</v>
      </c>
      <c r="E426" s="10" t="s">
        <v>7</v>
      </c>
      <c r="F426" s="9"/>
      <c r="G426" s="10" t="s">
        <v>7</v>
      </c>
      <c r="H426" s="9"/>
      <c r="I426" s="10" t="s">
        <v>7</v>
      </c>
      <c r="J426" s="9"/>
      <c r="K426" s="10" t="s">
        <v>7</v>
      </c>
      <c r="L426" s="139"/>
      <c r="M426" s="1"/>
      <c r="N426" s="32" t="str">
        <f t="shared" si="35"/>
        <v/>
      </c>
      <c r="O426" s="32" t="str">
        <f t="shared" si="36"/>
        <v/>
      </c>
      <c r="P426" s="1"/>
      <c r="Q426" s="32" t="str">
        <f t="shared" si="37"/>
        <v/>
      </c>
      <c r="R426" s="22">
        <f t="shared" si="33"/>
        <v>0</v>
      </c>
      <c r="S426" s="1"/>
      <c r="T426" s="1"/>
    </row>
    <row r="427" spans="1:20" x14ac:dyDescent="0.25">
      <c r="A427" s="1"/>
      <c r="B427" s="1"/>
      <c r="C427" s="1"/>
      <c r="D427" s="5">
        <f t="shared" si="34"/>
        <v>427</v>
      </c>
      <c r="E427" s="10" t="s">
        <v>7</v>
      </c>
      <c r="F427" s="9"/>
      <c r="G427" s="10" t="s">
        <v>7</v>
      </c>
      <c r="H427" s="9"/>
      <c r="I427" s="10" t="s">
        <v>7</v>
      </c>
      <c r="J427" s="9"/>
      <c r="K427" s="10" t="s">
        <v>7</v>
      </c>
      <c r="L427" s="139"/>
      <c r="M427" s="1"/>
      <c r="N427" s="32" t="str">
        <f t="shared" si="35"/>
        <v/>
      </c>
      <c r="O427" s="32" t="str">
        <f t="shared" si="36"/>
        <v/>
      </c>
      <c r="P427" s="1"/>
      <c r="Q427" s="32" t="str">
        <f t="shared" si="37"/>
        <v/>
      </c>
      <c r="R427" s="22">
        <f t="shared" si="33"/>
        <v>0</v>
      </c>
      <c r="S427" s="1"/>
      <c r="T427" s="1"/>
    </row>
    <row r="428" spans="1:20" x14ac:dyDescent="0.25">
      <c r="A428" s="1"/>
      <c r="B428" s="1"/>
      <c r="C428" s="1"/>
      <c r="D428" s="5">
        <f t="shared" si="34"/>
        <v>428</v>
      </c>
      <c r="E428" s="10" t="s">
        <v>7</v>
      </c>
      <c r="F428" s="9"/>
      <c r="G428" s="10" t="s">
        <v>7</v>
      </c>
      <c r="H428" s="9"/>
      <c r="I428" s="10" t="s">
        <v>7</v>
      </c>
      <c r="J428" s="9"/>
      <c r="K428" s="10" t="s">
        <v>7</v>
      </c>
      <c r="L428" s="139"/>
      <c r="M428" s="1"/>
      <c r="N428" s="32" t="str">
        <f t="shared" si="35"/>
        <v/>
      </c>
      <c r="O428" s="32" t="str">
        <f t="shared" si="36"/>
        <v/>
      </c>
      <c r="P428" s="1"/>
      <c r="Q428" s="32" t="str">
        <f t="shared" si="37"/>
        <v/>
      </c>
      <c r="R428" s="22">
        <f t="shared" si="33"/>
        <v>0</v>
      </c>
      <c r="S428" s="1"/>
      <c r="T428" s="1"/>
    </row>
    <row r="429" spans="1:20" x14ac:dyDescent="0.25">
      <c r="A429" s="1"/>
      <c r="B429" s="1"/>
      <c r="C429" s="1"/>
      <c r="D429" s="5">
        <f t="shared" si="34"/>
        <v>429</v>
      </c>
      <c r="E429" s="10" t="s">
        <v>7</v>
      </c>
      <c r="F429" s="9"/>
      <c r="G429" s="10" t="s">
        <v>7</v>
      </c>
      <c r="H429" s="9"/>
      <c r="I429" s="10" t="s">
        <v>7</v>
      </c>
      <c r="J429" s="9"/>
      <c r="K429" s="10" t="s">
        <v>7</v>
      </c>
      <c r="L429" s="139"/>
      <c r="M429" s="1"/>
      <c r="N429" s="32" t="str">
        <f t="shared" si="35"/>
        <v/>
      </c>
      <c r="O429" s="32" t="str">
        <f t="shared" si="36"/>
        <v/>
      </c>
      <c r="P429" s="1"/>
      <c r="Q429" s="32" t="str">
        <f t="shared" si="37"/>
        <v/>
      </c>
      <c r="R429" s="22">
        <f t="shared" si="33"/>
        <v>0</v>
      </c>
      <c r="S429" s="1"/>
      <c r="T429" s="1"/>
    </row>
    <row r="430" spans="1:20" x14ac:dyDescent="0.25">
      <c r="A430" s="1"/>
      <c r="B430" s="1"/>
      <c r="C430" s="1"/>
      <c r="D430" s="5">
        <f t="shared" si="34"/>
        <v>430</v>
      </c>
      <c r="E430" s="10" t="s">
        <v>7</v>
      </c>
      <c r="F430" s="9"/>
      <c r="G430" s="10" t="s">
        <v>7</v>
      </c>
      <c r="H430" s="9"/>
      <c r="I430" s="10" t="s">
        <v>7</v>
      </c>
      <c r="J430" s="9"/>
      <c r="K430" s="10" t="s">
        <v>7</v>
      </c>
      <c r="L430" s="139"/>
      <c r="M430" s="1"/>
      <c r="N430" s="32" t="str">
        <f t="shared" si="35"/>
        <v/>
      </c>
      <c r="O430" s="32" t="str">
        <f t="shared" si="36"/>
        <v/>
      </c>
      <c r="P430" s="1"/>
      <c r="Q430" s="32" t="str">
        <f t="shared" si="37"/>
        <v/>
      </c>
      <c r="R430" s="22">
        <f t="shared" si="33"/>
        <v>0</v>
      </c>
      <c r="S430" s="1"/>
      <c r="T430" s="1"/>
    </row>
    <row r="431" spans="1:20" x14ac:dyDescent="0.25">
      <c r="A431" s="1"/>
      <c r="B431" s="1"/>
      <c r="C431" s="1"/>
      <c r="D431" s="5">
        <f t="shared" si="34"/>
        <v>431</v>
      </c>
      <c r="E431" s="10" t="s">
        <v>7</v>
      </c>
      <c r="F431" s="9"/>
      <c r="G431" s="10" t="s">
        <v>7</v>
      </c>
      <c r="H431" s="9"/>
      <c r="I431" s="10" t="s">
        <v>7</v>
      </c>
      <c r="J431" s="9"/>
      <c r="K431" s="10" t="s">
        <v>7</v>
      </c>
      <c r="L431" s="139"/>
      <c r="M431" s="1"/>
      <c r="N431" s="32" t="str">
        <f t="shared" si="35"/>
        <v/>
      </c>
      <c r="O431" s="32" t="str">
        <f t="shared" si="36"/>
        <v/>
      </c>
      <c r="P431" s="1"/>
      <c r="Q431" s="32" t="str">
        <f t="shared" si="37"/>
        <v/>
      </c>
      <c r="R431" s="22">
        <f t="shared" si="33"/>
        <v>0</v>
      </c>
      <c r="S431" s="1"/>
      <c r="T431" s="1"/>
    </row>
    <row r="432" spans="1:20" x14ac:dyDescent="0.25">
      <c r="A432" s="1"/>
      <c r="B432" s="1"/>
      <c r="C432" s="1"/>
      <c r="D432" s="5">
        <f t="shared" si="34"/>
        <v>432</v>
      </c>
      <c r="E432" s="10" t="s">
        <v>7</v>
      </c>
      <c r="F432" s="9"/>
      <c r="G432" s="10" t="s">
        <v>7</v>
      </c>
      <c r="H432" s="9"/>
      <c r="I432" s="10" t="s">
        <v>7</v>
      </c>
      <c r="J432" s="9"/>
      <c r="K432" s="10" t="s">
        <v>7</v>
      </c>
      <c r="L432" s="139"/>
      <c r="M432" s="1"/>
      <c r="N432" s="32" t="str">
        <f t="shared" si="35"/>
        <v/>
      </c>
      <c r="O432" s="32" t="str">
        <f t="shared" si="36"/>
        <v/>
      </c>
      <c r="P432" s="1"/>
      <c r="Q432" s="32" t="str">
        <f t="shared" si="37"/>
        <v/>
      </c>
      <c r="R432" s="22">
        <f t="shared" si="33"/>
        <v>0</v>
      </c>
      <c r="S432" s="1"/>
      <c r="T432" s="1"/>
    </row>
    <row r="433" spans="1:20" x14ac:dyDescent="0.25">
      <c r="A433" s="1"/>
      <c r="B433" s="1"/>
      <c r="C433" s="1"/>
      <c r="D433" s="5">
        <f t="shared" si="34"/>
        <v>433</v>
      </c>
      <c r="E433" s="10" t="s">
        <v>7</v>
      </c>
      <c r="F433" s="9"/>
      <c r="G433" s="10" t="s">
        <v>7</v>
      </c>
      <c r="H433" s="9"/>
      <c r="I433" s="10" t="s">
        <v>7</v>
      </c>
      <c r="J433" s="9"/>
      <c r="K433" s="10" t="s">
        <v>7</v>
      </c>
      <c r="L433" s="139"/>
      <c r="M433" s="1"/>
      <c r="N433" s="32" t="str">
        <f t="shared" si="35"/>
        <v/>
      </c>
      <c r="O433" s="32" t="str">
        <f t="shared" si="36"/>
        <v/>
      </c>
      <c r="P433" s="1"/>
      <c r="Q433" s="32" t="str">
        <f t="shared" si="37"/>
        <v/>
      </c>
      <c r="R433" s="22">
        <f t="shared" si="33"/>
        <v>0</v>
      </c>
      <c r="S433" s="1"/>
      <c r="T433" s="1"/>
    </row>
    <row r="434" spans="1:20" x14ac:dyDescent="0.25">
      <c r="A434" s="1"/>
      <c r="B434" s="1"/>
      <c r="C434" s="1"/>
      <c r="D434" s="5">
        <f t="shared" si="34"/>
        <v>434</v>
      </c>
      <c r="E434" s="10" t="s">
        <v>7</v>
      </c>
      <c r="F434" s="9"/>
      <c r="G434" s="10" t="s">
        <v>7</v>
      </c>
      <c r="H434" s="9"/>
      <c r="I434" s="10" t="s">
        <v>7</v>
      </c>
      <c r="J434" s="9"/>
      <c r="K434" s="10" t="s">
        <v>7</v>
      </c>
      <c r="L434" s="139"/>
      <c r="M434" s="1"/>
      <c r="N434" s="32" t="str">
        <f t="shared" si="35"/>
        <v/>
      </c>
      <c r="O434" s="32" t="str">
        <f t="shared" si="36"/>
        <v/>
      </c>
      <c r="P434" s="1"/>
      <c r="Q434" s="32" t="str">
        <f t="shared" si="37"/>
        <v/>
      </c>
      <c r="R434" s="22">
        <f t="shared" si="33"/>
        <v>0</v>
      </c>
      <c r="S434" s="1"/>
      <c r="T434" s="1"/>
    </row>
    <row r="435" spans="1:20" x14ac:dyDescent="0.25">
      <c r="A435" s="1"/>
      <c r="B435" s="1"/>
      <c r="C435" s="1"/>
      <c r="D435" s="5">
        <f t="shared" si="34"/>
        <v>435</v>
      </c>
      <c r="E435" s="10" t="s">
        <v>7</v>
      </c>
      <c r="F435" s="9"/>
      <c r="G435" s="10" t="s">
        <v>7</v>
      </c>
      <c r="H435" s="9"/>
      <c r="I435" s="10" t="s">
        <v>7</v>
      </c>
      <c r="J435" s="9"/>
      <c r="K435" s="10" t="s">
        <v>7</v>
      </c>
      <c r="L435" s="139"/>
      <c r="M435" s="1"/>
      <c r="N435" s="32" t="str">
        <f t="shared" si="35"/>
        <v/>
      </c>
      <c r="O435" s="32" t="str">
        <f t="shared" si="36"/>
        <v/>
      </c>
      <c r="P435" s="1"/>
      <c r="Q435" s="32" t="str">
        <f t="shared" si="37"/>
        <v/>
      </c>
      <c r="R435" s="22">
        <f t="shared" si="33"/>
        <v>0</v>
      </c>
      <c r="S435" s="1"/>
      <c r="T435" s="1"/>
    </row>
    <row r="436" spans="1:20" x14ac:dyDescent="0.25">
      <c r="A436" s="1"/>
      <c r="B436" s="1"/>
      <c r="C436" s="1"/>
      <c r="D436" s="5">
        <f t="shared" si="34"/>
        <v>436</v>
      </c>
      <c r="E436" s="10" t="s">
        <v>7</v>
      </c>
      <c r="F436" s="9"/>
      <c r="G436" s="10" t="s">
        <v>7</v>
      </c>
      <c r="H436" s="9"/>
      <c r="I436" s="10" t="s">
        <v>7</v>
      </c>
      <c r="J436" s="9"/>
      <c r="K436" s="10" t="s">
        <v>7</v>
      </c>
      <c r="L436" s="139"/>
      <c r="M436" s="1"/>
      <c r="N436" s="32" t="str">
        <f t="shared" si="35"/>
        <v/>
      </c>
      <c r="O436" s="32" t="str">
        <f t="shared" si="36"/>
        <v/>
      </c>
      <c r="P436" s="1"/>
      <c r="Q436" s="32" t="str">
        <f t="shared" si="37"/>
        <v/>
      </c>
      <c r="R436" s="22">
        <f t="shared" si="33"/>
        <v>0</v>
      </c>
      <c r="S436" s="1"/>
      <c r="T436" s="1"/>
    </row>
    <row r="437" spans="1:20" x14ac:dyDescent="0.25">
      <c r="A437" s="1"/>
      <c r="B437" s="1"/>
      <c r="C437" s="1"/>
      <c r="D437" s="5">
        <f t="shared" si="34"/>
        <v>437</v>
      </c>
      <c r="E437" s="10" t="s">
        <v>7</v>
      </c>
      <c r="F437" s="9"/>
      <c r="G437" s="10" t="s">
        <v>7</v>
      </c>
      <c r="H437" s="9"/>
      <c r="I437" s="10" t="s">
        <v>7</v>
      </c>
      <c r="J437" s="9"/>
      <c r="K437" s="10" t="s">
        <v>7</v>
      </c>
      <c r="L437" s="139"/>
      <c r="M437" s="1"/>
      <c r="N437" s="32" t="str">
        <f t="shared" si="35"/>
        <v/>
      </c>
      <c r="O437" s="32" t="str">
        <f t="shared" si="36"/>
        <v/>
      </c>
      <c r="P437" s="1"/>
      <c r="Q437" s="32" t="str">
        <f t="shared" si="37"/>
        <v/>
      </c>
      <c r="R437" s="22">
        <f t="shared" si="33"/>
        <v>0</v>
      </c>
      <c r="S437" s="1"/>
      <c r="T437" s="1"/>
    </row>
    <row r="438" spans="1:20" x14ac:dyDescent="0.25">
      <c r="A438" s="1"/>
      <c r="B438" s="1"/>
      <c r="C438" s="1"/>
      <c r="D438" s="5">
        <f t="shared" si="34"/>
        <v>438</v>
      </c>
      <c r="E438" s="10" t="s">
        <v>7</v>
      </c>
      <c r="F438" s="9"/>
      <c r="G438" s="10" t="s">
        <v>7</v>
      </c>
      <c r="H438" s="9"/>
      <c r="I438" s="10" t="s">
        <v>7</v>
      </c>
      <c r="J438" s="9"/>
      <c r="K438" s="10" t="s">
        <v>7</v>
      </c>
      <c r="L438" s="139"/>
      <c r="M438" s="1"/>
      <c r="N438" s="32" t="str">
        <f t="shared" si="35"/>
        <v/>
      </c>
      <c r="O438" s="32" t="str">
        <f t="shared" si="36"/>
        <v/>
      </c>
      <c r="P438" s="1"/>
      <c r="Q438" s="32" t="str">
        <f t="shared" si="37"/>
        <v/>
      </c>
      <c r="R438" s="22">
        <f t="shared" si="33"/>
        <v>0</v>
      </c>
      <c r="S438" s="1"/>
      <c r="T438" s="1"/>
    </row>
    <row r="439" spans="1:20" x14ac:dyDescent="0.25">
      <c r="A439" s="1"/>
      <c r="B439" s="1"/>
      <c r="C439" s="1"/>
      <c r="D439" s="5">
        <f t="shared" si="34"/>
        <v>439</v>
      </c>
      <c r="E439" s="10" t="s">
        <v>7</v>
      </c>
      <c r="F439" s="9"/>
      <c r="G439" s="10" t="s">
        <v>7</v>
      </c>
      <c r="H439" s="9"/>
      <c r="I439" s="10" t="s">
        <v>7</v>
      </c>
      <c r="J439" s="9"/>
      <c r="K439" s="10" t="s">
        <v>7</v>
      </c>
      <c r="L439" s="139"/>
      <c r="M439" s="1"/>
      <c r="N439" s="32" t="str">
        <f t="shared" si="35"/>
        <v/>
      </c>
      <c r="O439" s="32" t="str">
        <f t="shared" si="36"/>
        <v/>
      </c>
      <c r="P439" s="1"/>
      <c r="Q439" s="32" t="str">
        <f t="shared" si="37"/>
        <v/>
      </c>
      <c r="R439" s="22">
        <f t="shared" si="33"/>
        <v>0</v>
      </c>
      <c r="S439" s="1"/>
      <c r="T439" s="1"/>
    </row>
    <row r="440" spans="1:20" x14ac:dyDescent="0.25">
      <c r="A440" s="1"/>
      <c r="B440" s="1"/>
      <c r="C440" s="1"/>
      <c r="D440" s="5">
        <f t="shared" si="34"/>
        <v>440</v>
      </c>
      <c r="E440" s="10" t="s">
        <v>7</v>
      </c>
      <c r="F440" s="9"/>
      <c r="G440" s="10" t="s">
        <v>7</v>
      </c>
      <c r="H440" s="9"/>
      <c r="I440" s="10" t="s">
        <v>7</v>
      </c>
      <c r="J440" s="9"/>
      <c r="K440" s="10" t="s">
        <v>7</v>
      </c>
      <c r="L440" s="139"/>
      <c r="M440" s="1"/>
      <c r="N440" s="32" t="str">
        <f t="shared" si="35"/>
        <v/>
      </c>
      <c r="O440" s="32" t="str">
        <f t="shared" si="36"/>
        <v/>
      </c>
      <c r="P440" s="1"/>
      <c r="Q440" s="32" t="str">
        <f t="shared" si="37"/>
        <v/>
      </c>
      <c r="R440" s="22">
        <f t="shared" si="33"/>
        <v>0</v>
      </c>
      <c r="S440" s="1"/>
      <c r="T440" s="1"/>
    </row>
    <row r="441" spans="1:20" x14ac:dyDescent="0.25">
      <c r="A441" s="1"/>
      <c r="B441" s="1"/>
      <c r="C441" s="1"/>
      <c r="D441" s="5">
        <f t="shared" si="34"/>
        <v>441</v>
      </c>
      <c r="E441" s="10" t="s">
        <v>7</v>
      </c>
      <c r="F441" s="9"/>
      <c r="G441" s="10" t="s">
        <v>7</v>
      </c>
      <c r="H441" s="9"/>
      <c r="I441" s="10" t="s">
        <v>7</v>
      </c>
      <c r="J441" s="9"/>
      <c r="K441" s="10" t="s">
        <v>7</v>
      </c>
      <c r="L441" s="139"/>
      <c r="M441" s="1"/>
      <c r="N441" s="32" t="str">
        <f t="shared" si="35"/>
        <v/>
      </c>
      <c r="O441" s="32" t="str">
        <f t="shared" si="36"/>
        <v/>
      </c>
      <c r="P441" s="1"/>
      <c r="Q441" s="32" t="str">
        <f t="shared" si="37"/>
        <v/>
      </c>
      <c r="R441" s="22">
        <f t="shared" si="33"/>
        <v>0</v>
      </c>
      <c r="S441" s="1"/>
      <c r="T441" s="1"/>
    </row>
    <row r="442" spans="1:20" x14ac:dyDescent="0.25">
      <c r="A442" s="1"/>
      <c r="B442" s="1"/>
      <c r="C442" s="1"/>
      <c r="D442" s="5">
        <f t="shared" si="34"/>
        <v>442</v>
      </c>
      <c r="E442" s="10" t="s">
        <v>7</v>
      </c>
      <c r="F442" s="9"/>
      <c r="G442" s="10" t="s">
        <v>7</v>
      </c>
      <c r="H442" s="9"/>
      <c r="I442" s="10" t="s">
        <v>7</v>
      </c>
      <c r="J442" s="9"/>
      <c r="K442" s="10" t="s">
        <v>7</v>
      </c>
      <c r="L442" s="139"/>
      <c r="M442" s="1"/>
      <c r="N442" s="32" t="str">
        <f t="shared" si="35"/>
        <v/>
      </c>
      <c r="O442" s="32" t="str">
        <f t="shared" si="36"/>
        <v/>
      </c>
      <c r="P442" s="1"/>
      <c r="Q442" s="32" t="str">
        <f t="shared" si="37"/>
        <v/>
      </c>
      <c r="R442" s="22">
        <f t="shared" si="33"/>
        <v>0</v>
      </c>
      <c r="S442" s="1"/>
      <c r="T442" s="1"/>
    </row>
    <row r="443" spans="1:20" x14ac:dyDescent="0.25">
      <c r="A443" s="1"/>
      <c r="B443" s="1"/>
      <c r="C443" s="1"/>
      <c r="D443" s="5">
        <f t="shared" si="34"/>
        <v>443</v>
      </c>
      <c r="E443" s="10" t="s">
        <v>7</v>
      </c>
      <c r="F443" s="9"/>
      <c r="G443" s="10" t="s">
        <v>7</v>
      </c>
      <c r="H443" s="9"/>
      <c r="I443" s="10" t="s">
        <v>7</v>
      </c>
      <c r="J443" s="9"/>
      <c r="K443" s="10" t="s">
        <v>7</v>
      </c>
      <c r="L443" s="139"/>
      <c r="M443" s="1"/>
      <c r="N443" s="32" t="str">
        <f t="shared" si="35"/>
        <v/>
      </c>
      <c r="O443" s="32" t="str">
        <f t="shared" si="36"/>
        <v/>
      </c>
      <c r="P443" s="1"/>
      <c r="Q443" s="32" t="str">
        <f t="shared" si="37"/>
        <v/>
      </c>
      <c r="R443" s="22">
        <f t="shared" si="33"/>
        <v>0</v>
      </c>
      <c r="S443" s="1"/>
      <c r="T443" s="1"/>
    </row>
    <row r="444" spans="1:20" x14ac:dyDescent="0.25">
      <c r="A444" s="1"/>
      <c r="B444" s="1"/>
      <c r="C444" s="1"/>
      <c r="D444" s="5">
        <f t="shared" si="34"/>
        <v>444</v>
      </c>
      <c r="E444" s="10" t="s">
        <v>7</v>
      </c>
      <c r="F444" s="9"/>
      <c r="G444" s="10" t="s">
        <v>7</v>
      </c>
      <c r="H444" s="9"/>
      <c r="I444" s="10" t="s">
        <v>7</v>
      </c>
      <c r="J444" s="9"/>
      <c r="K444" s="10" t="s">
        <v>7</v>
      </c>
      <c r="L444" s="139"/>
      <c r="M444" s="1"/>
      <c r="N444" s="32" t="str">
        <f t="shared" si="35"/>
        <v/>
      </c>
      <c r="O444" s="32" t="str">
        <f t="shared" si="36"/>
        <v/>
      </c>
      <c r="P444" s="1"/>
      <c r="Q444" s="32" t="str">
        <f t="shared" si="37"/>
        <v/>
      </c>
      <c r="R444" s="22">
        <f t="shared" si="33"/>
        <v>0</v>
      </c>
      <c r="S444" s="1"/>
      <c r="T444" s="1"/>
    </row>
    <row r="445" spans="1:20" x14ac:dyDescent="0.25">
      <c r="A445" s="1"/>
      <c r="B445" s="1"/>
      <c r="C445" s="1"/>
      <c r="D445" s="5">
        <f t="shared" si="34"/>
        <v>445</v>
      </c>
      <c r="E445" s="10" t="s">
        <v>7</v>
      </c>
      <c r="F445" s="9"/>
      <c r="G445" s="10" t="s">
        <v>7</v>
      </c>
      <c r="H445" s="9"/>
      <c r="I445" s="10" t="s">
        <v>7</v>
      </c>
      <c r="J445" s="9"/>
      <c r="K445" s="10" t="s">
        <v>7</v>
      </c>
      <c r="L445" s="139"/>
      <c r="M445" s="1"/>
      <c r="N445" s="32" t="str">
        <f t="shared" si="35"/>
        <v/>
      </c>
      <c r="O445" s="32" t="str">
        <f t="shared" si="36"/>
        <v/>
      </c>
      <c r="P445" s="1"/>
      <c r="Q445" s="32" t="str">
        <f t="shared" si="37"/>
        <v/>
      </c>
      <c r="R445" s="22">
        <f t="shared" si="33"/>
        <v>0</v>
      </c>
      <c r="S445" s="1"/>
      <c r="T445" s="1"/>
    </row>
    <row r="446" spans="1:20" x14ac:dyDescent="0.25">
      <c r="A446" s="1"/>
      <c r="B446" s="1"/>
      <c r="C446" s="1"/>
      <c r="D446" s="5">
        <f t="shared" si="34"/>
        <v>446</v>
      </c>
      <c r="E446" s="10" t="s">
        <v>7</v>
      </c>
      <c r="F446" s="9"/>
      <c r="G446" s="10" t="s">
        <v>7</v>
      </c>
      <c r="H446" s="9"/>
      <c r="I446" s="10" t="s">
        <v>7</v>
      </c>
      <c r="J446" s="9"/>
      <c r="K446" s="10" t="s">
        <v>7</v>
      </c>
      <c r="L446" s="139"/>
      <c r="M446" s="1"/>
      <c r="N446" s="32" t="str">
        <f t="shared" si="35"/>
        <v/>
      </c>
      <c r="O446" s="32" t="str">
        <f t="shared" si="36"/>
        <v/>
      </c>
      <c r="P446" s="1"/>
      <c r="Q446" s="32" t="str">
        <f t="shared" si="37"/>
        <v/>
      </c>
      <c r="R446" s="22">
        <f t="shared" si="33"/>
        <v>0</v>
      </c>
      <c r="S446" s="1"/>
      <c r="T446" s="1"/>
    </row>
    <row r="447" spans="1:20" x14ac:dyDescent="0.25">
      <c r="A447" s="1"/>
      <c r="B447" s="1"/>
      <c r="C447" s="1"/>
      <c r="D447" s="5">
        <f t="shared" si="34"/>
        <v>447</v>
      </c>
      <c r="E447" s="10" t="s">
        <v>7</v>
      </c>
      <c r="F447" s="9"/>
      <c r="G447" s="10" t="s">
        <v>7</v>
      </c>
      <c r="H447" s="9"/>
      <c r="I447" s="10" t="s">
        <v>7</v>
      </c>
      <c r="J447" s="9"/>
      <c r="K447" s="10" t="s">
        <v>7</v>
      </c>
      <c r="L447" s="139"/>
      <c r="M447" s="1"/>
      <c r="N447" s="32" t="str">
        <f t="shared" si="35"/>
        <v/>
      </c>
      <c r="O447" s="32" t="str">
        <f t="shared" si="36"/>
        <v/>
      </c>
      <c r="P447" s="1"/>
      <c r="Q447" s="32" t="str">
        <f t="shared" si="37"/>
        <v/>
      </c>
      <c r="R447" s="22">
        <f t="shared" si="33"/>
        <v>0</v>
      </c>
      <c r="S447" s="1"/>
      <c r="T447" s="1"/>
    </row>
    <row r="448" spans="1:20" x14ac:dyDescent="0.25">
      <c r="A448" s="1"/>
      <c r="B448" s="1"/>
      <c r="C448" s="1"/>
      <c r="D448" s="5">
        <f t="shared" si="34"/>
        <v>448</v>
      </c>
      <c r="E448" s="10" t="s">
        <v>7</v>
      </c>
      <c r="F448" s="9"/>
      <c r="G448" s="10" t="s">
        <v>7</v>
      </c>
      <c r="H448" s="9"/>
      <c r="I448" s="10" t="s">
        <v>7</v>
      </c>
      <c r="J448" s="9"/>
      <c r="K448" s="10" t="s">
        <v>7</v>
      </c>
      <c r="L448" s="139"/>
      <c r="M448" s="1"/>
      <c r="N448" s="32" t="str">
        <f t="shared" si="35"/>
        <v/>
      </c>
      <c r="O448" s="32" t="str">
        <f t="shared" si="36"/>
        <v/>
      </c>
      <c r="P448" s="1"/>
      <c r="Q448" s="32" t="str">
        <f t="shared" si="37"/>
        <v/>
      </c>
      <c r="R448" s="22">
        <f t="shared" si="33"/>
        <v>0</v>
      </c>
      <c r="S448" s="1"/>
      <c r="T448" s="1"/>
    </row>
    <row r="449" spans="1:20" x14ac:dyDescent="0.25">
      <c r="A449" s="1"/>
      <c r="B449" s="1"/>
      <c r="C449" s="1"/>
      <c r="D449" s="5">
        <f t="shared" si="34"/>
        <v>449</v>
      </c>
      <c r="E449" s="10" t="s">
        <v>7</v>
      </c>
      <c r="F449" s="9"/>
      <c r="G449" s="10" t="s">
        <v>7</v>
      </c>
      <c r="H449" s="9"/>
      <c r="I449" s="10" t="s">
        <v>7</v>
      </c>
      <c r="J449" s="9"/>
      <c r="K449" s="10" t="s">
        <v>7</v>
      </c>
      <c r="L449" s="139"/>
      <c r="M449" s="1"/>
      <c r="N449" s="32" t="str">
        <f t="shared" si="35"/>
        <v/>
      </c>
      <c r="O449" s="32" t="str">
        <f t="shared" si="36"/>
        <v/>
      </c>
      <c r="P449" s="1"/>
      <c r="Q449" s="32" t="str">
        <f t="shared" si="37"/>
        <v/>
      </c>
      <c r="R449" s="22">
        <f t="shared" si="33"/>
        <v>0</v>
      </c>
      <c r="S449" s="1"/>
      <c r="T449" s="1"/>
    </row>
    <row r="450" spans="1:20" x14ac:dyDescent="0.25">
      <c r="A450" s="1"/>
      <c r="B450" s="1"/>
      <c r="C450" s="1"/>
      <c r="D450" s="5">
        <f t="shared" si="34"/>
        <v>450</v>
      </c>
      <c r="E450" s="10" t="s">
        <v>7</v>
      </c>
      <c r="F450" s="9"/>
      <c r="G450" s="10" t="s">
        <v>7</v>
      </c>
      <c r="H450" s="9"/>
      <c r="I450" s="10" t="s">
        <v>7</v>
      </c>
      <c r="J450" s="9"/>
      <c r="K450" s="10" t="s">
        <v>7</v>
      </c>
      <c r="L450" s="139"/>
      <c r="M450" s="1"/>
      <c r="N450" s="32" t="str">
        <f t="shared" si="35"/>
        <v/>
      </c>
      <c r="O450" s="32" t="str">
        <f t="shared" si="36"/>
        <v/>
      </c>
      <c r="P450" s="1"/>
      <c r="Q450" s="32" t="str">
        <f t="shared" si="37"/>
        <v/>
      </c>
      <c r="R450" s="22">
        <f t="shared" si="33"/>
        <v>0</v>
      </c>
      <c r="S450" s="1"/>
      <c r="T450" s="1"/>
    </row>
    <row r="451" spans="1:20" x14ac:dyDescent="0.25">
      <c r="A451" s="1"/>
      <c r="B451" s="1"/>
      <c r="C451" s="1"/>
      <c r="D451" s="5">
        <f t="shared" si="34"/>
        <v>451</v>
      </c>
      <c r="E451" s="10" t="s">
        <v>7</v>
      </c>
      <c r="F451" s="9"/>
      <c r="G451" s="10" t="s">
        <v>7</v>
      </c>
      <c r="H451" s="9"/>
      <c r="I451" s="10" t="s">
        <v>7</v>
      </c>
      <c r="J451" s="9"/>
      <c r="K451" s="10" t="s">
        <v>7</v>
      </c>
      <c r="L451" s="139"/>
      <c r="M451" s="1"/>
      <c r="N451" s="32" t="str">
        <f t="shared" si="35"/>
        <v/>
      </c>
      <c r="O451" s="32" t="str">
        <f t="shared" si="36"/>
        <v/>
      </c>
      <c r="P451" s="1"/>
      <c r="Q451" s="32" t="str">
        <f t="shared" si="37"/>
        <v/>
      </c>
      <c r="R451" s="22">
        <f t="shared" si="33"/>
        <v>0</v>
      </c>
      <c r="S451" s="1"/>
      <c r="T451" s="1"/>
    </row>
    <row r="452" spans="1:20" x14ac:dyDescent="0.25">
      <c r="A452" s="1"/>
      <c r="B452" s="1"/>
      <c r="C452" s="1"/>
      <c r="D452" s="5">
        <f t="shared" si="34"/>
        <v>452</v>
      </c>
      <c r="E452" s="10" t="s">
        <v>7</v>
      </c>
      <c r="F452" s="9"/>
      <c r="G452" s="10" t="s">
        <v>7</v>
      </c>
      <c r="H452" s="9"/>
      <c r="I452" s="10" t="s">
        <v>7</v>
      </c>
      <c r="J452" s="9"/>
      <c r="K452" s="10" t="s">
        <v>7</v>
      </c>
      <c r="L452" s="139"/>
      <c r="M452" s="1"/>
      <c r="N452" s="32" t="str">
        <f t="shared" si="35"/>
        <v/>
      </c>
      <c r="O452" s="32" t="str">
        <f t="shared" si="36"/>
        <v/>
      </c>
      <c r="P452" s="1"/>
      <c r="Q452" s="32" t="str">
        <f t="shared" si="37"/>
        <v/>
      </c>
      <c r="R452" s="22">
        <f t="shared" si="33"/>
        <v>0</v>
      </c>
      <c r="S452" s="1"/>
      <c r="T452" s="1"/>
    </row>
    <row r="453" spans="1:20" x14ac:dyDescent="0.25">
      <c r="A453" s="1"/>
      <c r="B453" s="1"/>
      <c r="C453" s="1"/>
      <c r="D453" s="5">
        <f t="shared" si="34"/>
        <v>453</v>
      </c>
      <c r="E453" s="10" t="s">
        <v>7</v>
      </c>
      <c r="F453" s="9"/>
      <c r="G453" s="10" t="s">
        <v>7</v>
      </c>
      <c r="H453" s="9"/>
      <c r="I453" s="10" t="s">
        <v>7</v>
      </c>
      <c r="J453" s="9"/>
      <c r="K453" s="10" t="s">
        <v>7</v>
      </c>
      <c r="L453" s="139"/>
      <c r="M453" s="1"/>
      <c r="N453" s="32" t="str">
        <f t="shared" si="35"/>
        <v/>
      </c>
      <c r="O453" s="32" t="str">
        <f t="shared" si="36"/>
        <v/>
      </c>
      <c r="P453" s="1"/>
      <c r="Q453" s="32" t="str">
        <f t="shared" si="37"/>
        <v/>
      </c>
      <c r="R453" s="22">
        <f t="shared" si="33"/>
        <v>0</v>
      </c>
      <c r="S453" s="1"/>
      <c r="T453" s="1"/>
    </row>
    <row r="454" spans="1:20" x14ac:dyDescent="0.25">
      <c r="A454" s="1"/>
      <c r="B454" s="1"/>
      <c r="C454" s="1"/>
      <c r="D454" s="5">
        <f t="shared" si="34"/>
        <v>454</v>
      </c>
      <c r="E454" s="10" t="s">
        <v>7</v>
      </c>
      <c r="F454" s="9"/>
      <c r="G454" s="10" t="s">
        <v>7</v>
      </c>
      <c r="H454" s="9"/>
      <c r="I454" s="10" t="s">
        <v>7</v>
      </c>
      <c r="J454" s="9"/>
      <c r="K454" s="10" t="s">
        <v>7</v>
      </c>
      <c r="L454" s="139"/>
      <c r="M454" s="1"/>
      <c r="N454" s="32" t="str">
        <f t="shared" si="35"/>
        <v/>
      </c>
      <c r="O454" s="32" t="str">
        <f t="shared" si="36"/>
        <v/>
      </c>
      <c r="P454" s="1"/>
      <c r="Q454" s="32" t="str">
        <f t="shared" si="37"/>
        <v/>
      </c>
      <c r="R454" s="22">
        <f t="shared" si="33"/>
        <v>0</v>
      </c>
      <c r="S454" s="1"/>
      <c r="T454" s="1"/>
    </row>
    <row r="455" spans="1:20" x14ac:dyDescent="0.25">
      <c r="A455" s="1"/>
      <c r="B455" s="1"/>
      <c r="C455" s="1"/>
      <c r="D455" s="5">
        <f t="shared" si="34"/>
        <v>455</v>
      </c>
      <c r="E455" s="10" t="s">
        <v>7</v>
      </c>
      <c r="F455" s="9"/>
      <c r="G455" s="10" t="s">
        <v>7</v>
      </c>
      <c r="H455" s="9"/>
      <c r="I455" s="10" t="s">
        <v>7</v>
      </c>
      <c r="J455" s="9"/>
      <c r="K455" s="10" t="s">
        <v>7</v>
      </c>
      <c r="L455" s="139"/>
      <c r="M455" s="1"/>
      <c r="N455" s="32" t="str">
        <f t="shared" si="35"/>
        <v/>
      </c>
      <c r="O455" s="32" t="str">
        <f t="shared" si="36"/>
        <v/>
      </c>
      <c r="P455" s="1"/>
      <c r="Q455" s="32" t="str">
        <f t="shared" si="37"/>
        <v/>
      </c>
      <c r="R455" s="22">
        <f t="shared" si="33"/>
        <v>0</v>
      </c>
      <c r="S455" s="1"/>
      <c r="T455" s="1"/>
    </row>
    <row r="456" spans="1:20" x14ac:dyDescent="0.25">
      <c r="A456" s="1"/>
      <c r="B456" s="1"/>
      <c r="C456" s="1"/>
      <c r="D456" s="5">
        <f t="shared" si="34"/>
        <v>456</v>
      </c>
      <c r="E456" s="10" t="s">
        <v>7</v>
      </c>
      <c r="F456" s="9"/>
      <c r="G456" s="10" t="s">
        <v>7</v>
      </c>
      <c r="H456" s="9"/>
      <c r="I456" s="10" t="s">
        <v>7</v>
      </c>
      <c r="J456" s="9"/>
      <c r="K456" s="10" t="s">
        <v>7</v>
      </c>
      <c r="L456" s="139"/>
      <c r="M456" s="1"/>
      <c r="N456" s="32" t="str">
        <f t="shared" si="35"/>
        <v/>
      </c>
      <c r="O456" s="32" t="str">
        <f t="shared" si="36"/>
        <v/>
      </c>
      <c r="P456" s="1"/>
      <c r="Q456" s="32" t="str">
        <f t="shared" si="37"/>
        <v/>
      </c>
      <c r="R456" s="22">
        <f t="shared" ref="R456:R519" si="38">IF(Q456="",0,IF(COUNTIF(Q:Q,Q456)=1,0,1))</f>
        <v>0</v>
      </c>
      <c r="S456" s="1"/>
      <c r="T456" s="1"/>
    </row>
    <row r="457" spans="1:20" x14ac:dyDescent="0.25">
      <c r="A457" s="1"/>
      <c r="B457" s="1"/>
      <c r="C457" s="1"/>
      <c r="D457" s="5">
        <f t="shared" ref="D457:D520" si="39">ROW(C457)</f>
        <v>457</v>
      </c>
      <c r="E457" s="10" t="s">
        <v>7</v>
      </c>
      <c r="F457" s="9"/>
      <c r="G457" s="10" t="s">
        <v>7</v>
      </c>
      <c r="H457" s="9"/>
      <c r="I457" s="10" t="s">
        <v>7</v>
      </c>
      <c r="J457" s="9"/>
      <c r="K457" s="10" t="s">
        <v>7</v>
      </c>
      <c r="L457" s="139"/>
      <c r="M457" s="1"/>
      <c r="N457" s="32" t="str">
        <f t="shared" si="35"/>
        <v/>
      </c>
      <c r="O457" s="32" t="str">
        <f t="shared" si="36"/>
        <v/>
      </c>
      <c r="P457" s="1"/>
      <c r="Q457" s="32" t="str">
        <f t="shared" si="37"/>
        <v/>
      </c>
      <c r="R457" s="22">
        <f t="shared" si="38"/>
        <v>0</v>
      </c>
      <c r="S457" s="1"/>
      <c r="T457" s="1"/>
    </row>
    <row r="458" spans="1:20" x14ac:dyDescent="0.25">
      <c r="A458" s="1"/>
      <c r="B458" s="1"/>
      <c r="C458" s="1"/>
      <c r="D458" s="5">
        <f t="shared" si="39"/>
        <v>458</v>
      </c>
      <c r="E458" s="10" t="s">
        <v>7</v>
      </c>
      <c r="F458" s="9"/>
      <c r="G458" s="10" t="s">
        <v>7</v>
      </c>
      <c r="H458" s="9"/>
      <c r="I458" s="10" t="s">
        <v>7</v>
      </c>
      <c r="J458" s="9"/>
      <c r="K458" s="10" t="s">
        <v>7</v>
      </c>
      <c r="L458" s="139"/>
      <c r="M458" s="1"/>
      <c r="N458" s="32" t="str">
        <f t="shared" si="35"/>
        <v/>
      </c>
      <c r="O458" s="32" t="str">
        <f t="shared" si="36"/>
        <v/>
      </c>
      <c r="P458" s="1"/>
      <c r="Q458" s="32" t="str">
        <f t="shared" si="37"/>
        <v/>
      </c>
      <c r="R458" s="22">
        <f t="shared" si="38"/>
        <v>0</v>
      </c>
      <c r="S458" s="1"/>
      <c r="T458" s="1"/>
    </row>
    <row r="459" spans="1:20" x14ac:dyDescent="0.25">
      <c r="A459" s="1"/>
      <c r="B459" s="1"/>
      <c r="C459" s="1"/>
      <c r="D459" s="5">
        <f t="shared" si="39"/>
        <v>459</v>
      </c>
      <c r="E459" s="10" t="s">
        <v>7</v>
      </c>
      <c r="F459" s="9"/>
      <c r="G459" s="10" t="s">
        <v>7</v>
      </c>
      <c r="H459" s="9"/>
      <c r="I459" s="10" t="s">
        <v>7</v>
      </c>
      <c r="J459" s="9"/>
      <c r="K459" s="10" t="s">
        <v>7</v>
      </c>
      <c r="L459" s="139"/>
      <c r="M459" s="1"/>
      <c r="N459" s="32" t="str">
        <f t="shared" si="35"/>
        <v/>
      </c>
      <c r="O459" s="32" t="str">
        <f t="shared" si="36"/>
        <v/>
      </c>
      <c r="P459" s="1"/>
      <c r="Q459" s="32" t="str">
        <f t="shared" si="37"/>
        <v/>
      </c>
      <c r="R459" s="22">
        <f t="shared" si="38"/>
        <v>0</v>
      </c>
      <c r="S459" s="1"/>
      <c r="T459" s="1"/>
    </row>
    <row r="460" spans="1:20" x14ac:dyDescent="0.25">
      <c r="A460" s="1"/>
      <c r="B460" s="1"/>
      <c r="C460" s="1"/>
      <c r="D460" s="5">
        <f t="shared" si="39"/>
        <v>460</v>
      </c>
      <c r="E460" s="10" t="s">
        <v>7</v>
      </c>
      <c r="F460" s="9"/>
      <c r="G460" s="10" t="s">
        <v>7</v>
      </c>
      <c r="H460" s="9"/>
      <c r="I460" s="10" t="s">
        <v>7</v>
      </c>
      <c r="J460" s="9"/>
      <c r="K460" s="10" t="s">
        <v>7</v>
      </c>
      <c r="L460" s="139"/>
      <c r="M460" s="1"/>
      <c r="N460" s="32" t="str">
        <f t="shared" si="35"/>
        <v/>
      </c>
      <c r="O460" s="32" t="str">
        <f t="shared" si="36"/>
        <v/>
      </c>
      <c r="P460" s="1"/>
      <c r="Q460" s="32" t="str">
        <f t="shared" si="37"/>
        <v/>
      </c>
      <c r="R460" s="22">
        <f t="shared" si="38"/>
        <v>0</v>
      </c>
      <c r="S460" s="1"/>
      <c r="T460" s="1"/>
    </row>
    <row r="461" spans="1:20" x14ac:dyDescent="0.25">
      <c r="A461" s="1"/>
      <c r="B461" s="1"/>
      <c r="C461" s="1"/>
      <c r="D461" s="5">
        <f t="shared" si="39"/>
        <v>461</v>
      </c>
      <c r="E461" s="10" t="s">
        <v>7</v>
      </c>
      <c r="F461" s="9"/>
      <c r="G461" s="10" t="s">
        <v>7</v>
      </c>
      <c r="H461" s="9"/>
      <c r="I461" s="10" t="s">
        <v>7</v>
      </c>
      <c r="J461" s="9"/>
      <c r="K461" s="10" t="s">
        <v>7</v>
      </c>
      <c r="L461" s="139"/>
      <c r="M461" s="1"/>
      <c r="N461" s="32" t="str">
        <f t="shared" si="35"/>
        <v/>
      </c>
      <c r="O461" s="32" t="str">
        <f t="shared" si="36"/>
        <v/>
      </c>
      <c r="P461" s="1"/>
      <c r="Q461" s="32" t="str">
        <f t="shared" si="37"/>
        <v/>
      </c>
      <c r="R461" s="22">
        <f t="shared" si="38"/>
        <v>0</v>
      </c>
      <c r="S461" s="1"/>
      <c r="T461" s="1"/>
    </row>
    <row r="462" spans="1:20" x14ac:dyDescent="0.25">
      <c r="A462" s="1"/>
      <c r="B462" s="1"/>
      <c r="C462" s="1"/>
      <c r="D462" s="5">
        <f t="shared" si="39"/>
        <v>462</v>
      </c>
      <c r="E462" s="10" t="s">
        <v>7</v>
      </c>
      <c r="F462" s="9"/>
      <c r="G462" s="10" t="s">
        <v>7</v>
      </c>
      <c r="H462" s="9"/>
      <c r="I462" s="10" t="s">
        <v>7</v>
      </c>
      <c r="J462" s="9"/>
      <c r="K462" s="10" t="s">
        <v>7</v>
      </c>
      <c r="L462" s="139"/>
      <c r="M462" s="1"/>
      <c r="N462" s="32" t="str">
        <f t="shared" si="35"/>
        <v/>
      </c>
      <c r="O462" s="32" t="str">
        <f t="shared" si="36"/>
        <v/>
      </c>
      <c r="P462" s="1"/>
      <c r="Q462" s="32" t="str">
        <f t="shared" si="37"/>
        <v/>
      </c>
      <c r="R462" s="22">
        <f t="shared" si="38"/>
        <v>0</v>
      </c>
      <c r="S462" s="1"/>
      <c r="T462" s="1"/>
    </row>
    <row r="463" spans="1:20" x14ac:dyDescent="0.25">
      <c r="A463" s="1"/>
      <c r="B463" s="1"/>
      <c r="C463" s="1"/>
      <c r="D463" s="5">
        <f t="shared" si="39"/>
        <v>463</v>
      </c>
      <c r="E463" s="10" t="s">
        <v>7</v>
      </c>
      <c r="F463" s="9"/>
      <c r="G463" s="10" t="s">
        <v>7</v>
      </c>
      <c r="H463" s="9"/>
      <c r="I463" s="10" t="s">
        <v>7</v>
      </c>
      <c r="J463" s="9"/>
      <c r="K463" s="10" t="s">
        <v>7</v>
      </c>
      <c r="L463" s="139"/>
      <c r="M463" s="1"/>
      <c r="N463" s="32" t="str">
        <f t="shared" si="35"/>
        <v/>
      </c>
      <c r="O463" s="32" t="str">
        <f t="shared" si="36"/>
        <v/>
      </c>
      <c r="P463" s="1"/>
      <c r="Q463" s="32" t="str">
        <f t="shared" si="37"/>
        <v/>
      </c>
      <c r="R463" s="22">
        <f t="shared" si="38"/>
        <v>0</v>
      </c>
      <c r="S463" s="1"/>
      <c r="T463" s="1"/>
    </row>
    <row r="464" spans="1:20" x14ac:dyDescent="0.25">
      <c r="A464" s="1"/>
      <c r="B464" s="1"/>
      <c r="C464" s="1"/>
      <c r="D464" s="5">
        <f t="shared" si="39"/>
        <v>464</v>
      </c>
      <c r="E464" s="10" t="s">
        <v>7</v>
      </c>
      <c r="F464" s="9"/>
      <c r="G464" s="10" t="s">
        <v>7</v>
      </c>
      <c r="H464" s="9"/>
      <c r="I464" s="10" t="s">
        <v>7</v>
      </c>
      <c r="J464" s="9"/>
      <c r="K464" s="10" t="s">
        <v>7</v>
      </c>
      <c r="L464" s="139"/>
      <c r="M464" s="1"/>
      <c r="N464" s="32" t="str">
        <f t="shared" si="35"/>
        <v/>
      </c>
      <c r="O464" s="32" t="str">
        <f t="shared" si="36"/>
        <v/>
      </c>
      <c r="P464" s="1"/>
      <c r="Q464" s="32" t="str">
        <f t="shared" si="37"/>
        <v/>
      </c>
      <c r="R464" s="22">
        <f t="shared" si="38"/>
        <v>0</v>
      </c>
      <c r="S464" s="1"/>
      <c r="T464" s="1"/>
    </row>
    <row r="465" spans="1:20" x14ac:dyDescent="0.25">
      <c r="A465" s="1"/>
      <c r="B465" s="1"/>
      <c r="C465" s="1"/>
      <c r="D465" s="5">
        <f t="shared" si="39"/>
        <v>465</v>
      </c>
      <c r="E465" s="10" t="s">
        <v>7</v>
      </c>
      <c r="F465" s="9"/>
      <c r="G465" s="10" t="s">
        <v>7</v>
      </c>
      <c r="H465" s="9"/>
      <c r="I465" s="10" t="s">
        <v>7</v>
      </c>
      <c r="J465" s="9"/>
      <c r="K465" s="10" t="s">
        <v>7</v>
      </c>
      <c r="L465" s="139"/>
      <c r="M465" s="1"/>
      <c r="N465" s="32" t="str">
        <f t="shared" si="35"/>
        <v/>
      </c>
      <c r="O465" s="32" t="str">
        <f t="shared" si="36"/>
        <v/>
      </c>
      <c r="P465" s="1"/>
      <c r="Q465" s="32" t="str">
        <f t="shared" si="37"/>
        <v/>
      </c>
      <c r="R465" s="22">
        <f t="shared" si="38"/>
        <v>0</v>
      </c>
      <c r="S465" s="1"/>
      <c r="T465" s="1"/>
    </row>
    <row r="466" spans="1:20" x14ac:dyDescent="0.25">
      <c r="A466" s="1"/>
      <c r="B466" s="1"/>
      <c r="C466" s="1"/>
      <c r="D466" s="5">
        <f t="shared" si="39"/>
        <v>466</v>
      </c>
      <c r="E466" s="10" t="s">
        <v>7</v>
      </c>
      <c r="F466" s="9"/>
      <c r="G466" s="10" t="s">
        <v>7</v>
      </c>
      <c r="H466" s="9"/>
      <c r="I466" s="10" t="s">
        <v>7</v>
      </c>
      <c r="J466" s="9"/>
      <c r="K466" s="10" t="s">
        <v>7</v>
      </c>
      <c r="L466" s="139"/>
      <c r="M466" s="1"/>
      <c r="N466" s="32" t="str">
        <f t="shared" si="35"/>
        <v/>
      </c>
      <c r="O466" s="32" t="str">
        <f t="shared" si="36"/>
        <v/>
      </c>
      <c r="P466" s="1"/>
      <c r="Q466" s="32" t="str">
        <f t="shared" si="37"/>
        <v/>
      </c>
      <c r="R466" s="22">
        <f t="shared" si="38"/>
        <v>0</v>
      </c>
      <c r="S466" s="1"/>
      <c r="T466" s="1"/>
    </row>
    <row r="467" spans="1:20" x14ac:dyDescent="0.25">
      <c r="A467" s="1"/>
      <c r="B467" s="1"/>
      <c r="C467" s="1"/>
      <c r="D467" s="5">
        <f t="shared" si="39"/>
        <v>467</v>
      </c>
      <c r="E467" s="10" t="s">
        <v>7</v>
      </c>
      <c r="F467" s="9"/>
      <c r="G467" s="10" t="s">
        <v>7</v>
      </c>
      <c r="H467" s="9"/>
      <c r="I467" s="10" t="s">
        <v>7</v>
      </c>
      <c r="J467" s="9"/>
      <c r="K467" s="10" t="s">
        <v>7</v>
      </c>
      <c r="L467" s="139"/>
      <c r="M467" s="1"/>
      <c r="N467" s="32" t="str">
        <f t="shared" si="35"/>
        <v/>
      </c>
      <c r="O467" s="32" t="str">
        <f t="shared" si="36"/>
        <v/>
      </c>
      <c r="P467" s="1"/>
      <c r="Q467" s="32" t="str">
        <f t="shared" si="37"/>
        <v/>
      </c>
      <c r="R467" s="22">
        <f t="shared" si="38"/>
        <v>0</v>
      </c>
      <c r="S467" s="1"/>
      <c r="T467" s="1"/>
    </row>
    <row r="468" spans="1:20" x14ac:dyDescent="0.25">
      <c r="A468" s="1"/>
      <c r="B468" s="1"/>
      <c r="C468" s="1"/>
      <c r="D468" s="5">
        <f t="shared" si="39"/>
        <v>468</v>
      </c>
      <c r="E468" s="10" t="s">
        <v>7</v>
      </c>
      <c r="F468" s="9"/>
      <c r="G468" s="10" t="s">
        <v>7</v>
      </c>
      <c r="H468" s="9"/>
      <c r="I468" s="10" t="s">
        <v>7</v>
      </c>
      <c r="J468" s="9"/>
      <c r="K468" s="10" t="s">
        <v>7</v>
      </c>
      <c r="L468" s="139"/>
      <c r="M468" s="1"/>
      <c r="N468" s="32" t="str">
        <f t="shared" si="35"/>
        <v/>
      </c>
      <c r="O468" s="32" t="str">
        <f t="shared" si="36"/>
        <v/>
      </c>
      <c r="P468" s="1"/>
      <c r="Q468" s="32" t="str">
        <f t="shared" si="37"/>
        <v/>
      </c>
      <c r="R468" s="22">
        <f t="shared" si="38"/>
        <v>0</v>
      </c>
      <c r="S468" s="1"/>
      <c r="T468" s="1"/>
    </row>
    <row r="469" spans="1:20" x14ac:dyDescent="0.25">
      <c r="A469" s="1"/>
      <c r="B469" s="1"/>
      <c r="C469" s="1"/>
      <c r="D469" s="5">
        <f t="shared" si="39"/>
        <v>469</v>
      </c>
      <c r="E469" s="10" t="s">
        <v>7</v>
      </c>
      <c r="F469" s="9"/>
      <c r="G469" s="10" t="s">
        <v>7</v>
      </c>
      <c r="H469" s="9"/>
      <c r="I469" s="10" t="s">
        <v>7</v>
      </c>
      <c r="J469" s="9"/>
      <c r="K469" s="10" t="s">
        <v>7</v>
      </c>
      <c r="L469" s="139"/>
      <c r="M469" s="1"/>
      <c r="N469" s="32" t="str">
        <f t="shared" ref="N469:N532" si="40">IF(F469="","",F469&amp;" "&amp;LEFT(H469,1)&amp;"."&amp;LEFT(J469)&amp;".")</f>
        <v/>
      </c>
      <c r="O469" s="32" t="str">
        <f t="shared" ref="O469:O532" si="41">IF(F469="","",F469&amp;" "&amp;H469&amp;" "&amp;J469)</f>
        <v/>
      </c>
      <c r="P469" s="1"/>
      <c r="Q469" s="32" t="str">
        <f t="shared" ref="Q469:Q532" si="42">IF(F469="","",N469&amp;"_"&amp;DAY(L469)&amp;"."&amp;MONTH(L469)&amp;"."&amp;YEAR(L469))</f>
        <v/>
      </c>
      <c r="R469" s="22">
        <f t="shared" si="38"/>
        <v>0</v>
      </c>
      <c r="S469" s="1"/>
      <c r="T469" s="1"/>
    </row>
    <row r="470" spans="1:20" x14ac:dyDescent="0.25">
      <c r="A470" s="1"/>
      <c r="B470" s="1"/>
      <c r="C470" s="1"/>
      <c r="D470" s="5">
        <f t="shared" si="39"/>
        <v>470</v>
      </c>
      <c r="E470" s="10" t="s">
        <v>7</v>
      </c>
      <c r="F470" s="9"/>
      <c r="G470" s="10" t="s">
        <v>7</v>
      </c>
      <c r="H470" s="9"/>
      <c r="I470" s="10" t="s">
        <v>7</v>
      </c>
      <c r="J470" s="9"/>
      <c r="K470" s="10" t="s">
        <v>7</v>
      </c>
      <c r="L470" s="139"/>
      <c r="M470" s="1"/>
      <c r="N470" s="32" t="str">
        <f t="shared" si="40"/>
        <v/>
      </c>
      <c r="O470" s="32" t="str">
        <f t="shared" si="41"/>
        <v/>
      </c>
      <c r="P470" s="1"/>
      <c r="Q470" s="32" t="str">
        <f t="shared" si="42"/>
        <v/>
      </c>
      <c r="R470" s="22">
        <f t="shared" si="38"/>
        <v>0</v>
      </c>
      <c r="S470" s="1"/>
      <c r="T470" s="1"/>
    </row>
    <row r="471" spans="1:20" x14ac:dyDescent="0.25">
      <c r="A471" s="1"/>
      <c r="B471" s="1"/>
      <c r="C471" s="1"/>
      <c r="D471" s="5">
        <f t="shared" si="39"/>
        <v>471</v>
      </c>
      <c r="E471" s="10" t="s">
        <v>7</v>
      </c>
      <c r="F471" s="9"/>
      <c r="G471" s="10" t="s">
        <v>7</v>
      </c>
      <c r="H471" s="9"/>
      <c r="I471" s="10" t="s">
        <v>7</v>
      </c>
      <c r="J471" s="9"/>
      <c r="K471" s="10" t="s">
        <v>7</v>
      </c>
      <c r="L471" s="139"/>
      <c r="M471" s="1"/>
      <c r="N471" s="32" t="str">
        <f t="shared" si="40"/>
        <v/>
      </c>
      <c r="O471" s="32" t="str">
        <f t="shared" si="41"/>
        <v/>
      </c>
      <c r="P471" s="1"/>
      <c r="Q471" s="32" t="str">
        <f t="shared" si="42"/>
        <v/>
      </c>
      <c r="R471" s="22">
        <f t="shared" si="38"/>
        <v>0</v>
      </c>
      <c r="S471" s="1"/>
      <c r="T471" s="1"/>
    </row>
    <row r="472" spans="1:20" x14ac:dyDescent="0.25">
      <c r="A472" s="1"/>
      <c r="B472" s="1"/>
      <c r="C472" s="1"/>
      <c r="D472" s="5">
        <f t="shared" si="39"/>
        <v>472</v>
      </c>
      <c r="E472" s="10" t="s">
        <v>7</v>
      </c>
      <c r="F472" s="9"/>
      <c r="G472" s="10" t="s">
        <v>7</v>
      </c>
      <c r="H472" s="9"/>
      <c r="I472" s="10" t="s">
        <v>7</v>
      </c>
      <c r="J472" s="9"/>
      <c r="K472" s="10" t="s">
        <v>7</v>
      </c>
      <c r="L472" s="139"/>
      <c r="M472" s="1"/>
      <c r="N472" s="32" t="str">
        <f t="shared" si="40"/>
        <v/>
      </c>
      <c r="O472" s="32" t="str">
        <f t="shared" si="41"/>
        <v/>
      </c>
      <c r="P472" s="1"/>
      <c r="Q472" s="32" t="str">
        <f t="shared" si="42"/>
        <v/>
      </c>
      <c r="R472" s="22">
        <f t="shared" si="38"/>
        <v>0</v>
      </c>
      <c r="S472" s="1"/>
      <c r="T472" s="1"/>
    </row>
    <row r="473" spans="1:20" x14ac:dyDescent="0.25">
      <c r="A473" s="1"/>
      <c r="B473" s="1"/>
      <c r="C473" s="1"/>
      <c r="D473" s="5">
        <f t="shared" si="39"/>
        <v>473</v>
      </c>
      <c r="E473" s="10" t="s">
        <v>7</v>
      </c>
      <c r="F473" s="9"/>
      <c r="G473" s="10" t="s">
        <v>7</v>
      </c>
      <c r="H473" s="9"/>
      <c r="I473" s="10" t="s">
        <v>7</v>
      </c>
      <c r="J473" s="9"/>
      <c r="K473" s="10" t="s">
        <v>7</v>
      </c>
      <c r="L473" s="139"/>
      <c r="M473" s="1"/>
      <c r="N473" s="32" t="str">
        <f t="shared" si="40"/>
        <v/>
      </c>
      <c r="O473" s="32" t="str">
        <f t="shared" si="41"/>
        <v/>
      </c>
      <c r="P473" s="1"/>
      <c r="Q473" s="32" t="str">
        <f t="shared" si="42"/>
        <v/>
      </c>
      <c r="R473" s="22">
        <f t="shared" si="38"/>
        <v>0</v>
      </c>
      <c r="S473" s="1"/>
      <c r="T473" s="1"/>
    </row>
    <row r="474" spans="1:20" x14ac:dyDescent="0.25">
      <c r="A474" s="1"/>
      <c r="B474" s="1"/>
      <c r="C474" s="1"/>
      <c r="D474" s="5">
        <f t="shared" si="39"/>
        <v>474</v>
      </c>
      <c r="E474" s="10" t="s">
        <v>7</v>
      </c>
      <c r="F474" s="9"/>
      <c r="G474" s="10" t="s">
        <v>7</v>
      </c>
      <c r="H474" s="9"/>
      <c r="I474" s="10" t="s">
        <v>7</v>
      </c>
      <c r="J474" s="9"/>
      <c r="K474" s="10" t="s">
        <v>7</v>
      </c>
      <c r="L474" s="139"/>
      <c r="M474" s="1"/>
      <c r="N474" s="32" t="str">
        <f t="shared" si="40"/>
        <v/>
      </c>
      <c r="O474" s="32" t="str">
        <f t="shared" si="41"/>
        <v/>
      </c>
      <c r="P474" s="1"/>
      <c r="Q474" s="32" t="str">
        <f t="shared" si="42"/>
        <v/>
      </c>
      <c r="R474" s="22">
        <f t="shared" si="38"/>
        <v>0</v>
      </c>
      <c r="S474" s="1"/>
      <c r="T474" s="1"/>
    </row>
    <row r="475" spans="1:20" x14ac:dyDescent="0.25">
      <c r="A475" s="1"/>
      <c r="B475" s="1"/>
      <c r="C475" s="1"/>
      <c r="D475" s="5">
        <f t="shared" si="39"/>
        <v>475</v>
      </c>
      <c r="E475" s="10" t="s">
        <v>7</v>
      </c>
      <c r="F475" s="9"/>
      <c r="G475" s="10" t="s">
        <v>7</v>
      </c>
      <c r="H475" s="9"/>
      <c r="I475" s="10" t="s">
        <v>7</v>
      </c>
      <c r="J475" s="9"/>
      <c r="K475" s="10" t="s">
        <v>7</v>
      </c>
      <c r="L475" s="139"/>
      <c r="M475" s="1"/>
      <c r="N475" s="32" t="str">
        <f t="shared" si="40"/>
        <v/>
      </c>
      <c r="O475" s="32" t="str">
        <f t="shared" si="41"/>
        <v/>
      </c>
      <c r="P475" s="1"/>
      <c r="Q475" s="32" t="str">
        <f t="shared" si="42"/>
        <v/>
      </c>
      <c r="R475" s="22">
        <f t="shared" si="38"/>
        <v>0</v>
      </c>
      <c r="S475" s="1"/>
      <c r="T475" s="1"/>
    </row>
    <row r="476" spans="1:20" x14ac:dyDescent="0.25">
      <c r="A476" s="1"/>
      <c r="B476" s="1"/>
      <c r="C476" s="1"/>
      <c r="D476" s="5">
        <f t="shared" si="39"/>
        <v>476</v>
      </c>
      <c r="E476" s="10" t="s">
        <v>7</v>
      </c>
      <c r="F476" s="9"/>
      <c r="G476" s="10" t="s">
        <v>7</v>
      </c>
      <c r="H476" s="9"/>
      <c r="I476" s="10" t="s">
        <v>7</v>
      </c>
      <c r="J476" s="9"/>
      <c r="K476" s="10" t="s">
        <v>7</v>
      </c>
      <c r="L476" s="139"/>
      <c r="M476" s="1"/>
      <c r="N476" s="32" t="str">
        <f t="shared" si="40"/>
        <v/>
      </c>
      <c r="O476" s="32" t="str">
        <f t="shared" si="41"/>
        <v/>
      </c>
      <c r="P476" s="1"/>
      <c r="Q476" s="32" t="str">
        <f t="shared" si="42"/>
        <v/>
      </c>
      <c r="R476" s="22">
        <f t="shared" si="38"/>
        <v>0</v>
      </c>
      <c r="S476" s="1"/>
      <c r="T476" s="1"/>
    </row>
    <row r="477" spans="1:20" x14ac:dyDescent="0.25">
      <c r="A477" s="1"/>
      <c r="B477" s="1"/>
      <c r="C477" s="1"/>
      <c r="D477" s="5">
        <f t="shared" si="39"/>
        <v>477</v>
      </c>
      <c r="E477" s="10" t="s">
        <v>7</v>
      </c>
      <c r="F477" s="9"/>
      <c r="G477" s="10" t="s">
        <v>7</v>
      </c>
      <c r="H477" s="9"/>
      <c r="I477" s="10" t="s">
        <v>7</v>
      </c>
      <c r="J477" s="9"/>
      <c r="K477" s="10" t="s">
        <v>7</v>
      </c>
      <c r="L477" s="139"/>
      <c r="M477" s="1"/>
      <c r="N477" s="32" t="str">
        <f t="shared" si="40"/>
        <v/>
      </c>
      <c r="O477" s="32" t="str">
        <f t="shared" si="41"/>
        <v/>
      </c>
      <c r="P477" s="1"/>
      <c r="Q477" s="32" t="str">
        <f t="shared" si="42"/>
        <v/>
      </c>
      <c r="R477" s="22">
        <f t="shared" si="38"/>
        <v>0</v>
      </c>
      <c r="S477" s="1"/>
      <c r="T477" s="1"/>
    </row>
    <row r="478" spans="1:20" x14ac:dyDescent="0.25">
      <c r="A478" s="1"/>
      <c r="B478" s="1"/>
      <c r="C478" s="1"/>
      <c r="D478" s="5">
        <f t="shared" si="39"/>
        <v>478</v>
      </c>
      <c r="E478" s="10" t="s">
        <v>7</v>
      </c>
      <c r="F478" s="9"/>
      <c r="G478" s="10" t="s">
        <v>7</v>
      </c>
      <c r="H478" s="9"/>
      <c r="I478" s="10" t="s">
        <v>7</v>
      </c>
      <c r="J478" s="9"/>
      <c r="K478" s="10" t="s">
        <v>7</v>
      </c>
      <c r="L478" s="139"/>
      <c r="M478" s="1"/>
      <c r="N478" s="32" t="str">
        <f t="shared" si="40"/>
        <v/>
      </c>
      <c r="O478" s="32" t="str">
        <f t="shared" si="41"/>
        <v/>
      </c>
      <c r="P478" s="1"/>
      <c r="Q478" s="32" t="str">
        <f t="shared" si="42"/>
        <v/>
      </c>
      <c r="R478" s="22">
        <f t="shared" si="38"/>
        <v>0</v>
      </c>
      <c r="S478" s="1"/>
      <c r="T478" s="1"/>
    </row>
    <row r="479" spans="1:20" x14ac:dyDescent="0.25">
      <c r="A479" s="1"/>
      <c r="B479" s="1"/>
      <c r="C479" s="1"/>
      <c r="D479" s="5">
        <f t="shared" si="39"/>
        <v>479</v>
      </c>
      <c r="E479" s="10" t="s">
        <v>7</v>
      </c>
      <c r="F479" s="9"/>
      <c r="G479" s="10" t="s">
        <v>7</v>
      </c>
      <c r="H479" s="9"/>
      <c r="I479" s="10" t="s">
        <v>7</v>
      </c>
      <c r="J479" s="9"/>
      <c r="K479" s="10" t="s">
        <v>7</v>
      </c>
      <c r="L479" s="139"/>
      <c r="M479" s="1"/>
      <c r="N479" s="32" t="str">
        <f t="shared" si="40"/>
        <v/>
      </c>
      <c r="O479" s="32" t="str">
        <f t="shared" si="41"/>
        <v/>
      </c>
      <c r="P479" s="1"/>
      <c r="Q479" s="32" t="str">
        <f t="shared" si="42"/>
        <v/>
      </c>
      <c r="R479" s="22">
        <f t="shared" si="38"/>
        <v>0</v>
      </c>
      <c r="S479" s="1"/>
      <c r="T479" s="1"/>
    </row>
    <row r="480" spans="1:20" x14ac:dyDescent="0.25">
      <c r="A480" s="1"/>
      <c r="B480" s="1"/>
      <c r="C480" s="1"/>
      <c r="D480" s="5">
        <f t="shared" si="39"/>
        <v>480</v>
      </c>
      <c r="E480" s="10" t="s">
        <v>7</v>
      </c>
      <c r="F480" s="9"/>
      <c r="G480" s="10" t="s">
        <v>7</v>
      </c>
      <c r="H480" s="9"/>
      <c r="I480" s="10" t="s">
        <v>7</v>
      </c>
      <c r="J480" s="9"/>
      <c r="K480" s="10" t="s">
        <v>7</v>
      </c>
      <c r="L480" s="139"/>
      <c r="M480" s="1"/>
      <c r="N480" s="32" t="str">
        <f t="shared" si="40"/>
        <v/>
      </c>
      <c r="O480" s="32" t="str">
        <f t="shared" si="41"/>
        <v/>
      </c>
      <c r="P480" s="1"/>
      <c r="Q480" s="32" t="str">
        <f t="shared" si="42"/>
        <v/>
      </c>
      <c r="R480" s="22">
        <f t="shared" si="38"/>
        <v>0</v>
      </c>
      <c r="S480" s="1"/>
      <c r="T480" s="1"/>
    </row>
    <row r="481" spans="1:20" x14ac:dyDescent="0.25">
      <c r="A481" s="1"/>
      <c r="B481" s="1"/>
      <c r="C481" s="1"/>
      <c r="D481" s="5">
        <f t="shared" si="39"/>
        <v>481</v>
      </c>
      <c r="E481" s="10" t="s">
        <v>7</v>
      </c>
      <c r="F481" s="9"/>
      <c r="G481" s="10" t="s">
        <v>7</v>
      </c>
      <c r="H481" s="9"/>
      <c r="I481" s="10" t="s">
        <v>7</v>
      </c>
      <c r="J481" s="9"/>
      <c r="K481" s="10" t="s">
        <v>7</v>
      </c>
      <c r="L481" s="139"/>
      <c r="M481" s="1"/>
      <c r="N481" s="32" t="str">
        <f t="shared" si="40"/>
        <v/>
      </c>
      <c r="O481" s="32" t="str">
        <f t="shared" si="41"/>
        <v/>
      </c>
      <c r="P481" s="1"/>
      <c r="Q481" s="32" t="str">
        <f t="shared" si="42"/>
        <v/>
      </c>
      <c r="R481" s="22">
        <f t="shared" si="38"/>
        <v>0</v>
      </c>
      <c r="S481" s="1"/>
      <c r="T481" s="1"/>
    </row>
    <row r="482" spans="1:20" x14ac:dyDescent="0.25">
      <c r="A482" s="1"/>
      <c r="B482" s="1"/>
      <c r="C482" s="1"/>
      <c r="D482" s="5">
        <f t="shared" si="39"/>
        <v>482</v>
      </c>
      <c r="E482" s="10" t="s">
        <v>7</v>
      </c>
      <c r="F482" s="9"/>
      <c r="G482" s="10" t="s">
        <v>7</v>
      </c>
      <c r="H482" s="9"/>
      <c r="I482" s="10" t="s">
        <v>7</v>
      </c>
      <c r="J482" s="9"/>
      <c r="K482" s="10" t="s">
        <v>7</v>
      </c>
      <c r="L482" s="139"/>
      <c r="M482" s="1"/>
      <c r="N482" s="32" t="str">
        <f t="shared" si="40"/>
        <v/>
      </c>
      <c r="O482" s="32" t="str">
        <f t="shared" si="41"/>
        <v/>
      </c>
      <c r="P482" s="1"/>
      <c r="Q482" s="32" t="str">
        <f t="shared" si="42"/>
        <v/>
      </c>
      <c r="R482" s="22">
        <f t="shared" si="38"/>
        <v>0</v>
      </c>
      <c r="S482" s="1"/>
      <c r="T482" s="1"/>
    </row>
    <row r="483" spans="1:20" x14ac:dyDescent="0.25">
      <c r="A483" s="1"/>
      <c r="B483" s="1"/>
      <c r="C483" s="1"/>
      <c r="D483" s="5">
        <f t="shared" si="39"/>
        <v>483</v>
      </c>
      <c r="E483" s="10" t="s">
        <v>7</v>
      </c>
      <c r="F483" s="9"/>
      <c r="G483" s="10" t="s">
        <v>7</v>
      </c>
      <c r="H483" s="9"/>
      <c r="I483" s="10" t="s">
        <v>7</v>
      </c>
      <c r="J483" s="9"/>
      <c r="K483" s="10" t="s">
        <v>7</v>
      </c>
      <c r="L483" s="139"/>
      <c r="M483" s="1"/>
      <c r="N483" s="32" t="str">
        <f t="shared" si="40"/>
        <v/>
      </c>
      <c r="O483" s="32" t="str">
        <f t="shared" si="41"/>
        <v/>
      </c>
      <c r="P483" s="1"/>
      <c r="Q483" s="32" t="str">
        <f t="shared" si="42"/>
        <v/>
      </c>
      <c r="R483" s="22">
        <f t="shared" si="38"/>
        <v>0</v>
      </c>
      <c r="S483" s="1"/>
      <c r="T483" s="1"/>
    </row>
    <row r="484" spans="1:20" x14ac:dyDescent="0.25">
      <c r="A484" s="1"/>
      <c r="B484" s="1"/>
      <c r="C484" s="1"/>
      <c r="D484" s="5">
        <f t="shared" si="39"/>
        <v>484</v>
      </c>
      <c r="E484" s="10" t="s">
        <v>7</v>
      </c>
      <c r="F484" s="9"/>
      <c r="G484" s="10" t="s">
        <v>7</v>
      </c>
      <c r="H484" s="9"/>
      <c r="I484" s="10" t="s">
        <v>7</v>
      </c>
      <c r="J484" s="9"/>
      <c r="K484" s="10" t="s">
        <v>7</v>
      </c>
      <c r="L484" s="139"/>
      <c r="M484" s="1"/>
      <c r="N484" s="32" t="str">
        <f t="shared" si="40"/>
        <v/>
      </c>
      <c r="O484" s="32" t="str">
        <f t="shared" si="41"/>
        <v/>
      </c>
      <c r="P484" s="1"/>
      <c r="Q484" s="32" t="str">
        <f t="shared" si="42"/>
        <v/>
      </c>
      <c r="R484" s="22">
        <f t="shared" si="38"/>
        <v>0</v>
      </c>
      <c r="S484" s="1"/>
      <c r="T484" s="1"/>
    </row>
    <row r="485" spans="1:20" x14ac:dyDescent="0.25">
      <c r="A485" s="1"/>
      <c r="B485" s="1"/>
      <c r="C485" s="1"/>
      <c r="D485" s="5">
        <f t="shared" si="39"/>
        <v>485</v>
      </c>
      <c r="E485" s="10" t="s">
        <v>7</v>
      </c>
      <c r="F485" s="9"/>
      <c r="G485" s="10" t="s">
        <v>7</v>
      </c>
      <c r="H485" s="9"/>
      <c r="I485" s="10" t="s">
        <v>7</v>
      </c>
      <c r="J485" s="9"/>
      <c r="K485" s="10" t="s">
        <v>7</v>
      </c>
      <c r="L485" s="139"/>
      <c r="M485" s="1"/>
      <c r="N485" s="32" t="str">
        <f t="shared" si="40"/>
        <v/>
      </c>
      <c r="O485" s="32" t="str">
        <f t="shared" si="41"/>
        <v/>
      </c>
      <c r="P485" s="1"/>
      <c r="Q485" s="32" t="str">
        <f t="shared" si="42"/>
        <v/>
      </c>
      <c r="R485" s="22">
        <f t="shared" si="38"/>
        <v>0</v>
      </c>
      <c r="S485" s="1"/>
      <c r="T485" s="1"/>
    </row>
    <row r="486" spans="1:20" x14ac:dyDescent="0.25">
      <c r="A486" s="1"/>
      <c r="B486" s="1"/>
      <c r="C486" s="1"/>
      <c r="D486" s="5">
        <f t="shared" si="39"/>
        <v>486</v>
      </c>
      <c r="E486" s="10" t="s">
        <v>7</v>
      </c>
      <c r="F486" s="9"/>
      <c r="G486" s="10" t="s">
        <v>7</v>
      </c>
      <c r="H486" s="9"/>
      <c r="I486" s="10" t="s">
        <v>7</v>
      </c>
      <c r="J486" s="9"/>
      <c r="K486" s="10" t="s">
        <v>7</v>
      </c>
      <c r="L486" s="139"/>
      <c r="M486" s="1"/>
      <c r="N486" s="32" t="str">
        <f t="shared" si="40"/>
        <v/>
      </c>
      <c r="O486" s="32" t="str">
        <f t="shared" si="41"/>
        <v/>
      </c>
      <c r="P486" s="1"/>
      <c r="Q486" s="32" t="str">
        <f t="shared" si="42"/>
        <v/>
      </c>
      <c r="R486" s="22">
        <f t="shared" si="38"/>
        <v>0</v>
      </c>
      <c r="S486" s="1"/>
      <c r="T486" s="1"/>
    </row>
    <row r="487" spans="1:20" x14ac:dyDescent="0.25">
      <c r="A487" s="1"/>
      <c r="B487" s="1"/>
      <c r="C487" s="1"/>
      <c r="D487" s="5">
        <f t="shared" si="39"/>
        <v>487</v>
      </c>
      <c r="E487" s="10" t="s">
        <v>7</v>
      </c>
      <c r="F487" s="9"/>
      <c r="G487" s="10" t="s">
        <v>7</v>
      </c>
      <c r="H487" s="9"/>
      <c r="I487" s="10" t="s">
        <v>7</v>
      </c>
      <c r="J487" s="9"/>
      <c r="K487" s="10" t="s">
        <v>7</v>
      </c>
      <c r="L487" s="139"/>
      <c r="M487" s="1"/>
      <c r="N487" s="32" t="str">
        <f t="shared" si="40"/>
        <v/>
      </c>
      <c r="O487" s="32" t="str">
        <f t="shared" si="41"/>
        <v/>
      </c>
      <c r="P487" s="1"/>
      <c r="Q487" s="32" t="str">
        <f t="shared" si="42"/>
        <v/>
      </c>
      <c r="R487" s="22">
        <f t="shared" si="38"/>
        <v>0</v>
      </c>
      <c r="S487" s="1"/>
      <c r="T487" s="1"/>
    </row>
    <row r="488" spans="1:20" x14ac:dyDescent="0.25">
      <c r="A488" s="1"/>
      <c r="B488" s="1"/>
      <c r="C488" s="1"/>
      <c r="D488" s="5">
        <f t="shared" si="39"/>
        <v>488</v>
      </c>
      <c r="E488" s="10" t="s">
        <v>7</v>
      </c>
      <c r="F488" s="9"/>
      <c r="G488" s="10" t="s">
        <v>7</v>
      </c>
      <c r="H488" s="9"/>
      <c r="I488" s="10" t="s">
        <v>7</v>
      </c>
      <c r="J488" s="9"/>
      <c r="K488" s="10" t="s">
        <v>7</v>
      </c>
      <c r="L488" s="139"/>
      <c r="M488" s="1"/>
      <c r="N488" s="32" t="str">
        <f t="shared" si="40"/>
        <v/>
      </c>
      <c r="O488" s="32" t="str">
        <f t="shared" si="41"/>
        <v/>
      </c>
      <c r="P488" s="1"/>
      <c r="Q488" s="32" t="str">
        <f t="shared" si="42"/>
        <v/>
      </c>
      <c r="R488" s="22">
        <f t="shared" si="38"/>
        <v>0</v>
      </c>
      <c r="S488" s="1"/>
      <c r="T488" s="1"/>
    </row>
    <row r="489" spans="1:20" x14ac:dyDescent="0.25">
      <c r="A489" s="1"/>
      <c r="B489" s="1"/>
      <c r="C489" s="1"/>
      <c r="D489" s="5">
        <f t="shared" si="39"/>
        <v>489</v>
      </c>
      <c r="E489" s="10" t="s">
        <v>7</v>
      </c>
      <c r="F489" s="9"/>
      <c r="G489" s="10" t="s">
        <v>7</v>
      </c>
      <c r="H489" s="9"/>
      <c r="I489" s="10" t="s">
        <v>7</v>
      </c>
      <c r="J489" s="9"/>
      <c r="K489" s="10" t="s">
        <v>7</v>
      </c>
      <c r="L489" s="139"/>
      <c r="M489" s="1"/>
      <c r="N489" s="32" t="str">
        <f t="shared" si="40"/>
        <v/>
      </c>
      <c r="O489" s="32" t="str">
        <f t="shared" si="41"/>
        <v/>
      </c>
      <c r="P489" s="1"/>
      <c r="Q489" s="32" t="str">
        <f t="shared" si="42"/>
        <v/>
      </c>
      <c r="R489" s="22">
        <f t="shared" si="38"/>
        <v>0</v>
      </c>
      <c r="S489" s="1"/>
      <c r="T489" s="1"/>
    </row>
    <row r="490" spans="1:20" x14ac:dyDescent="0.25">
      <c r="A490" s="1"/>
      <c r="B490" s="1"/>
      <c r="C490" s="1"/>
      <c r="D490" s="5">
        <f t="shared" si="39"/>
        <v>490</v>
      </c>
      <c r="E490" s="10" t="s">
        <v>7</v>
      </c>
      <c r="F490" s="9"/>
      <c r="G490" s="10" t="s">
        <v>7</v>
      </c>
      <c r="H490" s="9"/>
      <c r="I490" s="10" t="s">
        <v>7</v>
      </c>
      <c r="J490" s="9"/>
      <c r="K490" s="10" t="s">
        <v>7</v>
      </c>
      <c r="L490" s="139"/>
      <c r="M490" s="1"/>
      <c r="N490" s="32" t="str">
        <f t="shared" si="40"/>
        <v/>
      </c>
      <c r="O490" s="32" t="str">
        <f t="shared" si="41"/>
        <v/>
      </c>
      <c r="P490" s="1"/>
      <c r="Q490" s="32" t="str">
        <f t="shared" si="42"/>
        <v/>
      </c>
      <c r="R490" s="22">
        <f t="shared" si="38"/>
        <v>0</v>
      </c>
      <c r="S490" s="1"/>
      <c r="T490" s="1"/>
    </row>
    <row r="491" spans="1:20" x14ac:dyDescent="0.25">
      <c r="A491" s="1"/>
      <c r="B491" s="1"/>
      <c r="C491" s="1"/>
      <c r="D491" s="5">
        <f t="shared" si="39"/>
        <v>491</v>
      </c>
      <c r="E491" s="10" t="s">
        <v>7</v>
      </c>
      <c r="F491" s="9"/>
      <c r="G491" s="10" t="s">
        <v>7</v>
      </c>
      <c r="H491" s="9"/>
      <c r="I491" s="10" t="s">
        <v>7</v>
      </c>
      <c r="J491" s="9"/>
      <c r="K491" s="10" t="s">
        <v>7</v>
      </c>
      <c r="L491" s="139"/>
      <c r="M491" s="1"/>
      <c r="N491" s="32" t="str">
        <f t="shared" si="40"/>
        <v/>
      </c>
      <c r="O491" s="32" t="str">
        <f t="shared" si="41"/>
        <v/>
      </c>
      <c r="P491" s="1"/>
      <c r="Q491" s="32" t="str">
        <f t="shared" si="42"/>
        <v/>
      </c>
      <c r="R491" s="22">
        <f t="shared" si="38"/>
        <v>0</v>
      </c>
      <c r="S491" s="1"/>
      <c r="T491" s="1"/>
    </row>
    <row r="492" spans="1:20" x14ac:dyDescent="0.25">
      <c r="A492" s="1"/>
      <c r="B492" s="1"/>
      <c r="C492" s="1"/>
      <c r="D492" s="5">
        <f t="shared" si="39"/>
        <v>492</v>
      </c>
      <c r="E492" s="10" t="s">
        <v>7</v>
      </c>
      <c r="F492" s="9"/>
      <c r="G492" s="10" t="s">
        <v>7</v>
      </c>
      <c r="H492" s="9"/>
      <c r="I492" s="10" t="s">
        <v>7</v>
      </c>
      <c r="J492" s="9"/>
      <c r="K492" s="10" t="s">
        <v>7</v>
      </c>
      <c r="L492" s="139"/>
      <c r="M492" s="1"/>
      <c r="N492" s="32" t="str">
        <f t="shared" si="40"/>
        <v/>
      </c>
      <c r="O492" s="32" t="str">
        <f t="shared" si="41"/>
        <v/>
      </c>
      <c r="P492" s="1"/>
      <c r="Q492" s="32" t="str">
        <f t="shared" si="42"/>
        <v/>
      </c>
      <c r="R492" s="22">
        <f t="shared" si="38"/>
        <v>0</v>
      </c>
      <c r="S492" s="1"/>
      <c r="T492" s="1"/>
    </row>
    <row r="493" spans="1:20" x14ac:dyDescent="0.25">
      <c r="A493" s="1"/>
      <c r="B493" s="1"/>
      <c r="C493" s="1"/>
      <c r="D493" s="5">
        <f t="shared" si="39"/>
        <v>493</v>
      </c>
      <c r="E493" s="10" t="s">
        <v>7</v>
      </c>
      <c r="F493" s="9"/>
      <c r="G493" s="10" t="s">
        <v>7</v>
      </c>
      <c r="H493" s="9"/>
      <c r="I493" s="10" t="s">
        <v>7</v>
      </c>
      <c r="J493" s="9"/>
      <c r="K493" s="10" t="s">
        <v>7</v>
      </c>
      <c r="L493" s="139"/>
      <c r="M493" s="1"/>
      <c r="N493" s="32" t="str">
        <f t="shared" si="40"/>
        <v/>
      </c>
      <c r="O493" s="32" t="str">
        <f t="shared" si="41"/>
        <v/>
      </c>
      <c r="P493" s="1"/>
      <c r="Q493" s="32" t="str">
        <f t="shared" si="42"/>
        <v/>
      </c>
      <c r="R493" s="22">
        <f t="shared" si="38"/>
        <v>0</v>
      </c>
      <c r="S493" s="1"/>
      <c r="T493" s="1"/>
    </row>
    <row r="494" spans="1:20" x14ac:dyDescent="0.25">
      <c r="A494" s="1"/>
      <c r="B494" s="1"/>
      <c r="C494" s="1"/>
      <c r="D494" s="5">
        <f t="shared" si="39"/>
        <v>494</v>
      </c>
      <c r="E494" s="10" t="s">
        <v>7</v>
      </c>
      <c r="F494" s="9"/>
      <c r="G494" s="10" t="s">
        <v>7</v>
      </c>
      <c r="H494" s="9"/>
      <c r="I494" s="10" t="s">
        <v>7</v>
      </c>
      <c r="J494" s="9"/>
      <c r="K494" s="10" t="s">
        <v>7</v>
      </c>
      <c r="L494" s="139"/>
      <c r="M494" s="1"/>
      <c r="N494" s="32" t="str">
        <f t="shared" si="40"/>
        <v/>
      </c>
      <c r="O494" s="32" t="str">
        <f t="shared" si="41"/>
        <v/>
      </c>
      <c r="P494" s="1"/>
      <c r="Q494" s="32" t="str">
        <f t="shared" si="42"/>
        <v/>
      </c>
      <c r="R494" s="22">
        <f t="shared" si="38"/>
        <v>0</v>
      </c>
      <c r="S494" s="1"/>
      <c r="T494" s="1"/>
    </row>
    <row r="495" spans="1:20" x14ac:dyDescent="0.25">
      <c r="A495" s="1"/>
      <c r="B495" s="1"/>
      <c r="C495" s="1"/>
      <c r="D495" s="5">
        <f t="shared" si="39"/>
        <v>495</v>
      </c>
      <c r="E495" s="10" t="s">
        <v>7</v>
      </c>
      <c r="F495" s="9"/>
      <c r="G495" s="10" t="s">
        <v>7</v>
      </c>
      <c r="H495" s="9"/>
      <c r="I495" s="10" t="s">
        <v>7</v>
      </c>
      <c r="J495" s="9"/>
      <c r="K495" s="10" t="s">
        <v>7</v>
      </c>
      <c r="L495" s="139"/>
      <c r="M495" s="1"/>
      <c r="N495" s="32" t="str">
        <f t="shared" si="40"/>
        <v/>
      </c>
      <c r="O495" s="32" t="str">
        <f t="shared" si="41"/>
        <v/>
      </c>
      <c r="P495" s="1"/>
      <c r="Q495" s="32" t="str">
        <f t="shared" si="42"/>
        <v/>
      </c>
      <c r="R495" s="22">
        <f t="shared" si="38"/>
        <v>0</v>
      </c>
      <c r="S495" s="1"/>
      <c r="T495" s="1"/>
    </row>
    <row r="496" spans="1:20" x14ac:dyDescent="0.25">
      <c r="A496" s="1"/>
      <c r="B496" s="1"/>
      <c r="C496" s="1"/>
      <c r="D496" s="5">
        <f t="shared" si="39"/>
        <v>496</v>
      </c>
      <c r="E496" s="10" t="s">
        <v>7</v>
      </c>
      <c r="F496" s="9"/>
      <c r="G496" s="10" t="s">
        <v>7</v>
      </c>
      <c r="H496" s="9"/>
      <c r="I496" s="10" t="s">
        <v>7</v>
      </c>
      <c r="J496" s="9"/>
      <c r="K496" s="10" t="s">
        <v>7</v>
      </c>
      <c r="L496" s="139"/>
      <c r="M496" s="1"/>
      <c r="N496" s="32" t="str">
        <f t="shared" si="40"/>
        <v/>
      </c>
      <c r="O496" s="32" t="str">
        <f t="shared" si="41"/>
        <v/>
      </c>
      <c r="P496" s="1"/>
      <c r="Q496" s="32" t="str">
        <f t="shared" si="42"/>
        <v/>
      </c>
      <c r="R496" s="22">
        <f t="shared" si="38"/>
        <v>0</v>
      </c>
      <c r="S496" s="1"/>
      <c r="T496" s="1"/>
    </row>
    <row r="497" spans="1:20" x14ac:dyDescent="0.25">
      <c r="A497" s="1"/>
      <c r="B497" s="1"/>
      <c r="C497" s="1"/>
      <c r="D497" s="5">
        <f t="shared" si="39"/>
        <v>497</v>
      </c>
      <c r="E497" s="10" t="s">
        <v>7</v>
      </c>
      <c r="F497" s="9"/>
      <c r="G497" s="10" t="s">
        <v>7</v>
      </c>
      <c r="H497" s="9"/>
      <c r="I497" s="10" t="s">
        <v>7</v>
      </c>
      <c r="J497" s="9"/>
      <c r="K497" s="10" t="s">
        <v>7</v>
      </c>
      <c r="L497" s="139"/>
      <c r="M497" s="1"/>
      <c r="N497" s="32" t="str">
        <f t="shared" si="40"/>
        <v/>
      </c>
      <c r="O497" s="32" t="str">
        <f t="shared" si="41"/>
        <v/>
      </c>
      <c r="P497" s="1"/>
      <c r="Q497" s="32" t="str">
        <f t="shared" si="42"/>
        <v/>
      </c>
      <c r="R497" s="22">
        <f t="shared" si="38"/>
        <v>0</v>
      </c>
      <c r="S497" s="1"/>
      <c r="T497" s="1"/>
    </row>
    <row r="498" spans="1:20" x14ac:dyDescent="0.25">
      <c r="A498" s="1"/>
      <c r="B498" s="1"/>
      <c r="C498" s="1"/>
      <c r="D498" s="5">
        <f t="shared" si="39"/>
        <v>498</v>
      </c>
      <c r="E498" s="10" t="s">
        <v>7</v>
      </c>
      <c r="F498" s="9"/>
      <c r="G498" s="10" t="s">
        <v>7</v>
      </c>
      <c r="H498" s="9"/>
      <c r="I498" s="10" t="s">
        <v>7</v>
      </c>
      <c r="J498" s="9"/>
      <c r="K498" s="10" t="s">
        <v>7</v>
      </c>
      <c r="L498" s="139"/>
      <c r="M498" s="1"/>
      <c r="N498" s="32" t="str">
        <f t="shared" si="40"/>
        <v/>
      </c>
      <c r="O498" s="32" t="str">
        <f t="shared" si="41"/>
        <v/>
      </c>
      <c r="P498" s="1"/>
      <c r="Q498" s="32" t="str">
        <f t="shared" si="42"/>
        <v/>
      </c>
      <c r="R498" s="22">
        <f t="shared" si="38"/>
        <v>0</v>
      </c>
      <c r="S498" s="1"/>
      <c r="T498" s="1"/>
    </row>
    <row r="499" spans="1:20" x14ac:dyDescent="0.25">
      <c r="A499" s="1"/>
      <c r="B499" s="1"/>
      <c r="C499" s="1"/>
      <c r="D499" s="5">
        <f t="shared" si="39"/>
        <v>499</v>
      </c>
      <c r="E499" s="10" t="s">
        <v>7</v>
      </c>
      <c r="F499" s="9"/>
      <c r="G499" s="10" t="s">
        <v>7</v>
      </c>
      <c r="H499" s="9"/>
      <c r="I499" s="10" t="s">
        <v>7</v>
      </c>
      <c r="J499" s="9"/>
      <c r="K499" s="10" t="s">
        <v>7</v>
      </c>
      <c r="L499" s="139"/>
      <c r="M499" s="1"/>
      <c r="N499" s="32" t="str">
        <f t="shared" si="40"/>
        <v/>
      </c>
      <c r="O499" s="32" t="str">
        <f t="shared" si="41"/>
        <v/>
      </c>
      <c r="P499" s="1"/>
      <c r="Q499" s="32" t="str">
        <f t="shared" si="42"/>
        <v/>
      </c>
      <c r="R499" s="22">
        <f t="shared" si="38"/>
        <v>0</v>
      </c>
      <c r="S499" s="1"/>
      <c r="T499" s="1"/>
    </row>
    <row r="500" spans="1:20" x14ac:dyDescent="0.25">
      <c r="A500" s="1"/>
      <c r="B500" s="1"/>
      <c r="C500" s="1"/>
      <c r="D500" s="5">
        <f t="shared" si="39"/>
        <v>500</v>
      </c>
      <c r="E500" s="10" t="s">
        <v>7</v>
      </c>
      <c r="F500" s="9"/>
      <c r="G500" s="10" t="s">
        <v>7</v>
      </c>
      <c r="H500" s="9"/>
      <c r="I500" s="10" t="s">
        <v>7</v>
      </c>
      <c r="J500" s="9"/>
      <c r="K500" s="10" t="s">
        <v>7</v>
      </c>
      <c r="L500" s="139"/>
      <c r="M500" s="1"/>
      <c r="N500" s="32" t="str">
        <f t="shared" si="40"/>
        <v/>
      </c>
      <c r="O500" s="32" t="str">
        <f t="shared" si="41"/>
        <v/>
      </c>
      <c r="P500" s="1"/>
      <c r="Q500" s="32" t="str">
        <f t="shared" si="42"/>
        <v/>
      </c>
      <c r="R500" s="22">
        <f t="shared" si="38"/>
        <v>0</v>
      </c>
      <c r="S500" s="1"/>
      <c r="T500" s="1"/>
    </row>
    <row r="501" spans="1:20" x14ac:dyDescent="0.25">
      <c r="A501" s="1"/>
      <c r="B501" s="1"/>
      <c r="C501" s="1"/>
      <c r="D501" s="5">
        <f t="shared" si="39"/>
        <v>501</v>
      </c>
      <c r="E501" s="10" t="s">
        <v>7</v>
      </c>
      <c r="F501" s="9"/>
      <c r="G501" s="10" t="s">
        <v>7</v>
      </c>
      <c r="H501" s="9"/>
      <c r="I501" s="10" t="s">
        <v>7</v>
      </c>
      <c r="J501" s="9"/>
      <c r="K501" s="10" t="s">
        <v>7</v>
      </c>
      <c r="L501" s="139"/>
      <c r="M501" s="1"/>
      <c r="N501" s="32" t="str">
        <f t="shared" si="40"/>
        <v/>
      </c>
      <c r="O501" s="32" t="str">
        <f t="shared" si="41"/>
        <v/>
      </c>
      <c r="P501" s="1"/>
      <c r="Q501" s="32" t="str">
        <f t="shared" si="42"/>
        <v/>
      </c>
      <c r="R501" s="22">
        <f t="shared" si="38"/>
        <v>0</v>
      </c>
      <c r="S501" s="1"/>
      <c r="T501" s="1"/>
    </row>
    <row r="502" spans="1:20" x14ac:dyDescent="0.25">
      <c r="A502" s="1"/>
      <c r="B502" s="1"/>
      <c r="C502" s="1"/>
      <c r="D502" s="5">
        <f t="shared" si="39"/>
        <v>502</v>
      </c>
      <c r="E502" s="10" t="s">
        <v>7</v>
      </c>
      <c r="F502" s="9"/>
      <c r="G502" s="10" t="s">
        <v>7</v>
      </c>
      <c r="H502" s="9"/>
      <c r="I502" s="10" t="s">
        <v>7</v>
      </c>
      <c r="J502" s="9"/>
      <c r="K502" s="10" t="s">
        <v>7</v>
      </c>
      <c r="L502" s="139"/>
      <c r="M502" s="1"/>
      <c r="N502" s="32" t="str">
        <f t="shared" si="40"/>
        <v/>
      </c>
      <c r="O502" s="32" t="str">
        <f t="shared" si="41"/>
        <v/>
      </c>
      <c r="P502" s="1"/>
      <c r="Q502" s="32" t="str">
        <f t="shared" si="42"/>
        <v/>
      </c>
      <c r="R502" s="22">
        <f t="shared" si="38"/>
        <v>0</v>
      </c>
      <c r="S502" s="1"/>
      <c r="T502" s="1"/>
    </row>
    <row r="503" spans="1:20" x14ac:dyDescent="0.25">
      <c r="A503" s="1"/>
      <c r="B503" s="1"/>
      <c r="C503" s="1"/>
      <c r="D503" s="5">
        <f t="shared" si="39"/>
        <v>503</v>
      </c>
      <c r="E503" s="10" t="s">
        <v>7</v>
      </c>
      <c r="F503" s="9"/>
      <c r="G503" s="10" t="s">
        <v>7</v>
      </c>
      <c r="H503" s="9"/>
      <c r="I503" s="10" t="s">
        <v>7</v>
      </c>
      <c r="J503" s="9"/>
      <c r="K503" s="10" t="s">
        <v>7</v>
      </c>
      <c r="L503" s="139"/>
      <c r="M503" s="1"/>
      <c r="N503" s="32" t="str">
        <f t="shared" si="40"/>
        <v/>
      </c>
      <c r="O503" s="32" t="str">
        <f t="shared" si="41"/>
        <v/>
      </c>
      <c r="P503" s="1"/>
      <c r="Q503" s="32" t="str">
        <f t="shared" si="42"/>
        <v/>
      </c>
      <c r="R503" s="22">
        <f t="shared" si="38"/>
        <v>0</v>
      </c>
      <c r="S503" s="1"/>
      <c r="T503" s="1"/>
    </row>
    <row r="504" spans="1:20" x14ac:dyDescent="0.25">
      <c r="A504" s="1"/>
      <c r="B504" s="1"/>
      <c r="C504" s="1"/>
      <c r="D504" s="5">
        <f t="shared" si="39"/>
        <v>504</v>
      </c>
      <c r="E504" s="10" t="s">
        <v>7</v>
      </c>
      <c r="F504" s="9"/>
      <c r="G504" s="10" t="s">
        <v>7</v>
      </c>
      <c r="H504" s="9"/>
      <c r="I504" s="10" t="s">
        <v>7</v>
      </c>
      <c r="J504" s="9"/>
      <c r="K504" s="10" t="s">
        <v>7</v>
      </c>
      <c r="L504" s="139"/>
      <c r="M504" s="1"/>
      <c r="N504" s="32" t="str">
        <f t="shared" si="40"/>
        <v/>
      </c>
      <c r="O504" s="32" t="str">
        <f t="shared" si="41"/>
        <v/>
      </c>
      <c r="P504" s="1"/>
      <c r="Q504" s="32" t="str">
        <f t="shared" si="42"/>
        <v/>
      </c>
      <c r="R504" s="22">
        <f t="shared" si="38"/>
        <v>0</v>
      </c>
      <c r="S504" s="1"/>
      <c r="T504" s="1"/>
    </row>
    <row r="505" spans="1:20" x14ac:dyDescent="0.25">
      <c r="A505" s="1"/>
      <c r="B505" s="1"/>
      <c r="C505" s="1"/>
      <c r="D505" s="5">
        <f t="shared" si="39"/>
        <v>505</v>
      </c>
      <c r="E505" s="10" t="s">
        <v>7</v>
      </c>
      <c r="F505" s="9"/>
      <c r="G505" s="10" t="s">
        <v>7</v>
      </c>
      <c r="H505" s="9"/>
      <c r="I505" s="10" t="s">
        <v>7</v>
      </c>
      <c r="J505" s="9"/>
      <c r="K505" s="10" t="s">
        <v>7</v>
      </c>
      <c r="L505" s="139"/>
      <c r="M505" s="1"/>
      <c r="N505" s="32" t="str">
        <f t="shared" si="40"/>
        <v/>
      </c>
      <c r="O505" s="32" t="str">
        <f t="shared" si="41"/>
        <v/>
      </c>
      <c r="P505" s="1"/>
      <c r="Q505" s="32" t="str">
        <f t="shared" si="42"/>
        <v/>
      </c>
      <c r="R505" s="22">
        <f t="shared" si="38"/>
        <v>0</v>
      </c>
      <c r="S505" s="1"/>
      <c r="T505" s="1"/>
    </row>
    <row r="506" spans="1:20" x14ac:dyDescent="0.25">
      <c r="A506" s="1"/>
      <c r="B506" s="1"/>
      <c r="C506" s="1"/>
      <c r="D506" s="5">
        <f t="shared" si="39"/>
        <v>506</v>
      </c>
      <c r="E506" s="10" t="s">
        <v>7</v>
      </c>
      <c r="F506" s="9"/>
      <c r="G506" s="10" t="s">
        <v>7</v>
      </c>
      <c r="H506" s="9"/>
      <c r="I506" s="10" t="s">
        <v>7</v>
      </c>
      <c r="J506" s="9"/>
      <c r="K506" s="10" t="s">
        <v>7</v>
      </c>
      <c r="L506" s="139"/>
      <c r="M506" s="1"/>
      <c r="N506" s="32" t="str">
        <f t="shared" si="40"/>
        <v/>
      </c>
      <c r="O506" s="32" t="str">
        <f t="shared" si="41"/>
        <v/>
      </c>
      <c r="P506" s="1"/>
      <c r="Q506" s="32" t="str">
        <f t="shared" si="42"/>
        <v/>
      </c>
      <c r="R506" s="22">
        <f t="shared" si="38"/>
        <v>0</v>
      </c>
      <c r="S506" s="1"/>
      <c r="T506" s="1"/>
    </row>
    <row r="507" spans="1:20" x14ac:dyDescent="0.25">
      <c r="A507" s="1"/>
      <c r="B507" s="1"/>
      <c r="C507" s="1"/>
      <c r="D507" s="5">
        <f t="shared" si="39"/>
        <v>507</v>
      </c>
      <c r="E507" s="10" t="s">
        <v>7</v>
      </c>
      <c r="F507" s="9"/>
      <c r="G507" s="10" t="s">
        <v>7</v>
      </c>
      <c r="H507" s="9"/>
      <c r="I507" s="10" t="s">
        <v>7</v>
      </c>
      <c r="J507" s="9"/>
      <c r="K507" s="10" t="s">
        <v>7</v>
      </c>
      <c r="L507" s="139"/>
      <c r="M507" s="1"/>
      <c r="N507" s="32" t="str">
        <f t="shared" si="40"/>
        <v/>
      </c>
      <c r="O507" s="32" t="str">
        <f t="shared" si="41"/>
        <v/>
      </c>
      <c r="P507" s="1"/>
      <c r="Q507" s="32" t="str">
        <f t="shared" si="42"/>
        <v/>
      </c>
      <c r="R507" s="22">
        <f t="shared" si="38"/>
        <v>0</v>
      </c>
      <c r="S507" s="1"/>
      <c r="T507" s="1"/>
    </row>
    <row r="508" spans="1:20" x14ac:dyDescent="0.25">
      <c r="A508" s="1"/>
      <c r="B508" s="1"/>
      <c r="C508" s="1"/>
      <c r="D508" s="5">
        <f t="shared" si="39"/>
        <v>508</v>
      </c>
      <c r="E508" s="10" t="s">
        <v>7</v>
      </c>
      <c r="F508" s="9"/>
      <c r="G508" s="10" t="s">
        <v>7</v>
      </c>
      <c r="H508" s="9"/>
      <c r="I508" s="10" t="s">
        <v>7</v>
      </c>
      <c r="J508" s="9"/>
      <c r="K508" s="10" t="s">
        <v>7</v>
      </c>
      <c r="L508" s="139"/>
      <c r="M508" s="1"/>
      <c r="N508" s="32" t="str">
        <f t="shared" si="40"/>
        <v/>
      </c>
      <c r="O508" s="32" t="str">
        <f t="shared" si="41"/>
        <v/>
      </c>
      <c r="P508" s="1"/>
      <c r="Q508" s="32" t="str">
        <f t="shared" si="42"/>
        <v/>
      </c>
      <c r="R508" s="22">
        <f t="shared" si="38"/>
        <v>0</v>
      </c>
      <c r="S508" s="1"/>
      <c r="T508" s="1"/>
    </row>
    <row r="509" spans="1:20" x14ac:dyDescent="0.25">
      <c r="A509" s="1"/>
      <c r="B509" s="1"/>
      <c r="C509" s="1"/>
      <c r="D509" s="5">
        <f t="shared" si="39"/>
        <v>509</v>
      </c>
      <c r="E509" s="10" t="s">
        <v>7</v>
      </c>
      <c r="F509" s="9"/>
      <c r="G509" s="10" t="s">
        <v>7</v>
      </c>
      <c r="H509" s="9"/>
      <c r="I509" s="10" t="s">
        <v>7</v>
      </c>
      <c r="J509" s="9"/>
      <c r="K509" s="10" t="s">
        <v>7</v>
      </c>
      <c r="L509" s="139"/>
      <c r="M509" s="1"/>
      <c r="N509" s="32" t="str">
        <f t="shared" si="40"/>
        <v/>
      </c>
      <c r="O509" s="32" t="str">
        <f t="shared" si="41"/>
        <v/>
      </c>
      <c r="P509" s="1"/>
      <c r="Q509" s="32" t="str">
        <f t="shared" si="42"/>
        <v/>
      </c>
      <c r="R509" s="22">
        <f t="shared" si="38"/>
        <v>0</v>
      </c>
      <c r="S509" s="1"/>
      <c r="T509" s="1"/>
    </row>
    <row r="510" spans="1:20" x14ac:dyDescent="0.25">
      <c r="A510" s="1"/>
      <c r="B510" s="1"/>
      <c r="C510" s="1"/>
      <c r="D510" s="5">
        <f t="shared" si="39"/>
        <v>510</v>
      </c>
      <c r="E510" s="10" t="s">
        <v>7</v>
      </c>
      <c r="F510" s="9"/>
      <c r="G510" s="10" t="s">
        <v>7</v>
      </c>
      <c r="H510" s="9"/>
      <c r="I510" s="10" t="s">
        <v>7</v>
      </c>
      <c r="J510" s="9"/>
      <c r="K510" s="10" t="s">
        <v>7</v>
      </c>
      <c r="L510" s="139"/>
      <c r="M510" s="1"/>
      <c r="N510" s="32" t="str">
        <f t="shared" si="40"/>
        <v/>
      </c>
      <c r="O510" s="32" t="str">
        <f t="shared" si="41"/>
        <v/>
      </c>
      <c r="P510" s="1"/>
      <c r="Q510" s="32" t="str">
        <f t="shared" si="42"/>
        <v/>
      </c>
      <c r="R510" s="22">
        <f t="shared" si="38"/>
        <v>0</v>
      </c>
      <c r="S510" s="1"/>
      <c r="T510" s="1"/>
    </row>
    <row r="511" spans="1:20" x14ac:dyDescent="0.25">
      <c r="A511" s="1"/>
      <c r="B511" s="1"/>
      <c r="C511" s="1"/>
      <c r="D511" s="5">
        <f t="shared" si="39"/>
        <v>511</v>
      </c>
      <c r="E511" s="10" t="s">
        <v>7</v>
      </c>
      <c r="F511" s="9"/>
      <c r="G511" s="10" t="s">
        <v>7</v>
      </c>
      <c r="H511" s="9"/>
      <c r="I511" s="10" t="s">
        <v>7</v>
      </c>
      <c r="J511" s="9"/>
      <c r="K511" s="10" t="s">
        <v>7</v>
      </c>
      <c r="L511" s="139"/>
      <c r="M511" s="1"/>
      <c r="N511" s="32" t="str">
        <f t="shared" si="40"/>
        <v/>
      </c>
      <c r="O511" s="32" t="str">
        <f t="shared" si="41"/>
        <v/>
      </c>
      <c r="P511" s="1"/>
      <c r="Q511" s="32" t="str">
        <f t="shared" si="42"/>
        <v/>
      </c>
      <c r="R511" s="22">
        <f t="shared" si="38"/>
        <v>0</v>
      </c>
      <c r="S511" s="1"/>
      <c r="T511" s="1"/>
    </row>
    <row r="512" spans="1:20" x14ac:dyDescent="0.25">
      <c r="A512" s="1"/>
      <c r="B512" s="1"/>
      <c r="C512" s="1"/>
      <c r="D512" s="5">
        <f t="shared" si="39"/>
        <v>512</v>
      </c>
      <c r="E512" s="10" t="s">
        <v>7</v>
      </c>
      <c r="F512" s="9"/>
      <c r="G512" s="10" t="s">
        <v>7</v>
      </c>
      <c r="H512" s="9"/>
      <c r="I512" s="10" t="s">
        <v>7</v>
      </c>
      <c r="J512" s="9"/>
      <c r="K512" s="10" t="s">
        <v>7</v>
      </c>
      <c r="L512" s="139"/>
      <c r="M512" s="1"/>
      <c r="N512" s="32" t="str">
        <f t="shared" si="40"/>
        <v/>
      </c>
      <c r="O512" s="32" t="str">
        <f t="shared" si="41"/>
        <v/>
      </c>
      <c r="P512" s="1"/>
      <c r="Q512" s="32" t="str">
        <f t="shared" si="42"/>
        <v/>
      </c>
      <c r="R512" s="22">
        <f t="shared" si="38"/>
        <v>0</v>
      </c>
      <c r="S512" s="1"/>
      <c r="T512" s="1"/>
    </row>
    <row r="513" spans="1:20" x14ac:dyDescent="0.25">
      <c r="A513" s="1"/>
      <c r="B513" s="1"/>
      <c r="C513" s="1"/>
      <c r="D513" s="5">
        <f t="shared" si="39"/>
        <v>513</v>
      </c>
      <c r="E513" s="10" t="s">
        <v>7</v>
      </c>
      <c r="F513" s="9"/>
      <c r="G513" s="10" t="s">
        <v>7</v>
      </c>
      <c r="H513" s="9"/>
      <c r="I513" s="10" t="s">
        <v>7</v>
      </c>
      <c r="J513" s="9"/>
      <c r="K513" s="10" t="s">
        <v>7</v>
      </c>
      <c r="L513" s="139"/>
      <c r="M513" s="1"/>
      <c r="N513" s="32" t="str">
        <f t="shared" si="40"/>
        <v/>
      </c>
      <c r="O513" s="32" t="str">
        <f t="shared" si="41"/>
        <v/>
      </c>
      <c r="P513" s="1"/>
      <c r="Q513" s="32" t="str">
        <f t="shared" si="42"/>
        <v/>
      </c>
      <c r="R513" s="22">
        <f t="shared" si="38"/>
        <v>0</v>
      </c>
      <c r="S513" s="1"/>
      <c r="T513" s="1"/>
    </row>
    <row r="514" spans="1:20" x14ac:dyDescent="0.25">
      <c r="A514" s="1"/>
      <c r="B514" s="1"/>
      <c r="C514" s="1"/>
      <c r="D514" s="5">
        <f t="shared" si="39"/>
        <v>514</v>
      </c>
      <c r="E514" s="10" t="s">
        <v>7</v>
      </c>
      <c r="F514" s="9"/>
      <c r="G514" s="10" t="s">
        <v>7</v>
      </c>
      <c r="H514" s="9"/>
      <c r="I514" s="10" t="s">
        <v>7</v>
      </c>
      <c r="J514" s="9"/>
      <c r="K514" s="10" t="s">
        <v>7</v>
      </c>
      <c r="L514" s="139"/>
      <c r="M514" s="1"/>
      <c r="N514" s="32" t="str">
        <f t="shared" si="40"/>
        <v/>
      </c>
      <c r="O514" s="32" t="str">
        <f t="shared" si="41"/>
        <v/>
      </c>
      <c r="P514" s="1"/>
      <c r="Q514" s="32" t="str">
        <f t="shared" si="42"/>
        <v/>
      </c>
      <c r="R514" s="22">
        <f t="shared" si="38"/>
        <v>0</v>
      </c>
      <c r="S514" s="1"/>
      <c r="T514" s="1"/>
    </row>
    <row r="515" spans="1:20" x14ac:dyDescent="0.25">
      <c r="A515" s="1"/>
      <c r="B515" s="1"/>
      <c r="C515" s="1"/>
      <c r="D515" s="5">
        <f t="shared" si="39"/>
        <v>515</v>
      </c>
      <c r="E515" s="10" t="s">
        <v>7</v>
      </c>
      <c r="F515" s="9"/>
      <c r="G515" s="10" t="s">
        <v>7</v>
      </c>
      <c r="H515" s="9"/>
      <c r="I515" s="10" t="s">
        <v>7</v>
      </c>
      <c r="J515" s="9"/>
      <c r="K515" s="10" t="s">
        <v>7</v>
      </c>
      <c r="L515" s="139"/>
      <c r="M515" s="1"/>
      <c r="N515" s="32" t="str">
        <f t="shared" si="40"/>
        <v/>
      </c>
      <c r="O515" s="32" t="str">
        <f t="shared" si="41"/>
        <v/>
      </c>
      <c r="P515" s="1"/>
      <c r="Q515" s="32" t="str">
        <f t="shared" si="42"/>
        <v/>
      </c>
      <c r="R515" s="22">
        <f t="shared" si="38"/>
        <v>0</v>
      </c>
      <c r="S515" s="1"/>
      <c r="T515" s="1"/>
    </row>
    <row r="516" spans="1:20" x14ac:dyDescent="0.25">
      <c r="A516" s="1"/>
      <c r="B516" s="1"/>
      <c r="C516" s="1"/>
      <c r="D516" s="5">
        <f t="shared" si="39"/>
        <v>516</v>
      </c>
      <c r="E516" s="10" t="s">
        <v>7</v>
      </c>
      <c r="F516" s="9"/>
      <c r="G516" s="10" t="s">
        <v>7</v>
      </c>
      <c r="H516" s="9"/>
      <c r="I516" s="10" t="s">
        <v>7</v>
      </c>
      <c r="J516" s="9"/>
      <c r="K516" s="10" t="s">
        <v>7</v>
      </c>
      <c r="L516" s="139"/>
      <c r="M516" s="1"/>
      <c r="N516" s="32" t="str">
        <f t="shared" si="40"/>
        <v/>
      </c>
      <c r="O516" s="32" t="str">
        <f t="shared" si="41"/>
        <v/>
      </c>
      <c r="P516" s="1"/>
      <c r="Q516" s="32" t="str">
        <f t="shared" si="42"/>
        <v/>
      </c>
      <c r="R516" s="22">
        <f t="shared" si="38"/>
        <v>0</v>
      </c>
      <c r="S516" s="1"/>
      <c r="T516" s="1"/>
    </row>
    <row r="517" spans="1:20" x14ac:dyDescent="0.25">
      <c r="A517" s="1"/>
      <c r="B517" s="1"/>
      <c r="C517" s="1"/>
      <c r="D517" s="5">
        <f t="shared" si="39"/>
        <v>517</v>
      </c>
      <c r="E517" s="10" t="s">
        <v>7</v>
      </c>
      <c r="F517" s="9"/>
      <c r="G517" s="10" t="s">
        <v>7</v>
      </c>
      <c r="H517" s="9"/>
      <c r="I517" s="10" t="s">
        <v>7</v>
      </c>
      <c r="J517" s="9"/>
      <c r="K517" s="10" t="s">
        <v>7</v>
      </c>
      <c r="L517" s="139"/>
      <c r="M517" s="1"/>
      <c r="N517" s="32" t="str">
        <f t="shared" si="40"/>
        <v/>
      </c>
      <c r="O517" s="32" t="str">
        <f t="shared" si="41"/>
        <v/>
      </c>
      <c r="P517" s="1"/>
      <c r="Q517" s="32" t="str">
        <f t="shared" si="42"/>
        <v/>
      </c>
      <c r="R517" s="22">
        <f t="shared" si="38"/>
        <v>0</v>
      </c>
      <c r="S517" s="1"/>
      <c r="T517" s="1"/>
    </row>
    <row r="518" spans="1:20" x14ac:dyDescent="0.25">
      <c r="A518" s="1"/>
      <c r="B518" s="1"/>
      <c r="C518" s="1"/>
      <c r="D518" s="5">
        <f t="shared" si="39"/>
        <v>518</v>
      </c>
      <c r="E518" s="10" t="s">
        <v>7</v>
      </c>
      <c r="F518" s="9"/>
      <c r="G518" s="10" t="s">
        <v>7</v>
      </c>
      <c r="H518" s="9"/>
      <c r="I518" s="10" t="s">
        <v>7</v>
      </c>
      <c r="J518" s="9"/>
      <c r="K518" s="10" t="s">
        <v>7</v>
      </c>
      <c r="L518" s="139"/>
      <c r="M518" s="1"/>
      <c r="N518" s="32" t="str">
        <f t="shared" si="40"/>
        <v/>
      </c>
      <c r="O518" s="32" t="str">
        <f t="shared" si="41"/>
        <v/>
      </c>
      <c r="P518" s="1"/>
      <c r="Q518" s="32" t="str">
        <f t="shared" si="42"/>
        <v/>
      </c>
      <c r="R518" s="22">
        <f t="shared" si="38"/>
        <v>0</v>
      </c>
      <c r="S518" s="1"/>
      <c r="T518" s="1"/>
    </row>
    <row r="519" spans="1:20" x14ac:dyDescent="0.25">
      <c r="A519" s="1"/>
      <c r="B519" s="1"/>
      <c r="C519" s="1"/>
      <c r="D519" s="5">
        <f t="shared" si="39"/>
        <v>519</v>
      </c>
      <c r="E519" s="10" t="s">
        <v>7</v>
      </c>
      <c r="F519" s="9"/>
      <c r="G519" s="10" t="s">
        <v>7</v>
      </c>
      <c r="H519" s="9"/>
      <c r="I519" s="10" t="s">
        <v>7</v>
      </c>
      <c r="J519" s="9"/>
      <c r="K519" s="10" t="s">
        <v>7</v>
      </c>
      <c r="L519" s="139"/>
      <c r="M519" s="1"/>
      <c r="N519" s="32" t="str">
        <f t="shared" si="40"/>
        <v/>
      </c>
      <c r="O519" s="32" t="str">
        <f t="shared" si="41"/>
        <v/>
      </c>
      <c r="P519" s="1"/>
      <c r="Q519" s="32" t="str">
        <f t="shared" si="42"/>
        <v/>
      </c>
      <c r="R519" s="22">
        <f t="shared" si="38"/>
        <v>0</v>
      </c>
      <c r="S519" s="1"/>
      <c r="T519" s="1"/>
    </row>
    <row r="520" spans="1:20" x14ac:dyDescent="0.25">
      <c r="A520" s="1"/>
      <c r="B520" s="1"/>
      <c r="C520" s="1"/>
      <c r="D520" s="5">
        <f t="shared" si="39"/>
        <v>520</v>
      </c>
      <c r="E520" s="10" t="s">
        <v>7</v>
      </c>
      <c r="F520" s="9"/>
      <c r="G520" s="10" t="s">
        <v>7</v>
      </c>
      <c r="H520" s="9"/>
      <c r="I520" s="10" t="s">
        <v>7</v>
      </c>
      <c r="J520" s="9"/>
      <c r="K520" s="10" t="s">
        <v>7</v>
      </c>
      <c r="L520" s="139"/>
      <c r="M520" s="1"/>
      <c r="N520" s="32" t="str">
        <f t="shared" si="40"/>
        <v/>
      </c>
      <c r="O520" s="32" t="str">
        <f t="shared" si="41"/>
        <v/>
      </c>
      <c r="P520" s="1"/>
      <c r="Q520" s="32" t="str">
        <f t="shared" si="42"/>
        <v/>
      </c>
      <c r="R520" s="22">
        <f t="shared" ref="R520:R583" si="43">IF(Q520="",0,IF(COUNTIF(Q:Q,Q520)=1,0,1))</f>
        <v>0</v>
      </c>
      <c r="S520" s="1"/>
      <c r="T520" s="1"/>
    </row>
    <row r="521" spans="1:20" x14ac:dyDescent="0.25">
      <c r="A521" s="1"/>
      <c r="B521" s="1"/>
      <c r="C521" s="1"/>
      <c r="D521" s="5">
        <f t="shared" ref="D521:D584" si="44">ROW(C521)</f>
        <v>521</v>
      </c>
      <c r="E521" s="10" t="s">
        <v>7</v>
      </c>
      <c r="F521" s="9"/>
      <c r="G521" s="10" t="s">
        <v>7</v>
      </c>
      <c r="H521" s="9"/>
      <c r="I521" s="10" t="s">
        <v>7</v>
      </c>
      <c r="J521" s="9"/>
      <c r="K521" s="10" t="s">
        <v>7</v>
      </c>
      <c r="L521" s="139"/>
      <c r="M521" s="1"/>
      <c r="N521" s="32" t="str">
        <f t="shared" si="40"/>
        <v/>
      </c>
      <c r="O521" s="32" t="str">
        <f t="shared" si="41"/>
        <v/>
      </c>
      <c r="P521" s="1"/>
      <c r="Q521" s="32" t="str">
        <f t="shared" si="42"/>
        <v/>
      </c>
      <c r="R521" s="22">
        <f t="shared" si="43"/>
        <v>0</v>
      </c>
      <c r="S521" s="1"/>
      <c r="T521" s="1"/>
    </row>
    <row r="522" spans="1:20" x14ac:dyDescent="0.25">
      <c r="A522" s="1"/>
      <c r="B522" s="1"/>
      <c r="C522" s="1"/>
      <c r="D522" s="5">
        <f t="shared" si="44"/>
        <v>522</v>
      </c>
      <c r="E522" s="10" t="s">
        <v>7</v>
      </c>
      <c r="F522" s="9"/>
      <c r="G522" s="10" t="s">
        <v>7</v>
      </c>
      <c r="H522" s="9"/>
      <c r="I522" s="10" t="s">
        <v>7</v>
      </c>
      <c r="J522" s="9"/>
      <c r="K522" s="10" t="s">
        <v>7</v>
      </c>
      <c r="L522" s="139"/>
      <c r="M522" s="1"/>
      <c r="N522" s="32" t="str">
        <f t="shared" si="40"/>
        <v/>
      </c>
      <c r="O522" s="32" t="str">
        <f t="shared" si="41"/>
        <v/>
      </c>
      <c r="P522" s="1"/>
      <c r="Q522" s="32" t="str">
        <f t="shared" si="42"/>
        <v/>
      </c>
      <c r="R522" s="22">
        <f t="shared" si="43"/>
        <v>0</v>
      </c>
      <c r="S522" s="1"/>
      <c r="T522" s="1"/>
    </row>
    <row r="523" spans="1:20" x14ac:dyDescent="0.25">
      <c r="A523" s="1"/>
      <c r="B523" s="1"/>
      <c r="C523" s="1"/>
      <c r="D523" s="5">
        <f t="shared" si="44"/>
        <v>523</v>
      </c>
      <c r="E523" s="10" t="s">
        <v>7</v>
      </c>
      <c r="F523" s="9"/>
      <c r="G523" s="10" t="s">
        <v>7</v>
      </c>
      <c r="H523" s="9"/>
      <c r="I523" s="10" t="s">
        <v>7</v>
      </c>
      <c r="J523" s="9"/>
      <c r="K523" s="10" t="s">
        <v>7</v>
      </c>
      <c r="L523" s="139"/>
      <c r="M523" s="1"/>
      <c r="N523" s="32" t="str">
        <f t="shared" si="40"/>
        <v/>
      </c>
      <c r="O523" s="32" t="str">
        <f t="shared" si="41"/>
        <v/>
      </c>
      <c r="P523" s="1"/>
      <c r="Q523" s="32" t="str">
        <f t="shared" si="42"/>
        <v/>
      </c>
      <c r="R523" s="22">
        <f t="shared" si="43"/>
        <v>0</v>
      </c>
      <c r="S523" s="1"/>
      <c r="T523" s="1"/>
    </row>
    <row r="524" spans="1:20" x14ac:dyDescent="0.25">
      <c r="A524" s="1"/>
      <c r="B524" s="1"/>
      <c r="C524" s="1"/>
      <c r="D524" s="5">
        <f t="shared" si="44"/>
        <v>524</v>
      </c>
      <c r="E524" s="10" t="s">
        <v>7</v>
      </c>
      <c r="F524" s="9"/>
      <c r="G524" s="10" t="s">
        <v>7</v>
      </c>
      <c r="H524" s="9"/>
      <c r="I524" s="10" t="s">
        <v>7</v>
      </c>
      <c r="J524" s="9"/>
      <c r="K524" s="10" t="s">
        <v>7</v>
      </c>
      <c r="L524" s="139"/>
      <c r="M524" s="1"/>
      <c r="N524" s="32" t="str">
        <f t="shared" si="40"/>
        <v/>
      </c>
      <c r="O524" s="32" t="str">
        <f t="shared" si="41"/>
        <v/>
      </c>
      <c r="P524" s="1"/>
      <c r="Q524" s="32" t="str">
        <f t="shared" si="42"/>
        <v/>
      </c>
      <c r="R524" s="22">
        <f t="shared" si="43"/>
        <v>0</v>
      </c>
      <c r="S524" s="1"/>
      <c r="T524" s="1"/>
    </row>
    <row r="525" spans="1:20" x14ac:dyDescent="0.25">
      <c r="A525" s="1"/>
      <c r="B525" s="1"/>
      <c r="C525" s="1"/>
      <c r="D525" s="5">
        <f t="shared" si="44"/>
        <v>525</v>
      </c>
      <c r="E525" s="10" t="s">
        <v>7</v>
      </c>
      <c r="F525" s="9"/>
      <c r="G525" s="10" t="s">
        <v>7</v>
      </c>
      <c r="H525" s="9"/>
      <c r="I525" s="10" t="s">
        <v>7</v>
      </c>
      <c r="J525" s="9"/>
      <c r="K525" s="10" t="s">
        <v>7</v>
      </c>
      <c r="L525" s="139"/>
      <c r="M525" s="1"/>
      <c r="N525" s="32" t="str">
        <f t="shared" si="40"/>
        <v/>
      </c>
      <c r="O525" s="32" t="str">
        <f t="shared" si="41"/>
        <v/>
      </c>
      <c r="P525" s="1"/>
      <c r="Q525" s="32" t="str">
        <f t="shared" si="42"/>
        <v/>
      </c>
      <c r="R525" s="22">
        <f t="shared" si="43"/>
        <v>0</v>
      </c>
      <c r="S525" s="1"/>
      <c r="T525" s="1"/>
    </row>
    <row r="526" spans="1:20" x14ac:dyDescent="0.25">
      <c r="A526" s="1"/>
      <c r="B526" s="1"/>
      <c r="C526" s="1"/>
      <c r="D526" s="5">
        <f t="shared" si="44"/>
        <v>526</v>
      </c>
      <c r="E526" s="10" t="s">
        <v>7</v>
      </c>
      <c r="F526" s="9"/>
      <c r="G526" s="10" t="s">
        <v>7</v>
      </c>
      <c r="H526" s="9"/>
      <c r="I526" s="10" t="s">
        <v>7</v>
      </c>
      <c r="J526" s="9"/>
      <c r="K526" s="10" t="s">
        <v>7</v>
      </c>
      <c r="L526" s="139"/>
      <c r="M526" s="1"/>
      <c r="N526" s="32" t="str">
        <f t="shared" si="40"/>
        <v/>
      </c>
      <c r="O526" s="32" t="str">
        <f t="shared" si="41"/>
        <v/>
      </c>
      <c r="P526" s="1"/>
      <c r="Q526" s="32" t="str">
        <f t="shared" si="42"/>
        <v/>
      </c>
      <c r="R526" s="22">
        <f t="shared" si="43"/>
        <v>0</v>
      </c>
      <c r="S526" s="1"/>
      <c r="T526" s="1"/>
    </row>
    <row r="527" spans="1:20" x14ac:dyDescent="0.25">
      <c r="A527" s="1"/>
      <c r="B527" s="1"/>
      <c r="C527" s="1"/>
      <c r="D527" s="5">
        <f t="shared" si="44"/>
        <v>527</v>
      </c>
      <c r="E527" s="10" t="s">
        <v>7</v>
      </c>
      <c r="F527" s="9"/>
      <c r="G527" s="10" t="s">
        <v>7</v>
      </c>
      <c r="H527" s="9"/>
      <c r="I527" s="10" t="s">
        <v>7</v>
      </c>
      <c r="J527" s="9"/>
      <c r="K527" s="10" t="s">
        <v>7</v>
      </c>
      <c r="L527" s="139"/>
      <c r="M527" s="1"/>
      <c r="N527" s="32" t="str">
        <f t="shared" si="40"/>
        <v/>
      </c>
      <c r="O527" s="32" t="str">
        <f t="shared" si="41"/>
        <v/>
      </c>
      <c r="P527" s="1"/>
      <c r="Q527" s="32" t="str">
        <f t="shared" si="42"/>
        <v/>
      </c>
      <c r="R527" s="22">
        <f t="shared" si="43"/>
        <v>0</v>
      </c>
      <c r="S527" s="1"/>
      <c r="T527" s="1"/>
    </row>
    <row r="528" spans="1:20" x14ac:dyDescent="0.25">
      <c r="A528" s="1"/>
      <c r="B528" s="1"/>
      <c r="C528" s="1"/>
      <c r="D528" s="5">
        <f t="shared" si="44"/>
        <v>528</v>
      </c>
      <c r="E528" s="10" t="s">
        <v>7</v>
      </c>
      <c r="F528" s="9"/>
      <c r="G528" s="10" t="s">
        <v>7</v>
      </c>
      <c r="H528" s="9"/>
      <c r="I528" s="10" t="s">
        <v>7</v>
      </c>
      <c r="J528" s="9"/>
      <c r="K528" s="10" t="s">
        <v>7</v>
      </c>
      <c r="L528" s="139"/>
      <c r="M528" s="1"/>
      <c r="N528" s="32" t="str">
        <f t="shared" si="40"/>
        <v/>
      </c>
      <c r="O528" s="32" t="str">
        <f t="shared" si="41"/>
        <v/>
      </c>
      <c r="P528" s="1"/>
      <c r="Q528" s="32" t="str">
        <f t="shared" si="42"/>
        <v/>
      </c>
      <c r="R528" s="22">
        <f t="shared" si="43"/>
        <v>0</v>
      </c>
      <c r="S528" s="1"/>
      <c r="T528" s="1"/>
    </row>
    <row r="529" spans="1:20" x14ac:dyDescent="0.25">
      <c r="A529" s="1"/>
      <c r="B529" s="1"/>
      <c r="C529" s="1"/>
      <c r="D529" s="5">
        <f t="shared" si="44"/>
        <v>529</v>
      </c>
      <c r="E529" s="10" t="s">
        <v>7</v>
      </c>
      <c r="F529" s="9"/>
      <c r="G529" s="10" t="s">
        <v>7</v>
      </c>
      <c r="H529" s="9"/>
      <c r="I529" s="10" t="s">
        <v>7</v>
      </c>
      <c r="J529" s="9"/>
      <c r="K529" s="10" t="s">
        <v>7</v>
      </c>
      <c r="L529" s="139"/>
      <c r="M529" s="1"/>
      <c r="N529" s="32" t="str">
        <f t="shared" si="40"/>
        <v/>
      </c>
      <c r="O529" s="32" t="str">
        <f t="shared" si="41"/>
        <v/>
      </c>
      <c r="P529" s="1"/>
      <c r="Q529" s="32" t="str">
        <f t="shared" si="42"/>
        <v/>
      </c>
      <c r="R529" s="22">
        <f t="shared" si="43"/>
        <v>0</v>
      </c>
      <c r="S529" s="1"/>
      <c r="T529" s="1"/>
    </row>
    <row r="530" spans="1:20" x14ac:dyDescent="0.25">
      <c r="A530" s="1"/>
      <c r="B530" s="1"/>
      <c r="C530" s="1"/>
      <c r="D530" s="5">
        <f t="shared" si="44"/>
        <v>530</v>
      </c>
      <c r="E530" s="10" t="s">
        <v>7</v>
      </c>
      <c r="F530" s="9"/>
      <c r="G530" s="10" t="s">
        <v>7</v>
      </c>
      <c r="H530" s="9"/>
      <c r="I530" s="10" t="s">
        <v>7</v>
      </c>
      <c r="J530" s="9"/>
      <c r="K530" s="10" t="s">
        <v>7</v>
      </c>
      <c r="L530" s="139"/>
      <c r="M530" s="1"/>
      <c r="N530" s="32" t="str">
        <f t="shared" si="40"/>
        <v/>
      </c>
      <c r="O530" s="32" t="str">
        <f t="shared" si="41"/>
        <v/>
      </c>
      <c r="P530" s="1"/>
      <c r="Q530" s="32" t="str">
        <f t="shared" si="42"/>
        <v/>
      </c>
      <c r="R530" s="22">
        <f t="shared" si="43"/>
        <v>0</v>
      </c>
      <c r="S530" s="1"/>
      <c r="T530" s="1"/>
    </row>
    <row r="531" spans="1:20" x14ac:dyDescent="0.25">
      <c r="A531" s="1"/>
      <c r="B531" s="1"/>
      <c r="C531" s="1"/>
      <c r="D531" s="5">
        <f t="shared" si="44"/>
        <v>531</v>
      </c>
      <c r="E531" s="10" t="s">
        <v>7</v>
      </c>
      <c r="F531" s="9"/>
      <c r="G531" s="10" t="s">
        <v>7</v>
      </c>
      <c r="H531" s="9"/>
      <c r="I531" s="10" t="s">
        <v>7</v>
      </c>
      <c r="J531" s="9"/>
      <c r="K531" s="10" t="s">
        <v>7</v>
      </c>
      <c r="L531" s="139"/>
      <c r="M531" s="1"/>
      <c r="N531" s="32" t="str">
        <f t="shared" si="40"/>
        <v/>
      </c>
      <c r="O531" s="32" t="str">
        <f t="shared" si="41"/>
        <v/>
      </c>
      <c r="P531" s="1"/>
      <c r="Q531" s="32" t="str">
        <f t="shared" si="42"/>
        <v/>
      </c>
      <c r="R531" s="22">
        <f t="shared" si="43"/>
        <v>0</v>
      </c>
      <c r="S531" s="1"/>
      <c r="T531" s="1"/>
    </row>
    <row r="532" spans="1:20" x14ac:dyDescent="0.25">
      <c r="A532" s="1"/>
      <c r="B532" s="1"/>
      <c r="C532" s="1"/>
      <c r="D532" s="5">
        <f t="shared" si="44"/>
        <v>532</v>
      </c>
      <c r="E532" s="10" t="s">
        <v>7</v>
      </c>
      <c r="F532" s="9"/>
      <c r="G532" s="10" t="s">
        <v>7</v>
      </c>
      <c r="H532" s="9"/>
      <c r="I532" s="10" t="s">
        <v>7</v>
      </c>
      <c r="J532" s="9"/>
      <c r="K532" s="10" t="s">
        <v>7</v>
      </c>
      <c r="L532" s="139"/>
      <c r="M532" s="1"/>
      <c r="N532" s="32" t="str">
        <f t="shared" si="40"/>
        <v/>
      </c>
      <c r="O532" s="32" t="str">
        <f t="shared" si="41"/>
        <v/>
      </c>
      <c r="P532" s="1"/>
      <c r="Q532" s="32" t="str">
        <f t="shared" si="42"/>
        <v/>
      </c>
      <c r="R532" s="22">
        <f t="shared" si="43"/>
        <v>0</v>
      </c>
      <c r="S532" s="1"/>
      <c r="T532" s="1"/>
    </row>
    <row r="533" spans="1:20" x14ac:dyDescent="0.25">
      <c r="A533" s="1"/>
      <c r="B533" s="1"/>
      <c r="C533" s="1"/>
      <c r="D533" s="5">
        <f t="shared" si="44"/>
        <v>533</v>
      </c>
      <c r="E533" s="10" t="s">
        <v>7</v>
      </c>
      <c r="F533" s="9"/>
      <c r="G533" s="10" t="s">
        <v>7</v>
      </c>
      <c r="H533" s="9"/>
      <c r="I533" s="10" t="s">
        <v>7</v>
      </c>
      <c r="J533" s="9"/>
      <c r="K533" s="10" t="s">
        <v>7</v>
      </c>
      <c r="L533" s="139"/>
      <c r="M533" s="1"/>
      <c r="N533" s="32" t="str">
        <f t="shared" ref="N533:N596" si="45">IF(F533="","",F533&amp;" "&amp;LEFT(H533,1)&amp;"."&amp;LEFT(J533)&amp;".")</f>
        <v/>
      </c>
      <c r="O533" s="32" t="str">
        <f t="shared" ref="O533:O596" si="46">IF(F533="","",F533&amp;" "&amp;H533&amp;" "&amp;J533)</f>
        <v/>
      </c>
      <c r="P533" s="1"/>
      <c r="Q533" s="32" t="str">
        <f t="shared" ref="Q533:Q596" si="47">IF(F533="","",N533&amp;"_"&amp;DAY(L533)&amp;"."&amp;MONTH(L533)&amp;"."&amp;YEAR(L533))</f>
        <v/>
      </c>
      <c r="R533" s="22">
        <f t="shared" si="43"/>
        <v>0</v>
      </c>
      <c r="S533" s="1"/>
      <c r="T533" s="1"/>
    </row>
    <row r="534" spans="1:20" x14ac:dyDescent="0.25">
      <c r="A534" s="1"/>
      <c r="B534" s="1"/>
      <c r="C534" s="1"/>
      <c r="D534" s="5">
        <f t="shared" si="44"/>
        <v>534</v>
      </c>
      <c r="E534" s="10" t="s">
        <v>7</v>
      </c>
      <c r="F534" s="9"/>
      <c r="G534" s="10" t="s">
        <v>7</v>
      </c>
      <c r="H534" s="9"/>
      <c r="I534" s="10" t="s">
        <v>7</v>
      </c>
      <c r="J534" s="9"/>
      <c r="K534" s="10" t="s">
        <v>7</v>
      </c>
      <c r="L534" s="139"/>
      <c r="M534" s="1"/>
      <c r="N534" s="32" t="str">
        <f t="shared" si="45"/>
        <v/>
      </c>
      <c r="O534" s="32" t="str">
        <f t="shared" si="46"/>
        <v/>
      </c>
      <c r="P534" s="1"/>
      <c r="Q534" s="32" t="str">
        <f t="shared" si="47"/>
        <v/>
      </c>
      <c r="R534" s="22">
        <f t="shared" si="43"/>
        <v>0</v>
      </c>
      <c r="S534" s="1"/>
      <c r="T534" s="1"/>
    </row>
    <row r="535" spans="1:20" x14ac:dyDescent="0.25">
      <c r="A535" s="1"/>
      <c r="B535" s="1"/>
      <c r="C535" s="1"/>
      <c r="D535" s="5">
        <f t="shared" si="44"/>
        <v>535</v>
      </c>
      <c r="E535" s="10" t="s">
        <v>7</v>
      </c>
      <c r="F535" s="9"/>
      <c r="G535" s="10" t="s">
        <v>7</v>
      </c>
      <c r="H535" s="9"/>
      <c r="I535" s="10" t="s">
        <v>7</v>
      </c>
      <c r="J535" s="9"/>
      <c r="K535" s="10" t="s">
        <v>7</v>
      </c>
      <c r="L535" s="139"/>
      <c r="M535" s="1"/>
      <c r="N535" s="32" t="str">
        <f t="shared" si="45"/>
        <v/>
      </c>
      <c r="O535" s="32" t="str">
        <f t="shared" si="46"/>
        <v/>
      </c>
      <c r="P535" s="1"/>
      <c r="Q535" s="32" t="str">
        <f t="shared" si="47"/>
        <v/>
      </c>
      <c r="R535" s="22">
        <f t="shared" si="43"/>
        <v>0</v>
      </c>
      <c r="S535" s="1"/>
      <c r="T535" s="1"/>
    </row>
    <row r="536" spans="1:20" x14ac:dyDescent="0.25">
      <c r="A536" s="1"/>
      <c r="B536" s="1"/>
      <c r="C536" s="1"/>
      <c r="D536" s="5">
        <f t="shared" si="44"/>
        <v>536</v>
      </c>
      <c r="E536" s="10" t="s">
        <v>7</v>
      </c>
      <c r="F536" s="9"/>
      <c r="G536" s="10" t="s">
        <v>7</v>
      </c>
      <c r="H536" s="9"/>
      <c r="I536" s="10" t="s">
        <v>7</v>
      </c>
      <c r="J536" s="9"/>
      <c r="K536" s="10" t="s">
        <v>7</v>
      </c>
      <c r="L536" s="139"/>
      <c r="M536" s="1"/>
      <c r="N536" s="32" t="str">
        <f t="shared" si="45"/>
        <v/>
      </c>
      <c r="O536" s="32" t="str">
        <f t="shared" si="46"/>
        <v/>
      </c>
      <c r="P536" s="1"/>
      <c r="Q536" s="32" t="str">
        <f t="shared" si="47"/>
        <v/>
      </c>
      <c r="R536" s="22">
        <f t="shared" si="43"/>
        <v>0</v>
      </c>
      <c r="S536" s="1"/>
      <c r="T536" s="1"/>
    </row>
    <row r="537" spans="1:20" x14ac:dyDescent="0.25">
      <c r="A537" s="1"/>
      <c r="B537" s="1"/>
      <c r="C537" s="1"/>
      <c r="D537" s="5">
        <f t="shared" si="44"/>
        <v>537</v>
      </c>
      <c r="E537" s="10" t="s">
        <v>7</v>
      </c>
      <c r="F537" s="9"/>
      <c r="G537" s="10" t="s">
        <v>7</v>
      </c>
      <c r="H537" s="9"/>
      <c r="I537" s="10" t="s">
        <v>7</v>
      </c>
      <c r="J537" s="9"/>
      <c r="K537" s="10" t="s">
        <v>7</v>
      </c>
      <c r="L537" s="139"/>
      <c r="M537" s="1"/>
      <c r="N537" s="32" t="str">
        <f t="shared" si="45"/>
        <v/>
      </c>
      <c r="O537" s="32" t="str">
        <f t="shared" si="46"/>
        <v/>
      </c>
      <c r="P537" s="1"/>
      <c r="Q537" s="32" t="str">
        <f t="shared" si="47"/>
        <v/>
      </c>
      <c r="R537" s="22">
        <f t="shared" si="43"/>
        <v>0</v>
      </c>
      <c r="S537" s="1"/>
      <c r="T537" s="1"/>
    </row>
    <row r="538" spans="1:20" x14ac:dyDescent="0.25">
      <c r="A538" s="1"/>
      <c r="B538" s="1"/>
      <c r="C538" s="1"/>
      <c r="D538" s="5">
        <f t="shared" si="44"/>
        <v>538</v>
      </c>
      <c r="E538" s="10" t="s">
        <v>7</v>
      </c>
      <c r="F538" s="9"/>
      <c r="G538" s="10" t="s">
        <v>7</v>
      </c>
      <c r="H538" s="9"/>
      <c r="I538" s="10" t="s">
        <v>7</v>
      </c>
      <c r="J538" s="9"/>
      <c r="K538" s="10" t="s">
        <v>7</v>
      </c>
      <c r="L538" s="139"/>
      <c r="M538" s="1"/>
      <c r="N538" s="32" t="str">
        <f t="shared" si="45"/>
        <v/>
      </c>
      <c r="O538" s="32" t="str">
        <f t="shared" si="46"/>
        <v/>
      </c>
      <c r="P538" s="1"/>
      <c r="Q538" s="32" t="str">
        <f t="shared" si="47"/>
        <v/>
      </c>
      <c r="R538" s="22">
        <f t="shared" si="43"/>
        <v>0</v>
      </c>
      <c r="S538" s="1"/>
      <c r="T538" s="1"/>
    </row>
    <row r="539" spans="1:20" x14ac:dyDescent="0.25">
      <c r="A539" s="1"/>
      <c r="B539" s="1"/>
      <c r="C539" s="1"/>
      <c r="D539" s="5">
        <f t="shared" si="44"/>
        <v>539</v>
      </c>
      <c r="E539" s="10" t="s">
        <v>7</v>
      </c>
      <c r="F539" s="9"/>
      <c r="G539" s="10" t="s">
        <v>7</v>
      </c>
      <c r="H539" s="9"/>
      <c r="I539" s="10" t="s">
        <v>7</v>
      </c>
      <c r="J539" s="9"/>
      <c r="K539" s="10" t="s">
        <v>7</v>
      </c>
      <c r="L539" s="139"/>
      <c r="M539" s="1"/>
      <c r="N539" s="32" t="str">
        <f t="shared" si="45"/>
        <v/>
      </c>
      <c r="O539" s="32" t="str">
        <f t="shared" si="46"/>
        <v/>
      </c>
      <c r="P539" s="1"/>
      <c r="Q539" s="32" t="str">
        <f t="shared" si="47"/>
        <v/>
      </c>
      <c r="R539" s="22">
        <f t="shared" si="43"/>
        <v>0</v>
      </c>
      <c r="S539" s="1"/>
      <c r="T539" s="1"/>
    </row>
    <row r="540" spans="1:20" x14ac:dyDescent="0.25">
      <c r="A540" s="1"/>
      <c r="B540" s="1"/>
      <c r="C540" s="1"/>
      <c r="D540" s="5">
        <f t="shared" si="44"/>
        <v>540</v>
      </c>
      <c r="E540" s="10" t="s">
        <v>7</v>
      </c>
      <c r="F540" s="9"/>
      <c r="G540" s="10" t="s">
        <v>7</v>
      </c>
      <c r="H540" s="9"/>
      <c r="I540" s="10" t="s">
        <v>7</v>
      </c>
      <c r="J540" s="9"/>
      <c r="K540" s="10" t="s">
        <v>7</v>
      </c>
      <c r="L540" s="139"/>
      <c r="M540" s="1"/>
      <c r="N540" s="32" t="str">
        <f t="shared" si="45"/>
        <v/>
      </c>
      <c r="O540" s="32" t="str">
        <f t="shared" si="46"/>
        <v/>
      </c>
      <c r="P540" s="1"/>
      <c r="Q540" s="32" t="str">
        <f t="shared" si="47"/>
        <v/>
      </c>
      <c r="R540" s="22">
        <f t="shared" si="43"/>
        <v>0</v>
      </c>
      <c r="S540" s="1"/>
      <c r="T540" s="1"/>
    </row>
    <row r="541" spans="1:20" x14ac:dyDescent="0.25">
      <c r="A541" s="1"/>
      <c r="B541" s="1"/>
      <c r="C541" s="1"/>
      <c r="D541" s="5">
        <f t="shared" si="44"/>
        <v>541</v>
      </c>
      <c r="E541" s="10" t="s">
        <v>7</v>
      </c>
      <c r="F541" s="9"/>
      <c r="G541" s="10" t="s">
        <v>7</v>
      </c>
      <c r="H541" s="9"/>
      <c r="I541" s="10" t="s">
        <v>7</v>
      </c>
      <c r="J541" s="9"/>
      <c r="K541" s="10" t="s">
        <v>7</v>
      </c>
      <c r="L541" s="139"/>
      <c r="M541" s="1"/>
      <c r="N541" s="32" t="str">
        <f t="shared" si="45"/>
        <v/>
      </c>
      <c r="O541" s="32" t="str">
        <f t="shared" si="46"/>
        <v/>
      </c>
      <c r="P541" s="1"/>
      <c r="Q541" s="32" t="str">
        <f t="shared" si="47"/>
        <v/>
      </c>
      <c r="R541" s="22">
        <f t="shared" si="43"/>
        <v>0</v>
      </c>
      <c r="S541" s="1"/>
      <c r="T541" s="1"/>
    </row>
    <row r="542" spans="1:20" x14ac:dyDescent="0.25">
      <c r="A542" s="1"/>
      <c r="B542" s="1"/>
      <c r="C542" s="1"/>
      <c r="D542" s="5">
        <f t="shared" si="44"/>
        <v>542</v>
      </c>
      <c r="E542" s="10" t="s">
        <v>7</v>
      </c>
      <c r="F542" s="9"/>
      <c r="G542" s="10" t="s">
        <v>7</v>
      </c>
      <c r="H542" s="9"/>
      <c r="I542" s="10" t="s">
        <v>7</v>
      </c>
      <c r="J542" s="9"/>
      <c r="K542" s="10" t="s">
        <v>7</v>
      </c>
      <c r="L542" s="139"/>
      <c r="M542" s="1"/>
      <c r="N542" s="32" t="str">
        <f t="shared" si="45"/>
        <v/>
      </c>
      <c r="O542" s="32" t="str">
        <f t="shared" si="46"/>
        <v/>
      </c>
      <c r="P542" s="1"/>
      <c r="Q542" s="32" t="str">
        <f t="shared" si="47"/>
        <v/>
      </c>
      <c r="R542" s="22">
        <f t="shared" si="43"/>
        <v>0</v>
      </c>
      <c r="S542" s="1"/>
      <c r="T542" s="1"/>
    </row>
    <row r="543" spans="1:20" x14ac:dyDescent="0.25">
      <c r="A543" s="1"/>
      <c r="B543" s="1"/>
      <c r="C543" s="1"/>
      <c r="D543" s="5">
        <f t="shared" si="44"/>
        <v>543</v>
      </c>
      <c r="E543" s="10" t="s">
        <v>7</v>
      </c>
      <c r="F543" s="9"/>
      <c r="G543" s="10" t="s">
        <v>7</v>
      </c>
      <c r="H543" s="9"/>
      <c r="I543" s="10" t="s">
        <v>7</v>
      </c>
      <c r="J543" s="9"/>
      <c r="K543" s="10" t="s">
        <v>7</v>
      </c>
      <c r="L543" s="139"/>
      <c r="M543" s="1"/>
      <c r="N543" s="32" t="str">
        <f t="shared" si="45"/>
        <v/>
      </c>
      <c r="O543" s="32" t="str">
        <f t="shared" si="46"/>
        <v/>
      </c>
      <c r="P543" s="1"/>
      <c r="Q543" s="32" t="str">
        <f t="shared" si="47"/>
        <v/>
      </c>
      <c r="R543" s="22">
        <f t="shared" si="43"/>
        <v>0</v>
      </c>
      <c r="S543" s="1"/>
      <c r="T543" s="1"/>
    </row>
    <row r="544" spans="1:20" x14ac:dyDescent="0.25">
      <c r="A544" s="1"/>
      <c r="B544" s="1"/>
      <c r="C544" s="1"/>
      <c r="D544" s="5">
        <f t="shared" si="44"/>
        <v>544</v>
      </c>
      <c r="E544" s="10" t="s">
        <v>7</v>
      </c>
      <c r="F544" s="9"/>
      <c r="G544" s="10" t="s">
        <v>7</v>
      </c>
      <c r="H544" s="9"/>
      <c r="I544" s="10" t="s">
        <v>7</v>
      </c>
      <c r="J544" s="9"/>
      <c r="K544" s="10" t="s">
        <v>7</v>
      </c>
      <c r="L544" s="139"/>
      <c r="M544" s="1"/>
      <c r="N544" s="32" t="str">
        <f t="shared" si="45"/>
        <v/>
      </c>
      <c r="O544" s="32" t="str">
        <f t="shared" si="46"/>
        <v/>
      </c>
      <c r="P544" s="1"/>
      <c r="Q544" s="32" t="str">
        <f t="shared" si="47"/>
        <v/>
      </c>
      <c r="R544" s="22">
        <f t="shared" si="43"/>
        <v>0</v>
      </c>
      <c r="S544" s="1"/>
      <c r="T544" s="1"/>
    </row>
    <row r="545" spans="1:20" x14ac:dyDescent="0.25">
      <c r="A545" s="1"/>
      <c r="B545" s="1"/>
      <c r="C545" s="1"/>
      <c r="D545" s="5">
        <f t="shared" si="44"/>
        <v>545</v>
      </c>
      <c r="E545" s="10" t="s">
        <v>7</v>
      </c>
      <c r="F545" s="9"/>
      <c r="G545" s="10" t="s">
        <v>7</v>
      </c>
      <c r="H545" s="9"/>
      <c r="I545" s="10" t="s">
        <v>7</v>
      </c>
      <c r="J545" s="9"/>
      <c r="K545" s="10" t="s">
        <v>7</v>
      </c>
      <c r="L545" s="139"/>
      <c r="M545" s="1"/>
      <c r="N545" s="32" t="str">
        <f t="shared" si="45"/>
        <v/>
      </c>
      <c r="O545" s="32" t="str">
        <f t="shared" si="46"/>
        <v/>
      </c>
      <c r="P545" s="1"/>
      <c r="Q545" s="32" t="str">
        <f t="shared" si="47"/>
        <v/>
      </c>
      <c r="R545" s="22">
        <f t="shared" si="43"/>
        <v>0</v>
      </c>
      <c r="S545" s="1"/>
      <c r="T545" s="1"/>
    </row>
    <row r="546" spans="1:20" x14ac:dyDescent="0.25">
      <c r="A546" s="1"/>
      <c r="B546" s="1"/>
      <c r="C546" s="1"/>
      <c r="D546" s="5">
        <f t="shared" si="44"/>
        <v>546</v>
      </c>
      <c r="E546" s="10" t="s">
        <v>7</v>
      </c>
      <c r="F546" s="9"/>
      <c r="G546" s="10" t="s">
        <v>7</v>
      </c>
      <c r="H546" s="9"/>
      <c r="I546" s="10" t="s">
        <v>7</v>
      </c>
      <c r="J546" s="9"/>
      <c r="K546" s="10" t="s">
        <v>7</v>
      </c>
      <c r="L546" s="139"/>
      <c r="M546" s="1"/>
      <c r="N546" s="32" t="str">
        <f t="shared" si="45"/>
        <v/>
      </c>
      <c r="O546" s="32" t="str">
        <f t="shared" si="46"/>
        <v/>
      </c>
      <c r="P546" s="1"/>
      <c r="Q546" s="32" t="str">
        <f t="shared" si="47"/>
        <v/>
      </c>
      <c r="R546" s="22">
        <f t="shared" si="43"/>
        <v>0</v>
      </c>
      <c r="S546" s="1"/>
      <c r="T546" s="1"/>
    </row>
    <row r="547" spans="1:20" x14ac:dyDescent="0.25">
      <c r="A547" s="1"/>
      <c r="B547" s="1"/>
      <c r="C547" s="1"/>
      <c r="D547" s="5">
        <f t="shared" si="44"/>
        <v>547</v>
      </c>
      <c r="E547" s="10" t="s">
        <v>7</v>
      </c>
      <c r="F547" s="9"/>
      <c r="G547" s="10" t="s">
        <v>7</v>
      </c>
      <c r="H547" s="9"/>
      <c r="I547" s="10" t="s">
        <v>7</v>
      </c>
      <c r="J547" s="9"/>
      <c r="K547" s="10" t="s">
        <v>7</v>
      </c>
      <c r="L547" s="139"/>
      <c r="M547" s="1"/>
      <c r="N547" s="32" t="str">
        <f t="shared" si="45"/>
        <v/>
      </c>
      <c r="O547" s="32" t="str">
        <f t="shared" si="46"/>
        <v/>
      </c>
      <c r="P547" s="1"/>
      <c r="Q547" s="32" t="str">
        <f t="shared" si="47"/>
        <v/>
      </c>
      <c r="R547" s="22">
        <f t="shared" si="43"/>
        <v>0</v>
      </c>
      <c r="S547" s="1"/>
      <c r="T547" s="1"/>
    </row>
    <row r="548" spans="1:20" x14ac:dyDescent="0.25">
      <c r="A548" s="1"/>
      <c r="B548" s="1"/>
      <c r="C548" s="1"/>
      <c r="D548" s="5">
        <f t="shared" si="44"/>
        <v>548</v>
      </c>
      <c r="E548" s="10" t="s">
        <v>7</v>
      </c>
      <c r="F548" s="9"/>
      <c r="G548" s="10" t="s">
        <v>7</v>
      </c>
      <c r="H548" s="9"/>
      <c r="I548" s="10" t="s">
        <v>7</v>
      </c>
      <c r="J548" s="9"/>
      <c r="K548" s="10" t="s">
        <v>7</v>
      </c>
      <c r="L548" s="139"/>
      <c r="M548" s="1"/>
      <c r="N548" s="32" t="str">
        <f t="shared" si="45"/>
        <v/>
      </c>
      <c r="O548" s="32" t="str">
        <f t="shared" si="46"/>
        <v/>
      </c>
      <c r="P548" s="1"/>
      <c r="Q548" s="32" t="str">
        <f t="shared" si="47"/>
        <v/>
      </c>
      <c r="R548" s="22">
        <f t="shared" si="43"/>
        <v>0</v>
      </c>
      <c r="S548" s="1"/>
      <c r="T548" s="1"/>
    </row>
    <row r="549" spans="1:20" x14ac:dyDescent="0.25">
      <c r="A549" s="1"/>
      <c r="B549" s="1"/>
      <c r="C549" s="1"/>
      <c r="D549" s="5">
        <f t="shared" si="44"/>
        <v>549</v>
      </c>
      <c r="E549" s="10" t="s">
        <v>7</v>
      </c>
      <c r="F549" s="9"/>
      <c r="G549" s="10" t="s">
        <v>7</v>
      </c>
      <c r="H549" s="9"/>
      <c r="I549" s="10" t="s">
        <v>7</v>
      </c>
      <c r="J549" s="9"/>
      <c r="K549" s="10" t="s">
        <v>7</v>
      </c>
      <c r="L549" s="139"/>
      <c r="M549" s="1"/>
      <c r="N549" s="32" t="str">
        <f t="shared" si="45"/>
        <v/>
      </c>
      <c r="O549" s="32" t="str">
        <f t="shared" si="46"/>
        <v/>
      </c>
      <c r="P549" s="1"/>
      <c r="Q549" s="32" t="str">
        <f t="shared" si="47"/>
        <v/>
      </c>
      <c r="R549" s="22">
        <f t="shared" si="43"/>
        <v>0</v>
      </c>
      <c r="S549" s="1"/>
      <c r="T549" s="1"/>
    </row>
    <row r="550" spans="1:20" x14ac:dyDescent="0.25">
      <c r="A550" s="1"/>
      <c r="B550" s="1"/>
      <c r="C550" s="1"/>
      <c r="D550" s="5">
        <f t="shared" si="44"/>
        <v>550</v>
      </c>
      <c r="E550" s="10" t="s">
        <v>7</v>
      </c>
      <c r="F550" s="9"/>
      <c r="G550" s="10" t="s">
        <v>7</v>
      </c>
      <c r="H550" s="9"/>
      <c r="I550" s="10" t="s">
        <v>7</v>
      </c>
      <c r="J550" s="9"/>
      <c r="K550" s="10" t="s">
        <v>7</v>
      </c>
      <c r="L550" s="139"/>
      <c r="M550" s="1"/>
      <c r="N550" s="32" t="str">
        <f t="shared" si="45"/>
        <v/>
      </c>
      <c r="O550" s="32" t="str">
        <f t="shared" si="46"/>
        <v/>
      </c>
      <c r="P550" s="1"/>
      <c r="Q550" s="32" t="str">
        <f t="shared" si="47"/>
        <v/>
      </c>
      <c r="R550" s="22">
        <f t="shared" si="43"/>
        <v>0</v>
      </c>
      <c r="S550" s="1"/>
      <c r="T550" s="1"/>
    </row>
    <row r="551" spans="1:20" x14ac:dyDescent="0.25">
      <c r="A551" s="1"/>
      <c r="B551" s="1"/>
      <c r="C551" s="1"/>
      <c r="D551" s="5">
        <f t="shared" si="44"/>
        <v>551</v>
      </c>
      <c r="E551" s="10" t="s">
        <v>7</v>
      </c>
      <c r="F551" s="9"/>
      <c r="G551" s="10" t="s">
        <v>7</v>
      </c>
      <c r="H551" s="9"/>
      <c r="I551" s="10" t="s">
        <v>7</v>
      </c>
      <c r="J551" s="9"/>
      <c r="K551" s="10" t="s">
        <v>7</v>
      </c>
      <c r="L551" s="139"/>
      <c r="M551" s="1"/>
      <c r="N551" s="32" t="str">
        <f t="shared" si="45"/>
        <v/>
      </c>
      <c r="O551" s="32" t="str">
        <f t="shared" si="46"/>
        <v/>
      </c>
      <c r="P551" s="1"/>
      <c r="Q551" s="32" t="str">
        <f t="shared" si="47"/>
        <v/>
      </c>
      <c r="R551" s="22">
        <f t="shared" si="43"/>
        <v>0</v>
      </c>
      <c r="S551" s="1"/>
      <c r="T551" s="1"/>
    </row>
    <row r="552" spans="1:20" x14ac:dyDescent="0.25">
      <c r="A552" s="1"/>
      <c r="B552" s="1"/>
      <c r="C552" s="1"/>
      <c r="D552" s="5">
        <f t="shared" si="44"/>
        <v>552</v>
      </c>
      <c r="E552" s="10" t="s">
        <v>7</v>
      </c>
      <c r="F552" s="9"/>
      <c r="G552" s="10" t="s">
        <v>7</v>
      </c>
      <c r="H552" s="9"/>
      <c r="I552" s="10" t="s">
        <v>7</v>
      </c>
      <c r="J552" s="9"/>
      <c r="K552" s="10" t="s">
        <v>7</v>
      </c>
      <c r="L552" s="139"/>
      <c r="M552" s="1"/>
      <c r="N552" s="32" t="str">
        <f t="shared" si="45"/>
        <v/>
      </c>
      <c r="O552" s="32" t="str">
        <f t="shared" si="46"/>
        <v/>
      </c>
      <c r="P552" s="1"/>
      <c r="Q552" s="32" t="str">
        <f t="shared" si="47"/>
        <v/>
      </c>
      <c r="R552" s="22">
        <f t="shared" si="43"/>
        <v>0</v>
      </c>
      <c r="S552" s="1"/>
      <c r="T552" s="1"/>
    </row>
    <row r="553" spans="1:20" x14ac:dyDescent="0.25">
      <c r="A553" s="1"/>
      <c r="B553" s="1"/>
      <c r="C553" s="1"/>
      <c r="D553" s="5">
        <f t="shared" si="44"/>
        <v>553</v>
      </c>
      <c r="E553" s="10" t="s">
        <v>7</v>
      </c>
      <c r="F553" s="9"/>
      <c r="G553" s="10" t="s">
        <v>7</v>
      </c>
      <c r="H553" s="9"/>
      <c r="I553" s="10" t="s">
        <v>7</v>
      </c>
      <c r="J553" s="9"/>
      <c r="K553" s="10" t="s">
        <v>7</v>
      </c>
      <c r="L553" s="139"/>
      <c r="M553" s="1"/>
      <c r="N553" s="32" t="str">
        <f t="shared" si="45"/>
        <v/>
      </c>
      <c r="O553" s="32" t="str">
        <f t="shared" si="46"/>
        <v/>
      </c>
      <c r="P553" s="1"/>
      <c r="Q553" s="32" t="str">
        <f t="shared" si="47"/>
        <v/>
      </c>
      <c r="R553" s="22">
        <f t="shared" si="43"/>
        <v>0</v>
      </c>
      <c r="S553" s="1"/>
      <c r="T553" s="1"/>
    </row>
    <row r="554" spans="1:20" x14ac:dyDescent="0.25">
      <c r="A554" s="1"/>
      <c r="B554" s="1"/>
      <c r="C554" s="1"/>
      <c r="D554" s="5">
        <f t="shared" si="44"/>
        <v>554</v>
      </c>
      <c r="E554" s="10" t="s">
        <v>7</v>
      </c>
      <c r="F554" s="9"/>
      <c r="G554" s="10" t="s">
        <v>7</v>
      </c>
      <c r="H554" s="9"/>
      <c r="I554" s="10" t="s">
        <v>7</v>
      </c>
      <c r="J554" s="9"/>
      <c r="K554" s="10" t="s">
        <v>7</v>
      </c>
      <c r="L554" s="139"/>
      <c r="M554" s="1"/>
      <c r="N554" s="32" t="str">
        <f t="shared" si="45"/>
        <v/>
      </c>
      <c r="O554" s="32" t="str">
        <f t="shared" si="46"/>
        <v/>
      </c>
      <c r="P554" s="1"/>
      <c r="Q554" s="32" t="str">
        <f t="shared" si="47"/>
        <v/>
      </c>
      <c r="R554" s="22">
        <f t="shared" si="43"/>
        <v>0</v>
      </c>
      <c r="S554" s="1"/>
      <c r="T554" s="1"/>
    </row>
    <row r="555" spans="1:20" x14ac:dyDescent="0.25">
      <c r="A555" s="1"/>
      <c r="B555" s="1"/>
      <c r="C555" s="1"/>
      <c r="D555" s="5">
        <f t="shared" si="44"/>
        <v>555</v>
      </c>
      <c r="E555" s="10" t="s">
        <v>7</v>
      </c>
      <c r="F555" s="9"/>
      <c r="G555" s="10" t="s">
        <v>7</v>
      </c>
      <c r="H555" s="9"/>
      <c r="I555" s="10" t="s">
        <v>7</v>
      </c>
      <c r="J555" s="9"/>
      <c r="K555" s="10" t="s">
        <v>7</v>
      </c>
      <c r="L555" s="139"/>
      <c r="M555" s="1"/>
      <c r="N555" s="32" t="str">
        <f t="shared" si="45"/>
        <v/>
      </c>
      <c r="O555" s="32" t="str">
        <f t="shared" si="46"/>
        <v/>
      </c>
      <c r="P555" s="1"/>
      <c r="Q555" s="32" t="str">
        <f t="shared" si="47"/>
        <v/>
      </c>
      <c r="R555" s="22">
        <f t="shared" si="43"/>
        <v>0</v>
      </c>
      <c r="S555" s="1"/>
      <c r="T555" s="1"/>
    </row>
    <row r="556" spans="1:20" x14ac:dyDescent="0.25">
      <c r="A556" s="1"/>
      <c r="B556" s="1"/>
      <c r="C556" s="1"/>
      <c r="D556" s="5">
        <f t="shared" si="44"/>
        <v>556</v>
      </c>
      <c r="E556" s="10" t="s">
        <v>7</v>
      </c>
      <c r="F556" s="9"/>
      <c r="G556" s="10" t="s">
        <v>7</v>
      </c>
      <c r="H556" s="9"/>
      <c r="I556" s="10" t="s">
        <v>7</v>
      </c>
      <c r="J556" s="9"/>
      <c r="K556" s="10" t="s">
        <v>7</v>
      </c>
      <c r="L556" s="139"/>
      <c r="M556" s="1"/>
      <c r="N556" s="32" t="str">
        <f t="shared" si="45"/>
        <v/>
      </c>
      <c r="O556" s="32" t="str">
        <f t="shared" si="46"/>
        <v/>
      </c>
      <c r="P556" s="1"/>
      <c r="Q556" s="32" t="str">
        <f t="shared" si="47"/>
        <v/>
      </c>
      <c r="R556" s="22">
        <f t="shared" si="43"/>
        <v>0</v>
      </c>
      <c r="S556" s="1"/>
      <c r="T556" s="1"/>
    </row>
    <row r="557" spans="1:20" x14ac:dyDescent="0.25">
      <c r="A557" s="1"/>
      <c r="B557" s="1"/>
      <c r="C557" s="1"/>
      <c r="D557" s="5">
        <f t="shared" si="44"/>
        <v>557</v>
      </c>
      <c r="E557" s="10" t="s">
        <v>7</v>
      </c>
      <c r="F557" s="9"/>
      <c r="G557" s="10" t="s">
        <v>7</v>
      </c>
      <c r="H557" s="9"/>
      <c r="I557" s="10" t="s">
        <v>7</v>
      </c>
      <c r="J557" s="9"/>
      <c r="K557" s="10" t="s">
        <v>7</v>
      </c>
      <c r="L557" s="139"/>
      <c r="M557" s="1"/>
      <c r="N557" s="32" t="str">
        <f t="shared" si="45"/>
        <v/>
      </c>
      <c r="O557" s="32" t="str">
        <f t="shared" si="46"/>
        <v/>
      </c>
      <c r="P557" s="1"/>
      <c r="Q557" s="32" t="str">
        <f t="shared" si="47"/>
        <v/>
      </c>
      <c r="R557" s="22">
        <f t="shared" si="43"/>
        <v>0</v>
      </c>
      <c r="S557" s="1"/>
      <c r="T557" s="1"/>
    </row>
    <row r="558" spans="1:20" x14ac:dyDescent="0.25">
      <c r="A558" s="1"/>
      <c r="B558" s="1"/>
      <c r="C558" s="1"/>
      <c r="D558" s="5">
        <f t="shared" si="44"/>
        <v>558</v>
      </c>
      <c r="E558" s="10" t="s">
        <v>7</v>
      </c>
      <c r="F558" s="9"/>
      <c r="G558" s="10" t="s">
        <v>7</v>
      </c>
      <c r="H558" s="9"/>
      <c r="I558" s="10" t="s">
        <v>7</v>
      </c>
      <c r="J558" s="9"/>
      <c r="K558" s="10" t="s">
        <v>7</v>
      </c>
      <c r="L558" s="139"/>
      <c r="M558" s="1"/>
      <c r="N558" s="32" t="str">
        <f t="shared" si="45"/>
        <v/>
      </c>
      <c r="O558" s="32" t="str">
        <f t="shared" si="46"/>
        <v/>
      </c>
      <c r="P558" s="1"/>
      <c r="Q558" s="32" t="str">
        <f t="shared" si="47"/>
        <v/>
      </c>
      <c r="R558" s="22">
        <f t="shared" si="43"/>
        <v>0</v>
      </c>
      <c r="S558" s="1"/>
      <c r="T558" s="1"/>
    </row>
    <row r="559" spans="1:20" x14ac:dyDescent="0.25">
      <c r="A559" s="1"/>
      <c r="B559" s="1"/>
      <c r="C559" s="1"/>
      <c r="D559" s="5">
        <f t="shared" si="44"/>
        <v>559</v>
      </c>
      <c r="E559" s="10" t="s">
        <v>7</v>
      </c>
      <c r="F559" s="9"/>
      <c r="G559" s="10" t="s">
        <v>7</v>
      </c>
      <c r="H559" s="9"/>
      <c r="I559" s="10" t="s">
        <v>7</v>
      </c>
      <c r="J559" s="9"/>
      <c r="K559" s="10" t="s">
        <v>7</v>
      </c>
      <c r="L559" s="139"/>
      <c r="M559" s="1"/>
      <c r="N559" s="32" t="str">
        <f t="shared" si="45"/>
        <v/>
      </c>
      <c r="O559" s="32" t="str">
        <f t="shared" si="46"/>
        <v/>
      </c>
      <c r="P559" s="1"/>
      <c r="Q559" s="32" t="str">
        <f t="shared" si="47"/>
        <v/>
      </c>
      <c r="R559" s="22">
        <f t="shared" si="43"/>
        <v>0</v>
      </c>
      <c r="S559" s="1"/>
      <c r="T559" s="1"/>
    </row>
    <row r="560" spans="1:20" x14ac:dyDescent="0.25">
      <c r="A560" s="1"/>
      <c r="B560" s="1"/>
      <c r="C560" s="1"/>
      <c r="D560" s="5">
        <f t="shared" si="44"/>
        <v>560</v>
      </c>
      <c r="E560" s="10" t="s">
        <v>7</v>
      </c>
      <c r="F560" s="9"/>
      <c r="G560" s="10" t="s">
        <v>7</v>
      </c>
      <c r="H560" s="9"/>
      <c r="I560" s="10" t="s">
        <v>7</v>
      </c>
      <c r="J560" s="9"/>
      <c r="K560" s="10" t="s">
        <v>7</v>
      </c>
      <c r="L560" s="139"/>
      <c r="M560" s="1"/>
      <c r="N560" s="32" t="str">
        <f t="shared" si="45"/>
        <v/>
      </c>
      <c r="O560" s="32" t="str">
        <f t="shared" si="46"/>
        <v/>
      </c>
      <c r="P560" s="1"/>
      <c r="Q560" s="32" t="str">
        <f t="shared" si="47"/>
        <v/>
      </c>
      <c r="R560" s="22">
        <f t="shared" si="43"/>
        <v>0</v>
      </c>
      <c r="S560" s="1"/>
      <c r="T560" s="1"/>
    </row>
    <row r="561" spans="1:20" x14ac:dyDescent="0.25">
      <c r="A561" s="1"/>
      <c r="B561" s="1"/>
      <c r="C561" s="1"/>
      <c r="D561" s="5">
        <f t="shared" si="44"/>
        <v>561</v>
      </c>
      <c r="E561" s="10" t="s">
        <v>7</v>
      </c>
      <c r="F561" s="9"/>
      <c r="G561" s="10" t="s">
        <v>7</v>
      </c>
      <c r="H561" s="9"/>
      <c r="I561" s="10" t="s">
        <v>7</v>
      </c>
      <c r="J561" s="9"/>
      <c r="K561" s="10" t="s">
        <v>7</v>
      </c>
      <c r="L561" s="139"/>
      <c r="M561" s="1"/>
      <c r="N561" s="32" t="str">
        <f t="shared" si="45"/>
        <v/>
      </c>
      <c r="O561" s="32" t="str">
        <f t="shared" si="46"/>
        <v/>
      </c>
      <c r="P561" s="1"/>
      <c r="Q561" s="32" t="str">
        <f t="shared" si="47"/>
        <v/>
      </c>
      <c r="R561" s="22">
        <f t="shared" si="43"/>
        <v>0</v>
      </c>
      <c r="S561" s="1"/>
      <c r="T561" s="1"/>
    </row>
    <row r="562" spans="1:20" x14ac:dyDescent="0.25">
      <c r="A562" s="1"/>
      <c r="B562" s="1"/>
      <c r="C562" s="1"/>
      <c r="D562" s="5">
        <f t="shared" si="44"/>
        <v>562</v>
      </c>
      <c r="E562" s="10" t="s">
        <v>7</v>
      </c>
      <c r="F562" s="9"/>
      <c r="G562" s="10" t="s">
        <v>7</v>
      </c>
      <c r="H562" s="9"/>
      <c r="I562" s="10" t="s">
        <v>7</v>
      </c>
      <c r="J562" s="9"/>
      <c r="K562" s="10" t="s">
        <v>7</v>
      </c>
      <c r="L562" s="139"/>
      <c r="M562" s="1"/>
      <c r="N562" s="32" t="str">
        <f t="shared" si="45"/>
        <v/>
      </c>
      <c r="O562" s="32" t="str">
        <f t="shared" si="46"/>
        <v/>
      </c>
      <c r="P562" s="1"/>
      <c r="Q562" s="32" t="str">
        <f t="shared" si="47"/>
        <v/>
      </c>
      <c r="R562" s="22">
        <f t="shared" si="43"/>
        <v>0</v>
      </c>
      <c r="S562" s="1"/>
      <c r="T562" s="1"/>
    </row>
    <row r="563" spans="1:20" x14ac:dyDescent="0.25">
      <c r="A563" s="1"/>
      <c r="B563" s="1"/>
      <c r="C563" s="1"/>
      <c r="D563" s="5">
        <f t="shared" si="44"/>
        <v>563</v>
      </c>
      <c r="E563" s="10" t="s">
        <v>7</v>
      </c>
      <c r="F563" s="9"/>
      <c r="G563" s="10" t="s">
        <v>7</v>
      </c>
      <c r="H563" s="9"/>
      <c r="I563" s="10" t="s">
        <v>7</v>
      </c>
      <c r="J563" s="9"/>
      <c r="K563" s="10" t="s">
        <v>7</v>
      </c>
      <c r="L563" s="139"/>
      <c r="M563" s="1"/>
      <c r="N563" s="32" t="str">
        <f t="shared" si="45"/>
        <v/>
      </c>
      <c r="O563" s="32" t="str">
        <f t="shared" si="46"/>
        <v/>
      </c>
      <c r="P563" s="1"/>
      <c r="Q563" s="32" t="str">
        <f t="shared" si="47"/>
        <v/>
      </c>
      <c r="R563" s="22">
        <f t="shared" si="43"/>
        <v>0</v>
      </c>
      <c r="S563" s="1"/>
      <c r="T563" s="1"/>
    </row>
    <row r="564" spans="1:20" x14ac:dyDescent="0.25">
      <c r="A564" s="1"/>
      <c r="B564" s="1"/>
      <c r="C564" s="1"/>
      <c r="D564" s="5">
        <f t="shared" si="44"/>
        <v>564</v>
      </c>
      <c r="E564" s="10" t="s">
        <v>7</v>
      </c>
      <c r="F564" s="9"/>
      <c r="G564" s="10" t="s">
        <v>7</v>
      </c>
      <c r="H564" s="9"/>
      <c r="I564" s="10" t="s">
        <v>7</v>
      </c>
      <c r="J564" s="9"/>
      <c r="K564" s="10" t="s">
        <v>7</v>
      </c>
      <c r="L564" s="139"/>
      <c r="M564" s="1"/>
      <c r="N564" s="32" t="str">
        <f t="shared" si="45"/>
        <v/>
      </c>
      <c r="O564" s="32" t="str">
        <f t="shared" si="46"/>
        <v/>
      </c>
      <c r="P564" s="1"/>
      <c r="Q564" s="32" t="str">
        <f t="shared" si="47"/>
        <v/>
      </c>
      <c r="R564" s="22">
        <f t="shared" si="43"/>
        <v>0</v>
      </c>
      <c r="S564" s="1"/>
      <c r="T564" s="1"/>
    </row>
    <row r="565" spans="1:20" x14ac:dyDescent="0.25">
      <c r="A565" s="1"/>
      <c r="B565" s="1"/>
      <c r="C565" s="1"/>
      <c r="D565" s="5">
        <f t="shared" si="44"/>
        <v>565</v>
      </c>
      <c r="E565" s="10" t="s">
        <v>7</v>
      </c>
      <c r="F565" s="9"/>
      <c r="G565" s="10" t="s">
        <v>7</v>
      </c>
      <c r="H565" s="9"/>
      <c r="I565" s="10" t="s">
        <v>7</v>
      </c>
      <c r="J565" s="9"/>
      <c r="K565" s="10" t="s">
        <v>7</v>
      </c>
      <c r="L565" s="139"/>
      <c r="M565" s="1"/>
      <c r="N565" s="32" t="str">
        <f t="shared" si="45"/>
        <v/>
      </c>
      <c r="O565" s="32" t="str">
        <f t="shared" si="46"/>
        <v/>
      </c>
      <c r="P565" s="1"/>
      <c r="Q565" s="32" t="str">
        <f t="shared" si="47"/>
        <v/>
      </c>
      <c r="R565" s="22">
        <f t="shared" si="43"/>
        <v>0</v>
      </c>
      <c r="S565" s="1"/>
      <c r="T565" s="1"/>
    </row>
    <row r="566" spans="1:20" x14ac:dyDescent="0.25">
      <c r="A566" s="1"/>
      <c r="B566" s="1"/>
      <c r="C566" s="1"/>
      <c r="D566" s="5">
        <f t="shared" si="44"/>
        <v>566</v>
      </c>
      <c r="E566" s="10" t="s">
        <v>7</v>
      </c>
      <c r="F566" s="9"/>
      <c r="G566" s="10" t="s">
        <v>7</v>
      </c>
      <c r="H566" s="9"/>
      <c r="I566" s="10" t="s">
        <v>7</v>
      </c>
      <c r="J566" s="9"/>
      <c r="K566" s="10" t="s">
        <v>7</v>
      </c>
      <c r="L566" s="139"/>
      <c r="M566" s="1"/>
      <c r="N566" s="32" t="str">
        <f t="shared" si="45"/>
        <v/>
      </c>
      <c r="O566" s="32" t="str">
        <f t="shared" si="46"/>
        <v/>
      </c>
      <c r="P566" s="1"/>
      <c r="Q566" s="32" t="str">
        <f t="shared" si="47"/>
        <v/>
      </c>
      <c r="R566" s="22">
        <f t="shared" si="43"/>
        <v>0</v>
      </c>
      <c r="S566" s="1"/>
      <c r="T566" s="1"/>
    </row>
    <row r="567" spans="1:20" x14ac:dyDescent="0.25">
      <c r="A567" s="1"/>
      <c r="B567" s="1"/>
      <c r="C567" s="1"/>
      <c r="D567" s="5">
        <f t="shared" si="44"/>
        <v>567</v>
      </c>
      <c r="E567" s="10" t="s">
        <v>7</v>
      </c>
      <c r="F567" s="9"/>
      <c r="G567" s="10" t="s">
        <v>7</v>
      </c>
      <c r="H567" s="9"/>
      <c r="I567" s="10" t="s">
        <v>7</v>
      </c>
      <c r="J567" s="9"/>
      <c r="K567" s="10" t="s">
        <v>7</v>
      </c>
      <c r="L567" s="139"/>
      <c r="M567" s="1"/>
      <c r="N567" s="32" t="str">
        <f t="shared" si="45"/>
        <v/>
      </c>
      <c r="O567" s="32" t="str">
        <f t="shared" si="46"/>
        <v/>
      </c>
      <c r="P567" s="1"/>
      <c r="Q567" s="32" t="str">
        <f t="shared" si="47"/>
        <v/>
      </c>
      <c r="R567" s="22">
        <f t="shared" si="43"/>
        <v>0</v>
      </c>
      <c r="S567" s="1"/>
      <c r="T567" s="1"/>
    </row>
    <row r="568" spans="1:20" x14ac:dyDescent="0.25">
      <c r="A568" s="1"/>
      <c r="B568" s="1"/>
      <c r="C568" s="1"/>
      <c r="D568" s="5">
        <f t="shared" si="44"/>
        <v>568</v>
      </c>
      <c r="E568" s="10" t="s">
        <v>7</v>
      </c>
      <c r="F568" s="9"/>
      <c r="G568" s="10" t="s">
        <v>7</v>
      </c>
      <c r="H568" s="9"/>
      <c r="I568" s="10" t="s">
        <v>7</v>
      </c>
      <c r="J568" s="9"/>
      <c r="K568" s="10" t="s">
        <v>7</v>
      </c>
      <c r="L568" s="139"/>
      <c r="M568" s="1"/>
      <c r="N568" s="32" t="str">
        <f t="shared" si="45"/>
        <v/>
      </c>
      <c r="O568" s="32" t="str">
        <f t="shared" si="46"/>
        <v/>
      </c>
      <c r="P568" s="1"/>
      <c r="Q568" s="32" t="str">
        <f t="shared" si="47"/>
        <v/>
      </c>
      <c r="R568" s="22">
        <f t="shared" si="43"/>
        <v>0</v>
      </c>
      <c r="S568" s="1"/>
      <c r="T568" s="1"/>
    </row>
    <row r="569" spans="1:20" x14ac:dyDescent="0.25">
      <c r="A569" s="1"/>
      <c r="B569" s="1"/>
      <c r="C569" s="1"/>
      <c r="D569" s="5">
        <f t="shared" si="44"/>
        <v>569</v>
      </c>
      <c r="E569" s="10" t="s">
        <v>7</v>
      </c>
      <c r="F569" s="9"/>
      <c r="G569" s="10" t="s">
        <v>7</v>
      </c>
      <c r="H569" s="9"/>
      <c r="I569" s="10" t="s">
        <v>7</v>
      </c>
      <c r="J569" s="9"/>
      <c r="K569" s="10" t="s">
        <v>7</v>
      </c>
      <c r="L569" s="139"/>
      <c r="M569" s="1"/>
      <c r="N569" s="32" t="str">
        <f t="shared" si="45"/>
        <v/>
      </c>
      <c r="O569" s="32" t="str">
        <f t="shared" si="46"/>
        <v/>
      </c>
      <c r="P569" s="1"/>
      <c r="Q569" s="32" t="str">
        <f t="shared" si="47"/>
        <v/>
      </c>
      <c r="R569" s="22">
        <f t="shared" si="43"/>
        <v>0</v>
      </c>
      <c r="S569" s="1"/>
      <c r="T569" s="1"/>
    </row>
    <row r="570" spans="1:20" x14ac:dyDescent="0.25">
      <c r="A570" s="1"/>
      <c r="B570" s="1"/>
      <c r="C570" s="1"/>
      <c r="D570" s="5">
        <f t="shared" si="44"/>
        <v>570</v>
      </c>
      <c r="E570" s="10" t="s">
        <v>7</v>
      </c>
      <c r="F570" s="9"/>
      <c r="G570" s="10" t="s">
        <v>7</v>
      </c>
      <c r="H570" s="9"/>
      <c r="I570" s="10" t="s">
        <v>7</v>
      </c>
      <c r="J570" s="9"/>
      <c r="K570" s="10" t="s">
        <v>7</v>
      </c>
      <c r="L570" s="139"/>
      <c r="M570" s="1"/>
      <c r="N570" s="32" t="str">
        <f t="shared" si="45"/>
        <v/>
      </c>
      <c r="O570" s="32" t="str">
        <f t="shared" si="46"/>
        <v/>
      </c>
      <c r="P570" s="1"/>
      <c r="Q570" s="32" t="str">
        <f t="shared" si="47"/>
        <v/>
      </c>
      <c r="R570" s="22">
        <f t="shared" si="43"/>
        <v>0</v>
      </c>
      <c r="S570" s="1"/>
      <c r="T570" s="1"/>
    </row>
    <row r="571" spans="1:20" x14ac:dyDescent="0.25">
      <c r="A571" s="1"/>
      <c r="B571" s="1"/>
      <c r="C571" s="1"/>
      <c r="D571" s="5">
        <f t="shared" si="44"/>
        <v>571</v>
      </c>
      <c r="E571" s="10" t="s">
        <v>7</v>
      </c>
      <c r="F571" s="9"/>
      <c r="G571" s="10" t="s">
        <v>7</v>
      </c>
      <c r="H571" s="9"/>
      <c r="I571" s="10" t="s">
        <v>7</v>
      </c>
      <c r="J571" s="9"/>
      <c r="K571" s="10" t="s">
        <v>7</v>
      </c>
      <c r="L571" s="139"/>
      <c r="M571" s="1"/>
      <c r="N571" s="32" t="str">
        <f t="shared" si="45"/>
        <v/>
      </c>
      <c r="O571" s="32" t="str">
        <f t="shared" si="46"/>
        <v/>
      </c>
      <c r="P571" s="1"/>
      <c r="Q571" s="32" t="str">
        <f t="shared" si="47"/>
        <v/>
      </c>
      <c r="R571" s="22">
        <f t="shared" si="43"/>
        <v>0</v>
      </c>
      <c r="S571" s="1"/>
      <c r="T571" s="1"/>
    </row>
    <row r="572" spans="1:20" x14ac:dyDescent="0.25">
      <c r="A572" s="1"/>
      <c r="B572" s="1"/>
      <c r="C572" s="1"/>
      <c r="D572" s="5">
        <f t="shared" si="44"/>
        <v>572</v>
      </c>
      <c r="E572" s="10" t="s">
        <v>7</v>
      </c>
      <c r="F572" s="9"/>
      <c r="G572" s="10" t="s">
        <v>7</v>
      </c>
      <c r="H572" s="9"/>
      <c r="I572" s="10" t="s">
        <v>7</v>
      </c>
      <c r="J572" s="9"/>
      <c r="K572" s="10" t="s">
        <v>7</v>
      </c>
      <c r="L572" s="139"/>
      <c r="M572" s="1"/>
      <c r="N572" s="32" t="str">
        <f t="shared" si="45"/>
        <v/>
      </c>
      <c r="O572" s="32" t="str">
        <f t="shared" si="46"/>
        <v/>
      </c>
      <c r="P572" s="1"/>
      <c r="Q572" s="32" t="str">
        <f t="shared" si="47"/>
        <v/>
      </c>
      <c r="R572" s="22">
        <f t="shared" si="43"/>
        <v>0</v>
      </c>
      <c r="S572" s="1"/>
      <c r="T572" s="1"/>
    </row>
    <row r="573" spans="1:20" x14ac:dyDescent="0.25">
      <c r="A573" s="1"/>
      <c r="B573" s="1"/>
      <c r="C573" s="1"/>
      <c r="D573" s="5">
        <f t="shared" si="44"/>
        <v>573</v>
      </c>
      <c r="E573" s="10" t="s">
        <v>7</v>
      </c>
      <c r="F573" s="9"/>
      <c r="G573" s="10" t="s">
        <v>7</v>
      </c>
      <c r="H573" s="9"/>
      <c r="I573" s="10" t="s">
        <v>7</v>
      </c>
      <c r="J573" s="9"/>
      <c r="K573" s="10" t="s">
        <v>7</v>
      </c>
      <c r="L573" s="139"/>
      <c r="M573" s="1"/>
      <c r="N573" s="32" t="str">
        <f t="shared" si="45"/>
        <v/>
      </c>
      <c r="O573" s="32" t="str">
        <f t="shared" si="46"/>
        <v/>
      </c>
      <c r="P573" s="1"/>
      <c r="Q573" s="32" t="str">
        <f t="shared" si="47"/>
        <v/>
      </c>
      <c r="R573" s="22">
        <f t="shared" si="43"/>
        <v>0</v>
      </c>
      <c r="S573" s="1"/>
      <c r="T573" s="1"/>
    </row>
    <row r="574" spans="1:20" x14ac:dyDescent="0.25">
      <c r="A574" s="1"/>
      <c r="B574" s="1"/>
      <c r="C574" s="1"/>
      <c r="D574" s="5">
        <f t="shared" si="44"/>
        <v>574</v>
      </c>
      <c r="E574" s="10" t="s">
        <v>7</v>
      </c>
      <c r="F574" s="9"/>
      <c r="G574" s="10" t="s">
        <v>7</v>
      </c>
      <c r="H574" s="9"/>
      <c r="I574" s="10" t="s">
        <v>7</v>
      </c>
      <c r="J574" s="9"/>
      <c r="K574" s="10" t="s">
        <v>7</v>
      </c>
      <c r="L574" s="139"/>
      <c r="M574" s="1"/>
      <c r="N574" s="32" t="str">
        <f t="shared" si="45"/>
        <v/>
      </c>
      <c r="O574" s="32" t="str">
        <f t="shared" si="46"/>
        <v/>
      </c>
      <c r="P574" s="1"/>
      <c r="Q574" s="32" t="str">
        <f t="shared" si="47"/>
        <v/>
      </c>
      <c r="R574" s="22">
        <f t="shared" si="43"/>
        <v>0</v>
      </c>
      <c r="S574" s="1"/>
      <c r="T574" s="1"/>
    </row>
    <row r="575" spans="1:20" x14ac:dyDescent="0.25">
      <c r="A575" s="1"/>
      <c r="B575" s="1"/>
      <c r="C575" s="1"/>
      <c r="D575" s="5">
        <f t="shared" si="44"/>
        <v>575</v>
      </c>
      <c r="E575" s="10" t="s">
        <v>7</v>
      </c>
      <c r="F575" s="9"/>
      <c r="G575" s="10" t="s">
        <v>7</v>
      </c>
      <c r="H575" s="9"/>
      <c r="I575" s="10" t="s">
        <v>7</v>
      </c>
      <c r="J575" s="9"/>
      <c r="K575" s="10" t="s">
        <v>7</v>
      </c>
      <c r="L575" s="139"/>
      <c r="M575" s="1"/>
      <c r="N575" s="32" t="str">
        <f t="shared" si="45"/>
        <v/>
      </c>
      <c r="O575" s="32" t="str">
        <f t="shared" si="46"/>
        <v/>
      </c>
      <c r="P575" s="1"/>
      <c r="Q575" s="32" t="str">
        <f t="shared" si="47"/>
        <v/>
      </c>
      <c r="R575" s="22">
        <f t="shared" si="43"/>
        <v>0</v>
      </c>
      <c r="S575" s="1"/>
      <c r="T575" s="1"/>
    </row>
    <row r="576" spans="1:20" x14ac:dyDescent="0.25">
      <c r="A576" s="1"/>
      <c r="B576" s="1"/>
      <c r="C576" s="1"/>
      <c r="D576" s="5">
        <f t="shared" si="44"/>
        <v>576</v>
      </c>
      <c r="E576" s="10" t="s">
        <v>7</v>
      </c>
      <c r="F576" s="9"/>
      <c r="G576" s="10" t="s">
        <v>7</v>
      </c>
      <c r="H576" s="9"/>
      <c r="I576" s="10" t="s">
        <v>7</v>
      </c>
      <c r="J576" s="9"/>
      <c r="K576" s="10" t="s">
        <v>7</v>
      </c>
      <c r="L576" s="139"/>
      <c r="M576" s="1"/>
      <c r="N576" s="32" t="str">
        <f t="shared" si="45"/>
        <v/>
      </c>
      <c r="O576" s="32" t="str">
        <f t="shared" si="46"/>
        <v/>
      </c>
      <c r="P576" s="1"/>
      <c r="Q576" s="32" t="str">
        <f t="shared" si="47"/>
        <v/>
      </c>
      <c r="R576" s="22">
        <f t="shared" si="43"/>
        <v>0</v>
      </c>
      <c r="S576" s="1"/>
      <c r="T576" s="1"/>
    </row>
    <row r="577" spans="1:20" x14ac:dyDescent="0.25">
      <c r="A577" s="1"/>
      <c r="B577" s="1"/>
      <c r="C577" s="1"/>
      <c r="D577" s="5">
        <f t="shared" si="44"/>
        <v>577</v>
      </c>
      <c r="E577" s="10" t="s">
        <v>7</v>
      </c>
      <c r="F577" s="9"/>
      <c r="G577" s="10" t="s">
        <v>7</v>
      </c>
      <c r="H577" s="9"/>
      <c r="I577" s="10" t="s">
        <v>7</v>
      </c>
      <c r="J577" s="9"/>
      <c r="K577" s="10" t="s">
        <v>7</v>
      </c>
      <c r="L577" s="139"/>
      <c r="M577" s="1"/>
      <c r="N577" s="32" t="str">
        <f t="shared" si="45"/>
        <v/>
      </c>
      <c r="O577" s="32" t="str">
        <f t="shared" si="46"/>
        <v/>
      </c>
      <c r="P577" s="1"/>
      <c r="Q577" s="32" t="str">
        <f t="shared" si="47"/>
        <v/>
      </c>
      <c r="R577" s="22">
        <f t="shared" si="43"/>
        <v>0</v>
      </c>
      <c r="S577" s="1"/>
      <c r="T577" s="1"/>
    </row>
    <row r="578" spans="1:20" x14ac:dyDescent="0.25">
      <c r="A578" s="1"/>
      <c r="B578" s="1"/>
      <c r="C578" s="1"/>
      <c r="D578" s="5">
        <f t="shared" si="44"/>
        <v>578</v>
      </c>
      <c r="E578" s="10" t="s">
        <v>7</v>
      </c>
      <c r="F578" s="9"/>
      <c r="G578" s="10" t="s">
        <v>7</v>
      </c>
      <c r="H578" s="9"/>
      <c r="I578" s="10" t="s">
        <v>7</v>
      </c>
      <c r="J578" s="9"/>
      <c r="K578" s="10" t="s">
        <v>7</v>
      </c>
      <c r="L578" s="139"/>
      <c r="M578" s="1"/>
      <c r="N578" s="32" t="str">
        <f t="shared" si="45"/>
        <v/>
      </c>
      <c r="O578" s="32" t="str">
        <f t="shared" si="46"/>
        <v/>
      </c>
      <c r="P578" s="1"/>
      <c r="Q578" s="32" t="str">
        <f t="shared" si="47"/>
        <v/>
      </c>
      <c r="R578" s="22">
        <f t="shared" si="43"/>
        <v>0</v>
      </c>
      <c r="S578" s="1"/>
      <c r="T578" s="1"/>
    </row>
    <row r="579" spans="1:20" x14ac:dyDescent="0.25">
      <c r="A579" s="1"/>
      <c r="B579" s="1"/>
      <c r="C579" s="1"/>
      <c r="D579" s="5">
        <f t="shared" si="44"/>
        <v>579</v>
      </c>
      <c r="E579" s="10" t="s">
        <v>7</v>
      </c>
      <c r="F579" s="9"/>
      <c r="G579" s="10" t="s">
        <v>7</v>
      </c>
      <c r="H579" s="9"/>
      <c r="I579" s="10" t="s">
        <v>7</v>
      </c>
      <c r="J579" s="9"/>
      <c r="K579" s="10" t="s">
        <v>7</v>
      </c>
      <c r="L579" s="139"/>
      <c r="M579" s="1"/>
      <c r="N579" s="32" t="str">
        <f t="shared" si="45"/>
        <v/>
      </c>
      <c r="O579" s="32" t="str">
        <f t="shared" si="46"/>
        <v/>
      </c>
      <c r="P579" s="1"/>
      <c r="Q579" s="32" t="str">
        <f t="shared" si="47"/>
        <v/>
      </c>
      <c r="R579" s="22">
        <f t="shared" si="43"/>
        <v>0</v>
      </c>
      <c r="S579" s="1"/>
      <c r="T579" s="1"/>
    </row>
    <row r="580" spans="1:20" x14ac:dyDescent="0.25">
      <c r="A580" s="1"/>
      <c r="B580" s="1"/>
      <c r="C580" s="1"/>
      <c r="D580" s="5">
        <f t="shared" si="44"/>
        <v>580</v>
      </c>
      <c r="E580" s="10" t="s">
        <v>7</v>
      </c>
      <c r="F580" s="9"/>
      <c r="G580" s="10" t="s">
        <v>7</v>
      </c>
      <c r="H580" s="9"/>
      <c r="I580" s="10" t="s">
        <v>7</v>
      </c>
      <c r="J580" s="9"/>
      <c r="K580" s="10" t="s">
        <v>7</v>
      </c>
      <c r="L580" s="139"/>
      <c r="M580" s="1"/>
      <c r="N580" s="32" t="str">
        <f t="shared" si="45"/>
        <v/>
      </c>
      <c r="O580" s="32" t="str">
        <f t="shared" si="46"/>
        <v/>
      </c>
      <c r="P580" s="1"/>
      <c r="Q580" s="32" t="str">
        <f t="shared" si="47"/>
        <v/>
      </c>
      <c r="R580" s="22">
        <f t="shared" si="43"/>
        <v>0</v>
      </c>
      <c r="S580" s="1"/>
      <c r="T580" s="1"/>
    </row>
    <row r="581" spans="1:20" x14ac:dyDescent="0.25">
      <c r="A581" s="1"/>
      <c r="B581" s="1"/>
      <c r="C581" s="1"/>
      <c r="D581" s="5">
        <f t="shared" si="44"/>
        <v>581</v>
      </c>
      <c r="E581" s="10" t="s">
        <v>7</v>
      </c>
      <c r="F581" s="9"/>
      <c r="G581" s="10" t="s">
        <v>7</v>
      </c>
      <c r="H581" s="9"/>
      <c r="I581" s="10" t="s">
        <v>7</v>
      </c>
      <c r="J581" s="9"/>
      <c r="K581" s="10" t="s">
        <v>7</v>
      </c>
      <c r="L581" s="139"/>
      <c r="M581" s="1"/>
      <c r="N581" s="32" t="str">
        <f t="shared" si="45"/>
        <v/>
      </c>
      <c r="O581" s="32" t="str">
        <f t="shared" si="46"/>
        <v/>
      </c>
      <c r="P581" s="1"/>
      <c r="Q581" s="32" t="str">
        <f t="shared" si="47"/>
        <v/>
      </c>
      <c r="R581" s="22">
        <f t="shared" si="43"/>
        <v>0</v>
      </c>
      <c r="S581" s="1"/>
      <c r="T581" s="1"/>
    </row>
    <row r="582" spans="1:20" x14ac:dyDescent="0.25">
      <c r="A582" s="1"/>
      <c r="B582" s="1"/>
      <c r="C582" s="1"/>
      <c r="D582" s="5">
        <f t="shared" si="44"/>
        <v>582</v>
      </c>
      <c r="E582" s="10" t="s">
        <v>7</v>
      </c>
      <c r="F582" s="9"/>
      <c r="G582" s="10" t="s">
        <v>7</v>
      </c>
      <c r="H582" s="9"/>
      <c r="I582" s="10" t="s">
        <v>7</v>
      </c>
      <c r="J582" s="9"/>
      <c r="K582" s="10" t="s">
        <v>7</v>
      </c>
      <c r="L582" s="139"/>
      <c r="M582" s="1"/>
      <c r="N582" s="32" t="str">
        <f t="shared" si="45"/>
        <v/>
      </c>
      <c r="O582" s="32" t="str">
        <f t="shared" si="46"/>
        <v/>
      </c>
      <c r="P582" s="1"/>
      <c r="Q582" s="32" t="str">
        <f t="shared" si="47"/>
        <v/>
      </c>
      <c r="R582" s="22">
        <f t="shared" si="43"/>
        <v>0</v>
      </c>
      <c r="S582" s="1"/>
      <c r="T582" s="1"/>
    </row>
    <row r="583" spans="1:20" x14ac:dyDescent="0.25">
      <c r="A583" s="1"/>
      <c r="B583" s="1"/>
      <c r="C583" s="1"/>
      <c r="D583" s="5">
        <f t="shared" si="44"/>
        <v>583</v>
      </c>
      <c r="E583" s="10" t="s">
        <v>7</v>
      </c>
      <c r="F583" s="9"/>
      <c r="G583" s="10" t="s">
        <v>7</v>
      </c>
      <c r="H583" s="9"/>
      <c r="I583" s="10" t="s">
        <v>7</v>
      </c>
      <c r="J583" s="9"/>
      <c r="K583" s="10" t="s">
        <v>7</v>
      </c>
      <c r="L583" s="139"/>
      <c r="M583" s="1"/>
      <c r="N583" s="32" t="str">
        <f t="shared" si="45"/>
        <v/>
      </c>
      <c r="O583" s="32" t="str">
        <f t="shared" si="46"/>
        <v/>
      </c>
      <c r="P583" s="1"/>
      <c r="Q583" s="32" t="str">
        <f t="shared" si="47"/>
        <v/>
      </c>
      <c r="R583" s="22">
        <f t="shared" si="43"/>
        <v>0</v>
      </c>
      <c r="S583" s="1"/>
      <c r="T583" s="1"/>
    </row>
    <row r="584" spans="1:20" x14ac:dyDescent="0.25">
      <c r="A584" s="1"/>
      <c r="B584" s="1"/>
      <c r="C584" s="1"/>
      <c r="D584" s="5">
        <f t="shared" si="44"/>
        <v>584</v>
      </c>
      <c r="E584" s="10" t="s">
        <v>7</v>
      </c>
      <c r="F584" s="9"/>
      <c r="G584" s="10" t="s">
        <v>7</v>
      </c>
      <c r="H584" s="9"/>
      <c r="I584" s="10" t="s">
        <v>7</v>
      </c>
      <c r="J584" s="9"/>
      <c r="K584" s="10" t="s">
        <v>7</v>
      </c>
      <c r="L584" s="139"/>
      <c r="M584" s="1"/>
      <c r="N584" s="32" t="str">
        <f t="shared" si="45"/>
        <v/>
      </c>
      <c r="O584" s="32" t="str">
        <f t="shared" si="46"/>
        <v/>
      </c>
      <c r="P584" s="1"/>
      <c r="Q584" s="32" t="str">
        <f t="shared" si="47"/>
        <v/>
      </c>
      <c r="R584" s="22">
        <f t="shared" ref="R584:R647" si="48">IF(Q584="",0,IF(COUNTIF(Q:Q,Q584)=1,0,1))</f>
        <v>0</v>
      </c>
      <c r="S584" s="1"/>
      <c r="T584" s="1"/>
    </row>
    <row r="585" spans="1:20" x14ac:dyDescent="0.25">
      <c r="A585" s="1"/>
      <c r="B585" s="1"/>
      <c r="C585" s="1"/>
      <c r="D585" s="5">
        <f t="shared" ref="D585:D648" si="49">ROW(C585)</f>
        <v>585</v>
      </c>
      <c r="E585" s="10" t="s">
        <v>7</v>
      </c>
      <c r="F585" s="9"/>
      <c r="G585" s="10" t="s">
        <v>7</v>
      </c>
      <c r="H585" s="9"/>
      <c r="I585" s="10" t="s">
        <v>7</v>
      </c>
      <c r="J585" s="9"/>
      <c r="K585" s="10" t="s">
        <v>7</v>
      </c>
      <c r="L585" s="139"/>
      <c r="M585" s="1"/>
      <c r="N585" s="32" t="str">
        <f t="shared" si="45"/>
        <v/>
      </c>
      <c r="O585" s="32" t="str">
        <f t="shared" si="46"/>
        <v/>
      </c>
      <c r="P585" s="1"/>
      <c r="Q585" s="32" t="str">
        <f t="shared" si="47"/>
        <v/>
      </c>
      <c r="R585" s="22">
        <f t="shared" si="48"/>
        <v>0</v>
      </c>
      <c r="S585" s="1"/>
      <c r="T585" s="1"/>
    </row>
    <row r="586" spans="1:20" x14ac:dyDescent="0.25">
      <c r="A586" s="1"/>
      <c r="B586" s="1"/>
      <c r="C586" s="1"/>
      <c r="D586" s="5">
        <f t="shared" si="49"/>
        <v>586</v>
      </c>
      <c r="E586" s="10" t="s">
        <v>7</v>
      </c>
      <c r="F586" s="9"/>
      <c r="G586" s="10" t="s">
        <v>7</v>
      </c>
      <c r="H586" s="9"/>
      <c r="I586" s="10" t="s">
        <v>7</v>
      </c>
      <c r="J586" s="9"/>
      <c r="K586" s="10" t="s">
        <v>7</v>
      </c>
      <c r="L586" s="139"/>
      <c r="M586" s="1"/>
      <c r="N586" s="32" t="str">
        <f t="shared" si="45"/>
        <v/>
      </c>
      <c r="O586" s="32" t="str">
        <f t="shared" si="46"/>
        <v/>
      </c>
      <c r="P586" s="1"/>
      <c r="Q586" s="32" t="str">
        <f t="shared" si="47"/>
        <v/>
      </c>
      <c r="R586" s="22">
        <f t="shared" si="48"/>
        <v>0</v>
      </c>
      <c r="S586" s="1"/>
      <c r="T586" s="1"/>
    </row>
    <row r="587" spans="1:20" x14ac:dyDescent="0.25">
      <c r="A587" s="1"/>
      <c r="B587" s="1"/>
      <c r="C587" s="1"/>
      <c r="D587" s="5">
        <f t="shared" si="49"/>
        <v>587</v>
      </c>
      <c r="E587" s="10" t="s">
        <v>7</v>
      </c>
      <c r="F587" s="9"/>
      <c r="G587" s="10" t="s">
        <v>7</v>
      </c>
      <c r="H587" s="9"/>
      <c r="I587" s="10" t="s">
        <v>7</v>
      </c>
      <c r="J587" s="9"/>
      <c r="K587" s="10" t="s">
        <v>7</v>
      </c>
      <c r="L587" s="139"/>
      <c r="M587" s="1"/>
      <c r="N587" s="32" t="str">
        <f t="shared" si="45"/>
        <v/>
      </c>
      <c r="O587" s="32" t="str">
        <f t="shared" si="46"/>
        <v/>
      </c>
      <c r="P587" s="1"/>
      <c r="Q587" s="32" t="str">
        <f t="shared" si="47"/>
        <v/>
      </c>
      <c r="R587" s="22">
        <f t="shared" si="48"/>
        <v>0</v>
      </c>
      <c r="S587" s="1"/>
      <c r="T587" s="1"/>
    </row>
    <row r="588" spans="1:20" x14ac:dyDescent="0.25">
      <c r="A588" s="1"/>
      <c r="B588" s="1"/>
      <c r="C588" s="1"/>
      <c r="D588" s="5">
        <f t="shared" si="49"/>
        <v>588</v>
      </c>
      <c r="E588" s="10" t="s">
        <v>7</v>
      </c>
      <c r="F588" s="9"/>
      <c r="G588" s="10" t="s">
        <v>7</v>
      </c>
      <c r="H588" s="9"/>
      <c r="I588" s="10" t="s">
        <v>7</v>
      </c>
      <c r="J588" s="9"/>
      <c r="K588" s="10" t="s">
        <v>7</v>
      </c>
      <c r="L588" s="139"/>
      <c r="M588" s="1"/>
      <c r="N588" s="32" t="str">
        <f t="shared" si="45"/>
        <v/>
      </c>
      <c r="O588" s="32" t="str">
        <f t="shared" si="46"/>
        <v/>
      </c>
      <c r="P588" s="1"/>
      <c r="Q588" s="32" t="str">
        <f t="shared" si="47"/>
        <v/>
      </c>
      <c r="R588" s="22">
        <f t="shared" si="48"/>
        <v>0</v>
      </c>
      <c r="S588" s="1"/>
      <c r="T588" s="1"/>
    </row>
    <row r="589" spans="1:20" x14ac:dyDescent="0.25">
      <c r="A589" s="1"/>
      <c r="B589" s="1"/>
      <c r="C589" s="1"/>
      <c r="D589" s="5">
        <f t="shared" si="49"/>
        <v>589</v>
      </c>
      <c r="E589" s="10" t="s">
        <v>7</v>
      </c>
      <c r="F589" s="9"/>
      <c r="G589" s="10" t="s">
        <v>7</v>
      </c>
      <c r="H589" s="9"/>
      <c r="I589" s="10" t="s">
        <v>7</v>
      </c>
      <c r="J589" s="9"/>
      <c r="K589" s="10" t="s">
        <v>7</v>
      </c>
      <c r="L589" s="139"/>
      <c r="M589" s="1"/>
      <c r="N589" s="32" t="str">
        <f t="shared" si="45"/>
        <v/>
      </c>
      <c r="O589" s="32" t="str">
        <f t="shared" si="46"/>
        <v/>
      </c>
      <c r="P589" s="1"/>
      <c r="Q589" s="32" t="str">
        <f t="shared" si="47"/>
        <v/>
      </c>
      <c r="R589" s="22">
        <f t="shared" si="48"/>
        <v>0</v>
      </c>
      <c r="S589" s="1"/>
      <c r="T589" s="1"/>
    </row>
    <row r="590" spans="1:20" x14ac:dyDescent="0.25">
      <c r="A590" s="1"/>
      <c r="B590" s="1"/>
      <c r="C590" s="1"/>
      <c r="D590" s="5">
        <f t="shared" si="49"/>
        <v>590</v>
      </c>
      <c r="E590" s="10" t="s">
        <v>7</v>
      </c>
      <c r="F590" s="9"/>
      <c r="G590" s="10" t="s">
        <v>7</v>
      </c>
      <c r="H590" s="9"/>
      <c r="I590" s="10" t="s">
        <v>7</v>
      </c>
      <c r="J590" s="9"/>
      <c r="K590" s="10" t="s">
        <v>7</v>
      </c>
      <c r="L590" s="139"/>
      <c r="M590" s="1"/>
      <c r="N590" s="32" t="str">
        <f t="shared" si="45"/>
        <v/>
      </c>
      <c r="O590" s="32" t="str">
        <f t="shared" si="46"/>
        <v/>
      </c>
      <c r="P590" s="1"/>
      <c r="Q590" s="32" t="str">
        <f t="shared" si="47"/>
        <v/>
      </c>
      <c r="R590" s="22">
        <f t="shared" si="48"/>
        <v>0</v>
      </c>
      <c r="S590" s="1"/>
      <c r="T590" s="1"/>
    </row>
    <row r="591" spans="1:20" x14ac:dyDescent="0.25">
      <c r="A591" s="1"/>
      <c r="B591" s="1"/>
      <c r="C591" s="1"/>
      <c r="D591" s="5">
        <f t="shared" si="49"/>
        <v>591</v>
      </c>
      <c r="E591" s="10" t="s">
        <v>7</v>
      </c>
      <c r="F591" s="9"/>
      <c r="G591" s="10" t="s">
        <v>7</v>
      </c>
      <c r="H591" s="9"/>
      <c r="I591" s="10" t="s">
        <v>7</v>
      </c>
      <c r="J591" s="9"/>
      <c r="K591" s="10" t="s">
        <v>7</v>
      </c>
      <c r="L591" s="139"/>
      <c r="M591" s="1"/>
      <c r="N591" s="32" t="str">
        <f t="shared" si="45"/>
        <v/>
      </c>
      <c r="O591" s="32" t="str">
        <f t="shared" si="46"/>
        <v/>
      </c>
      <c r="P591" s="1"/>
      <c r="Q591" s="32" t="str">
        <f t="shared" si="47"/>
        <v/>
      </c>
      <c r="R591" s="22">
        <f t="shared" si="48"/>
        <v>0</v>
      </c>
      <c r="S591" s="1"/>
      <c r="T591" s="1"/>
    </row>
    <row r="592" spans="1:20" x14ac:dyDescent="0.25">
      <c r="A592" s="1"/>
      <c r="B592" s="1"/>
      <c r="C592" s="1"/>
      <c r="D592" s="5">
        <f t="shared" si="49"/>
        <v>592</v>
      </c>
      <c r="E592" s="10" t="s">
        <v>7</v>
      </c>
      <c r="F592" s="9"/>
      <c r="G592" s="10" t="s">
        <v>7</v>
      </c>
      <c r="H592" s="9"/>
      <c r="I592" s="10" t="s">
        <v>7</v>
      </c>
      <c r="J592" s="9"/>
      <c r="K592" s="10" t="s">
        <v>7</v>
      </c>
      <c r="L592" s="139"/>
      <c r="M592" s="1"/>
      <c r="N592" s="32" t="str">
        <f t="shared" si="45"/>
        <v/>
      </c>
      <c r="O592" s="32" t="str">
        <f t="shared" si="46"/>
        <v/>
      </c>
      <c r="P592" s="1"/>
      <c r="Q592" s="32" t="str">
        <f t="shared" si="47"/>
        <v/>
      </c>
      <c r="R592" s="22">
        <f t="shared" si="48"/>
        <v>0</v>
      </c>
      <c r="S592" s="1"/>
      <c r="T592" s="1"/>
    </row>
    <row r="593" spans="1:20" x14ac:dyDescent="0.25">
      <c r="A593" s="1"/>
      <c r="B593" s="1"/>
      <c r="C593" s="1"/>
      <c r="D593" s="5">
        <f t="shared" si="49"/>
        <v>593</v>
      </c>
      <c r="E593" s="10" t="s">
        <v>7</v>
      </c>
      <c r="F593" s="9"/>
      <c r="G593" s="10" t="s">
        <v>7</v>
      </c>
      <c r="H593" s="9"/>
      <c r="I593" s="10" t="s">
        <v>7</v>
      </c>
      <c r="J593" s="9"/>
      <c r="K593" s="10" t="s">
        <v>7</v>
      </c>
      <c r="L593" s="139"/>
      <c r="M593" s="1"/>
      <c r="N593" s="32" t="str">
        <f t="shared" si="45"/>
        <v/>
      </c>
      <c r="O593" s="32" t="str">
        <f t="shared" si="46"/>
        <v/>
      </c>
      <c r="P593" s="1"/>
      <c r="Q593" s="32" t="str">
        <f t="shared" si="47"/>
        <v/>
      </c>
      <c r="R593" s="22">
        <f t="shared" si="48"/>
        <v>0</v>
      </c>
      <c r="S593" s="1"/>
      <c r="T593" s="1"/>
    </row>
    <row r="594" spans="1:20" x14ac:dyDescent="0.25">
      <c r="A594" s="1"/>
      <c r="B594" s="1"/>
      <c r="C594" s="1"/>
      <c r="D594" s="5">
        <f t="shared" si="49"/>
        <v>594</v>
      </c>
      <c r="E594" s="10" t="s">
        <v>7</v>
      </c>
      <c r="F594" s="9"/>
      <c r="G594" s="10" t="s">
        <v>7</v>
      </c>
      <c r="H594" s="9"/>
      <c r="I594" s="10" t="s">
        <v>7</v>
      </c>
      <c r="J594" s="9"/>
      <c r="K594" s="10" t="s">
        <v>7</v>
      </c>
      <c r="L594" s="139"/>
      <c r="M594" s="1"/>
      <c r="N594" s="32" t="str">
        <f t="shared" si="45"/>
        <v/>
      </c>
      <c r="O594" s="32" t="str">
        <f t="shared" si="46"/>
        <v/>
      </c>
      <c r="P594" s="1"/>
      <c r="Q594" s="32" t="str">
        <f t="shared" si="47"/>
        <v/>
      </c>
      <c r="R594" s="22">
        <f t="shared" si="48"/>
        <v>0</v>
      </c>
      <c r="S594" s="1"/>
      <c r="T594" s="1"/>
    </row>
    <row r="595" spans="1:20" x14ac:dyDescent="0.25">
      <c r="A595" s="1"/>
      <c r="B595" s="1"/>
      <c r="C595" s="1"/>
      <c r="D595" s="5">
        <f t="shared" si="49"/>
        <v>595</v>
      </c>
      <c r="E595" s="10" t="s">
        <v>7</v>
      </c>
      <c r="F595" s="9"/>
      <c r="G595" s="10" t="s">
        <v>7</v>
      </c>
      <c r="H595" s="9"/>
      <c r="I595" s="10" t="s">
        <v>7</v>
      </c>
      <c r="J595" s="9"/>
      <c r="K595" s="10" t="s">
        <v>7</v>
      </c>
      <c r="L595" s="139"/>
      <c r="M595" s="1"/>
      <c r="N595" s="32" t="str">
        <f t="shared" si="45"/>
        <v/>
      </c>
      <c r="O595" s="32" t="str">
        <f t="shared" si="46"/>
        <v/>
      </c>
      <c r="P595" s="1"/>
      <c r="Q595" s="32" t="str">
        <f t="shared" si="47"/>
        <v/>
      </c>
      <c r="R595" s="22">
        <f t="shared" si="48"/>
        <v>0</v>
      </c>
      <c r="S595" s="1"/>
      <c r="T595" s="1"/>
    </row>
    <row r="596" spans="1:20" x14ac:dyDescent="0.25">
      <c r="A596" s="1"/>
      <c r="B596" s="1"/>
      <c r="C596" s="1"/>
      <c r="D596" s="5">
        <f t="shared" si="49"/>
        <v>596</v>
      </c>
      <c r="E596" s="10" t="s">
        <v>7</v>
      </c>
      <c r="F596" s="9"/>
      <c r="G596" s="10" t="s">
        <v>7</v>
      </c>
      <c r="H596" s="9"/>
      <c r="I596" s="10" t="s">
        <v>7</v>
      </c>
      <c r="J596" s="9"/>
      <c r="K596" s="10" t="s">
        <v>7</v>
      </c>
      <c r="L596" s="139"/>
      <c r="M596" s="1"/>
      <c r="N596" s="32" t="str">
        <f t="shared" si="45"/>
        <v/>
      </c>
      <c r="O596" s="32" t="str">
        <f t="shared" si="46"/>
        <v/>
      </c>
      <c r="P596" s="1"/>
      <c r="Q596" s="32" t="str">
        <f t="shared" si="47"/>
        <v/>
      </c>
      <c r="R596" s="22">
        <f t="shared" si="48"/>
        <v>0</v>
      </c>
      <c r="S596" s="1"/>
      <c r="T596" s="1"/>
    </row>
    <row r="597" spans="1:20" x14ac:dyDescent="0.25">
      <c r="A597" s="1"/>
      <c r="B597" s="1"/>
      <c r="C597" s="1"/>
      <c r="D597" s="5">
        <f t="shared" si="49"/>
        <v>597</v>
      </c>
      <c r="E597" s="10" t="s">
        <v>7</v>
      </c>
      <c r="F597" s="9"/>
      <c r="G597" s="10" t="s">
        <v>7</v>
      </c>
      <c r="H597" s="9"/>
      <c r="I597" s="10" t="s">
        <v>7</v>
      </c>
      <c r="J597" s="9"/>
      <c r="K597" s="10" t="s">
        <v>7</v>
      </c>
      <c r="L597" s="139"/>
      <c r="M597" s="1"/>
      <c r="N597" s="32" t="str">
        <f t="shared" ref="N597:N660" si="50">IF(F597="","",F597&amp;" "&amp;LEFT(H597,1)&amp;"."&amp;LEFT(J597)&amp;".")</f>
        <v/>
      </c>
      <c r="O597" s="32" t="str">
        <f t="shared" ref="O597:O660" si="51">IF(F597="","",F597&amp;" "&amp;H597&amp;" "&amp;J597)</f>
        <v/>
      </c>
      <c r="P597" s="1"/>
      <c r="Q597" s="32" t="str">
        <f t="shared" ref="Q597:Q660" si="52">IF(F597="","",N597&amp;"_"&amp;DAY(L597)&amp;"."&amp;MONTH(L597)&amp;"."&amp;YEAR(L597))</f>
        <v/>
      </c>
      <c r="R597" s="22">
        <f t="shared" si="48"/>
        <v>0</v>
      </c>
      <c r="S597" s="1"/>
      <c r="T597" s="1"/>
    </row>
    <row r="598" spans="1:20" x14ac:dyDescent="0.25">
      <c r="A598" s="1"/>
      <c r="B598" s="1"/>
      <c r="C598" s="1"/>
      <c r="D598" s="5">
        <f t="shared" si="49"/>
        <v>598</v>
      </c>
      <c r="E598" s="10" t="s">
        <v>7</v>
      </c>
      <c r="F598" s="9"/>
      <c r="G598" s="10" t="s">
        <v>7</v>
      </c>
      <c r="H598" s="9"/>
      <c r="I598" s="10" t="s">
        <v>7</v>
      </c>
      <c r="J598" s="9"/>
      <c r="K598" s="10" t="s">
        <v>7</v>
      </c>
      <c r="L598" s="139"/>
      <c r="M598" s="1"/>
      <c r="N598" s="32" t="str">
        <f t="shared" si="50"/>
        <v/>
      </c>
      <c r="O598" s="32" t="str">
        <f t="shared" si="51"/>
        <v/>
      </c>
      <c r="P598" s="1"/>
      <c r="Q598" s="32" t="str">
        <f t="shared" si="52"/>
        <v/>
      </c>
      <c r="R598" s="22">
        <f t="shared" si="48"/>
        <v>0</v>
      </c>
      <c r="S598" s="1"/>
      <c r="T598" s="1"/>
    </row>
    <row r="599" spans="1:20" x14ac:dyDescent="0.25">
      <c r="A599" s="1"/>
      <c r="B599" s="1"/>
      <c r="C599" s="1"/>
      <c r="D599" s="5">
        <f t="shared" si="49"/>
        <v>599</v>
      </c>
      <c r="E599" s="10" t="s">
        <v>7</v>
      </c>
      <c r="F599" s="9"/>
      <c r="G599" s="10" t="s">
        <v>7</v>
      </c>
      <c r="H599" s="9"/>
      <c r="I599" s="10" t="s">
        <v>7</v>
      </c>
      <c r="J599" s="9"/>
      <c r="K599" s="10" t="s">
        <v>7</v>
      </c>
      <c r="L599" s="139"/>
      <c r="M599" s="1"/>
      <c r="N599" s="32" t="str">
        <f t="shared" si="50"/>
        <v/>
      </c>
      <c r="O599" s="32" t="str">
        <f t="shared" si="51"/>
        <v/>
      </c>
      <c r="P599" s="1"/>
      <c r="Q599" s="32" t="str">
        <f t="shared" si="52"/>
        <v/>
      </c>
      <c r="R599" s="22">
        <f t="shared" si="48"/>
        <v>0</v>
      </c>
      <c r="S599" s="1"/>
      <c r="T599" s="1"/>
    </row>
    <row r="600" spans="1:20" x14ac:dyDescent="0.25">
      <c r="A600" s="1"/>
      <c r="B600" s="1"/>
      <c r="C600" s="1"/>
      <c r="D600" s="5">
        <f t="shared" si="49"/>
        <v>600</v>
      </c>
      <c r="E600" s="10" t="s">
        <v>7</v>
      </c>
      <c r="F600" s="9"/>
      <c r="G600" s="10" t="s">
        <v>7</v>
      </c>
      <c r="H600" s="9"/>
      <c r="I600" s="10" t="s">
        <v>7</v>
      </c>
      <c r="J600" s="9"/>
      <c r="K600" s="10" t="s">
        <v>7</v>
      </c>
      <c r="L600" s="139"/>
      <c r="M600" s="1"/>
      <c r="N600" s="32" t="str">
        <f t="shared" si="50"/>
        <v/>
      </c>
      <c r="O600" s="32" t="str">
        <f t="shared" si="51"/>
        <v/>
      </c>
      <c r="P600" s="1"/>
      <c r="Q600" s="32" t="str">
        <f t="shared" si="52"/>
        <v/>
      </c>
      <c r="R600" s="22">
        <f t="shared" si="48"/>
        <v>0</v>
      </c>
      <c r="S600" s="1"/>
      <c r="T600" s="1"/>
    </row>
    <row r="601" spans="1:20" x14ac:dyDescent="0.25">
      <c r="A601" s="1"/>
      <c r="B601" s="1"/>
      <c r="C601" s="1"/>
      <c r="D601" s="5">
        <f t="shared" si="49"/>
        <v>601</v>
      </c>
      <c r="E601" s="10" t="s">
        <v>7</v>
      </c>
      <c r="F601" s="9"/>
      <c r="G601" s="10" t="s">
        <v>7</v>
      </c>
      <c r="H601" s="9"/>
      <c r="I601" s="10" t="s">
        <v>7</v>
      </c>
      <c r="J601" s="9"/>
      <c r="K601" s="10" t="s">
        <v>7</v>
      </c>
      <c r="L601" s="139"/>
      <c r="M601" s="1"/>
      <c r="N601" s="32" t="str">
        <f t="shared" si="50"/>
        <v/>
      </c>
      <c r="O601" s="32" t="str">
        <f t="shared" si="51"/>
        <v/>
      </c>
      <c r="P601" s="1"/>
      <c r="Q601" s="32" t="str">
        <f t="shared" si="52"/>
        <v/>
      </c>
      <c r="R601" s="22">
        <f t="shared" si="48"/>
        <v>0</v>
      </c>
      <c r="S601" s="1"/>
      <c r="T601" s="1"/>
    </row>
    <row r="602" spans="1:20" x14ac:dyDescent="0.25">
      <c r="A602" s="1"/>
      <c r="B602" s="1"/>
      <c r="C602" s="1"/>
      <c r="D602" s="5">
        <f t="shared" si="49"/>
        <v>602</v>
      </c>
      <c r="E602" s="10" t="s">
        <v>7</v>
      </c>
      <c r="F602" s="9"/>
      <c r="G602" s="10" t="s">
        <v>7</v>
      </c>
      <c r="H602" s="9"/>
      <c r="I602" s="10" t="s">
        <v>7</v>
      </c>
      <c r="J602" s="9"/>
      <c r="K602" s="10" t="s">
        <v>7</v>
      </c>
      <c r="L602" s="139"/>
      <c r="M602" s="1"/>
      <c r="N602" s="32" t="str">
        <f t="shared" si="50"/>
        <v/>
      </c>
      <c r="O602" s="32" t="str">
        <f t="shared" si="51"/>
        <v/>
      </c>
      <c r="P602" s="1"/>
      <c r="Q602" s="32" t="str">
        <f t="shared" si="52"/>
        <v/>
      </c>
      <c r="R602" s="22">
        <f t="shared" si="48"/>
        <v>0</v>
      </c>
      <c r="S602" s="1"/>
      <c r="T602" s="1"/>
    </row>
    <row r="603" spans="1:20" x14ac:dyDescent="0.25">
      <c r="A603" s="1"/>
      <c r="B603" s="1"/>
      <c r="C603" s="1"/>
      <c r="D603" s="5">
        <f t="shared" si="49"/>
        <v>603</v>
      </c>
      <c r="E603" s="10" t="s">
        <v>7</v>
      </c>
      <c r="F603" s="9"/>
      <c r="G603" s="10" t="s">
        <v>7</v>
      </c>
      <c r="H603" s="9"/>
      <c r="I603" s="10" t="s">
        <v>7</v>
      </c>
      <c r="J603" s="9"/>
      <c r="K603" s="10" t="s">
        <v>7</v>
      </c>
      <c r="L603" s="139"/>
      <c r="M603" s="1"/>
      <c r="N603" s="32" t="str">
        <f t="shared" si="50"/>
        <v/>
      </c>
      <c r="O603" s="32" t="str">
        <f t="shared" si="51"/>
        <v/>
      </c>
      <c r="P603" s="1"/>
      <c r="Q603" s="32" t="str">
        <f t="shared" si="52"/>
        <v/>
      </c>
      <c r="R603" s="22">
        <f t="shared" si="48"/>
        <v>0</v>
      </c>
      <c r="S603" s="1"/>
      <c r="T603" s="1"/>
    </row>
    <row r="604" spans="1:20" x14ac:dyDescent="0.25">
      <c r="A604" s="1"/>
      <c r="B604" s="1"/>
      <c r="C604" s="1"/>
      <c r="D604" s="5">
        <f t="shared" si="49"/>
        <v>604</v>
      </c>
      <c r="E604" s="10" t="s">
        <v>7</v>
      </c>
      <c r="F604" s="9"/>
      <c r="G604" s="10" t="s">
        <v>7</v>
      </c>
      <c r="H604" s="9"/>
      <c r="I604" s="10" t="s">
        <v>7</v>
      </c>
      <c r="J604" s="9"/>
      <c r="K604" s="10" t="s">
        <v>7</v>
      </c>
      <c r="L604" s="139"/>
      <c r="M604" s="1"/>
      <c r="N604" s="32" t="str">
        <f t="shared" si="50"/>
        <v/>
      </c>
      <c r="O604" s="32" t="str">
        <f t="shared" si="51"/>
        <v/>
      </c>
      <c r="P604" s="1"/>
      <c r="Q604" s="32" t="str">
        <f t="shared" si="52"/>
        <v/>
      </c>
      <c r="R604" s="22">
        <f t="shared" si="48"/>
        <v>0</v>
      </c>
      <c r="S604" s="1"/>
      <c r="T604" s="1"/>
    </row>
    <row r="605" spans="1:20" x14ac:dyDescent="0.25">
      <c r="A605" s="1"/>
      <c r="B605" s="1"/>
      <c r="C605" s="1"/>
      <c r="D605" s="5">
        <f t="shared" si="49"/>
        <v>605</v>
      </c>
      <c r="E605" s="10" t="s">
        <v>7</v>
      </c>
      <c r="F605" s="9"/>
      <c r="G605" s="10" t="s">
        <v>7</v>
      </c>
      <c r="H605" s="9"/>
      <c r="I605" s="10" t="s">
        <v>7</v>
      </c>
      <c r="J605" s="9"/>
      <c r="K605" s="10" t="s">
        <v>7</v>
      </c>
      <c r="L605" s="139"/>
      <c r="M605" s="1"/>
      <c r="N605" s="32" t="str">
        <f t="shared" si="50"/>
        <v/>
      </c>
      <c r="O605" s="32" t="str">
        <f t="shared" si="51"/>
        <v/>
      </c>
      <c r="P605" s="1"/>
      <c r="Q605" s="32" t="str">
        <f t="shared" si="52"/>
        <v/>
      </c>
      <c r="R605" s="22">
        <f t="shared" si="48"/>
        <v>0</v>
      </c>
      <c r="S605" s="1"/>
      <c r="T605" s="1"/>
    </row>
    <row r="606" spans="1:20" x14ac:dyDescent="0.25">
      <c r="A606" s="1"/>
      <c r="B606" s="1"/>
      <c r="C606" s="1"/>
      <c r="D606" s="5">
        <f t="shared" si="49"/>
        <v>606</v>
      </c>
      <c r="E606" s="10" t="s">
        <v>7</v>
      </c>
      <c r="F606" s="9"/>
      <c r="G606" s="10" t="s">
        <v>7</v>
      </c>
      <c r="H606" s="9"/>
      <c r="I606" s="10" t="s">
        <v>7</v>
      </c>
      <c r="J606" s="9"/>
      <c r="K606" s="10" t="s">
        <v>7</v>
      </c>
      <c r="L606" s="139"/>
      <c r="M606" s="1"/>
      <c r="N606" s="32" t="str">
        <f t="shared" si="50"/>
        <v/>
      </c>
      <c r="O606" s="32" t="str">
        <f t="shared" si="51"/>
        <v/>
      </c>
      <c r="P606" s="1"/>
      <c r="Q606" s="32" t="str">
        <f t="shared" si="52"/>
        <v/>
      </c>
      <c r="R606" s="22">
        <f t="shared" si="48"/>
        <v>0</v>
      </c>
      <c r="S606" s="1"/>
      <c r="T606" s="1"/>
    </row>
    <row r="607" spans="1:20" x14ac:dyDescent="0.25">
      <c r="A607" s="1"/>
      <c r="B607" s="1"/>
      <c r="C607" s="1"/>
      <c r="D607" s="5">
        <f t="shared" si="49"/>
        <v>607</v>
      </c>
      <c r="E607" s="10" t="s">
        <v>7</v>
      </c>
      <c r="F607" s="9"/>
      <c r="G607" s="10" t="s">
        <v>7</v>
      </c>
      <c r="H607" s="9"/>
      <c r="I607" s="10" t="s">
        <v>7</v>
      </c>
      <c r="J607" s="9"/>
      <c r="K607" s="10" t="s">
        <v>7</v>
      </c>
      <c r="L607" s="139"/>
      <c r="M607" s="1"/>
      <c r="N607" s="32" t="str">
        <f t="shared" si="50"/>
        <v/>
      </c>
      <c r="O607" s="32" t="str">
        <f t="shared" si="51"/>
        <v/>
      </c>
      <c r="P607" s="1"/>
      <c r="Q607" s="32" t="str">
        <f t="shared" si="52"/>
        <v/>
      </c>
      <c r="R607" s="22">
        <f t="shared" si="48"/>
        <v>0</v>
      </c>
      <c r="S607" s="1"/>
      <c r="T607" s="1"/>
    </row>
    <row r="608" spans="1:20" x14ac:dyDescent="0.25">
      <c r="A608" s="1"/>
      <c r="B608" s="1"/>
      <c r="C608" s="1"/>
      <c r="D608" s="5">
        <f t="shared" si="49"/>
        <v>608</v>
      </c>
      <c r="E608" s="10" t="s">
        <v>7</v>
      </c>
      <c r="F608" s="9"/>
      <c r="G608" s="10" t="s">
        <v>7</v>
      </c>
      <c r="H608" s="9"/>
      <c r="I608" s="10" t="s">
        <v>7</v>
      </c>
      <c r="J608" s="9"/>
      <c r="K608" s="10" t="s">
        <v>7</v>
      </c>
      <c r="L608" s="139"/>
      <c r="M608" s="1"/>
      <c r="N608" s="32" t="str">
        <f t="shared" si="50"/>
        <v/>
      </c>
      <c r="O608" s="32" t="str">
        <f t="shared" si="51"/>
        <v/>
      </c>
      <c r="P608" s="1"/>
      <c r="Q608" s="32" t="str">
        <f t="shared" si="52"/>
        <v/>
      </c>
      <c r="R608" s="22">
        <f t="shared" si="48"/>
        <v>0</v>
      </c>
      <c r="S608" s="1"/>
      <c r="T608" s="1"/>
    </row>
    <row r="609" spans="1:20" x14ac:dyDescent="0.25">
      <c r="A609" s="1"/>
      <c r="B609" s="1"/>
      <c r="C609" s="1"/>
      <c r="D609" s="5">
        <f t="shared" si="49"/>
        <v>609</v>
      </c>
      <c r="E609" s="10" t="s">
        <v>7</v>
      </c>
      <c r="F609" s="9"/>
      <c r="G609" s="10" t="s">
        <v>7</v>
      </c>
      <c r="H609" s="9"/>
      <c r="I609" s="10" t="s">
        <v>7</v>
      </c>
      <c r="J609" s="9"/>
      <c r="K609" s="10" t="s">
        <v>7</v>
      </c>
      <c r="L609" s="139"/>
      <c r="M609" s="1"/>
      <c r="N609" s="32" t="str">
        <f t="shared" si="50"/>
        <v/>
      </c>
      <c r="O609" s="32" t="str">
        <f t="shared" si="51"/>
        <v/>
      </c>
      <c r="P609" s="1"/>
      <c r="Q609" s="32" t="str">
        <f t="shared" si="52"/>
        <v/>
      </c>
      <c r="R609" s="22">
        <f t="shared" si="48"/>
        <v>0</v>
      </c>
      <c r="S609" s="1"/>
      <c r="T609" s="1"/>
    </row>
    <row r="610" spans="1:20" x14ac:dyDescent="0.25">
      <c r="A610" s="1"/>
      <c r="B610" s="1"/>
      <c r="C610" s="1"/>
      <c r="D610" s="5">
        <f t="shared" si="49"/>
        <v>610</v>
      </c>
      <c r="E610" s="10" t="s">
        <v>7</v>
      </c>
      <c r="F610" s="9"/>
      <c r="G610" s="10" t="s">
        <v>7</v>
      </c>
      <c r="H610" s="9"/>
      <c r="I610" s="10" t="s">
        <v>7</v>
      </c>
      <c r="J610" s="9"/>
      <c r="K610" s="10" t="s">
        <v>7</v>
      </c>
      <c r="L610" s="139"/>
      <c r="M610" s="1"/>
      <c r="N610" s="32" t="str">
        <f t="shared" si="50"/>
        <v/>
      </c>
      <c r="O610" s="32" t="str">
        <f t="shared" si="51"/>
        <v/>
      </c>
      <c r="P610" s="1"/>
      <c r="Q610" s="32" t="str">
        <f t="shared" si="52"/>
        <v/>
      </c>
      <c r="R610" s="22">
        <f t="shared" si="48"/>
        <v>0</v>
      </c>
      <c r="S610" s="1"/>
      <c r="T610" s="1"/>
    </row>
    <row r="611" spans="1:20" x14ac:dyDescent="0.25">
      <c r="A611" s="1"/>
      <c r="B611" s="1"/>
      <c r="C611" s="1"/>
      <c r="D611" s="5">
        <f t="shared" si="49"/>
        <v>611</v>
      </c>
      <c r="E611" s="10" t="s">
        <v>7</v>
      </c>
      <c r="F611" s="9"/>
      <c r="G611" s="10" t="s">
        <v>7</v>
      </c>
      <c r="H611" s="9"/>
      <c r="I611" s="10" t="s">
        <v>7</v>
      </c>
      <c r="J611" s="9"/>
      <c r="K611" s="10" t="s">
        <v>7</v>
      </c>
      <c r="L611" s="139"/>
      <c r="M611" s="1"/>
      <c r="N611" s="32" t="str">
        <f t="shared" si="50"/>
        <v/>
      </c>
      <c r="O611" s="32" t="str">
        <f t="shared" si="51"/>
        <v/>
      </c>
      <c r="P611" s="1"/>
      <c r="Q611" s="32" t="str">
        <f t="shared" si="52"/>
        <v/>
      </c>
      <c r="R611" s="22">
        <f t="shared" si="48"/>
        <v>0</v>
      </c>
      <c r="S611" s="1"/>
      <c r="T611" s="1"/>
    </row>
    <row r="612" spans="1:20" x14ac:dyDescent="0.25">
      <c r="A612" s="1"/>
      <c r="B612" s="1"/>
      <c r="C612" s="1"/>
      <c r="D612" s="5">
        <f t="shared" si="49"/>
        <v>612</v>
      </c>
      <c r="E612" s="10" t="s">
        <v>7</v>
      </c>
      <c r="F612" s="9"/>
      <c r="G612" s="10" t="s">
        <v>7</v>
      </c>
      <c r="H612" s="9"/>
      <c r="I612" s="10" t="s">
        <v>7</v>
      </c>
      <c r="J612" s="9"/>
      <c r="K612" s="10" t="s">
        <v>7</v>
      </c>
      <c r="L612" s="139"/>
      <c r="M612" s="1"/>
      <c r="N612" s="32" t="str">
        <f t="shared" si="50"/>
        <v/>
      </c>
      <c r="O612" s="32" t="str">
        <f t="shared" si="51"/>
        <v/>
      </c>
      <c r="P612" s="1"/>
      <c r="Q612" s="32" t="str">
        <f t="shared" si="52"/>
        <v/>
      </c>
      <c r="R612" s="22">
        <f t="shared" si="48"/>
        <v>0</v>
      </c>
      <c r="S612" s="1"/>
      <c r="T612" s="1"/>
    </row>
    <row r="613" spans="1:20" x14ac:dyDescent="0.25">
      <c r="A613" s="1"/>
      <c r="B613" s="1"/>
      <c r="C613" s="1"/>
      <c r="D613" s="5">
        <f t="shared" si="49"/>
        <v>613</v>
      </c>
      <c r="E613" s="10" t="s">
        <v>7</v>
      </c>
      <c r="F613" s="9"/>
      <c r="G613" s="10" t="s">
        <v>7</v>
      </c>
      <c r="H613" s="9"/>
      <c r="I613" s="10" t="s">
        <v>7</v>
      </c>
      <c r="J613" s="9"/>
      <c r="K613" s="10" t="s">
        <v>7</v>
      </c>
      <c r="L613" s="139"/>
      <c r="M613" s="1"/>
      <c r="N613" s="32" t="str">
        <f t="shared" si="50"/>
        <v/>
      </c>
      <c r="O613" s="32" t="str">
        <f t="shared" si="51"/>
        <v/>
      </c>
      <c r="P613" s="1"/>
      <c r="Q613" s="32" t="str">
        <f t="shared" si="52"/>
        <v/>
      </c>
      <c r="R613" s="22">
        <f t="shared" si="48"/>
        <v>0</v>
      </c>
      <c r="S613" s="1"/>
      <c r="T613" s="1"/>
    </row>
    <row r="614" spans="1:20" x14ac:dyDescent="0.25">
      <c r="A614" s="1"/>
      <c r="B614" s="1"/>
      <c r="C614" s="1"/>
      <c r="D614" s="5">
        <f t="shared" si="49"/>
        <v>614</v>
      </c>
      <c r="E614" s="10" t="s">
        <v>7</v>
      </c>
      <c r="F614" s="9"/>
      <c r="G614" s="10" t="s">
        <v>7</v>
      </c>
      <c r="H614" s="9"/>
      <c r="I614" s="10" t="s">
        <v>7</v>
      </c>
      <c r="J614" s="9"/>
      <c r="K614" s="10" t="s">
        <v>7</v>
      </c>
      <c r="L614" s="139"/>
      <c r="M614" s="1"/>
      <c r="N614" s="32" t="str">
        <f t="shared" si="50"/>
        <v/>
      </c>
      <c r="O614" s="32" t="str">
        <f t="shared" si="51"/>
        <v/>
      </c>
      <c r="P614" s="1"/>
      <c r="Q614" s="32" t="str">
        <f t="shared" si="52"/>
        <v/>
      </c>
      <c r="R614" s="22">
        <f t="shared" si="48"/>
        <v>0</v>
      </c>
      <c r="S614" s="1"/>
      <c r="T614" s="1"/>
    </row>
    <row r="615" spans="1:20" x14ac:dyDescent="0.25">
      <c r="A615" s="1"/>
      <c r="B615" s="1"/>
      <c r="C615" s="1"/>
      <c r="D615" s="5">
        <f t="shared" si="49"/>
        <v>615</v>
      </c>
      <c r="E615" s="10" t="s">
        <v>7</v>
      </c>
      <c r="F615" s="9"/>
      <c r="G615" s="10" t="s">
        <v>7</v>
      </c>
      <c r="H615" s="9"/>
      <c r="I615" s="10" t="s">
        <v>7</v>
      </c>
      <c r="J615" s="9"/>
      <c r="K615" s="10" t="s">
        <v>7</v>
      </c>
      <c r="L615" s="139"/>
      <c r="M615" s="1"/>
      <c r="N615" s="32" t="str">
        <f t="shared" si="50"/>
        <v/>
      </c>
      <c r="O615" s="32" t="str">
        <f t="shared" si="51"/>
        <v/>
      </c>
      <c r="P615" s="1"/>
      <c r="Q615" s="32" t="str">
        <f t="shared" si="52"/>
        <v/>
      </c>
      <c r="R615" s="22">
        <f t="shared" si="48"/>
        <v>0</v>
      </c>
      <c r="S615" s="1"/>
      <c r="T615" s="1"/>
    </row>
    <row r="616" spans="1:20" x14ac:dyDescent="0.25">
      <c r="A616" s="1"/>
      <c r="B616" s="1"/>
      <c r="C616" s="1"/>
      <c r="D616" s="5">
        <f t="shared" si="49"/>
        <v>616</v>
      </c>
      <c r="E616" s="10" t="s">
        <v>7</v>
      </c>
      <c r="F616" s="9"/>
      <c r="G616" s="10" t="s">
        <v>7</v>
      </c>
      <c r="H616" s="9"/>
      <c r="I616" s="10" t="s">
        <v>7</v>
      </c>
      <c r="J616" s="9"/>
      <c r="K616" s="10" t="s">
        <v>7</v>
      </c>
      <c r="L616" s="139"/>
      <c r="M616" s="1"/>
      <c r="N616" s="32" t="str">
        <f t="shared" si="50"/>
        <v/>
      </c>
      <c r="O616" s="32" t="str">
        <f t="shared" si="51"/>
        <v/>
      </c>
      <c r="P616" s="1"/>
      <c r="Q616" s="32" t="str">
        <f t="shared" si="52"/>
        <v/>
      </c>
      <c r="R616" s="22">
        <f t="shared" si="48"/>
        <v>0</v>
      </c>
      <c r="S616" s="1"/>
      <c r="T616" s="1"/>
    </row>
    <row r="617" spans="1:20" x14ac:dyDescent="0.25">
      <c r="A617" s="1"/>
      <c r="B617" s="1"/>
      <c r="C617" s="1"/>
      <c r="D617" s="5">
        <f t="shared" si="49"/>
        <v>617</v>
      </c>
      <c r="E617" s="10" t="s">
        <v>7</v>
      </c>
      <c r="F617" s="9"/>
      <c r="G617" s="10" t="s">
        <v>7</v>
      </c>
      <c r="H617" s="9"/>
      <c r="I617" s="10" t="s">
        <v>7</v>
      </c>
      <c r="J617" s="9"/>
      <c r="K617" s="10" t="s">
        <v>7</v>
      </c>
      <c r="L617" s="139"/>
      <c r="M617" s="1"/>
      <c r="N617" s="32" t="str">
        <f t="shared" si="50"/>
        <v/>
      </c>
      <c r="O617" s="32" t="str">
        <f t="shared" si="51"/>
        <v/>
      </c>
      <c r="P617" s="1"/>
      <c r="Q617" s="32" t="str">
        <f t="shared" si="52"/>
        <v/>
      </c>
      <c r="R617" s="22">
        <f t="shared" si="48"/>
        <v>0</v>
      </c>
      <c r="S617" s="1"/>
      <c r="T617" s="1"/>
    </row>
    <row r="618" spans="1:20" x14ac:dyDescent="0.25">
      <c r="A618" s="1"/>
      <c r="B618" s="1"/>
      <c r="C618" s="1"/>
      <c r="D618" s="5">
        <f t="shared" si="49"/>
        <v>618</v>
      </c>
      <c r="E618" s="10" t="s">
        <v>7</v>
      </c>
      <c r="F618" s="9"/>
      <c r="G618" s="10" t="s">
        <v>7</v>
      </c>
      <c r="H618" s="9"/>
      <c r="I618" s="10" t="s">
        <v>7</v>
      </c>
      <c r="J618" s="9"/>
      <c r="K618" s="10" t="s">
        <v>7</v>
      </c>
      <c r="L618" s="139"/>
      <c r="M618" s="1"/>
      <c r="N618" s="32" t="str">
        <f t="shared" si="50"/>
        <v/>
      </c>
      <c r="O618" s="32" t="str">
        <f t="shared" si="51"/>
        <v/>
      </c>
      <c r="P618" s="1"/>
      <c r="Q618" s="32" t="str">
        <f t="shared" si="52"/>
        <v/>
      </c>
      <c r="R618" s="22">
        <f t="shared" si="48"/>
        <v>0</v>
      </c>
      <c r="S618" s="1"/>
      <c r="T618" s="1"/>
    </row>
    <row r="619" spans="1:20" x14ac:dyDescent="0.25">
      <c r="A619" s="1"/>
      <c r="B619" s="1"/>
      <c r="C619" s="1"/>
      <c r="D619" s="5">
        <f t="shared" si="49"/>
        <v>619</v>
      </c>
      <c r="E619" s="10" t="s">
        <v>7</v>
      </c>
      <c r="F619" s="9"/>
      <c r="G619" s="10" t="s">
        <v>7</v>
      </c>
      <c r="H619" s="9"/>
      <c r="I619" s="10" t="s">
        <v>7</v>
      </c>
      <c r="J619" s="9"/>
      <c r="K619" s="10" t="s">
        <v>7</v>
      </c>
      <c r="L619" s="139"/>
      <c r="M619" s="1"/>
      <c r="N619" s="32" t="str">
        <f t="shared" si="50"/>
        <v/>
      </c>
      <c r="O619" s="32" t="str">
        <f t="shared" si="51"/>
        <v/>
      </c>
      <c r="P619" s="1"/>
      <c r="Q619" s="32" t="str">
        <f t="shared" si="52"/>
        <v/>
      </c>
      <c r="R619" s="22">
        <f t="shared" si="48"/>
        <v>0</v>
      </c>
      <c r="S619" s="1"/>
      <c r="T619" s="1"/>
    </row>
    <row r="620" spans="1:20" x14ac:dyDescent="0.25">
      <c r="A620" s="1"/>
      <c r="B620" s="1"/>
      <c r="C620" s="1"/>
      <c r="D620" s="5">
        <f t="shared" si="49"/>
        <v>620</v>
      </c>
      <c r="E620" s="10" t="s">
        <v>7</v>
      </c>
      <c r="F620" s="9"/>
      <c r="G620" s="10" t="s">
        <v>7</v>
      </c>
      <c r="H620" s="9"/>
      <c r="I620" s="10" t="s">
        <v>7</v>
      </c>
      <c r="J620" s="9"/>
      <c r="K620" s="10" t="s">
        <v>7</v>
      </c>
      <c r="L620" s="139"/>
      <c r="M620" s="1"/>
      <c r="N620" s="32" t="str">
        <f t="shared" si="50"/>
        <v/>
      </c>
      <c r="O620" s="32" t="str">
        <f t="shared" si="51"/>
        <v/>
      </c>
      <c r="P620" s="1"/>
      <c r="Q620" s="32" t="str">
        <f t="shared" si="52"/>
        <v/>
      </c>
      <c r="R620" s="22">
        <f t="shared" si="48"/>
        <v>0</v>
      </c>
      <c r="S620" s="1"/>
      <c r="T620" s="1"/>
    </row>
    <row r="621" spans="1:20" x14ac:dyDescent="0.25">
      <c r="A621" s="1"/>
      <c r="B621" s="1"/>
      <c r="C621" s="1"/>
      <c r="D621" s="5">
        <f t="shared" si="49"/>
        <v>621</v>
      </c>
      <c r="E621" s="10" t="s">
        <v>7</v>
      </c>
      <c r="F621" s="9"/>
      <c r="G621" s="10" t="s">
        <v>7</v>
      </c>
      <c r="H621" s="9"/>
      <c r="I621" s="10" t="s">
        <v>7</v>
      </c>
      <c r="J621" s="9"/>
      <c r="K621" s="10" t="s">
        <v>7</v>
      </c>
      <c r="L621" s="139"/>
      <c r="M621" s="1"/>
      <c r="N621" s="32" t="str">
        <f t="shared" si="50"/>
        <v/>
      </c>
      <c r="O621" s="32" t="str">
        <f t="shared" si="51"/>
        <v/>
      </c>
      <c r="P621" s="1"/>
      <c r="Q621" s="32" t="str">
        <f t="shared" si="52"/>
        <v/>
      </c>
      <c r="R621" s="22">
        <f t="shared" si="48"/>
        <v>0</v>
      </c>
      <c r="S621" s="1"/>
      <c r="T621" s="1"/>
    </row>
    <row r="622" spans="1:20" x14ac:dyDescent="0.25">
      <c r="A622" s="1"/>
      <c r="B622" s="1"/>
      <c r="C622" s="1"/>
      <c r="D622" s="5">
        <f t="shared" si="49"/>
        <v>622</v>
      </c>
      <c r="E622" s="10" t="s">
        <v>7</v>
      </c>
      <c r="F622" s="9"/>
      <c r="G622" s="10" t="s">
        <v>7</v>
      </c>
      <c r="H622" s="9"/>
      <c r="I622" s="10" t="s">
        <v>7</v>
      </c>
      <c r="J622" s="9"/>
      <c r="K622" s="10" t="s">
        <v>7</v>
      </c>
      <c r="L622" s="139"/>
      <c r="M622" s="1"/>
      <c r="N622" s="32" t="str">
        <f t="shared" si="50"/>
        <v/>
      </c>
      <c r="O622" s="32" t="str">
        <f t="shared" si="51"/>
        <v/>
      </c>
      <c r="P622" s="1"/>
      <c r="Q622" s="32" t="str">
        <f t="shared" si="52"/>
        <v/>
      </c>
      <c r="R622" s="22">
        <f t="shared" si="48"/>
        <v>0</v>
      </c>
      <c r="S622" s="1"/>
      <c r="T622" s="1"/>
    </row>
    <row r="623" spans="1:20" x14ac:dyDescent="0.25">
      <c r="A623" s="1"/>
      <c r="B623" s="1"/>
      <c r="C623" s="1"/>
      <c r="D623" s="5">
        <f t="shared" si="49"/>
        <v>623</v>
      </c>
      <c r="E623" s="10" t="s">
        <v>7</v>
      </c>
      <c r="F623" s="9"/>
      <c r="G623" s="10" t="s">
        <v>7</v>
      </c>
      <c r="H623" s="9"/>
      <c r="I623" s="10" t="s">
        <v>7</v>
      </c>
      <c r="J623" s="9"/>
      <c r="K623" s="10" t="s">
        <v>7</v>
      </c>
      <c r="L623" s="139"/>
      <c r="M623" s="1"/>
      <c r="N623" s="32" t="str">
        <f t="shared" si="50"/>
        <v/>
      </c>
      <c r="O623" s="32" t="str">
        <f t="shared" si="51"/>
        <v/>
      </c>
      <c r="P623" s="1"/>
      <c r="Q623" s="32" t="str">
        <f t="shared" si="52"/>
        <v/>
      </c>
      <c r="R623" s="22">
        <f t="shared" si="48"/>
        <v>0</v>
      </c>
      <c r="S623" s="1"/>
      <c r="T623" s="1"/>
    </row>
    <row r="624" spans="1:20" x14ac:dyDescent="0.25">
      <c r="A624" s="1"/>
      <c r="B624" s="1"/>
      <c r="C624" s="1"/>
      <c r="D624" s="5">
        <f t="shared" si="49"/>
        <v>624</v>
      </c>
      <c r="E624" s="10" t="s">
        <v>7</v>
      </c>
      <c r="F624" s="9"/>
      <c r="G624" s="10" t="s">
        <v>7</v>
      </c>
      <c r="H624" s="9"/>
      <c r="I624" s="10" t="s">
        <v>7</v>
      </c>
      <c r="J624" s="9"/>
      <c r="K624" s="10" t="s">
        <v>7</v>
      </c>
      <c r="L624" s="139"/>
      <c r="M624" s="1"/>
      <c r="N624" s="32" t="str">
        <f t="shared" si="50"/>
        <v/>
      </c>
      <c r="O624" s="32" t="str">
        <f t="shared" si="51"/>
        <v/>
      </c>
      <c r="P624" s="1"/>
      <c r="Q624" s="32" t="str">
        <f t="shared" si="52"/>
        <v/>
      </c>
      <c r="R624" s="22">
        <f t="shared" si="48"/>
        <v>0</v>
      </c>
      <c r="S624" s="1"/>
      <c r="T624" s="1"/>
    </row>
    <row r="625" spans="1:20" x14ac:dyDescent="0.25">
      <c r="A625" s="1"/>
      <c r="B625" s="1"/>
      <c r="C625" s="1"/>
      <c r="D625" s="5">
        <f t="shared" si="49"/>
        <v>625</v>
      </c>
      <c r="E625" s="10" t="s">
        <v>7</v>
      </c>
      <c r="F625" s="9"/>
      <c r="G625" s="10" t="s">
        <v>7</v>
      </c>
      <c r="H625" s="9"/>
      <c r="I625" s="10" t="s">
        <v>7</v>
      </c>
      <c r="J625" s="9"/>
      <c r="K625" s="10" t="s">
        <v>7</v>
      </c>
      <c r="L625" s="139"/>
      <c r="M625" s="1"/>
      <c r="N625" s="32" t="str">
        <f t="shared" si="50"/>
        <v/>
      </c>
      <c r="O625" s="32" t="str">
        <f t="shared" si="51"/>
        <v/>
      </c>
      <c r="P625" s="1"/>
      <c r="Q625" s="32" t="str">
        <f t="shared" si="52"/>
        <v/>
      </c>
      <c r="R625" s="22">
        <f t="shared" si="48"/>
        <v>0</v>
      </c>
      <c r="S625" s="1"/>
      <c r="T625" s="1"/>
    </row>
    <row r="626" spans="1:20" x14ac:dyDescent="0.25">
      <c r="A626" s="1"/>
      <c r="B626" s="1"/>
      <c r="C626" s="1"/>
      <c r="D626" s="5">
        <f t="shared" si="49"/>
        <v>626</v>
      </c>
      <c r="E626" s="10" t="s">
        <v>7</v>
      </c>
      <c r="F626" s="9"/>
      <c r="G626" s="10" t="s">
        <v>7</v>
      </c>
      <c r="H626" s="9"/>
      <c r="I626" s="10" t="s">
        <v>7</v>
      </c>
      <c r="J626" s="9"/>
      <c r="K626" s="10" t="s">
        <v>7</v>
      </c>
      <c r="L626" s="139"/>
      <c r="M626" s="1"/>
      <c r="N626" s="32" t="str">
        <f t="shared" si="50"/>
        <v/>
      </c>
      <c r="O626" s="32" t="str">
        <f t="shared" si="51"/>
        <v/>
      </c>
      <c r="P626" s="1"/>
      <c r="Q626" s="32" t="str">
        <f t="shared" si="52"/>
        <v/>
      </c>
      <c r="R626" s="22">
        <f t="shared" si="48"/>
        <v>0</v>
      </c>
      <c r="S626" s="1"/>
      <c r="T626" s="1"/>
    </row>
    <row r="627" spans="1:20" x14ac:dyDescent="0.25">
      <c r="A627" s="1"/>
      <c r="B627" s="1"/>
      <c r="C627" s="1"/>
      <c r="D627" s="5">
        <f t="shared" si="49"/>
        <v>627</v>
      </c>
      <c r="E627" s="10" t="s">
        <v>7</v>
      </c>
      <c r="F627" s="9"/>
      <c r="G627" s="10" t="s">
        <v>7</v>
      </c>
      <c r="H627" s="9"/>
      <c r="I627" s="10" t="s">
        <v>7</v>
      </c>
      <c r="J627" s="9"/>
      <c r="K627" s="10" t="s">
        <v>7</v>
      </c>
      <c r="L627" s="139"/>
      <c r="M627" s="1"/>
      <c r="N627" s="32" t="str">
        <f t="shared" si="50"/>
        <v/>
      </c>
      <c r="O627" s="32" t="str">
        <f t="shared" si="51"/>
        <v/>
      </c>
      <c r="P627" s="1"/>
      <c r="Q627" s="32" t="str">
        <f t="shared" si="52"/>
        <v/>
      </c>
      <c r="R627" s="22">
        <f t="shared" si="48"/>
        <v>0</v>
      </c>
      <c r="S627" s="1"/>
      <c r="T627" s="1"/>
    </row>
    <row r="628" spans="1:20" x14ac:dyDescent="0.25">
      <c r="A628" s="1"/>
      <c r="B628" s="1"/>
      <c r="C628" s="1"/>
      <c r="D628" s="5">
        <f t="shared" si="49"/>
        <v>628</v>
      </c>
      <c r="E628" s="10" t="s">
        <v>7</v>
      </c>
      <c r="F628" s="9"/>
      <c r="G628" s="10" t="s">
        <v>7</v>
      </c>
      <c r="H628" s="9"/>
      <c r="I628" s="10" t="s">
        <v>7</v>
      </c>
      <c r="J628" s="9"/>
      <c r="K628" s="10" t="s">
        <v>7</v>
      </c>
      <c r="L628" s="139"/>
      <c r="M628" s="1"/>
      <c r="N628" s="32" t="str">
        <f t="shared" si="50"/>
        <v/>
      </c>
      <c r="O628" s="32" t="str">
        <f t="shared" si="51"/>
        <v/>
      </c>
      <c r="P628" s="1"/>
      <c r="Q628" s="32" t="str">
        <f t="shared" si="52"/>
        <v/>
      </c>
      <c r="R628" s="22">
        <f t="shared" si="48"/>
        <v>0</v>
      </c>
      <c r="S628" s="1"/>
      <c r="T628" s="1"/>
    </row>
    <row r="629" spans="1:20" x14ac:dyDescent="0.25">
      <c r="A629" s="1"/>
      <c r="B629" s="1"/>
      <c r="C629" s="1"/>
      <c r="D629" s="5">
        <f t="shared" si="49"/>
        <v>629</v>
      </c>
      <c r="E629" s="10" t="s">
        <v>7</v>
      </c>
      <c r="F629" s="9"/>
      <c r="G629" s="10" t="s">
        <v>7</v>
      </c>
      <c r="H629" s="9"/>
      <c r="I629" s="10" t="s">
        <v>7</v>
      </c>
      <c r="J629" s="9"/>
      <c r="K629" s="10" t="s">
        <v>7</v>
      </c>
      <c r="L629" s="139"/>
      <c r="M629" s="1"/>
      <c r="N629" s="32" t="str">
        <f t="shared" si="50"/>
        <v/>
      </c>
      <c r="O629" s="32" t="str">
        <f t="shared" si="51"/>
        <v/>
      </c>
      <c r="P629" s="1"/>
      <c r="Q629" s="32" t="str">
        <f t="shared" si="52"/>
        <v/>
      </c>
      <c r="R629" s="22">
        <f t="shared" si="48"/>
        <v>0</v>
      </c>
      <c r="S629" s="1"/>
      <c r="T629" s="1"/>
    </row>
    <row r="630" spans="1:20" x14ac:dyDescent="0.25">
      <c r="A630" s="1"/>
      <c r="B630" s="1"/>
      <c r="C630" s="1"/>
      <c r="D630" s="5">
        <f t="shared" si="49"/>
        <v>630</v>
      </c>
      <c r="E630" s="10" t="s">
        <v>7</v>
      </c>
      <c r="F630" s="9"/>
      <c r="G630" s="10" t="s">
        <v>7</v>
      </c>
      <c r="H630" s="9"/>
      <c r="I630" s="10" t="s">
        <v>7</v>
      </c>
      <c r="J630" s="9"/>
      <c r="K630" s="10" t="s">
        <v>7</v>
      </c>
      <c r="L630" s="139"/>
      <c r="M630" s="1"/>
      <c r="N630" s="32" t="str">
        <f t="shared" si="50"/>
        <v/>
      </c>
      <c r="O630" s="32" t="str">
        <f t="shared" si="51"/>
        <v/>
      </c>
      <c r="P630" s="1"/>
      <c r="Q630" s="32" t="str">
        <f t="shared" si="52"/>
        <v/>
      </c>
      <c r="R630" s="22">
        <f t="shared" si="48"/>
        <v>0</v>
      </c>
      <c r="S630" s="1"/>
      <c r="T630" s="1"/>
    </row>
    <row r="631" spans="1:20" x14ac:dyDescent="0.25">
      <c r="A631" s="1"/>
      <c r="B631" s="1"/>
      <c r="C631" s="1"/>
      <c r="D631" s="5">
        <f t="shared" si="49"/>
        <v>631</v>
      </c>
      <c r="E631" s="10" t="s">
        <v>7</v>
      </c>
      <c r="F631" s="9"/>
      <c r="G631" s="10" t="s">
        <v>7</v>
      </c>
      <c r="H631" s="9"/>
      <c r="I631" s="10" t="s">
        <v>7</v>
      </c>
      <c r="J631" s="9"/>
      <c r="K631" s="10" t="s">
        <v>7</v>
      </c>
      <c r="L631" s="139"/>
      <c r="M631" s="1"/>
      <c r="N631" s="32" t="str">
        <f t="shared" si="50"/>
        <v/>
      </c>
      <c r="O631" s="32" t="str">
        <f t="shared" si="51"/>
        <v/>
      </c>
      <c r="P631" s="1"/>
      <c r="Q631" s="32" t="str">
        <f t="shared" si="52"/>
        <v/>
      </c>
      <c r="R631" s="22">
        <f t="shared" si="48"/>
        <v>0</v>
      </c>
      <c r="S631" s="1"/>
      <c r="T631" s="1"/>
    </row>
    <row r="632" spans="1:20" x14ac:dyDescent="0.25">
      <c r="A632" s="1"/>
      <c r="B632" s="1"/>
      <c r="C632" s="1"/>
      <c r="D632" s="5">
        <f t="shared" si="49"/>
        <v>632</v>
      </c>
      <c r="E632" s="10" t="s">
        <v>7</v>
      </c>
      <c r="F632" s="9"/>
      <c r="G632" s="10" t="s">
        <v>7</v>
      </c>
      <c r="H632" s="9"/>
      <c r="I632" s="10" t="s">
        <v>7</v>
      </c>
      <c r="J632" s="9"/>
      <c r="K632" s="10" t="s">
        <v>7</v>
      </c>
      <c r="L632" s="139"/>
      <c r="M632" s="1"/>
      <c r="N632" s="32" t="str">
        <f t="shared" si="50"/>
        <v/>
      </c>
      <c r="O632" s="32" t="str">
        <f t="shared" si="51"/>
        <v/>
      </c>
      <c r="P632" s="1"/>
      <c r="Q632" s="32" t="str">
        <f t="shared" si="52"/>
        <v/>
      </c>
      <c r="R632" s="22">
        <f t="shared" si="48"/>
        <v>0</v>
      </c>
      <c r="S632" s="1"/>
      <c r="T632" s="1"/>
    </row>
    <row r="633" spans="1:20" x14ac:dyDescent="0.25">
      <c r="A633" s="1"/>
      <c r="B633" s="1"/>
      <c r="C633" s="1"/>
      <c r="D633" s="5">
        <f t="shared" si="49"/>
        <v>633</v>
      </c>
      <c r="E633" s="10" t="s">
        <v>7</v>
      </c>
      <c r="F633" s="9"/>
      <c r="G633" s="10" t="s">
        <v>7</v>
      </c>
      <c r="H633" s="9"/>
      <c r="I633" s="10" t="s">
        <v>7</v>
      </c>
      <c r="J633" s="9"/>
      <c r="K633" s="10" t="s">
        <v>7</v>
      </c>
      <c r="L633" s="139"/>
      <c r="M633" s="1"/>
      <c r="N633" s="32" t="str">
        <f t="shared" si="50"/>
        <v/>
      </c>
      <c r="O633" s="32" t="str">
        <f t="shared" si="51"/>
        <v/>
      </c>
      <c r="P633" s="1"/>
      <c r="Q633" s="32" t="str">
        <f t="shared" si="52"/>
        <v/>
      </c>
      <c r="R633" s="22">
        <f t="shared" si="48"/>
        <v>0</v>
      </c>
      <c r="S633" s="1"/>
      <c r="T633" s="1"/>
    </row>
    <row r="634" spans="1:20" x14ac:dyDescent="0.25">
      <c r="A634" s="1"/>
      <c r="B634" s="1"/>
      <c r="C634" s="1"/>
      <c r="D634" s="5">
        <f t="shared" si="49"/>
        <v>634</v>
      </c>
      <c r="E634" s="10" t="s">
        <v>7</v>
      </c>
      <c r="F634" s="9"/>
      <c r="G634" s="10" t="s">
        <v>7</v>
      </c>
      <c r="H634" s="9"/>
      <c r="I634" s="10" t="s">
        <v>7</v>
      </c>
      <c r="J634" s="9"/>
      <c r="K634" s="10" t="s">
        <v>7</v>
      </c>
      <c r="L634" s="139"/>
      <c r="M634" s="1"/>
      <c r="N634" s="32" t="str">
        <f t="shared" si="50"/>
        <v/>
      </c>
      <c r="O634" s="32" t="str">
        <f t="shared" si="51"/>
        <v/>
      </c>
      <c r="P634" s="1"/>
      <c r="Q634" s="32" t="str">
        <f t="shared" si="52"/>
        <v/>
      </c>
      <c r="R634" s="22">
        <f t="shared" si="48"/>
        <v>0</v>
      </c>
      <c r="S634" s="1"/>
      <c r="T634" s="1"/>
    </row>
    <row r="635" spans="1:20" x14ac:dyDescent="0.25">
      <c r="A635" s="1"/>
      <c r="B635" s="1"/>
      <c r="C635" s="1"/>
      <c r="D635" s="5">
        <f t="shared" si="49"/>
        <v>635</v>
      </c>
      <c r="E635" s="10" t="s">
        <v>7</v>
      </c>
      <c r="F635" s="9"/>
      <c r="G635" s="10" t="s">
        <v>7</v>
      </c>
      <c r="H635" s="9"/>
      <c r="I635" s="10" t="s">
        <v>7</v>
      </c>
      <c r="J635" s="9"/>
      <c r="K635" s="10" t="s">
        <v>7</v>
      </c>
      <c r="L635" s="139"/>
      <c r="M635" s="1"/>
      <c r="N635" s="32" t="str">
        <f t="shared" si="50"/>
        <v/>
      </c>
      <c r="O635" s="32" t="str">
        <f t="shared" si="51"/>
        <v/>
      </c>
      <c r="P635" s="1"/>
      <c r="Q635" s="32" t="str">
        <f t="shared" si="52"/>
        <v/>
      </c>
      <c r="R635" s="22">
        <f t="shared" si="48"/>
        <v>0</v>
      </c>
      <c r="S635" s="1"/>
      <c r="T635" s="1"/>
    </row>
    <row r="636" spans="1:20" x14ac:dyDescent="0.25">
      <c r="A636" s="1"/>
      <c r="B636" s="1"/>
      <c r="C636" s="1"/>
      <c r="D636" s="5">
        <f t="shared" si="49"/>
        <v>636</v>
      </c>
      <c r="E636" s="10" t="s">
        <v>7</v>
      </c>
      <c r="F636" s="9"/>
      <c r="G636" s="10" t="s">
        <v>7</v>
      </c>
      <c r="H636" s="9"/>
      <c r="I636" s="10" t="s">
        <v>7</v>
      </c>
      <c r="J636" s="9"/>
      <c r="K636" s="10" t="s">
        <v>7</v>
      </c>
      <c r="L636" s="139"/>
      <c r="M636" s="1"/>
      <c r="N636" s="32" t="str">
        <f t="shared" si="50"/>
        <v/>
      </c>
      <c r="O636" s="32" t="str">
        <f t="shared" si="51"/>
        <v/>
      </c>
      <c r="P636" s="1"/>
      <c r="Q636" s="32" t="str">
        <f t="shared" si="52"/>
        <v/>
      </c>
      <c r="R636" s="22">
        <f t="shared" si="48"/>
        <v>0</v>
      </c>
      <c r="S636" s="1"/>
      <c r="T636" s="1"/>
    </row>
    <row r="637" spans="1:20" x14ac:dyDescent="0.25">
      <c r="A637" s="1"/>
      <c r="B637" s="1"/>
      <c r="C637" s="1"/>
      <c r="D637" s="5">
        <f t="shared" si="49"/>
        <v>637</v>
      </c>
      <c r="E637" s="10" t="s">
        <v>7</v>
      </c>
      <c r="F637" s="9"/>
      <c r="G637" s="10" t="s">
        <v>7</v>
      </c>
      <c r="H637" s="9"/>
      <c r="I637" s="10" t="s">
        <v>7</v>
      </c>
      <c r="J637" s="9"/>
      <c r="K637" s="10" t="s">
        <v>7</v>
      </c>
      <c r="L637" s="139"/>
      <c r="M637" s="1"/>
      <c r="N637" s="32" t="str">
        <f t="shared" si="50"/>
        <v/>
      </c>
      <c r="O637" s="32" t="str">
        <f t="shared" si="51"/>
        <v/>
      </c>
      <c r="P637" s="1"/>
      <c r="Q637" s="32" t="str">
        <f t="shared" si="52"/>
        <v/>
      </c>
      <c r="R637" s="22">
        <f t="shared" si="48"/>
        <v>0</v>
      </c>
      <c r="S637" s="1"/>
      <c r="T637" s="1"/>
    </row>
    <row r="638" spans="1:20" x14ac:dyDescent="0.25">
      <c r="A638" s="1"/>
      <c r="B638" s="1"/>
      <c r="C638" s="1"/>
      <c r="D638" s="5">
        <f t="shared" si="49"/>
        <v>638</v>
      </c>
      <c r="E638" s="10" t="s">
        <v>7</v>
      </c>
      <c r="F638" s="9"/>
      <c r="G638" s="10" t="s">
        <v>7</v>
      </c>
      <c r="H638" s="9"/>
      <c r="I638" s="10" t="s">
        <v>7</v>
      </c>
      <c r="J638" s="9"/>
      <c r="K638" s="10" t="s">
        <v>7</v>
      </c>
      <c r="L638" s="139"/>
      <c r="M638" s="1"/>
      <c r="N638" s="32" t="str">
        <f t="shared" si="50"/>
        <v/>
      </c>
      <c r="O638" s="32" t="str">
        <f t="shared" si="51"/>
        <v/>
      </c>
      <c r="P638" s="1"/>
      <c r="Q638" s="32" t="str">
        <f t="shared" si="52"/>
        <v/>
      </c>
      <c r="R638" s="22">
        <f t="shared" si="48"/>
        <v>0</v>
      </c>
      <c r="S638" s="1"/>
      <c r="T638" s="1"/>
    </row>
    <row r="639" spans="1:20" x14ac:dyDescent="0.25">
      <c r="A639" s="1"/>
      <c r="B639" s="1"/>
      <c r="C639" s="1"/>
      <c r="D639" s="5">
        <f t="shared" si="49"/>
        <v>639</v>
      </c>
      <c r="E639" s="10" t="s">
        <v>7</v>
      </c>
      <c r="F639" s="9"/>
      <c r="G639" s="10" t="s">
        <v>7</v>
      </c>
      <c r="H639" s="9"/>
      <c r="I639" s="10" t="s">
        <v>7</v>
      </c>
      <c r="J639" s="9"/>
      <c r="K639" s="10" t="s">
        <v>7</v>
      </c>
      <c r="L639" s="139"/>
      <c r="M639" s="1"/>
      <c r="N639" s="32" t="str">
        <f t="shared" si="50"/>
        <v/>
      </c>
      <c r="O639" s="32" t="str">
        <f t="shared" si="51"/>
        <v/>
      </c>
      <c r="P639" s="1"/>
      <c r="Q639" s="32" t="str">
        <f t="shared" si="52"/>
        <v/>
      </c>
      <c r="R639" s="22">
        <f t="shared" si="48"/>
        <v>0</v>
      </c>
      <c r="S639" s="1"/>
      <c r="T639" s="1"/>
    </row>
    <row r="640" spans="1:20" x14ac:dyDescent="0.25">
      <c r="A640" s="1"/>
      <c r="B640" s="1"/>
      <c r="C640" s="1"/>
      <c r="D640" s="5">
        <f t="shared" si="49"/>
        <v>640</v>
      </c>
      <c r="E640" s="10" t="s">
        <v>7</v>
      </c>
      <c r="F640" s="9"/>
      <c r="G640" s="10" t="s">
        <v>7</v>
      </c>
      <c r="H640" s="9"/>
      <c r="I640" s="10" t="s">
        <v>7</v>
      </c>
      <c r="J640" s="9"/>
      <c r="K640" s="10" t="s">
        <v>7</v>
      </c>
      <c r="L640" s="139"/>
      <c r="M640" s="1"/>
      <c r="N640" s="32" t="str">
        <f t="shared" si="50"/>
        <v/>
      </c>
      <c r="O640" s="32" t="str">
        <f t="shared" si="51"/>
        <v/>
      </c>
      <c r="P640" s="1"/>
      <c r="Q640" s="32" t="str">
        <f t="shared" si="52"/>
        <v/>
      </c>
      <c r="R640" s="22">
        <f t="shared" si="48"/>
        <v>0</v>
      </c>
      <c r="S640" s="1"/>
      <c r="T640" s="1"/>
    </row>
    <row r="641" spans="1:20" x14ac:dyDescent="0.25">
      <c r="A641" s="1"/>
      <c r="B641" s="1"/>
      <c r="C641" s="1"/>
      <c r="D641" s="5">
        <f t="shared" si="49"/>
        <v>641</v>
      </c>
      <c r="E641" s="10" t="s">
        <v>7</v>
      </c>
      <c r="F641" s="9"/>
      <c r="G641" s="10" t="s">
        <v>7</v>
      </c>
      <c r="H641" s="9"/>
      <c r="I641" s="10" t="s">
        <v>7</v>
      </c>
      <c r="J641" s="9"/>
      <c r="K641" s="10" t="s">
        <v>7</v>
      </c>
      <c r="L641" s="139"/>
      <c r="M641" s="1"/>
      <c r="N641" s="32" t="str">
        <f t="shared" si="50"/>
        <v/>
      </c>
      <c r="O641" s="32" t="str">
        <f t="shared" si="51"/>
        <v/>
      </c>
      <c r="P641" s="1"/>
      <c r="Q641" s="32" t="str">
        <f t="shared" si="52"/>
        <v/>
      </c>
      <c r="R641" s="22">
        <f t="shared" si="48"/>
        <v>0</v>
      </c>
      <c r="S641" s="1"/>
      <c r="T641" s="1"/>
    </row>
    <row r="642" spans="1:20" x14ac:dyDescent="0.25">
      <c r="A642" s="1"/>
      <c r="B642" s="1"/>
      <c r="C642" s="1"/>
      <c r="D642" s="5">
        <f t="shared" si="49"/>
        <v>642</v>
      </c>
      <c r="E642" s="10" t="s">
        <v>7</v>
      </c>
      <c r="F642" s="9"/>
      <c r="G642" s="10" t="s">
        <v>7</v>
      </c>
      <c r="H642" s="9"/>
      <c r="I642" s="10" t="s">
        <v>7</v>
      </c>
      <c r="J642" s="9"/>
      <c r="K642" s="10" t="s">
        <v>7</v>
      </c>
      <c r="L642" s="139"/>
      <c r="M642" s="1"/>
      <c r="N642" s="32" t="str">
        <f t="shared" si="50"/>
        <v/>
      </c>
      <c r="O642" s="32" t="str">
        <f t="shared" si="51"/>
        <v/>
      </c>
      <c r="P642" s="1"/>
      <c r="Q642" s="32" t="str">
        <f t="shared" si="52"/>
        <v/>
      </c>
      <c r="R642" s="22">
        <f t="shared" si="48"/>
        <v>0</v>
      </c>
      <c r="S642" s="1"/>
      <c r="T642" s="1"/>
    </row>
    <row r="643" spans="1:20" x14ac:dyDescent="0.25">
      <c r="A643" s="1"/>
      <c r="B643" s="1"/>
      <c r="C643" s="1"/>
      <c r="D643" s="5">
        <f t="shared" si="49"/>
        <v>643</v>
      </c>
      <c r="E643" s="10" t="s">
        <v>7</v>
      </c>
      <c r="F643" s="9"/>
      <c r="G643" s="10" t="s">
        <v>7</v>
      </c>
      <c r="H643" s="9"/>
      <c r="I643" s="10" t="s">
        <v>7</v>
      </c>
      <c r="J643" s="9"/>
      <c r="K643" s="10" t="s">
        <v>7</v>
      </c>
      <c r="L643" s="139"/>
      <c r="M643" s="1"/>
      <c r="N643" s="32" t="str">
        <f t="shared" si="50"/>
        <v/>
      </c>
      <c r="O643" s="32" t="str">
        <f t="shared" si="51"/>
        <v/>
      </c>
      <c r="P643" s="1"/>
      <c r="Q643" s="32" t="str">
        <f t="shared" si="52"/>
        <v/>
      </c>
      <c r="R643" s="22">
        <f t="shared" si="48"/>
        <v>0</v>
      </c>
      <c r="S643" s="1"/>
      <c r="T643" s="1"/>
    </row>
    <row r="644" spans="1:20" x14ac:dyDescent="0.25">
      <c r="A644" s="1"/>
      <c r="B644" s="1"/>
      <c r="C644" s="1"/>
      <c r="D644" s="5">
        <f t="shared" si="49"/>
        <v>644</v>
      </c>
      <c r="E644" s="10" t="s">
        <v>7</v>
      </c>
      <c r="F644" s="9"/>
      <c r="G644" s="10" t="s">
        <v>7</v>
      </c>
      <c r="H644" s="9"/>
      <c r="I644" s="10" t="s">
        <v>7</v>
      </c>
      <c r="J644" s="9"/>
      <c r="K644" s="10" t="s">
        <v>7</v>
      </c>
      <c r="L644" s="139"/>
      <c r="M644" s="1"/>
      <c r="N644" s="32" t="str">
        <f t="shared" si="50"/>
        <v/>
      </c>
      <c r="O644" s="32" t="str">
        <f t="shared" si="51"/>
        <v/>
      </c>
      <c r="P644" s="1"/>
      <c r="Q644" s="32" t="str">
        <f t="shared" si="52"/>
        <v/>
      </c>
      <c r="R644" s="22">
        <f t="shared" si="48"/>
        <v>0</v>
      </c>
      <c r="S644" s="1"/>
      <c r="T644" s="1"/>
    </row>
    <row r="645" spans="1:20" x14ac:dyDescent="0.25">
      <c r="A645" s="1"/>
      <c r="B645" s="1"/>
      <c r="C645" s="1"/>
      <c r="D645" s="5">
        <f t="shared" si="49"/>
        <v>645</v>
      </c>
      <c r="E645" s="10" t="s">
        <v>7</v>
      </c>
      <c r="F645" s="9"/>
      <c r="G645" s="10" t="s">
        <v>7</v>
      </c>
      <c r="H645" s="9"/>
      <c r="I645" s="10" t="s">
        <v>7</v>
      </c>
      <c r="J645" s="9"/>
      <c r="K645" s="10" t="s">
        <v>7</v>
      </c>
      <c r="L645" s="139"/>
      <c r="M645" s="1"/>
      <c r="N645" s="32" t="str">
        <f t="shared" si="50"/>
        <v/>
      </c>
      <c r="O645" s="32" t="str">
        <f t="shared" si="51"/>
        <v/>
      </c>
      <c r="P645" s="1"/>
      <c r="Q645" s="32" t="str">
        <f t="shared" si="52"/>
        <v/>
      </c>
      <c r="R645" s="22">
        <f t="shared" si="48"/>
        <v>0</v>
      </c>
      <c r="S645" s="1"/>
      <c r="T645" s="1"/>
    </row>
    <row r="646" spans="1:20" x14ac:dyDescent="0.25">
      <c r="A646" s="1"/>
      <c r="B646" s="1"/>
      <c r="C646" s="1"/>
      <c r="D646" s="5">
        <f t="shared" si="49"/>
        <v>646</v>
      </c>
      <c r="E646" s="10" t="s">
        <v>7</v>
      </c>
      <c r="F646" s="9"/>
      <c r="G646" s="10" t="s">
        <v>7</v>
      </c>
      <c r="H646" s="9"/>
      <c r="I646" s="10" t="s">
        <v>7</v>
      </c>
      <c r="J646" s="9"/>
      <c r="K646" s="10" t="s">
        <v>7</v>
      </c>
      <c r="L646" s="139"/>
      <c r="M646" s="1"/>
      <c r="N646" s="32" t="str">
        <f t="shared" si="50"/>
        <v/>
      </c>
      <c r="O646" s="32" t="str">
        <f t="shared" si="51"/>
        <v/>
      </c>
      <c r="P646" s="1"/>
      <c r="Q646" s="32" t="str">
        <f t="shared" si="52"/>
        <v/>
      </c>
      <c r="R646" s="22">
        <f t="shared" si="48"/>
        <v>0</v>
      </c>
      <c r="S646" s="1"/>
      <c r="T646" s="1"/>
    </row>
    <row r="647" spans="1:20" x14ac:dyDescent="0.25">
      <c r="A647" s="1"/>
      <c r="B647" s="1"/>
      <c r="C647" s="1"/>
      <c r="D647" s="5">
        <f t="shared" si="49"/>
        <v>647</v>
      </c>
      <c r="E647" s="10" t="s">
        <v>7</v>
      </c>
      <c r="F647" s="9"/>
      <c r="G647" s="10" t="s">
        <v>7</v>
      </c>
      <c r="H647" s="9"/>
      <c r="I647" s="10" t="s">
        <v>7</v>
      </c>
      <c r="J647" s="9"/>
      <c r="K647" s="10" t="s">
        <v>7</v>
      </c>
      <c r="L647" s="139"/>
      <c r="M647" s="1"/>
      <c r="N647" s="32" t="str">
        <f t="shared" si="50"/>
        <v/>
      </c>
      <c r="O647" s="32" t="str">
        <f t="shared" si="51"/>
        <v/>
      </c>
      <c r="P647" s="1"/>
      <c r="Q647" s="32" t="str">
        <f t="shared" si="52"/>
        <v/>
      </c>
      <c r="R647" s="22">
        <f t="shared" si="48"/>
        <v>0</v>
      </c>
      <c r="S647" s="1"/>
      <c r="T647" s="1"/>
    </row>
    <row r="648" spans="1:20" x14ac:dyDescent="0.25">
      <c r="A648" s="1"/>
      <c r="B648" s="1"/>
      <c r="C648" s="1"/>
      <c r="D648" s="5">
        <f t="shared" si="49"/>
        <v>648</v>
      </c>
      <c r="E648" s="10" t="s">
        <v>7</v>
      </c>
      <c r="F648" s="9"/>
      <c r="G648" s="10" t="s">
        <v>7</v>
      </c>
      <c r="H648" s="9"/>
      <c r="I648" s="10" t="s">
        <v>7</v>
      </c>
      <c r="J648" s="9"/>
      <c r="K648" s="10" t="s">
        <v>7</v>
      </c>
      <c r="L648" s="139"/>
      <c r="M648" s="1"/>
      <c r="N648" s="32" t="str">
        <f t="shared" si="50"/>
        <v/>
      </c>
      <c r="O648" s="32" t="str">
        <f t="shared" si="51"/>
        <v/>
      </c>
      <c r="P648" s="1"/>
      <c r="Q648" s="32" t="str">
        <f t="shared" si="52"/>
        <v/>
      </c>
      <c r="R648" s="22">
        <f t="shared" ref="R648:R711" si="53">IF(Q648="",0,IF(COUNTIF(Q:Q,Q648)=1,0,1))</f>
        <v>0</v>
      </c>
      <c r="S648" s="1"/>
      <c r="T648" s="1"/>
    </row>
    <row r="649" spans="1:20" x14ac:dyDescent="0.25">
      <c r="A649" s="1"/>
      <c r="B649" s="1"/>
      <c r="C649" s="1"/>
      <c r="D649" s="5">
        <f t="shared" ref="D649:D712" si="54">ROW(C649)</f>
        <v>649</v>
      </c>
      <c r="E649" s="10" t="s">
        <v>7</v>
      </c>
      <c r="F649" s="9"/>
      <c r="G649" s="10" t="s">
        <v>7</v>
      </c>
      <c r="H649" s="9"/>
      <c r="I649" s="10" t="s">
        <v>7</v>
      </c>
      <c r="J649" s="9"/>
      <c r="K649" s="10" t="s">
        <v>7</v>
      </c>
      <c r="L649" s="139"/>
      <c r="M649" s="1"/>
      <c r="N649" s="32" t="str">
        <f t="shared" si="50"/>
        <v/>
      </c>
      <c r="O649" s="32" t="str">
        <f t="shared" si="51"/>
        <v/>
      </c>
      <c r="P649" s="1"/>
      <c r="Q649" s="32" t="str">
        <f t="shared" si="52"/>
        <v/>
      </c>
      <c r="R649" s="22">
        <f t="shared" si="53"/>
        <v>0</v>
      </c>
      <c r="S649" s="1"/>
      <c r="T649" s="1"/>
    </row>
    <row r="650" spans="1:20" x14ac:dyDescent="0.25">
      <c r="A650" s="1"/>
      <c r="B650" s="1"/>
      <c r="C650" s="1"/>
      <c r="D650" s="5">
        <f t="shared" si="54"/>
        <v>650</v>
      </c>
      <c r="E650" s="10" t="s">
        <v>7</v>
      </c>
      <c r="F650" s="9"/>
      <c r="G650" s="10" t="s">
        <v>7</v>
      </c>
      <c r="H650" s="9"/>
      <c r="I650" s="10" t="s">
        <v>7</v>
      </c>
      <c r="J650" s="9"/>
      <c r="K650" s="10" t="s">
        <v>7</v>
      </c>
      <c r="L650" s="139"/>
      <c r="M650" s="1"/>
      <c r="N650" s="32" t="str">
        <f t="shared" si="50"/>
        <v/>
      </c>
      <c r="O650" s="32" t="str">
        <f t="shared" si="51"/>
        <v/>
      </c>
      <c r="P650" s="1"/>
      <c r="Q650" s="32" t="str">
        <f t="shared" si="52"/>
        <v/>
      </c>
      <c r="R650" s="22">
        <f t="shared" si="53"/>
        <v>0</v>
      </c>
      <c r="S650" s="1"/>
      <c r="T650" s="1"/>
    </row>
    <row r="651" spans="1:20" x14ac:dyDescent="0.25">
      <c r="A651" s="1"/>
      <c r="B651" s="1"/>
      <c r="C651" s="1"/>
      <c r="D651" s="5">
        <f t="shared" si="54"/>
        <v>651</v>
      </c>
      <c r="E651" s="10" t="s">
        <v>7</v>
      </c>
      <c r="F651" s="9"/>
      <c r="G651" s="10" t="s">
        <v>7</v>
      </c>
      <c r="H651" s="9"/>
      <c r="I651" s="10" t="s">
        <v>7</v>
      </c>
      <c r="J651" s="9"/>
      <c r="K651" s="10" t="s">
        <v>7</v>
      </c>
      <c r="L651" s="139"/>
      <c r="M651" s="1"/>
      <c r="N651" s="32" t="str">
        <f t="shared" si="50"/>
        <v/>
      </c>
      <c r="O651" s="32" t="str">
        <f t="shared" si="51"/>
        <v/>
      </c>
      <c r="P651" s="1"/>
      <c r="Q651" s="32" t="str">
        <f t="shared" si="52"/>
        <v/>
      </c>
      <c r="R651" s="22">
        <f t="shared" si="53"/>
        <v>0</v>
      </c>
      <c r="S651" s="1"/>
      <c r="T651" s="1"/>
    </row>
    <row r="652" spans="1:20" x14ac:dyDescent="0.25">
      <c r="A652" s="1"/>
      <c r="B652" s="1"/>
      <c r="C652" s="1"/>
      <c r="D652" s="5">
        <f t="shared" si="54"/>
        <v>652</v>
      </c>
      <c r="E652" s="10" t="s">
        <v>7</v>
      </c>
      <c r="F652" s="9"/>
      <c r="G652" s="10" t="s">
        <v>7</v>
      </c>
      <c r="H652" s="9"/>
      <c r="I652" s="10" t="s">
        <v>7</v>
      </c>
      <c r="J652" s="9"/>
      <c r="K652" s="10" t="s">
        <v>7</v>
      </c>
      <c r="L652" s="139"/>
      <c r="M652" s="1"/>
      <c r="N652" s="32" t="str">
        <f t="shared" si="50"/>
        <v/>
      </c>
      <c r="O652" s="32" t="str">
        <f t="shared" si="51"/>
        <v/>
      </c>
      <c r="P652" s="1"/>
      <c r="Q652" s="32" t="str">
        <f t="shared" si="52"/>
        <v/>
      </c>
      <c r="R652" s="22">
        <f t="shared" si="53"/>
        <v>0</v>
      </c>
      <c r="S652" s="1"/>
      <c r="T652" s="1"/>
    </row>
    <row r="653" spans="1:20" x14ac:dyDescent="0.25">
      <c r="A653" s="1"/>
      <c r="B653" s="1"/>
      <c r="C653" s="1"/>
      <c r="D653" s="5">
        <f t="shared" si="54"/>
        <v>653</v>
      </c>
      <c r="E653" s="10" t="s">
        <v>7</v>
      </c>
      <c r="F653" s="9"/>
      <c r="G653" s="10" t="s">
        <v>7</v>
      </c>
      <c r="H653" s="9"/>
      <c r="I653" s="10" t="s">
        <v>7</v>
      </c>
      <c r="J653" s="9"/>
      <c r="K653" s="10" t="s">
        <v>7</v>
      </c>
      <c r="L653" s="139"/>
      <c r="M653" s="1"/>
      <c r="N653" s="32" t="str">
        <f t="shared" si="50"/>
        <v/>
      </c>
      <c r="O653" s="32" t="str">
        <f t="shared" si="51"/>
        <v/>
      </c>
      <c r="P653" s="1"/>
      <c r="Q653" s="32" t="str">
        <f t="shared" si="52"/>
        <v/>
      </c>
      <c r="R653" s="22">
        <f t="shared" si="53"/>
        <v>0</v>
      </c>
      <c r="S653" s="1"/>
      <c r="T653" s="1"/>
    </row>
    <row r="654" spans="1:20" x14ac:dyDescent="0.25">
      <c r="A654" s="1"/>
      <c r="B654" s="1"/>
      <c r="C654" s="1"/>
      <c r="D654" s="5">
        <f t="shared" si="54"/>
        <v>654</v>
      </c>
      <c r="E654" s="10" t="s">
        <v>7</v>
      </c>
      <c r="F654" s="9"/>
      <c r="G654" s="10" t="s">
        <v>7</v>
      </c>
      <c r="H654" s="9"/>
      <c r="I654" s="10" t="s">
        <v>7</v>
      </c>
      <c r="J654" s="9"/>
      <c r="K654" s="10" t="s">
        <v>7</v>
      </c>
      <c r="L654" s="139"/>
      <c r="M654" s="1"/>
      <c r="N654" s="32" t="str">
        <f t="shared" si="50"/>
        <v/>
      </c>
      <c r="O654" s="32" t="str">
        <f t="shared" si="51"/>
        <v/>
      </c>
      <c r="P654" s="1"/>
      <c r="Q654" s="32" t="str">
        <f t="shared" si="52"/>
        <v/>
      </c>
      <c r="R654" s="22">
        <f t="shared" si="53"/>
        <v>0</v>
      </c>
      <c r="S654" s="1"/>
      <c r="T654" s="1"/>
    </row>
    <row r="655" spans="1:20" x14ac:dyDescent="0.25">
      <c r="A655" s="1"/>
      <c r="B655" s="1"/>
      <c r="C655" s="1"/>
      <c r="D655" s="5">
        <f t="shared" si="54"/>
        <v>655</v>
      </c>
      <c r="E655" s="10" t="s">
        <v>7</v>
      </c>
      <c r="F655" s="9"/>
      <c r="G655" s="10" t="s">
        <v>7</v>
      </c>
      <c r="H655" s="9"/>
      <c r="I655" s="10" t="s">
        <v>7</v>
      </c>
      <c r="J655" s="9"/>
      <c r="K655" s="10" t="s">
        <v>7</v>
      </c>
      <c r="L655" s="139"/>
      <c r="M655" s="1"/>
      <c r="N655" s="32" t="str">
        <f t="shared" si="50"/>
        <v/>
      </c>
      <c r="O655" s="32" t="str">
        <f t="shared" si="51"/>
        <v/>
      </c>
      <c r="P655" s="1"/>
      <c r="Q655" s="32" t="str">
        <f t="shared" si="52"/>
        <v/>
      </c>
      <c r="R655" s="22">
        <f t="shared" si="53"/>
        <v>0</v>
      </c>
      <c r="S655" s="1"/>
      <c r="T655" s="1"/>
    </row>
    <row r="656" spans="1:20" x14ac:dyDescent="0.25">
      <c r="A656" s="1"/>
      <c r="B656" s="1"/>
      <c r="C656" s="1"/>
      <c r="D656" s="5">
        <f t="shared" si="54"/>
        <v>656</v>
      </c>
      <c r="E656" s="10" t="s">
        <v>7</v>
      </c>
      <c r="F656" s="9"/>
      <c r="G656" s="10" t="s">
        <v>7</v>
      </c>
      <c r="H656" s="9"/>
      <c r="I656" s="10" t="s">
        <v>7</v>
      </c>
      <c r="J656" s="9"/>
      <c r="K656" s="10" t="s">
        <v>7</v>
      </c>
      <c r="L656" s="139"/>
      <c r="M656" s="1"/>
      <c r="N656" s="32" t="str">
        <f t="shared" si="50"/>
        <v/>
      </c>
      <c r="O656" s="32" t="str">
        <f t="shared" si="51"/>
        <v/>
      </c>
      <c r="P656" s="1"/>
      <c r="Q656" s="32" t="str">
        <f t="shared" si="52"/>
        <v/>
      </c>
      <c r="R656" s="22">
        <f t="shared" si="53"/>
        <v>0</v>
      </c>
      <c r="S656" s="1"/>
      <c r="T656" s="1"/>
    </row>
    <row r="657" spans="1:20" x14ac:dyDescent="0.25">
      <c r="A657" s="1"/>
      <c r="B657" s="1"/>
      <c r="C657" s="1"/>
      <c r="D657" s="5">
        <f t="shared" si="54"/>
        <v>657</v>
      </c>
      <c r="E657" s="10" t="s">
        <v>7</v>
      </c>
      <c r="F657" s="9"/>
      <c r="G657" s="10" t="s">
        <v>7</v>
      </c>
      <c r="H657" s="9"/>
      <c r="I657" s="10" t="s">
        <v>7</v>
      </c>
      <c r="J657" s="9"/>
      <c r="K657" s="10" t="s">
        <v>7</v>
      </c>
      <c r="L657" s="139"/>
      <c r="M657" s="1"/>
      <c r="N657" s="32" t="str">
        <f t="shared" si="50"/>
        <v/>
      </c>
      <c r="O657" s="32" t="str">
        <f t="shared" si="51"/>
        <v/>
      </c>
      <c r="P657" s="1"/>
      <c r="Q657" s="32" t="str">
        <f t="shared" si="52"/>
        <v/>
      </c>
      <c r="R657" s="22">
        <f t="shared" si="53"/>
        <v>0</v>
      </c>
      <c r="S657" s="1"/>
      <c r="T657" s="1"/>
    </row>
    <row r="658" spans="1:20" x14ac:dyDescent="0.25">
      <c r="A658" s="1"/>
      <c r="B658" s="1"/>
      <c r="C658" s="1"/>
      <c r="D658" s="5">
        <f t="shared" si="54"/>
        <v>658</v>
      </c>
      <c r="E658" s="10" t="s">
        <v>7</v>
      </c>
      <c r="F658" s="9"/>
      <c r="G658" s="10" t="s">
        <v>7</v>
      </c>
      <c r="H658" s="9"/>
      <c r="I658" s="10" t="s">
        <v>7</v>
      </c>
      <c r="J658" s="9"/>
      <c r="K658" s="10" t="s">
        <v>7</v>
      </c>
      <c r="L658" s="139"/>
      <c r="M658" s="1"/>
      <c r="N658" s="32" t="str">
        <f t="shared" si="50"/>
        <v/>
      </c>
      <c r="O658" s="32" t="str">
        <f t="shared" si="51"/>
        <v/>
      </c>
      <c r="P658" s="1"/>
      <c r="Q658" s="32" t="str">
        <f t="shared" si="52"/>
        <v/>
      </c>
      <c r="R658" s="22">
        <f t="shared" si="53"/>
        <v>0</v>
      </c>
      <c r="S658" s="1"/>
      <c r="T658" s="1"/>
    </row>
    <row r="659" spans="1:20" x14ac:dyDescent="0.25">
      <c r="A659" s="1"/>
      <c r="B659" s="1"/>
      <c r="C659" s="1"/>
      <c r="D659" s="5">
        <f t="shared" si="54"/>
        <v>659</v>
      </c>
      <c r="E659" s="10" t="s">
        <v>7</v>
      </c>
      <c r="F659" s="9"/>
      <c r="G659" s="10" t="s">
        <v>7</v>
      </c>
      <c r="H659" s="9"/>
      <c r="I659" s="10" t="s">
        <v>7</v>
      </c>
      <c r="J659" s="9"/>
      <c r="K659" s="10" t="s">
        <v>7</v>
      </c>
      <c r="L659" s="139"/>
      <c r="M659" s="1"/>
      <c r="N659" s="32" t="str">
        <f t="shared" si="50"/>
        <v/>
      </c>
      <c r="O659" s="32" t="str">
        <f t="shared" si="51"/>
        <v/>
      </c>
      <c r="P659" s="1"/>
      <c r="Q659" s="32" t="str">
        <f t="shared" si="52"/>
        <v/>
      </c>
      <c r="R659" s="22">
        <f t="shared" si="53"/>
        <v>0</v>
      </c>
      <c r="S659" s="1"/>
      <c r="T659" s="1"/>
    </row>
    <row r="660" spans="1:20" x14ac:dyDescent="0.25">
      <c r="A660" s="1"/>
      <c r="B660" s="1"/>
      <c r="C660" s="1"/>
      <c r="D660" s="5">
        <f t="shared" si="54"/>
        <v>660</v>
      </c>
      <c r="E660" s="10" t="s">
        <v>7</v>
      </c>
      <c r="F660" s="9"/>
      <c r="G660" s="10" t="s">
        <v>7</v>
      </c>
      <c r="H660" s="9"/>
      <c r="I660" s="10" t="s">
        <v>7</v>
      </c>
      <c r="J660" s="9"/>
      <c r="K660" s="10" t="s">
        <v>7</v>
      </c>
      <c r="L660" s="139"/>
      <c r="M660" s="1"/>
      <c r="N660" s="32" t="str">
        <f t="shared" si="50"/>
        <v/>
      </c>
      <c r="O660" s="32" t="str">
        <f t="shared" si="51"/>
        <v/>
      </c>
      <c r="P660" s="1"/>
      <c r="Q660" s="32" t="str">
        <f t="shared" si="52"/>
        <v/>
      </c>
      <c r="R660" s="22">
        <f t="shared" si="53"/>
        <v>0</v>
      </c>
      <c r="S660" s="1"/>
      <c r="T660" s="1"/>
    </row>
    <row r="661" spans="1:20" x14ac:dyDescent="0.25">
      <c r="A661" s="1"/>
      <c r="B661" s="1"/>
      <c r="C661" s="1"/>
      <c r="D661" s="5">
        <f t="shared" si="54"/>
        <v>661</v>
      </c>
      <c r="E661" s="10" t="s">
        <v>7</v>
      </c>
      <c r="F661" s="9"/>
      <c r="G661" s="10" t="s">
        <v>7</v>
      </c>
      <c r="H661" s="9"/>
      <c r="I661" s="10" t="s">
        <v>7</v>
      </c>
      <c r="J661" s="9"/>
      <c r="K661" s="10" t="s">
        <v>7</v>
      </c>
      <c r="L661" s="139"/>
      <c r="M661" s="1"/>
      <c r="N661" s="32" t="str">
        <f t="shared" ref="N661:N724" si="55">IF(F661="","",F661&amp;" "&amp;LEFT(H661,1)&amp;"."&amp;LEFT(J661)&amp;".")</f>
        <v/>
      </c>
      <c r="O661" s="32" t="str">
        <f t="shared" ref="O661:O724" si="56">IF(F661="","",F661&amp;" "&amp;H661&amp;" "&amp;J661)</f>
        <v/>
      </c>
      <c r="P661" s="1"/>
      <c r="Q661" s="32" t="str">
        <f t="shared" ref="Q661:Q724" si="57">IF(F661="","",N661&amp;"_"&amp;DAY(L661)&amp;"."&amp;MONTH(L661)&amp;"."&amp;YEAR(L661))</f>
        <v/>
      </c>
      <c r="R661" s="22">
        <f t="shared" si="53"/>
        <v>0</v>
      </c>
      <c r="S661" s="1"/>
      <c r="T661" s="1"/>
    </row>
    <row r="662" spans="1:20" x14ac:dyDescent="0.25">
      <c r="A662" s="1"/>
      <c r="B662" s="1"/>
      <c r="C662" s="1"/>
      <c r="D662" s="5">
        <f t="shared" si="54"/>
        <v>662</v>
      </c>
      <c r="E662" s="10" t="s">
        <v>7</v>
      </c>
      <c r="F662" s="9"/>
      <c r="G662" s="10" t="s">
        <v>7</v>
      </c>
      <c r="H662" s="9"/>
      <c r="I662" s="10" t="s">
        <v>7</v>
      </c>
      <c r="J662" s="9"/>
      <c r="K662" s="10" t="s">
        <v>7</v>
      </c>
      <c r="L662" s="139"/>
      <c r="M662" s="1"/>
      <c r="N662" s="32" t="str">
        <f t="shared" si="55"/>
        <v/>
      </c>
      <c r="O662" s="32" t="str">
        <f t="shared" si="56"/>
        <v/>
      </c>
      <c r="P662" s="1"/>
      <c r="Q662" s="32" t="str">
        <f t="shared" si="57"/>
        <v/>
      </c>
      <c r="R662" s="22">
        <f t="shared" si="53"/>
        <v>0</v>
      </c>
      <c r="S662" s="1"/>
      <c r="T662" s="1"/>
    </row>
    <row r="663" spans="1:20" x14ac:dyDescent="0.25">
      <c r="A663" s="1"/>
      <c r="B663" s="1"/>
      <c r="C663" s="1"/>
      <c r="D663" s="5">
        <f t="shared" si="54"/>
        <v>663</v>
      </c>
      <c r="E663" s="10" t="s">
        <v>7</v>
      </c>
      <c r="F663" s="9"/>
      <c r="G663" s="10" t="s">
        <v>7</v>
      </c>
      <c r="H663" s="9"/>
      <c r="I663" s="10" t="s">
        <v>7</v>
      </c>
      <c r="J663" s="9"/>
      <c r="K663" s="10" t="s">
        <v>7</v>
      </c>
      <c r="L663" s="139"/>
      <c r="M663" s="1"/>
      <c r="N663" s="32" t="str">
        <f t="shared" si="55"/>
        <v/>
      </c>
      <c r="O663" s="32" t="str">
        <f t="shared" si="56"/>
        <v/>
      </c>
      <c r="P663" s="1"/>
      <c r="Q663" s="32" t="str">
        <f t="shared" si="57"/>
        <v/>
      </c>
      <c r="R663" s="22">
        <f t="shared" si="53"/>
        <v>0</v>
      </c>
      <c r="S663" s="1"/>
      <c r="T663" s="1"/>
    </row>
    <row r="664" spans="1:20" x14ac:dyDescent="0.25">
      <c r="A664" s="1"/>
      <c r="B664" s="1"/>
      <c r="C664" s="1"/>
      <c r="D664" s="5">
        <f t="shared" si="54"/>
        <v>664</v>
      </c>
      <c r="E664" s="10" t="s">
        <v>7</v>
      </c>
      <c r="F664" s="9"/>
      <c r="G664" s="10" t="s">
        <v>7</v>
      </c>
      <c r="H664" s="9"/>
      <c r="I664" s="10" t="s">
        <v>7</v>
      </c>
      <c r="J664" s="9"/>
      <c r="K664" s="10" t="s">
        <v>7</v>
      </c>
      <c r="L664" s="139"/>
      <c r="M664" s="1"/>
      <c r="N664" s="32" t="str">
        <f t="shared" si="55"/>
        <v/>
      </c>
      <c r="O664" s="32" t="str">
        <f t="shared" si="56"/>
        <v/>
      </c>
      <c r="P664" s="1"/>
      <c r="Q664" s="32" t="str">
        <f t="shared" si="57"/>
        <v/>
      </c>
      <c r="R664" s="22">
        <f t="shared" si="53"/>
        <v>0</v>
      </c>
      <c r="S664" s="1"/>
      <c r="T664" s="1"/>
    </row>
    <row r="665" spans="1:20" x14ac:dyDescent="0.25">
      <c r="A665" s="1"/>
      <c r="B665" s="1"/>
      <c r="C665" s="1"/>
      <c r="D665" s="5">
        <f t="shared" si="54"/>
        <v>665</v>
      </c>
      <c r="E665" s="10" t="s">
        <v>7</v>
      </c>
      <c r="F665" s="9"/>
      <c r="G665" s="10" t="s">
        <v>7</v>
      </c>
      <c r="H665" s="9"/>
      <c r="I665" s="10" t="s">
        <v>7</v>
      </c>
      <c r="J665" s="9"/>
      <c r="K665" s="10" t="s">
        <v>7</v>
      </c>
      <c r="L665" s="139"/>
      <c r="M665" s="1"/>
      <c r="N665" s="32" t="str">
        <f t="shared" si="55"/>
        <v/>
      </c>
      <c r="O665" s="32" t="str">
        <f t="shared" si="56"/>
        <v/>
      </c>
      <c r="P665" s="1"/>
      <c r="Q665" s="32" t="str">
        <f t="shared" si="57"/>
        <v/>
      </c>
      <c r="R665" s="22">
        <f t="shared" si="53"/>
        <v>0</v>
      </c>
      <c r="S665" s="1"/>
      <c r="T665" s="1"/>
    </row>
    <row r="666" spans="1:20" x14ac:dyDescent="0.25">
      <c r="A666" s="1"/>
      <c r="B666" s="1"/>
      <c r="C666" s="1"/>
      <c r="D666" s="5">
        <f t="shared" si="54"/>
        <v>666</v>
      </c>
      <c r="E666" s="10" t="s">
        <v>7</v>
      </c>
      <c r="F666" s="9"/>
      <c r="G666" s="10" t="s">
        <v>7</v>
      </c>
      <c r="H666" s="9"/>
      <c r="I666" s="10" t="s">
        <v>7</v>
      </c>
      <c r="J666" s="9"/>
      <c r="K666" s="10" t="s">
        <v>7</v>
      </c>
      <c r="L666" s="139"/>
      <c r="M666" s="1"/>
      <c r="N666" s="32" t="str">
        <f t="shared" si="55"/>
        <v/>
      </c>
      <c r="O666" s="32" t="str">
        <f t="shared" si="56"/>
        <v/>
      </c>
      <c r="P666" s="1"/>
      <c r="Q666" s="32" t="str">
        <f t="shared" si="57"/>
        <v/>
      </c>
      <c r="R666" s="22">
        <f t="shared" si="53"/>
        <v>0</v>
      </c>
      <c r="S666" s="1"/>
      <c r="T666" s="1"/>
    </row>
    <row r="667" spans="1:20" x14ac:dyDescent="0.25">
      <c r="A667" s="1"/>
      <c r="B667" s="1"/>
      <c r="C667" s="1"/>
      <c r="D667" s="5">
        <f t="shared" si="54"/>
        <v>667</v>
      </c>
      <c r="E667" s="10" t="s">
        <v>7</v>
      </c>
      <c r="F667" s="9"/>
      <c r="G667" s="10" t="s">
        <v>7</v>
      </c>
      <c r="H667" s="9"/>
      <c r="I667" s="10" t="s">
        <v>7</v>
      </c>
      <c r="J667" s="9"/>
      <c r="K667" s="10" t="s">
        <v>7</v>
      </c>
      <c r="L667" s="139"/>
      <c r="M667" s="1"/>
      <c r="N667" s="32" t="str">
        <f t="shared" si="55"/>
        <v/>
      </c>
      <c r="O667" s="32" t="str">
        <f t="shared" si="56"/>
        <v/>
      </c>
      <c r="P667" s="1"/>
      <c r="Q667" s="32" t="str">
        <f t="shared" si="57"/>
        <v/>
      </c>
      <c r="R667" s="22">
        <f t="shared" si="53"/>
        <v>0</v>
      </c>
      <c r="S667" s="1"/>
      <c r="T667" s="1"/>
    </row>
    <row r="668" spans="1:20" x14ac:dyDescent="0.25">
      <c r="A668" s="1"/>
      <c r="B668" s="1"/>
      <c r="C668" s="1"/>
      <c r="D668" s="5">
        <f t="shared" si="54"/>
        <v>668</v>
      </c>
      <c r="E668" s="10" t="s">
        <v>7</v>
      </c>
      <c r="F668" s="9"/>
      <c r="G668" s="10" t="s">
        <v>7</v>
      </c>
      <c r="H668" s="9"/>
      <c r="I668" s="10" t="s">
        <v>7</v>
      </c>
      <c r="J668" s="9"/>
      <c r="K668" s="10" t="s">
        <v>7</v>
      </c>
      <c r="L668" s="139"/>
      <c r="M668" s="1"/>
      <c r="N668" s="32" t="str">
        <f t="shared" si="55"/>
        <v/>
      </c>
      <c r="O668" s="32" t="str">
        <f t="shared" si="56"/>
        <v/>
      </c>
      <c r="P668" s="1"/>
      <c r="Q668" s="32" t="str">
        <f t="shared" si="57"/>
        <v/>
      </c>
      <c r="R668" s="22">
        <f t="shared" si="53"/>
        <v>0</v>
      </c>
      <c r="S668" s="1"/>
      <c r="T668" s="1"/>
    </row>
    <row r="669" spans="1:20" x14ac:dyDescent="0.25">
      <c r="A669" s="1"/>
      <c r="B669" s="1"/>
      <c r="C669" s="1"/>
      <c r="D669" s="5">
        <f t="shared" si="54"/>
        <v>669</v>
      </c>
      <c r="E669" s="10" t="s">
        <v>7</v>
      </c>
      <c r="F669" s="9"/>
      <c r="G669" s="10" t="s">
        <v>7</v>
      </c>
      <c r="H669" s="9"/>
      <c r="I669" s="10" t="s">
        <v>7</v>
      </c>
      <c r="J669" s="9"/>
      <c r="K669" s="10" t="s">
        <v>7</v>
      </c>
      <c r="L669" s="139"/>
      <c r="M669" s="1"/>
      <c r="N669" s="32" t="str">
        <f t="shared" si="55"/>
        <v/>
      </c>
      <c r="O669" s="32" t="str">
        <f t="shared" si="56"/>
        <v/>
      </c>
      <c r="P669" s="1"/>
      <c r="Q669" s="32" t="str">
        <f t="shared" si="57"/>
        <v/>
      </c>
      <c r="R669" s="22">
        <f t="shared" si="53"/>
        <v>0</v>
      </c>
      <c r="S669" s="1"/>
      <c r="T669" s="1"/>
    </row>
    <row r="670" spans="1:20" x14ac:dyDescent="0.25">
      <c r="A670" s="1"/>
      <c r="B670" s="1"/>
      <c r="C670" s="1"/>
      <c r="D670" s="5">
        <f t="shared" si="54"/>
        <v>670</v>
      </c>
      <c r="E670" s="10" t="s">
        <v>7</v>
      </c>
      <c r="F670" s="9"/>
      <c r="G670" s="10" t="s">
        <v>7</v>
      </c>
      <c r="H670" s="9"/>
      <c r="I670" s="10" t="s">
        <v>7</v>
      </c>
      <c r="J670" s="9"/>
      <c r="K670" s="10" t="s">
        <v>7</v>
      </c>
      <c r="L670" s="139"/>
      <c r="M670" s="1"/>
      <c r="N670" s="32" t="str">
        <f t="shared" si="55"/>
        <v/>
      </c>
      <c r="O670" s="32" t="str">
        <f t="shared" si="56"/>
        <v/>
      </c>
      <c r="P670" s="1"/>
      <c r="Q670" s="32" t="str">
        <f t="shared" si="57"/>
        <v/>
      </c>
      <c r="R670" s="22">
        <f t="shared" si="53"/>
        <v>0</v>
      </c>
      <c r="S670" s="1"/>
      <c r="T670" s="1"/>
    </row>
    <row r="671" spans="1:20" x14ac:dyDescent="0.25">
      <c r="A671" s="1"/>
      <c r="B671" s="1"/>
      <c r="C671" s="1"/>
      <c r="D671" s="5">
        <f t="shared" si="54"/>
        <v>671</v>
      </c>
      <c r="E671" s="10" t="s">
        <v>7</v>
      </c>
      <c r="F671" s="9"/>
      <c r="G671" s="10" t="s">
        <v>7</v>
      </c>
      <c r="H671" s="9"/>
      <c r="I671" s="10" t="s">
        <v>7</v>
      </c>
      <c r="J671" s="9"/>
      <c r="K671" s="10" t="s">
        <v>7</v>
      </c>
      <c r="L671" s="139"/>
      <c r="M671" s="1"/>
      <c r="N671" s="32" t="str">
        <f t="shared" si="55"/>
        <v/>
      </c>
      <c r="O671" s="32" t="str">
        <f t="shared" si="56"/>
        <v/>
      </c>
      <c r="P671" s="1"/>
      <c r="Q671" s="32" t="str">
        <f t="shared" si="57"/>
        <v/>
      </c>
      <c r="R671" s="22">
        <f t="shared" si="53"/>
        <v>0</v>
      </c>
      <c r="S671" s="1"/>
      <c r="T671" s="1"/>
    </row>
    <row r="672" spans="1:20" x14ac:dyDescent="0.25">
      <c r="A672" s="1"/>
      <c r="B672" s="1"/>
      <c r="C672" s="1"/>
      <c r="D672" s="5">
        <f t="shared" si="54"/>
        <v>672</v>
      </c>
      <c r="E672" s="10" t="s">
        <v>7</v>
      </c>
      <c r="F672" s="9"/>
      <c r="G672" s="10" t="s">
        <v>7</v>
      </c>
      <c r="H672" s="9"/>
      <c r="I672" s="10" t="s">
        <v>7</v>
      </c>
      <c r="J672" s="9"/>
      <c r="K672" s="10" t="s">
        <v>7</v>
      </c>
      <c r="L672" s="139"/>
      <c r="M672" s="1"/>
      <c r="N672" s="32" t="str">
        <f t="shared" si="55"/>
        <v/>
      </c>
      <c r="O672" s="32" t="str">
        <f t="shared" si="56"/>
        <v/>
      </c>
      <c r="P672" s="1"/>
      <c r="Q672" s="32" t="str">
        <f t="shared" si="57"/>
        <v/>
      </c>
      <c r="R672" s="22">
        <f t="shared" si="53"/>
        <v>0</v>
      </c>
      <c r="S672" s="1"/>
      <c r="T672" s="1"/>
    </row>
    <row r="673" spans="1:20" x14ac:dyDescent="0.25">
      <c r="A673" s="1"/>
      <c r="B673" s="1"/>
      <c r="C673" s="1"/>
      <c r="D673" s="5">
        <f t="shared" si="54"/>
        <v>673</v>
      </c>
      <c r="E673" s="10" t="s">
        <v>7</v>
      </c>
      <c r="F673" s="9"/>
      <c r="G673" s="10" t="s">
        <v>7</v>
      </c>
      <c r="H673" s="9"/>
      <c r="I673" s="10" t="s">
        <v>7</v>
      </c>
      <c r="J673" s="9"/>
      <c r="K673" s="10" t="s">
        <v>7</v>
      </c>
      <c r="L673" s="139"/>
      <c r="M673" s="1"/>
      <c r="N673" s="32" t="str">
        <f t="shared" si="55"/>
        <v/>
      </c>
      <c r="O673" s="32" t="str">
        <f t="shared" si="56"/>
        <v/>
      </c>
      <c r="P673" s="1"/>
      <c r="Q673" s="32" t="str">
        <f t="shared" si="57"/>
        <v/>
      </c>
      <c r="R673" s="22">
        <f t="shared" si="53"/>
        <v>0</v>
      </c>
      <c r="S673" s="1"/>
      <c r="T673" s="1"/>
    </row>
    <row r="674" spans="1:20" x14ac:dyDescent="0.25">
      <c r="A674" s="1"/>
      <c r="B674" s="1"/>
      <c r="C674" s="1"/>
      <c r="D674" s="5">
        <f t="shared" si="54"/>
        <v>674</v>
      </c>
      <c r="E674" s="10" t="s">
        <v>7</v>
      </c>
      <c r="F674" s="9"/>
      <c r="G674" s="10" t="s">
        <v>7</v>
      </c>
      <c r="H674" s="9"/>
      <c r="I674" s="10" t="s">
        <v>7</v>
      </c>
      <c r="J674" s="9"/>
      <c r="K674" s="10" t="s">
        <v>7</v>
      </c>
      <c r="L674" s="139"/>
      <c r="M674" s="1"/>
      <c r="N674" s="32" t="str">
        <f t="shared" si="55"/>
        <v/>
      </c>
      <c r="O674" s="32" t="str">
        <f t="shared" si="56"/>
        <v/>
      </c>
      <c r="P674" s="1"/>
      <c r="Q674" s="32" t="str">
        <f t="shared" si="57"/>
        <v/>
      </c>
      <c r="R674" s="22">
        <f t="shared" si="53"/>
        <v>0</v>
      </c>
      <c r="S674" s="1"/>
      <c r="T674" s="1"/>
    </row>
    <row r="675" spans="1:20" x14ac:dyDescent="0.25">
      <c r="A675" s="1"/>
      <c r="B675" s="1"/>
      <c r="C675" s="1"/>
      <c r="D675" s="5">
        <f t="shared" si="54"/>
        <v>675</v>
      </c>
      <c r="E675" s="10" t="s">
        <v>7</v>
      </c>
      <c r="F675" s="9"/>
      <c r="G675" s="10" t="s">
        <v>7</v>
      </c>
      <c r="H675" s="9"/>
      <c r="I675" s="10" t="s">
        <v>7</v>
      </c>
      <c r="J675" s="9"/>
      <c r="K675" s="10" t="s">
        <v>7</v>
      </c>
      <c r="L675" s="139"/>
      <c r="M675" s="1"/>
      <c r="N675" s="32" t="str">
        <f t="shared" si="55"/>
        <v/>
      </c>
      <c r="O675" s="32" t="str">
        <f t="shared" si="56"/>
        <v/>
      </c>
      <c r="P675" s="1"/>
      <c r="Q675" s="32" t="str">
        <f t="shared" si="57"/>
        <v/>
      </c>
      <c r="R675" s="22">
        <f t="shared" si="53"/>
        <v>0</v>
      </c>
      <c r="S675" s="1"/>
      <c r="T675" s="1"/>
    </row>
    <row r="676" spans="1:20" x14ac:dyDescent="0.25">
      <c r="A676" s="1"/>
      <c r="B676" s="1"/>
      <c r="C676" s="1"/>
      <c r="D676" s="5">
        <f t="shared" si="54"/>
        <v>676</v>
      </c>
      <c r="E676" s="10" t="s">
        <v>7</v>
      </c>
      <c r="F676" s="9"/>
      <c r="G676" s="10" t="s">
        <v>7</v>
      </c>
      <c r="H676" s="9"/>
      <c r="I676" s="10" t="s">
        <v>7</v>
      </c>
      <c r="J676" s="9"/>
      <c r="K676" s="10" t="s">
        <v>7</v>
      </c>
      <c r="L676" s="139"/>
      <c r="M676" s="1"/>
      <c r="N676" s="32" t="str">
        <f t="shared" si="55"/>
        <v/>
      </c>
      <c r="O676" s="32" t="str">
        <f t="shared" si="56"/>
        <v/>
      </c>
      <c r="P676" s="1"/>
      <c r="Q676" s="32" t="str">
        <f t="shared" si="57"/>
        <v/>
      </c>
      <c r="R676" s="22">
        <f t="shared" si="53"/>
        <v>0</v>
      </c>
      <c r="S676" s="1"/>
      <c r="T676" s="1"/>
    </row>
    <row r="677" spans="1:20" x14ac:dyDescent="0.25">
      <c r="A677" s="1"/>
      <c r="B677" s="1"/>
      <c r="C677" s="1"/>
      <c r="D677" s="5">
        <f t="shared" si="54"/>
        <v>677</v>
      </c>
      <c r="E677" s="10" t="s">
        <v>7</v>
      </c>
      <c r="F677" s="9"/>
      <c r="G677" s="10" t="s">
        <v>7</v>
      </c>
      <c r="H677" s="9"/>
      <c r="I677" s="10" t="s">
        <v>7</v>
      </c>
      <c r="J677" s="9"/>
      <c r="K677" s="10" t="s">
        <v>7</v>
      </c>
      <c r="L677" s="139"/>
      <c r="M677" s="1"/>
      <c r="N677" s="32" t="str">
        <f t="shared" si="55"/>
        <v/>
      </c>
      <c r="O677" s="32" t="str">
        <f t="shared" si="56"/>
        <v/>
      </c>
      <c r="P677" s="1"/>
      <c r="Q677" s="32" t="str">
        <f t="shared" si="57"/>
        <v/>
      </c>
      <c r="R677" s="22">
        <f t="shared" si="53"/>
        <v>0</v>
      </c>
      <c r="S677" s="1"/>
      <c r="T677" s="1"/>
    </row>
    <row r="678" spans="1:20" x14ac:dyDescent="0.25">
      <c r="A678" s="1"/>
      <c r="B678" s="1"/>
      <c r="C678" s="1"/>
      <c r="D678" s="5">
        <f t="shared" si="54"/>
        <v>678</v>
      </c>
      <c r="E678" s="10" t="s">
        <v>7</v>
      </c>
      <c r="F678" s="9"/>
      <c r="G678" s="10" t="s">
        <v>7</v>
      </c>
      <c r="H678" s="9"/>
      <c r="I678" s="10" t="s">
        <v>7</v>
      </c>
      <c r="J678" s="9"/>
      <c r="K678" s="10" t="s">
        <v>7</v>
      </c>
      <c r="L678" s="139"/>
      <c r="M678" s="1"/>
      <c r="N678" s="32" t="str">
        <f t="shared" si="55"/>
        <v/>
      </c>
      <c r="O678" s="32" t="str">
        <f t="shared" si="56"/>
        <v/>
      </c>
      <c r="P678" s="1"/>
      <c r="Q678" s="32" t="str">
        <f t="shared" si="57"/>
        <v/>
      </c>
      <c r="R678" s="22">
        <f t="shared" si="53"/>
        <v>0</v>
      </c>
      <c r="S678" s="1"/>
      <c r="T678" s="1"/>
    </row>
    <row r="679" spans="1:20" x14ac:dyDescent="0.25">
      <c r="A679" s="1"/>
      <c r="B679" s="1"/>
      <c r="C679" s="1"/>
      <c r="D679" s="5">
        <f t="shared" si="54"/>
        <v>679</v>
      </c>
      <c r="E679" s="10" t="s">
        <v>7</v>
      </c>
      <c r="F679" s="9"/>
      <c r="G679" s="10" t="s">
        <v>7</v>
      </c>
      <c r="H679" s="9"/>
      <c r="I679" s="10" t="s">
        <v>7</v>
      </c>
      <c r="J679" s="9"/>
      <c r="K679" s="10" t="s">
        <v>7</v>
      </c>
      <c r="L679" s="139"/>
      <c r="M679" s="1"/>
      <c r="N679" s="32" t="str">
        <f t="shared" si="55"/>
        <v/>
      </c>
      <c r="O679" s="32" t="str">
        <f t="shared" si="56"/>
        <v/>
      </c>
      <c r="P679" s="1"/>
      <c r="Q679" s="32" t="str">
        <f t="shared" si="57"/>
        <v/>
      </c>
      <c r="R679" s="22">
        <f t="shared" si="53"/>
        <v>0</v>
      </c>
      <c r="S679" s="1"/>
      <c r="T679" s="1"/>
    </row>
    <row r="680" spans="1:20" x14ac:dyDescent="0.25">
      <c r="A680" s="1"/>
      <c r="B680" s="1"/>
      <c r="C680" s="1"/>
      <c r="D680" s="5">
        <f t="shared" si="54"/>
        <v>680</v>
      </c>
      <c r="E680" s="10" t="s">
        <v>7</v>
      </c>
      <c r="F680" s="9"/>
      <c r="G680" s="10" t="s">
        <v>7</v>
      </c>
      <c r="H680" s="9"/>
      <c r="I680" s="10" t="s">
        <v>7</v>
      </c>
      <c r="J680" s="9"/>
      <c r="K680" s="10" t="s">
        <v>7</v>
      </c>
      <c r="L680" s="139"/>
      <c r="M680" s="1"/>
      <c r="N680" s="32" t="str">
        <f t="shared" si="55"/>
        <v/>
      </c>
      <c r="O680" s="32" t="str">
        <f t="shared" si="56"/>
        <v/>
      </c>
      <c r="P680" s="1"/>
      <c r="Q680" s="32" t="str">
        <f t="shared" si="57"/>
        <v/>
      </c>
      <c r="R680" s="22">
        <f t="shared" si="53"/>
        <v>0</v>
      </c>
      <c r="S680" s="1"/>
      <c r="T680" s="1"/>
    </row>
    <row r="681" spans="1:20" x14ac:dyDescent="0.25">
      <c r="A681" s="1"/>
      <c r="B681" s="1"/>
      <c r="C681" s="1"/>
      <c r="D681" s="5">
        <f t="shared" si="54"/>
        <v>681</v>
      </c>
      <c r="E681" s="10" t="s">
        <v>7</v>
      </c>
      <c r="F681" s="9"/>
      <c r="G681" s="10" t="s">
        <v>7</v>
      </c>
      <c r="H681" s="9"/>
      <c r="I681" s="10" t="s">
        <v>7</v>
      </c>
      <c r="J681" s="9"/>
      <c r="K681" s="10" t="s">
        <v>7</v>
      </c>
      <c r="L681" s="139"/>
      <c r="M681" s="1"/>
      <c r="N681" s="32" t="str">
        <f t="shared" si="55"/>
        <v/>
      </c>
      <c r="O681" s="32" t="str">
        <f t="shared" si="56"/>
        <v/>
      </c>
      <c r="P681" s="1"/>
      <c r="Q681" s="32" t="str">
        <f t="shared" si="57"/>
        <v/>
      </c>
      <c r="R681" s="22">
        <f t="shared" si="53"/>
        <v>0</v>
      </c>
      <c r="S681" s="1"/>
      <c r="T681" s="1"/>
    </row>
    <row r="682" spans="1:20" x14ac:dyDescent="0.25">
      <c r="A682" s="1"/>
      <c r="B682" s="1"/>
      <c r="C682" s="1"/>
      <c r="D682" s="5">
        <f t="shared" si="54"/>
        <v>682</v>
      </c>
      <c r="E682" s="10" t="s">
        <v>7</v>
      </c>
      <c r="F682" s="9"/>
      <c r="G682" s="10" t="s">
        <v>7</v>
      </c>
      <c r="H682" s="9"/>
      <c r="I682" s="10" t="s">
        <v>7</v>
      </c>
      <c r="J682" s="9"/>
      <c r="K682" s="10" t="s">
        <v>7</v>
      </c>
      <c r="L682" s="139"/>
      <c r="M682" s="1"/>
      <c r="N682" s="32" t="str">
        <f t="shared" si="55"/>
        <v/>
      </c>
      <c r="O682" s="32" t="str">
        <f t="shared" si="56"/>
        <v/>
      </c>
      <c r="P682" s="1"/>
      <c r="Q682" s="32" t="str">
        <f t="shared" si="57"/>
        <v/>
      </c>
      <c r="R682" s="22">
        <f t="shared" si="53"/>
        <v>0</v>
      </c>
      <c r="S682" s="1"/>
      <c r="T682" s="1"/>
    </row>
    <row r="683" spans="1:20" x14ac:dyDescent="0.25">
      <c r="A683" s="1"/>
      <c r="B683" s="1"/>
      <c r="C683" s="1"/>
      <c r="D683" s="5">
        <f t="shared" si="54"/>
        <v>683</v>
      </c>
      <c r="E683" s="10" t="s">
        <v>7</v>
      </c>
      <c r="F683" s="9"/>
      <c r="G683" s="10" t="s">
        <v>7</v>
      </c>
      <c r="H683" s="9"/>
      <c r="I683" s="10" t="s">
        <v>7</v>
      </c>
      <c r="J683" s="9"/>
      <c r="K683" s="10" t="s">
        <v>7</v>
      </c>
      <c r="L683" s="139"/>
      <c r="M683" s="1"/>
      <c r="N683" s="32" t="str">
        <f t="shared" si="55"/>
        <v/>
      </c>
      <c r="O683" s="32" t="str">
        <f t="shared" si="56"/>
        <v/>
      </c>
      <c r="P683" s="1"/>
      <c r="Q683" s="32" t="str">
        <f t="shared" si="57"/>
        <v/>
      </c>
      <c r="R683" s="22">
        <f t="shared" si="53"/>
        <v>0</v>
      </c>
      <c r="S683" s="1"/>
      <c r="T683" s="1"/>
    </row>
    <row r="684" spans="1:20" x14ac:dyDescent="0.25">
      <c r="A684" s="1"/>
      <c r="B684" s="1"/>
      <c r="C684" s="1"/>
      <c r="D684" s="5">
        <f t="shared" si="54"/>
        <v>684</v>
      </c>
      <c r="E684" s="10" t="s">
        <v>7</v>
      </c>
      <c r="F684" s="9"/>
      <c r="G684" s="10" t="s">
        <v>7</v>
      </c>
      <c r="H684" s="9"/>
      <c r="I684" s="10" t="s">
        <v>7</v>
      </c>
      <c r="J684" s="9"/>
      <c r="K684" s="10" t="s">
        <v>7</v>
      </c>
      <c r="L684" s="139"/>
      <c r="M684" s="1"/>
      <c r="N684" s="32" t="str">
        <f t="shared" si="55"/>
        <v/>
      </c>
      <c r="O684" s="32" t="str">
        <f t="shared" si="56"/>
        <v/>
      </c>
      <c r="P684" s="1"/>
      <c r="Q684" s="32" t="str">
        <f t="shared" si="57"/>
        <v/>
      </c>
      <c r="R684" s="22">
        <f t="shared" si="53"/>
        <v>0</v>
      </c>
      <c r="S684" s="1"/>
      <c r="T684" s="1"/>
    </row>
    <row r="685" spans="1:20" x14ac:dyDescent="0.25">
      <c r="A685" s="1"/>
      <c r="B685" s="1"/>
      <c r="C685" s="1"/>
      <c r="D685" s="5">
        <f t="shared" si="54"/>
        <v>685</v>
      </c>
      <c r="E685" s="10" t="s">
        <v>7</v>
      </c>
      <c r="F685" s="9"/>
      <c r="G685" s="10" t="s">
        <v>7</v>
      </c>
      <c r="H685" s="9"/>
      <c r="I685" s="10" t="s">
        <v>7</v>
      </c>
      <c r="J685" s="9"/>
      <c r="K685" s="10" t="s">
        <v>7</v>
      </c>
      <c r="L685" s="139"/>
      <c r="M685" s="1"/>
      <c r="N685" s="32" t="str">
        <f t="shared" si="55"/>
        <v/>
      </c>
      <c r="O685" s="32" t="str">
        <f t="shared" si="56"/>
        <v/>
      </c>
      <c r="P685" s="1"/>
      <c r="Q685" s="32" t="str">
        <f t="shared" si="57"/>
        <v/>
      </c>
      <c r="R685" s="22">
        <f t="shared" si="53"/>
        <v>0</v>
      </c>
      <c r="S685" s="1"/>
      <c r="T685" s="1"/>
    </row>
    <row r="686" spans="1:20" x14ac:dyDescent="0.25">
      <c r="A686" s="1"/>
      <c r="B686" s="1"/>
      <c r="C686" s="1"/>
      <c r="D686" s="5">
        <f t="shared" si="54"/>
        <v>686</v>
      </c>
      <c r="E686" s="10" t="s">
        <v>7</v>
      </c>
      <c r="F686" s="9"/>
      <c r="G686" s="10" t="s">
        <v>7</v>
      </c>
      <c r="H686" s="9"/>
      <c r="I686" s="10" t="s">
        <v>7</v>
      </c>
      <c r="J686" s="9"/>
      <c r="K686" s="10" t="s">
        <v>7</v>
      </c>
      <c r="L686" s="139"/>
      <c r="M686" s="1"/>
      <c r="N686" s="32" t="str">
        <f t="shared" si="55"/>
        <v/>
      </c>
      <c r="O686" s="32" t="str">
        <f t="shared" si="56"/>
        <v/>
      </c>
      <c r="P686" s="1"/>
      <c r="Q686" s="32" t="str">
        <f t="shared" si="57"/>
        <v/>
      </c>
      <c r="R686" s="22">
        <f t="shared" si="53"/>
        <v>0</v>
      </c>
      <c r="S686" s="1"/>
      <c r="T686" s="1"/>
    </row>
    <row r="687" spans="1:20" x14ac:dyDescent="0.25">
      <c r="A687" s="1"/>
      <c r="B687" s="1"/>
      <c r="C687" s="1"/>
      <c r="D687" s="5">
        <f t="shared" si="54"/>
        <v>687</v>
      </c>
      <c r="E687" s="10" t="s">
        <v>7</v>
      </c>
      <c r="F687" s="9"/>
      <c r="G687" s="10" t="s">
        <v>7</v>
      </c>
      <c r="H687" s="9"/>
      <c r="I687" s="10" t="s">
        <v>7</v>
      </c>
      <c r="J687" s="9"/>
      <c r="K687" s="10" t="s">
        <v>7</v>
      </c>
      <c r="L687" s="139"/>
      <c r="M687" s="1"/>
      <c r="N687" s="32" t="str">
        <f t="shared" si="55"/>
        <v/>
      </c>
      <c r="O687" s="32" t="str">
        <f t="shared" si="56"/>
        <v/>
      </c>
      <c r="P687" s="1"/>
      <c r="Q687" s="32" t="str">
        <f t="shared" si="57"/>
        <v/>
      </c>
      <c r="R687" s="22">
        <f t="shared" si="53"/>
        <v>0</v>
      </c>
      <c r="S687" s="1"/>
      <c r="T687" s="1"/>
    </row>
    <row r="688" spans="1:20" x14ac:dyDescent="0.25">
      <c r="A688" s="1"/>
      <c r="B688" s="1"/>
      <c r="C688" s="1"/>
      <c r="D688" s="5">
        <f t="shared" si="54"/>
        <v>688</v>
      </c>
      <c r="E688" s="10" t="s">
        <v>7</v>
      </c>
      <c r="F688" s="9"/>
      <c r="G688" s="10" t="s">
        <v>7</v>
      </c>
      <c r="H688" s="9"/>
      <c r="I688" s="10" t="s">
        <v>7</v>
      </c>
      <c r="J688" s="9"/>
      <c r="K688" s="10" t="s">
        <v>7</v>
      </c>
      <c r="L688" s="139"/>
      <c r="M688" s="1"/>
      <c r="N688" s="32" t="str">
        <f t="shared" si="55"/>
        <v/>
      </c>
      <c r="O688" s="32" t="str">
        <f t="shared" si="56"/>
        <v/>
      </c>
      <c r="P688" s="1"/>
      <c r="Q688" s="32" t="str">
        <f t="shared" si="57"/>
        <v/>
      </c>
      <c r="R688" s="22">
        <f t="shared" si="53"/>
        <v>0</v>
      </c>
      <c r="S688" s="1"/>
      <c r="T688" s="1"/>
    </row>
    <row r="689" spans="1:20" x14ac:dyDescent="0.25">
      <c r="A689" s="1"/>
      <c r="B689" s="1"/>
      <c r="C689" s="1"/>
      <c r="D689" s="5">
        <f t="shared" si="54"/>
        <v>689</v>
      </c>
      <c r="E689" s="10" t="s">
        <v>7</v>
      </c>
      <c r="F689" s="9"/>
      <c r="G689" s="10" t="s">
        <v>7</v>
      </c>
      <c r="H689" s="9"/>
      <c r="I689" s="10" t="s">
        <v>7</v>
      </c>
      <c r="J689" s="9"/>
      <c r="K689" s="10" t="s">
        <v>7</v>
      </c>
      <c r="L689" s="139"/>
      <c r="M689" s="1"/>
      <c r="N689" s="32" t="str">
        <f t="shared" si="55"/>
        <v/>
      </c>
      <c r="O689" s="32" t="str">
        <f t="shared" si="56"/>
        <v/>
      </c>
      <c r="P689" s="1"/>
      <c r="Q689" s="32" t="str">
        <f t="shared" si="57"/>
        <v/>
      </c>
      <c r="R689" s="22">
        <f t="shared" si="53"/>
        <v>0</v>
      </c>
      <c r="S689" s="1"/>
      <c r="T689" s="1"/>
    </row>
    <row r="690" spans="1:20" x14ac:dyDescent="0.25">
      <c r="A690" s="1"/>
      <c r="B690" s="1"/>
      <c r="C690" s="1"/>
      <c r="D690" s="5">
        <f t="shared" si="54"/>
        <v>690</v>
      </c>
      <c r="E690" s="10" t="s">
        <v>7</v>
      </c>
      <c r="F690" s="9"/>
      <c r="G690" s="10" t="s">
        <v>7</v>
      </c>
      <c r="H690" s="9"/>
      <c r="I690" s="10" t="s">
        <v>7</v>
      </c>
      <c r="J690" s="9"/>
      <c r="K690" s="10" t="s">
        <v>7</v>
      </c>
      <c r="L690" s="139"/>
      <c r="M690" s="1"/>
      <c r="N690" s="32" t="str">
        <f t="shared" si="55"/>
        <v/>
      </c>
      <c r="O690" s="32" t="str">
        <f t="shared" si="56"/>
        <v/>
      </c>
      <c r="P690" s="1"/>
      <c r="Q690" s="32" t="str">
        <f t="shared" si="57"/>
        <v/>
      </c>
      <c r="R690" s="22">
        <f t="shared" si="53"/>
        <v>0</v>
      </c>
      <c r="S690" s="1"/>
      <c r="T690" s="1"/>
    </row>
    <row r="691" spans="1:20" x14ac:dyDescent="0.25">
      <c r="A691" s="1"/>
      <c r="B691" s="1"/>
      <c r="C691" s="1"/>
      <c r="D691" s="5">
        <f t="shared" si="54"/>
        <v>691</v>
      </c>
      <c r="E691" s="10" t="s">
        <v>7</v>
      </c>
      <c r="F691" s="9"/>
      <c r="G691" s="10" t="s">
        <v>7</v>
      </c>
      <c r="H691" s="9"/>
      <c r="I691" s="10" t="s">
        <v>7</v>
      </c>
      <c r="J691" s="9"/>
      <c r="K691" s="10" t="s">
        <v>7</v>
      </c>
      <c r="L691" s="139"/>
      <c r="M691" s="1"/>
      <c r="N691" s="32" t="str">
        <f t="shared" si="55"/>
        <v/>
      </c>
      <c r="O691" s="32" t="str">
        <f t="shared" si="56"/>
        <v/>
      </c>
      <c r="P691" s="1"/>
      <c r="Q691" s="32" t="str">
        <f t="shared" si="57"/>
        <v/>
      </c>
      <c r="R691" s="22">
        <f t="shared" si="53"/>
        <v>0</v>
      </c>
      <c r="S691" s="1"/>
      <c r="T691" s="1"/>
    </row>
    <row r="692" spans="1:20" x14ac:dyDescent="0.25">
      <c r="A692" s="1"/>
      <c r="B692" s="1"/>
      <c r="C692" s="1"/>
      <c r="D692" s="5">
        <f t="shared" si="54"/>
        <v>692</v>
      </c>
      <c r="E692" s="10" t="s">
        <v>7</v>
      </c>
      <c r="F692" s="9"/>
      <c r="G692" s="10" t="s">
        <v>7</v>
      </c>
      <c r="H692" s="9"/>
      <c r="I692" s="10" t="s">
        <v>7</v>
      </c>
      <c r="J692" s="9"/>
      <c r="K692" s="10" t="s">
        <v>7</v>
      </c>
      <c r="L692" s="139"/>
      <c r="M692" s="1"/>
      <c r="N692" s="32" t="str">
        <f t="shared" si="55"/>
        <v/>
      </c>
      <c r="O692" s="32" t="str">
        <f t="shared" si="56"/>
        <v/>
      </c>
      <c r="P692" s="1"/>
      <c r="Q692" s="32" t="str">
        <f t="shared" si="57"/>
        <v/>
      </c>
      <c r="R692" s="22">
        <f t="shared" si="53"/>
        <v>0</v>
      </c>
      <c r="S692" s="1"/>
      <c r="T692" s="1"/>
    </row>
    <row r="693" spans="1:20" x14ac:dyDescent="0.25">
      <c r="A693" s="1"/>
      <c r="B693" s="1"/>
      <c r="C693" s="1"/>
      <c r="D693" s="5">
        <f t="shared" si="54"/>
        <v>693</v>
      </c>
      <c r="E693" s="10" t="s">
        <v>7</v>
      </c>
      <c r="F693" s="9"/>
      <c r="G693" s="10" t="s">
        <v>7</v>
      </c>
      <c r="H693" s="9"/>
      <c r="I693" s="10" t="s">
        <v>7</v>
      </c>
      <c r="J693" s="9"/>
      <c r="K693" s="10" t="s">
        <v>7</v>
      </c>
      <c r="L693" s="139"/>
      <c r="M693" s="1"/>
      <c r="N693" s="32" t="str">
        <f t="shared" si="55"/>
        <v/>
      </c>
      <c r="O693" s="32" t="str">
        <f t="shared" si="56"/>
        <v/>
      </c>
      <c r="P693" s="1"/>
      <c r="Q693" s="32" t="str">
        <f t="shared" si="57"/>
        <v/>
      </c>
      <c r="R693" s="22">
        <f t="shared" si="53"/>
        <v>0</v>
      </c>
      <c r="S693" s="1"/>
      <c r="T693" s="1"/>
    </row>
    <row r="694" spans="1:20" x14ac:dyDescent="0.25">
      <c r="A694" s="1"/>
      <c r="B694" s="1"/>
      <c r="C694" s="1"/>
      <c r="D694" s="5">
        <f t="shared" si="54"/>
        <v>694</v>
      </c>
      <c r="E694" s="10" t="s">
        <v>7</v>
      </c>
      <c r="F694" s="9"/>
      <c r="G694" s="10" t="s">
        <v>7</v>
      </c>
      <c r="H694" s="9"/>
      <c r="I694" s="10" t="s">
        <v>7</v>
      </c>
      <c r="J694" s="9"/>
      <c r="K694" s="10" t="s">
        <v>7</v>
      </c>
      <c r="L694" s="139"/>
      <c r="M694" s="1"/>
      <c r="N694" s="32" t="str">
        <f t="shared" si="55"/>
        <v/>
      </c>
      <c r="O694" s="32" t="str">
        <f t="shared" si="56"/>
        <v/>
      </c>
      <c r="P694" s="1"/>
      <c r="Q694" s="32" t="str">
        <f t="shared" si="57"/>
        <v/>
      </c>
      <c r="R694" s="22">
        <f t="shared" si="53"/>
        <v>0</v>
      </c>
      <c r="S694" s="1"/>
      <c r="T694" s="1"/>
    </row>
    <row r="695" spans="1:20" x14ac:dyDescent="0.25">
      <c r="A695" s="1"/>
      <c r="B695" s="1"/>
      <c r="C695" s="1"/>
      <c r="D695" s="5">
        <f t="shared" si="54"/>
        <v>695</v>
      </c>
      <c r="E695" s="10" t="s">
        <v>7</v>
      </c>
      <c r="F695" s="9"/>
      <c r="G695" s="10" t="s">
        <v>7</v>
      </c>
      <c r="H695" s="9"/>
      <c r="I695" s="10" t="s">
        <v>7</v>
      </c>
      <c r="J695" s="9"/>
      <c r="K695" s="10" t="s">
        <v>7</v>
      </c>
      <c r="L695" s="139"/>
      <c r="M695" s="1"/>
      <c r="N695" s="32" t="str">
        <f t="shared" si="55"/>
        <v/>
      </c>
      <c r="O695" s="32" t="str">
        <f t="shared" si="56"/>
        <v/>
      </c>
      <c r="P695" s="1"/>
      <c r="Q695" s="32" t="str">
        <f t="shared" si="57"/>
        <v/>
      </c>
      <c r="R695" s="22">
        <f t="shared" si="53"/>
        <v>0</v>
      </c>
      <c r="S695" s="1"/>
      <c r="T695" s="1"/>
    </row>
    <row r="696" spans="1:20" x14ac:dyDescent="0.25">
      <c r="A696" s="1"/>
      <c r="B696" s="1"/>
      <c r="C696" s="1"/>
      <c r="D696" s="5">
        <f t="shared" si="54"/>
        <v>696</v>
      </c>
      <c r="E696" s="10" t="s">
        <v>7</v>
      </c>
      <c r="F696" s="9"/>
      <c r="G696" s="10" t="s">
        <v>7</v>
      </c>
      <c r="H696" s="9"/>
      <c r="I696" s="10" t="s">
        <v>7</v>
      </c>
      <c r="J696" s="9"/>
      <c r="K696" s="10" t="s">
        <v>7</v>
      </c>
      <c r="L696" s="139"/>
      <c r="M696" s="1"/>
      <c r="N696" s="32" t="str">
        <f t="shared" si="55"/>
        <v/>
      </c>
      <c r="O696" s="32" t="str">
        <f t="shared" si="56"/>
        <v/>
      </c>
      <c r="P696" s="1"/>
      <c r="Q696" s="32" t="str">
        <f t="shared" si="57"/>
        <v/>
      </c>
      <c r="R696" s="22">
        <f t="shared" si="53"/>
        <v>0</v>
      </c>
      <c r="S696" s="1"/>
      <c r="T696" s="1"/>
    </row>
    <row r="697" spans="1:20" x14ac:dyDescent="0.25">
      <c r="A697" s="1"/>
      <c r="B697" s="1"/>
      <c r="C697" s="1"/>
      <c r="D697" s="5">
        <f t="shared" si="54"/>
        <v>697</v>
      </c>
      <c r="E697" s="10" t="s">
        <v>7</v>
      </c>
      <c r="F697" s="9"/>
      <c r="G697" s="10" t="s">
        <v>7</v>
      </c>
      <c r="H697" s="9"/>
      <c r="I697" s="10" t="s">
        <v>7</v>
      </c>
      <c r="J697" s="9"/>
      <c r="K697" s="10" t="s">
        <v>7</v>
      </c>
      <c r="L697" s="139"/>
      <c r="M697" s="1"/>
      <c r="N697" s="32" t="str">
        <f t="shared" si="55"/>
        <v/>
      </c>
      <c r="O697" s="32" t="str">
        <f t="shared" si="56"/>
        <v/>
      </c>
      <c r="P697" s="1"/>
      <c r="Q697" s="32" t="str">
        <f t="shared" si="57"/>
        <v/>
      </c>
      <c r="R697" s="22">
        <f t="shared" si="53"/>
        <v>0</v>
      </c>
      <c r="S697" s="1"/>
      <c r="T697" s="1"/>
    </row>
    <row r="698" spans="1:20" x14ac:dyDescent="0.25">
      <c r="A698" s="1"/>
      <c r="B698" s="1"/>
      <c r="C698" s="1"/>
      <c r="D698" s="5">
        <f t="shared" si="54"/>
        <v>698</v>
      </c>
      <c r="E698" s="10" t="s">
        <v>7</v>
      </c>
      <c r="F698" s="9"/>
      <c r="G698" s="10" t="s">
        <v>7</v>
      </c>
      <c r="H698" s="9"/>
      <c r="I698" s="10" t="s">
        <v>7</v>
      </c>
      <c r="J698" s="9"/>
      <c r="K698" s="10" t="s">
        <v>7</v>
      </c>
      <c r="L698" s="139"/>
      <c r="M698" s="1"/>
      <c r="N698" s="32" t="str">
        <f t="shared" si="55"/>
        <v/>
      </c>
      <c r="O698" s="32" t="str">
        <f t="shared" si="56"/>
        <v/>
      </c>
      <c r="P698" s="1"/>
      <c r="Q698" s="32" t="str">
        <f t="shared" si="57"/>
        <v/>
      </c>
      <c r="R698" s="22">
        <f t="shared" si="53"/>
        <v>0</v>
      </c>
      <c r="S698" s="1"/>
      <c r="T698" s="1"/>
    </row>
    <row r="699" spans="1:20" x14ac:dyDescent="0.25">
      <c r="A699" s="1"/>
      <c r="B699" s="1"/>
      <c r="C699" s="1"/>
      <c r="D699" s="5">
        <f t="shared" si="54"/>
        <v>699</v>
      </c>
      <c r="E699" s="10" t="s">
        <v>7</v>
      </c>
      <c r="F699" s="9"/>
      <c r="G699" s="10" t="s">
        <v>7</v>
      </c>
      <c r="H699" s="9"/>
      <c r="I699" s="10" t="s">
        <v>7</v>
      </c>
      <c r="J699" s="9"/>
      <c r="K699" s="10" t="s">
        <v>7</v>
      </c>
      <c r="L699" s="139"/>
      <c r="M699" s="1"/>
      <c r="N699" s="32" t="str">
        <f t="shared" si="55"/>
        <v/>
      </c>
      <c r="O699" s="32" t="str">
        <f t="shared" si="56"/>
        <v/>
      </c>
      <c r="P699" s="1"/>
      <c r="Q699" s="32" t="str">
        <f t="shared" si="57"/>
        <v/>
      </c>
      <c r="R699" s="22">
        <f t="shared" si="53"/>
        <v>0</v>
      </c>
      <c r="S699" s="1"/>
      <c r="T699" s="1"/>
    </row>
    <row r="700" spans="1:20" x14ac:dyDescent="0.25">
      <c r="A700" s="1"/>
      <c r="B700" s="1"/>
      <c r="C700" s="1"/>
      <c r="D700" s="5">
        <f t="shared" si="54"/>
        <v>700</v>
      </c>
      <c r="E700" s="10" t="s">
        <v>7</v>
      </c>
      <c r="F700" s="9"/>
      <c r="G700" s="10" t="s">
        <v>7</v>
      </c>
      <c r="H700" s="9"/>
      <c r="I700" s="10" t="s">
        <v>7</v>
      </c>
      <c r="J700" s="9"/>
      <c r="K700" s="10" t="s">
        <v>7</v>
      </c>
      <c r="L700" s="139"/>
      <c r="M700" s="1"/>
      <c r="N700" s="32" t="str">
        <f t="shared" si="55"/>
        <v/>
      </c>
      <c r="O700" s="32" t="str">
        <f t="shared" si="56"/>
        <v/>
      </c>
      <c r="P700" s="1"/>
      <c r="Q700" s="32" t="str">
        <f t="shared" si="57"/>
        <v/>
      </c>
      <c r="R700" s="22">
        <f t="shared" si="53"/>
        <v>0</v>
      </c>
      <c r="S700" s="1"/>
      <c r="T700" s="1"/>
    </row>
    <row r="701" spans="1:20" x14ac:dyDescent="0.25">
      <c r="A701" s="1"/>
      <c r="B701" s="1"/>
      <c r="C701" s="1"/>
      <c r="D701" s="5">
        <f t="shared" si="54"/>
        <v>701</v>
      </c>
      <c r="E701" s="10" t="s">
        <v>7</v>
      </c>
      <c r="F701" s="9"/>
      <c r="G701" s="10" t="s">
        <v>7</v>
      </c>
      <c r="H701" s="9"/>
      <c r="I701" s="10" t="s">
        <v>7</v>
      </c>
      <c r="J701" s="9"/>
      <c r="K701" s="10" t="s">
        <v>7</v>
      </c>
      <c r="L701" s="139"/>
      <c r="M701" s="1"/>
      <c r="N701" s="32" t="str">
        <f t="shared" si="55"/>
        <v/>
      </c>
      <c r="O701" s="32" t="str">
        <f t="shared" si="56"/>
        <v/>
      </c>
      <c r="P701" s="1"/>
      <c r="Q701" s="32" t="str">
        <f t="shared" si="57"/>
        <v/>
      </c>
      <c r="R701" s="22">
        <f t="shared" si="53"/>
        <v>0</v>
      </c>
      <c r="S701" s="1"/>
      <c r="T701" s="1"/>
    </row>
    <row r="702" spans="1:20" x14ac:dyDescent="0.25">
      <c r="A702" s="1"/>
      <c r="B702" s="1"/>
      <c r="C702" s="1"/>
      <c r="D702" s="5">
        <f t="shared" si="54"/>
        <v>702</v>
      </c>
      <c r="E702" s="10" t="s">
        <v>7</v>
      </c>
      <c r="F702" s="9"/>
      <c r="G702" s="10" t="s">
        <v>7</v>
      </c>
      <c r="H702" s="9"/>
      <c r="I702" s="10" t="s">
        <v>7</v>
      </c>
      <c r="J702" s="9"/>
      <c r="K702" s="10" t="s">
        <v>7</v>
      </c>
      <c r="L702" s="139"/>
      <c r="M702" s="1"/>
      <c r="N702" s="32" t="str">
        <f t="shared" si="55"/>
        <v/>
      </c>
      <c r="O702" s="32" t="str">
        <f t="shared" si="56"/>
        <v/>
      </c>
      <c r="P702" s="1"/>
      <c r="Q702" s="32" t="str">
        <f t="shared" si="57"/>
        <v/>
      </c>
      <c r="R702" s="22">
        <f t="shared" si="53"/>
        <v>0</v>
      </c>
      <c r="S702" s="1"/>
      <c r="T702" s="1"/>
    </row>
    <row r="703" spans="1:20" x14ac:dyDescent="0.25">
      <c r="A703" s="1"/>
      <c r="B703" s="1"/>
      <c r="C703" s="1"/>
      <c r="D703" s="5">
        <f t="shared" si="54"/>
        <v>703</v>
      </c>
      <c r="E703" s="10" t="s">
        <v>7</v>
      </c>
      <c r="F703" s="9"/>
      <c r="G703" s="10" t="s">
        <v>7</v>
      </c>
      <c r="H703" s="9"/>
      <c r="I703" s="10" t="s">
        <v>7</v>
      </c>
      <c r="J703" s="9"/>
      <c r="K703" s="10" t="s">
        <v>7</v>
      </c>
      <c r="L703" s="139"/>
      <c r="M703" s="1"/>
      <c r="N703" s="32" t="str">
        <f t="shared" si="55"/>
        <v/>
      </c>
      <c r="O703" s="32" t="str">
        <f t="shared" si="56"/>
        <v/>
      </c>
      <c r="P703" s="1"/>
      <c r="Q703" s="32" t="str">
        <f t="shared" si="57"/>
        <v/>
      </c>
      <c r="R703" s="22">
        <f t="shared" si="53"/>
        <v>0</v>
      </c>
      <c r="S703" s="1"/>
      <c r="T703" s="1"/>
    </row>
    <row r="704" spans="1:20" x14ac:dyDescent="0.25">
      <c r="A704" s="1"/>
      <c r="B704" s="1"/>
      <c r="C704" s="1"/>
      <c r="D704" s="5">
        <f t="shared" si="54"/>
        <v>704</v>
      </c>
      <c r="E704" s="10" t="s">
        <v>7</v>
      </c>
      <c r="F704" s="9"/>
      <c r="G704" s="10" t="s">
        <v>7</v>
      </c>
      <c r="H704" s="9"/>
      <c r="I704" s="10" t="s">
        <v>7</v>
      </c>
      <c r="J704" s="9"/>
      <c r="K704" s="10" t="s">
        <v>7</v>
      </c>
      <c r="L704" s="139"/>
      <c r="M704" s="1"/>
      <c r="N704" s="32" t="str">
        <f t="shared" si="55"/>
        <v/>
      </c>
      <c r="O704" s="32" t="str">
        <f t="shared" si="56"/>
        <v/>
      </c>
      <c r="P704" s="1"/>
      <c r="Q704" s="32" t="str">
        <f t="shared" si="57"/>
        <v/>
      </c>
      <c r="R704" s="22">
        <f t="shared" si="53"/>
        <v>0</v>
      </c>
      <c r="S704" s="1"/>
      <c r="T704" s="1"/>
    </row>
    <row r="705" spans="1:20" x14ac:dyDescent="0.25">
      <c r="A705" s="1"/>
      <c r="B705" s="1"/>
      <c r="C705" s="1"/>
      <c r="D705" s="5">
        <f t="shared" si="54"/>
        <v>705</v>
      </c>
      <c r="E705" s="10" t="s">
        <v>7</v>
      </c>
      <c r="F705" s="9"/>
      <c r="G705" s="10" t="s">
        <v>7</v>
      </c>
      <c r="H705" s="9"/>
      <c r="I705" s="10" t="s">
        <v>7</v>
      </c>
      <c r="J705" s="9"/>
      <c r="K705" s="10" t="s">
        <v>7</v>
      </c>
      <c r="L705" s="139"/>
      <c r="M705" s="1"/>
      <c r="N705" s="32" t="str">
        <f t="shared" si="55"/>
        <v/>
      </c>
      <c r="O705" s="32" t="str">
        <f t="shared" si="56"/>
        <v/>
      </c>
      <c r="P705" s="1"/>
      <c r="Q705" s="32" t="str">
        <f t="shared" si="57"/>
        <v/>
      </c>
      <c r="R705" s="22">
        <f t="shared" si="53"/>
        <v>0</v>
      </c>
      <c r="S705" s="1"/>
      <c r="T705" s="1"/>
    </row>
    <row r="706" spans="1:20" x14ac:dyDescent="0.25">
      <c r="A706" s="1"/>
      <c r="B706" s="1"/>
      <c r="C706" s="1"/>
      <c r="D706" s="5">
        <f t="shared" si="54"/>
        <v>706</v>
      </c>
      <c r="E706" s="10" t="s">
        <v>7</v>
      </c>
      <c r="F706" s="9"/>
      <c r="G706" s="10" t="s">
        <v>7</v>
      </c>
      <c r="H706" s="9"/>
      <c r="I706" s="10" t="s">
        <v>7</v>
      </c>
      <c r="J706" s="9"/>
      <c r="K706" s="10" t="s">
        <v>7</v>
      </c>
      <c r="L706" s="139"/>
      <c r="M706" s="1"/>
      <c r="N706" s="32" t="str">
        <f t="shared" si="55"/>
        <v/>
      </c>
      <c r="O706" s="32" t="str">
        <f t="shared" si="56"/>
        <v/>
      </c>
      <c r="P706" s="1"/>
      <c r="Q706" s="32" t="str">
        <f t="shared" si="57"/>
        <v/>
      </c>
      <c r="R706" s="22">
        <f t="shared" si="53"/>
        <v>0</v>
      </c>
      <c r="S706" s="1"/>
      <c r="T706" s="1"/>
    </row>
    <row r="707" spans="1:20" x14ac:dyDescent="0.25">
      <c r="A707" s="1"/>
      <c r="B707" s="1"/>
      <c r="C707" s="1"/>
      <c r="D707" s="5">
        <f t="shared" si="54"/>
        <v>707</v>
      </c>
      <c r="E707" s="10" t="s">
        <v>7</v>
      </c>
      <c r="F707" s="9"/>
      <c r="G707" s="10" t="s">
        <v>7</v>
      </c>
      <c r="H707" s="9"/>
      <c r="I707" s="10" t="s">
        <v>7</v>
      </c>
      <c r="J707" s="9"/>
      <c r="K707" s="10" t="s">
        <v>7</v>
      </c>
      <c r="L707" s="139"/>
      <c r="M707" s="1"/>
      <c r="N707" s="32" t="str">
        <f t="shared" si="55"/>
        <v/>
      </c>
      <c r="O707" s="32" t="str">
        <f t="shared" si="56"/>
        <v/>
      </c>
      <c r="P707" s="1"/>
      <c r="Q707" s="32" t="str">
        <f t="shared" si="57"/>
        <v/>
      </c>
      <c r="R707" s="22">
        <f t="shared" si="53"/>
        <v>0</v>
      </c>
      <c r="S707" s="1"/>
      <c r="T707" s="1"/>
    </row>
    <row r="708" spans="1:20" x14ac:dyDescent="0.25">
      <c r="A708" s="1"/>
      <c r="B708" s="1"/>
      <c r="C708" s="1"/>
      <c r="D708" s="5">
        <f t="shared" si="54"/>
        <v>708</v>
      </c>
      <c r="E708" s="10" t="s">
        <v>7</v>
      </c>
      <c r="F708" s="9"/>
      <c r="G708" s="10" t="s">
        <v>7</v>
      </c>
      <c r="H708" s="9"/>
      <c r="I708" s="10" t="s">
        <v>7</v>
      </c>
      <c r="J708" s="9"/>
      <c r="K708" s="10" t="s">
        <v>7</v>
      </c>
      <c r="L708" s="139"/>
      <c r="M708" s="1"/>
      <c r="N708" s="32" t="str">
        <f t="shared" si="55"/>
        <v/>
      </c>
      <c r="O708" s="32" t="str">
        <f t="shared" si="56"/>
        <v/>
      </c>
      <c r="P708" s="1"/>
      <c r="Q708" s="32" t="str">
        <f t="shared" si="57"/>
        <v/>
      </c>
      <c r="R708" s="22">
        <f t="shared" si="53"/>
        <v>0</v>
      </c>
      <c r="S708" s="1"/>
      <c r="T708" s="1"/>
    </row>
    <row r="709" spans="1:20" x14ac:dyDescent="0.25">
      <c r="A709" s="1"/>
      <c r="B709" s="1"/>
      <c r="C709" s="1"/>
      <c r="D709" s="5">
        <f t="shared" si="54"/>
        <v>709</v>
      </c>
      <c r="E709" s="10" t="s">
        <v>7</v>
      </c>
      <c r="F709" s="9"/>
      <c r="G709" s="10" t="s">
        <v>7</v>
      </c>
      <c r="H709" s="9"/>
      <c r="I709" s="10" t="s">
        <v>7</v>
      </c>
      <c r="J709" s="9"/>
      <c r="K709" s="10" t="s">
        <v>7</v>
      </c>
      <c r="L709" s="139"/>
      <c r="M709" s="1"/>
      <c r="N709" s="32" t="str">
        <f t="shared" si="55"/>
        <v/>
      </c>
      <c r="O709" s="32" t="str">
        <f t="shared" si="56"/>
        <v/>
      </c>
      <c r="P709" s="1"/>
      <c r="Q709" s="32" t="str">
        <f t="shared" si="57"/>
        <v/>
      </c>
      <c r="R709" s="22">
        <f t="shared" si="53"/>
        <v>0</v>
      </c>
      <c r="S709" s="1"/>
      <c r="T709" s="1"/>
    </row>
    <row r="710" spans="1:20" x14ac:dyDescent="0.25">
      <c r="A710" s="1"/>
      <c r="B710" s="1"/>
      <c r="C710" s="1"/>
      <c r="D710" s="5">
        <f t="shared" si="54"/>
        <v>710</v>
      </c>
      <c r="E710" s="10" t="s">
        <v>7</v>
      </c>
      <c r="F710" s="9"/>
      <c r="G710" s="10" t="s">
        <v>7</v>
      </c>
      <c r="H710" s="9"/>
      <c r="I710" s="10" t="s">
        <v>7</v>
      </c>
      <c r="J710" s="9"/>
      <c r="K710" s="10" t="s">
        <v>7</v>
      </c>
      <c r="L710" s="139"/>
      <c r="M710" s="1"/>
      <c r="N710" s="32" t="str">
        <f t="shared" si="55"/>
        <v/>
      </c>
      <c r="O710" s="32" t="str">
        <f t="shared" si="56"/>
        <v/>
      </c>
      <c r="P710" s="1"/>
      <c r="Q710" s="32" t="str">
        <f t="shared" si="57"/>
        <v/>
      </c>
      <c r="R710" s="22">
        <f t="shared" si="53"/>
        <v>0</v>
      </c>
      <c r="S710" s="1"/>
      <c r="T710" s="1"/>
    </row>
    <row r="711" spans="1:20" x14ac:dyDescent="0.25">
      <c r="A711" s="1"/>
      <c r="B711" s="1"/>
      <c r="C711" s="1"/>
      <c r="D711" s="5">
        <f t="shared" si="54"/>
        <v>711</v>
      </c>
      <c r="E711" s="10" t="s">
        <v>7</v>
      </c>
      <c r="F711" s="9"/>
      <c r="G711" s="10" t="s">
        <v>7</v>
      </c>
      <c r="H711" s="9"/>
      <c r="I711" s="10" t="s">
        <v>7</v>
      </c>
      <c r="J711" s="9"/>
      <c r="K711" s="10" t="s">
        <v>7</v>
      </c>
      <c r="L711" s="139"/>
      <c r="M711" s="1"/>
      <c r="N711" s="32" t="str">
        <f t="shared" si="55"/>
        <v/>
      </c>
      <c r="O711" s="32" t="str">
        <f t="shared" si="56"/>
        <v/>
      </c>
      <c r="P711" s="1"/>
      <c r="Q711" s="32" t="str">
        <f t="shared" si="57"/>
        <v/>
      </c>
      <c r="R711" s="22">
        <f t="shared" si="53"/>
        <v>0</v>
      </c>
      <c r="S711" s="1"/>
      <c r="T711" s="1"/>
    </row>
    <row r="712" spans="1:20" x14ac:dyDescent="0.25">
      <c r="A712" s="1"/>
      <c r="B712" s="1"/>
      <c r="C712" s="1"/>
      <c r="D712" s="5">
        <f t="shared" si="54"/>
        <v>712</v>
      </c>
      <c r="E712" s="10" t="s">
        <v>7</v>
      </c>
      <c r="F712" s="9"/>
      <c r="G712" s="10" t="s">
        <v>7</v>
      </c>
      <c r="H712" s="9"/>
      <c r="I712" s="10" t="s">
        <v>7</v>
      </c>
      <c r="J712" s="9"/>
      <c r="K712" s="10" t="s">
        <v>7</v>
      </c>
      <c r="L712" s="139"/>
      <c r="M712" s="1"/>
      <c r="N712" s="32" t="str">
        <f t="shared" si="55"/>
        <v/>
      </c>
      <c r="O712" s="32" t="str">
        <f t="shared" si="56"/>
        <v/>
      </c>
      <c r="P712" s="1"/>
      <c r="Q712" s="32" t="str">
        <f t="shared" si="57"/>
        <v/>
      </c>
      <c r="R712" s="22">
        <f t="shared" ref="R712:R775" si="58">IF(Q712="",0,IF(COUNTIF(Q:Q,Q712)=1,0,1))</f>
        <v>0</v>
      </c>
      <c r="S712" s="1"/>
      <c r="T712" s="1"/>
    </row>
    <row r="713" spans="1:20" x14ac:dyDescent="0.25">
      <c r="A713" s="1"/>
      <c r="B713" s="1"/>
      <c r="C713" s="1"/>
      <c r="D713" s="5">
        <f t="shared" ref="D713:D776" si="59">ROW(C713)</f>
        <v>713</v>
      </c>
      <c r="E713" s="10" t="s">
        <v>7</v>
      </c>
      <c r="F713" s="9"/>
      <c r="G713" s="10" t="s">
        <v>7</v>
      </c>
      <c r="H713" s="9"/>
      <c r="I713" s="10" t="s">
        <v>7</v>
      </c>
      <c r="J713" s="9"/>
      <c r="K713" s="10" t="s">
        <v>7</v>
      </c>
      <c r="L713" s="139"/>
      <c r="M713" s="1"/>
      <c r="N713" s="32" t="str">
        <f t="shared" si="55"/>
        <v/>
      </c>
      <c r="O713" s="32" t="str">
        <f t="shared" si="56"/>
        <v/>
      </c>
      <c r="P713" s="1"/>
      <c r="Q713" s="32" t="str">
        <f t="shared" si="57"/>
        <v/>
      </c>
      <c r="R713" s="22">
        <f t="shared" si="58"/>
        <v>0</v>
      </c>
      <c r="S713" s="1"/>
      <c r="T713" s="1"/>
    </row>
    <row r="714" spans="1:20" x14ac:dyDescent="0.25">
      <c r="A714" s="1"/>
      <c r="B714" s="1"/>
      <c r="C714" s="1"/>
      <c r="D714" s="5">
        <f t="shared" si="59"/>
        <v>714</v>
      </c>
      <c r="E714" s="10" t="s">
        <v>7</v>
      </c>
      <c r="F714" s="9"/>
      <c r="G714" s="10" t="s">
        <v>7</v>
      </c>
      <c r="H714" s="9"/>
      <c r="I714" s="10" t="s">
        <v>7</v>
      </c>
      <c r="J714" s="9"/>
      <c r="K714" s="10" t="s">
        <v>7</v>
      </c>
      <c r="L714" s="139"/>
      <c r="M714" s="1"/>
      <c r="N714" s="32" t="str">
        <f t="shared" si="55"/>
        <v/>
      </c>
      <c r="O714" s="32" t="str">
        <f t="shared" si="56"/>
        <v/>
      </c>
      <c r="P714" s="1"/>
      <c r="Q714" s="32" t="str">
        <f t="shared" si="57"/>
        <v/>
      </c>
      <c r="R714" s="22">
        <f t="shared" si="58"/>
        <v>0</v>
      </c>
      <c r="S714" s="1"/>
      <c r="T714" s="1"/>
    </row>
    <row r="715" spans="1:20" x14ac:dyDescent="0.25">
      <c r="A715" s="1"/>
      <c r="B715" s="1"/>
      <c r="C715" s="1"/>
      <c r="D715" s="5">
        <f t="shared" si="59"/>
        <v>715</v>
      </c>
      <c r="E715" s="10" t="s">
        <v>7</v>
      </c>
      <c r="F715" s="9"/>
      <c r="G715" s="10" t="s">
        <v>7</v>
      </c>
      <c r="H715" s="9"/>
      <c r="I715" s="10" t="s">
        <v>7</v>
      </c>
      <c r="J715" s="9"/>
      <c r="K715" s="10" t="s">
        <v>7</v>
      </c>
      <c r="L715" s="139"/>
      <c r="M715" s="1"/>
      <c r="N715" s="32" t="str">
        <f t="shared" si="55"/>
        <v/>
      </c>
      <c r="O715" s="32" t="str">
        <f t="shared" si="56"/>
        <v/>
      </c>
      <c r="P715" s="1"/>
      <c r="Q715" s="32" t="str">
        <f t="shared" si="57"/>
        <v/>
      </c>
      <c r="R715" s="22">
        <f t="shared" si="58"/>
        <v>0</v>
      </c>
      <c r="S715" s="1"/>
      <c r="T715" s="1"/>
    </row>
    <row r="716" spans="1:20" x14ac:dyDescent="0.25">
      <c r="A716" s="1"/>
      <c r="B716" s="1"/>
      <c r="C716" s="1"/>
      <c r="D716" s="5">
        <f t="shared" si="59"/>
        <v>716</v>
      </c>
      <c r="E716" s="10" t="s">
        <v>7</v>
      </c>
      <c r="F716" s="9"/>
      <c r="G716" s="10" t="s">
        <v>7</v>
      </c>
      <c r="H716" s="9"/>
      <c r="I716" s="10" t="s">
        <v>7</v>
      </c>
      <c r="J716" s="9"/>
      <c r="K716" s="10" t="s">
        <v>7</v>
      </c>
      <c r="L716" s="139"/>
      <c r="M716" s="1"/>
      <c r="N716" s="32" t="str">
        <f t="shared" si="55"/>
        <v/>
      </c>
      <c r="O716" s="32" t="str">
        <f t="shared" si="56"/>
        <v/>
      </c>
      <c r="P716" s="1"/>
      <c r="Q716" s="32" t="str">
        <f t="shared" si="57"/>
        <v/>
      </c>
      <c r="R716" s="22">
        <f t="shared" si="58"/>
        <v>0</v>
      </c>
      <c r="S716" s="1"/>
      <c r="T716" s="1"/>
    </row>
    <row r="717" spans="1:20" x14ac:dyDescent="0.25">
      <c r="A717" s="1"/>
      <c r="B717" s="1"/>
      <c r="C717" s="1"/>
      <c r="D717" s="5">
        <f t="shared" si="59"/>
        <v>717</v>
      </c>
      <c r="E717" s="10" t="s">
        <v>7</v>
      </c>
      <c r="F717" s="9"/>
      <c r="G717" s="10" t="s">
        <v>7</v>
      </c>
      <c r="H717" s="9"/>
      <c r="I717" s="10" t="s">
        <v>7</v>
      </c>
      <c r="J717" s="9"/>
      <c r="K717" s="10" t="s">
        <v>7</v>
      </c>
      <c r="L717" s="139"/>
      <c r="M717" s="1"/>
      <c r="N717" s="32" t="str">
        <f t="shared" si="55"/>
        <v/>
      </c>
      <c r="O717" s="32" t="str">
        <f t="shared" si="56"/>
        <v/>
      </c>
      <c r="P717" s="1"/>
      <c r="Q717" s="32" t="str">
        <f t="shared" si="57"/>
        <v/>
      </c>
      <c r="R717" s="22">
        <f t="shared" si="58"/>
        <v>0</v>
      </c>
      <c r="S717" s="1"/>
      <c r="T717" s="1"/>
    </row>
    <row r="718" spans="1:20" x14ac:dyDescent="0.25">
      <c r="A718" s="1"/>
      <c r="B718" s="1"/>
      <c r="C718" s="1"/>
      <c r="D718" s="5">
        <f t="shared" si="59"/>
        <v>718</v>
      </c>
      <c r="E718" s="10" t="s">
        <v>7</v>
      </c>
      <c r="F718" s="9"/>
      <c r="G718" s="10" t="s">
        <v>7</v>
      </c>
      <c r="H718" s="9"/>
      <c r="I718" s="10" t="s">
        <v>7</v>
      </c>
      <c r="J718" s="9"/>
      <c r="K718" s="10" t="s">
        <v>7</v>
      </c>
      <c r="L718" s="139"/>
      <c r="M718" s="1"/>
      <c r="N718" s="32" t="str">
        <f t="shared" si="55"/>
        <v/>
      </c>
      <c r="O718" s="32" t="str">
        <f t="shared" si="56"/>
        <v/>
      </c>
      <c r="P718" s="1"/>
      <c r="Q718" s="32" t="str">
        <f t="shared" si="57"/>
        <v/>
      </c>
      <c r="R718" s="22">
        <f t="shared" si="58"/>
        <v>0</v>
      </c>
      <c r="S718" s="1"/>
      <c r="T718" s="1"/>
    </row>
    <row r="719" spans="1:20" x14ac:dyDescent="0.25">
      <c r="A719" s="1"/>
      <c r="B719" s="1"/>
      <c r="C719" s="1"/>
      <c r="D719" s="5">
        <f t="shared" si="59"/>
        <v>719</v>
      </c>
      <c r="E719" s="10" t="s">
        <v>7</v>
      </c>
      <c r="F719" s="9"/>
      <c r="G719" s="10" t="s">
        <v>7</v>
      </c>
      <c r="H719" s="9"/>
      <c r="I719" s="10" t="s">
        <v>7</v>
      </c>
      <c r="J719" s="9"/>
      <c r="K719" s="10" t="s">
        <v>7</v>
      </c>
      <c r="L719" s="139"/>
      <c r="M719" s="1"/>
      <c r="N719" s="32" t="str">
        <f t="shared" si="55"/>
        <v/>
      </c>
      <c r="O719" s="32" t="str">
        <f t="shared" si="56"/>
        <v/>
      </c>
      <c r="P719" s="1"/>
      <c r="Q719" s="32" t="str">
        <f t="shared" si="57"/>
        <v/>
      </c>
      <c r="R719" s="22">
        <f t="shared" si="58"/>
        <v>0</v>
      </c>
      <c r="S719" s="1"/>
      <c r="T719" s="1"/>
    </row>
    <row r="720" spans="1:20" x14ac:dyDescent="0.25">
      <c r="A720" s="1"/>
      <c r="B720" s="1"/>
      <c r="C720" s="1"/>
      <c r="D720" s="5">
        <f t="shared" si="59"/>
        <v>720</v>
      </c>
      <c r="E720" s="10" t="s">
        <v>7</v>
      </c>
      <c r="F720" s="9"/>
      <c r="G720" s="10" t="s">
        <v>7</v>
      </c>
      <c r="H720" s="9"/>
      <c r="I720" s="10" t="s">
        <v>7</v>
      </c>
      <c r="J720" s="9"/>
      <c r="K720" s="10" t="s">
        <v>7</v>
      </c>
      <c r="L720" s="139"/>
      <c r="M720" s="1"/>
      <c r="N720" s="32" t="str">
        <f t="shared" si="55"/>
        <v/>
      </c>
      <c r="O720" s="32" t="str">
        <f t="shared" si="56"/>
        <v/>
      </c>
      <c r="P720" s="1"/>
      <c r="Q720" s="32" t="str">
        <f t="shared" si="57"/>
        <v/>
      </c>
      <c r="R720" s="22">
        <f t="shared" si="58"/>
        <v>0</v>
      </c>
      <c r="S720" s="1"/>
      <c r="T720" s="1"/>
    </row>
    <row r="721" spans="1:20" x14ac:dyDescent="0.25">
      <c r="A721" s="1"/>
      <c r="B721" s="1"/>
      <c r="C721" s="1"/>
      <c r="D721" s="5">
        <f t="shared" si="59"/>
        <v>721</v>
      </c>
      <c r="E721" s="10" t="s">
        <v>7</v>
      </c>
      <c r="F721" s="9"/>
      <c r="G721" s="10" t="s">
        <v>7</v>
      </c>
      <c r="H721" s="9"/>
      <c r="I721" s="10" t="s">
        <v>7</v>
      </c>
      <c r="J721" s="9"/>
      <c r="K721" s="10" t="s">
        <v>7</v>
      </c>
      <c r="L721" s="139"/>
      <c r="M721" s="1"/>
      <c r="N721" s="32" t="str">
        <f t="shared" si="55"/>
        <v/>
      </c>
      <c r="O721" s="32" t="str">
        <f t="shared" si="56"/>
        <v/>
      </c>
      <c r="P721" s="1"/>
      <c r="Q721" s="32" t="str">
        <f t="shared" si="57"/>
        <v/>
      </c>
      <c r="R721" s="22">
        <f t="shared" si="58"/>
        <v>0</v>
      </c>
      <c r="S721" s="1"/>
      <c r="T721" s="1"/>
    </row>
    <row r="722" spans="1:20" x14ac:dyDescent="0.25">
      <c r="A722" s="1"/>
      <c r="B722" s="1"/>
      <c r="C722" s="1"/>
      <c r="D722" s="5">
        <f t="shared" si="59"/>
        <v>722</v>
      </c>
      <c r="E722" s="10" t="s">
        <v>7</v>
      </c>
      <c r="F722" s="9"/>
      <c r="G722" s="10" t="s">
        <v>7</v>
      </c>
      <c r="H722" s="9"/>
      <c r="I722" s="10" t="s">
        <v>7</v>
      </c>
      <c r="J722" s="9"/>
      <c r="K722" s="10" t="s">
        <v>7</v>
      </c>
      <c r="L722" s="139"/>
      <c r="M722" s="1"/>
      <c r="N722" s="32" t="str">
        <f t="shared" si="55"/>
        <v/>
      </c>
      <c r="O722" s="32" t="str">
        <f t="shared" si="56"/>
        <v/>
      </c>
      <c r="P722" s="1"/>
      <c r="Q722" s="32" t="str">
        <f t="shared" si="57"/>
        <v/>
      </c>
      <c r="R722" s="22">
        <f t="shared" si="58"/>
        <v>0</v>
      </c>
      <c r="S722" s="1"/>
      <c r="T722" s="1"/>
    </row>
    <row r="723" spans="1:20" x14ac:dyDescent="0.25">
      <c r="A723" s="1"/>
      <c r="B723" s="1"/>
      <c r="C723" s="1"/>
      <c r="D723" s="5">
        <f t="shared" si="59"/>
        <v>723</v>
      </c>
      <c r="E723" s="10" t="s">
        <v>7</v>
      </c>
      <c r="F723" s="9"/>
      <c r="G723" s="10" t="s">
        <v>7</v>
      </c>
      <c r="H723" s="9"/>
      <c r="I723" s="10" t="s">
        <v>7</v>
      </c>
      <c r="J723" s="9"/>
      <c r="K723" s="10" t="s">
        <v>7</v>
      </c>
      <c r="L723" s="139"/>
      <c r="M723" s="1"/>
      <c r="N723" s="32" t="str">
        <f t="shared" si="55"/>
        <v/>
      </c>
      <c r="O723" s="32" t="str">
        <f t="shared" si="56"/>
        <v/>
      </c>
      <c r="P723" s="1"/>
      <c r="Q723" s="32" t="str">
        <f t="shared" si="57"/>
        <v/>
      </c>
      <c r="R723" s="22">
        <f t="shared" si="58"/>
        <v>0</v>
      </c>
      <c r="S723" s="1"/>
      <c r="T723" s="1"/>
    </row>
    <row r="724" spans="1:20" x14ac:dyDescent="0.25">
      <c r="A724" s="1"/>
      <c r="B724" s="1"/>
      <c r="C724" s="1"/>
      <c r="D724" s="5">
        <f t="shared" si="59"/>
        <v>724</v>
      </c>
      <c r="E724" s="10" t="s">
        <v>7</v>
      </c>
      <c r="F724" s="9"/>
      <c r="G724" s="10" t="s">
        <v>7</v>
      </c>
      <c r="H724" s="9"/>
      <c r="I724" s="10" t="s">
        <v>7</v>
      </c>
      <c r="J724" s="9"/>
      <c r="K724" s="10" t="s">
        <v>7</v>
      </c>
      <c r="L724" s="139"/>
      <c r="M724" s="1"/>
      <c r="N724" s="32" t="str">
        <f t="shared" si="55"/>
        <v/>
      </c>
      <c r="O724" s="32" t="str">
        <f t="shared" si="56"/>
        <v/>
      </c>
      <c r="P724" s="1"/>
      <c r="Q724" s="32" t="str">
        <f t="shared" si="57"/>
        <v/>
      </c>
      <c r="R724" s="22">
        <f t="shared" si="58"/>
        <v>0</v>
      </c>
      <c r="S724" s="1"/>
      <c r="T724" s="1"/>
    </row>
    <row r="725" spans="1:20" x14ac:dyDescent="0.25">
      <c r="A725" s="1"/>
      <c r="B725" s="1"/>
      <c r="C725" s="1"/>
      <c r="D725" s="5">
        <f t="shared" si="59"/>
        <v>725</v>
      </c>
      <c r="E725" s="10" t="s">
        <v>7</v>
      </c>
      <c r="F725" s="9"/>
      <c r="G725" s="10" t="s">
        <v>7</v>
      </c>
      <c r="H725" s="9"/>
      <c r="I725" s="10" t="s">
        <v>7</v>
      </c>
      <c r="J725" s="9"/>
      <c r="K725" s="10" t="s">
        <v>7</v>
      </c>
      <c r="L725" s="139"/>
      <c r="M725" s="1"/>
      <c r="N725" s="32" t="str">
        <f t="shared" ref="N725:N788" si="60">IF(F725="","",F725&amp;" "&amp;LEFT(H725,1)&amp;"."&amp;LEFT(J725)&amp;".")</f>
        <v/>
      </c>
      <c r="O725" s="32" t="str">
        <f t="shared" ref="O725:O788" si="61">IF(F725="","",F725&amp;" "&amp;H725&amp;" "&amp;J725)</f>
        <v/>
      </c>
      <c r="P725" s="1"/>
      <c r="Q725" s="32" t="str">
        <f t="shared" ref="Q725:Q788" si="62">IF(F725="","",N725&amp;"_"&amp;DAY(L725)&amp;"."&amp;MONTH(L725)&amp;"."&amp;YEAR(L725))</f>
        <v/>
      </c>
      <c r="R725" s="22">
        <f t="shared" si="58"/>
        <v>0</v>
      </c>
      <c r="S725" s="1"/>
      <c r="T725" s="1"/>
    </row>
    <row r="726" spans="1:20" x14ac:dyDescent="0.25">
      <c r="A726" s="1"/>
      <c r="B726" s="1"/>
      <c r="C726" s="1"/>
      <c r="D726" s="5">
        <f t="shared" si="59"/>
        <v>726</v>
      </c>
      <c r="E726" s="10" t="s">
        <v>7</v>
      </c>
      <c r="F726" s="9"/>
      <c r="G726" s="10" t="s">
        <v>7</v>
      </c>
      <c r="H726" s="9"/>
      <c r="I726" s="10" t="s">
        <v>7</v>
      </c>
      <c r="J726" s="9"/>
      <c r="K726" s="10" t="s">
        <v>7</v>
      </c>
      <c r="L726" s="139"/>
      <c r="M726" s="1"/>
      <c r="N726" s="32" t="str">
        <f t="shared" si="60"/>
        <v/>
      </c>
      <c r="O726" s="32" t="str">
        <f t="shared" si="61"/>
        <v/>
      </c>
      <c r="P726" s="1"/>
      <c r="Q726" s="32" t="str">
        <f t="shared" si="62"/>
        <v/>
      </c>
      <c r="R726" s="22">
        <f t="shared" si="58"/>
        <v>0</v>
      </c>
      <c r="S726" s="1"/>
      <c r="T726" s="1"/>
    </row>
    <row r="727" spans="1:20" x14ac:dyDescent="0.25">
      <c r="A727" s="1"/>
      <c r="B727" s="1"/>
      <c r="C727" s="1"/>
      <c r="D727" s="5">
        <f t="shared" si="59"/>
        <v>727</v>
      </c>
      <c r="E727" s="10" t="s">
        <v>7</v>
      </c>
      <c r="F727" s="9"/>
      <c r="G727" s="10" t="s">
        <v>7</v>
      </c>
      <c r="H727" s="9"/>
      <c r="I727" s="10" t="s">
        <v>7</v>
      </c>
      <c r="J727" s="9"/>
      <c r="K727" s="10" t="s">
        <v>7</v>
      </c>
      <c r="L727" s="139"/>
      <c r="M727" s="1"/>
      <c r="N727" s="32" t="str">
        <f t="shared" si="60"/>
        <v/>
      </c>
      <c r="O727" s="32" t="str">
        <f t="shared" si="61"/>
        <v/>
      </c>
      <c r="P727" s="1"/>
      <c r="Q727" s="32" t="str">
        <f t="shared" si="62"/>
        <v/>
      </c>
      <c r="R727" s="22">
        <f t="shared" si="58"/>
        <v>0</v>
      </c>
      <c r="S727" s="1"/>
      <c r="T727" s="1"/>
    </row>
    <row r="728" spans="1:20" x14ac:dyDescent="0.25">
      <c r="A728" s="1"/>
      <c r="B728" s="1"/>
      <c r="C728" s="1"/>
      <c r="D728" s="5">
        <f t="shared" si="59"/>
        <v>728</v>
      </c>
      <c r="E728" s="10" t="s">
        <v>7</v>
      </c>
      <c r="F728" s="9"/>
      <c r="G728" s="10" t="s">
        <v>7</v>
      </c>
      <c r="H728" s="9"/>
      <c r="I728" s="10" t="s">
        <v>7</v>
      </c>
      <c r="J728" s="9"/>
      <c r="K728" s="10" t="s">
        <v>7</v>
      </c>
      <c r="L728" s="139"/>
      <c r="M728" s="1"/>
      <c r="N728" s="32" t="str">
        <f t="shared" si="60"/>
        <v/>
      </c>
      <c r="O728" s="32" t="str">
        <f t="shared" si="61"/>
        <v/>
      </c>
      <c r="P728" s="1"/>
      <c r="Q728" s="32" t="str">
        <f t="shared" si="62"/>
        <v/>
      </c>
      <c r="R728" s="22">
        <f t="shared" si="58"/>
        <v>0</v>
      </c>
      <c r="S728" s="1"/>
      <c r="T728" s="1"/>
    </row>
    <row r="729" spans="1:20" x14ac:dyDescent="0.25">
      <c r="A729" s="1"/>
      <c r="B729" s="1"/>
      <c r="C729" s="1"/>
      <c r="D729" s="5">
        <f t="shared" si="59"/>
        <v>729</v>
      </c>
      <c r="E729" s="10" t="s">
        <v>7</v>
      </c>
      <c r="F729" s="9"/>
      <c r="G729" s="10" t="s">
        <v>7</v>
      </c>
      <c r="H729" s="9"/>
      <c r="I729" s="10" t="s">
        <v>7</v>
      </c>
      <c r="J729" s="9"/>
      <c r="K729" s="10" t="s">
        <v>7</v>
      </c>
      <c r="L729" s="139"/>
      <c r="M729" s="1"/>
      <c r="N729" s="32" t="str">
        <f t="shared" si="60"/>
        <v/>
      </c>
      <c r="O729" s="32" t="str">
        <f t="shared" si="61"/>
        <v/>
      </c>
      <c r="P729" s="1"/>
      <c r="Q729" s="32" t="str">
        <f t="shared" si="62"/>
        <v/>
      </c>
      <c r="R729" s="22">
        <f t="shared" si="58"/>
        <v>0</v>
      </c>
      <c r="S729" s="1"/>
      <c r="T729" s="1"/>
    </row>
    <row r="730" spans="1:20" x14ac:dyDescent="0.25">
      <c r="A730" s="1"/>
      <c r="B730" s="1"/>
      <c r="C730" s="1"/>
      <c r="D730" s="5">
        <f t="shared" si="59"/>
        <v>730</v>
      </c>
      <c r="E730" s="10" t="s">
        <v>7</v>
      </c>
      <c r="F730" s="9"/>
      <c r="G730" s="10" t="s">
        <v>7</v>
      </c>
      <c r="H730" s="9"/>
      <c r="I730" s="10" t="s">
        <v>7</v>
      </c>
      <c r="J730" s="9"/>
      <c r="K730" s="10" t="s">
        <v>7</v>
      </c>
      <c r="L730" s="139"/>
      <c r="M730" s="1"/>
      <c r="N730" s="32" t="str">
        <f t="shared" si="60"/>
        <v/>
      </c>
      <c r="O730" s="32" t="str">
        <f t="shared" si="61"/>
        <v/>
      </c>
      <c r="P730" s="1"/>
      <c r="Q730" s="32" t="str">
        <f t="shared" si="62"/>
        <v/>
      </c>
      <c r="R730" s="22">
        <f t="shared" si="58"/>
        <v>0</v>
      </c>
      <c r="S730" s="1"/>
      <c r="T730" s="1"/>
    </row>
    <row r="731" spans="1:20" x14ac:dyDescent="0.25">
      <c r="A731" s="1"/>
      <c r="B731" s="1"/>
      <c r="C731" s="1"/>
      <c r="D731" s="5">
        <f t="shared" si="59"/>
        <v>731</v>
      </c>
      <c r="E731" s="10" t="s">
        <v>7</v>
      </c>
      <c r="F731" s="9"/>
      <c r="G731" s="10" t="s">
        <v>7</v>
      </c>
      <c r="H731" s="9"/>
      <c r="I731" s="10" t="s">
        <v>7</v>
      </c>
      <c r="J731" s="9"/>
      <c r="K731" s="10" t="s">
        <v>7</v>
      </c>
      <c r="L731" s="139"/>
      <c r="M731" s="1"/>
      <c r="N731" s="32" t="str">
        <f t="shared" si="60"/>
        <v/>
      </c>
      <c r="O731" s="32" t="str">
        <f t="shared" si="61"/>
        <v/>
      </c>
      <c r="P731" s="1"/>
      <c r="Q731" s="32" t="str">
        <f t="shared" si="62"/>
        <v/>
      </c>
      <c r="R731" s="22">
        <f t="shared" si="58"/>
        <v>0</v>
      </c>
      <c r="S731" s="1"/>
      <c r="T731" s="1"/>
    </row>
    <row r="732" spans="1:20" x14ac:dyDescent="0.25">
      <c r="A732" s="1"/>
      <c r="B732" s="1"/>
      <c r="C732" s="1"/>
      <c r="D732" s="5">
        <f t="shared" si="59"/>
        <v>732</v>
      </c>
      <c r="E732" s="10" t="s">
        <v>7</v>
      </c>
      <c r="F732" s="9"/>
      <c r="G732" s="10" t="s">
        <v>7</v>
      </c>
      <c r="H732" s="9"/>
      <c r="I732" s="10" t="s">
        <v>7</v>
      </c>
      <c r="J732" s="9"/>
      <c r="K732" s="10" t="s">
        <v>7</v>
      </c>
      <c r="L732" s="139"/>
      <c r="M732" s="1"/>
      <c r="N732" s="32" t="str">
        <f t="shared" si="60"/>
        <v/>
      </c>
      <c r="O732" s="32" t="str">
        <f t="shared" si="61"/>
        <v/>
      </c>
      <c r="P732" s="1"/>
      <c r="Q732" s="32" t="str">
        <f t="shared" si="62"/>
        <v/>
      </c>
      <c r="R732" s="22">
        <f t="shared" si="58"/>
        <v>0</v>
      </c>
      <c r="S732" s="1"/>
      <c r="T732" s="1"/>
    </row>
    <row r="733" spans="1:20" x14ac:dyDescent="0.25">
      <c r="A733" s="1"/>
      <c r="B733" s="1"/>
      <c r="C733" s="1"/>
      <c r="D733" s="5">
        <f t="shared" si="59"/>
        <v>733</v>
      </c>
      <c r="E733" s="10" t="s">
        <v>7</v>
      </c>
      <c r="F733" s="9"/>
      <c r="G733" s="10" t="s">
        <v>7</v>
      </c>
      <c r="H733" s="9"/>
      <c r="I733" s="10" t="s">
        <v>7</v>
      </c>
      <c r="J733" s="9"/>
      <c r="K733" s="10" t="s">
        <v>7</v>
      </c>
      <c r="L733" s="139"/>
      <c r="M733" s="1"/>
      <c r="N733" s="32" t="str">
        <f t="shared" si="60"/>
        <v/>
      </c>
      <c r="O733" s="32" t="str">
        <f t="shared" si="61"/>
        <v/>
      </c>
      <c r="P733" s="1"/>
      <c r="Q733" s="32" t="str">
        <f t="shared" si="62"/>
        <v/>
      </c>
      <c r="R733" s="22">
        <f t="shared" si="58"/>
        <v>0</v>
      </c>
      <c r="S733" s="1"/>
      <c r="T733" s="1"/>
    </row>
    <row r="734" spans="1:20" x14ac:dyDescent="0.25">
      <c r="A734" s="1"/>
      <c r="B734" s="1"/>
      <c r="C734" s="1"/>
      <c r="D734" s="5">
        <f t="shared" si="59"/>
        <v>734</v>
      </c>
      <c r="E734" s="10" t="s">
        <v>7</v>
      </c>
      <c r="F734" s="9"/>
      <c r="G734" s="10" t="s">
        <v>7</v>
      </c>
      <c r="H734" s="9"/>
      <c r="I734" s="10" t="s">
        <v>7</v>
      </c>
      <c r="J734" s="9"/>
      <c r="K734" s="10" t="s">
        <v>7</v>
      </c>
      <c r="L734" s="139"/>
      <c r="M734" s="1"/>
      <c r="N734" s="32" t="str">
        <f t="shared" si="60"/>
        <v/>
      </c>
      <c r="O734" s="32" t="str">
        <f t="shared" si="61"/>
        <v/>
      </c>
      <c r="P734" s="1"/>
      <c r="Q734" s="32" t="str">
        <f t="shared" si="62"/>
        <v/>
      </c>
      <c r="R734" s="22">
        <f t="shared" si="58"/>
        <v>0</v>
      </c>
      <c r="S734" s="1"/>
      <c r="T734" s="1"/>
    </row>
    <row r="735" spans="1:20" x14ac:dyDescent="0.25">
      <c r="A735" s="1"/>
      <c r="B735" s="1"/>
      <c r="C735" s="1"/>
      <c r="D735" s="5">
        <f t="shared" si="59"/>
        <v>735</v>
      </c>
      <c r="E735" s="10" t="s">
        <v>7</v>
      </c>
      <c r="F735" s="9"/>
      <c r="G735" s="10" t="s">
        <v>7</v>
      </c>
      <c r="H735" s="9"/>
      <c r="I735" s="10" t="s">
        <v>7</v>
      </c>
      <c r="J735" s="9"/>
      <c r="K735" s="10" t="s">
        <v>7</v>
      </c>
      <c r="L735" s="139"/>
      <c r="M735" s="1"/>
      <c r="N735" s="32" t="str">
        <f t="shared" si="60"/>
        <v/>
      </c>
      <c r="O735" s="32" t="str">
        <f t="shared" si="61"/>
        <v/>
      </c>
      <c r="P735" s="1"/>
      <c r="Q735" s="32" t="str">
        <f t="shared" si="62"/>
        <v/>
      </c>
      <c r="R735" s="22">
        <f t="shared" si="58"/>
        <v>0</v>
      </c>
      <c r="S735" s="1"/>
      <c r="T735" s="1"/>
    </row>
    <row r="736" spans="1:20" x14ac:dyDescent="0.25">
      <c r="A736" s="1"/>
      <c r="B736" s="1"/>
      <c r="C736" s="1"/>
      <c r="D736" s="5">
        <f t="shared" si="59"/>
        <v>736</v>
      </c>
      <c r="E736" s="10" t="s">
        <v>7</v>
      </c>
      <c r="F736" s="9"/>
      <c r="G736" s="10" t="s">
        <v>7</v>
      </c>
      <c r="H736" s="9"/>
      <c r="I736" s="10" t="s">
        <v>7</v>
      </c>
      <c r="J736" s="9"/>
      <c r="K736" s="10" t="s">
        <v>7</v>
      </c>
      <c r="L736" s="139"/>
      <c r="M736" s="1"/>
      <c r="N736" s="32" t="str">
        <f t="shared" si="60"/>
        <v/>
      </c>
      <c r="O736" s="32" t="str">
        <f t="shared" si="61"/>
        <v/>
      </c>
      <c r="P736" s="1"/>
      <c r="Q736" s="32" t="str">
        <f t="shared" si="62"/>
        <v/>
      </c>
      <c r="R736" s="22">
        <f t="shared" si="58"/>
        <v>0</v>
      </c>
      <c r="S736" s="1"/>
      <c r="T736" s="1"/>
    </row>
    <row r="737" spans="1:20" x14ac:dyDescent="0.25">
      <c r="A737" s="1"/>
      <c r="B737" s="1"/>
      <c r="C737" s="1"/>
      <c r="D737" s="5">
        <f t="shared" si="59"/>
        <v>737</v>
      </c>
      <c r="E737" s="10" t="s">
        <v>7</v>
      </c>
      <c r="F737" s="9"/>
      <c r="G737" s="10" t="s">
        <v>7</v>
      </c>
      <c r="H737" s="9"/>
      <c r="I737" s="10" t="s">
        <v>7</v>
      </c>
      <c r="J737" s="9"/>
      <c r="K737" s="10" t="s">
        <v>7</v>
      </c>
      <c r="L737" s="139"/>
      <c r="M737" s="1"/>
      <c r="N737" s="32" t="str">
        <f t="shared" si="60"/>
        <v/>
      </c>
      <c r="O737" s="32" t="str">
        <f t="shared" si="61"/>
        <v/>
      </c>
      <c r="P737" s="1"/>
      <c r="Q737" s="32" t="str">
        <f t="shared" si="62"/>
        <v/>
      </c>
      <c r="R737" s="22">
        <f t="shared" si="58"/>
        <v>0</v>
      </c>
      <c r="S737" s="1"/>
      <c r="T737" s="1"/>
    </row>
    <row r="738" spans="1:20" x14ac:dyDescent="0.25">
      <c r="A738" s="1"/>
      <c r="B738" s="1"/>
      <c r="C738" s="1"/>
      <c r="D738" s="5">
        <f t="shared" si="59"/>
        <v>738</v>
      </c>
      <c r="E738" s="10" t="s">
        <v>7</v>
      </c>
      <c r="F738" s="9"/>
      <c r="G738" s="10" t="s">
        <v>7</v>
      </c>
      <c r="H738" s="9"/>
      <c r="I738" s="10" t="s">
        <v>7</v>
      </c>
      <c r="J738" s="9"/>
      <c r="K738" s="10" t="s">
        <v>7</v>
      </c>
      <c r="L738" s="139"/>
      <c r="M738" s="1"/>
      <c r="N738" s="32" t="str">
        <f t="shared" si="60"/>
        <v/>
      </c>
      <c r="O738" s="32" t="str">
        <f t="shared" si="61"/>
        <v/>
      </c>
      <c r="P738" s="1"/>
      <c r="Q738" s="32" t="str">
        <f t="shared" si="62"/>
        <v/>
      </c>
      <c r="R738" s="22">
        <f t="shared" si="58"/>
        <v>0</v>
      </c>
      <c r="S738" s="1"/>
      <c r="T738" s="1"/>
    </row>
    <row r="739" spans="1:20" x14ac:dyDescent="0.25">
      <c r="A739" s="1"/>
      <c r="B739" s="1"/>
      <c r="C739" s="1"/>
      <c r="D739" s="5">
        <f t="shared" si="59"/>
        <v>739</v>
      </c>
      <c r="E739" s="10" t="s">
        <v>7</v>
      </c>
      <c r="F739" s="9"/>
      <c r="G739" s="10" t="s">
        <v>7</v>
      </c>
      <c r="H739" s="9"/>
      <c r="I739" s="10" t="s">
        <v>7</v>
      </c>
      <c r="J739" s="9"/>
      <c r="K739" s="10" t="s">
        <v>7</v>
      </c>
      <c r="L739" s="139"/>
      <c r="M739" s="1"/>
      <c r="N739" s="32" t="str">
        <f t="shared" si="60"/>
        <v/>
      </c>
      <c r="O739" s="32" t="str">
        <f t="shared" si="61"/>
        <v/>
      </c>
      <c r="P739" s="1"/>
      <c r="Q739" s="32" t="str">
        <f t="shared" si="62"/>
        <v/>
      </c>
      <c r="R739" s="22">
        <f t="shared" si="58"/>
        <v>0</v>
      </c>
      <c r="S739" s="1"/>
      <c r="T739" s="1"/>
    </row>
    <row r="740" spans="1:20" x14ac:dyDescent="0.25">
      <c r="A740" s="1"/>
      <c r="B740" s="1"/>
      <c r="C740" s="1"/>
      <c r="D740" s="5">
        <f t="shared" si="59"/>
        <v>740</v>
      </c>
      <c r="E740" s="10" t="s">
        <v>7</v>
      </c>
      <c r="F740" s="9"/>
      <c r="G740" s="10" t="s">
        <v>7</v>
      </c>
      <c r="H740" s="9"/>
      <c r="I740" s="10" t="s">
        <v>7</v>
      </c>
      <c r="J740" s="9"/>
      <c r="K740" s="10" t="s">
        <v>7</v>
      </c>
      <c r="L740" s="139"/>
      <c r="M740" s="1"/>
      <c r="N740" s="32" t="str">
        <f t="shared" si="60"/>
        <v/>
      </c>
      <c r="O740" s="32" t="str">
        <f t="shared" si="61"/>
        <v/>
      </c>
      <c r="P740" s="1"/>
      <c r="Q740" s="32" t="str">
        <f t="shared" si="62"/>
        <v/>
      </c>
      <c r="R740" s="22">
        <f t="shared" si="58"/>
        <v>0</v>
      </c>
      <c r="S740" s="1"/>
      <c r="T740" s="1"/>
    </row>
    <row r="741" spans="1:20" x14ac:dyDescent="0.25">
      <c r="A741" s="1"/>
      <c r="B741" s="1"/>
      <c r="C741" s="1"/>
      <c r="D741" s="5">
        <f t="shared" si="59"/>
        <v>741</v>
      </c>
      <c r="E741" s="10" t="s">
        <v>7</v>
      </c>
      <c r="F741" s="9"/>
      <c r="G741" s="10" t="s">
        <v>7</v>
      </c>
      <c r="H741" s="9"/>
      <c r="I741" s="10" t="s">
        <v>7</v>
      </c>
      <c r="J741" s="9"/>
      <c r="K741" s="10" t="s">
        <v>7</v>
      </c>
      <c r="L741" s="139"/>
      <c r="M741" s="1"/>
      <c r="N741" s="32" t="str">
        <f t="shared" si="60"/>
        <v/>
      </c>
      <c r="O741" s="32" t="str">
        <f t="shared" si="61"/>
        <v/>
      </c>
      <c r="P741" s="1"/>
      <c r="Q741" s="32" t="str">
        <f t="shared" si="62"/>
        <v/>
      </c>
      <c r="R741" s="22">
        <f t="shared" si="58"/>
        <v>0</v>
      </c>
      <c r="S741" s="1"/>
      <c r="T741" s="1"/>
    </row>
    <row r="742" spans="1:20" x14ac:dyDescent="0.25">
      <c r="A742" s="1"/>
      <c r="B742" s="1"/>
      <c r="C742" s="1"/>
      <c r="D742" s="5">
        <f t="shared" si="59"/>
        <v>742</v>
      </c>
      <c r="E742" s="10" t="s">
        <v>7</v>
      </c>
      <c r="F742" s="9"/>
      <c r="G742" s="10" t="s">
        <v>7</v>
      </c>
      <c r="H742" s="9"/>
      <c r="I742" s="10" t="s">
        <v>7</v>
      </c>
      <c r="J742" s="9"/>
      <c r="K742" s="10" t="s">
        <v>7</v>
      </c>
      <c r="L742" s="139"/>
      <c r="M742" s="1"/>
      <c r="N742" s="32" t="str">
        <f t="shared" si="60"/>
        <v/>
      </c>
      <c r="O742" s="32" t="str">
        <f t="shared" si="61"/>
        <v/>
      </c>
      <c r="P742" s="1"/>
      <c r="Q742" s="32" t="str">
        <f t="shared" si="62"/>
        <v/>
      </c>
      <c r="R742" s="22">
        <f t="shared" si="58"/>
        <v>0</v>
      </c>
      <c r="S742" s="1"/>
      <c r="T742" s="1"/>
    </row>
    <row r="743" spans="1:20" x14ac:dyDescent="0.25">
      <c r="A743" s="1"/>
      <c r="B743" s="1"/>
      <c r="C743" s="1"/>
      <c r="D743" s="5">
        <f t="shared" si="59"/>
        <v>743</v>
      </c>
      <c r="E743" s="10" t="s">
        <v>7</v>
      </c>
      <c r="F743" s="9"/>
      <c r="G743" s="10" t="s">
        <v>7</v>
      </c>
      <c r="H743" s="9"/>
      <c r="I743" s="10" t="s">
        <v>7</v>
      </c>
      <c r="J743" s="9"/>
      <c r="K743" s="10" t="s">
        <v>7</v>
      </c>
      <c r="L743" s="139"/>
      <c r="M743" s="1"/>
      <c r="N743" s="32" t="str">
        <f t="shared" si="60"/>
        <v/>
      </c>
      <c r="O743" s="32" t="str">
        <f t="shared" si="61"/>
        <v/>
      </c>
      <c r="P743" s="1"/>
      <c r="Q743" s="32" t="str">
        <f t="shared" si="62"/>
        <v/>
      </c>
      <c r="R743" s="22">
        <f t="shared" si="58"/>
        <v>0</v>
      </c>
      <c r="S743" s="1"/>
      <c r="T743" s="1"/>
    </row>
    <row r="744" spans="1:20" x14ac:dyDescent="0.25">
      <c r="A744" s="1"/>
      <c r="B744" s="1"/>
      <c r="C744" s="1"/>
      <c r="D744" s="5">
        <f t="shared" si="59"/>
        <v>744</v>
      </c>
      <c r="E744" s="10" t="s">
        <v>7</v>
      </c>
      <c r="F744" s="9"/>
      <c r="G744" s="10" t="s">
        <v>7</v>
      </c>
      <c r="H744" s="9"/>
      <c r="I744" s="10" t="s">
        <v>7</v>
      </c>
      <c r="J744" s="9"/>
      <c r="K744" s="10" t="s">
        <v>7</v>
      </c>
      <c r="L744" s="139"/>
      <c r="M744" s="1"/>
      <c r="N744" s="32" t="str">
        <f t="shared" si="60"/>
        <v/>
      </c>
      <c r="O744" s="32" t="str">
        <f t="shared" si="61"/>
        <v/>
      </c>
      <c r="P744" s="1"/>
      <c r="Q744" s="32" t="str">
        <f t="shared" si="62"/>
        <v/>
      </c>
      <c r="R744" s="22">
        <f t="shared" si="58"/>
        <v>0</v>
      </c>
      <c r="S744" s="1"/>
      <c r="T744" s="1"/>
    </row>
    <row r="745" spans="1:20" x14ac:dyDescent="0.25">
      <c r="A745" s="1"/>
      <c r="B745" s="1"/>
      <c r="C745" s="1"/>
      <c r="D745" s="5">
        <f t="shared" si="59"/>
        <v>745</v>
      </c>
      <c r="E745" s="10" t="s">
        <v>7</v>
      </c>
      <c r="F745" s="9"/>
      <c r="G745" s="10" t="s">
        <v>7</v>
      </c>
      <c r="H745" s="9"/>
      <c r="I745" s="10" t="s">
        <v>7</v>
      </c>
      <c r="J745" s="9"/>
      <c r="K745" s="10" t="s">
        <v>7</v>
      </c>
      <c r="L745" s="139"/>
      <c r="M745" s="1"/>
      <c r="N745" s="32" t="str">
        <f t="shared" si="60"/>
        <v/>
      </c>
      <c r="O745" s="32" t="str">
        <f t="shared" si="61"/>
        <v/>
      </c>
      <c r="P745" s="1"/>
      <c r="Q745" s="32" t="str">
        <f t="shared" si="62"/>
        <v/>
      </c>
      <c r="R745" s="22">
        <f t="shared" si="58"/>
        <v>0</v>
      </c>
      <c r="S745" s="1"/>
      <c r="T745" s="1"/>
    </row>
    <row r="746" spans="1:20" x14ac:dyDescent="0.25">
      <c r="A746" s="1"/>
      <c r="B746" s="1"/>
      <c r="C746" s="1"/>
      <c r="D746" s="5">
        <f t="shared" si="59"/>
        <v>746</v>
      </c>
      <c r="E746" s="10" t="s">
        <v>7</v>
      </c>
      <c r="F746" s="9"/>
      <c r="G746" s="10" t="s">
        <v>7</v>
      </c>
      <c r="H746" s="9"/>
      <c r="I746" s="10" t="s">
        <v>7</v>
      </c>
      <c r="J746" s="9"/>
      <c r="K746" s="10" t="s">
        <v>7</v>
      </c>
      <c r="L746" s="139"/>
      <c r="M746" s="1"/>
      <c r="N746" s="32" t="str">
        <f t="shared" si="60"/>
        <v/>
      </c>
      <c r="O746" s="32" t="str">
        <f t="shared" si="61"/>
        <v/>
      </c>
      <c r="P746" s="1"/>
      <c r="Q746" s="32" t="str">
        <f t="shared" si="62"/>
        <v/>
      </c>
      <c r="R746" s="22">
        <f t="shared" si="58"/>
        <v>0</v>
      </c>
      <c r="S746" s="1"/>
      <c r="T746" s="1"/>
    </row>
    <row r="747" spans="1:20" x14ac:dyDescent="0.25">
      <c r="A747" s="1"/>
      <c r="B747" s="1"/>
      <c r="C747" s="1"/>
      <c r="D747" s="5">
        <f t="shared" si="59"/>
        <v>747</v>
      </c>
      <c r="E747" s="10" t="s">
        <v>7</v>
      </c>
      <c r="F747" s="9"/>
      <c r="G747" s="10" t="s">
        <v>7</v>
      </c>
      <c r="H747" s="9"/>
      <c r="I747" s="10" t="s">
        <v>7</v>
      </c>
      <c r="J747" s="9"/>
      <c r="K747" s="10" t="s">
        <v>7</v>
      </c>
      <c r="L747" s="139"/>
      <c r="M747" s="1"/>
      <c r="N747" s="32" t="str">
        <f t="shared" si="60"/>
        <v/>
      </c>
      <c r="O747" s="32" t="str">
        <f t="shared" si="61"/>
        <v/>
      </c>
      <c r="P747" s="1"/>
      <c r="Q747" s="32" t="str">
        <f t="shared" si="62"/>
        <v/>
      </c>
      <c r="R747" s="22">
        <f t="shared" si="58"/>
        <v>0</v>
      </c>
      <c r="S747" s="1"/>
      <c r="T747" s="1"/>
    </row>
    <row r="748" spans="1:20" x14ac:dyDescent="0.25">
      <c r="A748" s="1"/>
      <c r="B748" s="1"/>
      <c r="C748" s="1"/>
      <c r="D748" s="5">
        <f t="shared" si="59"/>
        <v>748</v>
      </c>
      <c r="E748" s="10" t="s">
        <v>7</v>
      </c>
      <c r="F748" s="9"/>
      <c r="G748" s="10" t="s">
        <v>7</v>
      </c>
      <c r="H748" s="9"/>
      <c r="I748" s="10" t="s">
        <v>7</v>
      </c>
      <c r="J748" s="9"/>
      <c r="K748" s="10" t="s">
        <v>7</v>
      </c>
      <c r="L748" s="139"/>
      <c r="M748" s="1"/>
      <c r="N748" s="32" t="str">
        <f t="shared" si="60"/>
        <v/>
      </c>
      <c r="O748" s="32" t="str">
        <f t="shared" si="61"/>
        <v/>
      </c>
      <c r="P748" s="1"/>
      <c r="Q748" s="32" t="str">
        <f t="shared" si="62"/>
        <v/>
      </c>
      <c r="R748" s="22">
        <f t="shared" si="58"/>
        <v>0</v>
      </c>
      <c r="S748" s="1"/>
      <c r="T748" s="1"/>
    </row>
    <row r="749" spans="1:20" x14ac:dyDescent="0.25">
      <c r="A749" s="1"/>
      <c r="B749" s="1"/>
      <c r="C749" s="1"/>
      <c r="D749" s="5">
        <f t="shared" si="59"/>
        <v>749</v>
      </c>
      <c r="E749" s="10" t="s">
        <v>7</v>
      </c>
      <c r="F749" s="9"/>
      <c r="G749" s="10" t="s">
        <v>7</v>
      </c>
      <c r="H749" s="9"/>
      <c r="I749" s="10" t="s">
        <v>7</v>
      </c>
      <c r="J749" s="9"/>
      <c r="K749" s="10" t="s">
        <v>7</v>
      </c>
      <c r="L749" s="139"/>
      <c r="M749" s="1"/>
      <c r="N749" s="32" t="str">
        <f t="shared" si="60"/>
        <v/>
      </c>
      <c r="O749" s="32" t="str">
        <f t="shared" si="61"/>
        <v/>
      </c>
      <c r="P749" s="1"/>
      <c r="Q749" s="32" t="str">
        <f t="shared" si="62"/>
        <v/>
      </c>
      <c r="R749" s="22">
        <f t="shared" si="58"/>
        <v>0</v>
      </c>
      <c r="S749" s="1"/>
      <c r="T749" s="1"/>
    </row>
    <row r="750" spans="1:20" x14ac:dyDescent="0.25">
      <c r="A750" s="1"/>
      <c r="B750" s="1"/>
      <c r="C750" s="1"/>
      <c r="D750" s="5">
        <f t="shared" si="59"/>
        <v>750</v>
      </c>
      <c r="E750" s="10" t="s">
        <v>7</v>
      </c>
      <c r="F750" s="9"/>
      <c r="G750" s="10" t="s">
        <v>7</v>
      </c>
      <c r="H750" s="9"/>
      <c r="I750" s="10" t="s">
        <v>7</v>
      </c>
      <c r="J750" s="9"/>
      <c r="K750" s="10" t="s">
        <v>7</v>
      </c>
      <c r="L750" s="139"/>
      <c r="M750" s="1"/>
      <c r="N750" s="32" t="str">
        <f t="shared" si="60"/>
        <v/>
      </c>
      <c r="O750" s="32" t="str">
        <f t="shared" si="61"/>
        <v/>
      </c>
      <c r="P750" s="1"/>
      <c r="Q750" s="32" t="str">
        <f t="shared" si="62"/>
        <v/>
      </c>
      <c r="R750" s="22">
        <f t="shared" si="58"/>
        <v>0</v>
      </c>
      <c r="S750" s="1"/>
      <c r="T750" s="1"/>
    </row>
    <row r="751" spans="1:20" x14ac:dyDescent="0.25">
      <c r="A751" s="1"/>
      <c r="B751" s="1"/>
      <c r="C751" s="1"/>
      <c r="D751" s="5">
        <f t="shared" si="59"/>
        <v>751</v>
      </c>
      <c r="E751" s="10" t="s">
        <v>7</v>
      </c>
      <c r="F751" s="9"/>
      <c r="G751" s="10" t="s">
        <v>7</v>
      </c>
      <c r="H751" s="9"/>
      <c r="I751" s="10" t="s">
        <v>7</v>
      </c>
      <c r="J751" s="9"/>
      <c r="K751" s="10" t="s">
        <v>7</v>
      </c>
      <c r="L751" s="139"/>
      <c r="M751" s="1"/>
      <c r="N751" s="32" t="str">
        <f t="shared" si="60"/>
        <v/>
      </c>
      <c r="O751" s="32" t="str">
        <f t="shared" si="61"/>
        <v/>
      </c>
      <c r="P751" s="1"/>
      <c r="Q751" s="32" t="str">
        <f t="shared" si="62"/>
        <v/>
      </c>
      <c r="R751" s="22">
        <f t="shared" si="58"/>
        <v>0</v>
      </c>
      <c r="S751" s="1"/>
      <c r="T751" s="1"/>
    </row>
    <row r="752" spans="1:20" x14ac:dyDescent="0.25">
      <c r="A752" s="1"/>
      <c r="B752" s="1"/>
      <c r="C752" s="1"/>
      <c r="D752" s="5">
        <f t="shared" si="59"/>
        <v>752</v>
      </c>
      <c r="E752" s="10" t="s">
        <v>7</v>
      </c>
      <c r="F752" s="9"/>
      <c r="G752" s="10" t="s">
        <v>7</v>
      </c>
      <c r="H752" s="9"/>
      <c r="I752" s="10" t="s">
        <v>7</v>
      </c>
      <c r="J752" s="9"/>
      <c r="K752" s="10" t="s">
        <v>7</v>
      </c>
      <c r="L752" s="139"/>
      <c r="M752" s="1"/>
      <c r="N752" s="32" t="str">
        <f t="shared" si="60"/>
        <v/>
      </c>
      <c r="O752" s="32" t="str">
        <f t="shared" si="61"/>
        <v/>
      </c>
      <c r="P752" s="1"/>
      <c r="Q752" s="32" t="str">
        <f t="shared" si="62"/>
        <v/>
      </c>
      <c r="R752" s="22">
        <f t="shared" si="58"/>
        <v>0</v>
      </c>
      <c r="S752" s="1"/>
      <c r="T752" s="1"/>
    </row>
    <row r="753" spans="1:20" x14ac:dyDescent="0.25">
      <c r="A753" s="1"/>
      <c r="B753" s="1"/>
      <c r="C753" s="1"/>
      <c r="D753" s="5">
        <f t="shared" si="59"/>
        <v>753</v>
      </c>
      <c r="E753" s="10" t="s">
        <v>7</v>
      </c>
      <c r="F753" s="9"/>
      <c r="G753" s="10" t="s">
        <v>7</v>
      </c>
      <c r="H753" s="9"/>
      <c r="I753" s="10" t="s">
        <v>7</v>
      </c>
      <c r="J753" s="9"/>
      <c r="K753" s="10" t="s">
        <v>7</v>
      </c>
      <c r="L753" s="139"/>
      <c r="M753" s="1"/>
      <c r="N753" s="32" t="str">
        <f t="shared" si="60"/>
        <v/>
      </c>
      <c r="O753" s="32" t="str">
        <f t="shared" si="61"/>
        <v/>
      </c>
      <c r="P753" s="1"/>
      <c r="Q753" s="32" t="str">
        <f t="shared" si="62"/>
        <v/>
      </c>
      <c r="R753" s="22">
        <f t="shared" si="58"/>
        <v>0</v>
      </c>
      <c r="S753" s="1"/>
      <c r="T753" s="1"/>
    </row>
    <row r="754" spans="1:20" x14ac:dyDescent="0.25">
      <c r="A754" s="1"/>
      <c r="B754" s="1"/>
      <c r="C754" s="1"/>
      <c r="D754" s="5">
        <f t="shared" si="59"/>
        <v>754</v>
      </c>
      <c r="E754" s="10" t="s">
        <v>7</v>
      </c>
      <c r="F754" s="9"/>
      <c r="G754" s="10" t="s">
        <v>7</v>
      </c>
      <c r="H754" s="9"/>
      <c r="I754" s="10" t="s">
        <v>7</v>
      </c>
      <c r="J754" s="9"/>
      <c r="K754" s="10" t="s">
        <v>7</v>
      </c>
      <c r="L754" s="139"/>
      <c r="M754" s="1"/>
      <c r="N754" s="32" t="str">
        <f t="shared" si="60"/>
        <v/>
      </c>
      <c r="O754" s="32" t="str">
        <f t="shared" si="61"/>
        <v/>
      </c>
      <c r="P754" s="1"/>
      <c r="Q754" s="32" t="str">
        <f t="shared" si="62"/>
        <v/>
      </c>
      <c r="R754" s="22">
        <f t="shared" si="58"/>
        <v>0</v>
      </c>
      <c r="S754" s="1"/>
      <c r="T754" s="1"/>
    </row>
    <row r="755" spans="1:20" x14ac:dyDescent="0.25">
      <c r="A755" s="1"/>
      <c r="B755" s="1"/>
      <c r="C755" s="1"/>
      <c r="D755" s="5">
        <f t="shared" si="59"/>
        <v>755</v>
      </c>
      <c r="E755" s="10" t="s">
        <v>7</v>
      </c>
      <c r="F755" s="9"/>
      <c r="G755" s="10" t="s">
        <v>7</v>
      </c>
      <c r="H755" s="9"/>
      <c r="I755" s="10" t="s">
        <v>7</v>
      </c>
      <c r="J755" s="9"/>
      <c r="K755" s="10" t="s">
        <v>7</v>
      </c>
      <c r="L755" s="139"/>
      <c r="M755" s="1"/>
      <c r="N755" s="32" t="str">
        <f t="shared" si="60"/>
        <v/>
      </c>
      <c r="O755" s="32" t="str">
        <f t="shared" si="61"/>
        <v/>
      </c>
      <c r="P755" s="1"/>
      <c r="Q755" s="32" t="str">
        <f t="shared" si="62"/>
        <v/>
      </c>
      <c r="R755" s="22">
        <f t="shared" si="58"/>
        <v>0</v>
      </c>
      <c r="S755" s="1"/>
      <c r="T755" s="1"/>
    </row>
    <row r="756" spans="1:20" x14ac:dyDescent="0.25">
      <c r="A756" s="1"/>
      <c r="B756" s="1"/>
      <c r="C756" s="1"/>
      <c r="D756" s="5">
        <f t="shared" si="59"/>
        <v>756</v>
      </c>
      <c r="E756" s="10" t="s">
        <v>7</v>
      </c>
      <c r="F756" s="9"/>
      <c r="G756" s="10" t="s">
        <v>7</v>
      </c>
      <c r="H756" s="9"/>
      <c r="I756" s="10" t="s">
        <v>7</v>
      </c>
      <c r="J756" s="9"/>
      <c r="K756" s="10" t="s">
        <v>7</v>
      </c>
      <c r="L756" s="139"/>
      <c r="M756" s="1"/>
      <c r="N756" s="32" t="str">
        <f t="shared" si="60"/>
        <v/>
      </c>
      <c r="O756" s="32" t="str">
        <f t="shared" si="61"/>
        <v/>
      </c>
      <c r="P756" s="1"/>
      <c r="Q756" s="32" t="str">
        <f t="shared" si="62"/>
        <v/>
      </c>
      <c r="R756" s="22">
        <f t="shared" si="58"/>
        <v>0</v>
      </c>
      <c r="S756" s="1"/>
      <c r="T756" s="1"/>
    </row>
    <row r="757" spans="1:20" x14ac:dyDescent="0.25">
      <c r="A757" s="1"/>
      <c r="B757" s="1"/>
      <c r="C757" s="1"/>
      <c r="D757" s="5">
        <f t="shared" si="59"/>
        <v>757</v>
      </c>
      <c r="E757" s="10" t="s">
        <v>7</v>
      </c>
      <c r="F757" s="9"/>
      <c r="G757" s="10" t="s">
        <v>7</v>
      </c>
      <c r="H757" s="9"/>
      <c r="I757" s="10" t="s">
        <v>7</v>
      </c>
      <c r="J757" s="9"/>
      <c r="K757" s="10" t="s">
        <v>7</v>
      </c>
      <c r="L757" s="139"/>
      <c r="M757" s="1"/>
      <c r="N757" s="32" t="str">
        <f t="shared" si="60"/>
        <v/>
      </c>
      <c r="O757" s="32" t="str">
        <f t="shared" si="61"/>
        <v/>
      </c>
      <c r="P757" s="1"/>
      <c r="Q757" s="32" t="str">
        <f t="shared" si="62"/>
        <v/>
      </c>
      <c r="R757" s="22">
        <f t="shared" si="58"/>
        <v>0</v>
      </c>
      <c r="S757" s="1"/>
      <c r="T757" s="1"/>
    </row>
    <row r="758" spans="1:20" x14ac:dyDescent="0.25">
      <c r="A758" s="1"/>
      <c r="B758" s="1"/>
      <c r="C758" s="1"/>
      <c r="D758" s="5">
        <f t="shared" si="59"/>
        <v>758</v>
      </c>
      <c r="E758" s="10" t="s">
        <v>7</v>
      </c>
      <c r="F758" s="9"/>
      <c r="G758" s="10" t="s">
        <v>7</v>
      </c>
      <c r="H758" s="9"/>
      <c r="I758" s="10" t="s">
        <v>7</v>
      </c>
      <c r="J758" s="9"/>
      <c r="K758" s="10" t="s">
        <v>7</v>
      </c>
      <c r="L758" s="139"/>
      <c r="M758" s="1"/>
      <c r="N758" s="32" t="str">
        <f t="shared" si="60"/>
        <v/>
      </c>
      <c r="O758" s="32" t="str">
        <f t="shared" si="61"/>
        <v/>
      </c>
      <c r="P758" s="1"/>
      <c r="Q758" s="32" t="str">
        <f t="shared" si="62"/>
        <v/>
      </c>
      <c r="R758" s="22">
        <f t="shared" si="58"/>
        <v>0</v>
      </c>
      <c r="S758" s="1"/>
      <c r="T758" s="1"/>
    </row>
    <row r="759" spans="1:20" x14ac:dyDescent="0.25">
      <c r="A759" s="1"/>
      <c r="B759" s="1"/>
      <c r="C759" s="1"/>
      <c r="D759" s="5">
        <f t="shared" si="59"/>
        <v>759</v>
      </c>
      <c r="E759" s="10" t="s">
        <v>7</v>
      </c>
      <c r="F759" s="9"/>
      <c r="G759" s="10" t="s">
        <v>7</v>
      </c>
      <c r="H759" s="9"/>
      <c r="I759" s="10" t="s">
        <v>7</v>
      </c>
      <c r="J759" s="9"/>
      <c r="K759" s="10" t="s">
        <v>7</v>
      </c>
      <c r="L759" s="139"/>
      <c r="M759" s="1"/>
      <c r="N759" s="32" t="str">
        <f t="shared" si="60"/>
        <v/>
      </c>
      <c r="O759" s="32" t="str">
        <f t="shared" si="61"/>
        <v/>
      </c>
      <c r="P759" s="1"/>
      <c r="Q759" s="32" t="str">
        <f t="shared" si="62"/>
        <v/>
      </c>
      <c r="R759" s="22">
        <f t="shared" si="58"/>
        <v>0</v>
      </c>
      <c r="S759" s="1"/>
      <c r="T759" s="1"/>
    </row>
    <row r="760" spans="1:20" x14ac:dyDescent="0.25">
      <c r="A760" s="1"/>
      <c r="B760" s="1"/>
      <c r="C760" s="1"/>
      <c r="D760" s="5">
        <f t="shared" si="59"/>
        <v>760</v>
      </c>
      <c r="E760" s="10" t="s">
        <v>7</v>
      </c>
      <c r="F760" s="9"/>
      <c r="G760" s="10" t="s">
        <v>7</v>
      </c>
      <c r="H760" s="9"/>
      <c r="I760" s="10" t="s">
        <v>7</v>
      </c>
      <c r="J760" s="9"/>
      <c r="K760" s="10" t="s">
        <v>7</v>
      </c>
      <c r="L760" s="139"/>
      <c r="M760" s="1"/>
      <c r="N760" s="32" t="str">
        <f t="shared" si="60"/>
        <v/>
      </c>
      <c r="O760" s="32" t="str">
        <f t="shared" si="61"/>
        <v/>
      </c>
      <c r="P760" s="1"/>
      <c r="Q760" s="32" t="str">
        <f t="shared" si="62"/>
        <v/>
      </c>
      <c r="R760" s="22">
        <f t="shared" si="58"/>
        <v>0</v>
      </c>
      <c r="S760" s="1"/>
      <c r="T760" s="1"/>
    </row>
    <row r="761" spans="1:20" x14ac:dyDescent="0.25">
      <c r="A761" s="1"/>
      <c r="B761" s="1"/>
      <c r="C761" s="1"/>
      <c r="D761" s="5">
        <f t="shared" si="59"/>
        <v>761</v>
      </c>
      <c r="E761" s="10" t="s">
        <v>7</v>
      </c>
      <c r="F761" s="9"/>
      <c r="G761" s="10" t="s">
        <v>7</v>
      </c>
      <c r="H761" s="9"/>
      <c r="I761" s="10" t="s">
        <v>7</v>
      </c>
      <c r="J761" s="9"/>
      <c r="K761" s="10" t="s">
        <v>7</v>
      </c>
      <c r="L761" s="139"/>
      <c r="M761" s="1"/>
      <c r="N761" s="32" t="str">
        <f t="shared" si="60"/>
        <v/>
      </c>
      <c r="O761" s="32" t="str">
        <f t="shared" si="61"/>
        <v/>
      </c>
      <c r="P761" s="1"/>
      <c r="Q761" s="32" t="str">
        <f t="shared" si="62"/>
        <v/>
      </c>
      <c r="R761" s="22">
        <f t="shared" si="58"/>
        <v>0</v>
      </c>
      <c r="S761" s="1"/>
      <c r="T761" s="1"/>
    </row>
    <row r="762" spans="1:20" x14ac:dyDescent="0.25">
      <c r="A762" s="1"/>
      <c r="B762" s="1"/>
      <c r="C762" s="1"/>
      <c r="D762" s="5">
        <f t="shared" si="59"/>
        <v>762</v>
      </c>
      <c r="E762" s="10" t="s">
        <v>7</v>
      </c>
      <c r="F762" s="9"/>
      <c r="G762" s="10" t="s">
        <v>7</v>
      </c>
      <c r="H762" s="9"/>
      <c r="I762" s="10" t="s">
        <v>7</v>
      </c>
      <c r="J762" s="9"/>
      <c r="K762" s="10" t="s">
        <v>7</v>
      </c>
      <c r="L762" s="139"/>
      <c r="M762" s="1"/>
      <c r="N762" s="32" t="str">
        <f t="shared" si="60"/>
        <v/>
      </c>
      <c r="O762" s="32" t="str">
        <f t="shared" si="61"/>
        <v/>
      </c>
      <c r="P762" s="1"/>
      <c r="Q762" s="32" t="str">
        <f t="shared" si="62"/>
        <v/>
      </c>
      <c r="R762" s="22">
        <f t="shared" si="58"/>
        <v>0</v>
      </c>
      <c r="S762" s="1"/>
      <c r="T762" s="1"/>
    </row>
    <row r="763" spans="1:20" x14ac:dyDescent="0.25">
      <c r="A763" s="1"/>
      <c r="B763" s="1"/>
      <c r="C763" s="1"/>
      <c r="D763" s="5">
        <f t="shared" si="59"/>
        <v>763</v>
      </c>
      <c r="E763" s="10" t="s">
        <v>7</v>
      </c>
      <c r="F763" s="9"/>
      <c r="G763" s="10" t="s">
        <v>7</v>
      </c>
      <c r="H763" s="9"/>
      <c r="I763" s="10" t="s">
        <v>7</v>
      </c>
      <c r="J763" s="9"/>
      <c r="K763" s="10" t="s">
        <v>7</v>
      </c>
      <c r="L763" s="139"/>
      <c r="M763" s="1"/>
      <c r="N763" s="32" t="str">
        <f t="shared" si="60"/>
        <v/>
      </c>
      <c r="O763" s="32" t="str">
        <f t="shared" si="61"/>
        <v/>
      </c>
      <c r="P763" s="1"/>
      <c r="Q763" s="32" t="str">
        <f t="shared" si="62"/>
        <v/>
      </c>
      <c r="R763" s="22">
        <f t="shared" si="58"/>
        <v>0</v>
      </c>
      <c r="S763" s="1"/>
      <c r="T763" s="1"/>
    </row>
    <row r="764" spans="1:20" x14ac:dyDescent="0.25">
      <c r="A764" s="1"/>
      <c r="B764" s="1"/>
      <c r="C764" s="1"/>
      <c r="D764" s="5">
        <f t="shared" si="59"/>
        <v>764</v>
      </c>
      <c r="E764" s="10" t="s">
        <v>7</v>
      </c>
      <c r="F764" s="9"/>
      <c r="G764" s="10" t="s">
        <v>7</v>
      </c>
      <c r="H764" s="9"/>
      <c r="I764" s="10" t="s">
        <v>7</v>
      </c>
      <c r="J764" s="9"/>
      <c r="K764" s="10" t="s">
        <v>7</v>
      </c>
      <c r="L764" s="139"/>
      <c r="M764" s="1"/>
      <c r="N764" s="32" t="str">
        <f t="shared" si="60"/>
        <v/>
      </c>
      <c r="O764" s="32" t="str">
        <f t="shared" si="61"/>
        <v/>
      </c>
      <c r="P764" s="1"/>
      <c r="Q764" s="32" t="str">
        <f t="shared" si="62"/>
        <v/>
      </c>
      <c r="R764" s="22">
        <f t="shared" si="58"/>
        <v>0</v>
      </c>
      <c r="S764" s="1"/>
      <c r="T764" s="1"/>
    </row>
    <row r="765" spans="1:20" x14ac:dyDescent="0.25">
      <c r="A765" s="1"/>
      <c r="B765" s="1"/>
      <c r="C765" s="1"/>
      <c r="D765" s="5">
        <f t="shared" si="59"/>
        <v>765</v>
      </c>
      <c r="E765" s="10" t="s">
        <v>7</v>
      </c>
      <c r="F765" s="9"/>
      <c r="G765" s="10" t="s">
        <v>7</v>
      </c>
      <c r="H765" s="9"/>
      <c r="I765" s="10" t="s">
        <v>7</v>
      </c>
      <c r="J765" s="9"/>
      <c r="K765" s="10" t="s">
        <v>7</v>
      </c>
      <c r="L765" s="139"/>
      <c r="M765" s="1"/>
      <c r="N765" s="32" t="str">
        <f t="shared" si="60"/>
        <v/>
      </c>
      <c r="O765" s="32" t="str">
        <f t="shared" si="61"/>
        <v/>
      </c>
      <c r="P765" s="1"/>
      <c r="Q765" s="32" t="str">
        <f t="shared" si="62"/>
        <v/>
      </c>
      <c r="R765" s="22">
        <f t="shared" si="58"/>
        <v>0</v>
      </c>
      <c r="S765" s="1"/>
      <c r="T765" s="1"/>
    </row>
    <row r="766" spans="1:20" x14ac:dyDescent="0.25">
      <c r="A766" s="1"/>
      <c r="B766" s="1"/>
      <c r="C766" s="1"/>
      <c r="D766" s="5">
        <f t="shared" si="59"/>
        <v>766</v>
      </c>
      <c r="E766" s="10" t="s">
        <v>7</v>
      </c>
      <c r="F766" s="9"/>
      <c r="G766" s="10" t="s">
        <v>7</v>
      </c>
      <c r="H766" s="9"/>
      <c r="I766" s="10" t="s">
        <v>7</v>
      </c>
      <c r="J766" s="9"/>
      <c r="K766" s="10" t="s">
        <v>7</v>
      </c>
      <c r="L766" s="139"/>
      <c r="M766" s="1"/>
      <c r="N766" s="32" t="str">
        <f t="shared" si="60"/>
        <v/>
      </c>
      <c r="O766" s="32" t="str">
        <f t="shared" si="61"/>
        <v/>
      </c>
      <c r="P766" s="1"/>
      <c r="Q766" s="32" t="str">
        <f t="shared" si="62"/>
        <v/>
      </c>
      <c r="R766" s="22">
        <f t="shared" si="58"/>
        <v>0</v>
      </c>
      <c r="S766" s="1"/>
      <c r="T766" s="1"/>
    </row>
    <row r="767" spans="1:20" x14ac:dyDescent="0.25">
      <c r="A767" s="1"/>
      <c r="B767" s="1"/>
      <c r="C767" s="1"/>
      <c r="D767" s="5">
        <f t="shared" si="59"/>
        <v>767</v>
      </c>
      <c r="E767" s="10" t="s">
        <v>7</v>
      </c>
      <c r="F767" s="9"/>
      <c r="G767" s="10" t="s">
        <v>7</v>
      </c>
      <c r="H767" s="9"/>
      <c r="I767" s="10" t="s">
        <v>7</v>
      </c>
      <c r="J767" s="9"/>
      <c r="K767" s="10" t="s">
        <v>7</v>
      </c>
      <c r="L767" s="139"/>
      <c r="M767" s="1"/>
      <c r="N767" s="32" t="str">
        <f t="shared" si="60"/>
        <v/>
      </c>
      <c r="O767" s="32" t="str">
        <f t="shared" si="61"/>
        <v/>
      </c>
      <c r="P767" s="1"/>
      <c r="Q767" s="32" t="str">
        <f t="shared" si="62"/>
        <v/>
      </c>
      <c r="R767" s="22">
        <f t="shared" si="58"/>
        <v>0</v>
      </c>
      <c r="S767" s="1"/>
      <c r="T767" s="1"/>
    </row>
    <row r="768" spans="1:20" x14ac:dyDescent="0.25">
      <c r="A768" s="1"/>
      <c r="B768" s="1"/>
      <c r="C768" s="1"/>
      <c r="D768" s="5">
        <f t="shared" si="59"/>
        <v>768</v>
      </c>
      <c r="E768" s="10" t="s">
        <v>7</v>
      </c>
      <c r="F768" s="9"/>
      <c r="G768" s="10" t="s">
        <v>7</v>
      </c>
      <c r="H768" s="9"/>
      <c r="I768" s="10" t="s">
        <v>7</v>
      </c>
      <c r="J768" s="9"/>
      <c r="K768" s="10" t="s">
        <v>7</v>
      </c>
      <c r="L768" s="139"/>
      <c r="M768" s="1"/>
      <c r="N768" s="32" t="str">
        <f t="shared" si="60"/>
        <v/>
      </c>
      <c r="O768" s="32" t="str">
        <f t="shared" si="61"/>
        <v/>
      </c>
      <c r="P768" s="1"/>
      <c r="Q768" s="32" t="str">
        <f t="shared" si="62"/>
        <v/>
      </c>
      <c r="R768" s="22">
        <f t="shared" si="58"/>
        <v>0</v>
      </c>
      <c r="S768" s="1"/>
      <c r="T768" s="1"/>
    </row>
    <row r="769" spans="1:20" x14ac:dyDescent="0.25">
      <c r="A769" s="1"/>
      <c r="B769" s="1"/>
      <c r="C769" s="1"/>
      <c r="D769" s="5">
        <f t="shared" si="59"/>
        <v>769</v>
      </c>
      <c r="E769" s="10" t="s">
        <v>7</v>
      </c>
      <c r="F769" s="9"/>
      <c r="G769" s="10" t="s">
        <v>7</v>
      </c>
      <c r="H769" s="9"/>
      <c r="I769" s="10" t="s">
        <v>7</v>
      </c>
      <c r="J769" s="9"/>
      <c r="K769" s="10" t="s">
        <v>7</v>
      </c>
      <c r="L769" s="139"/>
      <c r="M769" s="1"/>
      <c r="N769" s="32" t="str">
        <f t="shared" si="60"/>
        <v/>
      </c>
      <c r="O769" s="32" t="str">
        <f t="shared" si="61"/>
        <v/>
      </c>
      <c r="P769" s="1"/>
      <c r="Q769" s="32" t="str">
        <f t="shared" si="62"/>
        <v/>
      </c>
      <c r="R769" s="22">
        <f t="shared" si="58"/>
        <v>0</v>
      </c>
      <c r="S769" s="1"/>
      <c r="T769" s="1"/>
    </row>
    <row r="770" spans="1:20" x14ac:dyDescent="0.25">
      <c r="A770" s="1"/>
      <c r="B770" s="1"/>
      <c r="C770" s="1"/>
      <c r="D770" s="5">
        <f t="shared" si="59"/>
        <v>770</v>
      </c>
      <c r="E770" s="10" t="s">
        <v>7</v>
      </c>
      <c r="F770" s="9"/>
      <c r="G770" s="10" t="s">
        <v>7</v>
      </c>
      <c r="H770" s="9"/>
      <c r="I770" s="10" t="s">
        <v>7</v>
      </c>
      <c r="J770" s="9"/>
      <c r="K770" s="10" t="s">
        <v>7</v>
      </c>
      <c r="L770" s="139"/>
      <c r="M770" s="1"/>
      <c r="N770" s="32" t="str">
        <f t="shared" si="60"/>
        <v/>
      </c>
      <c r="O770" s="32" t="str">
        <f t="shared" si="61"/>
        <v/>
      </c>
      <c r="P770" s="1"/>
      <c r="Q770" s="32" t="str">
        <f t="shared" si="62"/>
        <v/>
      </c>
      <c r="R770" s="22">
        <f t="shared" si="58"/>
        <v>0</v>
      </c>
      <c r="S770" s="1"/>
      <c r="T770" s="1"/>
    </row>
    <row r="771" spans="1:20" x14ac:dyDescent="0.25">
      <c r="A771" s="1"/>
      <c r="B771" s="1"/>
      <c r="C771" s="1"/>
      <c r="D771" s="5">
        <f t="shared" si="59"/>
        <v>771</v>
      </c>
      <c r="E771" s="10" t="s">
        <v>7</v>
      </c>
      <c r="F771" s="9"/>
      <c r="G771" s="10" t="s">
        <v>7</v>
      </c>
      <c r="H771" s="9"/>
      <c r="I771" s="10" t="s">
        <v>7</v>
      </c>
      <c r="J771" s="9"/>
      <c r="K771" s="10" t="s">
        <v>7</v>
      </c>
      <c r="L771" s="139"/>
      <c r="M771" s="1"/>
      <c r="N771" s="32" t="str">
        <f t="shared" si="60"/>
        <v/>
      </c>
      <c r="O771" s="32" t="str">
        <f t="shared" si="61"/>
        <v/>
      </c>
      <c r="P771" s="1"/>
      <c r="Q771" s="32" t="str">
        <f t="shared" si="62"/>
        <v/>
      </c>
      <c r="R771" s="22">
        <f t="shared" si="58"/>
        <v>0</v>
      </c>
      <c r="S771" s="1"/>
      <c r="T771" s="1"/>
    </row>
    <row r="772" spans="1:20" x14ac:dyDescent="0.25">
      <c r="A772" s="1"/>
      <c r="B772" s="1"/>
      <c r="C772" s="1"/>
      <c r="D772" s="5">
        <f t="shared" si="59"/>
        <v>772</v>
      </c>
      <c r="E772" s="10" t="s">
        <v>7</v>
      </c>
      <c r="F772" s="9"/>
      <c r="G772" s="10" t="s">
        <v>7</v>
      </c>
      <c r="H772" s="9"/>
      <c r="I772" s="10" t="s">
        <v>7</v>
      </c>
      <c r="J772" s="9"/>
      <c r="K772" s="10" t="s">
        <v>7</v>
      </c>
      <c r="L772" s="139"/>
      <c r="M772" s="1"/>
      <c r="N772" s="32" t="str">
        <f t="shared" si="60"/>
        <v/>
      </c>
      <c r="O772" s="32" t="str">
        <f t="shared" si="61"/>
        <v/>
      </c>
      <c r="P772" s="1"/>
      <c r="Q772" s="32" t="str">
        <f t="shared" si="62"/>
        <v/>
      </c>
      <c r="R772" s="22">
        <f t="shared" si="58"/>
        <v>0</v>
      </c>
      <c r="S772" s="1"/>
      <c r="T772" s="1"/>
    </row>
    <row r="773" spans="1:20" x14ac:dyDescent="0.25">
      <c r="A773" s="1"/>
      <c r="B773" s="1"/>
      <c r="C773" s="1"/>
      <c r="D773" s="5">
        <f t="shared" si="59"/>
        <v>773</v>
      </c>
      <c r="E773" s="10" t="s">
        <v>7</v>
      </c>
      <c r="F773" s="9"/>
      <c r="G773" s="10" t="s">
        <v>7</v>
      </c>
      <c r="H773" s="9"/>
      <c r="I773" s="10" t="s">
        <v>7</v>
      </c>
      <c r="J773" s="9"/>
      <c r="K773" s="10" t="s">
        <v>7</v>
      </c>
      <c r="L773" s="139"/>
      <c r="M773" s="1"/>
      <c r="N773" s="32" t="str">
        <f t="shared" si="60"/>
        <v/>
      </c>
      <c r="O773" s="32" t="str">
        <f t="shared" si="61"/>
        <v/>
      </c>
      <c r="P773" s="1"/>
      <c r="Q773" s="32" t="str">
        <f t="shared" si="62"/>
        <v/>
      </c>
      <c r="R773" s="22">
        <f t="shared" si="58"/>
        <v>0</v>
      </c>
      <c r="S773" s="1"/>
      <c r="T773" s="1"/>
    </row>
    <row r="774" spans="1:20" x14ac:dyDescent="0.25">
      <c r="A774" s="1"/>
      <c r="B774" s="1"/>
      <c r="C774" s="1"/>
      <c r="D774" s="5">
        <f t="shared" si="59"/>
        <v>774</v>
      </c>
      <c r="E774" s="10" t="s">
        <v>7</v>
      </c>
      <c r="F774" s="9"/>
      <c r="G774" s="10" t="s">
        <v>7</v>
      </c>
      <c r="H774" s="9"/>
      <c r="I774" s="10" t="s">
        <v>7</v>
      </c>
      <c r="J774" s="9"/>
      <c r="K774" s="10" t="s">
        <v>7</v>
      </c>
      <c r="L774" s="139"/>
      <c r="M774" s="1"/>
      <c r="N774" s="32" t="str">
        <f t="shared" si="60"/>
        <v/>
      </c>
      <c r="O774" s="32" t="str">
        <f t="shared" si="61"/>
        <v/>
      </c>
      <c r="P774" s="1"/>
      <c r="Q774" s="32" t="str">
        <f t="shared" si="62"/>
        <v/>
      </c>
      <c r="R774" s="22">
        <f t="shared" si="58"/>
        <v>0</v>
      </c>
      <c r="S774" s="1"/>
      <c r="T774" s="1"/>
    </row>
    <row r="775" spans="1:20" x14ac:dyDescent="0.25">
      <c r="A775" s="1"/>
      <c r="B775" s="1"/>
      <c r="C775" s="1"/>
      <c r="D775" s="5">
        <f t="shared" si="59"/>
        <v>775</v>
      </c>
      <c r="E775" s="10" t="s">
        <v>7</v>
      </c>
      <c r="F775" s="9"/>
      <c r="G775" s="10" t="s">
        <v>7</v>
      </c>
      <c r="H775" s="9"/>
      <c r="I775" s="10" t="s">
        <v>7</v>
      </c>
      <c r="J775" s="9"/>
      <c r="K775" s="10" t="s">
        <v>7</v>
      </c>
      <c r="L775" s="139"/>
      <c r="M775" s="1"/>
      <c r="N775" s="32" t="str">
        <f t="shared" si="60"/>
        <v/>
      </c>
      <c r="O775" s="32" t="str">
        <f t="shared" si="61"/>
        <v/>
      </c>
      <c r="P775" s="1"/>
      <c r="Q775" s="32" t="str">
        <f t="shared" si="62"/>
        <v/>
      </c>
      <c r="R775" s="22">
        <f t="shared" si="58"/>
        <v>0</v>
      </c>
      <c r="S775" s="1"/>
      <c r="T775" s="1"/>
    </row>
    <row r="776" spans="1:20" x14ac:dyDescent="0.25">
      <c r="A776" s="1"/>
      <c r="B776" s="1"/>
      <c r="C776" s="1"/>
      <c r="D776" s="5">
        <f t="shared" si="59"/>
        <v>776</v>
      </c>
      <c r="E776" s="10" t="s">
        <v>7</v>
      </c>
      <c r="F776" s="9"/>
      <c r="G776" s="10" t="s">
        <v>7</v>
      </c>
      <c r="H776" s="9"/>
      <c r="I776" s="10" t="s">
        <v>7</v>
      </c>
      <c r="J776" s="9"/>
      <c r="K776" s="10" t="s">
        <v>7</v>
      </c>
      <c r="L776" s="139"/>
      <c r="M776" s="1"/>
      <c r="N776" s="32" t="str">
        <f t="shared" si="60"/>
        <v/>
      </c>
      <c r="O776" s="32" t="str">
        <f t="shared" si="61"/>
        <v/>
      </c>
      <c r="P776" s="1"/>
      <c r="Q776" s="32" t="str">
        <f t="shared" si="62"/>
        <v/>
      </c>
      <c r="R776" s="22">
        <f t="shared" ref="R776:R839" si="63">IF(Q776="",0,IF(COUNTIF(Q:Q,Q776)=1,0,1))</f>
        <v>0</v>
      </c>
      <c r="S776" s="1"/>
      <c r="T776" s="1"/>
    </row>
    <row r="777" spans="1:20" x14ac:dyDescent="0.25">
      <c r="A777" s="1"/>
      <c r="B777" s="1"/>
      <c r="C777" s="1"/>
      <c r="D777" s="5">
        <f t="shared" ref="D777:D840" si="64">ROW(C777)</f>
        <v>777</v>
      </c>
      <c r="E777" s="10" t="s">
        <v>7</v>
      </c>
      <c r="F777" s="9"/>
      <c r="G777" s="10" t="s">
        <v>7</v>
      </c>
      <c r="H777" s="9"/>
      <c r="I777" s="10" t="s">
        <v>7</v>
      </c>
      <c r="J777" s="9"/>
      <c r="K777" s="10" t="s">
        <v>7</v>
      </c>
      <c r="L777" s="139"/>
      <c r="M777" s="1"/>
      <c r="N777" s="32" t="str">
        <f t="shared" si="60"/>
        <v/>
      </c>
      <c r="O777" s="32" t="str">
        <f t="shared" si="61"/>
        <v/>
      </c>
      <c r="P777" s="1"/>
      <c r="Q777" s="32" t="str">
        <f t="shared" si="62"/>
        <v/>
      </c>
      <c r="R777" s="22">
        <f t="shared" si="63"/>
        <v>0</v>
      </c>
      <c r="S777" s="1"/>
      <c r="T777" s="1"/>
    </row>
    <row r="778" spans="1:20" x14ac:dyDescent="0.25">
      <c r="A778" s="1"/>
      <c r="B778" s="1"/>
      <c r="C778" s="1"/>
      <c r="D778" s="5">
        <f t="shared" si="64"/>
        <v>778</v>
      </c>
      <c r="E778" s="10" t="s">
        <v>7</v>
      </c>
      <c r="F778" s="9"/>
      <c r="G778" s="10" t="s">
        <v>7</v>
      </c>
      <c r="H778" s="9"/>
      <c r="I778" s="10" t="s">
        <v>7</v>
      </c>
      <c r="J778" s="9"/>
      <c r="K778" s="10" t="s">
        <v>7</v>
      </c>
      <c r="L778" s="139"/>
      <c r="M778" s="1"/>
      <c r="N778" s="32" t="str">
        <f t="shared" si="60"/>
        <v/>
      </c>
      <c r="O778" s="32" t="str">
        <f t="shared" si="61"/>
        <v/>
      </c>
      <c r="P778" s="1"/>
      <c r="Q778" s="32" t="str">
        <f t="shared" si="62"/>
        <v/>
      </c>
      <c r="R778" s="22">
        <f t="shared" si="63"/>
        <v>0</v>
      </c>
      <c r="S778" s="1"/>
      <c r="T778" s="1"/>
    </row>
    <row r="779" spans="1:20" x14ac:dyDescent="0.25">
      <c r="A779" s="1"/>
      <c r="B779" s="1"/>
      <c r="C779" s="1"/>
      <c r="D779" s="5">
        <f t="shared" si="64"/>
        <v>779</v>
      </c>
      <c r="E779" s="10" t="s">
        <v>7</v>
      </c>
      <c r="F779" s="9"/>
      <c r="G779" s="10" t="s">
        <v>7</v>
      </c>
      <c r="H779" s="9"/>
      <c r="I779" s="10" t="s">
        <v>7</v>
      </c>
      <c r="J779" s="9"/>
      <c r="K779" s="10" t="s">
        <v>7</v>
      </c>
      <c r="L779" s="139"/>
      <c r="M779" s="1"/>
      <c r="N779" s="32" t="str">
        <f t="shared" si="60"/>
        <v/>
      </c>
      <c r="O779" s="32" t="str">
        <f t="shared" si="61"/>
        <v/>
      </c>
      <c r="P779" s="1"/>
      <c r="Q779" s="32" t="str">
        <f t="shared" si="62"/>
        <v/>
      </c>
      <c r="R779" s="22">
        <f t="shared" si="63"/>
        <v>0</v>
      </c>
      <c r="S779" s="1"/>
      <c r="T779" s="1"/>
    </row>
    <row r="780" spans="1:20" x14ac:dyDescent="0.25">
      <c r="A780" s="1"/>
      <c r="B780" s="1"/>
      <c r="C780" s="1"/>
      <c r="D780" s="5">
        <f t="shared" si="64"/>
        <v>780</v>
      </c>
      <c r="E780" s="10" t="s">
        <v>7</v>
      </c>
      <c r="F780" s="9"/>
      <c r="G780" s="10" t="s">
        <v>7</v>
      </c>
      <c r="H780" s="9"/>
      <c r="I780" s="10" t="s">
        <v>7</v>
      </c>
      <c r="J780" s="9"/>
      <c r="K780" s="10" t="s">
        <v>7</v>
      </c>
      <c r="L780" s="139"/>
      <c r="M780" s="1"/>
      <c r="N780" s="32" t="str">
        <f t="shared" si="60"/>
        <v/>
      </c>
      <c r="O780" s="32" t="str">
        <f t="shared" si="61"/>
        <v/>
      </c>
      <c r="P780" s="1"/>
      <c r="Q780" s="32" t="str">
        <f t="shared" si="62"/>
        <v/>
      </c>
      <c r="R780" s="22">
        <f t="shared" si="63"/>
        <v>0</v>
      </c>
      <c r="S780" s="1"/>
      <c r="T780" s="1"/>
    </row>
    <row r="781" spans="1:20" x14ac:dyDescent="0.25">
      <c r="A781" s="1"/>
      <c r="B781" s="1"/>
      <c r="C781" s="1"/>
      <c r="D781" s="5">
        <f t="shared" si="64"/>
        <v>781</v>
      </c>
      <c r="E781" s="10" t="s">
        <v>7</v>
      </c>
      <c r="F781" s="9"/>
      <c r="G781" s="10" t="s">
        <v>7</v>
      </c>
      <c r="H781" s="9"/>
      <c r="I781" s="10" t="s">
        <v>7</v>
      </c>
      <c r="J781" s="9"/>
      <c r="K781" s="10" t="s">
        <v>7</v>
      </c>
      <c r="L781" s="139"/>
      <c r="M781" s="1"/>
      <c r="N781" s="32" t="str">
        <f t="shared" si="60"/>
        <v/>
      </c>
      <c r="O781" s="32" t="str">
        <f t="shared" si="61"/>
        <v/>
      </c>
      <c r="P781" s="1"/>
      <c r="Q781" s="32" t="str">
        <f t="shared" si="62"/>
        <v/>
      </c>
      <c r="R781" s="22">
        <f t="shared" si="63"/>
        <v>0</v>
      </c>
      <c r="S781" s="1"/>
      <c r="T781" s="1"/>
    </row>
    <row r="782" spans="1:20" x14ac:dyDescent="0.25">
      <c r="A782" s="1"/>
      <c r="B782" s="1"/>
      <c r="C782" s="1"/>
      <c r="D782" s="5">
        <f t="shared" si="64"/>
        <v>782</v>
      </c>
      <c r="E782" s="10" t="s">
        <v>7</v>
      </c>
      <c r="F782" s="9"/>
      <c r="G782" s="10" t="s">
        <v>7</v>
      </c>
      <c r="H782" s="9"/>
      <c r="I782" s="10" t="s">
        <v>7</v>
      </c>
      <c r="J782" s="9"/>
      <c r="K782" s="10" t="s">
        <v>7</v>
      </c>
      <c r="L782" s="139"/>
      <c r="M782" s="1"/>
      <c r="N782" s="32" t="str">
        <f t="shared" si="60"/>
        <v/>
      </c>
      <c r="O782" s="32" t="str">
        <f t="shared" si="61"/>
        <v/>
      </c>
      <c r="P782" s="1"/>
      <c r="Q782" s="32" t="str">
        <f t="shared" si="62"/>
        <v/>
      </c>
      <c r="R782" s="22">
        <f t="shared" si="63"/>
        <v>0</v>
      </c>
      <c r="S782" s="1"/>
      <c r="T782" s="1"/>
    </row>
    <row r="783" spans="1:20" x14ac:dyDescent="0.25">
      <c r="A783" s="1"/>
      <c r="B783" s="1"/>
      <c r="C783" s="1"/>
      <c r="D783" s="5">
        <f t="shared" si="64"/>
        <v>783</v>
      </c>
      <c r="E783" s="10" t="s">
        <v>7</v>
      </c>
      <c r="F783" s="9"/>
      <c r="G783" s="10" t="s">
        <v>7</v>
      </c>
      <c r="H783" s="9"/>
      <c r="I783" s="10" t="s">
        <v>7</v>
      </c>
      <c r="J783" s="9"/>
      <c r="K783" s="10" t="s">
        <v>7</v>
      </c>
      <c r="L783" s="139"/>
      <c r="M783" s="1"/>
      <c r="N783" s="32" t="str">
        <f t="shared" si="60"/>
        <v/>
      </c>
      <c r="O783" s="32" t="str">
        <f t="shared" si="61"/>
        <v/>
      </c>
      <c r="P783" s="1"/>
      <c r="Q783" s="32" t="str">
        <f t="shared" si="62"/>
        <v/>
      </c>
      <c r="R783" s="22">
        <f t="shared" si="63"/>
        <v>0</v>
      </c>
      <c r="S783" s="1"/>
      <c r="T783" s="1"/>
    </row>
    <row r="784" spans="1:20" x14ac:dyDescent="0.25">
      <c r="A784" s="1"/>
      <c r="B784" s="1"/>
      <c r="C784" s="1"/>
      <c r="D784" s="5">
        <f t="shared" si="64"/>
        <v>784</v>
      </c>
      <c r="E784" s="10" t="s">
        <v>7</v>
      </c>
      <c r="F784" s="9"/>
      <c r="G784" s="10" t="s">
        <v>7</v>
      </c>
      <c r="H784" s="9"/>
      <c r="I784" s="10" t="s">
        <v>7</v>
      </c>
      <c r="J784" s="9"/>
      <c r="K784" s="10" t="s">
        <v>7</v>
      </c>
      <c r="L784" s="139"/>
      <c r="M784" s="1"/>
      <c r="N784" s="32" t="str">
        <f t="shared" si="60"/>
        <v/>
      </c>
      <c r="O784" s="32" t="str">
        <f t="shared" si="61"/>
        <v/>
      </c>
      <c r="P784" s="1"/>
      <c r="Q784" s="32" t="str">
        <f t="shared" si="62"/>
        <v/>
      </c>
      <c r="R784" s="22">
        <f t="shared" si="63"/>
        <v>0</v>
      </c>
      <c r="S784" s="1"/>
      <c r="T784" s="1"/>
    </row>
    <row r="785" spans="1:20" x14ac:dyDescent="0.25">
      <c r="A785" s="1"/>
      <c r="B785" s="1"/>
      <c r="C785" s="1"/>
      <c r="D785" s="5">
        <f t="shared" si="64"/>
        <v>785</v>
      </c>
      <c r="E785" s="10" t="s">
        <v>7</v>
      </c>
      <c r="F785" s="9"/>
      <c r="G785" s="10" t="s">
        <v>7</v>
      </c>
      <c r="H785" s="9"/>
      <c r="I785" s="10" t="s">
        <v>7</v>
      </c>
      <c r="J785" s="9"/>
      <c r="K785" s="10" t="s">
        <v>7</v>
      </c>
      <c r="L785" s="139"/>
      <c r="M785" s="1"/>
      <c r="N785" s="32" t="str">
        <f t="shared" si="60"/>
        <v/>
      </c>
      <c r="O785" s="32" t="str">
        <f t="shared" si="61"/>
        <v/>
      </c>
      <c r="P785" s="1"/>
      <c r="Q785" s="32" t="str">
        <f t="shared" si="62"/>
        <v/>
      </c>
      <c r="R785" s="22">
        <f t="shared" si="63"/>
        <v>0</v>
      </c>
      <c r="S785" s="1"/>
      <c r="T785" s="1"/>
    </row>
    <row r="786" spans="1:20" x14ac:dyDescent="0.25">
      <c r="A786" s="1"/>
      <c r="B786" s="1"/>
      <c r="C786" s="1"/>
      <c r="D786" s="5">
        <f t="shared" si="64"/>
        <v>786</v>
      </c>
      <c r="E786" s="10" t="s">
        <v>7</v>
      </c>
      <c r="F786" s="9"/>
      <c r="G786" s="10" t="s">
        <v>7</v>
      </c>
      <c r="H786" s="9"/>
      <c r="I786" s="10" t="s">
        <v>7</v>
      </c>
      <c r="J786" s="9"/>
      <c r="K786" s="10" t="s">
        <v>7</v>
      </c>
      <c r="L786" s="139"/>
      <c r="M786" s="1"/>
      <c r="N786" s="32" t="str">
        <f t="shared" si="60"/>
        <v/>
      </c>
      <c r="O786" s="32" t="str">
        <f t="shared" si="61"/>
        <v/>
      </c>
      <c r="P786" s="1"/>
      <c r="Q786" s="32" t="str">
        <f t="shared" si="62"/>
        <v/>
      </c>
      <c r="R786" s="22">
        <f t="shared" si="63"/>
        <v>0</v>
      </c>
      <c r="S786" s="1"/>
      <c r="T786" s="1"/>
    </row>
    <row r="787" spans="1:20" x14ac:dyDescent="0.25">
      <c r="A787" s="1"/>
      <c r="B787" s="1"/>
      <c r="C787" s="1"/>
      <c r="D787" s="5">
        <f t="shared" si="64"/>
        <v>787</v>
      </c>
      <c r="E787" s="10" t="s">
        <v>7</v>
      </c>
      <c r="F787" s="9"/>
      <c r="G787" s="10" t="s">
        <v>7</v>
      </c>
      <c r="H787" s="9"/>
      <c r="I787" s="10" t="s">
        <v>7</v>
      </c>
      <c r="J787" s="9"/>
      <c r="K787" s="10" t="s">
        <v>7</v>
      </c>
      <c r="L787" s="139"/>
      <c r="M787" s="1"/>
      <c r="N787" s="32" t="str">
        <f t="shared" si="60"/>
        <v/>
      </c>
      <c r="O787" s="32" t="str">
        <f t="shared" si="61"/>
        <v/>
      </c>
      <c r="P787" s="1"/>
      <c r="Q787" s="32" t="str">
        <f t="shared" si="62"/>
        <v/>
      </c>
      <c r="R787" s="22">
        <f t="shared" si="63"/>
        <v>0</v>
      </c>
      <c r="S787" s="1"/>
      <c r="T787" s="1"/>
    </row>
    <row r="788" spans="1:20" x14ac:dyDescent="0.25">
      <c r="A788" s="1"/>
      <c r="B788" s="1"/>
      <c r="C788" s="1"/>
      <c r="D788" s="5">
        <f t="shared" si="64"/>
        <v>788</v>
      </c>
      <c r="E788" s="10" t="s">
        <v>7</v>
      </c>
      <c r="F788" s="9"/>
      <c r="G788" s="10" t="s">
        <v>7</v>
      </c>
      <c r="H788" s="9"/>
      <c r="I788" s="10" t="s">
        <v>7</v>
      </c>
      <c r="J788" s="9"/>
      <c r="K788" s="10" t="s">
        <v>7</v>
      </c>
      <c r="L788" s="139"/>
      <c r="M788" s="1"/>
      <c r="N788" s="32" t="str">
        <f t="shared" si="60"/>
        <v/>
      </c>
      <c r="O788" s="32" t="str">
        <f t="shared" si="61"/>
        <v/>
      </c>
      <c r="P788" s="1"/>
      <c r="Q788" s="32" t="str">
        <f t="shared" si="62"/>
        <v/>
      </c>
      <c r="R788" s="22">
        <f t="shared" si="63"/>
        <v>0</v>
      </c>
      <c r="S788" s="1"/>
      <c r="T788" s="1"/>
    </row>
    <row r="789" spans="1:20" x14ac:dyDescent="0.25">
      <c r="A789" s="1"/>
      <c r="B789" s="1"/>
      <c r="C789" s="1"/>
      <c r="D789" s="5">
        <f t="shared" si="64"/>
        <v>789</v>
      </c>
      <c r="E789" s="10" t="s">
        <v>7</v>
      </c>
      <c r="F789" s="9"/>
      <c r="G789" s="10" t="s">
        <v>7</v>
      </c>
      <c r="H789" s="9"/>
      <c r="I789" s="10" t="s">
        <v>7</v>
      </c>
      <c r="J789" s="9"/>
      <c r="K789" s="10" t="s">
        <v>7</v>
      </c>
      <c r="L789" s="139"/>
      <c r="M789" s="1"/>
      <c r="N789" s="32" t="str">
        <f t="shared" ref="N789:N852" si="65">IF(F789="","",F789&amp;" "&amp;LEFT(H789,1)&amp;"."&amp;LEFT(J789)&amp;".")</f>
        <v/>
      </c>
      <c r="O789" s="32" t="str">
        <f t="shared" ref="O789:O852" si="66">IF(F789="","",F789&amp;" "&amp;H789&amp;" "&amp;J789)</f>
        <v/>
      </c>
      <c r="P789" s="1"/>
      <c r="Q789" s="32" t="str">
        <f t="shared" ref="Q789:Q852" si="67">IF(F789="","",N789&amp;"_"&amp;DAY(L789)&amp;"."&amp;MONTH(L789)&amp;"."&amp;YEAR(L789))</f>
        <v/>
      </c>
      <c r="R789" s="22">
        <f t="shared" si="63"/>
        <v>0</v>
      </c>
      <c r="S789" s="1"/>
      <c r="T789" s="1"/>
    </row>
    <row r="790" spans="1:20" x14ac:dyDescent="0.25">
      <c r="A790" s="1"/>
      <c r="B790" s="1"/>
      <c r="C790" s="1"/>
      <c r="D790" s="5">
        <f t="shared" si="64"/>
        <v>790</v>
      </c>
      <c r="E790" s="10" t="s">
        <v>7</v>
      </c>
      <c r="F790" s="9"/>
      <c r="G790" s="10" t="s">
        <v>7</v>
      </c>
      <c r="H790" s="9"/>
      <c r="I790" s="10" t="s">
        <v>7</v>
      </c>
      <c r="J790" s="9"/>
      <c r="K790" s="10" t="s">
        <v>7</v>
      </c>
      <c r="L790" s="139"/>
      <c r="M790" s="1"/>
      <c r="N790" s="32" t="str">
        <f t="shared" si="65"/>
        <v/>
      </c>
      <c r="O790" s="32" t="str">
        <f t="shared" si="66"/>
        <v/>
      </c>
      <c r="P790" s="1"/>
      <c r="Q790" s="32" t="str">
        <f t="shared" si="67"/>
        <v/>
      </c>
      <c r="R790" s="22">
        <f t="shared" si="63"/>
        <v>0</v>
      </c>
      <c r="S790" s="1"/>
      <c r="T790" s="1"/>
    </row>
    <row r="791" spans="1:20" x14ac:dyDescent="0.25">
      <c r="A791" s="1"/>
      <c r="B791" s="1"/>
      <c r="C791" s="1"/>
      <c r="D791" s="5">
        <f t="shared" si="64"/>
        <v>791</v>
      </c>
      <c r="E791" s="10" t="s">
        <v>7</v>
      </c>
      <c r="F791" s="9"/>
      <c r="G791" s="10" t="s">
        <v>7</v>
      </c>
      <c r="H791" s="9"/>
      <c r="I791" s="10" t="s">
        <v>7</v>
      </c>
      <c r="J791" s="9"/>
      <c r="K791" s="10" t="s">
        <v>7</v>
      </c>
      <c r="L791" s="139"/>
      <c r="M791" s="1"/>
      <c r="N791" s="32" t="str">
        <f t="shared" si="65"/>
        <v/>
      </c>
      <c r="O791" s="32" t="str">
        <f t="shared" si="66"/>
        <v/>
      </c>
      <c r="P791" s="1"/>
      <c r="Q791" s="32" t="str">
        <f t="shared" si="67"/>
        <v/>
      </c>
      <c r="R791" s="22">
        <f t="shared" si="63"/>
        <v>0</v>
      </c>
      <c r="S791" s="1"/>
      <c r="T791" s="1"/>
    </row>
    <row r="792" spans="1:20" x14ac:dyDescent="0.25">
      <c r="A792" s="1"/>
      <c r="B792" s="1"/>
      <c r="C792" s="1"/>
      <c r="D792" s="5">
        <f t="shared" si="64"/>
        <v>792</v>
      </c>
      <c r="E792" s="10" t="s">
        <v>7</v>
      </c>
      <c r="F792" s="9"/>
      <c r="G792" s="10" t="s">
        <v>7</v>
      </c>
      <c r="H792" s="9"/>
      <c r="I792" s="10" t="s">
        <v>7</v>
      </c>
      <c r="J792" s="9"/>
      <c r="K792" s="10" t="s">
        <v>7</v>
      </c>
      <c r="L792" s="139"/>
      <c r="M792" s="1"/>
      <c r="N792" s="32" t="str">
        <f t="shared" si="65"/>
        <v/>
      </c>
      <c r="O792" s="32" t="str">
        <f t="shared" si="66"/>
        <v/>
      </c>
      <c r="P792" s="1"/>
      <c r="Q792" s="32" t="str">
        <f t="shared" si="67"/>
        <v/>
      </c>
      <c r="R792" s="22">
        <f t="shared" si="63"/>
        <v>0</v>
      </c>
      <c r="S792" s="1"/>
      <c r="T792" s="1"/>
    </row>
    <row r="793" spans="1:20" x14ac:dyDescent="0.25">
      <c r="A793" s="1"/>
      <c r="B793" s="1"/>
      <c r="C793" s="1"/>
      <c r="D793" s="5">
        <f t="shared" si="64"/>
        <v>793</v>
      </c>
      <c r="E793" s="10" t="s">
        <v>7</v>
      </c>
      <c r="F793" s="9"/>
      <c r="G793" s="10" t="s">
        <v>7</v>
      </c>
      <c r="H793" s="9"/>
      <c r="I793" s="10" t="s">
        <v>7</v>
      </c>
      <c r="J793" s="9"/>
      <c r="K793" s="10" t="s">
        <v>7</v>
      </c>
      <c r="L793" s="139"/>
      <c r="M793" s="1"/>
      <c r="N793" s="32" t="str">
        <f t="shared" si="65"/>
        <v/>
      </c>
      <c r="O793" s="32" t="str">
        <f t="shared" si="66"/>
        <v/>
      </c>
      <c r="P793" s="1"/>
      <c r="Q793" s="32" t="str">
        <f t="shared" si="67"/>
        <v/>
      </c>
      <c r="R793" s="22">
        <f t="shared" si="63"/>
        <v>0</v>
      </c>
      <c r="S793" s="1"/>
      <c r="T793" s="1"/>
    </row>
    <row r="794" spans="1:20" x14ac:dyDescent="0.25">
      <c r="A794" s="1"/>
      <c r="B794" s="1"/>
      <c r="C794" s="1"/>
      <c r="D794" s="5">
        <f t="shared" si="64"/>
        <v>794</v>
      </c>
      <c r="E794" s="10" t="s">
        <v>7</v>
      </c>
      <c r="F794" s="9"/>
      <c r="G794" s="10" t="s">
        <v>7</v>
      </c>
      <c r="H794" s="9"/>
      <c r="I794" s="10" t="s">
        <v>7</v>
      </c>
      <c r="J794" s="9"/>
      <c r="K794" s="10" t="s">
        <v>7</v>
      </c>
      <c r="L794" s="139"/>
      <c r="M794" s="1"/>
      <c r="N794" s="32" t="str">
        <f t="shared" si="65"/>
        <v/>
      </c>
      <c r="O794" s="32" t="str">
        <f t="shared" si="66"/>
        <v/>
      </c>
      <c r="P794" s="1"/>
      <c r="Q794" s="32" t="str">
        <f t="shared" si="67"/>
        <v/>
      </c>
      <c r="R794" s="22">
        <f t="shared" si="63"/>
        <v>0</v>
      </c>
      <c r="S794" s="1"/>
      <c r="T794" s="1"/>
    </row>
    <row r="795" spans="1:20" x14ac:dyDescent="0.25">
      <c r="A795" s="1"/>
      <c r="B795" s="1"/>
      <c r="C795" s="1"/>
      <c r="D795" s="5">
        <f t="shared" si="64"/>
        <v>795</v>
      </c>
      <c r="E795" s="10" t="s">
        <v>7</v>
      </c>
      <c r="F795" s="9"/>
      <c r="G795" s="10" t="s">
        <v>7</v>
      </c>
      <c r="H795" s="9"/>
      <c r="I795" s="10" t="s">
        <v>7</v>
      </c>
      <c r="J795" s="9"/>
      <c r="K795" s="10" t="s">
        <v>7</v>
      </c>
      <c r="L795" s="139"/>
      <c r="M795" s="1"/>
      <c r="N795" s="32" t="str">
        <f t="shared" si="65"/>
        <v/>
      </c>
      <c r="O795" s="32" t="str">
        <f t="shared" si="66"/>
        <v/>
      </c>
      <c r="P795" s="1"/>
      <c r="Q795" s="32" t="str">
        <f t="shared" si="67"/>
        <v/>
      </c>
      <c r="R795" s="22">
        <f t="shared" si="63"/>
        <v>0</v>
      </c>
      <c r="S795" s="1"/>
      <c r="T795" s="1"/>
    </row>
    <row r="796" spans="1:20" x14ac:dyDescent="0.25">
      <c r="A796" s="1"/>
      <c r="B796" s="1"/>
      <c r="C796" s="1"/>
      <c r="D796" s="5">
        <f t="shared" si="64"/>
        <v>796</v>
      </c>
      <c r="E796" s="10" t="s">
        <v>7</v>
      </c>
      <c r="F796" s="9"/>
      <c r="G796" s="10" t="s">
        <v>7</v>
      </c>
      <c r="H796" s="9"/>
      <c r="I796" s="10" t="s">
        <v>7</v>
      </c>
      <c r="J796" s="9"/>
      <c r="K796" s="10" t="s">
        <v>7</v>
      </c>
      <c r="L796" s="139"/>
      <c r="M796" s="1"/>
      <c r="N796" s="32" t="str">
        <f t="shared" si="65"/>
        <v/>
      </c>
      <c r="O796" s="32" t="str">
        <f t="shared" si="66"/>
        <v/>
      </c>
      <c r="P796" s="1"/>
      <c r="Q796" s="32" t="str">
        <f t="shared" si="67"/>
        <v/>
      </c>
      <c r="R796" s="22">
        <f t="shared" si="63"/>
        <v>0</v>
      </c>
      <c r="S796" s="1"/>
      <c r="T796" s="1"/>
    </row>
    <row r="797" spans="1:20" x14ac:dyDescent="0.25">
      <c r="A797" s="1"/>
      <c r="B797" s="1"/>
      <c r="C797" s="1"/>
      <c r="D797" s="5">
        <f t="shared" si="64"/>
        <v>797</v>
      </c>
      <c r="E797" s="10" t="s">
        <v>7</v>
      </c>
      <c r="F797" s="9"/>
      <c r="G797" s="10" t="s">
        <v>7</v>
      </c>
      <c r="H797" s="9"/>
      <c r="I797" s="10" t="s">
        <v>7</v>
      </c>
      <c r="J797" s="9"/>
      <c r="K797" s="10" t="s">
        <v>7</v>
      </c>
      <c r="L797" s="139"/>
      <c r="M797" s="1"/>
      <c r="N797" s="32" t="str">
        <f t="shared" si="65"/>
        <v/>
      </c>
      <c r="O797" s="32" t="str">
        <f t="shared" si="66"/>
        <v/>
      </c>
      <c r="P797" s="1"/>
      <c r="Q797" s="32" t="str">
        <f t="shared" si="67"/>
        <v/>
      </c>
      <c r="R797" s="22">
        <f t="shared" si="63"/>
        <v>0</v>
      </c>
      <c r="S797" s="1"/>
      <c r="T797" s="1"/>
    </row>
    <row r="798" spans="1:20" x14ac:dyDescent="0.25">
      <c r="A798" s="1"/>
      <c r="B798" s="1"/>
      <c r="C798" s="1"/>
      <c r="D798" s="5">
        <f t="shared" si="64"/>
        <v>798</v>
      </c>
      <c r="E798" s="10" t="s">
        <v>7</v>
      </c>
      <c r="F798" s="9"/>
      <c r="G798" s="10" t="s">
        <v>7</v>
      </c>
      <c r="H798" s="9"/>
      <c r="I798" s="10" t="s">
        <v>7</v>
      </c>
      <c r="J798" s="9"/>
      <c r="K798" s="10" t="s">
        <v>7</v>
      </c>
      <c r="L798" s="139"/>
      <c r="M798" s="1"/>
      <c r="N798" s="32" t="str">
        <f t="shared" si="65"/>
        <v/>
      </c>
      <c r="O798" s="32" t="str">
        <f t="shared" si="66"/>
        <v/>
      </c>
      <c r="P798" s="1"/>
      <c r="Q798" s="32" t="str">
        <f t="shared" si="67"/>
        <v/>
      </c>
      <c r="R798" s="22">
        <f t="shared" si="63"/>
        <v>0</v>
      </c>
      <c r="S798" s="1"/>
      <c r="T798" s="1"/>
    </row>
    <row r="799" spans="1:20" x14ac:dyDescent="0.25">
      <c r="A799" s="1"/>
      <c r="B799" s="1"/>
      <c r="C799" s="1"/>
      <c r="D799" s="5">
        <f t="shared" si="64"/>
        <v>799</v>
      </c>
      <c r="E799" s="10" t="s">
        <v>7</v>
      </c>
      <c r="F799" s="9"/>
      <c r="G799" s="10" t="s">
        <v>7</v>
      </c>
      <c r="H799" s="9"/>
      <c r="I799" s="10" t="s">
        <v>7</v>
      </c>
      <c r="J799" s="9"/>
      <c r="K799" s="10" t="s">
        <v>7</v>
      </c>
      <c r="L799" s="139"/>
      <c r="M799" s="1"/>
      <c r="N799" s="32" t="str">
        <f t="shared" si="65"/>
        <v/>
      </c>
      <c r="O799" s="32" t="str">
        <f t="shared" si="66"/>
        <v/>
      </c>
      <c r="P799" s="1"/>
      <c r="Q799" s="32" t="str">
        <f t="shared" si="67"/>
        <v/>
      </c>
      <c r="R799" s="22">
        <f t="shared" si="63"/>
        <v>0</v>
      </c>
      <c r="S799" s="1"/>
      <c r="T799" s="1"/>
    </row>
    <row r="800" spans="1:20" x14ac:dyDescent="0.25">
      <c r="A800" s="1"/>
      <c r="B800" s="1"/>
      <c r="C800" s="1"/>
      <c r="D800" s="5">
        <f t="shared" si="64"/>
        <v>800</v>
      </c>
      <c r="E800" s="10" t="s">
        <v>7</v>
      </c>
      <c r="F800" s="9"/>
      <c r="G800" s="10" t="s">
        <v>7</v>
      </c>
      <c r="H800" s="9"/>
      <c r="I800" s="10" t="s">
        <v>7</v>
      </c>
      <c r="J800" s="9"/>
      <c r="K800" s="10" t="s">
        <v>7</v>
      </c>
      <c r="L800" s="139"/>
      <c r="M800" s="1"/>
      <c r="N800" s="32" t="str">
        <f t="shared" si="65"/>
        <v/>
      </c>
      <c r="O800" s="32" t="str">
        <f t="shared" si="66"/>
        <v/>
      </c>
      <c r="P800" s="1"/>
      <c r="Q800" s="32" t="str">
        <f t="shared" si="67"/>
        <v/>
      </c>
      <c r="R800" s="22">
        <f t="shared" si="63"/>
        <v>0</v>
      </c>
      <c r="S800" s="1"/>
      <c r="T800" s="1"/>
    </row>
    <row r="801" spans="1:20" x14ac:dyDescent="0.25">
      <c r="A801" s="1"/>
      <c r="B801" s="1"/>
      <c r="C801" s="1"/>
      <c r="D801" s="5">
        <f t="shared" si="64"/>
        <v>801</v>
      </c>
      <c r="E801" s="10" t="s">
        <v>7</v>
      </c>
      <c r="F801" s="9"/>
      <c r="G801" s="10" t="s">
        <v>7</v>
      </c>
      <c r="H801" s="9"/>
      <c r="I801" s="10" t="s">
        <v>7</v>
      </c>
      <c r="J801" s="9"/>
      <c r="K801" s="10" t="s">
        <v>7</v>
      </c>
      <c r="L801" s="139"/>
      <c r="M801" s="1"/>
      <c r="N801" s="32" t="str">
        <f t="shared" si="65"/>
        <v/>
      </c>
      <c r="O801" s="32" t="str">
        <f t="shared" si="66"/>
        <v/>
      </c>
      <c r="P801" s="1"/>
      <c r="Q801" s="32" t="str">
        <f t="shared" si="67"/>
        <v/>
      </c>
      <c r="R801" s="22">
        <f t="shared" si="63"/>
        <v>0</v>
      </c>
      <c r="S801" s="1"/>
      <c r="T801" s="1"/>
    </row>
    <row r="802" spans="1:20" x14ac:dyDescent="0.25">
      <c r="A802" s="1"/>
      <c r="B802" s="1"/>
      <c r="C802" s="1"/>
      <c r="D802" s="5">
        <f t="shared" si="64"/>
        <v>802</v>
      </c>
      <c r="E802" s="10" t="s">
        <v>7</v>
      </c>
      <c r="F802" s="9"/>
      <c r="G802" s="10" t="s">
        <v>7</v>
      </c>
      <c r="H802" s="9"/>
      <c r="I802" s="10" t="s">
        <v>7</v>
      </c>
      <c r="J802" s="9"/>
      <c r="K802" s="10" t="s">
        <v>7</v>
      </c>
      <c r="L802" s="139"/>
      <c r="M802" s="1"/>
      <c r="N802" s="32" t="str">
        <f t="shared" si="65"/>
        <v/>
      </c>
      <c r="O802" s="32" t="str">
        <f t="shared" si="66"/>
        <v/>
      </c>
      <c r="P802" s="1"/>
      <c r="Q802" s="32" t="str">
        <f t="shared" si="67"/>
        <v/>
      </c>
      <c r="R802" s="22">
        <f t="shared" si="63"/>
        <v>0</v>
      </c>
      <c r="S802" s="1"/>
      <c r="T802" s="1"/>
    </row>
    <row r="803" spans="1:20" x14ac:dyDescent="0.25">
      <c r="A803" s="1"/>
      <c r="B803" s="1"/>
      <c r="C803" s="1"/>
      <c r="D803" s="5">
        <f t="shared" si="64"/>
        <v>803</v>
      </c>
      <c r="E803" s="10" t="s">
        <v>7</v>
      </c>
      <c r="F803" s="9"/>
      <c r="G803" s="10" t="s">
        <v>7</v>
      </c>
      <c r="H803" s="9"/>
      <c r="I803" s="10" t="s">
        <v>7</v>
      </c>
      <c r="J803" s="9"/>
      <c r="K803" s="10" t="s">
        <v>7</v>
      </c>
      <c r="L803" s="139"/>
      <c r="M803" s="1"/>
      <c r="N803" s="32" t="str">
        <f t="shared" si="65"/>
        <v/>
      </c>
      <c r="O803" s="32" t="str">
        <f t="shared" si="66"/>
        <v/>
      </c>
      <c r="P803" s="1"/>
      <c r="Q803" s="32" t="str">
        <f t="shared" si="67"/>
        <v/>
      </c>
      <c r="R803" s="22">
        <f t="shared" si="63"/>
        <v>0</v>
      </c>
      <c r="S803" s="1"/>
      <c r="T803" s="1"/>
    </row>
    <row r="804" spans="1:20" x14ac:dyDescent="0.25">
      <c r="A804" s="1"/>
      <c r="B804" s="1"/>
      <c r="C804" s="1"/>
      <c r="D804" s="5">
        <f t="shared" si="64"/>
        <v>804</v>
      </c>
      <c r="E804" s="10" t="s">
        <v>7</v>
      </c>
      <c r="F804" s="9"/>
      <c r="G804" s="10" t="s">
        <v>7</v>
      </c>
      <c r="H804" s="9"/>
      <c r="I804" s="10" t="s">
        <v>7</v>
      </c>
      <c r="J804" s="9"/>
      <c r="K804" s="10" t="s">
        <v>7</v>
      </c>
      <c r="L804" s="139"/>
      <c r="M804" s="1"/>
      <c r="N804" s="32" t="str">
        <f t="shared" si="65"/>
        <v/>
      </c>
      <c r="O804" s="32" t="str">
        <f t="shared" si="66"/>
        <v/>
      </c>
      <c r="P804" s="1"/>
      <c r="Q804" s="32" t="str">
        <f t="shared" si="67"/>
        <v/>
      </c>
      <c r="R804" s="22">
        <f t="shared" si="63"/>
        <v>0</v>
      </c>
      <c r="S804" s="1"/>
      <c r="T804" s="1"/>
    </row>
    <row r="805" spans="1:20" x14ac:dyDescent="0.25">
      <c r="A805" s="1"/>
      <c r="B805" s="1"/>
      <c r="C805" s="1"/>
      <c r="D805" s="5">
        <f t="shared" si="64"/>
        <v>805</v>
      </c>
      <c r="E805" s="10" t="s">
        <v>7</v>
      </c>
      <c r="F805" s="9"/>
      <c r="G805" s="10" t="s">
        <v>7</v>
      </c>
      <c r="H805" s="9"/>
      <c r="I805" s="10" t="s">
        <v>7</v>
      </c>
      <c r="J805" s="9"/>
      <c r="K805" s="10" t="s">
        <v>7</v>
      </c>
      <c r="L805" s="139"/>
      <c r="M805" s="1"/>
      <c r="N805" s="32" t="str">
        <f t="shared" si="65"/>
        <v/>
      </c>
      <c r="O805" s="32" t="str">
        <f t="shared" si="66"/>
        <v/>
      </c>
      <c r="P805" s="1"/>
      <c r="Q805" s="32" t="str">
        <f t="shared" si="67"/>
        <v/>
      </c>
      <c r="R805" s="22">
        <f t="shared" si="63"/>
        <v>0</v>
      </c>
      <c r="S805" s="1"/>
      <c r="T805" s="1"/>
    </row>
    <row r="806" spans="1:20" x14ac:dyDescent="0.25">
      <c r="A806" s="1"/>
      <c r="B806" s="1"/>
      <c r="C806" s="1"/>
      <c r="D806" s="5">
        <f t="shared" si="64"/>
        <v>806</v>
      </c>
      <c r="E806" s="10" t="s">
        <v>7</v>
      </c>
      <c r="F806" s="9"/>
      <c r="G806" s="10" t="s">
        <v>7</v>
      </c>
      <c r="H806" s="9"/>
      <c r="I806" s="10" t="s">
        <v>7</v>
      </c>
      <c r="J806" s="9"/>
      <c r="K806" s="10" t="s">
        <v>7</v>
      </c>
      <c r="L806" s="139"/>
      <c r="M806" s="1"/>
      <c r="N806" s="32" t="str">
        <f t="shared" si="65"/>
        <v/>
      </c>
      <c r="O806" s="32" t="str">
        <f t="shared" si="66"/>
        <v/>
      </c>
      <c r="P806" s="1"/>
      <c r="Q806" s="32" t="str">
        <f t="shared" si="67"/>
        <v/>
      </c>
      <c r="R806" s="22">
        <f t="shared" si="63"/>
        <v>0</v>
      </c>
      <c r="S806" s="1"/>
      <c r="T806" s="1"/>
    </row>
    <row r="807" spans="1:20" x14ac:dyDescent="0.25">
      <c r="A807" s="1"/>
      <c r="B807" s="1"/>
      <c r="C807" s="1"/>
      <c r="D807" s="5">
        <f t="shared" si="64"/>
        <v>807</v>
      </c>
      <c r="E807" s="10" t="s">
        <v>7</v>
      </c>
      <c r="F807" s="9"/>
      <c r="G807" s="10" t="s">
        <v>7</v>
      </c>
      <c r="H807" s="9"/>
      <c r="I807" s="10" t="s">
        <v>7</v>
      </c>
      <c r="J807" s="9"/>
      <c r="K807" s="10" t="s">
        <v>7</v>
      </c>
      <c r="L807" s="139"/>
      <c r="M807" s="1"/>
      <c r="N807" s="32" t="str">
        <f t="shared" si="65"/>
        <v/>
      </c>
      <c r="O807" s="32" t="str">
        <f t="shared" si="66"/>
        <v/>
      </c>
      <c r="P807" s="1"/>
      <c r="Q807" s="32" t="str">
        <f t="shared" si="67"/>
        <v/>
      </c>
      <c r="R807" s="22">
        <f t="shared" si="63"/>
        <v>0</v>
      </c>
      <c r="S807" s="1"/>
      <c r="T807" s="1"/>
    </row>
    <row r="808" spans="1:20" x14ac:dyDescent="0.25">
      <c r="A808" s="1"/>
      <c r="B808" s="1"/>
      <c r="C808" s="1"/>
      <c r="D808" s="5">
        <f t="shared" si="64"/>
        <v>808</v>
      </c>
      <c r="E808" s="10" t="s">
        <v>7</v>
      </c>
      <c r="F808" s="9"/>
      <c r="G808" s="10" t="s">
        <v>7</v>
      </c>
      <c r="H808" s="9"/>
      <c r="I808" s="10" t="s">
        <v>7</v>
      </c>
      <c r="J808" s="9"/>
      <c r="K808" s="10" t="s">
        <v>7</v>
      </c>
      <c r="L808" s="139"/>
      <c r="M808" s="1"/>
      <c r="N808" s="32" t="str">
        <f t="shared" si="65"/>
        <v/>
      </c>
      <c r="O808" s="32" t="str">
        <f t="shared" si="66"/>
        <v/>
      </c>
      <c r="P808" s="1"/>
      <c r="Q808" s="32" t="str">
        <f t="shared" si="67"/>
        <v/>
      </c>
      <c r="R808" s="22">
        <f t="shared" si="63"/>
        <v>0</v>
      </c>
      <c r="S808" s="1"/>
      <c r="T808" s="1"/>
    </row>
    <row r="809" spans="1:20" x14ac:dyDescent="0.25">
      <c r="A809" s="1"/>
      <c r="B809" s="1"/>
      <c r="C809" s="1"/>
      <c r="D809" s="5">
        <f t="shared" si="64"/>
        <v>809</v>
      </c>
      <c r="E809" s="10" t="s">
        <v>7</v>
      </c>
      <c r="F809" s="9"/>
      <c r="G809" s="10" t="s">
        <v>7</v>
      </c>
      <c r="H809" s="9"/>
      <c r="I809" s="10" t="s">
        <v>7</v>
      </c>
      <c r="J809" s="9"/>
      <c r="K809" s="10" t="s">
        <v>7</v>
      </c>
      <c r="L809" s="139"/>
      <c r="M809" s="1"/>
      <c r="N809" s="32" t="str">
        <f t="shared" si="65"/>
        <v/>
      </c>
      <c r="O809" s="32" t="str">
        <f t="shared" si="66"/>
        <v/>
      </c>
      <c r="P809" s="1"/>
      <c r="Q809" s="32" t="str">
        <f t="shared" si="67"/>
        <v/>
      </c>
      <c r="R809" s="22">
        <f t="shared" si="63"/>
        <v>0</v>
      </c>
      <c r="S809" s="1"/>
      <c r="T809" s="1"/>
    </row>
    <row r="810" spans="1:20" x14ac:dyDescent="0.25">
      <c r="A810" s="1"/>
      <c r="B810" s="1"/>
      <c r="C810" s="1"/>
      <c r="D810" s="5">
        <f t="shared" si="64"/>
        <v>810</v>
      </c>
      <c r="E810" s="10" t="s">
        <v>7</v>
      </c>
      <c r="F810" s="9"/>
      <c r="G810" s="10" t="s">
        <v>7</v>
      </c>
      <c r="H810" s="9"/>
      <c r="I810" s="10" t="s">
        <v>7</v>
      </c>
      <c r="J810" s="9"/>
      <c r="K810" s="10" t="s">
        <v>7</v>
      </c>
      <c r="L810" s="139"/>
      <c r="M810" s="1"/>
      <c r="N810" s="32" t="str">
        <f t="shared" si="65"/>
        <v/>
      </c>
      <c r="O810" s="32" t="str">
        <f t="shared" si="66"/>
        <v/>
      </c>
      <c r="P810" s="1"/>
      <c r="Q810" s="32" t="str">
        <f t="shared" si="67"/>
        <v/>
      </c>
      <c r="R810" s="22">
        <f t="shared" si="63"/>
        <v>0</v>
      </c>
      <c r="S810" s="1"/>
      <c r="T810" s="1"/>
    </row>
    <row r="811" spans="1:20" x14ac:dyDescent="0.25">
      <c r="A811" s="1"/>
      <c r="B811" s="1"/>
      <c r="C811" s="1"/>
      <c r="D811" s="5">
        <f t="shared" si="64"/>
        <v>811</v>
      </c>
      <c r="E811" s="10" t="s">
        <v>7</v>
      </c>
      <c r="F811" s="9"/>
      <c r="G811" s="10" t="s">
        <v>7</v>
      </c>
      <c r="H811" s="9"/>
      <c r="I811" s="10" t="s">
        <v>7</v>
      </c>
      <c r="J811" s="9"/>
      <c r="K811" s="10" t="s">
        <v>7</v>
      </c>
      <c r="L811" s="139"/>
      <c r="M811" s="1"/>
      <c r="N811" s="32" t="str">
        <f t="shared" si="65"/>
        <v/>
      </c>
      <c r="O811" s="32" t="str">
        <f t="shared" si="66"/>
        <v/>
      </c>
      <c r="P811" s="1"/>
      <c r="Q811" s="32" t="str">
        <f t="shared" si="67"/>
        <v/>
      </c>
      <c r="R811" s="22">
        <f t="shared" si="63"/>
        <v>0</v>
      </c>
      <c r="S811" s="1"/>
      <c r="T811" s="1"/>
    </row>
    <row r="812" spans="1:20" x14ac:dyDescent="0.25">
      <c r="A812" s="1"/>
      <c r="B812" s="1"/>
      <c r="C812" s="1"/>
      <c r="D812" s="5">
        <f t="shared" si="64"/>
        <v>812</v>
      </c>
      <c r="E812" s="10" t="s">
        <v>7</v>
      </c>
      <c r="F812" s="9"/>
      <c r="G812" s="10" t="s">
        <v>7</v>
      </c>
      <c r="H812" s="9"/>
      <c r="I812" s="10" t="s">
        <v>7</v>
      </c>
      <c r="J812" s="9"/>
      <c r="K812" s="10" t="s">
        <v>7</v>
      </c>
      <c r="L812" s="139"/>
      <c r="M812" s="1"/>
      <c r="N812" s="32" t="str">
        <f t="shared" si="65"/>
        <v/>
      </c>
      <c r="O812" s="32" t="str">
        <f t="shared" si="66"/>
        <v/>
      </c>
      <c r="P812" s="1"/>
      <c r="Q812" s="32" t="str">
        <f t="shared" si="67"/>
        <v/>
      </c>
      <c r="R812" s="22">
        <f t="shared" si="63"/>
        <v>0</v>
      </c>
      <c r="S812" s="1"/>
      <c r="T812" s="1"/>
    </row>
    <row r="813" spans="1:20" x14ac:dyDescent="0.25">
      <c r="A813" s="1"/>
      <c r="B813" s="1"/>
      <c r="C813" s="1"/>
      <c r="D813" s="5">
        <f t="shared" si="64"/>
        <v>813</v>
      </c>
      <c r="E813" s="10" t="s">
        <v>7</v>
      </c>
      <c r="F813" s="9"/>
      <c r="G813" s="10" t="s">
        <v>7</v>
      </c>
      <c r="H813" s="9"/>
      <c r="I813" s="10" t="s">
        <v>7</v>
      </c>
      <c r="J813" s="9"/>
      <c r="K813" s="10" t="s">
        <v>7</v>
      </c>
      <c r="L813" s="139"/>
      <c r="M813" s="1"/>
      <c r="N813" s="32" t="str">
        <f t="shared" si="65"/>
        <v/>
      </c>
      <c r="O813" s="32" t="str">
        <f t="shared" si="66"/>
        <v/>
      </c>
      <c r="P813" s="1"/>
      <c r="Q813" s="32" t="str">
        <f t="shared" si="67"/>
        <v/>
      </c>
      <c r="R813" s="22">
        <f t="shared" si="63"/>
        <v>0</v>
      </c>
      <c r="S813" s="1"/>
      <c r="T813" s="1"/>
    </row>
    <row r="814" spans="1:20" x14ac:dyDescent="0.25">
      <c r="A814" s="1"/>
      <c r="B814" s="1"/>
      <c r="C814" s="1"/>
      <c r="D814" s="5">
        <f t="shared" si="64"/>
        <v>814</v>
      </c>
      <c r="E814" s="10" t="s">
        <v>7</v>
      </c>
      <c r="F814" s="9"/>
      <c r="G814" s="10" t="s">
        <v>7</v>
      </c>
      <c r="H814" s="9"/>
      <c r="I814" s="10" t="s">
        <v>7</v>
      </c>
      <c r="J814" s="9"/>
      <c r="K814" s="10" t="s">
        <v>7</v>
      </c>
      <c r="L814" s="139"/>
      <c r="M814" s="1"/>
      <c r="N814" s="32" t="str">
        <f t="shared" si="65"/>
        <v/>
      </c>
      <c r="O814" s="32" t="str">
        <f t="shared" si="66"/>
        <v/>
      </c>
      <c r="P814" s="1"/>
      <c r="Q814" s="32" t="str">
        <f t="shared" si="67"/>
        <v/>
      </c>
      <c r="R814" s="22">
        <f t="shared" si="63"/>
        <v>0</v>
      </c>
      <c r="S814" s="1"/>
      <c r="T814" s="1"/>
    </row>
    <row r="815" spans="1:20" x14ac:dyDescent="0.25">
      <c r="A815" s="1"/>
      <c r="B815" s="1"/>
      <c r="C815" s="1"/>
      <c r="D815" s="5">
        <f t="shared" si="64"/>
        <v>815</v>
      </c>
      <c r="E815" s="10" t="s">
        <v>7</v>
      </c>
      <c r="F815" s="9"/>
      <c r="G815" s="10" t="s">
        <v>7</v>
      </c>
      <c r="H815" s="9"/>
      <c r="I815" s="10" t="s">
        <v>7</v>
      </c>
      <c r="J815" s="9"/>
      <c r="K815" s="10" t="s">
        <v>7</v>
      </c>
      <c r="L815" s="139"/>
      <c r="M815" s="1"/>
      <c r="N815" s="32" t="str">
        <f t="shared" si="65"/>
        <v/>
      </c>
      <c r="O815" s="32" t="str">
        <f t="shared" si="66"/>
        <v/>
      </c>
      <c r="P815" s="1"/>
      <c r="Q815" s="32" t="str">
        <f t="shared" si="67"/>
        <v/>
      </c>
      <c r="R815" s="22">
        <f t="shared" si="63"/>
        <v>0</v>
      </c>
      <c r="S815" s="1"/>
      <c r="T815" s="1"/>
    </row>
    <row r="816" spans="1:20" x14ac:dyDescent="0.25">
      <c r="A816" s="1"/>
      <c r="B816" s="1"/>
      <c r="C816" s="1"/>
      <c r="D816" s="5">
        <f t="shared" si="64"/>
        <v>816</v>
      </c>
      <c r="E816" s="10" t="s">
        <v>7</v>
      </c>
      <c r="F816" s="9"/>
      <c r="G816" s="10" t="s">
        <v>7</v>
      </c>
      <c r="H816" s="9"/>
      <c r="I816" s="10" t="s">
        <v>7</v>
      </c>
      <c r="J816" s="9"/>
      <c r="K816" s="10" t="s">
        <v>7</v>
      </c>
      <c r="L816" s="139"/>
      <c r="M816" s="1"/>
      <c r="N816" s="32" t="str">
        <f t="shared" si="65"/>
        <v/>
      </c>
      <c r="O816" s="32" t="str">
        <f t="shared" si="66"/>
        <v/>
      </c>
      <c r="P816" s="1"/>
      <c r="Q816" s="32" t="str">
        <f t="shared" si="67"/>
        <v/>
      </c>
      <c r="R816" s="22">
        <f t="shared" si="63"/>
        <v>0</v>
      </c>
      <c r="S816" s="1"/>
      <c r="T816" s="1"/>
    </row>
    <row r="817" spans="1:20" x14ac:dyDescent="0.25">
      <c r="A817" s="1"/>
      <c r="B817" s="1"/>
      <c r="C817" s="1"/>
      <c r="D817" s="5">
        <f t="shared" si="64"/>
        <v>817</v>
      </c>
      <c r="E817" s="10" t="s">
        <v>7</v>
      </c>
      <c r="F817" s="9"/>
      <c r="G817" s="10" t="s">
        <v>7</v>
      </c>
      <c r="H817" s="9"/>
      <c r="I817" s="10" t="s">
        <v>7</v>
      </c>
      <c r="J817" s="9"/>
      <c r="K817" s="10" t="s">
        <v>7</v>
      </c>
      <c r="L817" s="139"/>
      <c r="M817" s="1"/>
      <c r="N817" s="32" t="str">
        <f t="shared" si="65"/>
        <v/>
      </c>
      <c r="O817" s="32" t="str">
        <f t="shared" si="66"/>
        <v/>
      </c>
      <c r="P817" s="1"/>
      <c r="Q817" s="32" t="str">
        <f t="shared" si="67"/>
        <v/>
      </c>
      <c r="R817" s="22">
        <f t="shared" si="63"/>
        <v>0</v>
      </c>
      <c r="S817" s="1"/>
      <c r="T817" s="1"/>
    </row>
    <row r="818" spans="1:20" x14ac:dyDescent="0.25">
      <c r="A818" s="1"/>
      <c r="B818" s="1"/>
      <c r="C818" s="1"/>
      <c r="D818" s="5">
        <f t="shared" si="64"/>
        <v>818</v>
      </c>
      <c r="E818" s="10" t="s">
        <v>7</v>
      </c>
      <c r="F818" s="9"/>
      <c r="G818" s="10" t="s">
        <v>7</v>
      </c>
      <c r="H818" s="9"/>
      <c r="I818" s="10" t="s">
        <v>7</v>
      </c>
      <c r="J818" s="9"/>
      <c r="K818" s="10" t="s">
        <v>7</v>
      </c>
      <c r="L818" s="139"/>
      <c r="M818" s="1"/>
      <c r="N818" s="32" t="str">
        <f t="shared" si="65"/>
        <v/>
      </c>
      <c r="O818" s="32" t="str">
        <f t="shared" si="66"/>
        <v/>
      </c>
      <c r="P818" s="1"/>
      <c r="Q818" s="32" t="str">
        <f t="shared" si="67"/>
        <v/>
      </c>
      <c r="R818" s="22">
        <f t="shared" si="63"/>
        <v>0</v>
      </c>
      <c r="S818" s="1"/>
      <c r="T818" s="1"/>
    </row>
    <row r="819" spans="1:20" x14ac:dyDescent="0.25">
      <c r="A819" s="1"/>
      <c r="B819" s="1"/>
      <c r="C819" s="1"/>
      <c r="D819" s="5">
        <f t="shared" si="64"/>
        <v>819</v>
      </c>
      <c r="E819" s="10" t="s">
        <v>7</v>
      </c>
      <c r="F819" s="9"/>
      <c r="G819" s="10" t="s">
        <v>7</v>
      </c>
      <c r="H819" s="9"/>
      <c r="I819" s="10" t="s">
        <v>7</v>
      </c>
      <c r="J819" s="9"/>
      <c r="K819" s="10" t="s">
        <v>7</v>
      </c>
      <c r="L819" s="139"/>
      <c r="M819" s="1"/>
      <c r="N819" s="32" t="str">
        <f t="shared" si="65"/>
        <v/>
      </c>
      <c r="O819" s="32" t="str">
        <f t="shared" si="66"/>
        <v/>
      </c>
      <c r="P819" s="1"/>
      <c r="Q819" s="32" t="str">
        <f t="shared" si="67"/>
        <v/>
      </c>
      <c r="R819" s="22">
        <f t="shared" si="63"/>
        <v>0</v>
      </c>
      <c r="S819" s="1"/>
      <c r="T819" s="1"/>
    </row>
    <row r="820" spans="1:20" x14ac:dyDescent="0.25">
      <c r="A820" s="1"/>
      <c r="B820" s="1"/>
      <c r="C820" s="1"/>
      <c r="D820" s="5">
        <f t="shared" si="64"/>
        <v>820</v>
      </c>
      <c r="E820" s="10" t="s">
        <v>7</v>
      </c>
      <c r="F820" s="9"/>
      <c r="G820" s="10" t="s">
        <v>7</v>
      </c>
      <c r="H820" s="9"/>
      <c r="I820" s="10" t="s">
        <v>7</v>
      </c>
      <c r="J820" s="9"/>
      <c r="K820" s="10" t="s">
        <v>7</v>
      </c>
      <c r="L820" s="139"/>
      <c r="M820" s="1"/>
      <c r="N820" s="32" t="str">
        <f t="shared" si="65"/>
        <v/>
      </c>
      <c r="O820" s="32" t="str">
        <f t="shared" si="66"/>
        <v/>
      </c>
      <c r="P820" s="1"/>
      <c r="Q820" s="32" t="str">
        <f t="shared" si="67"/>
        <v/>
      </c>
      <c r="R820" s="22">
        <f t="shared" si="63"/>
        <v>0</v>
      </c>
      <c r="S820" s="1"/>
      <c r="T820" s="1"/>
    </row>
    <row r="821" spans="1:20" x14ac:dyDescent="0.25">
      <c r="A821" s="1"/>
      <c r="B821" s="1"/>
      <c r="C821" s="1"/>
      <c r="D821" s="5">
        <f t="shared" si="64"/>
        <v>821</v>
      </c>
      <c r="E821" s="10" t="s">
        <v>7</v>
      </c>
      <c r="F821" s="9"/>
      <c r="G821" s="10" t="s">
        <v>7</v>
      </c>
      <c r="H821" s="9"/>
      <c r="I821" s="10" t="s">
        <v>7</v>
      </c>
      <c r="J821" s="9"/>
      <c r="K821" s="10" t="s">
        <v>7</v>
      </c>
      <c r="L821" s="139"/>
      <c r="M821" s="1"/>
      <c r="N821" s="32" t="str">
        <f t="shared" si="65"/>
        <v/>
      </c>
      <c r="O821" s="32" t="str">
        <f t="shared" si="66"/>
        <v/>
      </c>
      <c r="P821" s="1"/>
      <c r="Q821" s="32" t="str">
        <f t="shared" si="67"/>
        <v/>
      </c>
      <c r="R821" s="22">
        <f t="shared" si="63"/>
        <v>0</v>
      </c>
      <c r="S821" s="1"/>
      <c r="T821" s="1"/>
    </row>
    <row r="822" spans="1:20" x14ac:dyDescent="0.25">
      <c r="A822" s="1"/>
      <c r="B822" s="1"/>
      <c r="C822" s="1"/>
      <c r="D822" s="5">
        <f t="shared" si="64"/>
        <v>822</v>
      </c>
      <c r="E822" s="10" t="s">
        <v>7</v>
      </c>
      <c r="F822" s="9"/>
      <c r="G822" s="10" t="s">
        <v>7</v>
      </c>
      <c r="H822" s="9"/>
      <c r="I822" s="10" t="s">
        <v>7</v>
      </c>
      <c r="J822" s="9"/>
      <c r="K822" s="10" t="s">
        <v>7</v>
      </c>
      <c r="L822" s="139"/>
      <c r="M822" s="1"/>
      <c r="N822" s="32" t="str">
        <f t="shared" si="65"/>
        <v/>
      </c>
      <c r="O822" s="32" t="str">
        <f t="shared" si="66"/>
        <v/>
      </c>
      <c r="P822" s="1"/>
      <c r="Q822" s="32" t="str">
        <f t="shared" si="67"/>
        <v/>
      </c>
      <c r="R822" s="22">
        <f t="shared" si="63"/>
        <v>0</v>
      </c>
      <c r="S822" s="1"/>
      <c r="T822" s="1"/>
    </row>
    <row r="823" spans="1:20" x14ac:dyDescent="0.25">
      <c r="A823" s="1"/>
      <c r="B823" s="1"/>
      <c r="C823" s="1"/>
      <c r="D823" s="5">
        <f t="shared" si="64"/>
        <v>823</v>
      </c>
      <c r="E823" s="10" t="s">
        <v>7</v>
      </c>
      <c r="F823" s="9"/>
      <c r="G823" s="10" t="s">
        <v>7</v>
      </c>
      <c r="H823" s="9"/>
      <c r="I823" s="10" t="s">
        <v>7</v>
      </c>
      <c r="J823" s="9"/>
      <c r="K823" s="10" t="s">
        <v>7</v>
      </c>
      <c r="L823" s="139"/>
      <c r="M823" s="1"/>
      <c r="N823" s="32" t="str">
        <f t="shared" si="65"/>
        <v/>
      </c>
      <c r="O823" s="32" t="str">
        <f t="shared" si="66"/>
        <v/>
      </c>
      <c r="P823" s="1"/>
      <c r="Q823" s="32" t="str">
        <f t="shared" si="67"/>
        <v/>
      </c>
      <c r="R823" s="22">
        <f t="shared" si="63"/>
        <v>0</v>
      </c>
      <c r="S823" s="1"/>
      <c r="T823" s="1"/>
    </row>
    <row r="824" spans="1:20" x14ac:dyDescent="0.25">
      <c r="A824" s="1"/>
      <c r="B824" s="1"/>
      <c r="C824" s="1"/>
      <c r="D824" s="5">
        <f t="shared" si="64"/>
        <v>824</v>
      </c>
      <c r="E824" s="10" t="s">
        <v>7</v>
      </c>
      <c r="F824" s="9"/>
      <c r="G824" s="10" t="s">
        <v>7</v>
      </c>
      <c r="H824" s="9"/>
      <c r="I824" s="10" t="s">
        <v>7</v>
      </c>
      <c r="J824" s="9"/>
      <c r="K824" s="10" t="s">
        <v>7</v>
      </c>
      <c r="L824" s="139"/>
      <c r="M824" s="1"/>
      <c r="N824" s="32" t="str">
        <f t="shared" si="65"/>
        <v/>
      </c>
      <c r="O824" s="32" t="str">
        <f t="shared" si="66"/>
        <v/>
      </c>
      <c r="P824" s="1"/>
      <c r="Q824" s="32" t="str">
        <f t="shared" si="67"/>
        <v/>
      </c>
      <c r="R824" s="22">
        <f t="shared" si="63"/>
        <v>0</v>
      </c>
      <c r="S824" s="1"/>
      <c r="T824" s="1"/>
    </row>
    <row r="825" spans="1:20" x14ac:dyDescent="0.25">
      <c r="A825" s="1"/>
      <c r="B825" s="1"/>
      <c r="C825" s="1"/>
      <c r="D825" s="5">
        <f t="shared" si="64"/>
        <v>825</v>
      </c>
      <c r="E825" s="10" t="s">
        <v>7</v>
      </c>
      <c r="F825" s="9"/>
      <c r="G825" s="10" t="s">
        <v>7</v>
      </c>
      <c r="H825" s="9"/>
      <c r="I825" s="10" t="s">
        <v>7</v>
      </c>
      <c r="J825" s="9"/>
      <c r="K825" s="10" t="s">
        <v>7</v>
      </c>
      <c r="L825" s="139"/>
      <c r="M825" s="1"/>
      <c r="N825" s="32" t="str">
        <f t="shared" si="65"/>
        <v/>
      </c>
      <c r="O825" s="32" t="str">
        <f t="shared" si="66"/>
        <v/>
      </c>
      <c r="P825" s="1"/>
      <c r="Q825" s="32" t="str">
        <f t="shared" si="67"/>
        <v/>
      </c>
      <c r="R825" s="22">
        <f t="shared" si="63"/>
        <v>0</v>
      </c>
      <c r="S825" s="1"/>
      <c r="T825" s="1"/>
    </row>
    <row r="826" spans="1:20" x14ac:dyDescent="0.25">
      <c r="A826" s="1"/>
      <c r="B826" s="1"/>
      <c r="C826" s="1"/>
      <c r="D826" s="5">
        <f t="shared" si="64"/>
        <v>826</v>
      </c>
      <c r="E826" s="10" t="s">
        <v>7</v>
      </c>
      <c r="F826" s="9"/>
      <c r="G826" s="10" t="s">
        <v>7</v>
      </c>
      <c r="H826" s="9"/>
      <c r="I826" s="10" t="s">
        <v>7</v>
      </c>
      <c r="J826" s="9"/>
      <c r="K826" s="10" t="s">
        <v>7</v>
      </c>
      <c r="L826" s="139"/>
      <c r="M826" s="1"/>
      <c r="N826" s="32" t="str">
        <f t="shared" si="65"/>
        <v/>
      </c>
      <c r="O826" s="32" t="str">
        <f t="shared" si="66"/>
        <v/>
      </c>
      <c r="P826" s="1"/>
      <c r="Q826" s="32" t="str">
        <f t="shared" si="67"/>
        <v/>
      </c>
      <c r="R826" s="22">
        <f t="shared" si="63"/>
        <v>0</v>
      </c>
      <c r="S826" s="1"/>
      <c r="T826" s="1"/>
    </row>
    <row r="827" spans="1:20" x14ac:dyDescent="0.25">
      <c r="A827" s="1"/>
      <c r="B827" s="1"/>
      <c r="C827" s="1"/>
      <c r="D827" s="5">
        <f t="shared" si="64"/>
        <v>827</v>
      </c>
      <c r="E827" s="10" t="s">
        <v>7</v>
      </c>
      <c r="F827" s="9"/>
      <c r="G827" s="10" t="s">
        <v>7</v>
      </c>
      <c r="H827" s="9"/>
      <c r="I827" s="10" t="s">
        <v>7</v>
      </c>
      <c r="J827" s="9"/>
      <c r="K827" s="10" t="s">
        <v>7</v>
      </c>
      <c r="L827" s="139"/>
      <c r="M827" s="1"/>
      <c r="N827" s="32" t="str">
        <f t="shared" si="65"/>
        <v/>
      </c>
      <c r="O827" s="32" t="str">
        <f t="shared" si="66"/>
        <v/>
      </c>
      <c r="P827" s="1"/>
      <c r="Q827" s="32" t="str">
        <f t="shared" si="67"/>
        <v/>
      </c>
      <c r="R827" s="22">
        <f t="shared" si="63"/>
        <v>0</v>
      </c>
      <c r="S827" s="1"/>
      <c r="T827" s="1"/>
    </row>
    <row r="828" spans="1:20" x14ac:dyDescent="0.25">
      <c r="A828" s="1"/>
      <c r="B828" s="1"/>
      <c r="C828" s="1"/>
      <c r="D828" s="5">
        <f t="shared" si="64"/>
        <v>828</v>
      </c>
      <c r="E828" s="10" t="s">
        <v>7</v>
      </c>
      <c r="F828" s="9"/>
      <c r="G828" s="10" t="s">
        <v>7</v>
      </c>
      <c r="H828" s="9"/>
      <c r="I828" s="10" t="s">
        <v>7</v>
      </c>
      <c r="J828" s="9"/>
      <c r="K828" s="10" t="s">
        <v>7</v>
      </c>
      <c r="L828" s="139"/>
      <c r="M828" s="1"/>
      <c r="N828" s="32" t="str">
        <f t="shared" si="65"/>
        <v/>
      </c>
      <c r="O828" s="32" t="str">
        <f t="shared" si="66"/>
        <v/>
      </c>
      <c r="P828" s="1"/>
      <c r="Q828" s="32" t="str">
        <f t="shared" si="67"/>
        <v/>
      </c>
      <c r="R828" s="22">
        <f t="shared" si="63"/>
        <v>0</v>
      </c>
      <c r="S828" s="1"/>
      <c r="T828" s="1"/>
    </row>
    <row r="829" spans="1:20" x14ac:dyDescent="0.25">
      <c r="A829" s="1"/>
      <c r="B829" s="1"/>
      <c r="C829" s="1"/>
      <c r="D829" s="5">
        <f t="shared" si="64"/>
        <v>829</v>
      </c>
      <c r="E829" s="10" t="s">
        <v>7</v>
      </c>
      <c r="F829" s="9"/>
      <c r="G829" s="10" t="s">
        <v>7</v>
      </c>
      <c r="H829" s="9"/>
      <c r="I829" s="10" t="s">
        <v>7</v>
      </c>
      <c r="J829" s="9"/>
      <c r="K829" s="10" t="s">
        <v>7</v>
      </c>
      <c r="L829" s="139"/>
      <c r="M829" s="1"/>
      <c r="N829" s="32" t="str">
        <f t="shared" si="65"/>
        <v/>
      </c>
      <c r="O829" s="32" t="str">
        <f t="shared" si="66"/>
        <v/>
      </c>
      <c r="P829" s="1"/>
      <c r="Q829" s="32" t="str">
        <f t="shared" si="67"/>
        <v/>
      </c>
      <c r="R829" s="22">
        <f t="shared" si="63"/>
        <v>0</v>
      </c>
      <c r="S829" s="1"/>
      <c r="T829" s="1"/>
    </row>
    <row r="830" spans="1:20" x14ac:dyDescent="0.25">
      <c r="A830" s="1"/>
      <c r="B830" s="1"/>
      <c r="C830" s="1"/>
      <c r="D830" s="5">
        <f t="shared" si="64"/>
        <v>830</v>
      </c>
      <c r="E830" s="10" t="s">
        <v>7</v>
      </c>
      <c r="F830" s="9"/>
      <c r="G830" s="10" t="s">
        <v>7</v>
      </c>
      <c r="H830" s="9"/>
      <c r="I830" s="10" t="s">
        <v>7</v>
      </c>
      <c r="J830" s="9"/>
      <c r="K830" s="10" t="s">
        <v>7</v>
      </c>
      <c r="L830" s="139"/>
      <c r="M830" s="1"/>
      <c r="N830" s="32" t="str">
        <f t="shared" si="65"/>
        <v/>
      </c>
      <c r="O830" s="32" t="str">
        <f t="shared" si="66"/>
        <v/>
      </c>
      <c r="P830" s="1"/>
      <c r="Q830" s="32" t="str">
        <f t="shared" si="67"/>
        <v/>
      </c>
      <c r="R830" s="22">
        <f t="shared" si="63"/>
        <v>0</v>
      </c>
      <c r="S830" s="1"/>
      <c r="T830" s="1"/>
    </row>
    <row r="831" spans="1:20" x14ac:dyDescent="0.25">
      <c r="A831" s="1"/>
      <c r="B831" s="1"/>
      <c r="C831" s="1"/>
      <c r="D831" s="5">
        <f t="shared" si="64"/>
        <v>831</v>
      </c>
      <c r="E831" s="10" t="s">
        <v>7</v>
      </c>
      <c r="F831" s="9"/>
      <c r="G831" s="10" t="s">
        <v>7</v>
      </c>
      <c r="H831" s="9"/>
      <c r="I831" s="10" t="s">
        <v>7</v>
      </c>
      <c r="J831" s="9"/>
      <c r="K831" s="10" t="s">
        <v>7</v>
      </c>
      <c r="L831" s="139"/>
      <c r="M831" s="1"/>
      <c r="N831" s="32" t="str">
        <f t="shared" si="65"/>
        <v/>
      </c>
      <c r="O831" s="32" t="str">
        <f t="shared" si="66"/>
        <v/>
      </c>
      <c r="P831" s="1"/>
      <c r="Q831" s="32" t="str">
        <f t="shared" si="67"/>
        <v/>
      </c>
      <c r="R831" s="22">
        <f t="shared" si="63"/>
        <v>0</v>
      </c>
      <c r="S831" s="1"/>
      <c r="T831" s="1"/>
    </row>
    <row r="832" spans="1:20" x14ac:dyDescent="0.25">
      <c r="A832" s="1"/>
      <c r="B832" s="1"/>
      <c r="C832" s="1"/>
      <c r="D832" s="5">
        <f t="shared" si="64"/>
        <v>832</v>
      </c>
      <c r="E832" s="10" t="s">
        <v>7</v>
      </c>
      <c r="F832" s="9"/>
      <c r="G832" s="10" t="s">
        <v>7</v>
      </c>
      <c r="H832" s="9"/>
      <c r="I832" s="10" t="s">
        <v>7</v>
      </c>
      <c r="J832" s="9"/>
      <c r="K832" s="10" t="s">
        <v>7</v>
      </c>
      <c r="L832" s="139"/>
      <c r="M832" s="1"/>
      <c r="N832" s="32" t="str">
        <f t="shared" si="65"/>
        <v/>
      </c>
      <c r="O832" s="32" t="str">
        <f t="shared" si="66"/>
        <v/>
      </c>
      <c r="P832" s="1"/>
      <c r="Q832" s="32" t="str">
        <f t="shared" si="67"/>
        <v/>
      </c>
      <c r="R832" s="22">
        <f t="shared" si="63"/>
        <v>0</v>
      </c>
      <c r="S832" s="1"/>
      <c r="T832" s="1"/>
    </row>
    <row r="833" spans="1:20" x14ac:dyDescent="0.25">
      <c r="A833" s="1"/>
      <c r="B833" s="1"/>
      <c r="C833" s="1"/>
      <c r="D833" s="5">
        <f t="shared" si="64"/>
        <v>833</v>
      </c>
      <c r="E833" s="10" t="s">
        <v>7</v>
      </c>
      <c r="F833" s="9"/>
      <c r="G833" s="10" t="s">
        <v>7</v>
      </c>
      <c r="H833" s="9"/>
      <c r="I833" s="10" t="s">
        <v>7</v>
      </c>
      <c r="J833" s="9"/>
      <c r="K833" s="10" t="s">
        <v>7</v>
      </c>
      <c r="L833" s="139"/>
      <c r="M833" s="1"/>
      <c r="N833" s="32" t="str">
        <f t="shared" si="65"/>
        <v/>
      </c>
      <c r="O833" s="32" t="str">
        <f t="shared" si="66"/>
        <v/>
      </c>
      <c r="P833" s="1"/>
      <c r="Q833" s="32" t="str">
        <f t="shared" si="67"/>
        <v/>
      </c>
      <c r="R833" s="22">
        <f t="shared" si="63"/>
        <v>0</v>
      </c>
      <c r="S833" s="1"/>
      <c r="T833" s="1"/>
    </row>
    <row r="834" spans="1:20" x14ac:dyDescent="0.25">
      <c r="A834" s="1"/>
      <c r="B834" s="1"/>
      <c r="C834" s="1"/>
      <c r="D834" s="5">
        <f t="shared" si="64"/>
        <v>834</v>
      </c>
      <c r="E834" s="10" t="s">
        <v>7</v>
      </c>
      <c r="F834" s="9"/>
      <c r="G834" s="10" t="s">
        <v>7</v>
      </c>
      <c r="H834" s="9"/>
      <c r="I834" s="10" t="s">
        <v>7</v>
      </c>
      <c r="J834" s="9"/>
      <c r="K834" s="10" t="s">
        <v>7</v>
      </c>
      <c r="L834" s="139"/>
      <c r="M834" s="1"/>
      <c r="N834" s="32" t="str">
        <f t="shared" si="65"/>
        <v/>
      </c>
      <c r="O834" s="32" t="str">
        <f t="shared" si="66"/>
        <v/>
      </c>
      <c r="P834" s="1"/>
      <c r="Q834" s="32" t="str">
        <f t="shared" si="67"/>
        <v/>
      </c>
      <c r="R834" s="22">
        <f t="shared" si="63"/>
        <v>0</v>
      </c>
      <c r="S834" s="1"/>
      <c r="T834" s="1"/>
    </row>
    <row r="835" spans="1:20" x14ac:dyDescent="0.25">
      <c r="A835" s="1"/>
      <c r="B835" s="1"/>
      <c r="C835" s="1"/>
      <c r="D835" s="5">
        <f t="shared" si="64"/>
        <v>835</v>
      </c>
      <c r="E835" s="10" t="s">
        <v>7</v>
      </c>
      <c r="F835" s="9"/>
      <c r="G835" s="10" t="s">
        <v>7</v>
      </c>
      <c r="H835" s="9"/>
      <c r="I835" s="10" t="s">
        <v>7</v>
      </c>
      <c r="J835" s="9"/>
      <c r="K835" s="10" t="s">
        <v>7</v>
      </c>
      <c r="L835" s="139"/>
      <c r="M835" s="1"/>
      <c r="N835" s="32" t="str">
        <f t="shared" si="65"/>
        <v/>
      </c>
      <c r="O835" s="32" t="str">
        <f t="shared" si="66"/>
        <v/>
      </c>
      <c r="P835" s="1"/>
      <c r="Q835" s="32" t="str">
        <f t="shared" si="67"/>
        <v/>
      </c>
      <c r="R835" s="22">
        <f t="shared" si="63"/>
        <v>0</v>
      </c>
      <c r="S835" s="1"/>
      <c r="T835" s="1"/>
    </row>
    <row r="836" spans="1:20" x14ac:dyDescent="0.25">
      <c r="A836" s="1"/>
      <c r="B836" s="1"/>
      <c r="C836" s="1"/>
      <c r="D836" s="5">
        <f t="shared" si="64"/>
        <v>836</v>
      </c>
      <c r="E836" s="10" t="s">
        <v>7</v>
      </c>
      <c r="F836" s="9"/>
      <c r="G836" s="10" t="s">
        <v>7</v>
      </c>
      <c r="H836" s="9"/>
      <c r="I836" s="10" t="s">
        <v>7</v>
      </c>
      <c r="J836" s="9"/>
      <c r="K836" s="10" t="s">
        <v>7</v>
      </c>
      <c r="L836" s="139"/>
      <c r="M836" s="1"/>
      <c r="N836" s="32" t="str">
        <f t="shared" si="65"/>
        <v/>
      </c>
      <c r="O836" s="32" t="str">
        <f t="shared" si="66"/>
        <v/>
      </c>
      <c r="P836" s="1"/>
      <c r="Q836" s="32" t="str">
        <f t="shared" si="67"/>
        <v/>
      </c>
      <c r="R836" s="22">
        <f t="shared" si="63"/>
        <v>0</v>
      </c>
      <c r="S836" s="1"/>
      <c r="T836" s="1"/>
    </row>
    <row r="837" spans="1:20" x14ac:dyDescent="0.25">
      <c r="A837" s="1"/>
      <c r="B837" s="1"/>
      <c r="C837" s="1"/>
      <c r="D837" s="5">
        <f t="shared" si="64"/>
        <v>837</v>
      </c>
      <c r="E837" s="10" t="s">
        <v>7</v>
      </c>
      <c r="F837" s="9"/>
      <c r="G837" s="10" t="s">
        <v>7</v>
      </c>
      <c r="H837" s="9"/>
      <c r="I837" s="10" t="s">
        <v>7</v>
      </c>
      <c r="J837" s="9"/>
      <c r="K837" s="10" t="s">
        <v>7</v>
      </c>
      <c r="L837" s="139"/>
      <c r="M837" s="1"/>
      <c r="N837" s="32" t="str">
        <f t="shared" si="65"/>
        <v/>
      </c>
      <c r="O837" s="32" t="str">
        <f t="shared" si="66"/>
        <v/>
      </c>
      <c r="P837" s="1"/>
      <c r="Q837" s="32" t="str">
        <f t="shared" si="67"/>
        <v/>
      </c>
      <c r="R837" s="22">
        <f t="shared" si="63"/>
        <v>0</v>
      </c>
      <c r="S837" s="1"/>
      <c r="T837" s="1"/>
    </row>
    <row r="838" spans="1:20" x14ac:dyDescent="0.25">
      <c r="A838" s="1"/>
      <c r="B838" s="1"/>
      <c r="C838" s="1"/>
      <c r="D838" s="5">
        <f t="shared" si="64"/>
        <v>838</v>
      </c>
      <c r="E838" s="10" t="s">
        <v>7</v>
      </c>
      <c r="F838" s="9"/>
      <c r="G838" s="10" t="s">
        <v>7</v>
      </c>
      <c r="H838" s="9"/>
      <c r="I838" s="10" t="s">
        <v>7</v>
      </c>
      <c r="J838" s="9"/>
      <c r="K838" s="10" t="s">
        <v>7</v>
      </c>
      <c r="L838" s="139"/>
      <c r="M838" s="1"/>
      <c r="N838" s="32" t="str">
        <f t="shared" si="65"/>
        <v/>
      </c>
      <c r="O838" s="32" t="str">
        <f t="shared" si="66"/>
        <v/>
      </c>
      <c r="P838" s="1"/>
      <c r="Q838" s="32" t="str">
        <f t="shared" si="67"/>
        <v/>
      </c>
      <c r="R838" s="22">
        <f t="shared" si="63"/>
        <v>0</v>
      </c>
      <c r="S838" s="1"/>
      <c r="T838" s="1"/>
    </row>
    <row r="839" spans="1:20" x14ac:dyDescent="0.25">
      <c r="A839" s="1"/>
      <c r="B839" s="1"/>
      <c r="C839" s="1"/>
      <c r="D839" s="5">
        <f t="shared" si="64"/>
        <v>839</v>
      </c>
      <c r="E839" s="10" t="s">
        <v>7</v>
      </c>
      <c r="F839" s="9"/>
      <c r="G839" s="10" t="s">
        <v>7</v>
      </c>
      <c r="H839" s="9"/>
      <c r="I839" s="10" t="s">
        <v>7</v>
      </c>
      <c r="J839" s="9"/>
      <c r="K839" s="10" t="s">
        <v>7</v>
      </c>
      <c r="L839" s="139"/>
      <c r="M839" s="1"/>
      <c r="N839" s="32" t="str">
        <f t="shared" si="65"/>
        <v/>
      </c>
      <c r="O839" s="32" t="str">
        <f t="shared" si="66"/>
        <v/>
      </c>
      <c r="P839" s="1"/>
      <c r="Q839" s="32" t="str">
        <f t="shared" si="67"/>
        <v/>
      </c>
      <c r="R839" s="22">
        <f t="shared" si="63"/>
        <v>0</v>
      </c>
      <c r="S839" s="1"/>
      <c r="T839" s="1"/>
    </row>
    <row r="840" spans="1:20" x14ac:dyDescent="0.25">
      <c r="A840" s="1"/>
      <c r="B840" s="1"/>
      <c r="C840" s="1"/>
      <c r="D840" s="5">
        <f t="shared" si="64"/>
        <v>840</v>
      </c>
      <c r="E840" s="10" t="s">
        <v>7</v>
      </c>
      <c r="F840" s="9"/>
      <c r="G840" s="10" t="s">
        <v>7</v>
      </c>
      <c r="H840" s="9"/>
      <c r="I840" s="10" t="s">
        <v>7</v>
      </c>
      <c r="J840" s="9"/>
      <c r="K840" s="10" t="s">
        <v>7</v>
      </c>
      <c r="L840" s="139"/>
      <c r="M840" s="1"/>
      <c r="N840" s="32" t="str">
        <f t="shared" si="65"/>
        <v/>
      </c>
      <c r="O840" s="32" t="str">
        <f t="shared" si="66"/>
        <v/>
      </c>
      <c r="P840" s="1"/>
      <c r="Q840" s="32" t="str">
        <f t="shared" si="67"/>
        <v/>
      </c>
      <c r="R840" s="22">
        <f t="shared" ref="R840:R903" si="68">IF(Q840="",0,IF(COUNTIF(Q:Q,Q840)=1,0,1))</f>
        <v>0</v>
      </c>
      <c r="S840" s="1"/>
      <c r="T840" s="1"/>
    </row>
    <row r="841" spans="1:20" x14ac:dyDescent="0.25">
      <c r="A841" s="1"/>
      <c r="B841" s="1"/>
      <c r="C841" s="1"/>
      <c r="D841" s="5">
        <f t="shared" ref="D841:D904" si="69">ROW(C841)</f>
        <v>841</v>
      </c>
      <c r="E841" s="10" t="s">
        <v>7</v>
      </c>
      <c r="F841" s="9"/>
      <c r="G841" s="10" t="s">
        <v>7</v>
      </c>
      <c r="H841" s="9"/>
      <c r="I841" s="10" t="s">
        <v>7</v>
      </c>
      <c r="J841" s="9"/>
      <c r="K841" s="10" t="s">
        <v>7</v>
      </c>
      <c r="L841" s="139"/>
      <c r="M841" s="1"/>
      <c r="N841" s="32" t="str">
        <f t="shared" si="65"/>
        <v/>
      </c>
      <c r="O841" s="32" t="str">
        <f t="shared" si="66"/>
        <v/>
      </c>
      <c r="P841" s="1"/>
      <c r="Q841" s="32" t="str">
        <f t="shared" si="67"/>
        <v/>
      </c>
      <c r="R841" s="22">
        <f t="shared" si="68"/>
        <v>0</v>
      </c>
      <c r="S841" s="1"/>
      <c r="T841" s="1"/>
    </row>
    <row r="842" spans="1:20" x14ac:dyDescent="0.25">
      <c r="A842" s="1"/>
      <c r="B842" s="1"/>
      <c r="C842" s="1"/>
      <c r="D842" s="5">
        <f t="shared" si="69"/>
        <v>842</v>
      </c>
      <c r="E842" s="10" t="s">
        <v>7</v>
      </c>
      <c r="F842" s="9"/>
      <c r="G842" s="10" t="s">
        <v>7</v>
      </c>
      <c r="H842" s="9"/>
      <c r="I842" s="10" t="s">
        <v>7</v>
      </c>
      <c r="J842" s="9"/>
      <c r="K842" s="10" t="s">
        <v>7</v>
      </c>
      <c r="L842" s="139"/>
      <c r="M842" s="1"/>
      <c r="N842" s="32" t="str">
        <f t="shared" si="65"/>
        <v/>
      </c>
      <c r="O842" s="32" t="str">
        <f t="shared" si="66"/>
        <v/>
      </c>
      <c r="P842" s="1"/>
      <c r="Q842" s="32" t="str">
        <f t="shared" si="67"/>
        <v/>
      </c>
      <c r="R842" s="22">
        <f t="shared" si="68"/>
        <v>0</v>
      </c>
      <c r="S842" s="1"/>
      <c r="T842" s="1"/>
    </row>
    <row r="843" spans="1:20" x14ac:dyDescent="0.25">
      <c r="A843" s="1"/>
      <c r="B843" s="1"/>
      <c r="C843" s="1"/>
      <c r="D843" s="5">
        <f t="shared" si="69"/>
        <v>843</v>
      </c>
      <c r="E843" s="10" t="s">
        <v>7</v>
      </c>
      <c r="F843" s="9"/>
      <c r="G843" s="10" t="s">
        <v>7</v>
      </c>
      <c r="H843" s="9"/>
      <c r="I843" s="10" t="s">
        <v>7</v>
      </c>
      <c r="J843" s="9"/>
      <c r="K843" s="10" t="s">
        <v>7</v>
      </c>
      <c r="L843" s="139"/>
      <c r="M843" s="1"/>
      <c r="N843" s="32" t="str">
        <f t="shared" si="65"/>
        <v/>
      </c>
      <c r="O843" s="32" t="str">
        <f t="shared" si="66"/>
        <v/>
      </c>
      <c r="P843" s="1"/>
      <c r="Q843" s="32" t="str">
        <f t="shared" si="67"/>
        <v/>
      </c>
      <c r="R843" s="22">
        <f t="shared" si="68"/>
        <v>0</v>
      </c>
      <c r="S843" s="1"/>
      <c r="T843" s="1"/>
    </row>
    <row r="844" spans="1:20" x14ac:dyDescent="0.25">
      <c r="A844" s="1"/>
      <c r="B844" s="1"/>
      <c r="C844" s="1"/>
      <c r="D844" s="5">
        <f t="shared" si="69"/>
        <v>844</v>
      </c>
      <c r="E844" s="10" t="s">
        <v>7</v>
      </c>
      <c r="F844" s="9"/>
      <c r="G844" s="10" t="s">
        <v>7</v>
      </c>
      <c r="H844" s="9"/>
      <c r="I844" s="10" t="s">
        <v>7</v>
      </c>
      <c r="J844" s="9"/>
      <c r="K844" s="10" t="s">
        <v>7</v>
      </c>
      <c r="L844" s="139"/>
      <c r="M844" s="1"/>
      <c r="N844" s="32" t="str">
        <f t="shared" si="65"/>
        <v/>
      </c>
      <c r="O844" s="32" t="str">
        <f t="shared" si="66"/>
        <v/>
      </c>
      <c r="P844" s="1"/>
      <c r="Q844" s="32" t="str">
        <f t="shared" si="67"/>
        <v/>
      </c>
      <c r="R844" s="22">
        <f t="shared" si="68"/>
        <v>0</v>
      </c>
      <c r="S844" s="1"/>
      <c r="T844" s="1"/>
    </row>
    <row r="845" spans="1:20" x14ac:dyDescent="0.25">
      <c r="A845" s="1"/>
      <c r="B845" s="1"/>
      <c r="C845" s="1"/>
      <c r="D845" s="5">
        <f t="shared" si="69"/>
        <v>845</v>
      </c>
      <c r="E845" s="10" t="s">
        <v>7</v>
      </c>
      <c r="F845" s="9"/>
      <c r="G845" s="10" t="s">
        <v>7</v>
      </c>
      <c r="H845" s="9"/>
      <c r="I845" s="10" t="s">
        <v>7</v>
      </c>
      <c r="J845" s="9"/>
      <c r="K845" s="10" t="s">
        <v>7</v>
      </c>
      <c r="L845" s="139"/>
      <c r="M845" s="1"/>
      <c r="N845" s="32" t="str">
        <f t="shared" si="65"/>
        <v/>
      </c>
      <c r="O845" s="32" t="str">
        <f t="shared" si="66"/>
        <v/>
      </c>
      <c r="P845" s="1"/>
      <c r="Q845" s="32" t="str">
        <f t="shared" si="67"/>
        <v/>
      </c>
      <c r="R845" s="22">
        <f t="shared" si="68"/>
        <v>0</v>
      </c>
      <c r="S845" s="1"/>
      <c r="T845" s="1"/>
    </row>
    <row r="846" spans="1:20" x14ac:dyDescent="0.25">
      <c r="A846" s="1"/>
      <c r="B846" s="1"/>
      <c r="C846" s="1"/>
      <c r="D846" s="5">
        <f t="shared" si="69"/>
        <v>846</v>
      </c>
      <c r="E846" s="10" t="s">
        <v>7</v>
      </c>
      <c r="F846" s="9"/>
      <c r="G846" s="10" t="s">
        <v>7</v>
      </c>
      <c r="H846" s="9"/>
      <c r="I846" s="10" t="s">
        <v>7</v>
      </c>
      <c r="J846" s="9"/>
      <c r="K846" s="10" t="s">
        <v>7</v>
      </c>
      <c r="L846" s="139"/>
      <c r="M846" s="1"/>
      <c r="N846" s="32" t="str">
        <f t="shared" si="65"/>
        <v/>
      </c>
      <c r="O846" s="32" t="str">
        <f t="shared" si="66"/>
        <v/>
      </c>
      <c r="P846" s="1"/>
      <c r="Q846" s="32" t="str">
        <f t="shared" si="67"/>
        <v/>
      </c>
      <c r="R846" s="22">
        <f t="shared" si="68"/>
        <v>0</v>
      </c>
      <c r="S846" s="1"/>
      <c r="T846" s="1"/>
    </row>
    <row r="847" spans="1:20" x14ac:dyDescent="0.25">
      <c r="A847" s="1"/>
      <c r="B847" s="1"/>
      <c r="C847" s="1"/>
      <c r="D847" s="5">
        <f t="shared" si="69"/>
        <v>847</v>
      </c>
      <c r="E847" s="10" t="s">
        <v>7</v>
      </c>
      <c r="F847" s="9"/>
      <c r="G847" s="10" t="s">
        <v>7</v>
      </c>
      <c r="H847" s="9"/>
      <c r="I847" s="10" t="s">
        <v>7</v>
      </c>
      <c r="J847" s="9"/>
      <c r="K847" s="10" t="s">
        <v>7</v>
      </c>
      <c r="L847" s="139"/>
      <c r="M847" s="1"/>
      <c r="N847" s="32" t="str">
        <f t="shared" si="65"/>
        <v/>
      </c>
      <c r="O847" s="32" t="str">
        <f t="shared" si="66"/>
        <v/>
      </c>
      <c r="P847" s="1"/>
      <c r="Q847" s="32" t="str">
        <f t="shared" si="67"/>
        <v/>
      </c>
      <c r="R847" s="22">
        <f t="shared" si="68"/>
        <v>0</v>
      </c>
      <c r="S847" s="1"/>
      <c r="T847" s="1"/>
    </row>
    <row r="848" spans="1:20" x14ac:dyDescent="0.25">
      <c r="A848" s="1"/>
      <c r="B848" s="1"/>
      <c r="C848" s="1"/>
      <c r="D848" s="5">
        <f t="shared" si="69"/>
        <v>848</v>
      </c>
      <c r="E848" s="10" t="s">
        <v>7</v>
      </c>
      <c r="F848" s="9"/>
      <c r="G848" s="10" t="s">
        <v>7</v>
      </c>
      <c r="H848" s="9"/>
      <c r="I848" s="10" t="s">
        <v>7</v>
      </c>
      <c r="J848" s="9"/>
      <c r="K848" s="10" t="s">
        <v>7</v>
      </c>
      <c r="L848" s="139"/>
      <c r="M848" s="1"/>
      <c r="N848" s="32" t="str">
        <f t="shared" si="65"/>
        <v/>
      </c>
      <c r="O848" s="32" t="str">
        <f t="shared" si="66"/>
        <v/>
      </c>
      <c r="P848" s="1"/>
      <c r="Q848" s="32" t="str">
        <f t="shared" si="67"/>
        <v/>
      </c>
      <c r="R848" s="22">
        <f t="shared" si="68"/>
        <v>0</v>
      </c>
      <c r="S848" s="1"/>
      <c r="T848" s="1"/>
    </row>
    <row r="849" spans="1:20" x14ac:dyDescent="0.25">
      <c r="A849" s="1"/>
      <c r="B849" s="1"/>
      <c r="C849" s="1"/>
      <c r="D849" s="5">
        <f t="shared" si="69"/>
        <v>849</v>
      </c>
      <c r="E849" s="10" t="s">
        <v>7</v>
      </c>
      <c r="F849" s="9"/>
      <c r="G849" s="10" t="s">
        <v>7</v>
      </c>
      <c r="H849" s="9"/>
      <c r="I849" s="10" t="s">
        <v>7</v>
      </c>
      <c r="J849" s="9"/>
      <c r="K849" s="10" t="s">
        <v>7</v>
      </c>
      <c r="L849" s="139"/>
      <c r="M849" s="1"/>
      <c r="N849" s="32" t="str">
        <f t="shared" si="65"/>
        <v/>
      </c>
      <c r="O849" s="32" t="str">
        <f t="shared" si="66"/>
        <v/>
      </c>
      <c r="P849" s="1"/>
      <c r="Q849" s="32" t="str">
        <f t="shared" si="67"/>
        <v/>
      </c>
      <c r="R849" s="22">
        <f t="shared" si="68"/>
        <v>0</v>
      </c>
      <c r="S849" s="1"/>
      <c r="T849" s="1"/>
    </row>
    <row r="850" spans="1:20" x14ac:dyDescent="0.25">
      <c r="A850" s="1"/>
      <c r="B850" s="1"/>
      <c r="C850" s="1"/>
      <c r="D850" s="5">
        <f t="shared" si="69"/>
        <v>850</v>
      </c>
      <c r="E850" s="10" t="s">
        <v>7</v>
      </c>
      <c r="F850" s="9"/>
      <c r="G850" s="10" t="s">
        <v>7</v>
      </c>
      <c r="H850" s="9"/>
      <c r="I850" s="10" t="s">
        <v>7</v>
      </c>
      <c r="J850" s="9"/>
      <c r="K850" s="10" t="s">
        <v>7</v>
      </c>
      <c r="L850" s="139"/>
      <c r="M850" s="1"/>
      <c r="N850" s="32" t="str">
        <f t="shared" si="65"/>
        <v/>
      </c>
      <c r="O850" s="32" t="str">
        <f t="shared" si="66"/>
        <v/>
      </c>
      <c r="P850" s="1"/>
      <c r="Q850" s="32" t="str">
        <f t="shared" si="67"/>
        <v/>
      </c>
      <c r="R850" s="22">
        <f t="shared" si="68"/>
        <v>0</v>
      </c>
      <c r="S850" s="1"/>
      <c r="T850" s="1"/>
    </row>
    <row r="851" spans="1:20" x14ac:dyDescent="0.25">
      <c r="A851" s="1"/>
      <c r="B851" s="1"/>
      <c r="C851" s="1"/>
      <c r="D851" s="5">
        <f t="shared" si="69"/>
        <v>851</v>
      </c>
      <c r="E851" s="10" t="s">
        <v>7</v>
      </c>
      <c r="F851" s="9"/>
      <c r="G851" s="10" t="s">
        <v>7</v>
      </c>
      <c r="H851" s="9"/>
      <c r="I851" s="10" t="s">
        <v>7</v>
      </c>
      <c r="J851" s="9"/>
      <c r="K851" s="10" t="s">
        <v>7</v>
      </c>
      <c r="L851" s="139"/>
      <c r="M851" s="1"/>
      <c r="N851" s="32" t="str">
        <f t="shared" si="65"/>
        <v/>
      </c>
      <c r="O851" s="32" t="str">
        <f t="shared" si="66"/>
        <v/>
      </c>
      <c r="P851" s="1"/>
      <c r="Q851" s="32" t="str">
        <f t="shared" si="67"/>
        <v/>
      </c>
      <c r="R851" s="22">
        <f t="shared" si="68"/>
        <v>0</v>
      </c>
      <c r="S851" s="1"/>
      <c r="T851" s="1"/>
    </row>
    <row r="852" spans="1:20" x14ac:dyDescent="0.25">
      <c r="A852" s="1"/>
      <c r="B852" s="1"/>
      <c r="C852" s="1"/>
      <c r="D852" s="5">
        <f t="shared" si="69"/>
        <v>852</v>
      </c>
      <c r="E852" s="10" t="s">
        <v>7</v>
      </c>
      <c r="F852" s="9"/>
      <c r="G852" s="10" t="s">
        <v>7</v>
      </c>
      <c r="H852" s="9"/>
      <c r="I852" s="10" t="s">
        <v>7</v>
      </c>
      <c r="J852" s="9"/>
      <c r="K852" s="10" t="s">
        <v>7</v>
      </c>
      <c r="L852" s="139"/>
      <c r="M852" s="1"/>
      <c r="N852" s="32" t="str">
        <f t="shared" si="65"/>
        <v/>
      </c>
      <c r="O852" s="32" t="str">
        <f t="shared" si="66"/>
        <v/>
      </c>
      <c r="P852" s="1"/>
      <c r="Q852" s="32" t="str">
        <f t="shared" si="67"/>
        <v/>
      </c>
      <c r="R852" s="22">
        <f t="shared" si="68"/>
        <v>0</v>
      </c>
      <c r="S852" s="1"/>
      <c r="T852" s="1"/>
    </row>
    <row r="853" spans="1:20" x14ac:dyDescent="0.25">
      <c r="A853" s="1"/>
      <c r="B853" s="1"/>
      <c r="C853" s="1"/>
      <c r="D853" s="5">
        <f t="shared" si="69"/>
        <v>853</v>
      </c>
      <c r="E853" s="10" t="s">
        <v>7</v>
      </c>
      <c r="F853" s="9"/>
      <c r="G853" s="10" t="s">
        <v>7</v>
      </c>
      <c r="H853" s="9"/>
      <c r="I853" s="10" t="s">
        <v>7</v>
      </c>
      <c r="J853" s="9"/>
      <c r="K853" s="10" t="s">
        <v>7</v>
      </c>
      <c r="L853" s="139"/>
      <c r="M853" s="1"/>
      <c r="N853" s="32" t="str">
        <f t="shared" ref="N853:N916" si="70">IF(F853="","",F853&amp;" "&amp;LEFT(H853,1)&amp;"."&amp;LEFT(J853)&amp;".")</f>
        <v/>
      </c>
      <c r="O853" s="32" t="str">
        <f t="shared" ref="O853:O916" si="71">IF(F853="","",F853&amp;" "&amp;H853&amp;" "&amp;J853)</f>
        <v/>
      </c>
      <c r="P853" s="1"/>
      <c r="Q853" s="32" t="str">
        <f t="shared" ref="Q853:Q916" si="72">IF(F853="","",N853&amp;"_"&amp;DAY(L853)&amp;"."&amp;MONTH(L853)&amp;"."&amp;YEAR(L853))</f>
        <v/>
      </c>
      <c r="R853" s="22">
        <f t="shared" si="68"/>
        <v>0</v>
      </c>
      <c r="S853" s="1"/>
      <c r="T853" s="1"/>
    </row>
    <row r="854" spans="1:20" x14ac:dyDescent="0.25">
      <c r="A854" s="1"/>
      <c r="B854" s="1"/>
      <c r="C854" s="1"/>
      <c r="D854" s="5">
        <f t="shared" si="69"/>
        <v>854</v>
      </c>
      <c r="E854" s="10" t="s">
        <v>7</v>
      </c>
      <c r="F854" s="9"/>
      <c r="G854" s="10" t="s">
        <v>7</v>
      </c>
      <c r="H854" s="9"/>
      <c r="I854" s="10" t="s">
        <v>7</v>
      </c>
      <c r="J854" s="9"/>
      <c r="K854" s="10" t="s">
        <v>7</v>
      </c>
      <c r="L854" s="139"/>
      <c r="M854" s="1"/>
      <c r="N854" s="32" t="str">
        <f t="shared" si="70"/>
        <v/>
      </c>
      <c r="O854" s="32" t="str">
        <f t="shared" si="71"/>
        <v/>
      </c>
      <c r="P854" s="1"/>
      <c r="Q854" s="32" t="str">
        <f t="shared" si="72"/>
        <v/>
      </c>
      <c r="R854" s="22">
        <f t="shared" si="68"/>
        <v>0</v>
      </c>
      <c r="S854" s="1"/>
      <c r="T854" s="1"/>
    </row>
    <row r="855" spans="1:20" x14ac:dyDescent="0.25">
      <c r="A855" s="1"/>
      <c r="B855" s="1"/>
      <c r="C855" s="1"/>
      <c r="D855" s="5">
        <f t="shared" si="69"/>
        <v>855</v>
      </c>
      <c r="E855" s="10" t="s">
        <v>7</v>
      </c>
      <c r="F855" s="9"/>
      <c r="G855" s="10" t="s">
        <v>7</v>
      </c>
      <c r="H855" s="9"/>
      <c r="I855" s="10" t="s">
        <v>7</v>
      </c>
      <c r="J855" s="9"/>
      <c r="K855" s="10" t="s">
        <v>7</v>
      </c>
      <c r="L855" s="139"/>
      <c r="M855" s="1"/>
      <c r="N855" s="32" t="str">
        <f t="shared" si="70"/>
        <v/>
      </c>
      <c r="O855" s="32" t="str">
        <f t="shared" si="71"/>
        <v/>
      </c>
      <c r="P855" s="1"/>
      <c r="Q855" s="32" t="str">
        <f t="shared" si="72"/>
        <v/>
      </c>
      <c r="R855" s="22">
        <f t="shared" si="68"/>
        <v>0</v>
      </c>
      <c r="S855" s="1"/>
      <c r="T855" s="1"/>
    </row>
    <row r="856" spans="1:20" x14ac:dyDescent="0.25">
      <c r="A856" s="1"/>
      <c r="B856" s="1"/>
      <c r="C856" s="1"/>
      <c r="D856" s="5">
        <f t="shared" si="69"/>
        <v>856</v>
      </c>
      <c r="E856" s="10" t="s">
        <v>7</v>
      </c>
      <c r="F856" s="9"/>
      <c r="G856" s="10" t="s">
        <v>7</v>
      </c>
      <c r="H856" s="9"/>
      <c r="I856" s="10" t="s">
        <v>7</v>
      </c>
      <c r="J856" s="9"/>
      <c r="K856" s="10" t="s">
        <v>7</v>
      </c>
      <c r="L856" s="139"/>
      <c r="M856" s="1"/>
      <c r="N856" s="32" t="str">
        <f t="shared" si="70"/>
        <v/>
      </c>
      <c r="O856" s="32" t="str">
        <f t="shared" si="71"/>
        <v/>
      </c>
      <c r="P856" s="1"/>
      <c r="Q856" s="32" t="str">
        <f t="shared" si="72"/>
        <v/>
      </c>
      <c r="R856" s="22">
        <f t="shared" si="68"/>
        <v>0</v>
      </c>
      <c r="S856" s="1"/>
      <c r="T856" s="1"/>
    </row>
    <row r="857" spans="1:20" x14ac:dyDescent="0.25">
      <c r="A857" s="1"/>
      <c r="B857" s="1"/>
      <c r="C857" s="1"/>
      <c r="D857" s="5">
        <f t="shared" si="69"/>
        <v>857</v>
      </c>
      <c r="E857" s="10" t="s">
        <v>7</v>
      </c>
      <c r="F857" s="9"/>
      <c r="G857" s="10" t="s">
        <v>7</v>
      </c>
      <c r="H857" s="9"/>
      <c r="I857" s="10" t="s">
        <v>7</v>
      </c>
      <c r="J857" s="9"/>
      <c r="K857" s="10" t="s">
        <v>7</v>
      </c>
      <c r="L857" s="139"/>
      <c r="M857" s="1"/>
      <c r="N857" s="32" t="str">
        <f t="shared" si="70"/>
        <v/>
      </c>
      <c r="O857" s="32" t="str">
        <f t="shared" si="71"/>
        <v/>
      </c>
      <c r="P857" s="1"/>
      <c r="Q857" s="32" t="str">
        <f t="shared" si="72"/>
        <v/>
      </c>
      <c r="R857" s="22">
        <f t="shared" si="68"/>
        <v>0</v>
      </c>
      <c r="S857" s="1"/>
      <c r="T857" s="1"/>
    </row>
    <row r="858" spans="1:20" x14ac:dyDescent="0.25">
      <c r="A858" s="1"/>
      <c r="B858" s="1"/>
      <c r="C858" s="1"/>
      <c r="D858" s="5">
        <f t="shared" si="69"/>
        <v>858</v>
      </c>
      <c r="E858" s="10" t="s">
        <v>7</v>
      </c>
      <c r="F858" s="9"/>
      <c r="G858" s="10" t="s">
        <v>7</v>
      </c>
      <c r="H858" s="9"/>
      <c r="I858" s="10" t="s">
        <v>7</v>
      </c>
      <c r="J858" s="9"/>
      <c r="K858" s="10" t="s">
        <v>7</v>
      </c>
      <c r="L858" s="139"/>
      <c r="M858" s="1"/>
      <c r="N858" s="32" t="str">
        <f t="shared" si="70"/>
        <v/>
      </c>
      <c r="O858" s="32" t="str">
        <f t="shared" si="71"/>
        <v/>
      </c>
      <c r="P858" s="1"/>
      <c r="Q858" s="32" t="str">
        <f t="shared" si="72"/>
        <v/>
      </c>
      <c r="R858" s="22">
        <f t="shared" si="68"/>
        <v>0</v>
      </c>
      <c r="S858" s="1"/>
      <c r="T858" s="1"/>
    </row>
    <row r="859" spans="1:20" x14ac:dyDescent="0.25">
      <c r="A859" s="1"/>
      <c r="B859" s="1"/>
      <c r="C859" s="1"/>
      <c r="D859" s="5">
        <f t="shared" si="69"/>
        <v>859</v>
      </c>
      <c r="E859" s="10" t="s">
        <v>7</v>
      </c>
      <c r="F859" s="9"/>
      <c r="G859" s="10" t="s">
        <v>7</v>
      </c>
      <c r="H859" s="9"/>
      <c r="I859" s="10" t="s">
        <v>7</v>
      </c>
      <c r="J859" s="9"/>
      <c r="K859" s="10" t="s">
        <v>7</v>
      </c>
      <c r="L859" s="139"/>
      <c r="M859" s="1"/>
      <c r="N859" s="32" t="str">
        <f t="shared" si="70"/>
        <v/>
      </c>
      <c r="O859" s="32" t="str">
        <f t="shared" si="71"/>
        <v/>
      </c>
      <c r="P859" s="1"/>
      <c r="Q859" s="32" t="str">
        <f t="shared" si="72"/>
        <v/>
      </c>
      <c r="R859" s="22">
        <f t="shared" si="68"/>
        <v>0</v>
      </c>
      <c r="S859" s="1"/>
      <c r="T859" s="1"/>
    </row>
    <row r="860" spans="1:20" x14ac:dyDescent="0.25">
      <c r="A860" s="1"/>
      <c r="B860" s="1"/>
      <c r="C860" s="1"/>
      <c r="D860" s="5">
        <f t="shared" si="69"/>
        <v>860</v>
      </c>
      <c r="E860" s="10" t="s">
        <v>7</v>
      </c>
      <c r="F860" s="9"/>
      <c r="G860" s="10" t="s">
        <v>7</v>
      </c>
      <c r="H860" s="9"/>
      <c r="I860" s="10" t="s">
        <v>7</v>
      </c>
      <c r="J860" s="9"/>
      <c r="K860" s="10" t="s">
        <v>7</v>
      </c>
      <c r="L860" s="139"/>
      <c r="M860" s="1"/>
      <c r="N860" s="32" t="str">
        <f t="shared" si="70"/>
        <v/>
      </c>
      <c r="O860" s="32" t="str">
        <f t="shared" si="71"/>
        <v/>
      </c>
      <c r="P860" s="1"/>
      <c r="Q860" s="32" t="str">
        <f t="shared" si="72"/>
        <v/>
      </c>
      <c r="R860" s="22">
        <f t="shared" si="68"/>
        <v>0</v>
      </c>
      <c r="S860" s="1"/>
      <c r="T860" s="1"/>
    </row>
    <row r="861" spans="1:20" x14ac:dyDescent="0.25">
      <c r="A861" s="1"/>
      <c r="B861" s="1"/>
      <c r="C861" s="1"/>
      <c r="D861" s="5">
        <f t="shared" si="69"/>
        <v>861</v>
      </c>
      <c r="E861" s="10" t="s">
        <v>7</v>
      </c>
      <c r="F861" s="9"/>
      <c r="G861" s="10" t="s">
        <v>7</v>
      </c>
      <c r="H861" s="9"/>
      <c r="I861" s="10" t="s">
        <v>7</v>
      </c>
      <c r="J861" s="9"/>
      <c r="K861" s="10" t="s">
        <v>7</v>
      </c>
      <c r="L861" s="139"/>
      <c r="M861" s="1"/>
      <c r="N861" s="32" t="str">
        <f t="shared" si="70"/>
        <v/>
      </c>
      <c r="O861" s="32" t="str">
        <f t="shared" si="71"/>
        <v/>
      </c>
      <c r="P861" s="1"/>
      <c r="Q861" s="32" t="str">
        <f t="shared" si="72"/>
        <v/>
      </c>
      <c r="R861" s="22">
        <f t="shared" si="68"/>
        <v>0</v>
      </c>
      <c r="S861" s="1"/>
      <c r="T861" s="1"/>
    </row>
    <row r="862" spans="1:20" x14ac:dyDescent="0.25">
      <c r="A862" s="1"/>
      <c r="B862" s="1"/>
      <c r="C862" s="1"/>
      <c r="D862" s="5">
        <f t="shared" si="69"/>
        <v>862</v>
      </c>
      <c r="E862" s="10" t="s">
        <v>7</v>
      </c>
      <c r="F862" s="9"/>
      <c r="G862" s="10" t="s">
        <v>7</v>
      </c>
      <c r="H862" s="9"/>
      <c r="I862" s="10" t="s">
        <v>7</v>
      </c>
      <c r="J862" s="9"/>
      <c r="K862" s="10" t="s">
        <v>7</v>
      </c>
      <c r="L862" s="139"/>
      <c r="M862" s="1"/>
      <c r="N862" s="32" t="str">
        <f t="shared" si="70"/>
        <v/>
      </c>
      <c r="O862" s="32" t="str">
        <f t="shared" si="71"/>
        <v/>
      </c>
      <c r="P862" s="1"/>
      <c r="Q862" s="32" t="str">
        <f t="shared" si="72"/>
        <v/>
      </c>
      <c r="R862" s="22">
        <f t="shared" si="68"/>
        <v>0</v>
      </c>
      <c r="S862" s="1"/>
      <c r="T862" s="1"/>
    </row>
    <row r="863" spans="1:20" x14ac:dyDescent="0.25">
      <c r="A863" s="1"/>
      <c r="B863" s="1"/>
      <c r="C863" s="1"/>
      <c r="D863" s="5">
        <f t="shared" si="69"/>
        <v>863</v>
      </c>
      <c r="E863" s="10" t="s">
        <v>7</v>
      </c>
      <c r="F863" s="9"/>
      <c r="G863" s="10" t="s">
        <v>7</v>
      </c>
      <c r="H863" s="9"/>
      <c r="I863" s="10" t="s">
        <v>7</v>
      </c>
      <c r="J863" s="9"/>
      <c r="K863" s="10" t="s">
        <v>7</v>
      </c>
      <c r="L863" s="139"/>
      <c r="M863" s="1"/>
      <c r="N863" s="32" t="str">
        <f t="shared" si="70"/>
        <v/>
      </c>
      <c r="O863" s="32" t="str">
        <f t="shared" si="71"/>
        <v/>
      </c>
      <c r="P863" s="1"/>
      <c r="Q863" s="32" t="str">
        <f t="shared" si="72"/>
        <v/>
      </c>
      <c r="R863" s="22">
        <f t="shared" si="68"/>
        <v>0</v>
      </c>
      <c r="S863" s="1"/>
      <c r="T863" s="1"/>
    </row>
    <row r="864" spans="1:20" x14ac:dyDescent="0.25">
      <c r="A864" s="1"/>
      <c r="B864" s="1"/>
      <c r="C864" s="1"/>
      <c r="D864" s="5">
        <f t="shared" si="69"/>
        <v>864</v>
      </c>
      <c r="E864" s="10" t="s">
        <v>7</v>
      </c>
      <c r="F864" s="9"/>
      <c r="G864" s="10" t="s">
        <v>7</v>
      </c>
      <c r="H864" s="9"/>
      <c r="I864" s="10" t="s">
        <v>7</v>
      </c>
      <c r="J864" s="9"/>
      <c r="K864" s="10" t="s">
        <v>7</v>
      </c>
      <c r="L864" s="139"/>
      <c r="M864" s="1"/>
      <c r="N864" s="32" t="str">
        <f t="shared" si="70"/>
        <v/>
      </c>
      <c r="O864" s="32" t="str">
        <f t="shared" si="71"/>
        <v/>
      </c>
      <c r="P864" s="1"/>
      <c r="Q864" s="32" t="str">
        <f t="shared" si="72"/>
        <v/>
      </c>
      <c r="R864" s="22">
        <f t="shared" si="68"/>
        <v>0</v>
      </c>
      <c r="S864" s="1"/>
      <c r="T864" s="1"/>
    </row>
    <row r="865" spans="1:20" x14ac:dyDescent="0.25">
      <c r="A865" s="1"/>
      <c r="B865" s="1"/>
      <c r="C865" s="1"/>
      <c r="D865" s="5">
        <f t="shared" si="69"/>
        <v>865</v>
      </c>
      <c r="E865" s="10" t="s">
        <v>7</v>
      </c>
      <c r="F865" s="9"/>
      <c r="G865" s="10" t="s">
        <v>7</v>
      </c>
      <c r="H865" s="9"/>
      <c r="I865" s="10" t="s">
        <v>7</v>
      </c>
      <c r="J865" s="9"/>
      <c r="K865" s="10" t="s">
        <v>7</v>
      </c>
      <c r="L865" s="139"/>
      <c r="M865" s="1"/>
      <c r="N865" s="32" t="str">
        <f t="shared" si="70"/>
        <v/>
      </c>
      <c r="O865" s="32" t="str">
        <f t="shared" si="71"/>
        <v/>
      </c>
      <c r="P865" s="1"/>
      <c r="Q865" s="32" t="str">
        <f t="shared" si="72"/>
        <v/>
      </c>
      <c r="R865" s="22">
        <f t="shared" si="68"/>
        <v>0</v>
      </c>
      <c r="S865" s="1"/>
      <c r="T865" s="1"/>
    </row>
    <row r="866" spans="1:20" x14ac:dyDescent="0.25">
      <c r="A866" s="1"/>
      <c r="B866" s="1"/>
      <c r="C866" s="1"/>
      <c r="D866" s="5">
        <f t="shared" si="69"/>
        <v>866</v>
      </c>
      <c r="E866" s="10" t="s">
        <v>7</v>
      </c>
      <c r="F866" s="9"/>
      <c r="G866" s="10" t="s">
        <v>7</v>
      </c>
      <c r="H866" s="9"/>
      <c r="I866" s="10" t="s">
        <v>7</v>
      </c>
      <c r="J866" s="9"/>
      <c r="K866" s="10" t="s">
        <v>7</v>
      </c>
      <c r="L866" s="139"/>
      <c r="M866" s="1"/>
      <c r="N866" s="32" t="str">
        <f t="shared" si="70"/>
        <v/>
      </c>
      <c r="O866" s="32" t="str">
        <f t="shared" si="71"/>
        <v/>
      </c>
      <c r="P866" s="1"/>
      <c r="Q866" s="32" t="str">
        <f t="shared" si="72"/>
        <v/>
      </c>
      <c r="R866" s="22">
        <f t="shared" si="68"/>
        <v>0</v>
      </c>
      <c r="S866" s="1"/>
      <c r="T866" s="1"/>
    </row>
    <row r="867" spans="1:20" x14ac:dyDescent="0.25">
      <c r="A867" s="1"/>
      <c r="B867" s="1"/>
      <c r="C867" s="1"/>
      <c r="D867" s="5">
        <f t="shared" si="69"/>
        <v>867</v>
      </c>
      <c r="E867" s="10" t="s">
        <v>7</v>
      </c>
      <c r="F867" s="9"/>
      <c r="G867" s="10" t="s">
        <v>7</v>
      </c>
      <c r="H867" s="9"/>
      <c r="I867" s="10" t="s">
        <v>7</v>
      </c>
      <c r="J867" s="9"/>
      <c r="K867" s="10" t="s">
        <v>7</v>
      </c>
      <c r="L867" s="139"/>
      <c r="M867" s="1"/>
      <c r="N867" s="32" t="str">
        <f t="shared" si="70"/>
        <v/>
      </c>
      <c r="O867" s="32" t="str">
        <f t="shared" si="71"/>
        <v/>
      </c>
      <c r="P867" s="1"/>
      <c r="Q867" s="32" t="str">
        <f t="shared" si="72"/>
        <v/>
      </c>
      <c r="R867" s="22">
        <f t="shared" si="68"/>
        <v>0</v>
      </c>
      <c r="S867" s="1"/>
      <c r="T867" s="1"/>
    </row>
    <row r="868" spans="1:20" x14ac:dyDescent="0.25">
      <c r="A868" s="1"/>
      <c r="B868" s="1"/>
      <c r="C868" s="1"/>
      <c r="D868" s="5">
        <f t="shared" si="69"/>
        <v>868</v>
      </c>
      <c r="E868" s="10" t="s">
        <v>7</v>
      </c>
      <c r="F868" s="9"/>
      <c r="G868" s="10" t="s">
        <v>7</v>
      </c>
      <c r="H868" s="9"/>
      <c r="I868" s="10" t="s">
        <v>7</v>
      </c>
      <c r="J868" s="9"/>
      <c r="K868" s="10" t="s">
        <v>7</v>
      </c>
      <c r="L868" s="139"/>
      <c r="M868" s="1"/>
      <c r="N868" s="32" t="str">
        <f t="shared" si="70"/>
        <v/>
      </c>
      <c r="O868" s="32" t="str">
        <f t="shared" si="71"/>
        <v/>
      </c>
      <c r="P868" s="1"/>
      <c r="Q868" s="32" t="str">
        <f t="shared" si="72"/>
        <v/>
      </c>
      <c r="R868" s="22">
        <f t="shared" si="68"/>
        <v>0</v>
      </c>
      <c r="S868" s="1"/>
      <c r="T868" s="1"/>
    </row>
    <row r="869" spans="1:20" x14ac:dyDescent="0.25">
      <c r="A869" s="1"/>
      <c r="B869" s="1"/>
      <c r="C869" s="1"/>
      <c r="D869" s="5">
        <f t="shared" si="69"/>
        <v>869</v>
      </c>
      <c r="E869" s="10" t="s">
        <v>7</v>
      </c>
      <c r="F869" s="9"/>
      <c r="G869" s="10" t="s">
        <v>7</v>
      </c>
      <c r="H869" s="9"/>
      <c r="I869" s="10" t="s">
        <v>7</v>
      </c>
      <c r="J869" s="9"/>
      <c r="K869" s="10" t="s">
        <v>7</v>
      </c>
      <c r="L869" s="139"/>
      <c r="M869" s="1"/>
      <c r="N869" s="32" t="str">
        <f t="shared" si="70"/>
        <v/>
      </c>
      <c r="O869" s="32" t="str">
        <f t="shared" si="71"/>
        <v/>
      </c>
      <c r="P869" s="1"/>
      <c r="Q869" s="32" t="str">
        <f t="shared" si="72"/>
        <v/>
      </c>
      <c r="R869" s="22">
        <f t="shared" si="68"/>
        <v>0</v>
      </c>
      <c r="S869" s="1"/>
      <c r="T869" s="1"/>
    </row>
    <row r="870" spans="1:20" x14ac:dyDescent="0.25">
      <c r="A870" s="1"/>
      <c r="B870" s="1"/>
      <c r="C870" s="1"/>
      <c r="D870" s="5">
        <f t="shared" si="69"/>
        <v>870</v>
      </c>
      <c r="E870" s="10" t="s">
        <v>7</v>
      </c>
      <c r="F870" s="9"/>
      <c r="G870" s="10" t="s">
        <v>7</v>
      </c>
      <c r="H870" s="9"/>
      <c r="I870" s="10" t="s">
        <v>7</v>
      </c>
      <c r="J870" s="9"/>
      <c r="K870" s="10" t="s">
        <v>7</v>
      </c>
      <c r="L870" s="139"/>
      <c r="M870" s="1"/>
      <c r="N870" s="32" t="str">
        <f t="shared" si="70"/>
        <v/>
      </c>
      <c r="O870" s="32" t="str">
        <f t="shared" si="71"/>
        <v/>
      </c>
      <c r="P870" s="1"/>
      <c r="Q870" s="32" t="str">
        <f t="shared" si="72"/>
        <v/>
      </c>
      <c r="R870" s="22">
        <f t="shared" si="68"/>
        <v>0</v>
      </c>
      <c r="S870" s="1"/>
      <c r="T870" s="1"/>
    </row>
    <row r="871" spans="1:20" x14ac:dyDescent="0.25">
      <c r="A871" s="1"/>
      <c r="B871" s="1"/>
      <c r="C871" s="1"/>
      <c r="D871" s="5">
        <f t="shared" si="69"/>
        <v>871</v>
      </c>
      <c r="E871" s="10" t="s">
        <v>7</v>
      </c>
      <c r="F871" s="9"/>
      <c r="G871" s="10" t="s">
        <v>7</v>
      </c>
      <c r="H871" s="9"/>
      <c r="I871" s="10" t="s">
        <v>7</v>
      </c>
      <c r="J871" s="9"/>
      <c r="K871" s="10" t="s">
        <v>7</v>
      </c>
      <c r="L871" s="139"/>
      <c r="M871" s="1"/>
      <c r="N871" s="32" t="str">
        <f t="shared" si="70"/>
        <v/>
      </c>
      <c r="O871" s="32" t="str">
        <f t="shared" si="71"/>
        <v/>
      </c>
      <c r="P871" s="1"/>
      <c r="Q871" s="32" t="str">
        <f t="shared" si="72"/>
        <v/>
      </c>
      <c r="R871" s="22">
        <f t="shared" si="68"/>
        <v>0</v>
      </c>
      <c r="S871" s="1"/>
      <c r="T871" s="1"/>
    </row>
    <row r="872" spans="1:20" x14ac:dyDescent="0.25">
      <c r="A872" s="1"/>
      <c r="B872" s="1"/>
      <c r="C872" s="1"/>
      <c r="D872" s="5">
        <f t="shared" si="69"/>
        <v>872</v>
      </c>
      <c r="E872" s="10" t="s">
        <v>7</v>
      </c>
      <c r="F872" s="9"/>
      <c r="G872" s="10" t="s">
        <v>7</v>
      </c>
      <c r="H872" s="9"/>
      <c r="I872" s="10" t="s">
        <v>7</v>
      </c>
      <c r="J872" s="9"/>
      <c r="K872" s="10" t="s">
        <v>7</v>
      </c>
      <c r="L872" s="139"/>
      <c r="M872" s="1"/>
      <c r="N872" s="32" t="str">
        <f t="shared" si="70"/>
        <v/>
      </c>
      <c r="O872" s="32" t="str">
        <f t="shared" si="71"/>
        <v/>
      </c>
      <c r="P872" s="1"/>
      <c r="Q872" s="32" t="str">
        <f t="shared" si="72"/>
        <v/>
      </c>
      <c r="R872" s="22">
        <f t="shared" si="68"/>
        <v>0</v>
      </c>
      <c r="S872" s="1"/>
      <c r="T872" s="1"/>
    </row>
    <row r="873" spans="1:20" x14ac:dyDescent="0.25">
      <c r="A873" s="1"/>
      <c r="B873" s="1"/>
      <c r="C873" s="1"/>
      <c r="D873" s="5">
        <f t="shared" si="69"/>
        <v>873</v>
      </c>
      <c r="E873" s="10" t="s">
        <v>7</v>
      </c>
      <c r="F873" s="9"/>
      <c r="G873" s="10" t="s">
        <v>7</v>
      </c>
      <c r="H873" s="9"/>
      <c r="I873" s="10" t="s">
        <v>7</v>
      </c>
      <c r="J873" s="9"/>
      <c r="K873" s="10" t="s">
        <v>7</v>
      </c>
      <c r="L873" s="139"/>
      <c r="M873" s="1"/>
      <c r="N873" s="32" t="str">
        <f t="shared" si="70"/>
        <v/>
      </c>
      <c r="O873" s="32" t="str">
        <f t="shared" si="71"/>
        <v/>
      </c>
      <c r="P873" s="1"/>
      <c r="Q873" s="32" t="str">
        <f t="shared" si="72"/>
        <v/>
      </c>
      <c r="R873" s="22">
        <f t="shared" si="68"/>
        <v>0</v>
      </c>
      <c r="S873" s="1"/>
      <c r="T873" s="1"/>
    </row>
    <row r="874" spans="1:20" x14ac:dyDescent="0.25">
      <c r="A874" s="1"/>
      <c r="B874" s="1"/>
      <c r="C874" s="1"/>
      <c r="D874" s="5">
        <f t="shared" si="69"/>
        <v>874</v>
      </c>
      <c r="E874" s="10" t="s">
        <v>7</v>
      </c>
      <c r="F874" s="9"/>
      <c r="G874" s="10" t="s">
        <v>7</v>
      </c>
      <c r="H874" s="9"/>
      <c r="I874" s="10" t="s">
        <v>7</v>
      </c>
      <c r="J874" s="9"/>
      <c r="K874" s="10" t="s">
        <v>7</v>
      </c>
      <c r="L874" s="139"/>
      <c r="M874" s="1"/>
      <c r="N874" s="32" t="str">
        <f t="shared" si="70"/>
        <v/>
      </c>
      <c r="O874" s="32" t="str">
        <f t="shared" si="71"/>
        <v/>
      </c>
      <c r="P874" s="1"/>
      <c r="Q874" s="32" t="str">
        <f t="shared" si="72"/>
        <v/>
      </c>
      <c r="R874" s="22">
        <f t="shared" si="68"/>
        <v>0</v>
      </c>
      <c r="S874" s="1"/>
      <c r="T874" s="1"/>
    </row>
    <row r="875" spans="1:20" x14ac:dyDescent="0.25">
      <c r="A875" s="1"/>
      <c r="B875" s="1"/>
      <c r="C875" s="1"/>
      <c r="D875" s="5">
        <f t="shared" si="69"/>
        <v>875</v>
      </c>
      <c r="E875" s="10" t="s">
        <v>7</v>
      </c>
      <c r="F875" s="9"/>
      <c r="G875" s="10" t="s">
        <v>7</v>
      </c>
      <c r="H875" s="9"/>
      <c r="I875" s="10" t="s">
        <v>7</v>
      </c>
      <c r="J875" s="9"/>
      <c r="K875" s="10" t="s">
        <v>7</v>
      </c>
      <c r="L875" s="139"/>
      <c r="M875" s="1"/>
      <c r="N875" s="32" t="str">
        <f t="shared" si="70"/>
        <v/>
      </c>
      <c r="O875" s="32" t="str">
        <f t="shared" si="71"/>
        <v/>
      </c>
      <c r="P875" s="1"/>
      <c r="Q875" s="32" t="str">
        <f t="shared" si="72"/>
        <v/>
      </c>
      <c r="R875" s="22">
        <f t="shared" si="68"/>
        <v>0</v>
      </c>
      <c r="S875" s="1"/>
      <c r="T875" s="1"/>
    </row>
    <row r="876" spans="1:20" x14ac:dyDescent="0.25">
      <c r="A876" s="1"/>
      <c r="B876" s="1"/>
      <c r="C876" s="1"/>
      <c r="D876" s="5">
        <f t="shared" si="69"/>
        <v>876</v>
      </c>
      <c r="E876" s="10" t="s">
        <v>7</v>
      </c>
      <c r="F876" s="9"/>
      <c r="G876" s="10" t="s">
        <v>7</v>
      </c>
      <c r="H876" s="9"/>
      <c r="I876" s="10" t="s">
        <v>7</v>
      </c>
      <c r="J876" s="9"/>
      <c r="K876" s="10" t="s">
        <v>7</v>
      </c>
      <c r="L876" s="139"/>
      <c r="M876" s="1"/>
      <c r="N876" s="32" t="str">
        <f t="shared" si="70"/>
        <v/>
      </c>
      <c r="O876" s="32" t="str">
        <f t="shared" si="71"/>
        <v/>
      </c>
      <c r="P876" s="1"/>
      <c r="Q876" s="32" t="str">
        <f t="shared" si="72"/>
        <v/>
      </c>
      <c r="R876" s="22">
        <f t="shared" si="68"/>
        <v>0</v>
      </c>
      <c r="S876" s="1"/>
      <c r="T876" s="1"/>
    </row>
    <row r="877" spans="1:20" x14ac:dyDescent="0.25">
      <c r="A877" s="1"/>
      <c r="B877" s="1"/>
      <c r="C877" s="1"/>
      <c r="D877" s="5">
        <f t="shared" si="69"/>
        <v>877</v>
      </c>
      <c r="E877" s="10" t="s">
        <v>7</v>
      </c>
      <c r="F877" s="9"/>
      <c r="G877" s="10" t="s">
        <v>7</v>
      </c>
      <c r="H877" s="9"/>
      <c r="I877" s="10" t="s">
        <v>7</v>
      </c>
      <c r="J877" s="9"/>
      <c r="K877" s="10" t="s">
        <v>7</v>
      </c>
      <c r="L877" s="139"/>
      <c r="M877" s="1"/>
      <c r="N877" s="32" t="str">
        <f t="shared" si="70"/>
        <v/>
      </c>
      <c r="O877" s="32" t="str">
        <f t="shared" si="71"/>
        <v/>
      </c>
      <c r="P877" s="1"/>
      <c r="Q877" s="32" t="str">
        <f t="shared" si="72"/>
        <v/>
      </c>
      <c r="R877" s="22">
        <f t="shared" si="68"/>
        <v>0</v>
      </c>
      <c r="S877" s="1"/>
      <c r="T877" s="1"/>
    </row>
    <row r="878" spans="1:20" x14ac:dyDescent="0.25">
      <c r="A878" s="1"/>
      <c r="B878" s="1"/>
      <c r="C878" s="1"/>
      <c r="D878" s="5">
        <f t="shared" si="69"/>
        <v>878</v>
      </c>
      <c r="E878" s="10" t="s">
        <v>7</v>
      </c>
      <c r="F878" s="9"/>
      <c r="G878" s="10" t="s">
        <v>7</v>
      </c>
      <c r="H878" s="9"/>
      <c r="I878" s="10" t="s">
        <v>7</v>
      </c>
      <c r="J878" s="9"/>
      <c r="K878" s="10" t="s">
        <v>7</v>
      </c>
      <c r="L878" s="139"/>
      <c r="M878" s="1"/>
      <c r="N878" s="32" t="str">
        <f t="shared" si="70"/>
        <v/>
      </c>
      <c r="O878" s="32" t="str">
        <f t="shared" si="71"/>
        <v/>
      </c>
      <c r="P878" s="1"/>
      <c r="Q878" s="32" t="str">
        <f t="shared" si="72"/>
        <v/>
      </c>
      <c r="R878" s="22">
        <f t="shared" si="68"/>
        <v>0</v>
      </c>
      <c r="S878" s="1"/>
      <c r="T878" s="1"/>
    </row>
    <row r="879" spans="1:20" x14ac:dyDescent="0.25">
      <c r="A879" s="1"/>
      <c r="B879" s="1"/>
      <c r="C879" s="1"/>
      <c r="D879" s="5">
        <f t="shared" si="69"/>
        <v>879</v>
      </c>
      <c r="E879" s="10" t="s">
        <v>7</v>
      </c>
      <c r="F879" s="9"/>
      <c r="G879" s="10" t="s">
        <v>7</v>
      </c>
      <c r="H879" s="9"/>
      <c r="I879" s="10" t="s">
        <v>7</v>
      </c>
      <c r="J879" s="9"/>
      <c r="K879" s="10" t="s">
        <v>7</v>
      </c>
      <c r="L879" s="139"/>
      <c r="M879" s="1"/>
      <c r="N879" s="32" t="str">
        <f t="shared" si="70"/>
        <v/>
      </c>
      <c r="O879" s="32" t="str">
        <f t="shared" si="71"/>
        <v/>
      </c>
      <c r="P879" s="1"/>
      <c r="Q879" s="32" t="str">
        <f t="shared" si="72"/>
        <v/>
      </c>
      <c r="R879" s="22">
        <f t="shared" si="68"/>
        <v>0</v>
      </c>
      <c r="S879" s="1"/>
      <c r="T879" s="1"/>
    </row>
    <row r="880" spans="1:20" x14ac:dyDescent="0.25">
      <c r="A880" s="1"/>
      <c r="B880" s="1"/>
      <c r="C880" s="1"/>
      <c r="D880" s="5">
        <f t="shared" si="69"/>
        <v>880</v>
      </c>
      <c r="E880" s="10" t="s">
        <v>7</v>
      </c>
      <c r="F880" s="9"/>
      <c r="G880" s="10" t="s">
        <v>7</v>
      </c>
      <c r="H880" s="9"/>
      <c r="I880" s="10" t="s">
        <v>7</v>
      </c>
      <c r="J880" s="9"/>
      <c r="K880" s="10" t="s">
        <v>7</v>
      </c>
      <c r="L880" s="139"/>
      <c r="M880" s="1"/>
      <c r="N880" s="32" t="str">
        <f t="shared" si="70"/>
        <v/>
      </c>
      <c r="O880" s="32" t="str">
        <f t="shared" si="71"/>
        <v/>
      </c>
      <c r="P880" s="1"/>
      <c r="Q880" s="32" t="str">
        <f t="shared" si="72"/>
        <v/>
      </c>
      <c r="R880" s="22">
        <f t="shared" si="68"/>
        <v>0</v>
      </c>
      <c r="S880" s="1"/>
      <c r="T880" s="1"/>
    </row>
    <row r="881" spans="1:20" x14ac:dyDescent="0.25">
      <c r="A881" s="1"/>
      <c r="B881" s="1"/>
      <c r="C881" s="1"/>
      <c r="D881" s="5">
        <f t="shared" si="69"/>
        <v>881</v>
      </c>
      <c r="E881" s="10" t="s">
        <v>7</v>
      </c>
      <c r="F881" s="9"/>
      <c r="G881" s="10" t="s">
        <v>7</v>
      </c>
      <c r="H881" s="9"/>
      <c r="I881" s="10" t="s">
        <v>7</v>
      </c>
      <c r="J881" s="9"/>
      <c r="K881" s="10" t="s">
        <v>7</v>
      </c>
      <c r="L881" s="139"/>
      <c r="M881" s="1"/>
      <c r="N881" s="32" t="str">
        <f t="shared" si="70"/>
        <v/>
      </c>
      <c r="O881" s="32" t="str">
        <f t="shared" si="71"/>
        <v/>
      </c>
      <c r="P881" s="1"/>
      <c r="Q881" s="32" t="str">
        <f t="shared" si="72"/>
        <v/>
      </c>
      <c r="R881" s="22">
        <f t="shared" si="68"/>
        <v>0</v>
      </c>
      <c r="S881" s="1"/>
      <c r="T881" s="1"/>
    </row>
    <row r="882" spans="1:20" x14ac:dyDescent="0.25">
      <c r="A882" s="1"/>
      <c r="B882" s="1"/>
      <c r="C882" s="1"/>
      <c r="D882" s="5">
        <f t="shared" si="69"/>
        <v>882</v>
      </c>
      <c r="E882" s="10" t="s">
        <v>7</v>
      </c>
      <c r="F882" s="9"/>
      <c r="G882" s="10" t="s">
        <v>7</v>
      </c>
      <c r="H882" s="9"/>
      <c r="I882" s="10" t="s">
        <v>7</v>
      </c>
      <c r="J882" s="9"/>
      <c r="K882" s="10" t="s">
        <v>7</v>
      </c>
      <c r="L882" s="139"/>
      <c r="M882" s="1"/>
      <c r="N882" s="32" t="str">
        <f t="shared" si="70"/>
        <v/>
      </c>
      <c r="O882" s="32" t="str">
        <f t="shared" si="71"/>
        <v/>
      </c>
      <c r="P882" s="1"/>
      <c r="Q882" s="32" t="str">
        <f t="shared" si="72"/>
        <v/>
      </c>
      <c r="R882" s="22">
        <f t="shared" si="68"/>
        <v>0</v>
      </c>
      <c r="S882" s="1"/>
      <c r="T882" s="1"/>
    </row>
    <row r="883" spans="1:20" x14ac:dyDescent="0.25">
      <c r="A883" s="1"/>
      <c r="B883" s="1"/>
      <c r="C883" s="1"/>
      <c r="D883" s="5">
        <f t="shared" si="69"/>
        <v>883</v>
      </c>
      <c r="E883" s="10" t="s">
        <v>7</v>
      </c>
      <c r="F883" s="9"/>
      <c r="G883" s="10" t="s">
        <v>7</v>
      </c>
      <c r="H883" s="9"/>
      <c r="I883" s="10" t="s">
        <v>7</v>
      </c>
      <c r="J883" s="9"/>
      <c r="K883" s="10" t="s">
        <v>7</v>
      </c>
      <c r="L883" s="139"/>
      <c r="M883" s="1"/>
      <c r="N883" s="32" t="str">
        <f t="shared" si="70"/>
        <v/>
      </c>
      <c r="O883" s="32" t="str">
        <f t="shared" si="71"/>
        <v/>
      </c>
      <c r="P883" s="1"/>
      <c r="Q883" s="32" t="str">
        <f t="shared" si="72"/>
        <v/>
      </c>
      <c r="R883" s="22">
        <f t="shared" si="68"/>
        <v>0</v>
      </c>
      <c r="S883" s="1"/>
      <c r="T883" s="1"/>
    </row>
    <row r="884" spans="1:20" x14ac:dyDescent="0.25">
      <c r="A884" s="1"/>
      <c r="B884" s="1"/>
      <c r="C884" s="1"/>
      <c r="D884" s="5">
        <f t="shared" si="69"/>
        <v>884</v>
      </c>
      <c r="E884" s="10" t="s">
        <v>7</v>
      </c>
      <c r="F884" s="9"/>
      <c r="G884" s="10" t="s">
        <v>7</v>
      </c>
      <c r="H884" s="9"/>
      <c r="I884" s="10" t="s">
        <v>7</v>
      </c>
      <c r="J884" s="9"/>
      <c r="K884" s="10" t="s">
        <v>7</v>
      </c>
      <c r="L884" s="139"/>
      <c r="M884" s="1"/>
      <c r="N884" s="32" t="str">
        <f t="shared" si="70"/>
        <v/>
      </c>
      <c r="O884" s="32" t="str">
        <f t="shared" si="71"/>
        <v/>
      </c>
      <c r="P884" s="1"/>
      <c r="Q884" s="32" t="str">
        <f t="shared" si="72"/>
        <v/>
      </c>
      <c r="R884" s="22">
        <f t="shared" si="68"/>
        <v>0</v>
      </c>
      <c r="S884" s="1"/>
      <c r="T884" s="1"/>
    </row>
    <row r="885" spans="1:20" x14ac:dyDescent="0.25">
      <c r="A885" s="1"/>
      <c r="B885" s="1"/>
      <c r="C885" s="1"/>
      <c r="D885" s="5">
        <f t="shared" si="69"/>
        <v>885</v>
      </c>
      <c r="E885" s="10" t="s">
        <v>7</v>
      </c>
      <c r="F885" s="9"/>
      <c r="G885" s="10" t="s">
        <v>7</v>
      </c>
      <c r="H885" s="9"/>
      <c r="I885" s="10" t="s">
        <v>7</v>
      </c>
      <c r="J885" s="9"/>
      <c r="K885" s="10" t="s">
        <v>7</v>
      </c>
      <c r="L885" s="139"/>
      <c r="M885" s="1"/>
      <c r="N885" s="32" t="str">
        <f t="shared" si="70"/>
        <v/>
      </c>
      <c r="O885" s="32" t="str">
        <f t="shared" si="71"/>
        <v/>
      </c>
      <c r="P885" s="1"/>
      <c r="Q885" s="32" t="str">
        <f t="shared" si="72"/>
        <v/>
      </c>
      <c r="R885" s="22">
        <f t="shared" si="68"/>
        <v>0</v>
      </c>
      <c r="S885" s="1"/>
      <c r="T885" s="1"/>
    </row>
    <row r="886" spans="1:20" x14ac:dyDescent="0.25">
      <c r="A886" s="1"/>
      <c r="B886" s="1"/>
      <c r="C886" s="1"/>
      <c r="D886" s="5">
        <f t="shared" si="69"/>
        <v>886</v>
      </c>
      <c r="E886" s="10" t="s">
        <v>7</v>
      </c>
      <c r="F886" s="9"/>
      <c r="G886" s="10" t="s">
        <v>7</v>
      </c>
      <c r="H886" s="9"/>
      <c r="I886" s="10" t="s">
        <v>7</v>
      </c>
      <c r="J886" s="9"/>
      <c r="K886" s="10" t="s">
        <v>7</v>
      </c>
      <c r="L886" s="139"/>
      <c r="M886" s="1"/>
      <c r="N886" s="32" t="str">
        <f t="shared" si="70"/>
        <v/>
      </c>
      <c r="O886" s="32" t="str">
        <f t="shared" si="71"/>
        <v/>
      </c>
      <c r="P886" s="1"/>
      <c r="Q886" s="32" t="str">
        <f t="shared" si="72"/>
        <v/>
      </c>
      <c r="R886" s="22">
        <f t="shared" si="68"/>
        <v>0</v>
      </c>
      <c r="S886" s="1"/>
      <c r="T886" s="1"/>
    </row>
    <row r="887" spans="1:20" x14ac:dyDescent="0.25">
      <c r="A887" s="1"/>
      <c r="B887" s="1"/>
      <c r="C887" s="1"/>
      <c r="D887" s="5">
        <f t="shared" si="69"/>
        <v>887</v>
      </c>
      <c r="E887" s="10" t="s">
        <v>7</v>
      </c>
      <c r="F887" s="9"/>
      <c r="G887" s="10" t="s">
        <v>7</v>
      </c>
      <c r="H887" s="9"/>
      <c r="I887" s="10" t="s">
        <v>7</v>
      </c>
      <c r="J887" s="9"/>
      <c r="K887" s="10" t="s">
        <v>7</v>
      </c>
      <c r="L887" s="139"/>
      <c r="M887" s="1"/>
      <c r="N887" s="32" t="str">
        <f t="shared" si="70"/>
        <v/>
      </c>
      <c r="O887" s="32" t="str">
        <f t="shared" si="71"/>
        <v/>
      </c>
      <c r="P887" s="1"/>
      <c r="Q887" s="32" t="str">
        <f t="shared" si="72"/>
        <v/>
      </c>
      <c r="R887" s="22">
        <f t="shared" si="68"/>
        <v>0</v>
      </c>
      <c r="S887" s="1"/>
      <c r="T887" s="1"/>
    </row>
    <row r="888" spans="1:20" x14ac:dyDescent="0.25">
      <c r="A888" s="1"/>
      <c r="B888" s="1"/>
      <c r="C888" s="1"/>
      <c r="D888" s="5">
        <f t="shared" si="69"/>
        <v>888</v>
      </c>
      <c r="E888" s="10" t="s">
        <v>7</v>
      </c>
      <c r="F888" s="9"/>
      <c r="G888" s="10" t="s">
        <v>7</v>
      </c>
      <c r="H888" s="9"/>
      <c r="I888" s="10" t="s">
        <v>7</v>
      </c>
      <c r="J888" s="9"/>
      <c r="K888" s="10" t="s">
        <v>7</v>
      </c>
      <c r="L888" s="139"/>
      <c r="M888" s="1"/>
      <c r="N888" s="32" t="str">
        <f t="shared" si="70"/>
        <v/>
      </c>
      <c r="O888" s="32" t="str">
        <f t="shared" si="71"/>
        <v/>
      </c>
      <c r="P888" s="1"/>
      <c r="Q888" s="32" t="str">
        <f t="shared" si="72"/>
        <v/>
      </c>
      <c r="R888" s="22">
        <f t="shared" si="68"/>
        <v>0</v>
      </c>
      <c r="S888" s="1"/>
      <c r="T888" s="1"/>
    </row>
    <row r="889" spans="1:20" x14ac:dyDescent="0.25">
      <c r="A889" s="1"/>
      <c r="B889" s="1"/>
      <c r="C889" s="1"/>
      <c r="D889" s="5">
        <f t="shared" si="69"/>
        <v>889</v>
      </c>
      <c r="E889" s="10" t="s">
        <v>7</v>
      </c>
      <c r="F889" s="9"/>
      <c r="G889" s="10" t="s">
        <v>7</v>
      </c>
      <c r="H889" s="9"/>
      <c r="I889" s="10" t="s">
        <v>7</v>
      </c>
      <c r="J889" s="9"/>
      <c r="K889" s="10" t="s">
        <v>7</v>
      </c>
      <c r="L889" s="139"/>
      <c r="M889" s="1"/>
      <c r="N889" s="32" t="str">
        <f t="shared" si="70"/>
        <v/>
      </c>
      <c r="O889" s="32" t="str">
        <f t="shared" si="71"/>
        <v/>
      </c>
      <c r="P889" s="1"/>
      <c r="Q889" s="32" t="str">
        <f t="shared" si="72"/>
        <v/>
      </c>
      <c r="R889" s="22">
        <f t="shared" si="68"/>
        <v>0</v>
      </c>
      <c r="S889" s="1"/>
      <c r="T889" s="1"/>
    </row>
    <row r="890" spans="1:20" x14ac:dyDescent="0.25">
      <c r="A890" s="1"/>
      <c r="B890" s="1"/>
      <c r="C890" s="1"/>
      <c r="D890" s="5">
        <f t="shared" si="69"/>
        <v>890</v>
      </c>
      <c r="E890" s="10" t="s">
        <v>7</v>
      </c>
      <c r="F890" s="9"/>
      <c r="G890" s="10" t="s">
        <v>7</v>
      </c>
      <c r="H890" s="9"/>
      <c r="I890" s="10" t="s">
        <v>7</v>
      </c>
      <c r="J890" s="9"/>
      <c r="K890" s="10" t="s">
        <v>7</v>
      </c>
      <c r="L890" s="139"/>
      <c r="M890" s="1"/>
      <c r="N890" s="32" t="str">
        <f t="shared" si="70"/>
        <v/>
      </c>
      <c r="O890" s="32" t="str">
        <f t="shared" si="71"/>
        <v/>
      </c>
      <c r="P890" s="1"/>
      <c r="Q890" s="32" t="str">
        <f t="shared" si="72"/>
        <v/>
      </c>
      <c r="R890" s="22">
        <f t="shared" si="68"/>
        <v>0</v>
      </c>
      <c r="S890" s="1"/>
      <c r="T890" s="1"/>
    </row>
    <row r="891" spans="1:20" x14ac:dyDescent="0.25">
      <c r="A891" s="1"/>
      <c r="B891" s="1"/>
      <c r="C891" s="1"/>
      <c r="D891" s="5">
        <f t="shared" si="69"/>
        <v>891</v>
      </c>
      <c r="E891" s="10" t="s">
        <v>7</v>
      </c>
      <c r="F891" s="9"/>
      <c r="G891" s="10" t="s">
        <v>7</v>
      </c>
      <c r="H891" s="9"/>
      <c r="I891" s="10" t="s">
        <v>7</v>
      </c>
      <c r="J891" s="9"/>
      <c r="K891" s="10" t="s">
        <v>7</v>
      </c>
      <c r="L891" s="139"/>
      <c r="M891" s="1"/>
      <c r="N891" s="32" t="str">
        <f t="shared" si="70"/>
        <v/>
      </c>
      <c r="O891" s="32" t="str">
        <f t="shared" si="71"/>
        <v/>
      </c>
      <c r="P891" s="1"/>
      <c r="Q891" s="32" t="str">
        <f t="shared" si="72"/>
        <v/>
      </c>
      <c r="R891" s="22">
        <f t="shared" si="68"/>
        <v>0</v>
      </c>
      <c r="S891" s="1"/>
      <c r="T891" s="1"/>
    </row>
    <row r="892" spans="1:20" x14ac:dyDescent="0.25">
      <c r="A892" s="1"/>
      <c r="B892" s="1"/>
      <c r="C892" s="1"/>
      <c r="D892" s="5">
        <f t="shared" si="69"/>
        <v>892</v>
      </c>
      <c r="E892" s="10" t="s">
        <v>7</v>
      </c>
      <c r="F892" s="9"/>
      <c r="G892" s="10" t="s">
        <v>7</v>
      </c>
      <c r="H892" s="9"/>
      <c r="I892" s="10" t="s">
        <v>7</v>
      </c>
      <c r="J892" s="9"/>
      <c r="K892" s="10" t="s">
        <v>7</v>
      </c>
      <c r="L892" s="139"/>
      <c r="M892" s="1"/>
      <c r="N892" s="32" t="str">
        <f t="shared" si="70"/>
        <v/>
      </c>
      <c r="O892" s="32" t="str">
        <f t="shared" si="71"/>
        <v/>
      </c>
      <c r="P892" s="1"/>
      <c r="Q892" s="32" t="str">
        <f t="shared" si="72"/>
        <v/>
      </c>
      <c r="R892" s="22">
        <f t="shared" si="68"/>
        <v>0</v>
      </c>
      <c r="S892" s="1"/>
      <c r="T892" s="1"/>
    </row>
    <row r="893" spans="1:20" x14ac:dyDescent="0.25">
      <c r="A893" s="1"/>
      <c r="B893" s="1"/>
      <c r="C893" s="1"/>
      <c r="D893" s="5">
        <f t="shared" si="69"/>
        <v>893</v>
      </c>
      <c r="E893" s="10" t="s">
        <v>7</v>
      </c>
      <c r="F893" s="9"/>
      <c r="G893" s="10" t="s">
        <v>7</v>
      </c>
      <c r="H893" s="9"/>
      <c r="I893" s="10" t="s">
        <v>7</v>
      </c>
      <c r="J893" s="9"/>
      <c r="K893" s="10" t="s">
        <v>7</v>
      </c>
      <c r="L893" s="139"/>
      <c r="M893" s="1"/>
      <c r="N893" s="32" t="str">
        <f t="shared" si="70"/>
        <v/>
      </c>
      <c r="O893" s="32" t="str">
        <f t="shared" si="71"/>
        <v/>
      </c>
      <c r="P893" s="1"/>
      <c r="Q893" s="32" t="str">
        <f t="shared" si="72"/>
        <v/>
      </c>
      <c r="R893" s="22">
        <f t="shared" si="68"/>
        <v>0</v>
      </c>
      <c r="S893" s="1"/>
      <c r="T893" s="1"/>
    </row>
    <row r="894" spans="1:20" x14ac:dyDescent="0.25">
      <c r="A894" s="1"/>
      <c r="B894" s="1"/>
      <c r="C894" s="1"/>
      <c r="D894" s="5">
        <f t="shared" si="69"/>
        <v>894</v>
      </c>
      <c r="E894" s="10" t="s">
        <v>7</v>
      </c>
      <c r="F894" s="9"/>
      <c r="G894" s="10" t="s">
        <v>7</v>
      </c>
      <c r="H894" s="9"/>
      <c r="I894" s="10" t="s">
        <v>7</v>
      </c>
      <c r="J894" s="9"/>
      <c r="K894" s="10" t="s">
        <v>7</v>
      </c>
      <c r="L894" s="139"/>
      <c r="M894" s="1"/>
      <c r="N894" s="32" t="str">
        <f t="shared" si="70"/>
        <v/>
      </c>
      <c r="O894" s="32" t="str">
        <f t="shared" si="71"/>
        <v/>
      </c>
      <c r="P894" s="1"/>
      <c r="Q894" s="32" t="str">
        <f t="shared" si="72"/>
        <v/>
      </c>
      <c r="R894" s="22">
        <f t="shared" si="68"/>
        <v>0</v>
      </c>
      <c r="S894" s="1"/>
      <c r="T894" s="1"/>
    </row>
    <row r="895" spans="1:20" x14ac:dyDescent="0.25">
      <c r="A895" s="1"/>
      <c r="B895" s="1"/>
      <c r="C895" s="1"/>
      <c r="D895" s="5">
        <f t="shared" si="69"/>
        <v>895</v>
      </c>
      <c r="E895" s="10" t="s">
        <v>7</v>
      </c>
      <c r="F895" s="9"/>
      <c r="G895" s="10" t="s">
        <v>7</v>
      </c>
      <c r="H895" s="9"/>
      <c r="I895" s="10" t="s">
        <v>7</v>
      </c>
      <c r="J895" s="9"/>
      <c r="K895" s="10" t="s">
        <v>7</v>
      </c>
      <c r="L895" s="139"/>
      <c r="M895" s="1"/>
      <c r="N895" s="32" t="str">
        <f t="shared" si="70"/>
        <v/>
      </c>
      <c r="O895" s="32" t="str">
        <f t="shared" si="71"/>
        <v/>
      </c>
      <c r="P895" s="1"/>
      <c r="Q895" s="32" t="str">
        <f t="shared" si="72"/>
        <v/>
      </c>
      <c r="R895" s="22">
        <f t="shared" si="68"/>
        <v>0</v>
      </c>
      <c r="S895" s="1"/>
      <c r="T895" s="1"/>
    </row>
    <row r="896" spans="1:20" x14ac:dyDescent="0.25">
      <c r="A896" s="1"/>
      <c r="B896" s="1"/>
      <c r="C896" s="1"/>
      <c r="D896" s="5">
        <f t="shared" si="69"/>
        <v>896</v>
      </c>
      <c r="E896" s="10" t="s">
        <v>7</v>
      </c>
      <c r="F896" s="9"/>
      <c r="G896" s="10" t="s">
        <v>7</v>
      </c>
      <c r="H896" s="9"/>
      <c r="I896" s="10" t="s">
        <v>7</v>
      </c>
      <c r="J896" s="9"/>
      <c r="K896" s="10" t="s">
        <v>7</v>
      </c>
      <c r="L896" s="139"/>
      <c r="M896" s="1"/>
      <c r="N896" s="32" t="str">
        <f t="shared" si="70"/>
        <v/>
      </c>
      <c r="O896" s="32" t="str">
        <f t="shared" si="71"/>
        <v/>
      </c>
      <c r="P896" s="1"/>
      <c r="Q896" s="32" t="str">
        <f t="shared" si="72"/>
        <v/>
      </c>
      <c r="R896" s="22">
        <f t="shared" si="68"/>
        <v>0</v>
      </c>
      <c r="S896" s="1"/>
      <c r="T896" s="1"/>
    </row>
    <row r="897" spans="1:20" x14ac:dyDescent="0.25">
      <c r="A897" s="1"/>
      <c r="B897" s="1"/>
      <c r="C897" s="1"/>
      <c r="D897" s="5">
        <f t="shared" si="69"/>
        <v>897</v>
      </c>
      <c r="E897" s="10" t="s">
        <v>7</v>
      </c>
      <c r="F897" s="9"/>
      <c r="G897" s="10" t="s">
        <v>7</v>
      </c>
      <c r="H897" s="9"/>
      <c r="I897" s="10" t="s">
        <v>7</v>
      </c>
      <c r="J897" s="9"/>
      <c r="K897" s="10" t="s">
        <v>7</v>
      </c>
      <c r="L897" s="139"/>
      <c r="M897" s="1"/>
      <c r="N897" s="32" t="str">
        <f t="shared" si="70"/>
        <v/>
      </c>
      <c r="O897" s="32" t="str">
        <f t="shared" si="71"/>
        <v/>
      </c>
      <c r="P897" s="1"/>
      <c r="Q897" s="32" t="str">
        <f t="shared" si="72"/>
        <v/>
      </c>
      <c r="R897" s="22">
        <f t="shared" si="68"/>
        <v>0</v>
      </c>
      <c r="S897" s="1"/>
      <c r="T897" s="1"/>
    </row>
    <row r="898" spans="1:20" x14ac:dyDescent="0.25">
      <c r="A898" s="1"/>
      <c r="B898" s="1"/>
      <c r="C898" s="1"/>
      <c r="D898" s="5">
        <f t="shared" si="69"/>
        <v>898</v>
      </c>
      <c r="E898" s="10" t="s">
        <v>7</v>
      </c>
      <c r="F898" s="9"/>
      <c r="G898" s="10" t="s">
        <v>7</v>
      </c>
      <c r="H898" s="9"/>
      <c r="I898" s="10" t="s">
        <v>7</v>
      </c>
      <c r="J898" s="9"/>
      <c r="K898" s="10" t="s">
        <v>7</v>
      </c>
      <c r="L898" s="139"/>
      <c r="M898" s="1"/>
      <c r="N898" s="32" t="str">
        <f t="shared" si="70"/>
        <v/>
      </c>
      <c r="O898" s="32" t="str">
        <f t="shared" si="71"/>
        <v/>
      </c>
      <c r="P898" s="1"/>
      <c r="Q898" s="32" t="str">
        <f t="shared" si="72"/>
        <v/>
      </c>
      <c r="R898" s="22">
        <f t="shared" si="68"/>
        <v>0</v>
      </c>
      <c r="S898" s="1"/>
      <c r="T898" s="1"/>
    </row>
    <row r="899" spans="1:20" x14ac:dyDescent="0.25">
      <c r="A899" s="1"/>
      <c r="B899" s="1"/>
      <c r="C899" s="1"/>
      <c r="D899" s="5">
        <f t="shared" si="69"/>
        <v>899</v>
      </c>
      <c r="E899" s="10" t="s">
        <v>7</v>
      </c>
      <c r="F899" s="9"/>
      <c r="G899" s="10" t="s">
        <v>7</v>
      </c>
      <c r="H899" s="9"/>
      <c r="I899" s="10" t="s">
        <v>7</v>
      </c>
      <c r="J899" s="9"/>
      <c r="K899" s="10" t="s">
        <v>7</v>
      </c>
      <c r="L899" s="139"/>
      <c r="M899" s="1"/>
      <c r="N899" s="32" t="str">
        <f t="shared" si="70"/>
        <v/>
      </c>
      <c r="O899" s="32" t="str">
        <f t="shared" si="71"/>
        <v/>
      </c>
      <c r="P899" s="1"/>
      <c r="Q899" s="32" t="str">
        <f t="shared" si="72"/>
        <v/>
      </c>
      <c r="R899" s="22">
        <f t="shared" si="68"/>
        <v>0</v>
      </c>
      <c r="S899" s="1"/>
      <c r="T899" s="1"/>
    </row>
    <row r="900" spans="1:20" x14ac:dyDescent="0.25">
      <c r="A900" s="1"/>
      <c r="B900" s="1"/>
      <c r="C900" s="1"/>
      <c r="D900" s="5">
        <f t="shared" si="69"/>
        <v>900</v>
      </c>
      <c r="E900" s="10" t="s">
        <v>7</v>
      </c>
      <c r="F900" s="9"/>
      <c r="G900" s="10" t="s">
        <v>7</v>
      </c>
      <c r="H900" s="9"/>
      <c r="I900" s="10" t="s">
        <v>7</v>
      </c>
      <c r="J900" s="9"/>
      <c r="K900" s="10" t="s">
        <v>7</v>
      </c>
      <c r="L900" s="139"/>
      <c r="M900" s="1"/>
      <c r="N900" s="32" t="str">
        <f t="shared" si="70"/>
        <v/>
      </c>
      <c r="O900" s="32" t="str">
        <f t="shared" si="71"/>
        <v/>
      </c>
      <c r="P900" s="1"/>
      <c r="Q900" s="32" t="str">
        <f t="shared" si="72"/>
        <v/>
      </c>
      <c r="R900" s="22">
        <f t="shared" si="68"/>
        <v>0</v>
      </c>
      <c r="S900" s="1"/>
      <c r="T900" s="1"/>
    </row>
    <row r="901" spans="1:20" x14ac:dyDescent="0.25">
      <c r="A901" s="1"/>
      <c r="B901" s="1"/>
      <c r="C901" s="1"/>
      <c r="D901" s="5">
        <f t="shared" si="69"/>
        <v>901</v>
      </c>
      <c r="E901" s="10" t="s">
        <v>7</v>
      </c>
      <c r="F901" s="9"/>
      <c r="G901" s="10" t="s">
        <v>7</v>
      </c>
      <c r="H901" s="9"/>
      <c r="I901" s="10" t="s">
        <v>7</v>
      </c>
      <c r="J901" s="9"/>
      <c r="K901" s="10" t="s">
        <v>7</v>
      </c>
      <c r="L901" s="139"/>
      <c r="M901" s="1"/>
      <c r="N901" s="32" t="str">
        <f t="shared" si="70"/>
        <v/>
      </c>
      <c r="O901" s="32" t="str">
        <f t="shared" si="71"/>
        <v/>
      </c>
      <c r="P901" s="1"/>
      <c r="Q901" s="32" t="str">
        <f t="shared" si="72"/>
        <v/>
      </c>
      <c r="R901" s="22">
        <f t="shared" si="68"/>
        <v>0</v>
      </c>
      <c r="S901" s="1"/>
      <c r="T901" s="1"/>
    </row>
    <row r="902" spans="1:20" x14ac:dyDescent="0.25">
      <c r="A902" s="1"/>
      <c r="B902" s="1"/>
      <c r="C902" s="1"/>
      <c r="D902" s="5">
        <f t="shared" si="69"/>
        <v>902</v>
      </c>
      <c r="E902" s="10" t="s">
        <v>7</v>
      </c>
      <c r="F902" s="9"/>
      <c r="G902" s="10" t="s">
        <v>7</v>
      </c>
      <c r="H902" s="9"/>
      <c r="I902" s="10" t="s">
        <v>7</v>
      </c>
      <c r="J902" s="9"/>
      <c r="K902" s="10" t="s">
        <v>7</v>
      </c>
      <c r="L902" s="139"/>
      <c r="M902" s="1"/>
      <c r="N902" s="32" t="str">
        <f t="shared" si="70"/>
        <v/>
      </c>
      <c r="O902" s="32" t="str">
        <f t="shared" si="71"/>
        <v/>
      </c>
      <c r="P902" s="1"/>
      <c r="Q902" s="32" t="str">
        <f t="shared" si="72"/>
        <v/>
      </c>
      <c r="R902" s="22">
        <f t="shared" si="68"/>
        <v>0</v>
      </c>
      <c r="S902" s="1"/>
      <c r="T902" s="1"/>
    </row>
    <row r="903" spans="1:20" x14ac:dyDescent="0.25">
      <c r="A903" s="1"/>
      <c r="B903" s="1"/>
      <c r="C903" s="1"/>
      <c r="D903" s="5">
        <f t="shared" si="69"/>
        <v>903</v>
      </c>
      <c r="E903" s="10" t="s">
        <v>7</v>
      </c>
      <c r="F903" s="9"/>
      <c r="G903" s="10" t="s">
        <v>7</v>
      </c>
      <c r="H903" s="9"/>
      <c r="I903" s="10" t="s">
        <v>7</v>
      </c>
      <c r="J903" s="9"/>
      <c r="K903" s="10" t="s">
        <v>7</v>
      </c>
      <c r="L903" s="139"/>
      <c r="M903" s="1"/>
      <c r="N903" s="32" t="str">
        <f t="shared" si="70"/>
        <v/>
      </c>
      <c r="O903" s="32" t="str">
        <f t="shared" si="71"/>
        <v/>
      </c>
      <c r="P903" s="1"/>
      <c r="Q903" s="32" t="str">
        <f t="shared" si="72"/>
        <v/>
      </c>
      <c r="R903" s="22">
        <f t="shared" si="68"/>
        <v>0</v>
      </c>
      <c r="S903" s="1"/>
      <c r="T903" s="1"/>
    </row>
    <row r="904" spans="1:20" x14ac:dyDescent="0.25">
      <c r="A904" s="1"/>
      <c r="B904" s="1"/>
      <c r="C904" s="1"/>
      <c r="D904" s="5">
        <f t="shared" si="69"/>
        <v>904</v>
      </c>
      <c r="E904" s="10" t="s">
        <v>7</v>
      </c>
      <c r="F904" s="9"/>
      <c r="G904" s="10" t="s">
        <v>7</v>
      </c>
      <c r="H904" s="9"/>
      <c r="I904" s="10" t="s">
        <v>7</v>
      </c>
      <c r="J904" s="9"/>
      <c r="K904" s="10" t="s">
        <v>7</v>
      </c>
      <c r="L904" s="139"/>
      <c r="M904" s="1"/>
      <c r="N904" s="32" t="str">
        <f t="shared" si="70"/>
        <v/>
      </c>
      <c r="O904" s="32" t="str">
        <f t="shared" si="71"/>
        <v/>
      </c>
      <c r="P904" s="1"/>
      <c r="Q904" s="32" t="str">
        <f t="shared" si="72"/>
        <v/>
      </c>
      <c r="R904" s="22">
        <f t="shared" ref="R904:R967" si="73">IF(Q904="",0,IF(COUNTIF(Q:Q,Q904)=1,0,1))</f>
        <v>0</v>
      </c>
      <c r="S904" s="1"/>
      <c r="T904" s="1"/>
    </row>
    <row r="905" spans="1:20" x14ac:dyDescent="0.25">
      <c r="A905" s="1"/>
      <c r="B905" s="1"/>
      <c r="C905" s="1"/>
      <c r="D905" s="5">
        <f t="shared" ref="D905:D968" si="74">ROW(C905)</f>
        <v>905</v>
      </c>
      <c r="E905" s="10" t="s">
        <v>7</v>
      </c>
      <c r="F905" s="9"/>
      <c r="G905" s="10" t="s">
        <v>7</v>
      </c>
      <c r="H905" s="9"/>
      <c r="I905" s="10" t="s">
        <v>7</v>
      </c>
      <c r="J905" s="9"/>
      <c r="K905" s="10" t="s">
        <v>7</v>
      </c>
      <c r="L905" s="139"/>
      <c r="M905" s="1"/>
      <c r="N905" s="32" t="str">
        <f t="shared" si="70"/>
        <v/>
      </c>
      <c r="O905" s="32" t="str">
        <f t="shared" si="71"/>
        <v/>
      </c>
      <c r="P905" s="1"/>
      <c r="Q905" s="32" t="str">
        <f t="shared" si="72"/>
        <v/>
      </c>
      <c r="R905" s="22">
        <f t="shared" si="73"/>
        <v>0</v>
      </c>
      <c r="S905" s="1"/>
      <c r="T905" s="1"/>
    </row>
    <row r="906" spans="1:20" x14ac:dyDescent="0.25">
      <c r="A906" s="1"/>
      <c r="B906" s="1"/>
      <c r="C906" s="1"/>
      <c r="D906" s="5">
        <f t="shared" si="74"/>
        <v>906</v>
      </c>
      <c r="E906" s="10" t="s">
        <v>7</v>
      </c>
      <c r="F906" s="9"/>
      <c r="G906" s="10" t="s">
        <v>7</v>
      </c>
      <c r="H906" s="9"/>
      <c r="I906" s="10" t="s">
        <v>7</v>
      </c>
      <c r="J906" s="9"/>
      <c r="K906" s="10" t="s">
        <v>7</v>
      </c>
      <c r="L906" s="139"/>
      <c r="M906" s="1"/>
      <c r="N906" s="32" t="str">
        <f t="shared" si="70"/>
        <v/>
      </c>
      <c r="O906" s="32" t="str">
        <f t="shared" si="71"/>
        <v/>
      </c>
      <c r="P906" s="1"/>
      <c r="Q906" s="32" t="str">
        <f t="shared" si="72"/>
        <v/>
      </c>
      <c r="R906" s="22">
        <f t="shared" si="73"/>
        <v>0</v>
      </c>
      <c r="S906" s="1"/>
      <c r="T906" s="1"/>
    </row>
    <row r="907" spans="1:20" x14ac:dyDescent="0.25">
      <c r="A907" s="1"/>
      <c r="B907" s="1"/>
      <c r="C907" s="1"/>
      <c r="D907" s="5">
        <f t="shared" si="74"/>
        <v>907</v>
      </c>
      <c r="E907" s="10" t="s">
        <v>7</v>
      </c>
      <c r="F907" s="9"/>
      <c r="G907" s="10" t="s">
        <v>7</v>
      </c>
      <c r="H907" s="9"/>
      <c r="I907" s="10" t="s">
        <v>7</v>
      </c>
      <c r="J907" s="9"/>
      <c r="K907" s="10" t="s">
        <v>7</v>
      </c>
      <c r="L907" s="139"/>
      <c r="M907" s="1"/>
      <c r="N907" s="32" t="str">
        <f t="shared" si="70"/>
        <v/>
      </c>
      <c r="O907" s="32" t="str">
        <f t="shared" si="71"/>
        <v/>
      </c>
      <c r="P907" s="1"/>
      <c r="Q907" s="32" t="str">
        <f t="shared" si="72"/>
        <v/>
      </c>
      <c r="R907" s="22">
        <f t="shared" si="73"/>
        <v>0</v>
      </c>
      <c r="S907" s="1"/>
      <c r="T907" s="1"/>
    </row>
    <row r="908" spans="1:20" x14ac:dyDescent="0.25">
      <c r="A908" s="1"/>
      <c r="B908" s="1"/>
      <c r="C908" s="1"/>
      <c r="D908" s="5">
        <f t="shared" si="74"/>
        <v>908</v>
      </c>
      <c r="E908" s="10" t="s">
        <v>7</v>
      </c>
      <c r="F908" s="9"/>
      <c r="G908" s="10" t="s">
        <v>7</v>
      </c>
      <c r="H908" s="9"/>
      <c r="I908" s="10" t="s">
        <v>7</v>
      </c>
      <c r="J908" s="9"/>
      <c r="K908" s="10" t="s">
        <v>7</v>
      </c>
      <c r="L908" s="139"/>
      <c r="M908" s="1"/>
      <c r="N908" s="32" t="str">
        <f t="shared" si="70"/>
        <v/>
      </c>
      <c r="O908" s="32" t="str">
        <f t="shared" si="71"/>
        <v/>
      </c>
      <c r="P908" s="1"/>
      <c r="Q908" s="32" t="str">
        <f t="shared" si="72"/>
        <v/>
      </c>
      <c r="R908" s="22">
        <f t="shared" si="73"/>
        <v>0</v>
      </c>
      <c r="S908" s="1"/>
      <c r="T908" s="1"/>
    </row>
    <row r="909" spans="1:20" x14ac:dyDescent="0.25">
      <c r="A909" s="1"/>
      <c r="B909" s="1"/>
      <c r="C909" s="1"/>
      <c r="D909" s="5">
        <f t="shared" si="74"/>
        <v>909</v>
      </c>
      <c r="E909" s="10" t="s">
        <v>7</v>
      </c>
      <c r="F909" s="9"/>
      <c r="G909" s="10" t="s">
        <v>7</v>
      </c>
      <c r="H909" s="9"/>
      <c r="I909" s="10" t="s">
        <v>7</v>
      </c>
      <c r="J909" s="9"/>
      <c r="K909" s="10" t="s">
        <v>7</v>
      </c>
      <c r="L909" s="139"/>
      <c r="M909" s="1"/>
      <c r="N909" s="32" t="str">
        <f t="shared" si="70"/>
        <v/>
      </c>
      <c r="O909" s="32" t="str">
        <f t="shared" si="71"/>
        <v/>
      </c>
      <c r="P909" s="1"/>
      <c r="Q909" s="32" t="str">
        <f t="shared" si="72"/>
        <v/>
      </c>
      <c r="R909" s="22">
        <f t="shared" si="73"/>
        <v>0</v>
      </c>
      <c r="S909" s="1"/>
      <c r="T909" s="1"/>
    </row>
    <row r="910" spans="1:20" x14ac:dyDescent="0.25">
      <c r="A910" s="1"/>
      <c r="B910" s="1"/>
      <c r="C910" s="1"/>
      <c r="D910" s="5">
        <f t="shared" si="74"/>
        <v>910</v>
      </c>
      <c r="E910" s="10" t="s">
        <v>7</v>
      </c>
      <c r="F910" s="9"/>
      <c r="G910" s="10" t="s">
        <v>7</v>
      </c>
      <c r="H910" s="9"/>
      <c r="I910" s="10" t="s">
        <v>7</v>
      </c>
      <c r="J910" s="9"/>
      <c r="K910" s="10" t="s">
        <v>7</v>
      </c>
      <c r="L910" s="139"/>
      <c r="M910" s="1"/>
      <c r="N910" s="32" t="str">
        <f t="shared" si="70"/>
        <v/>
      </c>
      <c r="O910" s="32" t="str">
        <f t="shared" si="71"/>
        <v/>
      </c>
      <c r="P910" s="1"/>
      <c r="Q910" s="32" t="str">
        <f t="shared" si="72"/>
        <v/>
      </c>
      <c r="R910" s="22">
        <f t="shared" si="73"/>
        <v>0</v>
      </c>
      <c r="S910" s="1"/>
      <c r="T910" s="1"/>
    </row>
    <row r="911" spans="1:20" x14ac:dyDescent="0.25">
      <c r="A911" s="1"/>
      <c r="B911" s="1"/>
      <c r="C911" s="1"/>
      <c r="D911" s="5">
        <f t="shared" si="74"/>
        <v>911</v>
      </c>
      <c r="E911" s="10" t="s">
        <v>7</v>
      </c>
      <c r="F911" s="9"/>
      <c r="G911" s="10" t="s">
        <v>7</v>
      </c>
      <c r="H911" s="9"/>
      <c r="I911" s="10" t="s">
        <v>7</v>
      </c>
      <c r="J911" s="9"/>
      <c r="K911" s="10" t="s">
        <v>7</v>
      </c>
      <c r="L911" s="139"/>
      <c r="M911" s="1"/>
      <c r="N911" s="32" t="str">
        <f t="shared" si="70"/>
        <v/>
      </c>
      <c r="O911" s="32" t="str">
        <f t="shared" si="71"/>
        <v/>
      </c>
      <c r="P911" s="1"/>
      <c r="Q911" s="32" t="str">
        <f t="shared" si="72"/>
        <v/>
      </c>
      <c r="R911" s="22">
        <f t="shared" si="73"/>
        <v>0</v>
      </c>
      <c r="S911" s="1"/>
      <c r="T911" s="1"/>
    </row>
    <row r="912" spans="1:20" x14ac:dyDescent="0.25">
      <c r="A912" s="1"/>
      <c r="B912" s="1"/>
      <c r="C912" s="1"/>
      <c r="D912" s="5">
        <f t="shared" si="74"/>
        <v>912</v>
      </c>
      <c r="E912" s="10" t="s">
        <v>7</v>
      </c>
      <c r="F912" s="9"/>
      <c r="G912" s="10" t="s">
        <v>7</v>
      </c>
      <c r="H912" s="9"/>
      <c r="I912" s="10" t="s">
        <v>7</v>
      </c>
      <c r="J912" s="9"/>
      <c r="K912" s="10" t="s">
        <v>7</v>
      </c>
      <c r="L912" s="139"/>
      <c r="M912" s="1"/>
      <c r="N912" s="32" t="str">
        <f t="shared" si="70"/>
        <v/>
      </c>
      <c r="O912" s="32" t="str">
        <f t="shared" si="71"/>
        <v/>
      </c>
      <c r="P912" s="1"/>
      <c r="Q912" s="32" t="str">
        <f t="shared" si="72"/>
        <v/>
      </c>
      <c r="R912" s="22">
        <f t="shared" si="73"/>
        <v>0</v>
      </c>
      <c r="S912" s="1"/>
      <c r="T912" s="1"/>
    </row>
    <row r="913" spans="1:20" x14ac:dyDescent="0.25">
      <c r="A913" s="1"/>
      <c r="B913" s="1"/>
      <c r="C913" s="1"/>
      <c r="D913" s="5">
        <f t="shared" si="74"/>
        <v>913</v>
      </c>
      <c r="E913" s="10" t="s">
        <v>7</v>
      </c>
      <c r="F913" s="9"/>
      <c r="G913" s="10" t="s">
        <v>7</v>
      </c>
      <c r="H913" s="9"/>
      <c r="I913" s="10" t="s">
        <v>7</v>
      </c>
      <c r="J913" s="9"/>
      <c r="K913" s="10" t="s">
        <v>7</v>
      </c>
      <c r="L913" s="139"/>
      <c r="M913" s="1"/>
      <c r="N913" s="32" t="str">
        <f t="shared" si="70"/>
        <v/>
      </c>
      <c r="O913" s="32" t="str">
        <f t="shared" si="71"/>
        <v/>
      </c>
      <c r="P913" s="1"/>
      <c r="Q913" s="32" t="str">
        <f t="shared" si="72"/>
        <v/>
      </c>
      <c r="R913" s="22">
        <f t="shared" si="73"/>
        <v>0</v>
      </c>
      <c r="S913" s="1"/>
      <c r="T913" s="1"/>
    </row>
    <row r="914" spans="1:20" x14ac:dyDescent="0.25">
      <c r="A914" s="1"/>
      <c r="B914" s="1"/>
      <c r="C914" s="1"/>
      <c r="D914" s="5">
        <f t="shared" si="74"/>
        <v>914</v>
      </c>
      <c r="E914" s="10" t="s">
        <v>7</v>
      </c>
      <c r="F914" s="9"/>
      <c r="G914" s="10" t="s">
        <v>7</v>
      </c>
      <c r="H914" s="9"/>
      <c r="I914" s="10" t="s">
        <v>7</v>
      </c>
      <c r="J914" s="9"/>
      <c r="K914" s="10" t="s">
        <v>7</v>
      </c>
      <c r="L914" s="139"/>
      <c r="M914" s="1"/>
      <c r="N914" s="32" t="str">
        <f t="shared" si="70"/>
        <v/>
      </c>
      <c r="O914" s="32" t="str">
        <f t="shared" si="71"/>
        <v/>
      </c>
      <c r="P914" s="1"/>
      <c r="Q914" s="32" t="str">
        <f t="shared" si="72"/>
        <v/>
      </c>
      <c r="R914" s="22">
        <f t="shared" si="73"/>
        <v>0</v>
      </c>
      <c r="S914" s="1"/>
      <c r="T914" s="1"/>
    </row>
    <row r="915" spans="1:20" x14ac:dyDescent="0.25">
      <c r="A915" s="1"/>
      <c r="B915" s="1"/>
      <c r="C915" s="1"/>
      <c r="D915" s="5">
        <f t="shared" si="74"/>
        <v>915</v>
      </c>
      <c r="E915" s="10" t="s">
        <v>7</v>
      </c>
      <c r="F915" s="9"/>
      <c r="G915" s="10" t="s">
        <v>7</v>
      </c>
      <c r="H915" s="9"/>
      <c r="I915" s="10" t="s">
        <v>7</v>
      </c>
      <c r="J915" s="9"/>
      <c r="K915" s="10" t="s">
        <v>7</v>
      </c>
      <c r="L915" s="139"/>
      <c r="M915" s="1"/>
      <c r="N915" s="32" t="str">
        <f t="shared" si="70"/>
        <v/>
      </c>
      <c r="O915" s="32" t="str">
        <f t="shared" si="71"/>
        <v/>
      </c>
      <c r="P915" s="1"/>
      <c r="Q915" s="32" t="str">
        <f t="shared" si="72"/>
        <v/>
      </c>
      <c r="R915" s="22">
        <f t="shared" si="73"/>
        <v>0</v>
      </c>
      <c r="S915" s="1"/>
      <c r="T915" s="1"/>
    </row>
    <row r="916" spans="1:20" x14ac:dyDescent="0.25">
      <c r="A916" s="1"/>
      <c r="B916" s="1"/>
      <c r="C916" s="1"/>
      <c r="D916" s="5">
        <f t="shared" si="74"/>
        <v>916</v>
      </c>
      <c r="E916" s="10" t="s">
        <v>7</v>
      </c>
      <c r="F916" s="9"/>
      <c r="G916" s="10" t="s">
        <v>7</v>
      </c>
      <c r="H916" s="9"/>
      <c r="I916" s="10" t="s">
        <v>7</v>
      </c>
      <c r="J916" s="9"/>
      <c r="K916" s="10" t="s">
        <v>7</v>
      </c>
      <c r="L916" s="139"/>
      <c r="M916" s="1"/>
      <c r="N916" s="32" t="str">
        <f t="shared" si="70"/>
        <v/>
      </c>
      <c r="O916" s="32" t="str">
        <f t="shared" si="71"/>
        <v/>
      </c>
      <c r="P916" s="1"/>
      <c r="Q916" s="32" t="str">
        <f t="shared" si="72"/>
        <v/>
      </c>
      <c r="R916" s="22">
        <f t="shared" si="73"/>
        <v>0</v>
      </c>
      <c r="S916" s="1"/>
      <c r="T916" s="1"/>
    </row>
    <row r="917" spans="1:20" x14ac:dyDescent="0.25">
      <c r="A917" s="1"/>
      <c r="B917" s="1"/>
      <c r="C917" s="1"/>
      <c r="D917" s="5">
        <f t="shared" si="74"/>
        <v>917</v>
      </c>
      <c r="E917" s="10" t="s">
        <v>7</v>
      </c>
      <c r="F917" s="9"/>
      <c r="G917" s="10" t="s">
        <v>7</v>
      </c>
      <c r="H917" s="9"/>
      <c r="I917" s="10" t="s">
        <v>7</v>
      </c>
      <c r="J917" s="9"/>
      <c r="K917" s="10" t="s">
        <v>7</v>
      </c>
      <c r="L917" s="139"/>
      <c r="M917" s="1"/>
      <c r="N917" s="32" t="str">
        <f t="shared" ref="N917:N980" si="75">IF(F917="","",F917&amp;" "&amp;LEFT(H917,1)&amp;"."&amp;LEFT(J917)&amp;".")</f>
        <v/>
      </c>
      <c r="O917" s="32" t="str">
        <f t="shared" ref="O917:O980" si="76">IF(F917="","",F917&amp;" "&amp;H917&amp;" "&amp;J917)</f>
        <v/>
      </c>
      <c r="P917" s="1"/>
      <c r="Q917" s="32" t="str">
        <f t="shared" ref="Q917:Q980" si="77">IF(F917="","",N917&amp;"_"&amp;DAY(L917)&amp;"."&amp;MONTH(L917)&amp;"."&amp;YEAR(L917))</f>
        <v/>
      </c>
      <c r="R917" s="22">
        <f t="shared" si="73"/>
        <v>0</v>
      </c>
      <c r="S917" s="1"/>
      <c r="T917" s="1"/>
    </row>
    <row r="918" spans="1:20" x14ac:dyDescent="0.25">
      <c r="A918" s="1"/>
      <c r="B918" s="1"/>
      <c r="C918" s="1"/>
      <c r="D918" s="5">
        <f t="shared" si="74"/>
        <v>918</v>
      </c>
      <c r="E918" s="10" t="s">
        <v>7</v>
      </c>
      <c r="F918" s="9"/>
      <c r="G918" s="10" t="s">
        <v>7</v>
      </c>
      <c r="H918" s="9"/>
      <c r="I918" s="10" t="s">
        <v>7</v>
      </c>
      <c r="J918" s="9"/>
      <c r="K918" s="10" t="s">
        <v>7</v>
      </c>
      <c r="L918" s="139"/>
      <c r="M918" s="1"/>
      <c r="N918" s="32" t="str">
        <f t="shared" si="75"/>
        <v/>
      </c>
      <c r="O918" s="32" t="str">
        <f t="shared" si="76"/>
        <v/>
      </c>
      <c r="P918" s="1"/>
      <c r="Q918" s="32" t="str">
        <f t="shared" si="77"/>
        <v/>
      </c>
      <c r="R918" s="22">
        <f t="shared" si="73"/>
        <v>0</v>
      </c>
      <c r="S918" s="1"/>
      <c r="T918" s="1"/>
    </row>
    <row r="919" spans="1:20" x14ac:dyDescent="0.25">
      <c r="A919" s="1"/>
      <c r="B919" s="1"/>
      <c r="C919" s="1"/>
      <c r="D919" s="5">
        <f t="shared" si="74"/>
        <v>919</v>
      </c>
      <c r="E919" s="10" t="s">
        <v>7</v>
      </c>
      <c r="F919" s="9"/>
      <c r="G919" s="10" t="s">
        <v>7</v>
      </c>
      <c r="H919" s="9"/>
      <c r="I919" s="10" t="s">
        <v>7</v>
      </c>
      <c r="J919" s="9"/>
      <c r="K919" s="10" t="s">
        <v>7</v>
      </c>
      <c r="L919" s="139"/>
      <c r="M919" s="1"/>
      <c r="N919" s="32" t="str">
        <f t="shared" si="75"/>
        <v/>
      </c>
      <c r="O919" s="32" t="str">
        <f t="shared" si="76"/>
        <v/>
      </c>
      <c r="P919" s="1"/>
      <c r="Q919" s="32" t="str">
        <f t="shared" si="77"/>
        <v/>
      </c>
      <c r="R919" s="22">
        <f t="shared" si="73"/>
        <v>0</v>
      </c>
      <c r="S919" s="1"/>
      <c r="T919" s="1"/>
    </row>
    <row r="920" spans="1:20" x14ac:dyDescent="0.25">
      <c r="A920" s="1"/>
      <c r="B920" s="1"/>
      <c r="C920" s="1"/>
      <c r="D920" s="5">
        <f t="shared" si="74"/>
        <v>920</v>
      </c>
      <c r="E920" s="10" t="s">
        <v>7</v>
      </c>
      <c r="F920" s="9"/>
      <c r="G920" s="10" t="s">
        <v>7</v>
      </c>
      <c r="H920" s="9"/>
      <c r="I920" s="10" t="s">
        <v>7</v>
      </c>
      <c r="J920" s="9"/>
      <c r="K920" s="10" t="s">
        <v>7</v>
      </c>
      <c r="L920" s="139"/>
      <c r="M920" s="1"/>
      <c r="N920" s="32" t="str">
        <f t="shared" si="75"/>
        <v/>
      </c>
      <c r="O920" s="32" t="str">
        <f t="shared" si="76"/>
        <v/>
      </c>
      <c r="P920" s="1"/>
      <c r="Q920" s="32" t="str">
        <f t="shared" si="77"/>
        <v/>
      </c>
      <c r="R920" s="22">
        <f t="shared" si="73"/>
        <v>0</v>
      </c>
      <c r="S920" s="1"/>
      <c r="T920" s="1"/>
    </row>
    <row r="921" spans="1:20" x14ac:dyDescent="0.25">
      <c r="A921" s="1"/>
      <c r="B921" s="1"/>
      <c r="C921" s="1"/>
      <c r="D921" s="5">
        <f t="shared" si="74"/>
        <v>921</v>
      </c>
      <c r="E921" s="10" t="s">
        <v>7</v>
      </c>
      <c r="F921" s="9"/>
      <c r="G921" s="10" t="s">
        <v>7</v>
      </c>
      <c r="H921" s="9"/>
      <c r="I921" s="10" t="s">
        <v>7</v>
      </c>
      <c r="J921" s="9"/>
      <c r="K921" s="10" t="s">
        <v>7</v>
      </c>
      <c r="L921" s="139"/>
      <c r="M921" s="1"/>
      <c r="N921" s="32" t="str">
        <f t="shared" si="75"/>
        <v/>
      </c>
      <c r="O921" s="32" t="str">
        <f t="shared" si="76"/>
        <v/>
      </c>
      <c r="P921" s="1"/>
      <c r="Q921" s="32" t="str">
        <f t="shared" si="77"/>
        <v/>
      </c>
      <c r="R921" s="22">
        <f t="shared" si="73"/>
        <v>0</v>
      </c>
      <c r="S921" s="1"/>
      <c r="T921" s="1"/>
    </row>
    <row r="922" spans="1:20" x14ac:dyDescent="0.25">
      <c r="A922" s="1"/>
      <c r="B922" s="1"/>
      <c r="C922" s="1"/>
      <c r="D922" s="5">
        <f t="shared" si="74"/>
        <v>922</v>
      </c>
      <c r="E922" s="10" t="s">
        <v>7</v>
      </c>
      <c r="F922" s="9"/>
      <c r="G922" s="10" t="s">
        <v>7</v>
      </c>
      <c r="H922" s="9"/>
      <c r="I922" s="10" t="s">
        <v>7</v>
      </c>
      <c r="J922" s="9"/>
      <c r="K922" s="10" t="s">
        <v>7</v>
      </c>
      <c r="L922" s="139"/>
      <c r="M922" s="1"/>
      <c r="N922" s="32" t="str">
        <f t="shared" si="75"/>
        <v/>
      </c>
      <c r="O922" s="32" t="str">
        <f t="shared" si="76"/>
        <v/>
      </c>
      <c r="P922" s="1"/>
      <c r="Q922" s="32" t="str">
        <f t="shared" si="77"/>
        <v/>
      </c>
      <c r="R922" s="22">
        <f t="shared" si="73"/>
        <v>0</v>
      </c>
      <c r="S922" s="1"/>
      <c r="T922" s="1"/>
    </row>
    <row r="923" spans="1:20" x14ac:dyDescent="0.25">
      <c r="A923" s="1"/>
      <c r="B923" s="1"/>
      <c r="C923" s="1"/>
      <c r="D923" s="5">
        <f t="shared" si="74"/>
        <v>923</v>
      </c>
      <c r="E923" s="10" t="s">
        <v>7</v>
      </c>
      <c r="F923" s="9"/>
      <c r="G923" s="10" t="s">
        <v>7</v>
      </c>
      <c r="H923" s="9"/>
      <c r="I923" s="10" t="s">
        <v>7</v>
      </c>
      <c r="J923" s="9"/>
      <c r="K923" s="10" t="s">
        <v>7</v>
      </c>
      <c r="L923" s="139"/>
      <c r="M923" s="1"/>
      <c r="N923" s="32" t="str">
        <f t="shared" si="75"/>
        <v/>
      </c>
      <c r="O923" s="32" t="str">
        <f t="shared" si="76"/>
        <v/>
      </c>
      <c r="P923" s="1"/>
      <c r="Q923" s="32" t="str">
        <f t="shared" si="77"/>
        <v/>
      </c>
      <c r="R923" s="22">
        <f t="shared" si="73"/>
        <v>0</v>
      </c>
      <c r="S923" s="1"/>
      <c r="T923" s="1"/>
    </row>
    <row r="924" spans="1:20" x14ac:dyDescent="0.25">
      <c r="A924" s="1"/>
      <c r="B924" s="1"/>
      <c r="C924" s="1"/>
      <c r="D924" s="5">
        <f t="shared" si="74"/>
        <v>924</v>
      </c>
      <c r="E924" s="10" t="s">
        <v>7</v>
      </c>
      <c r="F924" s="9"/>
      <c r="G924" s="10" t="s">
        <v>7</v>
      </c>
      <c r="H924" s="9"/>
      <c r="I924" s="10" t="s">
        <v>7</v>
      </c>
      <c r="J924" s="9"/>
      <c r="K924" s="10" t="s">
        <v>7</v>
      </c>
      <c r="L924" s="139"/>
      <c r="M924" s="1"/>
      <c r="N924" s="32" t="str">
        <f t="shared" si="75"/>
        <v/>
      </c>
      <c r="O924" s="32" t="str">
        <f t="shared" si="76"/>
        <v/>
      </c>
      <c r="P924" s="1"/>
      <c r="Q924" s="32" t="str">
        <f t="shared" si="77"/>
        <v/>
      </c>
      <c r="R924" s="22">
        <f t="shared" si="73"/>
        <v>0</v>
      </c>
      <c r="S924" s="1"/>
      <c r="T924" s="1"/>
    </row>
    <row r="925" spans="1:20" x14ac:dyDescent="0.25">
      <c r="A925" s="1"/>
      <c r="B925" s="1"/>
      <c r="C925" s="1"/>
      <c r="D925" s="5">
        <f t="shared" si="74"/>
        <v>925</v>
      </c>
      <c r="E925" s="10" t="s">
        <v>7</v>
      </c>
      <c r="F925" s="9"/>
      <c r="G925" s="10" t="s">
        <v>7</v>
      </c>
      <c r="H925" s="9"/>
      <c r="I925" s="10" t="s">
        <v>7</v>
      </c>
      <c r="J925" s="9"/>
      <c r="K925" s="10" t="s">
        <v>7</v>
      </c>
      <c r="L925" s="139"/>
      <c r="M925" s="1"/>
      <c r="N925" s="32" t="str">
        <f t="shared" si="75"/>
        <v/>
      </c>
      <c r="O925" s="32" t="str">
        <f t="shared" si="76"/>
        <v/>
      </c>
      <c r="P925" s="1"/>
      <c r="Q925" s="32" t="str">
        <f t="shared" si="77"/>
        <v/>
      </c>
      <c r="R925" s="22">
        <f t="shared" si="73"/>
        <v>0</v>
      </c>
      <c r="S925" s="1"/>
      <c r="T925" s="1"/>
    </row>
    <row r="926" spans="1:20" x14ac:dyDescent="0.25">
      <c r="A926" s="1"/>
      <c r="B926" s="1"/>
      <c r="C926" s="1"/>
      <c r="D926" s="5">
        <f t="shared" si="74"/>
        <v>926</v>
      </c>
      <c r="E926" s="10" t="s">
        <v>7</v>
      </c>
      <c r="F926" s="9"/>
      <c r="G926" s="10" t="s">
        <v>7</v>
      </c>
      <c r="H926" s="9"/>
      <c r="I926" s="10" t="s">
        <v>7</v>
      </c>
      <c r="J926" s="9"/>
      <c r="K926" s="10" t="s">
        <v>7</v>
      </c>
      <c r="L926" s="139"/>
      <c r="M926" s="1"/>
      <c r="N926" s="32" t="str">
        <f t="shared" si="75"/>
        <v/>
      </c>
      <c r="O926" s="32" t="str">
        <f t="shared" si="76"/>
        <v/>
      </c>
      <c r="P926" s="1"/>
      <c r="Q926" s="32" t="str">
        <f t="shared" si="77"/>
        <v/>
      </c>
      <c r="R926" s="22">
        <f t="shared" si="73"/>
        <v>0</v>
      </c>
      <c r="S926" s="1"/>
      <c r="T926" s="1"/>
    </row>
    <row r="927" spans="1:20" x14ac:dyDescent="0.25">
      <c r="A927" s="1"/>
      <c r="B927" s="1"/>
      <c r="C927" s="1"/>
      <c r="D927" s="5">
        <f t="shared" si="74"/>
        <v>927</v>
      </c>
      <c r="E927" s="10" t="s">
        <v>7</v>
      </c>
      <c r="F927" s="9"/>
      <c r="G927" s="10" t="s">
        <v>7</v>
      </c>
      <c r="H927" s="9"/>
      <c r="I927" s="10" t="s">
        <v>7</v>
      </c>
      <c r="J927" s="9"/>
      <c r="K927" s="10" t="s">
        <v>7</v>
      </c>
      <c r="L927" s="139"/>
      <c r="M927" s="1"/>
      <c r="N927" s="32" t="str">
        <f t="shared" si="75"/>
        <v/>
      </c>
      <c r="O927" s="32" t="str">
        <f t="shared" si="76"/>
        <v/>
      </c>
      <c r="P927" s="1"/>
      <c r="Q927" s="32" t="str">
        <f t="shared" si="77"/>
        <v/>
      </c>
      <c r="R927" s="22">
        <f t="shared" si="73"/>
        <v>0</v>
      </c>
      <c r="S927" s="1"/>
      <c r="T927" s="1"/>
    </row>
    <row r="928" spans="1:20" x14ac:dyDescent="0.25">
      <c r="A928" s="1"/>
      <c r="B928" s="1"/>
      <c r="C928" s="1"/>
      <c r="D928" s="5">
        <f t="shared" si="74"/>
        <v>928</v>
      </c>
      <c r="E928" s="10" t="s">
        <v>7</v>
      </c>
      <c r="F928" s="9"/>
      <c r="G928" s="10" t="s">
        <v>7</v>
      </c>
      <c r="H928" s="9"/>
      <c r="I928" s="10" t="s">
        <v>7</v>
      </c>
      <c r="J928" s="9"/>
      <c r="K928" s="10" t="s">
        <v>7</v>
      </c>
      <c r="L928" s="139"/>
      <c r="M928" s="1"/>
      <c r="N928" s="32" t="str">
        <f t="shared" si="75"/>
        <v/>
      </c>
      <c r="O928" s="32" t="str">
        <f t="shared" si="76"/>
        <v/>
      </c>
      <c r="P928" s="1"/>
      <c r="Q928" s="32" t="str">
        <f t="shared" si="77"/>
        <v/>
      </c>
      <c r="R928" s="22">
        <f t="shared" si="73"/>
        <v>0</v>
      </c>
      <c r="S928" s="1"/>
      <c r="T928" s="1"/>
    </row>
    <row r="929" spans="1:20" x14ac:dyDescent="0.25">
      <c r="A929" s="1"/>
      <c r="B929" s="1"/>
      <c r="C929" s="1"/>
      <c r="D929" s="5">
        <f t="shared" si="74"/>
        <v>929</v>
      </c>
      <c r="E929" s="10" t="s">
        <v>7</v>
      </c>
      <c r="F929" s="9"/>
      <c r="G929" s="10" t="s">
        <v>7</v>
      </c>
      <c r="H929" s="9"/>
      <c r="I929" s="10" t="s">
        <v>7</v>
      </c>
      <c r="J929" s="9"/>
      <c r="K929" s="10" t="s">
        <v>7</v>
      </c>
      <c r="L929" s="139"/>
      <c r="M929" s="1"/>
      <c r="N929" s="32" t="str">
        <f t="shared" si="75"/>
        <v/>
      </c>
      <c r="O929" s="32" t="str">
        <f t="shared" si="76"/>
        <v/>
      </c>
      <c r="P929" s="1"/>
      <c r="Q929" s="32" t="str">
        <f t="shared" si="77"/>
        <v/>
      </c>
      <c r="R929" s="22">
        <f t="shared" si="73"/>
        <v>0</v>
      </c>
      <c r="S929" s="1"/>
      <c r="T929" s="1"/>
    </row>
    <row r="930" spans="1:20" x14ac:dyDescent="0.25">
      <c r="A930" s="1"/>
      <c r="B930" s="1"/>
      <c r="C930" s="1"/>
      <c r="D930" s="5">
        <f t="shared" si="74"/>
        <v>930</v>
      </c>
      <c r="E930" s="10" t="s">
        <v>7</v>
      </c>
      <c r="F930" s="9"/>
      <c r="G930" s="10" t="s">
        <v>7</v>
      </c>
      <c r="H930" s="9"/>
      <c r="I930" s="10" t="s">
        <v>7</v>
      </c>
      <c r="J930" s="9"/>
      <c r="K930" s="10" t="s">
        <v>7</v>
      </c>
      <c r="L930" s="139"/>
      <c r="M930" s="1"/>
      <c r="N930" s="32" t="str">
        <f t="shared" si="75"/>
        <v/>
      </c>
      <c r="O930" s="32" t="str">
        <f t="shared" si="76"/>
        <v/>
      </c>
      <c r="P930" s="1"/>
      <c r="Q930" s="32" t="str">
        <f t="shared" si="77"/>
        <v/>
      </c>
      <c r="R930" s="22">
        <f t="shared" si="73"/>
        <v>0</v>
      </c>
      <c r="S930" s="1"/>
      <c r="T930" s="1"/>
    </row>
    <row r="931" spans="1:20" x14ac:dyDescent="0.25">
      <c r="A931" s="1"/>
      <c r="B931" s="1"/>
      <c r="C931" s="1"/>
      <c r="D931" s="5">
        <f t="shared" si="74"/>
        <v>931</v>
      </c>
      <c r="E931" s="10" t="s">
        <v>7</v>
      </c>
      <c r="F931" s="9"/>
      <c r="G931" s="10" t="s">
        <v>7</v>
      </c>
      <c r="H931" s="9"/>
      <c r="I931" s="10" t="s">
        <v>7</v>
      </c>
      <c r="J931" s="9"/>
      <c r="K931" s="10" t="s">
        <v>7</v>
      </c>
      <c r="L931" s="139"/>
      <c r="M931" s="1"/>
      <c r="N931" s="32" t="str">
        <f t="shared" si="75"/>
        <v/>
      </c>
      <c r="O931" s="32" t="str">
        <f t="shared" si="76"/>
        <v/>
      </c>
      <c r="P931" s="1"/>
      <c r="Q931" s="32" t="str">
        <f t="shared" si="77"/>
        <v/>
      </c>
      <c r="R931" s="22">
        <f t="shared" si="73"/>
        <v>0</v>
      </c>
      <c r="S931" s="1"/>
      <c r="T931" s="1"/>
    </row>
    <row r="932" spans="1:20" x14ac:dyDescent="0.25">
      <c r="A932" s="1"/>
      <c r="B932" s="1"/>
      <c r="C932" s="1"/>
      <c r="D932" s="5">
        <f t="shared" si="74"/>
        <v>932</v>
      </c>
      <c r="E932" s="10" t="s">
        <v>7</v>
      </c>
      <c r="F932" s="9"/>
      <c r="G932" s="10" t="s">
        <v>7</v>
      </c>
      <c r="H932" s="9"/>
      <c r="I932" s="10" t="s">
        <v>7</v>
      </c>
      <c r="J932" s="9"/>
      <c r="K932" s="10" t="s">
        <v>7</v>
      </c>
      <c r="L932" s="139"/>
      <c r="M932" s="1"/>
      <c r="N932" s="32" t="str">
        <f t="shared" si="75"/>
        <v/>
      </c>
      <c r="O932" s="32" t="str">
        <f t="shared" si="76"/>
        <v/>
      </c>
      <c r="P932" s="1"/>
      <c r="Q932" s="32" t="str">
        <f t="shared" si="77"/>
        <v/>
      </c>
      <c r="R932" s="22">
        <f t="shared" si="73"/>
        <v>0</v>
      </c>
      <c r="S932" s="1"/>
      <c r="T932" s="1"/>
    </row>
    <row r="933" spans="1:20" x14ac:dyDescent="0.25">
      <c r="A933" s="1"/>
      <c r="B933" s="1"/>
      <c r="C933" s="1"/>
      <c r="D933" s="5">
        <f t="shared" si="74"/>
        <v>933</v>
      </c>
      <c r="E933" s="10" t="s">
        <v>7</v>
      </c>
      <c r="F933" s="9"/>
      <c r="G933" s="10" t="s">
        <v>7</v>
      </c>
      <c r="H933" s="9"/>
      <c r="I933" s="10" t="s">
        <v>7</v>
      </c>
      <c r="J933" s="9"/>
      <c r="K933" s="10" t="s">
        <v>7</v>
      </c>
      <c r="L933" s="139"/>
      <c r="M933" s="1"/>
      <c r="N933" s="32" t="str">
        <f t="shared" si="75"/>
        <v/>
      </c>
      <c r="O933" s="32" t="str">
        <f t="shared" si="76"/>
        <v/>
      </c>
      <c r="P933" s="1"/>
      <c r="Q933" s="32" t="str">
        <f t="shared" si="77"/>
        <v/>
      </c>
      <c r="R933" s="22">
        <f t="shared" si="73"/>
        <v>0</v>
      </c>
      <c r="S933" s="1"/>
      <c r="T933" s="1"/>
    </row>
    <row r="934" spans="1:20" x14ac:dyDescent="0.25">
      <c r="A934" s="1"/>
      <c r="B934" s="1"/>
      <c r="C934" s="1"/>
      <c r="D934" s="5">
        <f t="shared" si="74"/>
        <v>934</v>
      </c>
      <c r="E934" s="10" t="s">
        <v>7</v>
      </c>
      <c r="F934" s="9"/>
      <c r="G934" s="10" t="s">
        <v>7</v>
      </c>
      <c r="H934" s="9"/>
      <c r="I934" s="10" t="s">
        <v>7</v>
      </c>
      <c r="J934" s="9"/>
      <c r="K934" s="10" t="s">
        <v>7</v>
      </c>
      <c r="L934" s="139"/>
      <c r="M934" s="1"/>
      <c r="N934" s="32" t="str">
        <f t="shared" si="75"/>
        <v/>
      </c>
      <c r="O934" s="32" t="str">
        <f t="shared" si="76"/>
        <v/>
      </c>
      <c r="P934" s="1"/>
      <c r="Q934" s="32" t="str">
        <f t="shared" si="77"/>
        <v/>
      </c>
      <c r="R934" s="22">
        <f t="shared" si="73"/>
        <v>0</v>
      </c>
      <c r="S934" s="1"/>
      <c r="T934" s="1"/>
    </row>
    <row r="935" spans="1:20" x14ac:dyDescent="0.25">
      <c r="A935" s="1"/>
      <c r="B935" s="1"/>
      <c r="C935" s="1"/>
      <c r="D935" s="5">
        <f t="shared" si="74"/>
        <v>935</v>
      </c>
      <c r="E935" s="10" t="s">
        <v>7</v>
      </c>
      <c r="F935" s="9"/>
      <c r="G935" s="10" t="s">
        <v>7</v>
      </c>
      <c r="H935" s="9"/>
      <c r="I935" s="10" t="s">
        <v>7</v>
      </c>
      <c r="J935" s="9"/>
      <c r="K935" s="10" t="s">
        <v>7</v>
      </c>
      <c r="L935" s="139"/>
      <c r="M935" s="1"/>
      <c r="N935" s="32" t="str">
        <f t="shared" si="75"/>
        <v/>
      </c>
      <c r="O935" s="32" t="str">
        <f t="shared" si="76"/>
        <v/>
      </c>
      <c r="P935" s="1"/>
      <c r="Q935" s="32" t="str">
        <f t="shared" si="77"/>
        <v/>
      </c>
      <c r="R935" s="22">
        <f t="shared" si="73"/>
        <v>0</v>
      </c>
      <c r="S935" s="1"/>
      <c r="T935" s="1"/>
    </row>
    <row r="936" spans="1:20" x14ac:dyDescent="0.25">
      <c r="A936" s="1"/>
      <c r="B936" s="1"/>
      <c r="C936" s="1"/>
      <c r="D936" s="5">
        <f t="shared" si="74"/>
        <v>936</v>
      </c>
      <c r="E936" s="10" t="s">
        <v>7</v>
      </c>
      <c r="F936" s="9"/>
      <c r="G936" s="10" t="s">
        <v>7</v>
      </c>
      <c r="H936" s="9"/>
      <c r="I936" s="10" t="s">
        <v>7</v>
      </c>
      <c r="J936" s="9"/>
      <c r="K936" s="10" t="s">
        <v>7</v>
      </c>
      <c r="L936" s="139"/>
      <c r="M936" s="1"/>
      <c r="N936" s="32" t="str">
        <f t="shared" si="75"/>
        <v/>
      </c>
      <c r="O936" s="32" t="str">
        <f t="shared" si="76"/>
        <v/>
      </c>
      <c r="P936" s="1"/>
      <c r="Q936" s="32" t="str">
        <f t="shared" si="77"/>
        <v/>
      </c>
      <c r="R936" s="22">
        <f t="shared" si="73"/>
        <v>0</v>
      </c>
      <c r="S936" s="1"/>
      <c r="T936" s="1"/>
    </row>
    <row r="937" spans="1:20" x14ac:dyDescent="0.25">
      <c r="A937" s="1"/>
      <c r="B937" s="1"/>
      <c r="C937" s="1"/>
      <c r="D937" s="5">
        <f t="shared" si="74"/>
        <v>937</v>
      </c>
      <c r="E937" s="10" t="s">
        <v>7</v>
      </c>
      <c r="F937" s="9"/>
      <c r="G937" s="10" t="s">
        <v>7</v>
      </c>
      <c r="H937" s="9"/>
      <c r="I937" s="10" t="s">
        <v>7</v>
      </c>
      <c r="J937" s="9"/>
      <c r="K937" s="10" t="s">
        <v>7</v>
      </c>
      <c r="L937" s="139"/>
      <c r="M937" s="1"/>
      <c r="N937" s="32" t="str">
        <f t="shared" si="75"/>
        <v/>
      </c>
      <c r="O937" s="32" t="str">
        <f t="shared" si="76"/>
        <v/>
      </c>
      <c r="P937" s="1"/>
      <c r="Q937" s="32" t="str">
        <f t="shared" si="77"/>
        <v/>
      </c>
      <c r="R937" s="22">
        <f t="shared" si="73"/>
        <v>0</v>
      </c>
      <c r="S937" s="1"/>
      <c r="T937" s="1"/>
    </row>
    <row r="938" spans="1:20" x14ac:dyDescent="0.25">
      <c r="A938" s="1"/>
      <c r="B938" s="1"/>
      <c r="C938" s="1"/>
      <c r="D938" s="5">
        <f t="shared" si="74"/>
        <v>938</v>
      </c>
      <c r="E938" s="10" t="s">
        <v>7</v>
      </c>
      <c r="F938" s="9"/>
      <c r="G938" s="10" t="s">
        <v>7</v>
      </c>
      <c r="H938" s="9"/>
      <c r="I938" s="10" t="s">
        <v>7</v>
      </c>
      <c r="J938" s="9"/>
      <c r="K938" s="10" t="s">
        <v>7</v>
      </c>
      <c r="L938" s="139"/>
      <c r="M938" s="1"/>
      <c r="N938" s="32" t="str">
        <f t="shared" si="75"/>
        <v/>
      </c>
      <c r="O938" s="32" t="str">
        <f t="shared" si="76"/>
        <v/>
      </c>
      <c r="P938" s="1"/>
      <c r="Q938" s="32" t="str">
        <f t="shared" si="77"/>
        <v/>
      </c>
      <c r="R938" s="22">
        <f t="shared" si="73"/>
        <v>0</v>
      </c>
      <c r="S938" s="1"/>
      <c r="T938" s="1"/>
    </row>
    <row r="939" spans="1:20" x14ac:dyDescent="0.25">
      <c r="A939" s="1"/>
      <c r="B939" s="1"/>
      <c r="C939" s="1"/>
      <c r="D939" s="5">
        <f t="shared" si="74"/>
        <v>939</v>
      </c>
      <c r="E939" s="10" t="s">
        <v>7</v>
      </c>
      <c r="F939" s="9"/>
      <c r="G939" s="10" t="s">
        <v>7</v>
      </c>
      <c r="H939" s="9"/>
      <c r="I939" s="10" t="s">
        <v>7</v>
      </c>
      <c r="J939" s="9"/>
      <c r="K939" s="10" t="s">
        <v>7</v>
      </c>
      <c r="L939" s="139"/>
      <c r="M939" s="1"/>
      <c r="N939" s="32" t="str">
        <f t="shared" si="75"/>
        <v/>
      </c>
      <c r="O939" s="32" t="str">
        <f t="shared" si="76"/>
        <v/>
      </c>
      <c r="P939" s="1"/>
      <c r="Q939" s="32" t="str">
        <f t="shared" si="77"/>
        <v/>
      </c>
      <c r="R939" s="22">
        <f t="shared" si="73"/>
        <v>0</v>
      </c>
      <c r="S939" s="1"/>
      <c r="T939" s="1"/>
    </row>
    <row r="940" spans="1:20" x14ac:dyDescent="0.25">
      <c r="A940" s="1"/>
      <c r="B940" s="1"/>
      <c r="C940" s="1"/>
      <c r="D940" s="5">
        <f t="shared" si="74"/>
        <v>940</v>
      </c>
      <c r="E940" s="10" t="s">
        <v>7</v>
      </c>
      <c r="F940" s="9"/>
      <c r="G940" s="10" t="s">
        <v>7</v>
      </c>
      <c r="H940" s="9"/>
      <c r="I940" s="10" t="s">
        <v>7</v>
      </c>
      <c r="J940" s="9"/>
      <c r="K940" s="10" t="s">
        <v>7</v>
      </c>
      <c r="L940" s="139"/>
      <c r="M940" s="1"/>
      <c r="N940" s="32" t="str">
        <f t="shared" si="75"/>
        <v/>
      </c>
      <c r="O940" s="32" t="str">
        <f t="shared" si="76"/>
        <v/>
      </c>
      <c r="P940" s="1"/>
      <c r="Q940" s="32" t="str">
        <f t="shared" si="77"/>
        <v/>
      </c>
      <c r="R940" s="22">
        <f t="shared" si="73"/>
        <v>0</v>
      </c>
      <c r="S940" s="1"/>
      <c r="T940" s="1"/>
    </row>
    <row r="941" spans="1:20" x14ac:dyDescent="0.25">
      <c r="A941" s="1"/>
      <c r="B941" s="1"/>
      <c r="C941" s="1"/>
      <c r="D941" s="5">
        <f t="shared" si="74"/>
        <v>941</v>
      </c>
      <c r="E941" s="10" t="s">
        <v>7</v>
      </c>
      <c r="F941" s="9"/>
      <c r="G941" s="10" t="s">
        <v>7</v>
      </c>
      <c r="H941" s="9"/>
      <c r="I941" s="10" t="s">
        <v>7</v>
      </c>
      <c r="J941" s="9"/>
      <c r="K941" s="10" t="s">
        <v>7</v>
      </c>
      <c r="L941" s="139"/>
      <c r="M941" s="1"/>
      <c r="N941" s="32" t="str">
        <f t="shared" si="75"/>
        <v/>
      </c>
      <c r="O941" s="32" t="str">
        <f t="shared" si="76"/>
        <v/>
      </c>
      <c r="P941" s="1"/>
      <c r="Q941" s="32" t="str">
        <f t="shared" si="77"/>
        <v/>
      </c>
      <c r="R941" s="22">
        <f t="shared" si="73"/>
        <v>0</v>
      </c>
      <c r="S941" s="1"/>
      <c r="T941" s="1"/>
    </row>
    <row r="942" spans="1:20" x14ac:dyDescent="0.25">
      <c r="A942" s="1"/>
      <c r="B942" s="1"/>
      <c r="C942" s="1"/>
      <c r="D942" s="5">
        <f t="shared" si="74"/>
        <v>942</v>
      </c>
      <c r="E942" s="10" t="s">
        <v>7</v>
      </c>
      <c r="F942" s="9"/>
      <c r="G942" s="10" t="s">
        <v>7</v>
      </c>
      <c r="H942" s="9"/>
      <c r="I942" s="10" t="s">
        <v>7</v>
      </c>
      <c r="J942" s="9"/>
      <c r="K942" s="10" t="s">
        <v>7</v>
      </c>
      <c r="L942" s="139"/>
      <c r="M942" s="1"/>
      <c r="N942" s="32" t="str">
        <f t="shared" si="75"/>
        <v/>
      </c>
      <c r="O942" s="32" t="str">
        <f t="shared" si="76"/>
        <v/>
      </c>
      <c r="P942" s="1"/>
      <c r="Q942" s="32" t="str">
        <f t="shared" si="77"/>
        <v/>
      </c>
      <c r="R942" s="22">
        <f t="shared" si="73"/>
        <v>0</v>
      </c>
      <c r="S942" s="1"/>
      <c r="T942" s="1"/>
    </row>
    <row r="943" spans="1:20" x14ac:dyDescent="0.25">
      <c r="A943" s="1"/>
      <c r="B943" s="1"/>
      <c r="C943" s="1"/>
      <c r="D943" s="5">
        <f t="shared" si="74"/>
        <v>943</v>
      </c>
      <c r="E943" s="10" t="s">
        <v>7</v>
      </c>
      <c r="F943" s="9"/>
      <c r="G943" s="10" t="s">
        <v>7</v>
      </c>
      <c r="H943" s="9"/>
      <c r="I943" s="10" t="s">
        <v>7</v>
      </c>
      <c r="J943" s="9"/>
      <c r="K943" s="10" t="s">
        <v>7</v>
      </c>
      <c r="L943" s="139"/>
      <c r="M943" s="1"/>
      <c r="N943" s="32" t="str">
        <f t="shared" si="75"/>
        <v/>
      </c>
      <c r="O943" s="32" t="str">
        <f t="shared" si="76"/>
        <v/>
      </c>
      <c r="P943" s="1"/>
      <c r="Q943" s="32" t="str">
        <f t="shared" si="77"/>
        <v/>
      </c>
      <c r="R943" s="22">
        <f t="shared" si="73"/>
        <v>0</v>
      </c>
      <c r="S943" s="1"/>
      <c r="T943" s="1"/>
    </row>
    <row r="944" spans="1:20" x14ac:dyDescent="0.25">
      <c r="A944" s="1"/>
      <c r="B944" s="1"/>
      <c r="C944" s="1"/>
      <c r="D944" s="5">
        <f t="shared" si="74"/>
        <v>944</v>
      </c>
      <c r="E944" s="10" t="s">
        <v>7</v>
      </c>
      <c r="F944" s="9"/>
      <c r="G944" s="10" t="s">
        <v>7</v>
      </c>
      <c r="H944" s="9"/>
      <c r="I944" s="10" t="s">
        <v>7</v>
      </c>
      <c r="J944" s="9"/>
      <c r="K944" s="10" t="s">
        <v>7</v>
      </c>
      <c r="L944" s="139"/>
      <c r="M944" s="1"/>
      <c r="N944" s="32" t="str">
        <f t="shared" si="75"/>
        <v/>
      </c>
      <c r="O944" s="32" t="str">
        <f t="shared" si="76"/>
        <v/>
      </c>
      <c r="P944" s="1"/>
      <c r="Q944" s="32" t="str">
        <f t="shared" si="77"/>
        <v/>
      </c>
      <c r="R944" s="22">
        <f t="shared" si="73"/>
        <v>0</v>
      </c>
      <c r="S944" s="1"/>
      <c r="T944" s="1"/>
    </row>
    <row r="945" spans="1:20" x14ac:dyDescent="0.25">
      <c r="A945" s="1"/>
      <c r="B945" s="1"/>
      <c r="C945" s="1"/>
      <c r="D945" s="5">
        <f t="shared" si="74"/>
        <v>945</v>
      </c>
      <c r="E945" s="10" t="s">
        <v>7</v>
      </c>
      <c r="F945" s="9"/>
      <c r="G945" s="10" t="s">
        <v>7</v>
      </c>
      <c r="H945" s="9"/>
      <c r="I945" s="10" t="s">
        <v>7</v>
      </c>
      <c r="J945" s="9"/>
      <c r="K945" s="10" t="s">
        <v>7</v>
      </c>
      <c r="L945" s="139"/>
      <c r="M945" s="1"/>
      <c r="N945" s="32" t="str">
        <f t="shared" si="75"/>
        <v/>
      </c>
      <c r="O945" s="32" t="str">
        <f t="shared" si="76"/>
        <v/>
      </c>
      <c r="P945" s="1"/>
      <c r="Q945" s="32" t="str">
        <f t="shared" si="77"/>
        <v/>
      </c>
      <c r="R945" s="22">
        <f t="shared" si="73"/>
        <v>0</v>
      </c>
      <c r="S945" s="1"/>
      <c r="T945" s="1"/>
    </row>
    <row r="946" spans="1:20" x14ac:dyDescent="0.25">
      <c r="A946" s="1"/>
      <c r="B946" s="1"/>
      <c r="C946" s="1"/>
      <c r="D946" s="5">
        <f t="shared" si="74"/>
        <v>946</v>
      </c>
      <c r="E946" s="10" t="s">
        <v>7</v>
      </c>
      <c r="F946" s="9"/>
      <c r="G946" s="10" t="s">
        <v>7</v>
      </c>
      <c r="H946" s="9"/>
      <c r="I946" s="10" t="s">
        <v>7</v>
      </c>
      <c r="J946" s="9"/>
      <c r="K946" s="10" t="s">
        <v>7</v>
      </c>
      <c r="L946" s="139"/>
      <c r="M946" s="1"/>
      <c r="N946" s="32" t="str">
        <f t="shared" si="75"/>
        <v/>
      </c>
      <c r="O946" s="32" t="str">
        <f t="shared" si="76"/>
        <v/>
      </c>
      <c r="P946" s="1"/>
      <c r="Q946" s="32" t="str">
        <f t="shared" si="77"/>
        <v/>
      </c>
      <c r="R946" s="22">
        <f t="shared" si="73"/>
        <v>0</v>
      </c>
      <c r="S946" s="1"/>
      <c r="T946" s="1"/>
    </row>
    <row r="947" spans="1:20" x14ac:dyDescent="0.25">
      <c r="A947" s="1"/>
      <c r="B947" s="1"/>
      <c r="C947" s="1"/>
      <c r="D947" s="5">
        <f t="shared" si="74"/>
        <v>947</v>
      </c>
      <c r="E947" s="10" t="s">
        <v>7</v>
      </c>
      <c r="F947" s="9"/>
      <c r="G947" s="10" t="s">
        <v>7</v>
      </c>
      <c r="H947" s="9"/>
      <c r="I947" s="10" t="s">
        <v>7</v>
      </c>
      <c r="J947" s="9"/>
      <c r="K947" s="10" t="s">
        <v>7</v>
      </c>
      <c r="L947" s="139"/>
      <c r="M947" s="1"/>
      <c r="N947" s="32" t="str">
        <f t="shared" si="75"/>
        <v/>
      </c>
      <c r="O947" s="32" t="str">
        <f t="shared" si="76"/>
        <v/>
      </c>
      <c r="P947" s="1"/>
      <c r="Q947" s="32" t="str">
        <f t="shared" si="77"/>
        <v/>
      </c>
      <c r="R947" s="22">
        <f t="shared" si="73"/>
        <v>0</v>
      </c>
      <c r="S947" s="1"/>
      <c r="T947" s="1"/>
    </row>
    <row r="948" spans="1:20" x14ac:dyDescent="0.25">
      <c r="A948" s="1"/>
      <c r="B948" s="1"/>
      <c r="C948" s="1"/>
      <c r="D948" s="5">
        <f t="shared" si="74"/>
        <v>948</v>
      </c>
      <c r="E948" s="10" t="s">
        <v>7</v>
      </c>
      <c r="F948" s="9"/>
      <c r="G948" s="10" t="s">
        <v>7</v>
      </c>
      <c r="H948" s="9"/>
      <c r="I948" s="10" t="s">
        <v>7</v>
      </c>
      <c r="J948" s="9"/>
      <c r="K948" s="10" t="s">
        <v>7</v>
      </c>
      <c r="L948" s="139"/>
      <c r="M948" s="1"/>
      <c r="N948" s="32" t="str">
        <f t="shared" si="75"/>
        <v/>
      </c>
      <c r="O948" s="32" t="str">
        <f t="shared" si="76"/>
        <v/>
      </c>
      <c r="P948" s="1"/>
      <c r="Q948" s="32" t="str">
        <f t="shared" si="77"/>
        <v/>
      </c>
      <c r="R948" s="22">
        <f t="shared" si="73"/>
        <v>0</v>
      </c>
      <c r="S948" s="1"/>
      <c r="T948" s="1"/>
    </row>
    <row r="949" spans="1:20" x14ac:dyDescent="0.25">
      <c r="A949" s="1"/>
      <c r="B949" s="1"/>
      <c r="C949" s="1"/>
      <c r="D949" s="5">
        <f t="shared" si="74"/>
        <v>949</v>
      </c>
      <c r="E949" s="10" t="s">
        <v>7</v>
      </c>
      <c r="F949" s="9"/>
      <c r="G949" s="10" t="s">
        <v>7</v>
      </c>
      <c r="H949" s="9"/>
      <c r="I949" s="10" t="s">
        <v>7</v>
      </c>
      <c r="J949" s="9"/>
      <c r="K949" s="10" t="s">
        <v>7</v>
      </c>
      <c r="L949" s="139"/>
      <c r="M949" s="1"/>
      <c r="N949" s="32" t="str">
        <f t="shared" si="75"/>
        <v/>
      </c>
      <c r="O949" s="32" t="str">
        <f t="shared" si="76"/>
        <v/>
      </c>
      <c r="P949" s="1"/>
      <c r="Q949" s="32" t="str">
        <f t="shared" si="77"/>
        <v/>
      </c>
      <c r="R949" s="22">
        <f t="shared" si="73"/>
        <v>0</v>
      </c>
      <c r="S949" s="1"/>
      <c r="T949" s="1"/>
    </row>
    <row r="950" spans="1:20" x14ac:dyDescent="0.25">
      <c r="A950" s="1"/>
      <c r="B950" s="1"/>
      <c r="C950" s="1"/>
      <c r="D950" s="5">
        <f t="shared" si="74"/>
        <v>950</v>
      </c>
      <c r="E950" s="10" t="s">
        <v>7</v>
      </c>
      <c r="F950" s="9"/>
      <c r="G950" s="10" t="s">
        <v>7</v>
      </c>
      <c r="H950" s="9"/>
      <c r="I950" s="10" t="s">
        <v>7</v>
      </c>
      <c r="J950" s="9"/>
      <c r="K950" s="10" t="s">
        <v>7</v>
      </c>
      <c r="L950" s="139"/>
      <c r="M950" s="1"/>
      <c r="N950" s="32" t="str">
        <f t="shared" si="75"/>
        <v/>
      </c>
      <c r="O950" s="32" t="str">
        <f t="shared" si="76"/>
        <v/>
      </c>
      <c r="P950" s="1"/>
      <c r="Q950" s="32" t="str">
        <f t="shared" si="77"/>
        <v/>
      </c>
      <c r="R950" s="22">
        <f t="shared" si="73"/>
        <v>0</v>
      </c>
      <c r="S950" s="1"/>
      <c r="T950" s="1"/>
    </row>
    <row r="951" spans="1:20" x14ac:dyDescent="0.25">
      <c r="A951" s="1"/>
      <c r="B951" s="1"/>
      <c r="C951" s="1"/>
      <c r="D951" s="5">
        <f t="shared" si="74"/>
        <v>951</v>
      </c>
      <c r="E951" s="10" t="s">
        <v>7</v>
      </c>
      <c r="F951" s="9"/>
      <c r="G951" s="10" t="s">
        <v>7</v>
      </c>
      <c r="H951" s="9"/>
      <c r="I951" s="10" t="s">
        <v>7</v>
      </c>
      <c r="J951" s="9"/>
      <c r="K951" s="10" t="s">
        <v>7</v>
      </c>
      <c r="L951" s="139"/>
      <c r="M951" s="1"/>
      <c r="N951" s="32" t="str">
        <f t="shared" si="75"/>
        <v/>
      </c>
      <c r="O951" s="32" t="str">
        <f t="shared" si="76"/>
        <v/>
      </c>
      <c r="P951" s="1"/>
      <c r="Q951" s="32" t="str">
        <f t="shared" si="77"/>
        <v/>
      </c>
      <c r="R951" s="22">
        <f t="shared" si="73"/>
        <v>0</v>
      </c>
      <c r="S951" s="1"/>
      <c r="T951" s="1"/>
    </row>
    <row r="952" spans="1:20" x14ac:dyDescent="0.25">
      <c r="A952" s="1"/>
      <c r="B952" s="1"/>
      <c r="C952" s="1"/>
      <c r="D952" s="5">
        <f t="shared" si="74"/>
        <v>952</v>
      </c>
      <c r="E952" s="10" t="s">
        <v>7</v>
      </c>
      <c r="F952" s="9"/>
      <c r="G952" s="10" t="s">
        <v>7</v>
      </c>
      <c r="H952" s="9"/>
      <c r="I952" s="10" t="s">
        <v>7</v>
      </c>
      <c r="J952" s="9"/>
      <c r="K952" s="10" t="s">
        <v>7</v>
      </c>
      <c r="L952" s="139"/>
      <c r="M952" s="1"/>
      <c r="N952" s="32" t="str">
        <f t="shared" si="75"/>
        <v/>
      </c>
      <c r="O952" s="32" t="str">
        <f t="shared" si="76"/>
        <v/>
      </c>
      <c r="P952" s="1"/>
      <c r="Q952" s="32" t="str">
        <f t="shared" si="77"/>
        <v/>
      </c>
      <c r="R952" s="22">
        <f t="shared" si="73"/>
        <v>0</v>
      </c>
      <c r="S952" s="1"/>
      <c r="T952" s="1"/>
    </row>
    <row r="953" spans="1:20" x14ac:dyDescent="0.25">
      <c r="A953" s="1"/>
      <c r="B953" s="1"/>
      <c r="C953" s="1"/>
      <c r="D953" s="5">
        <f t="shared" si="74"/>
        <v>953</v>
      </c>
      <c r="E953" s="10" t="s">
        <v>7</v>
      </c>
      <c r="F953" s="9"/>
      <c r="G953" s="10" t="s">
        <v>7</v>
      </c>
      <c r="H953" s="9"/>
      <c r="I953" s="10" t="s">
        <v>7</v>
      </c>
      <c r="J953" s="9"/>
      <c r="K953" s="10" t="s">
        <v>7</v>
      </c>
      <c r="L953" s="139"/>
      <c r="M953" s="1"/>
      <c r="N953" s="32" t="str">
        <f t="shared" si="75"/>
        <v/>
      </c>
      <c r="O953" s="32" t="str">
        <f t="shared" si="76"/>
        <v/>
      </c>
      <c r="P953" s="1"/>
      <c r="Q953" s="32" t="str">
        <f t="shared" si="77"/>
        <v/>
      </c>
      <c r="R953" s="22">
        <f t="shared" si="73"/>
        <v>0</v>
      </c>
      <c r="S953" s="1"/>
      <c r="T953" s="1"/>
    </row>
    <row r="954" spans="1:20" x14ac:dyDescent="0.25">
      <c r="A954" s="1"/>
      <c r="B954" s="1"/>
      <c r="C954" s="1"/>
      <c r="D954" s="5">
        <f t="shared" si="74"/>
        <v>954</v>
      </c>
      <c r="E954" s="10" t="s">
        <v>7</v>
      </c>
      <c r="F954" s="9"/>
      <c r="G954" s="10" t="s">
        <v>7</v>
      </c>
      <c r="H954" s="9"/>
      <c r="I954" s="10" t="s">
        <v>7</v>
      </c>
      <c r="J954" s="9"/>
      <c r="K954" s="10" t="s">
        <v>7</v>
      </c>
      <c r="L954" s="139"/>
      <c r="M954" s="1"/>
      <c r="N954" s="32" t="str">
        <f t="shared" si="75"/>
        <v/>
      </c>
      <c r="O954" s="32" t="str">
        <f t="shared" si="76"/>
        <v/>
      </c>
      <c r="P954" s="1"/>
      <c r="Q954" s="32" t="str">
        <f t="shared" si="77"/>
        <v/>
      </c>
      <c r="R954" s="22">
        <f t="shared" si="73"/>
        <v>0</v>
      </c>
      <c r="S954" s="1"/>
      <c r="T954" s="1"/>
    </row>
    <row r="955" spans="1:20" x14ac:dyDescent="0.25">
      <c r="A955" s="1"/>
      <c r="B955" s="1"/>
      <c r="C955" s="1"/>
      <c r="D955" s="5">
        <f t="shared" si="74"/>
        <v>955</v>
      </c>
      <c r="E955" s="10" t="s">
        <v>7</v>
      </c>
      <c r="F955" s="9"/>
      <c r="G955" s="10" t="s">
        <v>7</v>
      </c>
      <c r="H955" s="9"/>
      <c r="I955" s="10" t="s">
        <v>7</v>
      </c>
      <c r="J955" s="9"/>
      <c r="K955" s="10" t="s">
        <v>7</v>
      </c>
      <c r="L955" s="139"/>
      <c r="M955" s="1"/>
      <c r="N955" s="32" t="str">
        <f t="shared" si="75"/>
        <v/>
      </c>
      <c r="O955" s="32" t="str">
        <f t="shared" si="76"/>
        <v/>
      </c>
      <c r="P955" s="1"/>
      <c r="Q955" s="32" t="str">
        <f t="shared" si="77"/>
        <v/>
      </c>
      <c r="R955" s="22">
        <f t="shared" si="73"/>
        <v>0</v>
      </c>
      <c r="S955" s="1"/>
      <c r="T955" s="1"/>
    </row>
    <row r="956" spans="1:20" x14ac:dyDescent="0.25">
      <c r="A956" s="1"/>
      <c r="B956" s="1"/>
      <c r="C956" s="1"/>
      <c r="D956" s="5">
        <f t="shared" si="74"/>
        <v>956</v>
      </c>
      <c r="E956" s="10" t="s">
        <v>7</v>
      </c>
      <c r="F956" s="9"/>
      <c r="G956" s="10" t="s">
        <v>7</v>
      </c>
      <c r="H956" s="9"/>
      <c r="I956" s="10" t="s">
        <v>7</v>
      </c>
      <c r="J956" s="9"/>
      <c r="K956" s="10" t="s">
        <v>7</v>
      </c>
      <c r="L956" s="139"/>
      <c r="M956" s="1"/>
      <c r="N956" s="32" t="str">
        <f t="shared" si="75"/>
        <v/>
      </c>
      <c r="O956" s="32" t="str">
        <f t="shared" si="76"/>
        <v/>
      </c>
      <c r="P956" s="1"/>
      <c r="Q956" s="32" t="str">
        <f t="shared" si="77"/>
        <v/>
      </c>
      <c r="R956" s="22">
        <f t="shared" si="73"/>
        <v>0</v>
      </c>
      <c r="S956" s="1"/>
      <c r="T956" s="1"/>
    </row>
    <row r="957" spans="1:20" x14ac:dyDescent="0.25">
      <c r="A957" s="1"/>
      <c r="B957" s="1"/>
      <c r="C957" s="1"/>
      <c r="D957" s="5">
        <f t="shared" si="74"/>
        <v>957</v>
      </c>
      <c r="E957" s="10" t="s">
        <v>7</v>
      </c>
      <c r="F957" s="9"/>
      <c r="G957" s="10" t="s">
        <v>7</v>
      </c>
      <c r="H957" s="9"/>
      <c r="I957" s="10" t="s">
        <v>7</v>
      </c>
      <c r="J957" s="9"/>
      <c r="K957" s="10" t="s">
        <v>7</v>
      </c>
      <c r="L957" s="139"/>
      <c r="M957" s="1"/>
      <c r="N957" s="32" t="str">
        <f t="shared" si="75"/>
        <v/>
      </c>
      <c r="O957" s="32" t="str">
        <f t="shared" si="76"/>
        <v/>
      </c>
      <c r="P957" s="1"/>
      <c r="Q957" s="32" t="str">
        <f t="shared" si="77"/>
        <v/>
      </c>
      <c r="R957" s="22">
        <f t="shared" si="73"/>
        <v>0</v>
      </c>
      <c r="S957" s="1"/>
      <c r="T957" s="1"/>
    </row>
    <row r="958" spans="1:20" x14ac:dyDescent="0.25">
      <c r="A958" s="1"/>
      <c r="B958" s="1"/>
      <c r="C958" s="1"/>
      <c r="D958" s="5">
        <f t="shared" si="74"/>
        <v>958</v>
      </c>
      <c r="E958" s="10" t="s">
        <v>7</v>
      </c>
      <c r="F958" s="9"/>
      <c r="G958" s="10" t="s">
        <v>7</v>
      </c>
      <c r="H958" s="9"/>
      <c r="I958" s="10" t="s">
        <v>7</v>
      </c>
      <c r="J958" s="9"/>
      <c r="K958" s="10" t="s">
        <v>7</v>
      </c>
      <c r="L958" s="139"/>
      <c r="M958" s="1"/>
      <c r="N958" s="32" t="str">
        <f t="shared" si="75"/>
        <v/>
      </c>
      <c r="O958" s="32" t="str">
        <f t="shared" si="76"/>
        <v/>
      </c>
      <c r="P958" s="1"/>
      <c r="Q958" s="32" t="str">
        <f t="shared" si="77"/>
        <v/>
      </c>
      <c r="R958" s="22">
        <f t="shared" si="73"/>
        <v>0</v>
      </c>
      <c r="S958" s="1"/>
      <c r="T958" s="1"/>
    </row>
    <row r="959" spans="1:20" x14ac:dyDescent="0.25">
      <c r="A959" s="1"/>
      <c r="B959" s="1"/>
      <c r="C959" s="1"/>
      <c r="D959" s="5">
        <f t="shared" si="74"/>
        <v>959</v>
      </c>
      <c r="E959" s="10" t="s">
        <v>7</v>
      </c>
      <c r="F959" s="9"/>
      <c r="G959" s="10" t="s">
        <v>7</v>
      </c>
      <c r="H959" s="9"/>
      <c r="I959" s="10" t="s">
        <v>7</v>
      </c>
      <c r="J959" s="9"/>
      <c r="K959" s="10" t="s">
        <v>7</v>
      </c>
      <c r="L959" s="139"/>
      <c r="M959" s="1"/>
      <c r="N959" s="32" t="str">
        <f t="shared" si="75"/>
        <v/>
      </c>
      <c r="O959" s="32" t="str">
        <f t="shared" si="76"/>
        <v/>
      </c>
      <c r="P959" s="1"/>
      <c r="Q959" s="32" t="str">
        <f t="shared" si="77"/>
        <v/>
      </c>
      <c r="R959" s="22">
        <f t="shared" si="73"/>
        <v>0</v>
      </c>
      <c r="S959" s="1"/>
      <c r="T959" s="1"/>
    </row>
    <row r="960" spans="1:20" x14ac:dyDescent="0.25">
      <c r="A960" s="1"/>
      <c r="B960" s="1"/>
      <c r="C960" s="1"/>
      <c r="D960" s="5">
        <f t="shared" si="74"/>
        <v>960</v>
      </c>
      <c r="E960" s="10" t="s">
        <v>7</v>
      </c>
      <c r="F960" s="9"/>
      <c r="G960" s="10" t="s">
        <v>7</v>
      </c>
      <c r="H960" s="9"/>
      <c r="I960" s="10" t="s">
        <v>7</v>
      </c>
      <c r="J960" s="9"/>
      <c r="K960" s="10" t="s">
        <v>7</v>
      </c>
      <c r="L960" s="139"/>
      <c r="M960" s="1"/>
      <c r="N960" s="32" t="str">
        <f t="shared" si="75"/>
        <v/>
      </c>
      <c r="O960" s="32" t="str">
        <f t="shared" si="76"/>
        <v/>
      </c>
      <c r="P960" s="1"/>
      <c r="Q960" s="32" t="str">
        <f t="shared" si="77"/>
        <v/>
      </c>
      <c r="R960" s="22">
        <f t="shared" si="73"/>
        <v>0</v>
      </c>
      <c r="S960" s="1"/>
      <c r="T960" s="1"/>
    </row>
    <row r="961" spans="1:20" x14ac:dyDescent="0.25">
      <c r="A961" s="1"/>
      <c r="B961" s="1"/>
      <c r="C961" s="1"/>
      <c r="D961" s="5">
        <f t="shared" si="74"/>
        <v>961</v>
      </c>
      <c r="E961" s="10" t="s">
        <v>7</v>
      </c>
      <c r="F961" s="9"/>
      <c r="G961" s="10" t="s">
        <v>7</v>
      </c>
      <c r="H961" s="9"/>
      <c r="I961" s="10" t="s">
        <v>7</v>
      </c>
      <c r="J961" s="9"/>
      <c r="K961" s="10" t="s">
        <v>7</v>
      </c>
      <c r="L961" s="139"/>
      <c r="M961" s="1"/>
      <c r="N961" s="32" t="str">
        <f t="shared" si="75"/>
        <v/>
      </c>
      <c r="O961" s="32" t="str">
        <f t="shared" si="76"/>
        <v/>
      </c>
      <c r="P961" s="1"/>
      <c r="Q961" s="32" t="str">
        <f t="shared" si="77"/>
        <v/>
      </c>
      <c r="R961" s="22">
        <f t="shared" si="73"/>
        <v>0</v>
      </c>
      <c r="S961" s="1"/>
      <c r="T961" s="1"/>
    </row>
    <row r="962" spans="1:20" x14ac:dyDescent="0.25">
      <c r="A962" s="1"/>
      <c r="B962" s="1"/>
      <c r="C962" s="1"/>
      <c r="D962" s="5">
        <f t="shared" si="74"/>
        <v>962</v>
      </c>
      <c r="E962" s="10" t="s">
        <v>7</v>
      </c>
      <c r="F962" s="9"/>
      <c r="G962" s="10" t="s">
        <v>7</v>
      </c>
      <c r="H962" s="9"/>
      <c r="I962" s="10" t="s">
        <v>7</v>
      </c>
      <c r="J962" s="9"/>
      <c r="K962" s="10" t="s">
        <v>7</v>
      </c>
      <c r="L962" s="139"/>
      <c r="M962" s="1"/>
      <c r="N962" s="32" t="str">
        <f t="shared" si="75"/>
        <v/>
      </c>
      <c r="O962" s="32" t="str">
        <f t="shared" si="76"/>
        <v/>
      </c>
      <c r="P962" s="1"/>
      <c r="Q962" s="32" t="str">
        <f t="shared" si="77"/>
        <v/>
      </c>
      <c r="R962" s="22">
        <f t="shared" si="73"/>
        <v>0</v>
      </c>
      <c r="S962" s="1"/>
      <c r="T962" s="1"/>
    </row>
    <row r="963" spans="1:20" x14ac:dyDescent="0.25">
      <c r="A963" s="1"/>
      <c r="B963" s="1"/>
      <c r="C963" s="1"/>
      <c r="D963" s="5">
        <f t="shared" si="74"/>
        <v>963</v>
      </c>
      <c r="E963" s="10" t="s">
        <v>7</v>
      </c>
      <c r="F963" s="9"/>
      <c r="G963" s="10" t="s">
        <v>7</v>
      </c>
      <c r="H963" s="9"/>
      <c r="I963" s="10" t="s">
        <v>7</v>
      </c>
      <c r="J963" s="9"/>
      <c r="K963" s="10" t="s">
        <v>7</v>
      </c>
      <c r="L963" s="139"/>
      <c r="M963" s="1"/>
      <c r="N963" s="32" t="str">
        <f t="shared" si="75"/>
        <v/>
      </c>
      <c r="O963" s="32" t="str">
        <f t="shared" si="76"/>
        <v/>
      </c>
      <c r="P963" s="1"/>
      <c r="Q963" s="32" t="str">
        <f t="shared" si="77"/>
        <v/>
      </c>
      <c r="R963" s="22">
        <f t="shared" si="73"/>
        <v>0</v>
      </c>
      <c r="S963" s="1"/>
      <c r="T963" s="1"/>
    </row>
    <row r="964" spans="1:20" x14ac:dyDescent="0.25">
      <c r="A964" s="1"/>
      <c r="B964" s="1"/>
      <c r="C964" s="1"/>
      <c r="D964" s="5">
        <f t="shared" si="74"/>
        <v>964</v>
      </c>
      <c r="E964" s="10" t="s">
        <v>7</v>
      </c>
      <c r="F964" s="9"/>
      <c r="G964" s="10" t="s">
        <v>7</v>
      </c>
      <c r="H964" s="9"/>
      <c r="I964" s="10" t="s">
        <v>7</v>
      </c>
      <c r="J964" s="9"/>
      <c r="K964" s="10" t="s">
        <v>7</v>
      </c>
      <c r="L964" s="139"/>
      <c r="M964" s="1"/>
      <c r="N964" s="32" t="str">
        <f t="shared" si="75"/>
        <v/>
      </c>
      <c r="O964" s="32" t="str">
        <f t="shared" si="76"/>
        <v/>
      </c>
      <c r="P964" s="1"/>
      <c r="Q964" s="32" t="str">
        <f t="shared" si="77"/>
        <v/>
      </c>
      <c r="R964" s="22">
        <f t="shared" si="73"/>
        <v>0</v>
      </c>
      <c r="S964" s="1"/>
      <c r="T964" s="1"/>
    </row>
    <row r="965" spans="1:20" x14ac:dyDescent="0.25">
      <c r="A965" s="1"/>
      <c r="B965" s="1"/>
      <c r="C965" s="1"/>
      <c r="D965" s="5">
        <f t="shared" si="74"/>
        <v>965</v>
      </c>
      <c r="E965" s="10" t="s">
        <v>7</v>
      </c>
      <c r="F965" s="9"/>
      <c r="G965" s="10" t="s">
        <v>7</v>
      </c>
      <c r="H965" s="9"/>
      <c r="I965" s="10" t="s">
        <v>7</v>
      </c>
      <c r="J965" s="9"/>
      <c r="K965" s="10" t="s">
        <v>7</v>
      </c>
      <c r="L965" s="139"/>
      <c r="M965" s="1"/>
      <c r="N965" s="32" t="str">
        <f t="shared" si="75"/>
        <v/>
      </c>
      <c r="O965" s="32" t="str">
        <f t="shared" si="76"/>
        <v/>
      </c>
      <c r="P965" s="1"/>
      <c r="Q965" s="32" t="str">
        <f t="shared" si="77"/>
        <v/>
      </c>
      <c r="R965" s="22">
        <f t="shared" si="73"/>
        <v>0</v>
      </c>
      <c r="S965" s="1"/>
      <c r="T965" s="1"/>
    </row>
    <row r="966" spans="1:20" x14ac:dyDescent="0.25">
      <c r="A966" s="1"/>
      <c r="B966" s="1"/>
      <c r="C966" s="1"/>
      <c r="D966" s="5">
        <f t="shared" si="74"/>
        <v>966</v>
      </c>
      <c r="E966" s="10" t="s">
        <v>7</v>
      </c>
      <c r="F966" s="9"/>
      <c r="G966" s="10" t="s">
        <v>7</v>
      </c>
      <c r="H966" s="9"/>
      <c r="I966" s="10" t="s">
        <v>7</v>
      </c>
      <c r="J966" s="9"/>
      <c r="K966" s="10" t="s">
        <v>7</v>
      </c>
      <c r="L966" s="139"/>
      <c r="M966" s="1"/>
      <c r="N966" s="32" t="str">
        <f t="shared" si="75"/>
        <v/>
      </c>
      <c r="O966" s="32" t="str">
        <f t="shared" si="76"/>
        <v/>
      </c>
      <c r="P966" s="1"/>
      <c r="Q966" s="32" t="str">
        <f t="shared" si="77"/>
        <v/>
      </c>
      <c r="R966" s="22">
        <f t="shared" si="73"/>
        <v>0</v>
      </c>
      <c r="S966" s="1"/>
      <c r="T966" s="1"/>
    </row>
    <row r="967" spans="1:20" x14ac:dyDescent="0.25">
      <c r="A967" s="1"/>
      <c r="B967" s="1"/>
      <c r="C967" s="1"/>
      <c r="D967" s="5">
        <f t="shared" si="74"/>
        <v>967</v>
      </c>
      <c r="E967" s="10" t="s">
        <v>7</v>
      </c>
      <c r="F967" s="9"/>
      <c r="G967" s="10" t="s">
        <v>7</v>
      </c>
      <c r="H967" s="9"/>
      <c r="I967" s="10" t="s">
        <v>7</v>
      </c>
      <c r="J967" s="9"/>
      <c r="K967" s="10" t="s">
        <v>7</v>
      </c>
      <c r="L967" s="139"/>
      <c r="M967" s="1"/>
      <c r="N967" s="32" t="str">
        <f t="shared" si="75"/>
        <v/>
      </c>
      <c r="O967" s="32" t="str">
        <f t="shared" si="76"/>
        <v/>
      </c>
      <c r="P967" s="1"/>
      <c r="Q967" s="32" t="str">
        <f t="shared" si="77"/>
        <v/>
      </c>
      <c r="R967" s="22">
        <f t="shared" si="73"/>
        <v>0</v>
      </c>
      <c r="S967" s="1"/>
      <c r="T967" s="1"/>
    </row>
    <row r="968" spans="1:20" x14ac:dyDescent="0.25">
      <c r="A968" s="1"/>
      <c r="B968" s="1"/>
      <c r="C968" s="1"/>
      <c r="D968" s="5">
        <f t="shared" si="74"/>
        <v>968</v>
      </c>
      <c r="E968" s="10" t="s">
        <v>7</v>
      </c>
      <c r="F968" s="9"/>
      <c r="G968" s="10" t="s">
        <v>7</v>
      </c>
      <c r="H968" s="9"/>
      <c r="I968" s="10" t="s">
        <v>7</v>
      </c>
      <c r="J968" s="9"/>
      <c r="K968" s="10" t="s">
        <v>7</v>
      </c>
      <c r="L968" s="139"/>
      <c r="M968" s="1"/>
      <c r="N968" s="32" t="str">
        <f t="shared" si="75"/>
        <v/>
      </c>
      <c r="O968" s="32" t="str">
        <f t="shared" si="76"/>
        <v/>
      </c>
      <c r="P968" s="1"/>
      <c r="Q968" s="32" t="str">
        <f t="shared" si="77"/>
        <v/>
      </c>
      <c r="R968" s="22">
        <f t="shared" ref="R968:R1031" si="78">IF(Q968="",0,IF(COUNTIF(Q:Q,Q968)=1,0,1))</f>
        <v>0</v>
      </c>
      <c r="S968" s="1"/>
      <c r="T968" s="1"/>
    </row>
    <row r="969" spans="1:20" x14ac:dyDescent="0.25">
      <c r="A969" s="1"/>
      <c r="B969" s="1"/>
      <c r="C969" s="1"/>
      <c r="D969" s="5">
        <f t="shared" ref="D969:D1032" si="79">ROW(C969)</f>
        <v>969</v>
      </c>
      <c r="E969" s="10" t="s">
        <v>7</v>
      </c>
      <c r="F969" s="9"/>
      <c r="G969" s="10" t="s">
        <v>7</v>
      </c>
      <c r="H969" s="9"/>
      <c r="I969" s="10" t="s">
        <v>7</v>
      </c>
      <c r="J969" s="9"/>
      <c r="K969" s="10" t="s">
        <v>7</v>
      </c>
      <c r="L969" s="139"/>
      <c r="M969" s="1"/>
      <c r="N969" s="32" t="str">
        <f t="shared" si="75"/>
        <v/>
      </c>
      <c r="O969" s="32" t="str">
        <f t="shared" si="76"/>
        <v/>
      </c>
      <c r="P969" s="1"/>
      <c r="Q969" s="32" t="str">
        <f t="shared" si="77"/>
        <v/>
      </c>
      <c r="R969" s="22">
        <f t="shared" si="78"/>
        <v>0</v>
      </c>
      <c r="S969" s="1"/>
      <c r="T969" s="1"/>
    </row>
    <row r="970" spans="1:20" x14ac:dyDescent="0.25">
      <c r="A970" s="1"/>
      <c r="B970" s="1"/>
      <c r="C970" s="1"/>
      <c r="D970" s="5">
        <f t="shared" si="79"/>
        <v>970</v>
      </c>
      <c r="E970" s="10" t="s">
        <v>7</v>
      </c>
      <c r="F970" s="9"/>
      <c r="G970" s="10" t="s">
        <v>7</v>
      </c>
      <c r="H970" s="9"/>
      <c r="I970" s="10" t="s">
        <v>7</v>
      </c>
      <c r="J970" s="9"/>
      <c r="K970" s="10" t="s">
        <v>7</v>
      </c>
      <c r="L970" s="139"/>
      <c r="M970" s="1"/>
      <c r="N970" s="32" t="str">
        <f t="shared" si="75"/>
        <v/>
      </c>
      <c r="O970" s="32" t="str">
        <f t="shared" si="76"/>
        <v/>
      </c>
      <c r="P970" s="1"/>
      <c r="Q970" s="32" t="str">
        <f t="shared" si="77"/>
        <v/>
      </c>
      <c r="R970" s="22">
        <f t="shared" si="78"/>
        <v>0</v>
      </c>
      <c r="S970" s="1"/>
      <c r="T970" s="1"/>
    </row>
    <row r="971" spans="1:20" x14ac:dyDescent="0.25">
      <c r="A971" s="1"/>
      <c r="B971" s="1"/>
      <c r="C971" s="1"/>
      <c r="D971" s="5">
        <f t="shared" si="79"/>
        <v>971</v>
      </c>
      <c r="E971" s="10" t="s">
        <v>7</v>
      </c>
      <c r="F971" s="9"/>
      <c r="G971" s="10" t="s">
        <v>7</v>
      </c>
      <c r="H971" s="9"/>
      <c r="I971" s="10" t="s">
        <v>7</v>
      </c>
      <c r="J971" s="9"/>
      <c r="K971" s="10" t="s">
        <v>7</v>
      </c>
      <c r="L971" s="139"/>
      <c r="M971" s="1"/>
      <c r="N971" s="32" t="str">
        <f t="shared" si="75"/>
        <v/>
      </c>
      <c r="O971" s="32" t="str">
        <f t="shared" si="76"/>
        <v/>
      </c>
      <c r="P971" s="1"/>
      <c r="Q971" s="32" t="str">
        <f t="shared" si="77"/>
        <v/>
      </c>
      <c r="R971" s="22">
        <f t="shared" si="78"/>
        <v>0</v>
      </c>
      <c r="S971" s="1"/>
      <c r="T971" s="1"/>
    </row>
    <row r="972" spans="1:20" x14ac:dyDescent="0.25">
      <c r="A972" s="1"/>
      <c r="B972" s="1"/>
      <c r="C972" s="1"/>
      <c r="D972" s="5">
        <f t="shared" si="79"/>
        <v>972</v>
      </c>
      <c r="E972" s="10" t="s">
        <v>7</v>
      </c>
      <c r="F972" s="9"/>
      <c r="G972" s="10" t="s">
        <v>7</v>
      </c>
      <c r="H972" s="9"/>
      <c r="I972" s="10" t="s">
        <v>7</v>
      </c>
      <c r="J972" s="9"/>
      <c r="K972" s="10" t="s">
        <v>7</v>
      </c>
      <c r="L972" s="139"/>
      <c r="M972" s="1"/>
      <c r="N972" s="32" t="str">
        <f t="shared" si="75"/>
        <v/>
      </c>
      <c r="O972" s="32" t="str">
        <f t="shared" si="76"/>
        <v/>
      </c>
      <c r="P972" s="1"/>
      <c r="Q972" s="32" t="str">
        <f t="shared" si="77"/>
        <v/>
      </c>
      <c r="R972" s="22">
        <f t="shared" si="78"/>
        <v>0</v>
      </c>
      <c r="S972" s="1"/>
      <c r="T972" s="1"/>
    </row>
    <row r="973" spans="1:20" x14ac:dyDescent="0.25">
      <c r="A973" s="1"/>
      <c r="B973" s="1"/>
      <c r="C973" s="1"/>
      <c r="D973" s="5">
        <f t="shared" si="79"/>
        <v>973</v>
      </c>
      <c r="E973" s="10" t="s">
        <v>7</v>
      </c>
      <c r="F973" s="9"/>
      <c r="G973" s="10" t="s">
        <v>7</v>
      </c>
      <c r="H973" s="9"/>
      <c r="I973" s="10" t="s">
        <v>7</v>
      </c>
      <c r="J973" s="9"/>
      <c r="K973" s="10" t="s">
        <v>7</v>
      </c>
      <c r="L973" s="139"/>
      <c r="M973" s="1"/>
      <c r="N973" s="32" t="str">
        <f t="shared" si="75"/>
        <v/>
      </c>
      <c r="O973" s="32" t="str">
        <f t="shared" si="76"/>
        <v/>
      </c>
      <c r="P973" s="1"/>
      <c r="Q973" s="32" t="str">
        <f t="shared" si="77"/>
        <v/>
      </c>
      <c r="R973" s="22">
        <f t="shared" si="78"/>
        <v>0</v>
      </c>
      <c r="S973" s="1"/>
      <c r="T973" s="1"/>
    </row>
    <row r="974" spans="1:20" x14ac:dyDescent="0.25">
      <c r="A974" s="1"/>
      <c r="B974" s="1"/>
      <c r="C974" s="1"/>
      <c r="D974" s="5">
        <f t="shared" si="79"/>
        <v>974</v>
      </c>
      <c r="E974" s="10" t="s">
        <v>7</v>
      </c>
      <c r="F974" s="9"/>
      <c r="G974" s="10" t="s">
        <v>7</v>
      </c>
      <c r="H974" s="9"/>
      <c r="I974" s="10" t="s">
        <v>7</v>
      </c>
      <c r="J974" s="9"/>
      <c r="K974" s="10" t="s">
        <v>7</v>
      </c>
      <c r="L974" s="139"/>
      <c r="M974" s="1"/>
      <c r="N974" s="32" t="str">
        <f t="shared" si="75"/>
        <v/>
      </c>
      <c r="O974" s="32" t="str">
        <f t="shared" si="76"/>
        <v/>
      </c>
      <c r="P974" s="1"/>
      <c r="Q974" s="32" t="str">
        <f t="shared" si="77"/>
        <v/>
      </c>
      <c r="R974" s="22">
        <f t="shared" si="78"/>
        <v>0</v>
      </c>
      <c r="S974" s="1"/>
      <c r="T974" s="1"/>
    </row>
    <row r="975" spans="1:20" x14ac:dyDescent="0.25">
      <c r="A975" s="1"/>
      <c r="B975" s="1"/>
      <c r="C975" s="1"/>
      <c r="D975" s="5">
        <f t="shared" si="79"/>
        <v>975</v>
      </c>
      <c r="E975" s="10" t="s">
        <v>7</v>
      </c>
      <c r="F975" s="9"/>
      <c r="G975" s="10" t="s">
        <v>7</v>
      </c>
      <c r="H975" s="9"/>
      <c r="I975" s="10" t="s">
        <v>7</v>
      </c>
      <c r="J975" s="9"/>
      <c r="K975" s="10" t="s">
        <v>7</v>
      </c>
      <c r="L975" s="139"/>
      <c r="M975" s="1"/>
      <c r="N975" s="32" t="str">
        <f t="shared" si="75"/>
        <v/>
      </c>
      <c r="O975" s="32" t="str">
        <f t="shared" si="76"/>
        <v/>
      </c>
      <c r="P975" s="1"/>
      <c r="Q975" s="32" t="str">
        <f t="shared" si="77"/>
        <v/>
      </c>
      <c r="R975" s="22">
        <f t="shared" si="78"/>
        <v>0</v>
      </c>
      <c r="S975" s="1"/>
      <c r="T975" s="1"/>
    </row>
    <row r="976" spans="1:20" x14ac:dyDescent="0.25">
      <c r="A976" s="1"/>
      <c r="B976" s="1"/>
      <c r="C976" s="1"/>
      <c r="D976" s="5">
        <f t="shared" si="79"/>
        <v>976</v>
      </c>
      <c r="E976" s="10" t="s">
        <v>7</v>
      </c>
      <c r="F976" s="9"/>
      <c r="G976" s="10" t="s">
        <v>7</v>
      </c>
      <c r="H976" s="9"/>
      <c r="I976" s="10" t="s">
        <v>7</v>
      </c>
      <c r="J976" s="9"/>
      <c r="K976" s="10" t="s">
        <v>7</v>
      </c>
      <c r="L976" s="139"/>
      <c r="M976" s="1"/>
      <c r="N976" s="32" t="str">
        <f t="shared" si="75"/>
        <v/>
      </c>
      <c r="O976" s="32" t="str">
        <f t="shared" si="76"/>
        <v/>
      </c>
      <c r="P976" s="1"/>
      <c r="Q976" s="32" t="str">
        <f t="shared" si="77"/>
        <v/>
      </c>
      <c r="R976" s="22">
        <f t="shared" si="78"/>
        <v>0</v>
      </c>
      <c r="S976" s="1"/>
      <c r="T976" s="1"/>
    </row>
    <row r="977" spans="1:20" x14ac:dyDescent="0.25">
      <c r="A977" s="1"/>
      <c r="B977" s="1"/>
      <c r="C977" s="1"/>
      <c r="D977" s="5">
        <f t="shared" si="79"/>
        <v>977</v>
      </c>
      <c r="E977" s="10" t="s">
        <v>7</v>
      </c>
      <c r="F977" s="9"/>
      <c r="G977" s="10" t="s">
        <v>7</v>
      </c>
      <c r="H977" s="9"/>
      <c r="I977" s="10" t="s">
        <v>7</v>
      </c>
      <c r="J977" s="9"/>
      <c r="K977" s="10" t="s">
        <v>7</v>
      </c>
      <c r="L977" s="139"/>
      <c r="M977" s="1"/>
      <c r="N977" s="32" t="str">
        <f t="shared" si="75"/>
        <v/>
      </c>
      <c r="O977" s="32" t="str">
        <f t="shared" si="76"/>
        <v/>
      </c>
      <c r="P977" s="1"/>
      <c r="Q977" s="32" t="str">
        <f t="shared" si="77"/>
        <v/>
      </c>
      <c r="R977" s="22">
        <f t="shared" si="78"/>
        <v>0</v>
      </c>
      <c r="S977" s="1"/>
      <c r="T977" s="1"/>
    </row>
    <row r="978" spans="1:20" x14ac:dyDescent="0.25">
      <c r="A978" s="1"/>
      <c r="B978" s="1"/>
      <c r="C978" s="1"/>
      <c r="D978" s="5">
        <f t="shared" si="79"/>
        <v>978</v>
      </c>
      <c r="E978" s="10" t="s">
        <v>7</v>
      </c>
      <c r="F978" s="9"/>
      <c r="G978" s="10" t="s">
        <v>7</v>
      </c>
      <c r="H978" s="9"/>
      <c r="I978" s="10" t="s">
        <v>7</v>
      </c>
      <c r="J978" s="9"/>
      <c r="K978" s="10" t="s">
        <v>7</v>
      </c>
      <c r="L978" s="139"/>
      <c r="M978" s="1"/>
      <c r="N978" s="32" t="str">
        <f t="shared" si="75"/>
        <v/>
      </c>
      <c r="O978" s="32" t="str">
        <f t="shared" si="76"/>
        <v/>
      </c>
      <c r="P978" s="1"/>
      <c r="Q978" s="32" t="str">
        <f t="shared" si="77"/>
        <v/>
      </c>
      <c r="R978" s="22">
        <f t="shared" si="78"/>
        <v>0</v>
      </c>
      <c r="S978" s="1"/>
      <c r="T978" s="1"/>
    </row>
    <row r="979" spans="1:20" x14ac:dyDescent="0.25">
      <c r="A979" s="1"/>
      <c r="B979" s="1"/>
      <c r="C979" s="1"/>
      <c r="D979" s="5">
        <f t="shared" si="79"/>
        <v>979</v>
      </c>
      <c r="E979" s="10" t="s">
        <v>7</v>
      </c>
      <c r="F979" s="9"/>
      <c r="G979" s="10" t="s">
        <v>7</v>
      </c>
      <c r="H979" s="9"/>
      <c r="I979" s="10" t="s">
        <v>7</v>
      </c>
      <c r="J979" s="9"/>
      <c r="K979" s="10" t="s">
        <v>7</v>
      </c>
      <c r="L979" s="139"/>
      <c r="M979" s="1"/>
      <c r="N979" s="32" t="str">
        <f t="shared" si="75"/>
        <v/>
      </c>
      <c r="O979" s="32" t="str">
        <f t="shared" si="76"/>
        <v/>
      </c>
      <c r="P979" s="1"/>
      <c r="Q979" s="32" t="str">
        <f t="shared" si="77"/>
        <v/>
      </c>
      <c r="R979" s="22">
        <f t="shared" si="78"/>
        <v>0</v>
      </c>
      <c r="S979" s="1"/>
      <c r="T979" s="1"/>
    </row>
    <row r="980" spans="1:20" x14ac:dyDescent="0.25">
      <c r="A980" s="1"/>
      <c r="B980" s="1"/>
      <c r="C980" s="1"/>
      <c r="D980" s="5">
        <f t="shared" si="79"/>
        <v>980</v>
      </c>
      <c r="E980" s="10" t="s">
        <v>7</v>
      </c>
      <c r="F980" s="9"/>
      <c r="G980" s="10" t="s">
        <v>7</v>
      </c>
      <c r="H980" s="9"/>
      <c r="I980" s="10" t="s">
        <v>7</v>
      </c>
      <c r="J980" s="9"/>
      <c r="K980" s="10" t="s">
        <v>7</v>
      </c>
      <c r="L980" s="139"/>
      <c r="M980" s="1"/>
      <c r="N980" s="32" t="str">
        <f t="shared" si="75"/>
        <v/>
      </c>
      <c r="O980" s="32" t="str">
        <f t="shared" si="76"/>
        <v/>
      </c>
      <c r="P980" s="1"/>
      <c r="Q980" s="32" t="str">
        <f t="shared" si="77"/>
        <v/>
      </c>
      <c r="R980" s="22">
        <f t="shared" si="78"/>
        <v>0</v>
      </c>
      <c r="S980" s="1"/>
      <c r="T980" s="1"/>
    </row>
    <row r="981" spans="1:20" x14ac:dyDescent="0.25">
      <c r="A981" s="1"/>
      <c r="B981" s="1"/>
      <c r="C981" s="1"/>
      <c r="D981" s="5">
        <f t="shared" si="79"/>
        <v>981</v>
      </c>
      <c r="E981" s="10" t="s">
        <v>7</v>
      </c>
      <c r="F981" s="9"/>
      <c r="G981" s="10" t="s">
        <v>7</v>
      </c>
      <c r="H981" s="9"/>
      <c r="I981" s="10" t="s">
        <v>7</v>
      </c>
      <c r="J981" s="9"/>
      <c r="K981" s="10" t="s">
        <v>7</v>
      </c>
      <c r="L981" s="139"/>
      <c r="M981" s="1"/>
      <c r="N981" s="32" t="str">
        <f t="shared" ref="N981:N1044" si="80">IF(F981="","",F981&amp;" "&amp;LEFT(H981,1)&amp;"."&amp;LEFT(J981)&amp;".")</f>
        <v/>
      </c>
      <c r="O981" s="32" t="str">
        <f t="shared" ref="O981:O1044" si="81">IF(F981="","",F981&amp;" "&amp;H981&amp;" "&amp;J981)</f>
        <v/>
      </c>
      <c r="P981" s="1"/>
      <c r="Q981" s="32" t="str">
        <f t="shared" ref="Q981:Q1044" si="82">IF(F981="","",N981&amp;"_"&amp;DAY(L981)&amp;"."&amp;MONTH(L981)&amp;"."&amp;YEAR(L981))</f>
        <v/>
      </c>
      <c r="R981" s="22">
        <f t="shared" si="78"/>
        <v>0</v>
      </c>
      <c r="S981" s="1"/>
      <c r="T981" s="1"/>
    </row>
    <row r="982" spans="1:20" x14ac:dyDescent="0.25">
      <c r="A982" s="1"/>
      <c r="B982" s="1"/>
      <c r="C982" s="1"/>
      <c r="D982" s="5">
        <f t="shared" si="79"/>
        <v>982</v>
      </c>
      <c r="E982" s="10" t="s">
        <v>7</v>
      </c>
      <c r="F982" s="9"/>
      <c r="G982" s="10" t="s">
        <v>7</v>
      </c>
      <c r="H982" s="9"/>
      <c r="I982" s="10" t="s">
        <v>7</v>
      </c>
      <c r="J982" s="9"/>
      <c r="K982" s="10" t="s">
        <v>7</v>
      </c>
      <c r="L982" s="139"/>
      <c r="M982" s="1"/>
      <c r="N982" s="32" t="str">
        <f t="shared" si="80"/>
        <v/>
      </c>
      <c r="O982" s="32" t="str">
        <f t="shared" si="81"/>
        <v/>
      </c>
      <c r="P982" s="1"/>
      <c r="Q982" s="32" t="str">
        <f t="shared" si="82"/>
        <v/>
      </c>
      <c r="R982" s="22">
        <f t="shared" si="78"/>
        <v>0</v>
      </c>
      <c r="S982" s="1"/>
      <c r="T982" s="1"/>
    </row>
    <row r="983" spans="1:20" x14ac:dyDescent="0.25">
      <c r="A983" s="1"/>
      <c r="B983" s="1"/>
      <c r="C983" s="1"/>
      <c r="D983" s="5">
        <f t="shared" si="79"/>
        <v>983</v>
      </c>
      <c r="E983" s="10" t="s">
        <v>7</v>
      </c>
      <c r="F983" s="9"/>
      <c r="G983" s="10" t="s">
        <v>7</v>
      </c>
      <c r="H983" s="9"/>
      <c r="I983" s="10" t="s">
        <v>7</v>
      </c>
      <c r="J983" s="9"/>
      <c r="K983" s="10" t="s">
        <v>7</v>
      </c>
      <c r="L983" s="139"/>
      <c r="M983" s="1"/>
      <c r="N983" s="32" t="str">
        <f t="shared" si="80"/>
        <v/>
      </c>
      <c r="O983" s="32" t="str">
        <f t="shared" si="81"/>
        <v/>
      </c>
      <c r="P983" s="1"/>
      <c r="Q983" s="32" t="str">
        <f t="shared" si="82"/>
        <v/>
      </c>
      <c r="R983" s="22">
        <f t="shared" si="78"/>
        <v>0</v>
      </c>
      <c r="S983" s="1"/>
      <c r="T983" s="1"/>
    </row>
    <row r="984" spans="1:20" x14ac:dyDescent="0.25">
      <c r="A984" s="1"/>
      <c r="B984" s="1"/>
      <c r="C984" s="1"/>
      <c r="D984" s="5">
        <f t="shared" si="79"/>
        <v>984</v>
      </c>
      <c r="E984" s="10" t="s">
        <v>7</v>
      </c>
      <c r="F984" s="9"/>
      <c r="G984" s="10" t="s">
        <v>7</v>
      </c>
      <c r="H984" s="9"/>
      <c r="I984" s="10" t="s">
        <v>7</v>
      </c>
      <c r="J984" s="9"/>
      <c r="K984" s="10" t="s">
        <v>7</v>
      </c>
      <c r="L984" s="139"/>
      <c r="M984" s="1"/>
      <c r="N984" s="32" t="str">
        <f t="shared" si="80"/>
        <v/>
      </c>
      <c r="O984" s="32" t="str">
        <f t="shared" si="81"/>
        <v/>
      </c>
      <c r="P984" s="1"/>
      <c r="Q984" s="32" t="str">
        <f t="shared" si="82"/>
        <v/>
      </c>
      <c r="R984" s="22">
        <f t="shared" si="78"/>
        <v>0</v>
      </c>
      <c r="S984" s="1"/>
      <c r="T984" s="1"/>
    </row>
    <row r="985" spans="1:20" x14ac:dyDescent="0.25">
      <c r="A985" s="1"/>
      <c r="B985" s="1"/>
      <c r="C985" s="1"/>
      <c r="D985" s="5">
        <f t="shared" si="79"/>
        <v>985</v>
      </c>
      <c r="E985" s="10" t="s">
        <v>7</v>
      </c>
      <c r="F985" s="9"/>
      <c r="G985" s="10" t="s">
        <v>7</v>
      </c>
      <c r="H985" s="9"/>
      <c r="I985" s="10" t="s">
        <v>7</v>
      </c>
      <c r="J985" s="9"/>
      <c r="K985" s="10" t="s">
        <v>7</v>
      </c>
      <c r="L985" s="139"/>
      <c r="M985" s="1"/>
      <c r="N985" s="32" t="str">
        <f t="shared" si="80"/>
        <v/>
      </c>
      <c r="O985" s="32" t="str">
        <f t="shared" si="81"/>
        <v/>
      </c>
      <c r="P985" s="1"/>
      <c r="Q985" s="32" t="str">
        <f t="shared" si="82"/>
        <v/>
      </c>
      <c r="R985" s="22">
        <f t="shared" si="78"/>
        <v>0</v>
      </c>
      <c r="S985" s="1"/>
      <c r="T985" s="1"/>
    </row>
    <row r="986" spans="1:20" x14ac:dyDescent="0.25">
      <c r="A986" s="1"/>
      <c r="B986" s="1"/>
      <c r="C986" s="1"/>
      <c r="D986" s="5">
        <f t="shared" si="79"/>
        <v>986</v>
      </c>
      <c r="E986" s="10" t="s">
        <v>7</v>
      </c>
      <c r="F986" s="9"/>
      <c r="G986" s="10" t="s">
        <v>7</v>
      </c>
      <c r="H986" s="9"/>
      <c r="I986" s="10" t="s">
        <v>7</v>
      </c>
      <c r="J986" s="9"/>
      <c r="K986" s="10" t="s">
        <v>7</v>
      </c>
      <c r="L986" s="139"/>
      <c r="M986" s="1"/>
      <c r="N986" s="32" t="str">
        <f t="shared" si="80"/>
        <v/>
      </c>
      <c r="O986" s="32" t="str">
        <f t="shared" si="81"/>
        <v/>
      </c>
      <c r="P986" s="1"/>
      <c r="Q986" s="32" t="str">
        <f t="shared" si="82"/>
        <v/>
      </c>
      <c r="R986" s="22">
        <f t="shared" si="78"/>
        <v>0</v>
      </c>
      <c r="S986" s="1"/>
      <c r="T986" s="1"/>
    </row>
    <row r="987" spans="1:20" x14ac:dyDescent="0.25">
      <c r="A987" s="1"/>
      <c r="B987" s="1"/>
      <c r="C987" s="1"/>
      <c r="D987" s="5">
        <f t="shared" si="79"/>
        <v>987</v>
      </c>
      <c r="E987" s="10" t="s">
        <v>7</v>
      </c>
      <c r="F987" s="9"/>
      <c r="G987" s="10" t="s">
        <v>7</v>
      </c>
      <c r="H987" s="9"/>
      <c r="I987" s="10" t="s">
        <v>7</v>
      </c>
      <c r="J987" s="9"/>
      <c r="K987" s="10" t="s">
        <v>7</v>
      </c>
      <c r="L987" s="139"/>
      <c r="M987" s="1"/>
      <c r="N987" s="32" t="str">
        <f t="shared" si="80"/>
        <v/>
      </c>
      <c r="O987" s="32" t="str">
        <f t="shared" si="81"/>
        <v/>
      </c>
      <c r="P987" s="1"/>
      <c r="Q987" s="32" t="str">
        <f t="shared" si="82"/>
        <v/>
      </c>
      <c r="R987" s="22">
        <f t="shared" si="78"/>
        <v>0</v>
      </c>
      <c r="S987" s="1"/>
      <c r="T987" s="1"/>
    </row>
    <row r="988" spans="1:20" x14ac:dyDescent="0.25">
      <c r="A988" s="1"/>
      <c r="B988" s="1"/>
      <c r="C988" s="1"/>
      <c r="D988" s="5">
        <f t="shared" si="79"/>
        <v>988</v>
      </c>
      <c r="E988" s="10" t="s">
        <v>7</v>
      </c>
      <c r="F988" s="9"/>
      <c r="G988" s="10" t="s">
        <v>7</v>
      </c>
      <c r="H988" s="9"/>
      <c r="I988" s="10" t="s">
        <v>7</v>
      </c>
      <c r="J988" s="9"/>
      <c r="K988" s="10" t="s">
        <v>7</v>
      </c>
      <c r="L988" s="139"/>
      <c r="M988" s="1"/>
      <c r="N988" s="32" t="str">
        <f t="shared" si="80"/>
        <v/>
      </c>
      <c r="O988" s="32" t="str">
        <f t="shared" si="81"/>
        <v/>
      </c>
      <c r="P988" s="1"/>
      <c r="Q988" s="32" t="str">
        <f t="shared" si="82"/>
        <v/>
      </c>
      <c r="R988" s="22">
        <f t="shared" si="78"/>
        <v>0</v>
      </c>
      <c r="S988" s="1"/>
      <c r="T988" s="1"/>
    </row>
    <row r="989" spans="1:20" x14ac:dyDescent="0.25">
      <c r="A989" s="1"/>
      <c r="B989" s="1"/>
      <c r="C989" s="1"/>
      <c r="D989" s="5">
        <f t="shared" si="79"/>
        <v>989</v>
      </c>
      <c r="E989" s="10" t="s">
        <v>7</v>
      </c>
      <c r="F989" s="9"/>
      <c r="G989" s="10" t="s">
        <v>7</v>
      </c>
      <c r="H989" s="9"/>
      <c r="I989" s="10" t="s">
        <v>7</v>
      </c>
      <c r="J989" s="9"/>
      <c r="K989" s="10" t="s">
        <v>7</v>
      </c>
      <c r="L989" s="139"/>
      <c r="M989" s="1"/>
      <c r="N989" s="32" t="str">
        <f t="shared" si="80"/>
        <v/>
      </c>
      <c r="O989" s="32" t="str">
        <f t="shared" si="81"/>
        <v/>
      </c>
      <c r="P989" s="1"/>
      <c r="Q989" s="32" t="str">
        <f t="shared" si="82"/>
        <v/>
      </c>
      <c r="R989" s="22">
        <f t="shared" si="78"/>
        <v>0</v>
      </c>
      <c r="S989" s="1"/>
      <c r="T989" s="1"/>
    </row>
    <row r="990" spans="1:20" x14ac:dyDescent="0.25">
      <c r="A990" s="1"/>
      <c r="B990" s="1"/>
      <c r="C990" s="1"/>
      <c r="D990" s="5">
        <f t="shared" si="79"/>
        <v>990</v>
      </c>
      <c r="E990" s="10" t="s">
        <v>7</v>
      </c>
      <c r="F990" s="9"/>
      <c r="G990" s="10" t="s">
        <v>7</v>
      </c>
      <c r="H990" s="9"/>
      <c r="I990" s="10" t="s">
        <v>7</v>
      </c>
      <c r="J990" s="9"/>
      <c r="K990" s="10" t="s">
        <v>7</v>
      </c>
      <c r="L990" s="139"/>
      <c r="M990" s="1"/>
      <c r="N990" s="32" t="str">
        <f t="shared" si="80"/>
        <v/>
      </c>
      <c r="O990" s="32" t="str">
        <f t="shared" si="81"/>
        <v/>
      </c>
      <c r="P990" s="1"/>
      <c r="Q990" s="32" t="str">
        <f t="shared" si="82"/>
        <v/>
      </c>
      <c r="R990" s="22">
        <f t="shared" si="78"/>
        <v>0</v>
      </c>
      <c r="S990" s="1"/>
      <c r="T990" s="1"/>
    </row>
    <row r="991" spans="1:20" x14ac:dyDescent="0.25">
      <c r="A991" s="1"/>
      <c r="B991" s="1"/>
      <c r="C991" s="1"/>
      <c r="D991" s="5">
        <f t="shared" si="79"/>
        <v>991</v>
      </c>
      <c r="E991" s="10" t="s">
        <v>7</v>
      </c>
      <c r="F991" s="9"/>
      <c r="G991" s="10" t="s">
        <v>7</v>
      </c>
      <c r="H991" s="9"/>
      <c r="I991" s="10" t="s">
        <v>7</v>
      </c>
      <c r="J991" s="9"/>
      <c r="K991" s="10" t="s">
        <v>7</v>
      </c>
      <c r="L991" s="139"/>
      <c r="M991" s="1"/>
      <c r="N991" s="32" t="str">
        <f t="shared" si="80"/>
        <v/>
      </c>
      <c r="O991" s="32" t="str">
        <f t="shared" si="81"/>
        <v/>
      </c>
      <c r="P991" s="1"/>
      <c r="Q991" s="32" t="str">
        <f t="shared" si="82"/>
        <v/>
      </c>
      <c r="R991" s="22">
        <f t="shared" si="78"/>
        <v>0</v>
      </c>
      <c r="S991" s="1"/>
      <c r="T991" s="1"/>
    </row>
    <row r="992" spans="1:20" x14ac:dyDescent="0.25">
      <c r="A992" s="1"/>
      <c r="B992" s="1"/>
      <c r="C992" s="1"/>
      <c r="D992" s="5">
        <f t="shared" si="79"/>
        <v>992</v>
      </c>
      <c r="E992" s="10" t="s">
        <v>7</v>
      </c>
      <c r="F992" s="9"/>
      <c r="G992" s="10" t="s">
        <v>7</v>
      </c>
      <c r="H992" s="9"/>
      <c r="I992" s="10" t="s">
        <v>7</v>
      </c>
      <c r="J992" s="9"/>
      <c r="K992" s="10" t="s">
        <v>7</v>
      </c>
      <c r="L992" s="139"/>
      <c r="M992" s="1"/>
      <c r="N992" s="32" t="str">
        <f t="shared" si="80"/>
        <v/>
      </c>
      <c r="O992" s="32" t="str">
        <f t="shared" si="81"/>
        <v/>
      </c>
      <c r="P992" s="1"/>
      <c r="Q992" s="32" t="str">
        <f t="shared" si="82"/>
        <v/>
      </c>
      <c r="R992" s="22">
        <f t="shared" si="78"/>
        <v>0</v>
      </c>
      <c r="S992" s="1"/>
      <c r="T992" s="1"/>
    </row>
    <row r="993" spans="1:20" x14ac:dyDescent="0.25">
      <c r="A993" s="1"/>
      <c r="B993" s="1"/>
      <c r="C993" s="1"/>
      <c r="D993" s="5">
        <f t="shared" si="79"/>
        <v>993</v>
      </c>
      <c r="E993" s="10" t="s">
        <v>7</v>
      </c>
      <c r="F993" s="9"/>
      <c r="G993" s="10" t="s">
        <v>7</v>
      </c>
      <c r="H993" s="9"/>
      <c r="I993" s="10" t="s">
        <v>7</v>
      </c>
      <c r="J993" s="9"/>
      <c r="K993" s="10" t="s">
        <v>7</v>
      </c>
      <c r="L993" s="139"/>
      <c r="M993" s="1"/>
      <c r="N993" s="32" t="str">
        <f t="shared" si="80"/>
        <v/>
      </c>
      <c r="O993" s="32" t="str">
        <f t="shared" si="81"/>
        <v/>
      </c>
      <c r="P993" s="1"/>
      <c r="Q993" s="32" t="str">
        <f t="shared" si="82"/>
        <v/>
      </c>
      <c r="R993" s="22">
        <f t="shared" si="78"/>
        <v>0</v>
      </c>
      <c r="S993" s="1"/>
      <c r="T993" s="1"/>
    </row>
    <row r="994" spans="1:20" x14ac:dyDescent="0.25">
      <c r="A994" s="1"/>
      <c r="B994" s="1"/>
      <c r="C994" s="1"/>
      <c r="D994" s="5">
        <f t="shared" si="79"/>
        <v>994</v>
      </c>
      <c r="E994" s="10" t="s">
        <v>7</v>
      </c>
      <c r="F994" s="9"/>
      <c r="G994" s="10" t="s">
        <v>7</v>
      </c>
      <c r="H994" s="9"/>
      <c r="I994" s="10" t="s">
        <v>7</v>
      </c>
      <c r="J994" s="9"/>
      <c r="K994" s="10" t="s">
        <v>7</v>
      </c>
      <c r="L994" s="139"/>
      <c r="M994" s="1"/>
      <c r="N994" s="32" t="str">
        <f t="shared" si="80"/>
        <v/>
      </c>
      <c r="O994" s="32" t="str">
        <f t="shared" si="81"/>
        <v/>
      </c>
      <c r="P994" s="1"/>
      <c r="Q994" s="32" t="str">
        <f t="shared" si="82"/>
        <v/>
      </c>
      <c r="R994" s="22">
        <f t="shared" si="78"/>
        <v>0</v>
      </c>
      <c r="S994" s="1"/>
      <c r="T994" s="1"/>
    </row>
    <row r="995" spans="1:20" x14ac:dyDescent="0.25">
      <c r="A995" s="1"/>
      <c r="B995" s="1"/>
      <c r="C995" s="1"/>
      <c r="D995" s="5">
        <f t="shared" si="79"/>
        <v>995</v>
      </c>
      <c r="E995" s="10" t="s">
        <v>7</v>
      </c>
      <c r="F995" s="9"/>
      <c r="G995" s="10" t="s">
        <v>7</v>
      </c>
      <c r="H995" s="9"/>
      <c r="I995" s="10" t="s">
        <v>7</v>
      </c>
      <c r="J995" s="9"/>
      <c r="K995" s="10" t="s">
        <v>7</v>
      </c>
      <c r="L995" s="139"/>
      <c r="M995" s="1"/>
      <c r="N995" s="32" t="str">
        <f t="shared" si="80"/>
        <v/>
      </c>
      <c r="O995" s="32" t="str">
        <f t="shared" si="81"/>
        <v/>
      </c>
      <c r="P995" s="1"/>
      <c r="Q995" s="32" t="str">
        <f t="shared" si="82"/>
        <v/>
      </c>
      <c r="R995" s="22">
        <f t="shared" si="78"/>
        <v>0</v>
      </c>
      <c r="S995" s="1"/>
      <c r="T995" s="1"/>
    </row>
    <row r="996" spans="1:20" x14ac:dyDescent="0.25">
      <c r="A996" s="1"/>
      <c r="B996" s="1"/>
      <c r="C996" s="1"/>
      <c r="D996" s="5">
        <f t="shared" si="79"/>
        <v>996</v>
      </c>
      <c r="E996" s="10" t="s">
        <v>7</v>
      </c>
      <c r="F996" s="9"/>
      <c r="G996" s="10" t="s">
        <v>7</v>
      </c>
      <c r="H996" s="9"/>
      <c r="I996" s="10" t="s">
        <v>7</v>
      </c>
      <c r="J996" s="9"/>
      <c r="K996" s="10" t="s">
        <v>7</v>
      </c>
      <c r="L996" s="139"/>
      <c r="M996" s="1"/>
      <c r="N996" s="32" t="str">
        <f t="shared" si="80"/>
        <v/>
      </c>
      <c r="O996" s="32" t="str">
        <f t="shared" si="81"/>
        <v/>
      </c>
      <c r="P996" s="1"/>
      <c r="Q996" s="32" t="str">
        <f t="shared" si="82"/>
        <v/>
      </c>
      <c r="R996" s="22">
        <f t="shared" si="78"/>
        <v>0</v>
      </c>
      <c r="S996" s="1"/>
      <c r="T996" s="1"/>
    </row>
    <row r="997" spans="1:20" x14ac:dyDescent="0.25">
      <c r="A997" s="1"/>
      <c r="B997" s="1"/>
      <c r="C997" s="1"/>
      <c r="D997" s="5">
        <f t="shared" si="79"/>
        <v>997</v>
      </c>
      <c r="E997" s="10" t="s">
        <v>7</v>
      </c>
      <c r="F997" s="9"/>
      <c r="G997" s="10" t="s">
        <v>7</v>
      </c>
      <c r="H997" s="9"/>
      <c r="I997" s="10" t="s">
        <v>7</v>
      </c>
      <c r="J997" s="9"/>
      <c r="K997" s="10" t="s">
        <v>7</v>
      </c>
      <c r="L997" s="139"/>
      <c r="M997" s="1"/>
      <c r="N997" s="32" t="str">
        <f t="shared" si="80"/>
        <v/>
      </c>
      <c r="O997" s="32" t="str">
        <f t="shared" si="81"/>
        <v/>
      </c>
      <c r="P997" s="1"/>
      <c r="Q997" s="32" t="str">
        <f t="shared" si="82"/>
        <v/>
      </c>
      <c r="R997" s="22">
        <f t="shared" si="78"/>
        <v>0</v>
      </c>
      <c r="S997" s="1"/>
      <c r="T997" s="1"/>
    </row>
    <row r="998" spans="1:20" x14ac:dyDescent="0.25">
      <c r="A998" s="1"/>
      <c r="B998" s="1"/>
      <c r="C998" s="1"/>
      <c r="D998" s="5">
        <f t="shared" si="79"/>
        <v>998</v>
      </c>
      <c r="E998" s="10" t="s">
        <v>7</v>
      </c>
      <c r="F998" s="9"/>
      <c r="G998" s="10" t="s">
        <v>7</v>
      </c>
      <c r="H998" s="9"/>
      <c r="I998" s="10" t="s">
        <v>7</v>
      </c>
      <c r="J998" s="9"/>
      <c r="K998" s="10" t="s">
        <v>7</v>
      </c>
      <c r="L998" s="139"/>
      <c r="M998" s="1"/>
      <c r="N998" s="32" t="str">
        <f t="shared" si="80"/>
        <v/>
      </c>
      <c r="O998" s="32" t="str">
        <f t="shared" si="81"/>
        <v/>
      </c>
      <c r="P998" s="1"/>
      <c r="Q998" s="32" t="str">
        <f t="shared" si="82"/>
        <v/>
      </c>
      <c r="R998" s="22">
        <f t="shared" si="78"/>
        <v>0</v>
      </c>
      <c r="S998" s="1"/>
      <c r="T998" s="1"/>
    </row>
    <row r="999" spans="1:20" x14ac:dyDescent="0.25">
      <c r="A999" s="1"/>
      <c r="B999" s="1"/>
      <c r="C999" s="1"/>
      <c r="D999" s="5">
        <f t="shared" si="79"/>
        <v>999</v>
      </c>
      <c r="E999" s="10" t="s">
        <v>7</v>
      </c>
      <c r="F999" s="9"/>
      <c r="G999" s="10" t="s">
        <v>7</v>
      </c>
      <c r="H999" s="9"/>
      <c r="I999" s="10" t="s">
        <v>7</v>
      </c>
      <c r="J999" s="9"/>
      <c r="K999" s="10" t="s">
        <v>7</v>
      </c>
      <c r="L999" s="139"/>
      <c r="M999" s="1"/>
      <c r="N999" s="32" t="str">
        <f t="shared" si="80"/>
        <v/>
      </c>
      <c r="O999" s="32" t="str">
        <f t="shared" si="81"/>
        <v/>
      </c>
      <c r="P999" s="1"/>
      <c r="Q999" s="32" t="str">
        <f t="shared" si="82"/>
        <v/>
      </c>
      <c r="R999" s="22">
        <f t="shared" si="78"/>
        <v>0</v>
      </c>
      <c r="S999" s="1"/>
      <c r="T999" s="1"/>
    </row>
    <row r="1000" spans="1:20" x14ac:dyDescent="0.25">
      <c r="A1000" s="1"/>
      <c r="B1000" s="1"/>
      <c r="C1000" s="1"/>
      <c r="D1000" s="5">
        <f t="shared" si="79"/>
        <v>1000</v>
      </c>
      <c r="E1000" s="10" t="s">
        <v>7</v>
      </c>
      <c r="F1000" s="9"/>
      <c r="G1000" s="10" t="s">
        <v>7</v>
      </c>
      <c r="H1000" s="9"/>
      <c r="I1000" s="10" t="s">
        <v>7</v>
      </c>
      <c r="J1000" s="9"/>
      <c r="K1000" s="10" t="s">
        <v>7</v>
      </c>
      <c r="L1000" s="139"/>
      <c r="M1000" s="1"/>
      <c r="N1000" s="32" t="str">
        <f t="shared" si="80"/>
        <v/>
      </c>
      <c r="O1000" s="32" t="str">
        <f t="shared" si="81"/>
        <v/>
      </c>
      <c r="P1000" s="1"/>
      <c r="Q1000" s="32" t="str">
        <f t="shared" si="82"/>
        <v/>
      </c>
      <c r="R1000" s="22">
        <f t="shared" si="78"/>
        <v>0</v>
      </c>
      <c r="S1000" s="1"/>
      <c r="T1000" s="1"/>
    </row>
    <row r="1001" spans="1:20" x14ac:dyDescent="0.25">
      <c r="A1001" s="1"/>
      <c r="B1001" s="1"/>
      <c r="C1001" s="1"/>
      <c r="D1001" s="5">
        <f t="shared" si="79"/>
        <v>1001</v>
      </c>
      <c r="E1001" s="10" t="s">
        <v>7</v>
      </c>
      <c r="F1001" s="9"/>
      <c r="G1001" s="10" t="s">
        <v>7</v>
      </c>
      <c r="H1001" s="9"/>
      <c r="I1001" s="10" t="s">
        <v>7</v>
      </c>
      <c r="J1001" s="9"/>
      <c r="K1001" s="10" t="s">
        <v>7</v>
      </c>
      <c r="L1001" s="139"/>
      <c r="M1001" s="1"/>
      <c r="N1001" s="32" t="str">
        <f t="shared" si="80"/>
        <v/>
      </c>
      <c r="O1001" s="32" t="str">
        <f t="shared" si="81"/>
        <v/>
      </c>
      <c r="P1001" s="1"/>
      <c r="Q1001" s="32" t="str">
        <f t="shared" si="82"/>
        <v/>
      </c>
      <c r="R1001" s="22">
        <f t="shared" si="78"/>
        <v>0</v>
      </c>
      <c r="S1001" s="1"/>
      <c r="T1001" s="1"/>
    </row>
    <row r="1002" spans="1:20" x14ac:dyDescent="0.25">
      <c r="A1002" s="1"/>
      <c r="B1002" s="1"/>
      <c r="C1002" s="1"/>
      <c r="D1002" s="5">
        <f t="shared" si="79"/>
        <v>1002</v>
      </c>
      <c r="E1002" s="10" t="s">
        <v>7</v>
      </c>
      <c r="F1002" s="9"/>
      <c r="G1002" s="10" t="s">
        <v>7</v>
      </c>
      <c r="H1002" s="9"/>
      <c r="I1002" s="10" t="s">
        <v>7</v>
      </c>
      <c r="J1002" s="9"/>
      <c r="K1002" s="10" t="s">
        <v>7</v>
      </c>
      <c r="L1002" s="139"/>
      <c r="M1002" s="1"/>
      <c r="N1002" s="32" t="str">
        <f t="shared" si="80"/>
        <v/>
      </c>
      <c r="O1002" s="32" t="str">
        <f t="shared" si="81"/>
        <v/>
      </c>
      <c r="P1002" s="1"/>
      <c r="Q1002" s="32" t="str">
        <f t="shared" si="82"/>
        <v/>
      </c>
      <c r="R1002" s="22">
        <f t="shared" si="78"/>
        <v>0</v>
      </c>
      <c r="S1002" s="1"/>
      <c r="T1002" s="1"/>
    </row>
    <row r="1003" spans="1:20" x14ac:dyDescent="0.25">
      <c r="A1003" s="1"/>
      <c r="B1003" s="1"/>
      <c r="C1003" s="1"/>
      <c r="D1003" s="5">
        <f t="shared" si="79"/>
        <v>1003</v>
      </c>
      <c r="E1003" s="10" t="s">
        <v>7</v>
      </c>
      <c r="F1003" s="9"/>
      <c r="G1003" s="10" t="s">
        <v>7</v>
      </c>
      <c r="H1003" s="9"/>
      <c r="I1003" s="10" t="s">
        <v>7</v>
      </c>
      <c r="J1003" s="9"/>
      <c r="K1003" s="10" t="s">
        <v>7</v>
      </c>
      <c r="L1003" s="139"/>
      <c r="M1003" s="1"/>
      <c r="N1003" s="32" t="str">
        <f t="shared" si="80"/>
        <v/>
      </c>
      <c r="O1003" s="32" t="str">
        <f t="shared" si="81"/>
        <v/>
      </c>
      <c r="P1003" s="1"/>
      <c r="Q1003" s="32" t="str">
        <f t="shared" si="82"/>
        <v/>
      </c>
      <c r="R1003" s="22">
        <f t="shared" si="78"/>
        <v>0</v>
      </c>
      <c r="S1003" s="1"/>
      <c r="T1003" s="1"/>
    </row>
    <row r="1004" spans="1:20" x14ac:dyDescent="0.25">
      <c r="A1004" s="1"/>
      <c r="B1004" s="1"/>
      <c r="C1004" s="1"/>
      <c r="D1004" s="5">
        <f t="shared" si="79"/>
        <v>1004</v>
      </c>
      <c r="E1004" s="10" t="s">
        <v>7</v>
      </c>
      <c r="F1004" s="9"/>
      <c r="G1004" s="10" t="s">
        <v>7</v>
      </c>
      <c r="H1004" s="9"/>
      <c r="I1004" s="10" t="s">
        <v>7</v>
      </c>
      <c r="J1004" s="9"/>
      <c r="K1004" s="10" t="s">
        <v>7</v>
      </c>
      <c r="L1004" s="139"/>
      <c r="M1004" s="1"/>
      <c r="N1004" s="32" t="str">
        <f t="shared" si="80"/>
        <v/>
      </c>
      <c r="O1004" s="32" t="str">
        <f t="shared" si="81"/>
        <v/>
      </c>
      <c r="P1004" s="1"/>
      <c r="Q1004" s="32" t="str">
        <f t="shared" si="82"/>
        <v/>
      </c>
      <c r="R1004" s="22">
        <f t="shared" si="78"/>
        <v>0</v>
      </c>
      <c r="S1004" s="1"/>
      <c r="T1004" s="1"/>
    </row>
    <row r="1005" spans="1:20" x14ac:dyDescent="0.25">
      <c r="A1005" s="1"/>
      <c r="B1005" s="1"/>
      <c r="C1005" s="1"/>
      <c r="D1005" s="5">
        <f t="shared" si="79"/>
        <v>1005</v>
      </c>
      <c r="E1005" s="10" t="s">
        <v>7</v>
      </c>
      <c r="F1005" s="9"/>
      <c r="G1005" s="10" t="s">
        <v>7</v>
      </c>
      <c r="H1005" s="9"/>
      <c r="I1005" s="10" t="s">
        <v>7</v>
      </c>
      <c r="J1005" s="9"/>
      <c r="K1005" s="10" t="s">
        <v>7</v>
      </c>
      <c r="L1005" s="139"/>
      <c r="M1005" s="1"/>
      <c r="N1005" s="32" t="str">
        <f t="shared" si="80"/>
        <v/>
      </c>
      <c r="O1005" s="32" t="str">
        <f t="shared" si="81"/>
        <v/>
      </c>
      <c r="P1005" s="1"/>
      <c r="Q1005" s="32" t="str">
        <f t="shared" si="82"/>
        <v/>
      </c>
      <c r="R1005" s="22">
        <f t="shared" si="78"/>
        <v>0</v>
      </c>
      <c r="S1005" s="1"/>
      <c r="T1005" s="1"/>
    </row>
    <row r="1006" spans="1:20" x14ac:dyDescent="0.25">
      <c r="A1006" s="1"/>
      <c r="B1006" s="1"/>
      <c r="C1006" s="1"/>
      <c r="D1006" s="5">
        <f t="shared" si="79"/>
        <v>1006</v>
      </c>
      <c r="E1006" s="10" t="s">
        <v>7</v>
      </c>
      <c r="F1006" s="9"/>
      <c r="G1006" s="10" t="s">
        <v>7</v>
      </c>
      <c r="H1006" s="9"/>
      <c r="I1006" s="10" t="s">
        <v>7</v>
      </c>
      <c r="J1006" s="9"/>
      <c r="K1006" s="10" t="s">
        <v>7</v>
      </c>
      <c r="L1006" s="139"/>
      <c r="M1006" s="1"/>
      <c r="N1006" s="32" t="str">
        <f t="shared" si="80"/>
        <v/>
      </c>
      <c r="O1006" s="32" t="str">
        <f t="shared" si="81"/>
        <v/>
      </c>
      <c r="P1006" s="1"/>
      <c r="Q1006" s="32" t="str">
        <f t="shared" si="82"/>
        <v/>
      </c>
      <c r="R1006" s="22">
        <f t="shared" si="78"/>
        <v>0</v>
      </c>
      <c r="S1006" s="1"/>
      <c r="T1006" s="1"/>
    </row>
    <row r="1007" spans="1:20" x14ac:dyDescent="0.25">
      <c r="A1007" s="1"/>
      <c r="B1007" s="1"/>
      <c r="C1007" s="1"/>
      <c r="D1007" s="5">
        <f t="shared" si="79"/>
        <v>1007</v>
      </c>
      <c r="E1007" s="10" t="s">
        <v>7</v>
      </c>
      <c r="F1007" s="9"/>
      <c r="G1007" s="10" t="s">
        <v>7</v>
      </c>
      <c r="H1007" s="9"/>
      <c r="I1007" s="10" t="s">
        <v>7</v>
      </c>
      <c r="J1007" s="9"/>
      <c r="K1007" s="10" t="s">
        <v>7</v>
      </c>
      <c r="L1007" s="139"/>
      <c r="M1007" s="1"/>
      <c r="N1007" s="32" t="str">
        <f t="shared" si="80"/>
        <v/>
      </c>
      <c r="O1007" s="32" t="str">
        <f t="shared" si="81"/>
        <v/>
      </c>
      <c r="P1007" s="1"/>
      <c r="Q1007" s="32" t="str">
        <f t="shared" si="82"/>
        <v/>
      </c>
      <c r="R1007" s="22">
        <f t="shared" si="78"/>
        <v>0</v>
      </c>
      <c r="S1007" s="1"/>
      <c r="T1007" s="1"/>
    </row>
    <row r="1008" spans="1:20" x14ac:dyDescent="0.25">
      <c r="A1008" s="1"/>
      <c r="B1008" s="1"/>
      <c r="C1008" s="1"/>
      <c r="D1008" s="5">
        <f t="shared" si="79"/>
        <v>1008</v>
      </c>
      <c r="E1008" s="10" t="s">
        <v>7</v>
      </c>
      <c r="F1008" s="9"/>
      <c r="G1008" s="10" t="s">
        <v>7</v>
      </c>
      <c r="H1008" s="9"/>
      <c r="I1008" s="10" t="s">
        <v>7</v>
      </c>
      <c r="J1008" s="9"/>
      <c r="K1008" s="10" t="s">
        <v>7</v>
      </c>
      <c r="L1008" s="139"/>
      <c r="M1008" s="1"/>
      <c r="N1008" s="32" t="str">
        <f t="shared" si="80"/>
        <v/>
      </c>
      <c r="O1008" s="32" t="str">
        <f t="shared" si="81"/>
        <v/>
      </c>
      <c r="P1008" s="1"/>
      <c r="Q1008" s="32" t="str">
        <f t="shared" si="82"/>
        <v/>
      </c>
      <c r="R1008" s="22">
        <f t="shared" si="78"/>
        <v>0</v>
      </c>
      <c r="S1008" s="1"/>
      <c r="T1008" s="1"/>
    </row>
    <row r="1009" spans="1:20" x14ac:dyDescent="0.25">
      <c r="A1009" s="1"/>
      <c r="B1009" s="1"/>
      <c r="C1009" s="1"/>
      <c r="D1009" s="5">
        <f t="shared" si="79"/>
        <v>1009</v>
      </c>
      <c r="E1009" s="10" t="s">
        <v>7</v>
      </c>
      <c r="F1009" s="9"/>
      <c r="G1009" s="10" t="s">
        <v>7</v>
      </c>
      <c r="H1009" s="9"/>
      <c r="I1009" s="10" t="s">
        <v>7</v>
      </c>
      <c r="J1009" s="9"/>
      <c r="K1009" s="10" t="s">
        <v>7</v>
      </c>
      <c r="L1009" s="139"/>
      <c r="M1009" s="1"/>
      <c r="N1009" s="32" t="str">
        <f t="shared" si="80"/>
        <v/>
      </c>
      <c r="O1009" s="32" t="str">
        <f t="shared" si="81"/>
        <v/>
      </c>
      <c r="P1009" s="1"/>
      <c r="Q1009" s="32" t="str">
        <f t="shared" si="82"/>
        <v/>
      </c>
      <c r="R1009" s="22">
        <f t="shared" si="78"/>
        <v>0</v>
      </c>
      <c r="S1009" s="1"/>
      <c r="T1009" s="1"/>
    </row>
    <row r="1010" spans="1:20" x14ac:dyDescent="0.25">
      <c r="A1010" s="1"/>
      <c r="B1010" s="1"/>
      <c r="C1010" s="1"/>
      <c r="D1010" s="5">
        <f t="shared" si="79"/>
        <v>1010</v>
      </c>
      <c r="E1010" s="10" t="s">
        <v>7</v>
      </c>
      <c r="F1010" s="9"/>
      <c r="G1010" s="10" t="s">
        <v>7</v>
      </c>
      <c r="H1010" s="9"/>
      <c r="I1010" s="10" t="s">
        <v>7</v>
      </c>
      <c r="J1010" s="9"/>
      <c r="K1010" s="10" t="s">
        <v>7</v>
      </c>
      <c r="L1010" s="139"/>
      <c r="M1010" s="1"/>
      <c r="N1010" s="32" t="str">
        <f t="shared" si="80"/>
        <v/>
      </c>
      <c r="O1010" s="32" t="str">
        <f t="shared" si="81"/>
        <v/>
      </c>
      <c r="P1010" s="1"/>
      <c r="Q1010" s="32" t="str">
        <f t="shared" si="82"/>
        <v/>
      </c>
      <c r="R1010" s="22">
        <f t="shared" si="78"/>
        <v>0</v>
      </c>
      <c r="S1010" s="1"/>
      <c r="T1010" s="1"/>
    </row>
    <row r="1011" spans="1:20" x14ac:dyDescent="0.25">
      <c r="A1011" s="1"/>
      <c r="B1011" s="1"/>
      <c r="C1011" s="1"/>
      <c r="D1011" s="5">
        <f t="shared" si="79"/>
        <v>1011</v>
      </c>
      <c r="E1011" s="10" t="s">
        <v>7</v>
      </c>
      <c r="F1011" s="9"/>
      <c r="G1011" s="10" t="s">
        <v>7</v>
      </c>
      <c r="H1011" s="9"/>
      <c r="I1011" s="10" t="s">
        <v>7</v>
      </c>
      <c r="J1011" s="9"/>
      <c r="K1011" s="10" t="s">
        <v>7</v>
      </c>
      <c r="L1011" s="139"/>
      <c r="M1011" s="1"/>
      <c r="N1011" s="32" t="str">
        <f t="shared" si="80"/>
        <v/>
      </c>
      <c r="O1011" s="32" t="str">
        <f t="shared" si="81"/>
        <v/>
      </c>
      <c r="P1011" s="1"/>
      <c r="Q1011" s="32" t="str">
        <f t="shared" si="82"/>
        <v/>
      </c>
      <c r="R1011" s="22">
        <f t="shared" si="78"/>
        <v>0</v>
      </c>
      <c r="S1011" s="1"/>
      <c r="T1011" s="1"/>
    </row>
    <row r="1012" spans="1:20" x14ac:dyDescent="0.25">
      <c r="A1012" s="1"/>
      <c r="B1012" s="1"/>
      <c r="C1012" s="1"/>
      <c r="D1012" s="5">
        <f t="shared" si="79"/>
        <v>1012</v>
      </c>
      <c r="E1012" s="10" t="s">
        <v>7</v>
      </c>
      <c r="F1012" s="9"/>
      <c r="G1012" s="10" t="s">
        <v>7</v>
      </c>
      <c r="H1012" s="9"/>
      <c r="I1012" s="10" t="s">
        <v>7</v>
      </c>
      <c r="J1012" s="9"/>
      <c r="K1012" s="10" t="s">
        <v>7</v>
      </c>
      <c r="L1012" s="139"/>
      <c r="M1012" s="1"/>
      <c r="N1012" s="32" t="str">
        <f t="shared" si="80"/>
        <v/>
      </c>
      <c r="O1012" s="32" t="str">
        <f t="shared" si="81"/>
        <v/>
      </c>
      <c r="P1012" s="1"/>
      <c r="Q1012" s="32" t="str">
        <f t="shared" si="82"/>
        <v/>
      </c>
      <c r="R1012" s="22">
        <f t="shared" si="78"/>
        <v>0</v>
      </c>
      <c r="S1012" s="1"/>
      <c r="T1012" s="1"/>
    </row>
    <row r="1013" spans="1:20" x14ac:dyDescent="0.25">
      <c r="A1013" s="1"/>
      <c r="B1013" s="1"/>
      <c r="C1013" s="1"/>
      <c r="D1013" s="5">
        <f t="shared" si="79"/>
        <v>1013</v>
      </c>
      <c r="E1013" s="10" t="s">
        <v>7</v>
      </c>
      <c r="F1013" s="9"/>
      <c r="G1013" s="10" t="s">
        <v>7</v>
      </c>
      <c r="H1013" s="9"/>
      <c r="I1013" s="10" t="s">
        <v>7</v>
      </c>
      <c r="J1013" s="9"/>
      <c r="K1013" s="10" t="s">
        <v>7</v>
      </c>
      <c r="L1013" s="139"/>
      <c r="M1013" s="1"/>
      <c r="N1013" s="32" t="str">
        <f t="shared" si="80"/>
        <v/>
      </c>
      <c r="O1013" s="32" t="str">
        <f t="shared" si="81"/>
        <v/>
      </c>
      <c r="P1013" s="1"/>
      <c r="Q1013" s="32" t="str">
        <f t="shared" si="82"/>
        <v/>
      </c>
      <c r="R1013" s="22">
        <f t="shared" si="78"/>
        <v>0</v>
      </c>
      <c r="S1013" s="1"/>
      <c r="T1013" s="1"/>
    </row>
    <row r="1014" spans="1:20" x14ac:dyDescent="0.25">
      <c r="A1014" s="1"/>
      <c r="B1014" s="1"/>
      <c r="C1014" s="1"/>
      <c r="D1014" s="5">
        <f t="shared" si="79"/>
        <v>1014</v>
      </c>
      <c r="E1014" s="10" t="s">
        <v>7</v>
      </c>
      <c r="F1014" s="9"/>
      <c r="G1014" s="10" t="s">
        <v>7</v>
      </c>
      <c r="H1014" s="9"/>
      <c r="I1014" s="10" t="s">
        <v>7</v>
      </c>
      <c r="J1014" s="9"/>
      <c r="K1014" s="10" t="s">
        <v>7</v>
      </c>
      <c r="L1014" s="139"/>
      <c r="M1014" s="1"/>
      <c r="N1014" s="32" t="str">
        <f t="shared" si="80"/>
        <v/>
      </c>
      <c r="O1014" s="32" t="str">
        <f t="shared" si="81"/>
        <v/>
      </c>
      <c r="P1014" s="1"/>
      <c r="Q1014" s="32" t="str">
        <f t="shared" si="82"/>
        <v/>
      </c>
      <c r="R1014" s="22">
        <f t="shared" si="78"/>
        <v>0</v>
      </c>
      <c r="S1014" s="1"/>
      <c r="T1014" s="1"/>
    </row>
    <row r="1015" spans="1:20" x14ac:dyDescent="0.25">
      <c r="A1015" s="1"/>
      <c r="B1015" s="1"/>
      <c r="C1015" s="1"/>
      <c r="D1015" s="5">
        <f t="shared" si="79"/>
        <v>1015</v>
      </c>
      <c r="E1015" s="10" t="s">
        <v>7</v>
      </c>
      <c r="F1015" s="9"/>
      <c r="G1015" s="10" t="s">
        <v>7</v>
      </c>
      <c r="H1015" s="9"/>
      <c r="I1015" s="10" t="s">
        <v>7</v>
      </c>
      <c r="J1015" s="9"/>
      <c r="K1015" s="10" t="s">
        <v>7</v>
      </c>
      <c r="L1015" s="139"/>
      <c r="M1015" s="1"/>
      <c r="N1015" s="32" t="str">
        <f t="shared" si="80"/>
        <v/>
      </c>
      <c r="O1015" s="32" t="str">
        <f t="shared" si="81"/>
        <v/>
      </c>
      <c r="P1015" s="1"/>
      <c r="Q1015" s="32" t="str">
        <f t="shared" si="82"/>
        <v/>
      </c>
      <c r="R1015" s="22">
        <f t="shared" si="78"/>
        <v>0</v>
      </c>
      <c r="S1015" s="1"/>
      <c r="T1015" s="1"/>
    </row>
    <row r="1016" spans="1:20" x14ac:dyDescent="0.25">
      <c r="A1016" s="1"/>
      <c r="B1016" s="1"/>
      <c r="C1016" s="1"/>
      <c r="D1016" s="5">
        <f t="shared" si="79"/>
        <v>1016</v>
      </c>
      <c r="E1016" s="10" t="s">
        <v>7</v>
      </c>
      <c r="F1016" s="9"/>
      <c r="G1016" s="10" t="s">
        <v>7</v>
      </c>
      <c r="H1016" s="9"/>
      <c r="I1016" s="10" t="s">
        <v>7</v>
      </c>
      <c r="J1016" s="9"/>
      <c r="K1016" s="10" t="s">
        <v>7</v>
      </c>
      <c r="L1016" s="139"/>
      <c r="M1016" s="1"/>
      <c r="N1016" s="32" t="str">
        <f t="shared" si="80"/>
        <v/>
      </c>
      <c r="O1016" s="32" t="str">
        <f t="shared" si="81"/>
        <v/>
      </c>
      <c r="P1016" s="1"/>
      <c r="Q1016" s="32" t="str">
        <f t="shared" si="82"/>
        <v/>
      </c>
      <c r="R1016" s="22">
        <f t="shared" si="78"/>
        <v>0</v>
      </c>
      <c r="S1016" s="1"/>
      <c r="T1016" s="1"/>
    </row>
    <row r="1017" spans="1:20" x14ac:dyDescent="0.25">
      <c r="A1017" s="1"/>
      <c r="B1017" s="1"/>
      <c r="C1017" s="1"/>
      <c r="D1017" s="5">
        <f t="shared" si="79"/>
        <v>1017</v>
      </c>
      <c r="E1017" s="10" t="s">
        <v>7</v>
      </c>
      <c r="F1017" s="9"/>
      <c r="G1017" s="10" t="s">
        <v>7</v>
      </c>
      <c r="H1017" s="9"/>
      <c r="I1017" s="10" t="s">
        <v>7</v>
      </c>
      <c r="J1017" s="9"/>
      <c r="K1017" s="10" t="s">
        <v>7</v>
      </c>
      <c r="L1017" s="139"/>
      <c r="M1017" s="1"/>
      <c r="N1017" s="32" t="str">
        <f t="shared" si="80"/>
        <v/>
      </c>
      <c r="O1017" s="32" t="str">
        <f t="shared" si="81"/>
        <v/>
      </c>
      <c r="P1017" s="1"/>
      <c r="Q1017" s="32" t="str">
        <f t="shared" si="82"/>
        <v/>
      </c>
      <c r="R1017" s="22">
        <f t="shared" si="78"/>
        <v>0</v>
      </c>
      <c r="S1017" s="1"/>
      <c r="T1017" s="1"/>
    </row>
    <row r="1018" spans="1:20" x14ac:dyDescent="0.25">
      <c r="A1018" s="1"/>
      <c r="B1018" s="1"/>
      <c r="C1018" s="1"/>
      <c r="D1018" s="5">
        <f t="shared" si="79"/>
        <v>1018</v>
      </c>
      <c r="E1018" s="10" t="s">
        <v>7</v>
      </c>
      <c r="F1018" s="9"/>
      <c r="G1018" s="10" t="s">
        <v>7</v>
      </c>
      <c r="H1018" s="9"/>
      <c r="I1018" s="10" t="s">
        <v>7</v>
      </c>
      <c r="J1018" s="9"/>
      <c r="K1018" s="10" t="s">
        <v>7</v>
      </c>
      <c r="L1018" s="139"/>
      <c r="M1018" s="1"/>
      <c r="N1018" s="32" t="str">
        <f t="shared" si="80"/>
        <v/>
      </c>
      <c r="O1018" s="32" t="str">
        <f t="shared" si="81"/>
        <v/>
      </c>
      <c r="P1018" s="1"/>
      <c r="Q1018" s="32" t="str">
        <f t="shared" si="82"/>
        <v/>
      </c>
      <c r="R1018" s="22">
        <f t="shared" si="78"/>
        <v>0</v>
      </c>
      <c r="S1018" s="1"/>
      <c r="T1018" s="1"/>
    </row>
    <row r="1019" spans="1:20" x14ac:dyDescent="0.25">
      <c r="A1019" s="1"/>
      <c r="B1019" s="1"/>
      <c r="C1019" s="1"/>
      <c r="D1019" s="5">
        <f t="shared" si="79"/>
        <v>1019</v>
      </c>
      <c r="E1019" s="10" t="s">
        <v>7</v>
      </c>
      <c r="F1019" s="9"/>
      <c r="G1019" s="10" t="s">
        <v>7</v>
      </c>
      <c r="H1019" s="9"/>
      <c r="I1019" s="10" t="s">
        <v>7</v>
      </c>
      <c r="J1019" s="9"/>
      <c r="K1019" s="10" t="s">
        <v>7</v>
      </c>
      <c r="L1019" s="139"/>
      <c r="M1019" s="1"/>
      <c r="N1019" s="32" t="str">
        <f t="shared" si="80"/>
        <v/>
      </c>
      <c r="O1019" s="32" t="str">
        <f t="shared" si="81"/>
        <v/>
      </c>
      <c r="P1019" s="1"/>
      <c r="Q1019" s="32" t="str">
        <f t="shared" si="82"/>
        <v/>
      </c>
      <c r="R1019" s="22">
        <f t="shared" si="78"/>
        <v>0</v>
      </c>
      <c r="S1019" s="1"/>
      <c r="T1019" s="1"/>
    </row>
    <row r="1020" spans="1:20" x14ac:dyDescent="0.25">
      <c r="A1020" s="1"/>
      <c r="B1020" s="1"/>
      <c r="C1020" s="1"/>
      <c r="D1020" s="5">
        <f t="shared" si="79"/>
        <v>1020</v>
      </c>
      <c r="E1020" s="10" t="s">
        <v>7</v>
      </c>
      <c r="F1020" s="9"/>
      <c r="G1020" s="10" t="s">
        <v>7</v>
      </c>
      <c r="H1020" s="9"/>
      <c r="I1020" s="10" t="s">
        <v>7</v>
      </c>
      <c r="J1020" s="9"/>
      <c r="K1020" s="10" t="s">
        <v>7</v>
      </c>
      <c r="L1020" s="139"/>
      <c r="M1020" s="1"/>
      <c r="N1020" s="32" t="str">
        <f t="shared" si="80"/>
        <v/>
      </c>
      <c r="O1020" s="32" t="str">
        <f t="shared" si="81"/>
        <v/>
      </c>
      <c r="P1020" s="1"/>
      <c r="Q1020" s="32" t="str">
        <f t="shared" si="82"/>
        <v/>
      </c>
      <c r="R1020" s="22">
        <f t="shared" si="78"/>
        <v>0</v>
      </c>
      <c r="S1020" s="1"/>
      <c r="T1020" s="1"/>
    </row>
    <row r="1021" spans="1:20" x14ac:dyDescent="0.25">
      <c r="A1021" s="1"/>
      <c r="B1021" s="1"/>
      <c r="C1021" s="1"/>
      <c r="D1021" s="5">
        <f t="shared" si="79"/>
        <v>1021</v>
      </c>
      <c r="E1021" s="10" t="s">
        <v>7</v>
      </c>
      <c r="F1021" s="9"/>
      <c r="G1021" s="10" t="s">
        <v>7</v>
      </c>
      <c r="H1021" s="9"/>
      <c r="I1021" s="10" t="s">
        <v>7</v>
      </c>
      <c r="J1021" s="9"/>
      <c r="K1021" s="10" t="s">
        <v>7</v>
      </c>
      <c r="L1021" s="139"/>
      <c r="M1021" s="1"/>
      <c r="N1021" s="32" t="str">
        <f t="shared" si="80"/>
        <v/>
      </c>
      <c r="O1021" s="32" t="str">
        <f t="shared" si="81"/>
        <v/>
      </c>
      <c r="P1021" s="1"/>
      <c r="Q1021" s="32" t="str">
        <f t="shared" si="82"/>
        <v/>
      </c>
      <c r="R1021" s="22">
        <f t="shared" si="78"/>
        <v>0</v>
      </c>
      <c r="S1021" s="1"/>
      <c r="T1021" s="1"/>
    </row>
    <row r="1022" spans="1:20" x14ac:dyDescent="0.25">
      <c r="A1022" s="1"/>
      <c r="B1022" s="1"/>
      <c r="C1022" s="1"/>
      <c r="D1022" s="5">
        <f t="shared" si="79"/>
        <v>1022</v>
      </c>
      <c r="E1022" s="10" t="s">
        <v>7</v>
      </c>
      <c r="F1022" s="9"/>
      <c r="G1022" s="10" t="s">
        <v>7</v>
      </c>
      <c r="H1022" s="9"/>
      <c r="I1022" s="10" t="s">
        <v>7</v>
      </c>
      <c r="J1022" s="9"/>
      <c r="K1022" s="10" t="s">
        <v>7</v>
      </c>
      <c r="L1022" s="139"/>
      <c r="M1022" s="1"/>
      <c r="N1022" s="32" t="str">
        <f t="shared" si="80"/>
        <v/>
      </c>
      <c r="O1022" s="32" t="str">
        <f t="shared" si="81"/>
        <v/>
      </c>
      <c r="P1022" s="1"/>
      <c r="Q1022" s="32" t="str">
        <f t="shared" si="82"/>
        <v/>
      </c>
      <c r="R1022" s="22">
        <f t="shared" si="78"/>
        <v>0</v>
      </c>
      <c r="S1022" s="1"/>
      <c r="T1022" s="1"/>
    </row>
    <row r="1023" spans="1:20" x14ac:dyDescent="0.25">
      <c r="A1023" s="1"/>
      <c r="B1023" s="1"/>
      <c r="C1023" s="1"/>
      <c r="D1023" s="5">
        <f t="shared" si="79"/>
        <v>1023</v>
      </c>
      <c r="E1023" s="10" t="s">
        <v>7</v>
      </c>
      <c r="F1023" s="9"/>
      <c r="G1023" s="10" t="s">
        <v>7</v>
      </c>
      <c r="H1023" s="9"/>
      <c r="I1023" s="10" t="s">
        <v>7</v>
      </c>
      <c r="J1023" s="9"/>
      <c r="K1023" s="10" t="s">
        <v>7</v>
      </c>
      <c r="L1023" s="139"/>
      <c r="M1023" s="1"/>
      <c r="N1023" s="32" t="str">
        <f t="shared" si="80"/>
        <v/>
      </c>
      <c r="O1023" s="32" t="str">
        <f t="shared" si="81"/>
        <v/>
      </c>
      <c r="P1023" s="1"/>
      <c r="Q1023" s="32" t="str">
        <f t="shared" si="82"/>
        <v/>
      </c>
      <c r="R1023" s="22">
        <f t="shared" si="78"/>
        <v>0</v>
      </c>
      <c r="S1023" s="1"/>
      <c r="T1023" s="1"/>
    </row>
    <row r="1024" spans="1:20" x14ac:dyDescent="0.25">
      <c r="A1024" s="1"/>
      <c r="B1024" s="1"/>
      <c r="C1024" s="1"/>
      <c r="D1024" s="5">
        <f t="shared" si="79"/>
        <v>1024</v>
      </c>
      <c r="E1024" s="10" t="s">
        <v>7</v>
      </c>
      <c r="F1024" s="9"/>
      <c r="G1024" s="10" t="s">
        <v>7</v>
      </c>
      <c r="H1024" s="9"/>
      <c r="I1024" s="10" t="s">
        <v>7</v>
      </c>
      <c r="J1024" s="9"/>
      <c r="K1024" s="10" t="s">
        <v>7</v>
      </c>
      <c r="L1024" s="139"/>
      <c r="M1024" s="1"/>
      <c r="N1024" s="32" t="str">
        <f t="shared" si="80"/>
        <v/>
      </c>
      <c r="O1024" s="32" t="str">
        <f t="shared" si="81"/>
        <v/>
      </c>
      <c r="P1024" s="1"/>
      <c r="Q1024" s="32" t="str">
        <f t="shared" si="82"/>
        <v/>
      </c>
      <c r="R1024" s="22">
        <f t="shared" si="78"/>
        <v>0</v>
      </c>
      <c r="S1024" s="1"/>
      <c r="T1024" s="1"/>
    </row>
    <row r="1025" spans="1:20" x14ac:dyDescent="0.25">
      <c r="A1025" s="1"/>
      <c r="B1025" s="1"/>
      <c r="C1025" s="1"/>
      <c r="D1025" s="5">
        <f t="shared" si="79"/>
        <v>1025</v>
      </c>
      <c r="E1025" s="10" t="s">
        <v>7</v>
      </c>
      <c r="F1025" s="9"/>
      <c r="G1025" s="10" t="s">
        <v>7</v>
      </c>
      <c r="H1025" s="9"/>
      <c r="I1025" s="10" t="s">
        <v>7</v>
      </c>
      <c r="J1025" s="9"/>
      <c r="K1025" s="10" t="s">
        <v>7</v>
      </c>
      <c r="L1025" s="139"/>
      <c r="M1025" s="1"/>
      <c r="N1025" s="32" t="str">
        <f t="shared" si="80"/>
        <v/>
      </c>
      <c r="O1025" s="32" t="str">
        <f t="shared" si="81"/>
        <v/>
      </c>
      <c r="P1025" s="1"/>
      <c r="Q1025" s="32" t="str">
        <f t="shared" si="82"/>
        <v/>
      </c>
      <c r="R1025" s="22">
        <f t="shared" si="78"/>
        <v>0</v>
      </c>
      <c r="S1025" s="1"/>
      <c r="T1025" s="1"/>
    </row>
    <row r="1026" spans="1:20" x14ac:dyDescent="0.25">
      <c r="A1026" s="1"/>
      <c r="B1026" s="1"/>
      <c r="C1026" s="1"/>
      <c r="D1026" s="5">
        <f t="shared" si="79"/>
        <v>1026</v>
      </c>
      <c r="E1026" s="10" t="s">
        <v>7</v>
      </c>
      <c r="F1026" s="9"/>
      <c r="G1026" s="10" t="s">
        <v>7</v>
      </c>
      <c r="H1026" s="9"/>
      <c r="I1026" s="10" t="s">
        <v>7</v>
      </c>
      <c r="J1026" s="9"/>
      <c r="K1026" s="10" t="s">
        <v>7</v>
      </c>
      <c r="L1026" s="139"/>
      <c r="M1026" s="1"/>
      <c r="N1026" s="32" t="str">
        <f t="shared" si="80"/>
        <v/>
      </c>
      <c r="O1026" s="32" t="str">
        <f t="shared" si="81"/>
        <v/>
      </c>
      <c r="P1026" s="1"/>
      <c r="Q1026" s="32" t="str">
        <f t="shared" si="82"/>
        <v/>
      </c>
      <c r="R1026" s="22">
        <f t="shared" si="78"/>
        <v>0</v>
      </c>
      <c r="S1026" s="1"/>
      <c r="T1026" s="1"/>
    </row>
    <row r="1027" spans="1:20" x14ac:dyDescent="0.25">
      <c r="A1027" s="1"/>
      <c r="B1027" s="1"/>
      <c r="C1027" s="1"/>
      <c r="D1027" s="5">
        <f t="shared" si="79"/>
        <v>1027</v>
      </c>
      <c r="E1027" s="10" t="s">
        <v>7</v>
      </c>
      <c r="F1027" s="9"/>
      <c r="G1027" s="10" t="s">
        <v>7</v>
      </c>
      <c r="H1027" s="9"/>
      <c r="I1027" s="10" t="s">
        <v>7</v>
      </c>
      <c r="J1027" s="9"/>
      <c r="K1027" s="10" t="s">
        <v>7</v>
      </c>
      <c r="L1027" s="139"/>
      <c r="M1027" s="1"/>
      <c r="N1027" s="32" t="str">
        <f t="shared" si="80"/>
        <v/>
      </c>
      <c r="O1027" s="32" t="str">
        <f t="shared" si="81"/>
        <v/>
      </c>
      <c r="P1027" s="1"/>
      <c r="Q1027" s="32" t="str">
        <f t="shared" si="82"/>
        <v/>
      </c>
      <c r="R1027" s="22">
        <f t="shared" si="78"/>
        <v>0</v>
      </c>
      <c r="S1027" s="1"/>
      <c r="T1027" s="1"/>
    </row>
    <row r="1028" spans="1:20" x14ac:dyDescent="0.25">
      <c r="A1028" s="1"/>
      <c r="B1028" s="1"/>
      <c r="C1028" s="1"/>
      <c r="D1028" s="5">
        <f t="shared" si="79"/>
        <v>1028</v>
      </c>
      <c r="E1028" s="10" t="s">
        <v>7</v>
      </c>
      <c r="F1028" s="9"/>
      <c r="G1028" s="10" t="s">
        <v>7</v>
      </c>
      <c r="H1028" s="9"/>
      <c r="I1028" s="10" t="s">
        <v>7</v>
      </c>
      <c r="J1028" s="9"/>
      <c r="K1028" s="10" t="s">
        <v>7</v>
      </c>
      <c r="L1028" s="139"/>
      <c r="M1028" s="1"/>
      <c r="N1028" s="32" t="str">
        <f t="shared" si="80"/>
        <v/>
      </c>
      <c r="O1028" s="32" t="str">
        <f t="shared" si="81"/>
        <v/>
      </c>
      <c r="P1028" s="1"/>
      <c r="Q1028" s="32" t="str">
        <f t="shared" si="82"/>
        <v/>
      </c>
      <c r="R1028" s="22">
        <f t="shared" si="78"/>
        <v>0</v>
      </c>
      <c r="S1028" s="1"/>
      <c r="T1028" s="1"/>
    </row>
    <row r="1029" spans="1:20" x14ac:dyDescent="0.25">
      <c r="A1029" s="1"/>
      <c r="B1029" s="1"/>
      <c r="C1029" s="1"/>
      <c r="D1029" s="5">
        <f t="shared" si="79"/>
        <v>1029</v>
      </c>
      <c r="E1029" s="10" t="s">
        <v>7</v>
      </c>
      <c r="F1029" s="9"/>
      <c r="G1029" s="10" t="s">
        <v>7</v>
      </c>
      <c r="H1029" s="9"/>
      <c r="I1029" s="10" t="s">
        <v>7</v>
      </c>
      <c r="J1029" s="9"/>
      <c r="K1029" s="10" t="s">
        <v>7</v>
      </c>
      <c r="L1029" s="139"/>
      <c r="M1029" s="1"/>
      <c r="N1029" s="32" t="str">
        <f t="shared" si="80"/>
        <v/>
      </c>
      <c r="O1029" s="32" t="str">
        <f t="shared" si="81"/>
        <v/>
      </c>
      <c r="P1029" s="1"/>
      <c r="Q1029" s="32" t="str">
        <f t="shared" si="82"/>
        <v/>
      </c>
      <c r="R1029" s="22">
        <f t="shared" si="78"/>
        <v>0</v>
      </c>
      <c r="S1029" s="1"/>
      <c r="T1029" s="1"/>
    </row>
    <row r="1030" spans="1:20" x14ac:dyDescent="0.25">
      <c r="A1030" s="1"/>
      <c r="B1030" s="1"/>
      <c r="C1030" s="1"/>
      <c r="D1030" s="5">
        <f t="shared" si="79"/>
        <v>1030</v>
      </c>
      <c r="E1030" s="10" t="s">
        <v>7</v>
      </c>
      <c r="F1030" s="9"/>
      <c r="G1030" s="10" t="s">
        <v>7</v>
      </c>
      <c r="H1030" s="9"/>
      <c r="I1030" s="10" t="s">
        <v>7</v>
      </c>
      <c r="J1030" s="9"/>
      <c r="K1030" s="10" t="s">
        <v>7</v>
      </c>
      <c r="L1030" s="139"/>
      <c r="M1030" s="1"/>
      <c r="N1030" s="32" t="str">
        <f t="shared" si="80"/>
        <v/>
      </c>
      <c r="O1030" s="32" t="str">
        <f t="shared" si="81"/>
        <v/>
      </c>
      <c r="P1030" s="1"/>
      <c r="Q1030" s="32" t="str">
        <f t="shared" si="82"/>
        <v/>
      </c>
      <c r="R1030" s="22">
        <f t="shared" si="78"/>
        <v>0</v>
      </c>
      <c r="S1030" s="1"/>
      <c r="T1030" s="1"/>
    </row>
    <row r="1031" spans="1:20" x14ac:dyDescent="0.25">
      <c r="A1031" s="1"/>
      <c r="B1031" s="1"/>
      <c r="C1031" s="1"/>
      <c r="D1031" s="5">
        <f t="shared" si="79"/>
        <v>1031</v>
      </c>
      <c r="E1031" s="10" t="s">
        <v>7</v>
      </c>
      <c r="F1031" s="9"/>
      <c r="G1031" s="10" t="s">
        <v>7</v>
      </c>
      <c r="H1031" s="9"/>
      <c r="I1031" s="10" t="s">
        <v>7</v>
      </c>
      <c r="J1031" s="9"/>
      <c r="K1031" s="10" t="s">
        <v>7</v>
      </c>
      <c r="L1031" s="139"/>
      <c r="M1031" s="1"/>
      <c r="N1031" s="32" t="str">
        <f t="shared" si="80"/>
        <v/>
      </c>
      <c r="O1031" s="32" t="str">
        <f t="shared" si="81"/>
        <v/>
      </c>
      <c r="P1031" s="1"/>
      <c r="Q1031" s="32" t="str">
        <f t="shared" si="82"/>
        <v/>
      </c>
      <c r="R1031" s="22">
        <f t="shared" si="78"/>
        <v>0</v>
      </c>
      <c r="S1031" s="1"/>
      <c r="T1031" s="1"/>
    </row>
    <row r="1032" spans="1:20" x14ac:dyDescent="0.25">
      <c r="A1032" s="1"/>
      <c r="B1032" s="1"/>
      <c r="C1032" s="1"/>
      <c r="D1032" s="5">
        <f t="shared" si="79"/>
        <v>1032</v>
      </c>
      <c r="E1032" s="10" t="s">
        <v>7</v>
      </c>
      <c r="F1032" s="9"/>
      <c r="G1032" s="10" t="s">
        <v>7</v>
      </c>
      <c r="H1032" s="9"/>
      <c r="I1032" s="10" t="s">
        <v>7</v>
      </c>
      <c r="J1032" s="9"/>
      <c r="K1032" s="10" t="s">
        <v>7</v>
      </c>
      <c r="L1032" s="139"/>
      <c r="M1032" s="1"/>
      <c r="N1032" s="32" t="str">
        <f t="shared" si="80"/>
        <v/>
      </c>
      <c r="O1032" s="32" t="str">
        <f t="shared" si="81"/>
        <v/>
      </c>
      <c r="P1032" s="1"/>
      <c r="Q1032" s="32" t="str">
        <f t="shared" si="82"/>
        <v/>
      </c>
      <c r="R1032" s="22">
        <f t="shared" ref="R1032:R1095" si="83">IF(Q1032="",0,IF(COUNTIF(Q:Q,Q1032)=1,0,1))</f>
        <v>0</v>
      </c>
      <c r="S1032" s="1"/>
      <c r="T1032" s="1"/>
    </row>
    <row r="1033" spans="1:20" x14ac:dyDescent="0.25">
      <c r="A1033" s="1"/>
      <c r="B1033" s="1"/>
      <c r="C1033" s="1"/>
      <c r="D1033" s="5">
        <f t="shared" ref="D1033:D1096" si="84">ROW(C1033)</f>
        <v>1033</v>
      </c>
      <c r="E1033" s="10" t="s">
        <v>7</v>
      </c>
      <c r="F1033" s="9"/>
      <c r="G1033" s="10" t="s">
        <v>7</v>
      </c>
      <c r="H1033" s="9"/>
      <c r="I1033" s="10" t="s">
        <v>7</v>
      </c>
      <c r="J1033" s="9"/>
      <c r="K1033" s="10" t="s">
        <v>7</v>
      </c>
      <c r="L1033" s="139"/>
      <c r="M1033" s="1"/>
      <c r="N1033" s="32" t="str">
        <f t="shared" si="80"/>
        <v/>
      </c>
      <c r="O1033" s="32" t="str">
        <f t="shared" si="81"/>
        <v/>
      </c>
      <c r="P1033" s="1"/>
      <c r="Q1033" s="32" t="str">
        <f t="shared" si="82"/>
        <v/>
      </c>
      <c r="R1033" s="22">
        <f t="shared" si="83"/>
        <v>0</v>
      </c>
      <c r="S1033" s="1"/>
      <c r="T1033" s="1"/>
    </row>
    <row r="1034" spans="1:20" x14ac:dyDescent="0.25">
      <c r="A1034" s="1"/>
      <c r="B1034" s="1"/>
      <c r="C1034" s="1"/>
      <c r="D1034" s="5">
        <f t="shared" si="84"/>
        <v>1034</v>
      </c>
      <c r="E1034" s="10" t="s">
        <v>7</v>
      </c>
      <c r="F1034" s="9"/>
      <c r="G1034" s="10" t="s">
        <v>7</v>
      </c>
      <c r="H1034" s="9"/>
      <c r="I1034" s="10" t="s">
        <v>7</v>
      </c>
      <c r="J1034" s="9"/>
      <c r="K1034" s="10" t="s">
        <v>7</v>
      </c>
      <c r="L1034" s="139"/>
      <c r="M1034" s="1"/>
      <c r="N1034" s="32" t="str">
        <f t="shared" si="80"/>
        <v/>
      </c>
      <c r="O1034" s="32" t="str">
        <f t="shared" si="81"/>
        <v/>
      </c>
      <c r="P1034" s="1"/>
      <c r="Q1034" s="32" t="str">
        <f t="shared" si="82"/>
        <v/>
      </c>
      <c r="R1034" s="22">
        <f t="shared" si="83"/>
        <v>0</v>
      </c>
      <c r="S1034" s="1"/>
      <c r="T1034" s="1"/>
    </row>
    <row r="1035" spans="1:20" x14ac:dyDescent="0.25">
      <c r="A1035" s="1"/>
      <c r="B1035" s="1"/>
      <c r="C1035" s="1"/>
      <c r="D1035" s="5">
        <f t="shared" si="84"/>
        <v>1035</v>
      </c>
      <c r="E1035" s="10" t="s">
        <v>7</v>
      </c>
      <c r="F1035" s="9"/>
      <c r="G1035" s="10" t="s">
        <v>7</v>
      </c>
      <c r="H1035" s="9"/>
      <c r="I1035" s="10" t="s">
        <v>7</v>
      </c>
      <c r="J1035" s="9"/>
      <c r="K1035" s="10" t="s">
        <v>7</v>
      </c>
      <c r="L1035" s="139"/>
      <c r="M1035" s="1"/>
      <c r="N1035" s="32" t="str">
        <f t="shared" si="80"/>
        <v/>
      </c>
      <c r="O1035" s="32" t="str">
        <f t="shared" si="81"/>
        <v/>
      </c>
      <c r="P1035" s="1"/>
      <c r="Q1035" s="32" t="str">
        <f t="shared" si="82"/>
        <v/>
      </c>
      <c r="R1035" s="22">
        <f t="shared" si="83"/>
        <v>0</v>
      </c>
      <c r="S1035" s="1"/>
      <c r="T1035" s="1"/>
    </row>
    <row r="1036" spans="1:20" x14ac:dyDescent="0.25">
      <c r="A1036" s="1"/>
      <c r="B1036" s="1"/>
      <c r="C1036" s="1"/>
      <c r="D1036" s="5">
        <f t="shared" si="84"/>
        <v>1036</v>
      </c>
      <c r="E1036" s="10" t="s">
        <v>7</v>
      </c>
      <c r="F1036" s="9"/>
      <c r="G1036" s="10" t="s">
        <v>7</v>
      </c>
      <c r="H1036" s="9"/>
      <c r="I1036" s="10" t="s">
        <v>7</v>
      </c>
      <c r="J1036" s="9"/>
      <c r="K1036" s="10" t="s">
        <v>7</v>
      </c>
      <c r="L1036" s="139"/>
      <c r="M1036" s="1"/>
      <c r="N1036" s="32" t="str">
        <f t="shared" si="80"/>
        <v/>
      </c>
      <c r="O1036" s="32" t="str">
        <f t="shared" si="81"/>
        <v/>
      </c>
      <c r="P1036" s="1"/>
      <c r="Q1036" s="32" t="str">
        <f t="shared" si="82"/>
        <v/>
      </c>
      <c r="R1036" s="22">
        <f t="shared" si="83"/>
        <v>0</v>
      </c>
      <c r="S1036" s="1"/>
      <c r="T1036" s="1"/>
    </row>
    <row r="1037" spans="1:20" x14ac:dyDescent="0.25">
      <c r="A1037" s="1"/>
      <c r="B1037" s="1"/>
      <c r="C1037" s="1"/>
      <c r="D1037" s="5">
        <f t="shared" si="84"/>
        <v>1037</v>
      </c>
      <c r="E1037" s="10" t="s">
        <v>7</v>
      </c>
      <c r="F1037" s="9"/>
      <c r="G1037" s="10" t="s">
        <v>7</v>
      </c>
      <c r="H1037" s="9"/>
      <c r="I1037" s="10" t="s">
        <v>7</v>
      </c>
      <c r="J1037" s="9"/>
      <c r="K1037" s="10" t="s">
        <v>7</v>
      </c>
      <c r="L1037" s="139"/>
      <c r="M1037" s="1"/>
      <c r="N1037" s="32" t="str">
        <f t="shared" si="80"/>
        <v/>
      </c>
      <c r="O1037" s="32" t="str">
        <f t="shared" si="81"/>
        <v/>
      </c>
      <c r="P1037" s="1"/>
      <c r="Q1037" s="32" t="str">
        <f t="shared" si="82"/>
        <v/>
      </c>
      <c r="R1037" s="22">
        <f t="shared" si="83"/>
        <v>0</v>
      </c>
      <c r="S1037" s="1"/>
      <c r="T1037" s="1"/>
    </row>
    <row r="1038" spans="1:20" x14ac:dyDescent="0.25">
      <c r="A1038" s="1"/>
      <c r="B1038" s="1"/>
      <c r="C1038" s="1"/>
      <c r="D1038" s="5">
        <f t="shared" si="84"/>
        <v>1038</v>
      </c>
      <c r="E1038" s="10" t="s">
        <v>7</v>
      </c>
      <c r="F1038" s="9"/>
      <c r="G1038" s="10" t="s">
        <v>7</v>
      </c>
      <c r="H1038" s="9"/>
      <c r="I1038" s="10" t="s">
        <v>7</v>
      </c>
      <c r="J1038" s="9"/>
      <c r="K1038" s="10" t="s">
        <v>7</v>
      </c>
      <c r="L1038" s="139"/>
      <c r="M1038" s="1"/>
      <c r="N1038" s="32" t="str">
        <f t="shared" si="80"/>
        <v/>
      </c>
      <c r="O1038" s="32" t="str">
        <f t="shared" si="81"/>
        <v/>
      </c>
      <c r="P1038" s="1"/>
      <c r="Q1038" s="32" t="str">
        <f t="shared" si="82"/>
        <v/>
      </c>
      <c r="R1038" s="22">
        <f t="shared" si="83"/>
        <v>0</v>
      </c>
      <c r="S1038" s="1"/>
      <c r="T1038" s="1"/>
    </row>
    <row r="1039" spans="1:20" x14ac:dyDescent="0.25">
      <c r="A1039" s="1"/>
      <c r="B1039" s="1"/>
      <c r="C1039" s="1"/>
      <c r="D1039" s="5">
        <f t="shared" si="84"/>
        <v>1039</v>
      </c>
      <c r="E1039" s="10" t="s">
        <v>7</v>
      </c>
      <c r="F1039" s="9"/>
      <c r="G1039" s="10" t="s">
        <v>7</v>
      </c>
      <c r="H1039" s="9"/>
      <c r="I1039" s="10" t="s">
        <v>7</v>
      </c>
      <c r="J1039" s="9"/>
      <c r="K1039" s="10" t="s">
        <v>7</v>
      </c>
      <c r="L1039" s="139"/>
      <c r="M1039" s="1"/>
      <c r="N1039" s="32" t="str">
        <f t="shared" si="80"/>
        <v/>
      </c>
      <c r="O1039" s="32" t="str">
        <f t="shared" si="81"/>
        <v/>
      </c>
      <c r="P1039" s="1"/>
      <c r="Q1039" s="32" t="str">
        <f t="shared" si="82"/>
        <v/>
      </c>
      <c r="R1039" s="22">
        <f t="shared" si="83"/>
        <v>0</v>
      </c>
      <c r="S1039" s="1"/>
      <c r="T1039" s="1"/>
    </row>
    <row r="1040" spans="1:20" x14ac:dyDescent="0.25">
      <c r="A1040" s="1"/>
      <c r="B1040" s="1"/>
      <c r="C1040" s="1"/>
      <c r="D1040" s="5">
        <f t="shared" si="84"/>
        <v>1040</v>
      </c>
      <c r="E1040" s="10" t="s">
        <v>7</v>
      </c>
      <c r="F1040" s="9"/>
      <c r="G1040" s="10" t="s">
        <v>7</v>
      </c>
      <c r="H1040" s="9"/>
      <c r="I1040" s="10" t="s">
        <v>7</v>
      </c>
      <c r="J1040" s="9"/>
      <c r="K1040" s="10" t="s">
        <v>7</v>
      </c>
      <c r="L1040" s="139"/>
      <c r="M1040" s="1"/>
      <c r="N1040" s="32" t="str">
        <f t="shared" si="80"/>
        <v/>
      </c>
      <c r="O1040" s="32" t="str">
        <f t="shared" si="81"/>
        <v/>
      </c>
      <c r="P1040" s="1"/>
      <c r="Q1040" s="32" t="str">
        <f t="shared" si="82"/>
        <v/>
      </c>
      <c r="R1040" s="22">
        <f t="shared" si="83"/>
        <v>0</v>
      </c>
      <c r="S1040" s="1"/>
      <c r="T1040" s="1"/>
    </row>
    <row r="1041" spans="1:20" x14ac:dyDescent="0.25">
      <c r="A1041" s="1"/>
      <c r="B1041" s="1"/>
      <c r="C1041" s="1"/>
      <c r="D1041" s="5">
        <f t="shared" si="84"/>
        <v>1041</v>
      </c>
      <c r="E1041" s="10" t="s">
        <v>7</v>
      </c>
      <c r="F1041" s="9"/>
      <c r="G1041" s="10" t="s">
        <v>7</v>
      </c>
      <c r="H1041" s="9"/>
      <c r="I1041" s="10" t="s">
        <v>7</v>
      </c>
      <c r="J1041" s="9"/>
      <c r="K1041" s="10" t="s">
        <v>7</v>
      </c>
      <c r="L1041" s="139"/>
      <c r="M1041" s="1"/>
      <c r="N1041" s="32" t="str">
        <f t="shared" si="80"/>
        <v/>
      </c>
      <c r="O1041" s="32" t="str">
        <f t="shared" si="81"/>
        <v/>
      </c>
      <c r="P1041" s="1"/>
      <c r="Q1041" s="32" t="str">
        <f t="shared" si="82"/>
        <v/>
      </c>
      <c r="R1041" s="22">
        <f t="shared" si="83"/>
        <v>0</v>
      </c>
      <c r="S1041" s="1"/>
      <c r="T1041" s="1"/>
    </row>
    <row r="1042" spans="1:20" x14ac:dyDescent="0.25">
      <c r="A1042" s="1"/>
      <c r="B1042" s="1"/>
      <c r="C1042" s="1"/>
      <c r="D1042" s="5">
        <f t="shared" si="84"/>
        <v>1042</v>
      </c>
      <c r="E1042" s="10" t="s">
        <v>7</v>
      </c>
      <c r="F1042" s="9"/>
      <c r="G1042" s="10" t="s">
        <v>7</v>
      </c>
      <c r="H1042" s="9"/>
      <c r="I1042" s="10" t="s">
        <v>7</v>
      </c>
      <c r="J1042" s="9"/>
      <c r="K1042" s="10" t="s">
        <v>7</v>
      </c>
      <c r="L1042" s="139"/>
      <c r="M1042" s="1"/>
      <c r="N1042" s="32" t="str">
        <f t="shared" si="80"/>
        <v/>
      </c>
      <c r="O1042" s="32" t="str">
        <f t="shared" si="81"/>
        <v/>
      </c>
      <c r="P1042" s="1"/>
      <c r="Q1042" s="32" t="str">
        <f t="shared" si="82"/>
        <v/>
      </c>
      <c r="R1042" s="22">
        <f t="shared" si="83"/>
        <v>0</v>
      </c>
      <c r="S1042" s="1"/>
      <c r="T1042" s="1"/>
    </row>
    <row r="1043" spans="1:20" x14ac:dyDescent="0.25">
      <c r="A1043" s="1"/>
      <c r="B1043" s="1"/>
      <c r="C1043" s="1"/>
      <c r="D1043" s="5">
        <f t="shared" si="84"/>
        <v>1043</v>
      </c>
      <c r="E1043" s="10" t="s">
        <v>7</v>
      </c>
      <c r="F1043" s="9"/>
      <c r="G1043" s="10" t="s">
        <v>7</v>
      </c>
      <c r="H1043" s="9"/>
      <c r="I1043" s="10" t="s">
        <v>7</v>
      </c>
      <c r="J1043" s="9"/>
      <c r="K1043" s="10" t="s">
        <v>7</v>
      </c>
      <c r="L1043" s="139"/>
      <c r="M1043" s="1"/>
      <c r="N1043" s="32" t="str">
        <f t="shared" si="80"/>
        <v/>
      </c>
      <c r="O1043" s="32" t="str">
        <f t="shared" si="81"/>
        <v/>
      </c>
      <c r="P1043" s="1"/>
      <c r="Q1043" s="32" t="str">
        <f t="shared" si="82"/>
        <v/>
      </c>
      <c r="R1043" s="22">
        <f t="shared" si="83"/>
        <v>0</v>
      </c>
      <c r="S1043" s="1"/>
      <c r="T1043" s="1"/>
    </row>
    <row r="1044" spans="1:20" x14ac:dyDescent="0.25">
      <c r="A1044" s="1"/>
      <c r="B1044" s="1"/>
      <c r="C1044" s="1"/>
      <c r="D1044" s="5">
        <f t="shared" si="84"/>
        <v>1044</v>
      </c>
      <c r="E1044" s="10" t="s">
        <v>7</v>
      </c>
      <c r="F1044" s="9"/>
      <c r="G1044" s="10" t="s">
        <v>7</v>
      </c>
      <c r="H1044" s="9"/>
      <c r="I1044" s="10" t="s">
        <v>7</v>
      </c>
      <c r="J1044" s="9"/>
      <c r="K1044" s="10" t="s">
        <v>7</v>
      </c>
      <c r="L1044" s="139"/>
      <c r="M1044" s="1"/>
      <c r="N1044" s="32" t="str">
        <f t="shared" si="80"/>
        <v/>
      </c>
      <c r="O1044" s="32" t="str">
        <f t="shared" si="81"/>
        <v/>
      </c>
      <c r="P1044" s="1"/>
      <c r="Q1044" s="32" t="str">
        <f t="shared" si="82"/>
        <v/>
      </c>
      <c r="R1044" s="22">
        <f t="shared" si="83"/>
        <v>0</v>
      </c>
      <c r="S1044" s="1"/>
      <c r="T1044" s="1"/>
    </row>
    <row r="1045" spans="1:20" x14ac:dyDescent="0.25">
      <c r="A1045" s="1"/>
      <c r="B1045" s="1"/>
      <c r="C1045" s="1"/>
      <c r="D1045" s="5">
        <f t="shared" si="84"/>
        <v>1045</v>
      </c>
      <c r="E1045" s="10" t="s">
        <v>7</v>
      </c>
      <c r="F1045" s="9"/>
      <c r="G1045" s="10" t="s">
        <v>7</v>
      </c>
      <c r="H1045" s="9"/>
      <c r="I1045" s="10" t="s">
        <v>7</v>
      </c>
      <c r="J1045" s="9"/>
      <c r="K1045" s="10" t="s">
        <v>7</v>
      </c>
      <c r="L1045" s="139"/>
      <c r="M1045" s="1"/>
      <c r="N1045" s="32" t="str">
        <f t="shared" ref="N1045:N1108" si="85">IF(F1045="","",F1045&amp;" "&amp;LEFT(H1045,1)&amp;"."&amp;LEFT(J1045)&amp;".")</f>
        <v/>
      </c>
      <c r="O1045" s="32" t="str">
        <f t="shared" ref="O1045:O1108" si="86">IF(F1045="","",F1045&amp;" "&amp;H1045&amp;" "&amp;J1045)</f>
        <v/>
      </c>
      <c r="P1045" s="1"/>
      <c r="Q1045" s="32" t="str">
        <f t="shared" ref="Q1045:Q1108" si="87">IF(F1045="","",N1045&amp;"_"&amp;DAY(L1045)&amp;"."&amp;MONTH(L1045)&amp;"."&amp;YEAR(L1045))</f>
        <v/>
      </c>
      <c r="R1045" s="22">
        <f t="shared" si="83"/>
        <v>0</v>
      </c>
      <c r="S1045" s="1"/>
      <c r="T1045" s="1"/>
    </row>
    <row r="1046" spans="1:20" x14ac:dyDescent="0.25">
      <c r="A1046" s="1"/>
      <c r="B1046" s="1"/>
      <c r="C1046" s="1"/>
      <c r="D1046" s="5">
        <f t="shared" si="84"/>
        <v>1046</v>
      </c>
      <c r="E1046" s="10" t="s">
        <v>7</v>
      </c>
      <c r="F1046" s="9"/>
      <c r="G1046" s="10" t="s">
        <v>7</v>
      </c>
      <c r="H1046" s="9"/>
      <c r="I1046" s="10" t="s">
        <v>7</v>
      </c>
      <c r="J1046" s="9"/>
      <c r="K1046" s="10" t="s">
        <v>7</v>
      </c>
      <c r="L1046" s="139"/>
      <c r="M1046" s="1"/>
      <c r="N1046" s="32" t="str">
        <f t="shared" si="85"/>
        <v/>
      </c>
      <c r="O1046" s="32" t="str">
        <f t="shared" si="86"/>
        <v/>
      </c>
      <c r="P1046" s="1"/>
      <c r="Q1046" s="32" t="str">
        <f t="shared" si="87"/>
        <v/>
      </c>
      <c r="R1046" s="22">
        <f t="shared" si="83"/>
        <v>0</v>
      </c>
      <c r="S1046" s="1"/>
      <c r="T1046" s="1"/>
    </row>
    <row r="1047" spans="1:20" x14ac:dyDescent="0.25">
      <c r="A1047" s="1"/>
      <c r="B1047" s="1"/>
      <c r="C1047" s="1"/>
      <c r="D1047" s="5">
        <f t="shared" si="84"/>
        <v>1047</v>
      </c>
      <c r="E1047" s="10" t="s">
        <v>7</v>
      </c>
      <c r="F1047" s="9"/>
      <c r="G1047" s="10" t="s">
        <v>7</v>
      </c>
      <c r="H1047" s="9"/>
      <c r="I1047" s="10" t="s">
        <v>7</v>
      </c>
      <c r="J1047" s="9"/>
      <c r="K1047" s="10" t="s">
        <v>7</v>
      </c>
      <c r="L1047" s="139"/>
      <c r="M1047" s="1"/>
      <c r="N1047" s="32" t="str">
        <f t="shared" si="85"/>
        <v/>
      </c>
      <c r="O1047" s="32" t="str">
        <f t="shared" si="86"/>
        <v/>
      </c>
      <c r="P1047" s="1"/>
      <c r="Q1047" s="32" t="str">
        <f t="shared" si="87"/>
        <v/>
      </c>
      <c r="R1047" s="22">
        <f t="shared" si="83"/>
        <v>0</v>
      </c>
      <c r="S1047" s="1"/>
      <c r="T1047" s="1"/>
    </row>
    <row r="1048" spans="1:20" x14ac:dyDescent="0.25">
      <c r="A1048" s="1"/>
      <c r="B1048" s="1"/>
      <c r="C1048" s="1"/>
      <c r="D1048" s="5">
        <f t="shared" si="84"/>
        <v>1048</v>
      </c>
      <c r="E1048" s="10" t="s">
        <v>7</v>
      </c>
      <c r="F1048" s="9"/>
      <c r="G1048" s="10" t="s">
        <v>7</v>
      </c>
      <c r="H1048" s="9"/>
      <c r="I1048" s="10" t="s">
        <v>7</v>
      </c>
      <c r="J1048" s="9"/>
      <c r="K1048" s="10" t="s">
        <v>7</v>
      </c>
      <c r="L1048" s="139"/>
      <c r="M1048" s="1"/>
      <c r="N1048" s="32" t="str">
        <f t="shared" si="85"/>
        <v/>
      </c>
      <c r="O1048" s="32" t="str">
        <f t="shared" si="86"/>
        <v/>
      </c>
      <c r="P1048" s="1"/>
      <c r="Q1048" s="32" t="str">
        <f t="shared" si="87"/>
        <v/>
      </c>
      <c r="R1048" s="22">
        <f t="shared" si="83"/>
        <v>0</v>
      </c>
      <c r="S1048" s="1"/>
      <c r="T1048" s="1"/>
    </row>
    <row r="1049" spans="1:20" x14ac:dyDescent="0.25">
      <c r="A1049" s="1"/>
      <c r="B1049" s="1"/>
      <c r="C1049" s="1"/>
      <c r="D1049" s="5">
        <f t="shared" si="84"/>
        <v>1049</v>
      </c>
      <c r="E1049" s="10" t="s">
        <v>7</v>
      </c>
      <c r="F1049" s="9"/>
      <c r="G1049" s="10" t="s">
        <v>7</v>
      </c>
      <c r="H1049" s="9"/>
      <c r="I1049" s="10" t="s">
        <v>7</v>
      </c>
      <c r="J1049" s="9"/>
      <c r="K1049" s="10" t="s">
        <v>7</v>
      </c>
      <c r="L1049" s="139"/>
      <c r="M1049" s="1"/>
      <c r="N1049" s="32" t="str">
        <f t="shared" si="85"/>
        <v/>
      </c>
      <c r="O1049" s="32" t="str">
        <f t="shared" si="86"/>
        <v/>
      </c>
      <c r="P1049" s="1"/>
      <c r="Q1049" s="32" t="str">
        <f t="shared" si="87"/>
        <v/>
      </c>
      <c r="R1049" s="22">
        <f t="shared" si="83"/>
        <v>0</v>
      </c>
      <c r="S1049" s="1"/>
      <c r="T1049" s="1"/>
    </row>
    <row r="1050" spans="1:20" x14ac:dyDescent="0.25">
      <c r="A1050" s="1"/>
      <c r="B1050" s="1"/>
      <c r="C1050" s="1"/>
      <c r="D1050" s="5">
        <f t="shared" si="84"/>
        <v>1050</v>
      </c>
      <c r="E1050" s="10" t="s">
        <v>7</v>
      </c>
      <c r="F1050" s="9"/>
      <c r="G1050" s="10" t="s">
        <v>7</v>
      </c>
      <c r="H1050" s="9"/>
      <c r="I1050" s="10" t="s">
        <v>7</v>
      </c>
      <c r="J1050" s="9"/>
      <c r="K1050" s="10" t="s">
        <v>7</v>
      </c>
      <c r="L1050" s="139"/>
      <c r="M1050" s="1"/>
      <c r="N1050" s="32" t="str">
        <f t="shared" si="85"/>
        <v/>
      </c>
      <c r="O1050" s="32" t="str">
        <f t="shared" si="86"/>
        <v/>
      </c>
      <c r="P1050" s="1"/>
      <c r="Q1050" s="32" t="str">
        <f t="shared" si="87"/>
        <v/>
      </c>
      <c r="R1050" s="22">
        <f t="shared" si="83"/>
        <v>0</v>
      </c>
      <c r="S1050" s="1"/>
      <c r="T1050" s="1"/>
    </row>
    <row r="1051" spans="1:20" x14ac:dyDescent="0.25">
      <c r="A1051" s="1"/>
      <c r="B1051" s="1"/>
      <c r="C1051" s="1"/>
      <c r="D1051" s="5">
        <f t="shared" si="84"/>
        <v>1051</v>
      </c>
      <c r="E1051" s="10" t="s">
        <v>7</v>
      </c>
      <c r="F1051" s="9"/>
      <c r="G1051" s="10" t="s">
        <v>7</v>
      </c>
      <c r="H1051" s="9"/>
      <c r="I1051" s="10" t="s">
        <v>7</v>
      </c>
      <c r="J1051" s="9"/>
      <c r="K1051" s="10" t="s">
        <v>7</v>
      </c>
      <c r="L1051" s="139"/>
      <c r="M1051" s="1"/>
      <c r="N1051" s="32" t="str">
        <f t="shared" si="85"/>
        <v/>
      </c>
      <c r="O1051" s="32" t="str">
        <f t="shared" si="86"/>
        <v/>
      </c>
      <c r="P1051" s="1"/>
      <c r="Q1051" s="32" t="str">
        <f t="shared" si="87"/>
        <v/>
      </c>
      <c r="R1051" s="22">
        <f t="shared" si="83"/>
        <v>0</v>
      </c>
      <c r="S1051" s="1"/>
      <c r="T1051" s="1"/>
    </row>
    <row r="1052" spans="1:20" x14ac:dyDescent="0.25">
      <c r="A1052" s="1"/>
      <c r="B1052" s="1"/>
      <c r="C1052" s="1"/>
      <c r="D1052" s="5">
        <f t="shared" si="84"/>
        <v>1052</v>
      </c>
      <c r="E1052" s="10" t="s">
        <v>7</v>
      </c>
      <c r="F1052" s="9"/>
      <c r="G1052" s="10" t="s">
        <v>7</v>
      </c>
      <c r="H1052" s="9"/>
      <c r="I1052" s="10" t="s">
        <v>7</v>
      </c>
      <c r="J1052" s="9"/>
      <c r="K1052" s="10" t="s">
        <v>7</v>
      </c>
      <c r="L1052" s="139"/>
      <c r="M1052" s="1"/>
      <c r="N1052" s="32" t="str">
        <f t="shared" si="85"/>
        <v/>
      </c>
      <c r="O1052" s="32" t="str">
        <f t="shared" si="86"/>
        <v/>
      </c>
      <c r="P1052" s="1"/>
      <c r="Q1052" s="32" t="str">
        <f t="shared" si="87"/>
        <v/>
      </c>
      <c r="R1052" s="22">
        <f t="shared" si="83"/>
        <v>0</v>
      </c>
      <c r="S1052" s="1"/>
      <c r="T1052" s="1"/>
    </row>
    <row r="1053" spans="1:20" x14ac:dyDescent="0.25">
      <c r="A1053" s="1"/>
      <c r="B1053" s="1"/>
      <c r="C1053" s="1"/>
      <c r="D1053" s="5">
        <f t="shared" si="84"/>
        <v>1053</v>
      </c>
      <c r="E1053" s="10" t="s">
        <v>7</v>
      </c>
      <c r="F1053" s="9"/>
      <c r="G1053" s="10" t="s">
        <v>7</v>
      </c>
      <c r="H1053" s="9"/>
      <c r="I1053" s="10" t="s">
        <v>7</v>
      </c>
      <c r="J1053" s="9"/>
      <c r="K1053" s="10" t="s">
        <v>7</v>
      </c>
      <c r="L1053" s="139"/>
      <c r="M1053" s="1"/>
      <c r="N1053" s="32" t="str">
        <f t="shared" si="85"/>
        <v/>
      </c>
      <c r="O1053" s="32" t="str">
        <f t="shared" si="86"/>
        <v/>
      </c>
      <c r="P1053" s="1"/>
      <c r="Q1053" s="32" t="str">
        <f t="shared" si="87"/>
        <v/>
      </c>
      <c r="R1053" s="22">
        <f t="shared" si="83"/>
        <v>0</v>
      </c>
      <c r="S1053" s="1"/>
      <c r="T1053" s="1"/>
    </row>
    <row r="1054" spans="1:20" x14ac:dyDescent="0.25">
      <c r="A1054" s="1"/>
      <c r="B1054" s="1"/>
      <c r="C1054" s="1"/>
      <c r="D1054" s="5">
        <f t="shared" si="84"/>
        <v>1054</v>
      </c>
      <c r="E1054" s="10" t="s">
        <v>7</v>
      </c>
      <c r="F1054" s="9"/>
      <c r="G1054" s="10" t="s">
        <v>7</v>
      </c>
      <c r="H1054" s="9"/>
      <c r="I1054" s="10" t="s">
        <v>7</v>
      </c>
      <c r="J1054" s="9"/>
      <c r="K1054" s="10" t="s">
        <v>7</v>
      </c>
      <c r="L1054" s="139"/>
      <c r="M1054" s="1"/>
      <c r="N1054" s="32" t="str">
        <f t="shared" si="85"/>
        <v/>
      </c>
      <c r="O1054" s="32" t="str">
        <f t="shared" si="86"/>
        <v/>
      </c>
      <c r="P1054" s="1"/>
      <c r="Q1054" s="32" t="str">
        <f t="shared" si="87"/>
        <v/>
      </c>
      <c r="R1054" s="22">
        <f t="shared" si="83"/>
        <v>0</v>
      </c>
      <c r="S1054" s="1"/>
      <c r="T1054" s="1"/>
    </row>
    <row r="1055" spans="1:20" x14ac:dyDescent="0.25">
      <c r="A1055" s="1"/>
      <c r="B1055" s="1"/>
      <c r="C1055" s="1"/>
      <c r="D1055" s="5">
        <f t="shared" si="84"/>
        <v>1055</v>
      </c>
      <c r="E1055" s="10" t="s">
        <v>7</v>
      </c>
      <c r="F1055" s="9"/>
      <c r="G1055" s="10" t="s">
        <v>7</v>
      </c>
      <c r="H1055" s="9"/>
      <c r="I1055" s="10" t="s">
        <v>7</v>
      </c>
      <c r="J1055" s="9"/>
      <c r="K1055" s="10" t="s">
        <v>7</v>
      </c>
      <c r="L1055" s="139"/>
      <c r="M1055" s="1"/>
      <c r="N1055" s="32" t="str">
        <f t="shared" si="85"/>
        <v/>
      </c>
      <c r="O1055" s="32" t="str">
        <f t="shared" si="86"/>
        <v/>
      </c>
      <c r="P1055" s="1"/>
      <c r="Q1055" s="32" t="str">
        <f t="shared" si="87"/>
        <v/>
      </c>
      <c r="R1055" s="22">
        <f t="shared" si="83"/>
        <v>0</v>
      </c>
      <c r="S1055" s="1"/>
      <c r="T1055" s="1"/>
    </row>
    <row r="1056" spans="1:20" x14ac:dyDescent="0.25">
      <c r="A1056" s="1"/>
      <c r="B1056" s="1"/>
      <c r="C1056" s="1"/>
      <c r="D1056" s="5">
        <f t="shared" si="84"/>
        <v>1056</v>
      </c>
      <c r="E1056" s="10" t="s">
        <v>7</v>
      </c>
      <c r="F1056" s="9"/>
      <c r="G1056" s="10" t="s">
        <v>7</v>
      </c>
      <c r="H1056" s="9"/>
      <c r="I1056" s="10" t="s">
        <v>7</v>
      </c>
      <c r="J1056" s="9"/>
      <c r="K1056" s="10" t="s">
        <v>7</v>
      </c>
      <c r="L1056" s="139"/>
      <c r="M1056" s="1"/>
      <c r="N1056" s="32" t="str">
        <f t="shared" si="85"/>
        <v/>
      </c>
      <c r="O1056" s="32" t="str">
        <f t="shared" si="86"/>
        <v/>
      </c>
      <c r="P1056" s="1"/>
      <c r="Q1056" s="32" t="str">
        <f t="shared" si="87"/>
        <v/>
      </c>
      <c r="R1056" s="22">
        <f t="shared" si="83"/>
        <v>0</v>
      </c>
      <c r="S1056" s="1"/>
      <c r="T1056" s="1"/>
    </row>
    <row r="1057" spans="1:20" x14ac:dyDescent="0.25">
      <c r="A1057" s="1"/>
      <c r="B1057" s="1"/>
      <c r="C1057" s="1"/>
      <c r="D1057" s="5">
        <f t="shared" si="84"/>
        <v>1057</v>
      </c>
      <c r="E1057" s="10" t="s">
        <v>7</v>
      </c>
      <c r="F1057" s="9"/>
      <c r="G1057" s="10" t="s">
        <v>7</v>
      </c>
      <c r="H1057" s="9"/>
      <c r="I1057" s="10" t="s">
        <v>7</v>
      </c>
      <c r="J1057" s="9"/>
      <c r="K1057" s="10" t="s">
        <v>7</v>
      </c>
      <c r="L1057" s="139"/>
      <c r="M1057" s="1"/>
      <c r="N1057" s="32" t="str">
        <f t="shared" si="85"/>
        <v/>
      </c>
      <c r="O1057" s="32" t="str">
        <f t="shared" si="86"/>
        <v/>
      </c>
      <c r="P1057" s="1"/>
      <c r="Q1057" s="32" t="str">
        <f t="shared" si="87"/>
        <v/>
      </c>
      <c r="R1057" s="22">
        <f t="shared" si="83"/>
        <v>0</v>
      </c>
      <c r="S1057" s="1"/>
      <c r="T1057" s="1"/>
    </row>
    <row r="1058" spans="1:20" x14ac:dyDescent="0.25">
      <c r="A1058" s="1"/>
      <c r="B1058" s="1"/>
      <c r="C1058" s="1"/>
      <c r="D1058" s="5">
        <f t="shared" si="84"/>
        <v>1058</v>
      </c>
      <c r="E1058" s="10" t="s">
        <v>7</v>
      </c>
      <c r="F1058" s="9"/>
      <c r="G1058" s="10" t="s">
        <v>7</v>
      </c>
      <c r="H1058" s="9"/>
      <c r="I1058" s="10" t="s">
        <v>7</v>
      </c>
      <c r="J1058" s="9"/>
      <c r="K1058" s="10" t="s">
        <v>7</v>
      </c>
      <c r="L1058" s="139"/>
      <c r="M1058" s="1"/>
      <c r="N1058" s="32" t="str">
        <f t="shared" si="85"/>
        <v/>
      </c>
      <c r="O1058" s="32" t="str">
        <f t="shared" si="86"/>
        <v/>
      </c>
      <c r="P1058" s="1"/>
      <c r="Q1058" s="32" t="str">
        <f t="shared" si="87"/>
        <v/>
      </c>
      <c r="R1058" s="22">
        <f t="shared" si="83"/>
        <v>0</v>
      </c>
      <c r="S1058" s="1"/>
      <c r="T1058" s="1"/>
    </row>
    <row r="1059" spans="1:20" x14ac:dyDescent="0.25">
      <c r="A1059" s="1"/>
      <c r="B1059" s="1"/>
      <c r="C1059" s="1"/>
      <c r="D1059" s="5">
        <f t="shared" si="84"/>
        <v>1059</v>
      </c>
      <c r="E1059" s="10" t="s">
        <v>7</v>
      </c>
      <c r="F1059" s="9"/>
      <c r="G1059" s="10" t="s">
        <v>7</v>
      </c>
      <c r="H1059" s="9"/>
      <c r="I1059" s="10" t="s">
        <v>7</v>
      </c>
      <c r="J1059" s="9"/>
      <c r="K1059" s="10" t="s">
        <v>7</v>
      </c>
      <c r="L1059" s="139"/>
      <c r="M1059" s="1"/>
      <c r="N1059" s="32" t="str">
        <f t="shared" si="85"/>
        <v/>
      </c>
      <c r="O1059" s="32" t="str">
        <f t="shared" si="86"/>
        <v/>
      </c>
      <c r="P1059" s="1"/>
      <c r="Q1059" s="32" t="str">
        <f t="shared" si="87"/>
        <v/>
      </c>
      <c r="R1059" s="22">
        <f t="shared" si="83"/>
        <v>0</v>
      </c>
      <c r="S1059" s="1"/>
      <c r="T1059" s="1"/>
    </row>
    <row r="1060" spans="1:20" x14ac:dyDescent="0.25">
      <c r="A1060" s="1"/>
      <c r="B1060" s="1"/>
      <c r="C1060" s="1"/>
      <c r="D1060" s="5">
        <f t="shared" si="84"/>
        <v>1060</v>
      </c>
      <c r="E1060" s="10" t="s">
        <v>7</v>
      </c>
      <c r="F1060" s="9"/>
      <c r="G1060" s="10" t="s">
        <v>7</v>
      </c>
      <c r="H1060" s="9"/>
      <c r="I1060" s="10" t="s">
        <v>7</v>
      </c>
      <c r="J1060" s="9"/>
      <c r="K1060" s="10" t="s">
        <v>7</v>
      </c>
      <c r="L1060" s="139"/>
      <c r="M1060" s="1"/>
      <c r="N1060" s="32" t="str">
        <f t="shared" si="85"/>
        <v/>
      </c>
      <c r="O1060" s="32" t="str">
        <f t="shared" si="86"/>
        <v/>
      </c>
      <c r="P1060" s="1"/>
      <c r="Q1060" s="32" t="str">
        <f t="shared" si="87"/>
        <v/>
      </c>
      <c r="R1060" s="22">
        <f t="shared" si="83"/>
        <v>0</v>
      </c>
      <c r="S1060" s="1"/>
      <c r="T1060" s="1"/>
    </row>
    <row r="1061" spans="1:20" x14ac:dyDescent="0.25">
      <c r="A1061" s="1"/>
      <c r="B1061" s="1"/>
      <c r="C1061" s="1"/>
      <c r="D1061" s="5">
        <f t="shared" si="84"/>
        <v>1061</v>
      </c>
      <c r="E1061" s="10" t="s">
        <v>7</v>
      </c>
      <c r="F1061" s="9"/>
      <c r="G1061" s="10" t="s">
        <v>7</v>
      </c>
      <c r="H1061" s="9"/>
      <c r="I1061" s="10" t="s">
        <v>7</v>
      </c>
      <c r="J1061" s="9"/>
      <c r="K1061" s="10" t="s">
        <v>7</v>
      </c>
      <c r="L1061" s="139"/>
      <c r="M1061" s="1"/>
      <c r="N1061" s="32" t="str">
        <f t="shared" si="85"/>
        <v/>
      </c>
      <c r="O1061" s="32" t="str">
        <f t="shared" si="86"/>
        <v/>
      </c>
      <c r="P1061" s="1"/>
      <c r="Q1061" s="32" t="str">
        <f t="shared" si="87"/>
        <v/>
      </c>
      <c r="R1061" s="22">
        <f t="shared" si="83"/>
        <v>0</v>
      </c>
      <c r="S1061" s="1"/>
      <c r="T1061" s="1"/>
    </row>
    <row r="1062" spans="1:20" x14ac:dyDescent="0.25">
      <c r="A1062" s="1"/>
      <c r="B1062" s="1"/>
      <c r="C1062" s="1"/>
      <c r="D1062" s="5">
        <f t="shared" si="84"/>
        <v>1062</v>
      </c>
      <c r="E1062" s="10" t="s">
        <v>7</v>
      </c>
      <c r="F1062" s="9"/>
      <c r="G1062" s="10" t="s">
        <v>7</v>
      </c>
      <c r="H1062" s="9"/>
      <c r="I1062" s="10" t="s">
        <v>7</v>
      </c>
      <c r="J1062" s="9"/>
      <c r="K1062" s="10" t="s">
        <v>7</v>
      </c>
      <c r="L1062" s="139"/>
      <c r="M1062" s="1"/>
      <c r="N1062" s="32" t="str">
        <f t="shared" si="85"/>
        <v/>
      </c>
      <c r="O1062" s="32" t="str">
        <f t="shared" si="86"/>
        <v/>
      </c>
      <c r="P1062" s="1"/>
      <c r="Q1062" s="32" t="str">
        <f t="shared" si="87"/>
        <v/>
      </c>
      <c r="R1062" s="22">
        <f t="shared" si="83"/>
        <v>0</v>
      </c>
      <c r="S1062" s="1"/>
      <c r="T1062" s="1"/>
    </row>
    <row r="1063" spans="1:20" x14ac:dyDescent="0.25">
      <c r="A1063" s="1"/>
      <c r="B1063" s="1"/>
      <c r="C1063" s="1"/>
      <c r="D1063" s="5">
        <f t="shared" si="84"/>
        <v>1063</v>
      </c>
      <c r="E1063" s="10" t="s">
        <v>7</v>
      </c>
      <c r="F1063" s="9"/>
      <c r="G1063" s="10" t="s">
        <v>7</v>
      </c>
      <c r="H1063" s="9"/>
      <c r="I1063" s="10" t="s">
        <v>7</v>
      </c>
      <c r="J1063" s="9"/>
      <c r="K1063" s="10" t="s">
        <v>7</v>
      </c>
      <c r="L1063" s="139"/>
      <c r="M1063" s="1"/>
      <c r="N1063" s="32" t="str">
        <f t="shared" si="85"/>
        <v/>
      </c>
      <c r="O1063" s="32" t="str">
        <f t="shared" si="86"/>
        <v/>
      </c>
      <c r="P1063" s="1"/>
      <c r="Q1063" s="32" t="str">
        <f t="shared" si="87"/>
        <v/>
      </c>
      <c r="R1063" s="22">
        <f t="shared" si="83"/>
        <v>0</v>
      </c>
      <c r="S1063" s="1"/>
      <c r="T1063" s="1"/>
    </row>
    <row r="1064" spans="1:20" x14ac:dyDescent="0.25">
      <c r="A1064" s="1"/>
      <c r="B1064" s="1"/>
      <c r="C1064" s="1"/>
      <c r="D1064" s="5">
        <f t="shared" si="84"/>
        <v>1064</v>
      </c>
      <c r="E1064" s="10" t="s">
        <v>7</v>
      </c>
      <c r="F1064" s="9"/>
      <c r="G1064" s="10" t="s">
        <v>7</v>
      </c>
      <c r="H1064" s="9"/>
      <c r="I1064" s="10" t="s">
        <v>7</v>
      </c>
      <c r="J1064" s="9"/>
      <c r="K1064" s="10" t="s">
        <v>7</v>
      </c>
      <c r="L1064" s="139"/>
      <c r="M1064" s="1"/>
      <c r="N1064" s="32" t="str">
        <f t="shared" si="85"/>
        <v/>
      </c>
      <c r="O1064" s="32" t="str">
        <f t="shared" si="86"/>
        <v/>
      </c>
      <c r="P1064" s="1"/>
      <c r="Q1064" s="32" t="str">
        <f t="shared" si="87"/>
        <v/>
      </c>
      <c r="R1064" s="22">
        <f t="shared" si="83"/>
        <v>0</v>
      </c>
      <c r="S1064" s="1"/>
      <c r="T1064" s="1"/>
    </row>
    <row r="1065" spans="1:20" x14ac:dyDescent="0.25">
      <c r="A1065" s="1"/>
      <c r="B1065" s="1"/>
      <c r="C1065" s="1"/>
      <c r="D1065" s="5">
        <f t="shared" si="84"/>
        <v>1065</v>
      </c>
      <c r="E1065" s="10" t="s">
        <v>7</v>
      </c>
      <c r="F1065" s="9"/>
      <c r="G1065" s="10" t="s">
        <v>7</v>
      </c>
      <c r="H1065" s="9"/>
      <c r="I1065" s="10" t="s">
        <v>7</v>
      </c>
      <c r="J1065" s="9"/>
      <c r="K1065" s="10" t="s">
        <v>7</v>
      </c>
      <c r="L1065" s="139"/>
      <c r="M1065" s="1"/>
      <c r="N1065" s="32" t="str">
        <f t="shared" si="85"/>
        <v/>
      </c>
      <c r="O1065" s="32" t="str">
        <f t="shared" si="86"/>
        <v/>
      </c>
      <c r="P1065" s="1"/>
      <c r="Q1065" s="32" t="str">
        <f t="shared" si="87"/>
        <v/>
      </c>
      <c r="R1065" s="22">
        <f t="shared" si="83"/>
        <v>0</v>
      </c>
      <c r="S1065" s="1"/>
      <c r="T1065" s="1"/>
    </row>
    <row r="1066" spans="1:20" x14ac:dyDescent="0.25">
      <c r="A1066" s="1"/>
      <c r="B1066" s="1"/>
      <c r="C1066" s="1"/>
      <c r="D1066" s="5">
        <f t="shared" si="84"/>
        <v>1066</v>
      </c>
      <c r="E1066" s="10" t="s">
        <v>7</v>
      </c>
      <c r="F1066" s="9"/>
      <c r="G1066" s="10" t="s">
        <v>7</v>
      </c>
      <c r="H1066" s="9"/>
      <c r="I1066" s="10" t="s">
        <v>7</v>
      </c>
      <c r="J1066" s="9"/>
      <c r="K1066" s="10" t="s">
        <v>7</v>
      </c>
      <c r="L1066" s="139"/>
      <c r="M1066" s="1"/>
      <c r="N1066" s="32" t="str">
        <f t="shared" si="85"/>
        <v/>
      </c>
      <c r="O1066" s="32" t="str">
        <f t="shared" si="86"/>
        <v/>
      </c>
      <c r="P1066" s="1"/>
      <c r="Q1066" s="32" t="str">
        <f t="shared" si="87"/>
        <v/>
      </c>
      <c r="R1066" s="22">
        <f t="shared" si="83"/>
        <v>0</v>
      </c>
      <c r="S1066" s="1"/>
      <c r="T1066" s="1"/>
    </row>
    <row r="1067" spans="1:20" x14ac:dyDescent="0.25">
      <c r="A1067" s="1"/>
      <c r="B1067" s="1"/>
      <c r="C1067" s="1"/>
      <c r="D1067" s="5">
        <f t="shared" si="84"/>
        <v>1067</v>
      </c>
      <c r="E1067" s="10" t="s">
        <v>7</v>
      </c>
      <c r="F1067" s="9"/>
      <c r="G1067" s="10" t="s">
        <v>7</v>
      </c>
      <c r="H1067" s="9"/>
      <c r="I1067" s="10" t="s">
        <v>7</v>
      </c>
      <c r="J1067" s="9"/>
      <c r="K1067" s="10" t="s">
        <v>7</v>
      </c>
      <c r="L1067" s="139"/>
      <c r="M1067" s="1"/>
      <c r="N1067" s="32" t="str">
        <f t="shared" si="85"/>
        <v/>
      </c>
      <c r="O1067" s="32" t="str">
        <f t="shared" si="86"/>
        <v/>
      </c>
      <c r="P1067" s="1"/>
      <c r="Q1067" s="32" t="str">
        <f t="shared" si="87"/>
        <v/>
      </c>
      <c r="R1067" s="22">
        <f t="shared" si="83"/>
        <v>0</v>
      </c>
      <c r="S1067" s="1"/>
      <c r="T1067" s="1"/>
    </row>
    <row r="1068" spans="1:20" x14ac:dyDescent="0.25">
      <c r="A1068" s="1"/>
      <c r="B1068" s="1"/>
      <c r="C1068" s="1"/>
      <c r="D1068" s="5">
        <f t="shared" si="84"/>
        <v>1068</v>
      </c>
      <c r="E1068" s="10" t="s">
        <v>7</v>
      </c>
      <c r="F1068" s="9"/>
      <c r="G1068" s="10" t="s">
        <v>7</v>
      </c>
      <c r="H1068" s="9"/>
      <c r="I1068" s="10" t="s">
        <v>7</v>
      </c>
      <c r="J1068" s="9"/>
      <c r="K1068" s="10" t="s">
        <v>7</v>
      </c>
      <c r="L1068" s="139"/>
      <c r="M1068" s="1"/>
      <c r="N1068" s="32" t="str">
        <f t="shared" si="85"/>
        <v/>
      </c>
      <c r="O1068" s="32" t="str">
        <f t="shared" si="86"/>
        <v/>
      </c>
      <c r="P1068" s="1"/>
      <c r="Q1068" s="32" t="str">
        <f t="shared" si="87"/>
        <v/>
      </c>
      <c r="R1068" s="22">
        <f t="shared" si="83"/>
        <v>0</v>
      </c>
      <c r="S1068" s="1"/>
      <c r="T1068" s="1"/>
    </row>
    <row r="1069" spans="1:20" x14ac:dyDescent="0.25">
      <c r="A1069" s="1"/>
      <c r="B1069" s="1"/>
      <c r="C1069" s="1"/>
      <c r="D1069" s="5">
        <f t="shared" si="84"/>
        <v>1069</v>
      </c>
      <c r="E1069" s="10" t="s">
        <v>7</v>
      </c>
      <c r="F1069" s="9"/>
      <c r="G1069" s="10" t="s">
        <v>7</v>
      </c>
      <c r="H1069" s="9"/>
      <c r="I1069" s="10" t="s">
        <v>7</v>
      </c>
      <c r="J1069" s="9"/>
      <c r="K1069" s="10" t="s">
        <v>7</v>
      </c>
      <c r="L1069" s="139"/>
      <c r="M1069" s="1"/>
      <c r="N1069" s="32" t="str">
        <f t="shared" si="85"/>
        <v/>
      </c>
      <c r="O1069" s="32" t="str">
        <f t="shared" si="86"/>
        <v/>
      </c>
      <c r="P1069" s="1"/>
      <c r="Q1069" s="32" t="str">
        <f t="shared" si="87"/>
        <v/>
      </c>
      <c r="R1069" s="22">
        <f t="shared" si="83"/>
        <v>0</v>
      </c>
      <c r="S1069" s="1"/>
      <c r="T1069" s="1"/>
    </row>
    <row r="1070" spans="1:20" x14ac:dyDescent="0.25">
      <c r="A1070" s="1"/>
      <c r="B1070" s="1"/>
      <c r="C1070" s="1"/>
      <c r="D1070" s="5">
        <f t="shared" si="84"/>
        <v>1070</v>
      </c>
      <c r="E1070" s="10" t="s">
        <v>7</v>
      </c>
      <c r="F1070" s="9"/>
      <c r="G1070" s="10" t="s">
        <v>7</v>
      </c>
      <c r="H1070" s="9"/>
      <c r="I1070" s="10" t="s">
        <v>7</v>
      </c>
      <c r="J1070" s="9"/>
      <c r="K1070" s="10" t="s">
        <v>7</v>
      </c>
      <c r="L1070" s="139"/>
      <c r="M1070" s="1"/>
      <c r="N1070" s="32" t="str">
        <f t="shared" si="85"/>
        <v/>
      </c>
      <c r="O1070" s="32" t="str">
        <f t="shared" si="86"/>
        <v/>
      </c>
      <c r="P1070" s="1"/>
      <c r="Q1070" s="32" t="str">
        <f t="shared" si="87"/>
        <v/>
      </c>
      <c r="R1070" s="22">
        <f t="shared" si="83"/>
        <v>0</v>
      </c>
      <c r="S1070" s="1"/>
      <c r="T1070" s="1"/>
    </row>
    <row r="1071" spans="1:20" x14ac:dyDescent="0.25">
      <c r="A1071" s="1"/>
      <c r="B1071" s="1"/>
      <c r="C1071" s="1"/>
      <c r="D1071" s="5">
        <f t="shared" si="84"/>
        <v>1071</v>
      </c>
      <c r="E1071" s="10" t="s">
        <v>7</v>
      </c>
      <c r="F1071" s="9"/>
      <c r="G1071" s="10" t="s">
        <v>7</v>
      </c>
      <c r="H1071" s="9"/>
      <c r="I1071" s="10" t="s">
        <v>7</v>
      </c>
      <c r="J1071" s="9"/>
      <c r="K1071" s="10" t="s">
        <v>7</v>
      </c>
      <c r="L1071" s="139"/>
      <c r="M1071" s="1"/>
      <c r="N1071" s="32" t="str">
        <f t="shared" si="85"/>
        <v/>
      </c>
      <c r="O1071" s="32" t="str">
        <f t="shared" si="86"/>
        <v/>
      </c>
      <c r="P1071" s="1"/>
      <c r="Q1071" s="32" t="str">
        <f t="shared" si="87"/>
        <v/>
      </c>
      <c r="R1071" s="22">
        <f t="shared" si="83"/>
        <v>0</v>
      </c>
      <c r="S1071" s="1"/>
      <c r="T1071" s="1"/>
    </row>
    <row r="1072" spans="1:20" x14ac:dyDescent="0.25">
      <c r="A1072" s="1"/>
      <c r="B1072" s="1"/>
      <c r="C1072" s="1"/>
      <c r="D1072" s="5">
        <f t="shared" si="84"/>
        <v>1072</v>
      </c>
      <c r="E1072" s="10" t="s">
        <v>7</v>
      </c>
      <c r="F1072" s="9"/>
      <c r="G1072" s="10" t="s">
        <v>7</v>
      </c>
      <c r="H1072" s="9"/>
      <c r="I1072" s="10" t="s">
        <v>7</v>
      </c>
      <c r="J1072" s="9"/>
      <c r="K1072" s="10" t="s">
        <v>7</v>
      </c>
      <c r="L1072" s="139"/>
      <c r="M1072" s="1"/>
      <c r="N1072" s="32" t="str">
        <f t="shared" si="85"/>
        <v/>
      </c>
      <c r="O1072" s="32" t="str">
        <f t="shared" si="86"/>
        <v/>
      </c>
      <c r="P1072" s="1"/>
      <c r="Q1072" s="32" t="str">
        <f t="shared" si="87"/>
        <v/>
      </c>
      <c r="R1072" s="22">
        <f t="shared" si="83"/>
        <v>0</v>
      </c>
      <c r="S1072" s="1"/>
      <c r="T1072" s="1"/>
    </row>
    <row r="1073" spans="1:20" x14ac:dyDescent="0.25">
      <c r="A1073" s="1"/>
      <c r="B1073" s="1"/>
      <c r="C1073" s="1"/>
      <c r="D1073" s="5">
        <f t="shared" si="84"/>
        <v>1073</v>
      </c>
      <c r="E1073" s="10" t="s">
        <v>7</v>
      </c>
      <c r="F1073" s="9"/>
      <c r="G1073" s="10" t="s">
        <v>7</v>
      </c>
      <c r="H1073" s="9"/>
      <c r="I1073" s="10" t="s">
        <v>7</v>
      </c>
      <c r="J1073" s="9"/>
      <c r="K1073" s="10" t="s">
        <v>7</v>
      </c>
      <c r="L1073" s="139"/>
      <c r="M1073" s="1"/>
      <c r="N1073" s="32" t="str">
        <f t="shared" si="85"/>
        <v/>
      </c>
      <c r="O1073" s="32" t="str">
        <f t="shared" si="86"/>
        <v/>
      </c>
      <c r="P1073" s="1"/>
      <c r="Q1073" s="32" t="str">
        <f t="shared" si="87"/>
        <v/>
      </c>
      <c r="R1073" s="22">
        <f t="shared" si="83"/>
        <v>0</v>
      </c>
      <c r="S1073" s="1"/>
      <c r="T1073" s="1"/>
    </row>
    <row r="1074" spans="1:20" x14ac:dyDescent="0.25">
      <c r="A1074" s="1"/>
      <c r="B1074" s="1"/>
      <c r="C1074" s="1"/>
      <c r="D1074" s="5">
        <f t="shared" si="84"/>
        <v>1074</v>
      </c>
      <c r="E1074" s="10" t="s">
        <v>7</v>
      </c>
      <c r="F1074" s="9"/>
      <c r="G1074" s="10" t="s">
        <v>7</v>
      </c>
      <c r="H1074" s="9"/>
      <c r="I1074" s="10" t="s">
        <v>7</v>
      </c>
      <c r="J1074" s="9"/>
      <c r="K1074" s="10" t="s">
        <v>7</v>
      </c>
      <c r="L1074" s="139"/>
      <c r="M1074" s="1"/>
      <c r="N1074" s="32" t="str">
        <f t="shared" si="85"/>
        <v/>
      </c>
      <c r="O1074" s="32" t="str">
        <f t="shared" si="86"/>
        <v/>
      </c>
      <c r="P1074" s="1"/>
      <c r="Q1074" s="32" t="str">
        <f t="shared" si="87"/>
        <v/>
      </c>
      <c r="R1074" s="22">
        <f t="shared" si="83"/>
        <v>0</v>
      </c>
      <c r="S1074" s="1"/>
      <c r="T1074" s="1"/>
    </row>
    <row r="1075" spans="1:20" x14ac:dyDescent="0.25">
      <c r="A1075" s="1"/>
      <c r="B1075" s="1"/>
      <c r="C1075" s="1"/>
      <c r="D1075" s="5">
        <f t="shared" si="84"/>
        <v>1075</v>
      </c>
      <c r="E1075" s="10" t="s">
        <v>7</v>
      </c>
      <c r="F1075" s="9"/>
      <c r="G1075" s="10" t="s">
        <v>7</v>
      </c>
      <c r="H1075" s="9"/>
      <c r="I1075" s="10" t="s">
        <v>7</v>
      </c>
      <c r="J1075" s="9"/>
      <c r="K1075" s="10" t="s">
        <v>7</v>
      </c>
      <c r="L1075" s="139"/>
      <c r="M1075" s="1"/>
      <c r="N1075" s="32" t="str">
        <f t="shared" si="85"/>
        <v/>
      </c>
      <c r="O1075" s="32" t="str">
        <f t="shared" si="86"/>
        <v/>
      </c>
      <c r="P1075" s="1"/>
      <c r="Q1075" s="32" t="str">
        <f t="shared" si="87"/>
        <v/>
      </c>
      <c r="R1075" s="22">
        <f t="shared" si="83"/>
        <v>0</v>
      </c>
      <c r="S1075" s="1"/>
      <c r="T1075" s="1"/>
    </row>
    <row r="1076" spans="1:20" x14ac:dyDescent="0.25">
      <c r="A1076" s="1"/>
      <c r="B1076" s="1"/>
      <c r="C1076" s="1"/>
      <c r="D1076" s="5">
        <f t="shared" si="84"/>
        <v>1076</v>
      </c>
      <c r="E1076" s="10" t="s">
        <v>7</v>
      </c>
      <c r="F1076" s="9"/>
      <c r="G1076" s="10" t="s">
        <v>7</v>
      </c>
      <c r="H1076" s="9"/>
      <c r="I1076" s="10" t="s">
        <v>7</v>
      </c>
      <c r="J1076" s="9"/>
      <c r="K1076" s="10" t="s">
        <v>7</v>
      </c>
      <c r="L1076" s="139"/>
      <c r="M1076" s="1"/>
      <c r="N1076" s="32" t="str">
        <f t="shared" si="85"/>
        <v/>
      </c>
      <c r="O1076" s="32" t="str">
        <f t="shared" si="86"/>
        <v/>
      </c>
      <c r="P1076" s="1"/>
      <c r="Q1076" s="32" t="str">
        <f t="shared" si="87"/>
        <v/>
      </c>
      <c r="R1076" s="22">
        <f t="shared" si="83"/>
        <v>0</v>
      </c>
      <c r="S1076" s="1"/>
      <c r="T1076" s="1"/>
    </row>
    <row r="1077" spans="1:20" x14ac:dyDescent="0.25">
      <c r="A1077" s="1"/>
      <c r="B1077" s="1"/>
      <c r="C1077" s="1"/>
      <c r="D1077" s="5">
        <f t="shared" si="84"/>
        <v>1077</v>
      </c>
      <c r="E1077" s="10" t="s">
        <v>7</v>
      </c>
      <c r="F1077" s="9"/>
      <c r="G1077" s="10" t="s">
        <v>7</v>
      </c>
      <c r="H1077" s="9"/>
      <c r="I1077" s="10" t="s">
        <v>7</v>
      </c>
      <c r="J1077" s="9"/>
      <c r="K1077" s="10" t="s">
        <v>7</v>
      </c>
      <c r="L1077" s="139"/>
      <c r="M1077" s="1"/>
      <c r="N1077" s="32" t="str">
        <f t="shared" si="85"/>
        <v/>
      </c>
      <c r="O1077" s="32" t="str">
        <f t="shared" si="86"/>
        <v/>
      </c>
      <c r="P1077" s="1"/>
      <c r="Q1077" s="32" t="str">
        <f t="shared" si="87"/>
        <v/>
      </c>
      <c r="R1077" s="22">
        <f t="shared" si="83"/>
        <v>0</v>
      </c>
      <c r="S1077" s="1"/>
      <c r="T1077" s="1"/>
    </row>
    <row r="1078" spans="1:20" x14ac:dyDescent="0.25">
      <c r="A1078" s="1"/>
      <c r="B1078" s="1"/>
      <c r="C1078" s="1"/>
      <c r="D1078" s="5">
        <f t="shared" si="84"/>
        <v>1078</v>
      </c>
      <c r="E1078" s="10" t="s">
        <v>7</v>
      </c>
      <c r="F1078" s="9"/>
      <c r="G1078" s="10" t="s">
        <v>7</v>
      </c>
      <c r="H1078" s="9"/>
      <c r="I1078" s="10" t="s">
        <v>7</v>
      </c>
      <c r="J1078" s="9"/>
      <c r="K1078" s="10" t="s">
        <v>7</v>
      </c>
      <c r="L1078" s="139"/>
      <c r="M1078" s="1"/>
      <c r="N1078" s="32" t="str">
        <f t="shared" si="85"/>
        <v/>
      </c>
      <c r="O1078" s="32" t="str">
        <f t="shared" si="86"/>
        <v/>
      </c>
      <c r="P1078" s="1"/>
      <c r="Q1078" s="32" t="str">
        <f t="shared" si="87"/>
        <v/>
      </c>
      <c r="R1078" s="22">
        <f t="shared" si="83"/>
        <v>0</v>
      </c>
      <c r="S1078" s="1"/>
      <c r="T1078" s="1"/>
    </row>
    <row r="1079" spans="1:20" x14ac:dyDescent="0.25">
      <c r="A1079" s="1"/>
      <c r="B1079" s="1"/>
      <c r="C1079" s="1"/>
      <c r="D1079" s="5">
        <f t="shared" si="84"/>
        <v>1079</v>
      </c>
      <c r="E1079" s="10" t="s">
        <v>7</v>
      </c>
      <c r="F1079" s="9"/>
      <c r="G1079" s="10" t="s">
        <v>7</v>
      </c>
      <c r="H1079" s="9"/>
      <c r="I1079" s="10" t="s">
        <v>7</v>
      </c>
      <c r="J1079" s="9"/>
      <c r="K1079" s="10" t="s">
        <v>7</v>
      </c>
      <c r="L1079" s="139"/>
      <c r="M1079" s="1"/>
      <c r="N1079" s="32" t="str">
        <f t="shared" si="85"/>
        <v/>
      </c>
      <c r="O1079" s="32" t="str">
        <f t="shared" si="86"/>
        <v/>
      </c>
      <c r="P1079" s="1"/>
      <c r="Q1079" s="32" t="str">
        <f t="shared" si="87"/>
        <v/>
      </c>
      <c r="R1079" s="22">
        <f t="shared" si="83"/>
        <v>0</v>
      </c>
      <c r="S1079" s="1"/>
      <c r="T1079" s="1"/>
    </row>
    <row r="1080" spans="1:20" x14ac:dyDescent="0.25">
      <c r="A1080" s="1"/>
      <c r="B1080" s="1"/>
      <c r="C1080" s="1"/>
      <c r="D1080" s="5">
        <f t="shared" si="84"/>
        <v>1080</v>
      </c>
      <c r="E1080" s="10" t="s">
        <v>7</v>
      </c>
      <c r="F1080" s="9"/>
      <c r="G1080" s="10" t="s">
        <v>7</v>
      </c>
      <c r="H1080" s="9"/>
      <c r="I1080" s="10" t="s">
        <v>7</v>
      </c>
      <c r="J1080" s="9"/>
      <c r="K1080" s="10" t="s">
        <v>7</v>
      </c>
      <c r="L1080" s="139"/>
      <c r="M1080" s="1"/>
      <c r="N1080" s="32" t="str">
        <f t="shared" si="85"/>
        <v/>
      </c>
      <c r="O1080" s="32" t="str">
        <f t="shared" si="86"/>
        <v/>
      </c>
      <c r="P1080" s="1"/>
      <c r="Q1080" s="32" t="str">
        <f t="shared" si="87"/>
        <v/>
      </c>
      <c r="R1080" s="22">
        <f t="shared" si="83"/>
        <v>0</v>
      </c>
      <c r="S1080" s="1"/>
      <c r="T1080" s="1"/>
    </row>
    <row r="1081" spans="1:20" x14ac:dyDescent="0.25">
      <c r="A1081" s="1"/>
      <c r="B1081" s="1"/>
      <c r="C1081" s="1"/>
      <c r="D1081" s="5">
        <f t="shared" si="84"/>
        <v>1081</v>
      </c>
      <c r="E1081" s="10" t="s">
        <v>7</v>
      </c>
      <c r="F1081" s="9"/>
      <c r="G1081" s="10" t="s">
        <v>7</v>
      </c>
      <c r="H1081" s="9"/>
      <c r="I1081" s="10" t="s">
        <v>7</v>
      </c>
      <c r="J1081" s="9"/>
      <c r="K1081" s="10" t="s">
        <v>7</v>
      </c>
      <c r="L1081" s="139"/>
      <c r="M1081" s="1"/>
      <c r="N1081" s="32" t="str">
        <f t="shared" si="85"/>
        <v/>
      </c>
      <c r="O1081" s="32" t="str">
        <f t="shared" si="86"/>
        <v/>
      </c>
      <c r="P1081" s="1"/>
      <c r="Q1081" s="32" t="str">
        <f t="shared" si="87"/>
        <v/>
      </c>
      <c r="R1081" s="22">
        <f t="shared" si="83"/>
        <v>0</v>
      </c>
      <c r="S1081" s="1"/>
      <c r="T1081" s="1"/>
    </row>
    <row r="1082" spans="1:20" x14ac:dyDescent="0.25">
      <c r="A1082" s="1"/>
      <c r="B1082" s="1"/>
      <c r="C1082" s="1"/>
      <c r="D1082" s="5">
        <f t="shared" si="84"/>
        <v>1082</v>
      </c>
      <c r="E1082" s="10" t="s">
        <v>7</v>
      </c>
      <c r="F1082" s="9"/>
      <c r="G1082" s="10" t="s">
        <v>7</v>
      </c>
      <c r="H1082" s="9"/>
      <c r="I1082" s="10" t="s">
        <v>7</v>
      </c>
      <c r="J1082" s="9"/>
      <c r="K1082" s="10" t="s">
        <v>7</v>
      </c>
      <c r="L1082" s="139"/>
      <c r="M1082" s="1"/>
      <c r="N1082" s="32" t="str">
        <f t="shared" si="85"/>
        <v/>
      </c>
      <c r="O1082" s="32" t="str">
        <f t="shared" si="86"/>
        <v/>
      </c>
      <c r="P1082" s="1"/>
      <c r="Q1082" s="32" t="str">
        <f t="shared" si="87"/>
        <v/>
      </c>
      <c r="R1082" s="22">
        <f t="shared" si="83"/>
        <v>0</v>
      </c>
      <c r="S1082" s="1"/>
      <c r="T1082" s="1"/>
    </row>
    <row r="1083" spans="1:20" x14ac:dyDescent="0.25">
      <c r="A1083" s="1"/>
      <c r="B1083" s="1"/>
      <c r="C1083" s="1"/>
      <c r="D1083" s="5">
        <f t="shared" si="84"/>
        <v>1083</v>
      </c>
      <c r="E1083" s="10" t="s">
        <v>7</v>
      </c>
      <c r="F1083" s="9"/>
      <c r="G1083" s="10" t="s">
        <v>7</v>
      </c>
      <c r="H1083" s="9"/>
      <c r="I1083" s="10" t="s">
        <v>7</v>
      </c>
      <c r="J1083" s="9"/>
      <c r="K1083" s="10" t="s">
        <v>7</v>
      </c>
      <c r="L1083" s="139"/>
      <c r="M1083" s="1"/>
      <c r="N1083" s="32" t="str">
        <f t="shared" si="85"/>
        <v/>
      </c>
      <c r="O1083" s="32" t="str">
        <f t="shared" si="86"/>
        <v/>
      </c>
      <c r="P1083" s="1"/>
      <c r="Q1083" s="32" t="str">
        <f t="shared" si="87"/>
        <v/>
      </c>
      <c r="R1083" s="22">
        <f t="shared" si="83"/>
        <v>0</v>
      </c>
      <c r="S1083" s="1"/>
      <c r="T1083" s="1"/>
    </row>
    <row r="1084" spans="1:20" x14ac:dyDescent="0.25">
      <c r="A1084" s="1"/>
      <c r="B1084" s="1"/>
      <c r="C1084" s="1"/>
      <c r="D1084" s="5">
        <f t="shared" si="84"/>
        <v>1084</v>
      </c>
      <c r="E1084" s="10" t="s">
        <v>7</v>
      </c>
      <c r="F1084" s="9"/>
      <c r="G1084" s="10" t="s">
        <v>7</v>
      </c>
      <c r="H1084" s="9"/>
      <c r="I1084" s="10" t="s">
        <v>7</v>
      </c>
      <c r="J1084" s="9"/>
      <c r="K1084" s="10" t="s">
        <v>7</v>
      </c>
      <c r="L1084" s="139"/>
      <c r="M1084" s="1"/>
      <c r="N1084" s="32" t="str">
        <f t="shared" si="85"/>
        <v/>
      </c>
      <c r="O1084" s="32" t="str">
        <f t="shared" si="86"/>
        <v/>
      </c>
      <c r="P1084" s="1"/>
      <c r="Q1084" s="32" t="str">
        <f t="shared" si="87"/>
        <v/>
      </c>
      <c r="R1084" s="22">
        <f t="shared" si="83"/>
        <v>0</v>
      </c>
      <c r="S1084" s="1"/>
      <c r="T1084" s="1"/>
    </row>
    <row r="1085" spans="1:20" x14ac:dyDescent="0.25">
      <c r="A1085" s="1"/>
      <c r="B1085" s="1"/>
      <c r="C1085" s="1"/>
      <c r="D1085" s="5">
        <f t="shared" si="84"/>
        <v>1085</v>
      </c>
      <c r="E1085" s="10" t="s">
        <v>7</v>
      </c>
      <c r="F1085" s="9"/>
      <c r="G1085" s="10" t="s">
        <v>7</v>
      </c>
      <c r="H1085" s="9"/>
      <c r="I1085" s="10" t="s">
        <v>7</v>
      </c>
      <c r="J1085" s="9"/>
      <c r="K1085" s="10" t="s">
        <v>7</v>
      </c>
      <c r="L1085" s="139"/>
      <c r="M1085" s="1"/>
      <c r="N1085" s="32" t="str">
        <f t="shared" si="85"/>
        <v/>
      </c>
      <c r="O1085" s="32" t="str">
        <f t="shared" si="86"/>
        <v/>
      </c>
      <c r="P1085" s="1"/>
      <c r="Q1085" s="32" t="str">
        <f t="shared" si="87"/>
        <v/>
      </c>
      <c r="R1085" s="22">
        <f t="shared" si="83"/>
        <v>0</v>
      </c>
      <c r="S1085" s="1"/>
      <c r="T1085" s="1"/>
    </row>
    <row r="1086" spans="1:20" x14ac:dyDescent="0.25">
      <c r="A1086" s="1"/>
      <c r="B1086" s="1"/>
      <c r="C1086" s="1"/>
      <c r="D1086" s="5">
        <f t="shared" si="84"/>
        <v>1086</v>
      </c>
      <c r="E1086" s="10" t="s">
        <v>7</v>
      </c>
      <c r="F1086" s="9"/>
      <c r="G1086" s="10" t="s">
        <v>7</v>
      </c>
      <c r="H1086" s="9"/>
      <c r="I1086" s="10" t="s">
        <v>7</v>
      </c>
      <c r="J1086" s="9"/>
      <c r="K1086" s="10" t="s">
        <v>7</v>
      </c>
      <c r="L1086" s="139"/>
      <c r="M1086" s="1"/>
      <c r="N1086" s="32" t="str">
        <f t="shared" si="85"/>
        <v/>
      </c>
      <c r="O1086" s="32" t="str">
        <f t="shared" si="86"/>
        <v/>
      </c>
      <c r="P1086" s="1"/>
      <c r="Q1086" s="32" t="str">
        <f t="shared" si="87"/>
        <v/>
      </c>
      <c r="R1086" s="22">
        <f t="shared" si="83"/>
        <v>0</v>
      </c>
      <c r="S1086" s="1"/>
      <c r="T1086" s="1"/>
    </row>
    <row r="1087" spans="1:20" x14ac:dyDescent="0.25">
      <c r="A1087" s="1"/>
      <c r="B1087" s="1"/>
      <c r="C1087" s="1"/>
      <c r="D1087" s="5">
        <f t="shared" si="84"/>
        <v>1087</v>
      </c>
      <c r="E1087" s="10" t="s">
        <v>7</v>
      </c>
      <c r="F1087" s="9"/>
      <c r="G1087" s="10" t="s">
        <v>7</v>
      </c>
      <c r="H1087" s="9"/>
      <c r="I1087" s="10" t="s">
        <v>7</v>
      </c>
      <c r="J1087" s="9"/>
      <c r="K1087" s="10" t="s">
        <v>7</v>
      </c>
      <c r="L1087" s="139"/>
      <c r="M1087" s="1"/>
      <c r="N1087" s="32" t="str">
        <f t="shared" si="85"/>
        <v/>
      </c>
      <c r="O1087" s="32" t="str">
        <f t="shared" si="86"/>
        <v/>
      </c>
      <c r="P1087" s="1"/>
      <c r="Q1087" s="32" t="str">
        <f t="shared" si="87"/>
        <v/>
      </c>
      <c r="R1087" s="22">
        <f t="shared" si="83"/>
        <v>0</v>
      </c>
      <c r="S1087" s="1"/>
      <c r="T1087" s="1"/>
    </row>
    <row r="1088" spans="1:20" x14ac:dyDescent="0.25">
      <c r="A1088" s="1"/>
      <c r="B1088" s="1"/>
      <c r="C1088" s="1"/>
      <c r="D1088" s="5">
        <f t="shared" si="84"/>
        <v>1088</v>
      </c>
      <c r="E1088" s="10" t="s">
        <v>7</v>
      </c>
      <c r="F1088" s="9"/>
      <c r="G1088" s="10" t="s">
        <v>7</v>
      </c>
      <c r="H1088" s="9"/>
      <c r="I1088" s="10" t="s">
        <v>7</v>
      </c>
      <c r="J1088" s="9"/>
      <c r="K1088" s="10" t="s">
        <v>7</v>
      </c>
      <c r="L1088" s="139"/>
      <c r="M1088" s="1"/>
      <c r="N1088" s="32" t="str">
        <f t="shared" si="85"/>
        <v/>
      </c>
      <c r="O1088" s="32" t="str">
        <f t="shared" si="86"/>
        <v/>
      </c>
      <c r="P1088" s="1"/>
      <c r="Q1088" s="32" t="str">
        <f t="shared" si="87"/>
        <v/>
      </c>
      <c r="R1088" s="22">
        <f t="shared" si="83"/>
        <v>0</v>
      </c>
      <c r="S1088" s="1"/>
      <c r="T1088" s="1"/>
    </row>
    <row r="1089" spans="1:20" x14ac:dyDescent="0.25">
      <c r="A1089" s="1"/>
      <c r="B1089" s="1"/>
      <c r="C1089" s="1"/>
      <c r="D1089" s="5">
        <f t="shared" si="84"/>
        <v>1089</v>
      </c>
      <c r="E1089" s="10" t="s">
        <v>7</v>
      </c>
      <c r="F1089" s="9"/>
      <c r="G1089" s="10" t="s">
        <v>7</v>
      </c>
      <c r="H1089" s="9"/>
      <c r="I1089" s="10" t="s">
        <v>7</v>
      </c>
      <c r="J1089" s="9"/>
      <c r="K1089" s="10" t="s">
        <v>7</v>
      </c>
      <c r="L1089" s="139"/>
      <c r="M1089" s="1"/>
      <c r="N1089" s="32" t="str">
        <f t="shared" si="85"/>
        <v/>
      </c>
      <c r="O1089" s="32" t="str">
        <f t="shared" si="86"/>
        <v/>
      </c>
      <c r="P1089" s="1"/>
      <c r="Q1089" s="32" t="str">
        <f t="shared" si="87"/>
        <v/>
      </c>
      <c r="R1089" s="22">
        <f t="shared" si="83"/>
        <v>0</v>
      </c>
      <c r="S1089" s="1"/>
      <c r="T1089" s="1"/>
    </row>
    <row r="1090" spans="1:20" x14ac:dyDescent="0.25">
      <c r="A1090" s="1"/>
      <c r="B1090" s="1"/>
      <c r="C1090" s="1"/>
      <c r="D1090" s="5">
        <f t="shared" si="84"/>
        <v>1090</v>
      </c>
      <c r="E1090" s="10" t="s">
        <v>7</v>
      </c>
      <c r="F1090" s="9"/>
      <c r="G1090" s="10" t="s">
        <v>7</v>
      </c>
      <c r="H1090" s="9"/>
      <c r="I1090" s="10" t="s">
        <v>7</v>
      </c>
      <c r="J1090" s="9"/>
      <c r="K1090" s="10" t="s">
        <v>7</v>
      </c>
      <c r="L1090" s="139"/>
      <c r="M1090" s="1"/>
      <c r="N1090" s="32" t="str">
        <f t="shared" si="85"/>
        <v/>
      </c>
      <c r="O1090" s="32" t="str">
        <f t="shared" si="86"/>
        <v/>
      </c>
      <c r="P1090" s="1"/>
      <c r="Q1090" s="32" t="str">
        <f t="shared" si="87"/>
        <v/>
      </c>
      <c r="R1090" s="22">
        <f t="shared" si="83"/>
        <v>0</v>
      </c>
      <c r="S1090" s="1"/>
      <c r="T1090" s="1"/>
    </row>
    <row r="1091" spans="1:20" x14ac:dyDescent="0.25">
      <c r="A1091" s="1"/>
      <c r="B1091" s="1"/>
      <c r="C1091" s="1"/>
      <c r="D1091" s="5">
        <f t="shared" si="84"/>
        <v>1091</v>
      </c>
      <c r="E1091" s="10" t="s">
        <v>7</v>
      </c>
      <c r="F1091" s="9"/>
      <c r="G1091" s="10" t="s">
        <v>7</v>
      </c>
      <c r="H1091" s="9"/>
      <c r="I1091" s="10" t="s">
        <v>7</v>
      </c>
      <c r="J1091" s="9"/>
      <c r="K1091" s="10" t="s">
        <v>7</v>
      </c>
      <c r="L1091" s="139"/>
      <c r="M1091" s="1"/>
      <c r="N1091" s="32" t="str">
        <f t="shared" si="85"/>
        <v/>
      </c>
      <c r="O1091" s="32" t="str">
        <f t="shared" si="86"/>
        <v/>
      </c>
      <c r="P1091" s="1"/>
      <c r="Q1091" s="32" t="str">
        <f t="shared" si="87"/>
        <v/>
      </c>
      <c r="R1091" s="22">
        <f t="shared" si="83"/>
        <v>0</v>
      </c>
      <c r="S1091" s="1"/>
      <c r="T1091" s="1"/>
    </row>
    <row r="1092" spans="1:20" x14ac:dyDescent="0.25">
      <c r="A1092" s="1"/>
      <c r="B1092" s="1"/>
      <c r="C1092" s="1"/>
      <c r="D1092" s="5">
        <f t="shared" si="84"/>
        <v>1092</v>
      </c>
      <c r="E1092" s="10" t="s">
        <v>7</v>
      </c>
      <c r="F1092" s="9"/>
      <c r="G1092" s="10" t="s">
        <v>7</v>
      </c>
      <c r="H1092" s="9"/>
      <c r="I1092" s="10" t="s">
        <v>7</v>
      </c>
      <c r="J1092" s="9"/>
      <c r="K1092" s="10" t="s">
        <v>7</v>
      </c>
      <c r="L1092" s="139"/>
      <c r="M1092" s="1"/>
      <c r="N1092" s="32" t="str">
        <f t="shared" si="85"/>
        <v/>
      </c>
      <c r="O1092" s="32" t="str">
        <f t="shared" si="86"/>
        <v/>
      </c>
      <c r="P1092" s="1"/>
      <c r="Q1092" s="32" t="str">
        <f t="shared" si="87"/>
        <v/>
      </c>
      <c r="R1092" s="22">
        <f t="shared" si="83"/>
        <v>0</v>
      </c>
      <c r="S1092" s="1"/>
      <c r="T1092" s="1"/>
    </row>
    <row r="1093" spans="1:20" x14ac:dyDescent="0.25">
      <c r="A1093" s="1"/>
      <c r="B1093" s="1"/>
      <c r="C1093" s="1"/>
      <c r="D1093" s="5">
        <f t="shared" si="84"/>
        <v>1093</v>
      </c>
      <c r="E1093" s="10" t="s">
        <v>7</v>
      </c>
      <c r="F1093" s="9"/>
      <c r="G1093" s="10" t="s">
        <v>7</v>
      </c>
      <c r="H1093" s="9"/>
      <c r="I1093" s="10" t="s">
        <v>7</v>
      </c>
      <c r="J1093" s="9"/>
      <c r="K1093" s="10" t="s">
        <v>7</v>
      </c>
      <c r="L1093" s="139"/>
      <c r="M1093" s="1"/>
      <c r="N1093" s="32" t="str">
        <f t="shared" si="85"/>
        <v/>
      </c>
      <c r="O1093" s="32" t="str">
        <f t="shared" si="86"/>
        <v/>
      </c>
      <c r="P1093" s="1"/>
      <c r="Q1093" s="32" t="str">
        <f t="shared" si="87"/>
        <v/>
      </c>
      <c r="R1093" s="22">
        <f t="shared" si="83"/>
        <v>0</v>
      </c>
      <c r="S1093" s="1"/>
      <c r="T1093" s="1"/>
    </row>
    <row r="1094" spans="1:20" x14ac:dyDescent="0.25">
      <c r="A1094" s="1"/>
      <c r="B1094" s="1"/>
      <c r="C1094" s="1"/>
      <c r="D1094" s="5">
        <f t="shared" si="84"/>
        <v>1094</v>
      </c>
      <c r="E1094" s="10" t="s">
        <v>7</v>
      </c>
      <c r="F1094" s="9"/>
      <c r="G1094" s="10" t="s">
        <v>7</v>
      </c>
      <c r="H1094" s="9"/>
      <c r="I1094" s="10" t="s">
        <v>7</v>
      </c>
      <c r="J1094" s="9"/>
      <c r="K1094" s="10" t="s">
        <v>7</v>
      </c>
      <c r="L1094" s="139"/>
      <c r="M1094" s="1"/>
      <c r="N1094" s="32" t="str">
        <f t="shared" si="85"/>
        <v/>
      </c>
      <c r="O1094" s="32" t="str">
        <f t="shared" si="86"/>
        <v/>
      </c>
      <c r="P1094" s="1"/>
      <c r="Q1094" s="32" t="str">
        <f t="shared" si="87"/>
        <v/>
      </c>
      <c r="R1094" s="22">
        <f t="shared" si="83"/>
        <v>0</v>
      </c>
      <c r="S1094" s="1"/>
      <c r="T1094" s="1"/>
    </row>
    <row r="1095" spans="1:20" x14ac:dyDescent="0.25">
      <c r="A1095" s="1"/>
      <c r="B1095" s="1"/>
      <c r="C1095" s="1"/>
      <c r="D1095" s="5">
        <f t="shared" si="84"/>
        <v>1095</v>
      </c>
      <c r="E1095" s="10" t="s">
        <v>7</v>
      </c>
      <c r="F1095" s="9"/>
      <c r="G1095" s="10" t="s">
        <v>7</v>
      </c>
      <c r="H1095" s="9"/>
      <c r="I1095" s="10" t="s">
        <v>7</v>
      </c>
      <c r="J1095" s="9"/>
      <c r="K1095" s="10" t="s">
        <v>7</v>
      </c>
      <c r="L1095" s="139"/>
      <c r="M1095" s="1"/>
      <c r="N1095" s="32" t="str">
        <f t="shared" si="85"/>
        <v/>
      </c>
      <c r="O1095" s="32" t="str">
        <f t="shared" si="86"/>
        <v/>
      </c>
      <c r="P1095" s="1"/>
      <c r="Q1095" s="32" t="str">
        <f t="shared" si="87"/>
        <v/>
      </c>
      <c r="R1095" s="22">
        <f t="shared" si="83"/>
        <v>0</v>
      </c>
      <c r="S1095" s="1"/>
      <c r="T1095" s="1"/>
    </row>
    <row r="1096" spans="1:20" x14ac:dyDescent="0.25">
      <c r="A1096" s="1"/>
      <c r="B1096" s="1"/>
      <c r="C1096" s="1"/>
      <c r="D1096" s="5">
        <f t="shared" si="84"/>
        <v>1096</v>
      </c>
      <c r="E1096" s="10" t="s">
        <v>7</v>
      </c>
      <c r="F1096" s="9"/>
      <c r="G1096" s="10" t="s">
        <v>7</v>
      </c>
      <c r="H1096" s="9"/>
      <c r="I1096" s="10" t="s">
        <v>7</v>
      </c>
      <c r="J1096" s="9"/>
      <c r="K1096" s="10" t="s">
        <v>7</v>
      </c>
      <c r="L1096" s="139"/>
      <c r="M1096" s="1"/>
      <c r="N1096" s="32" t="str">
        <f t="shared" si="85"/>
        <v/>
      </c>
      <c r="O1096" s="32" t="str">
        <f t="shared" si="86"/>
        <v/>
      </c>
      <c r="P1096" s="1"/>
      <c r="Q1096" s="32" t="str">
        <f t="shared" si="87"/>
        <v/>
      </c>
      <c r="R1096" s="22">
        <f t="shared" ref="R1096:R1159" si="88">IF(Q1096="",0,IF(COUNTIF(Q:Q,Q1096)=1,0,1))</f>
        <v>0</v>
      </c>
      <c r="S1096" s="1"/>
      <c r="T1096" s="1"/>
    </row>
    <row r="1097" spans="1:20" x14ac:dyDescent="0.25">
      <c r="A1097" s="1"/>
      <c r="B1097" s="1"/>
      <c r="C1097" s="1"/>
      <c r="D1097" s="5">
        <f t="shared" ref="D1097:D1160" si="89">ROW(C1097)</f>
        <v>1097</v>
      </c>
      <c r="E1097" s="10" t="s">
        <v>7</v>
      </c>
      <c r="F1097" s="9"/>
      <c r="G1097" s="10" t="s">
        <v>7</v>
      </c>
      <c r="H1097" s="9"/>
      <c r="I1097" s="10" t="s">
        <v>7</v>
      </c>
      <c r="J1097" s="9"/>
      <c r="K1097" s="10" t="s">
        <v>7</v>
      </c>
      <c r="L1097" s="139"/>
      <c r="M1097" s="1"/>
      <c r="N1097" s="32" t="str">
        <f t="shared" si="85"/>
        <v/>
      </c>
      <c r="O1097" s="32" t="str">
        <f t="shared" si="86"/>
        <v/>
      </c>
      <c r="P1097" s="1"/>
      <c r="Q1097" s="32" t="str">
        <f t="shared" si="87"/>
        <v/>
      </c>
      <c r="R1097" s="22">
        <f t="shared" si="88"/>
        <v>0</v>
      </c>
      <c r="S1097" s="1"/>
      <c r="T1097" s="1"/>
    </row>
    <row r="1098" spans="1:20" x14ac:dyDescent="0.25">
      <c r="A1098" s="1"/>
      <c r="B1098" s="1"/>
      <c r="C1098" s="1"/>
      <c r="D1098" s="5">
        <f t="shared" si="89"/>
        <v>1098</v>
      </c>
      <c r="E1098" s="10" t="s">
        <v>7</v>
      </c>
      <c r="F1098" s="9"/>
      <c r="G1098" s="10" t="s">
        <v>7</v>
      </c>
      <c r="H1098" s="9"/>
      <c r="I1098" s="10" t="s">
        <v>7</v>
      </c>
      <c r="J1098" s="9"/>
      <c r="K1098" s="10" t="s">
        <v>7</v>
      </c>
      <c r="L1098" s="139"/>
      <c r="M1098" s="1"/>
      <c r="N1098" s="32" t="str">
        <f t="shared" si="85"/>
        <v/>
      </c>
      <c r="O1098" s="32" t="str">
        <f t="shared" si="86"/>
        <v/>
      </c>
      <c r="P1098" s="1"/>
      <c r="Q1098" s="32" t="str">
        <f t="shared" si="87"/>
        <v/>
      </c>
      <c r="R1098" s="22">
        <f t="shared" si="88"/>
        <v>0</v>
      </c>
      <c r="S1098" s="1"/>
      <c r="T1098" s="1"/>
    </row>
    <row r="1099" spans="1:20" x14ac:dyDescent="0.25">
      <c r="A1099" s="1"/>
      <c r="B1099" s="1"/>
      <c r="C1099" s="1"/>
      <c r="D1099" s="5">
        <f t="shared" si="89"/>
        <v>1099</v>
      </c>
      <c r="E1099" s="10" t="s">
        <v>7</v>
      </c>
      <c r="F1099" s="9"/>
      <c r="G1099" s="10" t="s">
        <v>7</v>
      </c>
      <c r="H1099" s="9"/>
      <c r="I1099" s="10" t="s">
        <v>7</v>
      </c>
      <c r="J1099" s="9"/>
      <c r="K1099" s="10" t="s">
        <v>7</v>
      </c>
      <c r="L1099" s="139"/>
      <c r="M1099" s="1"/>
      <c r="N1099" s="32" t="str">
        <f t="shared" si="85"/>
        <v/>
      </c>
      <c r="O1099" s="32" t="str">
        <f t="shared" si="86"/>
        <v/>
      </c>
      <c r="P1099" s="1"/>
      <c r="Q1099" s="32" t="str">
        <f t="shared" si="87"/>
        <v/>
      </c>
      <c r="R1099" s="22">
        <f t="shared" si="88"/>
        <v>0</v>
      </c>
      <c r="S1099" s="1"/>
      <c r="T1099" s="1"/>
    </row>
    <row r="1100" spans="1:20" x14ac:dyDescent="0.25">
      <c r="A1100" s="1"/>
      <c r="B1100" s="1"/>
      <c r="C1100" s="1"/>
      <c r="D1100" s="5">
        <f t="shared" si="89"/>
        <v>1100</v>
      </c>
      <c r="E1100" s="10" t="s">
        <v>7</v>
      </c>
      <c r="F1100" s="9"/>
      <c r="G1100" s="10" t="s">
        <v>7</v>
      </c>
      <c r="H1100" s="9"/>
      <c r="I1100" s="10" t="s">
        <v>7</v>
      </c>
      <c r="J1100" s="9"/>
      <c r="K1100" s="10" t="s">
        <v>7</v>
      </c>
      <c r="L1100" s="139"/>
      <c r="M1100" s="1"/>
      <c r="N1100" s="32" t="str">
        <f t="shared" si="85"/>
        <v/>
      </c>
      <c r="O1100" s="32" t="str">
        <f t="shared" si="86"/>
        <v/>
      </c>
      <c r="P1100" s="1"/>
      <c r="Q1100" s="32" t="str">
        <f t="shared" si="87"/>
        <v/>
      </c>
      <c r="R1100" s="22">
        <f t="shared" si="88"/>
        <v>0</v>
      </c>
      <c r="S1100" s="1"/>
      <c r="T1100" s="1"/>
    </row>
    <row r="1101" spans="1:20" x14ac:dyDescent="0.25">
      <c r="A1101" s="1"/>
      <c r="B1101" s="1"/>
      <c r="C1101" s="1"/>
      <c r="D1101" s="5">
        <f t="shared" si="89"/>
        <v>1101</v>
      </c>
      <c r="E1101" s="10" t="s">
        <v>7</v>
      </c>
      <c r="F1101" s="9"/>
      <c r="G1101" s="10" t="s">
        <v>7</v>
      </c>
      <c r="H1101" s="9"/>
      <c r="I1101" s="10" t="s">
        <v>7</v>
      </c>
      <c r="J1101" s="9"/>
      <c r="K1101" s="10" t="s">
        <v>7</v>
      </c>
      <c r="L1101" s="139"/>
      <c r="M1101" s="1"/>
      <c r="N1101" s="32" t="str">
        <f t="shared" si="85"/>
        <v/>
      </c>
      <c r="O1101" s="32" t="str">
        <f t="shared" si="86"/>
        <v/>
      </c>
      <c r="P1101" s="1"/>
      <c r="Q1101" s="32" t="str">
        <f t="shared" si="87"/>
        <v/>
      </c>
      <c r="R1101" s="22">
        <f t="shared" si="88"/>
        <v>0</v>
      </c>
      <c r="S1101" s="1"/>
      <c r="T1101" s="1"/>
    </row>
    <row r="1102" spans="1:20" x14ac:dyDescent="0.25">
      <c r="A1102" s="1"/>
      <c r="B1102" s="1"/>
      <c r="C1102" s="1"/>
      <c r="D1102" s="5">
        <f t="shared" si="89"/>
        <v>1102</v>
      </c>
      <c r="E1102" s="10" t="s">
        <v>7</v>
      </c>
      <c r="F1102" s="9"/>
      <c r="G1102" s="10" t="s">
        <v>7</v>
      </c>
      <c r="H1102" s="9"/>
      <c r="I1102" s="10" t="s">
        <v>7</v>
      </c>
      <c r="J1102" s="9"/>
      <c r="K1102" s="10" t="s">
        <v>7</v>
      </c>
      <c r="L1102" s="139"/>
      <c r="M1102" s="1"/>
      <c r="N1102" s="32" t="str">
        <f t="shared" si="85"/>
        <v/>
      </c>
      <c r="O1102" s="32" t="str">
        <f t="shared" si="86"/>
        <v/>
      </c>
      <c r="P1102" s="1"/>
      <c r="Q1102" s="32" t="str">
        <f t="shared" si="87"/>
        <v/>
      </c>
      <c r="R1102" s="22">
        <f t="shared" si="88"/>
        <v>0</v>
      </c>
      <c r="S1102" s="1"/>
      <c r="T1102" s="1"/>
    </row>
    <row r="1103" spans="1:20" x14ac:dyDescent="0.25">
      <c r="A1103" s="1"/>
      <c r="B1103" s="1"/>
      <c r="C1103" s="1"/>
      <c r="D1103" s="5">
        <f t="shared" si="89"/>
        <v>1103</v>
      </c>
      <c r="E1103" s="10" t="s">
        <v>7</v>
      </c>
      <c r="F1103" s="9"/>
      <c r="G1103" s="10" t="s">
        <v>7</v>
      </c>
      <c r="H1103" s="9"/>
      <c r="I1103" s="10" t="s">
        <v>7</v>
      </c>
      <c r="J1103" s="9"/>
      <c r="K1103" s="10" t="s">
        <v>7</v>
      </c>
      <c r="L1103" s="139"/>
      <c r="M1103" s="1"/>
      <c r="N1103" s="32" t="str">
        <f t="shared" si="85"/>
        <v/>
      </c>
      <c r="O1103" s="32" t="str">
        <f t="shared" si="86"/>
        <v/>
      </c>
      <c r="P1103" s="1"/>
      <c r="Q1103" s="32" t="str">
        <f t="shared" si="87"/>
        <v/>
      </c>
      <c r="R1103" s="22">
        <f t="shared" si="88"/>
        <v>0</v>
      </c>
      <c r="S1103" s="1"/>
      <c r="T1103" s="1"/>
    </row>
    <row r="1104" spans="1:20" x14ac:dyDescent="0.25">
      <c r="A1104" s="1"/>
      <c r="B1104" s="1"/>
      <c r="C1104" s="1"/>
      <c r="D1104" s="5">
        <f t="shared" si="89"/>
        <v>1104</v>
      </c>
      <c r="E1104" s="10" t="s">
        <v>7</v>
      </c>
      <c r="F1104" s="9"/>
      <c r="G1104" s="10" t="s">
        <v>7</v>
      </c>
      <c r="H1104" s="9"/>
      <c r="I1104" s="10" t="s">
        <v>7</v>
      </c>
      <c r="J1104" s="9"/>
      <c r="K1104" s="10" t="s">
        <v>7</v>
      </c>
      <c r="L1104" s="139"/>
      <c r="M1104" s="1"/>
      <c r="N1104" s="32" t="str">
        <f t="shared" si="85"/>
        <v/>
      </c>
      <c r="O1104" s="32" t="str">
        <f t="shared" si="86"/>
        <v/>
      </c>
      <c r="P1104" s="1"/>
      <c r="Q1104" s="32" t="str">
        <f t="shared" si="87"/>
        <v/>
      </c>
      <c r="R1104" s="22">
        <f t="shared" si="88"/>
        <v>0</v>
      </c>
      <c r="S1104" s="1"/>
      <c r="T1104" s="1"/>
    </row>
    <row r="1105" spans="1:20" x14ac:dyDescent="0.25">
      <c r="A1105" s="1"/>
      <c r="B1105" s="1"/>
      <c r="C1105" s="1"/>
      <c r="D1105" s="5">
        <f t="shared" si="89"/>
        <v>1105</v>
      </c>
      <c r="E1105" s="10" t="s">
        <v>7</v>
      </c>
      <c r="F1105" s="9"/>
      <c r="G1105" s="10" t="s">
        <v>7</v>
      </c>
      <c r="H1105" s="9"/>
      <c r="I1105" s="10" t="s">
        <v>7</v>
      </c>
      <c r="J1105" s="9"/>
      <c r="K1105" s="10" t="s">
        <v>7</v>
      </c>
      <c r="L1105" s="139"/>
      <c r="M1105" s="1"/>
      <c r="N1105" s="32" t="str">
        <f t="shared" si="85"/>
        <v/>
      </c>
      <c r="O1105" s="32" t="str">
        <f t="shared" si="86"/>
        <v/>
      </c>
      <c r="P1105" s="1"/>
      <c r="Q1105" s="32" t="str">
        <f t="shared" si="87"/>
        <v/>
      </c>
      <c r="R1105" s="22">
        <f t="shared" si="88"/>
        <v>0</v>
      </c>
      <c r="S1105" s="1"/>
      <c r="T1105" s="1"/>
    </row>
    <row r="1106" spans="1:20" x14ac:dyDescent="0.25">
      <c r="A1106" s="1"/>
      <c r="B1106" s="1"/>
      <c r="C1106" s="1"/>
      <c r="D1106" s="5">
        <f t="shared" si="89"/>
        <v>1106</v>
      </c>
      <c r="E1106" s="10" t="s">
        <v>7</v>
      </c>
      <c r="F1106" s="9"/>
      <c r="G1106" s="10" t="s">
        <v>7</v>
      </c>
      <c r="H1106" s="9"/>
      <c r="I1106" s="10" t="s">
        <v>7</v>
      </c>
      <c r="J1106" s="9"/>
      <c r="K1106" s="10" t="s">
        <v>7</v>
      </c>
      <c r="L1106" s="139"/>
      <c r="M1106" s="1"/>
      <c r="N1106" s="32" t="str">
        <f t="shared" si="85"/>
        <v/>
      </c>
      <c r="O1106" s="32" t="str">
        <f t="shared" si="86"/>
        <v/>
      </c>
      <c r="P1106" s="1"/>
      <c r="Q1106" s="32" t="str">
        <f t="shared" si="87"/>
        <v/>
      </c>
      <c r="R1106" s="22">
        <f t="shared" si="88"/>
        <v>0</v>
      </c>
      <c r="S1106" s="1"/>
      <c r="T1106" s="1"/>
    </row>
    <row r="1107" spans="1:20" x14ac:dyDescent="0.25">
      <c r="A1107" s="1"/>
      <c r="B1107" s="1"/>
      <c r="C1107" s="1"/>
      <c r="D1107" s="5">
        <f t="shared" si="89"/>
        <v>1107</v>
      </c>
      <c r="E1107" s="10" t="s">
        <v>7</v>
      </c>
      <c r="F1107" s="9"/>
      <c r="G1107" s="10" t="s">
        <v>7</v>
      </c>
      <c r="H1107" s="9"/>
      <c r="I1107" s="10" t="s">
        <v>7</v>
      </c>
      <c r="J1107" s="9"/>
      <c r="K1107" s="10" t="s">
        <v>7</v>
      </c>
      <c r="L1107" s="139"/>
      <c r="M1107" s="1"/>
      <c r="N1107" s="32" t="str">
        <f t="shared" si="85"/>
        <v/>
      </c>
      <c r="O1107" s="32" t="str">
        <f t="shared" si="86"/>
        <v/>
      </c>
      <c r="P1107" s="1"/>
      <c r="Q1107" s="32" t="str">
        <f t="shared" si="87"/>
        <v/>
      </c>
      <c r="R1107" s="22">
        <f t="shared" si="88"/>
        <v>0</v>
      </c>
      <c r="S1107" s="1"/>
      <c r="T1107" s="1"/>
    </row>
    <row r="1108" spans="1:20" x14ac:dyDescent="0.25">
      <c r="A1108" s="1"/>
      <c r="B1108" s="1"/>
      <c r="C1108" s="1"/>
      <c r="D1108" s="5">
        <f t="shared" si="89"/>
        <v>1108</v>
      </c>
      <c r="E1108" s="10" t="s">
        <v>7</v>
      </c>
      <c r="F1108" s="9"/>
      <c r="G1108" s="10" t="s">
        <v>7</v>
      </c>
      <c r="H1108" s="9"/>
      <c r="I1108" s="10" t="s">
        <v>7</v>
      </c>
      <c r="J1108" s="9"/>
      <c r="K1108" s="10" t="s">
        <v>7</v>
      </c>
      <c r="L1108" s="139"/>
      <c r="M1108" s="1"/>
      <c r="N1108" s="32" t="str">
        <f t="shared" si="85"/>
        <v/>
      </c>
      <c r="O1108" s="32" t="str">
        <f t="shared" si="86"/>
        <v/>
      </c>
      <c r="P1108" s="1"/>
      <c r="Q1108" s="32" t="str">
        <f t="shared" si="87"/>
        <v/>
      </c>
      <c r="R1108" s="22">
        <f t="shared" si="88"/>
        <v>0</v>
      </c>
      <c r="S1108" s="1"/>
      <c r="T1108" s="1"/>
    </row>
    <row r="1109" spans="1:20" x14ac:dyDescent="0.25">
      <c r="A1109" s="1"/>
      <c r="B1109" s="1"/>
      <c r="C1109" s="1"/>
      <c r="D1109" s="5">
        <f t="shared" si="89"/>
        <v>1109</v>
      </c>
      <c r="E1109" s="10" t="s">
        <v>7</v>
      </c>
      <c r="F1109" s="9"/>
      <c r="G1109" s="10" t="s">
        <v>7</v>
      </c>
      <c r="H1109" s="9"/>
      <c r="I1109" s="10" t="s">
        <v>7</v>
      </c>
      <c r="J1109" s="9"/>
      <c r="K1109" s="10" t="s">
        <v>7</v>
      </c>
      <c r="L1109" s="139"/>
      <c r="M1109" s="1"/>
      <c r="N1109" s="32" t="str">
        <f t="shared" ref="N1109:N1172" si="90">IF(F1109="","",F1109&amp;" "&amp;LEFT(H1109,1)&amp;"."&amp;LEFT(J1109)&amp;".")</f>
        <v/>
      </c>
      <c r="O1109" s="32" t="str">
        <f t="shared" ref="O1109:O1172" si="91">IF(F1109="","",F1109&amp;" "&amp;H1109&amp;" "&amp;J1109)</f>
        <v/>
      </c>
      <c r="P1109" s="1"/>
      <c r="Q1109" s="32" t="str">
        <f t="shared" ref="Q1109:Q1172" si="92">IF(F1109="","",N1109&amp;"_"&amp;DAY(L1109)&amp;"."&amp;MONTH(L1109)&amp;"."&amp;YEAR(L1109))</f>
        <v/>
      </c>
      <c r="R1109" s="22">
        <f t="shared" si="88"/>
        <v>0</v>
      </c>
      <c r="S1109" s="1"/>
      <c r="T1109" s="1"/>
    </row>
    <row r="1110" spans="1:20" x14ac:dyDescent="0.25">
      <c r="A1110" s="1"/>
      <c r="B1110" s="1"/>
      <c r="C1110" s="1"/>
      <c r="D1110" s="5">
        <f t="shared" si="89"/>
        <v>1110</v>
      </c>
      <c r="E1110" s="10" t="s">
        <v>7</v>
      </c>
      <c r="F1110" s="9"/>
      <c r="G1110" s="10" t="s">
        <v>7</v>
      </c>
      <c r="H1110" s="9"/>
      <c r="I1110" s="10" t="s">
        <v>7</v>
      </c>
      <c r="J1110" s="9"/>
      <c r="K1110" s="10" t="s">
        <v>7</v>
      </c>
      <c r="L1110" s="139"/>
      <c r="M1110" s="1"/>
      <c r="N1110" s="32" t="str">
        <f t="shared" si="90"/>
        <v/>
      </c>
      <c r="O1110" s="32" t="str">
        <f t="shared" si="91"/>
        <v/>
      </c>
      <c r="P1110" s="1"/>
      <c r="Q1110" s="32" t="str">
        <f t="shared" si="92"/>
        <v/>
      </c>
      <c r="R1110" s="22">
        <f t="shared" si="88"/>
        <v>0</v>
      </c>
      <c r="S1110" s="1"/>
      <c r="T1110" s="1"/>
    </row>
    <row r="1111" spans="1:20" x14ac:dyDescent="0.25">
      <c r="A1111" s="1"/>
      <c r="B1111" s="1"/>
      <c r="C1111" s="1"/>
      <c r="D1111" s="5">
        <f t="shared" si="89"/>
        <v>1111</v>
      </c>
      <c r="E1111" s="10" t="s">
        <v>7</v>
      </c>
      <c r="F1111" s="9"/>
      <c r="G1111" s="10" t="s">
        <v>7</v>
      </c>
      <c r="H1111" s="9"/>
      <c r="I1111" s="10" t="s">
        <v>7</v>
      </c>
      <c r="J1111" s="9"/>
      <c r="K1111" s="10" t="s">
        <v>7</v>
      </c>
      <c r="L1111" s="139"/>
      <c r="M1111" s="1"/>
      <c r="N1111" s="32" t="str">
        <f t="shared" si="90"/>
        <v/>
      </c>
      <c r="O1111" s="32" t="str">
        <f t="shared" si="91"/>
        <v/>
      </c>
      <c r="P1111" s="1"/>
      <c r="Q1111" s="32" t="str">
        <f t="shared" si="92"/>
        <v/>
      </c>
      <c r="R1111" s="22">
        <f t="shared" si="88"/>
        <v>0</v>
      </c>
      <c r="S1111" s="1"/>
      <c r="T1111" s="1"/>
    </row>
    <row r="1112" spans="1:20" x14ac:dyDescent="0.25">
      <c r="A1112" s="1"/>
      <c r="B1112" s="1"/>
      <c r="C1112" s="1"/>
      <c r="D1112" s="5">
        <f t="shared" si="89"/>
        <v>1112</v>
      </c>
      <c r="E1112" s="10" t="s">
        <v>7</v>
      </c>
      <c r="F1112" s="9"/>
      <c r="G1112" s="10" t="s">
        <v>7</v>
      </c>
      <c r="H1112" s="9"/>
      <c r="I1112" s="10" t="s">
        <v>7</v>
      </c>
      <c r="J1112" s="9"/>
      <c r="K1112" s="10" t="s">
        <v>7</v>
      </c>
      <c r="L1112" s="139"/>
      <c r="M1112" s="1"/>
      <c r="N1112" s="32" t="str">
        <f t="shared" si="90"/>
        <v/>
      </c>
      <c r="O1112" s="32" t="str">
        <f t="shared" si="91"/>
        <v/>
      </c>
      <c r="P1112" s="1"/>
      <c r="Q1112" s="32" t="str">
        <f t="shared" si="92"/>
        <v/>
      </c>
      <c r="R1112" s="22">
        <f t="shared" si="88"/>
        <v>0</v>
      </c>
      <c r="S1112" s="1"/>
      <c r="T1112" s="1"/>
    </row>
    <row r="1113" spans="1:20" x14ac:dyDescent="0.25">
      <c r="A1113" s="1"/>
      <c r="B1113" s="1"/>
      <c r="C1113" s="1"/>
      <c r="D1113" s="5">
        <f t="shared" si="89"/>
        <v>1113</v>
      </c>
      <c r="E1113" s="10" t="s">
        <v>7</v>
      </c>
      <c r="F1113" s="9"/>
      <c r="G1113" s="10" t="s">
        <v>7</v>
      </c>
      <c r="H1113" s="9"/>
      <c r="I1113" s="10" t="s">
        <v>7</v>
      </c>
      <c r="J1113" s="9"/>
      <c r="K1113" s="10" t="s">
        <v>7</v>
      </c>
      <c r="L1113" s="139"/>
      <c r="M1113" s="1"/>
      <c r="N1113" s="32" t="str">
        <f t="shared" si="90"/>
        <v/>
      </c>
      <c r="O1113" s="32" t="str">
        <f t="shared" si="91"/>
        <v/>
      </c>
      <c r="P1113" s="1"/>
      <c r="Q1113" s="32" t="str">
        <f t="shared" si="92"/>
        <v/>
      </c>
      <c r="R1113" s="22">
        <f t="shared" si="88"/>
        <v>0</v>
      </c>
      <c r="S1113" s="1"/>
      <c r="T1113" s="1"/>
    </row>
    <row r="1114" spans="1:20" x14ac:dyDescent="0.25">
      <c r="A1114" s="1"/>
      <c r="B1114" s="1"/>
      <c r="C1114" s="1"/>
      <c r="D1114" s="5">
        <f t="shared" si="89"/>
        <v>1114</v>
      </c>
      <c r="E1114" s="10" t="s">
        <v>7</v>
      </c>
      <c r="F1114" s="9"/>
      <c r="G1114" s="10" t="s">
        <v>7</v>
      </c>
      <c r="H1114" s="9"/>
      <c r="I1114" s="10" t="s">
        <v>7</v>
      </c>
      <c r="J1114" s="9"/>
      <c r="K1114" s="10" t="s">
        <v>7</v>
      </c>
      <c r="L1114" s="139"/>
      <c r="M1114" s="1"/>
      <c r="N1114" s="32" t="str">
        <f t="shared" si="90"/>
        <v/>
      </c>
      <c r="O1114" s="32" t="str">
        <f t="shared" si="91"/>
        <v/>
      </c>
      <c r="P1114" s="1"/>
      <c r="Q1114" s="32" t="str">
        <f t="shared" si="92"/>
        <v/>
      </c>
      <c r="R1114" s="22">
        <f t="shared" si="88"/>
        <v>0</v>
      </c>
      <c r="S1114" s="1"/>
      <c r="T1114" s="1"/>
    </row>
    <row r="1115" spans="1:20" x14ac:dyDescent="0.25">
      <c r="A1115" s="1"/>
      <c r="B1115" s="1"/>
      <c r="C1115" s="1"/>
      <c r="D1115" s="5">
        <f t="shared" si="89"/>
        <v>1115</v>
      </c>
      <c r="E1115" s="10" t="s">
        <v>7</v>
      </c>
      <c r="F1115" s="9"/>
      <c r="G1115" s="10" t="s">
        <v>7</v>
      </c>
      <c r="H1115" s="9"/>
      <c r="I1115" s="10" t="s">
        <v>7</v>
      </c>
      <c r="J1115" s="9"/>
      <c r="K1115" s="10" t="s">
        <v>7</v>
      </c>
      <c r="L1115" s="139"/>
      <c r="M1115" s="1"/>
      <c r="N1115" s="32" t="str">
        <f t="shared" si="90"/>
        <v/>
      </c>
      <c r="O1115" s="32" t="str">
        <f t="shared" si="91"/>
        <v/>
      </c>
      <c r="P1115" s="1"/>
      <c r="Q1115" s="32" t="str">
        <f t="shared" si="92"/>
        <v/>
      </c>
      <c r="R1115" s="22">
        <f t="shared" si="88"/>
        <v>0</v>
      </c>
      <c r="S1115" s="1"/>
      <c r="T1115" s="1"/>
    </row>
    <row r="1116" spans="1:20" x14ac:dyDescent="0.25">
      <c r="A1116" s="1"/>
      <c r="B1116" s="1"/>
      <c r="C1116" s="1"/>
      <c r="D1116" s="5">
        <f t="shared" si="89"/>
        <v>1116</v>
      </c>
      <c r="E1116" s="10" t="s">
        <v>7</v>
      </c>
      <c r="F1116" s="9"/>
      <c r="G1116" s="10" t="s">
        <v>7</v>
      </c>
      <c r="H1116" s="9"/>
      <c r="I1116" s="10" t="s">
        <v>7</v>
      </c>
      <c r="J1116" s="9"/>
      <c r="K1116" s="10" t="s">
        <v>7</v>
      </c>
      <c r="L1116" s="139"/>
      <c r="M1116" s="1"/>
      <c r="N1116" s="32" t="str">
        <f t="shared" si="90"/>
        <v/>
      </c>
      <c r="O1116" s="32" t="str">
        <f t="shared" si="91"/>
        <v/>
      </c>
      <c r="P1116" s="1"/>
      <c r="Q1116" s="32" t="str">
        <f t="shared" si="92"/>
        <v/>
      </c>
      <c r="R1116" s="22">
        <f t="shared" si="88"/>
        <v>0</v>
      </c>
      <c r="S1116" s="1"/>
      <c r="T1116" s="1"/>
    </row>
    <row r="1117" spans="1:20" x14ac:dyDescent="0.25">
      <c r="A1117" s="1"/>
      <c r="B1117" s="1"/>
      <c r="C1117" s="1"/>
      <c r="D1117" s="5">
        <f t="shared" si="89"/>
        <v>1117</v>
      </c>
      <c r="E1117" s="10" t="s">
        <v>7</v>
      </c>
      <c r="F1117" s="9"/>
      <c r="G1117" s="10" t="s">
        <v>7</v>
      </c>
      <c r="H1117" s="9"/>
      <c r="I1117" s="10" t="s">
        <v>7</v>
      </c>
      <c r="J1117" s="9"/>
      <c r="K1117" s="10" t="s">
        <v>7</v>
      </c>
      <c r="L1117" s="139"/>
      <c r="M1117" s="1"/>
      <c r="N1117" s="32" t="str">
        <f t="shared" si="90"/>
        <v/>
      </c>
      <c r="O1117" s="32" t="str">
        <f t="shared" si="91"/>
        <v/>
      </c>
      <c r="P1117" s="1"/>
      <c r="Q1117" s="32" t="str">
        <f t="shared" si="92"/>
        <v/>
      </c>
      <c r="R1117" s="22">
        <f t="shared" si="88"/>
        <v>0</v>
      </c>
      <c r="S1117" s="1"/>
      <c r="T1117" s="1"/>
    </row>
    <row r="1118" spans="1:20" x14ac:dyDescent="0.25">
      <c r="A1118" s="1"/>
      <c r="B1118" s="1"/>
      <c r="C1118" s="1"/>
      <c r="D1118" s="5">
        <f t="shared" si="89"/>
        <v>1118</v>
      </c>
      <c r="E1118" s="10" t="s">
        <v>7</v>
      </c>
      <c r="F1118" s="9"/>
      <c r="G1118" s="10" t="s">
        <v>7</v>
      </c>
      <c r="H1118" s="9"/>
      <c r="I1118" s="10" t="s">
        <v>7</v>
      </c>
      <c r="J1118" s="9"/>
      <c r="K1118" s="10" t="s">
        <v>7</v>
      </c>
      <c r="L1118" s="139"/>
      <c r="M1118" s="1"/>
      <c r="N1118" s="32" t="str">
        <f t="shared" si="90"/>
        <v/>
      </c>
      <c r="O1118" s="32" t="str">
        <f t="shared" si="91"/>
        <v/>
      </c>
      <c r="P1118" s="1"/>
      <c r="Q1118" s="32" t="str">
        <f t="shared" si="92"/>
        <v/>
      </c>
      <c r="R1118" s="22">
        <f t="shared" si="88"/>
        <v>0</v>
      </c>
      <c r="S1118" s="1"/>
      <c r="T1118" s="1"/>
    </row>
    <row r="1119" spans="1:20" x14ac:dyDescent="0.25">
      <c r="A1119" s="1"/>
      <c r="B1119" s="1"/>
      <c r="C1119" s="1"/>
      <c r="D1119" s="5">
        <f t="shared" si="89"/>
        <v>1119</v>
      </c>
      <c r="E1119" s="10" t="s">
        <v>7</v>
      </c>
      <c r="F1119" s="9"/>
      <c r="G1119" s="10" t="s">
        <v>7</v>
      </c>
      <c r="H1119" s="9"/>
      <c r="I1119" s="10" t="s">
        <v>7</v>
      </c>
      <c r="J1119" s="9"/>
      <c r="K1119" s="10" t="s">
        <v>7</v>
      </c>
      <c r="L1119" s="139"/>
      <c r="M1119" s="1"/>
      <c r="N1119" s="32" t="str">
        <f t="shared" si="90"/>
        <v/>
      </c>
      <c r="O1119" s="32" t="str">
        <f t="shared" si="91"/>
        <v/>
      </c>
      <c r="P1119" s="1"/>
      <c r="Q1119" s="32" t="str">
        <f t="shared" si="92"/>
        <v/>
      </c>
      <c r="R1119" s="22">
        <f t="shared" si="88"/>
        <v>0</v>
      </c>
      <c r="S1119" s="1"/>
      <c r="T1119" s="1"/>
    </row>
    <row r="1120" spans="1:20" x14ac:dyDescent="0.25">
      <c r="A1120" s="1"/>
      <c r="B1120" s="1"/>
      <c r="C1120" s="1"/>
      <c r="D1120" s="5">
        <f t="shared" si="89"/>
        <v>1120</v>
      </c>
      <c r="E1120" s="10" t="s">
        <v>7</v>
      </c>
      <c r="F1120" s="9"/>
      <c r="G1120" s="10" t="s">
        <v>7</v>
      </c>
      <c r="H1120" s="9"/>
      <c r="I1120" s="10" t="s">
        <v>7</v>
      </c>
      <c r="J1120" s="9"/>
      <c r="K1120" s="10" t="s">
        <v>7</v>
      </c>
      <c r="L1120" s="139"/>
      <c r="M1120" s="1"/>
      <c r="N1120" s="32" t="str">
        <f t="shared" si="90"/>
        <v/>
      </c>
      <c r="O1120" s="32" t="str">
        <f t="shared" si="91"/>
        <v/>
      </c>
      <c r="P1120" s="1"/>
      <c r="Q1120" s="32" t="str">
        <f t="shared" si="92"/>
        <v/>
      </c>
      <c r="R1120" s="22">
        <f t="shared" si="88"/>
        <v>0</v>
      </c>
      <c r="S1120" s="1"/>
      <c r="T1120" s="1"/>
    </row>
    <row r="1121" spans="1:20" x14ac:dyDescent="0.25">
      <c r="A1121" s="1"/>
      <c r="B1121" s="1"/>
      <c r="C1121" s="1"/>
      <c r="D1121" s="5">
        <f t="shared" si="89"/>
        <v>1121</v>
      </c>
      <c r="E1121" s="10" t="s">
        <v>7</v>
      </c>
      <c r="F1121" s="9"/>
      <c r="G1121" s="10" t="s">
        <v>7</v>
      </c>
      <c r="H1121" s="9"/>
      <c r="I1121" s="10" t="s">
        <v>7</v>
      </c>
      <c r="J1121" s="9"/>
      <c r="K1121" s="10" t="s">
        <v>7</v>
      </c>
      <c r="L1121" s="139"/>
      <c r="M1121" s="1"/>
      <c r="N1121" s="32" t="str">
        <f t="shared" si="90"/>
        <v/>
      </c>
      <c r="O1121" s="32" t="str">
        <f t="shared" si="91"/>
        <v/>
      </c>
      <c r="P1121" s="1"/>
      <c r="Q1121" s="32" t="str">
        <f t="shared" si="92"/>
        <v/>
      </c>
      <c r="R1121" s="22">
        <f t="shared" si="88"/>
        <v>0</v>
      </c>
      <c r="S1121" s="1"/>
      <c r="T1121" s="1"/>
    </row>
    <row r="1122" spans="1:20" x14ac:dyDescent="0.25">
      <c r="A1122" s="1"/>
      <c r="B1122" s="1"/>
      <c r="C1122" s="1"/>
      <c r="D1122" s="5">
        <f t="shared" si="89"/>
        <v>1122</v>
      </c>
      <c r="E1122" s="10" t="s">
        <v>7</v>
      </c>
      <c r="F1122" s="9"/>
      <c r="G1122" s="10" t="s">
        <v>7</v>
      </c>
      <c r="H1122" s="9"/>
      <c r="I1122" s="10" t="s">
        <v>7</v>
      </c>
      <c r="J1122" s="9"/>
      <c r="K1122" s="10" t="s">
        <v>7</v>
      </c>
      <c r="L1122" s="139"/>
      <c r="M1122" s="1"/>
      <c r="N1122" s="32" t="str">
        <f t="shared" si="90"/>
        <v/>
      </c>
      <c r="O1122" s="32" t="str">
        <f t="shared" si="91"/>
        <v/>
      </c>
      <c r="P1122" s="1"/>
      <c r="Q1122" s="32" t="str">
        <f t="shared" si="92"/>
        <v/>
      </c>
      <c r="R1122" s="22">
        <f t="shared" si="88"/>
        <v>0</v>
      </c>
      <c r="S1122" s="1"/>
      <c r="T1122" s="1"/>
    </row>
    <row r="1123" spans="1:20" x14ac:dyDescent="0.25">
      <c r="A1123" s="1"/>
      <c r="B1123" s="1"/>
      <c r="C1123" s="1"/>
      <c r="D1123" s="5">
        <f t="shared" si="89"/>
        <v>1123</v>
      </c>
      <c r="E1123" s="10" t="s">
        <v>7</v>
      </c>
      <c r="F1123" s="9"/>
      <c r="G1123" s="10" t="s">
        <v>7</v>
      </c>
      <c r="H1123" s="9"/>
      <c r="I1123" s="10" t="s">
        <v>7</v>
      </c>
      <c r="J1123" s="9"/>
      <c r="K1123" s="10" t="s">
        <v>7</v>
      </c>
      <c r="L1123" s="139"/>
      <c r="M1123" s="1"/>
      <c r="N1123" s="32" t="str">
        <f t="shared" si="90"/>
        <v/>
      </c>
      <c r="O1123" s="32" t="str">
        <f t="shared" si="91"/>
        <v/>
      </c>
      <c r="P1123" s="1"/>
      <c r="Q1123" s="32" t="str">
        <f t="shared" si="92"/>
        <v/>
      </c>
      <c r="R1123" s="22">
        <f t="shared" si="88"/>
        <v>0</v>
      </c>
      <c r="S1123" s="1"/>
      <c r="T1123" s="1"/>
    </row>
    <row r="1124" spans="1:20" x14ac:dyDescent="0.25">
      <c r="A1124" s="1"/>
      <c r="B1124" s="1"/>
      <c r="C1124" s="1"/>
      <c r="D1124" s="5">
        <f t="shared" si="89"/>
        <v>1124</v>
      </c>
      <c r="E1124" s="10" t="s">
        <v>7</v>
      </c>
      <c r="F1124" s="9"/>
      <c r="G1124" s="10" t="s">
        <v>7</v>
      </c>
      <c r="H1124" s="9"/>
      <c r="I1124" s="10" t="s">
        <v>7</v>
      </c>
      <c r="J1124" s="9"/>
      <c r="K1124" s="10" t="s">
        <v>7</v>
      </c>
      <c r="L1124" s="139"/>
      <c r="M1124" s="1"/>
      <c r="N1124" s="32" t="str">
        <f t="shared" si="90"/>
        <v/>
      </c>
      <c r="O1124" s="32" t="str">
        <f t="shared" si="91"/>
        <v/>
      </c>
      <c r="P1124" s="1"/>
      <c r="Q1124" s="32" t="str">
        <f t="shared" si="92"/>
        <v/>
      </c>
      <c r="R1124" s="22">
        <f t="shared" si="88"/>
        <v>0</v>
      </c>
      <c r="S1124" s="1"/>
      <c r="T1124" s="1"/>
    </row>
    <row r="1125" spans="1:20" x14ac:dyDescent="0.25">
      <c r="A1125" s="1"/>
      <c r="B1125" s="1"/>
      <c r="C1125" s="1"/>
      <c r="D1125" s="5">
        <f t="shared" si="89"/>
        <v>1125</v>
      </c>
      <c r="E1125" s="10" t="s">
        <v>7</v>
      </c>
      <c r="F1125" s="9"/>
      <c r="G1125" s="10" t="s">
        <v>7</v>
      </c>
      <c r="H1125" s="9"/>
      <c r="I1125" s="10" t="s">
        <v>7</v>
      </c>
      <c r="J1125" s="9"/>
      <c r="K1125" s="10" t="s">
        <v>7</v>
      </c>
      <c r="L1125" s="139"/>
      <c r="M1125" s="1"/>
      <c r="N1125" s="32" t="str">
        <f t="shared" si="90"/>
        <v/>
      </c>
      <c r="O1125" s="32" t="str">
        <f t="shared" si="91"/>
        <v/>
      </c>
      <c r="P1125" s="1"/>
      <c r="Q1125" s="32" t="str">
        <f t="shared" si="92"/>
        <v/>
      </c>
      <c r="R1125" s="22">
        <f t="shared" si="88"/>
        <v>0</v>
      </c>
      <c r="S1125" s="1"/>
      <c r="T1125" s="1"/>
    </row>
    <row r="1126" spans="1:20" x14ac:dyDescent="0.25">
      <c r="A1126" s="1"/>
      <c r="B1126" s="1"/>
      <c r="C1126" s="1"/>
      <c r="D1126" s="5">
        <f t="shared" si="89"/>
        <v>1126</v>
      </c>
      <c r="E1126" s="10" t="s">
        <v>7</v>
      </c>
      <c r="F1126" s="9"/>
      <c r="G1126" s="10" t="s">
        <v>7</v>
      </c>
      <c r="H1126" s="9"/>
      <c r="I1126" s="10" t="s">
        <v>7</v>
      </c>
      <c r="J1126" s="9"/>
      <c r="K1126" s="10" t="s">
        <v>7</v>
      </c>
      <c r="L1126" s="139"/>
      <c r="M1126" s="1"/>
      <c r="N1126" s="32" t="str">
        <f t="shared" si="90"/>
        <v/>
      </c>
      <c r="O1126" s="32" t="str">
        <f t="shared" si="91"/>
        <v/>
      </c>
      <c r="P1126" s="1"/>
      <c r="Q1126" s="32" t="str">
        <f t="shared" si="92"/>
        <v/>
      </c>
      <c r="R1126" s="22">
        <f t="shared" si="88"/>
        <v>0</v>
      </c>
      <c r="S1126" s="1"/>
      <c r="T1126" s="1"/>
    </row>
    <row r="1127" spans="1:20" x14ac:dyDescent="0.25">
      <c r="A1127" s="1"/>
      <c r="B1127" s="1"/>
      <c r="C1127" s="1"/>
      <c r="D1127" s="5">
        <f t="shared" si="89"/>
        <v>1127</v>
      </c>
      <c r="E1127" s="10" t="s">
        <v>7</v>
      </c>
      <c r="F1127" s="9"/>
      <c r="G1127" s="10" t="s">
        <v>7</v>
      </c>
      <c r="H1127" s="9"/>
      <c r="I1127" s="10" t="s">
        <v>7</v>
      </c>
      <c r="J1127" s="9"/>
      <c r="K1127" s="10" t="s">
        <v>7</v>
      </c>
      <c r="L1127" s="139"/>
      <c r="M1127" s="1"/>
      <c r="N1127" s="32" t="str">
        <f t="shared" si="90"/>
        <v/>
      </c>
      <c r="O1127" s="32" t="str">
        <f t="shared" si="91"/>
        <v/>
      </c>
      <c r="P1127" s="1"/>
      <c r="Q1127" s="32" t="str">
        <f t="shared" si="92"/>
        <v/>
      </c>
      <c r="R1127" s="22">
        <f t="shared" si="88"/>
        <v>0</v>
      </c>
      <c r="S1127" s="1"/>
      <c r="T1127" s="1"/>
    </row>
    <row r="1128" spans="1:20" x14ac:dyDescent="0.25">
      <c r="A1128" s="1"/>
      <c r="B1128" s="1"/>
      <c r="C1128" s="1"/>
      <c r="D1128" s="5">
        <f t="shared" si="89"/>
        <v>1128</v>
      </c>
      <c r="E1128" s="10" t="s">
        <v>7</v>
      </c>
      <c r="F1128" s="9"/>
      <c r="G1128" s="10" t="s">
        <v>7</v>
      </c>
      <c r="H1128" s="9"/>
      <c r="I1128" s="10" t="s">
        <v>7</v>
      </c>
      <c r="J1128" s="9"/>
      <c r="K1128" s="10" t="s">
        <v>7</v>
      </c>
      <c r="L1128" s="139"/>
      <c r="M1128" s="1"/>
      <c r="N1128" s="32" t="str">
        <f t="shared" si="90"/>
        <v/>
      </c>
      <c r="O1128" s="32" t="str">
        <f t="shared" si="91"/>
        <v/>
      </c>
      <c r="P1128" s="1"/>
      <c r="Q1128" s="32" t="str">
        <f t="shared" si="92"/>
        <v/>
      </c>
      <c r="R1128" s="22">
        <f t="shared" si="88"/>
        <v>0</v>
      </c>
      <c r="S1128" s="1"/>
      <c r="T1128" s="1"/>
    </row>
    <row r="1129" spans="1:20" x14ac:dyDescent="0.25">
      <c r="A1129" s="1"/>
      <c r="B1129" s="1"/>
      <c r="C1129" s="1"/>
      <c r="D1129" s="5">
        <f t="shared" si="89"/>
        <v>1129</v>
      </c>
      <c r="E1129" s="10" t="s">
        <v>7</v>
      </c>
      <c r="F1129" s="9"/>
      <c r="G1129" s="10" t="s">
        <v>7</v>
      </c>
      <c r="H1129" s="9"/>
      <c r="I1129" s="10" t="s">
        <v>7</v>
      </c>
      <c r="J1129" s="9"/>
      <c r="K1129" s="10" t="s">
        <v>7</v>
      </c>
      <c r="L1129" s="139"/>
      <c r="M1129" s="1"/>
      <c r="N1129" s="32" t="str">
        <f t="shared" si="90"/>
        <v/>
      </c>
      <c r="O1129" s="32" t="str">
        <f t="shared" si="91"/>
        <v/>
      </c>
      <c r="P1129" s="1"/>
      <c r="Q1129" s="32" t="str">
        <f t="shared" si="92"/>
        <v/>
      </c>
      <c r="R1129" s="22">
        <f t="shared" si="88"/>
        <v>0</v>
      </c>
      <c r="S1129" s="1"/>
      <c r="T1129" s="1"/>
    </row>
    <row r="1130" spans="1:20" x14ac:dyDescent="0.25">
      <c r="A1130" s="1"/>
      <c r="B1130" s="1"/>
      <c r="C1130" s="1"/>
      <c r="D1130" s="5">
        <f t="shared" si="89"/>
        <v>1130</v>
      </c>
      <c r="E1130" s="10" t="s">
        <v>7</v>
      </c>
      <c r="F1130" s="9"/>
      <c r="G1130" s="10" t="s">
        <v>7</v>
      </c>
      <c r="H1130" s="9"/>
      <c r="I1130" s="10" t="s">
        <v>7</v>
      </c>
      <c r="J1130" s="9"/>
      <c r="K1130" s="10" t="s">
        <v>7</v>
      </c>
      <c r="L1130" s="139"/>
      <c r="M1130" s="1"/>
      <c r="N1130" s="32" t="str">
        <f t="shared" si="90"/>
        <v/>
      </c>
      <c r="O1130" s="32" t="str">
        <f t="shared" si="91"/>
        <v/>
      </c>
      <c r="P1130" s="1"/>
      <c r="Q1130" s="32" t="str">
        <f t="shared" si="92"/>
        <v/>
      </c>
      <c r="R1130" s="22">
        <f t="shared" si="88"/>
        <v>0</v>
      </c>
      <c r="S1130" s="1"/>
      <c r="T1130" s="1"/>
    </row>
    <row r="1131" spans="1:20" x14ac:dyDescent="0.25">
      <c r="A1131" s="1"/>
      <c r="B1131" s="1"/>
      <c r="C1131" s="1"/>
      <c r="D1131" s="5">
        <f t="shared" si="89"/>
        <v>1131</v>
      </c>
      <c r="E1131" s="10" t="s">
        <v>7</v>
      </c>
      <c r="F1131" s="9"/>
      <c r="G1131" s="10" t="s">
        <v>7</v>
      </c>
      <c r="H1131" s="9"/>
      <c r="I1131" s="10" t="s">
        <v>7</v>
      </c>
      <c r="J1131" s="9"/>
      <c r="K1131" s="10" t="s">
        <v>7</v>
      </c>
      <c r="L1131" s="139"/>
      <c r="M1131" s="1"/>
      <c r="N1131" s="32" t="str">
        <f t="shared" si="90"/>
        <v/>
      </c>
      <c r="O1131" s="32" t="str">
        <f t="shared" si="91"/>
        <v/>
      </c>
      <c r="P1131" s="1"/>
      <c r="Q1131" s="32" t="str">
        <f t="shared" si="92"/>
        <v/>
      </c>
      <c r="R1131" s="22">
        <f t="shared" si="88"/>
        <v>0</v>
      </c>
      <c r="S1131" s="1"/>
      <c r="T1131" s="1"/>
    </row>
    <row r="1132" spans="1:20" x14ac:dyDescent="0.25">
      <c r="A1132" s="1"/>
      <c r="B1132" s="1"/>
      <c r="C1132" s="1"/>
      <c r="D1132" s="5">
        <f t="shared" si="89"/>
        <v>1132</v>
      </c>
      <c r="E1132" s="10" t="s">
        <v>7</v>
      </c>
      <c r="F1132" s="9"/>
      <c r="G1132" s="10" t="s">
        <v>7</v>
      </c>
      <c r="H1132" s="9"/>
      <c r="I1132" s="10" t="s">
        <v>7</v>
      </c>
      <c r="J1132" s="9"/>
      <c r="K1132" s="10" t="s">
        <v>7</v>
      </c>
      <c r="L1132" s="139"/>
      <c r="M1132" s="1"/>
      <c r="N1132" s="32" t="str">
        <f t="shared" si="90"/>
        <v/>
      </c>
      <c r="O1132" s="32" t="str">
        <f t="shared" si="91"/>
        <v/>
      </c>
      <c r="P1132" s="1"/>
      <c r="Q1132" s="32" t="str">
        <f t="shared" si="92"/>
        <v/>
      </c>
      <c r="R1132" s="22">
        <f t="shared" si="88"/>
        <v>0</v>
      </c>
      <c r="S1132" s="1"/>
      <c r="T1132" s="1"/>
    </row>
    <row r="1133" spans="1:20" x14ac:dyDescent="0.25">
      <c r="A1133" s="1"/>
      <c r="B1133" s="1"/>
      <c r="C1133" s="1"/>
      <c r="D1133" s="5">
        <f t="shared" si="89"/>
        <v>1133</v>
      </c>
      <c r="E1133" s="10" t="s">
        <v>7</v>
      </c>
      <c r="F1133" s="9"/>
      <c r="G1133" s="10" t="s">
        <v>7</v>
      </c>
      <c r="H1133" s="9"/>
      <c r="I1133" s="10" t="s">
        <v>7</v>
      </c>
      <c r="J1133" s="9"/>
      <c r="K1133" s="10" t="s">
        <v>7</v>
      </c>
      <c r="L1133" s="139"/>
      <c r="M1133" s="1"/>
      <c r="N1133" s="32" t="str">
        <f t="shared" si="90"/>
        <v/>
      </c>
      <c r="O1133" s="32" t="str">
        <f t="shared" si="91"/>
        <v/>
      </c>
      <c r="P1133" s="1"/>
      <c r="Q1133" s="32" t="str">
        <f t="shared" si="92"/>
        <v/>
      </c>
      <c r="R1133" s="22">
        <f t="shared" si="88"/>
        <v>0</v>
      </c>
      <c r="S1133" s="1"/>
      <c r="T1133" s="1"/>
    </row>
    <row r="1134" spans="1:20" x14ac:dyDescent="0.25">
      <c r="A1134" s="1"/>
      <c r="B1134" s="1"/>
      <c r="C1134" s="1"/>
      <c r="D1134" s="5">
        <f t="shared" si="89"/>
        <v>1134</v>
      </c>
      <c r="E1134" s="10" t="s">
        <v>7</v>
      </c>
      <c r="F1134" s="9"/>
      <c r="G1134" s="10" t="s">
        <v>7</v>
      </c>
      <c r="H1134" s="9"/>
      <c r="I1134" s="10" t="s">
        <v>7</v>
      </c>
      <c r="J1134" s="9"/>
      <c r="K1134" s="10" t="s">
        <v>7</v>
      </c>
      <c r="L1134" s="139"/>
      <c r="M1134" s="1"/>
      <c r="N1134" s="32" t="str">
        <f t="shared" si="90"/>
        <v/>
      </c>
      <c r="O1134" s="32" t="str">
        <f t="shared" si="91"/>
        <v/>
      </c>
      <c r="P1134" s="1"/>
      <c r="Q1134" s="32" t="str">
        <f t="shared" si="92"/>
        <v/>
      </c>
      <c r="R1134" s="22">
        <f t="shared" si="88"/>
        <v>0</v>
      </c>
      <c r="S1134" s="1"/>
      <c r="T1134" s="1"/>
    </row>
    <row r="1135" spans="1:20" x14ac:dyDescent="0.25">
      <c r="A1135" s="1"/>
      <c r="B1135" s="1"/>
      <c r="C1135" s="1"/>
      <c r="D1135" s="5">
        <f t="shared" si="89"/>
        <v>1135</v>
      </c>
      <c r="E1135" s="10" t="s">
        <v>7</v>
      </c>
      <c r="F1135" s="9"/>
      <c r="G1135" s="10" t="s">
        <v>7</v>
      </c>
      <c r="H1135" s="9"/>
      <c r="I1135" s="10" t="s">
        <v>7</v>
      </c>
      <c r="J1135" s="9"/>
      <c r="K1135" s="10" t="s">
        <v>7</v>
      </c>
      <c r="L1135" s="139"/>
      <c r="M1135" s="1"/>
      <c r="N1135" s="32" t="str">
        <f t="shared" si="90"/>
        <v/>
      </c>
      <c r="O1135" s="32" t="str">
        <f t="shared" si="91"/>
        <v/>
      </c>
      <c r="P1135" s="1"/>
      <c r="Q1135" s="32" t="str">
        <f t="shared" si="92"/>
        <v/>
      </c>
      <c r="R1135" s="22">
        <f t="shared" si="88"/>
        <v>0</v>
      </c>
      <c r="S1135" s="1"/>
      <c r="T1135" s="1"/>
    </row>
    <row r="1136" spans="1:20" x14ac:dyDescent="0.25">
      <c r="A1136" s="1"/>
      <c r="B1136" s="1"/>
      <c r="C1136" s="1"/>
      <c r="D1136" s="5">
        <f t="shared" si="89"/>
        <v>1136</v>
      </c>
      <c r="E1136" s="10" t="s">
        <v>7</v>
      </c>
      <c r="F1136" s="9"/>
      <c r="G1136" s="10" t="s">
        <v>7</v>
      </c>
      <c r="H1136" s="9"/>
      <c r="I1136" s="10" t="s">
        <v>7</v>
      </c>
      <c r="J1136" s="9"/>
      <c r="K1136" s="10" t="s">
        <v>7</v>
      </c>
      <c r="L1136" s="139"/>
      <c r="M1136" s="1"/>
      <c r="N1136" s="32" t="str">
        <f t="shared" si="90"/>
        <v/>
      </c>
      <c r="O1136" s="32" t="str">
        <f t="shared" si="91"/>
        <v/>
      </c>
      <c r="P1136" s="1"/>
      <c r="Q1136" s="32" t="str">
        <f t="shared" si="92"/>
        <v/>
      </c>
      <c r="R1136" s="22">
        <f t="shared" si="88"/>
        <v>0</v>
      </c>
      <c r="S1136" s="1"/>
      <c r="T1136" s="1"/>
    </row>
    <row r="1137" spans="1:20" x14ac:dyDescent="0.25">
      <c r="A1137" s="1"/>
      <c r="B1137" s="1"/>
      <c r="C1137" s="1"/>
      <c r="D1137" s="5">
        <f t="shared" si="89"/>
        <v>1137</v>
      </c>
      <c r="E1137" s="10" t="s">
        <v>7</v>
      </c>
      <c r="F1137" s="9"/>
      <c r="G1137" s="10" t="s">
        <v>7</v>
      </c>
      <c r="H1137" s="9"/>
      <c r="I1137" s="10" t="s">
        <v>7</v>
      </c>
      <c r="J1137" s="9"/>
      <c r="K1137" s="10" t="s">
        <v>7</v>
      </c>
      <c r="L1137" s="139"/>
      <c r="M1137" s="1"/>
      <c r="N1137" s="32" t="str">
        <f t="shared" si="90"/>
        <v/>
      </c>
      <c r="O1137" s="32" t="str">
        <f t="shared" si="91"/>
        <v/>
      </c>
      <c r="P1137" s="1"/>
      <c r="Q1137" s="32" t="str">
        <f t="shared" si="92"/>
        <v/>
      </c>
      <c r="R1137" s="22">
        <f t="shared" si="88"/>
        <v>0</v>
      </c>
      <c r="S1137" s="1"/>
      <c r="T1137" s="1"/>
    </row>
    <row r="1138" spans="1:20" x14ac:dyDescent="0.25">
      <c r="A1138" s="1"/>
      <c r="B1138" s="1"/>
      <c r="C1138" s="1"/>
      <c r="D1138" s="5">
        <f t="shared" si="89"/>
        <v>1138</v>
      </c>
      <c r="E1138" s="10" t="s">
        <v>7</v>
      </c>
      <c r="F1138" s="9"/>
      <c r="G1138" s="10" t="s">
        <v>7</v>
      </c>
      <c r="H1138" s="9"/>
      <c r="I1138" s="10" t="s">
        <v>7</v>
      </c>
      <c r="J1138" s="9"/>
      <c r="K1138" s="10" t="s">
        <v>7</v>
      </c>
      <c r="L1138" s="139"/>
      <c r="M1138" s="1"/>
      <c r="N1138" s="32" t="str">
        <f t="shared" si="90"/>
        <v/>
      </c>
      <c r="O1138" s="32" t="str">
        <f t="shared" si="91"/>
        <v/>
      </c>
      <c r="P1138" s="1"/>
      <c r="Q1138" s="32" t="str">
        <f t="shared" si="92"/>
        <v/>
      </c>
      <c r="R1138" s="22">
        <f t="shared" si="88"/>
        <v>0</v>
      </c>
      <c r="S1138" s="1"/>
      <c r="T1138" s="1"/>
    </row>
    <row r="1139" spans="1:20" x14ac:dyDescent="0.25">
      <c r="A1139" s="1"/>
      <c r="B1139" s="1"/>
      <c r="C1139" s="1"/>
      <c r="D1139" s="5">
        <f t="shared" si="89"/>
        <v>1139</v>
      </c>
      <c r="E1139" s="10" t="s">
        <v>7</v>
      </c>
      <c r="F1139" s="9"/>
      <c r="G1139" s="10" t="s">
        <v>7</v>
      </c>
      <c r="H1139" s="9"/>
      <c r="I1139" s="10" t="s">
        <v>7</v>
      </c>
      <c r="J1139" s="9"/>
      <c r="K1139" s="10" t="s">
        <v>7</v>
      </c>
      <c r="L1139" s="139"/>
      <c r="M1139" s="1"/>
      <c r="N1139" s="32" t="str">
        <f t="shared" si="90"/>
        <v/>
      </c>
      <c r="O1139" s="32" t="str">
        <f t="shared" si="91"/>
        <v/>
      </c>
      <c r="P1139" s="1"/>
      <c r="Q1139" s="32" t="str">
        <f t="shared" si="92"/>
        <v/>
      </c>
      <c r="R1139" s="22">
        <f t="shared" si="88"/>
        <v>0</v>
      </c>
      <c r="S1139" s="1"/>
      <c r="T1139" s="1"/>
    </row>
    <row r="1140" spans="1:20" x14ac:dyDescent="0.25">
      <c r="A1140" s="1"/>
      <c r="B1140" s="1"/>
      <c r="C1140" s="1"/>
      <c r="D1140" s="5">
        <f t="shared" si="89"/>
        <v>1140</v>
      </c>
      <c r="E1140" s="10" t="s">
        <v>7</v>
      </c>
      <c r="F1140" s="9"/>
      <c r="G1140" s="10" t="s">
        <v>7</v>
      </c>
      <c r="H1140" s="9"/>
      <c r="I1140" s="10" t="s">
        <v>7</v>
      </c>
      <c r="J1140" s="9"/>
      <c r="K1140" s="10" t="s">
        <v>7</v>
      </c>
      <c r="L1140" s="139"/>
      <c r="M1140" s="1"/>
      <c r="N1140" s="32" t="str">
        <f t="shared" si="90"/>
        <v/>
      </c>
      <c r="O1140" s="32" t="str">
        <f t="shared" si="91"/>
        <v/>
      </c>
      <c r="P1140" s="1"/>
      <c r="Q1140" s="32" t="str">
        <f t="shared" si="92"/>
        <v/>
      </c>
      <c r="R1140" s="22">
        <f t="shared" si="88"/>
        <v>0</v>
      </c>
      <c r="S1140" s="1"/>
      <c r="T1140" s="1"/>
    </row>
    <row r="1141" spans="1:20" x14ac:dyDescent="0.25">
      <c r="A1141" s="1"/>
      <c r="B1141" s="1"/>
      <c r="C1141" s="1"/>
      <c r="D1141" s="5">
        <f t="shared" si="89"/>
        <v>1141</v>
      </c>
      <c r="E1141" s="10" t="s">
        <v>7</v>
      </c>
      <c r="F1141" s="9"/>
      <c r="G1141" s="10" t="s">
        <v>7</v>
      </c>
      <c r="H1141" s="9"/>
      <c r="I1141" s="10" t="s">
        <v>7</v>
      </c>
      <c r="J1141" s="9"/>
      <c r="K1141" s="10" t="s">
        <v>7</v>
      </c>
      <c r="L1141" s="139"/>
      <c r="M1141" s="1"/>
      <c r="N1141" s="32" t="str">
        <f t="shared" si="90"/>
        <v/>
      </c>
      <c r="O1141" s="32" t="str">
        <f t="shared" si="91"/>
        <v/>
      </c>
      <c r="P1141" s="1"/>
      <c r="Q1141" s="32" t="str">
        <f t="shared" si="92"/>
        <v/>
      </c>
      <c r="R1141" s="22">
        <f t="shared" si="88"/>
        <v>0</v>
      </c>
      <c r="S1141" s="1"/>
      <c r="T1141" s="1"/>
    </row>
    <row r="1142" spans="1:20" x14ac:dyDescent="0.25">
      <c r="A1142" s="1"/>
      <c r="B1142" s="1"/>
      <c r="C1142" s="1"/>
      <c r="D1142" s="5">
        <f t="shared" si="89"/>
        <v>1142</v>
      </c>
      <c r="E1142" s="10" t="s">
        <v>7</v>
      </c>
      <c r="F1142" s="9"/>
      <c r="G1142" s="10" t="s">
        <v>7</v>
      </c>
      <c r="H1142" s="9"/>
      <c r="I1142" s="10" t="s">
        <v>7</v>
      </c>
      <c r="J1142" s="9"/>
      <c r="K1142" s="10" t="s">
        <v>7</v>
      </c>
      <c r="L1142" s="139"/>
      <c r="M1142" s="1"/>
      <c r="N1142" s="32" t="str">
        <f t="shared" si="90"/>
        <v/>
      </c>
      <c r="O1142" s="32" t="str">
        <f t="shared" si="91"/>
        <v/>
      </c>
      <c r="P1142" s="1"/>
      <c r="Q1142" s="32" t="str">
        <f t="shared" si="92"/>
        <v/>
      </c>
      <c r="R1142" s="22">
        <f t="shared" si="88"/>
        <v>0</v>
      </c>
      <c r="S1142" s="1"/>
      <c r="T1142" s="1"/>
    </row>
    <row r="1143" spans="1:20" x14ac:dyDescent="0.25">
      <c r="A1143" s="1"/>
      <c r="B1143" s="1"/>
      <c r="C1143" s="1"/>
      <c r="D1143" s="5">
        <f t="shared" si="89"/>
        <v>1143</v>
      </c>
      <c r="E1143" s="10" t="s">
        <v>7</v>
      </c>
      <c r="F1143" s="9"/>
      <c r="G1143" s="10" t="s">
        <v>7</v>
      </c>
      <c r="H1143" s="9"/>
      <c r="I1143" s="10" t="s">
        <v>7</v>
      </c>
      <c r="J1143" s="9"/>
      <c r="K1143" s="10" t="s">
        <v>7</v>
      </c>
      <c r="L1143" s="139"/>
      <c r="M1143" s="1"/>
      <c r="N1143" s="32" t="str">
        <f t="shared" si="90"/>
        <v/>
      </c>
      <c r="O1143" s="32" t="str">
        <f t="shared" si="91"/>
        <v/>
      </c>
      <c r="P1143" s="1"/>
      <c r="Q1143" s="32" t="str">
        <f t="shared" si="92"/>
        <v/>
      </c>
      <c r="R1143" s="22">
        <f t="shared" si="88"/>
        <v>0</v>
      </c>
      <c r="S1143" s="1"/>
      <c r="T1143" s="1"/>
    </row>
    <row r="1144" spans="1:20" x14ac:dyDescent="0.25">
      <c r="A1144" s="1"/>
      <c r="B1144" s="1"/>
      <c r="C1144" s="1"/>
      <c r="D1144" s="5">
        <f t="shared" si="89"/>
        <v>1144</v>
      </c>
      <c r="E1144" s="10" t="s">
        <v>7</v>
      </c>
      <c r="F1144" s="9"/>
      <c r="G1144" s="10" t="s">
        <v>7</v>
      </c>
      <c r="H1144" s="9"/>
      <c r="I1144" s="10" t="s">
        <v>7</v>
      </c>
      <c r="J1144" s="9"/>
      <c r="K1144" s="10" t="s">
        <v>7</v>
      </c>
      <c r="L1144" s="139"/>
      <c r="M1144" s="1"/>
      <c r="N1144" s="32" t="str">
        <f t="shared" si="90"/>
        <v/>
      </c>
      <c r="O1144" s="32" t="str">
        <f t="shared" si="91"/>
        <v/>
      </c>
      <c r="P1144" s="1"/>
      <c r="Q1144" s="32" t="str">
        <f t="shared" si="92"/>
        <v/>
      </c>
      <c r="R1144" s="22">
        <f t="shared" si="88"/>
        <v>0</v>
      </c>
      <c r="S1144" s="1"/>
      <c r="T1144" s="1"/>
    </row>
    <row r="1145" spans="1:20" x14ac:dyDescent="0.25">
      <c r="A1145" s="1"/>
      <c r="B1145" s="1"/>
      <c r="C1145" s="1"/>
      <c r="D1145" s="5">
        <f t="shared" si="89"/>
        <v>1145</v>
      </c>
      <c r="E1145" s="10" t="s">
        <v>7</v>
      </c>
      <c r="F1145" s="9"/>
      <c r="G1145" s="10" t="s">
        <v>7</v>
      </c>
      <c r="H1145" s="9"/>
      <c r="I1145" s="10" t="s">
        <v>7</v>
      </c>
      <c r="J1145" s="9"/>
      <c r="K1145" s="10" t="s">
        <v>7</v>
      </c>
      <c r="L1145" s="139"/>
      <c r="M1145" s="1"/>
      <c r="N1145" s="32" t="str">
        <f t="shared" si="90"/>
        <v/>
      </c>
      <c r="O1145" s="32" t="str">
        <f t="shared" si="91"/>
        <v/>
      </c>
      <c r="P1145" s="1"/>
      <c r="Q1145" s="32" t="str">
        <f t="shared" si="92"/>
        <v/>
      </c>
      <c r="R1145" s="22">
        <f t="shared" si="88"/>
        <v>0</v>
      </c>
      <c r="S1145" s="1"/>
      <c r="T1145" s="1"/>
    </row>
    <row r="1146" spans="1:20" x14ac:dyDescent="0.25">
      <c r="A1146" s="1"/>
      <c r="B1146" s="1"/>
      <c r="C1146" s="1"/>
      <c r="D1146" s="5">
        <f t="shared" si="89"/>
        <v>1146</v>
      </c>
      <c r="E1146" s="10" t="s">
        <v>7</v>
      </c>
      <c r="F1146" s="9"/>
      <c r="G1146" s="10" t="s">
        <v>7</v>
      </c>
      <c r="H1146" s="9"/>
      <c r="I1146" s="10" t="s">
        <v>7</v>
      </c>
      <c r="J1146" s="9"/>
      <c r="K1146" s="10" t="s">
        <v>7</v>
      </c>
      <c r="L1146" s="139"/>
      <c r="M1146" s="1"/>
      <c r="N1146" s="32" t="str">
        <f t="shared" si="90"/>
        <v/>
      </c>
      <c r="O1146" s="32" t="str">
        <f t="shared" si="91"/>
        <v/>
      </c>
      <c r="P1146" s="1"/>
      <c r="Q1146" s="32" t="str">
        <f t="shared" si="92"/>
        <v/>
      </c>
      <c r="R1146" s="22">
        <f t="shared" si="88"/>
        <v>0</v>
      </c>
      <c r="S1146" s="1"/>
      <c r="T1146" s="1"/>
    </row>
    <row r="1147" spans="1:20" x14ac:dyDescent="0.25">
      <c r="A1147" s="1"/>
      <c r="B1147" s="1"/>
      <c r="C1147" s="1"/>
      <c r="D1147" s="5">
        <f t="shared" si="89"/>
        <v>1147</v>
      </c>
      <c r="E1147" s="10" t="s">
        <v>7</v>
      </c>
      <c r="F1147" s="9"/>
      <c r="G1147" s="10" t="s">
        <v>7</v>
      </c>
      <c r="H1147" s="9"/>
      <c r="I1147" s="10" t="s">
        <v>7</v>
      </c>
      <c r="J1147" s="9"/>
      <c r="K1147" s="10" t="s">
        <v>7</v>
      </c>
      <c r="L1147" s="139"/>
      <c r="M1147" s="1"/>
      <c r="N1147" s="32" t="str">
        <f t="shared" si="90"/>
        <v/>
      </c>
      <c r="O1147" s="32" t="str">
        <f t="shared" si="91"/>
        <v/>
      </c>
      <c r="P1147" s="1"/>
      <c r="Q1147" s="32" t="str">
        <f t="shared" si="92"/>
        <v/>
      </c>
      <c r="R1147" s="22">
        <f t="shared" si="88"/>
        <v>0</v>
      </c>
      <c r="S1147" s="1"/>
      <c r="T1147" s="1"/>
    </row>
    <row r="1148" spans="1:20" x14ac:dyDescent="0.25">
      <c r="A1148" s="1"/>
      <c r="B1148" s="1"/>
      <c r="C1148" s="1"/>
      <c r="D1148" s="5">
        <f t="shared" si="89"/>
        <v>1148</v>
      </c>
      <c r="E1148" s="10" t="s">
        <v>7</v>
      </c>
      <c r="F1148" s="9"/>
      <c r="G1148" s="10" t="s">
        <v>7</v>
      </c>
      <c r="H1148" s="9"/>
      <c r="I1148" s="10" t="s">
        <v>7</v>
      </c>
      <c r="J1148" s="9"/>
      <c r="K1148" s="10" t="s">
        <v>7</v>
      </c>
      <c r="L1148" s="139"/>
      <c r="M1148" s="1"/>
      <c r="N1148" s="32" t="str">
        <f t="shared" si="90"/>
        <v/>
      </c>
      <c r="O1148" s="32" t="str">
        <f t="shared" si="91"/>
        <v/>
      </c>
      <c r="P1148" s="1"/>
      <c r="Q1148" s="32" t="str">
        <f t="shared" si="92"/>
        <v/>
      </c>
      <c r="R1148" s="22">
        <f t="shared" si="88"/>
        <v>0</v>
      </c>
      <c r="S1148" s="1"/>
      <c r="T1148" s="1"/>
    </row>
    <row r="1149" spans="1:20" x14ac:dyDescent="0.25">
      <c r="A1149" s="1"/>
      <c r="B1149" s="1"/>
      <c r="C1149" s="1"/>
      <c r="D1149" s="5">
        <f t="shared" si="89"/>
        <v>1149</v>
      </c>
      <c r="E1149" s="10" t="s">
        <v>7</v>
      </c>
      <c r="F1149" s="9"/>
      <c r="G1149" s="10" t="s">
        <v>7</v>
      </c>
      <c r="H1149" s="9"/>
      <c r="I1149" s="10" t="s">
        <v>7</v>
      </c>
      <c r="J1149" s="9"/>
      <c r="K1149" s="10" t="s">
        <v>7</v>
      </c>
      <c r="L1149" s="139"/>
      <c r="M1149" s="1"/>
      <c r="N1149" s="32" t="str">
        <f t="shared" si="90"/>
        <v/>
      </c>
      <c r="O1149" s="32" t="str">
        <f t="shared" si="91"/>
        <v/>
      </c>
      <c r="P1149" s="1"/>
      <c r="Q1149" s="32" t="str">
        <f t="shared" si="92"/>
        <v/>
      </c>
      <c r="R1149" s="22">
        <f t="shared" si="88"/>
        <v>0</v>
      </c>
      <c r="S1149" s="1"/>
      <c r="T1149" s="1"/>
    </row>
    <row r="1150" spans="1:20" x14ac:dyDescent="0.25">
      <c r="A1150" s="1"/>
      <c r="B1150" s="1"/>
      <c r="C1150" s="1"/>
      <c r="D1150" s="5">
        <f t="shared" si="89"/>
        <v>1150</v>
      </c>
      <c r="E1150" s="10" t="s">
        <v>7</v>
      </c>
      <c r="F1150" s="9"/>
      <c r="G1150" s="10" t="s">
        <v>7</v>
      </c>
      <c r="H1150" s="9"/>
      <c r="I1150" s="10" t="s">
        <v>7</v>
      </c>
      <c r="J1150" s="9"/>
      <c r="K1150" s="10" t="s">
        <v>7</v>
      </c>
      <c r="L1150" s="139"/>
      <c r="M1150" s="1"/>
      <c r="N1150" s="32" t="str">
        <f t="shared" si="90"/>
        <v/>
      </c>
      <c r="O1150" s="32" t="str">
        <f t="shared" si="91"/>
        <v/>
      </c>
      <c r="P1150" s="1"/>
      <c r="Q1150" s="32" t="str">
        <f t="shared" si="92"/>
        <v/>
      </c>
      <c r="R1150" s="22">
        <f t="shared" si="88"/>
        <v>0</v>
      </c>
      <c r="S1150" s="1"/>
      <c r="T1150" s="1"/>
    </row>
    <row r="1151" spans="1:20" x14ac:dyDescent="0.25">
      <c r="A1151" s="1"/>
      <c r="B1151" s="1"/>
      <c r="C1151" s="1"/>
      <c r="D1151" s="5">
        <f t="shared" si="89"/>
        <v>1151</v>
      </c>
      <c r="E1151" s="10" t="s">
        <v>7</v>
      </c>
      <c r="F1151" s="9"/>
      <c r="G1151" s="10" t="s">
        <v>7</v>
      </c>
      <c r="H1151" s="9"/>
      <c r="I1151" s="10" t="s">
        <v>7</v>
      </c>
      <c r="J1151" s="9"/>
      <c r="K1151" s="10" t="s">
        <v>7</v>
      </c>
      <c r="L1151" s="139"/>
      <c r="M1151" s="1"/>
      <c r="N1151" s="32" t="str">
        <f t="shared" si="90"/>
        <v/>
      </c>
      <c r="O1151" s="32" t="str">
        <f t="shared" si="91"/>
        <v/>
      </c>
      <c r="P1151" s="1"/>
      <c r="Q1151" s="32" t="str">
        <f t="shared" si="92"/>
        <v/>
      </c>
      <c r="R1151" s="22">
        <f t="shared" si="88"/>
        <v>0</v>
      </c>
      <c r="S1151" s="1"/>
      <c r="T1151" s="1"/>
    </row>
    <row r="1152" spans="1:20" x14ac:dyDescent="0.25">
      <c r="A1152" s="1"/>
      <c r="B1152" s="1"/>
      <c r="C1152" s="1"/>
      <c r="D1152" s="5">
        <f t="shared" si="89"/>
        <v>1152</v>
      </c>
      <c r="E1152" s="10" t="s">
        <v>7</v>
      </c>
      <c r="F1152" s="9"/>
      <c r="G1152" s="10" t="s">
        <v>7</v>
      </c>
      <c r="H1152" s="9"/>
      <c r="I1152" s="10" t="s">
        <v>7</v>
      </c>
      <c r="J1152" s="9"/>
      <c r="K1152" s="10" t="s">
        <v>7</v>
      </c>
      <c r="L1152" s="139"/>
      <c r="M1152" s="1"/>
      <c r="N1152" s="32" t="str">
        <f t="shared" si="90"/>
        <v/>
      </c>
      <c r="O1152" s="32" t="str">
        <f t="shared" si="91"/>
        <v/>
      </c>
      <c r="P1152" s="1"/>
      <c r="Q1152" s="32" t="str">
        <f t="shared" si="92"/>
        <v/>
      </c>
      <c r="R1152" s="22">
        <f t="shared" si="88"/>
        <v>0</v>
      </c>
      <c r="S1152" s="1"/>
      <c r="T1152" s="1"/>
    </row>
    <row r="1153" spans="1:20" x14ac:dyDescent="0.25">
      <c r="A1153" s="1"/>
      <c r="B1153" s="1"/>
      <c r="C1153" s="1"/>
      <c r="D1153" s="5">
        <f t="shared" si="89"/>
        <v>1153</v>
      </c>
      <c r="E1153" s="10" t="s">
        <v>7</v>
      </c>
      <c r="F1153" s="9"/>
      <c r="G1153" s="10" t="s">
        <v>7</v>
      </c>
      <c r="H1153" s="9"/>
      <c r="I1153" s="10" t="s">
        <v>7</v>
      </c>
      <c r="J1153" s="9"/>
      <c r="K1153" s="10" t="s">
        <v>7</v>
      </c>
      <c r="L1153" s="139"/>
      <c r="M1153" s="1"/>
      <c r="N1153" s="32" t="str">
        <f t="shared" si="90"/>
        <v/>
      </c>
      <c r="O1153" s="32" t="str">
        <f t="shared" si="91"/>
        <v/>
      </c>
      <c r="P1153" s="1"/>
      <c r="Q1153" s="32" t="str">
        <f t="shared" si="92"/>
        <v/>
      </c>
      <c r="R1153" s="22">
        <f t="shared" si="88"/>
        <v>0</v>
      </c>
      <c r="S1153" s="1"/>
      <c r="T1153" s="1"/>
    </row>
    <row r="1154" spans="1:20" x14ac:dyDescent="0.25">
      <c r="A1154" s="1"/>
      <c r="B1154" s="1"/>
      <c r="C1154" s="1"/>
      <c r="D1154" s="5">
        <f t="shared" si="89"/>
        <v>1154</v>
      </c>
      <c r="E1154" s="10" t="s">
        <v>7</v>
      </c>
      <c r="F1154" s="9"/>
      <c r="G1154" s="10" t="s">
        <v>7</v>
      </c>
      <c r="H1154" s="9"/>
      <c r="I1154" s="10" t="s">
        <v>7</v>
      </c>
      <c r="J1154" s="9"/>
      <c r="K1154" s="10" t="s">
        <v>7</v>
      </c>
      <c r="L1154" s="139"/>
      <c r="M1154" s="1"/>
      <c r="N1154" s="32" t="str">
        <f t="shared" si="90"/>
        <v/>
      </c>
      <c r="O1154" s="32" t="str">
        <f t="shared" si="91"/>
        <v/>
      </c>
      <c r="P1154" s="1"/>
      <c r="Q1154" s="32" t="str">
        <f t="shared" si="92"/>
        <v/>
      </c>
      <c r="R1154" s="22">
        <f t="shared" si="88"/>
        <v>0</v>
      </c>
      <c r="S1154" s="1"/>
      <c r="T1154" s="1"/>
    </row>
    <row r="1155" spans="1:20" x14ac:dyDescent="0.25">
      <c r="A1155" s="1"/>
      <c r="B1155" s="1"/>
      <c r="C1155" s="1"/>
      <c r="D1155" s="5">
        <f t="shared" si="89"/>
        <v>1155</v>
      </c>
      <c r="E1155" s="10" t="s">
        <v>7</v>
      </c>
      <c r="F1155" s="9"/>
      <c r="G1155" s="10" t="s">
        <v>7</v>
      </c>
      <c r="H1155" s="9"/>
      <c r="I1155" s="10" t="s">
        <v>7</v>
      </c>
      <c r="J1155" s="9"/>
      <c r="K1155" s="10" t="s">
        <v>7</v>
      </c>
      <c r="L1155" s="139"/>
      <c r="M1155" s="1"/>
      <c r="N1155" s="32" t="str">
        <f t="shared" si="90"/>
        <v/>
      </c>
      <c r="O1155" s="32" t="str">
        <f t="shared" si="91"/>
        <v/>
      </c>
      <c r="P1155" s="1"/>
      <c r="Q1155" s="32" t="str">
        <f t="shared" si="92"/>
        <v/>
      </c>
      <c r="R1155" s="22">
        <f t="shared" si="88"/>
        <v>0</v>
      </c>
      <c r="S1155" s="1"/>
      <c r="T1155" s="1"/>
    </row>
    <row r="1156" spans="1:20" x14ac:dyDescent="0.25">
      <c r="A1156" s="1"/>
      <c r="B1156" s="1"/>
      <c r="C1156" s="1"/>
      <c r="D1156" s="5">
        <f t="shared" si="89"/>
        <v>1156</v>
      </c>
      <c r="E1156" s="10" t="s">
        <v>7</v>
      </c>
      <c r="F1156" s="9"/>
      <c r="G1156" s="10" t="s">
        <v>7</v>
      </c>
      <c r="H1156" s="9"/>
      <c r="I1156" s="10" t="s">
        <v>7</v>
      </c>
      <c r="J1156" s="9"/>
      <c r="K1156" s="10" t="s">
        <v>7</v>
      </c>
      <c r="L1156" s="139"/>
      <c r="M1156" s="1"/>
      <c r="N1156" s="32" t="str">
        <f t="shared" si="90"/>
        <v/>
      </c>
      <c r="O1156" s="32" t="str">
        <f t="shared" si="91"/>
        <v/>
      </c>
      <c r="P1156" s="1"/>
      <c r="Q1156" s="32" t="str">
        <f t="shared" si="92"/>
        <v/>
      </c>
      <c r="R1156" s="22">
        <f t="shared" si="88"/>
        <v>0</v>
      </c>
      <c r="S1156" s="1"/>
      <c r="T1156" s="1"/>
    </row>
    <row r="1157" spans="1:20" x14ac:dyDescent="0.25">
      <c r="A1157" s="1"/>
      <c r="B1157" s="1"/>
      <c r="C1157" s="1"/>
      <c r="D1157" s="5">
        <f t="shared" si="89"/>
        <v>1157</v>
      </c>
      <c r="E1157" s="10" t="s">
        <v>7</v>
      </c>
      <c r="F1157" s="9"/>
      <c r="G1157" s="10" t="s">
        <v>7</v>
      </c>
      <c r="H1157" s="9"/>
      <c r="I1157" s="10" t="s">
        <v>7</v>
      </c>
      <c r="J1157" s="9"/>
      <c r="K1157" s="10" t="s">
        <v>7</v>
      </c>
      <c r="L1157" s="139"/>
      <c r="M1157" s="1"/>
      <c r="N1157" s="32" t="str">
        <f t="shared" si="90"/>
        <v/>
      </c>
      <c r="O1157" s="32" t="str">
        <f t="shared" si="91"/>
        <v/>
      </c>
      <c r="P1157" s="1"/>
      <c r="Q1157" s="32" t="str">
        <f t="shared" si="92"/>
        <v/>
      </c>
      <c r="R1157" s="22">
        <f t="shared" si="88"/>
        <v>0</v>
      </c>
      <c r="S1157" s="1"/>
      <c r="T1157" s="1"/>
    </row>
    <row r="1158" spans="1:20" x14ac:dyDescent="0.25">
      <c r="A1158" s="1"/>
      <c r="B1158" s="1"/>
      <c r="C1158" s="1"/>
      <c r="D1158" s="5">
        <f t="shared" si="89"/>
        <v>1158</v>
      </c>
      <c r="E1158" s="10" t="s">
        <v>7</v>
      </c>
      <c r="F1158" s="9"/>
      <c r="G1158" s="10" t="s">
        <v>7</v>
      </c>
      <c r="H1158" s="9"/>
      <c r="I1158" s="10" t="s">
        <v>7</v>
      </c>
      <c r="J1158" s="9"/>
      <c r="K1158" s="10" t="s">
        <v>7</v>
      </c>
      <c r="L1158" s="139"/>
      <c r="M1158" s="1"/>
      <c r="N1158" s="32" t="str">
        <f t="shared" si="90"/>
        <v/>
      </c>
      <c r="O1158" s="32" t="str">
        <f t="shared" si="91"/>
        <v/>
      </c>
      <c r="P1158" s="1"/>
      <c r="Q1158" s="32" t="str">
        <f t="shared" si="92"/>
        <v/>
      </c>
      <c r="R1158" s="22">
        <f t="shared" si="88"/>
        <v>0</v>
      </c>
      <c r="S1158" s="1"/>
      <c r="T1158" s="1"/>
    </row>
    <row r="1159" spans="1:20" x14ac:dyDescent="0.25">
      <c r="A1159" s="1"/>
      <c r="B1159" s="1"/>
      <c r="C1159" s="1"/>
      <c r="D1159" s="5">
        <f t="shared" si="89"/>
        <v>1159</v>
      </c>
      <c r="E1159" s="10" t="s">
        <v>7</v>
      </c>
      <c r="F1159" s="9"/>
      <c r="G1159" s="10" t="s">
        <v>7</v>
      </c>
      <c r="H1159" s="9"/>
      <c r="I1159" s="10" t="s">
        <v>7</v>
      </c>
      <c r="J1159" s="9"/>
      <c r="K1159" s="10" t="s">
        <v>7</v>
      </c>
      <c r="L1159" s="139"/>
      <c r="M1159" s="1"/>
      <c r="N1159" s="32" t="str">
        <f t="shared" si="90"/>
        <v/>
      </c>
      <c r="O1159" s="32" t="str">
        <f t="shared" si="91"/>
        <v/>
      </c>
      <c r="P1159" s="1"/>
      <c r="Q1159" s="32" t="str">
        <f t="shared" si="92"/>
        <v/>
      </c>
      <c r="R1159" s="22">
        <f t="shared" si="88"/>
        <v>0</v>
      </c>
      <c r="S1159" s="1"/>
      <c r="T1159" s="1"/>
    </row>
    <row r="1160" spans="1:20" x14ac:dyDescent="0.25">
      <c r="A1160" s="1"/>
      <c r="B1160" s="1"/>
      <c r="C1160" s="1"/>
      <c r="D1160" s="5">
        <f t="shared" si="89"/>
        <v>1160</v>
      </c>
      <c r="E1160" s="10" t="s">
        <v>7</v>
      </c>
      <c r="F1160" s="9"/>
      <c r="G1160" s="10" t="s">
        <v>7</v>
      </c>
      <c r="H1160" s="9"/>
      <c r="I1160" s="10" t="s">
        <v>7</v>
      </c>
      <c r="J1160" s="9"/>
      <c r="K1160" s="10" t="s">
        <v>7</v>
      </c>
      <c r="L1160" s="139"/>
      <c r="M1160" s="1"/>
      <c r="N1160" s="32" t="str">
        <f t="shared" si="90"/>
        <v/>
      </c>
      <c r="O1160" s="32" t="str">
        <f t="shared" si="91"/>
        <v/>
      </c>
      <c r="P1160" s="1"/>
      <c r="Q1160" s="32" t="str">
        <f t="shared" si="92"/>
        <v/>
      </c>
      <c r="R1160" s="22">
        <f t="shared" ref="R1160:R1223" si="93">IF(Q1160="",0,IF(COUNTIF(Q:Q,Q1160)=1,0,1))</f>
        <v>0</v>
      </c>
      <c r="S1160" s="1"/>
      <c r="T1160" s="1"/>
    </row>
    <row r="1161" spans="1:20" x14ac:dyDescent="0.25">
      <c r="A1161" s="1"/>
      <c r="B1161" s="1"/>
      <c r="C1161" s="1"/>
      <c r="D1161" s="5">
        <f t="shared" ref="D1161:D1224" si="94">ROW(C1161)</f>
        <v>1161</v>
      </c>
      <c r="E1161" s="10" t="s">
        <v>7</v>
      </c>
      <c r="F1161" s="9"/>
      <c r="G1161" s="10" t="s">
        <v>7</v>
      </c>
      <c r="H1161" s="9"/>
      <c r="I1161" s="10" t="s">
        <v>7</v>
      </c>
      <c r="J1161" s="9"/>
      <c r="K1161" s="10" t="s">
        <v>7</v>
      </c>
      <c r="L1161" s="139"/>
      <c r="M1161" s="1"/>
      <c r="N1161" s="32" t="str">
        <f t="shared" si="90"/>
        <v/>
      </c>
      <c r="O1161" s="32" t="str">
        <f t="shared" si="91"/>
        <v/>
      </c>
      <c r="P1161" s="1"/>
      <c r="Q1161" s="32" t="str">
        <f t="shared" si="92"/>
        <v/>
      </c>
      <c r="R1161" s="22">
        <f t="shared" si="93"/>
        <v>0</v>
      </c>
      <c r="S1161" s="1"/>
      <c r="T1161" s="1"/>
    </row>
    <row r="1162" spans="1:20" x14ac:dyDescent="0.25">
      <c r="A1162" s="1"/>
      <c r="B1162" s="1"/>
      <c r="C1162" s="1"/>
      <c r="D1162" s="5">
        <f t="shared" si="94"/>
        <v>1162</v>
      </c>
      <c r="E1162" s="10" t="s">
        <v>7</v>
      </c>
      <c r="F1162" s="9"/>
      <c r="G1162" s="10" t="s">
        <v>7</v>
      </c>
      <c r="H1162" s="9"/>
      <c r="I1162" s="10" t="s">
        <v>7</v>
      </c>
      <c r="J1162" s="9"/>
      <c r="K1162" s="10" t="s">
        <v>7</v>
      </c>
      <c r="L1162" s="139"/>
      <c r="M1162" s="1"/>
      <c r="N1162" s="32" t="str">
        <f t="shared" si="90"/>
        <v/>
      </c>
      <c r="O1162" s="32" t="str">
        <f t="shared" si="91"/>
        <v/>
      </c>
      <c r="P1162" s="1"/>
      <c r="Q1162" s="32" t="str">
        <f t="shared" si="92"/>
        <v/>
      </c>
      <c r="R1162" s="22">
        <f t="shared" si="93"/>
        <v>0</v>
      </c>
      <c r="S1162" s="1"/>
      <c r="T1162" s="1"/>
    </row>
    <row r="1163" spans="1:20" x14ac:dyDescent="0.25">
      <c r="A1163" s="1"/>
      <c r="B1163" s="1"/>
      <c r="C1163" s="1"/>
      <c r="D1163" s="5">
        <f t="shared" si="94"/>
        <v>1163</v>
      </c>
      <c r="E1163" s="10" t="s">
        <v>7</v>
      </c>
      <c r="F1163" s="9"/>
      <c r="G1163" s="10" t="s">
        <v>7</v>
      </c>
      <c r="H1163" s="9"/>
      <c r="I1163" s="10" t="s">
        <v>7</v>
      </c>
      <c r="J1163" s="9"/>
      <c r="K1163" s="10" t="s">
        <v>7</v>
      </c>
      <c r="L1163" s="139"/>
      <c r="M1163" s="1"/>
      <c r="N1163" s="32" t="str">
        <f t="shared" si="90"/>
        <v/>
      </c>
      <c r="O1163" s="32" t="str">
        <f t="shared" si="91"/>
        <v/>
      </c>
      <c r="P1163" s="1"/>
      <c r="Q1163" s="32" t="str">
        <f t="shared" si="92"/>
        <v/>
      </c>
      <c r="R1163" s="22">
        <f t="shared" si="93"/>
        <v>0</v>
      </c>
      <c r="S1163" s="1"/>
      <c r="T1163" s="1"/>
    </row>
    <row r="1164" spans="1:20" x14ac:dyDescent="0.25">
      <c r="A1164" s="1"/>
      <c r="B1164" s="1"/>
      <c r="C1164" s="1"/>
      <c r="D1164" s="5">
        <f t="shared" si="94"/>
        <v>1164</v>
      </c>
      <c r="E1164" s="10" t="s">
        <v>7</v>
      </c>
      <c r="F1164" s="9"/>
      <c r="G1164" s="10" t="s">
        <v>7</v>
      </c>
      <c r="H1164" s="9"/>
      <c r="I1164" s="10" t="s">
        <v>7</v>
      </c>
      <c r="J1164" s="9"/>
      <c r="K1164" s="10" t="s">
        <v>7</v>
      </c>
      <c r="L1164" s="139"/>
      <c r="M1164" s="1"/>
      <c r="N1164" s="32" t="str">
        <f t="shared" si="90"/>
        <v/>
      </c>
      <c r="O1164" s="32" t="str">
        <f t="shared" si="91"/>
        <v/>
      </c>
      <c r="P1164" s="1"/>
      <c r="Q1164" s="32" t="str">
        <f t="shared" si="92"/>
        <v/>
      </c>
      <c r="R1164" s="22">
        <f t="shared" si="93"/>
        <v>0</v>
      </c>
      <c r="S1164" s="1"/>
      <c r="T1164" s="1"/>
    </row>
    <row r="1165" spans="1:20" x14ac:dyDescent="0.25">
      <c r="A1165" s="1"/>
      <c r="B1165" s="1"/>
      <c r="C1165" s="1"/>
      <c r="D1165" s="5">
        <f t="shared" si="94"/>
        <v>1165</v>
      </c>
      <c r="E1165" s="10" t="s">
        <v>7</v>
      </c>
      <c r="F1165" s="9"/>
      <c r="G1165" s="10" t="s">
        <v>7</v>
      </c>
      <c r="H1165" s="9"/>
      <c r="I1165" s="10" t="s">
        <v>7</v>
      </c>
      <c r="J1165" s="9"/>
      <c r="K1165" s="10" t="s">
        <v>7</v>
      </c>
      <c r="L1165" s="139"/>
      <c r="M1165" s="1"/>
      <c r="N1165" s="32" t="str">
        <f t="shared" si="90"/>
        <v/>
      </c>
      <c r="O1165" s="32" t="str">
        <f t="shared" si="91"/>
        <v/>
      </c>
      <c r="P1165" s="1"/>
      <c r="Q1165" s="32" t="str">
        <f t="shared" si="92"/>
        <v/>
      </c>
      <c r="R1165" s="22">
        <f t="shared" si="93"/>
        <v>0</v>
      </c>
      <c r="S1165" s="1"/>
      <c r="T1165" s="1"/>
    </row>
    <row r="1166" spans="1:20" x14ac:dyDescent="0.25">
      <c r="A1166" s="1"/>
      <c r="B1166" s="1"/>
      <c r="C1166" s="1"/>
      <c r="D1166" s="5">
        <f t="shared" si="94"/>
        <v>1166</v>
      </c>
      <c r="E1166" s="10" t="s">
        <v>7</v>
      </c>
      <c r="F1166" s="9"/>
      <c r="G1166" s="10" t="s">
        <v>7</v>
      </c>
      <c r="H1166" s="9"/>
      <c r="I1166" s="10" t="s">
        <v>7</v>
      </c>
      <c r="J1166" s="9"/>
      <c r="K1166" s="10" t="s">
        <v>7</v>
      </c>
      <c r="L1166" s="139"/>
      <c r="M1166" s="1"/>
      <c r="N1166" s="32" t="str">
        <f t="shared" si="90"/>
        <v/>
      </c>
      <c r="O1166" s="32" t="str">
        <f t="shared" si="91"/>
        <v/>
      </c>
      <c r="P1166" s="1"/>
      <c r="Q1166" s="32" t="str">
        <f t="shared" si="92"/>
        <v/>
      </c>
      <c r="R1166" s="22">
        <f t="shared" si="93"/>
        <v>0</v>
      </c>
      <c r="S1166" s="1"/>
      <c r="T1166" s="1"/>
    </row>
    <row r="1167" spans="1:20" x14ac:dyDescent="0.25">
      <c r="A1167" s="1"/>
      <c r="B1167" s="1"/>
      <c r="C1167" s="1"/>
      <c r="D1167" s="5">
        <f t="shared" si="94"/>
        <v>1167</v>
      </c>
      <c r="E1167" s="10" t="s">
        <v>7</v>
      </c>
      <c r="F1167" s="9"/>
      <c r="G1167" s="10" t="s">
        <v>7</v>
      </c>
      <c r="H1167" s="9"/>
      <c r="I1167" s="10" t="s">
        <v>7</v>
      </c>
      <c r="J1167" s="9"/>
      <c r="K1167" s="10" t="s">
        <v>7</v>
      </c>
      <c r="L1167" s="139"/>
      <c r="M1167" s="1"/>
      <c r="N1167" s="32" t="str">
        <f t="shared" si="90"/>
        <v/>
      </c>
      <c r="O1167" s="32" t="str">
        <f t="shared" si="91"/>
        <v/>
      </c>
      <c r="P1167" s="1"/>
      <c r="Q1167" s="32" t="str">
        <f t="shared" si="92"/>
        <v/>
      </c>
      <c r="R1167" s="22">
        <f t="shared" si="93"/>
        <v>0</v>
      </c>
      <c r="S1167" s="1"/>
      <c r="T1167" s="1"/>
    </row>
    <row r="1168" spans="1:20" x14ac:dyDescent="0.25">
      <c r="A1168" s="1"/>
      <c r="B1168" s="1"/>
      <c r="C1168" s="1"/>
      <c r="D1168" s="5">
        <f t="shared" si="94"/>
        <v>1168</v>
      </c>
      <c r="E1168" s="10" t="s">
        <v>7</v>
      </c>
      <c r="F1168" s="9"/>
      <c r="G1168" s="10" t="s">
        <v>7</v>
      </c>
      <c r="H1168" s="9"/>
      <c r="I1168" s="10" t="s">
        <v>7</v>
      </c>
      <c r="J1168" s="9"/>
      <c r="K1168" s="10" t="s">
        <v>7</v>
      </c>
      <c r="L1168" s="139"/>
      <c r="M1168" s="1"/>
      <c r="N1168" s="32" t="str">
        <f t="shared" si="90"/>
        <v/>
      </c>
      <c r="O1168" s="32" t="str">
        <f t="shared" si="91"/>
        <v/>
      </c>
      <c r="P1168" s="1"/>
      <c r="Q1168" s="32" t="str">
        <f t="shared" si="92"/>
        <v/>
      </c>
      <c r="R1168" s="22">
        <f t="shared" si="93"/>
        <v>0</v>
      </c>
      <c r="S1168" s="1"/>
      <c r="T1168" s="1"/>
    </row>
    <row r="1169" spans="1:20" x14ac:dyDescent="0.25">
      <c r="A1169" s="1"/>
      <c r="B1169" s="1"/>
      <c r="C1169" s="1"/>
      <c r="D1169" s="5">
        <f t="shared" si="94"/>
        <v>1169</v>
      </c>
      <c r="E1169" s="10" t="s">
        <v>7</v>
      </c>
      <c r="F1169" s="9"/>
      <c r="G1169" s="10" t="s">
        <v>7</v>
      </c>
      <c r="H1169" s="9"/>
      <c r="I1169" s="10" t="s">
        <v>7</v>
      </c>
      <c r="J1169" s="9"/>
      <c r="K1169" s="10" t="s">
        <v>7</v>
      </c>
      <c r="L1169" s="139"/>
      <c r="M1169" s="1"/>
      <c r="N1169" s="32" t="str">
        <f t="shared" si="90"/>
        <v/>
      </c>
      <c r="O1169" s="32" t="str">
        <f t="shared" si="91"/>
        <v/>
      </c>
      <c r="P1169" s="1"/>
      <c r="Q1169" s="32" t="str">
        <f t="shared" si="92"/>
        <v/>
      </c>
      <c r="R1169" s="22">
        <f t="shared" si="93"/>
        <v>0</v>
      </c>
      <c r="S1169" s="1"/>
      <c r="T1169" s="1"/>
    </row>
    <row r="1170" spans="1:20" x14ac:dyDescent="0.25">
      <c r="A1170" s="1"/>
      <c r="B1170" s="1"/>
      <c r="C1170" s="1"/>
      <c r="D1170" s="5">
        <f t="shared" si="94"/>
        <v>1170</v>
      </c>
      <c r="E1170" s="10" t="s">
        <v>7</v>
      </c>
      <c r="F1170" s="9"/>
      <c r="G1170" s="10" t="s">
        <v>7</v>
      </c>
      <c r="H1170" s="9"/>
      <c r="I1170" s="10" t="s">
        <v>7</v>
      </c>
      <c r="J1170" s="9"/>
      <c r="K1170" s="10" t="s">
        <v>7</v>
      </c>
      <c r="L1170" s="139"/>
      <c r="M1170" s="1"/>
      <c r="N1170" s="32" t="str">
        <f t="shared" si="90"/>
        <v/>
      </c>
      <c r="O1170" s="32" t="str">
        <f t="shared" si="91"/>
        <v/>
      </c>
      <c r="P1170" s="1"/>
      <c r="Q1170" s="32" t="str">
        <f t="shared" si="92"/>
        <v/>
      </c>
      <c r="R1170" s="22">
        <f t="shared" si="93"/>
        <v>0</v>
      </c>
      <c r="S1170" s="1"/>
      <c r="T1170" s="1"/>
    </row>
    <row r="1171" spans="1:20" x14ac:dyDescent="0.25">
      <c r="A1171" s="1"/>
      <c r="B1171" s="1"/>
      <c r="C1171" s="1"/>
      <c r="D1171" s="5">
        <f t="shared" si="94"/>
        <v>1171</v>
      </c>
      <c r="E1171" s="10" t="s">
        <v>7</v>
      </c>
      <c r="F1171" s="9"/>
      <c r="G1171" s="10" t="s">
        <v>7</v>
      </c>
      <c r="H1171" s="9"/>
      <c r="I1171" s="10" t="s">
        <v>7</v>
      </c>
      <c r="J1171" s="9"/>
      <c r="K1171" s="10" t="s">
        <v>7</v>
      </c>
      <c r="L1171" s="139"/>
      <c r="M1171" s="1"/>
      <c r="N1171" s="32" t="str">
        <f t="shared" si="90"/>
        <v/>
      </c>
      <c r="O1171" s="32" t="str">
        <f t="shared" si="91"/>
        <v/>
      </c>
      <c r="P1171" s="1"/>
      <c r="Q1171" s="32" t="str">
        <f t="shared" si="92"/>
        <v/>
      </c>
      <c r="R1171" s="22">
        <f t="shared" si="93"/>
        <v>0</v>
      </c>
      <c r="S1171" s="1"/>
      <c r="T1171" s="1"/>
    </row>
    <row r="1172" spans="1:20" x14ac:dyDescent="0.25">
      <c r="A1172" s="1"/>
      <c r="B1172" s="1"/>
      <c r="C1172" s="1"/>
      <c r="D1172" s="5">
        <f t="shared" si="94"/>
        <v>1172</v>
      </c>
      <c r="E1172" s="10" t="s">
        <v>7</v>
      </c>
      <c r="F1172" s="9"/>
      <c r="G1172" s="10" t="s">
        <v>7</v>
      </c>
      <c r="H1172" s="9"/>
      <c r="I1172" s="10" t="s">
        <v>7</v>
      </c>
      <c r="J1172" s="9"/>
      <c r="K1172" s="10" t="s">
        <v>7</v>
      </c>
      <c r="L1172" s="139"/>
      <c r="M1172" s="1"/>
      <c r="N1172" s="32" t="str">
        <f t="shared" si="90"/>
        <v/>
      </c>
      <c r="O1172" s="32" t="str">
        <f t="shared" si="91"/>
        <v/>
      </c>
      <c r="P1172" s="1"/>
      <c r="Q1172" s="32" t="str">
        <f t="shared" si="92"/>
        <v/>
      </c>
      <c r="R1172" s="22">
        <f t="shared" si="93"/>
        <v>0</v>
      </c>
      <c r="S1172" s="1"/>
      <c r="T1172" s="1"/>
    </row>
    <row r="1173" spans="1:20" x14ac:dyDescent="0.25">
      <c r="A1173" s="1"/>
      <c r="B1173" s="1"/>
      <c r="C1173" s="1"/>
      <c r="D1173" s="5">
        <f t="shared" si="94"/>
        <v>1173</v>
      </c>
      <c r="E1173" s="10" t="s">
        <v>7</v>
      </c>
      <c r="F1173" s="9"/>
      <c r="G1173" s="10" t="s">
        <v>7</v>
      </c>
      <c r="H1173" s="9"/>
      <c r="I1173" s="10" t="s">
        <v>7</v>
      </c>
      <c r="J1173" s="9"/>
      <c r="K1173" s="10" t="s">
        <v>7</v>
      </c>
      <c r="L1173" s="139"/>
      <c r="M1173" s="1"/>
      <c r="N1173" s="32" t="str">
        <f t="shared" ref="N1173:N1236" si="95">IF(F1173="","",F1173&amp;" "&amp;LEFT(H1173,1)&amp;"."&amp;LEFT(J1173)&amp;".")</f>
        <v/>
      </c>
      <c r="O1173" s="32" t="str">
        <f t="shared" ref="O1173:O1236" si="96">IF(F1173="","",F1173&amp;" "&amp;H1173&amp;" "&amp;J1173)</f>
        <v/>
      </c>
      <c r="P1173" s="1"/>
      <c r="Q1173" s="32" t="str">
        <f t="shared" ref="Q1173:Q1236" si="97">IF(F1173="","",N1173&amp;"_"&amp;DAY(L1173)&amp;"."&amp;MONTH(L1173)&amp;"."&amp;YEAR(L1173))</f>
        <v/>
      </c>
      <c r="R1173" s="22">
        <f t="shared" si="93"/>
        <v>0</v>
      </c>
      <c r="S1173" s="1"/>
      <c r="T1173" s="1"/>
    </row>
    <row r="1174" spans="1:20" x14ac:dyDescent="0.25">
      <c r="A1174" s="1"/>
      <c r="B1174" s="1"/>
      <c r="C1174" s="1"/>
      <c r="D1174" s="5">
        <f t="shared" si="94"/>
        <v>1174</v>
      </c>
      <c r="E1174" s="10" t="s">
        <v>7</v>
      </c>
      <c r="F1174" s="9"/>
      <c r="G1174" s="10" t="s">
        <v>7</v>
      </c>
      <c r="H1174" s="9"/>
      <c r="I1174" s="10" t="s">
        <v>7</v>
      </c>
      <c r="J1174" s="9"/>
      <c r="K1174" s="10" t="s">
        <v>7</v>
      </c>
      <c r="L1174" s="139"/>
      <c r="M1174" s="1"/>
      <c r="N1174" s="32" t="str">
        <f t="shared" si="95"/>
        <v/>
      </c>
      <c r="O1174" s="32" t="str">
        <f t="shared" si="96"/>
        <v/>
      </c>
      <c r="P1174" s="1"/>
      <c r="Q1174" s="32" t="str">
        <f t="shared" si="97"/>
        <v/>
      </c>
      <c r="R1174" s="22">
        <f t="shared" si="93"/>
        <v>0</v>
      </c>
      <c r="S1174" s="1"/>
      <c r="T1174" s="1"/>
    </row>
    <row r="1175" spans="1:20" x14ac:dyDescent="0.25">
      <c r="A1175" s="1"/>
      <c r="B1175" s="1"/>
      <c r="C1175" s="1"/>
      <c r="D1175" s="5">
        <f t="shared" si="94"/>
        <v>1175</v>
      </c>
      <c r="E1175" s="10" t="s">
        <v>7</v>
      </c>
      <c r="F1175" s="9"/>
      <c r="G1175" s="10" t="s">
        <v>7</v>
      </c>
      <c r="H1175" s="9"/>
      <c r="I1175" s="10" t="s">
        <v>7</v>
      </c>
      <c r="J1175" s="9"/>
      <c r="K1175" s="10" t="s">
        <v>7</v>
      </c>
      <c r="L1175" s="139"/>
      <c r="M1175" s="1"/>
      <c r="N1175" s="32" t="str">
        <f t="shared" si="95"/>
        <v/>
      </c>
      <c r="O1175" s="32" t="str">
        <f t="shared" si="96"/>
        <v/>
      </c>
      <c r="P1175" s="1"/>
      <c r="Q1175" s="32" t="str">
        <f t="shared" si="97"/>
        <v/>
      </c>
      <c r="R1175" s="22">
        <f t="shared" si="93"/>
        <v>0</v>
      </c>
      <c r="S1175" s="1"/>
      <c r="T1175" s="1"/>
    </row>
    <row r="1176" spans="1:20" x14ac:dyDescent="0.25">
      <c r="A1176" s="1"/>
      <c r="B1176" s="1"/>
      <c r="C1176" s="1"/>
      <c r="D1176" s="5">
        <f t="shared" si="94"/>
        <v>1176</v>
      </c>
      <c r="E1176" s="10" t="s">
        <v>7</v>
      </c>
      <c r="F1176" s="9"/>
      <c r="G1176" s="10" t="s">
        <v>7</v>
      </c>
      <c r="H1176" s="9"/>
      <c r="I1176" s="10" t="s">
        <v>7</v>
      </c>
      <c r="J1176" s="9"/>
      <c r="K1176" s="10" t="s">
        <v>7</v>
      </c>
      <c r="L1176" s="139"/>
      <c r="M1176" s="1"/>
      <c r="N1176" s="32" t="str">
        <f t="shared" si="95"/>
        <v/>
      </c>
      <c r="O1176" s="32" t="str">
        <f t="shared" si="96"/>
        <v/>
      </c>
      <c r="P1176" s="1"/>
      <c r="Q1176" s="32" t="str">
        <f t="shared" si="97"/>
        <v/>
      </c>
      <c r="R1176" s="22">
        <f t="shared" si="93"/>
        <v>0</v>
      </c>
      <c r="S1176" s="1"/>
      <c r="T1176" s="1"/>
    </row>
    <row r="1177" spans="1:20" x14ac:dyDescent="0.25">
      <c r="A1177" s="1"/>
      <c r="B1177" s="1"/>
      <c r="C1177" s="1"/>
      <c r="D1177" s="5">
        <f t="shared" si="94"/>
        <v>1177</v>
      </c>
      <c r="E1177" s="10" t="s">
        <v>7</v>
      </c>
      <c r="F1177" s="9"/>
      <c r="G1177" s="10" t="s">
        <v>7</v>
      </c>
      <c r="H1177" s="9"/>
      <c r="I1177" s="10" t="s">
        <v>7</v>
      </c>
      <c r="J1177" s="9"/>
      <c r="K1177" s="10" t="s">
        <v>7</v>
      </c>
      <c r="L1177" s="139"/>
      <c r="M1177" s="1"/>
      <c r="N1177" s="32" t="str">
        <f t="shared" si="95"/>
        <v/>
      </c>
      <c r="O1177" s="32" t="str">
        <f t="shared" si="96"/>
        <v/>
      </c>
      <c r="P1177" s="1"/>
      <c r="Q1177" s="32" t="str">
        <f t="shared" si="97"/>
        <v/>
      </c>
      <c r="R1177" s="22">
        <f t="shared" si="93"/>
        <v>0</v>
      </c>
      <c r="S1177" s="1"/>
      <c r="T1177" s="1"/>
    </row>
    <row r="1178" spans="1:20" x14ac:dyDescent="0.25">
      <c r="A1178" s="1"/>
      <c r="B1178" s="1"/>
      <c r="C1178" s="1"/>
      <c r="D1178" s="5">
        <f t="shared" si="94"/>
        <v>1178</v>
      </c>
      <c r="E1178" s="10" t="s">
        <v>7</v>
      </c>
      <c r="F1178" s="9"/>
      <c r="G1178" s="10" t="s">
        <v>7</v>
      </c>
      <c r="H1178" s="9"/>
      <c r="I1178" s="10" t="s">
        <v>7</v>
      </c>
      <c r="J1178" s="9"/>
      <c r="K1178" s="10" t="s">
        <v>7</v>
      </c>
      <c r="L1178" s="139"/>
      <c r="M1178" s="1"/>
      <c r="N1178" s="32" t="str">
        <f t="shared" si="95"/>
        <v/>
      </c>
      <c r="O1178" s="32" t="str">
        <f t="shared" si="96"/>
        <v/>
      </c>
      <c r="P1178" s="1"/>
      <c r="Q1178" s="32" t="str">
        <f t="shared" si="97"/>
        <v/>
      </c>
      <c r="R1178" s="22">
        <f t="shared" si="93"/>
        <v>0</v>
      </c>
      <c r="S1178" s="1"/>
      <c r="T1178" s="1"/>
    </row>
    <row r="1179" spans="1:20" x14ac:dyDescent="0.25">
      <c r="A1179" s="1"/>
      <c r="B1179" s="1"/>
      <c r="C1179" s="1"/>
      <c r="D1179" s="5">
        <f t="shared" si="94"/>
        <v>1179</v>
      </c>
      <c r="E1179" s="10" t="s">
        <v>7</v>
      </c>
      <c r="F1179" s="9"/>
      <c r="G1179" s="10" t="s">
        <v>7</v>
      </c>
      <c r="H1179" s="9"/>
      <c r="I1179" s="10" t="s">
        <v>7</v>
      </c>
      <c r="J1179" s="9"/>
      <c r="K1179" s="10" t="s">
        <v>7</v>
      </c>
      <c r="L1179" s="139"/>
      <c r="M1179" s="1"/>
      <c r="N1179" s="32" t="str">
        <f t="shared" si="95"/>
        <v/>
      </c>
      <c r="O1179" s="32" t="str">
        <f t="shared" si="96"/>
        <v/>
      </c>
      <c r="P1179" s="1"/>
      <c r="Q1179" s="32" t="str">
        <f t="shared" si="97"/>
        <v/>
      </c>
      <c r="R1179" s="22">
        <f t="shared" si="93"/>
        <v>0</v>
      </c>
      <c r="S1179" s="1"/>
      <c r="T1179" s="1"/>
    </row>
    <row r="1180" spans="1:20" x14ac:dyDescent="0.25">
      <c r="A1180" s="1"/>
      <c r="B1180" s="1"/>
      <c r="C1180" s="1"/>
      <c r="D1180" s="5">
        <f t="shared" si="94"/>
        <v>1180</v>
      </c>
      <c r="E1180" s="10" t="s">
        <v>7</v>
      </c>
      <c r="F1180" s="9"/>
      <c r="G1180" s="10" t="s">
        <v>7</v>
      </c>
      <c r="H1180" s="9"/>
      <c r="I1180" s="10" t="s">
        <v>7</v>
      </c>
      <c r="J1180" s="9"/>
      <c r="K1180" s="10" t="s">
        <v>7</v>
      </c>
      <c r="L1180" s="139"/>
      <c r="M1180" s="1"/>
      <c r="N1180" s="32" t="str">
        <f t="shared" si="95"/>
        <v/>
      </c>
      <c r="O1180" s="32" t="str">
        <f t="shared" si="96"/>
        <v/>
      </c>
      <c r="P1180" s="1"/>
      <c r="Q1180" s="32" t="str">
        <f t="shared" si="97"/>
        <v/>
      </c>
      <c r="R1180" s="22">
        <f t="shared" si="93"/>
        <v>0</v>
      </c>
      <c r="S1180" s="1"/>
      <c r="T1180" s="1"/>
    </row>
    <row r="1181" spans="1:20" x14ac:dyDescent="0.25">
      <c r="A1181" s="1"/>
      <c r="B1181" s="1"/>
      <c r="C1181" s="1"/>
      <c r="D1181" s="5">
        <f t="shared" si="94"/>
        <v>1181</v>
      </c>
      <c r="E1181" s="10" t="s">
        <v>7</v>
      </c>
      <c r="F1181" s="9"/>
      <c r="G1181" s="10" t="s">
        <v>7</v>
      </c>
      <c r="H1181" s="9"/>
      <c r="I1181" s="10" t="s">
        <v>7</v>
      </c>
      <c r="J1181" s="9"/>
      <c r="K1181" s="10" t="s">
        <v>7</v>
      </c>
      <c r="L1181" s="139"/>
      <c r="M1181" s="1"/>
      <c r="N1181" s="32" t="str">
        <f t="shared" si="95"/>
        <v/>
      </c>
      <c r="O1181" s="32" t="str">
        <f t="shared" si="96"/>
        <v/>
      </c>
      <c r="P1181" s="1"/>
      <c r="Q1181" s="32" t="str">
        <f t="shared" si="97"/>
        <v/>
      </c>
      <c r="R1181" s="22">
        <f t="shared" si="93"/>
        <v>0</v>
      </c>
      <c r="S1181" s="1"/>
      <c r="T1181" s="1"/>
    </row>
    <row r="1182" spans="1:20" x14ac:dyDescent="0.25">
      <c r="A1182" s="1"/>
      <c r="B1182" s="1"/>
      <c r="C1182" s="1"/>
      <c r="D1182" s="5">
        <f t="shared" si="94"/>
        <v>1182</v>
      </c>
      <c r="E1182" s="10" t="s">
        <v>7</v>
      </c>
      <c r="F1182" s="9"/>
      <c r="G1182" s="10" t="s">
        <v>7</v>
      </c>
      <c r="H1182" s="9"/>
      <c r="I1182" s="10" t="s">
        <v>7</v>
      </c>
      <c r="J1182" s="9"/>
      <c r="K1182" s="10" t="s">
        <v>7</v>
      </c>
      <c r="L1182" s="139"/>
      <c r="M1182" s="1"/>
      <c r="N1182" s="32" t="str">
        <f t="shared" si="95"/>
        <v/>
      </c>
      <c r="O1182" s="32" t="str">
        <f t="shared" si="96"/>
        <v/>
      </c>
      <c r="P1182" s="1"/>
      <c r="Q1182" s="32" t="str">
        <f t="shared" si="97"/>
        <v/>
      </c>
      <c r="R1182" s="22">
        <f t="shared" si="93"/>
        <v>0</v>
      </c>
      <c r="S1182" s="1"/>
      <c r="T1182" s="1"/>
    </row>
    <row r="1183" spans="1:20" x14ac:dyDescent="0.25">
      <c r="A1183" s="1"/>
      <c r="B1183" s="1"/>
      <c r="C1183" s="1"/>
      <c r="D1183" s="5">
        <f t="shared" si="94"/>
        <v>1183</v>
      </c>
      <c r="E1183" s="10" t="s">
        <v>7</v>
      </c>
      <c r="F1183" s="9"/>
      <c r="G1183" s="10" t="s">
        <v>7</v>
      </c>
      <c r="H1183" s="9"/>
      <c r="I1183" s="10" t="s">
        <v>7</v>
      </c>
      <c r="J1183" s="9"/>
      <c r="K1183" s="10" t="s">
        <v>7</v>
      </c>
      <c r="L1183" s="139"/>
      <c r="M1183" s="1"/>
      <c r="N1183" s="32" t="str">
        <f t="shared" si="95"/>
        <v/>
      </c>
      <c r="O1183" s="32" t="str">
        <f t="shared" si="96"/>
        <v/>
      </c>
      <c r="P1183" s="1"/>
      <c r="Q1183" s="32" t="str">
        <f t="shared" si="97"/>
        <v/>
      </c>
      <c r="R1183" s="22">
        <f t="shared" si="93"/>
        <v>0</v>
      </c>
      <c r="S1183" s="1"/>
      <c r="T1183" s="1"/>
    </row>
    <row r="1184" spans="1:20" x14ac:dyDescent="0.25">
      <c r="A1184" s="1"/>
      <c r="B1184" s="1"/>
      <c r="C1184" s="1"/>
      <c r="D1184" s="5">
        <f t="shared" si="94"/>
        <v>1184</v>
      </c>
      <c r="E1184" s="10" t="s">
        <v>7</v>
      </c>
      <c r="F1184" s="9"/>
      <c r="G1184" s="10" t="s">
        <v>7</v>
      </c>
      <c r="H1184" s="9"/>
      <c r="I1184" s="10" t="s">
        <v>7</v>
      </c>
      <c r="J1184" s="9"/>
      <c r="K1184" s="10" t="s">
        <v>7</v>
      </c>
      <c r="L1184" s="139"/>
      <c r="M1184" s="1"/>
      <c r="N1184" s="32" t="str">
        <f t="shared" si="95"/>
        <v/>
      </c>
      <c r="O1184" s="32" t="str">
        <f t="shared" si="96"/>
        <v/>
      </c>
      <c r="P1184" s="1"/>
      <c r="Q1184" s="32" t="str">
        <f t="shared" si="97"/>
        <v/>
      </c>
      <c r="R1184" s="22">
        <f t="shared" si="93"/>
        <v>0</v>
      </c>
      <c r="S1184" s="1"/>
      <c r="T1184" s="1"/>
    </row>
    <row r="1185" spans="1:20" x14ac:dyDescent="0.25">
      <c r="A1185" s="1"/>
      <c r="B1185" s="1"/>
      <c r="C1185" s="1"/>
      <c r="D1185" s="5">
        <f t="shared" si="94"/>
        <v>1185</v>
      </c>
      <c r="E1185" s="10" t="s">
        <v>7</v>
      </c>
      <c r="F1185" s="9"/>
      <c r="G1185" s="10" t="s">
        <v>7</v>
      </c>
      <c r="H1185" s="9"/>
      <c r="I1185" s="10" t="s">
        <v>7</v>
      </c>
      <c r="J1185" s="9"/>
      <c r="K1185" s="10" t="s">
        <v>7</v>
      </c>
      <c r="L1185" s="139"/>
      <c r="M1185" s="1"/>
      <c r="N1185" s="32" t="str">
        <f t="shared" si="95"/>
        <v/>
      </c>
      <c r="O1185" s="32" t="str">
        <f t="shared" si="96"/>
        <v/>
      </c>
      <c r="P1185" s="1"/>
      <c r="Q1185" s="32" t="str">
        <f t="shared" si="97"/>
        <v/>
      </c>
      <c r="R1185" s="22">
        <f t="shared" si="93"/>
        <v>0</v>
      </c>
      <c r="S1185" s="1"/>
      <c r="T1185" s="1"/>
    </row>
    <row r="1186" spans="1:20" x14ac:dyDescent="0.25">
      <c r="A1186" s="1"/>
      <c r="B1186" s="1"/>
      <c r="C1186" s="1"/>
      <c r="D1186" s="5">
        <f t="shared" si="94"/>
        <v>1186</v>
      </c>
      <c r="E1186" s="10" t="s">
        <v>7</v>
      </c>
      <c r="F1186" s="9"/>
      <c r="G1186" s="10" t="s">
        <v>7</v>
      </c>
      <c r="H1186" s="9"/>
      <c r="I1186" s="10" t="s">
        <v>7</v>
      </c>
      <c r="J1186" s="9"/>
      <c r="K1186" s="10" t="s">
        <v>7</v>
      </c>
      <c r="L1186" s="139"/>
      <c r="M1186" s="1"/>
      <c r="N1186" s="32" t="str">
        <f t="shared" si="95"/>
        <v/>
      </c>
      <c r="O1186" s="32" t="str">
        <f t="shared" si="96"/>
        <v/>
      </c>
      <c r="P1186" s="1"/>
      <c r="Q1186" s="32" t="str">
        <f t="shared" si="97"/>
        <v/>
      </c>
      <c r="R1186" s="22">
        <f t="shared" si="93"/>
        <v>0</v>
      </c>
      <c r="S1186" s="1"/>
      <c r="T1186" s="1"/>
    </row>
    <row r="1187" spans="1:20" x14ac:dyDescent="0.25">
      <c r="A1187" s="1"/>
      <c r="B1187" s="1"/>
      <c r="C1187" s="1"/>
      <c r="D1187" s="5">
        <f t="shared" si="94"/>
        <v>1187</v>
      </c>
      <c r="E1187" s="10" t="s">
        <v>7</v>
      </c>
      <c r="F1187" s="9"/>
      <c r="G1187" s="10" t="s">
        <v>7</v>
      </c>
      <c r="H1187" s="9"/>
      <c r="I1187" s="10" t="s">
        <v>7</v>
      </c>
      <c r="J1187" s="9"/>
      <c r="K1187" s="10" t="s">
        <v>7</v>
      </c>
      <c r="L1187" s="139"/>
      <c r="M1187" s="1"/>
      <c r="N1187" s="32" t="str">
        <f t="shared" si="95"/>
        <v/>
      </c>
      <c r="O1187" s="32" t="str">
        <f t="shared" si="96"/>
        <v/>
      </c>
      <c r="P1187" s="1"/>
      <c r="Q1187" s="32" t="str">
        <f t="shared" si="97"/>
        <v/>
      </c>
      <c r="R1187" s="22">
        <f t="shared" si="93"/>
        <v>0</v>
      </c>
      <c r="S1187" s="1"/>
      <c r="T1187" s="1"/>
    </row>
    <row r="1188" spans="1:20" x14ac:dyDescent="0.25">
      <c r="A1188" s="1"/>
      <c r="B1188" s="1"/>
      <c r="C1188" s="1"/>
      <c r="D1188" s="5">
        <f t="shared" si="94"/>
        <v>1188</v>
      </c>
      <c r="E1188" s="10" t="s">
        <v>7</v>
      </c>
      <c r="F1188" s="9"/>
      <c r="G1188" s="10" t="s">
        <v>7</v>
      </c>
      <c r="H1188" s="9"/>
      <c r="I1188" s="10" t="s">
        <v>7</v>
      </c>
      <c r="J1188" s="9"/>
      <c r="K1188" s="10" t="s">
        <v>7</v>
      </c>
      <c r="L1188" s="139"/>
      <c r="M1188" s="1"/>
      <c r="N1188" s="32" t="str">
        <f t="shared" si="95"/>
        <v/>
      </c>
      <c r="O1188" s="32" t="str">
        <f t="shared" si="96"/>
        <v/>
      </c>
      <c r="P1188" s="1"/>
      <c r="Q1188" s="32" t="str">
        <f t="shared" si="97"/>
        <v/>
      </c>
      <c r="R1188" s="22">
        <f t="shared" si="93"/>
        <v>0</v>
      </c>
      <c r="S1188" s="1"/>
      <c r="T1188" s="1"/>
    </row>
    <row r="1189" spans="1:20" x14ac:dyDescent="0.25">
      <c r="A1189" s="1"/>
      <c r="B1189" s="1"/>
      <c r="C1189" s="1"/>
      <c r="D1189" s="5">
        <f t="shared" si="94"/>
        <v>1189</v>
      </c>
      <c r="E1189" s="10" t="s">
        <v>7</v>
      </c>
      <c r="F1189" s="9"/>
      <c r="G1189" s="10" t="s">
        <v>7</v>
      </c>
      <c r="H1189" s="9"/>
      <c r="I1189" s="10" t="s">
        <v>7</v>
      </c>
      <c r="J1189" s="9"/>
      <c r="K1189" s="10" t="s">
        <v>7</v>
      </c>
      <c r="L1189" s="139"/>
      <c r="M1189" s="1"/>
      <c r="N1189" s="32" t="str">
        <f t="shared" si="95"/>
        <v/>
      </c>
      <c r="O1189" s="32" t="str">
        <f t="shared" si="96"/>
        <v/>
      </c>
      <c r="P1189" s="1"/>
      <c r="Q1189" s="32" t="str">
        <f t="shared" si="97"/>
        <v/>
      </c>
      <c r="R1189" s="22">
        <f t="shared" si="93"/>
        <v>0</v>
      </c>
      <c r="S1189" s="1"/>
      <c r="T1189" s="1"/>
    </row>
    <row r="1190" spans="1:20" x14ac:dyDescent="0.25">
      <c r="A1190" s="1"/>
      <c r="B1190" s="1"/>
      <c r="C1190" s="1"/>
      <c r="D1190" s="5">
        <f t="shared" si="94"/>
        <v>1190</v>
      </c>
      <c r="E1190" s="10" t="s">
        <v>7</v>
      </c>
      <c r="F1190" s="9"/>
      <c r="G1190" s="10" t="s">
        <v>7</v>
      </c>
      <c r="H1190" s="9"/>
      <c r="I1190" s="10" t="s">
        <v>7</v>
      </c>
      <c r="J1190" s="9"/>
      <c r="K1190" s="10" t="s">
        <v>7</v>
      </c>
      <c r="L1190" s="139"/>
      <c r="M1190" s="1"/>
      <c r="N1190" s="32" t="str">
        <f t="shared" si="95"/>
        <v/>
      </c>
      <c r="O1190" s="32" t="str">
        <f t="shared" si="96"/>
        <v/>
      </c>
      <c r="P1190" s="1"/>
      <c r="Q1190" s="32" t="str">
        <f t="shared" si="97"/>
        <v/>
      </c>
      <c r="R1190" s="22">
        <f t="shared" si="93"/>
        <v>0</v>
      </c>
      <c r="S1190" s="1"/>
      <c r="T1190" s="1"/>
    </row>
    <row r="1191" spans="1:20" x14ac:dyDescent="0.25">
      <c r="A1191" s="1"/>
      <c r="B1191" s="1"/>
      <c r="C1191" s="1"/>
      <c r="D1191" s="5">
        <f t="shared" si="94"/>
        <v>1191</v>
      </c>
      <c r="E1191" s="10" t="s">
        <v>7</v>
      </c>
      <c r="F1191" s="9"/>
      <c r="G1191" s="10" t="s">
        <v>7</v>
      </c>
      <c r="H1191" s="9"/>
      <c r="I1191" s="10" t="s">
        <v>7</v>
      </c>
      <c r="J1191" s="9"/>
      <c r="K1191" s="10" t="s">
        <v>7</v>
      </c>
      <c r="L1191" s="139"/>
      <c r="M1191" s="1"/>
      <c r="N1191" s="32" t="str">
        <f t="shared" si="95"/>
        <v/>
      </c>
      <c r="O1191" s="32" t="str">
        <f t="shared" si="96"/>
        <v/>
      </c>
      <c r="P1191" s="1"/>
      <c r="Q1191" s="32" t="str">
        <f t="shared" si="97"/>
        <v/>
      </c>
      <c r="R1191" s="22">
        <f t="shared" si="93"/>
        <v>0</v>
      </c>
      <c r="S1191" s="1"/>
      <c r="T1191" s="1"/>
    </row>
    <row r="1192" spans="1:20" x14ac:dyDescent="0.25">
      <c r="A1192" s="1"/>
      <c r="B1192" s="1"/>
      <c r="C1192" s="1"/>
      <c r="D1192" s="5">
        <f t="shared" si="94"/>
        <v>1192</v>
      </c>
      <c r="E1192" s="10" t="s">
        <v>7</v>
      </c>
      <c r="F1192" s="9"/>
      <c r="G1192" s="10" t="s">
        <v>7</v>
      </c>
      <c r="H1192" s="9"/>
      <c r="I1192" s="10" t="s">
        <v>7</v>
      </c>
      <c r="J1192" s="9"/>
      <c r="K1192" s="10" t="s">
        <v>7</v>
      </c>
      <c r="L1192" s="139"/>
      <c r="M1192" s="1"/>
      <c r="N1192" s="32" t="str">
        <f t="shared" si="95"/>
        <v/>
      </c>
      <c r="O1192" s="32" t="str">
        <f t="shared" si="96"/>
        <v/>
      </c>
      <c r="P1192" s="1"/>
      <c r="Q1192" s="32" t="str">
        <f t="shared" si="97"/>
        <v/>
      </c>
      <c r="R1192" s="22">
        <f t="shared" si="93"/>
        <v>0</v>
      </c>
      <c r="S1192" s="1"/>
      <c r="T1192" s="1"/>
    </row>
    <row r="1193" spans="1:20" x14ac:dyDescent="0.25">
      <c r="A1193" s="1"/>
      <c r="B1193" s="1"/>
      <c r="C1193" s="1"/>
      <c r="D1193" s="5">
        <f t="shared" si="94"/>
        <v>1193</v>
      </c>
      <c r="E1193" s="10" t="s">
        <v>7</v>
      </c>
      <c r="F1193" s="9"/>
      <c r="G1193" s="10" t="s">
        <v>7</v>
      </c>
      <c r="H1193" s="9"/>
      <c r="I1193" s="10" t="s">
        <v>7</v>
      </c>
      <c r="J1193" s="9"/>
      <c r="K1193" s="10" t="s">
        <v>7</v>
      </c>
      <c r="L1193" s="139"/>
      <c r="M1193" s="1"/>
      <c r="N1193" s="32" t="str">
        <f t="shared" si="95"/>
        <v/>
      </c>
      <c r="O1193" s="32" t="str">
        <f t="shared" si="96"/>
        <v/>
      </c>
      <c r="P1193" s="1"/>
      <c r="Q1193" s="32" t="str">
        <f t="shared" si="97"/>
        <v/>
      </c>
      <c r="R1193" s="22">
        <f t="shared" si="93"/>
        <v>0</v>
      </c>
      <c r="S1193" s="1"/>
      <c r="T1193" s="1"/>
    </row>
    <row r="1194" spans="1:20" x14ac:dyDescent="0.25">
      <c r="A1194" s="1"/>
      <c r="B1194" s="1"/>
      <c r="C1194" s="1"/>
      <c r="D1194" s="5">
        <f t="shared" si="94"/>
        <v>1194</v>
      </c>
      <c r="E1194" s="10" t="s">
        <v>7</v>
      </c>
      <c r="F1194" s="9"/>
      <c r="G1194" s="10" t="s">
        <v>7</v>
      </c>
      <c r="H1194" s="9"/>
      <c r="I1194" s="10" t="s">
        <v>7</v>
      </c>
      <c r="J1194" s="9"/>
      <c r="K1194" s="10" t="s">
        <v>7</v>
      </c>
      <c r="L1194" s="139"/>
      <c r="M1194" s="1"/>
      <c r="N1194" s="32" t="str">
        <f t="shared" si="95"/>
        <v/>
      </c>
      <c r="O1194" s="32" t="str">
        <f t="shared" si="96"/>
        <v/>
      </c>
      <c r="P1194" s="1"/>
      <c r="Q1194" s="32" t="str">
        <f t="shared" si="97"/>
        <v/>
      </c>
      <c r="R1194" s="22">
        <f t="shared" si="93"/>
        <v>0</v>
      </c>
      <c r="S1194" s="1"/>
      <c r="T1194" s="1"/>
    </row>
    <row r="1195" spans="1:20" x14ac:dyDescent="0.25">
      <c r="A1195" s="1"/>
      <c r="B1195" s="1"/>
      <c r="C1195" s="1"/>
      <c r="D1195" s="5">
        <f t="shared" si="94"/>
        <v>1195</v>
      </c>
      <c r="E1195" s="10" t="s">
        <v>7</v>
      </c>
      <c r="F1195" s="9"/>
      <c r="G1195" s="10" t="s">
        <v>7</v>
      </c>
      <c r="H1195" s="9"/>
      <c r="I1195" s="10" t="s">
        <v>7</v>
      </c>
      <c r="J1195" s="9"/>
      <c r="K1195" s="10" t="s">
        <v>7</v>
      </c>
      <c r="L1195" s="139"/>
      <c r="M1195" s="1"/>
      <c r="N1195" s="32" t="str">
        <f t="shared" si="95"/>
        <v/>
      </c>
      <c r="O1195" s="32" t="str">
        <f t="shared" si="96"/>
        <v/>
      </c>
      <c r="P1195" s="1"/>
      <c r="Q1195" s="32" t="str">
        <f t="shared" si="97"/>
        <v/>
      </c>
      <c r="R1195" s="22">
        <f t="shared" si="93"/>
        <v>0</v>
      </c>
      <c r="S1195" s="1"/>
      <c r="T1195" s="1"/>
    </row>
    <row r="1196" spans="1:20" x14ac:dyDescent="0.25">
      <c r="A1196" s="1"/>
      <c r="B1196" s="1"/>
      <c r="C1196" s="1"/>
      <c r="D1196" s="5">
        <f t="shared" si="94"/>
        <v>1196</v>
      </c>
      <c r="E1196" s="10" t="s">
        <v>7</v>
      </c>
      <c r="F1196" s="9"/>
      <c r="G1196" s="10" t="s">
        <v>7</v>
      </c>
      <c r="H1196" s="9"/>
      <c r="I1196" s="10" t="s">
        <v>7</v>
      </c>
      <c r="J1196" s="9"/>
      <c r="K1196" s="10" t="s">
        <v>7</v>
      </c>
      <c r="L1196" s="139"/>
      <c r="M1196" s="1"/>
      <c r="N1196" s="32" t="str">
        <f t="shared" si="95"/>
        <v/>
      </c>
      <c r="O1196" s="32" t="str">
        <f t="shared" si="96"/>
        <v/>
      </c>
      <c r="P1196" s="1"/>
      <c r="Q1196" s="32" t="str">
        <f t="shared" si="97"/>
        <v/>
      </c>
      <c r="R1196" s="22">
        <f t="shared" si="93"/>
        <v>0</v>
      </c>
      <c r="S1196" s="1"/>
      <c r="T1196" s="1"/>
    </row>
    <row r="1197" spans="1:20" x14ac:dyDescent="0.25">
      <c r="A1197" s="1"/>
      <c r="B1197" s="1"/>
      <c r="C1197" s="1"/>
      <c r="D1197" s="5">
        <f t="shared" si="94"/>
        <v>1197</v>
      </c>
      <c r="E1197" s="10" t="s">
        <v>7</v>
      </c>
      <c r="F1197" s="9"/>
      <c r="G1197" s="10" t="s">
        <v>7</v>
      </c>
      <c r="H1197" s="9"/>
      <c r="I1197" s="10" t="s">
        <v>7</v>
      </c>
      <c r="J1197" s="9"/>
      <c r="K1197" s="10" t="s">
        <v>7</v>
      </c>
      <c r="L1197" s="139"/>
      <c r="M1197" s="1"/>
      <c r="N1197" s="32" t="str">
        <f t="shared" si="95"/>
        <v/>
      </c>
      <c r="O1197" s="32" t="str">
        <f t="shared" si="96"/>
        <v/>
      </c>
      <c r="P1197" s="1"/>
      <c r="Q1197" s="32" t="str">
        <f t="shared" si="97"/>
        <v/>
      </c>
      <c r="R1197" s="22">
        <f t="shared" si="93"/>
        <v>0</v>
      </c>
      <c r="S1197" s="1"/>
      <c r="T1197" s="1"/>
    </row>
    <row r="1198" spans="1:20" x14ac:dyDescent="0.25">
      <c r="A1198" s="1"/>
      <c r="B1198" s="1"/>
      <c r="C1198" s="1"/>
      <c r="D1198" s="5">
        <f t="shared" si="94"/>
        <v>1198</v>
      </c>
      <c r="E1198" s="10" t="s">
        <v>7</v>
      </c>
      <c r="F1198" s="9"/>
      <c r="G1198" s="10" t="s">
        <v>7</v>
      </c>
      <c r="H1198" s="9"/>
      <c r="I1198" s="10" t="s">
        <v>7</v>
      </c>
      <c r="J1198" s="9"/>
      <c r="K1198" s="10" t="s">
        <v>7</v>
      </c>
      <c r="L1198" s="139"/>
      <c r="M1198" s="1"/>
      <c r="N1198" s="32" t="str">
        <f t="shared" si="95"/>
        <v/>
      </c>
      <c r="O1198" s="32" t="str">
        <f t="shared" si="96"/>
        <v/>
      </c>
      <c r="P1198" s="1"/>
      <c r="Q1198" s="32" t="str">
        <f t="shared" si="97"/>
        <v/>
      </c>
      <c r="R1198" s="22">
        <f t="shared" si="93"/>
        <v>0</v>
      </c>
      <c r="S1198" s="1"/>
      <c r="T1198" s="1"/>
    </row>
    <row r="1199" spans="1:20" x14ac:dyDescent="0.25">
      <c r="A1199" s="1"/>
      <c r="B1199" s="1"/>
      <c r="C1199" s="1"/>
      <c r="D1199" s="5">
        <f t="shared" si="94"/>
        <v>1199</v>
      </c>
      <c r="E1199" s="10" t="s">
        <v>7</v>
      </c>
      <c r="F1199" s="9"/>
      <c r="G1199" s="10" t="s">
        <v>7</v>
      </c>
      <c r="H1199" s="9"/>
      <c r="I1199" s="10" t="s">
        <v>7</v>
      </c>
      <c r="J1199" s="9"/>
      <c r="K1199" s="10" t="s">
        <v>7</v>
      </c>
      <c r="L1199" s="139"/>
      <c r="M1199" s="1"/>
      <c r="N1199" s="32" t="str">
        <f t="shared" si="95"/>
        <v/>
      </c>
      <c r="O1199" s="32" t="str">
        <f t="shared" si="96"/>
        <v/>
      </c>
      <c r="P1199" s="1"/>
      <c r="Q1199" s="32" t="str">
        <f t="shared" si="97"/>
        <v/>
      </c>
      <c r="R1199" s="22">
        <f t="shared" si="93"/>
        <v>0</v>
      </c>
      <c r="S1199" s="1"/>
      <c r="T1199" s="1"/>
    </row>
    <row r="1200" spans="1:20" x14ac:dyDescent="0.25">
      <c r="A1200" s="1"/>
      <c r="B1200" s="1"/>
      <c r="C1200" s="1"/>
      <c r="D1200" s="5">
        <f t="shared" si="94"/>
        <v>1200</v>
      </c>
      <c r="E1200" s="10" t="s">
        <v>7</v>
      </c>
      <c r="F1200" s="9"/>
      <c r="G1200" s="10" t="s">
        <v>7</v>
      </c>
      <c r="H1200" s="9"/>
      <c r="I1200" s="10" t="s">
        <v>7</v>
      </c>
      <c r="J1200" s="9"/>
      <c r="K1200" s="10" t="s">
        <v>7</v>
      </c>
      <c r="L1200" s="139"/>
      <c r="M1200" s="1"/>
      <c r="N1200" s="32" t="str">
        <f t="shared" si="95"/>
        <v/>
      </c>
      <c r="O1200" s="32" t="str">
        <f t="shared" si="96"/>
        <v/>
      </c>
      <c r="P1200" s="1"/>
      <c r="Q1200" s="32" t="str">
        <f t="shared" si="97"/>
        <v/>
      </c>
      <c r="R1200" s="22">
        <f t="shared" si="93"/>
        <v>0</v>
      </c>
      <c r="S1200" s="1"/>
      <c r="T1200" s="1"/>
    </row>
    <row r="1201" spans="1:20" x14ac:dyDescent="0.25">
      <c r="A1201" s="1"/>
      <c r="B1201" s="1"/>
      <c r="C1201" s="1"/>
      <c r="D1201" s="5">
        <f t="shared" si="94"/>
        <v>1201</v>
      </c>
      <c r="E1201" s="10" t="s">
        <v>7</v>
      </c>
      <c r="F1201" s="9"/>
      <c r="G1201" s="10" t="s">
        <v>7</v>
      </c>
      <c r="H1201" s="9"/>
      <c r="I1201" s="10" t="s">
        <v>7</v>
      </c>
      <c r="J1201" s="9"/>
      <c r="K1201" s="10" t="s">
        <v>7</v>
      </c>
      <c r="L1201" s="139"/>
      <c r="M1201" s="1"/>
      <c r="N1201" s="32" t="str">
        <f t="shared" si="95"/>
        <v/>
      </c>
      <c r="O1201" s="32" t="str">
        <f t="shared" si="96"/>
        <v/>
      </c>
      <c r="P1201" s="1"/>
      <c r="Q1201" s="32" t="str">
        <f t="shared" si="97"/>
        <v/>
      </c>
      <c r="R1201" s="22">
        <f t="shared" si="93"/>
        <v>0</v>
      </c>
      <c r="S1201" s="1"/>
      <c r="T1201" s="1"/>
    </row>
    <row r="1202" spans="1:20" x14ac:dyDescent="0.25">
      <c r="A1202" s="1"/>
      <c r="B1202" s="1"/>
      <c r="C1202" s="1"/>
      <c r="D1202" s="5">
        <f t="shared" si="94"/>
        <v>1202</v>
      </c>
      <c r="E1202" s="10" t="s">
        <v>7</v>
      </c>
      <c r="F1202" s="9"/>
      <c r="G1202" s="10" t="s">
        <v>7</v>
      </c>
      <c r="H1202" s="9"/>
      <c r="I1202" s="10" t="s">
        <v>7</v>
      </c>
      <c r="J1202" s="9"/>
      <c r="K1202" s="10" t="s">
        <v>7</v>
      </c>
      <c r="L1202" s="139"/>
      <c r="M1202" s="1"/>
      <c r="N1202" s="32" t="str">
        <f t="shared" si="95"/>
        <v/>
      </c>
      <c r="O1202" s="32" t="str">
        <f t="shared" si="96"/>
        <v/>
      </c>
      <c r="P1202" s="1"/>
      <c r="Q1202" s="32" t="str">
        <f t="shared" si="97"/>
        <v/>
      </c>
      <c r="R1202" s="22">
        <f t="shared" si="93"/>
        <v>0</v>
      </c>
      <c r="S1202" s="1"/>
      <c r="T1202" s="1"/>
    </row>
    <row r="1203" spans="1:20" x14ac:dyDescent="0.25">
      <c r="A1203" s="1"/>
      <c r="B1203" s="1"/>
      <c r="C1203" s="1"/>
      <c r="D1203" s="5">
        <f t="shared" si="94"/>
        <v>1203</v>
      </c>
      <c r="E1203" s="10" t="s">
        <v>7</v>
      </c>
      <c r="F1203" s="9"/>
      <c r="G1203" s="10" t="s">
        <v>7</v>
      </c>
      <c r="H1203" s="9"/>
      <c r="I1203" s="10" t="s">
        <v>7</v>
      </c>
      <c r="J1203" s="9"/>
      <c r="K1203" s="10" t="s">
        <v>7</v>
      </c>
      <c r="L1203" s="139"/>
      <c r="M1203" s="1"/>
      <c r="N1203" s="32" t="str">
        <f t="shared" si="95"/>
        <v/>
      </c>
      <c r="O1203" s="32" t="str">
        <f t="shared" si="96"/>
        <v/>
      </c>
      <c r="P1203" s="1"/>
      <c r="Q1203" s="32" t="str">
        <f t="shared" si="97"/>
        <v/>
      </c>
      <c r="R1203" s="22">
        <f t="shared" si="93"/>
        <v>0</v>
      </c>
      <c r="S1203" s="1"/>
      <c r="T1203" s="1"/>
    </row>
    <row r="1204" spans="1:20" x14ac:dyDescent="0.25">
      <c r="A1204" s="1"/>
      <c r="B1204" s="1"/>
      <c r="C1204" s="1"/>
      <c r="D1204" s="5">
        <f t="shared" si="94"/>
        <v>1204</v>
      </c>
      <c r="E1204" s="10" t="s">
        <v>7</v>
      </c>
      <c r="F1204" s="9"/>
      <c r="G1204" s="10" t="s">
        <v>7</v>
      </c>
      <c r="H1204" s="9"/>
      <c r="I1204" s="10" t="s">
        <v>7</v>
      </c>
      <c r="J1204" s="9"/>
      <c r="K1204" s="10" t="s">
        <v>7</v>
      </c>
      <c r="L1204" s="139"/>
      <c r="M1204" s="1"/>
      <c r="N1204" s="32" t="str">
        <f t="shared" si="95"/>
        <v/>
      </c>
      <c r="O1204" s="32" t="str">
        <f t="shared" si="96"/>
        <v/>
      </c>
      <c r="P1204" s="1"/>
      <c r="Q1204" s="32" t="str">
        <f t="shared" si="97"/>
        <v/>
      </c>
      <c r="R1204" s="22">
        <f t="shared" si="93"/>
        <v>0</v>
      </c>
      <c r="S1204" s="1"/>
      <c r="T1204" s="1"/>
    </row>
    <row r="1205" spans="1:20" x14ac:dyDescent="0.25">
      <c r="A1205" s="1"/>
      <c r="B1205" s="1"/>
      <c r="C1205" s="1"/>
      <c r="D1205" s="5">
        <f t="shared" si="94"/>
        <v>1205</v>
      </c>
      <c r="E1205" s="10" t="s">
        <v>7</v>
      </c>
      <c r="F1205" s="9"/>
      <c r="G1205" s="10" t="s">
        <v>7</v>
      </c>
      <c r="H1205" s="9"/>
      <c r="I1205" s="10" t="s">
        <v>7</v>
      </c>
      <c r="J1205" s="9"/>
      <c r="K1205" s="10" t="s">
        <v>7</v>
      </c>
      <c r="L1205" s="139"/>
      <c r="M1205" s="1"/>
      <c r="N1205" s="32" t="str">
        <f t="shared" si="95"/>
        <v/>
      </c>
      <c r="O1205" s="32" t="str">
        <f t="shared" si="96"/>
        <v/>
      </c>
      <c r="P1205" s="1"/>
      <c r="Q1205" s="32" t="str">
        <f t="shared" si="97"/>
        <v/>
      </c>
      <c r="R1205" s="22">
        <f t="shared" si="93"/>
        <v>0</v>
      </c>
      <c r="S1205" s="1"/>
      <c r="T1205" s="1"/>
    </row>
    <row r="1206" spans="1:20" x14ac:dyDescent="0.25">
      <c r="A1206" s="1"/>
      <c r="B1206" s="1"/>
      <c r="C1206" s="1"/>
      <c r="D1206" s="5">
        <f t="shared" si="94"/>
        <v>1206</v>
      </c>
      <c r="E1206" s="10" t="s">
        <v>7</v>
      </c>
      <c r="F1206" s="9"/>
      <c r="G1206" s="10" t="s">
        <v>7</v>
      </c>
      <c r="H1206" s="9"/>
      <c r="I1206" s="10" t="s">
        <v>7</v>
      </c>
      <c r="J1206" s="9"/>
      <c r="K1206" s="10" t="s">
        <v>7</v>
      </c>
      <c r="L1206" s="139"/>
      <c r="M1206" s="1"/>
      <c r="N1206" s="32" t="str">
        <f t="shared" si="95"/>
        <v/>
      </c>
      <c r="O1206" s="32" t="str">
        <f t="shared" si="96"/>
        <v/>
      </c>
      <c r="P1206" s="1"/>
      <c r="Q1206" s="32" t="str">
        <f t="shared" si="97"/>
        <v/>
      </c>
      <c r="R1206" s="22">
        <f t="shared" si="93"/>
        <v>0</v>
      </c>
      <c r="S1206" s="1"/>
      <c r="T1206" s="1"/>
    </row>
    <row r="1207" spans="1:20" x14ac:dyDescent="0.25">
      <c r="A1207" s="1"/>
      <c r="B1207" s="1"/>
      <c r="C1207" s="1"/>
      <c r="D1207" s="5">
        <f t="shared" si="94"/>
        <v>1207</v>
      </c>
      <c r="E1207" s="10" t="s">
        <v>7</v>
      </c>
      <c r="F1207" s="9"/>
      <c r="G1207" s="10" t="s">
        <v>7</v>
      </c>
      <c r="H1207" s="9"/>
      <c r="I1207" s="10" t="s">
        <v>7</v>
      </c>
      <c r="J1207" s="9"/>
      <c r="K1207" s="10" t="s">
        <v>7</v>
      </c>
      <c r="L1207" s="139"/>
      <c r="M1207" s="1"/>
      <c r="N1207" s="32" t="str">
        <f t="shared" si="95"/>
        <v/>
      </c>
      <c r="O1207" s="32" t="str">
        <f t="shared" si="96"/>
        <v/>
      </c>
      <c r="P1207" s="1"/>
      <c r="Q1207" s="32" t="str">
        <f t="shared" si="97"/>
        <v/>
      </c>
      <c r="R1207" s="22">
        <f t="shared" si="93"/>
        <v>0</v>
      </c>
      <c r="S1207" s="1"/>
      <c r="T1207" s="1"/>
    </row>
    <row r="1208" spans="1:20" x14ac:dyDescent="0.25">
      <c r="A1208" s="1"/>
      <c r="B1208" s="1"/>
      <c r="C1208" s="1"/>
      <c r="D1208" s="5">
        <f t="shared" si="94"/>
        <v>1208</v>
      </c>
      <c r="E1208" s="10" t="s">
        <v>7</v>
      </c>
      <c r="F1208" s="9"/>
      <c r="G1208" s="10" t="s">
        <v>7</v>
      </c>
      <c r="H1208" s="9"/>
      <c r="I1208" s="10" t="s">
        <v>7</v>
      </c>
      <c r="J1208" s="9"/>
      <c r="K1208" s="10" t="s">
        <v>7</v>
      </c>
      <c r="L1208" s="139"/>
      <c r="M1208" s="1"/>
      <c r="N1208" s="32" t="str">
        <f t="shared" si="95"/>
        <v/>
      </c>
      <c r="O1208" s="32" t="str">
        <f t="shared" si="96"/>
        <v/>
      </c>
      <c r="P1208" s="1"/>
      <c r="Q1208" s="32" t="str">
        <f t="shared" si="97"/>
        <v/>
      </c>
      <c r="R1208" s="22">
        <f t="shared" si="93"/>
        <v>0</v>
      </c>
      <c r="S1208" s="1"/>
      <c r="T1208" s="1"/>
    </row>
    <row r="1209" spans="1:20" x14ac:dyDescent="0.25">
      <c r="A1209" s="1"/>
      <c r="B1209" s="1"/>
      <c r="C1209" s="1"/>
      <c r="D1209" s="5">
        <f t="shared" si="94"/>
        <v>1209</v>
      </c>
      <c r="E1209" s="10" t="s">
        <v>7</v>
      </c>
      <c r="F1209" s="9"/>
      <c r="G1209" s="10" t="s">
        <v>7</v>
      </c>
      <c r="H1209" s="9"/>
      <c r="I1209" s="10" t="s">
        <v>7</v>
      </c>
      <c r="J1209" s="9"/>
      <c r="K1209" s="10" t="s">
        <v>7</v>
      </c>
      <c r="L1209" s="139"/>
      <c r="M1209" s="1"/>
      <c r="N1209" s="32" t="str">
        <f t="shared" si="95"/>
        <v/>
      </c>
      <c r="O1209" s="32" t="str">
        <f t="shared" si="96"/>
        <v/>
      </c>
      <c r="P1209" s="1"/>
      <c r="Q1209" s="32" t="str">
        <f t="shared" si="97"/>
        <v/>
      </c>
      <c r="R1209" s="22">
        <f t="shared" si="93"/>
        <v>0</v>
      </c>
      <c r="S1209" s="1"/>
      <c r="T1209" s="1"/>
    </row>
    <row r="1210" spans="1:20" x14ac:dyDescent="0.25">
      <c r="A1210" s="1"/>
      <c r="B1210" s="1"/>
      <c r="C1210" s="1"/>
      <c r="D1210" s="5">
        <f t="shared" si="94"/>
        <v>1210</v>
      </c>
      <c r="E1210" s="10" t="s">
        <v>7</v>
      </c>
      <c r="F1210" s="9"/>
      <c r="G1210" s="10" t="s">
        <v>7</v>
      </c>
      <c r="H1210" s="9"/>
      <c r="I1210" s="10" t="s">
        <v>7</v>
      </c>
      <c r="J1210" s="9"/>
      <c r="K1210" s="10" t="s">
        <v>7</v>
      </c>
      <c r="L1210" s="139"/>
      <c r="M1210" s="1"/>
      <c r="N1210" s="32" t="str">
        <f t="shared" si="95"/>
        <v/>
      </c>
      <c r="O1210" s="32" t="str">
        <f t="shared" si="96"/>
        <v/>
      </c>
      <c r="P1210" s="1"/>
      <c r="Q1210" s="32" t="str">
        <f t="shared" si="97"/>
        <v/>
      </c>
      <c r="R1210" s="22">
        <f t="shared" si="93"/>
        <v>0</v>
      </c>
      <c r="S1210" s="1"/>
      <c r="T1210" s="1"/>
    </row>
    <row r="1211" spans="1:20" x14ac:dyDescent="0.25">
      <c r="A1211" s="1"/>
      <c r="B1211" s="1"/>
      <c r="C1211" s="1"/>
      <c r="D1211" s="5">
        <f t="shared" si="94"/>
        <v>1211</v>
      </c>
      <c r="E1211" s="10" t="s">
        <v>7</v>
      </c>
      <c r="F1211" s="9"/>
      <c r="G1211" s="10" t="s">
        <v>7</v>
      </c>
      <c r="H1211" s="9"/>
      <c r="I1211" s="10" t="s">
        <v>7</v>
      </c>
      <c r="J1211" s="9"/>
      <c r="K1211" s="10" t="s">
        <v>7</v>
      </c>
      <c r="L1211" s="139"/>
      <c r="M1211" s="1"/>
      <c r="N1211" s="32" t="str">
        <f t="shared" si="95"/>
        <v/>
      </c>
      <c r="O1211" s="32" t="str">
        <f t="shared" si="96"/>
        <v/>
      </c>
      <c r="P1211" s="1"/>
      <c r="Q1211" s="32" t="str">
        <f t="shared" si="97"/>
        <v/>
      </c>
      <c r="R1211" s="22">
        <f t="shared" si="93"/>
        <v>0</v>
      </c>
      <c r="S1211" s="1"/>
      <c r="T1211" s="1"/>
    </row>
    <row r="1212" spans="1:20" x14ac:dyDescent="0.25">
      <c r="A1212" s="1"/>
      <c r="B1212" s="1"/>
      <c r="C1212" s="1"/>
      <c r="D1212" s="5">
        <f t="shared" si="94"/>
        <v>1212</v>
      </c>
      <c r="E1212" s="10" t="s">
        <v>7</v>
      </c>
      <c r="F1212" s="9"/>
      <c r="G1212" s="10" t="s">
        <v>7</v>
      </c>
      <c r="H1212" s="9"/>
      <c r="I1212" s="10" t="s">
        <v>7</v>
      </c>
      <c r="J1212" s="9"/>
      <c r="K1212" s="10" t="s">
        <v>7</v>
      </c>
      <c r="L1212" s="139"/>
      <c r="M1212" s="1"/>
      <c r="N1212" s="32" t="str">
        <f t="shared" si="95"/>
        <v/>
      </c>
      <c r="O1212" s="32" t="str">
        <f t="shared" si="96"/>
        <v/>
      </c>
      <c r="P1212" s="1"/>
      <c r="Q1212" s="32" t="str">
        <f t="shared" si="97"/>
        <v/>
      </c>
      <c r="R1212" s="22">
        <f t="shared" si="93"/>
        <v>0</v>
      </c>
      <c r="S1212" s="1"/>
      <c r="T1212" s="1"/>
    </row>
    <row r="1213" spans="1:20" x14ac:dyDescent="0.25">
      <c r="A1213" s="1"/>
      <c r="B1213" s="1"/>
      <c r="C1213" s="1"/>
      <c r="D1213" s="5">
        <f t="shared" si="94"/>
        <v>1213</v>
      </c>
      <c r="E1213" s="10" t="s">
        <v>7</v>
      </c>
      <c r="F1213" s="9"/>
      <c r="G1213" s="10" t="s">
        <v>7</v>
      </c>
      <c r="H1213" s="9"/>
      <c r="I1213" s="10" t="s">
        <v>7</v>
      </c>
      <c r="J1213" s="9"/>
      <c r="K1213" s="10" t="s">
        <v>7</v>
      </c>
      <c r="L1213" s="139"/>
      <c r="M1213" s="1"/>
      <c r="N1213" s="32" t="str">
        <f t="shared" si="95"/>
        <v/>
      </c>
      <c r="O1213" s="32" t="str">
        <f t="shared" si="96"/>
        <v/>
      </c>
      <c r="P1213" s="1"/>
      <c r="Q1213" s="32" t="str">
        <f t="shared" si="97"/>
        <v/>
      </c>
      <c r="R1213" s="22">
        <f t="shared" si="93"/>
        <v>0</v>
      </c>
      <c r="S1213" s="1"/>
      <c r="T1213" s="1"/>
    </row>
    <row r="1214" spans="1:20" x14ac:dyDescent="0.25">
      <c r="A1214" s="1"/>
      <c r="B1214" s="1"/>
      <c r="C1214" s="1"/>
      <c r="D1214" s="5">
        <f t="shared" si="94"/>
        <v>1214</v>
      </c>
      <c r="E1214" s="10" t="s">
        <v>7</v>
      </c>
      <c r="F1214" s="9"/>
      <c r="G1214" s="10" t="s">
        <v>7</v>
      </c>
      <c r="H1214" s="9"/>
      <c r="I1214" s="10" t="s">
        <v>7</v>
      </c>
      <c r="J1214" s="9"/>
      <c r="K1214" s="10" t="s">
        <v>7</v>
      </c>
      <c r="L1214" s="139"/>
      <c r="M1214" s="1"/>
      <c r="N1214" s="32" t="str">
        <f t="shared" si="95"/>
        <v/>
      </c>
      <c r="O1214" s="32" t="str">
        <f t="shared" si="96"/>
        <v/>
      </c>
      <c r="P1214" s="1"/>
      <c r="Q1214" s="32" t="str">
        <f t="shared" si="97"/>
        <v/>
      </c>
      <c r="R1214" s="22">
        <f t="shared" si="93"/>
        <v>0</v>
      </c>
      <c r="S1214" s="1"/>
      <c r="T1214" s="1"/>
    </row>
    <row r="1215" spans="1:20" x14ac:dyDescent="0.25">
      <c r="A1215" s="1"/>
      <c r="B1215" s="1"/>
      <c r="C1215" s="1"/>
      <c r="D1215" s="5">
        <f t="shared" si="94"/>
        <v>1215</v>
      </c>
      <c r="E1215" s="10" t="s">
        <v>7</v>
      </c>
      <c r="F1215" s="9"/>
      <c r="G1215" s="10" t="s">
        <v>7</v>
      </c>
      <c r="H1215" s="9"/>
      <c r="I1215" s="10" t="s">
        <v>7</v>
      </c>
      <c r="J1215" s="9"/>
      <c r="K1215" s="10" t="s">
        <v>7</v>
      </c>
      <c r="L1215" s="139"/>
      <c r="M1215" s="1"/>
      <c r="N1215" s="32" t="str">
        <f t="shared" si="95"/>
        <v/>
      </c>
      <c r="O1215" s="32" t="str">
        <f t="shared" si="96"/>
        <v/>
      </c>
      <c r="P1215" s="1"/>
      <c r="Q1215" s="32" t="str">
        <f t="shared" si="97"/>
        <v/>
      </c>
      <c r="R1215" s="22">
        <f t="shared" si="93"/>
        <v>0</v>
      </c>
      <c r="S1215" s="1"/>
      <c r="T1215" s="1"/>
    </row>
    <row r="1216" spans="1:20" x14ac:dyDescent="0.25">
      <c r="A1216" s="1"/>
      <c r="B1216" s="1"/>
      <c r="C1216" s="1"/>
      <c r="D1216" s="5">
        <f t="shared" si="94"/>
        <v>1216</v>
      </c>
      <c r="E1216" s="10" t="s">
        <v>7</v>
      </c>
      <c r="F1216" s="9"/>
      <c r="G1216" s="10" t="s">
        <v>7</v>
      </c>
      <c r="H1216" s="9"/>
      <c r="I1216" s="10" t="s">
        <v>7</v>
      </c>
      <c r="J1216" s="9"/>
      <c r="K1216" s="10" t="s">
        <v>7</v>
      </c>
      <c r="L1216" s="139"/>
      <c r="M1216" s="1"/>
      <c r="N1216" s="32" t="str">
        <f t="shared" si="95"/>
        <v/>
      </c>
      <c r="O1216" s="32" t="str">
        <f t="shared" si="96"/>
        <v/>
      </c>
      <c r="P1216" s="1"/>
      <c r="Q1216" s="32" t="str">
        <f t="shared" si="97"/>
        <v/>
      </c>
      <c r="R1216" s="22">
        <f t="shared" si="93"/>
        <v>0</v>
      </c>
      <c r="S1216" s="1"/>
      <c r="T1216" s="1"/>
    </row>
    <row r="1217" spans="1:20" x14ac:dyDescent="0.25">
      <c r="A1217" s="1"/>
      <c r="B1217" s="1"/>
      <c r="C1217" s="1"/>
      <c r="D1217" s="5">
        <f t="shared" si="94"/>
        <v>1217</v>
      </c>
      <c r="E1217" s="10" t="s">
        <v>7</v>
      </c>
      <c r="F1217" s="9"/>
      <c r="G1217" s="10" t="s">
        <v>7</v>
      </c>
      <c r="H1217" s="9"/>
      <c r="I1217" s="10" t="s">
        <v>7</v>
      </c>
      <c r="J1217" s="9"/>
      <c r="K1217" s="10" t="s">
        <v>7</v>
      </c>
      <c r="L1217" s="139"/>
      <c r="M1217" s="1"/>
      <c r="N1217" s="32" t="str">
        <f t="shared" si="95"/>
        <v/>
      </c>
      <c r="O1217" s="32" t="str">
        <f t="shared" si="96"/>
        <v/>
      </c>
      <c r="P1217" s="1"/>
      <c r="Q1217" s="32" t="str">
        <f t="shared" si="97"/>
        <v/>
      </c>
      <c r="R1217" s="22">
        <f t="shared" si="93"/>
        <v>0</v>
      </c>
      <c r="S1217" s="1"/>
      <c r="T1217" s="1"/>
    </row>
    <row r="1218" spans="1:20" x14ac:dyDescent="0.25">
      <c r="A1218" s="1"/>
      <c r="B1218" s="1"/>
      <c r="C1218" s="1"/>
      <c r="D1218" s="5">
        <f t="shared" si="94"/>
        <v>1218</v>
      </c>
      <c r="E1218" s="10" t="s">
        <v>7</v>
      </c>
      <c r="F1218" s="9"/>
      <c r="G1218" s="10" t="s">
        <v>7</v>
      </c>
      <c r="H1218" s="9"/>
      <c r="I1218" s="10" t="s">
        <v>7</v>
      </c>
      <c r="J1218" s="9"/>
      <c r="K1218" s="10" t="s">
        <v>7</v>
      </c>
      <c r="L1218" s="139"/>
      <c r="M1218" s="1"/>
      <c r="N1218" s="32" t="str">
        <f t="shared" si="95"/>
        <v/>
      </c>
      <c r="O1218" s="32" t="str">
        <f t="shared" si="96"/>
        <v/>
      </c>
      <c r="P1218" s="1"/>
      <c r="Q1218" s="32" t="str">
        <f t="shared" si="97"/>
        <v/>
      </c>
      <c r="R1218" s="22">
        <f t="shared" si="93"/>
        <v>0</v>
      </c>
      <c r="S1218" s="1"/>
      <c r="T1218" s="1"/>
    </row>
    <row r="1219" spans="1:20" x14ac:dyDescent="0.25">
      <c r="A1219" s="1"/>
      <c r="B1219" s="1"/>
      <c r="C1219" s="1"/>
      <c r="D1219" s="5">
        <f t="shared" si="94"/>
        <v>1219</v>
      </c>
      <c r="E1219" s="10" t="s">
        <v>7</v>
      </c>
      <c r="F1219" s="9"/>
      <c r="G1219" s="10" t="s">
        <v>7</v>
      </c>
      <c r="H1219" s="9"/>
      <c r="I1219" s="10" t="s">
        <v>7</v>
      </c>
      <c r="J1219" s="9"/>
      <c r="K1219" s="10" t="s">
        <v>7</v>
      </c>
      <c r="L1219" s="139"/>
      <c r="M1219" s="1"/>
      <c r="N1219" s="32" t="str">
        <f t="shared" si="95"/>
        <v/>
      </c>
      <c r="O1219" s="32" t="str">
        <f t="shared" si="96"/>
        <v/>
      </c>
      <c r="P1219" s="1"/>
      <c r="Q1219" s="32" t="str">
        <f t="shared" si="97"/>
        <v/>
      </c>
      <c r="R1219" s="22">
        <f t="shared" si="93"/>
        <v>0</v>
      </c>
      <c r="S1219" s="1"/>
      <c r="T1219" s="1"/>
    </row>
    <row r="1220" spans="1:20" x14ac:dyDescent="0.25">
      <c r="A1220" s="1"/>
      <c r="B1220" s="1"/>
      <c r="C1220" s="1"/>
      <c r="D1220" s="5">
        <f t="shared" si="94"/>
        <v>1220</v>
      </c>
      <c r="E1220" s="10" t="s">
        <v>7</v>
      </c>
      <c r="F1220" s="9"/>
      <c r="G1220" s="10" t="s">
        <v>7</v>
      </c>
      <c r="H1220" s="9"/>
      <c r="I1220" s="10" t="s">
        <v>7</v>
      </c>
      <c r="J1220" s="9"/>
      <c r="K1220" s="10" t="s">
        <v>7</v>
      </c>
      <c r="L1220" s="139"/>
      <c r="M1220" s="1"/>
      <c r="N1220" s="32" t="str">
        <f t="shared" si="95"/>
        <v/>
      </c>
      <c r="O1220" s="32" t="str">
        <f t="shared" si="96"/>
        <v/>
      </c>
      <c r="P1220" s="1"/>
      <c r="Q1220" s="32" t="str">
        <f t="shared" si="97"/>
        <v/>
      </c>
      <c r="R1220" s="22">
        <f t="shared" si="93"/>
        <v>0</v>
      </c>
      <c r="S1220" s="1"/>
      <c r="T1220" s="1"/>
    </row>
    <row r="1221" spans="1:20" x14ac:dyDescent="0.25">
      <c r="A1221" s="1"/>
      <c r="B1221" s="1"/>
      <c r="C1221" s="1"/>
      <c r="D1221" s="5">
        <f t="shared" si="94"/>
        <v>1221</v>
      </c>
      <c r="E1221" s="10" t="s">
        <v>7</v>
      </c>
      <c r="F1221" s="9"/>
      <c r="G1221" s="10" t="s">
        <v>7</v>
      </c>
      <c r="H1221" s="9"/>
      <c r="I1221" s="10" t="s">
        <v>7</v>
      </c>
      <c r="J1221" s="9"/>
      <c r="K1221" s="10" t="s">
        <v>7</v>
      </c>
      <c r="L1221" s="139"/>
      <c r="M1221" s="1"/>
      <c r="N1221" s="32" t="str">
        <f t="shared" si="95"/>
        <v/>
      </c>
      <c r="O1221" s="32" t="str">
        <f t="shared" si="96"/>
        <v/>
      </c>
      <c r="P1221" s="1"/>
      <c r="Q1221" s="32" t="str">
        <f t="shared" si="97"/>
        <v/>
      </c>
      <c r="R1221" s="22">
        <f t="shared" si="93"/>
        <v>0</v>
      </c>
      <c r="S1221" s="1"/>
      <c r="T1221" s="1"/>
    </row>
    <row r="1222" spans="1:20" x14ac:dyDescent="0.25">
      <c r="A1222" s="1"/>
      <c r="B1222" s="1"/>
      <c r="C1222" s="1"/>
      <c r="D1222" s="5">
        <f t="shared" si="94"/>
        <v>1222</v>
      </c>
      <c r="E1222" s="10" t="s">
        <v>7</v>
      </c>
      <c r="F1222" s="9"/>
      <c r="G1222" s="10" t="s">
        <v>7</v>
      </c>
      <c r="H1222" s="9"/>
      <c r="I1222" s="10" t="s">
        <v>7</v>
      </c>
      <c r="J1222" s="9"/>
      <c r="K1222" s="10" t="s">
        <v>7</v>
      </c>
      <c r="L1222" s="139"/>
      <c r="M1222" s="1"/>
      <c r="N1222" s="32" t="str">
        <f t="shared" si="95"/>
        <v/>
      </c>
      <c r="O1222" s="32" t="str">
        <f t="shared" si="96"/>
        <v/>
      </c>
      <c r="P1222" s="1"/>
      <c r="Q1222" s="32" t="str">
        <f t="shared" si="97"/>
        <v/>
      </c>
      <c r="R1222" s="22">
        <f t="shared" si="93"/>
        <v>0</v>
      </c>
      <c r="S1222" s="1"/>
      <c r="T1222" s="1"/>
    </row>
    <row r="1223" spans="1:20" x14ac:dyDescent="0.25">
      <c r="A1223" s="1"/>
      <c r="B1223" s="1"/>
      <c r="C1223" s="1"/>
      <c r="D1223" s="5">
        <f t="shared" si="94"/>
        <v>1223</v>
      </c>
      <c r="E1223" s="10" t="s">
        <v>7</v>
      </c>
      <c r="F1223" s="9"/>
      <c r="G1223" s="10" t="s">
        <v>7</v>
      </c>
      <c r="H1223" s="9"/>
      <c r="I1223" s="10" t="s">
        <v>7</v>
      </c>
      <c r="J1223" s="9"/>
      <c r="K1223" s="10" t="s">
        <v>7</v>
      </c>
      <c r="L1223" s="139"/>
      <c r="M1223" s="1"/>
      <c r="N1223" s="32" t="str">
        <f t="shared" si="95"/>
        <v/>
      </c>
      <c r="O1223" s="32" t="str">
        <f t="shared" si="96"/>
        <v/>
      </c>
      <c r="P1223" s="1"/>
      <c r="Q1223" s="32" t="str">
        <f t="shared" si="97"/>
        <v/>
      </c>
      <c r="R1223" s="22">
        <f t="shared" si="93"/>
        <v>0</v>
      </c>
      <c r="S1223" s="1"/>
      <c r="T1223" s="1"/>
    </row>
    <row r="1224" spans="1:20" x14ac:dyDescent="0.25">
      <c r="A1224" s="1"/>
      <c r="B1224" s="1"/>
      <c r="C1224" s="1"/>
      <c r="D1224" s="5">
        <f t="shared" si="94"/>
        <v>1224</v>
      </c>
      <c r="E1224" s="10" t="s">
        <v>7</v>
      </c>
      <c r="F1224" s="9"/>
      <c r="G1224" s="10" t="s">
        <v>7</v>
      </c>
      <c r="H1224" s="9"/>
      <c r="I1224" s="10" t="s">
        <v>7</v>
      </c>
      <c r="J1224" s="9"/>
      <c r="K1224" s="10" t="s">
        <v>7</v>
      </c>
      <c r="L1224" s="139"/>
      <c r="M1224" s="1"/>
      <c r="N1224" s="32" t="str">
        <f t="shared" si="95"/>
        <v/>
      </c>
      <c r="O1224" s="32" t="str">
        <f t="shared" si="96"/>
        <v/>
      </c>
      <c r="P1224" s="1"/>
      <c r="Q1224" s="32" t="str">
        <f t="shared" si="97"/>
        <v/>
      </c>
      <c r="R1224" s="22">
        <f t="shared" ref="R1224:R1287" si="98">IF(Q1224="",0,IF(COUNTIF(Q:Q,Q1224)=1,0,1))</f>
        <v>0</v>
      </c>
      <c r="S1224" s="1"/>
      <c r="T1224" s="1"/>
    </row>
    <row r="1225" spans="1:20" x14ac:dyDescent="0.25">
      <c r="A1225" s="1"/>
      <c r="B1225" s="1"/>
      <c r="C1225" s="1"/>
      <c r="D1225" s="5">
        <f t="shared" ref="D1225:D1288" si="99">ROW(C1225)</f>
        <v>1225</v>
      </c>
      <c r="E1225" s="10" t="s">
        <v>7</v>
      </c>
      <c r="F1225" s="9"/>
      <c r="G1225" s="10" t="s">
        <v>7</v>
      </c>
      <c r="H1225" s="9"/>
      <c r="I1225" s="10" t="s">
        <v>7</v>
      </c>
      <c r="J1225" s="9"/>
      <c r="K1225" s="10" t="s">
        <v>7</v>
      </c>
      <c r="L1225" s="139"/>
      <c r="M1225" s="1"/>
      <c r="N1225" s="32" t="str">
        <f t="shared" si="95"/>
        <v/>
      </c>
      <c r="O1225" s="32" t="str">
        <f t="shared" si="96"/>
        <v/>
      </c>
      <c r="P1225" s="1"/>
      <c r="Q1225" s="32" t="str">
        <f t="shared" si="97"/>
        <v/>
      </c>
      <c r="R1225" s="22">
        <f t="shared" si="98"/>
        <v>0</v>
      </c>
      <c r="S1225" s="1"/>
      <c r="T1225" s="1"/>
    </row>
    <row r="1226" spans="1:20" x14ac:dyDescent="0.25">
      <c r="A1226" s="1"/>
      <c r="B1226" s="1"/>
      <c r="C1226" s="1"/>
      <c r="D1226" s="5">
        <f t="shared" si="99"/>
        <v>1226</v>
      </c>
      <c r="E1226" s="10" t="s">
        <v>7</v>
      </c>
      <c r="F1226" s="9"/>
      <c r="G1226" s="10" t="s">
        <v>7</v>
      </c>
      <c r="H1226" s="9"/>
      <c r="I1226" s="10" t="s">
        <v>7</v>
      </c>
      <c r="J1226" s="9"/>
      <c r="K1226" s="10" t="s">
        <v>7</v>
      </c>
      <c r="L1226" s="139"/>
      <c r="M1226" s="1"/>
      <c r="N1226" s="32" t="str">
        <f t="shared" si="95"/>
        <v/>
      </c>
      <c r="O1226" s="32" t="str">
        <f t="shared" si="96"/>
        <v/>
      </c>
      <c r="P1226" s="1"/>
      <c r="Q1226" s="32" t="str">
        <f t="shared" si="97"/>
        <v/>
      </c>
      <c r="R1226" s="22">
        <f t="shared" si="98"/>
        <v>0</v>
      </c>
      <c r="S1226" s="1"/>
      <c r="T1226" s="1"/>
    </row>
    <row r="1227" spans="1:20" x14ac:dyDescent="0.25">
      <c r="A1227" s="1"/>
      <c r="B1227" s="1"/>
      <c r="C1227" s="1"/>
      <c r="D1227" s="5">
        <f t="shared" si="99"/>
        <v>1227</v>
      </c>
      <c r="E1227" s="10" t="s">
        <v>7</v>
      </c>
      <c r="F1227" s="9"/>
      <c r="G1227" s="10" t="s">
        <v>7</v>
      </c>
      <c r="H1227" s="9"/>
      <c r="I1227" s="10" t="s">
        <v>7</v>
      </c>
      <c r="J1227" s="9"/>
      <c r="K1227" s="10" t="s">
        <v>7</v>
      </c>
      <c r="L1227" s="139"/>
      <c r="M1227" s="1"/>
      <c r="N1227" s="32" t="str">
        <f t="shared" si="95"/>
        <v/>
      </c>
      <c r="O1227" s="32" t="str">
        <f t="shared" si="96"/>
        <v/>
      </c>
      <c r="P1227" s="1"/>
      <c r="Q1227" s="32" t="str">
        <f t="shared" si="97"/>
        <v/>
      </c>
      <c r="R1227" s="22">
        <f t="shared" si="98"/>
        <v>0</v>
      </c>
      <c r="S1227" s="1"/>
      <c r="T1227" s="1"/>
    </row>
    <row r="1228" spans="1:20" x14ac:dyDescent="0.25">
      <c r="A1228" s="1"/>
      <c r="B1228" s="1"/>
      <c r="C1228" s="1"/>
      <c r="D1228" s="5">
        <f t="shared" si="99"/>
        <v>1228</v>
      </c>
      <c r="E1228" s="10" t="s">
        <v>7</v>
      </c>
      <c r="F1228" s="9"/>
      <c r="G1228" s="10" t="s">
        <v>7</v>
      </c>
      <c r="H1228" s="9"/>
      <c r="I1228" s="10" t="s">
        <v>7</v>
      </c>
      <c r="J1228" s="9"/>
      <c r="K1228" s="10" t="s">
        <v>7</v>
      </c>
      <c r="L1228" s="139"/>
      <c r="M1228" s="1"/>
      <c r="N1228" s="32" t="str">
        <f t="shared" si="95"/>
        <v/>
      </c>
      <c r="O1228" s="32" t="str">
        <f t="shared" si="96"/>
        <v/>
      </c>
      <c r="P1228" s="1"/>
      <c r="Q1228" s="32" t="str">
        <f t="shared" si="97"/>
        <v/>
      </c>
      <c r="R1228" s="22">
        <f t="shared" si="98"/>
        <v>0</v>
      </c>
      <c r="S1228" s="1"/>
      <c r="T1228" s="1"/>
    </row>
    <row r="1229" spans="1:20" x14ac:dyDescent="0.25">
      <c r="A1229" s="1"/>
      <c r="B1229" s="1"/>
      <c r="C1229" s="1"/>
      <c r="D1229" s="5">
        <f t="shared" si="99"/>
        <v>1229</v>
      </c>
      <c r="E1229" s="10" t="s">
        <v>7</v>
      </c>
      <c r="F1229" s="9"/>
      <c r="G1229" s="10" t="s">
        <v>7</v>
      </c>
      <c r="H1229" s="9"/>
      <c r="I1229" s="10" t="s">
        <v>7</v>
      </c>
      <c r="J1229" s="9"/>
      <c r="K1229" s="10" t="s">
        <v>7</v>
      </c>
      <c r="L1229" s="139"/>
      <c r="M1229" s="1"/>
      <c r="N1229" s="32" t="str">
        <f t="shared" si="95"/>
        <v/>
      </c>
      <c r="O1229" s="32" t="str">
        <f t="shared" si="96"/>
        <v/>
      </c>
      <c r="P1229" s="1"/>
      <c r="Q1229" s="32" t="str">
        <f t="shared" si="97"/>
        <v/>
      </c>
      <c r="R1229" s="22">
        <f t="shared" si="98"/>
        <v>0</v>
      </c>
      <c r="S1229" s="1"/>
      <c r="T1229" s="1"/>
    </row>
    <row r="1230" spans="1:20" x14ac:dyDescent="0.25">
      <c r="A1230" s="1"/>
      <c r="B1230" s="1"/>
      <c r="C1230" s="1"/>
      <c r="D1230" s="5">
        <f t="shared" si="99"/>
        <v>1230</v>
      </c>
      <c r="E1230" s="10" t="s">
        <v>7</v>
      </c>
      <c r="F1230" s="9"/>
      <c r="G1230" s="10" t="s">
        <v>7</v>
      </c>
      <c r="H1230" s="9"/>
      <c r="I1230" s="10" t="s">
        <v>7</v>
      </c>
      <c r="J1230" s="9"/>
      <c r="K1230" s="10" t="s">
        <v>7</v>
      </c>
      <c r="L1230" s="139"/>
      <c r="M1230" s="1"/>
      <c r="N1230" s="32" t="str">
        <f t="shared" si="95"/>
        <v/>
      </c>
      <c r="O1230" s="32" t="str">
        <f t="shared" si="96"/>
        <v/>
      </c>
      <c r="P1230" s="1"/>
      <c r="Q1230" s="32" t="str">
        <f t="shared" si="97"/>
        <v/>
      </c>
      <c r="R1230" s="22">
        <f t="shared" si="98"/>
        <v>0</v>
      </c>
      <c r="S1230" s="1"/>
      <c r="T1230" s="1"/>
    </row>
    <row r="1231" spans="1:20" x14ac:dyDescent="0.25">
      <c r="A1231" s="1"/>
      <c r="B1231" s="1"/>
      <c r="C1231" s="1"/>
      <c r="D1231" s="5">
        <f t="shared" si="99"/>
        <v>1231</v>
      </c>
      <c r="E1231" s="10" t="s">
        <v>7</v>
      </c>
      <c r="F1231" s="9"/>
      <c r="G1231" s="10" t="s">
        <v>7</v>
      </c>
      <c r="H1231" s="9"/>
      <c r="I1231" s="10" t="s">
        <v>7</v>
      </c>
      <c r="J1231" s="9"/>
      <c r="K1231" s="10" t="s">
        <v>7</v>
      </c>
      <c r="L1231" s="139"/>
      <c r="M1231" s="1"/>
      <c r="N1231" s="32" t="str">
        <f t="shared" si="95"/>
        <v/>
      </c>
      <c r="O1231" s="32" t="str">
        <f t="shared" si="96"/>
        <v/>
      </c>
      <c r="P1231" s="1"/>
      <c r="Q1231" s="32" t="str">
        <f t="shared" si="97"/>
        <v/>
      </c>
      <c r="R1231" s="22">
        <f t="shared" si="98"/>
        <v>0</v>
      </c>
      <c r="S1231" s="1"/>
      <c r="T1231" s="1"/>
    </row>
    <row r="1232" spans="1:20" x14ac:dyDescent="0.25">
      <c r="A1232" s="1"/>
      <c r="B1232" s="1"/>
      <c r="C1232" s="1"/>
      <c r="D1232" s="5">
        <f t="shared" si="99"/>
        <v>1232</v>
      </c>
      <c r="E1232" s="10" t="s">
        <v>7</v>
      </c>
      <c r="F1232" s="9"/>
      <c r="G1232" s="10" t="s">
        <v>7</v>
      </c>
      <c r="H1232" s="9"/>
      <c r="I1232" s="10" t="s">
        <v>7</v>
      </c>
      <c r="J1232" s="9"/>
      <c r="K1232" s="10" t="s">
        <v>7</v>
      </c>
      <c r="L1232" s="139"/>
      <c r="M1232" s="1"/>
      <c r="N1232" s="32" t="str">
        <f t="shared" si="95"/>
        <v/>
      </c>
      <c r="O1232" s="32" t="str">
        <f t="shared" si="96"/>
        <v/>
      </c>
      <c r="P1232" s="1"/>
      <c r="Q1232" s="32" t="str">
        <f t="shared" si="97"/>
        <v/>
      </c>
      <c r="R1232" s="22">
        <f t="shared" si="98"/>
        <v>0</v>
      </c>
      <c r="S1232" s="1"/>
      <c r="T1232" s="1"/>
    </row>
    <row r="1233" spans="1:20" x14ac:dyDescent="0.25">
      <c r="A1233" s="1"/>
      <c r="B1233" s="1"/>
      <c r="C1233" s="1"/>
      <c r="D1233" s="5">
        <f t="shared" si="99"/>
        <v>1233</v>
      </c>
      <c r="E1233" s="10" t="s">
        <v>7</v>
      </c>
      <c r="F1233" s="9"/>
      <c r="G1233" s="10" t="s">
        <v>7</v>
      </c>
      <c r="H1233" s="9"/>
      <c r="I1233" s="10" t="s">
        <v>7</v>
      </c>
      <c r="J1233" s="9"/>
      <c r="K1233" s="10" t="s">
        <v>7</v>
      </c>
      <c r="L1233" s="139"/>
      <c r="M1233" s="1"/>
      <c r="N1233" s="32" t="str">
        <f t="shared" si="95"/>
        <v/>
      </c>
      <c r="O1233" s="32" t="str">
        <f t="shared" si="96"/>
        <v/>
      </c>
      <c r="P1233" s="1"/>
      <c r="Q1233" s="32" t="str">
        <f t="shared" si="97"/>
        <v/>
      </c>
      <c r="R1233" s="22">
        <f t="shared" si="98"/>
        <v>0</v>
      </c>
      <c r="S1233" s="1"/>
      <c r="T1233" s="1"/>
    </row>
    <row r="1234" spans="1:20" x14ac:dyDescent="0.25">
      <c r="A1234" s="1"/>
      <c r="B1234" s="1"/>
      <c r="C1234" s="1"/>
      <c r="D1234" s="5">
        <f t="shared" si="99"/>
        <v>1234</v>
      </c>
      <c r="E1234" s="10" t="s">
        <v>7</v>
      </c>
      <c r="F1234" s="9"/>
      <c r="G1234" s="10" t="s">
        <v>7</v>
      </c>
      <c r="H1234" s="9"/>
      <c r="I1234" s="10" t="s">
        <v>7</v>
      </c>
      <c r="J1234" s="9"/>
      <c r="K1234" s="10" t="s">
        <v>7</v>
      </c>
      <c r="L1234" s="139"/>
      <c r="M1234" s="1"/>
      <c r="N1234" s="32" t="str">
        <f t="shared" si="95"/>
        <v/>
      </c>
      <c r="O1234" s="32" t="str">
        <f t="shared" si="96"/>
        <v/>
      </c>
      <c r="P1234" s="1"/>
      <c r="Q1234" s="32" t="str">
        <f t="shared" si="97"/>
        <v/>
      </c>
      <c r="R1234" s="22">
        <f t="shared" si="98"/>
        <v>0</v>
      </c>
      <c r="S1234" s="1"/>
      <c r="T1234" s="1"/>
    </row>
    <row r="1235" spans="1:20" x14ac:dyDescent="0.25">
      <c r="A1235" s="1"/>
      <c r="B1235" s="1"/>
      <c r="C1235" s="1"/>
      <c r="D1235" s="5">
        <f t="shared" si="99"/>
        <v>1235</v>
      </c>
      <c r="E1235" s="10" t="s">
        <v>7</v>
      </c>
      <c r="F1235" s="9"/>
      <c r="G1235" s="10" t="s">
        <v>7</v>
      </c>
      <c r="H1235" s="9"/>
      <c r="I1235" s="10" t="s">
        <v>7</v>
      </c>
      <c r="J1235" s="9"/>
      <c r="K1235" s="10" t="s">
        <v>7</v>
      </c>
      <c r="L1235" s="139"/>
      <c r="M1235" s="1"/>
      <c r="N1235" s="32" t="str">
        <f t="shared" si="95"/>
        <v/>
      </c>
      <c r="O1235" s="32" t="str">
        <f t="shared" si="96"/>
        <v/>
      </c>
      <c r="P1235" s="1"/>
      <c r="Q1235" s="32" t="str">
        <f t="shared" si="97"/>
        <v/>
      </c>
      <c r="R1235" s="22">
        <f t="shared" si="98"/>
        <v>0</v>
      </c>
      <c r="S1235" s="1"/>
      <c r="T1235" s="1"/>
    </row>
    <row r="1236" spans="1:20" x14ac:dyDescent="0.25">
      <c r="A1236" s="1"/>
      <c r="B1236" s="1"/>
      <c r="C1236" s="1"/>
      <c r="D1236" s="5">
        <f t="shared" si="99"/>
        <v>1236</v>
      </c>
      <c r="E1236" s="10" t="s">
        <v>7</v>
      </c>
      <c r="F1236" s="9"/>
      <c r="G1236" s="10" t="s">
        <v>7</v>
      </c>
      <c r="H1236" s="9"/>
      <c r="I1236" s="10" t="s">
        <v>7</v>
      </c>
      <c r="J1236" s="9"/>
      <c r="K1236" s="10" t="s">
        <v>7</v>
      </c>
      <c r="L1236" s="139"/>
      <c r="M1236" s="1"/>
      <c r="N1236" s="32" t="str">
        <f t="shared" si="95"/>
        <v/>
      </c>
      <c r="O1236" s="32" t="str">
        <f t="shared" si="96"/>
        <v/>
      </c>
      <c r="P1236" s="1"/>
      <c r="Q1236" s="32" t="str">
        <f t="shared" si="97"/>
        <v/>
      </c>
      <c r="R1236" s="22">
        <f t="shared" si="98"/>
        <v>0</v>
      </c>
      <c r="S1236" s="1"/>
      <c r="T1236" s="1"/>
    </row>
    <row r="1237" spans="1:20" x14ac:dyDescent="0.25">
      <c r="A1237" s="1"/>
      <c r="B1237" s="1"/>
      <c r="C1237" s="1"/>
      <c r="D1237" s="5">
        <f t="shared" si="99"/>
        <v>1237</v>
      </c>
      <c r="E1237" s="10" t="s">
        <v>7</v>
      </c>
      <c r="F1237" s="9"/>
      <c r="G1237" s="10" t="s">
        <v>7</v>
      </c>
      <c r="H1237" s="9"/>
      <c r="I1237" s="10" t="s">
        <v>7</v>
      </c>
      <c r="J1237" s="9"/>
      <c r="K1237" s="10" t="s">
        <v>7</v>
      </c>
      <c r="L1237" s="139"/>
      <c r="M1237" s="1"/>
      <c r="N1237" s="32" t="str">
        <f t="shared" ref="N1237:N1300" si="100">IF(F1237="","",F1237&amp;" "&amp;LEFT(H1237,1)&amp;"."&amp;LEFT(J1237)&amp;".")</f>
        <v/>
      </c>
      <c r="O1237" s="32" t="str">
        <f t="shared" ref="O1237:O1300" si="101">IF(F1237="","",F1237&amp;" "&amp;H1237&amp;" "&amp;J1237)</f>
        <v/>
      </c>
      <c r="P1237" s="1"/>
      <c r="Q1237" s="32" t="str">
        <f t="shared" ref="Q1237:Q1300" si="102">IF(F1237="","",N1237&amp;"_"&amp;DAY(L1237)&amp;"."&amp;MONTH(L1237)&amp;"."&amp;YEAR(L1237))</f>
        <v/>
      </c>
      <c r="R1237" s="22">
        <f t="shared" si="98"/>
        <v>0</v>
      </c>
      <c r="S1237" s="1"/>
      <c r="T1237" s="1"/>
    </row>
    <row r="1238" spans="1:20" x14ac:dyDescent="0.25">
      <c r="A1238" s="1"/>
      <c r="B1238" s="1"/>
      <c r="C1238" s="1"/>
      <c r="D1238" s="5">
        <f t="shared" si="99"/>
        <v>1238</v>
      </c>
      <c r="E1238" s="10" t="s">
        <v>7</v>
      </c>
      <c r="F1238" s="9"/>
      <c r="G1238" s="10" t="s">
        <v>7</v>
      </c>
      <c r="H1238" s="9"/>
      <c r="I1238" s="10" t="s">
        <v>7</v>
      </c>
      <c r="J1238" s="9"/>
      <c r="K1238" s="10" t="s">
        <v>7</v>
      </c>
      <c r="L1238" s="139"/>
      <c r="M1238" s="1"/>
      <c r="N1238" s="32" t="str">
        <f t="shared" si="100"/>
        <v/>
      </c>
      <c r="O1238" s="32" t="str">
        <f t="shared" si="101"/>
        <v/>
      </c>
      <c r="P1238" s="1"/>
      <c r="Q1238" s="32" t="str">
        <f t="shared" si="102"/>
        <v/>
      </c>
      <c r="R1238" s="22">
        <f t="shared" si="98"/>
        <v>0</v>
      </c>
      <c r="S1238" s="1"/>
      <c r="T1238" s="1"/>
    </row>
    <row r="1239" spans="1:20" x14ac:dyDescent="0.25">
      <c r="A1239" s="1"/>
      <c r="B1239" s="1"/>
      <c r="C1239" s="1"/>
      <c r="D1239" s="5">
        <f t="shared" si="99"/>
        <v>1239</v>
      </c>
      <c r="E1239" s="10" t="s">
        <v>7</v>
      </c>
      <c r="F1239" s="9"/>
      <c r="G1239" s="10" t="s">
        <v>7</v>
      </c>
      <c r="H1239" s="9"/>
      <c r="I1239" s="10" t="s">
        <v>7</v>
      </c>
      <c r="J1239" s="9"/>
      <c r="K1239" s="10" t="s">
        <v>7</v>
      </c>
      <c r="L1239" s="139"/>
      <c r="M1239" s="1"/>
      <c r="N1239" s="32" t="str">
        <f t="shared" si="100"/>
        <v/>
      </c>
      <c r="O1239" s="32" t="str">
        <f t="shared" si="101"/>
        <v/>
      </c>
      <c r="P1239" s="1"/>
      <c r="Q1239" s="32" t="str">
        <f t="shared" si="102"/>
        <v/>
      </c>
      <c r="R1239" s="22">
        <f t="shared" si="98"/>
        <v>0</v>
      </c>
      <c r="S1239" s="1"/>
      <c r="T1239" s="1"/>
    </row>
    <row r="1240" spans="1:20" x14ac:dyDescent="0.25">
      <c r="A1240" s="1"/>
      <c r="B1240" s="1"/>
      <c r="C1240" s="1"/>
      <c r="D1240" s="5">
        <f t="shared" si="99"/>
        <v>1240</v>
      </c>
      <c r="E1240" s="10" t="s">
        <v>7</v>
      </c>
      <c r="F1240" s="9"/>
      <c r="G1240" s="10" t="s">
        <v>7</v>
      </c>
      <c r="H1240" s="9"/>
      <c r="I1240" s="10" t="s">
        <v>7</v>
      </c>
      <c r="J1240" s="9"/>
      <c r="K1240" s="10" t="s">
        <v>7</v>
      </c>
      <c r="L1240" s="139"/>
      <c r="M1240" s="1"/>
      <c r="N1240" s="32" t="str">
        <f t="shared" si="100"/>
        <v/>
      </c>
      <c r="O1240" s="32" t="str">
        <f t="shared" si="101"/>
        <v/>
      </c>
      <c r="P1240" s="1"/>
      <c r="Q1240" s="32" t="str">
        <f t="shared" si="102"/>
        <v/>
      </c>
      <c r="R1240" s="22">
        <f t="shared" si="98"/>
        <v>0</v>
      </c>
      <c r="S1240" s="1"/>
      <c r="T1240" s="1"/>
    </row>
    <row r="1241" spans="1:20" x14ac:dyDescent="0.25">
      <c r="A1241" s="1"/>
      <c r="B1241" s="1"/>
      <c r="C1241" s="1"/>
      <c r="D1241" s="5">
        <f t="shared" si="99"/>
        <v>1241</v>
      </c>
      <c r="E1241" s="10" t="s">
        <v>7</v>
      </c>
      <c r="F1241" s="9"/>
      <c r="G1241" s="10" t="s">
        <v>7</v>
      </c>
      <c r="H1241" s="9"/>
      <c r="I1241" s="10" t="s">
        <v>7</v>
      </c>
      <c r="J1241" s="9"/>
      <c r="K1241" s="10" t="s">
        <v>7</v>
      </c>
      <c r="L1241" s="139"/>
      <c r="M1241" s="1"/>
      <c r="N1241" s="32" t="str">
        <f t="shared" si="100"/>
        <v/>
      </c>
      <c r="O1241" s="32" t="str">
        <f t="shared" si="101"/>
        <v/>
      </c>
      <c r="P1241" s="1"/>
      <c r="Q1241" s="32" t="str">
        <f t="shared" si="102"/>
        <v/>
      </c>
      <c r="R1241" s="22">
        <f t="shared" si="98"/>
        <v>0</v>
      </c>
      <c r="S1241" s="1"/>
      <c r="T1241" s="1"/>
    </row>
    <row r="1242" spans="1:20" x14ac:dyDescent="0.25">
      <c r="A1242" s="1"/>
      <c r="B1242" s="1"/>
      <c r="C1242" s="1"/>
      <c r="D1242" s="5">
        <f t="shared" si="99"/>
        <v>1242</v>
      </c>
      <c r="E1242" s="10" t="s">
        <v>7</v>
      </c>
      <c r="F1242" s="9"/>
      <c r="G1242" s="10" t="s">
        <v>7</v>
      </c>
      <c r="H1242" s="9"/>
      <c r="I1242" s="10" t="s">
        <v>7</v>
      </c>
      <c r="J1242" s="9"/>
      <c r="K1242" s="10" t="s">
        <v>7</v>
      </c>
      <c r="L1242" s="139"/>
      <c r="M1242" s="1"/>
      <c r="N1242" s="32" t="str">
        <f t="shared" si="100"/>
        <v/>
      </c>
      <c r="O1242" s="32" t="str">
        <f t="shared" si="101"/>
        <v/>
      </c>
      <c r="P1242" s="1"/>
      <c r="Q1242" s="32" t="str">
        <f t="shared" si="102"/>
        <v/>
      </c>
      <c r="R1242" s="22">
        <f t="shared" si="98"/>
        <v>0</v>
      </c>
      <c r="S1242" s="1"/>
      <c r="T1242" s="1"/>
    </row>
    <row r="1243" spans="1:20" x14ac:dyDescent="0.25">
      <c r="A1243" s="1"/>
      <c r="B1243" s="1"/>
      <c r="C1243" s="1"/>
      <c r="D1243" s="5">
        <f t="shared" si="99"/>
        <v>1243</v>
      </c>
      <c r="E1243" s="10" t="s">
        <v>7</v>
      </c>
      <c r="F1243" s="9"/>
      <c r="G1243" s="10" t="s">
        <v>7</v>
      </c>
      <c r="H1243" s="9"/>
      <c r="I1243" s="10" t="s">
        <v>7</v>
      </c>
      <c r="J1243" s="9"/>
      <c r="K1243" s="10" t="s">
        <v>7</v>
      </c>
      <c r="L1243" s="139"/>
      <c r="M1243" s="1"/>
      <c r="N1243" s="32" t="str">
        <f t="shared" si="100"/>
        <v/>
      </c>
      <c r="O1243" s="32" t="str">
        <f t="shared" si="101"/>
        <v/>
      </c>
      <c r="P1243" s="1"/>
      <c r="Q1243" s="32" t="str">
        <f t="shared" si="102"/>
        <v/>
      </c>
      <c r="R1243" s="22">
        <f t="shared" si="98"/>
        <v>0</v>
      </c>
      <c r="S1243" s="1"/>
      <c r="T1243" s="1"/>
    </row>
    <row r="1244" spans="1:20" x14ac:dyDescent="0.25">
      <c r="A1244" s="1"/>
      <c r="B1244" s="1"/>
      <c r="C1244" s="1"/>
      <c r="D1244" s="5">
        <f t="shared" si="99"/>
        <v>1244</v>
      </c>
      <c r="E1244" s="10" t="s">
        <v>7</v>
      </c>
      <c r="F1244" s="9"/>
      <c r="G1244" s="10" t="s">
        <v>7</v>
      </c>
      <c r="H1244" s="9"/>
      <c r="I1244" s="10" t="s">
        <v>7</v>
      </c>
      <c r="J1244" s="9"/>
      <c r="K1244" s="10" t="s">
        <v>7</v>
      </c>
      <c r="L1244" s="139"/>
      <c r="M1244" s="1"/>
      <c r="N1244" s="32" t="str">
        <f t="shared" si="100"/>
        <v/>
      </c>
      <c r="O1244" s="32" t="str">
        <f t="shared" si="101"/>
        <v/>
      </c>
      <c r="P1244" s="1"/>
      <c r="Q1244" s="32" t="str">
        <f t="shared" si="102"/>
        <v/>
      </c>
      <c r="R1244" s="22">
        <f t="shared" si="98"/>
        <v>0</v>
      </c>
      <c r="S1244" s="1"/>
      <c r="T1244" s="1"/>
    </row>
    <row r="1245" spans="1:20" x14ac:dyDescent="0.25">
      <c r="A1245" s="1"/>
      <c r="B1245" s="1"/>
      <c r="C1245" s="1"/>
      <c r="D1245" s="5">
        <f t="shared" si="99"/>
        <v>1245</v>
      </c>
      <c r="E1245" s="10" t="s">
        <v>7</v>
      </c>
      <c r="F1245" s="9"/>
      <c r="G1245" s="10" t="s">
        <v>7</v>
      </c>
      <c r="H1245" s="9"/>
      <c r="I1245" s="10" t="s">
        <v>7</v>
      </c>
      <c r="J1245" s="9"/>
      <c r="K1245" s="10" t="s">
        <v>7</v>
      </c>
      <c r="L1245" s="139"/>
      <c r="M1245" s="1"/>
      <c r="N1245" s="32" t="str">
        <f t="shared" si="100"/>
        <v/>
      </c>
      <c r="O1245" s="32" t="str">
        <f t="shared" si="101"/>
        <v/>
      </c>
      <c r="P1245" s="1"/>
      <c r="Q1245" s="32" t="str">
        <f t="shared" si="102"/>
        <v/>
      </c>
      <c r="R1245" s="22">
        <f t="shared" si="98"/>
        <v>0</v>
      </c>
      <c r="S1245" s="1"/>
      <c r="T1245" s="1"/>
    </row>
    <row r="1246" spans="1:20" x14ac:dyDescent="0.25">
      <c r="A1246" s="1"/>
      <c r="B1246" s="1"/>
      <c r="C1246" s="1"/>
      <c r="D1246" s="5">
        <f t="shared" si="99"/>
        <v>1246</v>
      </c>
      <c r="E1246" s="10" t="s">
        <v>7</v>
      </c>
      <c r="F1246" s="9"/>
      <c r="G1246" s="10" t="s">
        <v>7</v>
      </c>
      <c r="H1246" s="9"/>
      <c r="I1246" s="10" t="s">
        <v>7</v>
      </c>
      <c r="J1246" s="9"/>
      <c r="K1246" s="10" t="s">
        <v>7</v>
      </c>
      <c r="L1246" s="139"/>
      <c r="M1246" s="1"/>
      <c r="N1246" s="32" t="str">
        <f t="shared" si="100"/>
        <v/>
      </c>
      <c r="O1246" s="32" t="str">
        <f t="shared" si="101"/>
        <v/>
      </c>
      <c r="P1246" s="1"/>
      <c r="Q1246" s="32" t="str">
        <f t="shared" si="102"/>
        <v/>
      </c>
      <c r="R1246" s="22">
        <f t="shared" si="98"/>
        <v>0</v>
      </c>
      <c r="S1246" s="1"/>
      <c r="T1246" s="1"/>
    </row>
    <row r="1247" spans="1:20" x14ac:dyDescent="0.25">
      <c r="A1247" s="1"/>
      <c r="B1247" s="1"/>
      <c r="C1247" s="1"/>
      <c r="D1247" s="5">
        <f t="shared" si="99"/>
        <v>1247</v>
      </c>
      <c r="E1247" s="10" t="s">
        <v>7</v>
      </c>
      <c r="F1247" s="9"/>
      <c r="G1247" s="10" t="s">
        <v>7</v>
      </c>
      <c r="H1247" s="9"/>
      <c r="I1247" s="10" t="s">
        <v>7</v>
      </c>
      <c r="J1247" s="9"/>
      <c r="K1247" s="10" t="s">
        <v>7</v>
      </c>
      <c r="L1247" s="139"/>
      <c r="M1247" s="1"/>
      <c r="N1247" s="32" t="str">
        <f t="shared" si="100"/>
        <v/>
      </c>
      <c r="O1247" s="32" t="str">
        <f t="shared" si="101"/>
        <v/>
      </c>
      <c r="P1247" s="1"/>
      <c r="Q1247" s="32" t="str">
        <f t="shared" si="102"/>
        <v/>
      </c>
      <c r="R1247" s="22">
        <f t="shared" si="98"/>
        <v>0</v>
      </c>
      <c r="S1247" s="1"/>
      <c r="T1247" s="1"/>
    </row>
    <row r="1248" spans="1:20" x14ac:dyDescent="0.25">
      <c r="A1248" s="1"/>
      <c r="B1248" s="1"/>
      <c r="C1248" s="1"/>
      <c r="D1248" s="5">
        <f t="shared" si="99"/>
        <v>1248</v>
      </c>
      <c r="E1248" s="10" t="s">
        <v>7</v>
      </c>
      <c r="F1248" s="9"/>
      <c r="G1248" s="10" t="s">
        <v>7</v>
      </c>
      <c r="H1248" s="9"/>
      <c r="I1248" s="10" t="s">
        <v>7</v>
      </c>
      <c r="J1248" s="9"/>
      <c r="K1248" s="10" t="s">
        <v>7</v>
      </c>
      <c r="L1248" s="139"/>
      <c r="M1248" s="1"/>
      <c r="N1248" s="32" t="str">
        <f t="shared" si="100"/>
        <v/>
      </c>
      <c r="O1248" s="32" t="str">
        <f t="shared" si="101"/>
        <v/>
      </c>
      <c r="P1248" s="1"/>
      <c r="Q1248" s="32" t="str">
        <f t="shared" si="102"/>
        <v/>
      </c>
      <c r="R1248" s="22">
        <f t="shared" si="98"/>
        <v>0</v>
      </c>
      <c r="S1248" s="1"/>
      <c r="T1248" s="1"/>
    </row>
    <row r="1249" spans="1:20" x14ac:dyDescent="0.25">
      <c r="A1249" s="1"/>
      <c r="B1249" s="1"/>
      <c r="C1249" s="1"/>
      <c r="D1249" s="5">
        <f t="shared" si="99"/>
        <v>1249</v>
      </c>
      <c r="E1249" s="10" t="s">
        <v>7</v>
      </c>
      <c r="F1249" s="9"/>
      <c r="G1249" s="10" t="s">
        <v>7</v>
      </c>
      <c r="H1249" s="9"/>
      <c r="I1249" s="10" t="s">
        <v>7</v>
      </c>
      <c r="J1249" s="9"/>
      <c r="K1249" s="10" t="s">
        <v>7</v>
      </c>
      <c r="L1249" s="139"/>
      <c r="M1249" s="1"/>
      <c r="N1249" s="32" t="str">
        <f t="shared" si="100"/>
        <v/>
      </c>
      <c r="O1249" s="32" t="str">
        <f t="shared" si="101"/>
        <v/>
      </c>
      <c r="P1249" s="1"/>
      <c r="Q1249" s="32" t="str">
        <f t="shared" si="102"/>
        <v/>
      </c>
      <c r="R1249" s="22">
        <f t="shared" si="98"/>
        <v>0</v>
      </c>
      <c r="S1249" s="1"/>
      <c r="T1249" s="1"/>
    </row>
    <row r="1250" spans="1:20" x14ac:dyDescent="0.25">
      <c r="A1250" s="1"/>
      <c r="B1250" s="1"/>
      <c r="C1250" s="1"/>
      <c r="D1250" s="5">
        <f t="shared" si="99"/>
        <v>1250</v>
      </c>
      <c r="E1250" s="10" t="s">
        <v>7</v>
      </c>
      <c r="F1250" s="9"/>
      <c r="G1250" s="10" t="s">
        <v>7</v>
      </c>
      <c r="H1250" s="9"/>
      <c r="I1250" s="10" t="s">
        <v>7</v>
      </c>
      <c r="J1250" s="9"/>
      <c r="K1250" s="10" t="s">
        <v>7</v>
      </c>
      <c r="L1250" s="139"/>
      <c r="M1250" s="1"/>
      <c r="N1250" s="32" t="str">
        <f t="shared" si="100"/>
        <v/>
      </c>
      <c r="O1250" s="32" t="str">
        <f t="shared" si="101"/>
        <v/>
      </c>
      <c r="P1250" s="1"/>
      <c r="Q1250" s="32" t="str">
        <f t="shared" si="102"/>
        <v/>
      </c>
      <c r="R1250" s="22">
        <f t="shared" si="98"/>
        <v>0</v>
      </c>
      <c r="S1250" s="1"/>
      <c r="T1250" s="1"/>
    </row>
    <row r="1251" spans="1:20" x14ac:dyDescent="0.25">
      <c r="A1251" s="1"/>
      <c r="B1251" s="1"/>
      <c r="C1251" s="1"/>
      <c r="D1251" s="5">
        <f t="shared" si="99"/>
        <v>1251</v>
      </c>
      <c r="E1251" s="10" t="s">
        <v>7</v>
      </c>
      <c r="F1251" s="9"/>
      <c r="G1251" s="10" t="s">
        <v>7</v>
      </c>
      <c r="H1251" s="9"/>
      <c r="I1251" s="10" t="s">
        <v>7</v>
      </c>
      <c r="J1251" s="9"/>
      <c r="K1251" s="10" t="s">
        <v>7</v>
      </c>
      <c r="L1251" s="139"/>
      <c r="M1251" s="1"/>
      <c r="N1251" s="32" t="str">
        <f t="shared" si="100"/>
        <v/>
      </c>
      <c r="O1251" s="32" t="str">
        <f t="shared" si="101"/>
        <v/>
      </c>
      <c r="P1251" s="1"/>
      <c r="Q1251" s="32" t="str">
        <f t="shared" si="102"/>
        <v/>
      </c>
      <c r="R1251" s="22">
        <f t="shared" si="98"/>
        <v>0</v>
      </c>
      <c r="S1251" s="1"/>
      <c r="T1251" s="1"/>
    </row>
    <row r="1252" spans="1:20" x14ac:dyDescent="0.25">
      <c r="A1252" s="1"/>
      <c r="B1252" s="1"/>
      <c r="C1252" s="1"/>
      <c r="D1252" s="5">
        <f t="shared" si="99"/>
        <v>1252</v>
      </c>
      <c r="E1252" s="10" t="s">
        <v>7</v>
      </c>
      <c r="F1252" s="9"/>
      <c r="G1252" s="10" t="s">
        <v>7</v>
      </c>
      <c r="H1252" s="9"/>
      <c r="I1252" s="10" t="s">
        <v>7</v>
      </c>
      <c r="J1252" s="9"/>
      <c r="K1252" s="10" t="s">
        <v>7</v>
      </c>
      <c r="L1252" s="139"/>
      <c r="M1252" s="1"/>
      <c r="N1252" s="32" t="str">
        <f t="shared" si="100"/>
        <v/>
      </c>
      <c r="O1252" s="32" t="str">
        <f t="shared" si="101"/>
        <v/>
      </c>
      <c r="P1252" s="1"/>
      <c r="Q1252" s="32" t="str">
        <f t="shared" si="102"/>
        <v/>
      </c>
      <c r="R1252" s="22">
        <f t="shared" si="98"/>
        <v>0</v>
      </c>
      <c r="S1252" s="1"/>
      <c r="T1252" s="1"/>
    </row>
    <row r="1253" spans="1:20" x14ac:dyDescent="0.25">
      <c r="A1253" s="1"/>
      <c r="B1253" s="1"/>
      <c r="C1253" s="1"/>
      <c r="D1253" s="5">
        <f t="shared" si="99"/>
        <v>1253</v>
      </c>
      <c r="E1253" s="10" t="s">
        <v>7</v>
      </c>
      <c r="F1253" s="9"/>
      <c r="G1253" s="10" t="s">
        <v>7</v>
      </c>
      <c r="H1253" s="9"/>
      <c r="I1253" s="10" t="s">
        <v>7</v>
      </c>
      <c r="J1253" s="9"/>
      <c r="K1253" s="10" t="s">
        <v>7</v>
      </c>
      <c r="L1253" s="139"/>
      <c r="M1253" s="1"/>
      <c r="N1253" s="32" t="str">
        <f t="shared" si="100"/>
        <v/>
      </c>
      <c r="O1253" s="32" t="str">
        <f t="shared" si="101"/>
        <v/>
      </c>
      <c r="P1253" s="1"/>
      <c r="Q1253" s="32" t="str">
        <f t="shared" si="102"/>
        <v/>
      </c>
      <c r="R1253" s="22">
        <f t="shared" si="98"/>
        <v>0</v>
      </c>
      <c r="S1253" s="1"/>
      <c r="T1253" s="1"/>
    </row>
    <row r="1254" spans="1:20" x14ac:dyDescent="0.25">
      <c r="A1254" s="1"/>
      <c r="B1254" s="1"/>
      <c r="C1254" s="1"/>
      <c r="D1254" s="5">
        <f t="shared" si="99"/>
        <v>1254</v>
      </c>
      <c r="E1254" s="10" t="s">
        <v>7</v>
      </c>
      <c r="F1254" s="9"/>
      <c r="G1254" s="10" t="s">
        <v>7</v>
      </c>
      <c r="H1254" s="9"/>
      <c r="I1254" s="10" t="s">
        <v>7</v>
      </c>
      <c r="J1254" s="9"/>
      <c r="K1254" s="10" t="s">
        <v>7</v>
      </c>
      <c r="L1254" s="139"/>
      <c r="M1254" s="1"/>
      <c r="N1254" s="32" t="str">
        <f t="shared" si="100"/>
        <v/>
      </c>
      <c r="O1254" s="32" t="str">
        <f t="shared" si="101"/>
        <v/>
      </c>
      <c r="P1254" s="1"/>
      <c r="Q1254" s="32" t="str">
        <f t="shared" si="102"/>
        <v/>
      </c>
      <c r="R1254" s="22">
        <f t="shared" si="98"/>
        <v>0</v>
      </c>
      <c r="S1254" s="1"/>
      <c r="T1254" s="1"/>
    </row>
    <row r="1255" spans="1:20" x14ac:dyDescent="0.25">
      <c r="A1255" s="1"/>
      <c r="B1255" s="1"/>
      <c r="C1255" s="1"/>
      <c r="D1255" s="5">
        <f t="shared" si="99"/>
        <v>1255</v>
      </c>
      <c r="E1255" s="10" t="s">
        <v>7</v>
      </c>
      <c r="F1255" s="9"/>
      <c r="G1255" s="10" t="s">
        <v>7</v>
      </c>
      <c r="H1255" s="9"/>
      <c r="I1255" s="10" t="s">
        <v>7</v>
      </c>
      <c r="J1255" s="9"/>
      <c r="K1255" s="10" t="s">
        <v>7</v>
      </c>
      <c r="L1255" s="139"/>
      <c r="M1255" s="1"/>
      <c r="N1255" s="32" t="str">
        <f t="shared" si="100"/>
        <v/>
      </c>
      <c r="O1255" s="32" t="str">
        <f t="shared" si="101"/>
        <v/>
      </c>
      <c r="P1255" s="1"/>
      <c r="Q1255" s="32" t="str">
        <f t="shared" si="102"/>
        <v/>
      </c>
      <c r="R1255" s="22">
        <f t="shared" si="98"/>
        <v>0</v>
      </c>
      <c r="S1255" s="1"/>
      <c r="T1255" s="1"/>
    </row>
    <row r="1256" spans="1:20" x14ac:dyDescent="0.25">
      <c r="A1256" s="1"/>
      <c r="B1256" s="1"/>
      <c r="C1256" s="1"/>
      <c r="D1256" s="5">
        <f t="shared" si="99"/>
        <v>1256</v>
      </c>
      <c r="E1256" s="10" t="s">
        <v>7</v>
      </c>
      <c r="F1256" s="9"/>
      <c r="G1256" s="10" t="s">
        <v>7</v>
      </c>
      <c r="H1256" s="9"/>
      <c r="I1256" s="10" t="s">
        <v>7</v>
      </c>
      <c r="J1256" s="9"/>
      <c r="K1256" s="10" t="s">
        <v>7</v>
      </c>
      <c r="L1256" s="139"/>
      <c r="M1256" s="1"/>
      <c r="N1256" s="32" t="str">
        <f t="shared" si="100"/>
        <v/>
      </c>
      <c r="O1256" s="32" t="str">
        <f t="shared" si="101"/>
        <v/>
      </c>
      <c r="P1256" s="1"/>
      <c r="Q1256" s="32" t="str">
        <f t="shared" si="102"/>
        <v/>
      </c>
      <c r="R1256" s="22">
        <f t="shared" si="98"/>
        <v>0</v>
      </c>
      <c r="S1256" s="1"/>
      <c r="T1256" s="1"/>
    </row>
    <row r="1257" spans="1:20" x14ac:dyDescent="0.25">
      <c r="A1257" s="1"/>
      <c r="B1257" s="1"/>
      <c r="C1257" s="1"/>
      <c r="D1257" s="5">
        <f t="shared" si="99"/>
        <v>1257</v>
      </c>
      <c r="E1257" s="10" t="s">
        <v>7</v>
      </c>
      <c r="F1257" s="9"/>
      <c r="G1257" s="10" t="s">
        <v>7</v>
      </c>
      <c r="H1257" s="9"/>
      <c r="I1257" s="10" t="s">
        <v>7</v>
      </c>
      <c r="J1257" s="9"/>
      <c r="K1257" s="10" t="s">
        <v>7</v>
      </c>
      <c r="L1257" s="139"/>
      <c r="M1257" s="1"/>
      <c r="N1257" s="32" t="str">
        <f t="shared" si="100"/>
        <v/>
      </c>
      <c r="O1257" s="32" t="str">
        <f t="shared" si="101"/>
        <v/>
      </c>
      <c r="P1257" s="1"/>
      <c r="Q1257" s="32" t="str">
        <f t="shared" si="102"/>
        <v/>
      </c>
      <c r="R1257" s="22">
        <f t="shared" si="98"/>
        <v>0</v>
      </c>
      <c r="S1257" s="1"/>
      <c r="T1257" s="1"/>
    </row>
    <row r="1258" spans="1:20" x14ac:dyDescent="0.25">
      <c r="A1258" s="1"/>
      <c r="B1258" s="1"/>
      <c r="C1258" s="1"/>
      <c r="D1258" s="5">
        <f t="shared" si="99"/>
        <v>1258</v>
      </c>
      <c r="E1258" s="10" t="s">
        <v>7</v>
      </c>
      <c r="F1258" s="9"/>
      <c r="G1258" s="10" t="s">
        <v>7</v>
      </c>
      <c r="H1258" s="9"/>
      <c r="I1258" s="10" t="s">
        <v>7</v>
      </c>
      <c r="J1258" s="9"/>
      <c r="K1258" s="10" t="s">
        <v>7</v>
      </c>
      <c r="L1258" s="139"/>
      <c r="M1258" s="1"/>
      <c r="N1258" s="32" t="str">
        <f t="shared" si="100"/>
        <v/>
      </c>
      <c r="O1258" s="32" t="str">
        <f t="shared" si="101"/>
        <v/>
      </c>
      <c r="P1258" s="1"/>
      <c r="Q1258" s="32" t="str">
        <f t="shared" si="102"/>
        <v/>
      </c>
      <c r="R1258" s="22">
        <f t="shared" si="98"/>
        <v>0</v>
      </c>
      <c r="S1258" s="1"/>
      <c r="T1258" s="1"/>
    </row>
    <row r="1259" spans="1:20" x14ac:dyDescent="0.25">
      <c r="A1259" s="1"/>
      <c r="B1259" s="1"/>
      <c r="C1259" s="1"/>
      <c r="D1259" s="5">
        <f t="shared" si="99"/>
        <v>1259</v>
      </c>
      <c r="E1259" s="10" t="s">
        <v>7</v>
      </c>
      <c r="F1259" s="9"/>
      <c r="G1259" s="10" t="s">
        <v>7</v>
      </c>
      <c r="H1259" s="9"/>
      <c r="I1259" s="10" t="s">
        <v>7</v>
      </c>
      <c r="J1259" s="9"/>
      <c r="K1259" s="10" t="s">
        <v>7</v>
      </c>
      <c r="L1259" s="139"/>
      <c r="M1259" s="1"/>
      <c r="N1259" s="32" t="str">
        <f t="shared" si="100"/>
        <v/>
      </c>
      <c r="O1259" s="32" t="str">
        <f t="shared" si="101"/>
        <v/>
      </c>
      <c r="P1259" s="1"/>
      <c r="Q1259" s="32" t="str">
        <f t="shared" si="102"/>
        <v/>
      </c>
      <c r="R1259" s="22">
        <f t="shared" si="98"/>
        <v>0</v>
      </c>
      <c r="S1259" s="1"/>
      <c r="T1259" s="1"/>
    </row>
    <row r="1260" spans="1:20" x14ac:dyDescent="0.25">
      <c r="A1260" s="1"/>
      <c r="B1260" s="1"/>
      <c r="C1260" s="1"/>
      <c r="D1260" s="5">
        <f t="shared" si="99"/>
        <v>1260</v>
      </c>
      <c r="E1260" s="10" t="s">
        <v>7</v>
      </c>
      <c r="F1260" s="9"/>
      <c r="G1260" s="10" t="s">
        <v>7</v>
      </c>
      <c r="H1260" s="9"/>
      <c r="I1260" s="10" t="s">
        <v>7</v>
      </c>
      <c r="J1260" s="9"/>
      <c r="K1260" s="10" t="s">
        <v>7</v>
      </c>
      <c r="L1260" s="139"/>
      <c r="M1260" s="1"/>
      <c r="N1260" s="32" t="str">
        <f t="shared" si="100"/>
        <v/>
      </c>
      <c r="O1260" s="32" t="str">
        <f t="shared" si="101"/>
        <v/>
      </c>
      <c r="P1260" s="1"/>
      <c r="Q1260" s="32" t="str">
        <f t="shared" si="102"/>
        <v/>
      </c>
      <c r="R1260" s="22">
        <f t="shared" si="98"/>
        <v>0</v>
      </c>
      <c r="S1260" s="1"/>
      <c r="T1260" s="1"/>
    </row>
    <row r="1261" spans="1:20" x14ac:dyDescent="0.25">
      <c r="A1261" s="1"/>
      <c r="B1261" s="1"/>
      <c r="C1261" s="1"/>
      <c r="D1261" s="5">
        <f t="shared" si="99"/>
        <v>1261</v>
      </c>
      <c r="E1261" s="10" t="s">
        <v>7</v>
      </c>
      <c r="F1261" s="9"/>
      <c r="G1261" s="10" t="s">
        <v>7</v>
      </c>
      <c r="H1261" s="9"/>
      <c r="I1261" s="10" t="s">
        <v>7</v>
      </c>
      <c r="J1261" s="9"/>
      <c r="K1261" s="10" t="s">
        <v>7</v>
      </c>
      <c r="L1261" s="139"/>
      <c r="M1261" s="1"/>
      <c r="N1261" s="32" t="str">
        <f t="shared" si="100"/>
        <v/>
      </c>
      <c r="O1261" s="32" t="str">
        <f t="shared" si="101"/>
        <v/>
      </c>
      <c r="P1261" s="1"/>
      <c r="Q1261" s="32" t="str">
        <f t="shared" si="102"/>
        <v/>
      </c>
      <c r="R1261" s="22">
        <f t="shared" si="98"/>
        <v>0</v>
      </c>
      <c r="S1261" s="1"/>
      <c r="T1261" s="1"/>
    </row>
    <row r="1262" spans="1:20" x14ac:dyDescent="0.25">
      <c r="A1262" s="1"/>
      <c r="B1262" s="1"/>
      <c r="C1262" s="1"/>
      <c r="D1262" s="5">
        <f t="shared" si="99"/>
        <v>1262</v>
      </c>
      <c r="E1262" s="10" t="s">
        <v>7</v>
      </c>
      <c r="F1262" s="9"/>
      <c r="G1262" s="10" t="s">
        <v>7</v>
      </c>
      <c r="H1262" s="9"/>
      <c r="I1262" s="10" t="s">
        <v>7</v>
      </c>
      <c r="J1262" s="9"/>
      <c r="K1262" s="10" t="s">
        <v>7</v>
      </c>
      <c r="L1262" s="139"/>
      <c r="M1262" s="1"/>
      <c r="N1262" s="32" t="str">
        <f t="shared" si="100"/>
        <v/>
      </c>
      <c r="O1262" s="32" t="str">
        <f t="shared" si="101"/>
        <v/>
      </c>
      <c r="P1262" s="1"/>
      <c r="Q1262" s="32" t="str">
        <f t="shared" si="102"/>
        <v/>
      </c>
      <c r="R1262" s="22">
        <f t="shared" si="98"/>
        <v>0</v>
      </c>
      <c r="S1262" s="1"/>
      <c r="T1262" s="1"/>
    </row>
    <row r="1263" spans="1:20" x14ac:dyDescent="0.25">
      <c r="A1263" s="1"/>
      <c r="B1263" s="1"/>
      <c r="C1263" s="1"/>
      <c r="D1263" s="5">
        <f t="shared" si="99"/>
        <v>1263</v>
      </c>
      <c r="E1263" s="10" t="s">
        <v>7</v>
      </c>
      <c r="F1263" s="9"/>
      <c r="G1263" s="10" t="s">
        <v>7</v>
      </c>
      <c r="H1263" s="9"/>
      <c r="I1263" s="10" t="s">
        <v>7</v>
      </c>
      <c r="J1263" s="9"/>
      <c r="K1263" s="10" t="s">
        <v>7</v>
      </c>
      <c r="L1263" s="139"/>
      <c r="M1263" s="1"/>
      <c r="N1263" s="32" t="str">
        <f t="shared" si="100"/>
        <v/>
      </c>
      <c r="O1263" s="32" t="str">
        <f t="shared" si="101"/>
        <v/>
      </c>
      <c r="P1263" s="1"/>
      <c r="Q1263" s="32" t="str">
        <f t="shared" si="102"/>
        <v/>
      </c>
      <c r="R1263" s="22">
        <f t="shared" si="98"/>
        <v>0</v>
      </c>
      <c r="S1263" s="1"/>
      <c r="T1263" s="1"/>
    </row>
    <row r="1264" spans="1:20" x14ac:dyDescent="0.25">
      <c r="A1264" s="1"/>
      <c r="B1264" s="1"/>
      <c r="C1264" s="1"/>
      <c r="D1264" s="5">
        <f t="shared" si="99"/>
        <v>1264</v>
      </c>
      <c r="E1264" s="10" t="s">
        <v>7</v>
      </c>
      <c r="F1264" s="9"/>
      <c r="G1264" s="10" t="s">
        <v>7</v>
      </c>
      <c r="H1264" s="9"/>
      <c r="I1264" s="10" t="s">
        <v>7</v>
      </c>
      <c r="J1264" s="9"/>
      <c r="K1264" s="10" t="s">
        <v>7</v>
      </c>
      <c r="L1264" s="139"/>
      <c r="M1264" s="1"/>
      <c r="N1264" s="32" t="str">
        <f t="shared" si="100"/>
        <v/>
      </c>
      <c r="O1264" s="32" t="str">
        <f t="shared" si="101"/>
        <v/>
      </c>
      <c r="P1264" s="1"/>
      <c r="Q1264" s="32" t="str">
        <f t="shared" si="102"/>
        <v/>
      </c>
      <c r="R1264" s="22">
        <f t="shared" si="98"/>
        <v>0</v>
      </c>
      <c r="S1264" s="1"/>
      <c r="T1264" s="1"/>
    </row>
    <row r="1265" spans="1:20" x14ac:dyDescent="0.25">
      <c r="A1265" s="1"/>
      <c r="B1265" s="1"/>
      <c r="C1265" s="1"/>
      <c r="D1265" s="5">
        <f t="shared" si="99"/>
        <v>1265</v>
      </c>
      <c r="E1265" s="10" t="s">
        <v>7</v>
      </c>
      <c r="F1265" s="9"/>
      <c r="G1265" s="10" t="s">
        <v>7</v>
      </c>
      <c r="H1265" s="9"/>
      <c r="I1265" s="10" t="s">
        <v>7</v>
      </c>
      <c r="J1265" s="9"/>
      <c r="K1265" s="10" t="s">
        <v>7</v>
      </c>
      <c r="L1265" s="139"/>
      <c r="M1265" s="1"/>
      <c r="N1265" s="32" t="str">
        <f t="shared" si="100"/>
        <v/>
      </c>
      <c r="O1265" s="32" t="str">
        <f t="shared" si="101"/>
        <v/>
      </c>
      <c r="P1265" s="1"/>
      <c r="Q1265" s="32" t="str">
        <f t="shared" si="102"/>
        <v/>
      </c>
      <c r="R1265" s="22">
        <f t="shared" si="98"/>
        <v>0</v>
      </c>
      <c r="S1265" s="1"/>
      <c r="T1265" s="1"/>
    </row>
    <row r="1266" spans="1:20" x14ac:dyDescent="0.25">
      <c r="A1266" s="1"/>
      <c r="B1266" s="1"/>
      <c r="C1266" s="1"/>
      <c r="D1266" s="5">
        <f t="shared" si="99"/>
        <v>1266</v>
      </c>
      <c r="E1266" s="10" t="s">
        <v>7</v>
      </c>
      <c r="F1266" s="9"/>
      <c r="G1266" s="10" t="s">
        <v>7</v>
      </c>
      <c r="H1266" s="9"/>
      <c r="I1266" s="10" t="s">
        <v>7</v>
      </c>
      <c r="J1266" s="9"/>
      <c r="K1266" s="10" t="s">
        <v>7</v>
      </c>
      <c r="L1266" s="139"/>
      <c r="M1266" s="1"/>
      <c r="N1266" s="32" t="str">
        <f t="shared" si="100"/>
        <v/>
      </c>
      <c r="O1266" s="32" t="str">
        <f t="shared" si="101"/>
        <v/>
      </c>
      <c r="P1266" s="1"/>
      <c r="Q1266" s="32" t="str">
        <f t="shared" si="102"/>
        <v/>
      </c>
      <c r="R1266" s="22">
        <f t="shared" si="98"/>
        <v>0</v>
      </c>
      <c r="S1266" s="1"/>
      <c r="T1266" s="1"/>
    </row>
    <row r="1267" spans="1:20" x14ac:dyDescent="0.25">
      <c r="A1267" s="1"/>
      <c r="B1267" s="1"/>
      <c r="C1267" s="1"/>
      <c r="D1267" s="5">
        <f t="shared" si="99"/>
        <v>1267</v>
      </c>
      <c r="E1267" s="10" t="s">
        <v>7</v>
      </c>
      <c r="F1267" s="9"/>
      <c r="G1267" s="10" t="s">
        <v>7</v>
      </c>
      <c r="H1267" s="9"/>
      <c r="I1267" s="10" t="s">
        <v>7</v>
      </c>
      <c r="J1267" s="9"/>
      <c r="K1267" s="10" t="s">
        <v>7</v>
      </c>
      <c r="L1267" s="139"/>
      <c r="M1267" s="1"/>
      <c r="N1267" s="32" t="str">
        <f t="shared" si="100"/>
        <v/>
      </c>
      <c r="O1267" s="32" t="str">
        <f t="shared" si="101"/>
        <v/>
      </c>
      <c r="P1267" s="1"/>
      <c r="Q1267" s="32" t="str">
        <f t="shared" si="102"/>
        <v/>
      </c>
      <c r="R1267" s="22">
        <f t="shared" si="98"/>
        <v>0</v>
      </c>
      <c r="S1267" s="1"/>
      <c r="T1267" s="1"/>
    </row>
    <row r="1268" spans="1:20" x14ac:dyDescent="0.25">
      <c r="A1268" s="1"/>
      <c r="B1268" s="1"/>
      <c r="C1268" s="1"/>
      <c r="D1268" s="5">
        <f t="shared" si="99"/>
        <v>1268</v>
      </c>
      <c r="E1268" s="10" t="s">
        <v>7</v>
      </c>
      <c r="F1268" s="9"/>
      <c r="G1268" s="10" t="s">
        <v>7</v>
      </c>
      <c r="H1268" s="9"/>
      <c r="I1268" s="10" t="s">
        <v>7</v>
      </c>
      <c r="J1268" s="9"/>
      <c r="K1268" s="10" t="s">
        <v>7</v>
      </c>
      <c r="L1268" s="139"/>
      <c r="M1268" s="1"/>
      <c r="N1268" s="32" t="str">
        <f t="shared" si="100"/>
        <v/>
      </c>
      <c r="O1268" s="32" t="str">
        <f t="shared" si="101"/>
        <v/>
      </c>
      <c r="P1268" s="1"/>
      <c r="Q1268" s="32" t="str">
        <f t="shared" si="102"/>
        <v/>
      </c>
      <c r="R1268" s="22">
        <f t="shared" si="98"/>
        <v>0</v>
      </c>
      <c r="S1268" s="1"/>
      <c r="T1268" s="1"/>
    </row>
    <row r="1269" spans="1:20" x14ac:dyDescent="0.25">
      <c r="A1269" s="1"/>
      <c r="B1269" s="1"/>
      <c r="C1269" s="1"/>
      <c r="D1269" s="5">
        <f t="shared" si="99"/>
        <v>1269</v>
      </c>
      <c r="E1269" s="10" t="s">
        <v>7</v>
      </c>
      <c r="F1269" s="9"/>
      <c r="G1269" s="10" t="s">
        <v>7</v>
      </c>
      <c r="H1269" s="9"/>
      <c r="I1269" s="10" t="s">
        <v>7</v>
      </c>
      <c r="J1269" s="9"/>
      <c r="K1269" s="10" t="s">
        <v>7</v>
      </c>
      <c r="L1269" s="139"/>
      <c r="M1269" s="1"/>
      <c r="N1269" s="32" t="str">
        <f t="shared" si="100"/>
        <v/>
      </c>
      <c r="O1269" s="32" t="str">
        <f t="shared" si="101"/>
        <v/>
      </c>
      <c r="P1269" s="1"/>
      <c r="Q1269" s="32" t="str">
        <f t="shared" si="102"/>
        <v/>
      </c>
      <c r="R1269" s="22">
        <f t="shared" si="98"/>
        <v>0</v>
      </c>
      <c r="S1269" s="1"/>
      <c r="T1269" s="1"/>
    </row>
    <row r="1270" spans="1:20" x14ac:dyDescent="0.25">
      <c r="A1270" s="1"/>
      <c r="B1270" s="1"/>
      <c r="C1270" s="1"/>
      <c r="D1270" s="5">
        <f t="shared" si="99"/>
        <v>1270</v>
      </c>
      <c r="E1270" s="10" t="s">
        <v>7</v>
      </c>
      <c r="F1270" s="9"/>
      <c r="G1270" s="10" t="s">
        <v>7</v>
      </c>
      <c r="H1270" s="9"/>
      <c r="I1270" s="10" t="s">
        <v>7</v>
      </c>
      <c r="J1270" s="9"/>
      <c r="K1270" s="10" t="s">
        <v>7</v>
      </c>
      <c r="L1270" s="139"/>
      <c r="M1270" s="1"/>
      <c r="N1270" s="32" t="str">
        <f t="shared" si="100"/>
        <v/>
      </c>
      <c r="O1270" s="32" t="str">
        <f t="shared" si="101"/>
        <v/>
      </c>
      <c r="P1270" s="1"/>
      <c r="Q1270" s="32" t="str">
        <f t="shared" si="102"/>
        <v/>
      </c>
      <c r="R1270" s="22">
        <f t="shared" si="98"/>
        <v>0</v>
      </c>
      <c r="S1270" s="1"/>
      <c r="T1270" s="1"/>
    </row>
    <row r="1271" spans="1:20" x14ac:dyDescent="0.25">
      <c r="A1271" s="1"/>
      <c r="B1271" s="1"/>
      <c r="C1271" s="1"/>
      <c r="D1271" s="5">
        <f t="shared" si="99"/>
        <v>1271</v>
      </c>
      <c r="E1271" s="10" t="s">
        <v>7</v>
      </c>
      <c r="F1271" s="9"/>
      <c r="G1271" s="10" t="s">
        <v>7</v>
      </c>
      <c r="H1271" s="9"/>
      <c r="I1271" s="10" t="s">
        <v>7</v>
      </c>
      <c r="J1271" s="9"/>
      <c r="K1271" s="10" t="s">
        <v>7</v>
      </c>
      <c r="L1271" s="139"/>
      <c r="M1271" s="1"/>
      <c r="N1271" s="32" t="str">
        <f t="shared" si="100"/>
        <v/>
      </c>
      <c r="O1271" s="32" t="str">
        <f t="shared" si="101"/>
        <v/>
      </c>
      <c r="P1271" s="1"/>
      <c r="Q1271" s="32" t="str">
        <f t="shared" si="102"/>
        <v/>
      </c>
      <c r="R1271" s="22">
        <f t="shared" si="98"/>
        <v>0</v>
      </c>
      <c r="S1271" s="1"/>
      <c r="T1271" s="1"/>
    </row>
    <row r="1272" spans="1:20" x14ac:dyDescent="0.25">
      <c r="A1272" s="1"/>
      <c r="B1272" s="1"/>
      <c r="C1272" s="1"/>
      <c r="D1272" s="5">
        <f t="shared" si="99"/>
        <v>1272</v>
      </c>
      <c r="E1272" s="10" t="s">
        <v>7</v>
      </c>
      <c r="F1272" s="9"/>
      <c r="G1272" s="10" t="s">
        <v>7</v>
      </c>
      <c r="H1272" s="9"/>
      <c r="I1272" s="10" t="s">
        <v>7</v>
      </c>
      <c r="J1272" s="9"/>
      <c r="K1272" s="10" t="s">
        <v>7</v>
      </c>
      <c r="L1272" s="139"/>
      <c r="M1272" s="1"/>
      <c r="N1272" s="32" t="str">
        <f t="shared" si="100"/>
        <v/>
      </c>
      <c r="O1272" s="32" t="str">
        <f t="shared" si="101"/>
        <v/>
      </c>
      <c r="P1272" s="1"/>
      <c r="Q1272" s="32" t="str">
        <f t="shared" si="102"/>
        <v/>
      </c>
      <c r="R1272" s="22">
        <f t="shared" si="98"/>
        <v>0</v>
      </c>
      <c r="S1272" s="1"/>
      <c r="T1272" s="1"/>
    </row>
    <row r="1273" spans="1:20" x14ac:dyDescent="0.25">
      <c r="A1273" s="1"/>
      <c r="B1273" s="1"/>
      <c r="C1273" s="1"/>
      <c r="D1273" s="5">
        <f t="shared" si="99"/>
        <v>1273</v>
      </c>
      <c r="E1273" s="10" t="s">
        <v>7</v>
      </c>
      <c r="F1273" s="9"/>
      <c r="G1273" s="10" t="s">
        <v>7</v>
      </c>
      <c r="H1273" s="9"/>
      <c r="I1273" s="10" t="s">
        <v>7</v>
      </c>
      <c r="J1273" s="9"/>
      <c r="K1273" s="10" t="s">
        <v>7</v>
      </c>
      <c r="L1273" s="139"/>
      <c r="M1273" s="1"/>
      <c r="N1273" s="32" t="str">
        <f t="shared" si="100"/>
        <v/>
      </c>
      <c r="O1273" s="32" t="str">
        <f t="shared" si="101"/>
        <v/>
      </c>
      <c r="P1273" s="1"/>
      <c r="Q1273" s="32" t="str">
        <f t="shared" si="102"/>
        <v/>
      </c>
      <c r="R1273" s="22">
        <f t="shared" si="98"/>
        <v>0</v>
      </c>
      <c r="S1273" s="1"/>
      <c r="T1273" s="1"/>
    </row>
    <row r="1274" spans="1:20" x14ac:dyDescent="0.25">
      <c r="A1274" s="1"/>
      <c r="B1274" s="1"/>
      <c r="C1274" s="1"/>
      <c r="D1274" s="5">
        <f t="shared" si="99"/>
        <v>1274</v>
      </c>
      <c r="E1274" s="10" t="s">
        <v>7</v>
      </c>
      <c r="F1274" s="9"/>
      <c r="G1274" s="10" t="s">
        <v>7</v>
      </c>
      <c r="H1274" s="9"/>
      <c r="I1274" s="10" t="s">
        <v>7</v>
      </c>
      <c r="J1274" s="9"/>
      <c r="K1274" s="10" t="s">
        <v>7</v>
      </c>
      <c r="L1274" s="139"/>
      <c r="M1274" s="1"/>
      <c r="N1274" s="32" t="str">
        <f t="shared" si="100"/>
        <v/>
      </c>
      <c r="O1274" s="32" t="str">
        <f t="shared" si="101"/>
        <v/>
      </c>
      <c r="P1274" s="1"/>
      <c r="Q1274" s="32" t="str">
        <f t="shared" si="102"/>
        <v/>
      </c>
      <c r="R1274" s="22">
        <f t="shared" si="98"/>
        <v>0</v>
      </c>
      <c r="S1274" s="1"/>
      <c r="T1274" s="1"/>
    </row>
    <row r="1275" spans="1:20" x14ac:dyDescent="0.25">
      <c r="A1275" s="1"/>
      <c r="B1275" s="1"/>
      <c r="C1275" s="1"/>
      <c r="D1275" s="5">
        <f t="shared" si="99"/>
        <v>1275</v>
      </c>
      <c r="E1275" s="10" t="s">
        <v>7</v>
      </c>
      <c r="F1275" s="9"/>
      <c r="G1275" s="10" t="s">
        <v>7</v>
      </c>
      <c r="H1275" s="9"/>
      <c r="I1275" s="10" t="s">
        <v>7</v>
      </c>
      <c r="J1275" s="9"/>
      <c r="K1275" s="10" t="s">
        <v>7</v>
      </c>
      <c r="L1275" s="139"/>
      <c r="M1275" s="1"/>
      <c r="N1275" s="32" t="str">
        <f t="shared" si="100"/>
        <v/>
      </c>
      <c r="O1275" s="32" t="str">
        <f t="shared" si="101"/>
        <v/>
      </c>
      <c r="P1275" s="1"/>
      <c r="Q1275" s="32" t="str">
        <f t="shared" si="102"/>
        <v/>
      </c>
      <c r="R1275" s="22">
        <f t="shared" si="98"/>
        <v>0</v>
      </c>
      <c r="S1275" s="1"/>
      <c r="T1275" s="1"/>
    </row>
    <row r="1276" spans="1:20" x14ac:dyDescent="0.25">
      <c r="A1276" s="1"/>
      <c r="B1276" s="1"/>
      <c r="C1276" s="1"/>
      <c r="D1276" s="5">
        <f t="shared" si="99"/>
        <v>1276</v>
      </c>
      <c r="E1276" s="10" t="s">
        <v>7</v>
      </c>
      <c r="F1276" s="9"/>
      <c r="G1276" s="10" t="s">
        <v>7</v>
      </c>
      <c r="H1276" s="9"/>
      <c r="I1276" s="10" t="s">
        <v>7</v>
      </c>
      <c r="J1276" s="9"/>
      <c r="K1276" s="10" t="s">
        <v>7</v>
      </c>
      <c r="L1276" s="139"/>
      <c r="M1276" s="1"/>
      <c r="N1276" s="32" t="str">
        <f t="shared" si="100"/>
        <v/>
      </c>
      <c r="O1276" s="32" t="str">
        <f t="shared" si="101"/>
        <v/>
      </c>
      <c r="P1276" s="1"/>
      <c r="Q1276" s="32" t="str">
        <f t="shared" si="102"/>
        <v/>
      </c>
      <c r="R1276" s="22">
        <f t="shared" si="98"/>
        <v>0</v>
      </c>
      <c r="S1276" s="1"/>
      <c r="T1276" s="1"/>
    </row>
    <row r="1277" spans="1:20" x14ac:dyDescent="0.25">
      <c r="A1277" s="1"/>
      <c r="B1277" s="1"/>
      <c r="C1277" s="1"/>
      <c r="D1277" s="5">
        <f t="shared" si="99"/>
        <v>1277</v>
      </c>
      <c r="E1277" s="10" t="s">
        <v>7</v>
      </c>
      <c r="F1277" s="9"/>
      <c r="G1277" s="10" t="s">
        <v>7</v>
      </c>
      <c r="H1277" s="9"/>
      <c r="I1277" s="10" t="s">
        <v>7</v>
      </c>
      <c r="J1277" s="9"/>
      <c r="K1277" s="10" t="s">
        <v>7</v>
      </c>
      <c r="L1277" s="139"/>
      <c r="M1277" s="1"/>
      <c r="N1277" s="32" t="str">
        <f t="shared" si="100"/>
        <v/>
      </c>
      <c r="O1277" s="32" t="str">
        <f t="shared" si="101"/>
        <v/>
      </c>
      <c r="P1277" s="1"/>
      <c r="Q1277" s="32" t="str">
        <f t="shared" si="102"/>
        <v/>
      </c>
      <c r="R1277" s="22">
        <f t="shared" si="98"/>
        <v>0</v>
      </c>
      <c r="S1277" s="1"/>
      <c r="T1277" s="1"/>
    </row>
    <row r="1278" spans="1:20" x14ac:dyDescent="0.25">
      <c r="A1278" s="1"/>
      <c r="B1278" s="1"/>
      <c r="C1278" s="1"/>
      <c r="D1278" s="5">
        <f t="shared" si="99"/>
        <v>1278</v>
      </c>
      <c r="E1278" s="10" t="s">
        <v>7</v>
      </c>
      <c r="F1278" s="9"/>
      <c r="G1278" s="10" t="s">
        <v>7</v>
      </c>
      <c r="H1278" s="9"/>
      <c r="I1278" s="10" t="s">
        <v>7</v>
      </c>
      <c r="J1278" s="9"/>
      <c r="K1278" s="10" t="s">
        <v>7</v>
      </c>
      <c r="L1278" s="139"/>
      <c r="M1278" s="1"/>
      <c r="N1278" s="32" t="str">
        <f t="shared" si="100"/>
        <v/>
      </c>
      <c r="O1278" s="32" t="str">
        <f t="shared" si="101"/>
        <v/>
      </c>
      <c r="P1278" s="1"/>
      <c r="Q1278" s="32" t="str">
        <f t="shared" si="102"/>
        <v/>
      </c>
      <c r="R1278" s="22">
        <f t="shared" si="98"/>
        <v>0</v>
      </c>
      <c r="S1278" s="1"/>
      <c r="T1278" s="1"/>
    </row>
    <row r="1279" spans="1:20" x14ac:dyDescent="0.25">
      <c r="A1279" s="1"/>
      <c r="B1279" s="1"/>
      <c r="C1279" s="1"/>
      <c r="D1279" s="5">
        <f t="shared" si="99"/>
        <v>1279</v>
      </c>
      <c r="E1279" s="10" t="s">
        <v>7</v>
      </c>
      <c r="F1279" s="9"/>
      <c r="G1279" s="10" t="s">
        <v>7</v>
      </c>
      <c r="H1279" s="9"/>
      <c r="I1279" s="10" t="s">
        <v>7</v>
      </c>
      <c r="J1279" s="9"/>
      <c r="K1279" s="10" t="s">
        <v>7</v>
      </c>
      <c r="L1279" s="139"/>
      <c r="M1279" s="1"/>
      <c r="N1279" s="32" t="str">
        <f t="shared" si="100"/>
        <v/>
      </c>
      <c r="O1279" s="32" t="str">
        <f t="shared" si="101"/>
        <v/>
      </c>
      <c r="P1279" s="1"/>
      <c r="Q1279" s="32" t="str">
        <f t="shared" si="102"/>
        <v/>
      </c>
      <c r="R1279" s="22">
        <f t="shared" si="98"/>
        <v>0</v>
      </c>
      <c r="S1279" s="1"/>
      <c r="T1279" s="1"/>
    </row>
    <row r="1280" spans="1:20" x14ac:dyDescent="0.25">
      <c r="A1280" s="1"/>
      <c r="B1280" s="1"/>
      <c r="C1280" s="1"/>
      <c r="D1280" s="5">
        <f t="shared" si="99"/>
        <v>1280</v>
      </c>
      <c r="E1280" s="10" t="s">
        <v>7</v>
      </c>
      <c r="F1280" s="9"/>
      <c r="G1280" s="10" t="s">
        <v>7</v>
      </c>
      <c r="H1280" s="9"/>
      <c r="I1280" s="10" t="s">
        <v>7</v>
      </c>
      <c r="J1280" s="9"/>
      <c r="K1280" s="10" t="s">
        <v>7</v>
      </c>
      <c r="L1280" s="139"/>
      <c r="M1280" s="1"/>
      <c r="N1280" s="32" t="str">
        <f t="shared" si="100"/>
        <v/>
      </c>
      <c r="O1280" s="32" t="str">
        <f t="shared" si="101"/>
        <v/>
      </c>
      <c r="P1280" s="1"/>
      <c r="Q1280" s="32" t="str">
        <f t="shared" si="102"/>
        <v/>
      </c>
      <c r="R1280" s="22">
        <f t="shared" si="98"/>
        <v>0</v>
      </c>
      <c r="S1280" s="1"/>
      <c r="T1280" s="1"/>
    </row>
    <row r="1281" spans="1:20" x14ac:dyDescent="0.25">
      <c r="A1281" s="1"/>
      <c r="B1281" s="1"/>
      <c r="C1281" s="1"/>
      <c r="D1281" s="5">
        <f t="shared" si="99"/>
        <v>1281</v>
      </c>
      <c r="E1281" s="10" t="s">
        <v>7</v>
      </c>
      <c r="F1281" s="9"/>
      <c r="G1281" s="10" t="s">
        <v>7</v>
      </c>
      <c r="H1281" s="9"/>
      <c r="I1281" s="10" t="s">
        <v>7</v>
      </c>
      <c r="J1281" s="9"/>
      <c r="K1281" s="10" t="s">
        <v>7</v>
      </c>
      <c r="L1281" s="139"/>
      <c r="M1281" s="1"/>
      <c r="N1281" s="32" t="str">
        <f t="shared" si="100"/>
        <v/>
      </c>
      <c r="O1281" s="32" t="str">
        <f t="shared" si="101"/>
        <v/>
      </c>
      <c r="P1281" s="1"/>
      <c r="Q1281" s="32" t="str">
        <f t="shared" si="102"/>
        <v/>
      </c>
      <c r="R1281" s="22">
        <f t="shared" si="98"/>
        <v>0</v>
      </c>
      <c r="S1281" s="1"/>
      <c r="T1281" s="1"/>
    </row>
    <row r="1282" spans="1:20" x14ac:dyDescent="0.25">
      <c r="A1282" s="1"/>
      <c r="B1282" s="1"/>
      <c r="C1282" s="1"/>
      <c r="D1282" s="5">
        <f t="shared" si="99"/>
        <v>1282</v>
      </c>
      <c r="E1282" s="10" t="s">
        <v>7</v>
      </c>
      <c r="F1282" s="9"/>
      <c r="G1282" s="10" t="s">
        <v>7</v>
      </c>
      <c r="H1282" s="9"/>
      <c r="I1282" s="10" t="s">
        <v>7</v>
      </c>
      <c r="J1282" s="9"/>
      <c r="K1282" s="10" t="s">
        <v>7</v>
      </c>
      <c r="L1282" s="139"/>
      <c r="M1282" s="1"/>
      <c r="N1282" s="32" t="str">
        <f t="shared" si="100"/>
        <v/>
      </c>
      <c r="O1282" s="32" t="str">
        <f t="shared" si="101"/>
        <v/>
      </c>
      <c r="P1282" s="1"/>
      <c r="Q1282" s="32" t="str">
        <f t="shared" si="102"/>
        <v/>
      </c>
      <c r="R1282" s="22">
        <f t="shared" si="98"/>
        <v>0</v>
      </c>
      <c r="S1282" s="1"/>
      <c r="T1282" s="1"/>
    </row>
    <row r="1283" spans="1:20" x14ac:dyDescent="0.25">
      <c r="A1283" s="1"/>
      <c r="B1283" s="1"/>
      <c r="C1283" s="1"/>
      <c r="D1283" s="5">
        <f t="shared" si="99"/>
        <v>1283</v>
      </c>
      <c r="E1283" s="10" t="s">
        <v>7</v>
      </c>
      <c r="F1283" s="9"/>
      <c r="G1283" s="10" t="s">
        <v>7</v>
      </c>
      <c r="H1283" s="9"/>
      <c r="I1283" s="10" t="s">
        <v>7</v>
      </c>
      <c r="J1283" s="9"/>
      <c r="K1283" s="10" t="s">
        <v>7</v>
      </c>
      <c r="L1283" s="139"/>
      <c r="M1283" s="1"/>
      <c r="N1283" s="32" t="str">
        <f t="shared" si="100"/>
        <v/>
      </c>
      <c r="O1283" s="32" t="str">
        <f t="shared" si="101"/>
        <v/>
      </c>
      <c r="P1283" s="1"/>
      <c r="Q1283" s="32" t="str">
        <f t="shared" si="102"/>
        <v/>
      </c>
      <c r="R1283" s="22">
        <f t="shared" si="98"/>
        <v>0</v>
      </c>
      <c r="S1283" s="1"/>
      <c r="T1283" s="1"/>
    </row>
    <row r="1284" spans="1:20" x14ac:dyDescent="0.25">
      <c r="A1284" s="1"/>
      <c r="B1284" s="1"/>
      <c r="C1284" s="1"/>
      <c r="D1284" s="5">
        <f t="shared" si="99"/>
        <v>1284</v>
      </c>
      <c r="E1284" s="10" t="s">
        <v>7</v>
      </c>
      <c r="F1284" s="9"/>
      <c r="G1284" s="10" t="s">
        <v>7</v>
      </c>
      <c r="H1284" s="9"/>
      <c r="I1284" s="10" t="s">
        <v>7</v>
      </c>
      <c r="J1284" s="9"/>
      <c r="K1284" s="10" t="s">
        <v>7</v>
      </c>
      <c r="L1284" s="139"/>
      <c r="M1284" s="1"/>
      <c r="N1284" s="32" t="str">
        <f t="shared" si="100"/>
        <v/>
      </c>
      <c r="O1284" s="32" t="str">
        <f t="shared" si="101"/>
        <v/>
      </c>
      <c r="P1284" s="1"/>
      <c r="Q1284" s="32" t="str">
        <f t="shared" si="102"/>
        <v/>
      </c>
      <c r="R1284" s="22">
        <f t="shared" si="98"/>
        <v>0</v>
      </c>
      <c r="S1284" s="1"/>
      <c r="T1284" s="1"/>
    </row>
    <row r="1285" spans="1:20" x14ac:dyDescent="0.25">
      <c r="A1285" s="1"/>
      <c r="B1285" s="1"/>
      <c r="C1285" s="1"/>
      <c r="D1285" s="5">
        <f t="shared" si="99"/>
        <v>1285</v>
      </c>
      <c r="E1285" s="10" t="s">
        <v>7</v>
      </c>
      <c r="F1285" s="9"/>
      <c r="G1285" s="10" t="s">
        <v>7</v>
      </c>
      <c r="H1285" s="9"/>
      <c r="I1285" s="10" t="s">
        <v>7</v>
      </c>
      <c r="J1285" s="9"/>
      <c r="K1285" s="10" t="s">
        <v>7</v>
      </c>
      <c r="L1285" s="139"/>
      <c r="M1285" s="1"/>
      <c r="N1285" s="32" t="str">
        <f t="shared" si="100"/>
        <v/>
      </c>
      <c r="O1285" s="32" t="str">
        <f t="shared" si="101"/>
        <v/>
      </c>
      <c r="P1285" s="1"/>
      <c r="Q1285" s="32" t="str">
        <f t="shared" si="102"/>
        <v/>
      </c>
      <c r="R1285" s="22">
        <f t="shared" si="98"/>
        <v>0</v>
      </c>
      <c r="S1285" s="1"/>
      <c r="T1285" s="1"/>
    </row>
    <row r="1286" spans="1:20" x14ac:dyDescent="0.25">
      <c r="A1286" s="1"/>
      <c r="B1286" s="1"/>
      <c r="C1286" s="1"/>
      <c r="D1286" s="5">
        <f t="shared" si="99"/>
        <v>1286</v>
      </c>
      <c r="E1286" s="10" t="s">
        <v>7</v>
      </c>
      <c r="F1286" s="9"/>
      <c r="G1286" s="10" t="s">
        <v>7</v>
      </c>
      <c r="H1286" s="9"/>
      <c r="I1286" s="10" t="s">
        <v>7</v>
      </c>
      <c r="J1286" s="9"/>
      <c r="K1286" s="10" t="s">
        <v>7</v>
      </c>
      <c r="L1286" s="139"/>
      <c r="M1286" s="1"/>
      <c r="N1286" s="32" t="str">
        <f t="shared" si="100"/>
        <v/>
      </c>
      <c r="O1286" s="32" t="str">
        <f t="shared" si="101"/>
        <v/>
      </c>
      <c r="P1286" s="1"/>
      <c r="Q1286" s="32" t="str">
        <f t="shared" si="102"/>
        <v/>
      </c>
      <c r="R1286" s="22">
        <f t="shared" si="98"/>
        <v>0</v>
      </c>
      <c r="S1286" s="1"/>
      <c r="T1286" s="1"/>
    </row>
    <row r="1287" spans="1:20" x14ac:dyDescent="0.25">
      <c r="A1287" s="1"/>
      <c r="B1287" s="1"/>
      <c r="C1287" s="1"/>
      <c r="D1287" s="5">
        <f t="shared" si="99"/>
        <v>1287</v>
      </c>
      <c r="E1287" s="10" t="s">
        <v>7</v>
      </c>
      <c r="F1287" s="9"/>
      <c r="G1287" s="10" t="s">
        <v>7</v>
      </c>
      <c r="H1287" s="9"/>
      <c r="I1287" s="10" t="s">
        <v>7</v>
      </c>
      <c r="J1287" s="9"/>
      <c r="K1287" s="10" t="s">
        <v>7</v>
      </c>
      <c r="L1287" s="139"/>
      <c r="M1287" s="1"/>
      <c r="N1287" s="32" t="str">
        <f t="shared" si="100"/>
        <v/>
      </c>
      <c r="O1287" s="32" t="str">
        <f t="shared" si="101"/>
        <v/>
      </c>
      <c r="P1287" s="1"/>
      <c r="Q1287" s="32" t="str">
        <f t="shared" si="102"/>
        <v/>
      </c>
      <c r="R1287" s="22">
        <f t="shared" si="98"/>
        <v>0</v>
      </c>
      <c r="S1287" s="1"/>
      <c r="T1287" s="1"/>
    </row>
    <row r="1288" spans="1:20" x14ac:dyDescent="0.25">
      <c r="A1288" s="1"/>
      <c r="B1288" s="1"/>
      <c r="C1288" s="1"/>
      <c r="D1288" s="5">
        <f t="shared" si="99"/>
        <v>1288</v>
      </c>
      <c r="E1288" s="10" t="s">
        <v>7</v>
      </c>
      <c r="F1288" s="9"/>
      <c r="G1288" s="10" t="s">
        <v>7</v>
      </c>
      <c r="H1288" s="9"/>
      <c r="I1288" s="10" t="s">
        <v>7</v>
      </c>
      <c r="J1288" s="9"/>
      <c r="K1288" s="10" t="s">
        <v>7</v>
      </c>
      <c r="L1288" s="139"/>
      <c r="M1288" s="1"/>
      <c r="N1288" s="32" t="str">
        <f t="shared" si="100"/>
        <v/>
      </c>
      <c r="O1288" s="32" t="str">
        <f t="shared" si="101"/>
        <v/>
      </c>
      <c r="P1288" s="1"/>
      <c r="Q1288" s="32" t="str">
        <f t="shared" si="102"/>
        <v/>
      </c>
      <c r="R1288" s="22">
        <f t="shared" ref="R1288:R1351" si="103">IF(Q1288="",0,IF(COUNTIF(Q:Q,Q1288)=1,0,1))</f>
        <v>0</v>
      </c>
      <c r="S1288" s="1"/>
      <c r="T1288" s="1"/>
    </row>
    <row r="1289" spans="1:20" x14ac:dyDescent="0.25">
      <c r="A1289" s="1"/>
      <c r="B1289" s="1"/>
      <c r="C1289" s="1"/>
      <c r="D1289" s="5">
        <f t="shared" ref="D1289:D1352" si="104">ROW(C1289)</f>
        <v>1289</v>
      </c>
      <c r="E1289" s="10" t="s">
        <v>7</v>
      </c>
      <c r="F1289" s="9"/>
      <c r="G1289" s="10" t="s">
        <v>7</v>
      </c>
      <c r="H1289" s="9"/>
      <c r="I1289" s="10" t="s">
        <v>7</v>
      </c>
      <c r="J1289" s="9"/>
      <c r="K1289" s="10" t="s">
        <v>7</v>
      </c>
      <c r="L1289" s="139"/>
      <c r="M1289" s="1"/>
      <c r="N1289" s="32" t="str">
        <f t="shared" si="100"/>
        <v/>
      </c>
      <c r="O1289" s="32" t="str">
        <f t="shared" si="101"/>
        <v/>
      </c>
      <c r="P1289" s="1"/>
      <c r="Q1289" s="32" t="str">
        <f t="shared" si="102"/>
        <v/>
      </c>
      <c r="R1289" s="22">
        <f t="shared" si="103"/>
        <v>0</v>
      </c>
      <c r="S1289" s="1"/>
      <c r="T1289" s="1"/>
    </row>
    <row r="1290" spans="1:20" x14ac:dyDescent="0.25">
      <c r="A1290" s="1"/>
      <c r="B1290" s="1"/>
      <c r="C1290" s="1"/>
      <c r="D1290" s="5">
        <f t="shared" si="104"/>
        <v>1290</v>
      </c>
      <c r="E1290" s="10" t="s">
        <v>7</v>
      </c>
      <c r="F1290" s="9"/>
      <c r="G1290" s="10" t="s">
        <v>7</v>
      </c>
      <c r="H1290" s="9"/>
      <c r="I1290" s="10" t="s">
        <v>7</v>
      </c>
      <c r="J1290" s="9"/>
      <c r="K1290" s="10" t="s">
        <v>7</v>
      </c>
      <c r="L1290" s="139"/>
      <c r="M1290" s="1"/>
      <c r="N1290" s="32" t="str">
        <f t="shared" si="100"/>
        <v/>
      </c>
      <c r="O1290" s="32" t="str">
        <f t="shared" si="101"/>
        <v/>
      </c>
      <c r="P1290" s="1"/>
      <c r="Q1290" s="32" t="str">
        <f t="shared" si="102"/>
        <v/>
      </c>
      <c r="R1290" s="22">
        <f t="shared" si="103"/>
        <v>0</v>
      </c>
      <c r="S1290" s="1"/>
      <c r="T1290" s="1"/>
    </row>
    <row r="1291" spans="1:20" x14ac:dyDescent="0.25">
      <c r="A1291" s="1"/>
      <c r="B1291" s="1"/>
      <c r="C1291" s="1"/>
      <c r="D1291" s="5">
        <f t="shared" si="104"/>
        <v>1291</v>
      </c>
      <c r="E1291" s="10" t="s">
        <v>7</v>
      </c>
      <c r="F1291" s="9"/>
      <c r="G1291" s="10" t="s">
        <v>7</v>
      </c>
      <c r="H1291" s="9"/>
      <c r="I1291" s="10" t="s">
        <v>7</v>
      </c>
      <c r="J1291" s="9"/>
      <c r="K1291" s="10" t="s">
        <v>7</v>
      </c>
      <c r="L1291" s="139"/>
      <c r="M1291" s="1"/>
      <c r="N1291" s="32" t="str">
        <f t="shared" si="100"/>
        <v/>
      </c>
      <c r="O1291" s="32" t="str">
        <f t="shared" si="101"/>
        <v/>
      </c>
      <c r="P1291" s="1"/>
      <c r="Q1291" s="32" t="str">
        <f t="shared" si="102"/>
        <v/>
      </c>
      <c r="R1291" s="22">
        <f t="shared" si="103"/>
        <v>0</v>
      </c>
      <c r="S1291" s="1"/>
      <c r="T1291" s="1"/>
    </row>
    <row r="1292" spans="1:20" x14ac:dyDescent="0.25">
      <c r="A1292" s="1"/>
      <c r="B1292" s="1"/>
      <c r="C1292" s="1"/>
      <c r="D1292" s="5">
        <f t="shared" si="104"/>
        <v>1292</v>
      </c>
      <c r="E1292" s="10" t="s">
        <v>7</v>
      </c>
      <c r="F1292" s="9"/>
      <c r="G1292" s="10" t="s">
        <v>7</v>
      </c>
      <c r="H1292" s="9"/>
      <c r="I1292" s="10" t="s">
        <v>7</v>
      </c>
      <c r="J1292" s="9"/>
      <c r="K1292" s="10" t="s">
        <v>7</v>
      </c>
      <c r="L1292" s="139"/>
      <c r="M1292" s="1"/>
      <c r="N1292" s="32" t="str">
        <f t="shared" si="100"/>
        <v/>
      </c>
      <c r="O1292" s="32" t="str">
        <f t="shared" si="101"/>
        <v/>
      </c>
      <c r="P1292" s="1"/>
      <c r="Q1292" s="32" t="str">
        <f t="shared" si="102"/>
        <v/>
      </c>
      <c r="R1292" s="22">
        <f t="shared" si="103"/>
        <v>0</v>
      </c>
      <c r="S1292" s="1"/>
      <c r="T1292" s="1"/>
    </row>
    <row r="1293" spans="1:20" x14ac:dyDescent="0.25">
      <c r="A1293" s="1"/>
      <c r="B1293" s="1"/>
      <c r="C1293" s="1"/>
      <c r="D1293" s="5">
        <f t="shared" si="104"/>
        <v>1293</v>
      </c>
      <c r="E1293" s="10" t="s">
        <v>7</v>
      </c>
      <c r="F1293" s="9"/>
      <c r="G1293" s="10" t="s">
        <v>7</v>
      </c>
      <c r="H1293" s="9"/>
      <c r="I1293" s="10" t="s">
        <v>7</v>
      </c>
      <c r="J1293" s="9"/>
      <c r="K1293" s="10" t="s">
        <v>7</v>
      </c>
      <c r="L1293" s="139"/>
      <c r="M1293" s="1"/>
      <c r="N1293" s="32" t="str">
        <f t="shared" si="100"/>
        <v/>
      </c>
      <c r="O1293" s="32" t="str">
        <f t="shared" si="101"/>
        <v/>
      </c>
      <c r="P1293" s="1"/>
      <c r="Q1293" s="32" t="str">
        <f t="shared" si="102"/>
        <v/>
      </c>
      <c r="R1293" s="22">
        <f t="shared" si="103"/>
        <v>0</v>
      </c>
      <c r="S1293" s="1"/>
      <c r="T1293" s="1"/>
    </row>
    <row r="1294" spans="1:20" x14ac:dyDescent="0.25">
      <c r="A1294" s="1"/>
      <c r="B1294" s="1"/>
      <c r="C1294" s="1"/>
      <c r="D1294" s="5">
        <f t="shared" si="104"/>
        <v>1294</v>
      </c>
      <c r="E1294" s="10" t="s">
        <v>7</v>
      </c>
      <c r="F1294" s="9"/>
      <c r="G1294" s="10" t="s">
        <v>7</v>
      </c>
      <c r="H1294" s="9"/>
      <c r="I1294" s="10" t="s">
        <v>7</v>
      </c>
      <c r="J1294" s="9"/>
      <c r="K1294" s="10" t="s">
        <v>7</v>
      </c>
      <c r="L1294" s="139"/>
      <c r="M1294" s="1"/>
      <c r="N1294" s="32" t="str">
        <f t="shared" si="100"/>
        <v/>
      </c>
      <c r="O1294" s="32" t="str">
        <f t="shared" si="101"/>
        <v/>
      </c>
      <c r="P1294" s="1"/>
      <c r="Q1294" s="32" t="str">
        <f t="shared" si="102"/>
        <v/>
      </c>
      <c r="R1294" s="22">
        <f t="shared" si="103"/>
        <v>0</v>
      </c>
      <c r="S1294" s="1"/>
      <c r="T1294" s="1"/>
    </row>
    <row r="1295" spans="1:20" x14ac:dyDescent="0.25">
      <c r="A1295" s="1"/>
      <c r="B1295" s="1"/>
      <c r="C1295" s="1"/>
      <c r="D1295" s="5">
        <f t="shared" si="104"/>
        <v>1295</v>
      </c>
      <c r="E1295" s="10" t="s">
        <v>7</v>
      </c>
      <c r="F1295" s="9"/>
      <c r="G1295" s="10" t="s">
        <v>7</v>
      </c>
      <c r="H1295" s="9"/>
      <c r="I1295" s="10" t="s">
        <v>7</v>
      </c>
      <c r="J1295" s="9"/>
      <c r="K1295" s="10" t="s">
        <v>7</v>
      </c>
      <c r="L1295" s="139"/>
      <c r="M1295" s="1"/>
      <c r="N1295" s="32" t="str">
        <f t="shared" si="100"/>
        <v/>
      </c>
      <c r="O1295" s="32" t="str">
        <f t="shared" si="101"/>
        <v/>
      </c>
      <c r="P1295" s="1"/>
      <c r="Q1295" s="32" t="str">
        <f t="shared" si="102"/>
        <v/>
      </c>
      <c r="R1295" s="22">
        <f t="shared" si="103"/>
        <v>0</v>
      </c>
      <c r="S1295" s="1"/>
      <c r="T1295" s="1"/>
    </row>
    <row r="1296" spans="1:20" x14ac:dyDescent="0.25">
      <c r="A1296" s="1"/>
      <c r="B1296" s="1"/>
      <c r="C1296" s="1"/>
      <c r="D1296" s="5">
        <f t="shared" si="104"/>
        <v>1296</v>
      </c>
      <c r="E1296" s="10" t="s">
        <v>7</v>
      </c>
      <c r="F1296" s="9"/>
      <c r="G1296" s="10" t="s">
        <v>7</v>
      </c>
      <c r="H1296" s="9"/>
      <c r="I1296" s="10" t="s">
        <v>7</v>
      </c>
      <c r="J1296" s="9"/>
      <c r="K1296" s="10" t="s">
        <v>7</v>
      </c>
      <c r="L1296" s="139"/>
      <c r="M1296" s="1"/>
      <c r="N1296" s="32" t="str">
        <f t="shared" si="100"/>
        <v/>
      </c>
      <c r="O1296" s="32" t="str">
        <f t="shared" si="101"/>
        <v/>
      </c>
      <c r="P1296" s="1"/>
      <c r="Q1296" s="32" t="str">
        <f t="shared" si="102"/>
        <v/>
      </c>
      <c r="R1296" s="22">
        <f t="shared" si="103"/>
        <v>0</v>
      </c>
      <c r="S1296" s="1"/>
      <c r="T1296" s="1"/>
    </row>
    <row r="1297" spans="1:20" x14ac:dyDescent="0.25">
      <c r="A1297" s="1"/>
      <c r="B1297" s="1"/>
      <c r="C1297" s="1"/>
      <c r="D1297" s="5">
        <f t="shared" si="104"/>
        <v>1297</v>
      </c>
      <c r="E1297" s="10" t="s">
        <v>7</v>
      </c>
      <c r="F1297" s="9"/>
      <c r="G1297" s="10" t="s">
        <v>7</v>
      </c>
      <c r="H1297" s="9"/>
      <c r="I1297" s="10" t="s">
        <v>7</v>
      </c>
      <c r="J1297" s="9"/>
      <c r="K1297" s="10" t="s">
        <v>7</v>
      </c>
      <c r="L1297" s="139"/>
      <c r="M1297" s="1"/>
      <c r="N1297" s="32" t="str">
        <f t="shared" si="100"/>
        <v/>
      </c>
      <c r="O1297" s="32" t="str">
        <f t="shared" si="101"/>
        <v/>
      </c>
      <c r="P1297" s="1"/>
      <c r="Q1297" s="32" t="str">
        <f t="shared" si="102"/>
        <v/>
      </c>
      <c r="R1297" s="22">
        <f t="shared" si="103"/>
        <v>0</v>
      </c>
      <c r="S1297" s="1"/>
      <c r="T1297" s="1"/>
    </row>
    <row r="1298" spans="1:20" x14ac:dyDescent="0.25">
      <c r="A1298" s="1"/>
      <c r="B1298" s="1"/>
      <c r="C1298" s="1"/>
      <c r="D1298" s="5">
        <f t="shared" si="104"/>
        <v>1298</v>
      </c>
      <c r="E1298" s="10" t="s">
        <v>7</v>
      </c>
      <c r="F1298" s="9"/>
      <c r="G1298" s="10" t="s">
        <v>7</v>
      </c>
      <c r="H1298" s="9"/>
      <c r="I1298" s="10" t="s">
        <v>7</v>
      </c>
      <c r="J1298" s="9"/>
      <c r="K1298" s="10" t="s">
        <v>7</v>
      </c>
      <c r="L1298" s="139"/>
      <c r="M1298" s="1"/>
      <c r="N1298" s="32" t="str">
        <f t="shared" si="100"/>
        <v/>
      </c>
      <c r="O1298" s="32" t="str">
        <f t="shared" si="101"/>
        <v/>
      </c>
      <c r="P1298" s="1"/>
      <c r="Q1298" s="32" t="str">
        <f t="shared" si="102"/>
        <v/>
      </c>
      <c r="R1298" s="22">
        <f t="shared" si="103"/>
        <v>0</v>
      </c>
      <c r="S1298" s="1"/>
      <c r="T1298" s="1"/>
    </row>
    <row r="1299" spans="1:20" x14ac:dyDescent="0.25">
      <c r="A1299" s="1"/>
      <c r="B1299" s="1"/>
      <c r="C1299" s="1"/>
      <c r="D1299" s="5">
        <f t="shared" si="104"/>
        <v>1299</v>
      </c>
      <c r="E1299" s="10" t="s">
        <v>7</v>
      </c>
      <c r="F1299" s="9"/>
      <c r="G1299" s="10" t="s">
        <v>7</v>
      </c>
      <c r="H1299" s="9"/>
      <c r="I1299" s="10" t="s">
        <v>7</v>
      </c>
      <c r="J1299" s="9"/>
      <c r="K1299" s="10" t="s">
        <v>7</v>
      </c>
      <c r="L1299" s="139"/>
      <c r="M1299" s="1"/>
      <c r="N1299" s="32" t="str">
        <f t="shared" si="100"/>
        <v/>
      </c>
      <c r="O1299" s="32" t="str">
        <f t="shared" si="101"/>
        <v/>
      </c>
      <c r="P1299" s="1"/>
      <c r="Q1299" s="32" t="str">
        <f t="shared" si="102"/>
        <v/>
      </c>
      <c r="R1299" s="22">
        <f t="shared" si="103"/>
        <v>0</v>
      </c>
      <c r="S1299" s="1"/>
      <c r="T1299" s="1"/>
    </row>
    <row r="1300" spans="1:20" x14ac:dyDescent="0.25">
      <c r="A1300" s="1"/>
      <c r="B1300" s="1"/>
      <c r="C1300" s="1"/>
      <c r="D1300" s="5">
        <f t="shared" si="104"/>
        <v>1300</v>
      </c>
      <c r="E1300" s="10" t="s">
        <v>7</v>
      </c>
      <c r="F1300" s="9"/>
      <c r="G1300" s="10" t="s">
        <v>7</v>
      </c>
      <c r="H1300" s="9"/>
      <c r="I1300" s="10" t="s">
        <v>7</v>
      </c>
      <c r="J1300" s="9"/>
      <c r="K1300" s="10" t="s">
        <v>7</v>
      </c>
      <c r="L1300" s="139"/>
      <c r="M1300" s="1"/>
      <c r="N1300" s="32" t="str">
        <f t="shared" si="100"/>
        <v/>
      </c>
      <c r="O1300" s="32" t="str">
        <f t="shared" si="101"/>
        <v/>
      </c>
      <c r="P1300" s="1"/>
      <c r="Q1300" s="32" t="str">
        <f t="shared" si="102"/>
        <v/>
      </c>
      <c r="R1300" s="22">
        <f t="shared" si="103"/>
        <v>0</v>
      </c>
      <c r="S1300" s="1"/>
      <c r="T1300" s="1"/>
    </row>
    <row r="1301" spans="1:20" x14ac:dyDescent="0.25">
      <c r="A1301" s="1"/>
      <c r="B1301" s="1"/>
      <c r="C1301" s="1"/>
      <c r="D1301" s="5">
        <f t="shared" si="104"/>
        <v>1301</v>
      </c>
      <c r="E1301" s="10" t="s">
        <v>7</v>
      </c>
      <c r="F1301" s="9"/>
      <c r="G1301" s="10" t="s">
        <v>7</v>
      </c>
      <c r="H1301" s="9"/>
      <c r="I1301" s="10" t="s">
        <v>7</v>
      </c>
      <c r="J1301" s="9"/>
      <c r="K1301" s="10" t="s">
        <v>7</v>
      </c>
      <c r="L1301" s="139"/>
      <c r="M1301" s="1"/>
      <c r="N1301" s="32" t="str">
        <f t="shared" ref="N1301:N1364" si="105">IF(F1301="","",F1301&amp;" "&amp;LEFT(H1301,1)&amp;"."&amp;LEFT(J1301)&amp;".")</f>
        <v/>
      </c>
      <c r="O1301" s="32" t="str">
        <f t="shared" ref="O1301:O1364" si="106">IF(F1301="","",F1301&amp;" "&amp;H1301&amp;" "&amp;J1301)</f>
        <v/>
      </c>
      <c r="P1301" s="1"/>
      <c r="Q1301" s="32" t="str">
        <f t="shared" ref="Q1301:Q1364" si="107">IF(F1301="","",N1301&amp;"_"&amp;DAY(L1301)&amp;"."&amp;MONTH(L1301)&amp;"."&amp;YEAR(L1301))</f>
        <v/>
      </c>
      <c r="R1301" s="22">
        <f t="shared" si="103"/>
        <v>0</v>
      </c>
      <c r="S1301" s="1"/>
      <c r="T1301" s="1"/>
    </row>
    <row r="1302" spans="1:20" x14ac:dyDescent="0.25">
      <c r="A1302" s="1"/>
      <c r="B1302" s="1"/>
      <c r="C1302" s="1"/>
      <c r="D1302" s="5">
        <f t="shared" si="104"/>
        <v>1302</v>
      </c>
      <c r="E1302" s="10" t="s">
        <v>7</v>
      </c>
      <c r="F1302" s="9"/>
      <c r="G1302" s="10" t="s">
        <v>7</v>
      </c>
      <c r="H1302" s="9"/>
      <c r="I1302" s="10" t="s">
        <v>7</v>
      </c>
      <c r="J1302" s="9"/>
      <c r="K1302" s="10" t="s">
        <v>7</v>
      </c>
      <c r="L1302" s="139"/>
      <c r="M1302" s="1"/>
      <c r="N1302" s="32" t="str">
        <f t="shared" si="105"/>
        <v/>
      </c>
      <c r="O1302" s="32" t="str">
        <f t="shared" si="106"/>
        <v/>
      </c>
      <c r="P1302" s="1"/>
      <c r="Q1302" s="32" t="str">
        <f t="shared" si="107"/>
        <v/>
      </c>
      <c r="R1302" s="22">
        <f t="shared" si="103"/>
        <v>0</v>
      </c>
      <c r="S1302" s="1"/>
      <c r="T1302" s="1"/>
    </row>
    <row r="1303" spans="1:20" x14ac:dyDescent="0.25">
      <c r="A1303" s="1"/>
      <c r="B1303" s="1"/>
      <c r="C1303" s="1"/>
      <c r="D1303" s="5">
        <f t="shared" si="104"/>
        <v>1303</v>
      </c>
      <c r="E1303" s="10" t="s">
        <v>7</v>
      </c>
      <c r="F1303" s="9"/>
      <c r="G1303" s="10" t="s">
        <v>7</v>
      </c>
      <c r="H1303" s="9"/>
      <c r="I1303" s="10" t="s">
        <v>7</v>
      </c>
      <c r="J1303" s="9"/>
      <c r="K1303" s="10" t="s">
        <v>7</v>
      </c>
      <c r="L1303" s="139"/>
      <c r="M1303" s="1"/>
      <c r="N1303" s="32" t="str">
        <f t="shared" si="105"/>
        <v/>
      </c>
      <c r="O1303" s="32" t="str">
        <f t="shared" si="106"/>
        <v/>
      </c>
      <c r="P1303" s="1"/>
      <c r="Q1303" s="32" t="str">
        <f t="shared" si="107"/>
        <v/>
      </c>
      <c r="R1303" s="22">
        <f t="shared" si="103"/>
        <v>0</v>
      </c>
      <c r="S1303" s="1"/>
      <c r="T1303" s="1"/>
    </row>
    <row r="1304" spans="1:20" x14ac:dyDescent="0.25">
      <c r="A1304" s="1"/>
      <c r="B1304" s="1"/>
      <c r="C1304" s="1"/>
      <c r="D1304" s="5">
        <f t="shared" si="104"/>
        <v>1304</v>
      </c>
      <c r="E1304" s="10" t="s">
        <v>7</v>
      </c>
      <c r="F1304" s="9"/>
      <c r="G1304" s="10" t="s">
        <v>7</v>
      </c>
      <c r="H1304" s="9"/>
      <c r="I1304" s="10" t="s">
        <v>7</v>
      </c>
      <c r="J1304" s="9"/>
      <c r="K1304" s="10" t="s">
        <v>7</v>
      </c>
      <c r="L1304" s="139"/>
      <c r="M1304" s="1"/>
      <c r="N1304" s="32" t="str">
        <f t="shared" si="105"/>
        <v/>
      </c>
      <c r="O1304" s="32" t="str">
        <f t="shared" si="106"/>
        <v/>
      </c>
      <c r="P1304" s="1"/>
      <c r="Q1304" s="32" t="str">
        <f t="shared" si="107"/>
        <v/>
      </c>
      <c r="R1304" s="22">
        <f t="shared" si="103"/>
        <v>0</v>
      </c>
      <c r="S1304" s="1"/>
      <c r="T1304" s="1"/>
    </row>
    <row r="1305" spans="1:20" x14ac:dyDescent="0.25">
      <c r="A1305" s="1"/>
      <c r="B1305" s="1"/>
      <c r="C1305" s="1"/>
      <c r="D1305" s="5">
        <f t="shared" si="104"/>
        <v>1305</v>
      </c>
      <c r="E1305" s="10" t="s">
        <v>7</v>
      </c>
      <c r="F1305" s="9"/>
      <c r="G1305" s="10" t="s">
        <v>7</v>
      </c>
      <c r="H1305" s="9"/>
      <c r="I1305" s="10" t="s">
        <v>7</v>
      </c>
      <c r="J1305" s="9"/>
      <c r="K1305" s="10" t="s">
        <v>7</v>
      </c>
      <c r="L1305" s="139"/>
      <c r="M1305" s="1"/>
      <c r="N1305" s="32" t="str">
        <f t="shared" si="105"/>
        <v/>
      </c>
      <c r="O1305" s="32" t="str">
        <f t="shared" si="106"/>
        <v/>
      </c>
      <c r="P1305" s="1"/>
      <c r="Q1305" s="32" t="str">
        <f t="shared" si="107"/>
        <v/>
      </c>
      <c r="R1305" s="22">
        <f t="shared" si="103"/>
        <v>0</v>
      </c>
      <c r="S1305" s="1"/>
      <c r="T1305" s="1"/>
    </row>
    <row r="1306" spans="1:20" x14ac:dyDescent="0.25">
      <c r="A1306" s="1"/>
      <c r="B1306" s="1"/>
      <c r="C1306" s="1"/>
      <c r="D1306" s="5">
        <f t="shared" si="104"/>
        <v>1306</v>
      </c>
      <c r="E1306" s="10" t="s">
        <v>7</v>
      </c>
      <c r="F1306" s="9"/>
      <c r="G1306" s="10" t="s">
        <v>7</v>
      </c>
      <c r="H1306" s="9"/>
      <c r="I1306" s="10" t="s">
        <v>7</v>
      </c>
      <c r="J1306" s="9"/>
      <c r="K1306" s="10" t="s">
        <v>7</v>
      </c>
      <c r="L1306" s="139"/>
      <c r="M1306" s="1"/>
      <c r="N1306" s="32" t="str">
        <f t="shared" si="105"/>
        <v/>
      </c>
      <c r="O1306" s="32" t="str">
        <f t="shared" si="106"/>
        <v/>
      </c>
      <c r="P1306" s="1"/>
      <c r="Q1306" s="32" t="str">
        <f t="shared" si="107"/>
        <v/>
      </c>
      <c r="R1306" s="22">
        <f t="shared" si="103"/>
        <v>0</v>
      </c>
      <c r="S1306" s="1"/>
      <c r="T1306" s="1"/>
    </row>
    <row r="1307" spans="1:20" x14ac:dyDescent="0.25">
      <c r="A1307" s="1"/>
      <c r="B1307" s="1"/>
      <c r="C1307" s="1"/>
      <c r="D1307" s="5">
        <f t="shared" si="104"/>
        <v>1307</v>
      </c>
      <c r="E1307" s="10" t="s">
        <v>7</v>
      </c>
      <c r="F1307" s="9"/>
      <c r="G1307" s="10" t="s">
        <v>7</v>
      </c>
      <c r="H1307" s="9"/>
      <c r="I1307" s="10" t="s">
        <v>7</v>
      </c>
      <c r="J1307" s="9"/>
      <c r="K1307" s="10" t="s">
        <v>7</v>
      </c>
      <c r="L1307" s="139"/>
      <c r="M1307" s="1"/>
      <c r="N1307" s="32" t="str">
        <f t="shared" si="105"/>
        <v/>
      </c>
      <c r="O1307" s="32" t="str">
        <f t="shared" si="106"/>
        <v/>
      </c>
      <c r="P1307" s="1"/>
      <c r="Q1307" s="32" t="str">
        <f t="shared" si="107"/>
        <v/>
      </c>
      <c r="R1307" s="22">
        <f t="shared" si="103"/>
        <v>0</v>
      </c>
      <c r="S1307" s="1"/>
      <c r="T1307" s="1"/>
    </row>
    <row r="1308" spans="1:20" x14ac:dyDescent="0.25">
      <c r="A1308" s="1"/>
      <c r="B1308" s="1"/>
      <c r="C1308" s="1"/>
      <c r="D1308" s="5">
        <f t="shared" si="104"/>
        <v>1308</v>
      </c>
      <c r="E1308" s="10" t="s">
        <v>7</v>
      </c>
      <c r="F1308" s="9"/>
      <c r="G1308" s="10" t="s">
        <v>7</v>
      </c>
      <c r="H1308" s="9"/>
      <c r="I1308" s="10" t="s">
        <v>7</v>
      </c>
      <c r="J1308" s="9"/>
      <c r="K1308" s="10" t="s">
        <v>7</v>
      </c>
      <c r="L1308" s="139"/>
      <c r="M1308" s="1"/>
      <c r="N1308" s="32" t="str">
        <f t="shared" si="105"/>
        <v/>
      </c>
      <c r="O1308" s="32" t="str">
        <f t="shared" si="106"/>
        <v/>
      </c>
      <c r="P1308" s="1"/>
      <c r="Q1308" s="32" t="str">
        <f t="shared" si="107"/>
        <v/>
      </c>
      <c r="R1308" s="22">
        <f t="shared" si="103"/>
        <v>0</v>
      </c>
      <c r="S1308" s="1"/>
      <c r="T1308" s="1"/>
    </row>
    <row r="1309" spans="1:20" x14ac:dyDescent="0.25">
      <c r="A1309" s="1"/>
      <c r="B1309" s="1"/>
      <c r="C1309" s="1"/>
      <c r="D1309" s="5">
        <f t="shared" si="104"/>
        <v>1309</v>
      </c>
      <c r="E1309" s="10" t="s">
        <v>7</v>
      </c>
      <c r="F1309" s="9"/>
      <c r="G1309" s="10" t="s">
        <v>7</v>
      </c>
      <c r="H1309" s="9"/>
      <c r="I1309" s="10" t="s">
        <v>7</v>
      </c>
      <c r="J1309" s="9"/>
      <c r="K1309" s="10" t="s">
        <v>7</v>
      </c>
      <c r="L1309" s="139"/>
      <c r="M1309" s="1"/>
      <c r="N1309" s="32" t="str">
        <f t="shared" si="105"/>
        <v/>
      </c>
      <c r="O1309" s="32" t="str">
        <f t="shared" si="106"/>
        <v/>
      </c>
      <c r="P1309" s="1"/>
      <c r="Q1309" s="32" t="str">
        <f t="shared" si="107"/>
        <v/>
      </c>
      <c r="R1309" s="22">
        <f t="shared" si="103"/>
        <v>0</v>
      </c>
      <c r="S1309" s="1"/>
      <c r="T1309" s="1"/>
    </row>
    <row r="1310" spans="1:20" x14ac:dyDescent="0.25">
      <c r="A1310" s="1"/>
      <c r="B1310" s="1"/>
      <c r="C1310" s="1"/>
      <c r="D1310" s="5">
        <f t="shared" si="104"/>
        <v>1310</v>
      </c>
      <c r="E1310" s="10" t="s">
        <v>7</v>
      </c>
      <c r="F1310" s="9"/>
      <c r="G1310" s="10" t="s">
        <v>7</v>
      </c>
      <c r="H1310" s="9"/>
      <c r="I1310" s="10" t="s">
        <v>7</v>
      </c>
      <c r="J1310" s="9"/>
      <c r="K1310" s="10" t="s">
        <v>7</v>
      </c>
      <c r="L1310" s="139"/>
      <c r="M1310" s="1"/>
      <c r="N1310" s="32" t="str">
        <f t="shared" si="105"/>
        <v/>
      </c>
      <c r="O1310" s="32" t="str">
        <f t="shared" si="106"/>
        <v/>
      </c>
      <c r="P1310" s="1"/>
      <c r="Q1310" s="32" t="str">
        <f t="shared" si="107"/>
        <v/>
      </c>
      <c r="R1310" s="22">
        <f t="shared" si="103"/>
        <v>0</v>
      </c>
      <c r="S1310" s="1"/>
      <c r="T1310" s="1"/>
    </row>
    <row r="1311" spans="1:20" x14ac:dyDescent="0.25">
      <c r="A1311" s="1"/>
      <c r="B1311" s="1"/>
      <c r="C1311" s="1"/>
      <c r="D1311" s="5">
        <f t="shared" si="104"/>
        <v>1311</v>
      </c>
      <c r="E1311" s="10" t="s">
        <v>7</v>
      </c>
      <c r="F1311" s="9"/>
      <c r="G1311" s="10" t="s">
        <v>7</v>
      </c>
      <c r="H1311" s="9"/>
      <c r="I1311" s="10" t="s">
        <v>7</v>
      </c>
      <c r="J1311" s="9"/>
      <c r="K1311" s="10" t="s">
        <v>7</v>
      </c>
      <c r="L1311" s="139"/>
      <c r="M1311" s="1"/>
      <c r="N1311" s="32" t="str">
        <f t="shared" si="105"/>
        <v/>
      </c>
      <c r="O1311" s="32" t="str">
        <f t="shared" si="106"/>
        <v/>
      </c>
      <c r="P1311" s="1"/>
      <c r="Q1311" s="32" t="str">
        <f t="shared" si="107"/>
        <v/>
      </c>
      <c r="R1311" s="22">
        <f t="shared" si="103"/>
        <v>0</v>
      </c>
      <c r="S1311" s="1"/>
      <c r="T1311" s="1"/>
    </row>
    <row r="1312" spans="1:20" x14ac:dyDescent="0.25">
      <c r="A1312" s="1"/>
      <c r="B1312" s="1"/>
      <c r="C1312" s="1"/>
      <c r="D1312" s="5">
        <f t="shared" si="104"/>
        <v>1312</v>
      </c>
      <c r="E1312" s="10" t="s">
        <v>7</v>
      </c>
      <c r="F1312" s="9"/>
      <c r="G1312" s="10" t="s">
        <v>7</v>
      </c>
      <c r="H1312" s="9"/>
      <c r="I1312" s="10" t="s">
        <v>7</v>
      </c>
      <c r="J1312" s="9"/>
      <c r="K1312" s="10" t="s">
        <v>7</v>
      </c>
      <c r="L1312" s="139"/>
      <c r="M1312" s="1"/>
      <c r="N1312" s="32" t="str">
        <f t="shared" si="105"/>
        <v/>
      </c>
      <c r="O1312" s="32" t="str">
        <f t="shared" si="106"/>
        <v/>
      </c>
      <c r="P1312" s="1"/>
      <c r="Q1312" s="32" t="str">
        <f t="shared" si="107"/>
        <v/>
      </c>
      <c r="R1312" s="22">
        <f t="shared" si="103"/>
        <v>0</v>
      </c>
      <c r="S1312" s="1"/>
      <c r="T1312" s="1"/>
    </row>
    <row r="1313" spans="1:20" x14ac:dyDescent="0.25">
      <c r="A1313" s="1"/>
      <c r="B1313" s="1"/>
      <c r="C1313" s="1"/>
      <c r="D1313" s="5">
        <f t="shared" si="104"/>
        <v>1313</v>
      </c>
      <c r="E1313" s="10" t="s">
        <v>7</v>
      </c>
      <c r="F1313" s="9"/>
      <c r="G1313" s="10" t="s">
        <v>7</v>
      </c>
      <c r="H1313" s="9"/>
      <c r="I1313" s="10" t="s">
        <v>7</v>
      </c>
      <c r="J1313" s="9"/>
      <c r="K1313" s="10" t="s">
        <v>7</v>
      </c>
      <c r="L1313" s="139"/>
      <c r="M1313" s="1"/>
      <c r="N1313" s="32" t="str">
        <f t="shared" si="105"/>
        <v/>
      </c>
      <c r="O1313" s="32" t="str">
        <f t="shared" si="106"/>
        <v/>
      </c>
      <c r="P1313" s="1"/>
      <c r="Q1313" s="32" t="str">
        <f t="shared" si="107"/>
        <v/>
      </c>
      <c r="R1313" s="22">
        <f t="shared" si="103"/>
        <v>0</v>
      </c>
      <c r="S1313" s="1"/>
      <c r="T1313" s="1"/>
    </row>
    <row r="1314" spans="1:20" x14ac:dyDescent="0.25">
      <c r="A1314" s="1"/>
      <c r="B1314" s="1"/>
      <c r="C1314" s="1"/>
      <c r="D1314" s="5">
        <f t="shared" si="104"/>
        <v>1314</v>
      </c>
      <c r="E1314" s="10" t="s">
        <v>7</v>
      </c>
      <c r="F1314" s="9"/>
      <c r="G1314" s="10" t="s">
        <v>7</v>
      </c>
      <c r="H1314" s="9"/>
      <c r="I1314" s="10" t="s">
        <v>7</v>
      </c>
      <c r="J1314" s="9"/>
      <c r="K1314" s="10" t="s">
        <v>7</v>
      </c>
      <c r="L1314" s="139"/>
      <c r="M1314" s="1"/>
      <c r="N1314" s="32" t="str">
        <f t="shared" si="105"/>
        <v/>
      </c>
      <c r="O1314" s="32" t="str">
        <f t="shared" si="106"/>
        <v/>
      </c>
      <c r="P1314" s="1"/>
      <c r="Q1314" s="32" t="str">
        <f t="shared" si="107"/>
        <v/>
      </c>
      <c r="R1314" s="22">
        <f t="shared" si="103"/>
        <v>0</v>
      </c>
      <c r="S1314" s="1"/>
      <c r="T1314" s="1"/>
    </row>
    <row r="1315" spans="1:20" x14ac:dyDescent="0.25">
      <c r="A1315" s="1"/>
      <c r="B1315" s="1"/>
      <c r="C1315" s="1"/>
      <c r="D1315" s="5">
        <f t="shared" si="104"/>
        <v>1315</v>
      </c>
      <c r="E1315" s="10" t="s">
        <v>7</v>
      </c>
      <c r="F1315" s="9"/>
      <c r="G1315" s="10" t="s">
        <v>7</v>
      </c>
      <c r="H1315" s="9"/>
      <c r="I1315" s="10" t="s">
        <v>7</v>
      </c>
      <c r="J1315" s="9"/>
      <c r="K1315" s="10" t="s">
        <v>7</v>
      </c>
      <c r="L1315" s="139"/>
      <c r="M1315" s="1"/>
      <c r="N1315" s="32" t="str">
        <f t="shared" si="105"/>
        <v/>
      </c>
      <c r="O1315" s="32" t="str">
        <f t="shared" si="106"/>
        <v/>
      </c>
      <c r="P1315" s="1"/>
      <c r="Q1315" s="32" t="str">
        <f t="shared" si="107"/>
        <v/>
      </c>
      <c r="R1315" s="22">
        <f t="shared" si="103"/>
        <v>0</v>
      </c>
      <c r="S1315" s="1"/>
      <c r="T1315" s="1"/>
    </row>
    <row r="1316" spans="1:20" x14ac:dyDescent="0.25">
      <c r="A1316" s="1"/>
      <c r="B1316" s="1"/>
      <c r="C1316" s="1"/>
      <c r="D1316" s="5">
        <f t="shared" si="104"/>
        <v>1316</v>
      </c>
      <c r="E1316" s="10" t="s">
        <v>7</v>
      </c>
      <c r="F1316" s="9"/>
      <c r="G1316" s="10" t="s">
        <v>7</v>
      </c>
      <c r="H1316" s="9"/>
      <c r="I1316" s="10" t="s">
        <v>7</v>
      </c>
      <c r="J1316" s="9"/>
      <c r="K1316" s="10" t="s">
        <v>7</v>
      </c>
      <c r="L1316" s="139"/>
      <c r="M1316" s="1"/>
      <c r="N1316" s="32" t="str">
        <f t="shared" si="105"/>
        <v/>
      </c>
      <c r="O1316" s="32" t="str">
        <f t="shared" si="106"/>
        <v/>
      </c>
      <c r="P1316" s="1"/>
      <c r="Q1316" s="32" t="str">
        <f t="shared" si="107"/>
        <v/>
      </c>
      <c r="R1316" s="22">
        <f t="shared" si="103"/>
        <v>0</v>
      </c>
      <c r="S1316" s="1"/>
      <c r="T1316" s="1"/>
    </row>
    <row r="1317" spans="1:20" x14ac:dyDescent="0.25">
      <c r="A1317" s="1"/>
      <c r="B1317" s="1"/>
      <c r="C1317" s="1"/>
      <c r="D1317" s="5">
        <f t="shared" si="104"/>
        <v>1317</v>
      </c>
      <c r="E1317" s="10" t="s">
        <v>7</v>
      </c>
      <c r="F1317" s="9"/>
      <c r="G1317" s="10" t="s">
        <v>7</v>
      </c>
      <c r="H1317" s="9"/>
      <c r="I1317" s="10" t="s">
        <v>7</v>
      </c>
      <c r="J1317" s="9"/>
      <c r="K1317" s="10" t="s">
        <v>7</v>
      </c>
      <c r="L1317" s="139"/>
      <c r="M1317" s="1"/>
      <c r="N1317" s="32" t="str">
        <f t="shared" si="105"/>
        <v/>
      </c>
      <c r="O1317" s="32" t="str">
        <f t="shared" si="106"/>
        <v/>
      </c>
      <c r="P1317" s="1"/>
      <c r="Q1317" s="32" t="str">
        <f t="shared" si="107"/>
        <v/>
      </c>
      <c r="R1317" s="22">
        <f t="shared" si="103"/>
        <v>0</v>
      </c>
      <c r="S1317" s="1"/>
      <c r="T1317" s="1"/>
    </row>
    <row r="1318" spans="1:20" x14ac:dyDescent="0.25">
      <c r="A1318" s="1"/>
      <c r="B1318" s="1"/>
      <c r="C1318" s="1"/>
      <c r="D1318" s="5">
        <f t="shared" si="104"/>
        <v>1318</v>
      </c>
      <c r="E1318" s="10" t="s">
        <v>7</v>
      </c>
      <c r="F1318" s="9"/>
      <c r="G1318" s="10" t="s">
        <v>7</v>
      </c>
      <c r="H1318" s="9"/>
      <c r="I1318" s="10" t="s">
        <v>7</v>
      </c>
      <c r="J1318" s="9"/>
      <c r="K1318" s="10" t="s">
        <v>7</v>
      </c>
      <c r="L1318" s="139"/>
      <c r="M1318" s="1"/>
      <c r="N1318" s="32" t="str">
        <f t="shared" si="105"/>
        <v/>
      </c>
      <c r="O1318" s="32" t="str">
        <f t="shared" si="106"/>
        <v/>
      </c>
      <c r="P1318" s="1"/>
      <c r="Q1318" s="32" t="str">
        <f t="shared" si="107"/>
        <v/>
      </c>
      <c r="R1318" s="22">
        <f t="shared" si="103"/>
        <v>0</v>
      </c>
      <c r="S1318" s="1"/>
      <c r="T1318" s="1"/>
    </row>
    <row r="1319" spans="1:20" x14ac:dyDescent="0.25">
      <c r="A1319" s="1"/>
      <c r="B1319" s="1"/>
      <c r="C1319" s="1"/>
      <c r="D1319" s="5">
        <f t="shared" si="104"/>
        <v>1319</v>
      </c>
      <c r="E1319" s="10" t="s">
        <v>7</v>
      </c>
      <c r="F1319" s="9"/>
      <c r="G1319" s="10" t="s">
        <v>7</v>
      </c>
      <c r="H1319" s="9"/>
      <c r="I1319" s="10" t="s">
        <v>7</v>
      </c>
      <c r="J1319" s="9"/>
      <c r="K1319" s="10" t="s">
        <v>7</v>
      </c>
      <c r="L1319" s="139"/>
      <c r="M1319" s="1"/>
      <c r="N1319" s="32" t="str">
        <f t="shared" si="105"/>
        <v/>
      </c>
      <c r="O1319" s="32" t="str">
        <f t="shared" si="106"/>
        <v/>
      </c>
      <c r="P1319" s="1"/>
      <c r="Q1319" s="32" t="str">
        <f t="shared" si="107"/>
        <v/>
      </c>
      <c r="R1319" s="22">
        <f t="shared" si="103"/>
        <v>0</v>
      </c>
      <c r="S1319" s="1"/>
      <c r="T1319" s="1"/>
    </row>
    <row r="1320" spans="1:20" x14ac:dyDescent="0.25">
      <c r="A1320" s="1"/>
      <c r="B1320" s="1"/>
      <c r="C1320" s="1"/>
      <c r="D1320" s="5">
        <f t="shared" si="104"/>
        <v>1320</v>
      </c>
      <c r="E1320" s="10" t="s">
        <v>7</v>
      </c>
      <c r="F1320" s="9"/>
      <c r="G1320" s="10" t="s">
        <v>7</v>
      </c>
      <c r="H1320" s="9"/>
      <c r="I1320" s="10" t="s">
        <v>7</v>
      </c>
      <c r="J1320" s="9"/>
      <c r="K1320" s="10" t="s">
        <v>7</v>
      </c>
      <c r="L1320" s="139"/>
      <c r="M1320" s="1"/>
      <c r="N1320" s="32" t="str">
        <f t="shared" si="105"/>
        <v/>
      </c>
      <c r="O1320" s="32" t="str">
        <f t="shared" si="106"/>
        <v/>
      </c>
      <c r="P1320" s="1"/>
      <c r="Q1320" s="32" t="str">
        <f t="shared" si="107"/>
        <v/>
      </c>
      <c r="R1320" s="22">
        <f t="shared" si="103"/>
        <v>0</v>
      </c>
      <c r="S1320" s="1"/>
      <c r="T1320" s="1"/>
    </row>
    <row r="1321" spans="1:20" x14ac:dyDescent="0.25">
      <c r="A1321" s="1"/>
      <c r="B1321" s="1"/>
      <c r="C1321" s="1"/>
      <c r="D1321" s="5">
        <f t="shared" si="104"/>
        <v>1321</v>
      </c>
      <c r="E1321" s="10" t="s">
        <v>7</v>
      </c>
      <c r="F1321" s="9"/>
      <c r="G1321" s="10" t="s">
        <v>7</v>
      </c>
      <c r="H1321" s="9"/>
      <c r="I1321" s="10" t="s">
        <v>7</v>
      </c>
      <c r="J1321" s="9"/>
      <c r="K1321" s="10" t="s">
        <v>7</v>
      </c>
      <c r="L1321" s="139"/>
      <c r="M1321" s="1"/>
      <c r="N1321" s="32" t="str">
        <f t="shared" si="105"/>
        <v/>
      </c>
      <c r="O1321" s="32" t="str">
        <f t="shared" si="106"/>
        <v/>
      </c>
      <c r="P1321" s="1"/>
      <c r="Q1321" s="32" t="str">
        <f t="shared" si="107"/>
        <v/>
      </c>
      <c r="R1321" s="22">
        <f t="shared" si="103"/>
        <v>0</v>
      </c>
      <c r="S1321" s="1"/>
      <c r="T1321" s="1"/>
    </row>
    <row r="1322" spans="1:20" x14ac:dyDescent="0.25">
      <c r="A1322" s="1"/>
      <c r="B1322" s="1"/>
      <c r="C1322" s="1"/>
      <c r="D1322" s="5">
        <f t="shared" si="104"/>
        <v>1322</v>
      </c>
      <c r="E1322" s="10" t="s">
        <v>7</v>
      </c>
      <c r="F1322" s="9"/>
      <c r="G1322" s="10" t="s">
        <v>7</v>
      </c>
      <c r="H1322" s="9"/>
      <c r="I1322" s="10" t="s">
        <v>7</v>
      </c>
      <c r="J1322" s="9"/>
      <c r="K1322" s="10" t="s">
        <v>7</v>
      </c>
      <c r="L1322" s="139"/>
      <c r="M1322" s="1"/>
      <c r="N1322" s="32" t="str">
        <f t="shared" si="105"/>
        <v/>
      </c>
      <c r="O1322" s="32" t="str">
        <f t="shared" si="106"/>
        <v/>
      </c>
      <c r="P1322" s="1"/>
      <c r="Q1322" s="32" t="str">
        <f t="shared" si="107"/>
        <v/>
      </c>
      <c r="R1322" s="22">
        <f t="shared" si="103"/>
        <v>0</v>
      </c>
      <c r="S1322" s="1"/>
      <c r="T1322" s="1"/>
    </row>
    <row r="1323" spans="1:20" x14ac:dyDescent="0.25">
      <c r="A1323" s="1"/>
      <c r="B1323" s="1"/>
      <c r="C1323" s="1"/>
      <c r="D1323" s="5">
        <f t="shared" si="104"/>
        <v>1323</v>
      </c>
      <c r="E1323" s="10" t="s">
        <v>7</v>
      </c>
      <c r="F1323" s="9"/>
      <c r="G1323" s="10" t="s">
        <v>7</v>
      </c>
      <c r="H1323" s="9"/>
      <c r="I1323" s="10" t="s">
        <v>7</v>
      </c>
      <c r="J1323" s="9"/>
      <c r="K1323" s="10" t="s">
        <v>7</v>
      </c>
      <c r="L1323" s="139"/>
      <c r="M1323" s="1"/>
      <c r="N1323" s="32" t="str">
        <f t="shared" si="105"/>
        <v/>
      </c>
      <c r="O1323" s="32" t="str">
        <f t="shared" si="106"/>
        <v/>
      </c>
      <c r="P1323" s="1"/>
      <c r="Q1323" s="32" t="str">
        <f t="shared" si="107"/>
        <v/>
      </c>
      <c r="R1323" s="22">
        <f t="shared" si="103"/>
        <v>0</v>
      </c>
      <c r="S1323" s="1"/>
      <c r="T1323" s="1"/>
    </row>
    <row r="1324" spans="1:20" x14ac:dyDescent="0.25">
      <c r="A1324" s="1"/>
      <c r="B1324" s="1"/>
      <c r="C1324" s="1"/>
      <c r="D1324" s="5">
        <f t="shared" si="104"/>
        <v>1324</v>
      </c>
      <c r="E1324" s="10" t="s">
        <v>7</v>
      </c>
      <c r="F1324" s="9"/>
      <c r="G1324" s="10" t="s">
        <v>7</v>
      </c>
      <c r="H1324" s="9"/>
      <c r="I1324" s="10" t="s">
        <v>7</v>
      </c>
      <c r="J1324" s="9"/>
      <c r="K1324" s="10" t="s">
        <v>7</v>
      </c>
      <c r="L1324" s="139"/>
      <c r="M1324" s="1"/>
      <c r="N1324" s="32" t="str">
        <f t="shared" si="105"/>
        <v/>
      </c>
      <c r="O1324" s="32" t="str">
        <f t="shared" si="106"/>
        <v/>
      </c>
      <c r="P1324" s="1"/>
      <c r="Q1324" s="32" t="str">
        <f t="shared" si="107"/>
        <v/>
      </c>
      <c r="R1324" s="22">
        <f t="shared" si="103"/>
        <v>0</v>
      </c>
      <c r="S1324" s="1"/>
      <c r="T1324" s="1"/>
    </row>
    <row r="1325" spans="1:20" x14ac:dyDescent="0.25">
      <c r="A1325" s="1"/>
      <c r="B1325" s="1"/>
      <c r="C1325" s="1"/>
      <c r="D1325" s="5">
        <f t="shared" si="104"/>
        <v>1325</v>
      </c>
      <c r="E1325" s="10" t="s">
        <v>7</v>
      </c>
      <c r="F1325" s="9"/>
      <c r="G1325" s="10" t="s">
        <v>7</v>
      </c>
      <c r="H1325" s="9"/>
      <c r="I1325" s="10" t="s">
        <v>7</v>
      </c>
      <c r="J1325" s="9"/>
      <c r="K1325" s="10" t="s">
        <v>7</v>
      </c>
      <c r="L1325" s="139"/>
      <c r="M1325" s="1"/>
      <c r="N1325" s="32" t="str">
        <f t="shared" si="105"/>
        <v/>
      </c>
      <c r="O1325" s="32" t="str">
        <f t="shared" si="106"/>
        <v/>
      </c>
      <c r="P1325" s="1"/>
      <c r="Q1325" s="32" t="str">
        <f t="shared" si="107"/>
        <v/>
      </c>
      <c r="R1325" s="22">
        <f t="shared" si="103"/>
        <v>0</v>
      </c>
      <c r="S1325" s="1"/>
      <c r="T1325" s="1"/>
    </row>
    <row r="1326" spans="1:20" x14ac:dyDescent="0.25">
      <c r="A1326" s="1"/>
      <c r="B1326" s="1"/>
      <c r="C1326" s="1"/>
      <c r="D1326" s="5">
        <f t="shared" si="104"/>
        <v>1326</v>
      </c>
      <c r="E1326" s="10" t="s">
        <v>7</v>
      </c>
      <c r="F1326" s="9"/>
      <c r="G1326" s="10" t="s">
        <v>7</v>
      </c>
      <c r="H1326" s="9"/>
      <c r="I1326" s="10" t="s">
        <v>7</v>
      </c>
      <c r="J1326" s="9"/>
      <c r="K1326" s="10" t="s">
        <v>7</v>
      </c>
      <c r="L1326" s="139"/>
      <c r="M1326" s="1"/>
      <c r="N1326" s="32" t="str">
        <f t="shared" si="105"/>
        <v/>
      </c>
      <c r="O1326" s="32" t="str">
        <f t="shared" si="106"/>
        <v/>
      </c>
      <c r="P1326" s="1"/>
      <c r="Q1326" s="32" t="str">
        <f t="shared" si="107"/>
        <v/>
      </c>
      <c r="R1326" s="22">
        <f t="shared" si="103"/>
        <v>0</v>
      </c>
      <c r="S1326" s="1"/>
      <c r="T1326" s="1"/>
    </row>
    <row r="1327" spans="1:20" x14ac:dyDescent="0.25">
      <c r="A1327" s="1"/>
      <c r="B1327" s="1"/>
      <c r="C1327" s="1"/>
      <c r="D1327" s="5">
        <f t="shared" si="104"/>
        <v>1327</v>
      </c>
      <c r="E1327" s="10" t="s">
        <v>7</v>
      </c>
      <c r="F1327" s="9"/>
      <c r="G1327" s="10" t="s">
        <v>7</v>
      </c>
      <c r="H1327" s="9"/>
      <c r="I1327" s="10" t="s">
        <v>7</v>
      </c>
      <c r="J1327" s="9"/>
      <c r="K1327" s="10" t="s">
        <v>7</v>
      </c>
      <c r="L1327" s="139"/>
      <c r="M1327" s="1"/>
      <c r="N1327" s="32" t="str">
        <f t="shared" si="105"/>
        <v/>
      </c>
      <c r="O1327" s="32" t="str">
        <f t="shared" si="106"/>
        <v/>
      </c>
      <c r="P1327" s="1"/>
      <c r="Q1327" s="32" t="str">
        <f t="shared" si="107"/>
        <v/>
      </c>
      <c r="R1327" s="22">
        <f t="shared" si="103"/>
        <v>0</v>
      </c>
      <c r="S1327" s="1"/>
      <c r="T1327" s="1"/>
    </row>
    <row r="1328" spans="1:20" x14ac:dyDescent="0.25">
      <c r="A1328" s="1"/>
      <c r="B1328" s="1"/>
      <c r="C1328" s="1"/>
      <c r="D1328" s="5">
        <f t="shared" si="104"/>
        <v>1328</v>
      </c>
      <c r="E1328" s="10" t="s">
        <v>7</v>
      </c>
      <c r="F1328" s="9"/>
      <c r="G1328" s="10" t="s">
        <v>7</v>
      </c>
      <c r="H1328" s="9"/>
      <c r="I1328" s="10" t="s">
        <v>7</v>
      </c>
      <c r="J1328" s="9"/>
      <c r="K1328" s="10" t="s">
        <v>7</v>
      </c>
      <c r="L1328" s="139"/>
      <c r="M1328" s="1"/>
      <c r="N1328" s="32" t="str">
        <f t="shared" si="105"/>
        <v/>
      </c>
      <c r="O1328" s="32" t="str">
        <f t="shared" si="106"/>
        <v/>
      </c>
      <c r="P1328" s="1"/>
      <c r="Q1328" s="32" t="str">
        <f t="shared" si="107"/>
        <v/>
      </c>
      <c r="R1328" s="22">
        <f t="shared" si="103"/>
        <v>0</v>
      </c>
      <c r="S1328" s="1"/>
      <c r="T1328" s="1"/>
    </row>
    <row r="1329" spans="1:20" x14ac:dyDescent="0.25">
      <c r="A1329" s="1"/>
      <c r="B1329" s="1"/>
      <c r="C1329" s="1"/>
      <c r="D1329" s="5">
        <f t="shared" si="104"/>
        <v>1329</v>
      </c>
      <c r="E1329" s="10" t="s">
        <v>7</v>
      </c>
      <c r="F1329" s="9"/>
      <c r="G1329" s="10" t="s">
        <v>7</v>
      </c>
      <c r="H1329" s="9"/>
      <c r="I1329" s="10" t="s">
        <v>7</v>
      </c>
      <c r="J1329" s="9"/>
      <c r="K1329" s="10" t="s">
        <v>7</v>
      </c>
      <c r="L1329" s="139"/>
      <c r="M1329" s="1"/>
      <c r="N1329" s="32" t="str">
        <f t="shared" si="105"/>
        <v/>
      </c>
      <c r="O1329" s="32" t="str">
        <f t="shared" si="106"/>
        <v/>
      </c>
      <c r="P1329" s="1"/>
      <c r="Q1329" s="32" t="str">
        <f t="shared" si="107"/>
        <v/>
      </c>
      <c r="R1329" s="22">
        <f t="shared" si="103"/>
        <v>0</v>
      </c>
      <c r="S1329" s="1"/>
      <c r="T1329" s="1"/>
    </row>
    <row r="1330" spans="1:20" x14ac:dyDescent="0.25">
      <c r="A1330" s="1"/>
      <c r="B1330" s="1"/>
      <c r="C1330" s="1"/>
      <c r="D1330" s="5">
        <f t="shared" si="104"/>
        <v>1330</v>
      </c>
      <c r="E1330" s="10" t="s">
        <v>7</v>
      </c>
      <c r="F1330" s="9"/>
      <c r="G1330" s="10" t="s">
        <v>7</v>
      </c>
      <c r="H1330" s="9"/>
      <c r="I1330" s="10" t="s">
        <v>7</v>
      </c>
      <c r="J1330" s="9"/>
      <c r="K1330" s="10" t="s">
        <v>7</v>
      </c>
      <c r="L1330" s="139"/>
      <c r="M1330" s="1"/>
      <c r="N1330" s="32" t="str">
        <f t="shared" si="105"/>
        <v/>
      </c>
      <c r="O1330" s="32" t="str">
        <f t="shared" si="106"/>
        <v/>
      </c>
      <c r="P1330" s="1"/>
      <c r="Q1330" s="32" t="str">
        <f t="shared" si="107"/>
        <v/>
      </c>
      <c r="R1330" s="22">
        <f t="shared" si="103"/>
        <v>0</v>
      </c>
      <c r="S1330" s="1"/>
      <c r="T1330" s="1"/>
    </row>
    <row r="1331" spans="1:20" x14ac:dyDescent="0.25">
      <c r="A1331" s="1"/>
      <c r="B1331" s="1"/>
      <c r="C1331" s="1"/>
      <c r="D1331" s="5">
        <f t="shared" si="104"/>
        <v>1331</v>
      </c>
      <c r="E1331" s="10" t="s">
        <v>7</v>
      </c>
      <c r="F1331" s="9"/>
      <c r="G1331" s="10" t="s">
        <v>7</v>
      </c>
      <c r="H1331" s="9"/>
      <c r="I1331" s="10" t="s">
        <v>7</v>
      </c>
      <c r="J1331" s="9"/>
      <c r="K1331" s="10" t="s">
        <v>7</v>
      </c>
      <c r="L1331" s="139"/>
      <c r="M1331" s="1"/>
      <c r="N1331" s="32" t="str">
        <f t="shared" si="105"/>
        <v/>
      </c>
      <c r="O1331" s="32" t="str">
        <f t="shared" si="106"/>
        <v/>
      </c>
      <c r="P1331" s="1"/>
      <c r="Q1331" s="32" t="str">
        <f t="shared" si="107"/>
        <v/>
      </c>
      <c r="R1331" s="22">
        <f t="shared" si="103"/>
        <v>0</v>
      </c>
      <c r="S1331" s="1"/>
      <c r="T1331" s="1"/>
    </row>
    <row r="1332" spans="1:20" x14ac:dyDescent="0.25">
      <c r="A1332" s="1"/>
      <c r="B1332" s="1"/>
      <c r="C1332" s="1"/>
      <c r="D1332" s="5">
        <f t="shared" si="104"/>
        <v>1332</v>
      </c>
      <c r="E1332" s="10" t="s">
        <v>7</v>
      </c>
      <c r="F1332" s="9"/>
      <c r="G1332" s="10" t="s">
        <v>7</v>
      </c>
      <c r="H1332" s="9"/>
      <c r="I1332" s="10" t="s">
        <v>7</v>
      </c>
      <c r="J1332" s="9"/>
      <c r="K1332" s="10" t="s">
        <v>7</v>
      </c>
      <c r="L1332" s="139"/>
      <c r="M1332" s="1"/>
      <c r="N1332" s="32" t="str">
        <f t="shared" si="105"/>
        <v/>
      </c>
      <c r="O1332" s="32" t="str">
        <f t="shared" si="106"/>
        <v/>
      </c>
      <c r="P1332" s="1"/>
      <c r="Q1332" s="32" t="str">
        <f t="shared" si="107"/>
        <v/>
      </c>
      <c r="R1332" s="22">
        <f t="shared" si="103"/>
        <v>0</v>
      </c>
      <c r="S1332" s="1"/>
      <c r="T1332" s="1"/>
    </row>
    <row r="1333" spans="1:20" x14ac:dyDescent="0.25">
      <c r="A1333" s="1"/>
      <c r="B1333" s="1"/>
      <c r="C1333" s="1"/>
      <c r="D1333" s="5">
        <f t="shared" si="104"/>
        <v>1333</v>
      </c>
      <c r="E1333" s="10" t="s">
        <v>7</v>
      </c>
      <c r="F1333" s="9"/>
      <c r="G1333" s="10" t="s">
        <v>7</v>
      </c>
      <c r="H1333" s="9"/>
      <c r="I1333" s="10" t="s">
        <v>7</v>
      </c>
      <c r="J1333" s="9"/>
      <c r="K1333" s="10" t="s">
        <v>7</v>
      </c>
      <c r="L1333" s="139"/>
      <c r="M1333" s="1"/>
      <c r="N1333" s="32" t="str">
        <f t="shared" si="105"/>
        <v/>
      </c>
      <c r="O1333" s="32" t="str">
        <f t="shared" si="106"/>
        <v/>
      </c>
      <c r="P1333" s="1"/>
      <c r="Q1333" s="32" t="str">
        <f t="shared" si="107"/>
        <v/>
      </c>
      <c r="R1333" s="22">
        <f t="shared" si="103"/>
        <v>0</v>
      </c>
      <c r="S1333" s="1"/>
      <c r="T1333" s="1"/>
    </row>
    <row r="1334" spans="1:20" x14ac:dyDescent="0.25">
      <c r="A1334" s="1"/>
      <c r="B1334" s="1"/>
      <c r="C1334" s="1"/>
      <c r="D1334" s="5">
        <f t="shared" si="104"/>
        <v>1334</v>
      </c>
      <c r="E1334" s="10" t="s">
        <v>7</v>
      </c>
      <c r="F1334" s="9"/>
      <c r="G1334" s="10" t="s">
        <v>7</v>
      </c>
      <c r="H1334" s="9"/>
      <c r="I1334" s="10" t="s">
        <v>7</v>
      </c>
      <c r="J1334" s="9"/>
      <c r="K1334" s="10" t="s">
        <v>7</v>
      </c>
      <c r="L1334" s="139"/>
      <c r="M1334" s="1"/>
      <c r="N1334" s="32" t="str">
        <f t="shared" si="105"/>
        <v/>
      </c>
      <c r="O1334" s="32" t="str">
        <f t="shared" si="106"/>
        <v/>
      </c>
      <c r="P1334" s="1"/>
      <c r="Q1334" s="32" t="str">
        <f t="shared" si="107"/>
        <v/>
      </c>
      <c r="R1334" s="22">
        <f t="shared" si="103"/>
        <v>0</v>
      </c>
      <c r="S1334" s="1"/>
      <c r="T1334" s="1"/>
    </row>
    <row r="1335" spans="1:20" x14ac:dyDescent="0.25">
      <c r="A1335" s="1"/>
      <c r="B1335" s="1"/>
      <c r="C1335" s="1"/>
      <c r="D1335" s="5">
        <f t="shared" si="104"/>
        <v>1335</v>
      </c>
      <c r="E1335" s="10" t="s">
        <v>7</v>
      </c>
      <c r="F1335" s="9"/>
      <c r="G1335" s="10" t="s">
        <v>7</v>
      </c>
      <c r="H1335" s="9"/>
      <c r="I1335" s="10" t="s">
        <v>7</v>
      </c>
      <c r="J1335" s="9"/>
      <c r="K1335" s="10" t="s">
        <v>7</v>
      </c>
      <c r="L1335" s="139"/>
      <c r="M1335" s="1"/>
      <c r="N1335" s="32" t="str">
        <f t="shared" si="105"/>
        <v/>
      </c>
      <c r="O1335" s="32" t="str">
        <f t="shared" si="106"/>
        <v/>
      </c>
      <c r="P1335" s="1"/>
      <c r="Q1335" s="32" t="str">
        <f t="shared" si="107"/>
        <v/>
      </c>
      <c r="R1335" s="22">
        <f t="shared" si="103"/>
        <v>0</v>
      </c>
      <c r="S1335" s="1"/>
      <c r="T1335" s="1"/>
    </row>
    <row r="1336" spans="1:20" x14ac:dyDescent="0.25">
      <c r="A1336" s="1"/>
      <c r="B1336" s="1"/>
      <c r="C1336" s="1"/>
      <c r="D1336" s="5">
        <f t="shared" si="104"/>
        <v>1336</v>
      </c>
      <c r="E1336" s="10" t="s">
        <v>7</v>
      </c>
      <c r="F1336" s="9"/>
      <c r="G1336" s="10" t="s">
        <v>7</v>
      </c>
      <c r="H1336" s="9"/>
      <c r="I1336" s="10" t="s">
        <v>7</v>
      </c>
      <c r="J1336" s="9"/>
      <c r="K1336" s="10" t="s">
        <v>7</v>
      </c>
      <c r="L1336" s="139"/>
      <c r="M1336" s="1"/>
      <c r="N1336" s="32" t="str">
        <f t="shared" si="105"/>
        <v/>
      </c>
      <c r="O1336" s="32" t="str">
        <f t="shared" si="106"/>
        <v/>
      </c>
      <c r="P1336" s="1"/>
      <c r="Q1336" s="32" t="str">
        <f t="shared" si="107"/>
        <v/>
      </c>
      <c r="R1336" s="22">
        <f t="shared" si="103"/>
        <v>0</v>
      </c>
      <c r="S1336" s="1"/>
      <c r="T1336" s="1"/>
    </row>
    <row r="1337" spans="1:20" x14ac:dyDescent="0.25">
      <c r="A1337" s="1"/>
      <c r="B1337" s="1"/>
      <c r="C1337" s="1"/>
      <c r="D1337" s="5">
        <f t="shared" si="104"/>
        <v>1337</v>
      </c>
      <c r="E1337" s="10" t="s">
        <v>7</v>
      </c>
      <c r="F1337" s="9"/>
      <c r="G1337" s="10" t="s">
        <v>7</v>
      </c>
      <c r="H1337" s="9"/>
      <c r="I1337" s="10" t="s">
        <v>7</v>
      </c>
      <c r="J1337" s="9"/>
      <c r="K1337" s="10" t="s">
        <v>7</v>
      </c>
      <c r="L1337" s="139"/>
      <c r="M1337" s="1"/>
      <c r="N1337" s="32" t="str">
        <f t="shared" si="105"/>
        <v/>
      </c>
      <c r="O1337" s="32" t="str">
        <f t="shared" si="106"/>
        <v/>
      </c>
      <c r="P1337" s="1"/>
      <c r="Q1337" s="32" t="str">
        <f t="shared" si="107"/>
        <v/>
      </c>
      <c r="R1337" s="22">
        <f t="shared" si="103"/>
        <v>0</v>
      </c>
      <c r="S1337" s="1"/>
      <c r="T1337" s="1"/>
    </row>
    <row r="1338" spans="1:20" x14ac:dyDescent="0.25">
      <c r="A1338" s="1"/>
      <c r="B1338" s="1"/>
      <c r="C1338" s="1"/>
      <c r="D1338" s="5">
        <f t="shared" si="104"/>
        <v>1338</v>
      </c>
      <c r="E1338" s="10" t="s">
        <v>7</v>
      </c>
      <c r="F1338" s="9"/>
      <c r="G1338" s="10" t="s">
        <v>7</v>
      </c>
      <c r="H1338" s="9"/>
      <c r="I1338" s="10" t="s">
        <v>7</v>
      </c>
      <c r="J1338" s="9"/>
      <c r="K1338" s="10" t="s">
        <v>7</v>
      </c>
      <c r="L1338" s="139"/>
      <c r="M1338" s="1"/>
      <c r="N1338" s="32" t="str">
        <f t="shared" si="105"/>
        <v/>
      </c>
      <c r="O1338" s="32" t="str">
        <f t="shared" si="106"/>
        <v/>
      </c>
      <c r="P1338" s="1"/>
      <c r="Q1338" s="32" t="str">
        <f t="shared" si="107"/>
        <v/>
      </c>
      <c r="R1338" s="22">
        <f t="shared" si="103"/>
        <v>0</v>
      </c>
      <c r="S1338" s="1"/>
      <c r="T1338" s="1"/>
    </row>
    <row r="1339" spans="1:20" x14ac:dyDescent="0.25">
      <c r="A1339" s="1"/>
      <c r="B1339" s="1"/>
      <c r="C1339" s="1"/>
      <c r="D1339" s="5">
        <f t="shared" si="104"/>
        <v>1339</v>
      </c>
      <c r="E1339" s="10" t="s">
        <v>7</v>
      </c>
      <c r="F1339" s="9"/>
      <c r="G1339" s="10" t="s">
        <v>7</v>
      </c>
      <c r="H1339" s="9"/>
      <c r="I1339" s="10" t="s">
        <v>7</v>
      </c>
      <c r="J1339" s="9"/>
      <c r="K1339" s="10" t="s">
        <v>7</v>
      </c>
      <c r="L1339" s="139"/>
      <c r="M1339" s="1"/>
      <c r="N1339" s="32" t="str">
        <f t="shared" si="105"/>
        <v/>
      </c>
      <c r="O1339" s="32" t="str">
        <f t="shared" si="106"/>
        <v/>
      </c>
      <c r="P1339" s="1"/>
      <c r="Q1339" s="32" t="str">
        <f t="shared" si="107"/>
        <v/>
      </c>
      <c r="R1339" s="22">
        <f t="shared" si="103"/>
        <v>0</v>
      </c>
      <c r="S1339" s="1"/>
      <c r="T1339" s="1"/>
    </row>
    <row r="1340" spans="1:20" x14ac:dyDescent="0.25">
      <c r="A1340" s="1"/>
      <c r="B1340" s="1"/>
      <c r="C1340" s="1"/>
      <c r="D1340" s="5">
        <f t="shared" si="104"/>
        <v>1340</v>
      </c>
      <c r="E1340" s="10" t="s">
        <v>7</v>
      </c>
      <c r="F1340" s="9"/>
      <c r="G1340" s="10" t="s">
        <v>7</v>
      </c>
      <c r="H1340" s="9"/>
      <c r="I1340" s="10" t="s">
        <v>7</v>
      </c>
      <c r="J1340" s="9"/>
      <c r="K1340" s="10" t="s">
        <v>7</v>
      </c>
      <c r="L1340" s="139"/>
      <c r="M1340" s="1"/>
      <c r="N1340" s="32" t="str">
        <f t="shared" si="105"/>
        <v/>
      </c>
      <c r="O1340" s="32" t="str">
        <f t="shared" si="106"/>
        <v/>
      </c>
      <c r="P1340" s="1"/>
      <c r="Q1340" s="32" t="str">
        <f t="shared" si="107"/>
        <v/>
      </c>
      <c r="R1340" s="22">
        <f t="shared" si="103"/>
        <v>0</v>
      </c>
      <c r="S1340" s="1"/>
      <c r="T1340" s="1"/>
    </row>
    <row r="1341" spans="1:20" x14ac:dyDescent="0.25">
      <c r="A1341" s="1"/>
      <c r="B1341" s="1"/>
      <c r="C1341" s="1"/>
      <c r="D1341" s="5">
        <f t="shared" si="104"/>
        <v>1341</v>
      </c>
      <c r="E1341" s="10" t="s">
        <v>7</v>
      </c>
      <c r="F1341" s="9"/>
      <c r="G1341" s="10" t="s">
        <v>7</v>
      </c>
      <c r="H1341" s="9"/>
      <c r="I1341" s="10" t="s">
        <v>7</v>
      </c>
      <c r="J1341" s="9"/>
      <c r="K1341" s="10" t="s">
        <v>7</v>
      </c>
      <c r="L1341" s="139"/>
      <c r="M1341" s="1"/>
      <c r="N1341" s="32" t="str">
        <f t="shared" si="105"/>
        <v/>
      </c>
      <c r="O1341" s="32" t="str">
        <f t="shared" si="106"/>
        <v/>
      </c>
      <c r="P1341" s="1"/>
      <c r="Q1341" s="32" t="str">
        <f t="shared" si="107"/>
        <v/>
      </c>
      <c r="R1341" s="22">
        <f t="shared" si="103"/>
        <v>0</v>
      </c>
      <c r="S1341" s="1"/>
      <c r="T1341" s="1"/>
    </row>
    <row r="1342" spans="1:20" x14ac:dyDescent="0.25">
      <c r="A1342" s="1"/>
      <c r="B1342" s="1"/>
      <c r="C1342" s="1"/>
      <c r="D1342" s="5">
        <f t="shared" si="104"/>
        <v>1342</v>
      </c>
      <c r="E1342" s="10" t="s">
        <v>7</v>
      </c>
      <c r="F1342" s="9"/>
      <c r="G1342" s="10" t="s">
        <v>7</v>
      </c>
      <c r="H1342" s="9"/>
      <c r="I1342" s="10" t="s">
        <v>7</v>
      </c>
      <c r="J1342" s="9"/>
      <c r="K1342" s="10" t="s">
        <v>7</v>
      </c>
      <c r="L1342" s="139"/>
      <c r="M1342" s="1"/>
      <c r="N1342" s="32" t="str">
        <f t="shared" si="105"/>
        <v/>
      </c>
      <c r="O1342" s="32" t="str">
        <f t="shared" si="106"/>
        <v/>
      </c>
      <c r="P1342" s="1"/>
      <c r="Q1342" s="32" t="str">
        <f t="shared" si="107"/>
        <v/>
      </c>
      <c r="R1342" s="22">
        <f t="shared" si="103"/>
        <v>0</v>
      </c>
      <c r="S1342" s="1"/>
      <c r="T1342" s="1"/>
    </row>
    <row r="1343" spans="1:20" x14ac:dyDescent="0.25">
      <c r="A1343" s="1"/>
      <c r="B1343" s="1"/>
      <c r="C1343" s="1"/>
      <c r="D1343" s="5">
        <f t="shared" si="104"/>
        <v>1343</v>
      </c>
      <c r="E1343" s="10" t="s">
        <v>7</v>
      </c>
      <c r="F1343" s="9"/>
      <c r="G1343" s="10" t="s">
        <v>7</v>
      </c>
      <c r="H1343" s="9"/>
      <c r="I1343" s="10" t="s">
        <v>7</v>
      </c>
      <c r="J1343" s="9"/>
      <c r="K1343" s="10" t="s">
        <v>7</v>
      </c>
      <c r="L1343" s="139"/>
      <c r="M1343" s="1"/>
      <c r="N1343" s="32" t="str">
        <f t="shared" si="105"/>
        <v/>
      </c>
      <c r="O1343" s="32" t="str">
        <f t="shared" si="106"/>
        <v/>
      </c>
      <c r="P1343" s="1"/>
      <c r="Q1343" s="32" t="str">
        <f t="shared" si="107"/>
        <v/>
      </c>
      <c r="R1343" s="22">
        <f t="shared" si="103"/>
        <v>0</v>
      </c>
      <c r="S1343" s="1"/>
      <c r="T1343" s="1"/>
    </row>
    <row r="1344" spans="1:20" x14ac:dyDescent="0.25">
      <c r="A1344" s="1"/>
      <c r="B1344" s="1"/>
      <c r="C1344" s="1"/>
      <c r="D1344" s="5">
        <f t="shared" si="104"/>
        <v>1344</v>
      </c>
      <c r="E1344" s="10" t="s">
        <v>7</v>
      </c>
      <c r="F1344" s="9"/>
      <c r="G1344" s="10" t="s">
        <v>7</v>
      </c>
      <c r="H1344" s="9"/>
      <c r="I1344" s="10" t="s">
        <v>7</v>
      </c>
      <c r="J1344" s="9"/>
      <c r="K1344" s="10" t="s">
        <v>7</v>
      </c>
      <c r="L1344" s="139"/>
      <c r="M1344" s="1"/>
      <c r="N1344" s="32" t="str">
        <f t="shared" si="105"/>
        <v/>
      </c>
      <c r="O1344" s="32" t="str">
        <f t="shared" si="106"/>
        <v/>
      </c>
      <c r="P1344" s="1"/>
      <c r="Q1344" s="32" t="str">
        <f t="shared" si="107"/>
        <v/>
      </c>
      <c r="R1344" s="22">
        <f t="shared" si="103"/>
        <v>0</v>
      </c>
      <c r="S1344" s="1"/>
      <c r="T1344" s="1"/>
    </row>
    <row r="1345" spans="1:20" x14ac:dyDescent="0.25">
      <c r="A1345" s="1"/>
      <c r="B1345" s="1"/>
      <c r="C1345" s="1"/>
      <c r="D1345" s="5">
        <f t="shared" si="104"/>
        <v>1345</v>
      </c>
      <c r="E1345" s="10" t="s">
        <v>7</v>
      </c>
      <c r="F1345" s="9"/>
      <c r="G1345" s="10" t="s">
        <v>7</v>
      </c>
      <c r="H1345" s="9"/>
      <c r="I1345" s="10" t="s">
        <v>7</v>
      </c>
      <c r="J1345" s="9"/>
      <c r="K1345" s="10" t="s">
        <v>7</v>
      </c>
      <c r="L1345" s="139"/>
      <c r="M1345" s="1"/>
      <c r="N1345" s="32" t="str">
        <f t="shared" si="105"/>
        <v/>
      </c>
      <c r="O1345" s="32" t="str">
        <f t="shared" si="106"/>
        <v/>
      </c>
      <c r="P1345" s="1"/>
      <c r="Q1345" s="32" t="str">
        <f t="shared" si="107"/>
        <v/>
      </c>
      <c r="R1345" s="22">
        <f t="shared" si="103"/>
        <v>0</v>
      </c>
      <c r="S1345" s="1"/>
      <c r="T1345" s="1"/>
    </row>
    <row r="1346" spans="1:20" x14ac:dyDescent="0.25">
      <c r="A1346" s="1"/>
      <c r="B1346" s="1"/>
      <c r="C1346" s="1"/>
      <c r="D1346" s="5">
        <f t="shared" si="104"/>
        <v>1346</v>
      </c>
      <c r="E1346" s="10" t="s">
        <v>7</v>
      </c>
      <c r="F1346" s="9"/>
      <c r="G1346" s="10" t="s">
        <v>7</v>
      </c>
      <c r="H1346" s="9"/>
      <c r="I1346" s="10" t="s">
        <v>7</v>
      </c>
      <c r="J1346" s="9"/>
      <c r="K1346" s="10" t="s">
        <v>7</v>
      </c>
      <c r="L1346" s="139"/>
      <c r="M1346" s="1"/>
      <c r="N1346" s="32" t="str">
        <f t="shared" si="105"/>
        <v/>
      </c>
      <c r="O1346" s="32" t="str">
        <f t="shared" si="106"/>
        <v/>
      </c>
      <c r="P1346" s="1"/>
      <c r="Q1346" s="32" t="str">
        <f t="shared" si="107"/>
        <v/>
      </c>
      <c r="R1346" s="22">
        <f t="shared" si="103"/>
        <v>0</v>
      </c>
      <c r="S1346" s="1"/>
      <c r="T1346" s="1"/>
    </row>
    <row r="1347" spans="1:20" x14ac:dyDescent="0.25">
      <c r="A1347" s="1"/>
      <c r="B1347" s="1"/>
      <c r="C1347" s="1"/>
      <c r="D1347" s="5">
        <f t="shared" si="104"/>
        <v>1347</v>
      </c>
      <c r="E1347" s="10" t="s">
        <v>7</v>
      </c>
      <c r="F1347" s="9"/>
      <c r="G1347" s="10" t="s">
        <v>7</v>
      </c>
      <c r="H1347" s="9"/>
      <c r="I1347" s="10" t="s">
        <v>7</v>
      </c>
      <c r="J1347" s="9"/>
      <c r="K1347" s="10" t="s">
        <v>7</v>
      </c>
      <c r="L1347" s="139"/>
      <c r="M1347" s="1"/>
      <c r="N1347" s="32" t="str">
        <f t="shared" si="105"/>
        <v/>
      </c>
      <c r="O1347" s="32" t="str">
        <f t="shared" si="106"/>
        <v/>
      </c>
      <c r="P1347" s="1"/>
      <c r="Q1347" s="32" t="str">
        <f t="shared" si="107"/>
        <v/>
      </c>
      <c r="R1347" s="22">
        <f t="shared" si="103"/>
        <v>0</v>
      </c>
      <c r="S1347" s="1"/>
      <c r="T1347" s="1"/>
    </row>
    <row r="1348" spans="1:20" x14ac:dyDescent="0.25">
      <c r="A1348" s="1"/>
      <c r="B1348" s="1"/>
      <c r="C1348" s="1"/>
      <c r="D1348" s="5">
        <f t="shared" si="104"/>
        <v>1348</v>
      </c>
      <c r="E1348" s="10" t="s">
        <v>7</v>
      </c>
      <c r="F1348" s="9"/>
      <c r="G1348" s="10" t="s">
        <v>7</v>
      </c>
      <c r="H1348" s="9"/>
      <c r="I1348" s="10" t="s">
        <v>7</v>
      </c>
      <c r="J1348" s="9"/>
      <c r="K1348" s="10" t="s">
        <v>7</v>
      </c>
      <c r="L1348" s="139"/>
      <c r="M1348" s="1"/>
      <c r="N1348" s="32" t="str">
        <f t="shared" si="105"/>
        <v/>
      </c>
      <c r="O1348" s="32" t="str">
        <f t="shared" si="106"/>
        <v/>
      </c>
      <c r="P1348" s="1"/>
      <c r="Q1348" s="32" t="str">
        <f t="shared" si="107"/>
        <v/>
      </c>
      <c r="R1348" s="22">
        <f t="shared" si="103"/>
        <v>0</v>
      </c>
      <c r="S1348" s="1"/>
      <c r="T1348" s="1"/>
    </row>
    <row r="1349" spans="1:20" x14ac:dyDescent="0.25">
      <c r="A1349" s="1"/>
      <c r="B1349" s="1"/>
      <c r="C1349" s="1"/>
      <c r="D1349" s="5">
        <f t="shared" si="104"/>
        <v>1349</v>
      </c>
      <c r="E1349" s="10" t="s">
        <v>7</v>
      </c>
      <c r="F1349" s="9"/>
      <c r="G1349" s="10" t="s">
        <v>7</v>
      </c>
      <c r="H1349" s="9"/>
      <c r="I1349" s="10" t="s">
        <v>7</v>
      </c>
      <c r="J1349" s="9"/>
      <c r="K1349" s="10" t="s">
        <v>7</v>
      </c>
      <c r="L1349" s="139"/>
      <c r="M1349" s="1"/>
      <c r="N1349" s="32" t="str">
        <f t="shared" si="105"/>
        <v/>
      </c>
      <c r="O1349" s="32" t="str">
        <f t="shared" si="106"/>
        <v/>
      </c>
      <c r="P1349" s="1"/>
      <c r="Q1349" s="32" t="str">
        <f t="shared" si="107"/>
        <v/>
      </c>
      <c r="R1349" s="22">
        <f t="shared" si="103"/>
        <v>0</v>
      </c>
      <c r="S1349" s="1"/>
      <c r="T1349" s="1"/>
    </row>
    <row r="1350" spans="1:20" x14ac:dyDescent="0.25">
      <c r="A1350" s="1"/>
      <c r="B1350" s="1"/>
      <c r="C1350" s="1"/>
      <c r="D1350" s="5">
        <f t="shared" si="104"/>
        <v>1350</v>
      </c>
      <c r="E1350" s="10" t="s">
        <v>7</v>
      </c>
      <c r="F1350" s="9"/>
      <c r="G1350" s="10" t="s">
        <v>7</v>
      </c>
      <c r="H1350" s="9"/>
      <c r="I1350" s="10" t="s">
        <v>7</v>
      </c>
      <c r="J1350" s="9"/>
      <c r="K1350" s="10" t="s">
        <v>7</v>
      </c>
      <c r="L1350" s="139"/>
      <c r="M1350" s="1"/>
      <c r="N1350" s="32" t="str">
        <f t="shared" si="105"/>
        <v/>
      </c>
      <c r="O1350" s="32" t="str">
        <f t="shared" si="106"/>
        <v/>
      </c>
      <c r="P1350" s="1"/>
      <c r="Q1350" s="32" t="str">
        <f t="shared" si="107"/>
        <v/>
      </c>
      <c r="R1350" s="22">
        <f t="shared" si="103"/>
        <v>0</v>
      </c>
      <c r="S1350" s="1"/>
      <c r="T1350" s="1"/>
    </row>
    <row r="1351" spans="1:20" x14ac:dyDescent="0.25">
      <c r="A1351" s="1"/>
      <c r="B1351" s="1"/>
      <c r="C1351" s="1"/>
      <c r="D1351" s="5">
        <f t="shared" si="104"/>
        <v>1351</v>
      </c>
      <c r="E1351" s="10" t="s">
        <v>7</v>
      </c>
      <c r="F1351" s="9"/>
      <c r="G1351" s="10" t="s">
        <v>7</v>
      </c>
      <c r="H1351" s="9"/>
      <c r="I1351" s="10" t="s">
        <v>7</v>
      </c>
      <c r="J1351" s="9"/>
      <c r="K1351" s="10" t="s">
        <v>7</v>
      </c>
      <c r="L1351" s="139"/>
      <c r="M1351" s="1"/>
      <c r="N1351" s="32" t="str">
        <f t="shared" si="105"/>
        <v/>
      </c>
      <c r="O1351" s="32" t="str">
        <f t="shared" si="106"/>
        <v/>
      </c>
      <c r="P1351" s="1"/>
      <c r="Q1351" s="32" t="str">
        <f t="shared" si="107"/>
        <v/>
      </c>
      <c r="R1351" s="22">
        <f t="shared" si="103"/>
        <v>0</v>
      </c>
      <c r="S1351" s="1"/>
      <c r="T1351" s="1"/>
    </row>
    <row r="1352" spans="1:20" x14ac:dyDescent="0.25">
      <c r="A1352" s="1"/>
      <c r="B1352" s="1"/>
      <c r="C1352" s="1"/>
      <c r="D1352" s="5">
        <f t="shared" si="104"/>
        <v>1352</v>
      </c>
      <c r="E1352" s="10" t="s">
        <v>7</v>
      </c>
      <c r="F1352" s="9"/>
      <c r="G1352" s="10" t="s">
        <v>7</v>
      </c>
      <c r="H1352" s="9"/>
      <c r="I1352" s="10" t="s">
        <v>7</v>
      </c>
      <c r="J1352" s="9"/>
      <c r="K1352" s="10" t="s">
        <v>7</v>
      </c>
      <c r="L1352" s="139"/>
      <c r="M1352" s="1"/>
      <c r="N1352" s="32" t="str">
        <f t="shared" si="105"/>
        <v/>
      </c>
      <c r="O1352" s="32" t="str">
        <f t="shared" si="106"/>
        <v/>
      </c>
      <c r="P1352" s="1"/>
      <c r="Q1352" s="32" t="str">
        <f t="shared" si="107"/>
        <v/>
      </c>
      <c r="R1352" s="22">
        <f t="shared" ref="R1352:R1415" si="108">IF(Q1352="",0,IF(COUNTIF(Q:Q,Q1352)=1,0,1))</f>
        <v>0</v>
      </c>
      <c r="S1352" s="1"/>
      <c r="T1352" s="1"/>
    </row>
    <row r="1353" spans="1:20" x14ac:dyDescent="0.25">
      <c r="A1353" s="1"/>
      <c r="B1353" s="1"/>
      <c r="C1353" s="1"/>
      <c r="D1353" s="5">
        <f t="shared" ref="D1353:D1416" si="109">ROW(C1353)</f>
        <v>1353</v>
      </c>
      <c r="E1353" s="10" t="s">
        <v>7</v>
      </c>
      <c r="F1353" s="9"/>
      <c r="G1353" s="10" t="s">
        <v>7</v>
      </c>
      <c r="H1353" s="9"/>
      <c r="I1353" s="10" t="s">
        <v>7</v>
      </c>
      <c r="J1353" s="9"/>
      <c r="K1353" s="10" t="s">
        <v>7</v>
      </c>
      <c r="L1353" s="139"/>
      <c r="M1353" s="1"/>
      <c r="N1353" s="32" t="str">
        <f t="shared" si="105"/>
        <v/>
      </c>
      <c r="O1353" s="32" t="str">
        <f t="shared" si="106"/>
        <v/>
      </c>
      <c r="P1353" s="1"/>
      <c r="Q1353" s="32" t="str">
        <f t="shared" si="107"/>
        <v/>
      </c>
      <c r="R1353" s="22">
        <f t="shared" si="108"/>
        <v>0</v>
      </c>
      <c r="S1353" s="1"/>
      <c r="T1353" s="1"/>
    </row>
    <row r="1354" spans="1:20" x14ac:dyDescent="0.25">
      <c r="A1354" s="1"/>
      <c r="B1354" s="1"/>
      <c r="C1354" s="1"/>
      <c r="D1354" s="5">
        <f t="shared" si="109"/>
        <v>1354</v>
      </c>
      <c r="E1354" s="10" t="s">
        <v>7</v>
      </c>
      <c r="F1354" s="9"/>
      <c r="G1354" s="10" t="s">
        <v>7</v>
      </c>
      <c r="H1354" s="9"/>
      <c r="I1354" s="10" t="s">
        <v>7</v>
      </c>
      <c r="J1354" s="9"/>
      <c r="K1354" s="10" t="s">
        <v>7</v>
      </c>
      <c r="L1354" s="139"/>
      <c r="M1354" s="1"/>
      <c r="N1354" s="32" t="str">
        <f t="shared" si="105"/>
        <v/>
      </c>
      <c r="O1354" s="32" t="str">
        <f t="shared" si="106"/>
        <v/>
      </c>
      <c r="P1354" s="1"/>
      <c r="Q1354" s="32" t="str">
        <f t="shared" si="107"/>
        <v/>
      </c>
      <c r="R1354" s="22">
        <f t="shared" si="108"/>
        <v>0</v>
      </c>
      <c r="S1354" s="1"/>
      <c r="T1354" s="1"/>
    </row>
    <row r="1355" spans="1:20" x14ac:dyDescent="0.25">
      <c r="A1355" s="1"/>
      <c r="B1355" s="1"/>
      <c r="C1355" s="1"/>
      <c r="D1355" s="5">
        <f t="shared" si="109"/>
        <v>1355</v>
      </c>
      <c r="E1355" s="10" t="s">
        <v>7</v>
      </c>
      <c r="F1355" s="9"/>
      <c r="G1355" s="10" t="s">
        <v>7</v>
      </c>
      <c r="H1355" s="9"/>
      <c r="I1355" s="10" t="s">
        <v>7</v>
      </c>
      <c r="J1355" s="9"/>
      <c r="K1355" s="10" t="s">
        <v>7</v>
      </c>
      <c r="L1355" s="139"/>
      <c r="M1355" s="1"/>
      <c r="N1355" s="32" t="str">
        <f t="shared" si="105"/>
        <v/>
      </c>
      <c r="O1355" s="32" t="str">
        <f t="shared" si="106"/>
        <v/>
      </c>
      <c r="P1355" s="1"/>
      <c r="Q1355" s="32" t="str">
        <f t="shared" si="107"/>
        <v/>
      </c>
      <c r="R1355" s="22">
        <f t="shared" si="108"/>
        <v>0</v>
      </c>
      <c r="S1355" s="1"/>
      <c r="T1355" s="1"/>
    </row>
    <row r="1356" spans="1:20" x14ac:dyDescent="0.25">
      <c r="A1356" s="1"/>
      <c r="B1356" s="1"/>
      <c r="C1356" s="1"/>
      <c r="D1356" s="5">
        <f t="shared" si="109"/>
        <v>1356</v>
      </c>
      <c r="E1356" s="10" t="s">
        <v>7</v>
      </c>
      <c r="F1356" s="9"/>
      <c r="G1356" s="10" t="s">
        <v>7</v>
      </c>
      <c r="H1356" s="9"/>
      <c r="I1356" s="10" t="s">
        <v>7</v>
      </c>
      <c r="J1356" s="9"/>
      <c r="K1356" s="10" t="s">
        <v>7</v>
      </c>
      <c r="L1356" s="139"/>
      <c r="M1356" s="1"/>
      <c r="N1356" s="32" t="str">
        <f t="shared" si="105"/>
        <v/>
      </c>
      <c r="O1356" s="32" t="str">
        <f t="shared" si="106"/>
        <v/>
      </c>
      <c r="P1356" s="1"/>
      <c r="Q1356" s="32" t="str">
        <f t="shared" si="107"/>
        <v/>
      </c>
      <c r="R1356" s="22">
        <f t="shared" si="108"/>
        <v>0</v>
      </c>
      <c r="S1356" s="1"/>
      <c r="T1356" s="1"/>
    </row>
    <row r="1357" spans="1:20" x14ac:dyDescent="0.25">
      <c r="A1357" s="1"/>
      <c r="B1357" s="1"/>
      <c r="C1357" s="1"/>
      <c r="D1357" s="5">
        <f t="shared" si="109"/>
        <v>1357</v>
      </c>
      <c r="E1357" s="10" t="s">
        <v>7</v>
      </c>
      <c r="F1357" s="9"/>
      <c r="G1357" s="10" t="s">
        <v>7</v>
      </c>
      <c r="H1357" s="9"/>
      <c r="I1357" s="10" t="s">
        <v>7</v>
      </c>
      <c r="J1357" s="9"/>
      <c r="K1357" s="10" t="s">
        <v>7</v>
      </c>
      <c r="L1357" s="139"/>
      <c r="M1357" s="1"/>
      <c r="N1357" s="32" t="str">
        <f t="shared" si="105"/>
        <v/>
      </c>
      <c r="O1357" s="32" t="str">
        <f t="shared" si="106"/>
        <v/>
      </c>
      <c r="P1357" s="1"/>
      <c r="Q1357" s="32" t="str">
        <f t="shared" si="107"/>
        <v/>
      </c>
      <c r="R1357" s="22">
        <f t="shared" si="108"/>
        <v>0</v>
      </c>
      <c r="S1357" s="1"/>
      <c r="T1357" s="1"/>
    </row>
    <row r="1358" spans="1:20" x14ac:dyDescent="0.25">
      <c r="A1358" s="1"/>
      <c r="B1358" s="1"/>
      <c r="C1358" s="1"/>
      <c r="D1358" s="5">
        <f t="shared" si="109"/>
        <v>1358</v>
      </c>
      <c r="E1358" s="10" t="s">
        <v>7</v>
      </c>
      <c r="F1358" s="9"/>
      <c r="G1358" s="10" t="s">
        <v>7</v>
      </c>
      <c r="H1358" s="9"/>
      <c r="I1358" s="10" t="s">
        <v>7</v>
      </c>
      <c r="J1358" s="9"/>
      <c r="K1358" s="10" t="s">
        <v>7</v>
      </c>
      <c r="L1358" s="139"/>
      <c r="M1358" s="1"/>
      <c r="N1358" s="32" t="str">
        <f t="shared" si="105"/>
        <v/>
      </c>
      <c r="O1358" s="32" t="str">
        <f t="shared" si="106"/>
        <v/>
      </c>
      <c r="P1358" s="1"/>
      <c r="Q1358" s="32" t="str">
        <f t="shared" si="107"/>
        <v/>
      </c>
      <c r="R1358" s="22">
        <f t="shared" si="108"/>
        <v>0</v>
      </c>
      <c r="S1358" s="1"/>
      <c r="T1358" s="1"/>
    </row>
    <row r="1359" spans="1:20" x14ac:dyDescent="0.25">
      <c r="A1359" s="1"/>
      <c r="B1359" s="1"/>
      <c r="C1359" s="1"/>
      <c r="D1359" s="5">
        <f t="shared" si="109"/>
        <v>1359</v>
      </c>
      <c r="E1359" s="10" t="s">
        <v>7</v>
      </c>
      <c r="F1359" s="9"/>
      <c r="G1359" s="10" t="s">
        <v>7</v>
      </c>
      <c r="H1359" s="9"/>
      <c r="I1359" s="10" t="s">
        <v>7</v>
      </c>
      <c r="J1359" s="9"/>
      <c r="K1359" s="10" t="s">
        <v>7</v>
      </c>
      <c r="L1359" s="139"/>
      <c r="M1359" s="1"/>
      <c r="N1359" s="32" t="str">
        <f t="shared" si="105"/>
        <v/>
      </c>
      <c r="O1359" s="32" t="str">
        <f t="shared" si="106"/>
        <v/>
      </c>
      <c r="P1359" s="1"/>
      <c r="Q1359" s="32" t="str">
        <f t="shared" si="107"/>
        <v/>
      </c>
      <c r="R1359" s="22">
        <f t="shared" si="108"/>
        <v>0</v>
      </c>
      <c r="S1359" s="1"/>
      <c r="T1359" s="1"/>
    </row>
    <row r="1360" spans="1:20" x14ac:dyDescent="0.25">
      <c r="A1360" s="1"/>
      <c r="B1360" s="1"/>
      <c r="C1360" s="1"/>
      <c r="D1360" s="5">
        <f t="shared" si="109"/>
        <v>1360</v>
      </c>
      <c r="E1360" s="10" t="s">
        <v>7</v>
      </c>
      <c r="F1360" s="9"/>
      <c r="G1360" s="10" t="s">
        <v>7</v>
      </c>
      <c r="H1360" s="9"/>
      <c r="I1360" s="10" t="s">
        <v>7</v>
      </c>
      <c r="J1360" s="9"/>
      <c r="K1360" s="10" t="s">
        <v>7</v>
      </c>
      <c r="L1360" s="139"/>
      <c r="M1360" s="1"/>
      <c r="N1360" s="32" t="str">
        <f t="shared" si="105"/>
        <v/>
      </c>
      <c r="O1360" s="32" t="str">
        <f t="shared" si="106"/>
        <v/>
      </c>
      <c r="P1360" s="1"/>
      <c r="Q1360" s="32" t="str">
        <f t="shared" si="107"/>
        <v/>
      </c>
      <c r="R1360" s="22">
        <f t="shared" si="108"/>
        <v>0</v>
      </c>
      <c r="S1360" s="1"/>
      <c r="T1360" s="1"/>
    </row>
    <row r="1361" spans="1:20" x14ac:dyDescent="0.25">
      <c r="A1361" s="1"/>
      <c r="B1361" s="1"/>
      <c r="C1361" s="1"/>
      <c r="D1361" s="5">
        <f t="shared" si="109"/>
        <v>1361</v>
      </c>
      <c r="E1361" s="10" t="s">
        <v>7</v>
      </c>
      <c r="F1361" s="9"/>
      <c r="G1361" s="10" t="s">
        <v>7</v>
      </c>
      <c r="H1361" s="9"/>
      <c r="I1361" s="10" t="s">
        <v>7</v>
      </c>
      <c r="J1361" s="9"/>
      <c r="K1361" s="10" t="s">
        <v>7</v>
      </c>
      <c r="L1361" s="139"/>
      <c r="M1361" s="1"/>
      <c r="N1361" s="32" t="str">
        <f t="shared" si="105"/>
        <v/>
      </c>
      <c r="O1361" s="32" t="str">
        <f t="shared" si="106"/>
        <v/>
      </c>
      <c r="P1361" s="1"/>
      <c r="Q1361" s="32" t="str">
        <f t="shared" si="107"/>
        <v/>
      </c>
      <c r="R1361" s="22">
        <f t="shared" si="108"/>
        <v>0</v>
      </c>
      <c r="S1361" s="1"/>
      <c r="T1361" s="1"/>
    </row>
    <row r="1362" spans="1:20" x14ac:dyDescent="0.25">
      <c r="A1362" s="1"/>
      <c r="B1362" s="1"/>
      <c r="C1362" s="1"/>
      <c r="D1362" s="5">
        <f t="shared" si="109"/>
        <v>1362</v>
      </c>
      <c r="E1362" s="10" t="s">
        <v>7</v>
      </c>
      <c r="F1362" s="9"/>
      <c r="G1362" s="10" t="s">
        <v>7</v>
      </c>
      <c r="H1362" s="9"/>
      <c r="I1362" s="10" t="s">
        <v>7</v>
      </c>
      <c r="J1362" s="9"/>
      <c r="K1362" s="10" t="s">
        <v>7</v>
      </c>
      <c r="L1362" s="139"/>
      <c r="M1362" s="1"/>
      <c r="N1362" s="32" t="str">
        <f t="shared" si="105"/>
        <v/>
      </c>
      <c r="O1362" s="32" t="str">
        <f t="shared" si="106"/>
        <v/>
      </c>
      <c r="P1362" s="1"/>
      <c r="Q1362" s="32" t="str">
        <f t="shared" si="107"/>
        <v/>
      </c>
      <c r="R1362" s="22">
        <f t="shared" si="108"/>
        <v>0</v>
      </c>
      <c r="S1362" s="1"/>
      <c r="T1362" s="1"/>
    </row>
    <row r="1363" spans="1:20" x14ac:dyDescent="0.25">
      <c r="A1363" s="1"/>
      <c r="B1363" s="1"/>
      <c r="C1363" s="1"/>
      <c r="D1363" s="5">
        <f t="shared" si="109"/>
        <v>1363</v>
      </c>
      <c r="E1363" s="10" t="s">
        <v>7</v>
      </c>
      <c r="F1363" s="9"/>
      <c r="G1363" s="10" t="s">
        <v>7</v>
      </c>
      <c r="H1363" s="9"/>
      <c r="I1363" s="10" t="s">
        <v>7</v>
      </c>
      <c r="J1363" s="9"/>
      <c r="K1363" s="10" t="s">
        <v>7</v>
      </c>
      <c r="L1363" s="139"/>
      <c r="M1363" s="1"/>
      <c r="N1363" s="32" t="str">
        <f t="shared" si="105"/>
        <v/>
      </c>
      <c r="O1363" s="32" t="str">
        <f t="shared" si="106"/>
        <v/>
      </c>
      <c r="P1363" s="1"/>
      <c r="Q1363" s="32" t="str">
        <f t="shared" si="107"/>
        <v/>
      </c>
      <c r="R1363" s="22">
        <f t="shared" si="108"/>
        <v>0</v>
      </c>
      <c r="S1363" s="1"/>
      <c r="T1363" s="1"/>
    </row>
    <row r="1364" spans="1:20" x14ac:dyDescent="0.25">
      <c r="A1364" s="1"/>
      <c r="B1364" s="1"/>
      <c r="C1364" s="1"/>
      <c r="D1364" s="5">
        <f t="shared" si="109"/>
        <v>1364</v>
      </c>
      <c r="E1364" s="10" t="s">
        <v>7</v>
      </c>
      <c r="F1364" s="9"/>
      <c r="G1364" s="10" t="s">
        <v>7</v>
      </c>
      <c r="H1364" s="9"/>
      <c r="I1364" s="10" t="s">
        <v>7</v>
      </c>
      <c r="J1364" s="9"/>
      <c r="K1364" s="10" t="s">
        <v>7</v>
      </c>
      <c r="L1364" s="139"/>
      <c r="M1364" s="1"/>
      <c r="N1364" s="32" t="str">
        <f t="shared" si="105"/>
        <v/>
      </c>
      <c r="O1364" s="32" t="str">
        <f t="shared" si="106"/>
        <v/>
      </c>
      <c r="P1364" s="1"/>
      <c r="Q1364" s="32" t="str">
        <f t="shared" si="107"/>
        <v/>
      </c>
      <c r="R1364" s="22">
        <f t="shared" si="108"/>
        <v>0</v>
      </c>
      <c r="S1364" s="1"/>
      <c r="T1364" s="1"/>
    </row>
    <row r="1365" spans="1:20" x14ac:dyDescent="0.25">
      <c r="A1365" s="1"/>
      <c r="B1365" s="1"/>
      <c r="C1365" s="1"/>
      <c r="D1365" s="5">
        <f t="shared" si="109"/>
        <v>1365</v>
      </c>
      <c r="E1365" s="10" t="s">
        <v>7</v>
      </c>
      <c r="F1365" s="9"/>
      <c r="G1365" s="10" t="s">
        <v>7</v>
      </c>
      <c r="H1365" s="9"/>
      <c r="I1365" s="10" t="s">
        <v>7</v>
      </c>
      <c r="J1365" s="9"/>
      <c r="K1365" s="10" t="s">
        <v>7</v>
      </c>
      <c r="L1365" s="139"/>
      <c r="M1365" s="1"/>
      <c r="N1365" s="32" t="str">
        <f t="shared" ref="N1365:N1428" si="110">IF(F1365="","",F1365&amp;" "&amp;LEFT(H1365,1)&amp;"."&amp;LEFT(J1365)&amp;".")</f>
        <v/>
      </c>
      <c r="O1365" s="32" t="str">
        <f t="shared" ref="O1365:O1428" si="111">IF(F1365="","",F1365&amp;" "&amp;H1365&amp;" "&amp;J1365)</f>
        <v/>
      </c>
      <c r="P1365" s="1"/>
      <c r="Q1365" s="32" t="str">
        <f t="shared" ref="Q1365:Q1428" si="112">IF(F1365="","",N1365&amp;"_"&amp;DAY(L1365)&amp;"."&amp;MONTH(L1365)&amp;"."&amp;YEAR(L1365))</f>
        <v/>
      </c>
      <c r="R1365" s="22">
        <f t="shared" si="108"/>
        <v>0</v>
      </c>
      <c r="S1365" s="1"/>
      <c r="T1365" s="1"/>
    </row>
    <row r="1366" spans="1:20" x14ac:dyDescent="0.25">
      <c r="A1366" s="1"/>
      <c r="B1366" s="1"/>
      <c r="C1366" s="1"/>
      <c r="D1366" s="5">
        <f t="shared" si="109"/>
        <v>1366</v>
      </c>
      <c r="E1366" s="10" t="s">
        <v>7</v>
      </c>
      <c r="F1366" s="9"/>
      <c r="G1366" s="10" t="s">
        <v>7</v>
      </c>
      <c r="H1366" s="9"/>
      <c r="I1366" s="10" t="s">
        <v>7</v>
      </c>
      <c r="J1366" s="9"/>
      <c r="K1366" s="10" t="s">
        <v>7</v>
      </c>
      <c r="L1366" s="139"/>
      <c r="M1366" s="1"/>
      <c r="N1366" s="32" t="str">
        <f t="shared" si="110"/>
        <v/>
      </c>
      <c r="O1366" s="32" t="str">
        <f t="shared" si="111"/>
        <v/>
      </c>
      <c r="P1366" s="1"/>
      <c r="Q1366" s="32" t="str">
        <f t="shared" si="112"/>
        <v/>
      </c>
      <c r="R1366" s="22">
        <f t="shared" si="108"/>
        <v>0</v>
      </c>
      <c r="S1366" s="1"/>
      <c r="T1366" s="1"/>
    </row>
    <row r="1367" spans="1:20" x14ac:dyDescent="0.25">
      <c r="A1367" s="1"/>
      <c r="B1367" s="1"/>
      <c r="C1367" s="1"/>
      <c r="D1367" s="5">
        <f t="shared" si="109"/>
        <v>1367</v>
      </c>
      <c r="E1367" s="10" t="s">
        <v>7</v>
      </c>
      <c r="F1367" s="9"/>
      <c r="G1367" s="10" t="s">
        <v>7</v>
      </c>
      <c r="H1367" s="9"/>
      <c r="I1367" s="10" t="s">
        <v>7</v>
      </c>
      <c r="J1367" s="9"/>
      <c r="K1367" s="10" t="s">
        <v>7</v>
      </c>
      <c r="L1367" s="139"/>
      <c r="M1367" s="1"/>
      <c r="N1367" s="32" t="str">
        <f t="shared" si="110"/>
        <v/>
      </c>
      <c r="O1367" s="32" t="str">
        <f t="shared" si="111"/>
        <v/>
      </c>
      <c r="P1367" s="1"/>
      <c r="Q1367" s="32" t="str">
        <f t="shared" si="112"/>
        <v/>
      </c>
      <c r="R1367" s="22">
        <f t="shared" si="108"/>
        <v>0</v>
      </c>
      <c r="S1367" s="1"/>
      <c r="T1367" s="1"/>
    </row>
    <row r="1368" spans="1:20" x14ac:dyDescent="0.25">
      <c r="A1368" s="1"/>
      <c r="B1368" s="1"/>
      <c r="C1368" s="1"/>
      <c r="D1368" s="5">
        <f t="shared" si="109"/>
        <v>1368</v>
      </c>
      <c r="E1368" s="10" t="s">
        <v>7</v>
      </c>
      <c r="F1368" s="9"/>
      <c r="G1368" s="10" t="s">
        <v>7</v>
      </c>
      <c r="H1368" s="9"/>
      <c r="I1368" s="10" t="s">
        <v>7</v>
      </c>
      <c r="J1368" s="9"/>
      <c r="K1368" s="10" t="s">
        <v>7</v>
      </c>
      <c r="L1368" s="139"/>
      <c r="M1368" s="1"/>
      <c r="N1368" s="32" t="str">
        <f t="shared" si="110"/>
        <v/>
      </c>
      <c r="O1368" s="32" t="str">
        <f t="shared" si="111"/>
        <v/>
      </c>
      <c r="P1368" s="1"/>
      <c r="Q1368" s="32" t="str">
        <f t="shared" si="112"/>
        <v/>
      </c>
      <c r="R1368" s="22">
        <f t="shared" si="108"/>
        <v>0</v>
      </c>
      <c r="S1368" s="1"/>
      <c r="T1368" s="1"/>
    </row>
    <row r="1369" spans="1:20" x14ac:dyDescent="0.25">
      <c r="A1369" s="1"/>
      <c r="B1369" s="1"/>
      <c r="C1369" s="1"/>
      <c r="D1369" s="5">
        <f t="shared" si="109"/>
        <v>1369</v>
      </c>
      <c r="E1369" s="10" t="s">
        <v>7</v>
      </c>
      <c r="F1369" s="9"/>
      <c r="G1369" s="10" t="s">
        <v>7</v>
      </c>
      <c r="H1369" s="9"/>
      <c r="I1369" s="10" t="s">
        <v>7</v>
      </c>
      <c r="J1369" s="9"/>
      <c r="K1369" s="10" t="s">
        <v>7</v>
      </c>
      <c r="L1369" s="139"/>
      <c r="M1369" s="1"/>
      <c r="N1369" s="32" t="str">
        <f t="shared" si="110"/>
        <v/>
      </c>
      <c r="O1369" s="32" t="str">
        <f t="shared" si="111"/>
        <v/>
      </c>
      <c r="P1369" s="1"/>
      <c r="Q1369" s="32" t="str">
        <f t="shared" si="112"/>
        <v/>
      </c>
      <c r="R1369" s="22">
        <f t="shared" si="108"/>
        <v>0</v>
      </c>
      <c r="S1369" s="1"/>
      <c r="T1369" s="1"/>
    </row>
    <row r="1370" spans="1:20" x14ac:dyDescent="0.25">
      <c r="A1370" s="1"/>
      <c r="B1370" s="1"/>
      <c r="C1370" s="1"/>
      <c r="D1370" s="5">
        <f t="shared" si="109"/>
        <v>1370</v>
      </c>
      <c r="E1370" s="10" t="s">
        <v>7</v>
      </c>
      <c r="F1370" s="9"/>
      <c r="G1370" s="10" t="s">
        <v>7</v>
      </c>
      <c r="H1370" s="9"/>
      <c r="I1370" s="10" t="s">
        <v>7</v>
      </c>
      <c r="J1370" s="9"/>
      <c r="K1370" s="10" t="s">
        <v>7</v>
      </c>
      <c r="L1370" s="139"/>
      <c r="M1370" s="1"/>
      <c r="N1370" s="32" t="str">
        <f t="shared" si="110"/>
        <v/>
      </c>
      <c r="O1370" s="32" t="str">
        <f t="shared" si="111"/>
        <v/>
      </c>
      <c r="P1370" s="1"/>
      <c r="Q1370" s="32" t="str">
        <f t="shared" si="112"/>
        <v/>
      </c>
      <c r="R1370" s="22">
        <f t="shared" si="108"/>
        <v>0</v>
      </c>
      <c r="S1370" s="1"/>
      <c r="T1370" s="1"/>
    </row>
    <row r="1371" spans="1:20" x14ac:dyDescent="0.25">
      <c r="A1371" s="1"/>
      <c r="B1371" s="1"/>
      <c r="C1371" s="1"/>
      <c r="D1371" s="5">
        <f t="shared" si="109"/>
        <v>1371</v>
      </c>
      <c r="E1371" s="10" t="s">
        <v>7</v>
      </c>
      <c r="F1371" s="9"/>
      <c r="G1371" s="10" t="s">
        <v>7</v>
      </c>
      <c r="H1371" s="9"/>
      <c r="I1371" s="10" t="s">
        <v>7</v>
      </c>
      <c r="J1371" s="9"/>
      <c r="K1371" s="10" t="s">
        <v>7</v>
      </c>
      <c r="L1371" s="139"/>
      <c r="M1371" s="1"/>
      <c r="N1371" s="32" t="str">
        <f t="shared" si="110"/>
        <v/>
      </c>
      <c r="O1371" s="32" t="str">
        <f t="shared" si="111"/>
        <v/>
      </c>
      <c r="P1371" s="1"/>
      <c r="Q1371" s="32" t="str">
        <f t="shared" si="112"/>
        <v/>
      </c>
      <c r="R1371" s="22">
        <f t="shared" si="108"/>
        <v>0</v>
      </c>
      <c r="S1371" s="1"/>
      <c r="T1371" s="1"/>
    </row>
    <row r="1372" spans="1:20" x14ac:dyDescent="0.25">
      <c r="A1372" s="1"/>
      <c r="B1372" s="1"/>
      <c r="C1372" s="1"/>
      <c r="D1372" s="5">
        <f t="shared" si="109"/>
        <v>1372</v>
      </c>
      <c r="E1372" s="10" t="s">
        <v>7</v>
      </c>
      <c r="F1372" s="9"/>
      <c r="G1372" s="10" t="s">
        <v>7</v>
      </c>
      <c r="H1372" s="9"/>
      <c r="I1372" s="10" t="s">
        <v>7</v>
      </c>
      <c r="J1372" s="9"/>
      <c r="K1372" s="10" t="s">
        <v>7</v>
      </c>
      <c r="L1372" s="139"/>
      <c r="M1372" s="1"/>
      <c r="N1372" s="32" t="str">
        <f t="shared" si="110"/>
        <v/>
      </c>
      <c r="O1372" s="32" t="str">
        <f t="shared" si="111"/>
        <v/>
      </c>
      <c r="P1372" s="1"/>
      <c r="Q1372" s="32" t="str">
        <f t="shared" si="112"/>
        <v/>
      </c>
      <c r="R1372" s="22">
        <f t="shared" si="108"/>
        <v>0</v>
      </c>
      <c r="S1372" s="1"/>
      <c r="T1372" s="1"/>
    </row>
    <row r="1373" spans="1:20" x14ac:dyDescent="0.25">
      <c r="A1373" s="1"/>
      <c r="B1373" s="1"/>
      <c r="C1373" s="1"/>
      <c r="D1373" s="5">
        <f t="shared" si="109"/>
        <v>1373</v>
      </c>
      <c r="E1373" s="10" t="s">
        <v>7</v>
      </c>
      <c r="F1373" s="9"/>
      <c r="G1373" s="10" t="s">
        <v>7</v>
      </c>
      <c r="H1373" s="9"/>
      <c r="I1373" s="10" t="s">
        <v>7</v>
      </c>
      <c r="J1373" s="9"/>
      <c r="K1373" s="10" t="s">
        <v>7</v>
      </c>
      <c r="L1373" s="139"/>
      <c r="M1373" s="1"/>
      <c r="N1373" s="32" t="str">
        <f t="shared" si="110"/>
        <v/>
      </c>
      <c r="O1373" s="32" t="str">
        <f t="shared" si="111"/>
        <v/>
      </c>
      <c r="P1373" s="1"/>
      <c r="Q1373" s="32" t="str">
        <f t="shared" si="112"/>
        <v/>
      </c>
      <c r="R1373" s="22">
        <f t="shared" si="108"/>
        <v>0</v>
      </c>
      <c r="S1373" s="1"/>
      <c r="T1373" s="1"/>
    </row>
    <row r="1374" spans="1:20" x14ac:dyDescent="0.25">
      <c r="A1374" s="1"/>
      <c r="B1374" s="1"/>
      <c r="C1374" s="1"/>
      <c r="D1374" s="5">
        <f t="shared" si="109"/>
        <v>1374</v>
      </c>
      <c r="E1374" s="10" t="s">
        <v>7</v>
      </c>
      <c r="F1374" s="9"/>
      <c r="G1374" s="10" t="s">
        <v>7</v>
      </c>
      <c r="H1374" s="9"/>
      <c r="I1374" s="10" t="s">
        <v>7</v>
      </c>
      <c r="J1374" s="9"/>
      <c r="K1374" s="10" t="s">
        <v>7</v>
      </c>
      <c r="L1374" s="139"/>
      <c r="M1374" s="1"/>
      <c r="N1374" s="32" t="str">
        <f t="shared" si="110"/>
        <v/>
      </c>
      <c r="O1374" s="32" t="str">
        <f t="shared" si="111"/>
        <v/>
      </c>
      <c r="P1374" s="1"/>
      <c r="Q1374" s="32" t="str">
        <f t="shared" si="112"/>
        <v/>
      </c>
      <c r="R1374" s="22">
        <f t="shared" si="108"/>
        <v>0</v>
      </c>
      <c r="S1374" s="1"/>
      <c r="T1374" s="1"/>
    </row>
    <row r="1375" spans="1:20" x14ac:dyDescent="0.25">
      <c r="A1375" s="1"/>
      <c r="B1375" s="1"/>
      <c r="C1375" s="1"/>
      <c r="D1375" s="5">
        <f t="shared" si="109"/>
        <v>1375</v>
      </c>
      <c r="E1375" s="10" t="s">
        <v>7</v>
      </c>
      <c r="F1375" s="9"/>
      <c r="G1375" s="10" t="s">
        <v>7</v>
      </c>
      <c r="H1375" s="9"/>
      <c r="I1375" s="10" t="s">
        <v>7</v>
      </c>
      <c r="J1375" s="9"/>
      <c r="K1375" s="10" t="s">
        <v>7</v>
      </c>
      <c r="L1375" s="139"/>
      <c r="M1375" s="1"/>
      <c r="N1375" s="32" t="str">
        <f t="shared" si="110"/>
        <v/>
      </c>
      <c r="O1375" s="32" t="str">
        <f t="shared" si="111"/>
        <v/>
      </c>
      <c r="P1375" s="1"/>
      <c r="Q1375" s="32" t="str">
        <f t="shared" si="112"/>
        <v/>
      </c>
      <c r="R1375" s="22">
        <f t="shared" si="108"/>
        <v>0</v>
      </c>
      <c r="S1375" s="1"/>
      <c r="T1375" s="1"/>
    </row>
    <row r="1376" spans="1:20" x14ac:dyDescent="0.25">
      <c r="A1376" s="1"/>
      <c r="B1376" s="1"/>
      <c r="C1376" s="1"/>
      <c r="D1376" s="5">
        <f t="shared" si="109"/>
        <v>1376</v>
      </c>
      <c r="E1376" s="10" t="s">
        <v>7</v>
      </c>
      <c r="F1376" s="9"/>
      <c r="G1376" s="10" t="s">
        <v>7</v>
      </c>
      <c r="H1376" s="9"/>
      <c r="I1376" s="10" t="s">
        <v>7</v>
      </c>
      <c r="J1376" s="9"/>
      <c r="K1376" s="10" t="s">
        <v>7</v>
      </c>
      <c r="L1376" s="139"/>
      <c r="M1376" s="1"/>
      <c r="N1376" s="32" t="str">
        <f t="shared" si="110"/>
        <v/>
      </c>
      <c r="O1376" s="32" t="str">
        <f t="shared" si="111"/>
        <v/>
      </c>
      <c r="P1376" s="1"/>
      <c r="Q1376" s="32" t="str">
        <f t="shared" si="112"/>
        <v/>
      </c>
      <c r="R1376" s="22">
        <f t="shared" si="108"/>
        <v>0</v>
      </c>
      <c r="S1376" s="1"/>
      <c r="T1376" s="1"/>
    </row>
    <row r="1377" spans="1:20" x14ac:dyDescent="0.25">
      <c r="A1377" s="1"/>
      <c r="B1377" s="1"/>
      <c r="C1377" s="1"/>
      <c r="D1377" s="5">
        <f t="shared" si="109"/>
        <v>1377</v>
      </c>
      <c r="E1377" s="10" t="s">
        <v>7</v>
      </c>
      <c r="F1377" s="9"/>
      <c r="G1377" s="10" t="s">
        <v>7</v>
      </c>
      <c r="H1377" s="9"/>
      <c r="I1377" s="10" t="s">
        <v>7</v>
      </c>
      <c r="J1377" s="9"/>
      <c r="K1377" s="10" t="s">
        <v>7</v>
      </c>
      <c r="L1377" s="139"/>
      <c r="M1377" s="1"/>
      <c r="N1377" s="32" t="str">
        <f t="shared" si="110"/>
        <v/>
      </c>
      <c r="O1377" s="32" t="str">
        <f t="shared" si="111"/>
        <v/>
      </c>
      <c r="P1377" s="1"/>
      <c r="Q1377" s="32" t="str">
        <f t="shared" si="112"/>
        <v/>
      </c>
      <c r="R1377" s="22">
        <f t="shared" si="108"/>
        <v>0</v>
      </c>
      <c r="S1377" s="1"/>
      <c r="T1377" s="1"/>
    </row>
    <row r="1378" spans="1:20" x14ac:dyDescent="0.25">
      <c r="A1378" s="1"/>
      <c r="B1378" s="1"/>
      <c r="C1378" s="1"/>
      <c r="D1378" s="5">
        <f t="shared" si="109"/>
        <v>1378</v>
      </c>
      <c r="E1378" s="10" t="s">
        <v>7</v>
      </c>
      <c r="F1378" s="9"/>
      <c r="G1378" s="10" t="s">
        <v>7</v>
      </c>
      <c r="H1378" s="9"/>
      <c r="I1378" s="10" t="s">
        <v>7</v>
      </c>
      <c r="J1378" s="9"/>
      <c r="K1378" s="10" t="s">
        <v>7</v>
      </c>
      <c r="L1378" s="139"/>
      <c r="M1378" s="1"/>
      <c r="N1378" s="32" t="str">
        <f t="shared" si="110"/>
        <v/>
      </c>
      <c r="O1378" s="32" t="str">
        <f t="shared" si="111"/>
        <v/>
      </c>
      <c r="P1378" s="1"/>
      <c r="Q1378" s="32" t="str">
        <f t="shared" si="112"/>
        <v/>
      </c>
      <c r="R1378" s="22">
        <f t="shared" si="108"/>
        <v>0</v>
      </c>
      <c r="S1378" s="1"/>
      <c r="T1378" s="1"/>
    </row>
    <row r="1379" spans="1:20" x14ac:dyDescent="0.25">
      <c r="A1379" s="1"/>
      <c r="B1379" s="1"/>
      <c r="C1379" s="1"/>
      <c r="D1379" s="5">
        <f t="shared" si="109"/>
        <v>1379</v>
      </c>
      <c r="E1379" s="10" t="s">
        <v>7</v>
      </c>
      <c r="F1379" s="9"/>
      <c r="G1379" s="10" t="s">
        <v>7</v>
      </c>
      <c r="H1379" s="9"/>
      <c r="I1379" s="10" t="s">
        <v>7</v>
      </c>
      <c r="J1379" s="9"/>
      <c r="K1379" s="10" t="s">
        <v>7</v>
      </c>
      <c r="L1379" s="139"/>
      <c r="M1379" s="1"/>
      <c r="N1379" s="32" t="str">
        <f t="shared" si="110"/>
        <v/>
      </c>
      <c r="O1379" s="32" t="str">
        <f t="shared" si="111"/>
        <v/>
      </c>
      <c r="P1379" s="1"/>
      <c r="Q1379" s="32" t="str">
        <f t="shared" si="112"/>
        <v/>
      </c>
      <c r="R1379" s="22">
        <f t="shared" si="108"/>
        <v>0</v>
      </c>
      <c r="S1379" s="1"/>
      <c r="T1379" s="1"/>
    </row>
    <row r="1380" spans="1:20" x14ac:dyDescent="0.25">
      <c r="A1380" s="1"/>
      <c r="B1380" s="1"/>
      <c r="C1380" s="1"/>
      <c r="D1380" s="5">
        <f t="shared" si="109"/>
        <v>1380</v>
      </c>
      <c r="E1380" s="10" t="s">
        <v>7</v>
      </c>
      <c r="F1380" s="9"/>
      <c r="G1380" s="10" t="s">
        <v>7</v>
      </c>
      <c r="H1380" s="9"/>
      <c r="I1380" s="10" t="s">
        <v>7</v>
      </c>
      <c r="J1380" s="9"/>
      <c r="K1380" s="10" t="s">
        <v>7</v>
      </c>
      <c r="L1380" s="139"/>
      <c r="M1380" s="1"/>
      <c r="N1380" s="32" t="str">
        <f t="shared" si="110"/>
        <v/>
      </c>
      <c r="O1380" s="32" t="str">
        <f t="shared" si="111"/>
        <v/>
      </c>
      <c r="P1380" s="1"/>
      <c r="Q1380" s="32" t="str">
        <f t="shared" si="112"/>
        <v/>
      </c>
      <c r="R1380" s="22">
        <f t="shared" si="108"/>
        <v>0</v>
      </c>
      <c r="S1380" s="1"/>
      <c r="T1380" s="1"/>
    </row>
    <row r="1381" spans="1:20" x14ac:dyDescent="0.25">
      <c r="A1381" s="1"/>
      <c r="B1381" s="1"/>
      <c r="C1381" s="1"/>
      <c r="D1381" s="5">
        <f t="shared" si="109"/>
        <v>1381</v>
      </c>
      <c r="E1381" s="10" t="s">
        <v>7</v>
      </c>
      <c r="F1381" s="9"/>
      <c r="G1381" s="10" t="s">
        <v>7</v>
      </c>
      <c r="H1381" s="9"/>
      <c r="I1381" s="10" t="s">
        <v>7</v>
      </c>
      <c r="J1381" s="9"/>
      <c r="K1381" s="10" t="s">
        <v>7</v>
      </c>
      <c r="L1381" s="139"/>
      <c r="M1381" s="1"/>
      <c r="N1381" s="32" t="str">
        <f t="shared" si="110"/>
        <v/>
      </c>
      <c r="O1381" s="32" t="str">
        <f t="shared" si="111"/>
        <v/>
      </c>
      <c r="P1381" s="1"/>
      <c r="Q1381" s="32" t="str">
        <f t="shared" si="112"/>
        <v/>
      </c>
      <c r="R1381" s="22">
        <f t="shared" si="108"/>
        <v>0</v>
      </c>
      <c r="S1381" s="1"/>
      <c r="T1381" s="1"/>
    </row>
    <row r="1382" spans="1:20" x14ac:dyDescent="0.25">
      <c r="A1382" s="1"/>
      <c r="B1382" s="1"/>
      <c r="C1382" s="1"/>
      <c r="D1382" s="5">
        <f t="shared" si="109"/>
        <v>1382</v>
      </c>
      <c r="E1382" s="10" t="s">
        <v>7</v>
      </c>
      <c r="F1382" s="9"/>
      <c r="G1382" s="10" t="s">
        <v>7</v>
      </c>
      <c r="H1382" s="9"/>
      <c r="I1382" s="10" t="s">
        <v>7</v>
      </c>
      <c r="J1382" s="9"/>
      <c r="K1382" s="10" t="s">
        <v>7</v>
      </c>
      <c r="L1382" s="139"/>
      <c r="M1382" s="1"/>
      <c r="N1382" s="32" t="str">
        <f t="shared" si="110"/>
        <v/>
      </c>
      <c r="O1382" s="32" t="str">
        <f t="shared" si="111"/>
        <v/>
      </c>
      <c r="P1382" s="1"/>
      <c r="Q1382" s="32" t="str">
        <f t="shared" si="112"/>
        <v/>
      </c>
      <c r="R1382" s="22">
        <f t="shared" si="108"/>
        <v>0</v>
      </c>
      <c r="S1382" s="1"/>
      <c r="T1382" s="1"/>
    </row>
    <row r="1383" spans="1:20" x14ac:dyDescent="0.25">
      <c r="A1383" s="1"/>
      <c r="B1383" s="1"/>
      <c r="C1383" s="1"/>
      <c r="D1383" s="5">
        <f t="shared" si="109"/>
        <v>1383</v>
      </c>
      <c r="E1383" s="10" t="s">
        <v>7</v>
      </c>
      <c r="F1383" s="9"/>
      <c r="G1383" s="10" t="s">
        <v>7</v>
      </c>
      <c r="H1383" s="9"/>
      <c r="I1383" s="10" t="s">
        <v>7</v>
      </c>
      <c r="J1383" s="9"/>
      <c r="K1383" s="10" t="s">
        <v>7</v>
      </c>
      <c r="L1383" s="139"/>
      <c r="M1383" s="1"/>
      <c r="N1383" s="32" t="str">
        <f t="shared" si="110"/>
        <v/>
      </c>
      <c r="O1383" s="32" t="str">
        <f t="shared" si="111"/>
        <v/>
      </c>
      <c r="P1383" s="1"/>
      <c r="Q1383" s="32" t="str">
        <f t="shared" si="112"/>
        <v/>
      </c>
      <c r="R1383" s="22">
        <f t="shared" si="108"/>
        <v>0</v>
      </c>
      <c r="S1383" s="1"/>
      <c r="T1383" s="1"/>
    </row>
    <row r="1384" spans="1:20" x14ac:dyDescent="0.25">
      <c r="A1384" s="1"/>
      <c r="B1384" s="1"/>
      <c r="C1384" s="1"/>
      <c r="D1384" s="5">
        <f t="shared" si="109"/>
        <v>1384</v>
      </c>
      <c r="E1384" s="10" t="s">
        <v>7</v>
      </c>
      <c r="F1384" s="9"/>
      <c r="G1384" s="10" t="s">
        <v>7</v>
      </c>
      <c r="H1384" s="9"/>
      <c r="I1384" s="10" t="s">
        <v>7</v>
      </c>
      <c r="J1384" s="9"/>
      <c r="K1384" s="10" t="s">
        <v>7</v>
      </c>
      <c r="L1384" s="139"/>
      <c r="M1384" s="1"/>
      <c r="N1384" s="32" t="str">
        <f t="shared" si="110"/>
        <v/>
      </c>
      <c r="O1384" s="32" t="str">
        <f t="shared" si="111"/>
        <v/>
      </c>
      <c r="P1384" s="1"/>
      <c r="Q1384" s="32" t="str">
        <f t="shared" si="112"/>
        <v/>
      </c>
      <c r="R1384" s="22">
        <f t="shared" si="108"/>
        <v>0</v>
      </c>
      <c r="S1384" s="1"/>
      <c r="T1384" s="1"/>
    </row>
    <row r="1385" spans="1:20" x14ac:dyDescent="0.25">
      <c r="A1385" s="1"/>
      <c r="B1385" s="1"/>
      <c r="C1385" s="1"/>
      <c r="D1385" s="5">
        <f t="shared" si="109"/>
        <v>1385</v>
      </c>
      <c r="E1385" s="10" t="s">
        <v>7</v>
      </c>
      <c r="F1385" s="9"/>
      <c r="G1385" s="10" t="s">
        <v>7</v>
      </c>
      <c r="H1385" s="9"/>
      <c r="I1385" s="10" t="s">
        <v>7</v>
      </c>
      <c r="J1385" s="9"/>
      <c r="K1385" s="10" t="s">
        <v>7</v>
      </c>
      <c r="L1385" s="139"/>
      <c r="M1385" s="1"/>
      <c r="N1385" s="32" t="str">
        <f t="shared" si="110"/>
        <v/>
      </c>
      <c r="O1385" s="32" t="str">
        <f t="shared" si="111"/>
        <v/>
      </c>
      <c r="P1385" s="1"/>
      <c r="Q1385" s="32" t="str">
        <f t="shared" si="112"/>
        <v/>
      </c>
      <c r="R1385" s="22">
        <f t="shared" si="108"/>
        <v>0</v>
      </c>
      <c r="S1385" s="1"/>
      <c r="T1385" s="1"/>
    </row>
    <row r="1386" spans="1:20" x14ac:dyDescent="0.25">
      <c r="A1386" s="1"/>
      <c r="B1386" s="1"/>
      <c r="C1386" s="1"/>
      <c r="D1386" s="5">
        <f t="shared" si="109"/>
        <v>1386</v>
      </c>
      <c r="E1386" s="10" t="s">
        <v>7</v>
      </c>
      <c r="F1386" s="9"/>
      <c r="G1386" s="10" t="s">
        <v>7</v>
      </c>
      <c r="H1386" s="9"/>
      <c r="I1386" s="10" t="s">
        <v>7</v>
      </c>
      <c r="J1386" s="9"/>
      <c r="K1386" s="10" t="s">
        <v>7</v>
      </c>
      <c r="L1386" s="139"/>
      <c r="M1386" s="1"/>
      <c r="N1386" s="32" t="str">
        <f t="shared" si="110"/>
        <v/>
      </c>
      <c r="O1386" s="32" t="str">
        <f t="shared" si="111"/>
        <v/>
      </c>
      <c r="P1386" s="1"/>
      <c r="Q1386" s="32" t="str">
        <f t="shared" si="112"/>
        <v/>
      </c>
      <c r="R1386" s="22">
        <f t="shared" si="108"/>
        <v>0</v>
      </c>
      <c r="S1386" s="1"/>
      <c r="T1386" s="1"/>
    </row>
    <row r="1387" spans="1:20" x14ac:dyDescent="0.25">
      <c r="A1387" s="1"/>
      <c r="B1387" s="1"/>
      <c r="C1387" s="1"/>
      <c r="D1387" s="5">
        <f t="shared" si="109"/>
        <v>1387</v>
      </c>
      <c r="E1387" s="10" t="s">
        <v>7</v>
      </c>
      <c r="F1387" s="9"/>
      <c r="G1387" s="10" t="s">
        <v>7</v>
      </c>
      <c r="H1387" s="9"/>
      <c r="I1387" s="10" t="s">
        <v>7</v>
      </c>
      <c r="J1387" s="9"/>
      <c r="K1387" s="10" t="s">
        <v>7</v>
      </c>
      <c r="L1387" s="139"/>
      <c r="M1387" s="1"/>
      <c r="N1387" s="32" t="str">
        <f t="shared" si="110"/>
        <v/>
      </c>
      <c r="O1387" s="32" t="str">
        <f t="shared" si="111"/>
        <v/>
      </c>
      <c r="P1387" s="1"/>
      <c r="Q1387" s="32" t="str">
        <f t="shared" si="112"/>
        <v/>
      </c>
      <c r="R1387" s="22">
        <f t="shared" si="108"/>
        <v>0</v>
      </c>
      <c r="S1387" s="1"/>
      <c r="T1387" s="1"/>
    </row>
    <row r="1388" spans="1:20" x14ac:dyDescent="0.25">
      <c r="A1388" s="1"/>
      <c r="B1388" s="1"/>
      <c r="C1388" s="1"/>
      <c r="D1388" s="5">
        <f t="shared" si="109"/>
        <v>1388</v>
      </c>
      <c r="E1388" s="10" t="s">
        <v>7</v>
      </c>
      <c r="F1388" s="9"/>
      <c r="G1388" s="10" t="s">
        <v>7</v>
      </c>
      <c r="H1388" s="9"/>
      <c r="I1388" s="10" t="s">
        <v>7</v>
      </c>
      <c r="J1388" s="9"/>
      <c r="K1388" s="10" t="s">
        <v>7</v>
      </c>
      <c r="L1388" s="139"/>
      <c r="M1388" s="1"/>
      <c r="N1388" s="32" t="str">
        <f t="shared" si="110"/>
        <v/>
      </c>
      <c r="O1388" s="32" t="str">
        <f t="shared" si="111"/>
        <v/>
      </c>
      <c r="P1388" s="1"/>
      <c r="Q1388" s="32" t="str">
        <f t="shared" si="112"/>
        <v/>
      </c>
      <c r="R1388" s="22">
        <f t="shared" si="108"/>
        <v>0</v>
      </c>
      <c r="S1388" s="1"/>
      <c r="T1388" s="1"/>
    </row>
    <row r="1389" spans="1:20" x14ac:dyDescent="0.25">
      <c r="A1389" s="1"/>
      <c r="B1389" s="1"/>
      <c r="C1389" s="1"/>
      <c r="D1389" s="5">
        <f t="shared" si="109"/>
        <v>1389</v>
      </c>
      <c r="E1389" s="10" t="s">
        <v>7</v>
      </c>
      <c r="F1389" s="9"/>
      <c r="G1389" s="10" t="s">
        <v>7</v>
      </c>
      <c r="H1389" s="9"/>
      <c r="I1389" s="10" t="s">
        <v>7</v>
      </c>
      <c r="J1389" s="9"/>
      <c r="K1389" s="10" t="s">
        <v>7</v>
      </c>
      <c r="L1389" s="139"/>
      <c r="M1389" s="1"/>
      <c r="N1389" s="32" t="str">
        <f t="shared" si="110"/>
        <v/>
      </c>
      <c r="O1389" s="32" t="str">
        <f t="shared" si="111"/>
        <v/>
      </c>
      <c r="P1389" s="1"/>
      <c r="Q1389" s="32" t="str">
        <f t="shared" si="112"/>
        <v/>
      </c>
      <c r="R1389" s="22">
        <f t="shared" si="108"/>
        <v>0</v>
      </c>
      <c r="S1389" s="1"/>
      <c r="T1389" s="1"/>
    </row>
    <row r="1390" spans="1:20" x14ac:dyDescent="0.25">
      <c r="A1390" s="1"/>
      <c r="B1390" s="1"/>
      <c r="C1390" s="1"/>
      <c r="D1390" s="5">
        <f t="shared" si="109"/>
        <v>1390</v>
      </c>
      <c r="E1390" s="10" t="s">
        <v>7</v>
      </c>
      <c r="F1390" s="9"/>
      <c r="G1390" s="10" t="s">
        <v>7</v>
      </c>
      <c r="H1390" s="9"/>
      <c r="I1390" s="10" t="s">
        <v>7</v>
      </c>
      <c r="J1390" s="9"/>
      <c r="K1390" s="10" t="s">
        <v>7</v>
      </c>
      <c r="L1390" s="139"/>
      <c r="M1390" s="1"/>
      <c r="N1390" s="32" t="str">
        <f t="shared" si="110"/>
        <v/>
      </c>
      <c r="O1390" s="32" t="str">
        <f t="shared" si="111"/>
        <v/>
      </c>
      <c r="P1390" s="1"/>
      <c r="Q1390" s="32" t="str">
        <f t="shared" si="112"/>
        <v/>
      </c>
      <c r="R1390" s="22">
        <f t="shared" si="108"/>
        <v>0</v>
      </c>
      <c r="S1390" s="1"/>
      <c r="T1390" s="1"/>
    </row>
    <row r="1391" spans="1:20" x14ac:dyDescent="0.25">
      <c r="A1391" s="1"/>
      <c r="B1391" s="1"/>
      <c r="C1391" s="1"/>
      <c r="D1391" s="5">
        <f t="shared" si="109"/>
        <v>1391</v>
      </c>
      <c r="E1391" s="10" t="s">
        <v>7</v>
      </c>
      <c r="F1391" s="9"/>
      <c r="G1391" s="10" t="s">
        <v>7</v>
      </c>
      <c r="H1391" s="9"/>
      <c r="I1391" s="10" t="s">
        <v>7</v>
      </c>
      <c r="J1391" s="9"/>
      <c r="K1391" s="10" t="s">
        <v>7</v>
      </c>
      <c r="L1391" s="139"/>
      <c r="M1391" s="1"/>
      <c r="N1391" s="32" t="str">
        <f t="shared" si="110"/>
        <v/>
      </c>
      <c r="O1391" s="32" t="str">
        <f t="shared" si="111"/>
        <v/>
      </c>
      <c r="P1391" s="1"/>
      <c r="Q1391" s="32" t="str">
        <f t="shared" si="112"/>
        <v/>
      </c>
      <c r="R1391" s="22">
        <f t="shared" si="108"/>
        <v>0</v>
      </c>
      <c r="S1391" s="1"/>
      <c r="T1391" s="1"/>
    </row>
    <row r="1392" spans="1:20" x14ac:dyDescent="0.25">
      <c r="A1392" s="1"/>
      <c r="B1392" s="1"/>
      <c r="C1392" s="1"/>
      <c r="D1392" s="5">
        <f t="shared" si="109"/>
        <v>1392</v>
      </c>
      <c r="E1392" s="10" t="s">
        <v>7</v>
      </c>
      <c r="F1392" s="9"/>
      <c r="G1392" s="10" t="s">
        <v>7</v>
      </c>
      <c r="H1392" s="9"/>
      <c r="I1392" s="10" t="s">
        <v>7</v>
      </c>
      <c r="J1392" s="9"/>
      <c r="K1392" s="10" t="s">
        <v>7</v>
      </c>
      <c r="L1392" s="139"/>
      <c r="M1392" s="1"/>
      <c r="N1392" s="32" t="str">
        <f t="shared" si="110"/>
        <v/>
      </c>
      <c r="O1392" s="32" t="str">
        <f t="shared" si="111"/>
        <v/>
      </c>
      <c r="P1392" s="1"/>
      <c r="Q1392" s="32" t="str">
        <f t="shared" si="112"/>
        <v/>
      </c>
      <c r="R1392" s="22">
        <f t="shared" si="108"/>
        <v>0</v>
      </c>
      <c r="S1392" s="1"/>
      <c r="T1392" s="1"/>
    </row>
    <row r="1393" spans="1:20" x14ac:dyDescent="0.25">
      <c r="A1393" s="1"/>
      <c r="B1393" s="1"/>
      <c r="C1393" s="1"/>
      <c r="D1393" s="5">
        <f t="shared" si="109"/>
        <v>1393</v>
      </c>
      <c r="E1393" s="10" t="s">
        <v>7</v>
      </c>
      <c r="F1393" s="9"/>
      <c r="G1393" s="10" t="s">
        <v>7</v>
      </c>
      <c r="H1393" s="9"/>
      <c r="I1393" s="10" t="s">
        <v>7</v>
      </c>
      <c r="J1393" s="9"/>
      <c r="K1393" s="10" t="s">
        <v>7</v>
      </c>
      <c r="L1393" s="139"/>
      <c r="M1393" s="1"/>
      <c r="N1393" s="32" t="str">
        <f t="shared" si="110"/>
        <v/>
      </c>
      <c r="O1393" s="32" t="str">
        <f t="shared" si="111"/>
        <v/>
      </c>
      <c r="P1393" s="1"/>
      <c r="Q1393" s="32" t="str">
        <f t="shared" si="112"/>
        <v/>
      </c>
      <c r="R1393" s="22">
        <f t="shared" si="108"/>
        <v>0</v>
      </c>
      <c r="S1393" s="1"/>
      <c r="T1393" s="1"/>
    </row>
    <row r="1394" spans="1:20" x14ac:dyDescent="0.25">
      <c r="A1394" s="1"/>
      <c r="B1394" s="1"/>
      <c r="C1394" s="1"/>
      <c r="D1394" s="5">
        <f t="shared" si="109"/>
        <v>1394</v>
      </c>
      <c r="E1394" s="10" t="s">
        <v>7</v>
      </c>
      <c r="F1394" s="9"/>
      <c r="G1394" s="10" t="s">
        <v>7</v>
      </c>
      <c r="H1394" s="9"/>
      <c r="I1394" s="10" t="s">
        <v>7</v>
      </c>
      <c r="J1394" s="9"/>
      <c r="K1394" s="10" t="s">
        <v>7</v>
      </c>
      <c r="L1394" s="139"/>
      <c r="M1394" s="1"/>
      <c r="N1394" s="32" t="str">
        <f t="shared" si="110"/>
        <v/>
      </c>
      <c r="O1394" s="32" t="str">
        <f t="shared" si="111"/>
        <v/>
      </c>
      <c r="P1394" s="1"/>
      <c r="Q1394" s="32" t="str">
        <f t="shared" si="112"/>
        <v/>
      </c>
      <c r="R1394" s="22">
        <f t="shared" si="108"/>
        <v>0</v>
      </c>
      <c r="S1394" s="1"/>
      <c r="T1394" s="1"/>
    </row>
    <row r="1395" spans="1:20" x14ac:dyDescent="0.25">
      <c r="A1395" s="1"/>
      <c r="B1395" s="1"/>
      <c r="C1395" s="1"/>
      <c r="D1395" s="5">
        <f t="shared" si="109"/>
        <v>1395</v>
      </c>
      <c r="E1395" s="10" t="s">
        <v>7</v>
      </c>
      <c r="F1395" s="9"/>
      <c r="G1395" s="10" t="s">
        <v>7</v>
      </c>
      <c r="H1395" s="9"/>
      <c r="I1395" s="10" t="s">
        <v>7</v>
      </c>
      <c r="J1395" s="9"/>
      <c r="K1395" s="10" t="s">
        <v>7</v>
      </c>
      <c r="L1395" s="139"/>
      <c r="M1395" s="1"/>
      <c r="N1395" s="32" t="str">
        <f t="shared" si="110"/>
        <v/>
      </c>
      <c r="O1395" s="32" t="str">
        <f t="shared" si="111"/>
        <v/>
      </c>
      <c r="P1395" s="1"/>
      <c r="Q1395" s="32" t="str">
        <f t="shared" si="112"/>
        <v/>
      </c>
      <c r="R1395" s="22">
        <f t="shared" si="108"/>
        <v>0</v>
      </c>
      <c r="S1395" s="1"/>
      <c r="T1395" s="1"/>
    </row>
    <row r="1396" spans="1:20" x14ac:dyDescent="0.25">
      <c r="A1396" s="1"/>
      <c r="B1396" s="1"/>
      <c r="C1396" s="1"/>
      <c r="D1396" s="5">
        <f t="shared" si="109"/>
        <v>1396</v>
      </c>
      <c r="E1396" s="10" t="s">
        <v>7</v>
      </c>
      <c r="F1396" s="9"/>
      <c r="G1396" s="10" t="s">
        <v>7</v>
      </c>
      <c r="H1396" s="9"/>
      <c r="I1396" s="10" t="s">
        <v>7</v>
      </c>
      <c r="J1396" s="9"/>
      <c r="K1396" s="10" t="s">
        <v>7</v>
      </c>
      <c r="L1396" s="139"/>
      <c r="M1396" s="1"/>
      <c r="N1396" s="32" t="str">
        <f t="shared" si="110"/>
        <v/>
      </c>
      <c r="O1396" s="32" t="str">
        <f t="shared" si="111"/>
        <v/>
      </c>
      <c r="P1396" s="1"/>
      <c r="Q1396" s="32" t="str">
        <f t="shared" si="112"/>
        <v/>
      </c>
      <c r="R1396" s="22">
        <f t="shared" si="108"/>
        <v>0</v>
      </c>
      <c r="S1396" s="1"/>
      <c r="T1396" s="1"/>
    </row>
    <row r="1397" spans="1:20" x14ac:dyDescent="0.25">
      <c r="A1397" s="1"/>
      <c r="B1397" s="1"/>
      <c r="C1397" s="1"/>
      <c r="D1397" s="5">
        <f t="shared" si="109"/>
        <v>1397</v>
      </c>
      <c r="E1397" s="10" t="s">
        <v>7</v>
      </c>
      <c r="F1397" s="9"/>
      <c r="G1397" s="10" t="s">
        <v>7</v>
      </c>
      <c r="H1397" s="9"/>
      <c r="I1397" s="10" t="s">
        <v>7</v>
      </c>
      <c r="J1397" s="9"/>
      <c r="K1397" s="10" t="s">
        <v>7</v>
      </c>
      <c r="L1397" s="139"/>
      <c r="M1397" s="1"/>
      <c r="N1397" s="32" t="str">
        <f t="shared" si="110"/>
        <v/>
      </c>
      <c r="O1397" s="32" t="str">
        <f t="shared" si="111"/>
        <v/>
      </c>
      <c r="P1397" s="1"/>
      <c r="Q1397" s="32" t="str">
        <f t="shared" si="112"/>
        <v/>
      </c>
      <c r="R1397" s="22">
        <f t="shared" si="108"/>
        <v>0</v>
      </c>
      <c r="S1397" s="1"/>
      <c r="T1397" s="1"/>
    </row>
    <row r="1398" spans="1:20" x14ac:dyDescent="0.25">
      <c r="A1398" s="1"/>
      <c r="B1398" s="1"/>
      <c r="C1398" s="1"/>
      <c r="D1398" s="5">
        <f t="shared" si="109"/>
        <v>1398</v>
      </c>
      <c r="E1398" s="10" t="s">
        <v>7</v>
      </c>
      <c r="F1398" s="9"/>
      <c r="G1398" s="10" t="s">
        <v>7</v>
      </c>
      <c r="H1398" s="9"/>
      <c r="I1398" s="10" t="s">
        <v>7</v>
      </c>
      <c r="J1398" s="9"/>
      <c r="K1398" s="10" t="s">
        <v>7</v>
      </c>
      <c r="L1398" s="139"/>
      <c r="M1398" s="1"/>
      <c r="N1398" s="32" t="str">
        <f t="shared" si="110"/>
        <v/>
      </c>
      <c r="O1398" s="32" t="str">
        <f t="shared" si="111"/>
        <v/>
      </c>
      <c r="P1398" s="1"/>
      <c r="Q1398" s="32" t="str">
        <f t="shared" si="112"/>
        <v/>
      </c>
      <c r="R1398" s="22">
        <f t="shared" si="108"/>
        <v>0</v>
      </c>
      <c r="S1398" s="1"/>
      <c r="T1398" s="1"/>
    </row>
    <row r="1399" spans="1:20" x14ac:dyDescent="0.25">
      <c r="A1399" s="1"/>
      <c r="B1399" s="1"/>
      <c r="C1399" s="1"/>
      <c r="D1399" s="5">
        <f t="shared" si="109"/>
        <v>1399</v>
      </c>
      <c r="E1399" s="10" t="s">
        <v>7</v>
      </c>
      <c r="F1399" s="9"/>
      <c r="G1399" s="10" t="s">
        <v>7</v>
      </c>
      <c r="H1399" s="9"/>
      <c r="I1399" s="10" t="s">
        <v>7</v>
      </c>
      <c r="J1399" s="9"/>
      <c r="K1399" s="10" t="s">
        <v>7</v>
      </c>
      <c r="L1399" s="139"/>
      <c r="M1399" s="1"/>
      <c r="N1399" s="32" t="str">
        <f t="shared" si="110"/>
        <v/>
      </c>
      <c r="O1399" s="32" t="str">
        <f t="shared" si="111"/>
        <v/>
      </c>
      <c r="P1399" s="1"/>
      <c r="Q1399" s="32" t="str">
        <f t="shared" si="112"/>
        <v/>
      </c>
      <c r="R1399" s="22">
        <f t="shared" si="108"/>
        <v>0</v>
      </c>
      <c r="S1399" s="1"/>
      <c r="T1399" s="1"/>
    </row>
    <row r="1400" spans="1:20" x14ac:dyDescent="0.25">
      <c r="A1400" s="1"/>
      <c r="B1400" s="1"/>
      <c r="C1400" s="1"/>
      <c r="D1400" s="5">
        <f t="shared" si="109"/>
        <v>1400</v>
      </c>
      <c r="E1400" s="10" t="s">
        <v>7</v>
      </c>
      <c r="F1400" s="9"/>
      <c r="G1400" s="10" t="s">
        <v>7</v>
      </c>
      <c r="H1400" s="9"/>
      <c r="I1400" s="10" t="s">
        <v>7</v>
      </c>
      <c r="J1400" s="9"/>
      <c r="K1400" s="10" t="s">
        <v>7</v>
      </c>
      <c r="L1400" s="139"/>
      <c r="M1400" s="1"/>
      <c r="N1400" s="32" t="str">
        <f t="shared" si="110"/>
        <v/>
      </c>
      <c r="O1400" s="32" t="str">
        <f t="shared" si="111"/>
        <v/>
      </c>
      <c r="P1400" s="1"/>
      <c r="Q1400" s="32" t="str">
        <f t="shared" si="112"/>
        <v/>
      </c>
      <c r="R1400" s="22">
        <f t="shared" si="108"/>
        <v>0</v>
      </c>
      <c r="S1400" s="1"/>
      <c r="T1400" s="1"/>
    </row>
    <row r="1401" spans="1:20" x14ac:dyDescent="0.25">
      <c r="A1401" s="1"/>
      <c r="B1401" s="1"/>
      <c r="C1401" s="1"/>
      <c r="D1401" s="5">
        <f t="shared" si="109"/>
        <v>1401</v>
      </c>
      <c r="E1401" s="10" t="s">
        <v>7</v>
      </c>
      <c r="F1401" s="9"/>
      <c r="G1401" s="10" t="s">
        <v>7</v>
      </c>
      <c r="H1401" s="9"/>
      <c r="I1401" s="10" t="s">
        <v>7</v>
      </c>
      <c r="J1401" s="9"/>
      <c r="K1401" s="10" t="s">
        <v>7</v>
      </c>
      <c r="L1401" s="139"/>
      <c r="M1401" s="1"/>
      <c r="N1401" s="32" t="str">
        <f t="shared" si="110"/>
        <v/>
      </c>
      <c r="O1401" s="32" t="str">
        <f t="shared" si="111"/>
        <v/>
      </c>
      <c r="P1401" s="1"/>
      <c r="Q1401" s="32" t="str">
        <f t="shared" si="112"/>
        <v/>
      </c>
      <c r="R1401" s="22">
        <f t="shared" si="108"/>
        <v>0</v>
      </c>
      <c r="S1401" s="1"/>
      <c r="T1401" s="1"/>
    </row>
    <row r="1402" spans="1:20" x14ac:dyDescent="0.25">
      <c r="A1402" s="1"/>
      <c r="B1402" s="1"/>
      <c r="C1402" s="1"/>
      <c r="D1402" s="5">
        <f t="shared" si="109"/>
        <v>1402</v>
      </c>
      <c r="E1402" s="10" t="s">
        <v>7</v>
      </c>
      <c r="F1402" s="9"/>
      <c r="G1402" s="10" t="s">
        <v>7</v>
      </c>
      <c r="H1402" s="9"/>
      <c r="I1402" s="10" t="s">
        <v>7</v>
      </c>
      <c r="J1402" s="9"/>
      <c r="K1402" s="10" t="s">
        <v>7</v>
      </c>
      <c r="L1402" s="139"/>
      <c r="M1402" s="1"/>
      <c r="N1402" s="32" t="str">
        <f t="shared" si="110"/>
        <v/>
      </c>
      <c r="O1402" s="32" t="str">
        <f t="shared" si="111"/>
        <v/>
      </c>
      <c r="P1402" s="1"/>
      <c r="Q1402" s="32" t="str">
        <f t="shared" si="112"/>
        <v/>
      </c>
      <c r="R1402" s="22">
        <f t="shared" si="108"/>
        <v>0</v>
      </c>
      <c r="S1402" s="1"/>
      <c r="T1402" s="1"/>
    </row>
    <row r="1403" spans="1:20" x14ac:dyDescent="0.25">
      <c r="A1403" s="1"/>
      <c r="B1403" s="1"/>
      <c r="C1403" s="1"/>
      <c r="D1403" s="5">
        <f t="shared" si="109"/>
        <v>1403</v>
      </c>
      <c r="E1403" s="10" t="s">
        <v>7</v>
      </c>
      <c r="F1403" s="9"/>
      <c r="G1403" s="10" t="s">
        <v>7</v>
      </c>
      <c r="H1403" s="9"/>
      <c r="I1403" s="10" t="s">
        <v>7</v>
      </c>
      <c r="J1403" s="9"/>
      <c r="K1403" s="10" t="s">
        <v>7</v>
      </c>
      <c r="L1403" s="139"/>
      <c r="M1403" s="1"/>
      <c r="N1403" s="32" t="str">
        <f t="shared" si="110"/>
        <v/>
      </c>
      <c r="O1403" s="32" t="str">
        <f t="shared" si="111"/>
        <v/>
      </c>
      <c r="P1403" s="1"/>
      <c r="Q1403" s="32" t="str">
        <f t="shared" si="112"/>
        <v/>
      </c>
      <c r="R1403" s="22">
        <f t="shared" si="108"/>
        <v>0</v>
      </c>
      <c r="S1403" s="1"/>
      <c r="T1403" s="1"/>
    </row>
    <row r="1404" spans="1:20" x14ac:dyDescent="0.25">
      <c r="A1404" s="1"/>
      <c r="B1404" s="1"/>
      <c r="C1404" s="1"/>
      <c r="D1404" s="5">
        <f t="shared" si="109"/>
        <v>1404</v>
      </c>
      <c r="E1404" s="10" t="s">
        <v>7</v>
      </c>
      <c r="F1404" s="9"/>
      <c r="G1404" s="10" t="s">
        <v>7</v>
      </c>
      <c r="H1404" s="9"/>
      <c r="I1404" s="10" t="s">
        <v>7</v>
      </c>
      <c r="J1404" s="9"/>
      <c r="K1404" s="10" t="s">
        <v>7</v>
      </c>
      <c r="L1404" s="139"/>
      <c r="M1404" s="1"/>
      <c r="N1404" s="32" t="str">
        <f t="shared" si="110"/>
        <v/>
      </c>
      <c r="O1404" s="32" t="str">
        <f t="shared" si="111"/>
        <v/>
      </c>
      <c r="P1404" s="1"/>
      <c r="Q1404" s="32" t="str">
        <f t="shared" si="112"/>
        <v/>
      </c>
      <c r="R1404" s="22">
        <f t="shared" si="108"/>
        <v>0</v>
      </c>
      <c r="S1404" s="1"/>
      <c r="T1404" s="1"/>
    </row>
    <row r="1405" spans="1:20" x14ac:dyDescent="0.25">
      <c r="A1405" s="1"/>
      <c r="B1405" s="1"/>
      <c r="C1405" s="1"/>
      <c r="D1405" s="5">
        <f t="shared" si="109"/>
        <v>1405</v>
      </c>
      <c r="E1405" s="10" t="s">
        <v>7</v>
      </c>
      <c r="F1405" s="9"/>
      <c r="G1405" s="10" t="s">
        <v>7</v>
      </c>
      <c r="H1405" s="9"/>
      <c r="I1405" s="10" t="s">
        <v>7</v>
      </c>
      <c r="J1405" s="9"/>
      <c r="K1405" s="10" t="s">
        <v>7</v>
      </c>
      <c r="L1405" s="139"/>
      <c r="M1405" s="1"/>
      <c r="N1405" s="32" t="str">
        <f t="shared" si="110"/>
        <v/>
      </c>
      <c r="O1405" s="32" t="str">
        <f t="shared" si="111"/>
        <v/>
      </c>
      <c r="P1405" s="1"/>
      <c r="Q1405" s="32" t="str">
        <f t="shared" si="112"/>
        <v/>
      </c>
      <c r="R1405" s="22">
        <f t="shared" si="108"/>
        <v>0</v>
      </c>
      <c r="S1405" s="1"/>
      <c r="T1405" s="1"/>
    </row>
    <row r="1406" spans="1:20" x14ac:dyDescent="0.25">
      <c r="A1406" s="1"/>
      <c r="B1406" s="1"/>
      <c r="C1406" s="1"/>
      <c r="D1406" s="5">
        <f t="shared" si="109"/>
        <v>1406</v>
      </c>
      <c r="E1406" s="10" t="s">
        <v>7</v>
      </c>
      <c r="F1406" s="9"/>
      <c r="G1406" s="10" t="s">
        <v>7</v>
      </c>
      <c r="H1406" s="9"/>
      <c r="I1406" s="10" t="s">
        <v>7</v>
      </c>
      <c r="J1406" s="9"/>
      <c r="K1406" s="10" t="s">
        <v>7</v>
      </c>
      <c r="L1406" s="139"/>
      <c r="M1406" s="1"/>
      <c r="N1406" s="32" t="str">
        <f t="shared" si="110"/>
        <v/>
      </c>
      <c r="O1406" s="32" t="str">
        <f t="shared" si="111"/>
        <v/>
      </c>
      <c r="P1406" s="1"/>
      <c r="Q1406" s="32" t="str">
        <f t="shared" si="112"/>
        <v/>
      </c>
      <c r="R1406" s="22">
        <f t="shared" si="108"/>
        <v>0</v>
      </c>
      <c r="S1406" s="1"/>
      <c r="T1406" s="1"/>
    </row>
    <row r="1407" spans="1:20" x14ac:dyDescent="0.25">
      <c r="A1407" s="1"/>
      <c r="B1407" s="1"/>
      <c r="C1407" s="1"/>
      <c r="D1407" s="5">
        <f t="shared" si="109"/>
        <v>1407</v>
      </c>
      <c r="E1407" s="10" t="s">
        <v>7</v>
      </c>
      <c r="F1407" s="9"/>
      <c r="G1407" s="10" t="s">
        <v>7</v>
      </c>
      <c r="H1407" s="9"/>
      <c r="I1407" s="10" t="s">
        <v>7</v>
      </c>
      <c r="J1407" s="9"/>
      <c r="K1407" s="10" t="s">
        <v>7</v>
      </c>
      <c r="L1407" s="139"/>
      <c r="M1407" s="1"/>
      <c r="N1407" s="32" t="str">
        <f t="shared" si="110"/>
        <v/>
      </c>
      <c r="O1407" s="32" t="str">
        <f t="shared" si="111"/>
        <v/>
      </c>
      <c r="P1407" s="1"/>
      <c r="Q1407" s="32" t="str">
        <f t="shared" si="112"/>
        <v/>
      </c>
      <c r="R1407" s="22">
        <f t="shared" si="108"/>
        <v>0</v>
      </c>
      <c r="S1407" s="1"/>
      <c r="T1407" s="1"/>
    </row>
    <row r="1408" spans="1:20" x14ac:dyDescent="0.25">
      <c r="A1408" s="1"/>
      <c r="B1408" s="1"/>
      <c r="C1408" s="1"/>
      <c r="D1408" s="5">
        <f t="shared" si="109"/>
        <v>1408</v>
      </c>
      <c r="E1408" s="10" t="s">
        <v>7</v>
      </c>
      <c r="F1408" s="9"/>
      <c r="G1408" s="10" t="s">
        <v>7</v>
      </c>
      <c r="H1408" s="9"/>
      <c r="I1408" s="10" t="s">
        <v>7</v>
      </c>
      <c r="J1408" s="9"/>
      <c r="K1408" s="10" t="s">
        <v>7</v>
      </c>
      <c r="L1408" s="139"/>
      <c r="M1408" s="1"/>
      <c r="N1408" s="32" t="str">
        <f t="shared" si="110"/>
        <v/>
      </c>
      <c r="O1408" s="32" t="str">
        <f t="shared" si="111"/>
        <v/>
      </c>
      <c r="P1408" s="1"/>
      <c r="Q1408" s="32" t="str">
        <f t="shared" si="112"/>
        <v/>
      </c>
      <c r="R1408" s="22">
        <f t="shared" si="108"/>
        <v>0</v>
      </c>
      <c r="S1408" s="1"/>
      <c r="T1408" s="1"/>
    </row>
    <row r="1409" spans="1:20" x14ac:dyDescent="0.25">
      <c r="A1409" s="1"/>
      <c r="B1409" s="1"/>
      <c r="C1409" s="1"/>
      <c r="D1409" s="5">
        <f t="shared" si="109"/>
        <v>1409</v>
      </c>
      <c r="E1409" s="10" t="s">
        <v>7</v>
      </c>
      <c r="F1409" s="9"/>
      <c r="G1409" s="10" t="s">
        <v>7</v>
      </c>
      <c r="H1409" s="9"/>
      <c r="I1409" s="10" t="s">
        <v>7</v>
      </c>
      <c r="J1409" s="9"/>
      <c r="K1409" s="10" t="s">
        <v>7</v>
      </c>
      <c r="L1409" s="139"/>
      <c r="M1409" s="1"/>
      <c r="N1409" s="32" t="str">
        <f t="shared" si="110"/>
        <v/>
      </c>
      <c r="O1409" s="32" t="str">
        <f t="shared" si="111"/>
        <v/>
      </c>
      <c r="P1409" s="1"/>
      <c r="Q1409" s="32" t="str">
        <f t="shared" si="112"/>
        <v/>
      </c>
      <c r="R1409" s="22">
        <f t="shared" si="108"/>
        <v>0</v>
      </c>
      <c r="S1409" s="1"/>
      <c r="T1409" s="1"/>
    </row>
    <row r="1410" spans="1:20" x14ac:dyDescent="0.25">
      <c r="A1410" s="1"/>
      <c r="B1410" s="1"/>
      <c r="C1410" s="1"/>
      <c r="D1410" s="5">
        <f t="shared" si="109"/>
        <v>1410</v>
      </c>
      <c r="E1410" s="10" t="s">
        <v>7</v>
      </c>
      <c r="F1410" s="9"/>
      <c r="G1410" s="10" t="s">
        <v>7</v>
      </c>
      <c r="H1410" s="9"/>
      <c r="I1410" s="10" t="s">
        <v>7</v>
      </c>
      <c r="J1410" s="9"/>
      <c r="K1410" s="10" t="s">
        <v>7</v>
      </c>
      <c r="L1410" s="139"/>
      <c r="M1410" s="1"/>
      <c r="N1410" s="32" t="str">
        <f t="shared" si="110"/>
        <v/>
      </c>
      <c r="O1410" s="32" t="str">
        <f t="shared" si="111"/>
        <v/>
      </c>
      <c r="P1410" s="1"/>
      <c r="Q1410" s="32" t="str">
        <f t="shared" si="112"/>
        <v/>
      </c>
      <c r="R1410" s="22">
        <f t="shared" si="108"/>
        <v>0</v>
      </c>
      <c r="S1410" s="1"/>
      <c r="T1410" s="1"/>
    </row>
    <row r="1411" spans="1:20" x14ac:dyDescent="0.25">
      <c r="A1411" s="1"/>
      <c r="B1411" s="1"/>
      <c r="C1411" s="1"/>
      <c r="D1411" s="5">
        <f t="shared" si="109"/>
        <v>1411</v>
      </c>
      <c r="E1411" s="10" t="s">
        <v>7</v>
      </c>
      <c r="F1411" s="9"/>
      <c r="G1411" s="10" t="s">
        <v>7</v>
      </c>
      <c r="H1411" s="9"/>
      <c r="I1411" s="10" t="s">
        <v>7</v>
      </c>
      <c r="J1411" s="9"/>
      <c r="K1411" s="10" t="s">
        <v>7</v>
      </c>
      <c r="L1411" s="139"/>
      <c r="M1411" s="1"/>
      <c r="N1411" s="32" t="str">
        <f t="shared" si="110"/>
        <v/>
      </c>
      <c r="O1411" s="32" t="str">
        <f t="shared" si="111"/>
        <v/>
      </c>
      <c r="P1411" s="1"/>
      <c r="Q1411" s="32" t="str">
        <f t="shared" si="112"/>
        <v/>
      </c>
      <c r="R1411" s="22">
        <f t="shared" si="108"/>
        <v>0</v>
      </c>
      <c r="S1411" s="1"/>
      <c r="T1411" s="1"/>
    </row>
    <row r="1412" spans="1:20" x14ac:dyDescent="0.25">
      <c r="A1412" s="1"/>
      <c r="B1412" s="1"/>
      <c r="C1412" s="1"/>
      <c r="D1412" s="5">
        <f t="shared" si="109"/>
        <v>1412</v>
      </c>
      <c r="E1412" s="10" t="s">
        <v>7</v>
      </c>
      <c r="F1412" s="9"/>
      <c r="G1412" s="10" t="s">
        <v>7</v>
      </c>
      <c r="H1412" s="9"/>
      <c r="I1412" s="10" t="s">
        <v>7</v>
      </c>
      <c r="J1412" s="9"/>
      <c r="K1412" s="10" t="s">
        <v>7</v>
      </c>
      <c r="L1412" s="139"/>
      <c r="M1412" s="1"/>
      <c r="N1412" s="32" t="str">
        <f t="shared" si="110"/>
        <v/>
      </c>
      <c r="O1412" s="32" t="str">
        <f t="shared" si="111"/>
        <v/>
      </c>
      <c r="P1412" s="1"/>
      <c r="Q1412" s="32" t="str">
        <f t="shared" si="112"/>
        <v/>
      </c>
      <c r="R1412" s="22">
        <f t="shared" si="108"/>
        <v>0</v>
      </c>
      <c r="S1412" s="1"/>
      <c r="T1412" s="1"/>
    </row>
    <row r="1413" spans="1:20" x14ac:dyDescent="0.25">
      <c r="A1413" s="1"/>
      <c r="B1413" s="1"/>
      <c r="C1413" s="1"/>
      <c r="D1413" s="5">
        <f t="shared" si="109"/>
        <v>1413</v>
      </c>
      <c r="E1413" s="10" t="s">
        <v>7</v>
      </c>
      <c r="F1413" s="9"/>
      <c r="G1413" s="10" t="s">
        <v>7</v>
      </c>
      <c r="H1413" s="9"/>
      <c r="I1413" s="10" t="s">
        <v>7</v>
      </c>
      <c r="J1413" s="9"/>
      <c r="K1413" s="10" t="s">
        <v>7</v>
      </c>
      <c r="L1413" s="139"/>
      <c r="M1413" s="1"/>
      <c r="N1413" s="32" t="str">
        <f t="shared" si="110"/>
        <v/>
      </c>
      <c r="O1413" s="32" t="str">
        <f t="shared" si="111"/>
        <v/>
      </c>
      <c r="P1413" s="1"/>
      <c r="Q1413" s="32" t="str">
        <f t="shared" si="112"/>
        <v/>
      </c>
      <c r="R1413" s="22">
        <f t="shared" si="108"/>
        <v>0</v>
      </c>
      <c r="S1413" s="1"/>
      <c r="T1413" s="1"/>
    </row>
    <row r="1414" spans="1:20" x14ac:dyDescent="0.25">
      <c r="A1414" s="1"/>
      <c r="B1414" s="1"/>
      <c r="C1414" s="1"/>
      <c r="D1414" s="5">
        <f t="shared" si="109"/>
        <v>1414</v>
      </c>
      <c r="E1414" s="10" t="s">
        <v>7</v>
      </c>
      <c r="F1414" s="9"/>
      <c r="G1414" s="10" t="s">
        <v>7</v>
      </c>
      <c r="H1414" s="9"/>
      <c r="I1414" s="10" t="s">
        <v>7</v>
      </c>
      <c r="J1414" s="9"/>
      <c r="K1414" s="10" t="s">
        <v>7</v>
      </c>
      <c r="L1414" s="139"/>
      <c r="M1414" s="1"/>
      <c r="N1414" s="32" t="str">
        <f t="shared" si="110"/>
        <v/>
      </c>
      <c r="O1414" s="32" t="str">
        <f t="shared" si="111"/>
        <v/>
      </c>
      <c r="P1414" s="1"/>
      <c r="Q1414" s="32" t="str">
        <f t="shared" si="112"/>
        <v/>
      </c>
      <c r="R1414" s="22">
        <f t="shared" si="108"/>
        <v>0</v>
      </c>
      <c r="S1414" s="1"/>
      <c r="T1414" s="1"/>
    </row>
    <row r="1415" spans="1:20" x14ac:dyDescent="0.25">
      <c r="A1415" s="1"/>
      <c r="B1415" s="1"/>
      <c r="C1415" s="1"/>
      <c r="D1415" s="5">
        <f t="shared" si="109"/>
        <v>1415</v>
      </c>
      <c r="E1415" s="10" t="s">
        <v>7</v>
      </c>
      <c r="F1415" s="9"/>
      <c r="G1415" s="10" t="s">
        <v>7</v>
      </c>
      <c r="H1415" s="9"/>
      <c r="I1415" s="10" t="s">
        <v>7</v>
      </c>
      <c r="J1415" s="9"/>
      <c r="K1415" s="10" t="s">
        <v>7</v>
      </c>
      <c r="L1415" s="139"/>
      <c r="M1415" s="1"/>
      <c r="N1415" s="32" t="str">
        <f t="shared" si="110"/>
        <v/>
      </c>
      <c r="O1415" s="32" t="str">
        <f t="shared" si="111"/>
        <v/>
      </c>
      <c r="P1415" s="1"/>
      <c r="Q1415" s="32" t="str">
        <f t="shared" si="112"/>
        <v/>
      </c>
      <c r="R1415" s="22">
        <f t="shared" si="108"/>
        <v>0</v>
      </c>
      <c r="S1415" s="1"/>
      <c r="T1415" s="1"/>
    </row>
    <row r="1416" spans="1:20" x14ac:dyDescent="0.25">
      <c r="A1416" s="1"/>
      <c r="B1416" s="1"/>
      <c r="C1416" s="1"/>
      <c r="D1416" s="5">
        <f t="shared" si="109"/>
        <v>1416</v>
      </c>
      <c r="E1416" s="10" t="s">
        <v>7</v>
      </c>
      <c r="F1416" s="9"/>
      <c r="G1416" s="10" t="s">
        <v>7</v>
      </c>
      <c r="H1416" s="9"/>
      <c r="I1416" s="10" t="s">
        <v>7</v>
      </c>
      <c r="J1416" s="9"/>
      <c r="K1416" s="10" t="s">
        <v>7</v>
      </c>
      <c r="L1416" s="139"/>
      <c r="M1416" s="1"/>
      <c r="N1416" s="32" t="str">
        <f t="shared" si="110"/>
        <v/>
      </c>
      <c r="O1416" s="32" t="str">
        <f t="shared" si="111"/>
        <v/>
      </c>
      <c r="P1416" s="1"/>
      <c r="Q1416" s="32" t="str">
        <f t="shared" si="112"/>
        <v/>
      </c>
      <c r="R1416" s="22">
        <f t="shared" ref="R1416:R1479" si="113">IF(Q1416="",0,IF(COUNTIF(Q:Q,Q1416)=1,0,1))</f>
        <v>0</v>
      </c>
      <c r="S1416" s="1"/>
      <c r="T1416" s="1"/>
    </row>
    <row r="1417" spans="1:20" x14ac:dyDescent="0.25">
      <c r="A1417" s="1"/>
      <c r="B1417" s="1"/>
      <c r="C1417" s="1"/>
      <c r="D1417" s="5">
        <f t="shared" ref="D1417:D1480" si="114">ROW(C1417)</f>
        <v>1417</v>
      </c>
      <c r="E1417" s="10" t="s">
        <v>7</v>
      </c>
      <c r="F1417" s="9"/>
      <c r="G1417" s="10" t="s">
        <v>7</v>
      </c>
      <c r="H1417" s="9"/>
      <c r="I1417" s="10" t="s">
        <v>7</v>
      </c>
      <c r="J1417" s="9"/>
      <c r="K1417" s="10" t="s">
        <v>7</v>
      </c>
      <c r="L1417" s="139"/>
      <c r="M1417" s="1"/>
      <c r="N1417" s="32" t="str">
        <f t="shared" si="110"/>
        <v/>
      </c>
      <c r="O1417" s="32" t="str">
        <f t="shared" si="111"/>
        <v/>
      </c>
      <c r="P1417" s="1"/>
      <c r="Q1417" s="32" t="str">
        <f t="shared" si="112"/>
        <v/>
      </c>
      <c r="R1417" s="22">
        <f t="shared" si="113"/>
        <v>0</v>
      </c>
      <c r="S1417" s="1"/>
      <c r="T1417" s="1"/>
    </row>
    <row r="1418" spans="1:20" x14ac:dyDescent="0.25">
      <c r="A1418" s="1"/>
      <c r="B1418" s="1"/>
      <c r="C1418" s="1"/>
      <c r="D1418" s="5">
        <f t="shared" si="114"/>
        <v>1418</v>
      </c>
      <c r="E1418" s="10" t="s">
        <v>7</v>
      </c>
      <c r="F1418" s="9"/>
      <c r="G1418" s="10" t="s">
        <v>7</v>
      </c>
      <c r="H1418" s="9"/>
      <c r="I1418" s="10" t="s">
        <v>7</v>
      </c>
      <c r="J1418" s="9"/>
      <c r="K1418" s="10" t="s">
        <v>7</v>
      </c>
      <c r="L1418" s="139"/>
      <c r="M1418" s="1"/>
      <c r="N1418" s="32" t="str">
        <f t="shared" si="110"/>
        <v/>
      </c>
      <c r="O1418" s="32" t="str">
        <f t="shared" si="111"/>
        <v/>
      </c>
      <c r="P1418" s="1"/>
      <c r="Q1418" s="32" t="str">
        <f t="shared" si="112"/>
        <v/>
      </c>
      <c r="R1418" s="22">
        <f t="shared" si="113"/>
        <v>0</v>
      </c>
      <c r="S1418" s="1"/>
      <c r="T1418" s="1"/>
    </row>
    <row r="1419" spans="1:20" x14ac:dyDescent="0.25">
      <c r="A1419" s="1"/>
      <c r="B1419" s="1"/>
      <c r="C1419" s="1"/>
      <c r="D1419" s="5">
        <f t="shared" si="114"/>
        <v>1419</v>
      </c>
      <c r="E1419" s="10" t="s">
        <v>7</v>
      </c>
      <c r="F1419" s="9"/>
      <c r="G1419" s="10" t="s">
        <v>7</v>
      </c>
      <c r="H1419" s="9"/>
      <c r="I1419" s="10" t="s">
        <v>7</v>
      </c>
      <c r="J1419" s="9"/>
      <c r="K1419" s="10" t="s">
        <v>7</v>
      </c>
      <c r="L1419" s="139"/>
      <c r="M1419" s="1"/>
      <c r="N1419" s="32" t="str">
        <f t="shared" si="110"/>
        <v/>
      </c>
      <c r="O1419" s="32" t="str">
        <f t="shared" si="111"/>
        <v/>
      </c>
      <c r="P1419" s="1"/>
      <c r="Q1419" s="32" t="str">
        <f t="shared" si="112"/>
        <v/>
      </c>
      <c r="R1419" s="22">
        <f t="shared" si="113"/>
        <v>0</v>
      </c>
      <c r="S1419" s="1"/>
      <c r="T1419" s="1"/>
    </row>
    <row r="1420" spans="1:20" x14ac:dyDescent="0.25">
      <c r="A1420" s="1"/>
      <c r="B1420" s="1"/>
      <c r="C1420" s="1"/>
      <c r="D1420" s="5">
        <f t="shared" si="114"/>
        <v>1420</v>
      </c>
      <c r="E1420" s="10" t="s">
        <v>7</v>
      </c>
      <c r="F1420" s="9"/>
      <c r="G1420" s="10" t="s">
        <v>7</v>
      </c>
      <c r="H1420" s="9"/>
      <c r="I1420" s="10" t="s">
        <v>7</v>
      </c>
      <c r="J1420" s="9"/>
      <c r="K1420" s="10" t="s">
        <v>7</v>
      </c>
      <c r="L1420" s="139"/>
      <c r="M1420" s="1"/>
      <c r="N1420" s="32" t="str">
        <f t="shared" si="110"/>
        <v/>
      </c>
      <c r="O1420" s="32" t="str">
        <f t="shared" si="111"/>
        <v/>
      </c>
      <c r="P1420" s="1"/>
      <c r="Q1420" s="32" t="str">
        <f t="shared" si="112"/>
        <v/>
      </c>
      <c r="R1420" s="22">
        <f t="shared" si="113"/>
        <v>0</v>
      </c>
      <c r="S1420" s="1"/>
      <c r="T1420" s="1"/>
    </row>
    <row r="1421" spans="1:20" x14ac:dyDescent="0.25">
      <c r="A1421" s="1"/>
      <c r="B1421" s="1"/>
      <c r="C1421" s="1"/>
      <c r="D1421" s="5">
        <f t="shared" si="114"/>
        <v>1421</v>
      </c>
      <c r="E1421" s="10" t="s">
        <v>7</v>
      </c>
      <c r="F1421" s="9"/>
      <c r="G1421" s="10" t="s">
        <v>7</v>
      </c>
      <c r="H1421" s="9"/>
      <c r="I1421" s="10" t="s">
        <v>7</v>
      </c>
      <c r="J1421" s="9"/>
      <c r="K1421" s="10" t="s">
        <v>7</v>
      </c>
      <c r="L1421" s="139"/>
      <c r="M1421" s="1"/>
      <c r="N1421" s="32" t="str">
        <f t="shared" si="110"/>
        <v/>
      </c>
      <c r="O1421" s="32" t="str">
        <f t="shared" si="111"/>
        <v/>
      </c>
      <c r="P1421" s="1"/>
      <c r="Q1421" s="32" t="str">
        <f t="shared" si="112"/>
        <v/>
      </c>
      <c r="R1421" s="22">
        <f t="shared" si="113"/>
        <v>0</v>
      </c>
      <c r="S1421" s="1"/>
      <c r="T1421" s="1"/>
    </row>
    <row r="1422" spans="1:20" x14ac:dyDescent="0.25">
      <c r="A1422" s="1"/>
      <c r="B1422" s="1"/>
      <c r="C1422" s="1"/>
      <c r="D1422" s="5">
        <f t="shared" si="114"/>
        <v>1422</v>
      </c>
      <c r="E1422" s="10" t="s">
        <v>7</v>
      </c>
      <c r="F1422" s="9"/>
      <c r="G1422" s="10" t="s">
        <v>7</v>
      </c>
      <c r="H1422" s="9"/>
      <c r="I1422" s="10" t="s">
        <v>7</v>
      </c>
      <c r="J1422" s="9"/>
      <c r="K1422" s="10" t="s">
        <v>7</v>
      </c>
      <c r="L1422" s="139"/>
      <c r="M1422" s="1"/>
      <c r="N1422" s="32" t="str">
        <f t="shared" si="110"/>
        <v/>
      </c>
      <c r="O1422" s="32" t="str">
        <f t="shared" si="111"/>
        <v/>
      </c>
      <c r="P1422" s="1"/>
      <c r="Q1422" s="32" t="str">
        <f t="shared" si="112"/>
        <v/>
      </c>
      <c r="R1422" s="22">
        <f t="shared" si="113"/>
        <v>0</v>
      </c>
      <c r="S1422" s="1"/>
      <c r="T1422" s="1"/>
    </row>
    <row r="1423" spans="1:20" x14ac:dyDescent="0.25">
      <c r="A1423" s="1"/>
      <c r="B1423" s="1"/>
      <c r="C1423" s="1"/>
      <c r="D1423" s="5">
        <f t="shared" si="114"/>
        <v>1423</v>
      </c>
      <c r="E1423" s="10" t="s">
        <v>7</v>
      </c>
      <c r="F1423" s="9"/>
      <c r="G1423" s="10" t="s">
        <v>7</v>
      </c>
      <c r="H1423" s="9"/>
      <c r="I1423" s="10" t="s">
        <v>7</v>
      </c>
      <c r="J1423" s="9"/>
      <c r="K1423" s="10" t="s">
        <v>7</v>
      </c>
      <c r="L1423" s="139"/>
      <c r="M1423" s="1"/>
      <c r="N1423" s="32" t="str">
        <f t="shared" si="110"/>
        <v/>
      </c>
      <c r="O1423" s="32" t="str">
        <f t="shared" si="111"/>
        <v/>
      </c>
      <c r="P1423" s="1"/>
      <c r="Q1423" s="32" t="str">
        <f t="shared" si="112"/>
        <v/>
      </c>
      <c r="R1423" s="22">
        <f t="shared" si="113"/>
        <v>0</v>
      </c>
      <c r="S1423" s="1"/>
      <c r="T1423" s="1"/>
    </row>
    <row r="1424" spans="1:20" x14ac:dyDescent="0.25">
      <c r="A1424" s="1"/>
      <c r="B1424" s="1"/>
      <c r="C1424" s="1"/>
      <c r="D1424" s="5">
        <f t="shared" si="114"/>
        <v>1424</v>
      </c>
      <c r="E1424" s="10" t="s">
        <v>7</v>
      </c>
      <c r="F1424" s="9"/>
      <c r="G1424" s="10" t="s">
        <v>7</v>
      </c>
      <c r="H1424" s="9"/>
      <c r="I1424" s="10" t="s">
        <v>7</v>
      </c>
      <c r="J1424" s="9"/>
      <c r="K1424" s="10" t="s">
        <v>7</v>
      </c>
      <c r="L1424" s="139"/>
      <c r="M1424" s="1"/>
      <c r="N1424" s="32" t="str">
        <f t="shared" si="110"/>
        <v/>
      </c>
      <c r="O1424" s="32" t="str">
        <f t="shared" si="111"/>
        <v/>
      </c>
      <c r="P1424" s="1"/>
      <c r="Q1424" s="32" t="str">
        <f t="shared" si="112"/>
        <v/>
      </c>
      <c r="R1424" s="22">
        <f t="shared" si="113"/>
        <v>0</v>
      </c>
      <c r="S1424" s="1"/>
      <c r="T1424" s="1"/>
    </row>
    <row r="1425" spans="1:20" x14ac:dyDescent="0.25">
      <c r="A1425" s="1"/>
      <c r="B1425" s="1"/>
      <c r="C1425" s="1"/>
      <c r="D1425" s="5">
        <f t="shared" si="114"/>
        <v>1425</v>
      </c>
      <c r="E1425" s="10" t="s">
        <v>7</v>
      </c>
      <c r="F1425" s="9"/>
      <c r="G1425" s="10" t="s">
        <v>7</v>
      </c>
      <c r="H1425" s="9"/>
      <c r="I1425" s="10" t="s">
        <v>7</v>
      </c>
      <c r="J1425" s="9"/>
      <c r="K1425" s="10" t="s">
        <v>7</v>
      </c>
      <c r="L1425" s="139"/>
      <c r="M1425" s="1"/>
      <c r="N1425" s="32" t="str">
        <f t="shared" si="110"/>
        <v/>
      </c>
      <c r="O1425" s="32" t="str">
        <f t="shared" si="111"/>
        <v/>
      </c>
      <c r="P1425" s="1"/>
      <c r="Q1425" s="32" t="str">
        <f t="shared" si="112"/>
        <v/>
      </c>
      <c r="R1425" s="22">
        <f t="shared" si="113"/>
        <v>0</v>
      </c>
      <c r="S1425" s="1"/>
      <c r="T1425" s="1"/>
    </row>
    <row r="1426" spans="1:20" x14ac:dyDescent="0.25">
      <c r="A1426" s="1"/>
      <c r="B1426" s="1"/>
      <c r="C1426" s="1"/>
      <c r="D1426" s="5">
        <f t="shared" si="114"/>
        <v>1426</v>
      </c>
      <c r="E1426" s="10" t="s">
        <v>7</v>
      </c>
      <c r="F1426" s="9"/>
      <c r="G1426" s="10" t="s">
        <v>7</v>
      </c>
      <c r="H1426" s="9"/>
      <c r="I1426" s="10" t="s">
        <v>7</v>
      </c>
      <c r="J1426" s="9"/>
      <c r="K1426" s="10" t="s">
        <v>7</v>
      </c>
      <c r="L1426" s="139"/>
      <c r="M1426" s="1"/>
      <c r="N1426" s="32" t="str">
        <f t="shared" si="110"/>
        <v/>
      </c>
      <c r="O1426" s="32" t="str">
        <f t="shared" si="111"/>
        <v/>
      </c>
      <c r="P1426" s="1"/>
      <c r="Q1426" s="32" t="str">
        <f t="shared" si="112"/>
        <v/>
      </c>
      <c r="R1426" s="22">
        <f t="shared" si="113"/>
        <v>0</v>
      </c>
      <c r="S1426" s="1"/>
      <c r="T1426" s="1"/>
    </row>
    <row r="1427" spans="1:20" x14ac:dyDescent="0.25">
      <c r="A1427" s="1"/>
      <c r="B1427" s="1"/>
      <c r="C1427" s="1"/>
      <c r="D1427" s="5">
        <f t="shared" si="114"/>
        <v>1427</v>
      </c>
      <c r="E1427" s="10" t="s">
        <v>7</v>
      </c>
      <c r="F1427" s="9"/>
      <c r="G1427" s="10" t="s">
        <v>7</v>
      </c>
      <c r="H1427" s="9"/>
      <c r="I1427" s="10" t="s">
        <v>7</v>
      </c>
      <c r="J1427" s="9"/>
      <c r="K1427" s="10" t="s">
        <v>7</v>
      </c>
      <c r="L1427" s="139"/>
      <c r="M1427" s="1"/>
      <c r="N1427" s="32" t="str">
        <f t="shared" si="110"/>
        <v/>
      </c>
      <c r="O1427" s="32" t="str">
        <f t="shared" si="111"/>
        <v/>
      </c>
      <c r="P1427" s="1"/>
      <c r="Q1427" s="32" t="str">
        <f t="shared" si="112"/>
        <v/>
      </c>
      <c r="R1427" s="22">
        <f t="shared" si="113"/>
        <v>0</v>
      </c>
      <c r="S1427" s="1"/>
      <c r="T1427" s="1"/>
    </row>
    <row r="1428" spans="1:20" x14ac:dyDescent="0.25">
      <c r="A1428" s="1"/>
      <c r="B1428" s="1"/>
      <c r="C1428" s="1"/>
      <c r="D1428" s="5">
        <f t="shared" si="114"/>
        <v>1428</v>
      </c>
      <c r="E1428" s="10" t="s">
        <v>7</v>
      </c>
      <c r="F1428" s="9"/>
      <c r="G1428" s="10" t="s">
        <v>7</v>
      </c>
      <c r="H1428" s="9"/>
      <c r="I1428" s="10" t="s">
        <v>7</v>
      </c>
      <c r="J1428" s="9"/>
      <c r="K1428" s="10" t="s">
        <v>7</v>
      </c>
      <c r="L1428" s="139"/>
      <c r="M1428" s="1"/>
      <c r="N1428" s="32" t="str">
        <f t="shared" si="110"/>
        <v/>
      </c>
      <c r="O1428" s="32" t="str">
        <f t="shared" si="111"/>
        <v/>
      </c>
      <c r="P1428" s="1"/>
      <c r="Q1428" s="32" t="str">
        <f t="shared" si="112"/>
        <v/>
      </c>
      <c r="R1428" s="22">
        <f t="shared" si="113"/>
        <v>0</v>
      </c>
      <c r="S1428" s="1"/>
      <c r="T1428" s="1"/>
    </row>
    <row r="1429" spans="1:20" x14ac:dyDescent="0.25">
      <c r="A1429" s="1"/>
      <c r="B1429" s="1"/>
      <c r="C1429" s="1"/>
      <c r="D1429" s="5">
        <f t="shared" si="114"/>
        <v>1429</v>
      </c>
      <c r="E1429" s="10" t="s">
        <v>7</v>
      </c>
      <c r="F1429" s="9"/>
      <c r="G1429" s="10" t="s">
        <v>7</v>
      </c>
      <c r="H1429" s="9"/>
      <c r="I1429" s="10" t="s">
        <v>7</v>
      </c>
      <c r="J1429" s="9"/>
      <c r="K1429" s="10" t="s">
        <v>7</v>
      </c>
      <c r="L1429" s="139"/>
      <c r="M1429" s="1"/>
      <c r="N1429" s="32" t="str">
        <f t="shared" ref="N1429:N1492" si="115">IF(F1429="","",F1429&amp;" "&amp;LEFT(H1429,1)&amp;"."&amp;LEFT(J1429)&amp;".")</f>
        <v/>
      </c>
      <c r="O1429" s="32" t="str">
        <f t="shared" ref="O1429:O1492" si="116">IF(F1429="","",F1429&amp;" "&amp;H1429&amp;" "&amp;J1429)</f>
        <v/>
      </c>
      <c r="P1429" s="1"/>
      <c r="Q1429" s="32" t="str">
        <f t="shared" ref="Q1429:Q1492" si="117">IF(F1429="","",N1429&amp;"_"&amp;DAY(L1429)&amp;"."&amp;MONTH(L1429)&amp;"."&amp;YEAR(L1429))</f>
        <v/>
      </c>
      <c r="R1429" s="22">
        <f t="shared" si="113"/>
        <v>0</v>
      </c>
      <c r="S1429" s="1"/>
      <c r="T1429" s="1"/>
    </row>
    <row r="1430" spans="1:20" x14ac:dyDescent="0.25">
      <c r="A1430" s="1"/>
      <c r="B1430" s="1"/>
      <c r="C1430" s="1"/>
      <c r="D1430" s="5">
        <f t="shared" si="114"/>
        <v>1430</v>
      </c>
      <c r="E1430" s="10" t="s">
        <v>7</v>
      </c>
      <c r="F1430" s="9"/>
      <c r="G1430" s="10" t="s">
        <v>7</v>
      </c>
      <c r="H1430" s="9"/>
      <c r="I1430" s="10" t="s">
        <v>7</v>
      </c>
      <c r="J1430" s="9"/>
      <c r="K1430" s="10" t="s">
        <v>7</v>
      </c>
      <c r="L1430" s="139"/>
      <c r="M1430" s="1"/>
      <c r="N1430" s="32" t="str">
        <f t="shared" si="115"/>
        <v/>
      </c>
      <c r="O1430" s="32" t="str">
        <f t="shared" si="116"/>
        <v/>
      </c>
      <c r="P1430" s="1"/>
      <c r="Q1430" s="32" t="str">
        <f t="shared" si="117"/>
        <v/>
      </c>
      <c r="R1430" s="22">
        <f t="shared" si="113"/>
        <v>0</v>
      </c>
      <c r="S1430" s="1"/>
      <c r="T1430" s="1"/>
    </row>
    <row r="1431" spans="1:20" x14ac:dyDescent="0.25">
      <c r="A1431" s="1"/>
      <c r="B1431" s="1"/>
      <c r="C1431" s="1"/>
      <c r="D1431" s="5">
        <f t="shared" si="114"/>
        <v>1431</v>
      </c>
      <c r="E1431" s="10" t="s">
        <v>7</v>
      </c>
      <c r="F1431" s="9"/>
      <c r="G1431" s="10" t="s">
        <v>7</v>
      </c>
      <c r="H1431" s="9"/>
      <c r="I1431" s="10" t="s">
        <v>7</v>
      </c>
      <c r="J1431" s="9"/>
      <c r="K1431" s="10" t="s">
        <v>7</v>
      </c>
      <c r="L1431" s="139"/>
      <c r="M1431" s="1"/>
      <c r="N1431" s="32" t="str">
        <f t="shared" si="115"/>
        <v/>
      </c>
      <c r="O1431" s="32" t="str">
        <f t="shared" si="116"/>
        <v/>
      </c>
      <c r="P1431" s="1"/>
      <c r="Q1431" s="32" t="str">
        <f t="shared" si="117"/>
        <v/>
      </c>
      <c r="R1431" s="22">
        <f t="shared" si="113"/>
        <v>0</v>
      </c>
      <c r="S1431" s="1"/>
      <c r="T1431" s="1"/>
    </row>
    <row r="1432" spans="1:20" x14ac:dyDescent="0.25">
      <c r="A1432" s="1"/>
      <c r="B1432" s="1"/>
      <c r="C1432" s="1"/>
      <c r="D1432" s="5">
        <f t="shared" si="114"/>
        <v>1432</v>
      </c>
      <c r="E1432" s="10" t="s">
        <v>7</v>
      </c>
      <c r="F1432" s="9"/>
      <c r="G1432" s="10" t="s">
        <v>7</v>
      </c>
      <c r="H1432" s="9"/>
      <c r="I1432" s="10" t="s">
        <v>7</v>
      </c>
      <c r="J1432" s="9"/>
      <c r="K1432" s="10" t="s">
        <v>7</v>
      </c>
      <c r="L1432" s="139"/>
      <c r="M1432" s="1"/>
      <c r="N1432" s="32" t="str">
        <f t="shared" si="115"/>
        <v/>
      </c>
      <c r="O1432" s="32" t="str">
        <f t="shared" si="116"/>
        <v/>
      </c>
      <c r="P1432" s="1"/>
      <c r="Q1432" s="32" t="str">
        <f t="shared" si="117"/>
        <v/>
      </c>
      <c r="R1432" s="22">
        <f t="shared" si="113"/>
        <v>0</v>
      </c>
      <c r="S1432" s="1"/>
      <c r="T1432" s="1"/>
    </row>
    <row r="1433" spans="1:20" x14ac:dyDescent="0.25">
      <c r="A1433" s="1"/>
      <c r="B1433" s="1"/>
      <c r="C1433" s="1"/>
      <c r="D1433" s="5">
        <f t="shared" si="114"/>
        <v>1433</v>
      </c>
      <c r="E1433" s="10" t="s">
        <v>7</v>
      </c>
      <c r="F1433" s="9"/>
      <c r="G1433" s="10" t="s">
        <v>7</v>
      </c>
      <c r="H1433" s="9"/>
      <c r="I1433" s="10" t="s">
        <v>7</v>
      </c>
      <c r="J1433" s="9"/>
      <c r="K1433" s="10" t="s">
        <v>7</v>
      </c>
      <c r="L1433" s="139"/>
      <c r="M1433" s="1"/>
      <c r="N1433" s="32" t="str">
        <f t="shared" si="115"/>
        <v/>
      </c>
      <c r="O1433" s="32" t="str">
        <f t="shared" si="116"/>
        <v/>
      </c>
      <c r="P1433" s="1"/>
      <c r="Q1433" s="32" t="str">
        <f t="shared" si="117"/>
        <v/>
      </c>
      <c r="R1433" s="22">
        <f t="shared" si="113"/>
        <v>0</v>
      </c>
      <c r="S1433" s="1"/>
      <c r="T1433" s="1"/>
    </row>
    <row r="1434" spans="1:20" x14ac:dyDescent="0.25">
      <c r="A1434" s="1"/>
      <c r="B1434" s="1"/>
      <c r="C1434" s="1"/>
      <c r="D1434" s="5">
        <f t="shared" si="114"/>
        <v>1434</v>
      </c>
      <c r="E1434" s="10" t="s">
        <v>7</v>
      </c>
      <c r="F1434" s="9"/>
      <c r="G1434" s="10" t="s">
        <v>7</v>
      </c>
      <c r="H1434" s="9"/>
      <c r="I1434" s="10" t="s">
        <v>7</v>
      </c>
      <c r="J1434" s="9"/>
      <c r="K1434" s="10" t="s">
        <v>7</v>
      </c>
      <c r="L1434" s="139"/>
      <c r="M1434" s="1"/>
      <c r="N1434" s="32" t="str">
        <f t="shared" si="115"/>
        <v/>
      </c>
      <c r="O1434" s="32" t="str">
        <f t="shared" si="116"/>
        <v/>
      </c>
      <c r="P1434" s="1"/>
      <c r="Q1434" s="32" t="str">
        <f t="shared" si="117"/>
        <v/>
      </c>
      <c r="R1434" s="22">
        <f t="shared" si="113"/>
        <v>0</v>
      </c>
      <c r="S1434" s="1"/>
      <c r="T1434" s="1"/>
    </row>
    <row r="1435" spans="1:20" x14ac:dyDescent="0.25">
      <c r="A1435" s="1"/>
      <c r="B1435" s="1"/>
      <c r="C1435" s="1"/>
      <c r="D1435" s="5">
        <f t="shared" si="114"/>
        <v>1435</v>
      </c>
      <c r="E1435" s="10" t="s">
        <v>7</v>
      </c>
      <c r="F1435" s="9"/>
      <c r="G1435" s="10" t="s">
        <v>7</v>
      </c>
      <c r="H1435" s="9"/>
      <c r="I1435" s="10" t="s">
        <v>7</v>
      </c>
      <c r="J1435" s="9"/>
      <c r="K1435" s="10" t="s">
        <v>7</v>
      </c>
      <c r="L1435" s="139"/>
      <c r="M1435" s="1"/>
      <c r="N1435" s="32" t="str">
        <f t="shared" si="115"/>
        <v/>
      </c>
      <c r="O1435" s="32" t="str">
        <f t="shared" si="116"/>
        <v/>
      </c>
      <c r="P1435" s="1"/>
      <c r="Q1435" s="32" t="str">
        <f t="shared" si="117"/>
        <v/>
      </c>
      <c r="R1435" s="22">
        <f t="shared" si="113"/>
        <v>0</v>
      </c>
      <c r="S1435" s="1"/>
      <c r="T1435" s="1"/>
    </row>
    <row r="1436" spans="1:20" x14ac:dyDescent="0.25">
      <c r="A1436" s="1"/>
      <c r="B1436" s="1"/>
      <c r="C1436" s="1"/>
      <c r="D1436" s="5">
        <f t="shared" si="114"/>
        <v>1436</v>
      </c>
      <c r="E1436" s="10" t="s">
        <v>7</v>
      </c>
      <c r="F1436" s="9"/>
      <c r="G1436" s="10" t="s">
        <v>7</v>
      </c>
      <c r="H1436" s="9"/>
      <c r="I1436" s="10" t="s">
        <v>7</v>
      </c>
      <c r="J1436" s="9"/>
      <c r="K1436" s="10" t="s">
        <v>7</v>
      </c>
      <c r="L1436" s="139"/>
      <c r="M1436" s="1"/>
      <c r="N1436" s="32" t="str">
        <f t="shared" si="115"/>
        <v/>
      </c>
      <c r="O1436" s="32" t="str">
        <f t="shared" si="116"/>
        <v/>
      </c>
      <c r="P1436" s="1"/>
      <c r="Q1436" s="32" t="str">
        <f t="shared" si="117"/>
        <v/>
      </c>
      <c r="R1436" s="22">
        <f t="shared" si="113"/>
        <v>0</v>
      </c>
      <c r="S1436" s="1"/>
      <c r="T1436" s="1"/>
    </row>
    <row r="1437" spans="1:20" x14ac:dyDescent="0.25">
      <c r="A1437" s="1"/>
      <c r="B1437" s="1"/>
      <c r="C1437" s="1"/>
      <c r="D1437" s="5">
        <f t="shared" si="114"/>
        <v>1437</v>
      </c>
      <c r="E1437" s="10" t="s">
        <v>7</v>
      </c>
      <c r="F1437" s="9"/>
      <c r="G1437" s="10" t="s">
        <v>7</v>
      </c>
      <c r="H1437" s="9"/>
      <c r="I1437" s="10" t="s">
        <v>7</v>
      </c>
      <c r="J1437" s="9"/>
      <c r="K1437" s="10" t="s">
        <v>7</v>
      </c>
      <c r="L1437" s="139"/>
      <c r="M1437" s="1"/>
      <c r="N1437" s="32" t="str">
        <f t="shared" si="115"/>
        <v/>
      </c>
      <c r="O1437" s="32" t="str">
        <f t="shared" si="116"/>
        <v/>
      </c>
      <c r="P1437" s="1"/>
      <c r="Q1437" s="32" t="str">
        <f t="shared" si="117"/>
        <v/>
      </c>
      <c r="R1437" s="22">
        <f t="shared" si="113"/>
        <v>0</v>
      </c>
      <c r="S1437" s="1"/>
      <c r="T1437" s="1"/>
    </row>
    <row r="1438" spans="1:20" x14ac:dyDescent="0.25">
      <c r="A1438" s="1"/>
      <c r="B1438" s="1"/>
      <c r="C1438" s="1"/>
      <c r="D1438" s="5">
        <f t="shared" si="114"/>
        <v>1438</v>
      </c>
      <c r="E1438" s="10" t="s">
        <v>7</v>
      </c>
      <c r="F1438" s="9"/>
      <c r="G1438" s="10" t="s">
        <v>7</v>
      </c>
      <c r="H1438" s="9"/>
      <c r="I1438" s="10" t="s">
        <v>7</v>
      </c>
      <c r="J1438" s="9"/>
      <c r="K1438" s="10" t="s">
        <v>7</v>
      </c>
      <c r="L1438" s="139"/>
      <c r="M1438" s="1"/>
      <c r="N1438" s="32" t="str">
        <f t="shared" si="115"/>
        <v/>
      </c>
      <c r="O1438" s="32" t="str">
        <f t="shared" si="116"/>
        <v/>
      </c>
      <c r="P1438" s="1"/>
      <c r="Q1438" s="32" t="str">
        <f t="shared" si="117"/>
        <v/>
      </c>
      <c r="R1438" s="22">
        <f t="shared" si="113"/>
        <v>0</v>
      </c>
      <c r="S1438" s="1"/>
      <c r="T1438" s="1"/>
    </row>
    <row r="1439" spans="1:20" x14ac:dyDescent="0.25">
      <c r="A1439" s="1"/>
      <c r="B1439" s="1"/>
      <c r="C1439" s="1"/>
      <c r="D1439" s="5">
        <f t="shared" si="114"/>
        <v>1439</v>
      </c>
      <c r="E1439" s="10" t="s">
        <v>7</v>
      </c>
      <c r="F1439" s="9"/>
      <c r="G1439" s="10" t="s">
        <v>7</v>
      </c>
      <c r="H1439" s="9"/>
      <c r="I1439" s="10" t="s">
        <v>7</v>
      </c>
      <c r="J1439" s="9"/>
      <c r="K1439" s="10" t="s">
        <v>7</v>
      </c>
      <c r="L1439" s="139"/>
      <c r="M1439" s="1"/>
      <c r="N1439" s="32" t="str">
        <f t="shared" si="115"/>
        <v/>
      </c>
      <c r="O1439" s="32" t="str">
        <f t="shared" si="116"/>
        <v/>
      </c>
      <c r="P1439" s="1"/>
      <c r="Q1439" s="32" t="str">
        <f t="shared" si="117"/>
        <v/>
      </c>
      <c r="R1439" s="22">
        <f t="shared" si="113"/>
        <v>0</v>
      </c>
      <c r="S1439" s="1"/>
      <c r="T1439" s="1"/>
    </row>
    <row r="1440" spans="1:20" x14ac:dyDescent="0.25">
      <c r="A1440" s="1"/>
      <c r="B1440" s="1"/>
      <c r="C1440" s="1"/>
      <c r="D1440" s="5">
        <f t="shared" si="114"/>
        <v>1440</v>
      </c>
      <c r="E1440" s="10" t="s">
        <v>7</v>
      </c>
      <c r="F1440" s="9"/>
      <c r="G1440" s="10" t="s">
        <v>7</v>
      </c>
      <c r="H1440" s="9"/>
      <c r="I1440" s="10" t="s">
        <v>7</v>
      </c>
      <c r="J1440" s="9"/>
      <c r="K1440" s="10" t="s">
        <v>7</v>
      </c>
      <c r="L1440" s="139"/>
      <c r="M1440" s="1"/>
      <c r="N1440" s="32" t="str">
        <f t="shared" si="115"/>
        <v/>
      </c>
      <c r="O1440" s="32" t="str">
        <f t="shared" si="116"/>
        <v/>
      </c>
      <c r="P1440" s="1"/>
      <c r="Q1440" s="32" t="str">
        <f t="shared" si="117"/>
        <v/>
      </c>
      <c r="R1440" s="22">
        <f t="shared" si="113"/>
        <v>0</v>
      </c>
      <c r="S1440" s="1"/>
      <c r="T1440" s="1"/>
    </row>
    <row r="1441" spans="1:20" x14ac:dyDescent="0.25">
      <c r="A1441" s="1"/>
      <c r="B1441" s="1"/>
      <c r="C1441" s="1"/>
      <c r="D1441" s="5">
        <f t="shared" si="114"/>
        <v>1441</v>
      </c>
      <c r="E1441" s="10" t="s">
        <v>7</v>
      </c>
      <c r="F1441" s="9"/>
      <c r="G1441" s="10" t="s">
        <v>7</v>
      </c>
      <c r="H1441" s="9"/>
      <c r="I1441" s="10" t="s">
        <v>7</v>
      </c>
      <c r="J1441" s="9"/>
      <c r="K1441" s="10" t="s">
        <v>7</v>
      </c>
      <c r="L1441" s="139"/>
      <c r="M1441" s="1"/>
      <c r="N1441" s="32" t="str">
        <f t="shared" si="115"/>
        <v/>
      </c>
      <c r="O1441" s="32" t="str">
        <f t="shared" si="116"/>
        <v/>
      </c>
      <c r="P1441" s="1"/>
      <c r="Q1441" s="32" t="str">
        <f t="shared" si="117"/>
        <v/>
      </c>
      <c r="R1441" s="22">
        <f t="shared" si="113"/>
        <v>0</v>
      </c>
      <c r="S1441" s="1"/>
      <c r="T1441" s="1"/>
    </row>
    <row r="1442" spans="1:20" x14ac:dyDescent="0.25">
      <c r="A1442" s="1"/>
      <c r="B1442" s="1"/>
      <c r="C1442" s="1"/>
      <c r="D1442" s="5">
        <f t="shared" si="114"/>
        <v>1442</v>
      </c>
      <c r="E1442" s="10" t="s">
        <v>7</v>
      </c>
      <c r="F1442" s="9"/>
      <c r="G1442" s="10" t="s">
        <v>7</v>
      </c>
      <c r="H1442" s="9"/>
      <c r="I1442" s="10" t="s">
        <v>7</v>
      </c>
      <c r="J1442" s="9"/>
      <c r="K1442" s="10" t="s">
        <v>7</v>
      </c>
      <c r="L1442" s="139"/>
      <c r="M1442" s="1"/>
      <c r="N1442" s="32" t="str">
        <f t="shared" si="115"/>
        <v/>
      </c>
      <c r="O1442" s="32" t="str">
        <f t="shared" si="116"/>
        <v/>
      </c>
      <c r="P1442" s="1"/>
      <c r="Q1442" s="32" t="str">
        <f t="shared" si="117"/>
        <v/>
      </c>
      <c r="R1442" s="22">
        <f t="shared" si="113"/>
        <v>0</v>
      </c>
      <c r="S1442" s="1"/>
      <c r="T1442" s="1"/>
    </row>
    <row r="1443" spans="1:20" x14ac:dyDescent="0.25">
      <c r="A1443" s="1"/>
      <c r="B1443" s="1"/>
      <c r="C1443" s="1"/>
      <c r="D1443" s="5">
        <f t="shared" si="114"/>
        <v>1443</v>
      </c>
      <c r="E1443" s="10" t="s">
        <v>7</v>
      </c>
      <c r="F1443" s="9"/>
      <c r="G1443" s="10" t="s">
        <v>7</v>
      </c>
      <c r="H1443" s="9"/>
      <c r="I1443" s="10" t="s">
        <v>7</v>
      </c>
      <c r="J1443" s="9"/>
      <c r="K1443" s="10" t="s">
        <v>7</v>
      </c>
      <c r="L1443" s="139"/>
      <c r="M1443" s="1"/>
      <c r="N1443" s="32" t="str">
        <f t="shared" si="115"/>
        <v/>
      </c>
      <c r="O1443" s="32" t="str">
        <f t="shared" si="116"/>
        <v/>
      </c>
      <c r="P1443" s="1"/>
      <c r="Q1443" s="32" t="str">
        <f t="shared" si="117"/>
        <v/>
      </c>
      <c r="R1443" s="22">
        <f t="shared" si="113"/>
        <v>0</v>
      </c>
      <c r="S1443" s="1"/>
      <c r="T1443" s="1"/>
    </row>
    <row r="1444" spans="1:20" x14ac:dyDescent="0.25">
      <c r="A1444" s="1"/>
      <c r="B1444" s="1"/>
      <c r="C1444" s="1"/>
      <c r="D1444" s="5">
        <f t="shared" si="114"/>
        <v>1444</v>
      </c>
      <c r="E1444" s="10" t="s">
        <v>7</v>
      </c>
      <c r="F1444" s="9"/>
      <c r="G1444" s="10" t="s">
        <v>7</v>
      </c>
      <c r="H1444" s="9"/>
      <c r="I1444" s="10" t="s">
        <v>7</v>
      </c>
      <c r="J1444" s="9"/>
      <c r="K1444" s="10" t="s">
        <v>7</v>
      </c>
      <c r="L1444" s="139"/>
      <c r="M1444" s="1"/>
      <c r="N1444" s="32" t="str">
        <f t="shared" si="115"/>
        <v/>
      </c>
      <c r="O1444" s="32" t="str">
        <f t="shared" si="116"/>
        <v/>
      </c>
      <c r="P1444" s="1"/>
      <c r="Q1444" s="32" t="str">
        <f t="shared" si="117"/>
        <v/>
      </c>
      <c r="R1444" s="22">
        <f t="shared" si="113"/>
        <v>0</v>
      </c>
      <c r="S1444" s="1"/>
      <c r="T1444" s="1"/>
    </row>
    <row r="1445" spans="1:20" x14ac:dyDescent="0.25">
      <c r="A1445" s="1"/>
      <c r="B1445" s="1"/>
      <c r="C1445" s="1"/>
      <c r="D1445" s="5">
        <f t="shared" si="114"/>
        <v>1445</v>
      </c>
      <c r="E1445" s="10" t="s">
        <v>7</v>
      </c>
      <c r="F1445" s="9"/>
      <c r="G1445" s="10" t="s">
        <v>7</v>
      </c>
      <c r="H1445" s="9"/>
      <c r="I1445" s="10" t="s">
        <v>7</v>
      </c>
      <c r="J1445" s="9"/>
      <c r="K1445" s="10" t="s">
        <v>7</v>
      </c>
      <c r="L1445" s="139"/>
      <c r="M1445" s="1"/>
      <c r="N1445" s="32" t="str">
        <f t="shared" si="115"/>
        <v/>
      </c>
      <c r="O1445" s="32" t="str">
        <f t="shared" si="116"/>
        <v/>
      </c>
      <c r="P1445" s="1"/>
      <c r="Q1445" s="32" t="str">
        <f t="shared" si="117"/>
        <v/>
      </c>
      <c r="R1445" s="22">
        <f t="shared" si="113"/>
        <v>0</v>
      </c>
      <c r="S1445" s="1"/>
      <c r="T1445" s="1"/>
    </row>
    <row r="1446" spans="1:20" x14ac:dyDescent="0.25">
      <c r="A1446" s="1"/>
      <c r="B1446" s="1"/>
      <c r="C1446" s="1"/>
      <c r="D1446" s="5">
        <f t="shared" si="114"/>
        <v>1446</v>
      </c>
      <c r="E1446" s="10" t="s">
        <v>7</v>
      </c>
      <c r="F1446" s="9"/>
      <c r="G1446" s="10" t="s">
        <v>7</v>
      </c>
      <c r="H1446" s="9"/>
      <c r="I1446" s="10" t="s">
        <v>7</v>
      </c>
      <c r="J1446" s="9"/>
      <c r="K1446" s="10" t="s">
        <v>7</v>
      </c>
      <c r="L1446" s="139"/>
      <c r="M1446" s="1"/>
      <c r="N1446" s="32" t="str">
        <f t="shared" si="115"/>
        <v/>
      </c>
      <c r="O1446" s="32" t="str">
        <f t="shared" si="116"/>
        <v/>
      </c>
      <c r="P1446" s="1"/>
      <c r="Q1446" s="32" t="str">
        <f t="shared" si="117"/>
        <v/>
      </c>
      <c r="R1446" s="22">
        <f t="shared" si="113"/>
        <v>0</v>
      </c>
      <c r="S1446" s="1"/>
      <c r="T1446" s="1"/>
    </row>
    <row r="1447" spans="1:20" x14ac:dyDescent="0.25">
      <c r="A1447" s="1"/>
      <c r="B1447" s="1"/>
      <c r="C1447" s="1"/>
      <c r="D1447" s="5">
        <f t="shared" si="114"/>
        <v>1447</v>
      </c>
      <c r="E1447" s="10" t="s">
        <v>7</v>
      </c>
      <c r="F1447" s="9"/>
      <c r="G1447" s="10" t="s">
        <v>7</v>
      </c>
      <c r="H1447" s="9"/>
      <c r="I1447" s="10" t="s">
        <v>7</v>
      </c>
      <c r="J1447" s="9"/>
      <c r="K1447" s="10" t="s">
        <v>7</v>
      </c>
      <c r="L1447" s="139"/>
      <c r="M1447" s="1"/>
      <c r="N1447" s="32" t="str">
        <f t="shared" si="115"/>
        <v/>
      </c>
      <c r="O1447" s="32" t="str">
        <f t="shared" si="116"/>
        <v/>
      </c>
      <c r="P1447" s="1"/>
      <c r="Q1447" s="32" t="str">
        <f t="shared" si="117"/>
        <v/>
      </c>
      <c r="R1447" s="22">
        <f t="shared" si="113"/>
        <v>0</v>
      </c>
      <c r="S1447" s="1"/>
      <c r="T1447" s="1"/>
    </row>
    <row r="1448" spans="1:20" x14ac:dyDescent="0.25">
      <c r="A1448" s="1"/>
      <c r="B1448" s="1"/>
      <c r="C1448" s="1"/>
      <c r="D1448" s="5">
        <f t="shared" si="114"/>
        <v>1448</v>
      </c>
      <c r="E1448" s="10" t="s">
        <v>7</v>
      </c>
      <c r="F1448" s="9"/>
      <c r="G1448" s="10" t="s">
        <v>7</v>
      </c>
      <c r="H1448" s="9"/>
      <c r="I1448" s="10" t="s">
        <v>7</v>
      </c>
      <c r="J1448" s="9"/>
      <c r="K1448" s="10" t="s">
        <v>7</v>
      </c>
      <c r="L1448" s="139"/>
      <c r="M1448" s="1"/>
      <c r="N1448" s="32" t="str">
        <f t="shared" si="115"/>
        <v/>
      </c>
      <c r="O1448" s="32" t="str">
        <f t="shared" si="116"/>
        <v/>
      </c>
      <c r="P1448" s="1"/>
      <c r="Q1448" s="32" t="str">
        <f t="shared" si="117"/>
        <v/>
      </c>
      <c r="R1448" s="22">
        <f t="shared" si="113"/>
        <v>0</v>
      </c>
      <c r="S1448" s="1"/>
      <c r="T1448" s="1"/>
    </row>
    <row r="1449" spans="1:20" x14ac:dyDescent="0.25">
      <c r="A1449" s="1"/>
      <c r="B1449" s="1"/>
      <c r="C1449" s="1"/>
      <c r="D1449" s="5">
        <f t="shared" si="114"/>
        <v>1449</v>
      </c>
      <c r="E1449" s="10" t="s">
        <v>7</v>
      </c>
      <c r="F1449" s="9"/>
      <c r="G1449" s="10" t="s">
        <v>7</v>
      </c>
      <c r="H1449" s="9"/>
      <c r="I1449" s="10" t="s">
        <v>7</v>
      </c>
      <c r="J1449" s="9"/>
      <c r="K1449" s="10" t="s">
        <v>7</v>
      </c>
      <c r="L1449" s="139"/>
      <c r="M1449" s="1"/>
      <c r="N1449" s="32" t="str">
        <f t="shared" si="115"/>
        <v/>
      </c>
      <c r="O1449" s="32" t="str">
        <f t="shared" si="116"/>
        <v/>
      </c>
      <c r="P1449" s="1"/>
      <c r="Q1449" s="32" t="str">
        <f t="shared" si="117"/>
        <v/>
      </c>
      <c r="R1449" s="22">
        <f t="shared" si="113"/>
        <v>0</v>
      </c>
      <c r="S1449" s="1"/>
      <c r="T1449" s="1"/>
    </row>
    <row r="1450" spans="1:20" x14ac:dyDescent="0.25">
      <c r="A1450" s="1"/>
      <c r="B1450" s="1"/>
      <c r="C1450" s="1"/>
      <c r="D1450" s="5">
        <f t="shared" si="114"/>
        <v>1450</v>
      </c>
      <c r="E1450" s="10" t="s">
        <v>7</v>
      </c>
      <c r="F1450" s="9"/>
      <c r="G1450" s="10" t="s">
        <v>7</v>
      </c>
      <c r="H1450" s="9"/>
      <c r="I1450" s="10" t="s">
        <v>7</v>
      </c>
      <c r="J1450" s="9"/>
      <c r="K1450" s="10" t="s">
        <v>7</v>
      </c>
      <c r="L1450" s="139"/>
      <c r="M1450" s="1"/>
      <c r="N1450" s="32" t="str">
        <f t="shared" si="115"/>
        <v/>
      </c>
      <c r="O1450" s="32" t="str">
        <f t="shared" si="116"/>
        <v/>
      </c>
      <c r="P1450" s="1"/>
      <c r="Q1450" s="32" t="str">
        <f t="shared" si="117"/>
        <v/>
      </c>
      <c r="R1450" s="22">
        <f t="shared" si="113"/>
        <v>0</v>
      </c>
      <c r="S1450" s="1"/>
      <c r="T1450" s="1"/>
    </row>
    <row r="1451" spans="1:20" x14ac:dyDescent="0.25">
      <c r="A1451" s="1"/>
      <c r="B1451" s="1"/>
      <c r="C1451" s="1"/>
      <c r="D1451" s="5">
        <f t="shared" si="114"/>
        <v>1451</v>
      </c>
      <c r="E1451" s="10" t="s">
        <v>7</v>
      </c>
      <c r="F1451" s="9"/>
      <c r="G1451" s="10" t="s">
        <v>7</v>
      </c>
      <c r="H1451" s="9"/>
      <c r="I1451" s="10" t="s">
        <v>7</v>
      </c>
      <c r="J1451" s="9"/>
      <c r="K1451" s="10" t="s">
        <v>7</v>
      </c>
      <c r="L1451" s="139"/>
      <c r="M1451" s="1"/>
      <c r="N1451" s="32" t="str">
        <f t="shared" si="115"/>
        <v/>
      </c>
      <c r="O1451" s="32" t="str">
        <f t="shared" si="116"/>
        <v/>
      </c>
      <c r="P1451" s="1"/>
      <c r="Q1451" s="32" t="str">
        <f t="shared" si="117"/>
        <v/>
      </c>
      <c r="R1451" s="22">
        <f t="shared" si="113"/>
        <v>0</v>
      </c>
      <c r="S1451" s="1"/>
      <c r="T1451" s="1"/>
    </row>
    <row r="1452" spans="1:20" x14ac:dyDescent="0.25">
      <c r="A1452" s="1"/>
      <c r="B1452" s="1"/>
      <c r="C1452" s="1"/>
      <c r="D1452" s="5">
        <f t="shared" si="114"/>
        <v>1452</v>
      </c>
      <c r="E1452" s="10" t="s">
        <v>7</v>
      </c>
      <c r="F1452" s="9"/>
      <c r="G1452" s="10" t="s">
        <v>7</v>
      </c>
      <c r="H1452" s="9"/>
      <c r="I1452" s="10" t="s">
        <v>7</v>
      </c>
      <c r="J1452" s="9"/>
      <c r="K1452" s="10" t="s">
        <v>7</v>
      </c>
      <c r="L1452" s="139"/>
      <c r="M1452" s="1"/>
      <c r="N1452" s="32" t="str">
        <f t="shared" si="115"/>
        <v/>
      </c>
      <c r="O1452" s="32" t="str">
        <f t="shared" si="116"/>
        <v/>
      </c>
      <c r="P1452" s="1"/>
      <c r="Q1452" s="32" t="str">
        <f t="shared" si="117"/>
        <v/>
      </c>
      <c r="R1452" s="22">
        <f t="shared" si="113"/>
        <v>0</v>
      </c>
      <c r="S1452" s="1"/>
      <c r="T1452" s="1"/>
    </row>
    <row r="1453" spans="1:20" x14ac:dyDescent="0.25">
      <c r="A1453" s="1"/>
      <c r="B1453" s="1"/>
      <c r="C1453" s="1"/>
      <c r="D1453" s="5">
        <f t="shared" si="114"/>
        <v>1453</v>
      </c>
      <c r="E1453" s="10" t="s">
        <v>7</v>
      </c>
      <c r="F1453" s="9"/>
      <c r="G1453" s="10" t="s">
        <v>7</v>
      </c>
      <c r="H1453" s="9"/>
      <c r="I1453" s="10" t="s">
        <v>7</v>
      </c>
      <c r="J1453" s="9"/>
      <c r="K1453" s="10" t="s">
        <v>7</v>
      </c>
      <c r="L1453" s="139"/>
      <c r="M1453" s="1"/>
      <c r="N1453" s="32" t="str">
        <f t="shared" si="115"/>
        <v/>
      </c>
      <c r="O1453" s="32" t="str">
        <f t="shared" si="116"/>
        <v/>
      </c>
      <c r="P1453" s="1"/>
      <c r="Q1453" s="32" t="str">
        <f t="shared" si="117"/>
        <v/>
      </c>
      <c r="R1453" s="22">
        <f t="shared" si="113"/>
        <v>0</v>
      </c>
      <c r="S1453" s="1"/>
      <c r="T1453" s="1"/>
    </row>
    <row r="1454" spans="1:20" x14ac:dyDescent="0.25">
      <c r="A1454" s="1"/>
      <c r="B1454" s="1"/>
      <c r="C1454" s="1"/>
      <c r="D1454" s="5">
        <f t="shared" si="114"/>
        <v>1454</v>
      </c>
      <c r="E1454" s="10" t="s">
        <v>7</v>
      </c>
      <c r="F1454" s="9"/>
      <c r="G1454" s="10" t="s">
        <v>7</v>
      </c>
      <c r="H1454" s="9"/>
      <c r="I1454" s="10" t="s">
        <v>7</v>
      </c>
      <c r="J1454" s="9"/>
      <c r="K1454" s="10" t="s">
        <v>7</v>
      </c>
      <c r="L1454" s="139"/>
      <c r="M1454" s="1"/>
      <c r="N1454" s="32" t="str">
        <f t="shared" si="115"/>
        <v/>
      </c>
      <c r="O1454" s="32" t="str">
        <f t="shared" si="116"/>
        <v/>
      </c>
      <c r="P1454" s="1"/>
      <c r="Q1454" s="32" t="str">
        <f t="shared" si="117"/>
        <v/>
      </c>
      <c r="R1454" s="22">
        <f t="shared" si="113"/>
        <v>0</v>
      </c>
      <c r="S1454" s="1"/>
      <c r="T1454" s="1"/>
    </row>
    <row r="1455" spans="1:20" x14ac:dyDescent="0.25">
      <c r="A1455" s="1"/>
      <c r="B1455" s="1"/>
      <c r="C1455" s="1"/>
      <c r="D1455" s="5">
        <f t="shared" si="114"/>
        <v>1455</v>
      </c>
      <c r="E1455" s="10" t="s">
        <v>7</v>
      </c>
      <c r="F1455" s="9"/>
      <c r="G1455" s="10" t="s">
        <v>7</v>
      </c>
      <c r="H1455" s="9"/>
      <c r="I1455" s="10" t="s">
        <v>7</v>
      </c>
      <c r="J1455" s="9"/>
      <c r="K1455" s="10" t="s">
        <v>7</v>
      </c>
      <c r="L1455" s="139"/>
      <c r="M1455" s="1"/>
      <c r="N1455" s="32" t="str">
        <f t="shared" si="115"/>
        <v/>
      </c>
      <c r="O1455" s="32" t="str">
        <f t="shared" si="116"/>
        <v/>
      </c>
      <c r="P1455" s="1"/>
      <c r="Q1455" s="32" t="str">
        <f t="shared" si="117"/>
        <v/>
      </c>
      <c r="R1455" s="22">
        <f t="shared" si="113"/>
        <v>0</v>
      </c>
      <c r="S1455" s="1"/>
      <c r="T1455" s="1"/>
    </row>
    <row r="1456" spans="1:20" x14ac:dyDescent="0.25">
      <c r="A1456" s="1"/>
      <c r="B1456" s="1"/>
      <c r="C1456" s="1"/>
      <c r="D1456" s="5">
        <f t="shared" si="114"/>
        <v>1456</v>
      </c>
      <c r="E1456" s="10" t="s">
        <v>7</v>
      </c>
      <c r="F1456" s="9"/>
      <c r="G1456" s="10" t="s">
        <v>7</v>
      </c>
      <c r="H1456" s="9"/>
      <c r="I1456" s="10" t="s">
        <v>7</v>
      </c>
      <c r="J1456" s="9"/>
      <c r="K1456" s="10" t="s">
        <v>7</v>
      </c>
      <c r="L1456" s="139"/>
      <c r="M1456" s="1"/>
      <c r="N1456" s="32" t="str">
        <f t="shared" si="115"/>
        <v/>
      </c>
      <c r="O1456" s="32" t="str">
        <f t="shared" si="116"/>
        <v/>
      </c>
      <c r="P1456" s="1"/>
      <c r="Q1456" s="32" t="str">
        <f t="shared" si="117"/>
        <v/>
      </c>
      <c r="R1456" s="22">
        <f t="shared" si="113"/>
        <v>0</v>
      </c>
      <c r="S1456" s="1"/>
      <c r="T1456" s="1"/>
    </row>
    <row r="1457" spans="1:20" x14ac:dyDescent="0.25">
      <c r="A1457" s="1"/>
      <c r="B1457" s="1"/>
      <c r="C1457" s="1"/>
      <c r="D1457" s="5">
        <f t="shared" si="114"/>
        <v>1457</v>
      </c>
      <c r="E1457" s="10" t="s">
        <v>7</v>
      </c>
      <c r="F1457" s="9"/>
      <c r="G1457" s="10" t="s">
        <v>7</v>
      </c>
      <c r="H1457" s="9"/>
      <c r="I1457" s="10" t="s">
        <v>7</v>
      </c>
      <c r="J1457" s="9"/>
      <c r="K1457" s="10" t="s">
        <v>7</v>
      </c>
      <c r="L1457" s="139"/>
      <c r="M1457" s="1"/>
      <c r="N1457" s="32" t="str">
        <f t="shared" si="115"/>
        <v/>
      </c>
      <c r="O1457" s="32" t="str">
        <f t="shared" si="116"/>
        <v/>
      </c>
      <c r="P1457" s="1"/>
      <c r="Q1457" s="32" t="str">
        <f t="shared" si="117"/>
        <v/>
      </c>
      <c r="R1457" s="22">
        <f t="shared" si="113"/>
        <v>0</v>
      </c>
      <c r="S1457" s="1"/>
      <c r="T1457" s="1"/>
    </row>
    <row r="1458" spans="1:20" x14ac:dyDescent="0.25">
      <c r="A1458" s="1"/>
      <c r="B1458" s="1"/>
      <c r="C1458" s="1"/>
      <c r="D1458" s="5">
        <f t="shared" si="114"/>
        <v>1458</v>
      </c>
      <c r="E1458" s="10" t="s">
        <v>7</v>
      </c>
      <c r="F1458" s="9"/>
      <c r="G1458" s="10" t="s">
        <v>7</v>
      </c>
      <c r="H1458" s="9"/>
      <c r="I1458" s="10" t="s">
        <v>7</v>
      </c>
      <c r="J1458" s="9"/>
      <c r="K1458" s="10" t="s">
        <v>7</v>
      </c>
      <c r="L1458" s="139"/>
      <c r="M1458" s="1"/>
      <c r="N1458" s="32" t="str">
        <f t="shared" si="115"/>
        <v/>
      </c>
      <c r="O1458" s="32" t="str">
        <f t="shared" si="116"/>
        <v/>
      </c>
      <c r="P1458" s="1"/>
      <c r="Q1458" s="32" t="str">
        <f t="shared" si="117"/>
        <v/>
      </c>
      <c r="R1458" s="22">
        <f t="shared" si="113"/>
        <v>0</v>
      </c>
      <c r="S1458" s="1"/>
      <c r="T1458" s="1"/>
    </row>
    <row r="1459" spans="1:20" x14ac:dyDescent="0.25">
      <c r="A1459" s="1"/>
      <c r="B1459" s="1"/>
      <c r="C1459" s="1"/>
      <c r="D1459" s="5">
        <f t="shared" si="114"/>
        <v>1459</v>
      </c>
      <c r="E1459" s="10" t="s">
        <v>7</v>
      </c>
      <c r="F1459" s="9"/>
      <c r="G1459" s="10" t="s">
        <v>7</v>
      </c>
      <c r="H1459" s="9"/>
      <c r="I1459" s="10" t="s">
        <v>7</v>
      </c>
      <c r="J1459" s="9"/>
      <c r="K1459" s="10" t="s">
        <v>7</v>
      </c>
      <c r="L1459" s="139"/>
      <c r="M1459" s="1"/>
      <c r="N1459" s="32" t="str">
        <f t="shared" si="115"/>
        <v/>
      </c>
      <c r="O1459" s="32" t="str">
        <f t="shared" si="116"/>
        <v/>
      </c>
      <c r="P1459" s="1"/>
      <c r="Q1459" s="32" t="str">
        <f t="shared" si="117"/>
        <v/>
      </c>
      <c r="R1459" s="22">
        <f t="shared" si="113"/>
        <v>0</v>
      </c>
      <c r="S1459" s="1"/>
      <c r="T1459" s="1"/>
    </row>
    <row r="1460" spans="1:20" x14ac:dyDescent="0.25">
      <c r="A1460" s="1"/>
      <c r="B1460" s="1"/>
      <c r="C1460" s="1"/>
      <c r="D1460" s="5">
        <f t="shared" si="114"/>
        <v>1460</v>
      </c>
      <c r="E1460" s="10" t="s">
        <v>7</v>
      </c>
      <c r="F1460" s="9"/>
      <c r="G1460" s="10" t="s">
        <v>7</v>
      </c>
      <c r="H1460" s="9"/>
      <c r="I1460" s="10" t="s">
        <v>7</v>
      </c>
      <c r="J1460" s="9"/>
      <c r="K1460" s="10" t="s">
        <v>7</v>
      </c>
      <c r="L1460" s="139"/>
      <c r="M1460" s="1"/>
      <c r="N1460" s="32" t="str">
        <f t="shared" si="115"/>
        <v/>
      </c>
      <c r="O1460" s="32" t="str">
        <f t="shared" si="116"/>
        <v/>
      </c>
      <c r="P1460" s="1"/>
      <c r="Q1460" s="32" t="str">
        <f t="shared" si="117"/>
        <v/>
      </c>
      <c r="R1460" s="22">
        <f t="shared" si="113"/>
        <v>0</v>
      </c>
      <c r="S1460" s="1"/>
      <c r="T1460" s="1"/>
    </row>
    <row r="1461" spans="1:20" x14ac:dyDescent="0.25">
      <c r="A1461" s="1"/>
      <c r="B1461" s="1"/>
      <c r="C1461" s="1"/>
      <c r="D1461" s="5">
        <f t="shared" si="114"/>
        <v>1461</v>
      </c>
      <c r="E1461" s="10" t="s">
        <v>7</v>
      </c>
      <c r="F1461" s="9"/>
      <c r="G1461" s="10" t="s">
        <v>7</v>
      </c>
      <c r="H1461" s="9"/>
      <c r="I1461" s="10" t="s">
        <v>7</v>
      </c>
      <c r="J1461" s="9"/>
      <c r="K1461" s="10" t="s">
        <v>7</v>
      </c>
      <c r="L1461" s="139"/>
      <c r="M1461" s="1"/>
      <c r="N1461" s="32" t="str">
        <f t="shared" si="115"/>
        <v/>
      </c>
      <c r="O1461" s="32" t="str">
        <f t="shared" si="116"/>
        <v/>
      </c>
      <c r="P1461" s="1"/>
      <c r="Q1461" s="32" t="str">
        <f t="shared" si="117"/>
        <v/>
      </c>
      <c r="R1461" s="22">
        <f t="shared" si="113"/>
        <v>0</v>
      </c>
      <c r="S1461" s="1"/>
      <c r="T1461" s="1"/>
    </row>
    <row r="1462" spans="1:20" x14ac:dyDescent="0.25">
      <c r="A1462" s="1"/>
      <c r="B1462" s="1"/>
      <c r="C1462" s="1"/>
      <c r="D1462" s="5">
        <f t="shared" si="114"/>
        <v>1462</v>
      </c>
      <c r="E1462" s="10" t="s">
        <v>7</v>
      </c>
      <c r="F1462" s="9"/>
      <c r="G1462" s="10" t="s">
        <v>7</v>
      </c>
      <c r="H1462" s="9"/>
      <c r="I1462" s="10" t="s">
        <v>7</v>
      </c>
      <c r="J1462" s="9"/>
      <c r="K1462" s="10" t="s">
        <v>7</v>
      </c>
      <c r="L1462" s="139"/>
      <c r="M1462" s="1"/>
      <c r="N1462" s="32" t="str">
        <f t="shared" si="115"/>
        <v/>
      </c>
      <c r="O1462" s="32" t="str">
        <f t="shared" si="116"/>
        <v/>
      </c>
      <c r="P1462" s="1"/>
      <c r="Q1462" s="32" t="str">
        <f t="shared" si="117"/>
        <v/>
      </c>
      <c r="R1462" s="22">
        <f t="shared" si="113"/>
        <v>0</v>
      </c>
      <c r="S1462" s="1"/>
      <c r="T1462" s="1"/>
    </row>
    <row r="1463" spans="1:20" x14ac:dyDescent="0.25">
      <c r="A1463" s="1"/>
      <c r="B1463" s="1"/>
      <c r="C1463" s="1"/>
      <c r="D1463" s="5">
        <f t="shared" si="114"/>
        <v>1463</v>
      </c>
      <c r="E1463" s="10" t="s">
        <v>7</v>
      </c>
      <c r="F1463" s="9"/>
      <c r="G1463" s="10" t="s">
        <v>7</v>
      </c>
      <c r="H1463" s="9"/>
      <c r="I1463" s="10" t="s">
        <v>7</v>
      </c>
      <c r="J1463" s="9"/>
      <c r="K1463" s="10" t="s">
        <v>7</v>
      </c>
      <c r="L1463" s="139"/>
      <c r="M1463" s="1"/>
      <c r="N1463" s="32" t="str">
        <f t="shared" si="115"/>
        <v/>
      </c>
      <c r="O1463" s="32" t="str">
        <f t="shared" si="116"/>
        <v/>
      </c>
      <c r="P1463" s="1"/>
      <c r="Q1463" s="32" t="str">
        <f t="shared" si="117"/>
        <v/>
      </c>
      <c r="R1463" s="22">
        <f t="shared" si="113"/>
        <v>0</v>
      </c>
      <c r="S1463" s="1"/>
      <c r="T1463" s="1"/>
    </row>
    <row r="1464" spans="1:20" x14ac:dyDescent="0.25">
      <c r="A1464" s="1"/>
      <c r="B1464" s="1"/>
      <c r="C1464" s="1"/>
      <c r="D1464" s="5">
        <f t="shared" si="114"/>
        <v>1464</v>
      </c>
      <c r="E1464" s="10" t="s">
        <v>7</v>
      </c>
      <c r="F1464" s="9"/>
      <c r="G1464" s="10" t="s">
        <v>7</v>
      </c>
      <c r="H1464" s="9"/>
      <c r="I1464" s="10" t="s">
        <v>7</v>
      </c>
      <c r="J1464" s="9"/>
      <c r="K1464" s="10" t="s">
        <v>7</v>
      </c>
      <c r="L1464" s="139"/>
      <c r="M1464" s="1"/>
      <c r="N1464" s="32" t="str">
        <f t="shared" si="115"/>
        <v/>
      </c>
      <c r="O1464" s="32" t="str">
        <f t="shared" si="116"/>
        <v/>
      </c>
      <c r="P1464" s="1"/>
      <c r="Q1464" s="32" t="str">
        <f t="shared" si="117"/>
        <v/>
      </c>
      <c r="R1464" s="22">
        <f t="shared" si="113"/>
        <v>0</v>
      </c>
      <c r="S1464" s="1"/>
      <c r="T1464" s="1"/>
    </row>
    <row r="1465" spans="1:20" x14ac:dyDescent="0.25">
      <c r="A1465" s="1"/>
      <c r="B1465" s="1"/>
      <c r="C1465" s="1"/>
      <c r="D1465" s="5">
        <f t="shared" si="114"/>
        <v>1465</v>
      </c>
      <c r="E1465" s="10" t="s">
        <v>7</v>
      </c>
      <c r="F1465" s="9"/>
      <c r="G1465" s="10" t="s">
        <v>7</v>
      </c>
      <c r="H1465" s="9"/>
      <c r="I1465" s="10" t="s">
        <v>7</v>
      </c>
      <c r="J1465" s="9"/>
      <c r="K1465" s="10" t="s">
        <v>7</v>
      </c>
      <c r="L1465" s="139"/>
      <c r="M1465" s="1"/>
      <c r="N1465" s="32" t="str">
        <f t="shared" si="115"/>
        <v/>
      </c>
      <c r="O1465" s="32" t="str">
        <f t="shared" si="116"/>
        <v/>
      </c>
      <c r="P1465" s="1"/>
      <c r="Q1465" s="32" t="str">
        <f t="shared" si="117"/>
        <v/>
      </c>
      <c r="R1465" s="22">
        <f t="shared" si="113"/>
        <v>0</v>
      </c>
      <c r="S1465" s="1"/>
      <c r="T1465" s="1"/>
    </row>
    <row r="1466" spans="1:20" x14ac:dyDescent="0.25">
      <c r="A1466" s="1"/>
      <c r="B1466" s="1"/>
      <c r="C1466" s="1"/>
      <c r="D1466" s="5">
        <f t="shared" si="114"/>
        <v>1466</v>
      </c>
      <c r="E1466" s="10" t="s">
        <v>7</v>
      </c>
      <c r="F1466" s="9"/>
      <c r="G1466" s="10" t="s">
        <v>7</v>
      </c>
      <c r="H1466" s="9"/>
      <c r="I1466" s="10" t="s">
        <v>7</v>
      </c>
      <c r="J1466" s="9"/>
      <c r="K1466" s="10" t="s">
        <v>7</v>
      </c>
      <c r="L1466" s="139"/>
      <c r="M1466" s="1"/>
      <c r="N1466" s="32" t="str">
        <f t="shared" si="115"/>
        <v/>
      </c>
      <c r="O1466" s="32" t="str">
        <f t="shared" si="116"/>
        <v/>
      </c>
      <c r="P1466" s="1"/>
      <c r="Q1466" s="32" t="str">
        <f t="shared" si="117"/>
        <v/>
      </c>
      <c r="R1466" s="22">
        <f t="shared" si="113"/>
        <v>0</v>
      </c>
      <c r="S1466" s="1"/>
      <c r="T1466" s="1"/>
    </row>
    <row r="1467" spans="1:20" x14ac:dyDescent="0.25">
      <c r="A1467" s="1"/>
      <c r="B1467" s="1"/>
      <c r="C1467" s="1"/>
      <c r="D1467" s="5">
        <f t="shared" si="114"/>
        <v>1467</v>
      </c>
      <c r="E1467" s="10" t="s">
        <v>7</v>
      </c>
      <c r="F1467" s="9"/>
      <c r="G1467" s="10" t="s">
        <v>7</v>
      </c>
      <c r="H1467" s="9"/>
      <c r="I1467" s="10" t="s">
        <v>7</v>
      </c>
      <c r="J1467" s="9"/>
      <c r="K1467" s="10" t="s">
        <v>7</v>
      </c>
      <c r="L1467" s="139"/>
      <c r="M1467" s="1"/>
      <c r="N1467" s="32" t="str">
        <f t="shared" si="115"/>
        <v/>
      </c>
      <c r="O1467" s="32" t="str">
        <f t="shared" si="116"/>
        <v/>
      </c>
      <c r="P1467" s="1"/>
      <c r="Q1467" s="32" t="str">
        <f t="shared" si="117"/>
        <v/>
      </c>
      <c r="R1467" s="22">
        <f t="shared" si="113"/>
        <v>0</v>
      </c>
      <c r="S1467" s="1"/>
      <c r="T1467" s="1"/>
    </row>
    <row r="1468" spans="1:20" x14ac:dyDescent="0.25">
      <c r="A1468" s="1"/>
      <c r="B1468" s="1"/>
      <c r="C1468" s="1"/>
      <c r="D1468" s="5">
        <f t="shared" si="114"/>
        <v>1468</v>
      </c>
      <c r="E1468" s="10" t="s">
        <v>7</v>
      </c>
      <c r="F1468" s="9"/>
      <c r="G1468" s="10" t="s">
        <v>7</v>
      </c>
      <c r="H1468" s="9"/>
      <c r="I1468" s="10" t="s">
        <v>7</v>
      </c>
      <c r="J1468" s="9"/>
      <c r="K1468" s="10" t="s">
        <v>7</v>
      </c>
      <c r="L1468" s="139"/>
      <c r="M1468" s="1"/>
      <c r="N1468" s="32" t="str">
        <f t="shared" si="115"/>
        <v/>
      </c>
      <c r="O1468" s="32" t="str">
        <f t="shared" si="116"/>
        <v/>
      </c>
      <c r="P1468" s="1"/>
      <c r="Q1468" s="32" t="str">
        <f t="shared" si="117"/>
        <v/>
      </c>
      <c r="R1468" s="22">
        <f t="shared" si="113"/>
        <v>0</v>
      </c>
      <c r="S1468" s="1"/>
      <c r="T1468" s="1"/>
    </row>
    <row r="1469" spans="1:20" x14ac:dyDescent="0.25">
      <c r="A1469" s="1"/>
      <c r="B1469" s="1"/>
      <c r="C1469" s="1"/>
      <c r="D1469" s="5">
        <f t="shared" si="114"/>
        <v>1469</v>
      </c>
      <c r="E1469" s="10" t="s">
        <v>7</v>
      </c>
      <c r="F1469" s="9"/>
      <c r="G1469" s="10" t="s">
        <v>7</v>
      </c>
      <c r="H1469" s="9"/>
      <c r="I1469" s="10" t="s">
        <v>7</v>
      </c>
      <c r="J1469" s="9"/>
      <c r="K1469" s="10" t="s">
        <v>7</v>
      </c>
      <c r="L1469" s="139"/>
      <c r="M1469" s="1"/>
      <c r="N1469" s="32" t="str">
        <f t="shared" si="115"/>
        <v/>
      </c>
      <c r="O1469" s="32" t="str">
        <f t="shared" si="116"/>
        <v/>
      </c>
      <c r="P1469" s="1"/>
      <c r="Q1469" s="32" t="str">
        <f t="shared" si="117"/>
        <v/>
      </c>
      <c r="R1469" s="22">
        <f t="shared" si="113"/>
        <v>0</v>
      </c>
      <c r="S1469" s="1"/>
      <c r="T1469" s="1"/>
    </row>
    <row r="1470" spans="1:20" x14ac:dyDescent="0.25">
      <c r="A1470" s="1"/>
      <c r="B1470" s="1"/>
      <c r="C1470" s="1"/>
      <c r="D1470" s="5">
        <f t="shared" si="114"/>
        <v>1470</v>
      </c>
      <c r="E1470" s="10" t="s">
        <v>7</v>
      </c>
      <c r="F1470" s="9"/>
      <c r="G1470" s="10" t="s">
        <v>7</v>
      </c>
      <c r="H1470" s="9"/>
      <c r="I1470" s="10" t="s">
        <v>7</v>
      </c>
      <c r="J1470" s="9"/>
      <c r="K1470" s="10" t="s">
        <v>7</v>
      </c>
      <c r="L1470" s="139"/>
      <c r="M1470" s="1"/>
      <c r="N1470" s="32" t="str">
        <f t="shared" si="115"/>
        <v/>
      </c>
      <c r="O1470" s="32" t="str">
        <f t="shared" si="116"/>
        <v/>
      </c>
      <c r="P1470" s="1"/>
      <c r="Q1470" s="32" t="str">
        <f t="shared" si="117"/>
        <v/>
      </c>
      <c r="R1470" s="22">
        <f t="shared" si="113"/>
        <v>0</v>
      </c>
      <c r="S1470" s="1"/>
      <c r="T1470" s="1"/>
    </row>
    <row r="1471" spans="1:20" x14ac:dyDescent="0.25">
      <c r="A1471" s="1"/>
      <c r="B1471" s="1"/>
      <c r="C1471" s="1"/>
      <c r="D1471" s="5">
        <f t="shared" si="114"/>
        <v>1471</v>
      </c>
      <c r="E1471" s="10" t="s">
        <v>7</v>
      </c>
      <c r="F1471" s="9"/>
      <c r="G1471" s="10" t="s">
        <v>7</v>
      </c>
      <c r="H1471" s="9"/>
      <c r="I1471" s="10" t="s">
        <v>7</v>
      </c>
      <c r="J1471" s="9"/>
      <c r="K1471" s="10" t="s">
        <v>7</v>
      </c>
      <c r="L1471" s="139"/>
      <c r="M1471" s="1"/>
      <c r="N1471" s="32" t="str">
        <f t="shared" si="115"/>
        <v/>
      </c>
      <c r="O1471" s="32" t="str">
        <f t="shared" si="116"/>
        <v/>
      </c>
      <c r="P1471" s="1"/>
      <c r="Q1471" s="32" t="str">
        <f t="shared" si="117"/>
        <v/>
      </c>
      <c r="R1471" s="22">
        <f t="shared" si="113"/>
        <v>0</v>
      </c>
      <c r="S1471" s="1"/>
      <c r="T1471" s="1"/>
    </row>
    <row r="1472" spans="1:20" x14ac:dyDescent="0.25">
      <c r="A1472" s="1"/>
      <c r="B1472" s="1"/>
      <c r="C1472" s="1"/>
      <c r="D1472" s="5">
        <f t="shared" si="114"/>
        <v>1472</v>
      </c>
      <c r="E1472" s="10" t="s">
        <v>7</v>
      </c>
      <c r="F1472" s="9"/>
      <c r="G1472" s="10" t="s">
        <v>7</v>
      </c>
      <c r="H1472" s="9"/>
      <c r="I1472" s="10" t="s">
        <v>7</v>
      </c>
      <c r="J1472" s="9"/>
      <c r="K1472" s="10" t="s">
        <v>7</v>
      </c>
      <c r="L1472" s="139"/>
      <c r="M1472" s="1"/>
      <c r="N1472" s="32" t="str">
        <f t="shared" si="115"/>
        <v/>
      </c>
      <c r="O1472" s="32" t="str">
        <f t="shared" si="116"/>
        <v/>
      </c>
      <c r="P1472" s="1"/>
      <c r="Q1472" s="32" t="str">
        <f t="shared" si="117"/>
        <v/>
      </c>
      <c r="R1472" s="22">
        <f t="shared" si="113"/>
        <v>0</v>
      </c>
      <c r="S1472" s="1"/>
      <c r="T1472" s="1"/>
    </row>
    <row r="1473" spans="1:20" x14ac:dyDescent="0.25">
      <c r="A1473" s="1"/>
      <c r="B1473" s="1"/>
      <c r="C1473" s="1"/>
      <c r="D1473" s="5">
        <f t="shared" si="114"/>
        <v>1473</v>
      </c>
      <c r="E1473" s="10" t="s">
        <v>7</v>
      </c>
      <c r="F1473" s="9"/>
      <c r="G1473" s="10" t="s">
        <v>7</v>
      </c>
      <c r="H1473" s="9"/>
      <c r="I1473" s="10" t="s">
        <v>7</v>
      </c>
      <c r="J1473" s="9"/>
      <c r="K1473" s="10" t="s">
        <v>7</v>
      </c>
      <c r="L1473" s="139"/>
      <c r="M1473" s="1"/>
      <c r="N1473" s="32" t="str">
        <f t="shared" si="115"/>
        <v/>
      </c>
      <c r="O1473" s="32" t="str">
        <f t="shared" si="116"/>
        <v/>
      </c>
      <c r="P1473" s="1"/>
      <c r="Q1473" s="32" t="str">
        <f t="shared" si="117"/>
        <v/>
      </c>
      <c r="R1473" s="22">
        <f t="shared" si="113"/>
        <v>0</v>
      </c>
      <c r="S1473" s="1"/>
      <c r="T1473" s="1"/>
    </row>
    <row r="1474" spans="1:20" x14ac:dyDescent="0.25">
      <c r="A1474" s="1"/>
      <c r="B1474" s="1"/>
      <c r="C1474" s="1"/>
      <c r="D1474" s="5">
        <f t="shared" si="114"/>
        <v>1474</v>
      </c>
      <c r="E1474" s="10" t="s">
        <v>7</v>
      </c>
      <c r="F1474" s="9"/>
      <c r="G1474" s="10" t="s">
        <v>7</v>
      </c>
      <c r="H1474" s="9"/>
      <c r="I1474" s="10" t="s">
        <v>7</v>
      </c>
      <c r="J1474" s="9"/>
      <c r="K1474" s="10" t="s">
        <v>7</v>
      </c>
      <c r="L1474" s="139"/>
      <c r="M1474" s="1"/>
      <c r="N1474" s="32" t="str">
        <f t="shared" si="115"/>
        <v/>
      </c>
      <c r="O1474" s="32" t="str">
        <f t="shared" si="116"/>
        <v/>
      </c>
      <c r="P1474" s="1"/>
      <c r="Q1474" s="32" t="str">
        <f t="shared" si="117"/>
        <v/>
      </c>
      <c r="R1474" s="22">
        <f t="shared" si="113"/>
        <v>0</v>
      </c>
      <c r="S1474" s="1"/>
      <c r="T1474" s="1"/>
    </row>
    <row r="1475" spans="1:20" x14ac:dyDescent="0.25">
      <c r="A1475" s="1"/>
      <c r="B1475" s="1"/>
      <c r="C1475" s="1"/>
      <c r="D1475" s="5">
        <f t="shared" si="114"/>
        <v>1475</v>
      </c>
      <c r="E1475" s="10" t="s">
        <v>7</v>
      </c>
      <c r="F1475" s="9"/>
      <c r="G1475" s="10" t="s">
        <v>7</v>
      </c>
      <c r="H1475" s="9"/>
      <c r="I1475" s="10" t="s">
        <v>7</v>
      </c>
      <c r="J1475" s="9"/>
      <c r="K1475" s="10" t="s">
        <v>7</v>
      </c>
      <c r="L1475" s="139"/>
      <c r="M1475" s="1"/>
      <c r="N1475" s="32" t="str">
        <f t="shared" si="115"/>
        <v/>
      </c>
      <c r="O1475" s="32" t="str">
        <f t="shared" si="116"/>
        <v/>
      </c>
      <c r="P1475" s="1"/>
      <c r="Q1475" s="32" t="str">
        <f t="shared" si="117"/>
        <v/>
      </c>
      <c r="R1475" s="22">
        <f t="shared" si="113"/>
        <v>0</v>
      </c>
      <c r="S1475" s="1"/>
      <c r="T1475" s="1"/>
    </row>
    <row r="1476" spans="1:20" x14ac:dyDescent="0.25">
      <c r="A1476" s="1"/>
      <c r="B1476" s="1"/>
      <c r="C1476" s="1"/>
      <c r="D1476" s="5">
        <f t="shared" si="114"/>
        <v>1476</v>
      </c>
      <c r="E1476" s="10" t="s">
        <v>7</v>
      </c>
      <c r="F1476" s="9"/>
      <c r="G1476" s="10" t="s">
        <v>7</v>
      </c>
      <c r="H1476" s="9"/>
      <c r="I1476" s="10" t="s">
        <v>7</v>
      </c>
      <c r="J1476" s="9"/>
      <c r="K1476" s="10" t="s">
        <v>7</v>
      </c>
      <c r="L1476" s="139"/>
      <c r="M1476" s="1"/>
      <c r="N1476" s="32" t="str">
        <f t="shared" si="115"/>
        <v/>
      </c>
      <c r="O1476" s="32" t="str">
        <f t="shared" si="116"/>
        <v/>
      </c>
      <c r="P1476" s="1"/>
      <c r="Q1476" s="32" t="str">
        <f t="shared" si="117"/>
        <v/>
      </c>
      <c r="R1476" s="22">
        <f t="shared" si="113"/>
        <v>0</v>
      </c>
      <c r="S1476" s="1"/>
      <c r="T1476" s="1"/>
    </row>
    <row r="1477" spans="1:20" x14ac:dyDescent="0.25">
      <c r="A1477" s="1"/>
      <c r="B1477" s="1"/>
      <c r="C1477" s="1"/>
      <c r="D1477" s="5">
        <f t="shared" si="114"/>
        <v>1477</v>
      </c>
      <c r="E1477" s="10" t="s">
        <v>7</v>
      </c>
      <c r="F1477" s="9"/>
      <c r="G1477" s="10" t="s">
        <v>7</v>
      </c>
      <c r="H1477" s="9"/>
      <c r="I1477" s="10" t="s">
        <v>7</v>
      </c>
      <c r="J1477" s="9"/>
      <c r="K1477" s="10" t="s">
        <v>7</v>
      </c>
      <c r="L1477" s="139"/>
      <c r="M1477" s="1"/>
      <c r="N1477" s="32" t="str">
        <f t="shared" si="115"/>
        <v/>
      </c>
      <c r="O1477" s="32" t="str">
        <f t="shared" si="116"/>
        <v/>
      </c>
      <c r="P1477" s="1"/>
      <c r="Q1477" s="32" t="str">
        <f t="shared" si="117"/>
        <v/>
      </c>
      <c r="R1477" s="22">
        <f t="shared" si="113"/>
        <v>0</v>
      </c>
      <c r="S1477" s="1"/>
      <c r="T1477" s="1"/>
    </row>
    <row r="1478" spans="1:20" x14ac:dyDescent="0.25">
      <c r="A1478" s="1"/>
      <c r="B1478" s="1"/>
      <c r="C1478" s="1"/>
      <c r="D1478" s="5">
        <f t="shared" si="114"/>
        <v>1478</v>
      </c>
      <c r="E1478" s="10" t="s">
        <v>7</v>
      </c>
      <c r="F1478" s="9"/>
      <c r="G1478" s="10" t="s">
        <v>7</v>
      </c>
      <c r="H1478" s="9"/>
      <c r="I1478" s="10" t="s">
        <v>7</v>
      </c>
      <c r="J1478" s="9"/>
      <c r="K1478" s="10" t="s">
        <v>7</v>
      </c>
      <c r="L1478" s="139"/>
      <c r="M1478" s="1"/>
      <c r="N1478" s="32" t="str">
        <f t="shared" si="115"/>
        <v/>
      </c>
      <c r="O1478" s="32" t="str">
        <f t="shared" si="116"/>
        <v/>
      </c>
      <c r="P1478" s="1"/>
      <c r="Q1478" s="32" t="str">
        <f t="shared" si="117"/>
        <v/>
      </c>
      <c r="R1478" s="22">
        <f t="shared" si="113"/>
        <v>0</v>
      </c>
      <c r="S1478" s="1"/>
      <c r="T1478" s="1"/>
    </row>
    <row r="1479" spans="1:20" x14ac:dyDescent="0.25">
      <c r="A1479" s="1"/>
      <c r="B1479" s="1"/>
      <c r="C1479" s="1"/>
      <c r="D1479" s="5">
        <f t="shared" si="114"/>
        <v>1479</v>
      </c>
      <c r="E1479" s="10" t="s">
        <v>7</v>
      </c>
      <c r="F1479" s="9"/>
      <c r="G1479" s="10" t="s">
        <v>7</v>
      </c>
      <c r="H1479" s="9"/>
      <c r="I1479" s="10" t="s">
        <v>7</v>
      </c>
      <c r="J1479" s="9"/>
      <c r="K1479" s="10" t="s">
        <v>7</v>
      </c>
      <c r="L1479" s="139"/>
      <c r="M1479" s="1"/>
      <c r="N1479" s="32" t="str">
        <f t="shared" si="115"/>
        <v/>
      </c>
      <c r="O1479" s="32" t="str">
        <f t="shared" si="116"/>
        <v/>
      </c>
      <c r="P1479" s="1"/>
      <c r="Q1479" s="32" t="str">
        <f t="shared" si="117"/>
        <v/>
      </c>
      <c r="R1479" s="22">
        <f t="shared" si="113"/>
        <v>0</v>
      </c>
      <c r="S1479" s="1"/>
      <c r="T1479" s="1"/>
    </row>
    <row r="1480" spans="1:20" x14ac:dyDescent="0.25">
      <c r="A1480" s="1"/>
      <c r="B1480" s="1"/>
      <c r="C1480" s="1"/>
      <c r="D1480" s="5">
        <f t="shared" si="114"/>
        <v>1480</v>
      </c>
      <c r="E1480" s="10" t="s">
        <v>7</v>
      </c>
      <c r="F1480" s="9"/>
      <c r="G1480" s="10" t="s">
        <v>7</v>
      </c>
      <c r="H1480" s="9"/>
      <c r="I1480" s="10" t="s">
        <v>7</v>
      </c>
      <c r="J1480" s="9"/>
      <c r="K1480" s="10" t="s">
        <v>7</v>
      </c>
      <c r="L1480" s="139"/>
      <c r="M1480" s="1"/>
      <c r="N1480" s="32" t="str">
        <f t="shared" si="115"/>
        <v/>
      </c>
      <c r="O1480" s="32" t="str">
        <f t="shared" si="116"/>
        <v/>
      </c>
      <c r="P1480" s="1"/>
      <c r="Q1480" s="32" t="str">
        <f t="shared" si="117"/>
        <v/>
      </c>
      <c r="R1480" s="22">
        <f t="shared" ref="R1480:R1543" si="118">IF(Q1480="",0,IF(COUNTIF(Q:Q,Q1480)=1,0,1))</f>
        <v>0</v>
      </c>
      <c r="S1480" s="1"/>
      <c r="T1480" s="1"/>
    </row>
    <row r="1481" spans="1:20" x14ac:dyDescent="0.25">
      <c r="A1481" s="1"/>
      <c r="B1481" s="1"/>
      <c r="C1481" s="1"/>
      <c r="D1481" s="5">
        <f t="shared" ref="D1481:D1544" si="119">ROW(C1481)</f>
        <v>1481</v>
      </c>
      <c r="E1481" s="10" t="s">
        <v>7</v>
      </c>
      <c r="F1481" s="9"/>
      <c r="G1481" s="10" t="s">
        <v>7</v>
      </c>
      <c r="H1481" s="9"/>
      <c r="I1481" s="10" t="s">
        <v>7</v>
      </c>
      <c r="J1481" s="9"/>
      <c r="K1481" s="10" t="s">
        <v>7</v>
      </c>
      <c r="L1481" s="139"/>
      <c r="M1481" s="1"/>
      <c r="N1481" s="32" t="str">
        <f t="shared" si="115"/>
        <v/>
      </c>
      <c r="O1481" s="32" t="str">
        <f t="shared" si="116"/>
        <v/>
      </c>
      <c r="P1481" s="1"/>
      <c r="Q1481" s="32" t="str">
        <f t="shared" si="117"/>
        <v/>
      </c>
      <c r="R1481" s="22">
        <f t="shared" si="118"/>
        <v>0</v>
      </c>
      <c r="S1481" s="1"/>
      <c r="T1481" s="1"/>
    </row>
    <row r="1482" spans="1:20" x14ac:dyDescent="0.25">
      <c r="A1482" s="1"/>
      <c r="B1482" s="1"/>
      <c r="C1482" s="1"/>
      <c r="D1482" s="5">
        <f t="shared" si="119"/>
        <v>1482</v>
      </c>
      <c r="E1482" s="10" t="s">
        <v>7</v>
      </c>
      <c r="F1482" s="9"/>
      <c r="G1482" s="10" t="s">
        <v>7</v>
      </c>
      <c r="H1482" s="9"/>
      <c r="I1482" s="10" t="s">
        <v>7</v>
      </c>
      <c r="J1482" s="9"/>
      <c r="K1482" s="10" t="s">
        <v>7</v>
      </c>
      <c r="L1482" s="139"/>
      <c r="M1482" s="1"/>
      <c r="N1482" s="32" t="str">
        <f t="shared" si="115"/>
        <v/>
      </c>
      <c r="O1482" s="32" t="str">
        <f t="shared" si="116"/>
        <v/>
      </c>
      <c r="P1482" s="1"/>
      <c r="Q1482" s="32" t="str">
        <f t="shared" si="117"/>
        <v/>
      </c>
      <c r="R1482" s="22">
        <f t="shared" si="118"/>
        <v>0</v>
      </c>
      <c r="S1482" s="1"/>
      <c r="T1482" s="1"/>
    </row>
    <row r="1483" spans="1:20" x14ac:dyDescent="0.25">
      <c r="A1483" s="1"/>
      <c r="B1483" s="1"/>
      <c r="C1483" s="1"/>
      <c r="D1483" s="5">
        <f t="shared" si="119"/>
        <v>1483</v>
      </c>
      <c r="E1483" s="10" t="s">
        <v>7</v>
      </c>
      <c r="F1483" s="9"/>
      <c r="G1483" s="10" t="s">
        <v>7</v>
      </c>
      <c r="H1483" s="9"/>
      <c r="I1483" s="10" t="s">
        <v>7</v>
      </c>
      <c r="J1483" s="9"/>
      <c r="K1483" s="10" t="s">
        <v>7</v>
      </c>
      <c r="L1483" s="139"/>
      <c r="M1483" s="1"/>
      <c r="N1483" s="32" t="str">
        <f t="shared" si="115"/>
        <v/>
      </c>
      <c r="O1483" s="32" t="str">
        <f t="shared" si="116"/>
        <v/>
      </c>
      <c r="P1483" s="1"/>
      <c r="Q1483" s="32" t="str">
        <f t="shared" si="117"/>
        <v/>
      </c>
      <c r="R1483" s="22">
        <f t="shared" si="118"/>
        <v>0</v>
      </c>
      <c r="S1483" s="1"/>
      <c r="T1483" s="1"/>
    </row>
    <row r="1484" spans="1:20" x14ac:dyDescent="0.25">
      <c r="A1484" s="1"/>
      <c r="B1484" s="1"/>
      <c r="C1484" s="1"/>
      <c r="D1484" s="5">
        <f t="shared" si="119"/>
        <v>1484</v>
      </c>
      <c r="E1484" s="10" t="s">
        <v>7</v>
      </c>
      <c r="F1484" s="9"/>
      <c r="G1484" s="10" t="s">
        <v>7</v>
      </c>
      <c r="H1484" s="9"/>
      <c r="I1484" s="10" t="s">
        <v>7</v>
      </c>
      <c r="J1484" s="9"/>
      <c r="K1484" s="10" t="s">
        <v>7</v>
      </c>
      <c r="L1484" s="139"/>
      <c r="M1484" s="1"/>
      <c r="N1484" s="32" t="str">
        <f t="shared" si="115"/>
        <v/>
      </c>
      <c r="O1484" s="32" t="str">
        <f t="shared" si="116"/>
        <v/>
      </c>
      <c r="P1484" s="1"/>
      <c r="Q1484" s="32" t="str">
        <f t="shared" si="117"/>
        <v/>
      </c>
      <c r="R1484" s="22">
        <f t="shared" si="118"/>
        <v>0</v>
      </c>
      <c r="S1484" s="1"/>
      <c r="T1484" s="1"/>
    </row>
    <row r="1485" spans="1:20" x14ac:dyDescent="0.25">
      <c r="A1485" s="1"/>
      <c r="B1485" s="1"/>
      <c r="C1485" s="1"/>
      <c r="D1485" s="5">
        <f t="shared" si="119"/>
        <v>1485</v>
      </c>
      <c r="E1485" s="10" t="s">
        <v>7</v>
      </c>
      <c r="F1485" s="9"/>
      <c r="G1485" s="10" t="s">
        <v>7</v>
      </c>
      <c r="H1485" s="9"/>
      <c r="I1485" s="10" t="s">
        <v>7</v>
      </c>
      <c r="J1485" s="9"/>
      <c r="K1485" s="10" t="s">
        <v>7</v>
      </c>
      <c r="L1485" s="139"/>
      <c r="M1485" s="1"/>
      <c r="N1485" s="32" t="str">
        <f t="shared" si="115"/>
        <v/>
      </c>
      <c r="O1485" s="32" t="str">
        <f t="shared" si="116"/>
        <v/>
      </c>
      <c r="P1485" s="1"/>
      <c r="Q1485" s="32" t="str">
        <f t="shared" si="117"/>
        <v/>
      </c>
      <c r="R1485" s="22">
        <f t="shared" si="118"/>
        <v>0</v>
      </c>
      <c r="S1485" s="1"/>
      <c r="T1485" s="1"/>
    </row>
    <row r="1486" spans="1:20" x14ac:dyDescent="0.25">
      <c r="A1486" s="1"/>
      <c r="B1486" s="1"/>
      <c r="C1486" s="1"/>
      <c r="D1486" s="5">
        <f t="shared" si="119"/>
        <v>1486</v>
      </c>
      <c r="E1486" s="10" t="s">
        <v>7</v>
      </c>
      <c r="F1486" s="9"/>
      <c r="G1486" s="10" t="s">
        <v>7</v>
      </c>
      <c r="H1486" s="9"/>
      <c r="I1486" s="10" t="s">
        <v>7</v>
      </c>
      <c r="J1486" s="9"/>
      <c r="K1486" s="10" t="s">
        <v>7</v>
      </c>
      <c r="L1486" s="139"/>
      <c r="M1486" s="1"/>
      <c r="N1486" s="32" t="str">
        <f t="shared" si="115"/>
        <v/>
      </c>
      <c r="O1486" s="32" t="str">
        <f t="shared" si="116"/>
        <v/>
      </c>
      <c r="P1486" s="1"/>
      <c r="Q1486" s="32" t="str">
        <f t="shared" si="117"/>
        <v/>
      </c>
      <c r="R1486" s="22">
        <f t="shared" si="118"/>
        <v>0</v>
      </c>
      <c r="S1486" s="1"/>
      <c r="T1486" s="1"/>
    </row>
    <row r="1487" spans="1:20" x14ac:dyDescent="0.25">
      <c r="A1487" s="1"/>
      <c r="B1487" s="1"/>
      <c r="C1487" s="1"/>
      <c r="D1487" s="5">
        <f t="shared" si="119"/>
        <v>1487</v>
      </c>
      <c r="E1487" s="10" t="s">
        <v>7</v>
      </c>
      <c r="F1487" s="9"/>
      <c r="G1487" s="10" t="s">
        <v>7</v>
      </c>
      <c r="H1487" s="9"/>
      <c r="I1487" s="10" t="s">
        <v>7</v>
      </c>
      <c r="J1487" s="9"/>
      <c r="K1487" s="10" t="s">
        <v>7</v>
      </c>
      <c r="L1487" s="139"/>
      <c r="M1487" s="1"/>
      <c r="N1487" s="32" t="str">
        <f t="shared" si="115"/>
        <v/>
      </c>
      <c r="O1487" s="32" t="str">
        <f t="shared" si="116"/>
        <v/>
      </c>
      <c r="P1487" s="1"/>
      <c r="Q1487" s="32" t="str">
        <f t="shared" si="117"/>
        <v/>
      </c>
      <c r="R1487" s="22">
        <f t="shared" si="118"/>
        <v>0</v>
      </c>
      <c r="S1487" s="1"/>
      <c r="T1487" s="1"/>
    </row>
    <row r="1488" spans="1:20" x14ac:dyDescent="0.25">
      <c r="A1488" s="1"/>
      <c r="B1488" s="1"/>
      <c r="C1488" s="1"/>
      <c r="D1488" s="5">
        <f t="shared" si="119"/>
        <v>1488</v>
      </c>
      <c r="E1488" s="10" t="s">
        <v>7</v>
      </c>
      <c r="F1488" s="9"/>
      <c r="G1488" s="10" t="s">
        <v>7</v>
      </c>
      <c r="H1488" s="9"/>
      <c r="I1488" s="10" t="s">
        <v>7</v>
      </c>
      <c r="J1488" s="9"/>
      <c r="K1488" s="10" t="s">
        <v>7</v>
      </c>
      <c r="L1488" s="139"/>
      <c r="M1488" s="1"/>
      <c r="N1488" s="32" t="str">
        <f t="shared" si="115"/>
        <v/>
      </c>
      <c r="O1488" s="32" t="str">
        <f t="shared" si="116"/>
        <v/>
      </c>
      <c r="P1488" s="1"/>
      <c r="Q1488" s="32" t="str">
        <f t="shared" si="117"/>
        <v/>
      </c>
      <c r="R1488" s="22">
        <f t="shared" si="118"/>
        <v>0</v>
      </c>
      <c r="S1488" s="1"/>
      <c r="T1488" s="1"/>
    </row>
    <row r="1489" spans="1:20" x14ac:dyDescent="0.25">
      <c r="A1489" s="1"/>
      <c r="B1489" s="1"/>
      <c r="C1489" s="1"/>
      <c r="D1489" s="5">
        <f t="shared" si="119"/>
        <v>1489</v>
      </c>
      <c r="E1489" s="10" t="s">
        <v>7</v>
      </c>
      <c r="F1489" s="9"/>
      <c r="G1489" s="10" t="s">
        <v>7</v>
      </c>
      <c r="H1489" s="9"/>
      <c r="I1489" s="10" t="s">
        <v>7</v>
      </c>
      <c r="J1489" s="9"/>
      <c r="K1489" s="10" t="s">
        <v>7</v>
      </c>
      <c r="L1489" s="139"/>
      <c r="M1489" s="1"/>
      <c r="N1489" s="32" t="str">
        <f t="shared" si="115"/>
        <v/>
      </c>
      <c r="O1489" s="32" t="str">
        <f t="shared" si="116"/>
        <v/>
      </c>
      <c r="P1489" s="1"/>
      <c r="Q1489" s="32" t="str">
        <f t="shared" si="117"/>
        <v/>
      </c>
      <c r="R1489" s="22">
        <f t="shared" si="118"/>
        <v>0</v>
      </c>
      <c r="S1489" s="1"/>
      <c r="T1489" s="1"/>
    </row>
    <row r="1490" spans="1:20" x14ac:dyDescent="0.25">
      <c r="A1490" s="1"/>
      <c r="B1490" s="1"/>
      <c r="C1490" s="1"/>
      <c r="D1490" s="5">
        <f t="shared" si="119"/>
        <v>1490</v>
      </c>
      <c r="E1490" s="10" t="s">
        <v>7</v>
      </c>
      <c r="F1490" s="9"/>
      <c r="G1490" s="10" t="s">
        <v>7</v>
      </c>
      <c r="H1490" s="9"/>
      <c r="I1490" s="10" t="s">
        <v>7</v>
      </c>
      <c r="J1490" s="9"/>
      <c r="K1490" s="10" t="s">
        <v>7</v>
      </c>
      <c r="L1490" s="139"/>
      <c r="M1490" s="1"/>
      <c r="N1490" s="32" t="str">
        <f t="shared" si="115"/>
        <v/>
      </c>
      <c r="O1490" s="32" t="str">
        <f t="shared" si="116"/>
        <v/>
      </c>
      <c r="P1490" s="1"/>
      <c r="Q1490" s="32" t="str">
        <f t="shared" si="117"/>
        <v/>
      </c>
      <c r="R1490" s="22">
        <f t="shared" si="118"/>
        <v>0</v>
      </c>
      <c r="S1490" s="1"/>
      <c r="T1490" s="1"/>
    </row>
    <row r="1491" spans="1:20" x14ac:dyDescent="0.25">
      <c r="A1491" s="1"/>
      <c r="B1491" s="1"/>
      <c r="C1491" s="1"/>
      <c r="D1491" s="5">
        <f t="shared" si="119"/>
        <v>1491</v>
      </c>
      <c r="E1491" s="10" t="s">
        <v>7</v>
      </c>
      <c r="F1491" s="9"/>
      <c r="G1491" s="10" t="s">
        <v>7</v>
      </c>
      <c r="H1491" s="9"/>
      <c r="I1491" s="10" t="s">
        <v>7</v>
      </c>
      <c r="J1491" s="9"/>
      <c r="K1491" s="10" t="s">
        <v>7</v>
      </c>
      <c r="L1491" s="139"/>
      <c r="M1491" s="1"/>
      <c r="N1491" s="32" t="str">
        <f t="shared" si="115"/>
        <v/>
      </c>
      <c r="O1491" s="32" t="str">
        <f t="shared" si="116"/>
        <v/>
      </c>
      <c r="P1491" s="1"/>
      <c r="Q1491" s="32" t="str">
        <f t="shared" si="117"/>
        <v/>
      </c>
      <c r="R1491" s="22">
        <f t="shared" si="118"/>
        <v>0</v>
      </c>
      <c r="S1491" s="1"/>
      <c r="T1491" s="1"/>
    </row>
    <row r="1492" spans="1:20" x14ac:dyDescent="0.25">
      <c r="A1492" s="1"/>
      <c r="B1492" s="1"/>
      <c r="C1492" s="1"/>
      <c r="D1492" s="5">
        <f t="shared" si="119"/>
        <v>1492</v>
      </c>
      <c r="E1492" s="10" t="s">
        <v>7</v>
      </c>
      <c r="F1492" s="9"/>
      <c r="G1492" s="10" t="s">
        <v>7</v>
      </c>
      <c r="H1492" s="9"/>
      <c r="I1492" s="10" t="s">
        <v>7</v>
      </c>
      <c r="J1492" s="9"/>
      <c r="K1492" s="10" t="s">
        <v>7</v>
      </c>
      <c r="L1492" s="139"/>
      <c r="M1492" s="1"/>
      <c r="N1492" s="32" t="str">
        <f t="shared" si="115"/>
        <v/>
      </c>
      <c r="O1492" s="32" t="str">
        <f t="shared" si="116"/>
        <v/>
      </c>
      <c r="P1492" s="1"/>
      <c r="Q1492" s="32" t="str">
        <f t="shared" si="117"/>
        <v/>
      </c>
      <c r="R1492" s="22">
        <f t="shared" si="118"/>
        <v>0</v>
      </c>
      <c r="S1492" s="1"/>
      <c r="T1492" s="1"/>
    </row>
    <row r="1493" spans="1:20" x14ac:dyDescent="0.25">
      <c r="A1493" s="1"/>
      <c r="B1493" s="1"/>
      <c r="C1493" s="1"/>
      <c r="D1493" s="5">
        <f t="shared" si="119"/>
        <v>1493</v>
      </c>
      <c r="E1493" s="10" t="s">
        <v>7</v>
      </c>
      <c r="F1493" s="9"/>
      <c r="G1493" s="10" t="s">
        <v>7</v>
      </c>
      <c r="H1493" s="9"/>
      <c r="I1493" s="10" t="s">
        <v>7</v>
      </c>
      <c r="J1493" s="9"/>
      <c r="K1493" s="10" t="s">
        <v>7</v>
      </c>
      <c r="L1493" s="139"/>
      <c r="M1493" s="1"/>
      <c r="N1493" s="32" t="str">
        <f t="shared" ref="N1493:N1556" si="120">IF(F1493="","",F1493&amp;" "&amp;LEFT(H1493,1)&amp;"."&amp;LEFT(J1493)&amp;".")</f>
        <v/>
      </c>
      <c r="O1493" s="32" t="str">
        <f t="shared" ref="O1493:O1556" si="121">IF(F1493="","",F1493&amp;" "&amp;H1493&amp;" "&amp;J1493)</f>
        <v/>
      </c>
      <c r="P1493" s="1"/>
      <c r="Q1493" s="32" t="str">
        <f t="shared" ref="Q1493:Q1556" si="122">IF(F1493="","",N1493&amp;"_"&amp;DAY(L1493)&amp;"."&amp;MONTH(L1493)&amp;"."&amp;YEAR(L1493))</f>
        <v/>
      </c>
      <c r="R1493" s="22">
        <f t="shared" si="118"/>
        <v>0</v>
      </c>
      <c r="S1493" s="1"/>
      <c r="T1493" s="1"/>
    </row>
    <row r="1494" spans="1:20" x14ac:dyDescent="0.25">
      <c r="A1494" s="1"/>
      <c r="B1494" s="1"/>
      <c r="C1494" s="1"/>
      <c r="D1494" s="5">
        <f t="shared" si="119"/>
        <v>1494</v>
      </c>
      <c r="E1494" s="10" t="s">
        <v>7</v>
      </c>
      <c r="F1494" s="9"/>
      <c r="G1494" s="10" t="s">
        <v>7</v>
      </c>
      <c r="H1494" s="9"/>
      <c r="I1494" s="10" t="s">
        <v>7</v>
      </c>
      <c r="J1494" s="9"/>
      <c r="K1494" s="10" t="s">
        <v>7</v>
      </c>
      <c r="L1494" s="139"/>
      <c r="M1494" s="1"/>
      <c r="N1494" s="32" t="str">
        <f t="shared" si="120"/>
        <v/>
      </c>
      <c r="O1494" s="32" t="str">
        <f t="shared" si="121"/>
        <v/>
      </c>
      <c r="P1494" s="1"/>
      <c r="Q1494" s="32" t="str">
        <f t="shared" si="122"/>
        <v/>
      </c>
      <c r="R1494" s="22">
        <f t="shared" si="118"/>
        <v>0</v>
      </c>
      <c r="S1494" s="1"/>
      <c r="T1494" s="1"/>
    </row>
    <row r="1495" spans="1:20" x14ac:dyDescent="0.25">
      <c r="A1495" s="1"/>
      <c r="B1495" s="1"/>
      <c r="C1495" s="1"/>
      <c r="D1495" s="5">
        <f t="shared" si="119"/>
        <v>1495</v>
      </c>
      <c r="E1495" s="10" t="s">
        <v>7</v>
      </c>
      <c r="F1495" s="9"/>
      <c r="G1495" s="10" t="s">
        <v>7</v>
      </c>
      <c r="H1495" s="9"/>
      <c r="I1495" s="10" t="s">
        <v>7</v>
      </c>
      <c r="J1495" s="9"/>
      <c r="K1495" s="10" t="s">
        <v>7</v>
      </c>
      <c r="L1495" s="139"/>
      <c r="M1495" s="1"/>
      <c r="N1495" s="32" t="str">
        <f t="shared" si="120"/>
        <v/>
      </c>
      <c r="O1495" s="32" t="str">
        <f t="shared" si="121"/>
        <v/>
      </c>
      <c r="P1495" s="1"/>
      <c r="Q1495" s="32" t="str">
        <f t="shared" si="122"/>
        <v/>
      </c>
      <c r="R1495" s="22">
        <f t="shared" si="118"/>
        <v>0</v>
      </c>
      <c r="S1495" s="1"/>
      <c r="T1495" s="1"/>
    </row>
    <row r="1496" spans="1:20" x14ac:dyDescent="0.25">
      <c r="A1496" s="1"/>
      <c r="B1496" s="1"/>
      <c r="C1496" s="1"/>
      <c r="D1496" s="5">
        <f t="shared" si="119"/>
        <v>1496</v>
      </c>
      <c r="E1496" s="10" t="s">
        <v>7</v>
      </c>
      <c r="F1496" s="9"/>
      <c r="G1496" s="10" t="s">
        <v>7</v>
      </c>
      <c r="H1496" s="9"/>
      <c r="I1496" s="10" t="s">
        <v>7</v>
      </c>
      <c r="J1496" s="9"/>
      <c r="K1496" s="10" t="s">
        <v>7</v>
      </c>
      <c r="L1496" s="139"/>
      <c r="M1496" s="1"/>
      <c r="N1496" s="32" t="str">
        <f t="shared" si="120"/>
        <v/>
      </c>
      <c r="O1496" s="32" t="str">
        <f t="shared" si="121"/>
        <v/>
      </c>
      <c r="P1496" s="1"/>
      <c r="Q1496" s="32" t="str">
        <f t="shared" si="122"/>
        <v/>
      </c>
      <c r="R1496" s="22">
        <f t="shared" si="118"/>
        <v>0</v>
      </c>
      <c r="S1496" s="1"/>
      <c r="T1496" s="1"/>
    </row>
    <row r="1497" spans="1:20" x14ac:dyDescent="0.25">
      <c r="A1497" s="1"/>
      <c r="B1497" s="1"/>
      <c r="C1497" s="1"/>
      <c r="D1497" s="5">
        <f t="shared" si="119"/>
        <v>1497</v>
      </c>
      <c r="E1497" s="10" t="s">
        <v>7</v>
      </c>
      <c r="F1497" s="9"/>
      <c r="G1497" s="10" t="s">
        <v>7</v>
      </c>
      <c r="H1497" s="9"/>
      <c r="I1497" s="10" t="s">
        <v>7</v>
      </c>
      <c r="J1497" s="9"/>
      <c r="K1497" s="10" t="s">
        <v>7</v>
      </c>
      <c r="L1497" s="139"/>
      <c r="M1497" s="1"/>
      <c r="N1497" s="32" t="str">
        <f t="shared" si="120"/>
        <v/>
      </c>
      <c r="O1497" s="32" t="str">
        <f t="shared" si="121"/>
        <v/>
      </c>
      <c r="P1497" s="1"/>
      <c r="Q1497" s="32" t="str">
        <f t="shared" si="122"/>
        <v/>
      </c>
      <c r="R1497" s="22">
        <f t="shared" si="118"/>
        <v>0</v>
      </c>
      <c r="S1497" s="1"/>
      <c r="T1497" s="1"/>
    </row>
    <row r="1498" spans="1:20" x14ac:dyDescent="0.25">
      <c r="A1498" s="1"/>
      <c r="B1498" s="1"/>
      <c r="C1498" s="1"/>
      <c r="D1498" s="5">
        <f t="shared" si="119"/>
        <v>1498</v>
      </c>
      <c r="E1498" s="10" t="s">
        <v>7</v>
      </c>
      <c r="F1498" s="9"/>
      <c r="G1498" s="10" t="s">
        <v>7</v>
      </c>
      <c r="H1498" s="9"/>
      <c r="I1498" s="10" t="s">
        <v>7</v>
      </c>
      <c r="J1498" s="9"/>
      <c r="K1498" s="10" t="s">
        <v>7</v>
      </c>
      <c r="L1498" s="139"/>
      <c r="M1498" s="1"/>
      <c r="N1498" s="32" t="str">
        <f t="shared" si="120"/>
        <v/>
      </c>
      <c r="O1498" s="32" t="str">
        <f t="shared" si="121"/>
        <v/>
      </c>
      <c r="P1498" s="1"/>
      <c r="Q1498" s="32" t="str">
        <f t="shared" si="122"/>
        <v/>
      </c>
      <c r="R1498" s="22">
        <f t="shared" si="118"/>
        <v>0</v>
      </c>
      <c r="S1498" s="1"/>
      <c r="T1498" s="1"/>
    </row>
    <row r="1499" spans="1:20" x14ac:dyDescent="0.25">
      <c r="A1499" s="1"/>
      <c r="B1499" s="1"/>
      <c r="C1499" s="1"/>
      <c r="D1499" s="5">
        <f t="shared" si="119"/>
        <v>1499</v>
      </c>
      <c r="E1499" s="10" t="s">
        <v>7</v>
      </c>
      <c r="F1499" s="9"/>
      <c r="G1499" s="10" t="s">
        <v>7</v>
      </c>
      <c r="H1499" s="9"/>
      <c r="I1499" s="10" t="s">
        <v>7</v>
      </c>
      <c r="J1499" s="9"/>
      <c r="K1499" s="10" t="s">
        <v>7</v>
      </c>
      <c r="L1499" s="139"/>
      <c r="M1499" s="1"/>
      <c r="N1499" s="32" t="str">
        <f t="shared" si="120"/>
        <v/>
      </c>
      <c r="O1499" s="32" t="str">
        <f t="shared" si="121"/>
        <v/>
      </c>
      <c r="P1499" s="1"/>
      <c r="Q1499" s="32" t="str">
        <f t="shared" si="122"/>
        <v/>
      </c>
      <c r="R1499" s="22">
        <f t="shared" si="118"/>
        <v>0</v>
      </c>
      <c r="S1499" s="1"/>
      <c r="T1499" s="1"/>
    </row>
    <row r="1500" spans="1:20" x14ac:dyDescent="0.25">
      <c r="A1500" s="1"/>
      <c r="B1500" s="1"/>
      <c r="C1500" s="1"/>
      <c r="D1500" s="5">
        <f t="shared" si="119"/>
        <v>1500</v>
      </c>
      <c r="E1500" s="10" t="s">
        <v>7</v>
      </c>
      <c r="F1500" s="9"/>
      <c r="G1500" s="10" t="s">
        <v>7</v>
      </c>
      <c r="H1500" s="9"/>
      <c r="I1500" s="10" t="s">
        <v>7</v>
      </c>
      <c r="J1500" s="9"/>
      <c r="K1500" s="10" t="s">
        <v>7</v>
      </c>
      <c r="L1500" s="139"/>
      <c r="M1500" s="1"/>
      <c r="N1500" s="32" t="str">
        <f t="shared" si="120"/>
        <v/>
      </c>
      <c r="O1500" s="32" t="str">
        <f t="shared" si="121"/>
        <v/>
      </c>
      <c r="P1500" s="1"/>
      <c r="Q1500" s="32" t="str">
        <f t="shared" si="122"/>
        <v/>
      </c>
      <c r="R1500" s="22">
        <f t="shared" si="118"/>
        <v>0</v>
      </c>
      <c r="S1500" s="1"/>
      <c r="T1500" s="1"/>
    </row>
    <row r="1501" spans="1:20" x14ac:dyDescent="0.25">
      <c r="A1501" s="1"/>
      <c r="B1501" s="1"/>
      <c r="C1501" s="1"/>
      <c r="D1501" s="5">
        <f t="shared" si="119"/>
        <v>1501</v>
      </c>
      <c r="E1501" s="10" t="s">
        <v>7</v>
      </c>
      <c r="F1501" s="9"/>
      <c r="G1501" s="10" t="s">
        <v>7</v>
      </c>
      <c r="H1501" s="9"/>
      <c r="I1501" s="10" t="s">
        <v>7</v>
      </c>
      <c r="J1501" s="9"/>
      <c r="K1501" s="10" t="s">
        <v>7</v>
      </c>
      <c r="L1501" s="139"/>
      <c r="M1501" s="1"/>
      <c r="N1501" s="32" t="str">
        <f t="shared" si="120"/>
        <v/>
      </c>
      <c r="O1501" s="32" t="str">
        <f t="shared" si="121"/>
        <v/>
      </c>
      <c r="P1501" s="1"/>
      <c r="Q1501" s="32" t="str">
        <f t="shared" si="122"/>
        <v/>
      </c>
      <c r="R1501" s="22">
        <f t="shared" si="118"/>
        <v>0</v>
      </c>
      <c r="S1501" s="1"/>
      <c r="T1501" s="1"/>
    </row>
    <row r="1502" spans="1:20" x14ac:dyDescent="0.25">
      <c r="A1502" s="1"/>
      <c r="B1502" s="1"/>
      <c r="C1502" s="1"/>
      <c r="D1502" s="5">
        <f t="shared" si="119"/>
        <v>1502</v>
      </c>
      <c r="E1502" s="10" t="s">
        <v>7</v>
      </c>
      <c r="F1502" s="9"/>
      <c r="G1502" s="10" t="s">
        <v>7</v>
      </c>
      <c r="H1502" s="9"/>
      <c r="I1502" s="10" t="s">
        <v>7</v>
      </c>
      <c r="J1502" s="9"/>
      <c r="K1502" s="10" t="s">
        <v>7</v>
      </c>
      <c r="L1502" s="139"/>
      <c r="M1502" s="1"/>
      <c r="N1502" s="32" t="str">
        <f t="shared" si="120"/>
        <v/>
      </c>
      <c r="O1502" s="32" t="str">
        <f t="shared" si="121"/>
        <v/>
      </c>
      <c r="P1502" s="1"/>
      <c r="Q1502" s="32" t="str">
        <f t="shared" si="122"/>
        <v/>
      </c>
      <c r="R1502" s="22">
        <f t="shared" si="118"/>
        <v>0</v>
      </c>
      <c r="S1502" s="1"/>
      <c r="T1502" s="1"/>
    </row>
    <row r="1503" spans="1:20" x14ac:dyDescent="0.25">
      <c r="A1503" s="1"/>
      <c r="B1503" s="1"/>
      <c r="C1503" s="1"/>
      <c r="D1503" s="5">
        <f t="shared" si="119"/>
        <v>1503</v>
      </c>
      <c r="E1503" s="10" t="s">
        <v>7</v>
      </c>
      <c r="F1503" s="9"/>
      <c r="G1503" s="10" t="s">
        <v>7</v>
      </c>
      <c r="H1503" s="9"/>
      <c r="I1503" s="10" t="s">
        <v>7</v>
      </c>
      <c r="J1503" s="9"/>
      <c r="K1503" s="10" t="s">
        <v>7</v>
      </c>
      <c r="L1503" s="139"/>
      <c r="M1503" s="1"/>
      <c r="N1503" s="32" t="str">
        <f t="shared" si="120"/>
        <v/>
      </c>
      <c r="O1503" s="32" t="str">
        <f t="shared" si="121"/>
        <v/>
      </c>
      <c r="P1503" s="1"/>
      <c r="Q1503" s="32" t="str">
        <f t="shared" si="122"/>
        <v/>
      </c>
      <c r="R1503" s="22">
        <f t="shared" si="118"/>
        <v>0</v>
      </c>
      <c r="S1503" s="1"/>
      <c r="T1503" s="1"/>
    </row>
    <row r="1504" spans="1:20" x14ac:dyDescent="0.25">
      <c r="A1504" s="1"/>
      <c r="B1504" s="1"/>
      <c r="C1504" s="1"/>
      <c r="D1504" s="5">
        <f t="shared" si="119"/>
        <v>1504</v>
      </c>
      <c r="E1504" s="10" t="s">
        <v>7</v>
      </c>
      <c r="F1504" s="9"/>
      <c r="G1504" s="10" t="s">
        <v>7</v>
      </c>
      <c r="H1504" s="9"/>
      <c r="I1504" s="10" t="s">
        <v>7</v>
      </c>
      <c r="J1504" s="9"/>
      <c r="K1504" s="10" t="s">
        <v>7</v>
      </c>
      <c r="L1504" s="139"/>
      <c r="M1504" s="1"/>
      <c r="N1504" s="32" t="str">
        <f t="shared" si="120"/>
        <v/>
      </c>
      <c r="O1504" s="32" t="str">
        <f t="shared" si="121"/>
        <v/>
      </c>
      <c r="P1504" s="1"/>
      <c r="Q1504" s="32" t="str">
        <f t="shared" si="122"/>
        <v/>
      </c>
      <c r="R1504" s="22">
        <f t="shared" si="118"/>
        <v>0</v>
      </c>
      <c r="S1504" s="1"/>
      <c r="T1504" s="1"/>
    </row>
    <row r="1505" spans="1:20" x14ac:dyDescent="0.25">
      <c r="A1505" s="1"/>
      <c r="B1505" s="1"/>
      <c r="C1505" s="1"/>
      <c r="D1505" s="5">
        <f t="shared" si="119"/>
        <v>1505</v>
      </c>
      <c r="E1505" s="10" t="s">
        <v>7</v>
      </c>
      <c r="F1505" s="9"/>
      <c r="G1505" s="10" t="s">
        <v>7</v>
      </c>
      <c r="H1505" s="9"/>
      <c r="I1505" s="10" t="s">
        <v>7</v>
      </c>
      <c r="J1505" s="9"/>
      <c r="K1505" s="10" t="s">
        <v>7</v>
      </c>
      <c r="L1505" s="139"/>
      <c r="M1505" s="1"/>
      <c r="N1505" s="32" t="str">
        <f t="shared" si="120"/>
        <v/>
      </c>
      <c r="O1505" s="32" t="str">
        <f t="shared" si="121"/>
        <v/>
      </c>
      <c r="P1505" s="1"/>
      <c r="Q1505" s="32" t="str">
        <f t="shared" si="122"/>
        <v/>
      </c>
      <c r="R1505" s="22">
        <f t="shared" si="118"/>
        <v>0</v>
      </c>
      <c r="S1505" s="1"/>
      <c r="T1505" s="1"/>
    </row>
    <row r="1506" spans="1:20" x14ac:dyDescent="0.25">
      <c r="A1506" s="1"/>
      <c r="B1506" s="1"/>
      <c r="C1506" s="1"/>
      <c r="D1506" s="5">
        <f t="shared" si="119"/>
        <v>1506</v>
      </c>
      <c r="E1506" s="10" t="s">
        <v>7</v>
      </c>
      <c r="F1506" s="9"/>
      <c r="G1506" s="10" t="s">
        <v>7</v>
      </c>
      <c r="H1506" s="9"/>
      <c r="I1506" s="10" t="s">
        <v>7</v>
      </c>
      <c r="J1506" s="9"/>
      <c r="K1506" s="10" t="s">
        <v>7</v>
      </c>
      <c r="L1506" s="139"/>
      <c r="M1506" s="1"/>
      <c r="N1506" s="32" t="str">
        <f t="shared" si="120"/>
        <v/>
      </c>
      <c r="O1506" s="32" t="str">
        <f t="shared" si="121"/>
        <v/>
      </c>
      <c r="P1506" s="1"/>
      <c r="Q1506" s="32" t="str">
        <f t="shared" si="122"/>
        <v/>
      </c>
      <c r="R1506" s="22">
        <f t="shared" si="118"/>
        <v>0</v>
      </c>
      <c r="S1506" s="1"/>
      <c r="T1506" s="1"/>
    </row>
    <row r="1507" spans="1:20" x14ac:dyDescent="0.25">
      <c r="A1507" s="1"/>
      <c r="B1507" s="1"/>
      <c r="C1507" s="1"/>
      <c r="D1507" s="5">
        <f t="shared" si="119"/>
        <v>1507</v>
      </c>
      <c r="E1507" s="10" t="s">
        <v>7</v>
      </c>
      <c r="F1507" s="9"/>
      <c r="G1507" s="10" t="s">
        <v>7</v>
      </c>
      <c r="H1507" s="9"/>
      <c r="I1507" s="10" t="s">
        <v>7</v>
      </c>
      <c r="J1507" s="9"/>
      <c r="K1507" s="10" t="s">
        <v>7</v>
      </c>
      <c r="L1507" s="139"/>
      <c r="M1507" s="1"/>
      <c r="N1507" s="32" t="str">
        <f t="shared" si="120"/>
        <v/>
      </c>
      <c r="O1507" s="32" t="str">
        <f t="shared" si="121"/>
        <v/>
      </c>
      <c r="P1507" s="1"/>
      <c r="Q1507" s="32" t="str">
        <f t="shared" si="122"/>
        <v/>
      </c>
      <c r="R1507" s="22">
        <f t="shared" si="118"/>
        <v>0</v>
      </c>
      <c r="S1507" s="1"/>
      <c r="T1507" s="1"/>
    </row>
    <row r="1508" spans="1:20" x14ac:dyDescent="0.25">
      <c r="A1508" s="1"/>
      <c r="B1508" s="1"/>
      <c r="C1508" s="1"/>
      <c r="D1508" s="5">
        <f t="shared" si="119"/>
        <v>1508</v>
      </c>
      <c r="E1508" s="10" t="s">
        <v>7</v>
      </c>
      <c r="F1508" s="9"/>
      <c r="G1508" s="10" t="s">
        <v>7</v>
      </c>
      <c r="H1508" s="9"/>
      <c r="I1508" s="10" t="s">
        <v>7</v>
      </c>
      <c r="J1508" s="9"/>
      <c r="K1508" s="10" t="s">
        <v>7</v>
      </c>
      <c r="L1508" s="139"/>
      <c r="M1508" s="1"/>
      <c r="N1508" s="32" t="str">
        <f t="shared" si="120"/>
        <v/>
      </c>
      <c r="O1508" s="32" t="str">
        <f t="shared" si="121"/>
        <v/>
      </c>
      <c r="P1508" s="1"/>
      <c r="Q1508" s="32" t="str">
        <f t="shared" si="122"/>
        <v/>
      </c>
      <c r="R1508" s="22">
        <f t="shared" si="118"/>
        <v>0</v>
      </c>
      <c r="S1508" s="1"/>
      <c r="T1508" s="1"/>
    </row>
    <row r="1509" spans="1:20" x14ac:dyDescent="0.25">
      <c r="A1509" s="1"/>
      <c r="B1509" s="1"/>
      <c r="C1509" s="1"/>
      <c r="D1509" s="5">
        <f t="shared" si="119"/>
        <v>1509</v>
      </c>
      <c r="E1509" s="10" t="s">
        <v>7</v>
      </c>
      <c r="F1509" s="9"/>
      <c r="G1509" s="10" t="s">
        <v>7</v>
      </c>
      <c r="H1509" s="9"/>
      <c r="I1509" s="10" t="s">
        <v>7</v>
      </c>
      <c r="J1509" s="9"/>
      <c r="K1509" s="10" t="s">
        <v>7</v>
      </c>
      <c r="L1509" s="139"/>
      <c r="M1509" s="1"/>
      <c r="N1509" s="32" t="str">
        <f t="shared" si="120"/>
        <v/>
      </c>
      <c r="O1509" s="32" t="str">
        <f t="shared" si="121"/>
        <v/>
      </c>
      <c r="P1509" s="1"/>
      <c r="Q1509" s="32" t="str">
        <f t="shared" si="122"/>
        <v/>
      </c>
      <c r="R1509" s="22">
        <f t="shared" si="118"/>
        <v>0</v>
      </c>
      <c r="S1509" s="1"/>
      <c r="T1509" s="1"/>
    </row>
    <row r="1510" spans="1:20" x14ac:dyDescent="0.25">
      <c r="A1510" s="1"/>
      <c r="B1510" s="1"/>
      <c r="C1510" s="1"/>
      <c r="D1510" s="5">
        <f t="shared" si="119"/>
        <v>1510</v>
      </c>
      <c r="E1510" s="10" t="s">
        <v>7</v>
      </c>
      <c r="F1510" s="9"/>
      <c r="G1510" s="10" t="s">
        <v>7</v>
      </c>
      <c r="H1510" s="9"/>
      <c r="I1510" s="10" t="s">
        <v>7</v>
      </c>
      <c r="J1510" s="9"/>
      <c r="K1510" s="10" t="s">
        <v>7</v>
      </c>
      <c r="L1510" s="139"/>
      <c r="M1510" s="1"/>
      <c r="N1510" s="32" t="str">
        <f t="shared" si="120"/>
        <v/>
      </c>
      <c r="O1510" s="32" t="str">
        <f t="shared" si="121"/>
        <v/>
      </c>
      <c r="P1510" s="1"/>
      <c r="Q1510" s="32" t="str">
        <f t="shared" si="122"/>
        <v/>
      </c>
      <c r="R1510" s="22">
        <f t="shared" si="118"/>
        <v>0</v>
      </c>
      <c r="S1510" s="1"/>
      <c r="T1510" s="1"/>
    </row>
    <row r="1511" spans="1:20" x14ac:dyDescent="0.25">
      <c r="A1511" s="1"/>
      <c r="B1511" s="1"/>
      <c r="C1511" s="1"/>
      <c r="D1511" s="5">
        <f t="shared" si="119"/>
        <v>1511</v>
      </c>
      <c r="E1511" s="10" t="s">
        <v>7</v>
      </c>
      <c r="F1511" s="9"/>
      <c r="G1511" s="10" t="s">
        <v>7</v>
      </c>
      <c r="H1511" s="9"/>
      <c r="I1511" s="10" t="s">
        <v>7</v>
      </c>
      <c r="J1511" s="9"/>
      <c r="K1511" s="10" t="s">
        <v>7</v>
      </c>
      <c r="L1511" s="139"/>
      <c r="M1511" s="1"/>
      <c r="N1511" s="32" t="str">
        <f t="shared" si="120"/>
        <v/>
      </c>
      <c r="O1511" s="32" t="str">
        <f t="shared" si="121"/>
        <v/>
      </c>
      <c r="P1511" s="1"/>
      <c r="Q1511" s="32" t="str">
        <f t="shared" si="122"/>
        <v/>
      </c>
      <c r="R1511" s="22">
        <f t="shared" si="118"/>
        <v>0</v>
      </c>
      <c r="S1511" s="1"/>
      <c r="T1511" s="1"/>
    </row>
    <row r="1512" spans="1:20" x14ac:dyDescent="0.25">
      <c r="A1512" s="1"/>
      <c r="B1512" s="1"/>
      <c r="C1512" s="1"/>
      <c r="D1512" s="5">
        <f t="shared" si="119"/>
        <v>1512</v>
      </c>
      <c r="E1512" s="10" t="s">
        <v>7</v>
      </c>
      <c r="F1512" s="9"/>
      <c r="G1512" s="10" t="s">
        <v>7</v>
      </c>
      <c r="H1512" s="9"/>
      <c r="I1512" s="10" t="s">
        <v>7</v>
      </c>
      <c r="J1512" s="9"/>
      <c r="K1512" s="10" t="s">
        <v>7</v>
      </c>
      <c r="L1512" s="139"/>
      <c r="M1512" s="1"/>
      <c r="N1512" s="32" t="str">
        <f t="shared" si="120"/>
        <v/>
      </c>
      <c r="O1512" s="32" t="str">
        <f t="shared" si="121"/>
        <v/>
      </c>
      <c r="P1512" s="1"/>
      <c r="Q1512" s="32" t="str">
        <f t="shared" si="122"/>
        <v/>
      </c>
      <c r="R1512" s="22">
        <f t="shared" si="118"/>
        <v>0</v>
      </c>
      <c r="S1512" s="1"/>
      <c r="T1512" s="1"/>
    </row>
    <row r="1513" spans="1:20" x14ac:dyDescent="0.25">
      <c r="A1513" s="1"/>
      <c r="B1513" s="1"/>
      <c r="C1513" s="1"/>
      <c r="D1513" s="5">
        <f t="shared" si="119"/>
        <v>1513</v>
      </c>
      <c r="E1513" s="10" t="s">
        <v>7</v>
      </c>
      <c r="F1513" s="9"/>
      <c r="G1513" s="10" t="s">
        <v>7</v>
      </c>
      <c r="H1513" s="9"/>
      <c r="I1513" s="10" t="s">
        <v>7</v>
      </c>
      <c r="J1513" s="9"/>
      <c r="K1513" s="10" t="s">
        <v>7</v>
      </c>
      <c r="L1513" s="139"/>
      <c r="M1513" s="1"/>
      <c r="N1513" s="32" t="str">
        <f t="shared" si="120"/>
        <v/>
      </c>
      <c r="O1513" s="32" t="str">
        <f t="shared" si="121"/>
        <v/>
      </c>
      <c r="P1513" s="1"/>
      <c r="Q1513" s="32" t="str">
        <f t="shared" si="122"/>
        <v/>
      </c>
      <c r="R1513" s="22">
        <f t="shared" si="118"/>
        <v>0</v>
      </c>
      <c r="S1513" s="1"/>
      <c r="T1513" s="1"/>
    </row>
    <row r="1514" spans="1:20" x14ac:dyDescent="0.25">
      <c r="A1514" s="1"/>
      <c r="B1514" s="1"/>
      <c r="C1514" s="1"/>
      <c r="D1514" s="5">
        <f t="shared" si="119"/>
        <v>1514</v>
      </c>
      <c r="E1514" s="10" t="s">
        <v>7</v>
      </c>
      <c r="F1514" s="9"/>
      <c r="G1514" s="10" t="s">
        <v>7</v>
      </c>
      <c r="H1514" s="9"/>
      <c r="I1514" s="10" t="s">
        <v>7</v>
      </c>
      <c r="J1514" s="9"/>
      <c r="K1514" s="10" t="s">
        <v>7</v>
      </c>
      <c r="L1514" s="139"/>
      <c r="M1514" s="1"/>
      <c r="N1514" s="32" t="str">
        <f t="shared" si="120"/>
        <v/>
      </c>
      <c r="O1514" s="32" t="str">
        <f t="shared" si="121"/>
        <v/>
      </c>
      <c r="P1514" s="1"/>
      <c r="Q1514" s="32" t="str">
        <f t="shared" si="122"/>
        <v/>
      </c>
      <c r="R1514" s="22">
        <f t="shared" si="118"/>
        <v>0</v>
      </c>
      <c r="S1514" s="1"/>
      <c r="T1514" s="1"/>
    </row>
    <row r="1515" spans="1:20" x14ac:dyDescent="0.25">
      <c r="A1515" s="1"/>
      <c r="B1515" s="1"/>
      <c r="C1515" s="1"/>
      <c r="D1515" s="5">
        <f t="shared" si="119"/>
        <v>1515</v>
      </c>
      <c r="E1515" s="10" t="s">
        <v>7</v>
      </c>
      <c r="F1515" s="9"/>
      <c r="G1515" s="10" t="s">
        <v>7</v>
      </c>
      <c r="H1515" s="9"/>
      <c r="I1515" s="10" t="s">
        <v>7</v>
      </c>
      <c r="J1515" s="9"/>
      <c r="K1515" s="10" t="s">
        <v>7</v>
      </c>
      <c r="L1515" s="139"/>
      <c r="M1515" s="1"/>
      <c r="N1515" s="32" t="str">
        <f t="shared" si="120"/>
        <v/>
      </c>
      <c r="O1515" s="32" t="str">
        <f t="shared" si="121"/>
        <v/>
      </c>
      <c r="P1515" s="1"/>
      <c r="Q1515" s="32" t="str">
        <f t="shared" si="122"/>
        <v/>
      </c>
      <c r="R1515" s="22">
        <f t="shared" si="118"/>
        <v>0</v>
      </c>
      <c r="S1515" s="1"/>
      <c r="T1515" s="1"/>
    </row>
    <row r="1516" spans="1:20" x14ac:dyDescent="0.25">
      <c r="A1516" s="1"/>
      <c r="B1516" s="1"/>
      <c r="C1516" s="1"/>
      <c r="D1516" s="5">
        <f t="shared" si="119"/>
        <v>1516</v>
      </c>
      <c r="E1516" s="10" t="s">
        <v>7</v>
      </c>
      <c r="F1516" s="9"/>
      <c r="G1516" s="10" t="s">
        <v>7</v>
      </c>
      <c r="H1516" s="9"/>
      <c r="I1516" s="10" t="s">
        <v>7</v>
      </c>
      <c r="J1516" s="9"/>
      <c r="K1516" s="10" t="s">
        <v>7</v>
      </c>
      <c r="L1516" s="139"/>
      <c r="M1516" s="1"/>
      <c r="N1516" s="32" t="str">
        <f t="shared" si="120"/>
        <v/>
      </c>
      <c r="O1516" s="32" t="str">
        <f t="shared" si="121"/>
        <v/>
      </c>
      <c r="P1516" s="1"/>
      <c r="Q1516" s="32" t="str">
        <f t="shared" si="122"/>
        <v/>
      </c>
      <c r="R1516" s="22">
        <f t="shared" si="118"/>
        <v>0</v>
      </c>
      <c r="S1516" s="1"/>
      <c r="T1516" s="1"/>
    </row>
    <row r="1517" spans="1:20" x14ac:dyDescent="0.25">
      <c r="A1517" s="1"/>
      <c r="B1517" s="1"/>
      <c r="C1517" s="1"/>
      <c r="D1517" s="5">
        <f t="shared" si="119"/>
        <v>1517</v>
      </c>
      <c r="E1517" s="10" t="s">
        <v>7</v>
      </c>
      <c r="F1517" s="9"/>
      <c r="G1517" s="10" t="s">
        <v>7</v>
      </c>
      <c r="H1517" s="9"/>
      <c r="I1517" s="10" t="s">
        <v>7</v>
      </c>
      <c r="J1517" s="9"/>
      <c r="K1517" s="10" t="s">
        <v>7</v>
      </c>
      <c r="L1517" s="139"/>
      <c r="M1517" s="1"/>
      <c r="N1517" s="32" t="str">
        <f t="shared" si="120"/>
        <v/>
      </c>
      <c r="O1517" s="32" t="str">
        <f t="shared" si="121"/>
        <v/>
      </c>
      <c r="P1517" s="1"/>
      <c r="Q1517" s="32" t="str">
        <f t="shared" si="122"/>
        <v/>
      </c>
      <c r="R1517" s="22">
        <f t="shared" si="118"/>
        <v>0</v>
      </c>
      <c r="S1517" s="1"/>
      <c r="T1517" s="1"/>
    </row>
    <row r="1518" spans="1:20" x14ac:dyDescent="0.25">
      <c r="A1518" s="1"/>
      <c r="B1518" s="1"/>
      <c r="C1518" s="1"/>
      <c r="D1518" s="5">
        <f t="shared" si="119"/>
        <v>1518</v>
      </c>
      <c r="E1518" s="10" t="s">
        <v>7</v>
      </c>
      <c r="F1518" s="9"/>
      <c r="G1518" s="10" t="s">
        <v>7</v>
      </c>
      <c r="H1518" s="9"/>
      <c r="I1518" s="10" t="s">
        <v>7</v>
      </c>
      <c r="J1518" s="9"/>
      <c r="K1518" s="10" t="s">
        <v>7</v>
      </c>
      <c r="L1518" s="139"/>
      <c r="M1518" s="1"/>
      <c r="N1518" s="32" t="str">
        <f t="shared" si="120"/>
        <v/>
      </c>
      <c r="O1518" s="32" t="str">
        <f t="shared" si="121"/>
        <v/>
      </c>
      <c r="P1518" s="1"/>
      <c r="Q1518" s="32" t="str">
        <f t="shared" si="122"/>
        <v/>
      </c>
      <c r="R1518" s="22">
        <f t="shared" si="118"/>
        <v>0</v>
      </c>
      <c r="S1518" s="1"/>
      <c r="T1518" s="1"/>
    </row>
    <row r="1519" spans="1:20" x14ac:dyDescent="0.25">
      <c r="A1519" s="1"/>
      <c r="B1519" s="1"/>
      <c r="C1519" s="1"/>
      <c r="D1519" s="5">
        <f t="shared" si="119"/>
        <v>1519</v>
      </c>
      <c r="E1519" s="10" t="s">
        <v>7</v>
      </c>
      <c r="F1519" s="9"/>
      <c r="G1519" s="10" t="s">
        <v>7</v>
      </c>
      <c r="H1519" s="9"/>
      <c r="I1519" s="10" t="s">
        <v>7</v>
      </c>
      <c r="J1519" s="9"/>
      <c r="K1519" s="10" t="s">
        <v>7</v>
      </c>
      <c r="L1519" s="139"/>
      <c r="M1519" s="1"/>
      <c r="N1519" s="32" t="str">
        <f t="shared" si="120"/>
        <v/>
      </c>
      <c r="O1519" s="32" t="str">
        <f t="shared" si="121"/>
        <v/>
      </c>
      <c r="P1519" s="1"/>
      <c r="Q1519" s="32" t="str">
        <f t="shared" si="122"/>
        <v/>
      </c>
      <c r="R1519" s="22">
        <f t="shared" si="118"/>
        <v>0</v>
      </c>
      <c r="S1519" s="1"/>
      <c r="T1519" s="1"/>
    </row>
    <row r="1520" spans="1:20" x14ac:dyDescent="0.25">
      <c r="A1520" s="1"/>
      <c r="B1520" s="1"/>
      <c r="C1520" s="1"/>
      <c r="D1520" s="5">
        <f t="shared" si="119"/>
        <v>1520</v>
      </c>
      <c r="E1520" s="10" t="s">
        <v>7</v>
      </c>
      <c r="F1520" s="9"/>
      <c r="G1520" s="10" t="s">
        <v>7</v>
      </c>
      <c r="H1520" s="9"/>
      <c r="I1520" s="10" t="s">
        <v>7</v>
      </c>
      <c r="J1520" s="9"/>
      <c r="K1520" s="10" t="s">
        <v>7</v>
      </c>
      <c r="L1520" s="139"/>
      <c r="M1520" s="1"/>
      <c r="N1520" s="32" t="str">
        <f t="shared" si="120"/>
        <v/>
      </c>
      <c r="O1520" s="32" t="str">
        <f t="shared" si="121"/>
        <v/>
      </c>
      <c r="P1520" s="1"/>
      <c r="Q1520" s="32" t="str">
        <f t="shared" si="122"/>
        <v/>
      </c>
      <c r="R1520" s="22">
        <f t="shared" si="118"/>
        <v>0</v>
      </c>
      <c r="S1520" s="1"/>
      <c r="T1520" s="1"/>
    </row>
    <row r="1521" spans="1:20" x14ac:dyDescent="0.25">
      <c r="A1521" s="1"/>
      <c r="B1521" s="1"/>
      <c r="C1521" s="1"/>
      <c r="D1521" s="5">
        <f t="shared" si="119"/>
        <v>1521</v>
      </c>
      <c r="E1521" s="10" t="s">
        <v>7</v>
      </c>
      <c r="F1521" s="9"/>
      <c r="G1521" s="10" t="s">
        <v>7</v>
      </c>
      <c r="H1521" s="9"/>
      <c r="I1521" s="10" t="s">
        <v>7</v>
      </c>
      <c r="J1521" s="9"/>
      <c r="K1521" s="10" t="s">
        <v>7</v>
      </c>
      <c r="L1521" s="139"/>
      <c r="M1521" s="1"/>
      <c r="N1521" s="32" t="str">
        <f t="shared" si="120"/>
        <v/>
      </c>
      <c r="O1521" s="32" t="str">
        <f t="shared" si="121"/>
        <v/>
      </c>
      <c r="P1521" s="1"/>
      <c r="Q1521" s="32" t="str">
        <f t="shared" si="122"/>
        <v/>
      </c>
      <c r="R1521" s="22">
        <f t="shared" si="118"/>
        <v>0</v>
      </c>
      <c r="S1521" s="1"/>
      <c r="T1521" s="1"/>
    </row>
    <row r="1522" spans="1:20" x14ac:dyDescent="0.25">
      <c r="A1522" s="1"/>
      <c r="B1522" s="1"/>
      <c r="C1522" s="1"/>
      <c r="D1522" s="5">
        <f t="shared" si="119"/>
        <v>1522</v>
      </c>
      <c r="E1522" s="10" t="s">
        <v>7</v>
      </c>
      <c r="F1522" s="9"/>
      <c r="G1522" s="10" t="s">
        <v>7</v>
      </c>
      <c r="H1522" s="9"/>
      <c r="I1522" s="10" t="s">
        <v>7</v>
      </c>
      <c r="J1522" s="9"/>
      <c r="K1522" s="10" t="s">
        <v>7</v>
      </c>
      <c r="L1522" s="139"/>
      <c r="M1522" s="1"/>
      <c r="N1522" s="32" t="str">
        <f t="shared" si="120"/>
        <v/>
      </c>
      <c r="O1522" s="32" t="str">
        <f t="shared" si="121"/>
        <v/>
      </c>
      <c r="P1522" s="1"/>
      <c r="Q1522" s="32" t="str">
        <f t="shared" si="122"/>
        <v/>
      </c>
      <c r="R1522" s="22">
        <f t="shared" si="118"/>
        <v>0</v>
      </c>
      <c r="S1522" s="1"/>
      <c r="T1522" s="1"/>
    </row>
    <row r="1523" spans="1:20" x14ac:dyDescent="0.25">
      <c r="A1523" s="1"/>
      <c r="B1523" s="1"/>
      <c r="C1523" s="1"/>
      <c r="D1523" s="5">
        <f t="shared" si="119"/>
        <v>1523</v>
      </c>
      <c r="E1523" s="10" t="s">
        <v>7</v>
      </c>
      <c r="F1523" s="9"/>
      <c r="G1523" s="10" t="s">
        <v>7</v>
      </c>
      <c r="H1523" s="9"/>
      <c r="I1523" s="10" t="s">
        <v>7</v>
      </c>
      <c r="J1523" s="9"/>
      <c r="K1523" s="10" t="s">
        <v>7</v>
      </c>
      <c r="L1523" s="139"/>
      <c r="M1523" s="1"/>
      <c r="N1523" s="32" t="str">
        <f t="shared" si="120"/>
        <v/>
      </c>
      <c r="O1523" s="32" t="str">
        <f t="shared" si="121"/>
        <v/>
      </c>
      <c r="P1523" s="1"/>
      <c r="Q1523" s="32" t="str">
        <f t="shared" si="122"/>
        <v/>
      </c>
      <c r="R1523" s="22">
        <f t="shared" si="118"/>
        <v>0</v>
      </c>
      <c r="S1523" s="1"/>
      <c r="T1523" s="1"/>
    </row>
    <row r="1524" spans="1:20" x14ac:dyDescent="0.25">
      <c r="A1524" s="1"/>
      <c r="B1524" s="1"/>
      <c r="C1524" s="1"/>
      <c r="D1524" s="5">
        <f t="shared" si="119"/>
        <v>1524</v>
      </c>
      <c r="E1524" s="10" t="s">
        <v>7</v>
      </c>
      <c r="F1524" s="9"/>
      <c r="G1524" s="10" t="s">
        <v>7</v>
      </c>
      <c r="H1524" s="9"/>
      <c r="I1524" s="10" t="s">
        <v>7</v>
      </c>
      <c r="J1524" s="9"/>
      <c r="K1524" s="10" t="s">
        <v>7</v>
      </c>
      <c r="L1524" s="139"/>
      <c r="M1524" s="1"/>
      <c r="N1524" s="32" t="str">
        <f t="shared" si="120"/>
        <v/>
      </c>
      <c r="O1524" s="32" t="str">
        <f t="shared" si="121"/>
        <v/>
      </c>
      <c r="P1524" s="1"/>
      <c r="Q1524" s="32" t="str">
        <f t="shared" si="122"/>
        <v/>
      </c>
      <c r="R1524" s="22">
        <f t="shared" si="118"/>
        <v>0</v>
      </c>
      <c r="S1524" s="1"/>
      <c r="T1524" s="1"/>
    </row>
    <row r="1525" spans="1:20" x14ac:dyDescent="0.25">
      <c r="A1525" s="1"/>
      <c r="B1525" s="1"/>
      <c r="C1525" s="1"/>
      <c r="D1525" s="5">
        <f t="shared" si="119"/>
        <v>1525</v>
      </c>
      <c r="E1525" s="10" t="s">
        <v>7</v>
      </c>
      <c r="F1525" s="9"/>
      <c r="G1525" s="10" t="s">
        <v>7</v>
      </c>
      <c r="H1525" s="9"/>
      <c r="I1525" s="10" t="s">
        <v>7</v>
      </c>
      <c r="J1525" s="9"/>
      <c r="K1525" s="10" t="s">
        <v>7</v>
      </c>
      <c r="L1525" s="139"/>
      <c r="M1525" s="1"/>
      <c r="N1525" s="32" t="str">
        <f t="shared" si="120"/>
        <v/>
      </c>
      <c r="O1525" s="32" t="str">
        <f t="shared" si="121"/>
        <v/>
      </c>
      <c r="P1525" s="1"/>
      <c r="Q1525" s="32" t="str">
        <f t="shared" si="122"/>
        <v/>
      </c>
      <c r="R1525" s="22">
        <f t="shared" si="118"/>
        <v>0</v>
      </c>
      <c r="S1525" s="1"/>
      <c r="T1525" s="1"/>
    </row>
    <row r="1526" spans="1:20" x14ac:dyDescent="0.25">
      <c r="A1526" s="1"/>
      <c r="B1526" s="1"/>
      <c r="C1526" s="1"/>
      <c r="D1526" s="5">
        <f t="shared" si="119"/>
        <v>1526</v>
      </c>
      <c r="E1526" s="10" t="s">
        <v>7</v>
      </c>
      <c r="F1526" s="9"/>
      <c r="G1526" s="10" t="s">
        <v>7</v>
      </c>
      <c r="H1526" s="9"/>
      <c r="I1526" s="10" t="s">
        <v>7</v>
      </c>
      <c r="J1526" s="9"/>
      <c r="K1526" s="10" t="s">
        <v>7</v>
      </c>
      <c r="L1526" s="139"/>
      <c r="M1526" s="1"/>
      <c r="N1526" s="32" t="str">
        <f t="shared" si="120"/>
        <v/>
      </c>
      <c r="O1526" s="32" t="str">
        <f t="shared" si="121"/>
        <v/>
      </c>
      <c r="P1526" s="1"/>
      <c r="Q1526" s="32" t="str">
        <f t="shared" si="122"/>
        <v/>
      </c>
      <c r="R1526" s="22">
        <f t="shared" si="118"/>
        <v>0</v>
      </c>
      <c r="S1526" s="1"/>
      <c r="T1526" s="1"/>
    </row>
    <row r="1527" spans="1:20" x14ac:dyDescent="0.25">
      <c r="A1527" s="1"/>
      <c r="B1527" s="1"/>
      <c r="C1527" s="1"/>
      <c r="D1527" s="5">
        <f t="shared" si="119"/>
        <v>1527</v>
      </c>
      <c r="E1527" s="10" t="s">
        <v>7</v>
      </c>
      <c r="F1527" s="9"/>
      <c r="G1527" s="10" t="s">
        <v>7</v>
      </c>
      <c r="H1527" s="9"/>
      <c r="I1527" s="10" t="s">
        <v>7</v>
      </c>
      <c r="J1527" s="9"/>
      <c r="K1527" s="10" t="s">
        <v>7</v>
      </c>
      <c r="L1527" s="139"/>
      <c r="M1527" s="1"/>
      <c r="N1527" s="32" t="str">
        <f t="shared" si="120"/>
        <v/>
      </c>
      <c r="O1527" s="32" t="str">
        <f t="shared" si="121"/>
        <v/>
      </c>
      <c r="P1527" s="1"/>
      <c r="Q1527" s="32" t="str">
        <f t="shared" si="122"/>
        <v/>
      </c>
      <c r="R1527" s="22">
        <f t="shared" si="118"/>
        <v>0</v>
      </c>
      <c r="S1527" s="1"/>
      <c r="T1527" s="1"/>
    </row>
    <row r="1528" spans="1:20" x14ac:dyDescent="0.25">
      <c r="A1528" s="1"/>
      <c r="B1528" s="1"/>
      <c r="C1528" s="1"/>
      <c r="D1528" s="5">
        <f t="shared" si="119"/>
        <v>1528</v>
      </c>
      <c r="E1528" s="10" t="s">
        <v>7</v>
      </c>
      <c r="F1528" s="9"/>
      <c r="G1528" s="10" t="s">
        <v>7</v>
      </c>
      <c r="H1528" s="9"/>
      <c r="I1528" s="10" t="s">
        <v>7</v>
      </c>
      <c r="J1528" s="9"/>
      <c r="K1528" s="10" t="s">
        <v>7</v>
      </c>
      <c r="L1528" s="139"/>
      <c r="M1528" s="1"/>
      <c r="N1528" s="32" t="str">
        <f t="shared" si="120"/>
        <v/>
      </c>
      <c r="O1528" s="32" t="str">
        <f t="shared" si="121"/>
        <v/>
      </c>
      <c r="P1528" s="1"/>
      <c r="Q1528" s="32" t="str">
        <f t="shared" si="122"/>
        <v/>
      </c>
      <c r="R1528" s="22">
        <f t="shared" si="118"/>
        <v>0</v>
      </c>
      <c r="S1528" s="1"/>
      <c r="T1528" s="1"/>
    </row>
    <row r="1529" spans="1:20" x14ac:dyDescent="0.25">
      <c r="A1529" s="1"/>
      <c r="B1529" s="1"/>
      <c r="C1529" s="1"/>
      <c r="D1529" s="5">
        <f t="shared" si="119"/>
        <v>1529</v>
      </c>
      <c r="E1529" s="10" t="s">
        <v>7</v>
      </c>
      <c r="F1529" s="9"/>
      <c r="G1529" s="10" t="s">
        <v>7</v>
      </c>
      <c r="H1529" s="9"/>
      <c r="I1529" s="10" t="s">
        <v>7</v>
      </c>
      <c r="J1529" s="9"/>
      <c r="K1529" s="10" t="s">
        <v>7</v>
      </c>
      <c r="L1529" s="139"/>
      <c r="M1529" s="1"/>
      <c r="N1529" s="32" t="str">
        <f t="shared" si="120"/>
        <v/>
      </c>
      <c r="O1529" s="32" t="str">
        <f t="shared" si="121"/>
        <v/>
      </c>
      <c r="P1529" s="1"/>
      <c r="Q1529" s="32" t="str">
        <f t="shared" si="122"/>
        <v/>
      </c>
      <c r="R1529" s="22">
        <f t="shared" si="118"/>
        <v>0</v>
      </c>
      <c r="S1529" s="1"/>
      <c r="T1529" s="1"/>
    </row>
    <row r="1530" spans="1:20" x14ac:dyDescent="0.25">
      <c r="A1530" s="1"/>
      <c r="B1530" s="1"/>
      <c r="C1530" s="1"/>
      <c r="D1530" s="5">
        <f t="shared" si="119"/>
        <v>1530</v>
      </c>
      <c r="E1530" s="10" t="s">
        <v>7</v>
      </c>
      <c r="F1530" s="9"/>
      <c r="G1530" s="10" t="s">
        <v>7</v>
      </c>
      <c r="H1530" s="9"/>
      <c r="I1530" s="10" t="s">
        <v>7</v>
      </c>
      <c r="J1530" s="9"/>
      <c r="K1530" s="10" t="s">
        <v>7</v>
      </c>
      <c r="L1530" s="139"/>
      <c r="M1530" s="1"/>
      <c r="N1530" s="32" t="str">
        <f t="shared" si="120"/>
        <v/>
      </c>
      <c r="O1530" s="32" t="str">
        <f t="shared" si="121"/>
        <v/>
      </c>
      <c r="P1530" s="1"/>
      <c r="Q1530" s="32" t="str">
        <f t="shared" si="122"/>
        <v/>
      </c>
      <c r="R1530" s="22">
        <f t="shared" si="118"/>
        <v>0</v>
      </c>
      <c r="S1530" s="1"/>
      <c r="T1530" s="1"/>
    </row>
    <row r="1531" spans="1:20" x14ac:dyDescent="0.25">
      <c r="A1531" s="1"/>
      <c r="B1531" s="1"/>
      <c r="C1531" s="1"/>
      <c r="D1531" s="5">
        <f t="shared" si="119"/>
        <v>1531</v>
      </c>
      <c r="E1531" s="10" t="s">
        <v>7</v>
      </c>
      <c r="F1531" s="9"/>
      <c r="G1531" s="10" t="s">
        <v>7</v>
      </c>
      <c r="H1531" s="9"/>
      <c r="I1531" s="10" t="s">
        <v>7</v>
      </c>
      <c r="J1531" s="9"/>
      <c r="K1531" s="10" t="s">
        <v>7</v>
      </c>
      <c r="L1531" s="139"/>
      <c r="M1531" s="1"/>
      <c r="N1531" s="32" t="str">
        <f t="shared" si="120"/>
        <v/>
      </c>
      <c r="O1531" s="32" t="str">
        <f t="shared" si="121"/>
        <v/>
      </c>
      <c r="P1531" s="1"/>
      <c r="Q1531" s="32" t="str">
        <f t="shared" si="122"/>
        <v/>
      </c>
      <c r="R1531" s="22">
        <f t="shared" si="118"/>
        <v>0</v>
      </c>
      <c r="S1531" s="1"/>
      <c r="T1531" s="1"/>
    </row>
    <row r="1532" spans="1:20" x14ac:dyDescent="0.25">
      <c r="A1532" s="1"/>
      <c r="B1532" s="1"/>
      <c r="C1532" s="1"/>
      <c r="D1532" s="5">
        <f t="shared" si="119"/>
        <v>1532</v>
      </c>
      <c r="E1532" s="10" t="s">
        <v>7</v>
      </c>
      <c r="F1532" s="9"/>
      <c r="G1532" s="10" t="s">
        <v>7</v>
      </c>
      <c r="H1532" s="9"/>
      <c r="I1532" s="10" t="s">
        <v>7</v>
      </c>
      <c r="J1532" s="9"/>
      <c r="K1532" s="10" t="s">
        <v>7</v>
      </c>
      <c r="L1532" s="139"/>
      <c r="M1532" s="1"/>
      <c r="N1532" s="32" t="str">
        <f t="shared" si="120"/>
        <v/>
      </c>
      <c r="O1532" s="32" t="str">
        <f t="shared" si="121"/>
        <v/>
      </c>
      <c r="P1532" s="1"/>
      <c r="Q1532" s="32" t="str">
        <f t="shared" si="122"/>
        <v/>
      </c>
      <c r="R1532" s="22">
        <f t="shared" si="118"/>
        <v>0</v>
      </c>
      <c r="S1532" s="1"/>
      <c r="T1532" s="1"/>
    </row>
    <row r="1533" spans="1:20" x14ac:dyDescent="0.25">
      <c r="A1533" s="1"/>
      <c r="B1533" s="1"/>
      <c r="C1533" s="1"/>
      <c r="D1533" s="5">
        <f t="shared" si="119"/>
        <v>1533</v>
      </c>
      <c r="E1533" s="10" t="s">
        <v>7</v>
      </c>
      <c r="F1533" s="9"/>
      <c r="G1533" s="10" t="s">
        <v>7</v>
      </c>
      <c r="H1533" s="9"/>
      <c r="I1533" s="10" t="s">
        <v>7</v>
      </c>
      <c r="J1533" s="9"/>
      <c r="K1533" s="10" t="s">
        <v>7</v>
      </c>
      <c r="L1533" s="139"/>
      <c r="M1533" s="1"/>
      <c r="N1533" s="32" t="str">
        <f t="shared" si="120"/>
        <v/>
      </c>
      <c r="O1533" s="32" t="str">
        <f t="shared" si="121"/>
        <v/>
      </c>
      <c r="P1533" s="1"/>
      <c r="Q1533" s="32" t="str">
        <f t="shared" si="122"/>
        <v/>
      </c>
      <c r="R1533" s="22">
        <f t="shared" si="118"/>
        <v>0</v>
      </c>
      <c r="S1533" s="1"/>
      <c r="T1533" s="1"/>
    </row>
    <row r="1534" spans="1:20" x14ac:dyDescent="0.25">
      <c r="A1534" s="1"/>
      <c r="B1534" s="1"/>
      <c r="C1534" s="1"/>
      <c r="D1534" s="5">
        <f t="shared" si="119"/>
        <v>1534</v>
      </c>
      <c r="E1534" s="10" t="s">
        <v>7</v>
      </c>
      <c r="F1534" s="9"/>
      <c r="G1534" s="10" t="s">
        <v>7</v>
      </c>
      <c r="H1534" s="9"/>
      <c r="I1534" s="10" t="s">
        <v>7</v>
      </c>
      <c r="J1534" s="9"/>
      <c r="K1534" s="10" t="s">
        <v>7</v>
      </c>
      <c r="L1534" s="139"/>
      <c r="M1534" s="1"/>
      <c r="N1534" s="32" t="str">
        <f t="shared" si="120"/>
        <v/>
      </c>
      <c r="O1534" s="32" t="str">
        <f t="shared" si="121"/>
        <v/>
      </c>
      <c r="P1534" s="1"/>
      <c r="Q1534" s="32" t="str">
        <f t="shared" si="122"/>
        <v/>
      </c>
      <c r="R1534" s="22">
        <f t="shared" si="118"/>
        <v>0</v>
      </c>
      <c r="S1534" s="1"/>
      <c r="T1534" s="1"/>
    </row>
    <row r="1535" spans="1:20" x14ac:dyDescent="0.25">
      <c r="A1535" s="1"/>
      <c r="B1535" s="1"/>
      <c r="C1535" s="1"/>
      <c r="D1535" s="5">
        <f t="shared" si="119"/>
        <v>1535</v>
      </c>
      <c r="E1535" s="10" t="s">
        <v>7</v>
      </c>
      <c r="F1535" s="9"/>
      <c r="G1535" s="10" t="s">
        <v>7</v>
      </c>
      <c r="H1535" s="9"/>
      <c r="I1535" s="10" t="s">
        <v>7</v>
      </c>
      <c r="J1535" s="9"/>
      <c r="K1535" s="10" t="s">
        <v>7</v>
      </c>
      <c r="L1535" s="139"/>
      <c r="M1535" s="1"/>
      <c r="N1535" s="32" t="str">
        <f t="shared" si="120"/>
        <v/>
      </c>
      <c r="O1535" s="32" t="str">
        <f t="shared" si="121"/>
        <v/>
      </c>
      <c r="P1535" s="1"/>
      <c r="Q1535" s="32" t="str">
        <f t="shared" si="122"/>
        <v/>
      </c>
      <c r="R1535" s="22">
        <f t="shared" si="118"/>
        <v>0</v>
      </c>
      <c r="S1535" s="1"/>
      <c r="T1535" s="1"/>
    </row>
    <row r="1536" spans="1:20" x14ac:dyDescent="0.25">
      <c r="A1536" s="1"/>
      <c r="B1536" s="1"/>
      <c r="C1536" s="1"/>
      <c r="D1536" s="5">
        <f t="shared" si="119"/>
        <v>1536</v>
      </c>
      <c r="E1536" s="10" t="s">
        <v>7</v>
      </c>
      <c r="F1536" s="9"/>
      <c r="G1536" s="10" t="s">
        <v>7</v>
      </c>
      <c r="H1536" s="9"/>
      <c r="I1536" s="10" t="s">
        <v>7</v>
      </c>
      <c r="J1536" s="9"/>
      <c r="K1536" s="10" t="s">
        <v>7</v>
      </c>
      <c r="L1536" s="139"/>
      <c r="M1536" s="1"/>
      <c r="N1536" s="32" t="str">
        <f t="shared" si="120"/>
        <v/>
      </c>
      <c r="O1536" s="32" t="str">
        <f t="shared" si="121"/>
        <v/>
      </c>
      <c r="P1536" s="1"/>
      <c r="Q1536" s="32" t="str">
        <f t="shared" si="122"/>
        <v/>
      </c>
      <c r="R1536" s="22">
        <f t="shared" si="118"/>
        <v>0</v>
      </c>
      <c r="S1536" s="1"/>
      <c r="T1536" s="1"/>
    </row>
    <row r="1537" spans="1:20" x14ac:dyDescent="0.25">
      <c r="A1537" s="1"/>
      <c r="B1537" s="1"/>
      <c r="C1537" s="1"/>
      <c r="D1537" s="5">
        <f t="shared" si="119"/>
        <v>1537</v>
      </c>
      <c r="E1537" s="10" t="s">
        <v>7</v>
      </c>
      <c r="F1537" s="9"/>
      <c r="G1537" s="10" t="s">
        <v>7</v>
      </c>
      <c r="H1537" s="9"/>
      <c r="I1537" s="10" t="s">
        <v>7</v>
      </c>
      <c r="J1537" s="9"/>
      <c r="K1537" s="10" t="s">
        <v>7</v>
      </c>
      <c r="L1537" s="139"/>
      <c r="M1537" s="1"/>
      <c r="N1537" s="32" t="str">
        <f t="shared" si="120"/>
        <v/>
      </c>
      <c r="O1537" s="32" t="str">
        <f t="shared" si="121"/>
        <v/>
      </c>
      <c r="P1537" s="1"/>
      <c r="Q1537" s="32" t="str">
        <f t="shared" si="122"/>
        <v/>
      </c>
      <c r="R1537" s="22">
        <f t="shared" si="118"/>
        <v>0</v>
      </c>
      <c r="S1537" s="1"/>
      <c r="T1537" s="1"/>
    </row>
    <row r="1538" spans="1:20" x14ac:dyDescent="0.25">
      <c r="A1538" s="1"/>
      <c r="B1538" s="1"/>
      <c r="C1538" s="1"/>
      <c r="D1538" s="5">
        <f t="shared" si="119"/>
        <v>1538</v>
      </c>
      <c r="E1538" s="10" t="s">
        <v>7</v>
      </c>
      <c r="F1538" s="9"/>
      <c r="G1538" s="10" t="s">
        <v>7</v>
      </c>
      <c r="H1538" s="9"/>
      <c r="I1538" s="10" t="s">
        <v>7</v>
      </c>
      <c r="J1538" s="9"/>
      <c r="K1538" s="10" t="s">
        <v>7</v>
      </c>
      <c r="L1538" s="139"/>
      <c r="M1538" s="1"/>
      <c r="N1538" s="32" t="str">
        <f t="shared" si="120"/>
        <v/>
      </c>
      <c r="O1538" s="32" t="str">
        <f t="shared" si="121"/>
        <v/>
      </c>
      <c r="P1538" s="1"/>
      <c r="Q1538" s="32" t="str">
        <f t="shared" si="122"/>
        <v/>
      </c>
      <c r="R1538" s="22">
        <f t="shared" si="118"/>
        <v>0</v>
      </c>
      <c r="S1538" s="1"/>
      <c r="T1538" s="1"/>
    </row>
    <row r="1539" spans="1:20" x14ac:dyDescent="0.25">
      <c r="A1539" s="1"/>
      <c r="B1539" s="1"/>
      <c r="C1539" s="1"/>
      <c r="D1539" s="5">
        <f t="shared" si="119"/>
        <v>1539</v>
      </c>
      <c r="E1539" s="10" t="s">
        <v>7</v>
      </c>
      <c r="F1539" s="9"/>
      <c r="G1539" s="10" t="s">
        <v>7</v>
      </c>
      <c r="H1539" s="9"/>
      <c r="I1539" s="10" t="s">
        <v>7</v>
      </c>
      <c r="J1539" s="9"/>
      <c r="K1539" s="10" t="s">
        <v>7</v>
      </c>
      <c r="L1539" s="139"/>
      <c r="M1539" s="1"/>
      <c r="N1539" s="32" t="str">
        <f t="shared" si="120"/>
        <v/>
      </c>
      <c r="O1539" s="32" t="str">
        <f t="shared" si="121"/>
        <v/>
      </c>
      <c r="P1539" s="1"/>
      <c r="Q1539" s="32" t="str">
        <f t="shared" si="122"/>
        <v/>
      </c>
      <c r="R1539" s="22">
        <f t="shared" si="118"/>
        <v>0</v>
      </c>
      <c r="S1539" s="1"/>
      <c r="T1539" s="1"/>
    </row>
    <row r="1540" spans="1:20" x14ac:dyDescent="0.25">
      <c r="A1540" s="1"/>
      <c r="B1540" s="1"/>
      <c r="C1540" s="1"/>
      <c r="D1540" s="5">
        <f t="shared" si="119"/>
        <v>1540</v>
      </c>
      <c r="E1540" s="10" t="s">
        <v>7</v>
      </c>
      <c r="F1540" s="9"/>
      <c r="G1540" s="10" t="s">
        <v>7</v>
      </c>
      <c r="H1540" s="9"/>
      <c r="I1540" s="10" t="s">
        <v>7</v>
      </c>
      <c r="J1540" s="9"/>
      <c r="K1540" s="10" t="s">
        <v>7</v>
      </c>
      <c r="L1540" s="139"/>
      <c r="M1540" s="1"/>
      <c r="N1540" s="32" t="str">
        <f t="shared" si="120"/>
        <v/>
      </c>
      <c r="O1540" s="32" t="str">
        <f t="shared" si="121"/>
        <v/>
      </c>
      <c r="P1540" s="1"/>
      <c r="Q1540" s="32" t="str">
        <f t="shared" si="122"/>
        <v/>
      </c>
      <c r="R1540" s="22">
        <f t="shared" si="118"/>
        <v>0</v>
      </c>
      <c r="S1540" s="1"/>
      <c r="T1540" s="1"/>
    </row>
    <row r="1541" spans="1:20" x14ac:dyDescent="0.25">
      <c r="A1541" s="1"/>
      <c r="B1541" s="1"/>
      <c r="C1541" s="1"/>
      <c r="D1541" s="5">
        <f t="shared" si="119"/>
        <v>1541</v>
      </c>
      <c r="E1541" s="10" t="s">
        <v>7</v>
      </c>
      <c r="F1541" s="9"/>
      <c r="G1541" s="10" t="s">
        <v>7</v>
      </c>
      <c r="H1541" s="9"/>
      <c r="I1541" s="10" t="s">
        <v>7</v>
      </c>
      <c r="J1541" s="9"/>
      <c r="K1541" s="10" t="s">
        <v>7</v>
      </c>
      <c r="L1541" s="139"/>
      <c r="M1541" s="1"/>
      <c r="N1541" s="32" t="str">
        <f t="shared" si="120"/>
        <v/>
      </c>
      <c r="O1541" s="32" t="str">
        <f t="shared" si="121"/>
        <v/>
      </c>
      <c r="P1541" s="1"/>
      <c r="Q1541" s="32" t="str">
        <f t="shared" si="122"/>
        <v/>
      </c>
      <c r="R1541" s="22">
        <f t="shared" si="118"/>
        <v>0</v>
      </c>
      <c r="S1541" s="1"/>
      <c r="T1541" s="1"/>
    </row>
    <row r="1542" spans="1:20" x14ac:dyDescent="0.25">
      <c r="A1542" s="1"/>
      <c r="B1542" s="1"/>
      <c r="C1542" s="1"/>
      <c r="D1542" s="5">
        <f t="shared" si="119"/>
        <v>1542</v>
      </c>
      <c r="E1542" s="10" t="s">
        <v>7</v>
      </c>
      <c r="F1542" s="9"/>
      <c r="G1542" s="10" t="s">
        <v>7</v>
      </c>
      <c r="H1542" s="9"/>
      <c r="I1542" s="10" t="s">
        <v>7</v>
      </c>
      <c r="J1542" s="9"/>
      <c r="K1542" s="10" t="s">
        <v>7</v>
      </c>
      <c r="L1542" s="139"/>
      <c r="M1542" s="1"/>
      <c r="N1542" s="32" t="str">
        <f t="shared" si="120"/>
        <v/>
      </c>
      <c r="O1542" s="32" t="str">
        <f t="shared" si="121"/>
        <v/>
      </c>
      <c r="P1542" s="1"/>
      <c r="Q1542" s="32" t="str">
        <f t="shared" si="122"/>
        <v/>
      </c>
      <c r="R1542" s="22">
        <f t="shared" si="118"/>
        <v>0</v>
      </c>
      <c r="S1542" s="1"/>
      <c r="T1542" s="1"/>
    </row>
    <row r="1543" spans="1:20" x14ac:dyDescent="0.25">
      <c r="A1543" s="1"/>
      <c r="B1543" s="1"/>
      <c r="C1543" s="1"/>
      <c r="D1543" s="5">
        <f t="shared" si="119"/>
        <v>1543</v>
      </c>
      <c r="E1543" s="10" t="s">
        <v>7</v>
      </c>
      <c r="F1543" s="9"/>
      <c r="G1543" s="10" t="s">
        <v>7</v>
      </c>
      <c r="H1543" s="9"/>
      <c r="I1543" s="10" t="s">
        <v>7</v>
      </c>
      <c r="J1543" s="9"/>
      <c r="K1543" s="10" t="s">
        <v>7</v>
      </c>
      <c r="L1543" s="139"/>
      <c r="M1543" s="1"/>
      <c r="N1543" s="32" t="str">
        <f t="shared" si="120"/>
        <v/>
      </c>
      <c r="O1543" s="32" t="str">
        <f t="shared" si="121"/>
        <v/>
      </c>
      <c r="P1543" s="1"/>
      <c r="Q1543" s="32" t="str">
        <f t="shared" si="122"/>
        <v/>
      </c>
      <c r="R1543" s="22">
        <f t="shared" si="118"/>
        <v>0</v>
      </c>
      <c r="S1543" s="1"/>
      <c r="T1543" s="1"/>
    </row>
    <row r="1544" spans="1:20" x14ac:dyDescent="0.25">
      <c r="A1544" s="1"/>
      <c r="B1544" s="1"/>
      <c r="C1544" s="1"/>
      <c r="D1544" s="5">
        <f t="shared" si="119"/>
        <v>1544</v>
      </c>
      <c r="E1544" s="10" t="s">
        <v>7</v>
      </c>
      <c r="F1544" s="9"/>
      <c r="G1544" s="10" t="s">
        <v>7</v>
      </c>
      <c r="H1544" s="9"/>
      <c r="I1544" s="10" t="s">
        <v>7</v>
      </c>
      <c r="J1544" s="9"/>
      <c r="K1544" s="10" t="s">
        <v>7</v>
      </c>
      <c r="L1544" s="139"/>
      <c r="M1544" s="1"/>
      <c r="N1544" s="32" t="str">
        <f t="shared" si="120"/>
        <v/>
      </c>
      <c r="O1544" s="32" t="str">
        <f t="shared" si="121"/>
        <v/>
      </c>
      <c r="P1544" s="1"/>
      <c r="Q1544" s="32" t="str">
        <f t="shared" si="122"/>
        <v/>
      </c>
      <c r="R1544" s="22">
        <f t="shared" ref="R1544:R1585" si="123">IF(Q1544="",0,IF(COUNTIF(Q:Q,Q1544)=1,0,1))</f>
        <v>0</v>
      </c>
      <c r="S1544" s="1"/>
      <c r="T1544" s="1"/>
    </row>
    <row r="1545" spans="1:20" x14ac:dyDescent="0.25">
      <c r="A1545" s="1"/>
      <c r="B1545" s="1"/>
      <c r="C1545" s="1"/>
      <c r="D1545" s="5">
        <f t="shared" ref="D1545:D1585" si="124">ROW(C1545)</f>
        <v>1545</v>
      </c>
      <c r="E1545" s="10" t="s">
        <v>7</v>
      </c>
      <c r="F1545" s="9"/>
      <c r="G1545" s="10" t="s">
        <v>7</v>
      </c>
      <c r="H1545" s="9"/>
      <c r="I1545" s="10" t="s">
        <v>7</v>
      </c>
      <c r="J1545" s="9"/>
      <c r="K1545" s="10" t="s">
        <v>7</v>
      </c>
      <c r="L1545" s="139"/>
      <c r="M1545" s="1"/>
      <c r="N1545" s="32" t="str">
        <f t="shared" si="120"/>
        <v/>
      </c>
      <c r="O1545" s="32" t="str">
        <f t="shared" si="121"/>
        <v/>
      </c>
      <c r="P1545" s="1"/>
      <c r="Q1545" s="32" t="str">
        <f t="shared" si="122"/>
        <v/>
      </c>
      <c r="R1545" s="22">
        <f t="shared" si="123"/>
        <v>0</v>
      </c>
      <c r="S1545" s="1"/>
      <c r="T1545" s="1"/>
    </row>
    <row r="1546" spans="1:20" x14ac:dyDescent="0.25">
      <c r="A1546" s="1"/>
      <c r="B1546" s="1"/>
      <c r="C1546" s="1"/>
      <c r="D1546" s="5">
        <f t="shared" si="124"/>
        <v>1546</v>
      </c>
      <c r="E1546" s="10" t="s">
        <v>7</v>
      </c>
      <c r="F1546" s="9"/>
      <c r="G1546" s="10" t="s">
        <v>7</v>
      </c>
      <c r="H1546" s="9"/>
      <c r="I1546" s="10" t="s">
        <v>7</v>
      </c>
      <c r="J1546" s="9"/>
      <c r="K1546" s="10" t="s">
        <v>7</v>
      </c>
      <c r="L1546" s="139"/>
      <c r="M1546" s="1"/>
      <c r="N1546" s="32" t="str">
        <f t="shared" si="120"/>
        <v/>
      </c>
      <c r="O1546" s="32" t="str">
        <f t="shared" si="121"/>
        <v/>
      </c>
      <c r="P1546" s="1"/>
      <c r="Q1546" s="32" t="str">
        <f t="shared" si="122"/>
        <v/>
      </c>
      <c r="R1546" s="22">
        <f t="shared" si="123"/>
        <v>0</v>
      </c>
      <c r="S1546" s="1"/>
      <c r="T1546" s="1"/>
    </row>
    <row r="1547" spans="1:20" x14ac:dyDescent="0.25">
      <c r="A1547" s="1"/>
      <c r="B1547" s="1"/>
      <c r="C1547" s="1"/>
      <c r="D1547" s="5">
        <f t="shared" si="124"/>
        <v>1547</v>
      </c>
      <c r="E1547" s="10" t="s">
        <v>7</v>
      </c>
      <c r="F1547" s="9"/>
      <c r="G1547" s="10" t="s">
        <v>7</v>
      </c>
      <c r="H1547" s="9"/>
      <c r="I1547" s="10" t="s">
        <v>7</v>
      </c>
      <c r="J1547" s="9"/>
      <c r="K1547" s="10" t="s">
        <v>7</v>
      </c>
      <c r="L1547" s="139"/>
      <c r="M1547" s="1"/>
      <c r="N1547" s="32" t="str">
        <f t="shared" si="120"/>
        <v/>
      </c>
      <c r="O1547" s="32" t="str">
        <f t="shared" si="121"/>
        <v/>
      </c>
      <c r="P1547" s="1"/>
      <c r="Q1547" s="32" t="str">
        <f t="shared" si="122"/>
        <v/>
      </c>
      <c r="R1547" s="22">
        <f t="shared" si="123"/>
        <v>0</v>
      </c>
      <c r="S1547" s="1"/>
      <c r="T1547" s="1"/>
    </row>
    <row r="1548" spans="1:20" x14ac:dyDescent="0.25">
      <c r="A1548" s="1"/>
      <c r="B1548" s="1"/>
      <c r="C1548" s="1"/>
      <c r="D1548" s="5">
        <f t="shared" si="124"/>
        <v>1548</v>
      </c>
      <c r="E1548" s="10" t="s">
        <v>7</v>
      </c>
      <c r="F1548" s="9"/>
      <c r="G1548" s="10" t="s">
        <v>7</v>
      </c>
      <c r="H1548" s="9"/>
      <c r="I1548" s="10" t="s">
        <v>7</v>
      </c>
      <c r="J1548" s="9"/>
      <c r="K1548" s="10" t="s">
        <v>7</v>
      </c>
      <c r="L1548" s="139"/>
      <c r="M1548" s="1"/>
      <c r="N1548" s="32" t="str">
        <f t="shared" si="120"/>
        <v/>
      </c>
      <c r="O1548" s="32" t="str">
        <f t="shared" si="121"/>
        <v/>
      </c>
      <c r="P1548" s="1"/>
      <c r="Q1548" s="32" t="str">
        <f t="shared" si="122"/>
        <v/>
      </c>
      <c r="R1548" s="22">
        <f t="shared" si="123"/>
        <v>0</v>
      </c>
      <c r="S1548" s="1"/>
      <c r="T1548" s="1"/>
    </row>
    <row r="1549" spans="1:20" x14ac:dyDescent="0.25">
      <c r="A1549" s="1"/>
      <c r="B1549" s="1"/>
      <c r="C1549" s="1"/>
      <c r="D1549" s="5">
        <f t="shared" si="124"/>
        <v>1549</v>
      </c>
      <c r="E1549" s="10" t="s">
        <v>7</v>
      </c>
      <c r="F1549" s="9"/>
      <c r="G1549" s="10" t="s">
        <v>7</v>
      </c>
      <c r="H1549" s="9"/>
      <c r="I1549" s="10" t="s">
        <v>7</v>
      </c>
      <c r="J1549" s="9"/>
      <c r="K1549" s="10" t="s">
        <v>7</v>
      </c>
      <c r="L1549" s="139"/>
      <c r="M1549" s="1"/>
      <c r="N1549" s="32" t="str">
        <f t="shared" si="120"/>
        <v/>
      </c>
      <c r="O1549" s="32" t="str">
        <f t="shared" si="121"/>
        <v/>
      </c>
      <c r="P1549" s="1"/>
      <c r="Q1549" s="32" t="str">
        <f t="shared" si="122"/>
        <v/>
      </c>
      <c r="R1549" s="22">
        <f t="shared" si="123"/>
        <v>0</v>
      </c>
      <c r="S1549" s="1"/>
      <c r="T1549" s="1"/>
    </row>
    <row r="1550" spans="1:20" x14ac:dyDescent="0.25">
      <c r="A1550" s="1"/>
      <c r="B1550" s="1"/>
      <c r="C1550" s="1"/>
      <c r="D1550" s="5">
        <f t="shared" si="124"/>
        <v>1550</v>
      </c>
      <c r="E1550" s="10" t="s">
        <v>7</v>
      </c>
      <c r="F1550" s="9"/>
      <c r="G1550" s="10" t="s">
        <v>7</v>
      </c>
      <c r="H1550" s="9"/>
      <c r="I1550" s="10" t="s">
        <v>7</v>
      </c>
      <c r="J1550" s="9"/>
      <c r="K1550" s="10" t="s">
        <v>7</v>
      </c>
      <c r="L1550" s="139"/>
      <c r="M1550" s="1"/>
      <c r="N1550" s="32" t="str">
        <f t="shared" si="120"/>
        <v/>
      </c>
      <c r="O1550" s="32" t="str">
        <f t="shared" si="121"/>
        <v/>
      </c>
      <c r="P1550" s="1"/>
      <c r="Q1550" s="32" t="str">
        <f t="shared" si="122"/>
        <v/>
      </c>
      <c r="R1550" s="22">
        <f t="shared" si="123"/>
        <v>0</v>
      </c>
      <c r="S1550" s="1"/>
      <c r="T1550" s="1"/>
    </row>
    <row r="1551" spans="1:20" x14ac:dyDescent="0.25">
      <c r="A1551" s="1"/>
      <c r="B1551" s="1"/>
      <c r="C1551" s="1"/>
      <c r="D1551" s="5">
        <f t="shared" si="124"/>
        <v>1551</v>
      </c>
      <c r="E1551" s="10" t="s">
        <v>7</v>
      </c>
      <c r="F1551" s="9"/>
      <c r="G1551" s="10" t="s">
        <v>7</v>
      </c>
      <c r="H1551" s="9"/>
      <c r="I1551" s="10" t="s">
        <v>7</v>
      </c>
      <c r="J1551" s="9"/>
      <c r="K1551" s="10" t="s">
        <v>7</v>
      </c>
      <c r="L1551" s="139"/>
      <c r="M1551" s="1"/>
      <c r="N1551" s="32" t="str">
        <f t="shared" si="120"/>
        <v/>
      </c>
      <c r="O1551" s="32" t="str">
        <f t="shared" si="121"/>
        <v/>
      </c>
      <c r="P1551" s="1"/>
      <c r="Q1551" s="32" t="str">
        <f t="shared" si="122"/>
        <v/>
      </c>
      <c r="R1551" s="22">
        <f t="shared" si="123"/>
        <v>0</v>
      </c>
      <c r="S1551" s="1"/>
      <c r="T1551" s="1"/>
    </row>
    <row r="1552" spans="1:20" x14ac:dyDescent="0.25">
      <c r="A1552" s="1"/>
      <c r="B1552" s="1"/>
      <c r="C1552" s="1"/>
      <c r="D1552" s="5">
        <f t="shared" si="124"/>
        <v>1552</v>
      </c>
      <c r="E1552" s="10" t="s">
        <v>7</v>
      </c>
      <c r="F1552" s="9"/>
      <c r="G1552" s="10" t="s">
        <v>7</v>
      </c>
      <c r="H1552" s="9"/>
      <c r="I1552" s="10" t="s">
        <v>7</v>
      </c>
      <c r="J1552" s="9"/>
      <c r="K1552" s="10" t="s">
        <v>7</v>
      </c>
      <c r="L1552" s="139"/>
      <c r="M1552" s="1"/>
      <c r="N1552" s="32" t="str">
        <f t="shared" si="120"/>
        <v/>
      </c>
      <c r="O1552" s="32" t="str">
        <f t="shared" si="121"/>
        <v/>
      </c>
      <c r="P1552" s="1"/>
      <c r="Q1552" s="32" t="str">
        <f t="shared" si="122"/>
        <v/>
      </c>
      <c r="R1552" s="22">
        <f t="shared" si="123"/>
        <v>0</v>
      </c>
      <c r="S1552" s="1"/>
      <c r="T1552" s="1"/>
    </row>
    <row r="1553" spans="1:20" x14ac:dyDescent="0.25">
      <c r="A1553" s="1"/>
      <c r="B1553" s="1"/>
      <c r="C1553" s="1"/>
      <c r="D1553" s="5">
        <f t="shared" si="124"/>
        <v>1553</v>
      </c>
      <c r="E1553" s="10" t="s">
        <v>7</v>
      </c>
      <c r="F1553" s="9"/>
      <c r="G1553" s="10" t="s">
        <v>7</v>
      </c>
      <c r="H1553" s="9"/>
      <c r="I1553" s="10" t="s">
        <v>7</v>
      </c>
      <c r="J1553" s="9"/>
      <c r="K1553" s="10" t="s">
        <v>7</v>
      </c>
      <c r="L1553" s="139"/>
      <c r="M1553" s="1"/>
      <c r="N1553" s="32" t="str">
        <f t="shared" si="120"/>
        <v/>
      </c>
      <c r="O1553" s="32" t="str">
        <f t="shared" si="121"/>
        <v/>
      </c>
      <c r="P1553" s="1"/>
      <c r="Q1553" s="32" t="str">
        <f t="shared" si="122"/>
        <v/>
      </c>
      <c r="R1553" s="22">
        <f t="shared" si="123"/>
        <v>0</v>
      </c>
      <c r="S1553" s="1"/>
      <c r="T1553" s="1"/>
    </row>
    <row r="1554" spans="1:20" x14ac:dyDescent="0.25">
      <c r="A1554" s="1"/>
      <c r="B1554" s="1"/>
      <c r="C1554" s="1"/>
      <c r="D1554" s="5">
        <f t="shared" si="124"/>
        <v>1554</v>
      </c>
      <c r="E1554" s="10" t="s">
        <v>7</v>
      </c>
      <c r="F1554" s="9"/>
      <c r="G1554" s="10" t="s">
        <v>7</v>
      </c>
      <c r="H1554" s="9"/>
      <c r="I1554" s="10" t="s">
        <v>7</v>
      </c>
      <c r="J1554" s="9"/>
      <c r="K1554" s="10" t="s">
        <v>7</v>
      </c>
      <c r="L1554" s="139"/>
      <c r="M1554" s="1"/>
      <c r="N1554" s="32" t="str">
        <f t="shared" si="120"/>
        <v/>
      </c>
      <c r="O1554" s="32" t="str">
        <f t="shared" si="121"/>
        <v/>
      </c>
      <c r="P1554" s="1"/>
      <c r="Q1554" s="32" t="str">
        <f t="shared" si="122"/>
        <v/>
      </c>
      <c r="R1554" s="22">
        <f t="shared" si="123"/>
        <v>0</v>
      </c>
      <c r="S1554" s="1"/>
      <c r="T1554" s="1"/>
    </row>
    <row r="1555" spans="1:20" x14ac:dyDescent="0.25">
      <c r="A1555" s="1"/>
      <c r="B1555" s="1"/>
      <c r="C1555" s="1"/>
      <c r="D1555" s="5">
        <f t="shared" si="124"/>
        <v>1555</v>
      </c>
      <c r="E1555" s="10" t="s">
        <v>7</v>
      </c>
      <c r="F1555" s="9"/>
      <c r="G1555" s="10" t="s">
        <v>7</v>
      </c>
      <c r="H1555" s="9"/>
      <c r="I1555" s="10" t="s">
        <v>7</v>
      </c>
      <c r="J1555" s="9"/>
      <c r="K1555" s="10" t="s">
        <v>7</v>
      </c>
      <c r="L1555" s="139"/>
      <c r="M1555" s="1"/>
      <c r="N1555" s="32" t="str">
        <f t="shared" si="120"/>
        <v/>
      </c>
      <c r="O1555" s="32" t="str">
        <f t="shared" si="121"/>
        <v/>
      </c>
      <c r="P1555" s="1"/>
      <c r="Q1555" s="32" t="str">
        <f t="shared" si="122"/>
        <v/>
      </c>
      <c r="R1555" s="22">
        <f t="shared" si="123"/>
        <v>0</v>
      </c>
      <c r="S1555" s="1"/>
      <c r="T1555" s="1"/>
    </row>
    <row r="1556" spans="1:20" x14ac:dyDescent="0.25">
      <c r="A1556" s="1"/>
      <c r="B1556" s="1"/>
      <c r="C1556" s="1"/>
      <c r="D1556" s="5">
        <f t="shared" si="124"/>
        <v>1556</v>
      </c>
      <c r="E1556" s="10" t="s">
        <v>7</v>
      </c>
      <c r="F1556" s="9"/>
      <c r="G1556" s="10" t="s">
        <v>7</v>
      </c>
      <c r="H1556" s="9"/>
      <c r="I1556" s="10" t="s">
        <v>7</v>
      </c>
      <c r="J1556" s="9"/>
      <c r="K1556" s="10" t="s">
        <v>7</v>
      </c>
      <c r="L1556" s="139"/>
      <c r="M1556" s="1"/>
      <c r="N1556" s="32" t="str">
        <f t="shared" si="120"/>
        <v/>
      </c>
      <c r="O1556" s="32" t="str">
        <f t="shared" si="121"/>
        <v/>
      </c>
      <c r="P1556" s="1"/>
      <c r="Q1556" s="32" t="str">
        <f t="shared" si="122"/>
        <v/>
      </c>
      <c r="R1556" s="22">
        <f t="shared" si="123"/>
        <v>0</v>
      </c>
      <c r="S1556" s="1"/>
      <c r="T1556" s="1"/>
    </row>
    <row r="1557" spans="1:20" x14ac:dyDescent="0.25">
      <c r="A1557" s="1"/>
      <c r="B1557" s="1"/>
      <c r="C1557" s="1"/>
      <c r="D1557" s="5">
        <f t="shared" si="124"/>
        <v>1557</v>
      </c>
      <c r="E1557" s="10" t="s">
        <v>7</v>
      </c>
      <c r="F1557" s="9"/>
      <c r="G1557" s="10" t="s">
        <v>7</v>
      </c>
      <c r="H1557" s="9"/>
      <c r="I1557" s="10" t="s">
        <v>7</v>
      </c>
      <c r="J1557" s="9"/>
      <c r="K1557" s="10" t="s">
        <v>7</v>
      </c>
      <c r="L1557" s="139"/>
      <c r="M1557" s="1"/>
      <c r="N1557" s="32" t="str">
        <f t="shared" ref="N1557:N1585" si="125">IF(F1557="","",F1557&amp;" "&amp;LEFT(H1557,1)&amp;"."&amp;LEFT(J1557)&amp;".")</f>
        <v/>
      </c>
      <c r="O1557" s="32" t="str">
        <f t="shared" ref="O1557:O1585" si="126">IF(F1557="","",F1557&amp;" "&amp;H1557&amp;" "&amp;J1557)</f>
        <v/>
      </c>
      <c r="P1557" s="1"/>
      <c r="Q1557" s="32" t="str">
        <f t="shared" ref="Q1557:Q1585" si="127">IF(F1557="","",N1557&amp;"_"&amp;DAY(L1557)&amp;"."&amp;MONTH(L1557)&amp;"."&amp;YEAR(L1557))</f>
        <v/>
      </c>
      <c r="R1557" s="22">
        <f t="shared" si="123"/>
        <v>0</v>
      </c>
      <c r="S1557" s="1"/>
      <c r="T1557" s="1"/>
    </row>
    <row r="1558" spans="1:20" x14ac:dyDescent="0.25">
      <c r="A1558" s="1"/>
      <c r="B1558" s="1"/>
      <c r="C1558" s="1"/>
      <c r="D1558" s="5">
        <f t="shared" si="124"/>
        <v>1558</v>
      </c>
      <c r="E1558" s="10" t="s">
        <v>7</v>
      </c>
      <c r="F1558" s="9"/>
      <c r="G1558" s="10" t="s">
        <v>7</v>
      </c>
      <c r="H1558" s="9"/>
      <c r="I1558" s="10" t="s">
        <v>7</v>
      </c>
      <c r="J1558" s="9"/>
      <c r="K1558" s="10" t="s">
        <v>7</v>
      </c>
      <c r="L1558" s="139"/>
      <c r="M1558" s="1"/>
      <c r="N1558" s="32" t="str">
        <f t="shared" si="125"/>
        <v/>
      </c>
      <c r="O1558" s="32" t="str">
        <f t="shared" si="126"/>
        <v/>
      </c>
      <c r="P1558" s="1"/>
      <c r="Q1558" s="32" t="str">
        <f t="shared" si="127"/>
        <v/>
      </c>
      <c r="R1558" s="22">
        <f t="shared" si="123"/>
        <v>0</v>
      </c>
      <c r="S1558" s="1"/>
      <c r="T1558" s="1"/>
    </row>
    <row r="1559" spans="1:20" x14ac:dyDescent="0.25">
      <c r="A1559" s="1"/>
      <c r="B1559" s="1"/>
      <c r="C1559" s="1"/>
      <c r="D1559" s="5">
        <f t="shared" si="124"/>
        <v>1559</v>
      </c>
      <c r="E1559" s="10" t="s">
        <v>7</v>
      </c>
      <c r="F1559" s="9"/>
      <c r="G1559" s="10" t="s">
        <v>7</v>
      </c>
      <c r="H1559" s="9"/>
      <c r="I1559" s="10" t="s">
        <v>7</v>
      </c>
      <c r="J1559" s="9"/>
      <c r="K1559" s="10" t="s">
        <v>7</v>
      </c>
      <c r="L1559" s="139"/>
      <c r="M1559" s="1"/>
      <c r="N1559" s="32" t="str">
        <f t="shared" si="125"/>
        <v/>
      </c>
      <c r="O1559" s="32" t="str">
        <f t="shared" si="126"/>
        <v/>
      </c>
      <c r="P1559" s="1"/>
      <c r="Q1559" s="32" t="str">
        <f t="shared" si="127"/>
        <v/>
      </c>
      <c r="R1559" s="22">
        <f t="shared" si="123"/>
        <v>0</v>
      </c>
      <c r="S1559" s="1"/>
      <c r="T1559" s="1"/>
    </row>
    <row r="1560" spans="1:20" x14ac:dyDescent="0.25">
      <c r="A1560" s="1"/>
      <c r="B1560" s="1"/>
      <c r="C1560" s="1"/>
      <c r="D1560" s="5">
        <f t="shared" si="124"/>
        <v>1560</v>
      </c>
      <c r="E1560" s="10" t="s">
        <v>7</v>
      </c>
      <c r="F1560" s="9"/>
      <c r="G1560" s="10" t="s">
        <v>7</v>
      </c>
      <c r="H1560" s="9"/>
      <c r="I1560" s="10" t="s">
        <v>7</v>
      </c>
      <c r="J1560" s="9"/>
      <c r="K1560" s="10" t="s">
        <v>7</v>
      </c>
      <c r="L1560" s="139"/>
      <c r="M1560" s="1"/>
      <c r="N1560" s="32" t="str">
        <f t="shared" si="125"/>
        <v/>
      </c>
      <c r="O1560" s="32" t="str">
        <f t="shared" si="126"/>
        <v/>
      </c>
      <c r="P1560" s="1"/>
      <c r="Q1560" s="32" t="str">
        <f t="shared" si="127"/>
        <v/>
      </c>
      <c r="R1560" s="22">
        <f t="shared" si="123"/>
        <v>0</v>
      </c>
      <c r="S1560" s="1"/>
      <c r="T1560" s="1"/>
    </row>
    <row r="1561" spans="1:20" x14ac:dyDescent="0.25">
      <c r="A1561" s="1"/>
      <c r="B1561" s="1"/>
      <c r="C1561" s="1"/>
      <c r="D1561" s="5">
        <f t="shared" si="124"/>
        <v>1561</v>
      </c>
      <c r="E1561" s="10" t="s">
        <v>7</v>
      </c>
      <c r="F1561" s="9"/>
      <c r="G1561" s="10" t="s">
        <v>7</v>
      </c>
      <c r="H1561" s="9"/>
      <c r="I1561" s="10" t="s">
        <v>7</v>
      </c>
      <c r="J1561" s="9"/>
      <c r="K1561" s="10" t="s">
        <v>7</v>
      </c>
      <c r="L1561" s="139"/>
      <c r="M1561" s="1"/>
      <c r="N1561" s="32" t="str">
        <f t="shared" si="125"/>
        <v/>
      </c>
      <c r="O1561" s="32" t="str">
        <f t="shared" si="126"/>
        <v/>
      </c>
      <c r="P1561" s="1"/>
      <c r="Q1561" s="32" t="str">
        <f t="shared" si="127"/>
        <v/>
      </c>
      <c r="R1561" s="22">
        <f t="shared" si="123"/>
        <v>0</v>
      </c>
      <c r="S1561" s="1"/>
      <c r="T1561" s="1"/>
    </row>
    <row r="1562" spans="1:20" x14ac:dyDescent="0.25">
      <c r="A1562" s="1"/>
      <c r="B1562" s="1"/>
      <c r="C1562" s="1"/>
      <c r="D1562" s="5">
        <f t="shared" si="124"/>
        <v>1562</v>
      </c>
      <c r="E1562" s="10" t="s">
        <v>7</v>
      </c>
      <c r="F1562" s="9"/>
      <c r="G1562" s="10" t="s">
        <v>7</v>
      </c>
      <c r="H1562" s="9"/>
      <c r="I1562" s="10" t="s">
        <v>7</v>
      </c>
      <c r="J1562" s="9"/>
      <c r="K1562" s="10" t="s">
        <v>7</v>
      </c>
      <c r="L1562" s="139"/>
      <c r="M1562" s="1"/>
      <c r="N1562" s="32" t="str">
        <f t="shared" si="125"/>
        <v/>
      </c>
      <c r="O1562" s="32" t="str">
        <f t="shared" si="126"/>
        <v/>
      </c>
      <c r="P1562" s="1"/>
      <c r="Q1562" s="32" t="str">
        <f t="shared" si="127"/>
        <v/>
      </c>
      <c r="R1562" s="22">
        <f t="shared" si="123"/>
        <v>0</v>
      </c>
      <c r="S1562" s="1"/>
      <c r="T1562" s="1"/>
    </row>
    <row r="1563" spans="1:20" x14ac:dyDescent="0.25">
      <c r="A1563" s="1"/>
      <c r="B1563" s="1"/>
      <c r="C1563" s="1"/>
      <c r="D1563" s="5">
        <f t="shared" si="124"/>
        <v>1563</v>
      </c>
      <c r="E1563" s="10" t="s">
        <v>7</v>
      </c>
      <c r="F1563" s="9"/>
      <c r="G1563" s="10" t="s">
        <v>7</v>
      </c>
      <c r="H1563" s="9"/>
      <c r="I1563" s="10" t="s">
        <v>7</v>
      </c>
      <c r="J1563" s="9"/>
      <c r="K1563" s="10" t="s">
        <v>7</v>
      </c>
      <c r="L1563" s="139"/>
      <c r="M1563" s="1"/>
      <c r="N1563" s="32" t="str">
        <f t="shared" si="125"/>
        <v/>
      </c>
      <c r="O1563" s="32" t="str">
        <f t="shared" si="126"/>
        <v/>
      </c>
      <c r="P1563" s="1"/>
      <c r="Q1563" s="32" t="str">
        <f t="shared" si="127"/>
        <v/>
      </c>
      <c r="R1563" s="22">
        <f t="shared" si="123"/>
        <v>0</v>
      </c>
      <c r="S1563" s="1"/>
      <c r="T1563" s="1"/>
    </row>
    <row r="1564" spans="1:20" x14ac:dyDescent="0.25">
      <c r="A1564" s="1"/>
      <c r="B1564" s="1"/>
      <c r="C1564" s="1"/>
      <c r="D1564" s="5">
        <f t="shared" si="124"/>
        <v>1564</v>
      </c>
      <c r="E1564" s="10" t="s">
        <v>7</v>
      </c>
      <c r="F1564" s="9"/>
      <c r="G1564" s="10" t="s">
        <v>7</v>
      </c>
      <c r="H1564" s="9"/>
      <c r="I1564" s="10" t="s">
        <v>7</v>
      </c>
      <c r="J1564" s="9"/>
      <c r="K1564" s="10" t="s">
        <v>7</v>
      </c>
      <c r="L1564" s="139"/>
      <c r="M1564" s="1"/>
      <c r="N1564" s="32" t="str">
        <f t="shared" si="125"/>
        <v/>
      </c>
      <c r="O1564" s="32" t="str">
        <f t="shared" si="126"/>
        <v/>
      </c>
      <c r="P1564" s="1"/>
      <c r="Q1564" s="32" t="str">
        <f t="shared" si="127"/>
        <v/>
      </c>
      <c r="R1564" s="22">
        <f t="shared" si="123"/>
        <v>0</v>
      </c>
      <c r="S1564" s="1"/>
      <c r="T1564" s="1"/>
    </row>
    <row r="1565" spans="1:20" x14ac:dyDescent="0.25">
      <c r="A1565" s="1"/>
      <c r="B1565" s="1"/>
      <c r="C1565" s="1"/>
      <c r="D1565" s="5">
        <f t="shared" si="124"/>
        <v>1565</v>
      </c>
      <c r="E1565" s="10" t="s">
        <v>7</v>
      </c>
      <c r="F1565" s="9"/>
      <c r="G1565" s="10" t="s">
        <v>7</v>
      </c>
      <c r="H1565" s="9"/>
      <c r="I1565" s="10" t="s">
        <v>7</v>
      </c>
      <c r="J1565" s="9"/>
      <c r="K1565" s="10" t="s">
        <v>7</v>
      </c>
      <c r="L1565" s="139"/>
      <c r="M1565" s="1"/>
      <c r="N1565" s="32" t="str">
        <f t="shared" si="125"/>
        <v/>
      </c>
      <c r="O1565" s="32" t="str">
        <f t="shared" si="126"/>
        <v/>
      </c>
      <c r="P1565" s="1"/>
      <c r="Q1565" s="32" t="str">
        <f t="shared" si="127"/>
        <v/>
      </c>
      <c r="R1565" s="22">
        <f t="shared" si="123"/>
        <v>0</v>
      </c>
      <c r="S1565" s="1"/>
      <c r="T1565" s="1"/>
    </row>
    <row r="1566" spans="1:20" x14ac:dyDescent="0.25">
      <c r="A1566" s="1"/>
      <c r="B1566" s="1"/>
      <c r="C1566" s="1"/>
      <c r="D1566" s="5">
        <f t="shared" si="124"/>
        <v>1566</v>
      </c>
      <c r="E1566" s="10" t="s">
        <v>7</v>
      </c>
      <c r="F1566" s="9"/>
      <c r="G1566" s="10" t="s">
        <v>7</v>
      </c>
      <c r="H1566" s="9"/>
      <c r="I1566" s="10" t="s">
        <v>7</v>
      </c>
      <c r="J1566" s="9"/>
      <c r="K1566" s="10" t="s">
        <v>7</v>
      </c>
      <c r="L1566" s="139"/>
      <c r="M1566" s="1"/>
      <c r="N1566" s="32" t="str">
        <f t="shared" si="125"/>
        <v/>
      </c>
      <c r="O1566" s="32" t="str">
        <f t="shared" si="126"/>
        <v/>
      </c>
      <c r="P1566" s="1"/>
      <c r="Q1566" s="32" t="str">
        <f t="shared" si="127"/>
        <v/>
      </c>
      <c r="R1566" s="22">
        <f t="shared" si="123"/>
        <v>0</v>
      </c>
      <c r="S1566" s="1"/>
      <c r="T1566" s="1"/>
    </row>
    <row r="1567" spans="1:20" x14ac:dyDescent="0.25">
      <c r="A1567" s="1"/>
      <c r="B1567" s="1"/>
      <c r="C1567" s="1"/>
      <c r="D1567" s="5">
        <f t="shared" si="124"/>
        <v>1567</v>
      </c>
      <c r="E1567" s="10" t="s">
        <v>7</v>
      </c>
      <c r="F1567" s="9"/>
      <c r="G1567" s="10" t="s">
        <v>7</v>
      </c>
      <c r="H1567" s="9"/>
      <c r="I1567" s="10" t="s">
        <v>7</v>
      </c>
      <c r="J1567" s="9"/>
      <c r="K1567" s="10" t="s">
        <v>7</v>
      </c>
      <c r="L1567" s="139"/>
      <c r="M1567" s="1"/>
      <c r="N1567" s="32" t="str">
        <f t="shared" si="125"/>
        <v/>
      </c>
      <c r="O1567" s="32" t="str">
        <f t="shared" si="126"/>
        <v/>
      </c>
      <c r="P1567" s="1"/>
      <c r="Q1567" s="32" t="str">
        <f t="shared" si="127"/>
        <v/>
      </c>
      <c r="R1567" s="22">
        <f t="shared" si="123"/>
        <v>0</v>
      </c>
      <c r="S1567" s="1"/>
      <c r="T1567" s="1"/>
    </row>
    <row r="1568" spans="1:20" x14ac:dyDescent="0.25">
      <c r="A1568" s="1"/>
      <c r="B1568" s="1"/>
      <c r="C1568" s="1"/>
      <c r="D1568" s="5">
        <f t="shared" si="124"/>
        <v>1568</v>
      </c>
      <c r="E1568" s="10" t="s">
        <v>7</v>
      </c>
      <c r="F1568" s="9"/>
      <c r="G1568" s="10" t="s">
        <v>7</v>
      </c>
      <c r="H1568" s="9"/>
      <c r="I1568" s="10" t="s">
        <v>7</v>
      </c>
      <c r="J1568" s="9"/>
      <c r="K1568" s="10" t="s">
        <v>7</v>
      </c>
      <c r="L1568" s="139"/>
      <c r="M1568" s="1"/>
      <c r="N1568" s="32" t="str">
        <f t="shared" si="125"/>
        <v/>
      </c>
      <c r="O1568" s="32" t="str">
        <f t="shared" si="126"/>
        <v/>
      </c>
      <c r="P1568" s="1"/>
      <c r="Q1568" s="32" t="str">
        <f t="shared" si="127"/>
        <v/>
      </c>
      <c r="R1568" s="22">
        <f t="shared" si="123"/>
        <v>0</v>
      </c>
      <c r="S1568" s="1"/>
      <c r="T1568" s="1"/>
    </row>
    <row r="1569" spans="1:20" x14ac:dyDescent="0.25">
      <c r="A1569" s="1"/>
      <c r="B1569" s="1"/>
      <c r="C1569" s="1"/>
      <c r="D1569" s="5">
        <f t="shared" si="124"/>
        <v>1569</v>
      </c>
      <c r="E1569" s="10" t="s">
        <v>7</v>
      </c>
      <c r="F1569" s="9"/>
      <c r="G1569" s="10" t="s">
        <v>7</v>
      </c>
      <c r="H1569" s="9"/>
      <c r="I1569" s="10" t="s">
        <v>7</v>
      </c>
      <c r="J1569" s="9"/>
      <c r="K1569" s="10" t="s">
        <v>7</v>
      </c>
      <c r="L1569" s="139"/>
      <c r="M1569" s="1"/>
      <c r="N1569" s="32" t="str">
        <f t="shared" si="125"/>
        <v/>
      </c>
      <c r="O1569" s="32" t="str">
        <f t="shared" si="126"/>
        <v/>
      </c>
      <c r="P1569" s="1"/>
      <c r="Q1569" s="32" t="str">
        <f t="shared" si="127"/>
        <v/>
      </c>
      <c r="R1569" s="22">
        <f t="shared" si="123"/>
        <v>0</v>
      </c>
      <c r="S1569" s="1"/>
      <c r="T1569" s="1"/>
    </row>
    <row r="1570" spans="1:20" x14ac:dyDescent="0.25">
      <c r="A1570" s="1"/>
      <c r="B1570" s="1"/>
      <c r="C1570" s="1"/>
      <c r="D1570" s="5">
        <f t="shared" si="124"/>
        <v>1570</v>
      </c>
      <c r="E1570" s="10" t="s">
        <v>7</v>
      </c>
      <c r="F1570" s="9"/>
      <c r="G1570" s="10" t="s">
        <v>7</v>
      </c>
      <c r="H1570" s="9"/>
      <c r="I1570" s="10" t="s">
        <v>7</v>
      </c>
      <c r="J1570" s="9"/>
      <c r="K1570" s="10" t="s">
        <v>7</v>
      </c>
      <c r="L1570" s="139"/>
      <c r="M1570" s="1"/>
      <c r="N1570" s="32" t="str">
        <f t="shared" si="125"/>
        <v/>
      </c>
      <c r="O1570" s="32" t="str">
        <f t="shared" si="126"/>
        <v/>
      </c>
      <c r="P1570" s="1"/>
      <c r="Q1570" s="32" t="str">
        <f t="shared" si="127"/>
        <v/>
      </c>
      <c r="R1570" s="22">
        <f t="shared" si="123"/>
        <v>0</v>
      </c>
      <c r="S1570" s="1"/>
      <c r="T1570" s="1"/>
    </row>
    <row r="1571" spans="1:20" x14ac:dyDescent="0.25">
      <c r="A1571" s="1"/>
      <c r="B1571" s="1"/>
      <c r="C1571" s="1"/>
      <c r="D1571" s="5">
        <f t="shared" si="124"/>
        <v>1571</v>
      </c>
      <c r="E1571" s="10" t="s">
        <v>7</v>
      </c>
      <c r="F1571" s="9"/>
      <c r="G1571" s="10" t="s">
        <v>7</v>
      </c>
      <c r="H1571" s="9"/>
      <c r="I1571" s="10" t="s">
        <v>7</v>
      </c>
      <c r="J1571" s="9"/>
      <c r="K1571" s="10" t="s">
        <v>7</v>
      </c>
      <c r="L1571" s="139"/>
      <c r="M1571" s="1"/>
      <c r="N1571" s="32" t="str">
        <f t="shared" si="125"/>
        <v/>
      </c>
      <c r="O1571" s="32" t="str">
        <f t="shared" si="126"/>
        <v/>
      </c>
      <c r="P1571" s="1"/>
      <c r="Q1571" s="32" t="str">
        <f t="shared" si="127"/>
        <v/>
      </c>
      <c r="R1571" s="22">
        <f t="shared" si="123"/>
        <v>0</v>
      </c>
      <c r="S1571" s="1"/>
      <c r="T1571" s="1"/>
    </row>
    <row r="1572" spans="1:20" x14ac:dyDescent="0.25">
      <c r="A1572" s="1"/>
      <c r="B1572" s="1"/>
      <c r="C1572" s="1"/>
      <c r="D1572" s="5">
        <f t="shared" si="124"/>
        <v>1572</v>
      </c>
      <c r="E1572" s="10" t="s">
        <v>7</v>
      </c>
      <c r="F1572" s="9"/>
      <c r="G1572" s="10" t="s">
        <v>7</v>
      </c>
      <c r="H1572" s="9"/>
      <c r="I1572" s="10" t="s">
        <v>7</v>
      </c>
      <c r="J1572" s="9"/>
      <c r="K1572" s="10" t="s">
        <v>7</v>
      </c>
      <c r="L1572" s="139"/>
      <c r="M1572" s="1"/>
      <c r="N1572" s="32" t="str">
        <f t="shared" si="125"/>
        <v/>
      </c>
      <c r="O1572" s="32" t="str">
        <f t="shared" si="126"/>
        <v/>
      </c>
      <c r="P1572" s="1"/>
      <c r="Q1572" s="32" t="str">
        <f t="shared" si="127"/>
        <v/>
      </c>
      <c r="R1572" s="22">
        <f t="shared" si="123"/>
        <v>0</v>
      </c>
      <c r="S1572" s="1"/>
      <c r="T1572" s="1"/>
    </row>
    <row r="1573" spans="1:20" x14ac:dyDescent="0.25">
      <c r="A1573" s="1"/>
      <c r="B1573" s="1"/>
      <c r="C1573" s="1"/>
      <c r="D1573" s="5">
        <f t="shared" si="124"/>
        <v>1573</v>
      </c>
      <c r="E1573" s="10" t="s">
        <v>7</v>
      </c>
      <c r="F1573" s="9"/>
      <c r="G1573" s="10" t="s">
        <v>7</v>
      </c>
      <c r="H1573" s="9"/>
      <c r="I1573" s="10" t="s">
        <v>7</v>
      </c>
      <c r="J1573" s="9"/>
      <c r="K1573" s="10" t="s">
        <v>7</v>
      </c>
      <c r="L1573" s="139"/>
      <c r="M1573" s="1"/>
      <c r="N1573" s="32" t="str">
        <f t="shared" si="125"/>
        <v/>
      </c>
      <c r="O1573" s="32" t="str">
        <f t="shared" si="126"/>
        <v/>
      </c>
      <c r="P1573" s="1"/>
      <c r="Q1573" s="32" t="str">
        <f t="shared" si="127"/>
        <v/>
      </c>
      <c r="R1573" s="22">
        <f t="shared" si="123"/>
        <v>0</v>
      </c>
      <c r="S1573" s="1"/>
      <c r="T1573" s="1"/>
    </row>
    <row r="1574" spans="1:20" x14ac:dyDescent="0.25">
      <c r="A1574" s="1"/>
      <c r="B1574" s="1"/>
      <c r="C1574" s="1"/>
      <c r="D1574" s="5">
        <f t="shared" si="124"/>
        <v>1574</v>
      </c>
      <c r="E1574" s="10" t="s">
        <v>7</v>
      </c>
      <c r="F1574" s="9"/>
      <c r="G1574" s="10" t="s">
        <v>7</v>
      </c>
      <c r="H1574" s="9"/>
      <c r="I1574" s="10" t="s">
        <v>7</v>
      </c>
      <c r="J1574" s="9"/>
      <c r="K1574" s="10" t="s">
        <v>7</v>
      </c>
      <c r="L1574" s="139"/>
      <c r="M1574" s="1"/>
      <c r="N1574" s="32" t="str">
        <f t="shared" si="125"/>
        <v/>
      </c>
      <c r="O1574" s="32" t="str">
        <f t="shared" si="126"/>
        <v/>
      </c>
      <c r="P1574" s="1"/>
      <c r="Q1574" s="32" t="str">
        <f t="shared" si="127"/>
        <v/>
      </c>
      <c r="R1574" s="22">
        <f t="shared" si="123"/>
        <v>0</v>
      </c>
      <c r="S1574" s="1"/>
      <c r="T1574" s="1"/>
    </row>
    <row r="1575" spans="1:20" x14ac:dyDescent="0.25">
      <c r="A1575" s="1"/>
      <c r="B1575" s="1"/>
      <c r="C1575" s="1"/>
      <c r="D1575" s="5">
        <f t="shared" si="124"/>
        <v>1575</v>
      </c>
      <c r="E1575" s="10" t="s">
        <v>7</v>
      </c>
      <c r="F1575" s="9"/>
      <c r="G1575" s="10" t="s">
        <v>7</v>
      </c>
      <c r="H1575" s="9"/>
      <c r="I1575" s="10" t="s">
        <v>7</v>
      </c>
      <c r="J1575" s="9"/>
      <c r="K1575" s="10" t="s">
        <v>7</v>
      </c>
      <c r="L1575" s="139"/>
      <c r="M1575" s="1"/>
      <c r="N1575" s="32" t="str">
        <f t="shared" si="125"/>
        <v/>
      </c>
      <c r="O1575" s="32" t="str">
        <f t="shared" si="126"/>
        <v/>
      </c>
      <c r="P1575" s="1"/>
      <c r="Q1575" s="32" t="str">
        <f t="shared" si="127"/>
        <v/>
      </c>
      <c r="R1575" s="22">
        <f t="shared" si="123"/>
        <v>0</v>
      </c>
      <c r="S1575" s="1"/>
      <c r="T1575" s="1"/>
    </row>
    <row r="1576" spans="1:20" x14ac:dyDescent="0.25">
      <c r="A1576" s="1"/>
      <c r="B1576" s="1"/>
      <c r="C1576" s="1"/>
      <c r="D1576" s="5">
        <f t="shared" si="124"/>
        <v>1576</v>
      </c>
      <c r="E1576" s="10" t="s">
        <v>7</v>
      </c>
      <c r="F1576" s="9"/>
      <c r="G1576" s="10" t="s">
        <v>7</v>
      </c>
      <c r="H1576" s="9"/>
      <c r="I1576" s="10" t="s">
        <v>7</v>
      </c>
      <c r="J1576" s="9"/>
      <c r="K1576" s="10" t="s">
        <v>7</v>
      </c>
      <c r="L1576" s="139"/>
      <c r="M1576" s="1"/>
      <c r="N1576" s="32" t="str">
        <f t="shared" si="125"/>
        <v/>
      </c>
      <c r="O1576" s="32" t="str">
        <f t="shared" si="126"/>
        <v/>
      </c>
      <c r="P1576" s="1"/>
      <c r="Q1576" s="32" t="str">
        <f t="shared" si="127"/>
        <v/>
      </c>
      <c r="R1576" s="22">
        <f t="shared" si="123"/>
        <v>0</v>
      </c>
      <c r="S1576" s="1"/>
      <c r="T1576" s="1"/>
    </row>
    <row r="1577" spans="1:20" x14ac:dyDescent="0.25">
      <c r="A1577" s="1"/>
      <c r="B1577" s="1"/>
      <c r="C1577" s="1"/>
      <c r="D1577" s="5">
        <f t="shared" si="124"/>
        <v>1577</v>
      </c>
      <c r="E1577" s="10" t="s">
        <v>7</v>
      </c>
      <c r="F1577" s="9"/>
      <c r="G1577" s="10" t="s">
        <v>7</v>
      </c>
      <c r="H1577" s="9"/>
      <c r="I1577" s="10" t="s">
        <v>7</v>
      </c>
      <c r="J1577" s="9"/>
      <c r="K1577" s="10" t="s">
        <v>7</v>
      </c>
      <c r="L1577" s="139"/>
      <c r="M1577" s="1"/>
      <c r="N1577" s="32" t="str">
        <f t="shared" si="125"/>
        <v/>
      </c>
      <c r="O1577" s="32" t="str">
        <f t="shared" si="126"/>
        <v/>
      </c>
      <c r="P1577" s="1"/>
      <c r="Q1577" s="32" t="str">
        <f t="shared" si="127"/>
        <v/>
      </c>
      <c r="R1577" s="22">
        <f t="shared" si="123"/>
        <v>0</v>
      </c>
      <c r="S1577" s="1"/>
      <c r="T1577" s="1"/>
    </row>
    <row r="1578" spans="1:20" x14ac:dyDescent="0.25">
      <c r="A1578" s="1"/>
      <c r="B1578" s="1"/>
      <c r="C1578" s="1"/>
      <c r="D1578" s="5">
        <f t="shared" si="124"/>
        <v>1578</v>
      </c>
      <c r="E1578" s="10" t="s">
        <v>7</v>
      </c>
      <c r="F1578" s="9"/>
      <c r="G1578" s="10" t="s">
        <v>7</v>
      </c>
      <c r="H1578" s="9"/>
      <c r="I1578" s="10" t="s">
        <v>7</v>
      </c>
      <c r="J1578" s="9"/>
      <c r="K1578" s="10" t="s">
        <v>7</v>
      </c>
      <c r="L1578" s="139"/>
      <c r="M1578" s="1"/>
      <c r="N1578" s="32" t="str">
        <f t="shared" si="125"/>
        <v/>
      </c>
      <c r="O1578" s="32" t="str">
        <f t="shared" si="126"/>
        <v/>
      </c>
      <c r="P1578" s="1"/>
      <c r="Q1578" s="32" t="str">
        <f t="shared" si="127"/>
        <v/>
      </c>
      <c r="R1578" s="22">
        <f t="shared" si="123"/>
        <v>0</v>
      </c>
      <c r="S1578" s="1"/>
      <c r="T1578" s="1"/>
    </row>
    <row r="1579" spans="1:20" x14ac:dyDescent="0.25">
      <c r="A1579" s="1"/>
      <c r="B1579" s="1"/>
      <c r="C1579" s="1"/>
      <c r="D1579" s="5">
        <f t="shared" si="124"/>
        <v>1579</v>
      </c>
      <c r="E1579" s="10" t="s">
        <v>7</v>
      </c>
      <c r="F1579" s="9"/>
      <c r="G1579" s="10" t="s">
        <v>7</v>
      </c>
      <c r="H1579" s="9"/>
      <c r="I1579" s="10" t="s">
        <v>7</v>
      </c>
      <c r="J1579" s="9"/>
      <c r="K1579" s="10" t="s">
        <v>7</v>
      </c>
      <c r="L1579" s="139"/>
      <c r="M1579" s="1"/>
      <c r="N1579" s="32" t="str">
        <f t="shared" si="125"/>
        <v/>
      </c>
      <c r="O1579" s="32" t="str">
        <f t="shared" si="126"/>
        <v/>
      </c>
      <c r="P1579" s="1"/>
      <c r="Q1579" s="32" t="str">
        <f t="shared" si="127"/>
        <v/>
      </c>
      <c r="R1579" s="22">
        <f t="shared" si="123"/>
        <v>0</v>
      </c>
      <c r="S1579" s="1"/>
      <c r="T1579" s="1"/>
    </row>
    <row r="1580" spans="1:20" x14ac:dyDescent="0.25">
      <c r="A1580" s="1"/>
      <c r="B1580" s="1"/>
      <c r="C1580" s="1"/>
      <c r="D1580" s="5">
        <f t="shared" si="124"/>
        <v>1580</v>
      </c>
      <c r="E1580" s="10" t="s">
        <v>7</v>
      </c>
      <c r="F1580" s="9"/>
      <c r="G1580" s="10" t="s">
        <v>7</v>
      </c>
      <c r="H1580" s="9"/>
      <c r="I1580" s="10" t="s">
        <v>7</v>
      </c>
      <c r="J1580" s="9"/>
      <c r="K1580" s="10" t="s">
        <v>7</v>
      </c>
      <c r="L1580" s="139"/>
      <c r="M1580" s="1"/>
      <c r="N1580" s="32" t="str">
        <f t="shared" si="125"/>
        <v/>
      </c>
      <c r="O1580" s="32" t="str">
        <f t="shared" si="126"/>
        <v/>
      </c>
      <c r="P1580" s="1"/>
      <c r="Q1580" s="32" t="str">
        <f t="shared" si="127"/>
        <v/>
      </c>
      <c r="R1580" s="22">
        <f t="shared" si="123"/>
        <v>0</v>
      </c>
      <c r="S1580" s="1"/>
      <c r="T1580" s="1"/>
    </row>
    <row r="1581" spans="1:20" x14ac:dyDescent="0.25">
      <c r="A1581" s="1"/>
      <c r="B1581" s="1"/>
      <c r="C1581" s="1"/>
      <c r="D1581" s="5">
        <f t="shared" si="124"/>
        <v>1581</v>
      </c>
      <c r="E1581" s="10" t="s">
        <v>7</v>
      </c>
      <c r="F1581" s="9"/>
      <c r="G1581" s="10" t="s">
        <v>7</v>
      </c>
      <c r="H1581" s="9"/>
      <c r="I1581" s="10" t="s">
        <v>7</v>
      </c>
      <c r="J1581" s="9"/>
      <c r="K1581" s="10" t="s">
        <v>7</v>
      </c>
      <c r="L1581" s="139"/>
      <c r="M1581" s="1"/>
      <c r="N1581" s="32" t="str">
        <f t="shared" si="125"/>
        <v/>
      </c>
      <c r="O1581" s="32" t="str">
        <f t="shared" si="126"/>
        <v/>
      </c>
      <c r="P1581" s="1"/>
      <c r="Q1581" s="32" t="str">
        <f t="shared" si="127"/>
        <v/>
      </c>
      <c r="R1581" s="22">
        <f t="shared" si="123"/>
        <v>0</v>
      </c>
      <c r="S1581" s="1"/>
      <c r="T1581" s="1"/>
    </row>
    <row r="1582" spans="1:20" x14ac:dyDescent="0.25">
      <c r="A1582" s="1"/>
      <c r="B1582" s="1"/>
      <c r="C1582" s="1"/>
      <c r="D1582" s="5">
        <f t="shared" si="124"/>
        <v>1582</v>
      </c>
      <c r="E1582" s="10" t="s">
        <v>7</v>
      </c>
      <c r="F1582" s="9"/>
      <c r="G1582" s="10" t="s">
        <v>7</v>
      </c>
      <c r="H1582" s="9"/>
      <c r="I1582" s="10" t="s">
        <v>7</v>
      </c>
      <c r="J1582" s="9"/>
      <c r="K1582" s="10" t="s">
        <v>7</v>
      </c>
      <c r="L1582" s="139"/>
      <c r="M1582" s="1"/>
      <c r="N1582" s="32" t="str">
        <f t="shared" si="125"/>
        <v/>
      </c>
      <c r="O1582" s="32" t="str">
        <f t="shared" si="126"/>
        <v/>
      </c>
      <c r="P1582" s="1"/>
      <c r="Q1582" s="32" t="str">
        <f t="shared" si="127"/>
        <v/>
      </c>
      <c r="R1582" s="22">
        <f t="shared" si="123"/>
        <v>0</v>
      </c>
      <c r="S1582" s="1"/>
      <c r="T1582" s="1"/>
    </row>
    <row r="1583" spans="1:20" x14ac:dyDescent="0.25">
      <c r="A1583" s="1"/>
      <c r="B1583" s="1"/>
      <c r="C1583" s="1"/>
      <c r="D1583" s="5">
        <f t="shared" si="124"/>
        <v>1583</v>
      </c>
      <c r="E1583" s="10" t="s">
        <v>7</v>
      </c>
      <c r="F1583" s="9"/>
      <c r="G1583" s="10" t="s">
        <v>7</v>
      </c>
      <c r="H1583" s="9"/>
      <c r="I1583" s="10" t="s">
        <v>7</v>
      </c>
      <c r="J1583" s="9"/>
      <c r="K1583" s="10" t="s">
        <v>7</v>
      </c>
      <c r="L1583" s="139"/>
      <c r="M1583" s="1"/>
      <c r="N1583" s="32" t="str">
        <f t="shared" si="125"/>
        <v/>
      </c>
      <c r="O1583" s="32" t="str">
        <f t="shared" si="126"/>
        <v/>
      </c>
      <c r="P1583" s="1"/>
      <c r="Q1583" s="32" t="str">
        <f t="shared" si="127"/>
        <v/>
      </c>
      <c r="R1583" s="22">
        <f t="shared" si="123"/>
        <v>0</v>
      </c>
      <c r="S1583" s="1"/>
      <c r="T1583" s="1"/>
    </row>
    <row r="1584" spans="1:20" x14ac:dyDescent="0.25">
      <c r="A1584" s="1"/>
      <c r="B1584" s="1"/>
      <c r="C1584" s="1"/>
      <c r="D1584" s="5">
        <f t="shared" si="124"/>
        <v>1584</v>
      </c>
      <c r="E1584" s="10" t="s">
        <v>7</v>
      </c>
      <c r="F1584" s="9"/>
      <c r="G1584" s="10" t="s">
        <v>7</v>
      </c>
      <c r="H1584" s="9"/>
      <c r="I1584" s="10" t="s">
        <v>7</v>
      </c>
      <c r="J1584" s="9"/>
      <c r="K1584" s="10" t="s">
        <v>7</v>
      </c>
      <c r="L1584" s="139"/>
      <c r="M1584" s="1"/>
      <c r="N1584" s="32" t="str">
        <f t="shared" si="125"/>
        <v/>
      </c>
      <c r="O1584" s="32" t="str">
        <f t="shared" si="126"/>
        <v/>
      </c>
      <c r="P1584" s="1"/>
      <c r="Q1584" s="32" t="str">
        <f t="shared" si="127"/>
        <v/>
      </c>
      <c r="R1584" s="22">
        <f t="shared" si="123"/>
        <v>0</v>
      </c>
      <c r="S1584" s="1"/>
      <c r="T1584" s="1"/>
    </row>
    <row r="1585" spans="1:20" x14ac:dyDescent="0.25">
      <c r="A1585" s="1"/>
      <c r="B1585" s="1"/>
      <c r="C1585" s="1"/>
      <c r="D1585" s="5">
        <f t="shared" si="124"/>
        <v>1585</v>
      </c>
      <c r="E1585" s="10" t="s">
        <v>7</v>
      </c>
      <c r="F1585" s="9"/>
      <c r="G1585" s="10" t="s">
        <v>7</v>
      </c>
      <c r="H1585" s="9"/>
      <c r="I1585" s="10" t="s">
        <v>7</v>
      </c>
      <c r="J1585" s="9"/>
      <c r="K1585" s="10" t="s">
        <v>7</v>
      </c>
      <c r="L1585" s="139"/>
      <c r="M1585" s="1"/>
      <c r="N1585" s="32" t="str">
        <f t="shared" si="125"/>
        <v/>
      </c>
      <c r="O1585" s="32" t="str">
        <f t="shared" si="126"/>
        <v/>
      </c>
      <c r="P1585" s="1"/>
      <c r="Q1585" s="32" t="str">
        <f t="shared" si="127"/>
        <v/>
      </c>
      <c r="R1585" s="22">
        <f t="shared" si="123"/>
        <v>0</v>
      </c>
      <c r="S1585" s="1"/>
      <c r="T1585" s="1"/>
    </row>
  </sheetData>
  <conditionalFormatting sqref="N8:O79 F8:F79 H8:H79 J8:J79 L8:L79 Q8:Q79 N98:O112 F98:F100 H98:H100 J98:J100 L98:L100 Q98:Q112 N130:O145 F130 H130 J130 L130 Q130:Q145 N217:O233 F217:F233 H217:H233 J217:J233 Q217:Q233 L217:L233 N269:O283 F269:F280 H269:H280 J269:J280 L269:L280 Q269:Q283 N303:O339 F303:F339 H303:H339 J303:J339 L303:L339 Q303:Q339 F344:F354 H344:H354 J344:J354 N344:O354 Q344:Q354 L344:L354 N471:O485 F471:F485 H471:H485 J471:J485 L471:L485 Q471:Q485 N504:O536 H504:H536 J504:J536 L504:L536 Q504:Q536 F504:F536 J553:J568 N553:O595 F553:F595 H553:H595 L553:L595 J570:J595 Q553:Q595 N648:O1585 F648:F1585 H648:H1585 J648:J1585 L648:L1585 Q648:Q1585">
    <cfRule type="containsBlanks" dxfId="173" priority="451">
      <formula>LEN(TRIM(F8))=0</formula>
    </cfRule>
  </conditionalFormatting>
  <conditionalFormatting sqref="F6 H6">
    <cfRule type="containsBlanks" dxfId="172" priority="450">
      <formula>LEN(TRIM(F6))=0</formula>
    </cfRule>
  </conditionalFormatting>
  <conditionalFormatting sqref="J6">
    <cfRule type="containsBlanks" dxfId="171" priority="448">
      <formula>LEN(TRIM(J6))=0</formula>
    </cfRule>
  </conditionalFormatting>
  <conditionalFormatting sqref="N6">
    <cfRule type="containsBlanks" dxfId="170" priority="447">
      <formula>LEN(TRIM(N6))=0</formula>
    </cfRule>
  </conditionalFormatting>
  <conditionalFormatting sqref="O6">
    <cfRule type="containsBlanks" dxfId="169" priority="446">
      <formula>LEN(TRIM(O6))=0</formula>
    </cfRule>
  </conditionalFormatting>
  <conditionalFormatting sqref="L6">
    <cfRule type="containsBlanks" dxfId="168" priority="444">
      <formula>LEN(TRIM(L6))=0</formula>
    </cfRule>
  </conditionalFormatting>
  <conditionalFormatting sqref="R1:R1048576">
    <cfRule type="cellIs" dxfId="167" priority="432" operator="notEqual">
      <formula>0</formula>
    </cfRule>
  </conditionalFormatting>
  <conditionalFormatting sqref="Q6">
    <cfRule type="containsBlanks" dxfId="166" priority="428">
      <formula>LEN(TRIM(Q6))=0</formula>
    </cfRule>
  </conditionalFormatting>
  <conditionalFormatting sqref="N80:N87 F80:F87 H80:H87">
    <cfRule type="containsBlanks" dxfId="165" priority="408">
      <formula>LEN(TRIM(F80))=0</formula>
    </cfRule>
  </conditionalFormatting>
  <conditionalFormatting sqref="J80:J87">
    <cfRule type="containsBlanks" dxfId="164" priority="407">
      <formula>LEN(TRIM(J80))=0</formula>
    </cfRule>
  </conditionalFormatting>
  <conditionalFormatting sqref="L80:L87">
    <cfRule type="containsBlanks" dxfId="163" priority="406">
      <formula>LEN(TRIM(L80))=0</formula>
    </cfRule>
  </conditionalFormatting>
  <conditionalFormatting sqref="O80:O87">
    <cfRule type="containsBlanks" dxfId="162" priority="403">
      <formula>LEN(TRIM(O80))=0</formula>
    </cfRule>
  </conditionalFormatting>
  <conditionalFormatting sqref="Q80:Q87">
    <cfRule type="containsBlanks" dxfId="161" priority="402">
      <formula>LEN(TRIM(Q80))=0</formula>
    </cfRule>
  </conditionalFormatting>
  <conditionalFormatting sqref="O113:O129">
    <cfRule type="containsBlanks" dxfId="160" priority="199">
      <formula>LEN(TRIM(O113))=0</formula>
    </cfRule>
  </conditionalFormatting>
  <conditionalFormatting sqref="Q113:Q129">
    <cfRule type="containsBlanks" dxfId="159" priority="198">
      <formula>LEN(TRIM(Q113))=0</formula>
    </cfRule>
  </conditionalFormatting>
  <conditionalFormatting sqref="N146:N163 F146:F163 H146:H163">
    <cfRule type="containsBlanks" dxfId="158" priority="196">
      <formula>LEN(TRIM(F146))=0</formula>
    </cfRule>
  </conditionalFormatting>
  <conditionalFormatting sqref="L146:L163">
    <cfRule type="containsBlanks" dxfId="157" priority="194">
      <formula>LEN(TRIM(L146))=0</formula>
    </cfRule>
  </conditionalFormatting>
  <conditionalFormatting sqref="O146:O163">
    <cfRule type="containsBlanks" dxfId="156" priority="191">
      <formula>LEN(TRIM(O146))=0</formula>
    </cfRule>
  </conditionalFormatting>
  <conditionalFormatting sqref="Q146:Q163">
    <cfRule type="containsBlanks" dxfId="155" priority="190">
      <formula>LEN(TRIM(Q146))=0</formula>
    </cfRule>
  </conditionalFormatting>
  <conditionalFormatting sqref="N201:O216 F201:F216 H201:H216 L201:L216 Q201:Q216 N284:O284 H284 F284 J284 L284 Q284 J201:J216">
    <cfRule type="containsBlanks" dxfId="154" priority="188">
      <formula>LEN(TRIM(F201))=0</formula>
    </cfRule>
  </conditionalFormatting>
  <conditionalFormatting sqref="N183:N200 F183:F200 H183:H200">
    <cfRule type="containsBlanks" dxfId="153" priority="186">
      <formula>LEN(TRIM(F183))=0</formula>
    </cfRule>
  </conditionalFormatting>
  <conditionalFormatting sqref="J183:J200">
    <cfRule type="containsBlanks" dxfId="152" priority="185">
      <formula>LEN(TRIM(J183))=0</formula>
    </cfRule>
  </conditionalFormatting>
  <conditionalFormatting sqref="O183:O200">
    <cfRule type="containsBlanks" dxfId="151" priority="181">
      <formula>LEN(TRIM(O183))=0</formula>
    </cfRule>
  </conditionalFormatting>
  <conditionalFormatting sqref="Q183:Q200">
    <cfRule type="containsBlanks" dxfId="150" priority="180">
      <formula>LEN(TRIM(Q183))=0</formula>
    </cfRule>
  </conditionalFormatting>
  <conditionalFormatting sqref="N234:O250 F234:F250 H234:H250 J234:J250 L234:L250 Q234:Q250 L282:L283 J282:J283 H282:H283 F282:F283">
    <cfRule type="containsBlanks" dxfId="149" priority="178">
      <formula>LEN(TRIM(F234))=0</formula>
    </cfRule>
  </conditionalFormatting>
  <conditionalFormatting sqref="N251:N268 F251:F268 H251:H268">
    <cfRule type="containsBlanks" dxfId="148" priority="168">
      <formula>LEN(TRIM(F251))=0</formula>
    </cfRule>
  </conditionalFormatting>
  <conditionalFormatting sqref="L251:L268">
    <cfRule type="containsBlanks" dxfId="147" priority="166">
      <formula>LEN(TRIM(L251))=0</formula>
    </cfRule>
  </conditionalFormatting>
  <conditionalFormatting sqref="O251:O268">
    <cfRule type="containsBlanks" dxfId="146" priority="163">
      <formula>LEN(TRIM(O251))=0</formula>
    </cfRule>
  </conditionalFormatting>
  <conditionalFormatting sqref="Q251:Q268">
    <cfRule type="containsBlanks" dxfId="145" priority="162">
      <formula>LEN(TRIM(Q251))=0</formula>
    </cfRule>
  </conditionalFormatting>
  <conditionalFormatting sqref="N285:N302 F285:F302 H285:H302">
    <cfRule type="containsBlanks" dxfId="144" priority="158">
      <formula>LEN(TRIM(F285))=0</formula>
    </cfRule>
  </conditionalFormatting>
  <conditionalFormatting sqref="J285:J302">
    <cfRule type="containsBlanks" dxfId="143" priority="157">
      <formula>LEN(TRIM(J285))=0</formula>
    </cfRule>
  </conditionalFormatting>
  <conditionalFormatting sqref="O285:O302">
    <cfRule type="containsBlanks" dxfId="142" priority="153">
      <formula>LEN(TRIM(O285))=0</formula>
    </cfRule>
  </conditionalFormatting>
  <conditionalFormatting sqref="Q285:Q302">
    <cfRule type="containsBlanks" dxfId="141" priority="152">
      <formula>LEN(TRIM(Q285))=0</formula>
    </cfRule>
  </conditionalFormatting>
  <conditionalFormatting sqref="N340:N343 F340:F343 H340:H343">
    <cfRule type="containsBlanks" dxfId="140" priority="140">
      <formula>LEN(TRIM(F340))=0</formula>
    </cfRule>
  </conditionalFormatting>
  <conditionalFormatting sqref="L340:L343">
    <cfRule type="containsBlanks" dxfId="139" priority="138">
      <formula>LEN(TRIM(L340))=0</formula>
    </cfRule>
  </conditionalFormatting>
  <conditionalFormatting sqref="O340:O343">
    <cfRule type="containsBlanks" dxfId="138" priority="135">
      <formula>LEN(TRIM(O340))=0</formula>
    </cfRule>
  </conditionalFormatting>
  <conditionalFormatting sqref="Q340:Q343">
    <cfRule type="containsBlanks" dxfId="137" priority="134">
      <formula>LEN(TRIM(Q340))=0</formula>
    </cfRule>
  </conditionalFormatting>
  <conditionalFormatting sqref="N453:O453 H453 F453 J453 L453 Q453">
    <cfRule type="containsBlanks" dxfId="136" priority="132">
      <formula>LEN(TRIM(F453))=0</formula>
    </cfRule>
  </conditionalFormatting>
  <conditionalFormatting sqref="N402:O418 F402:F408 H402:H408 J402:J408 L402:L408 Q402:Q418 N437:O452 F437:F452 H437:H452 J437:J452 L437:L452 Q437:Q452 L410:L418 J410:J418 H410:H418 F410:F418">
    <cfRule type="containsBlanks" dxfId="135" priority="122">
      <formula>LEN(TRIM(F402))=0</formula>
    </cfRule>
  </conditionalFormatting>
  <conditionalFormatting sqref="N399:N401 F399:F401 H399:H401">
    <cfRule type="containsBlanks" dxfId="134" priority="120">
      <formula>LEN(TRIM(F399))=0</formula>
    </cfRule>
  </conditionalFormatting>
  <conditionalFormatting sqref="J399:J401">
    <cfRule type="containsBlanks" dxfId="133" priority="119">
      <formula>LEN(TRIM(J399))=0</formula>
    </cfRule>
  </conditionalFormatting>
  <conditionalFormatting sqref="O399:O401">
    <cfRule type="containsBlanks" dxfId="132" priority="115">
      <formula>LEN(TRIM(O399))=0</formula>
    </cfRule>
  </conditionalFormatting>
  <conditionalFormatting sqref="Q399:Q401">
    <cfRule type="containsBlanks" dxfId="131" priority="114">
      <formula>LEN(TRIM(Q399))=0</formula>
    </cfRule>
  </conditionalFormatting>
  <conditionalFormatting sqref="N419:N436 F419:F428 H419:H428 H430:H436 F430:F436">
    <cfRule type="containsBlanks" dxfId="130" priority="112">
      <formula>LEN(TRIM(F419))=0</formula>
    </cfRule>
  </conditionalFormatting>
  <conditionalFormatting sqref="L419:L428 L430:L436">
    <cfRule type="containsBlanks" dxfId="129" priority="110">
      <formula>LEN(TRIM(L419))=0</formula>
    </cfRule>
  </conditionalFormatting>
  <conditionalFormatting sqref="O419:O436">
    <cfRule type="containsBlanks" dxfId="128" priority="107">
      <formula>LEN(TRIM(O419))=0</formula>
    </cfRule>
  </conditionalFormatting>
  <conditionalFormatting sqref="Q419:Q436">
    <cfRule type="containsBlanks" dxfId="127" priority="106">
      <formula>LEN(TRIM(Q419))=0</formula>
    </cfRule>
  </conditionalFormatting>
  <conditionalFormatting sqref="N553:O553 H553 F553 J553 L553 Q553">
    <cfRule type="containsBlanks" dxfId="126" priority="104">
      <formula>LEN(TRIM(F553))=0</formula>
    </cfRule>
  </conditionalFormatting>
  <conditionalFormatting sqref="N453:N470 F453:F470 H453:H470">
    <cfRule type="containsBlanks" dxfId="125" priority="102">
      <formula>LEN(TRIM(F453))=0</formula>
    </cfRule>
  </conditionalFormatting>
  <conditionalFormatting sqref="J453:J470">
    <cfRule type="containsBlanks" dxfId="124" priority="101">
      <formula>LEN(TRIM(J453))=0</formula>
    </cfRule>
  </conditionalFormatting>
  <conditionalFormatting sqref="O453:O470">
    <cfRule type="containsBlanks" dxfId="123" priority="97">
      <formula>LEN(TRIM(O453))=0</formula>
    </cfRule>
  </conditionalFormatting>
  <conditionalFormatting sqref="Q453:Q470">
    <cfRule type="containsBlanks" dxfId="122" priority="96">
      <formula>LEN(TRIM(Q453))=0</formula>
    </cfRule>
  </conditionalFormatting>
  <conditionalFormatting sqref="N537:O552 H537:H552 J537:J552 L537:L552 Q537:Q552 F537:F552">
    <cfRule type="containsBlanks" dxfId="121" priority="94">
      <formula>LEN(TRIM(F537))=0</formula>
    </cfRule>
  </conditionalFormatting>
  <conditionalFormatting sqref="N486:N503 F486:F503 H486:H503">
    <cfRule type="containsBlanks" dxfId="120" priority="92">
      <formula>LEN(TRIM(F486))=0</formula>
    </cfRule>
  </conditionalFormatting>
  <conditionalFormatting sqref="J486:J503">
    <cfRule type="containsBlanks" dxfId="119" priority="91">
      <formula>LEN(TRIM(J486))=0</formula>
    </cfRule>
  </conditionalFormatting>
  <conditionalFormatting sqref="O486:O503">
    <cfRule type="containsBlanks" dxfId="118" priority="87">
      <formula>LEN(TRIM(O486))=0</formula>
    </cfRule>
  </conditionalFormatting>
  <conditionalFormatting sqref="Q486:Q503">
    <cfRule type="containsBlanks" dxfId="117" priority="86">
      <formula>LEN(TRIM(Q486))=0</formula>
    </cfRule>
  </conditionalFormatting>
  <conditionalFormatting sqref="N553:O553 H553 F553 J553 L553 Q553">
    <cfRule type="containsBlanks" dxfId="116" priority="76">
      <formula>LEN(TRIM(F553))=0</formula>
    </cfRule>
  </conditionalFormatting>
  <conditionalFormatting sqref="N599:O615 F599:F615 H599:H615 J599:J615 L599:L615 Q599:Q615 N634:O647 F634:F647 H634:H647 J634:J647 L634:L647 Q634:Q647">
    <cfRule type="containsBlanks" dxfId="115" priority="258">
      <formula>LEN(TRIM(F599))=0</formula>
    </cfRule>
  </conditionalFormatting>
  <conditionalFormatting sqref="N596:N598 F596:F598 H596:H598">
    <cfRule type="containsBlanks" dxfId="114" priority="256">
      <formula>LEN(TRIM(F596))=0</formula>
    </cfRule>
  </conditionalFormatting>
  <conditionalFormatting sqref="J596:J598">
    <cfRule type="containsBlanks" dxfId="113" priority="255">
      <formula>LEN(TRIM(J596))=0</formula>
    </cfRule>
  </conditionalFormatting>
  <conditionalFormatting sqref="L596:L598">
    <cfRule type="containsBlanks" dxfId="112" priority="254">
      <formula>LEN(TRIM(L596))=0</formula>
    </cfRule>
  </conditionalFormatting>
  <conditionalFormatting sqref="O596:O598">
    <cfRule type="containsBlanks" dxfId="111" priority="251">
      <formula>LEN(TRIM(O596))=0</formula>
    </cfRule>
  </conditionalFormatting>
  <conditionalFormatting sqref="Q596:Q598">
    <cfRule type="containsBlanks" dxfId="110" priority="250">
      <formula>LEN(TRIM(Q596))=0</formula>
    </cfRule>
  </conditionalFormatting>
  <conditionalFormatting sqref="N616:N633 F616:F633 H616:H633">
    <cfRule type="containsBlanks" dxfId="109" priority="248">
      <formula>LEN(TRIM(F616))=0</formula>
    </cfRule>
  </conditionalFormatting>
  <conditionalFormatting sqref="J616:J633">
    <cfRule type="containsBlanks" dxfId="108" priority="247">
      <formula>LEN(TRIM(J616))=0</formula>
    </cfRule>
  </conditionalFormatting>
  <conditionalFormatting sqref="L616:L633">
    <cfRule type="containsBlanks" dxfId="107" priority="246">
      <formula>LEN(TRIM(L616))=0</formula>
    </cfRule>
  </conditionalFormatting>
  <conditionalFormatting sqref="O616:O633">
    <cfRule type="containsBlanks" dxfId="106" priority="243">
      <formula>LEN(TRIM(O616))=0</formula>
    </cfRule>
  </conditionalFormatting>
  <conditionalFormatting sqref="Q616:Q633">
    <cfRule type="containsBlanks" dxfId="105" priority="242">
      <formula>LEN(TRIM(Q616))=0</formula>
    </cfRule>
  </conditionalFormatting>
  <conditionalFormatting sqref="O394:O398">
    <cfRule type="containsBlanks" dxfId="104" priority="39">
      <formula>LEN(TRIM(O394))=0</formula>
    </cfRule>
  </conditionalFormatting>
  <conditionalFormatting sqref="F376">
    <cfRule type="containsBlanks" dxfId="103" priority="36">
      <formula>LEN(TRIM(F376))=0</formula>
    </cfRule>
  </conditionalFormatting>
  <conditionalFormatting sqref="H376">
    <cfRule type="containsBlanks" dxfId="102" priority="35">
      <formula>LEN(TRIM(H376))=0</formula>
    </cfRule>
  </conditionalFormatting>
  <conditionalFormatting sqref="J376">
    <cfRule type="containsBlanks" dxfId="101" priority="34">
      <formula>LEN(TRIM(J376))=0</formula>
    </cfRule>
  </conditionalFormatting>
  <conditionalFormatting sqref="F281 H281 J281 L281">
    <cfRule type="containsBlanks" dxfId="100" priority="32">
      <formula>LEN(TRIM(F281))=0</formula>
    </cfRule>
  </conditionalFormatting>
  <conditionalFormatting sqref="J569">
    <cfRule type="containsBlanks" dxfId="99" priority="31">
      <formula>LEN(TRIM(J569))=0</formula>
    </cfRule>
  </conditionalFormatting>
  <conditionalFormatting sqref="H127 F127">
    <cfRule type="containsBlanks" dxfId="98" priority="29">
      <formula>LEN(TRIM(F127))=0</formula>
    </cfRule>
  </conditionalFormatting>
  <conditionalFormatting sqref="J127">
    <cfRule type="containsBlanks" dxfId="97" priority="28">
      <formula>LEN(TRIM(J127))=0</formula>
    </cfRule>
  </conditionalFormatting>
  <conditionalFormatting sqref="L127">
    <cfRule type="containsBlanks" dxfId="96" priority="27">
      <formula>LEN(TRIM(L127))=0</formula>
    </cfRule>
  </conditionalFormatting>
  <conditionalFormatting sqref="H131 F131">
    <cfRule type="containsBlanks" dxfId="95" priority="26">
      <formula>LEN(TRIM(F131))=0</formula>
    </cfRule>
  </conditionalFormatting>
  <conditionalFormatting sqref="L131">
    <cfRule type="containsBlanks" dxfId="94" priority="24">
      <formula>LEN(TRIM(L131))=0</formula>
    </cfRule>
  </conditionalFormatting>
  <conditionalFormatting sqref="F169 H169 J169 L169">
    <cfRule type="containsBlanks" dxfId="93" priority="23">
      <formula>LEN(TRIM(F169))=0</formula>
    </cfRule>
  </conditionalFormatting>
  <conditionalFormatting sqref="F429 H429">
    <cfRule type="containsBlanks" dxfId="92" priority="21">
      <formula>LEN(TRIM(F429))=0</formula>
    </cfRule>
  </conditionalFormatting>
  <conditionalFormatting sqref="J429">
    <cfRule type="containsBlanks" dxfId="91" priority="20">
      <formula>LEN(TRIM(J429))=0</formula>
    </cfRule>
  </conditionalFormatting>
  <conditionalFormatting sqref="L429">
    <cfRule type="containsBlanks" dxfId="90" priority="19">
      <formula>LEN(TRIM(L429))=0</formula>
    </cfRule>
  </conditionalFormatting>
  <conditionalFormatting sqref="F409 H409 J409 L409">
    <cfRule type="containsBlanks" dxfId="89" priority="18">
      <formula>LEN(TRIM(F409))=0</formula>
    </cfRule>
  </conditionalFormatting>
  <conditionalFormatting sqref="N180:O182 H180:H182 F180:F182 J180:J182 L180:L182 Q180:Q182 L102:L112 J102:J112 H102:H112 F102:F112">
    <cfRule type="containsBlanks" dxfId="88" priority="216">
      <formula>LEN(TRIM(F102))=0</formula>
    </cfRule>
  </conditionalFormatting>
  <conditionalFormatting sqref="N88:N97 F88:F97 H88:H97">
    <cfRule type="containsBlanks" dxfId="87" priority="214">
      <formula>LEN(TRIM(F88))=0</formula>
    </cfRule>
  </conditionalFormatting>
  <conditionalFormatting sqref="J88:J97">
    <cfRule type="containsBlanks" dxfId="86" priority="213">
      <formula>LEN(TRIM(J88))=0</formula>
    </cfRule>
  </conditionalFormatting>
  <conditionalFormatting sqref="L88:L97">
    <cfRule type="containsBlanks" dxfId="85" priority="212">
      <formula>LEN(TRIM(L88))=0</formula>
    </cfRule>
  </conditionalFormatting>
  <conditionalFormatting sqref="O88:O97">
    <cfRule type="containsBlanks" dxfId="84" priority="209">
      <formula>LEN(TRIM(O88))=0</formula>
    </cfRule>
  </conditionalFormatting>
  <conditionalFormatting sqref="Q88:Q97">
    <cfRule type="containsBlanks" dxfId="83" priority="208">
      <formula>LEN(TRIM(Q88))=0</formula>
    </cfRule>
  </conditionalFormatting>
  <conditionalFormatting sqref="N164:O179 F164:F168 H164:H168 J164:J168 L164:L168 Q164:Q179 L132:L145 J132:J145 H132:H145 F132:F145 L170:L171 J170:J171 H170:H171 F170:F171 F173:F179 H173:H179 J173:J179 L173:L179">
    <cfRule type="containsBlanks" dxfId="82" priority="206">
      <formula>LEN(TRIM(F132))=0</formula>
    </cfRule>
  </conditionalFormatting>
  <conditionalFormatting sqref="N113:N129 F113:F126 H113:H126 H128:H129 F128:F129">
    <cfRule type="containsBlanks" dxfId="81" priority="204">
      <formula>LEN(TRIM(F113))=0</formula>
    </cfRule>
  </conditionalFormatting>
  <conditionalFormatting sqref="J113:J126 J128:J129">
    <cfRule type="containsBlanks" dxfId="80" priority="203">
      <formula>LEN(TRIM(J113))=0</formula>
    </cfRule>
  </conditionalFormatting>
  <conditionalFormatting sqref="L113:L126 L128:L129">
    <cfRule type="containsBlanks" dxfId="79" priority="202">
      <formula>LEN(TRIM(L113))=0</formula>
    </cfRule>
  </conditionalFormatting>
  <conditionalFormatting sqref="J146:J163">
    <cfRule type="containsBlanks" dxfId="78" priority="195">
      <formula>LEN(TRIM(J146))=0</formula>
    </cfRule>
  </conditionalFormatting>
  <conditionalFormatting sqref="L183:L200">
    <cfRule type="containsBlanks" dxfId="77" priority="184">
      <formula>LEN(TRIM(L183))=0</formula>
    </cfRule>
  </conditionalFormatting>
  <conditionalFormatting sqref="J251:J268">
    <cfRule type="containsBlanks" dxfId="76" priority="167">
      <formula>LEN(TRIM(J251))=0</formula>
    </cfRule>
  </conditionalFormatting>
  <conditionalFormatting sqref="L285:L302">
    <cfRule type="containsBlanks" dxfId="75" priority="156">
      <formula>LEN(TRIM(L285))=0</formula>
    </cfRule>
  </conditionalFormatting>
  <conditionalFormatting sqref="J340:J343">
    <cfRule type="containsBlanks" dxfId="74" priority="139">
      <formula>LEN(TRIM(J340))=0</formula>
    </cfRule>
  </conditionalFormatting>
  <conditionalFormatting sqref="L399:L401">
    <cfRule type="containsBlanks" dxfId="73" priority="118">
      <formula>LEN(TRIM(L399))=0</formula>
    </cfRule>
  </conditionalFormatting>
  <conditionalFormatting sqref="J419:J428 J430:J436">
    <cfRule type="containsBlanks" dxfId="72" priority="111">
      <formula>LEN(TRIM(J419))=0</formula>
    </cfRule>
  </conditionalFormatting>
  <conditionalFormatting sqref="L453:L470">
    <cfRule type="containsBlanks" dxfId="71" priority="100">
      <formula>LEN(TRIM(L453))=0</formula>
    </cfRule>
  </conditionalFormatting>
  <conditionalFormatting sqref="L486:L503">
    <cfRule type="containsBlanks" dxfId="70" priority="90">
      <formula>LEN(TRIM(L486))=0</formula>
    </cfRule>
  </conditionalFormatting>
  <conditionalFormatting sqref="N392:O393 H392:H393 F392:F393 J392:J393 L392:L393 Q392:Q393">
    <cfRule type="containsBlanks" dxfId="69" priority="56">
      <formula>LEN(TRIM(F392))=0</formula>
    </cfRule>
  </conditionalFormatting>
  <conditionalFormatting sqref="N355:O357 F355:F357 H355:H357 J355:J357 L355:L357 Q355:Q357 N376:O391 F377:F391 H377:H391 J377:J391 L377:L391 Q376:Q391">
    <cfRule type="containsBlanks" dxfId="68" priority="54">
      <formula>LEN(TRIM(F355))=0</formula>
    </cfRule>
  </conditionalFormatting>
  <conditionalFormatting sqref="N358:N375 F358:F375 H358:H375">
    <cfRule type="containsBlanks" dxfId="67" priority="52">
      <formula>LEN(TRIM(F358))=0</formula>
    </cfRule>
  </conditionalFormatting>
  <conditionalFormatting sqref="J358:J375">
    <cfRule type="containsBlanks" dxfId="66" priority="51">
      <formula>LEN(TRIM(J358))=0</formula>
    </cfRule>
  </conditionalFormatting>
  <conditionalFormatting sqref="L358:L375">
    <cfRule type="containsBlanks" dxfId="65" priority="50">
      <formula>LEN(TRIM(L358))=0</formula>
    </cfRule>
  </conditionalFormatting>
  <conditionalFormatting sqref="O358:O375">
    <cfRule type="containsBlanks" dxfId="64" priority="47">
      <formula>LEN(TRIM(O358))=0</formula>
    </cfRule>
  </conditionalFormatting>
  <conditionalFormatting sqref="Q358:Q375">
    <cfRule type="containsBlanks" dxfId="63" priority="46">
      <formula>LEN(TRIM(Q358))=0</formula>
    </cfRule>
  </conditionalFormatting>
  <conditionalFormatting sqref="N394:N398 F394:F398 H394:H398">
    <cfRule type="containsBlanks" dxfId="62" priority="44">
      <formula>LEN(TRIM(F394))=0</formula>
    </cfRule>
  </conditionalFormatting>
  <conditionalFormatting sqref="J394:J398">
    <cfRule type="containsBlanks" dxfId="61" priority="43">
      <formula>LEN(TRIM(J394))=0</formula>
    </cfRule>
  </conditionalFormatting>
  <conditionalFormatting sqref="L394:L398">
    <cfRule type="containsBlanks" dxfId="60" priority="42">
      <formula>LEN(TRIM(L394))=0</formula>
    </cfRule>
  </conditionalFormatting>
  <conditionalFormatting sqref="Q394:Q398">
    <cfRule type="containsBlanks" dxfId="59" priority="38">
      <formula>LEN(TRIM(Q394))=0</formula>
    </cfRule>
  </conditionalFormatting>
  <conditionalFormatting sqref="L376">
    <cfRule type="containsBlanks" dxfId="58" priority="33">
      <formula>LEN(TRIM(L376))=0</formula>
    </cfRule>
  </conditionalFormatting>
  <conditionalFormatting sqref="F101 H101 J101 L101">
    <cfRule type="containsBlanks" dxfId="57" priority="30">
      <formula>LEN(TRIM(F101))=0</formula>
    </cfRule>
  </conditionalFormatting>
  <conditionalFormatting sqref="J131">
    <cfRule type="containsBlanks" dxfId="56" priority="25">
      <formula>LEN(TRIM(J131))=0</formula>
    </cfRule>
  </conditionalFormatting>
  <conditionalFormatting sqref="F172 H172 J172 L172">
    <cfRule type="containsBlanks" dxfId="55" priority="22">
      <formula>LEN(TRIM(F172))=0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V39"/>
  <sheetViews>
    <sheetView showGridLine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A6" sqref="A6"/>
    </sheetView>
  </sheetViews>
  <sheetFormatPr defaultColWidth="9.109375" defaultRowHeight="12" x14ac:dyDescent="0.25"/>
  <cols>
    <col min="1" max="3" width="2.6640625" style="2" customWidth="1"/>
    <col min="4" max="4" width="5.109375" style="6" bestFit="1" customWidth="1"/>
    <col min="5" max="5" width="1.6640625" style="2" customWidth="1"/>
    <col min="6" max="6" width="14.109375" style="2" bestFit="1" customWidth="1"/>
    <col min="7" max="7" width="1.6640625" style="2" customWidth="1"/>
    <col min="8" max="8" width="24.33203125" style="2" bestFit="1" customWidth="1"/>
    <col min="9" max="9" width="1.6640625" style="2" customWidth="1"/>
    <col min="10" max="10" width="30.44140625" style="2" bestFit="1" customWidth="1"/>
    <col min="11" max="11" width="1.6640625" style="2" customWidth="1"/>
    <col min="12" max="12" width="30.44140625" style="2" bestFit="1" customWidth="1"/>
    <col min="13" max="22" width="1.6640625" style="2" customWidth="1"/>
    <col min="23" max="16384" width="9.109375" style="2"/>
  </cols>
  <sheetData>
    <row r="1" spans="1:22" ht="13.8" x14ac:dyDescent="0.3">
      <c r="A1" s="164" t="s">
        <v>131</v>
      </c>
      <c r="B1" s="164"/>
      <c r="C1" s="164"/>
      <c r="D1" s="1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1"/>
      <c r="C2" s="1"/>
      <c r="D2" s="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s="8" customFormat="1" x14ac:dyDescent="0.25">
      <c r="A3" s="7"/>
      <c r="B3" s="7"/>
      <c r="C3" s="7" t="s">
        <v>36</v>
      </c>
      <c r="D3" s="11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1"/>
      <c r="B4" s="1"/>
      <c r="C4" s="1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28" customFormat="1" ht="10.199999999999999" x14ac:dyDescent="0.2">
      <c r="A5" s="26"/>
      <c r="B5" s="26"/>
      <c r="C5" s="27" t="s">
        <v>20</v>
      </c>
      <c r="D5" s="26">
        <f>SUM(F5:V5)</f>
        <v>0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s="8" customFormat="1" x14ac:dyDescent="0.25">
      <c r="A6" s="7"/>
      <c r="B6" s="7"/>
      <c r="C6" s="7"/>
      <c r="D6" s="11" t="s">
        <v>6</v>
      </c>
      <c r="E6" s="12" t="s">
        <v>7</v>
      </c>
      <c r="F6" s="13" t="s">
        <v>37</v>
      </c>
      <c r="G6" s="12" t="s">
        <v>7</v>
      </c>
      <c r="H6" s="13" t="s">
        <v>74</v>
      </c>
      <c r="I6" s="12" t="s">
        <v>7</v>
      </c>
      <c r="J6" s="13" t="s">
        <v>75</v>
      </c>
      <c r="K6" s="12" t="s">
        <v>7</v>
      </c>
      <c r="L6" s="13" t="s">
        <v>51</v>
      </c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ht="5.0999999999999996" customHeight="1" x14ac:dyDescent="0.25">
      <c r="A7" s="1"/>
      <c r="B7" s="1"/>
      <c r="C7" s="1"/>
      <c r="D7" s="15"/>
      <c r="E7" s="16"/>
      <c r="F7" s="16"/>
      <c r="G7" s="16"/>
      <c r="H7" s="16"/>
      <c r="I7" s="16"/>
      <c r="J7" s="16"/>
      <c r="K7" s="16"/>
      <c r="L7" s="16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1"/>
      <c r="C8" s="1"/>
      <c r="D8" s="5">
        <f>ROW(C8)</f>
        <v>8</v>
      </c>
      <c r="E8" s="10" t="s">
        <v>7</v>
      </c>
      <c r="F8" s="9" t="s">
        <v>38</v>
      </c>
      <c r="G8" s="10" t="s">
        <v>7</v>
      </c>
      <c r="H8" s="9" t="s">
        <v>42</v>
      </c>
      <c r="I8" s="10" t="s">
        <v>7</v>
      </c>
      <c r="J8" s="9" t="s">
        <v>48</v>
      </c>
      <c r="K8" s="10" t="s">
        <v>7</v>
      </c>
      <c r="L8" s="9" t="s">
        <v>52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1"/>
      <c r="C9" s="1"/>
      <c r="D9" s="5">
        <f t="shared" ref="D9:D20" si="0">ROW(C9)</f>
        <v>9</v>
      </c>
      <c r="E9" s="10" t="s">
        <v>7</v>
      </c>
      <c r="F9" s="9" t="s">
        <v>39</v>
      </c>
      <c r="G9" s="10" t="s">
        <v>7</v>
      </c>
      <c r="H9" s="9" t="s">
        <v>43</v>
      </c>
      <c r="I9" s="10" t="s">
        <v>7</v>
      </c>
      <c r="J9" s="9" t="s">
        <v>49</v>
      </c>
      <c r="K9" s="10" t="s">
        <v>7</v>
      </c>
      <c r="L9" s="9" t="s">
        <v>53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1"/>
      <c r="C10" s="1"/>
      <c r="D10" s="5">
        <f t="shared" si="0"/>
        <v>10</v>
      </c>
      <c r="E10" s="10" t="s">
        <v>7</v>
      </c>
      <c r="F10" s="9" t="s">
        <v>40</v>
      </c>
      <c r="G10" s="10" t="s">
        <v>7</v>
      </c>
      <c r="H10" s="9" t="s">
        <v>44</v>
      </c>
      <c r="I10" s="10" t="s">
        <v>7</v>
      </c>
      <c r="J10" s="9" t="s">
        <v>50</v>
      </c>
      <c r="K10" s="10" t="s">
        <v>7</v>
      </c>
      <c r="L10" s="9" t="s">
        <v>54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1"/>
      <c r="C11" s="1"/>
      <c r="D11" s="5">
        <f t="shared" si="0"/>
        <v>11</v>
      </c>
      <c r="E11" s="10" t="s">
        <v>7</v>
      </c>
      <c r="F11" s="9" t="s">
        <v>41</v>
      </c>
      <c r="G11" s="10" t="s">
        <v>7</v>
      </c>
      <c r="H11" s="9" t="s">
        <v>69</v>
      </c>
      <c r="I11" s="10" t="s">
        <v>7</v>
      </c>
      <c r="J11" s="9" t="s">
        <v>46</v>
      </c>
      <c r="K11" s="10" t="s">
        <v>7</v>
      </c>
      <c r="L11" s="9" t="s">
        <v>55</v>
      </c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1"/>
      <c r="C12" s="1"/>
      <c r="D12" s="5">
        <f t="shared" si="0"/>
        <v>12</v>
      </c>
      <c r="E12" s="10" t="s">
        <v>7</v>
      </c>
      <c r="F12" s="9"/>
      <c r="G12" s="10" t="s">
        <v>7</v>
      </c>
      <c r="H12" s="9" t="s">
        <v>109</v>
      </c>
      <c r="I12" s="10" t="s">
        <v>7</v>
      </c>
      <c r="J12" s="9" t="s">
        <v>107</v>
      </c>
      <c r="K12" s="10" t="s">
        <v>7</v>
      </c>
      <c r="L12" s="9" t="s">
        <v>45</v>
      </c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1"/>
      <c r="C13" s="1"/>
      <c r="D13" s="5">
        <f t="shared" si="0"/>
        <v>13</v>
      </c>
      <c r="E13" s="10" t="s">
        <v>7</v>
      </c>
      <c r="F13" s="9"/>
      <c r="G13" s="10" t="s">
        <v>7</v>
      </c>
      <c r="H13" s="9" t="s">
        <v>110</v>
      </c>
      <c r="I13" s="10" t="s">
        <v>7</v>
      </c>
      <c r="J13" s="9"/>
      <c r="K13" s="10" t="s">
        <v>7</v>
      </c>
      <c r="L13" s="9" t="s">
        <v>47</v>
      </c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1"/>
      <c r="C14" s="1"/>
      <c r="D14" s="5">
        <f t="shared" si="0"/>
        <v>14</v>
      </c>
      <c r="E14" s="10" t="s">
        <v>7</v>
      </c>
      <c r="F14" s="9"/>
      <c r="G14" s="10" t="s">
        <v>7</v>
      </c>
      <c r="H14" s="9"/>
      <c r="I14" s="10" t="s">
        <v>7</v>
      </c>
      <c r="J14" s="9"/>
      <c r="K14" s="10" t="s">
        <v>7</v>
      </c>
      <c r="L14" s="9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1"/>
      <c r="C15" s="1"/>
      <c r="D15" s="5">
        <f t="shared" si="0"/>
        <v>15</v>
      </c>
      <c r="E15" s="10" t="s">
        <v>7</v>
      </c>
      <c r="F15" s="9"/>
      <c r="G15" s="10" t="s">
        <v>7</v>
      </c>
      <c r="H15" s="9"/>
      <c r="I15" s="10" t="s">
        <v>7</v>
      </c>
      <c r="J15" s="9"/>
      <c r="K15" s="10" t="s">
        <v>7</v>
      </c>
      <c r="L15" s="9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1"/>
      <c r="C16" s="1"/>
      <c r="D16" s="5">
        <f t="shared" si="0"/>
        <v>16</v>
      </c>
      <c r="E16" s="10" t="s">
        <v>7</v>
      </c>
      <c r="F16" s="9"/>
      <c r="G16" s="10" t="s">
        <v>7</v>
      </c>
      <c r="H16" s="9"/>
      <c r="I16" s="10" t="s">
        <v>7</v>
      </c>
      <c r="J16" s="9"/>
      <c r="K16" s="10" t="s">
        <v>7</v>
      </c>
      <c r="L16" s="9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1"/>
      <c r="C17" s="1"/>
      <c r="D17" s="5">
        <f t="shared" si="0"/>
        <v>17</v>
      </c>
      <c r="E17" s="10" t="s">
        <v>7</v>
      </c>
      <c r="F17" s="9"/>
      <c r="G17" s="10" t="s">
        <v>7</v>
      </c>
      <c r="H17" s="9"/>
      <c r="I17" s="10" t="s">
        <v>7</v>
      </c>
      <c r="J17" s="9"/>
      <c r="K17" s="10" t="s">
        <v>7</v>
      </c>
      <c r="L17" s="9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1"/>
      <c r="C18" s="1"/>
      <c r="D18" s="5">
        <f t="shared" si="0"/>
        <v>18</v>
      </c>
      <c r="E18" s="10" t="s">
        <v>7</v>
      </c>
      <c r="F18" s="9"/>
      <c r="G18" s="10" t="s">
        <v>7</v>
      </c>
      <c r="H18" s="9"/>
      <c r="I18" s="10" t="s">
        <v>7</v>
      </c>
      <c r="J18" s="9"/>
      <c r="K18" s="10" t="s">
        <v>7</v>
      </c>
      <c r="L18" s="9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1"/>
      <c r="C19" s="1"/>
      <c r="D19" s="5">
        <f t="shared" si="0"/>
        <v>19</v>
      </c>
      <c r="E19" s="10" t="s">
        <v>7</v>
      </c>
      <c r="F19" s="9"/>
      <c r="G19" s="10" t="s">
        <v>7</v>
      </c>
      <c r="H19" s="9"/>
      <c r="I19" s="10" t="s">
        <v>7</v>
      </c>
      <c r="J19" s="9"/>
      <c r="K19" s="10" t="s">
        <v>7</v>
      </c>
      <c r="L19" s="9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1"/>
      <c r="C20" s="1"/>
      <c r="D20" s="5">
        <f t="shared" si="0"/>
        <v>20</v>
      </c>
      <c r="E20" s="10" t="s">
        <v>7</v>
      </c>
      <c r="F20" s="9"/>
      <c r="G20" s="10" t="s">
        <v>7</v>
      </c>
      <c r="H20" s="9"/>
      <c r="I20" s="10" t="s">
        <v>7</v>
      </c>
      <c r="J20" s="9"/>
      <c r="K20" s="10" t="s">
        <v>7</v>
      </c>
      <c r="L20" s="9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1"/>
      <c r="C21" s="1"/>
      <c r="D21" s="5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1"/>
      <c r="C22" s="1"/>
      <c r="D22" s="5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5">
      <c r="A23" s="1"/>
      <c r="B23" s="1"/>
      <c r="C23" s="1"/>
      <c r="D23" s="5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5">
      <c r="A24" s="1"/>
      <c r="B24" s="1"/>
      <c r="C24" s="1"/>
      <c r="D24" s="5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1"/>
      <c r="C25" s="1"/>
      <c r="D25" s="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25">
      <c r="A26" s="1"/>
      <c r="B26" s="1"/>
      <c r="C26" s="1"/>
      <c r="D26" s="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25">
      <c r="A27" s="1"/>
      <c r="B27" s="1"/>
      <c r="C27" s="1"/>
      <c r="D27" s="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25">
      <c r="A28" s="1"/>
      <c r="B28" s="1"/>
      <c r="C28" s="1"/>
      <c r="D28" s="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25">
      <c r="A29" s="1"/>
      <c r="B29" s="1"/>
      <c r="C29" s="1"/>
      <c r="D29" s="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25">
      <c r="A30" s="1"/>
      <c r="B30" s="1"/>
      <c r="C30" s="1"/>
      <c r="D30" s="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25">
      <c r="A31" s="1"/>
      <c r="B31" s="1"/>
      <c r="C31" s="1"/>
      <c r="D31" s="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25">
      <c r="A32" s="1"/>
      <c r="B32" s="1"/>
      <c r="C32" s="1"/>
      <c r="D32" s="5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1"/>
      <c r="C33" s="1"/>
      <c r="D33" s="5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25">
      <c r="A34" s="1"/>
      <c r="B34" s="1"/>
      <c r="C34" s="1"/>
      <c r="D34" s="5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25">
      <c r="A35" s="1"/>
      <c r="B35" s="1"/>
      <c r="C35" s="1"/>
      <c r="D35" s="5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1"/>
      <c r="C36" s="1"/>
      <c r="D36" s="5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1"/>
      <c r="C37" s="1"/>
      <c r="D37" s="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1"/>
      <c r="C38" s="1"/>
      <c r="D38" s="5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1"/>
      <c r="C39" s="1"/>
      <c r="D39" s="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</sheetData>
  <conditionalFormatting sqref="F8:F9 F12:F20 H8:H20">
    <cfRule type="containsBlanks" dxfId="54" priority="21">
      <formula>LEN(TRIM(F8))=0</formula>
    </cfRule>
  </conditionalFormatting>
  <conditionalFormatting sqref="F6 H6">
    <cfRule type="containsBlanks" dxfId="53" priority="20">
      <formula>LEN(TRIM(F6))=0</formula>
    </cfRule>
  </conditionalFormatting>
  <conditionalFormatting sqref="J8:J20">
    <cfRule type="containsBlanks" dxfId="52" priority="19">
      <formula>LEN(TRIM(J8))=0</formula>
    </cfRule>
  </conditionalFormatting>
  <conditionalFormatting sqref="J6">
    <cfRule type="containsBlanks" dxfId="51" priority="18">
      <formula>LEN(TRIM(J6))=0</formula>
    </cfRule>
  </conditionalFormatting>
  <conditionalFormatting sqref="L8:L11 L14:L20">
    <cfRule type="containsBlanks" dxfId="50" priority="7">
      <formula>LEN(TRIM(L8))=0</formula>
    </cfRule>
  </conditionalFormatting>
  <conditionalFormatting sqref="L6">
    <cfRule type="containsBlanks" dxfId="49" priority="6">
      <formula>LEN(TRIM(L6))=0</formula>
    </cfRule>
  </conditionalFormatting>
  <conditionalFormatting sqref="F10:F11">
    <cfRule type="containsBlanks" dxfId="48" priority="3">
      <formula>LEN(TRIM(F10))=0</formula>
    </cfRule>
  </conditionalFormatting>
  <conditionalFormatting sqref="L13">
    <cfRule type="containsBlanks" dxfId="47" priority="1">
      <formula>LEN(TRIM(L13))=0</formula>
    </cfRule>
  </conditionalFormatting>
  <conditionalFormatting sqref="L12">
    <cfRule type="containsBlanks" dxfId="46" priority="2">
      <formula>LEN(TRIM(L12))=0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V57"/>
  <sheetViews>
    <sheetView showGridLines="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B6" sqref="B6"/>
    </sheetView>
  </sheetViews>
  <sheetFormatPr defaultColWidth="9.109375" defaultRowHeight="12" x14ac:dyDescent="0.25"/>
  <cols>
    <col min="1" max="3" width="2.6640625" style="2" customWidth="1"/>
    <col min="4" max="4" width="5.109375" style="6" bestFit="1" customWidth="1"/>
    <col min="5" max="5" width="1.6640625" style="2" customWidth="1"/>
    <col min="6" max="6" width="15.6640625" style="2" bestFit="1" customWidth="1"/>
    <col min="7" max="7" width="1.6640625" style="2" customWidth="1"/>
    <col min="8" max="8" width="11.6640625" style="2" bestFit="1" customWidth="1"/>
    <col min="9" max="9" width="1.6640625" style="2" customWidth="1"/>
    <col min="10" max="10" width="13.109375" style="2" bestFit="1" customWidth="1"/>
    <col min="11" max="22" width="1.6640625" style="2" customWidth="1"/>
    <col min="23" max="16384" width="9.109375" style="2"/>
  </cols>
  <sheetData>
    <row r="1" spans="1:22" ht="13.8" x14ac:dyDescent="0.3">
      <c r="A1" s="164" t="s">
        <v>131</v>
      </c>
      <c r="B1" s="164"/>
      <c r="C1" s="164"/>
      <c r="D1" s="1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1"/>
      <c r="C2" s="1"/>
      <c r="D2" s="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s="8" customFormat="1" x14ac:dyDescent="0.25">
      <c r="A3" s="7"/>
      <c r="B3" s="7"/>
      <c r="C3" s="7" t="s">
        <v>56</v>
      </c>
      <c r="D3" s="11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1"/>
      <c r="B4" s="1"/>
      <c r="C4" s="1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28" customFormat="1" ht="10.199999999999999" x14ac:dyDescent="0.2">
      <c r="A5" s="26"/>
      <c r="B5" s="26"/>
      <c r="C5" s="27" t="s">
        <v>20</v>
      </c>
      <c r="D5" s="26">
        <f>SUM(F5:V5)</f>
        <v>0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s="8" customFormat="1" x14ac:dyDescent="0.25">
      <c r="A6" s="7"/>
      <c r="B6" s="7"/>
      <c r="C6" s="7"/>
      <c r="D6" s="11" t="s">
        <v>6</v>
      </c>
      <c r="E6" s="12" t="s">
        <v>7</v>
      </c>
      <c r="F6" s="13" t="s">
        <v>57</v>
      </c>
      <c r="G6" s="12" t="s">
        <v>7</v>
      </c>
      <c r="H6" s="13" t="s">
        <v>59</v>
      </c>
      <c r="I6" s="12" t="s">
        <v>7</v>
      </c>
      <c r="J6" s="13" t="s">
        <v>58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ht="5.0999999999999996" customHeight="1" x14ac:dyDescent="0.25">
      <c r="A7" s="1"/>
      <c r="B7" s="1"/>
      <c r="C7" s="1"/>
      <c r="D7" s="15"/>
      <c r="E7" s="16"/>
      <c r="F7" s="16"/>
      <c r="G7" s="16"/>
      <c r="H7" s="16"/>
      <c r="I7" s="16"/>
      <c r="J7" s="1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1"/>
      <c r="C8" s="1"/>
      <c r="D8" s="5">
        <f>ROW(C8)</f>
        <v>8</v>
      </c>
      <c r="E8" s="10" t="s">
        <v>7</v>
      </c>
      <c r="F8" s="31">
        <v>44378</v>
      </c>
      <c r="G8" s="10"/>
      <c r="H8" s="34" t="str">
        <f>IF(OR(F8="",F8=0),"",IF(WEEKDAY(F8)=1,"вс",IF(WEEKDAY(F8)=2,"пн",IF(WEEKDAY(F8)=3,"вт",IF(WEEKDAY(F8)=4,"ср",IF(WEEKDAY(F8)=5,"чт",IF(WEEKDAY(F8)=6,"пт",IF(WEEKDAY(F8)=7,"сб",0))))))))</f>
        <v>чт</v>
      </c>
      <c r="I8" s="10" t="s">
        <v>7</v>
      </c>
      <c r="J8" s="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1"/>
      <c r="C9" s="1"/>
      <c r="D9" s="5">
        <f t="shared" ref="D9:D38" si="0">ROW(C9)</f>
        <v>9</v>
      </c>
      <c r="E9" s="10" t="s">
        <v>7</v>
      </c>
      <c r="F9" s="31">
        <v>44379</v>
      </c>
      <c r="G9" s="10"/>
      <c r="H9" s="34" t="str">
        <f t="shared" ref="H9:H38" si="1">IF(OR(F9="",F9=0),"",IF(WEEKDAY(F9)=1,"вс",IF(WEEKDAY(F9)=2,"пн",IF(WEEKDAY(F9)=3,"вт",IF(WEEKDAY(F9)=4,"ср",IF(WEEKDAY(F9)=5,"чт",IF(WEEKDAY(F9)=6,"пт",IF(WEEKDAY(F9)=7,"сб",0))))))))</f>
        <v>пт</v>
      </c>
      <c r="I9" s="10" t="s">
        <v>7</v>
      </c>
      <c r="J9" s="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1"/>
      <c r="C10" s="1"/>
      <c r="D10" s="5">
        <f t="shared" si="0"/>
        <v>10</v>
      </c>
      <c r="E10" s="10" t="s">
        <v>7</v>
      </c>
      <c r="F10" s="31">
        <v>44380</v>
      </c>
      <c r="G10" s="10"/>
      <c r="H10" s="34" t="str">
        <f t="shared" si="1"/>
        <v>сб</v>
      </c>
      <c r="I10" s="10" t="s">
        <v>7</v>
      </c>
      <c r="J10" s="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1"/>
      <c r="C11" s="1"/>
      <c r="D11" s="5">
        <f t="shared" si="0"/>
        <v>11</v>
      </c>
      <c r="E11" s="10" t="s">
        <v>7</v>
      </c>
      <c r="F11" s="31">
        <v>44381</v>
      </c>
      <c r="G11" s="10"/>
      <c r="H11" s="34" t="str">
        <f t="shared" si="1"/>
        <v>вс</v>
      </c>
      <c r="I11" s="10" t="s">
        <v>7</v>
      </c>
      <c r="J11" s="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1"/>
      <c r="C12" s="1"/>
      <c r="D12" s="5">
        <f t="shared" si="0"/>
        <v>12</v>
      </c>
      <c r="E12" s="10" t="s">
        <v>7</v>
      </c>
      <c r="F12" s="31">
        <v>44382</v>
      </c>
      <c r="G12" s="10"/>
      <c r="H12" s="34" t="str">
        <f t="shared" si="1"/>
        <v>пн</v>
      </c>
      <c r="I12" s="10" t="s">
        <v>7</v>
      </c>
      <c r="J12" s="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1"/>
      <c r="C13" s="1"/>
      <c r="D13" s="5">
        <f t="shared" si="0"/>
        <v>13</v>
      </c>
      <c r="E13" s="10" t="s">
        <v>7</v>
      </c>
      <c r="F13" s="31">
        <v>44383</v>
      </c>
      <c r="G13" s="10"/>
      <c r="H13" s="34" t="str">
        <f t="shared" si="1"/>
        <v>вт</v>
      </c>
      <c r="I13" s="10" t="s">
        <v>7</v>
      </c>
      <c r="J13" s="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1"/>
      <c r="C14" s="1"/>
      <c r="D14" s="5">
        <f t="shared" si="0"/>
        <v>14</v>
      </c>
      <c r="E14" s="10" t="s">
        <v>7</v>
      </c>
      <c r="F14" s="31">
        <v>44384</v>
      </c>
      <c r="G14" s="10"/>
      <c r="H14" s="34" t="str">
        <f t="shared" si="1"/>
        <v>ср</v>
      </c>
      <c r="I14" s="10" t="s">
        <v>7</v>
      </c>
      <c r="J14" s="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1"/>
      <c r="C15" s="1"/>
      <c r="D15" s="5">
        <f t="shared" si="0"/>
        <v>15</v>
      </c>
      <c r="E15" s="10" t="s">
        <v>7</v>
      </c>
      <c r="F15" s="31">
        <v>44385</v>
      </c>
      <c r="G15" s="10"/>
      <c r="H15" s="34" t="str">
        <f t="shared" si="1"/>
        <v>чт</v>
      </c>
      <c r="I15" s="10" t="s">
        <v>7</v>
      </c>
      <c r="J15" s="9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1"/>
      <c r="C16" s="1"/>
      <c r="D16" s="5">
        <f t="shared" si="0"/>
        <v>16</v>
      </c>
      <c r="E16" s="10" t="s">
        <v>7</v>
      </c>
      <c r="F16" s="31">
        <v>44386</v>
      </c>
      <c r="G16" s="10"/>
      <c r="H16" s="34" t="str">
        <f t="shared" si="1"/>
        <v>пт</v>
      </c>
      <c r="I16" s="10" t="s">
        <v>7</v>
      </c>
      <c r="J16" s="9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1"/>
      <c r="C17" s="1"/>
      <c r="D17" s="5">
        <f t="shared" si="0"/>
        <v>17</v>
      </c>
      <c r="E17" s="10" t="s">
        <v>7</v>
      </c>
      <c r="F17" s="31">
        <v>44387</v>
      </c>
      <c r="G17" s="10"/>
      <c r="H17" s="34" t="str">
        <f t="shared" si="1"/>
        <v>сб</v>
      </c>
      <c r="I17" s="10" t="s">
        <v>7</v>
      </c>
      <c r="J17" s="9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1"/>
      <c r="C18" s="1"/>
      <c r="D18" s="5">
        <f t="shared" si="0"/>
        <v>18</v>
      </c>
      <c r="E18" s="10" t="s">
        <v>7</v>
      </c>
      <c r="F18" s="31">
        <v>44388</v>
      </c>
      <c r="G18" s="10"/>
      <c r="H18" s="34" t="str">
        <f t="shared" si="1"/>
        <v>вс</v>
      </c>
      <c r="I18" s="10" t="s">
        <v>7</v>
      </c>
      <c r="J18" s="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1"/>
      <c r="C19" s="1"/>
      <c r="D19" s="5">
        <f t="shared" si="0"/>
        <v>19</v>
      </c>
      <c r="E19" s="10" t="s">
        <v>7</v>
      </c>
      <c r="F19" s="31">
        <v>44389</v>
      </c>
      <c r="G19" s="10"/>
      <c r="H19" s="34" t="str">
        <f t="shared" si="1"/>
        <v>пн</v>
      </c>
      <c r="I19" s="10" t="s">
        <v>7</v>
      </c>
      <c r="J19" s="9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1"/>
      <c r="C20" s="1"/>
      <c r="D20" s="5">
        <f t="shared" si="0"/>
        <v>20</v>
      </c>
      <c r="E20" s="10" t="s">
        <v>7</v>
      </c>
      <c r="F20" s="31">
        <v>44390</v>
      </c>
      <c r="G20" s="10"/>
      <c r="H20" s="34" t="str">
        <f t="shared" si="1"/>
        <v>вт</v>
      </c>
      <c r="I20" s="10" t="s">
        <v>7</v>
      </c>
      <c r="J20" s="9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1"/>
      <c r="C21" s="1"/>
      <c r="D21" s="5">
        <f t="shared" si="0"/>
        <v>21</v>
      </c>
      <c r="E21" s="10" t="s">
        <v>7</v>
      </c>
      <c r="F21" s="31">
        <v>44391</v>
      </c>
      <c r="G21" s="10"/>
      <c r="H21" s="34" t="str">
        <f t="shared" si="1"/>
        <v>ср</v>
      </c>
      <c r="I21" s="10" t="s">
        <v>7</v>
      </c>
      <c r="J21" s="9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1"/>
      <c r="C22" s="1"/>
      <c r="D22" s="5">
        <f t="shared" si="0"/>
        <v>22</v>
      </c>
      <c r="E22" s="10" t="s">
        <v>7</v>
      </c>
      <c r="F22" s="31">
        <v>44392</v>
      </c>
      <c r="G22" s="10"/>
      <c r="H22" s="34" t="str">
        <f t="shared" si="1"/>
        <v>чт</v>
      </c>
      <c r="I22" s="10" t="s">
        <v>7</v>
      </c>
      <c r="J22" s="9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5">
      <c r="A23" s="1"/>
      <c r="B23" s="1"/>
      <c r="C23" s="1"/>
      <c r="D23" s="5">
        <f t="shared" si="0"/>
        <v>23</v>
      </c>
      <c r="E23" s="10" t="s">
        <v>7</v>
      </c>
      <c r="F23" s="31">
        <v>44393</v>
      </c>
      <c r="G23" s="10"/>
      <c r="H23" s="34" t="str">
        <f t="shared" si="1"/>
        <v>пт</v>
      </c>
      <c r="I23" s="10" t="s">
        <v>7</v>
      </c>
      <c r="J23" s="9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5">
      <c r="A24" s="1"/>
      <c r="B24" s="1"/>
      <c r="C24" s="1"/>
      <c r="D24" s="5">
        <f t="shared" si="0"/>
        <v>24</v>
      </c>
      <c r="E24" s="10" t="s">
        <v>7</v>
      </c>
      <c r="F24" s="31">
        <v>44394</v>
      </c>
      <c r="G24" s="10"/>
      <c r="H24" s="34" t="str">
        <f t="shared" si="1"/>
        <v>сб</v>
      </c>
      <c r="I24" s="10" t="s">
        <v>7</v>
      </c>
      <c r="J24" s="9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1"/>
      <c r="C25" s="1"/>
      <c r="D25" s="5">
        <f t="shared" si="0"/>
        <v>25</v>
      </c>
      <c r="E25" s="10" t="s">
        <v>7</v>
      </c>
      <c r="F25" s="31">
        <v>44395</v>
      </c>
      <c r="G25" s="10"/>
      <c r="H25" s="34" t="str">
        <f t="shared" si="1"/>
        <v>вс</v>
      </c>
      <c r="I25" s="10" t="s">
        <v>7</v>
      </c>
      <c r="J25" s="9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25">
      <c r="A26" s="1"/>
      <c r="B26" s="1"/>
      <c r="C26" s="1"/>
      <c r="D26" s="5">
        <f t="shared" si="0"/>
        <v>26</v>
      </c>
      <c r="E26" s="10" t="s">
        <v>7</v>
      </c>
      <c r="F26" s="31">
        <v>44396</v>
      </c>
      <c r="G26" s="10"/>
      <c r="H26" s="34" t="str">
        <f t="shared" si="1"/>
        <v>пн</v>
      </c>
      <c r="I26" s="10" t="s">
        <v>7</v>
      </c>
      <c r="J26" s="9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25">
      <c r="A27" s="1"/>
      <c r="B27" s="1"/>
      <c r="C27" s="1"/>
      <c r="D27" s="5">
        <f t="shared" si="0"/>
        <v>27</v>
      </c>
      <c r="E27" s="10" t="s">
        <v>7</v>
      </c>
      <c r="F27" s="31">
        <v>44397</v>
      </c>
      <c r="G27" s="10"/>
      <c r="H27" s="34" t="str">
        <f t="shared" si="1"/>
        <v>вт</v>
      </c>
      <c r="I27" s="10" t="s">
        <v>7</v>
      </c>
      <c r="J27" s="9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25">
      <c r="A28" s="1"/>
      <c r="B28" s="1"/>
      <c r="C28" s="1"/>
      <c r="D28" s="5">
        <f t="shared" si="0"/>
        <v>28</v>
      </c>
      <c r="E28" s="10" t="s">
        <v>7</v>
      </c>
      <c r="F28" s="31">
        <v>44398</v>
      </c>
      <c r="G28" s="10"/>
      <c r="H28" s="34" t="str">
        <f t="shared" si="1"/>
        <v>ср</v>
      </c>
      <c r="I28" s="10" t="s">
        <v>7</v>
      </c>
      <c r="J28" s="9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25">
      <c r="A29" s="1"/>
      <c r="B29" s="1"/>
      <c r="C29" s="1"/>
      <c r="D29" s="5">
        <f t="shared" si="0"/>
        <v>29</v>
      </c>
      <c r="E29" s="10" t="s">
        <v>7</v>
      </c>
      <c r="F29" s="31">
        <v>44399</v>
      </c>
      <c r="G29" s="10"/>
      <c r="H29" s="34" t="str">
        <f t="shared" si="1"/>
        <v>чт</v>
      </c>
      <c r="I29" s="10" t="s">
        <v>7</v>
      </c>
      <c r="J29" s="9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25">
      <c r="A30" s="1"/>
      <c r="B30" s="1"/>
      <c r="C30" s="1"/>
      <c r="D30" s="5">
        <f t="shared" si="0"/>
        <v>30</v>
      </c>
      <c r="E30" s="10" t="s">
        <v>7</v>
      </c>
      <c r="F30" s="31">
        <v>44400</v>
      </c>
      <c r="G30" s="10"/>
      <c r="H30" s="34" t="str">
        <f t="shared" si="1"/>
        <v>пт</v>
      </c>
      <c r="I30" s="10" t="s">
        <v>7</v>
      </c>
      <c r="J30" s="9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25">
      <c r="A31" s="1"/>
      <c r="B31" s="1"/>
      <c r="C31" s="1"/>
      <c r="D31" s="5">
        <f t="shared" si="0"/>
        <v>31</v>
      </c>
      <c r="E31" s="10" t="s">
        <v>7</v>
      </c>
      <c r="F31" s="31">
        <v>44401</v>
      </c>
      <c r="G31" s="10"/>
      <c r="H31" s="34" t="str">
        <f t="shared" si="1"/>
        <v>сб</v>
      </c>
      <c r="I31" s="10" t="s">
        <v>7</v>
      </c>
      <c r="J31" s="9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25">
      <c r="A32" s="1"/>
      <c r="B32" s="1"/>
      <c r="C32" s="1"/>
      <c r="D32" s="5">
        <f t="shared" si="0"/>
        <v>32</v>
      </c>
      <c r="E32" s="10" t="s">
        <v>7</v>
      </c>
      <c r="F32" s="31">
        <v>44402</v>
      </c>
      <c r="G32" s="10"/>
      <c r="H32" s="34" t="str">
        <f t="shared" si="1"/>
        <v>вс</v>
      </c>
      <c r="I32" s="10" t="s">
        <v>7</v>
      </c>
      <c r="J32" s="9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1"/>
      <c r="C33" s="1"/>
      <c r="D33" s="5">
        <f t="shared" si="0"/>
        <v>33</v>
      </c>
      <c r="E33" s="10" t="s">
        <v>7</v>
      </c>
      <c r="F33" s="31">
        <v>44403</v>
      </c>
      <c r="G33" s="10"/>
      <c r="H33" s="34" t="str">
        <f t="shared" si="1"/>
        <v>пн</v>
      </c>
      <c r="I33" s="10" t="s">
        <v>7</v>
      </c>
      <c r="J33" s="9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25">
      <c r="A34" s="1"/>
      <c r="B34" s="1"/>
      <c r="C34" s="1"/>
      <c r="D34" s="5">
        <f t="shared" si="0"/>
        <v>34</v>
      </c>
      <c r="E34" s="10" t="s">
        <v>7</v>
      </c>
      <c r="F34" s="31">
        <v>44404</v>
      </c>
      <c r="G34" s="10"/>
      <c r="H34" s="34" t="str">
        <f t="shared" si="1"/>
        <v>вт</v>
      </c>
      <c r="I34" s="10" t="s">
        <v>7</v>
      </c>
      <c r="J34" s="9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25">
      <c r="A35" s="1"/>
      <c r="B35" s="1"/>
      <c r="C35" s="1"/>
      <c r="D35" s="5">
        <f t="shared" si="0"/>
        <v>35</v>
      </c>
      <c r="E35" s="10" t="s">
        <v>7</v>
      </c>
      <c r="F35" s="31">
        <v>44405</v>
      </c>
      <c r="G35" s="10"/>
      <c r="H35" s="34" t="str">
        <f t="shared" si="1"/>
        <v>ср</v>
      </c>
      <c r="I35" s="10" t="s">
        <v>7</v>
      </c>
      <c r="J35" s="9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1"/>
      <c r="C36" s="1"/>
      <c r="D36" s="5">
        <f t="shared" si="0"/>
        <v>36</v>
      </c>
      <c r="E36" s="10" t="s">
        <v>7</v>
      </c>
      <c r="F36" s="31">
        <v>44406</v>
      </c>
      <c r="G36" s="10"/>
      <c r="H36" s="34" t="str">
        <f t="shared" si="1"/>
        <v>чт</v>
      </c>
      <c r="I36" s="10" t="s">
        <v>7</v>
      </c>
      <c r="J36" s="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1"/>
      <c r="C37" s="1"/>
      <c r="D37" s="5">
        <f t="shared" si="0"/>
        <v>37</v>
      </c>
      <c r="E37" s="10" t="s">
        <v>7</v>
      </c>
      <c r="F37" s="31">
        <v>44407</v>
      </c>
      <c r="G37" s="10"/>
      <c r="H37" s="34" t="str">
        <f t="shared" si="1"/>
        <v>пт</v>
      </c>
      <c r="I37" s="10" t="s">
        <v>7</v>
      </c>
      <c r="J37" s="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1"/>
      <c r="C38" s="1"/>
      <c r="D38" s="5">
        <f t="shared" si="0"/>
        <v>38</v>
      </c>
      <c r="E38" s="10" t="s">
        <v>7</v>
      </c>
      <c r="F38" s="31">
        <v>44408</v>
      </c>
      <c r="G38" s="10"/>
      <c r="H38" s="34" t="str">
        <f t="shared" si="1"/>
        <v>сб</v>
      </c>
      <c r="I38" s="10" t="s">
        <v>7</v>
      </c>
      <c r="J38" s="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1"/>
      <c r="C39" s="1"/>
      <c r="D39" s="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1"/>
      <c r="C40" s="1"/>
      <c r="D40" s="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1"/>
      <c r="C41" s="1"/>
      <c r="D41" s="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1"/>
      <c r="C42" s="1"/>
      <c r="D42" s="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1"/>
      <c r="C43" s="1"/>
      <c r="D43" s="5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1"/>
      <c r="C44" s="1"/>
      <c r="D44" s="5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1"/>
      <c r="C45" s="1"/>
      <c r="D45" s="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1"/>
      <c r="C46" s="1"/>
      <c r="D46" s="5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1"/>
      <c r="C47" s="1"/>
      <c r="D47" s="5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1"/>
      <c r="C48" s="1"/>
      <c r="D48" s="5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1"/>
      <c r="C49" s="1"/>
      <c r="D49" s="5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1"/>
      <c r="C50" s="1"/>
      <c r="D50" s="5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1"/>
      <c r="C51" s="1"/>
      <c r="D51" s="5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1"/>
      <c r="C52" s="1"/>
      <c r="D52" s="5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1"/>
      <c r="C53" s="1"/>
      <c r="D53" s="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1"/>
      <c r="C54" s="1"/>
      <c r="D54" s="5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1"/>
      <c r="C55" s="1"/>
      <c r="D55" s="5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1"/>
      <c r="C56" s="1"/>
      <c r="D56" s="5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1"/>
      <c r="C57" s="1"/>
      <c r="D57" s="5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</sheetData>
  <conditionalFormatting sqref="H8:H38 F8:F38">
    <cfRule type="containsBlanks" dxfId="45" priority="14">
      <formula>LEN(TRIM(F8))=0</formula>
    </cfRule>
  </conditionalFormatting>
  <conditionalFormatting sqref="F6 H6">
    <cfRule type="containsBlanks" dxfId="44" priority="13">
      <formula>LEN(TRIM(F6))=0</formula>
    </cfRule>
  </conditionalFormatting>
  <conditionalFormatting sqref="J8:J38">
    <cfRule type="containsBlanks" dxfId="43" priority="12">
      <formula>LEN(TRIM(J8))=0</formula>
    </cfRule>
  </conditionalFormatting>
  <conditionalFormatting sqref="J6">
    <cfRule type="containsBlanks" dxfId="42" priority="11">
      <formula>LEN(TRIM(J6))=0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A1545"/>
  <sheetViews>
    <sheetView showGridLines="0" zoomScale="90" zoomScaleNormal="9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9" sqref="A9"/>
    </sheetView>
  </sheetViews>
  <sheetFormatPr defaultColWidth="9.109375" defaultRowHeight="12" x14ac:dyDescent="0.25"/>
  <cols>
    <col min="1" max="1" width="2.6640625" style="2" customWidth="1"/>
    <col min="2" max="2" width="4.6640625" style="2" customWidth="1"/>
    <col min="3" max="3" width="8.44140625" style="2" customWidth="1"/>
    <col min="4" max="4" width="10.44140625" style="112" bestFit="1" customWidth="1"/>
    <col min="5" max="5" width="2.6640625" style="111" customWidth="1"/>
    <col min="6" max="6" width="11.88671875" style="112" bestFit="1" customWidth="1"/>
    <col min="7" max="7" width="3" style="111" customWidth="1"/>
    <col min="8" max="8" width="24.77734375" style="112" customWidth="1"/>
    <col min="9" max="9" width="3" style="111" customWidth="1"/>
    <col min="10" max="10" width="25.33203125" style="112" customWidth="1"/>
    <col min="11" max="11" width="2.44140625" style="111" customWidth="1"/>
    <col min="12" max="12" width="28.44140625" style="112" customWidth="1"/>
    <col min="13" max="13" width="3" style="111" customWidth="1"/>
    <col min="14" max="14" width="28" style="104" customWidth="1"/>
    <col min="15" max="15" width="4.6640625" style="111" customWidth="1"/>
    <col min="16" max="16" width="12.88671875" style="112" customWidth="1"/>
    <col min="17" max="17" width="4.33203125" style="25" customWidth="1"/>
    <col min="18" max="18" width="15.6640625" style="20" customWidth="1"/>
    <col min="19" max="19" width="4.33203125" style="25" customWidth="1"/>
    <col min="20" max="20" width="10" style="20" bestFit="1" customWidth="1"/>
    <col min="21" max="21" width="4.33203125" style="25" customWidth="1"/>
    <col min="22" max="22" width="11.33203125" style="100" customWidth="1"/>
    <col min="23" max="23" width="4" style="25" bestFit="1" customWidth="1"/>
    <col min="24" max="24" width="23" style="80" customWidth="1"/>
    <col min="25" max="25" width="3.88671875" style="25" bestFit="1" customWidth="1"/>
    <col min="26" max="16384" width="9.109375" style="2"/>
  </cols>
  <sheetData>
    <row r="1" spans="1:27" ht="13.8" x14ac:dyDescent="0.3">
      <c r="A1" s="164" t="s">
        <v>131</v>
      </c>
      <c r="B1" s="164"/>
      <c r="C1" s="164"/>
      <c r="D1" s="164"/>
      <c r="E1" s="103"/>
      <c r="F1" s="102"/>
      <c r="G1" s="103"/>
      <c r="H1" s="102"/>
      <c r="I1" s="103"/>
      <c r="J1" s="102"/>
      <c r="K1" s="103"/>
      <c r="L1" s="102"/>
      <c r="M1" s="103"/>
      <c r="N1" s="102"/>
      <c r="O1" s="103"/>
      <c r="P1" s="102"/>
      <c r="Q1" s="22"/>
      <c r="R1" s="17"/>
      <c r="S1" s="22"/>
      <c r="T1" s="17"/>
      <c r="U1" s="22"/>
      <c r="V1" s="14"/>
      <c r="W1" s="22"/>
      <c r="X1" s="17"/>
      <c r="Y1" s="22"/>
    </row>
    <row r="2" spans="1:27" ht="12.6" thickBot="1" x14ac:dyDescent="0.3">
      <c r="A2" s="1"/>
      <c r="B2" s="1"/>
      <c r="C2" s="1"/>
      <c r="D2" s="102"/>
      <c r="E2" s="103"/>
      <c r="F2" s="102"/>
      <c r="G2" s="103"/>
      <c r="H2" s="102"/>
      <c r="I2" s="103"/>
      <c r="J2" s="102"/>
      <c r="K2" s="103"/>
      <c r="L2" s="102"/>
      <c r="M2" s="103"/>
      <c r="N2" s="102"/>
      <c r="O2" s="103"/>
      <c r="P2" s="102"/>
      <c r="Q2" s="22"/>
      <c r="R2" s="17"/>
      <c r="S2" s="22"/>
      <c r="T2" s="17"/>
      <c r="U2" s="22"/>
      <c r="V2" s="14"/>
      <c r="W2" s="22"/>
      <c r="X2" s="17"/>
      <c r="Y2" s="22"/>
    </row>
    <row r="3" spans="1:27" s="8" customFormat="1" ht="12.6" thickBot="1" x14ac:dyDescent="0.3">
      <c r="A3" s="7"/>
      <c r="B3" s="7" t="s">
        <v>27</v>
      </c>
      <c r="C3" s="7"/>
      <c r="D3" s="135"/>
      <c r="E3" s="136"/>
      <c r="F3" s="135"/>
      <c r="G3" s="33">
        <f>U3</f>
        <v>0</v>
      </c>
      <c r="H3" s="133">
        <f>V3</f>
        <v>0</v>
      </c>
      <c r="I3" s="136"/>
      <c r="J3" s="135"/>
      <c r="K3" s="136"/>
      <c r="L3" s="135"/>
      <c r="M3" s="136"/>
      <c r="N3" s="135"/>
      <c r="O3" s="136"/>
      <c r="P3" s="135"/>
      <c r="Q3" s="27"/>
      <c r="R3" s="18"/>
      <c r="S3" s="27"/>
      <c r="T3" s="18"/>
      <c r="U3" s="33">
        <f>SUMIFS(V:V,C:C,"&lt;&gt;"&amp;"")-V3</f>
        <v>0</v>
      </c>
      <c r="V3" s="133">
        <f>SUM(V11:V98585)</f>
        <v>0</v>
      </c>
      <c r="W3" s="27"/>
      <c r="X3" s="18"/>
      <c r="Y3" s="27"/>
    </row>
    <row r="4" spans="1:27" s="8" customFormat="1" x14ac:dyDescent="0.25">
      <c r="A4" s="7"/>
      <c r="B4" s="7" t="s">
        <v>0</v>
      </c>
      <c r="C4" s="7"/>
      <c r="D4" s="135"/>
      <c r="E4" s="136"/>
      <c r="F4" s="135"/>
      <c r="G4" s="136"/>
      <c r="H4" s="135"/>
      <c r="I4" s="136"/>
      <c r="J4" s="135"/>
      <c r="K4" s="136"/>
      <c r="L4" s="135"/>
      <c r="M4" s="136"/>
      <c r="N4" s="135"/>
      <c r="O4" s="136"/>
      <c r="P4" s="135"/>
      <c r="Q4" s="27"/>
      <c r="R4" s="18"/>
      <c r="S4" s="27"/>
      <c r="T4" s="18"/>
      <c r="U4" s="27"/>
      <c r="V4" s="14"/>
      <c r="W4" s="27"/>
      <c r="X4" s="18"/>
      <c r="Y4" s="27"/>
    </row>
    <row r="5" spans="1:27" s="8" customFormat="1" x14ac:dyDescent="0.25">
      <c r="A5" s="7"/>
      <c r="B5" s="7" t="s">
        <v>1</v>
      </c>
      <c r="C5" s="7"/>
      <c r="D5" s="135"/>
      <c r="E5" s="136"/>
      <c r="F5" s="135"/>
      <c r="G5" s="136"/>
      <c r="H5" s="135"/>
      <c r="I5" s="136"/>
      <c r="J5" s="135"/>
      <c r="K5" s="136"/>
      <c r="L5" s="135"/>
      <c r="M5" s="136"/>
      <c r="N5" s="135"/>
      <c r="O5" s="136"/>
      <c r="P5" s="135"/>
      <c r="Q5" s="27"/>
      <c r="R5" s="18"/>
      <c r="S5" s="27"/>
      <c r="T5" s="18"/>
      <c r="U5" s="27"/>
      <c r="V5" s="14"/>
      <c r="W5" s="27"/>
      <c r="X5" s="18"/>
      <c r="Y5" s="27"/>
    </row>
    <row r="6" spans="1:27" s="8" customFormat="1" x14ac:dyDescent="0.25">
      <c r="A6" s="7"/>
      <c r="B6" s="7" t="s">
        <v>2</v>
      </c>
      <c r="C6" s="7"/>
      <c r="D6" s="135"/>
      <c r="E6" s="136"/>
      <c r="F6" s="137">
        <f>ФОТ!G5</f>
        <v>44378</v>
      </c>
      <c r="G6" s="136"/>
      <c r="H6" s="135"/>
      <c r="I6" s="136"/>
      <c r="J6" s="135"/>
      <c r="K6" s="136"/>
      <c r="L6" s="135"/>
      <c r="M6" s="136"/>
      <c r="N6" s="135"/>
      <c r="O6" s="136"/>
      <c r="P6" s="135"/>
      <c r="Q6" s="27"/>
      <c r="R6" s="18"/>
      <c r="S6" s="27"/>
      <c r="T6" s="18"/>
      <c r="U6" s="27"/>
      <c r="V6" s="14"/>
      <c r="W6" s="27"/>
      <c r="X6" s="18"/>
      <c r="Y6" s="27"/>
    </row>
    <row r="7" spans="1:27" s="8" customFormat="1" x14ac:dyDescent="0.25">
      <c r="A7" s="7"/>
      <c r="B7" s="7" t="s">
        <v>68</v>
      </c>
      <c r="C7" s="7"/>
      <c r="D7" s="135"/>
      <c r="E7" s="136"/>
      <c r="F7" s="149">
        <f>ФОТ!G6</f>
        <v>44374</v>
      </c>
      <c r="G7" s="136"/>
      <c r="H7" s="135"/>
      <c r="I7" s="136"/>
      <c r="J7" s="135"/>
      <c r="K7" s="136"/>
      <c r="L7" s="135"/>
      <c r="M7" s="136"/>
      <c r="N7" s="135"/>
      <c r="O7" s="136"/>
      <c r="P7" s="135"/>
      <c r="Q7" s="27"/>
      <c r="R7" s="18"/>
      <c r="S7" s="27"/>
      <c r="T7" s="18"/>
      <c r="U7" s="27"/>
      <c r="V7" s="14"/>
      <c r="W7" s="27"/>
      <c r="X7" s="18"/>
      <c r="Y7" s="27"/>
    </row>
    <row r="8" spans="1:27" x14ac:dyDescent="0.25">
      <c r="A8" s="1"/>
      <c r="B8" s="27" t="s">
        <v>20</v>
      </c>
      <c r="C8" s="33">
        <f>SUM(E8:W8)</f>
        <v>0</v>
      </c>
      <c r="D8" s="102" t="s">
        <v>23</v>
      </c>
      <c r="E8" s="103"/>
      <c r="F8" s="102" t="s">
        <v>23</v>
      </c>
      <c r="G8" s="103"/>
      <c r="H8" s="102" t="s">
        <v>23</v>
      </c>
      <c r="I8" s="103"/>
      <c r="J8" s="102" t="s">
        <v>23</v>
      </c>
      <c r="K8" s="103"/>
      <c r="L8" s="102" t="s">
        <v>23</v>
      </c>
      <c r="M8" s="103"/>
      <c r="N8" s="102" t="s">
        <v>23</v>
      </c>
      <c r="O8" s="103"/>
      <c r="P8" s="102" t="s">
        <v>24</v>
      </c>
      <c r="Q8" s="27">
        <f>SUM(Q11:Q98588)</f>
        <v>0</v>
      </c>
      <c r="R8" s="17" t="s">
        <v>25</v>
      </c>
      <c r="S8" s="27">
        <f>SUM(S11:S98588)</f>
        <v>0</v>
      </c>
      <c r="T8" s="17" t="s">
        <v>25</v>
      </c>
      <c r="U8" s="27">
        <f>SUM(U11:U98588)</f>
        <v>0</v>
      </c>
      <c r="V8" s="14" t="s">
        <v>24</v>
      </c>
      <c r="W8" s="27">
        <f>SUM(W11:W98588)</f>
        <v>0</v>
      </c>
      <c r="X8" s="17" t="s">
        <v>23</v>
      </c>
      <c r="Y8" s="27">
        <f>SUM(Y11:Y98588)</f>
        <v>0</v>
      </c>
    </row>
    <row r="9" spans="1:27" s="8" customFormat="1" x14ac:dyDescent="0.25">
      <c r="A9" s="7"/>
      <c r="B9" s="11" t="s">
        <v>6</v>
      </c>
      <c r="C9" s="11" t="s">
        <v>61</v>
      </c>
      <c r="D9" s="105" t="str">
        <f>ID!$F$6</f>
        <v>ЦФО</v>
      </c>
      <c r="E9" s="106" t="s">
        <v>13</v>
      </c>
      <c r="F9" s="105" t="str">
        <f>ID!$J$6</f>
        <v>Объекты</v>
      </c>
      <c r="G9" s="106" t="s">
        <v>13</v>
      </c>
      <c r="H9" s="105" t="str">
        <f>ID!$N$6</f>
        <v>Департамент</v>
      </c>
      <c r="I9" s="106" t="s">
        <v>13</v>
      </c>
      <c r="J9" s="105" t="str">
        <f>ID!$R$6</f>
        <v>Управление</v>
      </c>
      <c r="K9" s="106" t="s">
        <v>13</v>
      </c>
      <c r="L9" s="105" t="str">
        <f>ID!$V$6</f>
        <v>Подразделение</v>
      </c>
      <c r="M9" s="106" t="s">
        <v>13</v>
      </c>
      <c r="N9" s="105" t="str">
        <f>ID!$AB$6</f>
        <v>Должность - кратко</v>
      </c>
      <c r="O9" s="106" t="s">
        <v>13</v>
      </c>
      <c r="P9" s="107" t="s">
        <v>21</v>
      </c>
      <c r="Q9" s="23" t="s">
        <v>19</v>
      </c>
      <c r="R9" s="29" t="s">
        <v>22</v>
      </c>
      <c r="S9" s="23" t="s">
        <v>19</v>
      </c>
      <c r="T9" s="29" t="s">
        <v>26</v>
      </c>
      <c r="U9" s="23" t="s">
        <v>19</v>
      </c>
      <c r="V9" s="134" t="s">
        <v>27</v>
      </c>
      <c r="W9" s="23" t="s">
        <v>19</v>
      </c>
      <c r="X9" s="87" t="str">
        <f>ФИО!$Q$6</f>
        <v>Фамилия И.О._ID</v>
      </c>
      <c r="Y9" s="23" t="s">
        <v>19</v>
      </c>
    </row>
    <row r="10" spans="1:27" ht="4.95" customHeight="1" x14ac:dyDescent="0.25">
      <c r="A10" s="1"/>
      <c r="B10" s="15" t="s">
        <v>108</v>
      </c>
      <c r="C10" s="15"/>
      <c r="D10" s="108"/>
      <c r="E10" s="109"/>
      <c r="F10" s="129"/>
      <c r="G10" s="130"/>
      <c r="H10" s="108"/>
      <c r="I10" s="109"/>
      <c r="J10" s="129"/>
      <c r="K10" s="130"/>
      <c r="L10" s="108"/>
      <c r="M10" s="109"/>
      <c r="N10" s="129"/>
      <c r="O10" s="130"/>
      <c r="P10" s="108"/>
      <c r="Q10" s="24"/>
      <c r="R10" s="131"/>
      <c r="S10" s="124"/>
      <c r="T10" s="21"/>
      <c r="U10" s="24"/>
      <c r="V10" s="132"/>
      <c r="W10" s="124"/>
      <c r="X10" s="21"/>
      <c r="Y10" s="24"/>
    </row>
    <row r="11" spans="1:27" x14ac:dyDescent="0.25">
      <c r="A11" s="1"/>
      <c r="B11" s="5">
        <f>ROW(A11)</f>
        <v>11</v>
      </c>
      <c r="C11" s="5" t="str">
        <f>IF(P11="","",1)</f>
        <v/>
      </c>
      <c r="D11" s="99"/>
      <c r="E11" s="103">
        <f>SUMIFS(ID!$H:$H,ID!$F:$F,$D11)</f>
        <v>0</v>
      </c>
      <c r="F11" s="99"/>
      <c r="G11" s="103">
        <f>SUMIFS(ID!$L:$L,ID!$J:$J,$F11)</f>
        <v>0</v>
      </c>
      <c r="H11" s="99"/>
      <c r="I11" s="103">
        <f>SUMIFS(ID!$P:$P,ID!$N:$N,$H11)</f>
        <v>0</v>
      </c>
      <c r="J11" s="99"/>
      <c r="K11" s="103">
        <f>SUMIFS(ID!$T:$T,ID!$R:$R,$J11)</f>
        <v>0</v>
      </c>
      <c r="L11" s="99"/>
      <c r="M11" s="103">
        <f>SUMIFS(ID!$X:$X,ID!$V:$V,$L11)</f>
        <v>0</v>
      </c>
      <c r="N11" s="99"/>
      <c r="O11" s="103">
        <f>SUMIFS(ID!$AD:$AD,ID!$AB:$AB,$N11)</f>
        <v>0</v>
      </c>
      <c r="P11" s="99" t="str">
        <f>IF(OR(N11="",O11=0),"",IF(OR(E11=0,G11=0,I11=0,M11=0),"Ошибка!",E11&amp;"."&amp;G11&amp;"."&amp;I11&amp;"."&amp;M11&amp;"."&amp;O11))</f>
        <v/>
      </c>
      <c r="Q11" s="22">
        <f t="shared" ref="Q11:Q74" si="0">IF(P11="Ошибка!",1,IF(P11="",0,IF(COUNTIF(P:P,P11)=1,0,1)))</f>
        <v>0</v>
      </c>
      <c r="R11" s="30"/>
      <c r="S11" s="22">
        <f>IF(OR(AND($P11&lt;&gt;"",R11=0),AND($P11="",AND(R11&lt;&gt;0,R11&lt;&gt;""))),1,0)</f>
        <v>0</v>
      </c>
      <c r="T11" s="30"/>
      <c r="U11" s="22">
        <f>IF(OR(AND($P11&lt;&gt;"",T11=0),AND($P11="",AND(T11&lt;&gt;0,T11&lt;&gt;""))),1,0)</f>
        <v>0</v>
      </c>
      <c r="V11" s="78">
        <f>R11*T11</f>
        <v>0</v>
      </c>
      <c r="W11" s="22">
        <f>IF(OR(AND($P11&lt;&gt;"",V11=0),AND($P11="",AND(V11&lt;&gt;0,V11&lt;&gt;""))),1,0)</f>
        <v>0</v>
      </c>
      <c r="X11" s="76"/>
      <c r="Y11" s="22">
        <f>IF(OR(X11="",X11=ФИО!$Q$8),0,IF(COUNTIF(X:X,X11)=1,0,1))</f>
        <v>0</v>
      </c>
      <c r="AA11" s="2">
        <f>INDEX(ФИО!B:B,SUMIFS(ФИО!D:D,ФИО!Q:Q,БЮДЖЕТ!X11))</f>
        <v>0</v>
      </c>
    </row>
    <row r="12" spans="1:27" x14ac:dyDescent="0.25">
      <c r="A12" s="1"/>
      <c r="B12" s="5">
        <f t="shared" ref="B12:B77" si="1">ROW(A12)</f>
        <v>12</v>
      </c>
      <c r="C12" s="5" t="str">
        <f>IF(OR(P12="",C11=""),"",C11+1)</f>
        <v/>
      </c>
      <c r="D12" s="99"/>
      <c r="E12" s="103">
        <f>SUMIFS(ID!$H:$H,ID!$F:$F,$D12)</f>
        <v>0</v>
      </c>
      <c r="F12" s="99"/>
      <c r="G12" s="103">
        <f>SUMIFS(ID!$L:$L,ID!$J:$J,$F12)</f>
        <v>0</v>
      </c>
      <c r="H12" s="99"/>
      <c r="I12" s="103">
        <f>SUMIFS(ID!$P:$P,ID!$N:$N,$H12)</f>
        <v>0</v>
      </c>
      <c r="J12" s="99"/>
      <c r="K12" s="103">
        <f>SUMIFS(ID!$T:$T,ID!$R:$R,$J12)</f>
        <v>0</v>
      </c>
      <c r="L12" s="99"/>
      <c r="M12" s="103">
        <f>SUMIFS(ID!$X:$X,ID!$V:$V,$L12)</f>
        <v>0</v>
      </c>
      <c r="N12" s="99"/>
      <c r="O12" s="103">
        <f>SUMIFS(ID!$AD:$AD,ID!$AB:$AB,$N12)</f>
        <v>0</v>
      </c>
      <c r="P12" s="99" t="str">
        <f t="shared" ref="P12:P75" si="2">IF(OR(N12="",O12=0),"",IF(OR(E12=0,G12=0,I12=0,M12=0),"Ошибка!",E12&amp;"."&amp;G12&amp;"."&amp;I12&amp;"."&amp;M12&amp;"."&amp;O12))</f>
        <v/>
      </c>
      <c r="Q12" s="22">
        <f t="shared" si="0"/>
        <v>0</v>
      </c>
      <c r="R12" s="30"/>
      <c r="S12" s="22">
        <f t="shared" ref="S12:S77" si="3">IF(OR(AND($P12&lt;&gt;"",R12=0),AND($P12="",AND(R12&lt;&gt;0,R12&lt;&gt;""))),1,0)</f>
        <v>0</v>
      </c>
      <c r="T12" s="30"/>
      <c r="U12" s="22">
        <f t="shared" ref="U12:U77" si="4">IF(OR(AND($P12&lt;&gt;"",T12=0),AND($P12="",AND(T12&lt;&gt;0,T12&lt;&gt;""))),1,0)</f>
        <v>0</v>
      </c>
      <c r="V12" s="78">
        <f t="shared" ref="V12:V77" si="5">R12*T12</f>
        <v>0</v>
      </c>
      <c r="W12" s="22">
        <f t="shared" ref="W12:W77" si="6">IF(OR(AND($P12&lt;&gt;"",V12=0),AND($P12="",AND(V12&lt;&gt;0,V12&lt;&gt;""))),1,0)</f>
        <v>0</v>
      </c>
      <c r="X12" s="76"/>
      <c r="Y12" s="22">
        <f>IF(OR(X12="",X12=ФИО!$Q$8),0,IF(COUNTIF(X:X,X12)=1,0,1))</f>
        <v>0</v>
      </c>
      <c r="AA12" s="2">
        <f>INDEX(ФИО!B:B,SUMIFS(ФИО!D:D,ФИО!Q:Q,БЮДЖЕТ!X12))</f>
        <v>0</v>
      </c>
    </row>
    <row r="13" spans="1:27" x14ac:dyDescent="0.25">
      <c r="A13" s="1"/>
      <c r="B13" s="5">
        <f t="shared" si="1"/>
        <v>13</v>
      </c>
      <c r="C13" s="5" t="str">
        <f t="shared" ref="C13:C78" si="7">IF(OR(P13="",C12=""),"",C12+1)</f>
        <v/>
      </c>
      <c r="D13" s="99"/>
      <c r="E13" s="103">
        <f>SUMIFS(ID!$H:$H,ID!$F:$F,$D13)</f>
        <v>0</v>
      </c>
      <c r="F13" s="99"/>
      <c r="G13" s="103">
        <f>SUMIFS(ID!$L:$L,ID!$J:$J,$F13)</f>
        <v>0</v>
      </c>
      <c r="H13" s="99"/>
      <c r="I13" s="103">
        <f>SUMIFS(ID!$P:$P,ID!$N:$N,$H13)</f>
        <v>0</v>
      </c>
      <c r="J13" s="99"/>
      <c r="K13" s="103">
        <f>SUMIFS(ID!$T:$T,ID!$R:$R,$J13)</f>
        <v>0</v>
      </c>
      <c r="L13" s="99"/>
      <c r="M13" s="103">
        <f>SUMIFS(ID!$X:$X,ID!$V:$V,$L13)</f>
        <v>0</v>
      </c>
      <c r="N13" s="99"/>
      <c r="O13" s="103">
        <f>SUMIFS(ID!$AD:$AD,ID!$AB:$AB,$N13)</f>
        <v>0</v>
      </c>
      <c r="P13" s="99" t="str">
        <f t="shared" si="2"/>
        <v/>
      </c>
      <c r="Q13" s="22">
        <f t="shared" si="0"/>
        <v>0</v>
      </c>
      <c r="R13" s="30"/>
      <c r="S13" s="22">
        <f t="shared" si="3"/>
        <v>0</v>
      </c>
      <c r="T13" s="30"/>
      <c r="U13" s="22">
        <f t="shared" si="4"/>
        <v>0</v>
      </c>
      <c r="V13" s="78">
        <f t="shared" si="5"/>
        <v>0</v>
      </c>
      <c r="W13" s="22">
        <f t="shared" si="6"/>
        <v>0</v>
      </c>
      <c r="X13" s="76"/>
      <c r="Y13" s="22">
        <f>IF(OR(X13="",X13=ФИО!$Q$8),0,IF(COUNTIF(X:X,X13)=1,0,1))</f>
        <v>0</v>
      </c>
      <c r="AA13" s="2">
        <f>INDEX(ФИО!B:B,SUMIFS(ФИО!D:D,ФИО!Q:Q,БЮДЖЕТ!X13))</f>
        <v>0</v>
      </c>
    </row>
    <row r="14" spans="1:27" x14ac:dyDescent="0.25">
      <c r="A14" s="1"/>
      <c r="B14" s="5">
        <f t="shared" si="1"/>
        <v>14</v>
      </c>
      <c r="C14" s="5" t="str">
        <f t="shared" si="7"/>
        <v/>
      </c>
      <c r="D14" s="99"/>
      <c r="E14" s="103">
        <f>SUMIFS(ID!$H:$H,ID!$F:$F,$D14)</f>
        <v>0</v>
      </c>
      <c r="F14" s="99"/>
      <c r="G14" s="103">
        <f>SUMIFS(ID!$L:$L,ID!$J:$J,$F14)</f>
        <v>0</v>
      </c>
      <c r="H14" s="99"/>
      <c r="I14" s="103">
        <f>SUMIFS(ID!$P:$P,ID!$N:$N,$H14)</f>
        <v>0</v>
      </c>
      <c r="J14" s="99"/>
      <c r="K14" s="103">
        <f>SUMIFS(ID!$T:$T,ID!$R:$R,$J14)</f>
        <v>0</v>
      </c>
      <c r="L14" s="99"/>
      <c r="M14" s="103">
        <f>SUMIFS(ID!$X:$X,ID!$V:$V,$L14)</f>
        <v>0</v>
      </c>
      <c r="N14" s="99"/>
      <c r="O14" s="103">
        <f>SUMIFS(ID!$AD:$AD,ID!$AB:$AB,$N14)</f>
        <v>0</v>
      </c>
      <c r="P14" s="99" t="str">
        <f t="shared" si="2"/>
        <v/>
      </c>
      <c r="Q14" s="22">
        <f t="shared" si="0"/>
        <v>0</v>
      </c>
      <c r="R14" s="30"/>
      <c r="S14" s="22">
        <f t="shared" si="3"/>
        <v>0</v>
      </c>
      <c r="T14" s="30"/>
      <c r="U14" s="22">
        <f t="shared" si="4"/>
        <v>0</v>
      </c>
      <c r="V14" s="78">
        <f t="shared" si="5"/>
        <v>0</v>
      </c>
      <c r="W14" s="22">
        <f t="shared" si="6"/>
        <v>0</v>
      </c>
      <c r="X14" s="76"/>
      <c r="Y14" s="22">
        <f>IF(OR(X14="",X14=ФИО!$Q$8),0,IF(COUNTIF(X:X,X14)=1,0,1))</f>
        <v>0</v>
      </c>
      <c r="AA14" s="2">
        <f>INDEX(ФИО!B:B,SUMIFS(ФИО!D:D,ФИО!Q:Q,БЮДЖЕТ!X14))</f>
        <v>0</v>
      </c>
    </row>
    <row r="15" spans="1:27" x14ac:dyDescent="0.25">
      <c r="A15" s="1"/>
      <c r="B15" s="5">
        <f t="shared" si="1"/>
        <v>15</v>
      </c>
      <c r="C15" s="5" t="str">
        <f t="shared" si="7"/>
        <v/>
      </c>
      <c r="D15" s="99"/>
      <c r="E15" s="103">
        <f>SUMIFS(ID!$H:$H,ID!$F:$F,$D15)</f>
        <v>0</v>
      </c>
      <c r="F15" s="99"/>
      <c r="G15" s="103">
        <f>SUMIFS(ID!$L:$L,ID!$J:$J,$F15)</f>
        <v>0</v>
      </c>
      <c r="H15" s="99"/>
      <c r="I15" s="103">
        <f>SUMIFS(ID!$P:$P,ID!$N:$N,$H15)</f>
        <v>0</v>
      </c>
      <c r="J15" s="99"/>
      <c r="K15" s="103">
        <f>SUMIFS(ID!$T:$T,ID!$R:$R,$J15)</f>
        <v>0</v>
      </c>
      <c r="L15" s="99"/>
      <c r="M15" s="103">
        <f>SUMIFS(ID!$X:$X,ID!$V:$V,$L15)</f>
        <v>0</v>
      </c>
      <c r="N15" s="99"/>
      <c r="O15" s="103">
        <f>SUMIFS(ID!$AD:$AD,ID!$AB:$AB,$N15)</f>
        <v>0</v>
      </c>
      <c r="P15" s="99" t="str">
        <f t="shared" si="2"/>
        <v/>
      </c>
      <c r="Q15" s="22">
        <f t="shared" si="0"/>
        <v>0</v>
      </c>
      <c r="R15" s="30"/>
      <c r="S15" s="22">
        <f t="shared" si="3"/>
        <v>0</v>
      </c>
      <c r="T15" s="30"/>
      <c r="U15" s="22">
        <f t="shared" si="4"/>
        <v>0</v>
      </c>
      <c r="V15" s="78">
        <f t="shared" si="5"/>
        <v>0</v>
      </c>
      <c r="W15" s="22">
        <f t="shared" si="6"/>
        <v>0</v>
      </c>
      <c r="X15" s="76"/>
      <c r="Y15" s="22">
        <f>IF(OR(X15="",X15=ФИО!$Q$8),0,IF(COUNTIF(X:X,X15)=1,0,1))</f>
        <v>0</v>
      </c>
      <c r="AA15" s="2">
        <f>INDEX(ФИО!B:B,SUMIFS(ФИО!D:D,ФИО!Q:Q,БЮДЖЕТ!X15))</f>
        <v>0</v>
      </c>
    </row>
    <row r="16" spans="1:27" x14ac:dyDescent="0.25">
      <c r="A16" s="1"/>
      <c r="B16" s="5">
        <f t="shared" si="1"/>
        <v>16</v>
      </c>
      <c r="C16" s="5" t="str">
        <f t="shared" si="7"/>
        <v/>
      </c>
      <c r="D16" s="99"/>
      <c r="E16" s="103">
        <f>SUMIFS(ID!$H:$H,ID!$F:$F,$D16)</f>
        <v>0</v>
      </c>
      <c r="F16" s="99"/>
      <c r="G16" s="103">
        <f>SUMIFS(ID!$L:$L,ID!$J:$J,$F16)</f>
        <v>0</v>
      </c>
      <c r="H16" s="99"/>
      <c r="I16" s="103">
        <f>SUMIFS(ID!$P:$P,ID!$N:$N,$H16)</f>
        <v>0</v>
      </c>
      <c r="J16" s="99"/>
      <c r="K16" s="103">
        <f>SUMIFS(ID!$T:$T,ID!$R:$R,$J16)</f>
        <v>0</v>
      </c>
      <c r="L16" s="99"/>
      <c r="M16" s="103">
        <f>SUMIFS(ID!$X:$X,ID!$V:$V,$L16)</f>
        <v>0</v>
      </c>
      <c r="N16" s="99"/>
      <c r="O16" s="103">
        <f>SUMIFS(ID!$AD:$AD,ID!$AB:$AB,$N16)</f>
        <v>0</v>
      </c>
      <c r="P16" s="99" t="str">
        <f t="shared" si="2"/>
        <v/>
      </c>
      <c r="Q16" s="22">
        <f t="shared" si="0"/>
        <v>0</v>
      </c>
      <c r="R16" s="30"/>
      <c r="S16" s="22">
        <f t="shared" si="3"/>
        <v>0</v>
      </c>
      <c r="T16" s="30"/>
      <c r="U16" s="22">
        <f t="shared" si="4"/>
        <v>0</v>
      </c>
      <c r="V16" s="78">
        <f t="shared" si="5"/>
        <v>0</v>
      </c>
      <c r="W16" s="22">
        <f t="shared" si="6"/>
        <v>0</v>
      </c>
      <c r="X16" s="76"/>
      <c r="Y16" s="22">
        <f>IF(OR(X16="",X16=ФИО!$Q$8),0,IF(COUNTIF(X:X,X16)=1,0,1))</f>
        <v>0</v>
      </c>
      <c r="AA16" s="2">
        <f>INDEX(ФИО!B:B,SUMIFS(ФИО!D:D,ФИО!Q:Q,БЮДЖЕТ!X16))</f>
        <v>0</v>
      </c>
    </row>
    <row r="17" spans="1:27" x14ac:dyDescent="0.25">
      <c r="A17" s="1"/>
      <c r="B17" s="5">
        <f t="shared" si="1"/>
        <v>17</v>
      </c>
      <c r="C17" s="5" t="str">
        <f t="shared" si="7"/>
        <v/>
      </c>
      <c r="D17" s="99"/>
      <c r="E17" s="103">
        <f>SUMIFS(ID!$H:$H,ID!$F:$F,$D17)</f>
        <v>0</v>
      </c>
      <c r="F17" s="99"/>
      <c r="G17" s="103">
        <f>SUMIFS(ID!$L:$L,ID!$J:$J,$F17)</f>
        <v>0</v>
      </c>
      <c r="H17" s="99"/>
      <c r="I17" s="103">
        <f>SUMIFS(ID!$P:$P,ID!$N:$N,$H17)</f>
        <v>0</v>
      </c>
      <c r="J17" s="99"/>
      <c r="K17" s="103">
        <f>SUMIFS(ID!$T:$T,ID!$R:$R,$J17)</f>
        <v>0</v>
      </c>
      <c r="L17" s="99"/>
      <c r="M17" s="103">
        <f>SUMIFS(ID!$X:$X,ID!$V:$V,$L17)</f>
        <v>0</v>
      </c>
      <c r="N17" s="99"/>
      <c r="O17" s="103">
        <f>SUMIFS(ID!$AD:$AD,ID!$AB:$AB,$N17)</f>
        <v>0</v>
      </c>
      <c r="P17" s="99" t="str">
        <f t="shared" si="2"/>
        <v/>
      </c>
      <c r="Q17" s="22">
        <f t="shared" si="0"/>
        <v>0</v>
      </c>
      <c r="R17" s="30"/>
      <c r="S17" s="22">
        <f t="shared" si="3"/>
        <v>0</v>
      </c>
      <c r="T17" s="30"/>
      <c r="U17" s="22">
        <f t="shared" si="4"/>
        <v>0</v>
      </c>
      <c r="V17" s="78">
        <f>R17*T17</f>
        <v>0</v>
      </c>
      <c r="W17" s="22">
        <f t="shared" si="6"/>
        <v>0</v>
      </c>
      <c r="X17" s="76"/>
      <c r="Y17" s="22">
        <f>IF(OR(X17="",X17=ФИО!$Q$8),0,IF(COUNTIF(X:X,X17)=1,0,1))</f>
        <v>0</v>
      </c>
      <c r="AA17" s="2">
        <f>INDEX(ФИО!B:B,SUMIFS(ФИО!D:D,ФИО!Q:Q,БЮДЖЕТ!X17))</f>
        <v>0</v>
      </c>
    </row>
    <row r="18" spans="1:27" x14ac:dyDescent="0.25">
      <c r="A18" s="1"/>
      <c r="B18" s="5">
        <f t="shared" si="1"/>
        <v>18</v>
      </c>
      <c r="C18" s="5" t="str">
        <f t="shared" si="7"/>
        <v/>
      </c>
      <c r="D18" s="99"/>
      <c r="E18" s="103">
        <f>SUMIFS(ID!$H:$H,ID!$F:$F,$D18)</f>
        <v>0</v>
      </c>
      <c r="F18" s="99"/>
      <c r="G18" s="103">
        <f>SUMIFS(ID!$L:$L,ID!$J:$J,$F18)</f>
        <v>0</v>
      </c>
      <c r="H18" s="99"/>
      <c r="I18" s="103">
        <f>SUMIFS(ID!$P:$P,ID!$N:$N,$H18)</f>
        <v>0</v>
      </c>
      <c r="J18" s="99"/>
      <c r="K18" s="103">
        <f>SUMIFS(ID!$T:$T,ID!$R:$R,$J18)</f>
        <v>0</v>
      </c>
      <c r="L18" s="99"/>
      <c r="M18" s="103">
        <f>SUMIFS(ID!$X:$X,ID!$V:$V,$L18)</f>
        <v>0</v>
      </c>
      <c r="N18" s="99"/>
      <c r="O18" s="103">
        <f>SUMIFS(ID!$AD:$AD,ID!$AB:$AB,$N18)</f>
        <v>0</v>
      </c>
      <c r="P18" s="99" t="str">
        <f t="shared" si="2"/>
        <v/>
      </c>
      <c r="Q18" s="22">
        <f t="shared" si="0"/>
        <v>0</v>
      </c>
      <c r="R18" s="30"/>
      <c r="S18" s="22">
        <f t="shared" si="3"/>
        <v>0</v>
      </c>
      <c r="T18" s="30"/>
      <c r="U18" s="22">
        <f t="shared" si="4"/>
        <v>0</v>
      </c>
      <c r="V18" s="78">
        <f t="shared" si="5"/>
        <v>0</v>
      </c>
      <c r="W18" s="22">
        <f t="shared" si="6"/>
        <v>0</v>
      </c>
      <c r="X18" s="76"/>
      <c r="Y18" s="22">
        <f>IF(OR(X18="",X18=ФИО!$Q$8),0,IF(COUNTIF(X:X,X18)=1,0,1))</f>
        <v>0</v>
      </c>
      <c r="AA18" s="2">
        <f>INDEX(ФИО!B:B,SUMIFS(ФИО!D:D,ФИО!Q:Q,БЮДЖЕТ!X18))</f>
        <v>0</v>
      </c>
    </row>
    <row r="19" spans="1:27" x14ac:dyDescent="0.25">
      <c r="A19" s="1"/>
      <c r="B19" s="5">
        <f t="shared" si="1"/>
        <v>19</v>
      </c>
      <c r="C19" s="5" t="str">
        <f t="shared" si="7"/>
        <v/>
      </c>
      <c r="D19" s="99"/>
      <c r="E19" s="103">
        <f>SUMIFS(ID!$H:$H,ID!$F:$F,$D19)</f>
        <v>0</v>
      </c>
      <c r="F19" s="99"/>
      <c r="G19" s="103">
        <f>SUMIFS(ID!$L:$L,ID!$J:$J,$F19)</f>
        <v>0</v>
      </c>
      <c r="H19" s="99"/>
      <c r="I19" s="103">
        <f>SUMIFS(ID!$P:$P,ID!$N:$N,$H19)</f>
        <v>0</v>
      </c>
      <c r="J19" s="99"/>
      <c r="K19" s="103">
        <f>SUMIFS(ID!$T:$T,ID!$R:$R,$J19)</f>
        <v>0</v>
      </c>
      <c r="L19" s="99"/>
      <c r="M19" s="103">
        <f>SUMIFS(ID!$X:$X,ID!$V:$V,$L19)</f>
        <v>0</v>
      </c>
      <c r="N19" s="99"/>
      <c r="O19" s="103">
        <f>SUMIFS(ID!$AD:$AD,ID!$AB:$AB,$N19)</f>
        <v>0</v>
      </c>
      <c r="P19" s="99" t="str">
        <f t="shared" si="2"/>
        <v/>
      </c>
      <c r="Q19" s="22">
        <f t="shared" si="0"/>
        <v>0</v>
      </c>
      <c r="R19" s="30"/>
      <c r="S19" s="22">
        <f t="shared" si="3"/>
        <v>0</v>
      </c>
      <c r="T19" s="30"/>
      <c r="U19" s="22">
        <f t="shared" si="4"/>
        <v>0</v>
      </c>
      <c r="V19" s="78">
        <f>R19*T19</f>
        <v>0</v>
      </c>
      <c r="W19" s="22">
        <f t="shared" si="6"/>
        <v>0</v>
      </c>
      <c r="X19" s="76"/>
      <c r="Y19" s="22">
        <f>IF(OR(X19="",X19=ФИО!$Q$8),0,IF(COUNTIF(X:X,X19)=1,0,1))</f>
        <v>0</v>
      </c>
      <c r="AA19" s="2">
        <f>INDEX(ФИО!B:B,SUMIFS(ФИО!D:D,ФИО!Q:Q,БЮДЖЕТ!X19))</f>
        <v>0</v>
      </c>
    </row>
    <row r="20" spans="1:27" x14ac:dyDescent="0.25">
      <c r="A20" s="1"/>
      <c r="B20" s="5">
        <f t="shared" si="1"/>
        <v>20</v>
      </c>
      <c r="C20" s="5" t="str">
        <f t="shared" si="7"/>
        <v/>
      </c>
      <c r="D20" s="99"/>
      <c r="E20" s="103">
        <f>SUMIFS(ID!$H:$H,ID!$F:$F,$D20)</f>
        <v>0</v>
      </c>
      <c r="F20" s="99"/>
      <c r="G20" s="103">
        <f>SUMIFS(ID!$L:$L,ID!$J:$J,$F20)</f>
        <v>0</v>
      </c>
      <c r="H20" s="99"/>
      <c r="I20" s="103">
        <f>SUMIFS(ID!$P:$P,ID!$N:$N,$H20)</f>
        <v>0</v>
      </c>
      <c r="J20" s="99"/>
      <c r="K20" s="103">
        <f>SUMIFS(ID!$T:$T,ID!$R:$R,$J20)</f>
        <v>0</v>
      </c>
      <c r="L20" s="99"/>
      <c r="M20" s="103">
        <f>SUMIFS(ID!$X:$X,ID!$V:$V,$L20)</f>
        <v>0</v>
      </c>
      <c r="N20" s="99"/>
      <c r="O20" s="103">
        <f>SUMIFS(ID!$AD:$AD,ID!$AB:$AB,$N20)</f>
        <v>0</v>
      </c>
      <c r="P20" s="99" t="str">
        <f t="shared" si="2"/>
        <v/>
      </c>
      <c r="Q20" s="22">
        <f t="shared" si="0"/>
        <v>0</v>
      </c>
      <c r="R20" s="30"/>
      <c r="S20" s="22">
        <f t="shared" si="3"/>
        <v>0</v>
      </c>
      <c r="T20" s="30"/>
      <c r="U20" s="22">
        <f t="shared" si="4"/>
        <v>0</v>
      </c>
      <c r="V20" s="78">
        <f>R20*T20</f>
        <v>0</v>
      </c>
      <c r="W20" s="22">
        <f t="shared" si="6"/>
        <v>0</v>
      </c>
      <c r="X20" s="76"/>
      <c r="Y20" s="22">
        <f>IF(OR(X20="",X20=ФИО!$Q$8),0,IF(COUNTIF(X:X,X20)=1,0,1))</f>
        <v>0</v>
      </c>
      <c r="AA20" s="2">
        <f>INDEX(ФИО!B:B,SUMIFS(ФИО!D:D,ФИО!Q:Q,БЮДЖЕТ!X20))</f>
        <v>0</v>
      </c>
    </row>
    <row r="21" spans="1:27" x14ac:dyDescent="0.25">
      <c r="A21" s="1"/>
      <c r="B21" s="5">
        <f t="shared" si="1"/>
        <v>21</v>
      </c>
      <c r="C21" s="5" t="str">
        <f t="shared" si="7"/>
        <v/>
      </c>
      <c r="D21" s="99"/>
      <c r="E21" s="103">
        <f>SUMIFS(ID!$H:$H,ID!$F:$F,$D21)</f>
        <v>0</v>
      </c>
      <c r="F21" s="99"/>
      <c r="G21" s="103">
        <f>SUMIFS(ID!$L:$L,ID!$J:$J,$F21)</f>
        <v>0</v>
      </c>
      <c r="H21" s="99"/>
      <c r="I21" s="103">
        <f>SUMIFS(ID!$P:$P,ID!$N:$N,$H21)</f>
        <v>0</v>
      </c>
      <c r="J21" s="99"/>
      <c r="K21" s="103">
        <f>SUMIFS(ID!$T:$T,ID!$R:$R,$J21)</f>
        <v>0</v>
      </c>
      <c r="L21" s="99"/>
      <c r="M21" s="103">
        <f>SUMIFS(ID!$X:$X,ID!$V:$V,$L21)</f>
        <v>0</v>
      </c>
      <c r="N21" s="99"/>
      <c r="O21" s="103">
        <f>SUMIFS(ID!$AD:$AD,ID!$AB:$AB,$N21)</f>
        <v>0</v>
      </c>
      <c r="P21" s="99" t="str">
        <f t="shared" si="2"/>
        <v/>
      </c>
      <c r="Q21" s="22">
        <f t="shared" si="0"/>
        <v>0</v>
      </c>
      <c r="R21" s="30"/>
      <c r="S21" s="22">
        <f t="shared" si="3"/>
        <v>0</v>
      </c>
      <c r="T21" s="30"/>
      <c r="U21" s="22">
        <f t="shared" si="4"/>
        <v>0</v>
      </c>
      <c r="V21" s="78">
        <f t="shared" si="5"/>
        <v>0</v>
      </c>
      <c r="W21" s="22">
        <f t="shared" si="6"/>
        <v>0</v>
      </c>
      <c r="X21" s="76"/>
      <c r="Y21" s="22">
        <f>IF(OR(X21="",X21=ФИО!$Q$8),0,IF(COUNTIF(X:X,X21)=1,0,1))</f>
        <v>0</v>
      </c>
      <c r="AA21" s="2">
        <f>INDEX(ФИО!B:B,SUMIFS(ФИО!D:D,ФИО!Q:Q,БЮДЖЕТ!X21))</f>
        <v>0</v>
      </c>
    </row>
    <row r="22" spans="1:27" x14ac:dyDescent="0.25">
      <c r="A22" s="1"/>
      <c r="B22" s="5">
        <f t="shared" si="1"/>
        <v>22</v>
      </c>
      <c r="C22" s="5" t="str">
        <f t="shared" si="7"/>
        <v/>
      </c>
      <c r="D22" s="99"/>
      <c r="E22" s="103">
        <f>SUMIFS(ID!$H:$H,ID!$F:$F,$D22)</f>
        <v>0</v>
      </c>
      <c r="F22" s="99"/>
      <c r="G22" s="103">
        <f>SUMIFS(ID!$L:$L,ID!$J:$J,$F22)</f>
        <v>0</v>
      </c>
      <c r="H22" s="99"/>
      <c r="I22" s="103">
        <f>SUMIFS(ID!$P:$P,ID!$N:$N,$H22)</f>
        <v>0</v>
      </c>
      <c r="J22" s="99"/>
      <c r="K22" s="103">
        <f>SUMIFS(ID!$T:$T,ID!$R:$R,$J22)</f>
        <v>0</v>
      </c>
      <c r="L22" s="99"/>
      <c r="M22" s="103">
        <f>SUMIFS(ID!$X:$X,ID!$V:$V,$L22)</f>
        <v>0</v>
      </c>
      <c r="N22" s="99"/>
      <c r="O22" s="103">
        <f>SUMIFS(ID!$AD:$AD,ID!$AB:$AB,$N22)</f>
        <v>0</v>
      </c>
      <c r="P22" s="99" t="str">
        <f t="shared" si="2"/>
        <v/>
      </c>
      <c r="Q22" s="22">
        <f t="shared" si="0"/>
        <v>0</v>
      </c>
      <c r="R22" s="30"/>
      <c r="S22" s="22">
        <f t="shared" si="3"/>
        <v>0</v>
      </c>
      <c r="T22" s="30"/>
      <c r="U22" s="22">
        <f t="shared" si="4"/>
        <v>0</v>
      </c>
      <c r="V22" s="78">
        <f>R22*T22</f>
        <v>0</v>
      </c>
      <c r="W22" s="22">
        <f t="shared" si="6"/>
        <v>0</v>
      </c>
      <c r="X22" s="76"/>
      <c r="Y22" s="22">
        <f>IF(OR(X22="",X22=ФИО!$Q$8),0,IF(COUNTIF(X:X,X22)=1,0,1))</f>
        <v>0</v>
      </c>
      <c r="AA22" s="2">
        <f>INDEX(ФИО!B:B,SUMIFS(ФИО!D:D,ФИО!Q:Q,БЮДЖЕТ!X22))</f>
        <v>0</v>
      </c>
    </row>
    <row r="23" spans="1:27" x14ac:dyDescent="0.25">
      <c r="A23" s="1"/>
      <c r="B23" s="5">
        <f t="shared" si="1"/>
        <v>23</v>
      </c>
      <c r="C23" s="5" t="str">
        <f t="shared" si="7"/>
        <v/>
      </c>
      <c r="D23" s="99"/>
      <c r="E23" s="103">
        <f>SUMIFS(ID!$H:$H,ID!$F:$F,$D23)</f>
        <v>0</v>
      </c>
      <c r="F23" s="99"/>
      <c r="G23" s="103">
        <f>SUMIFS(ID!$L:$L,ID!$J:$J,$F23)</f>
        <v>0</v>
      </c>
      <c r="H23" s="99"/>
      <c r="I23" s="103">
        <f>SUMIFS(ID!$P:$P,ID!$N:$N,$H23)</f>
        <v>0</v>
      </c>
      <c r="J23" s="99"/>
      <c r="K23" s="103">
        <f>SUMIFS(ID!$T:$T,ID!$R:$R,$J23)</f>
        <v>0</v>
      </c>
      <c r="L23" s="99"/>
      <c r="M23" s="103">
        <f>SUMIFS(ID!$X:$X,ID!$V:$V,$L23)</f>
        <v>0</v>
      </c>
      <c r="N23" s="99"/>
      <c r="O23" s="103">
        <f>SUMIFS(ID!$AD:$AD,ID!$AB:$AB,$N23)</f>
        <v>0</v>
      </c>
      <c r="P23" s="99" t="str">
        <f t="shared" si="2"/>
        <v/>
      </c>
      <c r="Q23" s="22">
        <f t="shared" si="0"/>
        <v>0</v>
      </c>
      <c r="R23" s="30"/>
      <c r="S23" s="22">
        <f t="shared" si="3"/>
        <v>0</v>
      </c>
      <c r="T23" s="30"/>
      <c r="U23" s="22">
        <f t="shared" si="4"/>
        <v>0</v>
      </c>
      <c r="V23" s="78">
        <f>R23*T23</f>
        <v>0</v>
      </c>
      <c r="W23" s="22">
        <f t="shared" si="6"/>
        <v>0</v>
      </c>
      <c r="X23" s="76"/>
      <c r="Y23" s="22">
        <f>IF(OR(X23="",X23=ФИО!$Q$8),0,IF(COUNTIF(X:X,X23)=1,0,1))</f>
        <v>0</v>
      </c>
      <c r="AA23" s="2">
        <f>INDEX(ФИО!B:B,SUMIFS(ФИО!D:D,ФИО!Q:Q,БЮДЖЕТ!X23))</f>
        <v>0</v>
      </c>
    </row>
    <row r="24" spans="1:27" x14ac:dyDescent="0.25">
      <c r="A24" s="1"/>
      <c r="B24" s="5">
        <f t="shared" si="1"/>
        <v>24</v>
      </c>
      <c r="C24" s="5" t="str">
        <f t="shared" si="7"/>
        <v/>
      </c>
      <c r="D24" s="99"/>
      <c r="E24" s="103">
        <f>SUMIFS(ID!$H:$H,ID!$F:$F,$D24)</f>
        <v>0</v>
      </c>
      <c r="F24" s="99"/>
      <c r="G24" s="103">
        <f>SUMIFS(ID!$L:$L,ID!$J:$J,$F24)</f>
        <v>0</v>
      </c>
      <c r="H24" s="99"/>
      <c r="I24" s="103">
        <f>SUMIFS(ID!$P:$P,ID!$N:$N,$H24)</f>
        <v>0</v>
      </c>
      <c r="J24" s="99"/>
      <c r="K24" s="103">
        <f>SUMIFS(ID!$T:$T,ID!$R:$R,$J24)</f>
        <v>0</v>
      </c>
      <c r="L24" s="99"/>
      <c r="M24" s="103">
        <f>SUMIFS(ID!$X:$X,ID!$V:$V,$L24)</f>
        <v>0</v>
      </c>
      <c r="N24" s="99"/>
      <c r="O24" s="103">
        <f>SUMIFS(ID!$AD:$AD,ID!$AB:$AB,$N24)</f>
        <v>0</v>
      </c>
      <c r="P24" s="99" t="str">
        <f t="shared" si="2"/>
        <v/>
      </c>
      <c r="Q24" s="22">
        <f t="shared" si="0"/>
        <v>0</v>
      </c>
      <c r="R24" s="30"/>
      <c r="S24" s="22">
        <f t="shared" si="3"/>
        <v>0</v>
      </c>
      <c r="T24" s="30"/>
      <c r="U24" s="22">
        <f t="shared" si="4"/>
        <v>0</v>
      </c>
      <c r="V24" s="78">
        <f t="shared" si="5"/>
        <v>0</v>
      </c>
      <c r="W24" s="22">
        <f t="shared" si="6"/>
        <v>0</v>
      </c>
      <c r="X24" s="76"/>
      <c r="Y24" s="22">
        <f>IF(OR(X24="",X24=ФИО!$Q$8),0,IF(COUNTIF(X:X,X24)=1,0,1))</f>
        <v>0</v>
      </c>
      <c r="AA24" s="2">
        <f>INDEX(ФИО!B:B,SUMIFS(ФИО!D:D,ФИО!Q:Q,БЮДЖЕТ!X24))</f>
        <v>0</v>
      </c>
    </row>
    <row r="25" spans="1:27" x14ac:dyDescent="0.25">
      <c r="A25" s="1"/>
      <c r="B25" s="5">
        <f t="shared" si="1"/>
        <v>25</v>
      </c>
      <c r="C25" s="5" t="str">
        <f t="shared" si="7"/>
        <v/>
      </c>
      <c r="D25" s="99"/>
      <c r="E25" s="103">
        <f>SUMIFS(ID!$H:$H,ID!$F:$F,$D25)</f>
        <v>0</v>
      </c>
      <c r="F25" s="99"/>
      <c r="G25" s="103">
        <f>SUMIFS(ID!$L:$L,ID!$J:$J,$F25)</f>
        <v>0</v>
      </c>
      <c r="H25" s="99"/>
      <c r="I25" s="103">
        <f>SUMIFS(ID!$P:$P,ID!$N:$N,$H25)</f>
        <v>0</v>
      </c>
      <c r="J25" s="99"/>
      <c r="K25" s="103">
        <f>SUMIFS(ID!$T:$T,ID!$R:$R,$J25)</f>
        <v>0</v>
      </c>
      <c r="L25" s="99"/>
      <c r="M25" s="103">
        <f>SUMIFS(ID!$X:$X,ID!$V:$V,$L25)</f>
        <v>0</v>
      </c>
      <c r="N25" s="99"/>
      <c r="O25" s="103">
        <f>SUMIFS(ID!$AD:$AD,ID!$AB:$AB,$N25)</f>
        <v>0</v>
      </c>
      <c r="P25" s="99" t="str">
        <f t="shared" si="2"/>
        <v/>
      </c>
      <c r="Q25" s="22">
        <f t="shared" si="0"/>
        <v>0</v>
      </c>
      <c r="R25" s="30"/>
      <c r="S25" s="22">
        <f t="shared" si="3"/>
        <v>0</v>
      </c>
      <c r="T25" s="30"/>
      <c r="U25" s="22">
        <f t="shared" si="4"/>
        <v>0</v>
      </c>
      <c r="V25" s="78">
        <f t="shared" si="5"/>
        <v>0</v>
      </c>
      <c r="W25" s="22">
        <f t="shared" si="6"/>
        <v>0</v>
      </c>
      <c r="X25" s="76"/>
      <c r="Y25" s="22">
        <f>IF(OR(X25="",X25=ФИО!$Q$8),0,IF(COUNTIF(X:X,X25)=1,0,1))</f>
        <v>0</v>
      </c>
      <c r="AA25" s="2">
        <f>INDEX(ФИО!B:B,SUMIFS(ФИО!D:D,ФИО!Q:Q,БЮДЖЕТ!X25))</f>
        <v>0</v>
      </c>
    </row>
    <row r="26" spans="1:27" x14ac:dyDescent="0.25">
      <c r="A26" s="1"/>
      <c r="B26" s="5">
        <f t="shared" si="1"/>
        <v>26</v>
      </c>
      <c r="C26" s="5" t="str">
        <f t="shared" si="7"/>
        <v/>
      </c>
      <c r="D26" s="99"/>
      <c r="E26" s="103">
        <f>SUMIFS(ID!$H:$H,ID!$F:$F,$D26)</f>
        <v>0</v>
      </c>
      <c r="F26" s="99"/>
      <c r="G26" s="103">
        <f>SUMIFS(ID!$L:$L,ID!$J:$J,$F26)</f>
        <v>0</v>
      </c>
      <c r="H26" s="99"/>
      <c r="I26" s="103">
        <f>SUMIFS(ID!$P:$P,ID!$N:$N,$H26)</f>
        <v>0</v>
      </c>
      <c r="J26" s="99"/>
      <c r="K26" s="103">
        <f>SUMIFS(ID!$T:$T,ID!$R:$R,$J26)</f>
        <v>0</v>
      </c>
      <c r="L26" s="99"/>
      <c r="M26" s="103">
        <f>SUMIFS(ID!$X:$X,ID!$V:$V,$L26)</f>
        <v>0</v>
      </c>
      <c r="N26" s="99"/>
      <c r="O26" s="103">
        <f>SUMIFS(ID!$AD:$AD,ID!$AB:$AB,$N26)</f>
        <v>0</v>
      </c>
      <c r="P26" s="99" t="str">
        <f t="shared" si="2"/>
        <v/>
      </c>
      <c r="Q26" s="22">
        <f t="shared" si="0"/>
        <v>0</v>
      </c>
      <c r="R26" s="30"/>
      <c r="S26" s="22">
        <f t="shared" si="3"/>
        <v>0</v>
      </c>
      <c r="T26" s="30"/>
      <c r="U26" s="22">
        <f t="shared" si="4"/>
        <v>0</v>
      </c>
      <c r="V26" s="78">
        <f t="shared" si="5"/>
        <v>0</v>
      </c>
      <c r="W26" s="22">
        <f t="shared" si="6"/>
        <v>0</v>
      </c>
      <c r="X26" s="76"/>
      <c r="Y26" s="22">
        <f>IF(OR(X26="",X26=ФИО!$Q$8),0,IF(COUNTIF(X:X,X26)=1,0,1))</f>
        <v>0</v>
      </c>
      <c r="AA26" s="2">
        <f>INDEX(ФИО!B:B,SUMIFS(ФИО!D:D,ФИО!Q:Q,БЮДЖЕТ!X26))</f>
        <v>0</v>
      </c>
    </row>
    <row r="27" spans="1:27" x14ac:dyDescent="0.25">
      <c r="A27" s="1"/>
      <c r="B27" s="5">
        <f t="shared" si="1"/>
        <v>27</v>
      </c>
      <c r="C27" s="5" t="str">
        <f t="shared" si="7"/>
        <v/>
      </c>
      <c r="D27" s="99"/>
      <c r="E27" s="103">
        <f>SUMIFS(ID!$H:$H,ID!$F:$F,$D27)</f>
        <v>0</v>
      </c>
      <c r="F27" s="99"/>
      <c r="G27" s="103">
        <f>SUMIFS(ID!$L:$L,ID!$J:$J,$F27)</f>
        <v>0</v>
      </c>
      <c r="H27" s="99"/>
      <c r="I27" s="103">
        <f>SUMIFS(ID!$P:$P,ID!$N:$N,$H27)</f>
        <v>0</v>
      </c>
      <c r="J27" s="99"/>
      <c r="K27" s="103">
        <f>SUMIFS(ID!$T:$T,ID!$R:$R,$J27)</f>
        <v>0</v>
      </c>
      <c r="L27" s="99"/>
      <c r="M27" s="103">
        <f>SUMIFS(ID!$X:$X,ID!$V:$V,$L27)</f>
        <v>0</v>
      </c>
      <c r="N27" s="99"/>
      <c r="O27" s="103">
        <f>SUMIFS(ID!$AD:$AD,ID!$AB:$AB,$N27)</f>
        <v>0</v>
      </c>
      <c r="P27" s="99" t="str">
        <f t="shared" si="2"/>
        <v/>
      </c>
      <c r="Q27" s="22">
        <f t="shared" si="0"/>
        <v>0</v>
      </c>
      <c r="R27" s="30"/>
      <c r="S27" s="22">
        <f t="shared" si="3"/>
        <v>0</v>
      </c>
      <c r="T27" s="30"/>
      <c r="U27" s="22">
        <f t="shared" si="4"/>
        <v>0</v>
      </c>
      <c r="V27" s="78">
        <f t="shared" si="5"/>
        <v>0</v>
      </c>
      <c r="W27" s="22">
        <f t="shared" si="6"/>
        <v>0</v>
      </c>
      <c r="X27" s="76"/>
      <c r="Y27" s="22">
        <f>IF(OR(X27="",X27=ФИО!$Q$8),0,IF(COUNTIF(X:X,X27)=1,0,1))</f>
        <v>0</v>
      </c>
      <c r="AA27" s="2">
        <f>INDEX(ФИО!B:B,SUMIFS(ФИО!D:D,ФИО!Q:Q,БЮДЖЕТ!X27))</f>
        <v>0</v>
      </c>
    </row>
    <row r="28" spans="1:27" x14ac:dyDescent="0.25">
      <c r="A28" s="1"/>
      <c r="B28" s="5">
        <f t="shared" si="1"/>
        <v>28</v>
      </c>
      <c r="C28" s="5" t="str">
        <f t="shared" si="7"/>
        <v/>
      </c>
      <c r="D28" s="99"/>
      <c r="E28" s="103">
        <f>SUMIFS(ID!$H:$H,ID!$F:$F,$D28)</f>
        <v>0</v>
      </c>
      <c r="F28" s="99"/>
      <c r="G28" s="103">
        <f>SUMIFS(ID!$L:$L,ID!$J:$J,$F28)</f>
        <v>0</v>
      </c>
      <c r="H28" s="99"/>
      <c r="I28" s="103">
        <f>SUMIFS(ID!$P:$P,ID!$N:$N,$H28)</f>
        <v>0</v>
      </c>
      <c r="J28" s="99"/>
      <c r="K28" s="103">
        <f>SUMIFS(ID!$T:$T,ID!$R:$R,$J28)</f>
        <v>0</v>
      </c>
      <c r="L28" s="99"/>
      <c r="M28" s="103">
        <f>SUMIFS(ID!$X:$X,ID!$V:$V,$L28)</f>
        <v>0</v>
      </c>
      <c r="N28" s="99"/>
      <c r="O28" s="103">
        <f>SUMIFS(ID!$AD:$AD,ID!$AB:$AB,$N28)</f>
        <v>0</v>
      </c>
      <c r="P28" s="99" t="str">
        <f t="shared" si="2"/>
        <v/>
      </c>
      <c r="Q28" s="22">
        <f t="shared" si="0"/>
        <v>0</v>
      </c>
      <c r="R28" s="30"/>
      <c r="S28" s="22">
        <f t="shared" si="3"/>
        <v>0</v>
      </c>
      <c r="T28" s="30"/>
      <c r="U28" s="22">
        <f t="shared" si="4"/>
        <v>0</v>
      </c>
      <c r="V28" s="78">
        <f t="shared" si="5"/>
        <v>0</v>
      </c>
      <c r="W28" s="22">
        <f t="shared" si="6"/>
        <v>0</v>
      </c>
      <c r="X28" s="76"/>
      <c r="Y28" s="22">
        <f>IF(OR(X28="",X28=ФИО!$Q$8),0,IF(COUNTIF(X:X,X28)=1,0,1))</f>
        <v>0</v>
      </c>
      <c r="AA28" s="2">
        <f>INDEX(ФИО!B:B,SUMIFS(ФИО!D:D,ФИО!Q:Q,БЮДЖЕТ!X28))</f>
        <v>0</v>
      </c>
    </row>
    <row r="29" spans="1:27" x14ac:dyDescent="0.25">
      <c r="A29" s="1"/>
      <c r="B29" s="5">
        <f t="shared" si="1"/>
        <v>29</v>
      </c>
      <c r="C29" s="5" t="str">
        <f t="shared" si="7"/>
        <v/>
      </c>
      <c r="D29" s="99"/>
      <c r="E29" s="103">
        <f>SUMIFS(ID!$H:$H,ID!$F:$F,$D29)</f>
        <v>0</v>
      </c>
      <c r="F29" s="99"/>
      <c r="G29" s="103">
        <f>SUMIFS(ID!$L:$L,ID!$J:$J,$F29)</f>
        <v>0</v>
      </c>
      <c r="H29" s="99"/>
      <c r="I29" s="103">
        <f>SUMIFS(ID!$P:$P,ID!$N:$N,$H29)</f>
        <v>0</v>
      </c>
      <c r="J29" s="99"/>
      <c r="K29" s="103">
        <f>SUMIFS(ID!$T:$T,ID!$R:$R,$J29)</f>
        <v>0</v>
      </c>
      <c r="L29" s="99"/>
      <c r="M29" s="103">
        <f>SUMIFS(ID!$X:$X,ID!$V:$V,$L29)</f>
        <v>0</v>
      </c>
      <c r="N29" s="99"/>
      <c r="O29" s="103">
        <f>SUMIFS(ID!$AD:$AD,ID!$AB:$AB,$N29)</f>
        <v>0</v>
      </c>
      <c r="P29" s="99" t="str">
        <f t="shared" si="2"/>
        <v/>
      </c>
      <c r="Q29" s="22">
        <f t="shared" si="0"/>
        <v>0</v>
      </c>
      <c r="R29" s="30"/>
      <c r="S29" s="22">
        <f t="shared" si="3"/>
        <v>0</v>
      </c>
      <c r="T29" s="30"/>
      <c r="U29" s="22">
        <f t="shared" si="4"/>
        <v>0</v>
      </c>
      <c r="V29" s="78">
        <f t="shared" si="5"/>
        <v>0</v>
      </c>
      <c r="W29" s="22">
        <f t="shared" si="6"/>
        <v>0</v>
      </c>
      <c r="X29" s="76"/>
      <c r="Y29" s="22">
        <f>IF(OR(X29="",X29=ФИО!$Q$8),0,IF(COUNTIF(X:X,X29)=1,0,1))</f>
        <v>0</v>
      </c>
      <c r="AA29" s="2">
        <f>INDEX(ФИО!B:B,SUMIFS(ФИО!D:D,ФИО!Q:Q,БЮДЖЕТ!X29))</f>
        <v>0</v>
      </c>
    </row>
    <row r="30" spans="1:27" x14ac:dyDescent="0.25">
      <c r="A30" s="1"/>
      <c r="B30" s="5">
        <f t="shared" si="1"/>
        <v>30</v>
      </c>
      <c r="C30" s="5" t="str">
        <f t="shared" si="7"/>
        <v/>
      </c>
      <c r="D30" s="99"/>
      <c r="E30" s="103">
        <f>SUMIFS(ID!$H:$H,ID!$F:$F,$D30)</f>
        <v>0</v>
      </c>
      <c r="F30" s="99"/>
      <c r="G30" s="103">
        <f>SUMIFS(ID!$L:$L,ID!$J:$J,$F30)</f>
        <v>0</v>
      </c>
      <c r="H30" s="99"/>
      <c r="I30" s="103">
        <f>SUMIFS(ID!$P:$P,ID!$N:$N,$H30)</f>
        <v>0</v>
      </c>
      <c r="J30" s="99"/>
      <c r="K30" s="103">
        <f>SUMIFS(ID!$T:$T,ID!$R:$R,$J30)</f>
        <v>0</v>
      </c>
      <c r="L30" s="99"/>
      <c r="M30" s="103">
        <f>SUMIFS(ID!$X:$X,ID!$V:$V,$L30)</f>
        <v>0</v>
      </c>
      <c r="N30" s="99"/>
      <c r="O30" s="103">
        <f>SUMIFS(ID!$AD:$AD,ID!$AB:$AB,$N30)</f>
        <v>0</v>
      </c>
      <c r="P30" s="99" t="str">
        <f t="shared" si="2"/>
        <v/>
      </c>
      <c r="Q30" s="22">
        <f t="shared" si="0"/>
        <v>0</v>
      </c>
      <c r="R30" s="30"/>
      <c r="S30" s="22">
        <f t="shared" si="3"/>
        <v>0</v>
      </c>
      <c r="T30" s="30"/>
      <c r="U30" s="22">
        <f t="shared" si="4"/>
        <v>0</v>
      </c>
      <c r="V30" s="78">
        <f t="shared" si="5"/>
        <v>0</v>
      </c>
      <c r="W30" s="22">
        <f t="shared" si="6"/>
        <v>0</v>
      </c>
      <c r="X30" s="76"/>
      <c r="Y30" s="22">
        <f>IF(OR(X30="",X30=ФИО!$Q$8),0,IF(COUNTIF(X:X,X30)=1,0,1))</f>
        <v>0</v>
      </c>
      <c r="AA30" s="2">
        <f>INDEX(ФИО!B:B,SUMIFS(ФИО!D:D,ФИО!Q:Q,БЮДЖЕТ!X30))</f>
        <v>0</v>
      </c>
    </row>
    <row r="31" spans="1:27" x14ac:dyDescent="0.25">
      <c r="A31" s="1"/>
      <c r="B31" s="5">
        <f t="shared" si="1"/>
        <v>31</v>
      </c>
      <c r="C31" s="5" t="str">
        <f t="shared" si="7"/>
        <v/>
      </c>
      <c r="D31" s="99"/>
      <c r="E31" s="103">
        <f>SUMIFS(ID!$H:$H,ID!$F:$F,$D31)</f>
        <v>0</v>
      </c>
      <c r="F31" s="99"/>
      <c r="G31" s="103">
        <f>SUMIFS(ID!$L:$L,ID!$J:$J,$F31)</f>
        <v>0</v>
      </c>
      <c r="H31" s="99"/>
      <c r="I31" s="103">
        <f>SUMIFS(ID!$P:$P,ID!$N:$N,$H31)</f>
        <v>0</v>
      </c>
      <c r="J31" s="99"/>
      <c r="K31" s="103">
        <f>SUMIFS(ID!$T:$T,ID!$R:$R,$J31)</f>
        <v>0</v>
      </c>
      <c r="L31" s="99"/>
      <c r="M31" s="103">
        <f>SUMIFS(ID!$X:$X,ID!$V:$V,$L31)</f>
        <v>0</v>
      </c>
      <c r="N31" s="99"/>
      <c r="O31" s="103">
        <f>SUMIFS(ID!$AD:$AD,ID!$AB:$AB,$N31)</f>
        <v>0</v>
      </c>
      <c r="P31" s="99" t="str">
        <f t="shared" si="2"/>
        <v/>
      </c>
      <c r="Q31" s="22">
        <f t="shared" si="0"/>
        <v>0</v>
      </c>
      <c r="R31" s="30"/>
      <c r="S31" s="22">
        <f t="shared" si="3"/>
        <v>0</v>
      </c>
      <c r="T31" s="30"/>
      <c r="U31" s="22">
        <f t="shared" si="4"/>
        <v>0</v>
      </c>
      <c r="V31" s="78">
        <f t="shared" si="5"/>
        <v>0</v>
      </c>
      <c r="W31" s="22">
        <f t="shared" si="6"/>
        <v>0</v>
      </c>
      <c r="X31" s="76"/>
      <c r="Y31" s="22">
        <f>IF(OR(X31="",X31=ФИО!$Q$8),0,IF(COUNTIF(X:X,X31)=1,0,1))</f>
        <v>0</v>
      </c>
      <c r="AA31" s="2">
        <f>INDEX(ФИО!B:B,SUMIFS(ФИО!D:D,ФИО!Q:Q,БЮДЖЕТ!X31))</f>
        <v>0</v>
      </c>
    </row>
    <row r="32" spans="1:27" x14ac:dyDescent="0.25">
      <c r="A32" s="1"/>
      <c r="B32" s="5">
        <f t="shared" si="1"/>
        <v>32</v>
      </c>
      <c r="C32" s="5" t="str">
        <f t="shared" si="7"/>
        <v/>
      </c>
      <c r="D32" s="99"/>
      <c r="E32" s="103">
        <f>SUMIFS(ID!$H:$H,ID!$F:$F,$D32)</f>
        <v>0</v>
      </c>
      <c r="F32" s="99"/>
      <c r="G32" s="103">
        <f>SUMIFS(ID!$L:$L,ID!$J:$J,$F32)</f>
        <v>0</v>
      </c>
      <c r="H32" s="99"/>
      <c r="I32" s="103">
        <f>SUMIFS(ID!$P:$P,ID!$N:$N,$H32)</f>
        <v>0</v>
      </c>
      <c r="J32" s="99"/>
      <c r="K32" s="103">
        <f>SUMIFS(ID!$T:$T,ID!$R:$R,$J32)</f>
        <v>0</v>
      </c>
      <c r="L32" s="99"/>
      <c r="M32" s="103">
        <f>SUMIFS(ID!$X:$X,ID!$V:$V,$L32)</f>
        <v>0</v>
      </c>
      <c r="N32" s="99"/>
      <c r="O32" s="103">
        <f>SUMIFS(ID!$AD:$AD,ID!$AB:$AB,$N32)</f>
        <v>0</v>
      </c>
      <c r="P32" s="99" t="str">
        <f t="shared" si="2"/>
        <v/>
      </c>
      <c r="Q32" s="22">
        <f t="shared" si="0"/>
        <v>0</v>
      </c>
      <c r="R32" s="30"/>
      <c r="S32" s="22">
        <f t="shared" si="3"/>
        <v>0</v>
      </c>
      <c r="T32" s="30"/>
      <c r="U32" s="22">
        <f t="shared" si="4"/>
        <v>0</v>
      </c>
      <c r="V32" s="78">
        <f t="shared" si="5"/>
        <v>0</v>
      </c>
      <c r="W32" s="22">
        <f t="shared" si="6"/>
        <v>0</v>
      </c>
      <c r="X32" s="76"/>
      <c r="Y32" s="22">
        <f>IF(OR(X32="",X32=ФИО!$Q$8),0,IF(COUNTIF(X:X,X32)=1,0,1))</f>
        <v>0</v>
      </c>
      <c r="AA32" s="2">
        <f>INDEX(ФИО!B:B,SUMIFS(ФИО!D:D,ФИО!Q:Q,БЮДЖЕТ!X32))</f>
        <v>0</v>
      </c>
    </row>
    <row r="33" spans="1:27" x14ac:dyDescent="0.25">
      <c r="A33" s="1"/>
      <c r="B33" s="5">
        <f t="shared" si="1"/>
        <v>33</v>
      </c>
      <c r="C33" s="5" t="str">
        <f t="shared" si="7"/>
        <v/>
      </c>
      <c r="D33" s="99"/>
      <c r="E33" s="103">
        <f>SUMIFS(ID!$H:$H,ID!$F:$F,$D33)</f>
        <v>0</v>
      </c>
      <c r="F33" s="99"/>
      <c r="G33" s="103">
        <f>SUMIFS(ID!$L:$L,ID!$J:$J,$F33)</f>
        <v>0</v>
      </c>
      <c r="H33" s="99"/>
      <c r="I33" s="103">
        <f>SUMIFS(ID!$P:$P,ID!$N:$N,$H33)</f>
        <v>0</v>
      </c>
      <c r="J33" s="99"/>
      <c r="K33" s="103">
        <f>SUMIFS(ID!$T:$T,ID!$R:$R,$J33)</f>
        <v>0</v>
      </c>
      <c r="L33" s="99"/>
      <c r="M33" s="103">
        <f>SUMIFS(ID!$X:$X,ID!$V:$V,$L33)</f>
        <v>0</v>
      </c>
      <c r="N33" s="99"/>
      <c r="O33" s="103">
        <f>SUMIFS(ID!$AD:$AD,ID!$AB:$AB,$N33)</f>
        <v>0</v>
      </c>
      <c r="P33" s="99" t="str">
        <f t="shared" si="2"/>
        <v/>
      </c>
      <c r="Q33" s="22">
        <f t="shared" si="0"/>
        <v>0</v>
      </c>
      <c r="R33" s="30"/>
      <c r="S33" s="22">
        <f t="shared" si="3"/>
        <v>0</v>
      </c>
      <c r="T33" s="30"/>
      <c r="U33" s="22">
        <f t="shared" si="4"/>
        <v>0</v>
      </c>
      <c r="V33" s="78">
        <f t="shared" si="5"/>
        <v>0</v>
      </c>
      <c r="W33" s="22">
        <f t="shared" si="6"/>
        <v>0</v>
      </c>
      <c r="X33" s="76"/>
      <c r="Y33" s="22">
        <f>IF(OR(X33="",X33=ФИО!$Q$8),0,IF(COUNTIF(X:X,X33)=1,0,1))</f>
        <v>0</v>
      </c>
      <c r="AA33" s="2">
        <f>INDEX(ФИО!B:B,SUMIFS(ФИО!D:D,ФИО!Q:Q,БЮДЖЕТ!X33))</f>
        <v>0</v>
      </c>
    </row>
    <row r="34" spans="1:27" x14ac:dyDescent="0.25">
      <c r="A34" s="1"/>
      <c r="B34" s="5">
        <f t="shared" si="1"/>
        <v>34</v>
      </c>
      <c r="C34" s="5" t="str">
        <f t="shared" si="7"/>
        <v/>
      </c>
      <c r="D34" s="99"/>
      <c r="E34" s="103">
        <f>SUMIFS(ID!$H:$H,ID!$F:$F,$D34)</f>
        <v>0</v>
      </c>
      <c r="F34" s="99"/>
      <c r="G34" s="103">
        <f>SUMIFS(ID!$L:$L,ID!$J:$J,$F34)</f>
        <v>0</v>
      </c>
      <c r="H34" s="99"/>
      <c r="I34" s="103">
        <f>SUMIFS(ID!$P:$P,ID!$N:$N,$H34)</f>
        <v>0</v>
      </c>
      <c r="J34" s="99"/>
      <c r="K34" s="103">
        <f>SUMIFS(ID!$T:$T,ID!$R:$R,$J34)</f>
        <v>0</v>
      </c>
      <c r="L34" s="99"/>
      <c r="M34" s="103">
        <f>SUMIFS(ID!$X:$X,ID!$V:$V,$L34)</f>
        <v>0</v>
      </c>
      <c r="N34" s="99"/>
      <c r="O34" s="103">
        <f>SUMIFS(ID!$AD:$AD,ID!$AB:$AB,$N34)</f>
        <v>0</v>
      </c>
      <c r="P34" s="99" t="str">
        <f t="shared" si="2"/>
        <v/>
      </c>
      <c r="Q34" s="22">
        <f t="shared" si="0"/>
        <v>0</v>
      </c>
      <c r="R34" s="30"/>
      <c r="S34" s="22">
        <f t="shared" si="3"/>
        <v>0</v>
      </c>
      <c r="T34" s="30"/>
      <c r="U34" s="22">
        <f t="shared" si="4"/>
        <v>0</v>
      </c>
      <c r="V34" s="78">
        <f t="shared" si="5"/>
        <v>0</v>
      </c>
      <c r="W34" s="22">
        <f t="shared" si="6"/>
        <v>0</v>
      </c>
      <c r="X34" s="76"/>
      <c r="Y34" s="22">
        <f>IF(OR(X34="",X34=ФИО!$Q$8),0,IF(COUNTIF(X:X,X34)=1,0,1))</f>
        <v>0</v>
      </c>
      <c r="AA34" s="2">
        <f>INDEX(ФИО!B:B,SUMIFS(ФИО!D:D,ФИО!Q:Q,БЮДЖЕТ!X34))</f>
        <v>0</v>
      </c>
    </row>
    <row r="35" spans="1:27" x14ac:dyDescent="0.25">
      <c r="A35" s="1"/>
      <c r="B35" s="5">
        <f t="shared" si="1"/>
        <v>35</v>
      </c>
      <c r="C35" s="5" t="str">
        <f t="shared" si="7"/>
        <v/>
      </c>
      <c r="D35" s="99"/>
      <c r="E35" s="103">
        <f>SUMIFS(ID!$H:$H,ID!$F:$F,$D35)</f>
        <v>0</v>
      </c>
      <c r="F35" s="99"/>
      <c r="G35" s="103">
        <f>SUMIFS(ID!$L:$L,ID!$J:$J,$F35)</f>
        <v>0</v>
      </c>
      <c r="H35" s="99"/>
      <c r="I35" s="103">
        <f>SUMIFS(ID!$P:$P,ID!$N:$N,$H35)</f>
        <v>0</v>
      </c>
      <c r="J35" s="99"/>
      <c r="K35" s="103">
        <f>SUMIFS(ID!$T:$T,ID!$R:$R,$J35)</f>
        <v>0</v>
      </c>
      <c r="L35" s="99"/>
      <c r="M35" s="103">
        <f>SUMIFS(ID!$X:$X,ID!$V:$V,$L35)</f>
        <v>0</v>
      </c>
      <c r="N35" s="99"/>
      <c r="O35" s="103">
        <f>SUMIFS(ID!$AD:$AD,ID!$AB:$AB,$N35)</f>
        <v>0</v>
      </c>
      <c r="P35" s="99" t="str">
        <f t="shared" si="2"/>
        <v/>
      </c>
      <c r="Q35" s="22">
        <f t="shared" si="0"/>
        <v>0</v>
      </c>
      <c r="R35" s="30"/>
      <c r="S35" s="22">
        <f t="shared" si="3"/>
        <v>0</v>
      </c>
      <c r="T35" s="30"/>
      <c r="U35" s="22">
        <f t="shared" si="4"/>
        <v>0</v>
      </c>
      <c r="V35" s="78">
        <f t="shared" si="5"/>
        <v>0</v>
      </c>
      <c r="W35" s="22">
        <f t="shared" si="6"/>
        <v>0</v>
      </c>
      <c r="X35" s="76"/>
      <c r="Y35" s="22">
        <f>IF(OR(X35="",X35=ФИО!$Q$8),0,IF(COUNTIF(X:X,X35)=1,0,1))</f>
        <v>0</v>
      </c>
      <c r="AA35" s="2">
        <f>INDEX(ФИО!B:B,SUMIFS(ФИО!D:D,ФИО!Q:Q,БЮДЖЕТ!X35))</f>
        <v>0</v>
      </c>
    </row>
    <row r="36" spans="1:27" x14ac:dyDescent="0.25">
      <c r="A36" s="1"/>
      <c r="B36" s="5">
        <f t="shared" si="1"/>
        <v>36</v>
      </c>
      <c r="C36" s="5" t="str">
        <f t="shared" si="7"/>
        <v/>
      </c>
      <c r="D36" s="99"/>
      <c r="E36" s="103">
        <f>SUMIFS(ID!$H:$H,ID!$F:$F,$D36)</f>
        <v>0</v>
      </c>
      <c r="F36" s="99"/>
      <c r="G36" s="103">
        <f>SUMIFS(ID!$L:$L,ID!$J:$J,$F36)</f>
        <v>0</v>
      </c>
      <c r="H36" s="99"/>
      <c r="I36" s="103">
        <f>SUMIFS(ID!$P:$P,ID!$N:$N,$H36)</f>
        <v>0</v>
      </c>
      <c r="J36" s="99"/>
      <c r="K36" s="103">
        <f>SUMIFS(ID!$T:$T,ID!$R:$R,$J36)</f>
        <v>0</v>
      </c>
      <c r="L36" s="99"/>
      <c r="M36" s="103">
        <f>SUMIFS(ID!$X:$X,ID!$V:$V,$L36)</f>
        <v>0</v>
      </c>
      <c r="N36" s="99"/>
      <c r="O36" s="103">
        <f>SUMIFS(ID!$AD:$AD,ID!$AB:$AB,$N36)</f>
        <v>0</v>
      </c>
      <c r="P36" s="99" t="str">
        <f t="shared" si="2"/>
        <v/>
      </c>
      <c r="Q36" s="22">
        <f t="shared" si="0"/>
        <v>0</v>
      </c>
      <c r="R36" s="30"/>
      <c r="S36" s="22">
        <f t="shared" si="3"/>
        <v>0</v>
      </c>
      <c r="T36" s="30"/>
      <c r="U36" s="22">
        <f t="shared" si="4"/>
        <v>0</v>
      </c>
      <c r="V36" s="78">
        <f t="shared" si="5"/>
        <v>0</v>
      </c>
      <c r="W36" s="22">
        <f t="shared" si="6"/>
        <v>0</v>
      </c>
      <c r="X36" s="76"/>
      <c r="Y36" s="22">
        <f>IF(OR(X36="",X36=ФИО!$Q$8),0,IF(COUNTIF(X:X,X36)=1,0,1))</f>
        <v>0</v>
      </c>
      <c r="AA36" s="2">
        <f>INDEX(ФИО!B:B,SUMIFS(ФИО!D:D,ФИО!Q:Q,БЮДЖЕТ!X36))</f>
        <v>0</v>
      </c>
    </row>
    <row r="37" spans="1:27" x14ac:dyDescent="0.25">
      <c r="A37" s="1"/>
      <c r="B37" s="5">
        <f t="shared" si="1"/>
        <v>37</v>
      </c>
      <c r="C37" s="5" t="str">
        <f t="shared" si="7"/>
        <v/>
      </c>
      <c r="D37" s="99"/>
      <c r="E37" s="103">
        <f>SUMIFS(ID!$H:$H,ID!$F:$F,$D37)</f>
        <v>0</v>
      </c>
      <c r="F37" s="99"/>
      <c r="G37" s="103">
        <f>SUMIFS(ID!$L:$L,ID!$J:$J,$F37)</f>
        <v>0</v>
      </c>
      <c r="H37" s="99"/>
      <c r="I37" s="103">
        <f>SUMIFS(ID!$P:$P,ID!$N:$N,$H37)</f>
        <v>0</v>
      </c>
      <c r="J37" s="99"/>
      <c r="K37" s="103">
        <f>SUMIFS(ID!$T:$T,ID!$R:$R,$J37)</f>
        <v>0</v>
      </c>
      <c r="L37" s="99"/>
      <c r="M37" s="103">
        <f>SUMIFS(ID!$X:$X,ID!$V:$V,$L37)</f>
        <v>0</v>
      </c>
      <c r="N37" s="99"/>
      <c r="O37" s="103">
        <f>SUMIFS(ID!$AD:$AD,ID!$AB:$AB,$N37)</f>
        <v>0</v>
      </c>
      <c r="P37" s="99" t="str">
        <f t="shared" si="2"/>
        <v/>
      </c>
      <c r="Q37" s="22">
        <f t="shared" si="0"/>
        <v>0</v>
      </c>
      <c r="R37" s="30"/>
      <c r="S37" s="22">
        <f t="shared" si="3"/>
        <v>0</v>
      </c>
      <c r="T37" s="30"/>
      <c r="U37" s="22">
        <f t="shared" si="4"/>
        <v>0</v>
      </c>
      <c r="V37" s="78">
        <f t="shared" si="5"/>
        <v>0</v>
      </c>
      <c r="W37" s="22">
        <f t="shared" si="6"/>
        <v>0</v>
      </c>
      <c r="X37" s="76"/>
      <c r="Y37" s="22">
        <f>IF(OR(X37="",X37=ФИО!$Q$8),0,IF(COUNTIF(X:X,X37)=1,0,1))</f>
        <v>0</v>
      </c>
      <c r="AA37" s="2">
        <f>INDEX(ФИО!B:B,SUMIFS(ФИО!D:D,ФИО!Q:Q,БЮДЖЕТ!X37))</f>
        <v>0</v>
      </c>
    </row>
    <row r="38" spans="1:27" x14ac:dyDescent="0.25">
      <c r="A38" s="1"/>
      <c r="B38" s="5">
        <f t="shared" si="1"/>
        <v>38</v>
      </c>
      <c r="C38" s="5" t="str">
        <f t="shared" si="7"/>
        <v/>
      </c>
      <c r="D38" s="99"/>
      <c r="E38" s="103">
        <f>SUMIFS(ID!$H:$H,ID!$F:$F,$D38)</f>
        <v>0</v>
      </c>
      <c r="F38" s="99"/>
      <c r="G38" s="103">
        <f>SUMIFS(ID!$L:$L,ID!$J:$J,$F38)</f>
        <v>0</v>
      </c>
      <c r="H38" s="99"/>
      <c r="I38" s="103">
        <f>SUMIFS(ID!$P:$P,ID!$N:$N,$H38)</f>
        <v>0</v>
      </c>
      <c r="J38" s="99"/>
      <c r="K38" s="103">
        <f>SUMIFS(ID!$T:$T,ID!$R:$R,$J38)</f>
        <v>0</v>
      </c>
      <c r="L38" s="99"/>
      <c r="M38" s="103">
        <f>SUMIFS(ID!$X:$X,ID!$V:$V,$L38)</f>
        <v>0</v>
      </c>
      <c r="N38" s="99"/>
      <c r="O38" s="103">
        <f>SUMIFS(ID!$AD:$AD,ID!$AB:$AB,$N38)</f>
        <v>0</v>
      </c>
      <c r="P38" s="99" t="str">
        <f t="shared" si="2"/>
        <v/>
      </c>
      <c r="Q38" s="22">
        <f t="shared" si="0"/>
        <v>0</v>
      </c>
      <c r="R38" s="30"/>
      <c r="S38" s="22">
        <f t="shared" si="3"/>
        <v>0</v>
      </c>
      <c r="T38" s="30"/>
      <c r="U38" s="22">
        <f t="shared" si="4"/>
        <v>0</v>
      </c>
      <c r="V38" s="78">
        <f t="shared" si="5"/>
        <v>0</v>
      </c>
      <c r="W38" s="22">
        <f t="shared" si="6"/>
        <v>0</v>
      </c>
      <c r="X38" s="76"/>
      <c r="Y38" s="22">
        <f>IF(OR(X38="",X38=ФИО!$Q$8),0,IF(COUNTIF(X:X,X38)=1,0,1))</f>
        <v>0</v>
      </c>
      <c r="AA38" s="2">
        <f>INDEX(ФИО!B:B,SUMIFS(ФИО!D:D,ФИО!Q:Q,БЮДЖЕТ!X38))</f>
        <v>0</v>
      </c>
    </row>
    <row r="39" spans="1:27" x14ac:dyDescent="0.25">
      <c r="A39" s="1"/>
      <c r="B39" s="5">
        <f t="shared" si="1"/>
        <v>39</v>
      </c>
      <c r="C39" s="5" t="str">
        <f t="shared" si="7"/>
        <v/>
      </c>
      <c r="D39" s="99"/>
      <c r="E39" s="103">
        <f>SUMIFS(ID!$H:$H,ID!$F:$F,$D39)</f>
        <v>0</v>
      </c>
      <c r="F39" s="99"/>
      <c r="G39" s="103">
        <f>SUMIFS(ID!$L:$L,ID!$J:$J,$F39)</f>
        <v>0</v>
      </c>
      <c r="H39" s="99"/>
      <c r="I39" s="103">
        <f>SUMIFS(ID!$P:$P,ID!$N:$N,$H39)</f>
        <v>0</v>
      </c>
      <c r="J39" s="99"/>
      <c r="K39" s="103">
        <f>SUMIFS(ID!$T:$T,ID!$R:$R,$J39)</f>
        <v>0</v>
      </c>
      <c r="L39" s="99"/>
      <c r="M39" s="103">
        <f>SUMIFS(ID!$X:$X,ID!$V:$V,$L39)</f>
        <v>0</v>
      </c>
      <c r="N39" s="99"/>
      <c r="O39" s="103">
        <f>SUMIFS(ID!$AD:$AD,ID!$AB:$AB,$N39)</f>
        <v>0</v>
      </c>
      <c r="P39" s="99" t="str">
        <f t="shared" si="2"/>
        <v/>
      </c>
      <c r="Q39" s="22">
        <f t="shared" si="0"/>
        <v>0</v>
      </c>
      <c r="R39" s="30"/>
      <c r="S39" s="22">
        <f t="shared" si="3"/>
        <v>0</v>
      </c>
      <c r="T39" s="30"/>
      <c r="U39" s="22">
        <f t="shared" si="4"/>
        <v>0</v>
      </c>
      <c r="V39" s="78">
        <f t="shared" si="5"/>
        <v>0</v>
      </c>
      <c r="W39" s="22">
        <f t="shared" si="6"/>
        <v>0</v>
      </c>
      <c r="X39" s="76"/>
      <c r="Y39" s="22">
        <f>IF(OR(X39="",X39=ФИО!$Q$8),0,IF(COUNTIF(X:X,X39)=1,0,1))</f>
        <v>0</v>
      </c>
      <c r="AA39" s="2">
        <f>INDEX(ФИО!B:B,SUMIFS(ФИО!D:D,ФИО!Q:Q,БЮДЖЕТ!X39))</f>
        <v>0</v>
      </c>
    </row>
    <row r="40" spans="1:27" x14ac:dyDescent="0.25">
      <c r="A40" s="1"/>
      <c r="B40" s="5">
        <f t="shared" si="1"/>
        <v>40</v>
      </c>
      <c r="C40" s="5" t="str">
        <f t="shared" si="7"/>
        <v/>
      </c>
      <c r="D40" s="99"/>
      <c r="E40" s="103">
        <f>SUMIFS(ID!$H:$H,ID!$F:$F,$D40)</f>
        <v>0</v>
      </c>
      <c r="F40" s="99"/>
      <c r="G40" s="103">
        <f>SUMIFS(ID!$L:$L,ID!$J:$J,$F40)</f>
        <v>0</v>
      </c>
      <c r="H40" s="99"/>
      <c r="I40" s="103">
        <f>SUMIFS(ID!$P:$P,ID!$N:$N,$H40)</f>
        <v>0</v>
      </c>
      <c r="J40" s="99"/>
      <c r="K40" s="103">
        <f>SUMIFS(ID!$T:$T,ID!$R:$R,$J40)</f>
        <v>0</v>
      </c>
      <c r="L40" s="99"/>
      <c r="M40" s="103">
        <f>SUMIFS(ID!$X:$X,ID!$V:$V,$L40)</f>
        <v>0</v>
      </c>
      <c r="N40" s="99"/>
      <c r="O40" s="103">
        <f>SUMIFS(ID!$AD:$AD,ID!$AB:$AB,$N40)</f>
        <v>0</v>
      </c>
      <c r="P40" s="99" t="str">
        <f t="shared" si="2"/>
        <v/>
      </c>
      <c r="Q40" s="22">
        <f t="shared" si="0"/>
        <v>0</v>
      </c>
      <c r="R40" s="30"/>
      <c r="S40" s="22">
        <f t="shared" si="3"/>
        <v>0</v>
      </c>
      <c r="T40" s="30"/>
      <c r="U40" s="22">
        <f t="shared" si="4"/>
        <v>0</v>
      </c>
      <c r="V40" s="78">
        <f t="shared" si="5"/>
        <v>0</v>
      </c>
      <c r="W40" s="22">
        <f t="shared" si="6"/>
        <v>0</v>
      </c>
      <c r="X40" s="76"/>
      <c r="Y40" s="22">
        <f>IF(OR(X40="",X40=ФИО!$Q$8),0,IF(COUNTIF(X:X,X40)=1,0,1))</f>
        <v>0</v>
      </c>
      <c r="AA40" s="2">
        <f>INDEX(ФИО!B:B,SUMIFS(ФИО!D:D,ФИО!Q:Q,БЮДЖЕТ!X40))</f>
        <v>0</v>
      </c>
    </row>
    <row r="41" spans="1:27" x14ac:dyDescent="0.25">
      <c r="A41" s="1"/>
      <c r="B41" s="5">
        <f t="shared" si="1"/>
        <v>41</v>
      </c>
      <c r="C41" s="5" t="str">
        <f t="shared" si="7"/>
        <v/>
      </c>
      <c r="D41" s="99"/>
      <c r="E41" s="103">
        <f>SUMIFS(ID!$H:$H,ID!$F:$F,$D41)</f>
        <v>0</v>
      </c>
      <c r="F41" s="99"/>
      <c r="G41" s="103">
        <f>SUMIFS(ID!$L:$L,ID!$J:$J,$F41)</f>
        <v>0</v>
      </c>
      <c r="H41" s="99"/>
      <c r="I41" s="103">
        <f>SUMIFS(ID!$P:$P,ID!$N:$N,$H41)</f>
        <v>0</v>
      </c>
      <c r="J41" s="99"/>
      <c r="K41" s="103">
        <f>SUMIFS(ID!$T:$T,ID!$R:$R,$J41)</f>
        <v>0</v>
      </c>
      <c r="L41" s="99"/>
      <c r="M41" s="103">
        <f>SUMIFS(ID!$X:$X,ID!$V:$V,$L41)</f>
        <v>0</v>
      </c>
      <c r="N41" s="99"/>
      <c r="O41" s="103">
        <f>SUMIFS(ID!$AD:$AD,ID!$AB:$AB,$N41)</f>
        <v>0</v>
      </c>
      <c r="P41" s="99" t="str">
        <f t="shared" si="2"/>
        <v/>
      </c>
      <c r="Q41" s="22">
        <f t="shared" si="0"/>
        <v>0</v>
      </c>
      <c r="R41" s="30"/>
      <c r="S41" s="22">
        <f t="shared" si="3"/>
        <v>0</v>
      </c>
      <c r="T41" s="30"/>
      <c r="U41" s="22">
        <f t="shared" si="4"/>
        <v>0</v>
      </c>
      <c r="V41" s="78">
        <f t="shared" si="5"/>
        <v>0</v>
      </c>
      <c r="W41" s="22">
        <f t="shared" si="6"/>
        <v>0</v>
      </c>
      <c r="X41" s="76"/>
      <c r="Y41" s="22">
        <f>IF(OR(X41="",X41=ФИО!$Q$8),0,IF(COUNTIF(X:X,X41)=1,0,1))</f>
        <v>0</v>
      </c>
      <c r="AA41" s="2">
        <f>INDEX(ФИО!B:B,SUMIFS(ФИО!D:D,ФИО!Q:Q,БЮДЖЕТ!X41))</f>
        <v>0</v>
      </c>
    </row>
    <row r="42" spans="1:27" x14ac:dyDescent="0.25">
      <c r="A42" s="1"/>
      <c r="B42" s="5">
        <f t="shared" si="1"/>
        <v>42</v>
      </c>
      <c r="C42" s="5" t="str">
        <f t="shared" si="7"/>
        <v/>
      </c>
      <c r="D42" s="99"/>
      <c r="E42" s="103">
        <f>SUMIFS(ID!$H:$H,ID!$F:$F,$D42)</f>
        <v>0</v>
      </c>
      <c r="F42" s="99"/>
      <c r="G42" s="103">
        <f>SUMIFS(ID!$L:$L,ID!$J:$J,$F42)</f>
        <v>0</v>
      </c>
      <c r="H42" s="99"/>
      <c r="I42" s="103">
        <f>SUMIFS(ID!$P:$P,ID!$N:$N,$H42)</f>
        <v>0</v>
      </c>
      <c r="J42" s="99"/>
      <c r="K42" s="103">
        <f>SUMIFS(ID!$T:$T,ID!$R:$R,$J42)</f>
        <v>0</v>
      </c>
      <c r="L42" s="99"/>
      <c r="M42" s="103">
        <f>SUMIFS(ID!$X:$X,ID!$V:$V,$L42)</f>
        <v>0</v>
      </c>
      <c r="N42" s="99"/>
      <c r="O42" s="103">
        <f>SUMIFS(ID!$AD:$AD,ID!$AB:$AB,$N42)</f>
        <v>0</v>
      </c>
      <c r="P42" s="99" t="str">
        <f t="shared" si="2"/>
        <v/>
      </c>
      <c r="Q42" s="22">
        <f t="shared" si="0"/>
        <v>0</v>
      </c>
      <c r="R42" s="30"/>
      <c r="S42" s="22">
        <f t="shared" si="3"/>
        <v>0</v>
      </c>
      <c r="T42" s="30"/>
      <c r="U42" s="22">
        <f t="shared" si="4"/>
        <v>0</v>
      </c>
      <c r="V42" s="78">
        <f t="shared" si="5"/>
        <v>0</v>
      </c>
      <c r="W42" s="22">
        <f t="shared" si="6"/>
        <v>0</v>
      </c>
      <c r="X42" s="76"/>
      <c r="Y42" s="22">
        <f>IF(OR(X42="",X42=ФИО!$Q$8),0,IF(COUNTIF(X:X,X42)=1,0,1))</f>
        <v>0</v>
      </c>
      <c r="AA42" s="2">
        <f>INDEX(ФИО!B:B,SUMIFS(ФИО!D:D,ФИО!Q:Q,БЮДЖЕТ!X42))</f>
        <v>0</v>
      </c>
    </row>
    <row r="43" spans="1:27" x14ac:dyDescent="0.25">
      <c r="A43" s="1"/>
      <c r="B43" s="5">
        <f t="shared" si="1"/>
        <v>43</v>
      </c>
      <c r="C43" s="5" t="str">
        <f t="shared" si="7"/>
        <v/>
      </c>
      <c r="D43" s="99"/>
      <c r="E43" s="103">
        <f>SUMIFS(ID!$H:$H,ID!$F:$F,$D43)</f>
        <v>0</v>
      </c>
      <c r="F43" s="99"/>
      <c r="G43" s="103">
        <f>SUMIFS(ID!$L:$L,ID!$J:$J,$F43)</f>
        <v>0</v>
      </c>
      <c r="H43" s="99"/>
      <c r="I43" s="103">
        <f>SUMIFS(ID!$P:$P,ID!$N:$N,$H43)</f>
        <v>0</v>
      </c>
      <c r="J43" s="99"/>
      <c r="K43" s="103">
        <f>SUMIFS(ID!$T:$T,ID!$R:$R,$J43)</f>
        <v>0</v>
      </c>
      <c r="L43" s="99"/>
      <c r="M43" s="103">
        <f>SUMIFS(ID!$X:$X,ID!$V:$V,$L43)</f>
        <v>0</v>
      </c>
      <c r="N43" s="99"/>
      <c r="O43" s="103">
        <f>SUMIFS(ID!$AD:$AD,ID!$AB:$AB,$N43)</f>
        <v>0</v>
      </c>
      <c r="P43" s="99" t="str">
        <f t="shared" si="2"/>
        <v/>
      </c>
      <c r="Q43" s="22">
        <f t="shared" si="0"/>
        <v>0</v>
      </c>
      <c r="R43" s="30"/>
      <c r="S43" s="22">
        <f t="shared" si="3"/>
        <v>0</v>
      </c>
      <c r="T43" s="30"/>
      <c r="U43" s="22">
        <f t="shared" si="4"/>
        <v>0</v>
      </c>
      <c r="V43" s="78">
        <f t="shared" si="5"/>
        <v>0</v>
      </c>
      <c r="W43" s="22">
        <f t="shared" si="6"/>
        <v>0</v>
      </c>
      <c r="X43" s="76"/>
      <c r="Y43" s="22">
        <f>IF(OR(X43="",X43=ФИО!$Q$8),0,IF(COUNTIF(X:X,X43)=1,0,1))</f>
        <v>0</v>
      </c>
      <c r="AA43" s="2">
        <f>INDEX(ФИО!B:B,SUMIFS(ФИО!D:D,ФИО!Q:Q,БЮДЖЕТ!X43))</f>
        <v>0</v>
      </c>
    </row>
    <row r="44" spans="1:27" x14ac:dyDescent="0.25">
      <c r="A44" s="1"/>
      <c r="B44" s="5">
        <f t="shared" si="1"/>
        <v>44</v>
      </c>
      <c r="C44" s="5" t="str">
        <f t="shared" si="7"/>
        <v/>
      </c>
      <c r="D44" s="99"/>
      <c r="E44" s="103">
        <f>SUMIFS(ID!$H:$H,ID!$F:$F,$D44)</f>
        <v>0</v>
      </c>
      <c r="F44" s="99"/>
      <c r="G44" s="103">
        <f>SUMIFS(ID!$L:$L,ID!$J:$J,$F44)</f>
        <v>0</v>
      </c>
      <c r="H44" s="99"/>
      <c r="I44" s="103">
        <f>SUMIFS(ID!$P:$P,ID!$N:$N,$H44)</f>
        <v>0</v>
      </c>
      <c r="J44" s="99"/>
      <c r="K44" s="103">
        <f>SUMIFS(ID!$T:$T,ID!$R:$R,$J44)</f>
        <v>0</v>
      </c>
      <c r="L44" s="99"/>
      <c r="M44" s="103">
        <f>SUMIFS(ID!$X:$X,ID!$V:$V,$L44)</f>
        <v>0</v>
      </c>
      <c r="N44" s="99"/>
      <c r="O44" s="103">
        <f>SUMIFS(ID!$AD:$AD,ID!$AB:$AB,$N44)</f>
        <v>0</v>
      </c>
      <c r="P44" s="99" t="str">
        <f t="shared" si="2"/>
        <v/>
      </c>
      <c r="Q44" s="22">
        <f t="shared" si="0"/>
        <v>0</v>
      </c>
      <c r="R44" s="30"/>
      <c r="S44" s="22">
        <f t="shared" si="3"/>
        <v>0</v>
      </c>
      <c r="T44" s="30"/>
      <c r="U44" s="22">
        <f t="shared" si="4"/>
        <v>0</v>
      </c>
      <c r="V44" s="78">
        <f t="shared" si="5"/>
        <v>0</v>
      </c>
      <c r="W44" s="22">
        <f t="shared" si="6"/>
        <v>0</v>
      </c>
      <c r="X44" s="76"/>
      <c r="Y44" s="22">
        <f>IF(OR(X44="",X44=ФИО!$Q$8),0,IF(COUNTIF(X:X,X44)=1,0,1))</f>
        <v>0</v>
      </c>
      <c r="AA44" s="2">
        <f>INDEX(ФИО!B:B,SUMIFS(ФИО!D:D,ФИО!Q:Q,БЮДЖЕТ!X44))</f>
        <v>0</v>
      </c>
    </row>
    <row r="45" spans="1:27" x14ac:dyDescent="0.25">
      <c r="A45" s="1"/>
      <c r="B45" s="5">
        <f t="shared" si="1"/>
        <v>45</v>
      </c>
      <c r="C45" s="5" t="str">
        <f t="shared" si="7"/>
        <v/>
      </c>
      <c r="D45" s="99"/>
      <c r="E45" s="103">
        <f>SUMIFS(ID!$H:$H,ID!$F:$F,$D45)</f>
        <v>0</v>
      </c>
      <c r="F45" s="99"/>
      <c r="G45" s="103">
        <f>SUMIFS(ID!$L:$L,ID!$J:$J,$F45)</f>
        <v>0</v>
      </c>
      <c r="H45" s="99"/>
      <c r="I45" s="103">
        <f>SUMIFS(ID!$P:$P,ID!$N:$N,$H45)</f>
        <v>0</v>
      </c>
      <c r="J45" s="99"/>
      <c r="K45" s="103">
        <f>SUMIFS(ID!$T:$T,ID!$R:$R,$J45)</f>
        <v>0</v>
      </c>
      <c r="L45" s="99"/>
      <c r="M45" s="103">
        <f>SUMIFS(ID!$X:$X,ID!$V:$V,$L45)</f>
        <v>0</v>
      </c>
      <c r="N45" s="99"/>
      <c r="O45" s="103">
        <f>SUMIFS(ID!$AD:$AD,ID!$AB:$AB,$N45)</f>
        <v>0</v>
      </c>
      <c r="P45" s="99" t="str">
        <f t="shared" si="2"/>
        <v/>
      </c>
      <c r="Q45" s="22">
        <f t="shared" si="0"/>
        <v>0</v>
      </c>
      <c r="R45" s="30"/>
      <c r="S45" s="22">
        <f t="shared" si="3"/>
        <v>0</v>
      </c>
      <c r="T45" s="30"/>
      <c r="U45" s="22">
        <f t="shared" si="4"/>
        <v>0</v>
      </c>
      <c r="V45" s="78">
        <f t="shared" si="5"/>
        <v>0</v>
      </c>
      <c r="W45" s="22">
        <f t="shared" si="6"/>
        <v>0</v>
      </c>
      <c r="X45" s="76"/>
      <c r="Y45" s="22">
        <f>IF(OR(X45="",X45=ФИО!$Q$8),0,IF(COUNTIF(X:X,X45)=1,0,1))</f>
        <v>0</v>
      </c>
      <c r="AA45" s="2">
        <f>INDEX(ФИО!B:B,SUMIFS(ФИО!D:D,ФИО!Q:Q,БЮДЖЕТ!X45))</f>
        <v>0</v>
      </c>
    </row>
    <row r="46" spans="1:27" x14ac:dyDescent="0.25">
      <c r="A46" s="1"/>
      <c r="B46" s="5">
        <f t="shared" si="1"/>
        <v>46</v>
      </c>
      <c r="C46" s="5" t="str">
        <f t="shared" si="7"/>
        <v/>
      </c>
      <c r="D46" s="99"/>
      <c r="E46" s="103">
        <f>SUMIFS(ID!$H:$H,ID!$F:$F,$D46)</f>
        <v>0</v>
      </c>
      <c r="F46" s="99"/>
      <c r="G46" s="103">
        <f>SUMIFS(ID!$L:$L,ID!$J:$J,$F46)</f>
        <v>0</v>
      </c>
      <c r="H46" s="99"/>
      <c r="I46" s="103">
        <f>SUMIFS(ID!$P:$P,ID!$N:$N,$H46)</f>
        <v>0</v>
      </c>
      <c r="J46" s="99"/>
      <c r="K46" s="103">
        <f>SUMIFS(ID!$T:$T,ID!$R:$R,$J46)</f>
        <v>0</v>
      </c>
      <c r="L46" s="99"/>
      <c r="M46" s="103">
        <f>SUMIFS(ID!$X:$X,ID!$V:$V,$L46)</f>
        <v>0</v>
      </c>
      <c r="N46" s="99"/>
      <c r="O46" s="103">
        <f>SUMIFS(ID!$AD:$AD,ID!$AB:$AB,$N46)</f>
        <v>0</v>
      </c>
      <c r="P46" s="99" t="str">
        <f t="shared" si="2"/>
        <v/>
      </c>
      <c r="Q46" s="22">
        <f t="shared" si="0"/>
        <v>0</v>
      </c>
      <c r="R46" s="30"/>
      <c r="S46" s="22">
        <f t="shared" si="3"/>
        <v>0</v>
      </c>
      <c r="T46" s="30"/>
      <c r="U46" s="22">
        <f t="shared" si="4"/>
        <v>0</v>
      </c>
      <c r="V46" s="78">
        <f t="shared" si="5"/>
        <v>0</v>
      </c>
      <c r="W46" s="22">
        <f t="shared" si="6"/>
        <v>0</v>
      </c>
      <c r="X46" s="76"/>
      <c r="Y46" s="22">
        <f>IF(OR(X46="",X46=ФИО!$Q$8),0,IF(COUNTIF(X:X,X46)=1,0,1))</f>
        <v>0</v>
      </c>
      <c r="AA46" s="2">
        <f>INDEX(ФИО!B:B,SUMIFS(ФИО!D:D,ФИО!Q:Q,БЮДЖЕТ!X46))</f>
        <v>0</v>
      </c>
    </row>
    <row r="47" spans="1:27" x14ac:dyDescent="0.25">
      <c r="A47" s="1"/>
      <c r="B47" s="5">
        <f t="shared" si="1"/>
        <v>47</v>
      </c>
      <c r="C47" s="5" t="str">
        <f t="shared" si="7"/>
        <v/>
      </c>
      <c r="D47" s="99"/>
      <c r="E47" s="103">
        <f>SUMIFS(ID!$H:$H,ID!$F:$F,$D47)</f>
        <v>0</v>
      </c>
      <c r="F47" s="99"/>
      <c r="G47" s="103">
        <f>SUMIFS(ID!$L:$L,ID!$J:$J,$F47)</f>
        <v>0</v>
      </c>
      <c r="H47" s="99"/>
      <c r="I47" s="103">
        <f>SUMIFS(ID!$P:$P,ID!$N:$N,$H47)</f>
        <v>0</v>
      </c>
      <c r="J47" s="99"/>
      <c r="K47" s="103">
        <f>SUMIFS(ID!$T:$T,ID!$R:$R,$J47)</f>
        <v>0</v>
      </c>
      <c r="L47" s="99"/>
      <c r="M47" s="103">
        <f>SUMIFS(ID!$X:$X,ID!$V:$V,$L47)</f>
        <v>0</v>
      </c>
      <c r="N47" s="99"/>
      <c r="O47" s="103">
        <f>SUMIFS(ID!$AD:$AD,ID!$AB:$AB,$N47)</f>
        <v>0</v>
      </c>
      <c r="P47" s="99" t="str">
        <f t="shared" si="2"/>
        <v/>
      </c>
      <c r="Q47" s="22">
        <f t="shared" si="0"/>
        <v>0</v>
      </c>
      <c r="R47" s="30"/>
      <c r="S47" s="22">
        <f t="shared" si="3"/>
        <v>0</v>
      </c>
      <c r="T47" s="30"/>
      <c r="U47" s="22">
        <f t="shared" si="4"/>
        <v>0</v>
      </c>
      <c r="V47" s="78">
        <f t="shared" si="5"/>
        <v>0</v>
      </c>
      <c r="W47" s="22">
        <f t="shared" si="6"/>
        <v>0</v>
      </c>
      <c r="X47" s="76"/>
      <c r="Y47" s="22">
        <f>IF(OR(X47="",X47=ФИО!$Q$8),0,IF(COUNTIF(X:X,X47)=1,0,1))</f>
        <v>0</v>
      </c>
      <c r="AA47" s="2">
        <f>INDEX(ФИО!B:B,SUMIFS(ФИО!D:D,ФИО!Q:Q,БЮДЖЕТ!X47))</f>
        <v>0</v>
      </c>
    </row>
    <row r="48" spans="1:27" x14ac:dyDescent="0.25">
      <c r="A48" s="1"/>
      <c r="B48" s="5">
        <f t="shared" si="1"/>
        <v>48</v>
      </c>
      <c r="C48" s="5" t="str">
        <f t="shared" si="7"/>
        <v/>
      </c>
      <c r="D48" s="99"/>
      <c r="E48" s="103">
        <f>SUMIFS(ID!$H:$H,ID!$F:$F,$D48)</f>
        <v>0</v>
      </c>
      <c r="F48" s="99"/>
      <c r="G48" s="103">
        <f>SUMIFS(ID!$L:$L,ID!$J:$J,$F48)</f>
        <v>0</v>
      </c>
      <c r="H48" s="99"/>
      <c r="I48" s="103">
        <f>SUMIFS(ID!$P:$P,ID!$N:$N,$H48)</f>
        <v>0</v>
      </c>
      <c r="J48" s="99"/>
      <c r="K48" s="103">
        <f>SUMIFS(ID!$T:$T,ID!$R:$R,$J48)</f>
        <v>0</v>
      </c>
      <c r="L48" s="99"/>
      <c r="M48" s="103">
        <f>SUMIFS(ID!$X:$X,ID!$V:$V,$L48)</f>
        <v>0</v>
      </c>
      <c r="N48" s="99"/>
      <c r="O48" s="103">
        <f>SUMIFS(ID!$AD:$AD,ID!$AB:$AB,$N48)</f>
        <v>0</v>
      </c>
      <c r="P48" s="99" t="str">
        <f t="shared" si="2"/>
        <v/>
      </c>
      <c r="Q48" s="22">
        <f t="shared" si="0"/>
        <v>0</v>
      </c>
      <c r="R48" s="30"/>
      <c r="S48" s="22">
        <f t="shared" si="3"/>
        <v>0</v>
      </c>
      <c r="T48" s="30"/>
      <c r="U48" s="22">
        <f t="shared" si="4"/>
        <v>0</v>
      </c>
      <c r="V48" s="78">
        <f t="shared" si="5"/>
        <v>0</v>
      </c>
      <c r="W48" s="22">
        <f t="shared" si="6"/>
        <v>0</v>
      </c>
      <c r="X48" s="76"/>
      <c r="Y48" s="22">
        <f>IF(OR(X48="",X48=ФИО!$Q$8),0,IF(COUNTIF(X:X,X48)=1,0,1))</f>
        <v>0</v>
      </c>
      <c r="AA48" s="2">
        <f>INDEX(ФИО!B:B,SUMIFS(ФИО!D:D,ФИО!Q:Q,БЮДЖЕТ!X48))</f>
        <v>0</v>
      </c>
    </row>
    <row r="49" spans="1:27" x14ac:dyDescent="0.25">
      <c r="A49" s="1"/>
      <c r="B49" s="5">
        <f t="shared" si="1"/>
        <v>49</v>
      </c>
      <c r="C49" s="5" t="str">
        <f t="shared" si="7"/>
        <v/>
      </c>
      <c r="D49" s="99"/>
      <c r="E49" s="103">
        <f>SUMIFS(ID!$H:$H,ID!$F:$F,$D49)</f>
        <v>0</v>
      </c>
      <c r="F49" s="99"/>
      <c r="G49" s="103">
        <f>SUMIFS(ID!$L:$L,ID!$J:$J,$F49)</f>
        <v>0</v>
      </c>
      <c r="H49" s="99"/>
      <c r="I49" s="103">
        <f>SUMIFS(ID!$P:$P,ID!$N:$N,$H49)</f>
        <v>0</v>
      </c>
      <c r="J49" s="99"/>
      <c r="K49" s="103">
        <f>SUMIFS(ID!$T:$T,ID!$R:$R,$J49)</f>
        <v>0</v>
      </c>
      <c r="L49" s="99"/>
      <c r="M49" s="103">
        <f>SUMIFS(ID!$X:$X,ID!$V:$V,$L49)</f>
        <v>0</v>
      </c>
      <c r="N49" s="99"/>
      <c r="O49" s="103">
        <f>SUMIFS(ID!$AD:$AD,ID!$AB:$AB,$N49)</f>
        <v>0</v>
      </c>
      <c r="P49" s="99" t="str">
        <f t="shared" si="2"/>
        <v/>
      </c>
      <c r="Q49" s="22">
        <f t="shared" si="0"/>
        <v>0</v>
      </c>
      <c r="R49" s="30"/>
      <c r="S49" s="22">
        <f t="shared" si="3"/>
        <v>0</v>
      </c>
      <c r="T49" s="30"/>
      <c r="U49" s="22">
        <f t="shared" si="4"/>
        <v>0</v>
      </c>
      <c r="V49" s="78">
        <f t="shared" si="5"/>
        <v>0</v>
      </c>
      <c r="W49" s="22">
        <f t="shared" si="6"/>
        <v>0</v>
      </c>
      <c r="X49" s="76"/>
      <c r="Y49" s="22">
        <f>IF(OR(X49="",X49=ФИО!$Q$8),0,IF(COUNTIF(X:X,X49)=1,0,1))</f>
        <v>0</v>
      </c>
      <c r="AA49" s="2">
        <f>INDEX(ФИО!B:B,SUMIFS(ФИО!D:D,ФИО!Q:Q,БЮДЖЕТ!X49))</f>
        <v>0</v>
      </c>
    </row>
    <row r="50" spans="1:27" x14ac:dyDescent="0.25">
      <c r="A50" s="1"/>
      <c r="B50" s="5">
        <f t="shared" si="1"/>
        <v>50</v>
      </c>
      <c r="C50" s="5" t="str">
        <f t="shared" si="7"/>
        <v/>
      </c>
      <c r="D50" s="99"/>
      <c r="E50" s="103">
        <f>SUMIFS(ID!$H:$H,ID!$F:$F,$D50)</f>
        <v>0</v>
      </c>
      <c r="F50" s="99"/>
      <c r="G50" s="103">
        <f>SUMIFS(ID!$L:$L,ID!$J:$J,$F50)</f>
        <v>0</v>
      </c>
      <c r="H50" s="99"/>
      <c r="I50" s="103">
        <f>SUMIFS(ID!$P:$P,ID!$N:$N,$H50)</f>
        <v>0</v>
      </c>
      <c r="J50" s="99"/>
      <c r="K50" s="103">
        <f>SUMIFS(ID!$T:$T,ID!$R:$R,$J50)</f>
        <v>0</v>
      </c>
      <c r="L50" s="99"/>
      <c r="M50" s="103">
        <f>SUMIFS(ID!$X:$X,ID!$V:$V,$L50)</f>
        <v>0</v>
      </c>
      <c r="N50" s="99"/>
      <c r="O50" s="103">
        <f>SUMIFS(ID!$AD:$AD,ID!$AB:$AB,$N50)</f>
        <v>0</v>
      </c>
      <c r="P50" s="99" t="str">
        <f t="shared" si="2"/>
        <v/>
      </c>
      <c r="Q50" s="22">
        <f t="shared" si="0"/>
        <v>0</v>
      </c>
      <c r="R50" s="30"/>
      <c r="S50" s="22">
        <f t="shared" si="3"/>
        <v>0</v>
      </c>
      <c r="T50" s="30"/>
      <c r="U50" s="22">
        <f t="shared" si="4"/>
        <v>0</v>
      </c>
      <c r="V50" s="78">
        <f>R50*T50</f>
        <v>0</v>
      </c>
      <c r="W50" s="22">
        <f t="shared" si="6"/>
        <v>0</v>
      </c>
      <c r="X50" s="76"/>
      <c r="Y50" s="22">
        <f>IF(OR(X50="",X50=ФИО!$Q$8),0,IF(COUNTIF(X:X,X50)=1,0,1))</f>
        <v>0</v>
      </c>
      <c r="AA50" s="2">
        <f>INDEX(ФИО!B:B,SUMIFS(ФИО!D:D,ФИО!Q:Q,БЮДЖЕТ!X50))</f>
        <v>0</v>
      </c>
    </row>
    <row r="51" spans="1:27" x14ac:dyDescent="0.25">
      <c r="A51" s="1"/>
      <c r="B51" s="5">
        <f t="shared" si="1"/>
        <v>51</v>
      </c>
      <c r="C51" s="5" t="str">
        <f t="shared" si="7"/>
        <v/>
      </c>
      <c r="D51" s="99"/>
      <c r="E51" s="103">
        <f>SUMIFS(ID!$H:$H,ID!$F:$F,$D51)</f>
        <v>0</v>
      </c>
      <c r="F51" s="99"/>
      <c r="G51" s="103">
        <f>SUMIFS(ID!$L:$L,ID!$J:$J,$F51)</f>
        <v>0</v>
      </c>
      <c r="H51" s="99"/>
      <c r="I51" s="103">
        <f>SUMIFS(ID!$P:$P,ID!$N:$N,$H51)</f>
        <v>0</v>
      </c>
      <c r="J51" s="99"/>
      <c r="K51" s="103">
        <f>SUMIFS(ID!$T:$T,ID!$R:$R,$J51)</f>
        <v>0</v>
      </c>
      <c r="L51" s="99"/>
      <c r="M51" s="103">
        <f>SUMIFS(ID!$X:$X,ID!$V:$V,$L51)</f>
        <v>0</v>
      </c>
      <c r="N51" s="99"/>
      <c r="O51" s="103">
        <f>SUMIFS(ID!$AD:$AD,ID!$AB:$AB,$N51)</f>
        <v>0</v>
      </c>
      <c r="P51" s="99" t="str">
        <f t="shared" si="2"/>
        <v/>
      </c>
      <c r="Q51" s="22">
        <f t="shared" si="0"/>
        <v>0</v>
      </c>
      <c r="R51" s="30"/>
      <c r="S51" s="22">
        <f t="shared" si="3"/>
        <v>0</v>
      </c>
      <c r="T51" s="30"/>
      <c r="U51" s="22">
        <f t="shared" si="4"/>
        <v>0</v>
      </c>
      <c r="V51" s="78">
        <f t="shared" si="5"/>
        <v>0</v>
      </c>
      <c r="W51" s="22">
        <f t="shared" si="6"/>
        <v>0</v>
      </c>
      <c r="X51" s="76"/>
      <c r="Y51" s="22">
        <f>IF(OR(X51="",X51=ФИО!$Q$8),0,IF(COUNTIF(X:X,X51)=1,0,1))</f>
        <v>0</v>
      </c>
      <c r="AA51" s="2">
        <f>INDEX(ФИО!B:B,SUMIFS(ФИО!D:D,ФИО!Q:Q,БЮДЖЕТ!X51))</f>
        <v>0</v>
      </c>
    </row>
    <row r="52" spans="1:27" x14ac:dyDescent="0.25">
      <c r="A52" s="1"/>
      <c r="B52" s="5">
        <f t="shared" si="1"/>
        <v>52</v>
      </c>
      <c r="C52" s="5" t="str">
        <f t="shared" si="7"/>
        <v/>
      </c>
      <c r="D52" s="99"/>
      <c r="E52" s="103">
        <f>SUMIFS(ID!$H:$H,ID!$F:$F,$D52)</f>
        <v>0</v>
      </c>
      <c r="F52" s="99"/>
      <c r="G52" s="103">
        <f>SUMIFS(ID!$L:$L,ID!$J:$J,$F52)</f>
        <v>0</v>
      </c>
      <c r="H52" s="99"/>
      <c r="I52" s="103">
        <f>SUMIFS(ID!$P:$P,ID!$N:$N,$H52)</f>
        <v>0</v>
      </c>
      <c r="J52" s="99"/>
      <c r="K52" s="103">
        <f>SUMIFS(ID!$T:$T,ID!$R:$R,$J52)</f>
        <v>0</v>
      </c>
      <c r="L52" s="99"/>
      <c r="M52" s="103">
        <f>SUMIFS(ID!$X:$X,ID!$V:$V,$L52)</f>
        <v>0</v>
      </c>
      <c r="N52" s="99"/>
      <c r="O52" s="103">
        <f>SUMIFS(ID!$AD:$AD,ID!$AB:$AB,$N52)</f>
        <v>0</v>
      </c>
      <c r="P52" s="99" t="str">
        <f t="shared" si="2"/>
        <v/>
      </c>
      <c r="Q52" s="22">
        <f t="shared" si="0"/>
        <v>0</v>
      </c>
      <c r="R52" s="30"/>
      <c r="S52" s="22">
        <f t="shared" si="3"/>
        <v>0</v>
      </c>
      <c r="T52" s="30"/>
      <c r="U52" s="22">
        <f t="shared" si="4"/>
        <v>0</v>
      </c>
      <c r="V52" s="78">
        <f t="shared" si="5"/>
        <v>0</v>
      </c>
      <c r="W52" s="22">
        <f t="shared" si="6"/>
        <v>0</v>
      </c>
      <c r="X52" s="76"/>
      <c r="Y52" s="22">
        <f>IF(OR(X52="",X52=ФИО!$Q$8),0,IF(COUNTIF(X:X,X52)=1,0,1))</f>
        <v>0</v>
      </c>
      <c r="AA52" s="2">
        <f>INDEX(ФИО!B:B,SUMIFS(ФИО!D:D,ФИО!Q:Q,БЮДЖЕТ!X52))</f>
        <v>0</v>
      </c>
    </row>
    <row r="53" spans="1:27" x14ac:dyDescent="0.25">
      <c r="A53" s="1"/>
      <c r="B53" s="5">
        <f t="shared" si="1"/>
        <v>53</v>
      </c>
      <c r="C53" s="5" t="str">
        <f t="shared" si="7"/>
        <v/>
      </c>
      <c r="D53" s="99"/>
      <c r="E53" s="103">
        <f>SUMIFS(ID!$H:$H,ID!$F:$F,$D53)</f>
        <v>0</v>
      </c>
      <c r="F53" s="99"/>
      <c r="G53" s="103">
        <f>SUMIFS(ID!$L:$L,ID!$J:$J,$F53)</f>
        <v>0</v>
      </c>
      <c r="H53" s="99"/>
      <c r="I53" s="103">
        <f>SUMIFS(ID!$P:$P,ID!$N:$N,$H53)</f>
        <v>0</v>
      </c>
      <c r="J53" s="99"/>
      <c r="K53" s="103">
        <f>SUMIFS(ID!$T:$T,ID!$R:$R,$J53)</f>
        <v>0</v>
      </c>
      <c r="L53" s="99"/>
      <c r="M53" s="103">
        <f>SUMIFS(ID!$X:$X,ID!$V:$V,$L53)</f>
        <v>0</v>
      </c>
      <c r="N53" s="99"/>
      <c r="O53" s="103">
        <f>SUMIFS(ID!$AD:$AD,ID!$AB:$AB,$N53)</f>
        <v>0</v>
      </c>
      <c r="P53" s="99" t="str">
        <f t="shared" si="2"/>
        <v/>
      </c>
      <c r="Q53" s="22">
        <f t="shared" si="0"/>
        <v>0</v>
      </c>
      <c r="R53" s="30"/>
      <c r="S53" s="22">
        <f t="shared" si="3"/>
        <v>0</v>
      </c>
      <c r="T53" s="30"/>
      <c r="U53" s="22">
        <f t="shared" si="4"/>
        <v>0</v>
      </c>
      <c r="V53" s="78">
        <f t="shared" si="5"/>
        <v>0</v>
      </c>
      <c r="W53" s="22">
        <f t="shared" si="6"/>
        <v>0</v>
      </c>
      <c r="X53" s="76"/>
      <c r="Y53" s="22">
        <f>IF(OR(X53="",X53=ФИО!$Q$8),0,IF(COUNTIF(X:X,X53)=1,0,1))</f>
        <v>0</v>
      </c>
      <c r="AA53" s="2">
        <f>INDEX(ФИО!B:B,SUMIFS(ФИО!D:D,ФИО!Q:Q,БЮДЖЕТ!X53))</f>
        <v>0</v>
      </c>
    </row>
    <row r="54" spans="1:27" x14ac:dyDescent="0.25">
      <c r="A54" s="1"/>
      <c r="B54" s="5">
        <f t="shared" si="1"/>
        <v>54</v>
      </c>
      <c r="C54" s="5" t="str">
        <f t="shared" si="7"/>
        <v/>
      </c>
      <c r="D54" s="99"/>
      <c r="E54" s="103">
        <f>SUMIFS(ID!$H:$H,ID!$F:$F,$D54)</f>
        <v>0</v>
      </c>
      <c r="F54" s="99"/>
      <c r="G54" s="103">
        <f>SUMIFS(ID!$L:$L,ID!$J:$J,$F54)</f>
        <v>0</v>
      </c>
      <c r="H54" s="99"/>
      <c r="I54" s="103">
        <f>SUMIFS(ID!$P:$P,ID!$N:$N,$H54)</f>
        <v>0</v>
      </c>
      <c r="J54" s="99"/>
      <c r="K54" s="103">
        <f>SUMIFS(ID!$T:$T,ID!$R:$R,$J54)</f>
        <v>0</v>
      </c>
      <c r="L54" s="99"/>
      <c r="M54" s="103">
        <f>SUMIFS(ID!$X:$X,ID!$V:$V,$L54)</f>
        <v>0</v>
      </c>
      <c r="N54" s="99"/>
      <c r="O54" s="103">
        <f>SUMIFS(ID!$AD:$AD,ID!$AB:$AB,$N54)</f>
        <v>0</v>
      </c>
      <c r="P54" s="99" t="str">
        <f t="shared" si="2"/>
        <v/>
      </c>
      <c r="Q54" s="22">
        <f t="shared" si="0"/>
        <v>0</v>
      </c>
      <c r="R54" s="30"/>
      <c r="S54" s="22">
        <f t="shared" si="3"/>
        <v>0</v>
      </c>
      <c r="T54" s="30"/>
      <c r="U54" s="22">
        <f t="shared" si="4"/>
        <v>0</v>
      </c>
      <c r="V54" s="78">
        <f t="shared" si="5"/>
        <v>0</v>
      </c>
      <c r="W54" s="22">
        <f t="shared" si="6"/>
        <v>0</v>
      </c>
      <c r="X54" s="76"/>
      <c r="Y54" s="22">
        <f>IF(OR(X54="",X54=ФИО!$Q$8),0,IF(COUNTIF(X:X,X54)=1,0,1))</f>
        <v>0</v>
      </c>
      <c r="AA54" s="2">
        <f>INDEX(ФИО!B:B,SUMIFS(ФИО!D:D,ФИО!Q:Q,БЮДЖЕТ!X54))</f>
        <v>0</v>
      </c>
    </row>
    <row r="55" spans="1:27" x14ac:dyDescent="0.25">
      <c r="A55" s="1"/>
      <c r="B55" s="5">
        <f t="shared" si="1"/>
        <v>55</v>
      </c>
      <c r="C55" s="5" t="str">
        <f t="shared" si="7"/>
        <v/>
      </c>
      <c r="D55" s="99"/>
      <c r="E55" s="103">
        <f>SUMIFS(ID!$H:$H,ID!$F:$F,$D55)</f>
        <v>0</v>
      </c>
      <c r="F55" s="99"/>
      <c r="G55" s="103">
        <f>SUMIFS(ID!$L:$L,ID!$J:$J,$F55)</f>
        <v>0</v>
      </c>
      <c r="H55" s="99"/>
      <c r="I55" s="103">
        <f>SUMIFS(ID!$P:$P,ID!$N:$N,$H55)</f>
        <v>0</v>
      </c>
      <c r="J55" s="99"/>
      <c r="K55" s="103">
        <f>SUMIFS(ID!$T:$T,ID!$R:$R,$J55)</f>
        <v>0</v>
      </c>
      <c r="L55" s="99"/>
      <c r="M55" s="103">
        <f>SUMIFS(ID!$X:$X,ID!$V:$V,$L55)</f>
        <v>0</v>
      </c>
      <c r="N55" s="99"/>
      <c r="O55" s="103">
        <f>SUMIFS(ID!$AD:$AD,ID!$AB:$AB,$N55)</f>
        <v>0</v>
      </c>
      <c r="P55" s="99" t="str">
        <f t="shared" si="2"/>
        <v/>
      </c>
      <c r="Q55" s="22">
        <f t="shared" si="0"/>
        <v>0</v>
      </c>
      <c r="R55" s="30"/>
      <c r="S55" s="22">
        <f t="shared" si="3"/>
        <v>0</v>
      </c>
      <c r="T55" s="30"/>
      <c r="U55" s="22">
        <f t="shared" si="4"/>
        <v>0</v>
      </c>
      <c r="V55" s="78">
        <f t="shared" si="5"/>
        <v>0</v>
      </c>
      <c r="W55" s="22">
        <f t="shared" si="6"/>
        <v>0</v>
      </c>
      <c r="X55" s="76"/>
      <c r="Y55" s="22">
        <f>IF(OR(X55="",X55=ФИО!$Q$8),0,IF(COUNTIF(X:X,X55)=1,0,1))</f>
        <v>0</v>
      </c>
      <c r="AA55" s="2">
        <f>INDEX(ФИО!B:B,SUMIFS(ФИО!D:D,ФИО!Q:Q,БЮДЖЕТ!X55))</f>
        <v>0</v>
      </c>
    </row>
    <row r="56" spans="1:27" x14ac:dyDescent="0.25">
      <c r="A56" s="1"/>
      <c r="B56" s="5">
        <f t="shared" si="1"/>
        <v>56</v>
      </c>
      <c r="C56" s="5" t="str">
        <f t="shared" si="7"/>
        <v/>
      </c>
      <c r="D56" s="99"/>
      <c r="E56" s="103">
        <f>SUMIFS(ID!$H:$H,ID!$F:$F,$D56)</f>
        <v>0</v>
      </c>
      <c r="F56" s="99"/>
      <c r="G56" s="103">
        <f>SUMIFS(ID!$L:$L,ID!$J:$J,$F56)</f>
        <v>0</v>
      </c>
      <c r="H56" s="99"/>
      <c r="I56" s="103">
        <f>SUMIFS(ID!$P:$P,ID!$N:$N,$H56)</f>
        <v>0</v>
      </c>
      <c r="J56" s="99"/>
      <c r="K56" s="103">
        <f>SUMIFS(ID!$T:$T,ID!$R:$R,$J56)</f>
        <v>0</v>
      </c>
      <c r="L56" s="99"/>
      <c r="M56" s="103">
        <f>SUMIFS(ID!$X:$X,ID!$V:$V,$L56)</f>
        <v>0</v>
      </c>
      <c r="N56" s="99"/>
      <c r="O56" s="103">
        <f>SUMIFS(ID!$AD:$AD,ID!$AB:$AB,$N56)</f>
        <v>0</v>
      </c>
      <c r="P56" s="99" t="str">
        <f t="shared" si="2"/>
        <v/>
      </c>
      <c r="Q56" s="22">
        <f t="shared" si="0"/>
        <v>0</v>
      </c>
      <c r="R56" s="30"/>
      <c r="S56" s="22">
        <f t="shared" si="3"/>
        <v>0</v>
      </c>
      <c r="T56" s="30"/>
      <c r="U56" s="22">
        <f t="shared" si="4"/>
        <v>0</v>
      </c>
      <c r="V56" s="78">
        <f t="shared" si="5"/>
        <v>0</v>
      </c>
      <c r="W56" s="22">
        <f t="shared" si="6"/>
        <v>0</v>
      </c>
      <c r="X56" s="76"/>
      <c r="Y56" s="22">
        <f>IF(OR(X56="",X56=ФИО!$Q$8),0,IF(COUNTIF(X:X,X56)=1,0,1))</f>
        <v>0</v>
      </c>
      <c r="AA56" s="2">
        <f>INDEX(ФИО!B:B,SUMIFS(ФИО!D:D,ФИО!Q:Q,БЮДЖЕТ!X56))</f>
        <v>0</v>
      </c>
    </row>
    <row r="57" spans="1:27" x14ac:dyDescent="0.25">
      <c r="A57" s="1"/>
      <c r="B57" s="5">
        <f t="shared" si="1"/>
        <v>57</v>
      </c>
      <c r="C57" s="5" t="str">
        <f t="shared" si="7"/>
        <v/>
      </c>
      <c r="D57" s="99"/>
      <c r="E57" s="103">
        <f>SUMIFS(ID!$H:$H,ID!$F:$F,$D57)</f>
        <v>0</v>
      </c>
      <c r="F57" s="99"/>
      <c r="G57" s="103">
        <f>SUMIFS(ID!$L:$L,ID!$J:$J,$F57)</f>
        <v>0</v>
      </c>
      <c r="H57" s="99"/>
      <c r="I57" s="103">
        <f>SUMIFS(ID!$P:$P,ID!$N:$N,$H57)</f>
        <v>0</v>
      </c>
      <c r="J57" s="99"/>
      <c r="K57" s="103">
        <f>SUMIFS(ID!$T:$T,ID!$R:$R,$J57)</f>
        <v>0</v>
      </c>
      <c r="L57" s="99"/>
      <c r="M57" s="103">
        <f>SUMIFS(ID!$X:$X,ID!$V:$V,$L57)</f>
        <v>0</v>
      </c>
      <c r="N57" s="99"/>
      <c r="O57" s="103">
        <f>SUMIFS(ID!$AD:$AD,ID!$AB:$AB,$N57)</f>
        <v>0</v>
      </c>
      <c r="P57" s="99" t="str">
        <f t="shared" si="2"/>
        <v/>
      </c>
      <c r="Q57" s="22">
        <f t="shared" si="0"/>
        <v>0</v>
      </c>
      <c r="R57" s="30"/>
      <c r="S57" s="22">
        <f t="shared" si="3"/>
        <v>0</v>
      </c>
      <c r="T57" s="30"/>
      <c r="U57" s="22">
        <f t="shared" si="4"/>
        <v>0</v>
      </c>
      <c r="V57" s="78">
        <f t="shared" si="5"/>
        <v>0</v>
      </c>
      <c r="W57" s="22">
        <f t="shared" si="6"/>
        <v>0</v>
      </c>
      <c r="X57" s="76"/>
      <c r="Y57" s="22">
        <f>IF(OR(X57="",X57=ФИО!$Q$8),0,IF(COUNTIF(X:X,X57)=1,0,1))</f>
        <v>0</v>
      </c>
      <c r="AA57" s="2">
        <f>INDEX(ФИО!B:B,SUMIFS(ФИО!D:D,ФИО!Q:Q,БЮДЖЕТ!X57))</f>
        <v>0</v>
      </c>
    </row>
    <row r="58" spans="1:27" x14ac:dyDescent="0.25">
      <c r="A58" s="1"/>
      <c r="B58" s="5">
        <f t="shared" si="1"/>
        <v>58</v>
      </c>
      <c r="C58" s="5" t="str">
        <f t="shared" si="7"/>
        <v/>
      </c>
      <c r="D58" s="99"/>
      <c r="E58" s="103">
        <f>SUMIFS(ID!$H:$H,ID!$F:$F,$D58)</f>
        <v>0</v>
      </c>
      <c r="F58" s="99"/>
      <c r="G58" s="103">
        <f>SUMIFS(ID!$L:$L,ID!$J:$J,$F58)</f>
        <v>0</v>
      </c>
      <c r="H58" s="99"/>
      <c r="I58" s="103">
        <f>SUMIFS(ID!$P:$P,ID!$N:$N,$H58)</f>
        <v>0</v>
      </c>
      <c r="J58" s="99"/>
      <c r="K58" s="103">
        <f>SUMIFS(ID!$T:$T,ID!$R:$R,$J58)</f>
        <v>0</v>
      </c>
      <c r="L58" s="99"/>
      <c r="M58" s="103">
        <f>SUMIFS(ID!$X:$X,ID!$V:$V,$L58)</f>
        <v>0</v>
      </c>
      <c r="N58" s="99"/>
      <c r="O58" s="103">
        <f>SUMIFS(ID!$AD:$AD,ID!$AB:$AB,$N58)</f>
        <v>0</v>
      </c>
      <c r="P58" s="99" t="str">
        <f t="shared" si="2"/>
        <v/>
      </c>
      <c r="Q58" s="22">
        <f t="shared" si="0"/>
        <v>0</v>
      </c>
      <c r="R58" s="30"/>
      <c r="S58" s="22">
        <f t="shared" si="3"/>
        <v>0</v>
      </c>
      <c r="T58" s="30"/>
      <c r="U58" s="22">
        <f t="shared" si="4"/>
        <v>0</v>
      </c>
      <c r="V58" s="78">
        <f t="shared" si="5"/>
        <v>0</v>
      </c>
      <c r="W58" s="22">
        <f t="shared" si="6"/>
        <v>0</v>
      </c>
      <c r="X58" s="76"/>
      <c r="Y58" s="22">
        <f>IF(OR(X58="",X58=ФИО!$Q$8),0,IF(COUNTIF(X:X,X58)=1,0,1))</f>
        <v>0</v>
      </c>
      <c r="AA58" s="2">
        <f>INDEX(ФИО!B:B,SUMIFS(ФИО!D:D,ФИО!Q:Q,БЮДЖЕТ!X58))</f>
        <v>0</v>
      </c>
    </row>
    <row r="59" spans="1:27" x14ac:dyDescent="0.25">
      <c r="A59" s="1"/>
      <c r="B59" s="5">
        <f t="shared" si="1"/>
        <v>59</v>
      </c>
      <c r="C59" s="5" t="str">
        <f t="shared" si="7"/>
        <v/>
      </c>
      <c r="D59" s="99"/>
      <c r="E59" s="103">
        <f>SUMIFS(ID!$H:$H,ID!$F:$F,$D59)</f>
        <v>0</v>
      </c>
      <c r="F59" s="99"/>
      <c r="G59" s="103">
        <f>SUMIFS(ID!$L:$L,ID!$J:$J,$F59)</f>
        <v>0</v>
      </c>
      <c r="H59" s="99"/>
      <c r="I59" s="103">
        <f>SUMIFS(ID!$P:$P,ID!$N:$N,$H59)</f>
        <v>0</v>
      </c>
      <c r="J59" s="99"/>
      <c r="K59" s="103">
        <f>SUMIFS(ID!$T:$T,ID!$R:$R,$J59)</f>
        <v>0</v>
      </c>
      <c r="L59" s="99"/>
      <c r="M59" s="103">
        <f>SUMIFS(ID!$X:$X,ID!$V:$V,$L59)</f>
        <v>0</v>
      </c>
      <c r="N59" s="99"/>
      <c r="O59" s="103">
        <f>SUMIFS(ID!$AD:$AD,ID!$AB:$AB,$N59)</f>
        <v>0</v>
      </c>
      <c r="P59" s="99" t="str">
        <f t="shared" si="2"/>
        <v/>
      </c>
      <c r="Q59" s="22">
        <f t="shared" si="0"/>
        <v>0</v>
      </c>
      <c r="R59" s="30"/>
      <c r="S59" s="22">
        <f t="shared" si="3"/>
        <v>0</v>
      </c>
      <c r="T59" s="30"/>
      <c r="U59" s="22">
        <f t="shared" si="4"/>
        <v>0</v>
      </c>
      <c r="V59" s="78">
        <f t="shared" si="5"/>
        <v>0</v>
      </c>
      <c r="W59" s="22">
        <f t="shared" si="6"/>
        <v>0</v>
      </c>
      <c r="X59" s="76"/>
      <c r="Y59" s="22">
        <f>IF(OR(X59="",X59=ФИО!$Q$8),0,IF(COUNTIF(X:X,X59)=1,0,1))</f>
        <v>0</v>
      </c>
      <c r="AA59" s="2">
        <f>INDEX(ФИО!B:B,SUMIFS(ФИО!D:D,ФИО!Q:Q,БЮДЖЕТ!X59))</f>
        <v>0</v>
      </c>
    </row>
    <row r="60" spans="1:27" x14ac:dyDescent="0.25">
      <c r="A60" s="1"/>
      <c r="B60" s="5">
        <f t="shared" si="1"/>
        <v>60</v>
      </c>
      <c r="C60" s="5" t="str">
        <f t="shared" si="7"/>
        <v/>
      </c>
      <c r="D60" s="99"/>
      <c r="E60" s="103">
        <f>SUMIFS(ID!$H:$H,ID!$F:$F,$D60)</f>
        <v>0</v>
      </c>
      <c r="F60" s="99"/>
      <c r="G60" s="103">
        <f>SUMIFS(ID!$L:$L,ID!$J:$J,$F60)</f>
        <v>0</v>
      </c>
      <c r="H60" s="99"/>
      <c r="I60" s="103">
        <f>SUMIFS(ID!$P:$P,ID!$N:$N,$H60)</f>
        <v>0</v>
      </c>
      <c r="J60" s="99"/>
      <c r="K60" s="103">
        <f>SUMIFS(ID!$T:$T,ID!$R:$R,$J60)</f>
        <v>0</v>
      </c>
      <c r="L60" s="99"/>
      <c r="M60" s="103">
        <f>SUMIFS(ID!$X:$X,ID!$V:$V,$L60)</f>
        <v>0</v>
      </c>
      <c r="N60" s="99"/>
      <c r="O60" s="103">
        <f>SUMIFS(ID!$AD:$AD,ID!$AB:$AB,$N60)</f>
        <v>0</v>
      </c>
      <c r="P60" s="99" t="str">
        <f t="shared" si="2"/>
        <v/>
      </c>
      <c r="Q60" s="22">
        <f t="shared" si="0"/>
        <v>0</v>
      </c>
      <c r="R60" s="30"/>
      <c r="S60" s="22">
        <f t="shared" si="3"/>
        <v>0</v>
      </c>
      <c r="T60" s="30"/>
      <c r="U60" s="22">
        <f t="shared" si="4"/>
        <v>0</v>
      </c>
      <c r="V60" s="78">
        <f t="shared" si="5"/>
        <v>0</v>
      </c>
      <c r="W60" s="22">
        <f t="shared" si="6"/>
        <v>0</v>
      </c>
      <c r="X60" s="76"/>
      <c r="Y60" s="22">
        <f>IF(OR(X60="",X60=ФИО!$Q$8),0,IF(COUNTIF(X:X,X60)=1,0,1))</f>
        <v>0</v>
      </c>
      <c r="AA60" s="2">
        <f>INDEX(ФИО!B:B,SUMIFS(ФИО!D:D,ФИО!Q:Q,БЮДЖЕТ!X60))</f>
        <v>0</v>
      </c>
    </row>
    <row r="61" spans="1:27" x14ac:dyDescent="0.25">
      <c r="A61" s="1"/>
      <c r="B61" s="5">
        <f t="shared" si="1"/>
        <v>61</v>
      </c>
      <c r="C61" s="5" t="str">
        <f t="shared" si="7"/>
        <v/>
      </c>
      <c r="D61" s="99"/>
      <c r="E61" s="103">
        <f>SUMIFS(ID!$H:$H,ID!$F:$F,$D61)</f>
        <v>0</v>
      </c>
      <c r="F61" s="99"/>
      <c r="G61" s="103">
        <f>SUMIFS(ID!$L:$L,ID!$J:$J,$F61)</f>
        <v>0</v>
      </c>
      <c r="H61" s="99"/>
      <c r="I61" s="103">
        <f>SUMIFS(ID!$P:$P,ID!$N:$N,$H61)</f>
        <v>0</v>
      </c>
      <c r="J61" s="99"/>
      <c r="K61" s="103">
        <f>SUMIFS(ID!$T:$T,ID!$R:$R,$J61)</f>
        <v>0</v>
      </c>
      <c r="L61" s="99"/>
      <c r="M61" s="103">
        <f>SUMIFS(ID!$X:$X,ID!$V:$V,$L61)</f>
        <v>0</v>
      </c>
      <c r="N61" s="99"/>
      <c r="O61" s="103">
        <f>SUMIFS(ID!$AD:$AD,ID!$AB:$AB,$N61)</f>
        <v>0</v>
      </c>
      <c r="P61" s="99" t="str">
        <f t="shared" si="2"/>
        <v/>
      </c>
      <c r="Q61" s="22">
        <f t="shared" si="0"/>
        <v>0</v>
      </c>
      <c r="R61" s="30"/>
      <c r="S61" s="22">
        <f t="shared" si="3"/>
        <v>0</v>
      </c>
      <c r="T61" s="30"/>
      <c r="U61" s="22">
        <f t="shared" si="4"/>
        <v>0</v>
      </c>
      <c r="V61" s="78">
        <f t="shared" si="5"/>
        <v>0</v>
      </c>
      <c r="W61" s="22">
        <f t="shared" si="6"/>
        <v>0</v>
      </c>
      <c r="X61" s="76"/>
      <c r="Y61" s="22">
        <f>IF(OR(X61="",X61=ФИО!$Q$8),0,IF(COUNTIF(X:X,X61)=1,0,1))</f>
        <v>0</v>
      </c>
      <c r="AA61" s="2">
        <f>INDEX(ФИО!B:B,SUMIFS(ФИО!D:D,ФИО!Q:Q,БЮДЖЕТ!X61))</f>
        <v>0</v>
      </c>
    </row>
    <row r="62" spans="1:27" x14ac:dyDescent="0.25">
      <c r="A62" s="1"/>
      <c r="B62" s="5">
        <f t="shared" si="1"/>
        <v>62</v>
      </c>
      <c r="C62" s="5" t="str">
        <f t="shared" si="7"/>
        <v/>
      </c>
      <c r="D62" s="99"/>
      <c r="E62" s="103">
        <f>SUMIFS(ID!$H:$H,ID!$F:$F,$D62)</f>
        <v>0</v>
      </c>
      <c r="F62" s="99"/>
      <c r="G62" s="103">
        <f>SUMIFS(ID!$L:$L,ID!$J:$J,$F62)</f>
        <v>0</v>
      </c>
      <c r="H62" s="99"/>
      <c r="I62" s="103">
        <f>SUMIFS(ID!$P:$P,ID!$N:$N,$H62)</f>
        <v>0</v>
      </c>
      <c r="J62" s="99"/>
      <c r="K62" s="103">
        <f>SUMIFS(ID!$T:$T,ID!$R:$R,$J62)</f>
        <v>0</v>
      </c>
      <c r="L62" s="99"/>
      <c r="M62" s="103">
        <f>SUMIFS(ID!$X:$X,ID!$V:$V,$L62)</f>
        <v>0</v>
      </c>
      <c r="N62" s="99"/>
      <c r="O62" s="103">
        <f>SUMIFS(ID!$AD:$AD,ID!$AB:$AB,$N62)</f>
        <v>0</v>
      </c>
      <c r="P62" s="99" t="str">
        <f t="shared" si="2"/>
        <v/>
      </c>
      <c r="Q62" s="22">
        <f t="shared" si="0"/>
        <v>0</v>
      </c>
      <c r="R62" s="30"/>
      <c r="S62" s="22">
        <f t="shared" si="3"/>
        <v>0</v>
      </c>
      <c r="T62" s="30"/>
      <c r="U62" s="22">
        <f t="shared" si="4"/>
        <v>0</v>
      </c>
      <c r="V62" s="78">
        <f t="shared" si="5"/>
        <v>0</v>
      </c>
      <c r="W62" s="22">
        <f t="shared" si="6"/>
        <v>0</v>
      </c>
      <c r="X62" s="76"/>
      <c r="Y62" s="22">
        <f>IF(OR(X62="",X62=ФИО!$Q$8),0,IF(COUNTIF(X:X,X62)=1,0,1))</f>
        <v>0</v>
      </c>
      <c r="AA62" s="2">
        <f>INDEX(ФИО!B:B,SUMIFS(ФИО!D:D,ФИО!Q:Q,БЮДЖЕТ!X62))</f>
        <v>0</v>
      </c>
    </row>
    <row r="63" spans="1:27" x14ac:dyDescent="0.25">
      <c r="A63" s="1"/>
      <c r="B63" s="5">
        <f t="shared" si="1"/>
        <v>63</v>
      </c>
      <c r="C63" s="5" t="str">
        <f t="shared" si="7"/>
        <v/>
      </c>
      <c r="D63" s="99"/>
      <c r="E63" s="103">
        <f>SUMIFS(ID!$H:$H,ID!$F:$F,$D63)</f>
        <v>0</v>
      </c>
      <c r="F63" s="99"/>
      <c r="G63" s="103">
        <f>SUMIFS(ID!$L:$L,ID!$J:$J,$F63)</f>
        <v>0</v>
      </c>
      <c r="H63" s="99"/>
      <c r="I63" s="103">
        <f>SUMIFS(ID!$P:$P,ID!$N:$N,$H63)</f>
        <v>0</v>
      </c>
      <c r="J63" s="99"/>
      <c r="K63" s="103">
        <f>SUMIFS(ID!$T:$T,ID!$R:$R,$J63)</f>
        <v>0</v>
      </c>
      <c r="L63" s="99"/>
      <c r="M63" s="103">
        <f>SUMIFS(ID!$X:$X,ID!$V:$V,$L63)</f>
        <v>0</v>
      </c>
      <c r="N63" s="99"/>
      <c r="O63" s="103">
        <f>SUMIFS(ID!$AD:$AD,ID!$AB:$AB,$N63)</f>
        <v>0</v>
      </c>
      <c r="P63" s="99" t="str">
        <f t="shared" si="2"/>
        <v/>
      </c>
      <c r="Q63" s="22">
        <f t="shared" si="0"/>
        <v>0</v>
      </c>
      <c r="R63" s="30"/>
      <c r="S63" s="22">
        <f t="shared" si="3"/>
        <v>0</v>
      </c>
      <c r="T63" s="30"/>
      <c r="U63" s="22">
        <f t="shared" si="4"/>
        <v>0</v>
      </c>
      <c r="V63" s="78">
        <f t="shared" si="5"/>
        <v>0</v>
      </c>
      <c r="W63" s="22">
        <f t="shared" si="6"/>
        <v>0</v>
      </c>
      <c r="X63" s="76"/>
      <c r="Y63" s="22">
        <f>IF(OR(X63="",X63=ФИО!$Q$8),0,IF(COUNTIF(X:X,X63)=1,0,1))</f>
        <v>0</v>
      </c>
      <c r="AA63" s="2">
        <f>INDEX(ФИО!B:B,SUMIFS(ФИО!D:D,ФИО!Q:Q,БЮДЖЕТ!X63))</f>
        <v>0</v>
      </c>
    </row>
    <row r="64" spans="1:27" x14ac:dyDescent="0.25">
      <c r="A64" s="1"/>
      <c r="B64" s="5">
        <f t="shared" si="1"/>
        <v>64</v>
      </c>
      <c r="C64" s="5" t="str">
        <f t="shared" si="7"/>
        <v/>
      </c>
      <c r="D64" s="99"/>
      <c r="E64" s="103">
        <f>SUMIFS(ID!$H:$H,ID!$F:$F,$D64)</f>
        <v>0</v>
      </c>
      <c r="F64" s="99"/>
      <c r="G64" s="103">
        <f>SUMIFS(ID!$L:$L,ID!$J:$J,$F64)</f>
        <v>0</v>
      </c>
      <c r="H64" s="99"/>
      <c r="I64" s="103">
        <f>SUMIFS(ID!$P:$P,ID!$N:$N,$H64)</f>
        <v>0</v>
      </c>
      <c r="J64" s="99"/>
      <c r="K64" s="103">
        <f>SUMIFS(ID!$T:$T,ID!$R:$R,$J64)</f>
        <v>0</v>
      </c>
      <c r="L64" s="99"/>
      <c r="M64" s="103">
        <f>SUMIFS(ID!$X:$X,ID!$V:$V,$L64)</f>
        <v>0</v>
      </c>
      <c r="N64" s="99"/>
      <c r="O64" s="103">
        <f>SUMIFS(ID!$AD:$AD,ID!$AB:$AB,$N64)</f>
        <v>0</v>
      </c>
      <c r="P64" s="99" t="str">
        <f t="shared" si="2"/>
        <v/>
      </c>
      <c r="Q64" s="22">
        <f t="shared" si="0"/>
        <v>0</v>
      </c>
      <c r="R64" s="30"/>
      <c r="S64" s="22">
        <f t="shared" ref="S64" si="8">IF(OR(AND($P64&lt;&gt;"",R64=0),AND($P64="",AND(R64&lt;&gt;0,R64&lt;&gt;""))),1,0)</f>
        <v>0</v>
      </c>
      <c r="T64" s="30"/>
      <c r="U64" s="22">
        <f t="shared" ref="U64" si="9">IF(OR(AND($P64&lt;&gt;"",T64=0),AND($P64="",AND(T64&lt;&gt;0,T64&lt;&gt;""))),1,0)</f>
        <v>0</v>
      </c>
      <c r="V64" s="78">
        <f t="shared" ref="V64" si="10">R64*T64</f>
        <v>0</v>
      </c>
      <c r="W64" s="22">
        <f t="shared" ref="W64" si="11">IF(OR(AND($P64&lt;&gt;"",V64=0),AND($P64="",AND(V64&lt;&gt;0,V64&lt;&gt;""))),1,0)</f>
        <v>0</v>
      </c>
      <c r="X64" s="76"/>
      <c r="Y64" s="22">
        <f>IF(OR(X64="",X64=ФИО!$Q$8),0,IF(COUNTIF(X:X,X64)=1,0,1))</f>
        <v>0</v>
      </c>
      <c r="AA64" s="2">
        <f>INDEX(ФИО!B:B,SUMIFS(ФИО!D:D,ФИО!Q:Q,БЮДЖЕТ!X64))</f>
        <v>0</v>
      </c>
    </row>
    <row r="65" spans="1:27" x14ac:dyDescent="0.25">
      <c r="A65" s="1"/>
      <c r="B65" s="5">
        <f t="shared" si="1"/>
        <v>65</v>
      </c>
      <c r="C65" s="5" t="str">
        <f t="shared" si="7"/>
        <v/>
      </c>
      <c r="D65" s="99"/>
      <c r="E65" s="103">
        <f>SUMIFS(ID!$H:$H,ID!$F:$F,$D65)</f>
        <v>0</v>
      </c>
      <c r="F65" s="99"/>
      <c r="G65" s="103">
        <f>SUMIFS(ID!$L:$L,ID!$J:$J,$F65)</f>
        <v>0</v>
      </c>
      <c r="H65" s="99"/>
      <c r="I65" s="103">
        <f>SUMIFS(ID!$P:$P,ID!$N:$N,$H65)</f>
        <v>0</v>
      </c>
      <c r="J65" s="99"/>
      <c r="K65" s="103">
        <f>SUMIFS(ID!$T:$T,ID!$R:$R,$J65)</f>
        <v>0</v>
      </c>
      <c r="L65" s="99"/>
      <c r="M65" s="103">
        <f>SUMIFS(ID!$X:$X,ID!$V:$V,$L65)</f>
        <v>0</v>
      </c>
      <c r="N65" s="99"/>
      <c r="O65" s="103">
        <f>SUMIFS(ID!$AD:$AD,ID!$AB:$AB,$N65)</f>
        <v>0</v>
      </c>
      <c r="P65" s="99" t="str">
        <f t="shared" si="2"/>
        <v/>
      </c>
      <c r="Q65" s="22">
        <f t="shared" si="0"/>
        <v>0</v>
      </c>
      <c r="R65" s="30"/>
      <c r="S65" s="22">
        <f t="shared" si="3"/>
        <v>0</v>
      </c>
      <c r="T65" s="30"/>
      <c r="U65" s="22">
        <f t="shared" si="4"/>
        <v>0</v>
      </c>
      <c r="V65" s="78">
        <f t="shared" si="5"/>
        <v>0</v>
      </c>
      <c r="W65" s="22">
        <f t="shared" si="6"/>
        <v>0</v>
      </c>
      <c r="X65" s="76"/>
      <c r="Y65" s="22">
        <f>IF(OR(X65="",X65=ФИО!$Q$8),0,IF(COUNTIF(X:X,X65)=1,0,1))</f>
        <v>0</v>
      </c>
      <c r="AA65" s="2">
        <f>INDEX(ФИО!B:B,SUMIFS(ФИО!D:D,ФИО!Q:Q,БЮДЖЕТ!X65))</f>
        <v>0</v>
      </c>
    </row>
    <row r="66" spans="1:27" x14ac:dyDescent="0.25">
      <c r="A66" s="1"/>
      <c r="B66" s="5">
        <f t="shared" si="1"/>
        <v>66</v>
      </c>
      <c r="C66" s="5" t="str">
        <f t="shared" si="7"/>
        <v/>
      </c>
      <c r="D66" s="99"/>
      <c r="E66" s="103">
        <f>SUMIFS(ID!$H:$H,ID!$F:$F,$D66)</f>
        <v>0</v>
      </c>
      <c r="F66" s="99"/>
      <c r="G66" s="103">
        <f>SUMIFS(ID!$L:$L,ID!$J:$J,$F66)</f>
        <v>0</v>
      </c>
      <c r="H66" s="99"/>
      <c r="I66" s="103">
        <f>SUMIFS(ID!$P:$P,ID!$N:$N,$H66)</f>
        <v>0</v>
      </c>
      <c r="J66" s="99"/>
      <c r="K66" s="103">
        <f>SUMIFS(ID!$T:$T,ID!$R:$R,$J66)</f>
        <v>0</v>
      </c>
      <c r="L66" s="99"/>
      <c r="M66" s="103">
        <f>SUMIFS(ID!$X:$X,ID!$V:$V,$L66)</f>
        <v>0</v>
      </c>
      <c r="N66" s="99"/>
      <c r="O66" s="103">
        <f>SUMIFS(ID!$AD:$AD,ID!$AB:$AB,$N66)</f>
        <v>0</v>
      </c>
      <c r="P66" s="99" t="str">
        <f t="shared" si="2"/>
        <v/>
      </c>
      <c r="Q66" s="22">
        <f t="shared" si="0"/>
        <v>0</v>
      </c>
      <c r="R66" s="30"/>
      <c r="S66" s="22">
        <f t="shared" si="3"/>
        <v>0</v>
      </c>
      <c r="T66" s="30"/>
      <c r="U66" s="22">
        <f t="shared" si="4"/>
        <v>0</v>
      </c>
      <c r="V66" s="78">
        <f t="shared" si="5"/>
        <v>0</v>
      </c>
      <c r="W66" s="22">
        <f t="shared" si="6"/>
        <v>0</v>
      </c>
      <c r="X66" s="76"/>
      <c r="Y66" s="22">
        <f>IF(OR(X66="",X66=ФИО!$Q$8),0,IF(COUNTIF(X:X,X66)=1,0,1))</f>
        <v>0</v>
      </c>
      <c r="AA66" s="2">
        <f>INDEX(ФИО!B:B,SUMIFS(ФИО!D:D,ФИО!Q:Q,БЮДЖЕТ!X66))</f>
        <v>0</v>
      </c>
    </row>
    <row r="67" spans="1:27" x14ac:dyDescent="0.25">
      <c r="A67" s="1"/>
      <c r="B67" s="5">
        <f t="shared" si="1"/>
        <v>67</v>
      </c>
      <c r="C67" s="5" t="str">
        <f t="shared" si="7"/>
        <v/>
      </c>
      <c r="D67" s="99"/>
      <c r="E67" s="103">
        <f>SUMIFS(ID!$H:$H,ID!$F:$F,$D67)</f>
        <v>0</v>
      </c>
      <c r="F67" s="99"/>
      <c r="G67" s="103">
        <f>SUMIFS(ID!$L:$L,ID!$J:$J,$F67)</f>
        <v>0</v>
      </c>
      <c r="H67" s="99"/>
      <c r="I67" s="103">
        <f>SUMIFS(ID!$P:$P,ID!$N:$N,$H67)</f>
        <v>0</v>
      </c>
      <c r="J67" s="99"/>
      <c r="K67" s="103">
        <f>SUMIFS(ID!$T:$T,ID!$R:$R,$J67)</f>
        <v>0</v>
      </c>
      <c r="L67" s="99"/>
      <c r="M67" s="103">
        <f>SUMIFS(ID!$X:$X,ID!$V:$V,$L67)</f>
        <v>0</v>
      </c>
      <c r="N67" s="99"/>
      <c r="O67" s="103">
        <f>SUMIFS(ID!$AD:$AD,ID!$AB:$AB,$N67)</f>
        <v>0</v>
      </c>
      <c r="P67" s="99" t="str">
        <f t="shared" si="2"/>
        <v/>
      </c>
      <c r="Q67" s="22">
        <f t="shared" si="0"/>
        <v>0</v>
      </c>
      <c r="R67" s="30"/>
      <c r="S67" s="22">
        <f t="shared" si="3"/>
        <v>0</v>
      </c>
      <c r="T67" s="30"/>
      <c r="U67" s="22">
        <f t="shared" si="4"/>
        <v>0</v>
      </c>
      <c r="V67" s="78">
        <f t="shared" si="5"/>
        <v>0</v>
      </c>
      <c r="W67" s="22">
        <f t="shared" si="6"/>
        <v>0</v>
      </c>
      <c r="X67" s="76"/>
      <c r="Y67" s="22">
        <f>IF(OR(X67="",X67=ФИО!$Q$8),0,IF(COUNTIF(X:X,X67)=1,0,1))</f>
        <v>0</v>
      </c>
      <c r="AA67" s="2">
        <f>INDEX(ФИО!B:B,SUMIFS(ФИО!D:D,ФИО!Q:Q,БЮДЖЕТ!X67))</f>
        <v>0</v>
      </c>
    </row>
    <row r="68" spans="1:27" x14ac:dyDescent="0.25">
      <c r="A68" s="1"/>
      <c r="B68" s="5">
        <f t="shared" si="1"/>
        <v>68</v>
      </c>
      <c r="C68" s="5" t="str">
        <f t="shared" si="7"/>
        <v/>
      </c>
      <c r="D68" s="99"/>
      <c r="E68" s="103">
        <f>SUMIFS(ID!$H:$H,ID!$F:$F,$D68)</f>
        <v>0</v>
      </c>
      <c r="F68" s="99"/>
      <c r="G68" s="103">
        <f>SUMIFS(ID!$L:$L,ID!$J:$J,$F68)</f>
        <v>0</v>
      </c>
      <c r="H68" s="99"/>
      <c r="I68" s="103">
        <f>SUMIFS(ID!$P:$P,ID!$N:$N,$H68)</f>
        <v>0</v>
      </c>
      <c r="J68" s="99"/>
      <c r="K68" s="103">
        <f>SUMIFS(ID!$T:$T,ID!$R:$R,$J68)</f>
        <v>0</v>
      </c>
      <c r="L68" s="99"/>
      <c r="M68" s="103">
        <f>SUMIFS(ID!$X:$X,ID!$V:$V,$L68)</f>
        <v>0</v>
      </c>
      <c r="N68" s="99"/>
      <c r="O68" s="103">
        <f>SUMIFS(ID!$AD:$AD,ID!$AB:$AB,$N68)</f>
        <v>0</v>
      </c>
      <c r="P68" s="99" t="str">
        <f t="shared" si="2"/>
        <v/>
      </c>
      <c r="Q68" s="22">
        <f t="shared" si="0"/>
        <v>0</v>
      </c>
      <c r="R68" s="30"/>
      <c r="S68" s="22">
        <f t="shared" si="3"/>
        <v>0</v>
      </c>
      <c r="T68" s="30"/>
      <c r="U68" s="22">
        <f t="shared" si="4"/>
        <v>0</v>
      </c>
      <c r="V68" s="78">
        <f t="shared" si="5"/>
        <v>0</v>
      </c>
      <c r="W68" s="22">
        <f t="shared" si="6"/>
        <v>0</v>
      </c>
      <c r="X68" s="76"/>
      <c r="Y68" s="22">
        <f>IF(OR(X68="",X68=ФИО!$Q$8),0,IF(COUNTIF(X:X,X68)=1,0,1))</f>
        <v>0</v>
      </c>
      <c r="AA68" s="2">
        <f>INDEX(ФИО!B:B,SUMIFS(ФИО!D:D,ФИО!Q:Q,БЮДЖЕТ!X68))</f>
        <v>0</v>
      </c>
    </row>
    <row r="69" spans="1:27" x14ac:dyDescent="0.25">
      <c r="A69" s="1"/>
      <c r="B69" s="5">
        <f t="shared" si="1"/>
        <v>69</v>
      </c>
      <c r="C69" s="5" t="str">
        <f t="shared" si="7"/>
        <v/>
      </c>
      <c r="D69" s="99"/>
      <c r="E69" s="103">
        <f>SUMIFS(ID!$H:$H,ID!$F:$F,$D69)</f>
        <v>0</v>
      </c>
      <c r="F69" s="99"/>
      <c r="G69" s="103">
        <f>SUMIFS(ID!$L:$L,ID!$J:$J,$F69)</f>
        <v>0</v>
      </c>
      <c r="H69" s="99"/>
      <c r="I69" s="103">
        <f>SUMIFS(ID!$P:$P,ID!$N:$N,$H69)</f>
        <v>0</v>
      </c>
      <c r="J69" s="99"/>
      <c r="K69" s="103">
        <f>SUMIFS(ID!$T:$T,ID!$R:$R,$J69)</f>
        <v>0</v>
      </c>
      <c r="L69" s="99"/>
      <c r="M69" s="103">
        <f>SUMIFS(ID!$X:$X,ID!$V:$V,$L69)</f>
        <v>0</v>
      </c>
      <c r="N69" s="99"/>
      <c r="O69" s="103">
        <f>SUMIFS(ID!$AD:$AD,ID!$AB:$AB,$N69)</f>
        <v>0</v>
      </c>
      <c r="P69" s="99" t="str">
        <f t="shared" si="2"/>
        <v/>
      </c>
      <c r="Q69" s="22">
        <f t="shared" si="0"/>
        <v>0</v>
      </c>
      <c r="R69" s="30"/>
      <c r="S69" s="22">
        <f t="shared" si="3"/>
        <v>0</v>
      </c>
      <c r="T69" s="30"/>
      <c r="U69" s="22">
        <f t="shared" si="4"/>
        <v>0</v>
      </c>
      <c r="V69" s="78">
        <f t="shared" si="5"/>
        <v>0</v>
      </c>
      <c r="W69" s="22">
        <f t="shared" si="6"/>
        <v>0</v>
      </c>
      <c r="X69" s="76"/>
      <c r="Y69" s="22">
        <f>IF(OR(X69="",X69=ФИО!$Q$8),0,IF(COUNTIF(X:X,X69)=1,0,1))</f>
        <v>0</v>
      </c>
      <c r="AA69" s="2">
        <f>INDEX(ФИО!B:B,SUMIFS(ФИО!D:D,ФИО!Q:Q,БЮДЖЕТ!X69))</f>
        <v>0</v>
      </c>
    </row>
    <row r="70" spans="1:27" x14ac:dyDescent="0.25">
      <c r="A70" s="1"/>
      <c r="B70" s="5">
        <f t="shared" si="1"/>
        <v>70</v>
      </c>
      <c r="C70" s="5" t="str">
        <f t="shared" si="7"/>
        <v/>
      </c>
      <c r="D70" s="99"/>
      <c r="E70" s="103">
        <f>SUMIFS(ID!$H:$H,ID!$F:$F,$D70)</f>
        <v>0</v>
      </c>
      <c r="F70" s="99"/>
      <c r="G70" s="103">
        <f>SUMIFS(ID!$L:$L,ID!$J:$J,$F70)</f>
        <v>0</v>
      </c>
      <c r="H70" s="99"/>
      <c r="I70" s="103">
        <f>SUMIFS(ID!$P:$P,ID!$N:$N,$H70)</f>
        <v>0</v>
      </c>
      <c r="J70" s="99"/>
      <c r="K70" s="103">
        <f>SUMIFS(ID!$T:$T,ID!$R:$R,$J70)</f>
        <v>0</v>
      </c>
      <c r="L70" s="99"/>
      <c r="M70" s="103">
        <f>SUMIFS(ID!$X:$X,ID!$V:$V,$L70)</f>
        <v>0</v>
      </c>
      <c r="N70" s="99"/>
      <c r="O70" s="103">
        <f>SUMIFS(ID!$AD:$AD,ID!$AB:$AB,$N70)</f>
        <v>0</v>
      </c>
      <c r="P70" s="99" t="str">
        <f t="shared" si="2"/>
        <v/>
      </c>
      <c r="Q70" s="22">
        <f t="shared" si="0"/>
        <v>0</v>
      </c>
      <c r="R70" s="30"/>
      <c r="S70" s="22">
        <f t="shared" si="3"/>
        <v>0</v>
      </c>
      <c r="T70" s="30"/>
      <c r="U70" s="22">
        <f t="shared" si="4"/>
        <v>0</v>
      </c>
      <c r="V70" s="78">
        <f t="shared" si="5"/>
        <v>0</v>
      </c>
      <c r="W70" s="22">
        <f t="shared" si="6"/>
        <v>0</v>
      </c>
      <c r="X70" s="76"/>
      <c r="Y70" s="22">
        <f>IF(OR(X70="",X70=ФИО!$Q$8),0,IF(COUNTIF(X:X,X70)=1,0,1))</f>
        <v>0</v>
      </c>
      <c r="AA70" s="2">
        <f>INDEX(ФИО!B:B,SUMIFS(ФИО!D:D,ФИО!Q:Q,БЮДЖЕТ!X70))</f>
        <v>0</v>
      </c>
    </row>
    <row r="71" spans="1:27" x14ac:dyDescent="0.25">
      <c r="A71" s="1"/>
      <c r="B71" s="5">
        <f t="shared" si="1"/>
        <v>71</v>
      </c>
      <c r="C71" s="5" t="str">
        <f t="shared" si="7"/>
        <v/>
      </c>
      <c r="D71" s="99"/>
      <c r="E71" s="103">
        <f>SUMIFS(ID!$H:$H,ID!$F:$F,$D71)</f>
        <v>0</v>
      </c>
      <c r="F71" s="99"/>
      <c r="G71" s="103">
        <f>SUMIFS(ID!$L:$L,ID!$J:$J,$F71)</f>
        <v>0</v>
      </c>
      <c r="H71" s="99"/>
      <c r="I71" s="103">
        <f>SUMIFS(ID!$P:$P,ID!$N:$N,$H71)</f>
        <v>0</v>
      </c>
      <c r="J71" s="99"/>
      <c r="K71" s="103">
        <f>SUMIFS(ID!$T:$T,ID!$R:$R,$J71)</f>
        <v>0</v>
      </c>
      <c r="L71" s="99"/>
      <c r="M71" s="103">
        <f>SUMIFS(ID!$X:$X,ID!$V:$V,$L71)</f>
        <v>0</v>
      </c>
      <c r="N71" s="99"/>
      <c r="O71" s="103">
        <f>SUMIFS(ID!$AD:$AD,ID!$AB:$AB,$N71)</f>
        <v>0</v>
      </c>
      <c r="P71" s="99" t="str">
        <f t="shared" si="2"/>
        <v/>
      </c>
      <c r="Q71" s="22">
        <f t="shared" si="0"/>
        <v>0</v>
      </c>
      <c r="R71" s="30"/>
      <c r="S71" s="22">
        <f t="shared" si="3"/>
        <v>0</v>
      </c>
      <c r="T71" s="30"/>
      <c r="U71" s="22">
        <f t="shared" si="4"/>
        <v>0</v>
      </c>
      <c r="V71" s="78">
        <f t="shared" si="5"/>
        <v>0</v>
      </c>
      <c r="W71" s="22">
        <f t="shared" si="6"/>
        <v>0</v>
      </c>
      <c r="X71" s="76"/>
      <c r="Y71" s="22">
        <f>IF(OR(X71="",X71=ФИО!$Q$8),0,IF(COUNTIF(X:X,X71)=1,0,1))</f>
        <v>0</v>
      </c>
      <c r="AA71" s="2">
        <f>INDEX(ФИО!B:B,SUMIFS(ФИО!D:D,ФИО!Q:Q,БЮДЖЕТ!X71))</f>
        <v>0</v>
      </c>
    </row>
    <row r="72" spans="1:27" x14ac:dyDescent="0.25">
      <c r="A72" s="1"/>
      <c r="B72" s="5">
        <f t="shared" si="1"/>
        <v>72</v>
      </c>
      <c r="C72" s="5" t="str">
        <f t="shared" si="7"/>
        <v/>
      </c>
      <c r="D72" s="99"/>
      <c r="E72" s="103">
        <f>SUMIFS(ID!$H:$H,ID!$F:$F,$D72)</f>
        <v>0</v>
      </c>
      <c r="F72" s="99"/>
      <c r="G72" s="103">
        <f>SUMIFS(ID!$L:$L,ID!$J:$J,$F72)</f>
        <v>0</v>
      </c>
      <c r="H72" s="99"/>
      <c r="I72" s="103">
        <f>SUMIFS(ID!$P:$P,ID!$N:$N,$H72)</f>
        <v>0</v>
      </c>
      <c r="J72" s="99"/>
      <c r="K72" s="103">
        <f>SUMIFS(ID!$T:$T,ID!$R:$R,$J72)</f>
        <v>0</v>
      </c>
      <c r="L72" s="99"/>
      <c r="M72" s="103">
        <f>SUMIFS(ID!$X:$X,ID!$V:$V,$L72)</f>
        <v>0</v>
      </c>
      <c r="N72" s="99"/>
      <c r="O72" s="103">
        <f>SUMIFS(ID!$AD:$AD,ID!$AB:$AB,$N72)</f>
        <v>0</v>
      </c>
      <c r="P72" s="99" t="str">
        <f t="shared" si="2"/>
        <v/>
      </c>
      <c r="Q72" s="22">
        <f t="shared" si="0"/>
        <v>0</v>
      </c>
      <c r="R72" s="30"/>
      <c r="S72" s="22">
        <f t="shared" si="3"/>
        <v>0</v>
      </c>
      <c r="T72" s="30"/>
      <c r="U72" s="22">
        <f t="shared" si="4"/>
        <v>0</v>
      </c>
      <c r="V72" s="78">
        <f t="shared" si="5"/>
        <v>0</v>
      </c>
      <c r="W72" s="22">
        <f t="shared" si="6"/>
        <v>0</v>
      </c>
      <c r="X72" s="76"/>
      <c r="Y72" s="22">
        <f>IF(OR(X72="",X72=ФИО!$Q$8),0,IF(COUNTIF(X:X,X72)=1,0,1))</f>
        <v>0</v>
      </c>
      <c r="AA72" s="2">
        <f>INDEX(ФИО!B:B,SUMIFS(ФИО!D:D,ФИО!Q:Q,БЮДЖЕТ!X72))</f>
        <v>0</v>
      </c>
    </row>
    <row r="73" spans="1:27" x14ac:dyDescent="0.25">
      <c r="A73" s="1"/>
      <c r="B73" s="5">
        <f t="shared" si="1"/>
        <v>73</v>
      </c>
      <c r="C73" s="5" t="str">
        <f t="shared" si="7"/>
        <v/>
      </c>
      <c r="D73" s="99"/>
      <c r="E73" s="103">
        <f>SUMIFS(ID!$H:$H,ID!$F:$F,$D73)</f>
        <v>0</v>
      </c>
      <c r="F73" s="99"/>
      <c r="G73" s="103">
        <f>SUMIFS(ID!$L:$L,ID!$J:$J,$F73)</f>
        <v>0</v>
      </c>
      <c r="H73" s="99"/>
      <c r="I73" s="103">
        <f>SUMIFS(ID!$P:$P,ID!$N:$N,$H73)</f>
        <v>0</v>
      </c>
      <c r="J73" s="99"/>
      <c r="K73" s="103">
        <f>SUMIFS(ID!$T:$T,ID!$R:$R,$J73)</f>
        <v>0</v>
      </c>
      <c r="L73" s="99"/>
      <c r="M73" s="103">
        <f>SUMIFS(ID!$X:$X,ID!$V:$V,$L73)</f>
        <v>0</v>
      </c>
      <c r="N73" s="99"/>
      <c r="O73" s="103">
        <f>SUMIFS(ID!$AD:$AD,ID!$AB:$AB,$N73)</f>
        <v>0</v>
      </c>
      <c r="P73" s="99" t="str">
        <f t="shared" si="2"/>
        <v/>
      </c>
      <c r="Q73" s="22">
        <f t="shared" si="0"/>
        <v>0</v>
      </c>
      <c r="R73" s="30"/>
      <c r="S73" s="22">
        <f t="shared" si="3"/>
        <v>0</v>
      </c>
      <c r="T73" s="30"/>
      <c r="U73" s="22">
        <f t="shared" si="4"/>
        <v>0</v>
      </c>
      <c r="V73" s="78">
        <f t="shared" si="5"/>
        <v>0</v>
      </c>
      <c r="W73" s="22">
        <f t="shared" si="6"/>
        <v>0</v>
      </c>
      <c r="X73" s="76"/>
      <c r="Y73" s="22">
        <f>IF(OR(X73="",X73=ФИО!$Q$8),0,IF(COUNTIF(X:X,X73)=1,0,1))</f>
        <v>0</v>
      </c>
      <c r="AA73" s="2">
        <f>INDEX(ФИО!B:B,SUMIFS(ФИО!D:D,ФИО!Q:Q,БЮДЖЕТ!X73))</f>
        <v>0</v>
      </c>
    </row>
    <row r="74" spans="1:27" x14ac:dyDescent="0.25">
      <c r="A74" s="1"/>
      <c r="B74" s="5">
        <f t="shared" si="1"/>
        <v>74</v>
      </c>
      <c r="C74" s="5" t="str">
        <f t="shared" si="7"/>
        <v/>
      </c>
      <c r="D74" s="99"/>
      <c r="E74" s="103">
        <f>SUMIFS(ID!$H:$H,ID!$F:$F,$D74)</f>
        <v>0</v>
      </c>
      <c r="F74" s="99"/>
      <c r="G74" s="103">
        <f>SUMIFS(ID!$L:$L,ID!$J:$J,$F74)</f>
        <v>0</v>
      </c>
      <c r="H74" s="99"/>
      <c r="I74" s="103">
        <f>SUMIFS(ID!$P:$P,ID!$N:$N,$H74)</f>
        <v>0</v>
      </c>
      <c r="J74" s="99"/>
      <c r="K74" s="103">
        <f>SUMIFS(ID!$T:$T,ID!$R:$R,$J74)</f>
        <v>0</v>
      </c>
      <c r="L74" s="99"/>
      <c r="M74" s="103">
        <f>SUMIFS(ID!$X:$X,ID!$V:$V,$L74)</f>
        <v>0</v>
      </c>
      <c r="N74" s="99"/>
      <c r="O74" s="103">
        <f>SUMIFS(ID!$AD:$AD,ID!$AB:$AB,$N74)</f>
        <v>0</v>
      </c>
      <c r="P74" s="99" t="str">
        <f t="shared" si="2"/>
        <v/>
      </c>
      <c r="Q74" s="22">
        <f t="shared" si="0"/>
        <v>0</v>
      </c>
      <c r="R74" s="30"/>
      <c r="S74" s="22">
        <f t="shared" si="3"/>
        <v>0</v>
      </c>
      <c r="T74" s="30"/>
      <c r="U74" s="22">
        <f t="shared" si="4"/>
        <v>0</v>
      </c>
      <c r="V74" s="78">
        <f t="shared" si="5"/>
        <v>0</v>
      </c>
      <c r="W74" s="22">
        <f t="shared" si="6"/>
        <v>0</v>
      </c>
      <c r="X74" s="76"/>
      <c r="Y74" s="22">
        <f>IF(OR(X74="",X74=ФИО!$Q$8),0,IF(COUNTIF(X:X,X74)=1,0,1))</f>
        <v>0</v>
      </c>
      <c r="AA74" s="2">
        <f>INDEX(ФИО!B:B,SUMIFS(ФИО!D:D,ФИО!Q:Q,БЮДЖЕТ!X74))</f>
        <v>0</v>
      </c>
    </row>
    <row r="75" spans="1:27" x14ac:dyDescent="0.25">
      <c r="A75" s="1"/>
      <c r="B75" s="5">
        <f t="shared" si="1"/>
        <v>75</v>
      </c>
      <c r="C75" s="5" t="str">
        <f t="shared" si="7"/>
        <v/>
      </c>
      <c r="D75" s="99"/>
      <c r="E75" s="103">
        <f>SUMIFS(ID!$H:$H,ID!$F:$F,$D75)</f>
        <v>0</v>
      </c>
      <c r="F75" s="99"/>
      <c r="G75" s="103">
        <f>SUMIFS(ID!$L:$L,ID!$J:$J,$F75)</f>
        <v>0</v>
      </c>
      <c r="H75" s="99"/>
      <c r="I75" s="103">
        <f>SUMIFS(ID!$P:$P,ID!$N:$N,$H75)</f>
        <v>0</v>
      </c>
      <c r="J75" s="99"/>
      <c r="K75" s="103">
        <f>SUMIFS(ID!$T:$T,ID!$R:$R,$J75)</f>
        <v>0</v>
      </c>
      <c r="L75" s="99"/>
      <c r="M75" s="103">
        <f>SUMIFS(ID!$X:$X,ID!$V:$V,$L75)</f>
        <v>0</v>
      </c>
      <c r="N75" s="99"/>
      <c r="O75" s="103">
        <f>SUMIFS(ID!$AD:$AD,ID!$AB:$AB,$N75)</f>
        <v>0</v>
      </c>
      <c r="P75" s="99" t="str">
        <f t="shared" si="2"/>
        <v/>
      </c>
      <c r="Q75" s="22">
        <f t="shared" ref="Q75:Q138" si="12">IF(P75="Ошибка!",1,IF(P75="",0,IF(COUNTIF(P:P,P75)=1,0,1)))</f>
        <v>0</v>
      </c>
      <c r="R75" s="30"/>
      <c r="S75" s="22">
        <f t="shared" si="3"/>
        <v>0</v>
      </c>
      <c r="T75" s="30"/>
      <c r="U75" s="22">
        <f t="shared" si="4"/>
        <v>0</v>
      </c>
      <c r="V75" s="78">
        <f t="shared" si="5"/>
        <v>0</v>
      </c>
      <c r="W75" s="22">
        <f t="shared" si="6"/>
        <v>0</v>
      </c>
      <c r="X75" s="76"/>
      <c r="Y75" s="22">
        <f>IF(OR(X75="",X75=ФИО!$Q$8),0,IF(COUNTIF(X:X,X75)=1,0,1))</f>
        <v>0</v>
      </c>
      <c r="AA75" s="2">
        <f>INDEX(ФИО!B:B,SUMIFS(ФИО!D:D,ФИО!Q:Q,БЮДЖЕТ!X75))</f>
        <v>0</v>
      </c>
    </row>
    <row r="76" spans="1:27" x14ac:dyDescent="0.25">
      <c r="A76" s="1"/>
      <c r="B76" s="5">
        <f t="shared" si="1"/>
        <v>76</v>
      </c>
      <c r="C76" s="5" t="str">
        <f t="shared" si="7"/>
        <v/>
      </c>
      <c r="D76" s="99"/>
      <c r="E76" s="103">
        <f>SUMIFS(ID!$H:$H,ID!$F:$F,$D76)</f>
        <v>0</v>
      </c>
      <c r="F76" s="99"/>
      <c r="G76" s="103">
        <f>SUMIFS(ID!$L:$L,ID!$J:$J,$F76)</f>
        <v>0</v>
      </c>
      <c r="H76" s="99"/>
      <c r="I76" s="103">
        <f>SUMIFS(ID!$P:$P,ID!$N:$N,$H76)</f>
        <v>0</v>
      </c>
      <c r="J76" s="99"/>
      <c r="K76" s="103">
        <f>SUMIFS(ID!$T:$T,ID!$R:$R,$J76)</f>
        <v>0</v>
      </c>
      <c r="L76" s="99"/>
      <c r="M76" s="103">
        <f>SUMIFS(ID!$X:$X,ID!$V:$V,$L76)</f>
        <v>0</v>
      </c>
      <c r="N76" s="99"/>
      <c r="O76" s="103">
        <f>SUMIFS(ID!$AD:$AD,ID!$AB:$AB,$N76)</f>
        <v>0</v>
      </c>
      <c r="P76" s="99" t="str">
        <f t="shared" ref="P76:P139" si="13">IF(OR(N76="",O76=0),"",IF(OR(E76=0,G76=0,I76=0,M76=0),"Ошибка!",E76&amp;"."&amp;G76&amp;"."&amp;I76&amp;"."&amp;M76&amp;"."&amp;O76))</f>
        <v/>
      </c>
      <c r="Q76" s="22">
        <f t="shared" si="12"/>
        <v>0</v>
      </c>
      <c r="R76" s="30"/>
      <c r="S76" s="22">
        <f t="shared" si="3"/>
        <v>0</v>
      </c>
      <c r="T76" s="30"/>
      <c r="U76" s="22">
        <f t="shared" si="4"/>
        <v>0</v>
      </c>
      <c r="V76" s="78">
        <f t="shared" si="5"/>
        <v>0</v>
      </c>
      <c r="W76" s="22">
        <f t="shared" si="6"/>
        <v>0</v>
      </c>
      <c r="X76" s="76"/>
      <c r="Y76" s="22">
        <f>IF(OR(X76="",X76=ФИО!$Q$8),0,IF(COUNTIF(X:X,X76)=1,0,1))</f>
        <v>0</v>
      </c>
      <c r="AA76" s="2">
        <f>INDEX(ФИО!B:B,SUMIFS(ФИО!D:D,ФИО!Q:Q,БЮДЖЕТ!X76))</f>
        <v>0</v>
      </c>
    </row>
    <row r="77" spans="1:27" x14ac:dyDescent="0.25">
      <c r="A77" s="1"/>
      <c r="B77" s="5">
        <f t="shared" si="1"/>
        <v>77</v>
      </c>
      <c r="C77" s="5" t="str">
        <f t="shared" si="7"/>
        <v/>
      </c>
      <c r="D77" s="99"/>
      <c r="E77" s="103">
        <f>SUMIFS(ID!$H:$H,ID!$F:$F,$D77)</f>
        <v>0</v>
      </c>
      <c r="F77" s="99"/>
      <c r="G77" s="103">
        <f>SUMIFS(ID!$L:$L,ID!$J:$J,$F77)</f>
        <v>0</v>
      </c>
      <c r="H77" s="99"/>
      <c r="I77" s="103">
        <f>SUMIFS(ID!$P:$P,ID!$N:$N,$H77)</f>
        <v>0</v>
      </c>
      <c r="J77" s="99"/>
      <c r="K77" s="103">
        <f>SUMIFS(ID!$T:$T,ID!$R:$R,$J77)</f>
        <v>0</v>
      </c>
      <c r="L77" s="99"/>
      <c r="M77" s="103">
        <f>SUMIFS(ID!$X:$X,ID!$V:$V,$L77)</f>
        <v>0</v>
      </c>
      <c r="N77" s="99"/>
      <c r="O77" s="103">
        <f>SUMIFS(ID!$AD:$AD,ID!$AB:$AB,$N77)</f>
        <v>0</v>
      </c>
      <c r="P77" s="99" t="str">
        <f t="shared" si="13"/>
        <v/>
      </c>
      <c r="Q77" s="22">
        <f t="shared" si="12"/>
        <v>0</v>
      </c>
      <c r="R77" s="30"/>
      <c r="S77" s="22">
        <f t="shared" si="3"/>
        <v>0</v>
      </c>
      <c r="T77" s="30"/>
      <c r="U77" s="22">
        <f t="shared" si="4"/>
        <v>0</v>
      </c>
      <c r="V77" s="78">
        <f t="shared" si="5"/>
        <v>0</v>
      </c>
      <c r="W77" s="22">
        <f t="shared" si="6"/>
        <v>0</v>
      </c>
      <c r="X77" s="76"/>
      <c r="Y77" s="22">
        <f>IF(OR(X77="",X77=ФИО!$Q$8),0,IF(COUNTIF(X:X,X77)=1,0,1))</f>
        <v>0</v>
      </c>
      <c r="AA77" s="2">
        <f>INDEX(ФИО!B:B,SUMIFS(ФИО!D:D,ФИО!Q:Q,БЮДЖЕТ!X77))</f>
        <v>0</v>
      </c>
    </row>
    <row r="78" spans="1:27" x14ac:dyDescent="0.25">
      <c r="A78" s="1"/>
      <c r="B78" s="5">
        <f t="shared" ref="B78:B141" si="14">ROW(A78)</f>
        <v>78</v>
      </c>
      <c r="C78" s="5" t="str">
        <f t="shared" si="7"/>
        <v/>
      </c>
      <c r="D78" s="99"/>
      <c r="E78" s="103">
        <f>SUMIFS(ID!$H:$H,ID!$F:$F,$D78)</f>
        <v>0</v>
      </c>
      <c r="F78" s="99"/>
      <c r="G78" s="103">
        <f>SUMIFS(ID!$L:$L,ID!$J:$J,$F78)</f>
        <v>0</v>
      </c>
      <c r="H78" s="99"/>
      <c r="I78" s="103">
        <f>SUMIFS(ID!$P:$P,ID!$N:$N,$H78)</f>
        <v>0</v>
      </c>
      <c r="J78" s="99"/>
      <c r="K78" s="103">
        <f>SUMIFS(ID!$T:$T,ID!$R:$R,$J78)</f>
        <v>0</v>
      </c>
      <c r="L78" s="99"/>
      <c r="M78" s="103">
        <f>SUMIFS(ID!$X:$X,ID!$V:$V,$L78)</f>
        <v>0</v>
      </c>
      <c r="N78" s="99"/>
      <c r="O78" s="103">
        <f>SUMIFS(ID!$AD:$AD,ID!$AB:$AB,$N78)</f>
        <v>0</v>
      </c>
      <c r="P78" s="99" t="str">
        <f t="shared" si="13"/>
        <v/>
      </c>
      <c r="Q78" s="22">
        <f t="shared" si="12"/>
        <v>0</v>
      </c>
      <c r="R78" s="30"/>
      <c r="S78" s="22">
        <f t="shared" ref="S78:S141" si="15">IF(OR(AND($P78&lt;&gt;"",R78=0),AND($P78="",AND(R78&lt;&gt;0,R78&lt;&gt;""))),1,0)</f>
        <v>0</v>
      </c>
      <c r="T78" s="30"/>
      <c r="U78" s="22">
        <f t="shared" ref="U78:U141" si="16">IF(OR(AND($P78&lt;&gt;"",T78=0),AND($P78="",AND(T78&lt;&gt;0,T78&lt;&gt;""))),1,0)</f>
        <v>0</v>
      </c>
      <c r="V78" s="78">
        <f t="shared" ref="V78:V145" si="17">R78*T78</f>
        <v>0</v>
      </c>
      <c r="W78" s="22">
        <f t="shared" ref="W78:W141" si="18">IF(OR(AND($P78&lt;&gt;"",V78=0),AND($P78="",AND(V78&lt;&gt;0,V78&lt;&gt;""))),1,0)</f>
        <v>0</v>
      </c>
      <c r="X78" s="76"/>
      <c r="Y78" s="22">
        <f>IF(OR(X78="",X78=ФИО!$Q$8),0,IF(COUNTIF(X:X,X78)=1,0,1))</f>
        <v>0</v>
      </c>
      <c r="AA78" s="2">
        <f>INDEX(ФИО!B:B,SUMIFS(ФИО!D:D,ФИО!Q:Q,БЮДЖЕТ!X78))</f>
        <v>0</v>
      </c>
    </row>
    <row r="79" spans="1:27" x14ac:dyDescent="0.25">
      <c r="A79" s="1"/>
      <c r="B79" s="5">
        <f t="shared" si="14"/>
        <v>79</v>
      </c>
      <c r="C79" s="5" t="str">
        <f t="shared" ref="C79:C142" si="19">IF(OR(P79="",C78=""),"",C78+1)</f>
        <v/>
      </c>
      <c r="D79" s="99"/>
      <c r="E79" s="103">
        <f>SUMIFS(ID!$H:$H,ID!$F:$F,$D79)</f>
        <v>0</v>
      </c>
      <c r="F79" s="99"/>
      <c r="G79" s="103">
        <f>SUMIFS(ID!$L:$L,ID!$J:$J,$F79)</f>
        <v>0</v>
      </c>
      <c r="H79" s="99"/>
      <c r="I79" s="103">
        <f>SUMIFS(ID!$P:$P,ID!$N:$N,$H79)</f>
        <v>0</v>
      </c>
      <c r="J79" s="99"/>
      <c r="K79" s="103">
        <f>SUMIFS(ID!$T:$T,ID!$R:$R,$J79)</f>
        <v>0</v>
      </c>
      <c r="L79" s="99"/>
      <c r="M79" s="103">
        <f>SUMIFS(ID!$X:$X,ID!$V:$V,$L79)</f>
        <v>0</v>
      </c>
      <c r="N79" s="99"/>
      <c r="O79" s="103">
        <f>SUMIFS(ID!$AD:$AD,ID!$AB:$AB,$N79)</f>
        <v>0</v>
      </c>
      <c r="P79" s="99" t="str">
        <f t="shared" si="13"/>
        <v/>
      </c>
      <c r="Q79" s="22">
        <f t="shared" si="12"/>
        <v>0</v>
      </c>
      <c r="R79" s="30"/>
      <c r="S79" s="22">
        <f t="shared" si="15"/>
        <v>0</v>
      </c>
      <c r="T79" s="30"/>
      <c r="U79" s="22">
        <f t="shared" si="16"/>
        <v>0</v>
      </c>
      <c r="V79" s="78">
        <f t="shared" si="17"/>
        <v>0</v>
      </c>
      <c r="W79" s="22">
        <f t="shared" si="18"/>
        <v>0</v>
      </c>
      <c r="X79" s="76"/>
      <c r="Y79" s="22">
        <f>IF(OR(X79="",X79=ФИО!$Q$8),0,IF(COUNTIF(X:X,X79)=1,0,1))</f>
        <v>0</v>
      </c>
      <c r="AA79" s="2">
        <f>INDEX(ФИО!B:B,SUMIFS(ФИО!D:D,ФИО!Q:Q,БЮДЖЕТ!X79))</f>
        <v>0</v>
      </c>
    </row>
    <row r="80" spans="1:27" x14ac:dyDescent="0.25">
      <c r="A80" s="1"/>
      <c r="B80" s="5">
        <f t="shared" si="14"/>
        <v>80</v>
      </c>
      <c r="C80" s="5" t="str">
        <f t="shared" si="19"/>
        <v/>
      </c>
      <c r="D80" s="99"/>
      <c r="E80" s="103">
        <f>SUMIFS(ID!$H:$H,ID!$F:$F,$D80)</f>
        <v>0</v>
      </c>
      <c r="F80" s="99"/>
      <c r="G80" s="103">
        <f>SUMIFS(ID!$L:$L,ID!$J:$J,$F80)</f>
        <v>0</v>
      </c>
      <c r="H80" s="99"/>
      <c r="I80" s="103">
        <f>SUMIFS(ID!$P:$P,ID!$N:$N,$H80)</f>
        <v>0</v>
      </c>
      <c r="J80" s="99"/>
      <c r="K80" s="103">
        <f>SUMIFS(ID!$T:$T,ID!$R:$R,$J80)</f>
        <v>0</v>
      </c>
      <c r="L80" s="99"/>
      <c r="M80" s="103">
        <f>SUMIFS(ID!$X:$X,ID!$V:$V,$L80)</f>
        <v>0</v>
      </c>
      <c r="N80" s="99"/>
      <c r="O80" s="103">
        <f>SUMIFS(ID!$AD:$AD,ID!$AB:$AB,$N80)</f>
        <v>0</v>
      </c>
      <c r="P80" s="99" t="str">
        <f t="shared" si="13"/>
        <v/>
      </c>
      <c r="Q80" s="22">
        <f t="shared" si="12"/>
        <v>0</v>
      </c>
      <c r="R80" s="30"/>
      <c r="S80" s="22">
        <f t="shared" si="15"/>
        <v>0</v>
      </c>
      <c r="T80" s="30"/>
      <c r="U80" s="22">
        <f t="shared" si="16"/>
        <v>0</v>
      </c>
      <c r="V80" s="78">
        <f t="shared" si="17"/>
        <v>0</v>
      </c>
      <c r="W80" s="22">
        <f t="shared" si="18"/>
        <v>0</v>
      </c>
      <c r="X80" s="76"/>
      <c r="Y80" s="22">
        <f>IF(OR(X80="",X80=ФИО!$Q$8),0,IF(COUNTIF(X:X,X80)=1,0,1))</f>
        <v>0</v>
      </c>
      <c r="AA80" s="2">
        <f>INDEX(ФИО!B:B,SUMIFS(ФИО!D:D,ФИО!Q:Q,БЮДЖЕТ!X80))</f>
        <v>0</v>
      </c>
    </row>
    <row r="81" spans="1:27" x14ac:dyDescent="0.25">
      <c r="A81" s="1"/>
      <c r="B81" s="5">
        <f t="shared" si="14"/>
        <v>81</v>
      </c>
      <c r="C81" s="5" t="str">
        <f t="shared" si="19"/>
        <v/>
      </c>
      <c r="D81" s="99"/>
      <c r="E81" s="103">
        <f>SUMIFS(ID!$H:$H,ID!$F:$F,$D81)</f>
        <v>0</v>
      </c>
      <c r="F81" s="99"/>
      <c r="G81" s="103">
        <f>SUMIFS(ID!$L:$L,ID!$J:$J,$F81)</f>
        <v>0</v>
      </c>
      <c r="H81" s="99"/>
      <c r="I81" s="103">
        <f>SUMIFS(ID!$P:$P,ID!$N:$N,$H81)</f>
        <v>0</v>
      </c>
      <c r="J81" s="99"/>
      <c r="K81" s="103">
        <f>SUMIFS(ID!$T:$T,ID!$R:$R,$J81)</f>
        <v>0</v>
      </c>
      <c r="L81" s="99"/>
      <c r="M81" s="103">
        <f>SUMIFS(ID!$X:$X,ID!$V:$V,$L81)</f>
        <v>0</v>
      </c>
      <c r="N81" s="99"/>
      <c r="O81" s="103">
        <f>SUMIFS(ID!$AD:$AD,ID!$AB:$AB,$N81)</f>
        <v>0</v>
      </c>
      <c r="P81" s="99" t="str">
        <f t="shared" si="13"/>
        <v/>
      </c>
      <c r="Q81" s="22">
        <f t="shared" si="12"/>
        <v>0</v>
      </c>
      <c r="R81" s="30"/>
      <c r="S81" s="22">
        <f t="shared" si="15"/>
        <v>0</v>
      </c>
      <c r="T81" s="30"/>
      <c r="U81" s="22">
        <f t="shared" si="16"/>
        <v>0</v>
      </c>
      <c r="V81" s="78">
        <f t="shared" si="17"/>
        <v>0</v>
      </c>
      <c r="W81" s="22">
        <f t="shared" si="18"/>
        <v>0</v>
      </c>
      <c r="X81" s="76"/>
      <c r="Y81" s="22">
        <f>IF(OR(X81="",X81=ФИО!$Q$8),0,IF(COUNTIF(X:X,X81)=1,0,1))</f>
        <v>0</v>
      </c>
      <c r="AA81" s="2">
        <f>INDEX(ФИО!B:B,SUMIFS(ФИО!D:D,ФИО!Q:Q,БЮДЖЕТ!X81))</f>
        <v>0</v>
      </c>
    </row>
    <row r="82" spans="1:27" x14ac:dyDescent="0.25">
      <c r="A82" s="1"/>
      <c r="B82" s="5">
        <f t="shared" si="14"/>
        <v>82</v>
      </c>
      <c r="C82" s="5" t="str">
        <f t="shared" si="19"/>
        <v/>
      </c>
      <c r="D82" s="99"/>
      <c r="E82" s="103">
        <f>SUMIFS(ID!$H:$H,ID!$F:$F,$D82)</f>
        <v>0</v>
      </c>
      <c r="F82" s="99"/>
      <c r="G82" s="103">
        <f>SUMIFS(ID!$L:$L,ID!$J:$J,$F82)</f>
        <v>0</v>
      </c>
      <c r="H82" s="99"/>
      <c r="I82" s="103">
        <f>SUMIFS(ID!$P:$P,ID!$N:$N,$H82)</f>
        <v>0</v>
      </c>
      <c r="J82" s="99"/>
      <c r="K82" s="103">
        <f>SUMIFS(ID!$T:$T,ID!$R:$R,$J82)</f>
        <v>0</v>
      </c>
      <c r="L82" s="99"/>
      <c r="M82" s="103">
        <f>SUMIFS(ID!$X:$X,ID!$V:$V,$L82)</f>
        <v>0</v>
      </c>
      <c r="N82" s="99"/>
      <c r="O82" s="103">
        <f>SUMIFS(ID!$AD:$AD,ID!$AB:$AB,$N82)</f>
        <v>0</v>
      </c>
      <c r="P82" s="99" t="str">
        <f t="shared" si="13"/>
        <v/>
      </c>
      <c r="Q82" s="22">
        <f t="shared" si="12"/>
        <v>0</v>
      </c>
      <c r="R82" s="30"/>
      <c r="S82" s="22">
        <f t="shared" si="15"/>
        <v>0</v>
      </c>
      <c r="T82" s="30"/>
      <c r="U82" s="22">
        <f t="shared" si="16"/>
        <v>0</v>
      </c>
      <c r="V82" s="78">
        <f t="shared" si="17"/>
        <v>0</v>
      </c>
      <c r="W82" s="22">
        <f t="shared" si="18"/>
        <v>0</v>
      </c>
      <c r="X82" s="76"/>
      <c r="Y82" s="22">
        <f>IF(OR(X82="",X82=ФИО!$Q$8),0,IF(COUNTIF(X:X,X82)=1,0,1))</f>
        <v>0</v>
      </c>
      <c r="AA82" s="2">
        <f>INDEX(ФИО!B:B,SUMIFS(ФИО!D:D,ФИО!Q:Q,БЮДЖЕТ!X82))</f>
        <v>0</v>
      </c>
    </row>
    <row r="83" spans="1:27" x14ac:dyDescent="0.25">
      <c r="A83" s="1"/>
      <c r="B83" s="5">
        <f t="shared" si="14"/>
        <v>83</v>
      </c>
      <c r="C83" s="5" t="str">
        <f t="shared" si="19"/>
        <v/>
      </c>
      <c r="D83" s="99"/>
      <c r="E83" s="103">
        <f>SUMIFS(ID!$H:$H,ID!$F:$F,$D83)</f>
        <v>0</v>
      </c>
      <c r="F83" s="99"/>
      <c r="G83" s="103">
        <f>SUMIFS(ID!$L:$L,ID!$J:$J,$F83)</f>
        <v>0</v>
      </c>
      <c r="H83" s="99"/>
      <c r="I83" s="103">
        <f>SUMIFS(ID!$P:$P,ID!$N:$N,$H83)</f>
        <v>0</v>
      </c>
      <c r="J83" s="99"/>
      <c r="K83" s="103">
        <f>SUMIFS(ID!$T:$T,ID!$R:$R,$J83)</f>
        <v>0</v>
      </c>
      <c r="L83" s="99"/>
      <c r="M83" s="103">
        <f>SUMIFS(ID!$X:$X,ID!$V:$V,$L83)</f>
        <v>0</v>
      </c>
      <c r="N83" s="99"/>
      <c r="O83" s="103">
        <f>SUMIFS(ID!$AD:$AD,ID!$AB:$AB,$N83)</f>
        <v>0</v>
      </c>
      <c r="P83" s="99" t="str">
        <f t="shared" si="13"/>
        <v/>
      </c>
      <c r="Q83" s="22">
        <f t="shared" si="12"/>
        <v>0</v>
      </c>
      <c r="R83" s="30"/>
      <c r="S83" s="22">
        <f t="shared" si="15"/>
        <v>0</v>
      </c>
      <c r="T83" s="30"/>
      <c r="U83" s="22">
        <f t="shared" si="16"/>
        <v>0</v>
      </c>
      <c r="V83" s="78">
        <f t="shared" si="17"/>
        <v>0</v>
      </c>
      <c r="W83" s="22">
        <f t="shared" si="18"/>
        <v>0</v>
      </c>
      <c r="X83" s="76"/>
      <c r="Y83" s="22">
        <f>IF(OR(X83="",X83=ФИО!$Q$8),0,IF(COUNTIF(X:X,X83)=1,0,1))</f>
        <v>0</v>
      </c>
      <c r="AA83" s="2">
        <f>INDEX(ФИО!B:B,SUMIFS(ФИО!D:D,ФИО!Q:Q,БЮДЖЕТ!X83))</f>
        <v>0</v>
      </c>
    </row>
    <row r="84" spans="1:27" x14ac:dyDescent="0.25">
      <c r="A84" s="1"/>
      <c r="B84" s="5">
        <f t="shared" si="14"/>
        <v>84</v>
      </c>
      <c r="C84" s="5" t="str">
        <f t="shared" si="19"/>
        <v/>
      </c>
      <c r="D84" s="99"/>
      <c r="E84" s="103">
        <f>SUMIFS(ID!$H:$H,ID!$F:$F,$D84)</f>
        <v>0</v>
      </c>
      <c r="F84" s="99"/>
      <c r="G84" s="103">
        <f>SUMIFS(ID!$L:$L,ID!$J:$J,$F84)</f>
        <v>0</v>
      </c>
      <c r="H84" s="99"/>
      <c r="I84" s="103">
        <f>SUMIFS(ID!$P:$P,ID!$N:$N,$H84)</f>
        <v>0</v>
      </c>
      <c r="J84" s="99"/>
      <c r="K84" s="103">
        <f>SUMIFS(ID!$T:$T,ID!$R:$R,$J84)</f>
        <v>0</v>
      </c>
      <c r="L84" s="99"/>
      <c r="M84" s="103">
        <f>SUMIFS(ID!$X:$X,ID!$V:$V,$L84)</f>
        <v>0</v>
      </c>
      <c r="N84" s="99"/>
      <c r="O84" s="103">
        <f>SUMIFS(ID!$AD:$AD,ID!$AB:$AB,$N84)</f>
        <v>0</v>
      </c>
      <c r="P84" s="99" t="str">
        <f t="shared" si="13"/>
        <v/>
      </c>
      <c r="Q84" s="22">
        <f t="shared" si="12"/>
        <v>0</v>
      </c>
      <c r="R84" s="77"/>
      <c r="S84" s="22">
        <f t="shared" si="15"/>
        <v>0</v>
      </c>
      <c r="T84" s="30"/>
      <c r="U84" s="22">
        <f t="shared" si="16"/>
        <v>0</v>
      </c>
      <c r="V84" s="78">
        <f t="shared" si="17"/>
        <v>0</v>
      </c>
      <c r="W84" s="22">
        <f t="shared" si="18"/>
        <v>0</v>
      </c>
      <c r="X84" s="76"/>
      <c r="Y84" s="22">
        <f>IF(OR(X84="",X84=ФИО!$Q$8),0,IF(COUNTIF(X:X,X84)=1,0,1))</f>
        <v>0</v>
      </c>
      <c r="AA84" s="2">
        <f>INDEX(ФИО!B:B,SUMIFS(ФИО!D:D,ФИО!Q:Q,БЮДЖЕТ!X84))</f>
        <v>0</v>
      </c>
    </row>
    <row r="85" spans="1:27" x14ac:dyDescent="0.25">
      <c r="A85" s="1"/>
      <c r="B85" s="5">
        <f t="shared" si="14"/>
        <v>85</v>
      </c>
      <c r="C85" s="5" t="str">
        <f t="shared" si="19"/>
        <v/>
      </c>
      <c r="D85" s="99"/>
      <c r="E85" s="103">
        <f>SUMIFS(ID!$H:$H,ID!$F:$F,$D85)</f>
        <v>0</v>
      </c>
      <c r="F85" s="99"/>
      <c r="G85" s="103">
        <f>SUMIFS(ID!$L:$L,ID!$J:$J,$F85)</f>
        <v>0</v>
      </c>
      <c r="H85" s="99"/>
      <c r="I85" s="103">
        <f>SUMIFS(ID!$P:$P,ID!$N:$N,$H85)</f>
        <v>0</v>
      </c>
      <c r="J85" s="99"/>
      <c r="K85" s="103">
        <f>SUMIFS(ID!$T:$T,ID!$R:$R,$J85)</f>
        <v>0</v>
      </c>
      <c r="L85" s="99"/>
      <c r="M85" s="103">
        <f>SUMIFS(ID!$X:$X,ID!$V:$V,$L85)</f>
        <v>0</v>
      </c>
      <c r="N85" s="99"/>
      <c r="O85" s="103">
        <f>SUMIFS(ID!$AD:$AD,ID!$AB:$AB,$N85)</f>
        <v>0</v>
      </c>
      <c r="P85" s="99" t="str">
        <f t="shared" si="13"/>
        <v/>
      </c>
      <c r="Q85" s="22">
        <f t="shared" si="12"/>
        <v>0</v>
      </c>
      <c r="R85" s="30"/>
      <c r="S85" s="22">
        <f t="shared" si="15"/>
        <v>0</v>
      </c>
      <c r="T85" s="30"/>
      <c r="U85" s="22">
        <f t="shared" si="16"/>
        <v>0</v>
      </c>
      <c r="V85" s="78">
        <f t="shared" si="17"/>
        <v>0</v>
      </c>
      <c r="W85" s="22">
        <f t="shared" si="18"/>
        <v>0</v>
      </c>
      <c r="X85" s="76"/>
      <c r="Y85" s="22">
        <f>IF(OR(X85="",X85=ФИО!$Q$8),0,IF(COUNTIF(X:X,X85)=1,0,1))</f>
        <v>0</v>
      </c>
      <c r="AA85" s="2">
        <f>INDEX(ФИО!B:B,SUMIFS(ФИО!D:D,ФИО!Q:Q,БЮДЖЕТ!X85))</f>
        <v>0</v>
      </c>
    </row>
    <row r="86" spans="1:27" x14ac:dyDescent="0.25">
      <c r="A86" s="1"/>
      <c r="B86" s="5">
        <f t="shared" si="14"/>
        <v>86</v>
      </c>
      <c r="C86" s="5" t="str">
        <f t="shared" si="19"/>
        <v/>
      </c>
      <c r="D86" s="99"/>
      <c r="E86" s="103">
        <f>SUMIFS(ID!$H:$H,ID!$F:$F,$D86)</f>
        <v>0</v>
      </c>
      <c r="F86" s="99"/>
      <c r="G86" s="103">
        <f>SUMIFS(ID!$L:$L,ID!$J:$J,$F86)</f>
        <v>0</v>
      </c>
      <c r="H86" s="99"/>
      <c r="I86" s="103">
        <f>SUMIFS(ID!$P:$P,ID!$N:$N,$H86)</f>
        <v>0</v>
      </c>
      <c r="J86" s="99"/>
      <c r="K86" s="103">
        <f>SUMIFS(ID!$T:$T,ID!$R:$R,$J86)</f>
        <v>0</v>
      </c>
      <c r="L86" s="99"/>
      <c r="M86" s="103">
        <f>SUMIFS(ID!$X:$X,ID!$V:$V,$L86)</f>
        <v>0</v>
      </c>
      <c r="N86" s="99"/>
      <c r="O86" s="103">
        <f>SUMIFS(ID!$AD:$AD,ID!$AB:$AB,$N86)</f>
        <v>0</v>
      </c>
      <c r="P86" s="99" t="str">
        <f t="shared" si="13"/>
        <v/>
      </c>
      <c r="Q86" s="22">
        <f t="shared" si="12"/>
        <v>0</v>
      </c>
      <c r="R86" s="30"/>
      <c r="S86" s="22">
        <f t="shared" si="15"/>
        <v>0</v>
      </c>
      <c r="T86" s="30"/>
      <c r="U86" s="22">
        <f t="shared" si="16"/>
        <v>0</v>
      </c>
      <c r="V86" s="78">
        <f t="shared" si="17"/>
        <v>0</v>
      </c>
      <c r="W86" s="22">
        <f t="shared" si="18"/>
        <v>0</v>
      </c>
      <c r="X86" s="76"/>
      <c r="Y86" s="22">
        <f>IF(OR(X86="",X86=ФИО!$Q$8),0,IF(COUNTIF(X:X,X86)=1,0,1))</f>
        <v>0</v>
      </c>
      <c r="AA86" s="2">
        <f>INDEX(ФИО!B:B,SUMIFS(ФИО!D:D,ФИО!Q:Q,БЮДЖЕТ!X86))</f>
        <v>0</v>
      </c>
    </row>
    <row r="87" spans="1:27" x14ac:dyDescent="0.25">
      <c r="A87" s="1"/>
      <c r="B87" s="5">
        <f t="shared" si="14"/>
        <v>87</v>
      </c>
      <c r="C87" s="5" t="str">
        <f t="shared" si="19"/>
        <v/>
      </c>
      <c r="D87" s="99"/>
      <c r="E87" s="103">
        <f>SUMIFS(ID!$H:$H,ID!$F:$F,$D87)</f>
        <v>0</v>
      </c>
      <c r="F87" s="99"/>
      <c r="G87" s="103">
        <f>SUMIFS(ID!$L:$L,ID!$J:$J,$F87)</f>
        <v>0</v>
      </c>
      <c r="H87" s="99"/>
      <c r="I87" s="103">
        <f>SUMIFS(ID!$P:$P,ID!$N:$N,$H87)</f>
        <v>0</v>
      </c>
      <c r="J87" s="99"/>
      <c r="K87" s="103">
        <f>SUMIFS(ID!$T:$T,ID!$R:$R,$J87)</f>
        <v>0</v>
      </c>
      <c r="L87" s="99"/>
      <c r="M87" s="103">
        <f>SUMIFS(ID!$X:$X,ID!$V:$V,$L87)</f>
        <v>0</v>
      </c>
      <c r="N87" s="99"/>
      <c r="O87" s="103">
        <f>SUMIFS(ID!$AD:$AD,ID!$AB:$AB,$N87)</f>
        <v>0</v>
      </c>
      <c r="P87" s="99" t="str">
        <f t="shared" si="13"/>
        <v/>
      </c>
      <c r="Q87" s="22">
        <f t="shared" si="12"/>
        <v>0</v>
      </c>
      <c r="R87" s="30"/>
      <c r="S87" s="22">
        <f t="shared" si="15"/>
        <v>0</v>
      </c>
      <c r="T87" s="30"/>
      <c r="U87" s="22">
        <f t="shared" si="16"/>
        <v>0</v>
      </c>
      <c r="V87" s="78">
        <f t="shared" si="17"/>
        <v>0</v>
      </c>
      <c r="W87" s="22">
        <f t="shared" si="18"/>
        <v>0</v>
      </c>
      <c r="X87" s="76"/>
      <c r="Y87" s="22">
        <f>IF(OR(X87="",X87=ФИО!$Q$8),0,IF(COUNTIF(X:X,X87)=1,0,1))</f>
        <v>0</v>
      </c>
      <c r="AA87" s="2">
        <f>INDEX(ФИО!B:B,SUMIFS(ФИО!D:D,ФИО!Q:Q,БЮДЖЕТ!X87))</f>
        <v>0</v>
      </c>
    </row>
    <row r="88" spans="1:27" x14ac:dyDescent="0.25">
      <c r="A88" s="1"/>
      <c r="B88" s="5">
        <f t="shared" si="14"/>
        <v>88</v>
      </c>
      <c r="C88" s="5" t="str">
        <f t="shared" si="19"/>
        <v/>
      </c>
      <c r="D88" s="99"/>
      <c r="E88" s="103">
        <f>SUMIFS(ID!$H:$H,ID!$F:$F,$D88)</f>
        <v>0</v>
      </c>
      <c r="F88" s="99"/>
      <c r="G88" s="103">
        <f>SUMIFS(ID!$L:$L,ID!$J:$J,$F88)</f>
        <v>0</v>
      </c>
      <c r="H88" s="99"/>
      <c r="I88" s="103">
        <f>SUMIFS(ID!$P:$P,ID!$N:$N,$H88)</f>
        <v>0</v>
      </c>
      <c r="J88" s="99"/>
      <c r="K88" s="103">
        <f>SUMIFS(ID!$T:$T,ID!$R:$R,$J88)</f>
        <v>0</v>
      </c>
      <c r="L88" s="99"/>
      <c r="M88" s="103">
        <f>SUMIFS(ID!$X:$X,ID!$V:$V,$L88)</f>
        <v>0</v>
      </c>
      <c r="N88" s="99"/>
      <c r="O88" s="103">
        <f>SUMIFS(ID!$AD:$AD,ID!$AB:$AB,$N88)</f>
        <v>0</v>
      </c>
      <c r="P88" s="99" t="str">
        <f t="shared" si="13"/>
        <v/>
      </c>
      <c r="Q88" s="22">
        <f t="shared" si="12"/>
        <v>0</v>
      </c>
      <c r="R88" s="30"/>
      <c r="S88" s="22">
        <f t="shared" si="15"/>
        <v>0</v>
      </c>
      <c r="T88" s="30"/>
      <c r="U88" s="22">
        <f t="shared" si="16"/>
        <v>0</v>
      </c>
      <c r="V88" s="78">
        <f t="shared" si="17"/>
        <v>0</v>
      </c>
      <c r="W88" s="22">
        <f t="shared" si="18"/>
        <v>0</v>
      </c>
      <c r="X88" s="76"/>
      <c r="Y88" s="22">
        <f>IF(OR(X88="",X88=ФИО!$Q$8),0,IF(COUNTIF(X:X,X88)=1,0,1))</f>
        <v>0</v>
      </c>
      <c r="AA88" s="2">
        <f>INDEX(ФИО!B:B,SUMIFS(ФИО!D:D,ФИО!Q:Q,БЮДЖЕТ!X88))</f>
        <v>0</v>
      </c>
    </row>
    <row r="89" spans="1:27" x14ac:dyDescent="0.25">
      <c r="A89" s="1"/>
      <c r="B89" s="5">
        <f t="shared" si="14"/>
        <v>89</v>
      </c>
      <c r="C89" s="5" t="str">
        <f t="shared" si="19"/>
        <v/>
      </c>
      <c r="D89" s="99"/>
      <c r="E89" s="103">
        <f>SUMIFS(ID!$H:$H,ID!$F:$F,$D89)</f>
        <v>0</v>
      </c>
      <c r="F89" s="99"/>
      <c r="G89" s="103">
        <f>SUMIFS(ID!$L:$L,ID!$J:$J,$F89)</f>
        <v>0</v>
      </c>
      <c r="H89" s="99"/>
      <c r="I89" s="103">
        <f>SUMIFS(ID!$P:$P,ID!$N:$N,$H89)</f>
        <v>0</v>
      </c>
      <c r="J89" s="99"/>
      <c r="K89" s="103">
        <f>SUMIFS(ID!$T:$T,ID!$R:$R,$J89)</f>
        <v>0</v>
      </c>
      <c r="L89" s="99"/>
      <c r="M89" s="103">
        <f>SUMIFS(ID!$X:$X,ID!$V:$V,$L89)</f>
        <v>0</v>
      </c>
      <c r="N89" s="99"/>
      <c r="O89" s="103">
        <f>SUMIFS(ID!$AD:$AD,ID!$AB:$AB,$N89)</f>
        <v>0</v>
      </c>
      <c r="P89" s="99" t="str">
        <f t="shared" si="13"/>
        <v/>
      </c>
      <c r="Q89" s="22">
        <f t="shared" si="12"/>
        <v>0</v>
      </c>
      <c r="R89" s="30"/>
      <c r="S89" s="22">
        <f t="shared" si="15"/>
        <v>0</v>
      </c>
      <c r="T89" s="30"/>
      <c r="U89" s="22">
        <f t="shared" si="16"/>
        <v>0</v>
      </c>
      <c r="V89" s="78">
        <f t="shared" si="17"/>
        <v>0</v>
      </c>
      <c r="W89" s="22">
        <f t="shared" si="18"/>
        <v>0</v>
      </c>
      <c r="X89" s="76"/>
      <c r="Y89" s="22">
        <f>IF(OR(X89="",X89=ФИО!$Q$8),0,IF(COUNTIF(X:X,X89)=1,0,1))</f>
        <v>0</v>
      </c>
      <c r="AA89" s="2">
        <f>INDEX(ФИО!B:B,SUMIFS(ФИО!D:D,ФИО!Q:Q,БЮДЖЕТ!X89))</f>
        <v>0</v>
      </c>
    </row>
    <row r="90" spans="1:27" x14ac:dyDescent="0.25">
      <c r="A90" s="1"/>
      <c r="B90" s="5">
        <f t="shared" si="14"/>
        <v>90</v>
      </c>
      <c r="C90" s="5" t="str">
        <f t="shared" si="19"/>
        <v/>
      </c>
      <c r="D90" s="99"/>
      <c r="E90" s="103">
        <f>SUMIFS(ID!$H:$H,ID!$F:$F,$D90)</f>
        <v>0</v>
      </c>
      <c r="F90" s="99"/>
      <c r="G90" s="103">
        <f>SUMIFS(ID!$L:$L,ID!$J:$J,$F90)</f>
        <v>0</v>
      </c>
      <c r="H90" s="99"/>
      <c r="I90" s="103">
        <f>SUMIFS(ID!$P:$P,ID!$N:$N,$H90)</f>
        <v>0</v>
      </c>
      <c r="J90" s="99"/>
      <c r="K90" s="103">
        <f>SUMIFS(ID!$T:$T,ID!$R:$R,$J90)</f>
        <v>0</v>
      </c>
      <c r="L90" s="99"/>
      <c r="M90" s="103">
        <f>SUMIFS(ID!$X:$X,ID!$V:$V,$L90)</f>
        <v>0</v>
      </c>
      <c r="N90" s="99"/>
      <c r="O90" s="103">
        <f>SUMIFS(ID!$AD:$AD,ID!$AB:$AB,$N90)</f>
        <v>0</v>
      </c>
      <c r="P90" s="99" t="str">
        <f t="shared" si="13"/>
        <v/>
      </c>
      <c r="Q90" s="22">
        <f t="shared" si="12"/>
        <v>0</v>
      </c>
      <c r="R90" s="30"/>
      <c r="S90" s="22">
        <f t="shared" si="15"/>
        <v>0</v>
      </c>
      <c r="T90" s="30"/>
      <c r="U90" s="22">
        <f t="shared" si="16"/>
        <v>0</v>
      </c>
      <c r="V90" s="78">
        <f t="shared" si="17"/>
        <v>0</v>
      </c>
      <c r="W90" s="22">
        <f t="shared" si="18"/>
        <v>0</v>
      </c>
      <c r="X90" s="76"/>
      <c r="Y90" s="22">
        <f>IF(OR(X90="",X90=ФИО!$Q$8),0,IF(COUNTIF(X:X,X90)=1,0,1))</f>
        <v>0</v>
      </c>
      <c r="AA90" s="2">
        <f>INDEX(ФИО!B:B,SUMIFS(ФИО!D:D,ФИО!Q:Q,БЮДЖЕТ!X90))</f>
        <v>0</v>
      </c>
    </row>
    <row r="91" spans="1:27" x14ac:dyDescent="0.25">
      <c r="A91" s="1"/>
      <c r="B91" s="5">
        <f t="shared" si="14"/>
        <v>91</v>
      </c>
      <c r="C91" s="5" t="str">
        <f t="shared" si="19"/>
        <v/>
      </c>
      <c r="D91" s="99"/>
      <c r="E91" s="103">
        <f>SUMIFS(ID!$H:$H,ID!$F:$F,$D91)</f>
        <v>0</v>
      </c>
      <c r="F91" s="99"/>
      <c r="G91" s="103">
        <f>SUMIFS(ID!$L:$L,ID!$J:$J,$F91)</f>
        <v>0</v>
      </c>
      <c r="H91" s="99"/>
      <c r="I91" s="103">
        <f>SUMIFS(ID!$P:$P,ID!$N:$N,$H91)</f>
        <v>0</v>
      </c>
      <c r="J91" s="99"/>
      <c r="K91" s="103">
        <f>SUMIFS(ID!$T:$T,ID!$R:$R,$J91)</f>
        <v>0</v>
      </c>
      <c r="L91" s="99"/>
      <c r="M91" s="103">
        <f>SUMIFS(ID!$X:$X,ID!$V:$V,$L91)</f>
        <v>0</v>
      </c>
      <c r="N91" s="99"/>
      <c r="O91" s="103">
        <f>SUMIFS(ID!$AD:$AD,ID!$AB:$AB,$N91)</f>
        <v>0</v>
      </c>
      <c r="P91" s="99" t="str">
        <f t="shared" si="13"/>
        <v/>
      </c>
      <c r="Q91" s="22">
        <f t="shared" si="12"/>
        <v>0</v>
      </c>
      <c r="R91" s="30"/>
      <c r="S91" s="22">
        <f t="shared" si="15"/>
        <v>0</v>
      </c>
      <c r="T91" s="30"/>
      <c r="U91" s="22">
        <f t="shared" si="16"/>
        <v>0</v>
      </c>
      <c r="V91" s="78">
        <f t="shared" si="17"/>
        <v>0</v>
      </c>
      <c r="W91" s="22">
        <f t="shared" si="18"/>
        <v>0</v>
      </c>
      <c r="X91" s="76"/>
      <c r="Y91" s="22">
        <f>IF(OR(X91="",X91=ФИО!$Q$8),0,IF(COUNTIF(X:X,X91)=1,0,1))</f>
        <v>0</v>
      </c>
      <c r="AA91" s="2">
        <f>INDEX(ФИО!B:B,SUMIFS(ФИО!D:D,ФИО!Q:Q,БЮДЖЕТ!X91))</f>
        <v>0</v>
      </c>
    </row>
    <row r="92" spans="1:27" x14ac:dyDescent="0.25">
      <c r="A92" s="1"/>
      <c r="B92" s="5">
        <f t="shared" si="14"/>
        <v>92</v>
      </c>
      <c r="C92" s="5" t="str">
        <f t="shared" si="19"/>
        <v/>
      </c>
      <c r="D92" s="99"/>
      <c r="E92" s="103">
        <f>SUMIFS(ID!$H:$H,ID!$F:$F,$D92)</f>
        <v>0</v>
      </c>
      <c r="F92" s="99"/>
      <c r="G92" s="103">
        <f>SUMIFS(ID!$L:$L,ID!$J:$J,$F92)</f>
        <v>0</v>
      </c>
      <c r="H92" s="99"/>
      <c r="I92" s="103">
        <f>SUMIFS(ID!$P:$P,ID!$N:$N,$H92)</f>
        <v>0</v>
      </c>
      <c r="J92" s="99"/>
      <c r="K92" s="103">
        <f>SUMIFS(ID!$T:$T,ID!$R:$R,$J92)</f>
        <v>0</v>
      </c>
      <c r="L92" s="99"/>
      <c r="M92" s="103">
        <f>SUMIFS(ID!$X:$X,ID!$V:$V,$L92)</f>
        <v>0</v>
      </c>
      <c r="N92" s="99"/>
      <c r="O92" s="103">
        <f>SUMIFS(ID!$AD:$AD,ID!$AB:$AB,$N92)</f>
        <v>0</v>
      </c>
      <c r="P92" s="99" t="str">
        <f t="shared" si="13"/>
        <v/>
      </c>
      <c r="Q92" s="22">
        <f t="shared" si="12"/>
        <v>0</v>
      </c>
      <c r="R92" s="30"/>
      <c r="S92" s="22">
        <f t="shared" si="15"/>
        <v>0</v>
      </c>
      <c r="T92" s="30"/>
      <c r="U92" s="22">
        <f t="shared" si="16"/>
        <v>0</v>
      </c>
      <c r="V92" s="78">
        <f t="shared" si="17"/>
        <v>0</v>
      </c>
      <c r="W92" s="22">
        <f t="shared" si="18"/>
        <v>0</v>
      </c>
      <c r="X92" s="76"/>
      <c r="Y92" s="22">
        <f>IF(OR(X92="",X92=ФИО!$Q$8),0,IF(COUNTIF(X:X,X92)=1,0,1))</f>
        <v>0</v>
      </c>
      <c r="AA92" s="2">
        <f>INDEX(ФИО!B:B,SUMIFS(ФИО!D:D,ФИО!Q:Q,БЮДЖЕТ!X92))</f>
        <v>0</v>
      </c>
    </row>
    <row r="93" spans="1:27" x14ac:dyDescent="0.25">
      <c r="A93" s="1"/>
      <c r="B93" s="5">
        <f t="shared" si="14"/>
        <v>93</v>
      </c>
      <c r="C93" s="5" t="str">
        <f t="shared" si="19"/>
        <v/>
      </c>
      <c r="D93" s="99"/>
      <c r="E93" s="103">
        <f>SUMIFS(ID!$H:$H,ID!$F:$F,$D93)</f>
        <v>0</v>
      </c>
      <c r="F93" s="99"/>
      <c r="G93" s="103">
        <f>SUMIFS(ID!$L:$L,ID!$J:$J,$F93)</f>
        <v>0</v>
      </c>
      <c r="H93" s="99"/>
      <c r="I93" s="103">
        <f>SUMIFS(ID!$P:$P,ID!$N:$N,$H93)</f>
        <v>0</v>
      </c>
      <c r="J93" s="99"/>
      <c r="K93" s="103">
        <f>SUMIFS(ID!$T:$T,ID!$R:$R,$J93)</f>
        <v>0</v>
      </c>
      <c r="L93" s="99"/>
      <c r="M93" s="103">
        <f>SUMIFS(ID!$X:$X,ID!$V:$V,$L93)</f>
        <v>0</v>
      </c>
      <c r="N93" s="99"/>
      <c r="O93" s="103">
        <f>SUMIFS(ID!$AD:$AD,ID!$AB:$AB,$N93)</f>
        <v>0</v>
      </c>
      <c r="P93" s="99" t="str">
        <f t="shared" si="13"/>
        <v/>
      </c>
      <c r="Q93" s="22">
        <f t="shared" si="12"/>
        <v>0</v>
      </c>
      <c r="R93" s="30"/>
      <c r="S93" s="22">
        <f t="shared" si="15"/>
        <v>0</v>
      </c>
      <c r="T93" s="30"/>
      <c r="U93" s="22">
        <f t="shared" si="16"/>
        <v>0</v>
      </c>
      <c r="V93" s="78">
        <f t="shared" si="17"/>
        <v>0</v>
      </c>
      <c r="W93" s="22">
        <f t="shared" si="18"/>
        <v>0</v>
      </c>
      <c r="X93" s="76"/>
      <c r="Y93" s="22">
        <f>IF(OR(X93="",X93=ФИО!$Q$8),0,IF(COUNTIF(X:X,X93)=1,0,1))</f>
        <v>0</v>
      </c>
      <c r="AA93" s="2">
        <f>INDEX(ФИО!B:B,SUMIFS(ФИО!D:D,ФИО!Q:Q,БЮДЖЕТ!X93))</f>
        <v>0</v>
      </c>
    </row>
    <row r="94" spans="1:27" x14ac:dyDescent="0.25">
      <c r="A94" s="1"/>
      <c r="B94" s="5">
        <f t="shared" si="14"/>
        <v>94</v>
      </c>
      <c r="C94" s="5" t="str">
        <f t="shared" si="19"/>
        <v/>
      </c>
      <c r="D94" s="99"/>
      <c r="E94" s="103">
        <f>SUMIFS(ID!$H:$H,ID!$F:$F,$D94)</f>
        <v>0</v>
      </c>
      <c r="F94" s="99"/>
      <c r="G94" s="103">
        <f>SUMIFS(ID!$L:$L,ID!$J:$J,$F94)</f>
        <v>0</v>
      </c>
      <c r="H94" s="99"/>
      <c r="I94" s="103">
        <f>SUMIFS(ID!$P:$P,ID!$N:$N,$H94)</f>
        <v>0</v>
      </c>
      <c r="J94" s="99"/>
      <c r="K94" s="103">
        <f>SUMIFS(ID!$T:$T,ID!$R:$R,$J94)</f>
        <v>0</v>
      </c>
      <c r="L94" s="99"/>
      <c r="M94" s="103">
        <f>SUMIFS(ID!$X:$X,ID!$V:$V,$L94)</f>
        <v>0</v>
      </c>
      <c r="N94" s="99"/>
      <c r="O94" s="103">
        <f>SUMIFS(ID!$AD:$AD,ID!$AB:$AB,$N94)</f>
        <v>0</v>
      </c>
      <c r="P94" s="99" t="str">
        <f t="shared" si="13"/>
        <v/>
      </c>
      <c r="Q94" s="22">
        <f t="shared" si="12"/>
        <v>0</v>
      </c>
      <c r="R94" s="30"/>
      <c r="S94" s="22">
        <f t="shared" si="15"/>
        <v>0</v>
      </c>
      <c r="T94" s="30"/>
      <c r="U94" s="22">
        <f t="shared" si="16"/>
        <v>0</v>
      </c>
      <c r="V94" s="78">
        <f t="shared" si="17"/>
        <v>0</v>
      </c>
      <c r="W94" s="22">
        <f t="shared" si="18"/>
        <v>0</v>
      </c>
      <c r="X94" s="76"/>
      <c r="Y94" s="22">
        <f>IF(OR(X94="",X94=ФИО!$Q$8),0,IF(COUNTIF(X:X,X94)=1,0,1))</f>
        <v>0</v>
      </c>
      <c r="AA94" s="2">
        <f>INDEX(ФИО!B:B,SUMIFS(ФИО!D:D,ФИО!Q:Q,БЮДЖЕТ!X94))</f>
        <v>0</v>
      </c>
    </row>
    <row r="95" spans="1:27" x14ac:dyDescent="0.25">
      <c r="A95" s="1"/>
      <c r="B95" s="5">
        <f t="shared" si="14"/>
        <v>95</v>
      </c>
      <c r="C95" s="5" t="str">
        <f t="shared" si="19"/>
        <v/>
      </c>
      <c r="D95" s="99"/>
      <c r="E95" s="103">
        <f>SUMIFS(ID!$H:$H,ID!$F:$F,$D95)</f>
        <v>0</v>
      </c>
      <c r="F95" s="99"/>
      <c r="G95" s="103">
        <f>SUMIFS(ID!$L:$L,ID!$J:$J,$F95)</f>
        <v>0</v>
      </c>
      <c r="H95" s="99"/>
      <c r="I95" s="103">
        <f>SUMIFS(ID!$P:$P,ID!$N:$N,$H95)</f>
        <v>0</v>
      </c>
      <c r="J95" s="99"/>
      <c r="K95" s="103">
        <f>SUMIFS(ID!$T:$T,ID!$R:$R,$J95)</f>
        <v>0</v>
      </c>
      <c r="L95" s="99"/>
      <c r="M95" s="103">
        <f>SUMIFS(ID!$X:$X,ID!$V:$V,$L95)</f>
        <v>0</v>
      </c>
      <c r="N95" s="99"/>
      <c r="O95" s="103">
        <f>SUMIFS(ID!$AD:$AD,ID!$AB:$AB,$N95)</f>
        <v>0</v>
      </c>
      <c r="P95" s="99" t="str">
        <f t="shared" si="13"/>
        <v/>
      </c>
      <c r="Q95" s="22">
        <f t="shared" si="12"/>
        <v>0</v>
      </c>
      <c r="R95" s="30"/>
      <c r="S95" s="22">
        <f t="shared" si="15"/>
        <v>0</v>
      </c>
      <c r="T95" s="30"/>
      <c r="U95" s="22">
        <f t="shared" si="16"/>
        <v>0</v>
      </c>
      <c r="V95" s="78">
        <f t="shared" si="17"/>
        <v>0</v>
      </c>
      <c r="W95" s="22">
        <f t="shared" si="18"/>
        <v>0</v>
      </c>
      <c r="X95" s="76"/>
      <c r="Y95" s="22">
        <f>IF(OR(X95="",X95=ФИО!$Q$8),0,IF(COUNTIF(X:X,X95)=1,0,1))</f>
        <v>0</v>
      </c>
      <c r="AA95" s="2">
        <f>INDEX(ФИО!B:B,SUMIFS(ФИО!D:D,ФИО!Q:Q,БЮДЖЕТ!X95))</f>
        <v>0</v>
      </c>
    </row>
    <row r="96" spans="1:27" x14ac:dyDescent="0.25">
      <c r="A96" s="1"/>
      <c r="B96" s="5">
        <f t="shared" si="14"/>
        <v>96</v>
      </c>
      <c r="C96" s="5" t="str">
        <f t="shared" si="19"/>
        <v/>
      </c>
      <c r="D96" s="99"/>
      <c r="E96" s="103">
        <f>SUMIFS(ID!$H:$H,ID!$F:$F,$D96)</f>
        <v>0</v>
      </c>
      <c r="F96" s="99"/>
      <c r="G96" s="103">
        <f>SUMIFS(ID!$L:$L,ID!$J:$J,$F96)</f>
        <v>0</v>
      </c>
      <c r="H96" s="99"/>
      <c r="I96" s="103">
        <f>SUMIFS(ID!$P:$P,ID!$N:$N,$H96)</f>
        <v>0</v>
      </c>
      <c r="J96" s="99"/>
      <c r="K96" s="103">
        <f>SUMIFS(ID!$T:$T,ID!$R:$R,$J96)</f>
        <v>0</v>
      </c>
      <c r="L96" s="99"/>
      <c r="M96" s="103">
        <f>SUMIFS(ID!$X:$X,ID!$V:$V,$L96)</f>
        <v>0</v>
      </c>
      <c r="N96" s="99"/>
      <c r="O96" s="103">
        <f>SUMIFS(ID!$AD:$AD,ID!$AB:$AB,$N96)</f>
        <v>0</v>
      </c>
      <c r="P96" s="99" t="str">
        <f t="shared" si="13"/>
        <v/>
      </c>
      <c r="Q96" s="22">
        <f t="shared" si="12"/>
        <v>0</v>
      </c>
      <c r="R96" s="30"/>
      <c r="S96" s="22">
        <f t="shared" si="15"/>
        <v>0</v>
      </c>
      <c r="T96" s="30"/>
      <c r="U96" s="22">
        <f t="shared" si="16"/>
        <v>0</v>
      </c>
      <c r="V96" s="78">
        <f t="shared" si="17"/>
        <v>0</v>
      </c>
      <c r="W96" s="22">
        <f t="shared" si="18"/>
        <v>0</v>
      </c>
      <c r="X96" s="76"/>
      <c r="Y96" s="22">
        <f>IF(OR(X96="",X96=ФИО!$Q$8),0,IF(COUNTIF(X:X,X96)=1,0,1))</f>
        <v>0</v>
      </c>
      <c r="AA96" s="2">
        <f>INDEX(ФИО!B:B,SUMIFS(ФИО!D:D,ФИО!Q:Q,БЮДЖЕТ!X96))</f>
        <v>0</v>
      </c>
    </row>
    <row r="97" spans="1:27" x14ac:dyDescent="0.25">
      <c r="A97" s="1"/>
      <c r="B97" s="5">
        <f t="shared" si="14"/>
        <v>97</v>
      </c>
      <c r="C97" s="5" t="str">
        <f t="shared" si="19"/>
        <v/>
      </c>
      <c r="D97" s="99"/>
      <c r="E97" s="103">
        <f>SUMIFS(ID!$H:$H,ID!$F:$F,$D97)</f>
        <v>0</v>
      </c>
      <c r="F97" s="99"/>
      <c r="G97" s="103">
        <f>SUMIFS(ID!$L:$L,ID!$J:$J,$F97)</f>
        <v>0</v>
      </c>
      <c r="H97" s="99"/>
      <c r="I97" s="103">
        <f>SUMIFS(ID!$P:$P,ID!$N:$N,$H97)</f>
        <v>0</v>
      </c>
      <c r="J97" s="99"/>
      <c r="K97" s="103">
        <f>SUMIFS(ID!$T:$T,ID!$R:$R,$J97)</f>
        <v>0</v>
      </c>
      <c r="L97" s="99"/>
      <c r="M97" s="103">
        <f>SUMIFS(ID!$X:$X,ID!$V:$V,$L97)</f>
        <v>0</v>
      </c>
      <c r="N97" s="99"/>
      <c r="O97" s="103">
        <f>SUMIFS(ID!$AD:$AD,ID!$AB:$AB,$N97)</f>
        <v>0</v>
      </c>
      <c r="P97" s="99" t="str">
        <f t="shared" si="13"/>
        <v/>
      </c>
      <c r="Q97" s="22">
        <f t="shared" si="12"/>
        <v>0</v>
      </c>
      <c r="R97" s="30"/>
      <c r="S97" s="22">
        <f t="shared" si="15"/>
        <v>0</v>
      </c>
      <c r="T97" s="30"/>
      <c r="U97" s="22">
        <f t="shared" si="16"/>
        <v>0</v>
      </c>
      <c r="V97" s="78">
        <f t="shared" si="17"/>
        <v>0</v>
      </c>
      <c r="W97" s="22">
        <f t="shared" si="18"/>
        <v>0</v>
      </c>
      <c r="X97" s="76"/>
      <c r="Y97" s="22">
        <f>IF(OR(X97="",X97=ФИО!$Q$8),0,IF(COUNTIF(X:X,X97)=1,0,1))</f>
        <v>0</v>
      </c>
      <c r="AA97" s="2">
        <f>INDEX(ФИО!B:B,SUMIFS(ФИО!D:D,ФИО!Q:Q,БЮДЖЕТ!X97))</f>
        <v>0</v>
      </c>
    </row>
    <row r="98" spans="1:27" x14ac:dyDescent="0.25">
      <c r="A98" s="1"/>
      <c r="B98" s="5">
        <f t="shared" si="14"/>
        <v>98</v>
      </c>
      <c r="C98" s="5" t="str">
        <f t="shared" si="19"/>
        <v/>
      </c>
      <c r="D98" s="99"/>
      <c r="E98" s="103">
        <f>SUMIFS(ID!$H:$H,ID!$F:$F,$D98)</f>
        <v>0</v>
      </c>
      <c r="F98" s="99"/>
      <c r="G98" s="103">
        <f>SUMIFS(ID!$L:$L,ID!$J:$J,$F98)</f>
        <v>0</v>
      </c>
      <c r="H98" s="99"/>
      <c r="I98" s="103">
        <f>SUMIFS(ID!$P:$P,ID!$N:$N,$H98)</f>
        <v>0</v>
      </c>
      <c r="J98" s="99"/>
      <c r="K98" s="103">
        <f>SUMIFS(ID!$T:$T,ID!$R:$R,$J98)</f>
        <v>0</v>
      </c>
      <c r="L98" s="99"/>
      <c r="M98" s="103">
        <f>SUMIFS(ID!$X:$X,ID!$V:$V,$L98)</f>
        <v>0</v>
      </c>
      <c r="N98" s="99"/>
      <c r="O98" s="103">
        <f>SUMIFS(ID!$AD:$AD,ID!$AB:$AB,$N98)</f>
        <v>0</v>
      </c>
      <c r="P98" s="99" t="str">
        <f t="shared" si="13"/>
        <v/>
      </c>
      <c r="Q98" s="22">
        <f t="shared" si="12"/>
        <v>0</v>
      </c>
      <c r="R98" s="30"/>
      <c r="S98" s="22">
        <f t="shared" si="15"/>
        <v>0</v>
      </c>
      <c r="T98" s="30"/>
      <c r="U98" s="22">
        <f t="shared" si="16"/>
        <v>0</v>
      </c>
      <c r="V98" s="78">
        <f t="shared" si="17"/>
        <v>0</v>
      </c>
      <c r="W98" s="22">
        <f t="shared" si="18"/>
        <v>0</v>
      </c>
      <c r="X98" s="76"/>
      <c r="Y98" s="22">
        <f>IF(OR(X98="",X98=ФИО!$Q$8),0,IF(COUNTIF(X:X,X98)=1,0,1))</f>
        <v>0</v>
      </c>
      <c r="AA98" s="2">
        <f>INDEX(ФИО!B:B,SUMIFS(ФИО!D:D,ФИО!Q:Q,БЮДЖЕТ!X98))</f>
        <v>0</v>
      </c>
    </row>
    <row r="99" spans="1:27" x14ac:dyDescent="0.25">
      <c r="A99" s="1"/>
      <c r="B99" s="5">
        <f t="shared" si="14"/>
        <v>99</v>
      </c>
      <c r="C99" s="5" t="str">
        <f t="shared" si="19"/>
        <v/>
      </c>
      <c r="D99" s="99"/>
      <c r="E99" s="103">
        <f>SUMIFS(ID!$H:$H,ID!$F:$F,$D99)</f>
        <v>0</v>
      </c>
      <c r="F99" s="99"/>
      <c r="G99" s="103">
        <f>SUMIFS(ID!$L:$L,ID!$J:$J,$F99)</f>
        <v>0</v>
      </c>
      <c r="H99" s="99"/>
      <c r="I99" s="103">
        <f>SUMIFS(ID!$P:$P,ID!$N:$N,$H99)</f>
        <v>0</v>
      </c>
      <c r="J99" s="99"/>
      <c r="K99" s="103">
        <f>SUMIFS(ID!$T:$T,ID!$R:$R,$J99)</f>
        <v>0</v>
      </c>
      <c r="L99" s="99"/>
      <c r="M99" s="103">
        <f>SUMIFS(ID!$X:$X,ID!$V:$V,$L99)</f>
        <v>0</v>
      </c>
      <c r="N99" s="99"/>
      <c r="O99" s="103">
        <f>SUMIFS(ID!$AD:$AD,ID!$AB:$AB,$N99)</f>
        <v>0</v>
      </c>
      <c r="P99" s="99" t="str">
        <f t="shared" si="13"/>
        <v/>
      </c>
      <c r="Q99" s="22">
        <f t="shared" si="12"/>
        <v>0</v>
      </c>
      <c r="R99" s="30"/>
      <c r="S99" s="22">
        <f t="shared" si="15"/>
        <v>0</v>
      </c>
      <c r="T99" s="30"/>
      <c r="U99" s="22">
        <f t="shared" si="16"/>
        <v>0</v>
      </c>
      <c r="V99" s="78">
        <f t="shared" si="17"/>
        <v>0</v>
      </c>
      <c r="W99" s="22">
        <f t="shared" si="18"/>
        <v>0</v>
      </c>
      <c r="X99" s="76"/>
      <c r="Y99" s="22">
        <f>IF(OR(X99="",X99=ФИО!$Q$8),0,IF(COUNTIF(X:X,X99)=1,0,1))</f>
        <v>0</v>
      </c>
      <c r="AA99" s="2">
        <f>INDEX(ФИО!B:B,SUMIFS(ФИО!D:D,ФИО!Q:Q,БЮДЖЕТ!X99))</f>
        <v>0</v>
      </c>
    </row>
    <row r="100" spans="1:27" x14ac:dyDescent="0.25">
      <c r="A100" s="1"/>
      <c r="B100" s="5">
        <f t="shared" si="14"/>
        <v>100</v>
      </c>
      <c r="C100" s="5" t="str">
        <f t="shared" si="19"/>
        <v/>
      </c>
      <c r="D100" s="99"/>
      <c r="E100" s="103">
        <f>SUMIFS(ID!$H:$H,ID!$F:$F,$D100)</f>
        <v>0</v>
      </c>
      <c r="F100" s="99"/>
      <c r="G100" s="103">
        <f>SUMIFS(ID!$L:$L,ID!$J:$J,$F100)</f>
        <v>0</v>
      </c>
      <c r="H100" s="99"/>
      <c r="I100" s="103">
        <f>SUMIFS(ID!$P:$P,ID!$N:$N,$H100)</f>
        <v>0</v>
      </c>
      <c r="J100" s="99"/>
      <c r="K100" s="103">
        <f>SUMIFS(ID!$T:$T,ID!$R:$R,$J100)</f>
        <v>0</v>
      </c>
      <c r="L100" s="99"/>
      <c r="M100" s="103">
        <f>SUMIFS(ID!$X:$X,ID!$V:$V,$L100)</f>
        <v>0</v>
      </c>
      <c r="N100" s="99"/>
      <c r="O100" s="103">
        <f>SUMIFS(ID!$AD:$AD,ID!$AB:$AB,$N100)</f>
        <v>0</v>
      </c>
      <c r="P100" s="99" t="str">
        <f t="shared" si="13"/>
        <v/>
      </c>
      <c r="Q100" s="22">
        <f t="shared" si="12"/>
        <v>0</v>
      </c>
      <c r="R100" s="30"/>
      <c r="S100" s="22">
        <f t="shared" si="15"/>
        <v>0</v>
      </c>
      <c r="T100" s="30"/>
      <c r="U100" s="22">
        <f t="shared" si="16"/>
        <v>0</v>
      </c>
      <c r="V100" s="78">
        <f t="shared" si="17"/>
        <v>0</v>
      </c>
      <c r="W100" s="22">
        <f t="shared" si="18"/>
        <v>0</v>
      </c>
      <c r="X100" s="76"/>
      <c r="Y100" s="22">
        <f>IF(OR(X100="",X100=ФИО!$Q$8),0,IF(COUNTIF(X:X,X100)=1,0,1))</f>
        <v>0</v>
      </c>
      <c r="AA100" s="2">
        <f>INDEX(ФИО!B:B,SUMIFS(ФИО!D:D,ФИО!Q:Q,БЮДЖЕТ!X100))</f>
        <v>0</v>
      </c>
    </row>
    <row r="101" spans="1:27" x14ac:dyDescent="0.25">
      <c r="A101" s="1"/>
      <c r="B101" s="5">
        <f t="shared" si="14"/>
        <v>101</v>
      </c>
      <c r="C101" s="5" t="str">
        <f t="shared" si="19"/>
        <v/>
      </c>
      <c r="D101" s="99"/>
      <c r="E101" s="103">
        <f>SUMIFS(ID!$H:$H,ID!$F:$F,$D101)</f>
        <v>0</v>
      </c>
      <c r="F101" s="99"/>
      <c r="G101" s="103">
        <f>SUMIFS(ID!$L:$L,ID!$J:$J,$F101)</f>
        <v>0</v>
      </c>
      <c r="H101" s="99"/>
      <c r="I101" s="103">
        <f>SUMIFS(ID!$P:$P,ID!$N:$N,$H101)</f>
        <v>0</v>
      </c>
      <c r="J101" s="99"/>
      <c r="K101" s="103">
        <f>SUMIFS(ID!$T:$T,ID!$R:$R,$J101)</f>
        <v>0</v>
      </c>
      <c r="L101" s="99"/>
      <c r="M101" s="103">
        <f>SUMIFS(ID!$X:$X,ID!$V:$V,$L101)</f>
        <v>0</v>
      </c>
      <c r="N101" s="99"/>
      <c r="O101" s="103">
        <f>SUMIFS(ID!$AD:$AD,ID!$AB:$AB,$N101)</f>
        <v>0</v>
      </c>
      <c r="P101" s="99" t="str">
        <f t="shared" si="13"/>
        <v/>
      </c>
      <c r="Q101" s="22">
        <f t="shared" si="12"/>
        <v>0</v>
      </c>
      <c r="R101" s="30"/>
      <c r="S101" s="22">
        <f t="shared" si="15"/>
        <v>0</v>
      </c>
      <c r="T101" s="30"/>
      <c r="U101" s="22">
        <f t="shared" si="16"/>
        <v>0</v>
      </c>
      <c r="V101" s="78">
        <f t="shared" si="17"/>
        <v>0</v>
      </c>
      <c r="W101" s="22">
        <f t="shared" si="18"/>
        <v>0</v>
      </c>
      <c r="X101" s="76"/>
      <c r="Y101" s="22">
        <f>IF(OR(X101="",X101=ФИО!$Q$8),0,IF(COUNTIF(X:X,X101)=1,0,1))</f>
        <v>0</v>
      </c>
      <c r="AA101" s="2">
        <f>INDEX(ФИО!B:B,SUMIFS(ФИО!D:D,ФИО!Q:Q,БЮДЖЕТ!X101))</f>
        <v>0</v>
      </c>
    </row>
    <row r="102" spans="1:27" x14ac:dyDescent="0.25">
      <c r="A102" s="1"/>
      <c r="B102" s="5">
        <f t="shared" si="14"/>
        <v>102</v>
      </c>
      <c r="C102" s="5" t="str">
        <f t="shared" si="19"/>
        <v/>
      </c>
      <c r="D102" s="99"/>
      <c r="E102" s="103">
        <f>SUMIFS(ID!$H:$H,ID!$F:$F,$D102)</f>
        <v>0</v>
      </c>
      <c r="F102" s="99"/>
      <c r="G102" s="103">
        <f>SUMIFS(ID!$L:$L,ID!$J:$J,$F102)</f>
        <v>0</v>
      </c>
      <c r="H102" s="99"/>
      <c r="I102" s="103">
        <f>SUMIFS(ID!$P:$P,ID!$N:$N,$H102)</f>
        <v>0</v>
      </c>
      <c r="J102" s="99"/>
      <c r="K102" s="103">
        <f>SUMIFS(ID!$T:$T,ID!$R:$R,$J102)</f>
        <v>0</v>
      </c>
      <c r="L102" s="99"/>
      <c r="M102" s="103">
        <f>SUMIFS(ID!$X:$X,ID!$V:$V,$L102)</f>
        <v>0</v>
      </c>
      <c r="N102" s="99"/>
      <c r="O102" s="103">
        <f>SUMIFS(ID!$AD:$AD,ID!$AB:$AB,$N102)</f>
        <v>0</v>
      </c>
      <c r="P102" s="99" t="str">
        <f t="shared" si="13"/>
        <v/>
      </c>
      <c r="Q102" s="22">
        <f t="shared" si="12"/>
        <v>0</v>
      </c>
      <c r="R102" s="30"/>
      <c r="S102" s="22">
        <f t="shared" si="15"/>
        <v>0</v>
      </c>
      <c r="T102" s="30"/>
      <c r="U102" s="22">
        <f t="shared" si="16"/>
        <v>0</v>
      </c>
      <c r="V102" s="78">
        <f t="shared" si="17"/>
        <v>0</v>
      </c>
      <c r="W102" s="22">
        <f t="shared" si="18"/>
        <v>0</v>
      </c>
      <c r="X102" s="76"/>
      <c r="Y102" s="22">
        <f>IF(OR(X102="",X102=ФИО!$Q$8),0,IF(COUNTIF(X:X,X102)=1,0,1))</f>
        <v>0</v>
      </c>
      <c r="AA102" s="2">
        <f>INDEX(ФИО!B:B,SUMIFS(ФИО!D:D,ФИО!Q:Q,БЮДЖЕТ!X102))</f>
        <v>0</v>
      </c>
    </row>
    <row r="103" spans="1:27" x14ac:dyDescent="0.25">
      <c r="A103" s="1"/>
      <c r="B103" s="5">
        <f t="shared" si="14"/>
        <v>103</v>
      </c>
      <c r="C103" s="5" t="str">
        <f t="shared" si="19"/>
        <v/>
      </c>
      <c r="D103" s="99"/>
      <c r="E103" s="103">
        <f>SUMIFS(ID!$H:$H,ID!$F:$F,$D103)</f>
        <v>0</v>
      </c>
      <c r="F103" s="99"/>
      <c r="G103" s="103">
        <f>SUMIFS(ID!$L:$L,ID!$J:$J,$F103)</f>
        <v>0</v>
      </c>
      <c r="H103" s="99"/>
      <c r="I103" s="103">
        <f>SUMIFS(ID!$P:$P,ID!$N:$N,$H103)</f>
        <v>0</v>
      </c>
      <c r="J103" s="99"/>
      <c r="K103" s="103">
        <f>SUMIFS(ID!$T:$T,ID!$R:$R,$J103)</f>
        <v>0</v>
      </c>
      <c r="L103" s="99"/>
      <c r="M103" s="103">
        <f>SUMIFS(ID!$X:$X,ID!$V:$V,$L103)</f>
        <v>0</v>
      </c>
      <c r="N103" s="99"/>
      <c r="O103" s="103">
        <f>SUMIFS(ID!$AD:$AD,ID!$AB:$AB,$N103)</f>
        <v>0</v>
      </c>
      <c r="P103" s="99" t="str">
        <f t="shared" si="13"/>
        <v/>
      </c>
      <c r="Q103" s="22">
        <f t="shared" si="12"/>
        <v>0</v>
      </c>
      <c r="R103" s="30"/>
      <c r="S103" s="22">
        <f t="shared" si="15"/>
        <v>0</v>
      </c>
      <c r="T103" s="30"/>
      <c r="U103" s="22">
        <f t="shared" si="16"/>
        <v>0</v>
      </c>
      <c r="V103" s="78">
        <f t="shared" si="17"/>
        <v>0</v>
      </c>
      <c r="W103" s="22">
        <f t="shared" si="18"/>
        <v>0</v>
      </c>
      <c r="X103" s="76"/>
      <c r="Y103" s="22">
        <f>IF(OR(X103="",X103=ФИО!$Q$8),0,IF(COUNTIF(X:X,X103)=1,0,1))</f>
        <v>0</v>
      </c>
      <c r="AA103" s="2">
        <f>INDEX(ФИО!B:B,SUMIFS(ФИО!D:D,ФИО!Q:Q,БЮДЖЕТ!X103))</f>
        <v>0</v>
      </c>
    </row>
    <row r="104" spans="1:27" x14ac:dyDescent="0.25">
      <c r="A104" s="1"/>
      <c r="B104" s="5">
        <f t="shared" si="14"/>
        <v>104</v>
      </c>
      <c r="C104" s="5" t="str">
        <f t="shared" si="19"/>
        <v/>
      </c>
      <c r="D104" s="99"/>
      <c r="E104" s="103">
        <f>SUMIFS(ID!$H:$H,ID!$F:$F,$D104)</f>
        <v>0</v>
      </c>
      <c r="F104" s="99"/>
      <c r="G104" s="103">
        <f>SUMIFS(ID!$L:$L,ID!$J:$J,$F104)</f>
        <v>0</v>
      </c>
      <c r="H104" s="99"/>
      <c r="I104" s="103">
        <f>SUMIFS(ID!$P:$P,ID!$N:$N,$H104)</f>
        <v>0</v>
      </c>
      <c r="J104" s="99"/>
      <c r="K104" s="103">
        <f>SUMIFS(ID!$T:$T,ID!$R:$R,$J104)</f>
        <v>0</v>
      </c>
      <c r="L104" s="99"/>
      <c r="M104" s="103">
        <f>SUMIFS(ID!$X:$X,ID!$V:$V,$L104)</f>
        <v>0</v>
      </c>
      <c r="N104" s="99"/>
      <c r="O104" s="103">
        <f>SUMIFS(ID!$AD:$AD,ID!$AB:$AB,$N104)</f>
        <v>0</v>
      </c>
      <c r="P104" s="99" t="str">
        <f t="shared" si="13"/>
        <v/>
      </c>
      <c r="Q104" s="22">
        <f t="shared" si="12"/>
        <v>0</v>
      </c>
      <c r="R104" s="30"/>
      <c r="S104" s="22">
        <f t="shared" si="15"/>
        <v>0</v>
      </c>
      <c r="T104" s="30"/>
      <c r="U104" s="22">
        <f t="shared" si="16"/>
        <v>0</v>
      </c>
      <c r="V104" s="78">
        <f t="shared" si="17"/>
        <v>0</v>
      </c>
      <c r="W104" s="22">
        <f t="shared" si="18"/>
        <v>0</v>
      </c>
      <c r="X104" s="76"/>
      <c r="Y104" s="22">
        <f>IF(OR(X104="",X104=ФИО!$Q$8),0,IF(COUNTIF(X:X,X104)=1,0,1))</f>
        <v>0</v>
      </c>
      <c r="AA104" s="2">
        <f>INDEX(ФИО!B:B,SUMIFS(ФИО!D:D,ФИО!Q:Q,БЮДЖЕТ!X104))</f>
        <v>0</v>
      </c>
    </row>
    <row r="105" spans="1:27" x14ac:dyDescent="0.25">
      <c r="A105" s="1"/>
      <c r="B105" s="5">
        <f t="shared" si="14"/>
        <v>105</v>
      </c>
      <c r="C105" s="5" t="str">
        <f t="shared" si="19"/>
        <v/>
      </c>
      <c r="D105" s="99"/>
      <c r="E105" s="103">
        <f>SUMIFS(ID!$H:$H,ID!$F:$F,$D105)</f>
        <v>0</v>
      </c>
      <c r="F105" s="99"/>
      <c r="G105" s="103">
        <f>SUMIFS(ID!$L:$L,ID!$J:$J,$F105)</f>
        <v>0</v>
      </c>
      <c r="H105" s="99"/>
      <c r="I105" s="103">
        <f>SUMIFS(ID!$P:$P,ID!$N:$N,$H105)</f>
        <v>0</v>
      </c>
      <c r="J105" s="99"/>
      <c r="K105" s="103">
        <f>SUMIFS(ID!$T:$T,ID!$R:$R,$J105)</f>
        <v>0</v>
      </c>
      <c r="L105" s="99"/>
      <c r="M105" s="103">
        <f>SUMIFS(ID!$X:$X,ID!$V:$V,$L105)</f>
        <v>0</v>
      </c>
      <c r="N105" s="99"/>
      <c r="O105" s="103">
        <f>SUMIFS(ID!$AD:$AD,ID!$AB:$AB,$N105)</f>
        <v>0</v>
      </c>
      <c r="P105" s="99" t="str">
        <f t="shared" si="13"/>
        <v/>
      </c>
      <c r="Q105" s="22">
        <f t="shared" si="12"/>
        <v>0</v>
      </c>
      <c r="R105" s="30"/>
      <c r="S105" s="22">
        <f t="shared" si="15"/>
        <v>0</v>
      </c>
      <c r="T105" s="30"/>
      <c r="U105" s="22">
        <f t="shared" si="16"/>
        <v>0</v>
      </c>
      <c r="V105" s="78">
        <f t="shared" si="17"/>
        <v>0</v>
      </c>
      <c r="W105" s="22">
        <f t="shared" si="18"/>
        <v>0</v>
      </c>
      <c r="X105" s="76"/>
      <c r="Y105" s="22">
        <f>IF(OR(X105="",X105=ФИО!$Q$8),0,IF(COUNTIF(X:X,X105)=1,0,1))</f>
        <v>0</v>
      </c>
      <c r="AA105" s="2">
        <f>INDEX(ФИО!B:B,SUMIFS(ФИО!D:D,ФИО!Q:Q,БЮДЖЕТ!X105))</f>
        <v>0</v>
      </c>
    </row>
    <row r="106" spans="1:27" x14ac:dyDescent="0.25">
      <c r="A106" s="1"/>
      <c r="B106" s="5">
        <f t="shared" si="14"/>
        <v>106</v>
      </c>
      <c r="C106" s="5" t="str">
        <f t="shared" si="19"/>
        <v/>
      </c>
      <c r="D106" s="99"/>
      <c r="E106" s="103">
        <f>SUMIFS(ID!$H:$H,ID!$F:$F,$D106)</f>
        <v>0</v>
      </c>
      <c r="F106" s="99"/>
      <c r="G106" s="103">
        <f>SUMIFS(ID!$L:$L,ID!$J:$J,$F106)</f>
        <v>0</v>
      </c>
      <c r="H106" s="99"/>
      <c r="I106" s="103">
        <f>SUMIFS(ID!$P:$P,ID!$N:$N,$H106)</f>
        <v>0</v>
      </c>
      <c r="J106" s="99"/>
      <c r="K106" s="103">
        <f>SUMIFS(ID!$T:$T,ID!$R:$R,$J106)</f>
        <v>0</v>
      </c>
      <c r="L106" s="99"/>
      <c r="M106" s="103">
        <f>SUMIFS(ID!$X:$X,ID!$V:$V,$L106)</f>
        <v>0</v>
      </c>
      <c r="N106" s="99"/>
      <c r="O106" s="103">
        <f>SUMIFS(ID!$AD:$AD,ID!$AB:$AB,$N106)</f>
        <v>0</v>
      </c>
      <c r="P106" s="99" t="str">
        <f t="shared" si="13"/>
        <v/>
      </c>
      <c r="Q106" s="22">
        <f t="shared" si="12"/>
        <v>0</v>
      </c>
      <c r="R106" s="77"/>
      <c r="S106" s="22">
        <f t="shared" si="15"/>
        <v>0</v>
      </c>
      <c r="T106" s="30"/>
      <c r="U106" s="22">
        <f t="shared" si="16"/>
        <v>0</v>
      </c>
      <c r="V106" s="78">
        <f t="shared" si="17"/>
        <v>0</v>
      </c>
      <c r="W106" s="22">
        <f t="shared" si="18"/>
        <v>0</v>
      </c>
      <c r="X106" s="76"/>
      <c r="Y106" s="22">
        <f>IF(OR(X106="",X106=ФИО!$Q$8),0,IF(COUNTIF(X:X,X106)=1,0,1))</f>
        <v>0</v>
      </c>
      <c r="AA106" s="2">
        <f>INDEX(ФИО!B:B,SUMIFS(ФИО!D:D,ФИО!Q:Q,БЮДЖЕТ!X106))</f>
        <v>0</v>
      </c>
    </row>
    <row r="107" spans="1:27" x14ac:dyDescent="0.25">
      <c r="A107" s="1"/>
      <c r="B107" s="5">
        <f t="shared" si="14"/>
        <v>107</v>
      </c>
      <c r="C107" s="5" t="str">
        <f t="shared" si="19"/>
        <v/>
      </c>
      <c r="D107" s="99"/>
      <c r="E107" s="103">
        <f>SUMIFS(ID!$H:$H,ID!$F:$F,$D107)</f>
        <v>0</v>
      </c>
      <c r="F107" s="99"/>
      <c r="G107" s="103">
        <f>SUMIFS(ID!$L:$L,ID!$J:$J,$F107)</f>
        <v>0</v>
      </c>
      <c r="H107" s="99"/>
      <c r="I107" s="103">
        <f>SUMIFS(ID!$P:$P,ID!$N:$N,$H107)</f>
        <v>0</v>
      </c>
      <c r="J107" s="99"/>
      <c r="K107" s="103">
        <f>SUMIFS(ID!$T:$T,ID!$R:$R,$J107)</f>
        <v>0</v>
      </c>
      <c r="L107" s="99"/>
      <c r="M107" s="103">
        <f>SUMIFS(ID!$X:$X,ID!$V:$V,$L107)</f>
        <v>0</v>
      </c>
      <c r="N107" s="99"/>
      <c r="O107" s="103">
        <f>SUMIFS(ID!$AD:$AD,ID!$AB:$AB,$N107)</f>
        <v>0</v>
      </c>
      <c r="P107" s="99" t="str">
        <f t="shared" si="13"/>
        <v/>
      </c>
      <c r="Q107" s="22">
        <f t="shared" si="12"/>
        <v>0</v>
      </c>
      <c r="R107" s="77"/>
      <c r="S107" s="22">
        <f t="shared" si="15"/>
        <v>0</v>
      </c>
      <c r="T107" s="30"/>
      <c r="U107" s="22">
        <f t="shared" si="16"/>
        <v>0</v>
      </c>
      <c r="V107" s="78">
        <f t="shared" si="17"/>
        <v>0</v>
      </c>
      <c r="W107" s="22">
        <f t="shared" si="18"/>
        <v>0</v>
      </c>
      <c r="X107" s="76"/>
      <c r="Y107" s="22">
        <f>IF(OR(X107="",X107=ФИО!$Q$8),0,IF(COUNTIF(X:X,X107)=1,0,1))</f>
        <v>0</v>
      </c>
      <c r="AA107" s="2">
        <f>INDEX(ФИО!B:B,SUMIFS(ФИО!D:D,ФИО!Q:Q,БЮДЖЕТ!X107))</f>
        <v>0</v>
      </c>
    </row>
    <row r="108" spans="1:27" x14ac:dyDescent="0.25">
      <c r="A108" s="1"/>
      <c r="B108" s="5">
        <f t="shared" si="14"/>
        <v>108</v>
      </c>
      <c r="C108" s="5" t="str">
        <f t="shared" si="19"/>
        <v/>
      </c>
      <c r="D108" s="99"/>
      <c r="E108" s="103">
        <f>SUMIFS(ID!$H:$H,ID!$F:$F,$D108)</f>
        <v>0</v>
      </c>
      <c r="F108" s="99"/>
      <c r="G108" s="103">
        <f>SUMIFS(ID!$L:$L,ID!$J:$J,$F108)</f>
        <v>0</v>
      </c>
      <c r="H108" s="99"/>
      <c r="I108" s="103">
        <f>SUMIFS(ID!$P:$P,ID!$N:$N,$H108)</f>
        <v>0</v>
      </c>
      <c r="J108" s="99"/>
      <c r="K108" s="103">
        <f>SUMIFS(ID!$T:$T,ID!$R:$R,$J108)</f>
        <v>0</v>
      </c>
      <c r="L108" s="99"/>
      <c r="M108" s="103">
        <f>SUMIFS(ID!$X:$X,ID!$V:$V,$L108)</f>
        <v>0</v>
      </c>
      <c r="N108" s="99"/>
      <c r="O108" s="103">
        <f>SUMIFS(ID!$AD:$AD,ID!$AB:$AB,$N108)</f>
        <v>0</v>
      </c>
      <c r="P108" s="99" t="str">
        <f t="shared" si="13"/>
        <v/>
      </c>
      <c r="Q108" s="22">
        <f t="shared" si="12"/>
        <v>0</v>
      </c>
      <c r="R108" s="77"/>
      <c r="S108" s="22">
        <f t="shared" si="15"/>
        <v>0</v>
      </c>
      <c r="T108" s="30"/>
      <c r="U108" s="22">
        <f t="shared" si="16"/>
        <v>0</v>
      </c>
      <c r="V108" s="78">
        <f t="shared" si="17"/>
        <v>0</v>
      </c>
      <c r="W108" s="22">
        <f t="shared" si="18"/>
        <v>0</v>
      </c>
      <c r="X108" s="76"/>
      <c r="Y108" s="22">
        <f>IF(OR(X108="",X108=ФИО!$Q$8),0,IF(COUNTIF(X:X,X108)=1,0,1))</f>
        <v>0</v>
      </c>
      <c r="AA108" s="2">
        <f>INDEX(ФИО!B:B,SUMIFS(ФИО!D:D,ФИО!Q:Q,БЮДЖЕТ!X108))</f>
        <v>0</v>
      </c>
    </row>
    <row r="109" spans="1:27" x14ac:dyDescent="0.25">
      <c r="A109" s="1"/>
      <c r="B109" s="5">
        <f t="shared" si="14"/>
        <v>109</v>
      </c>
      <c r="C109" s="5" t="str">
        <f t="shared" si="19"/>
        <v/>
      </c>
      <c r="D109" s="99"/>
      <c r="E109" s="103">
        <f>SUMIFS(ID!$H:$H,ID!$F:$F,$D109)</f>
        <v>0</v>
      </c>
      <c r="F109" s="99"/>
      <c r="G109" s="103">
        <f>SUMIFS(ID!$L:$L,ID!$J:$J,$F109)</f>
        <v>0</v>
      </c>
      <c r="H109" s="99"/>
      <c r="I109" s="103">
        <f>SUMIFS(ID!$P:$P,ID!$N:$N,$H109)</f>
        <v>0</v>
      </c>
      <c r="J109" s="99"/>
      <c r="K109" s="103">
        <f>SUMIFS(ID!$T:$T,ID!$R:$R,$J109)</f>
        <v>0</v>
      </c>
      <c r="L109" s="99"/>
      <c r="M109" s="103">
        <f>SUMIFS(ID!$X:$X,ID!$V:$V,$L109)</f>
        <v>0</v>
      </c>
      <c r="N109" s="99"/>
      <c r="O109" s="103">
        <f>SUMIFS(ID!$AD:$AD,ID!$AB:$AB,$N109)</f>
        <v>0</v>
      </c>
      <c r="P109" s="99" t="str">
        <f t="shared" si="13"/>
        <v/>
      </c>
      <c r="Q109" s="22">
        <f t="shared" si="12"/>
        <v>0</v>
      </c>
      <c r="R109" s="77"/>
      <c r="S109" s="22">
        <f t="shared" si="15"/>
        <v>0</v>
      </c>
      <c r="T109" s="30"/>
      <c r="U109" s="22">
        <f t="shared" si="16"/>
        <v>0</v>
      </c>
      <c r="V109" s="78">
        <f t="shared" si="17"/>
        <v>0</v>
      </c>
      <c r="W109" s="22">
        <f t="shared" si="18"/>
        <v>0</v>
      </c>
      <c r="X109" s="76"/>
      <c r="Y109" s="22">
        <f>IF(OR(X109="",X109=ФИО!$Q$8),0,IF(COUNTIF(X:X,X109)=1,0,1))</f>
        <v>0</v>
      </c>
      <c r="AA109" s="2">
        <f>INDEX(ФИО!B:B,SUMIFS(ФИО!D:D,ФИО!Q:Q,БЮДЖЕТ!X109))</f>
        <v>0</v>
      </c>
    </row>
    <row r="110" spans="1:27" x14ac:dyDescent="0.25">
      <c r="A110" s="1"/>
      <c r="B110" s="5">
        <f t="shared" si="14"/>
        <v>110</v>
      </c>
      <c r="C110" s="5" t="str">
        <f t="shared" si="19"/>
        <v/>
      </c>
      <c r="D110" s="99"/>
      <c r="E110" s="103">
        <f>SUMIFS(ID!$H:$H,ID!$F:$F,$D110)</f>
        <v>0</v>
      </c>
      <c r="F110" s="99"/>
      <c r="G110" s="103">
        <f>SUMIFS(ID!$L:$L,ID!$J:$J,$F110)</f>
        <v>0</v>
      </c>
      <c r="H110" s="99"/>
      <c r="I110" s="103">
        <f>SUMIFS(ID!$P:$P,ID!$N:$N,$H110)</f>
        <v>0</v>
      </c>
      <c r="J110" s="99"/>
      <c r="K110" s="103">
        <f>SUMIFS(ID!$T:$T,ID!$R:$R,$J110)</f>
        <v>0</v>
      </c>
      <c r="L110" s="99"/>
      <c r="M110" s="103">
        <f>SUMIFS(ID!$X:$X,ID!$V:$V,$L110)</f>
        <v>0</v>
      </c>
      <c r="N110" s="99"/>
      <c r="O110" s="103">
        <f>SUMIFS(ID!$AD:$AD,ID!$AB:$AB,$N110)</f>
        <v>0</v>
      </c>
      <c r="P110" s="99" t="str">
        <f t="shared" si="13"/>
        <v/>
      </c>
      <c r="Q110" s="22">
        <f t="shared" si="12"/>
        <v>0</v>
      </c>
      <c r="R110" s="77"/>
      <c r="S110" s="22">
        <f t="shared" si="15"/>
        <v>0</v>
      </c>
      <c r="T110" s="30"/>
      <c r="U110" s="22">
        <f t="shared" si="16"/>
        <v>0</v>
      </c>
      <c r="V110" s="78">
        <f t="shared" si="17"/>
        <v>0</v>
      </c>
      <c r="W110" s="22">
        <f t="shared" si="18"/>
        <v>0</v>
      </c>
      <c r="X110" s="76"/>
      <c r="Y110" s="22">
        <f>IF(OR(X110="",X110=ФИО!$Q$8),0,IF(COUNTIF(X:X,X110)=1,0,1))</f>
        <v>0</v>
      </c>
      <c r="AA110" s="2">
        <f>INDEX(ФИО!B:B,SUMIFS(ФИО!D:D,ФИО!Q:Q,БЮДЖЕТ!X110))</f>
        <v>0</v>
      </c>
    </row>
    <row r="111" spans="1:27" x14ac:dyDescent="0.25">
      <c r="A111" s="1"/>
      <c r="B111" s="5">
        <f t="shared" si="14"/>
        <v>111</v>
      </c>
      <c r="C111" s="5" t="str">
        <f t="shared" si="19"/>
        <v/>
      </c>
      <c r="D111" s="99"/>
      <c r="E111" s="103">
        <f>SUMIFS(ID!$H:$H,ID!$F:$F,$D111)</f>
        <v>0</v>
      </c>
      <c r="F111" s="99"/>
      <c r="G111" s="103">
        <f>SUMIFS(ID!$L:$L,ID!$J:$J,$F111)</f>
        <v>0</v>
      </c>
      <c r="H111" s="99"/>
      <c r="I111" s="103">
        <f>SUMIFS(ID!$P:$P,ID!$N:$N,$H111)</f>
        <v>0</v>
      </c>
      <c r="J111" s="99"/>
      <c r="K111" s="103">
        <f>SUMIFS(ID!$T:$T,ID!$R:$R,$J111)</f>
        <v>0</v>
      </c>
      <c r="L111" s="99"/>
      <c r="M111" s="103">
        <f>SUMIFS(ID!$X:$X,ID!$V:$V,$L111)</f>
        <v>0</v>
      </c>
      <c r="N111" s="99"/>
      <c r="O111" s="103">
        <f>SUMIFS(ID!$AD:$AD,ID!$AB:$AB,$N111)</f>
        <v>0</v>
      </c>
      <c r="P111" s="99" t="str">
        <f t="shared" si="13"/>
        <v/>
      </c>
      <c r="Q111" s="22">
        <f t="shared" si="12"/>
        <v>0</v>
      </c>
      <c r="R111" s="77"/>
      <c r="S111" s="22">
        <f t="shared" si="15"/>
        <v>0</v>
      </c>
      <c r="T111" s="30"/>
      <c r="U111" s="22">
        <f t="shared" si="16"/>
        <v>0</v>
      </c>
      <c r="V111" s="78">
        <f t="shared" si="17"/>
        <v>0</v>
      </c>
      <c r="W111" s="22">
        <f t="shared" si="18"/>
        <v>0</v>
      </c>
      <c r="X111" s="76"/>
      <c r="Y111" s="22">
        <f>IF(OR(X111="",X111=ФИО!$Q$8),0,IF(COUNTIF(X:X,X111)=1,0,1))</f>
        <v>0</v>
      </c>
      <c r="AA111" s="2">
        <f>INDEX(ФИО!B:B,SUMIFS(ФИО!D:D,ФИО!Q:Q,БЮДЖЕТ!X111))</f>
        <v>0</v>
      </c>
    </row>
    <row r="112" spans="1:27" x14ac:dyDescent="0.25">
      <c r="A112" s="1"/>
      <c r="B112" s="5">
        <f t="shared" si="14"/>
        <v>112</v>
      </c>
      <c r="C112" s="5" t="str">
        <f t="shared" si="19"/>
        <v/>
      </c>
      <c r="D112" s="99"/>
      <c r="E112" s="103">
        <f>SUMIFS(ID!$H:$H,ID!$F:$F,$D112)</f>
        <v>0</v>
      </c>
      <c r="F112" s="99"/>
      <c r="G112" s="103">
        <f>SUMIFS(ID!$L:$L,ID!$J:$J,$F112)</f>
        <v>0</v>
      </c>
      <c r="H112" s="99"/>
      <c r="I112" s="103">
        <f>SUMIFS(ID!$P:$P,ID!$N:$N,$H112)</f>
        <v>0</v>
      </c>
      <c r="J112" s="99"/>
      <c r="K112" s="103">
        <f>SUMIFS(ID!$T:$T,ID!$R:$R,$J112)</f>
        <v>0</v>
      </c>
      <c r="L112" s="99"/>
      <c r="M112" s="103">
        <f>SUMIFS(ID!$X:$X,ID!$V:$V,$L112)</f>
        <v>0</v>
      </c>
      <c r="N112" s="99"/>
      <c r="O112" s="103">
        <f>SUMIFS(ID!$AD:$AD,ID!$AB:$AB,$N112)</f>
        <v>0</v>
      </c>
      <c r="P112" s="99" t="str">
        <f t="shared" si="13"/>
        <v/>
      </c>
      <c r="Q112" s="22">
        <f t="shared" si="12"/>
        <v>0</v>
      </c>
      <c r="R112" s="30"/>
      <c r="S112" s="22">
        <f t="shared" si="15"/>
        <v>0</v>
      </c>
      <c r="T112" s="30"/>
      <c r="U112" s="22">
        <f t="shared" si="16"/>
        <v>0</v>
      </c>
      <c r="V112" s="78">
        <f t="shared" si="17"/>
        <v>0</v>
      </c>
      <c r="W112" s="22">
        <f t="shared" si="18"/>
        <v>0</v>
      </c>
      <c r="X112" s="76"/>
      <c r="Y112" s="22">
        <f>IF(OR(X112="",X112=ФИО!$Q$8),0,IF(COUNTIF(X:X,X112)=1,0,1))</f>
        <v>0</v>
      </c>
      <c r="AA112" s="2">
        <f>INDEX(ФИО!B:B,SUMIFS(ФИО!D:D,ФИО!Q:Q,БЮДЖЕТ!X112))</f>
        <v>0</v>
      </c>
    </row>
    <row r="113" spans="1:27" x14ac:dyDescent="0.25">
      <c r="A113" s="1"/>
      <c r="B113" s="5">
        <f t="shared" si="14"/>
        <v>113</v>
      </c>
      <c r="C113" s="5" t="str">
        <f t="shared" si="19"/>
        <v/>
      </c>
      <c r="D113" s="99"/>
      <c r="E113" s="103">
        <f>SUMIFS(ID!$H:$H,ID!$F:$F,$D113)</f>
        <v>0</v>
      </c>
      <c r="F113" s="99"/>
      <c r="G113" s="103">
        <f>SUMIFS(ID!$L:$L,ID!$J:$J,$F113)</f>
        <v>0</v>
      </c>
      <c r="H113" s="99"/>
      <c r="I113" s="103">
        <f>SUMIFS(ID!$P:$P,ID!$N:$N,$H113)</f>
        <v>0</v>
      </c>
      <c r="J113" s="99"/>
      <c r="K113" s="103">
        <f>SUMIFS(ID!$T:$T,ID!$R:$R,$J113)</f>
        <v>0</v>
      </c>
      <c r="L113" s="99"/>
      <c r="M113" s="103">
        <f>SUMIFS(ID!$X:$X,ID!$V:$V,$L113)</f>
        <v>0</v>
      </c>
      <c r="N113" s="99"/>
      <c r="O113" s="103">
        <f>SUMIFS(ID!$AD:$AD,ID!$AB:$AB,$N113)</f>
        <v>0</v>
      </c>
      <c r="P113" s="99" t="str">
        <f t="shared" si="13"/>
        <v/>
      </c>
      <c r="Q113" s="22">
        <f t="shared" si="12"/>
        <v>0</v>
      </c>
      <c r="R113" s="30"/>
      <c r="S113" s="22">
        <f t="shared" si="15"/>
        <v>0</v>
      </c>
      <c r="T113" s="30"/>
      <c r="U113" s="22">
        <f t="shared" si="16"/>
        <v>0</v>
      </c>
      <c r="V113" s="78">
        <f t="shared" si="17"/>
        <v>0</v>
      </c>
      <c r="W113" s="22">
        <f t="shared" si="18"/>
        <v>0</v>
      </c>
      <c r="X113" s="76"/>
      <c r="Y113" s="22">
        <f>IF(OR(X113="",X113=ФИО!$Q$8),0,IF(COUNTIF(X:X,X113)=1,0,1))</f>
        <v>0</v>
      </c>
      <c r="AA113" s="2">
        <f>INDEX(ФИО!B:B,SUMIFS(ФИО!D:D,ФИО!Q:Q,БЮДЖЕТ!X113))</f>
        <v>0</v>
      </c>
    </row>
    <row r="114" spans="1:27" x14ac:dyDescent="0.25">
      <c r="A114" s="1"/>
      <c r="B114" s="5">
        <f t="shared" si="14"/>
        <v>114</v>
      </c>
      <c r="C114" s="5" t="str">
        <f t="shared" si="19"/>
        <v/>
      </c>
      <c r="D114" s="99"/>
      <c r="E114" s="103">
        <f>SUMIFS(ID!$H:$H,ID!$F:$F,$D114)</f>
        <v>0</v>
      </c>
      <c r="F114" s="99"/>
      <c r="G114" s="103">
        <f>SUMIFS(ID!$L:$L,ID!$J:$J,$F114)</f>
        <v>0</v>
      </c>
      <c r="H114" s="99"/>
      <c r="I114" s="103">
        <f>SUMIFS(ID!$P:$P,ID!$N:$N,$H114)</f>
        <v>0</v>
      </c>
      <c r="J114" s="99"/>
      <c r="K114" s="103">
        <f>SUMIFS(ID!$T:$T,ID!$R:$R,$J114)</f>
        <v>0</v>
      </c>
      <c r="L114" s="99"/>
      <c r="M114" s="103">
        <f>SUMIFS(ID!$X:$X,ID!$V:$V,$L114)</f>
        <v>0</v>
      </c>
      <c r="N114" s="99"/>
      <c r="O114" s="103">
        <f>SUMIFS(ID!$AD:$AD,ID!$AB:$AB,$N114)</f>
        <v>0</v>
      </c>
      <c r="P114" s="99" t="str">
        <f t="shared" si="13"/>
        <v/>
      </c>
      <c r="Q114" s="22">
        <f t="shared" si="12"/>
        <v>0</v>
      </c>
      <c r="R114" s="30"/>
      <c r="S114" s="22">
        <f t="shared" si="15"/>
        <v>0</v>
      </c>
      <c r="T114" s="30"/>
      <c r="U114" s="22">
        <f t="shared" si="16"/>
        <v>0</v>
      </c>
      <c r="V114" s="78">
        <f t="shared" si="17"/>
        <v>0</v>
      </c>
      <c r="W114" s="22">
        <f t="shared" si="18"/>
        <v>0</v>
      </c>
      <c r="X114" s="76"/>
      <c r="Y114" s="22">
        <f>IF(OR(X114="",X114=ФИО!$Q$8),0,IF(COUNTIF(X:X,X114)=1,0,1))</f>
        <v>0</v>
      </c>
      <c r="AA114" s="2">
        <f>INDEX(ФИО!B:B,SUMIFS(ФИО!D:D,ФИО!Q:Q,БЮДЖЕТ!X114))</f>
        <v>0</v>
      </c>
    </row>
    <row r="115" spans="1:27" x14ac:dyDescent="0.25">
      <c r="A115" s="1"/>
      <c r="B115" s="5">
        <f t="shared" si="14"/>
        <v>115</v>
      </c>
      <c r="C115" s="5" t="str">
        <f t="shared" si="19"/>
        <v/>
      </c>
      <c r="D115" s="99"/>
      <c r="E115" s="103">
        <f>SUMIFS(ID!$H:$H,ID!$F:$F,$D115)</f>
        <v>0</v>
      </c>
      <c r="F115" s="99"/>
      <c r="G115" s="103">
        <f>SUMIFS(ID!$L:$L,ID!$J:$J,$F115)</f>
        <v>0</v>
      </c>
      <c r="H115" s="99"/>
      <c r="I115" s="103">
        <f>SUMIFS(ID!$P:$P,ID!$N:$N,$H115)</f>
        <v>0</v>
      </c>
      <c r="J115" s="99"/>
      <c r="K115" s="103">
        <f>SUMIFS(ID!$T:$T,ID!$R:$R,$J115)</f>
        <v>0</v>
      </c>
      <c r="L115" s="99"/>
      <c r="M115" s="103">
        <f>SUMIFS(ID!$X:$X,ID!$V:$V,$L115)</f>
        <v>0</v>
      </c>
      <c r="N115" s="99"/>
      <c r="O115" s="103">
        <f>SUMIFS(ID!$AD:$AD,ID!$AB:$AB,$N115)</f>
        <v>0</v>
      </c>
      <c r="P115" s="99" t="str">
        <f t="shared" si="13"/>
        <v/>
      </c>
      <c r="Q115" s="22">
        <f t="shared" si="12"/>
        <v>0</v>
      </c>
      <c r="R115" s="30"/>
      <c r="S115" s="22">
        <f t="shared" si="15"/>
        <v>0</v>
      </c>
      <c r="T115" s="30"/>
      <c r="U115" s="22">
        <f t="shared" si="16"/>
        <v>0</v>
      </c>
      <c r="V115" s="78">
        <f t="shared" si="17"/>
        <v>0</v>
      </c>
      <c r="W115" s="22">
        <f t="shared" si="18"/>
        <v>0</v>
      </c>
      <c r="X115" s="76"/>
      <c r="Y115" s="22">
        <f>IF(OR(X115="",X115=ФИО!$Q$8),0,IF(COUNTIF(X:X,X115)=1,0,1))</f>
        <v>0</v>
      </c>
      <c r="AA115" s="2">
        <f>INDEX(ФИО!B:B,SUMIFS(ФИО!D:D,ФИО!Q:Q,БЮДЖЕТ!X115))</f>
        <v>0</v>
      </c>
    </row>
    <row r="116" spans="1:27" x14ac:dyDescent="0.25">
      <c r="A116" s="1"/>
      <c r="B116" s="5">
        <f t="shared" si="14"/>
        <v>116</v>
      </c>
      <c r="C116" s="5" t="str">
        <f t="shared" si="19"/>
        <v/>
      </c>
      <c r="D116" s="99"/>
      <c r="E116" s="103">
        <f>SUMIFS(ID!$H:$H,ID!$F:$F,$D116)</f>
        <v>0</v>
      </c>
      <c r="F116" s="99"/>
      <c r="G116" s="103">
        <f>SUMIFS(ID!$L:$L,ID!$J:$J,$F116)</f>
        <v>0</v>
      </c>
      <c r="H116" s="99"/>
      <c r="I116" s="103">
        <f>SUMIFS(ID!$P:$P,ID!$N:$N,$H116)</f>
        <v>0</v>
      </c>
      <c r="J116" s="99"/>
      <c r="K116" s="103">
        <f>SUMIFS(ID!$T:$T,ID!$R:$R,$J116)</f>
        <v>0</v>
      </c>
      <c r="L116" s="99"/>
      <c r="M116" s="103">
        <f>SUMIFS(ID!$X:$X,ID!$V:$V,$L116)</f>
        <v>0</v>
      </c>
      <c r="N116" s="99"/>
      <c r="O116" s="103">
        <f>SUMIFS(ID!$AD:$AD,ID!$AB:$AB,$N116)</f>
        <v>0</v>
      </c>
      <c r="P116" s="99" t="str">
        <f t="shared" si="13"/>
        <v/>
      </c>
      <c r="Q116" s="22">
        <f t="shared" si="12"/>
        <v>0</v>
      </c>
      <c r="R116" s="30"/>
      <c r="S116" s="22">
        <f t="shared" si="15"/>
        <v>0</v>
      </c>
      <c r="T116" s="30"/>
      <c r="U116" s="22">
        <f t="shared" si="16"/>
        <v>0</v>
      </c>
      <c r="V116" s="78">
        <f t="shared" si="17"/>
        <v>0</v>
      </c>
      <c r="W116" s="22">
        <f t="shared" si="18"/>
        <v>0</v>
      </c>
      <c r="X116" s="76"/>
      <c r="Y116" s="22">
        <f>IF(OR(X116="",X116=ФИО!$Q$8),0,IF(COUNTIF(X:X,X116)=1,0,1))</f>
        <v>0</v>
      </c>
      <c r="AA116" s="2">
        <f>INDEX(ФИО!B:B,SUMIFS(ФИО!D:D,ФИО!Q:Q,БЮДЖЕТ!X116))</f>
        <v>0</v>
      </c>
    </row>
    <row r="117" spans="1:27" x14ac:dyDescent="0.25">
      <c r="A117" s="1"/>
      <c r="B117" s="5">
        <f t="shared" si="14"/>
        <v>117</v>
      </c>
      <c r="C117" s="5" t="str">
        <f t="shared" si="19"/>
        <v/>
      </c>
      <c r="D117" s="99"/>
      <c r="E117" s="103">
        <f>SUMIFS(ID!$H:$H,ID!$F:$F,$D117)</f>
        <v>0</v>
      </c>
      <c r="F117" s="99"/>
      <c r="G117" s="103">
        <f>SUMIFS(ID!$L:$L,ID!$J:$J,$F117)</f>
        <v>0</v>
      </c>
      <c r="H117" s="99"/>
      <c r="I117" s="103">
        <f>SUMIFS(ID!$P:$P,ID!$N:$N,$H117)</f>
        <v>0</v>
      </c>
      <c r="J117" s="99"/>
      <c r="K117" s="103">
        <f>SUMIFS(ID!$T:$T,ID!$R:$R,$J117)</f>
        <v>0</v>
      </c>
      <c r="L117" s="99"/>
      <c r="M117" s="103">
        <f>SUMIFS(ID!$X:$X,ID!$V:$V,$L117)</f>
        <v>0</v>
      </c>
      <c r="N117" s="99"/>
      <c r="O117" s="103">
        <f>SUMIFS(ID!$AD:$AD,ID!$AB:$AB,$N117)</f>
        <v>0</v>
      </c>
      <c r="P117" s="99" t="str">
        <f t="shared" si="13"/>
        <v/>
      </c>
      <c r="Q117" s="22">
        <f t="shared" si="12"/>
        <v>0</v>
      </c>
      <c r="R117" s="30"/>
      <c r="S117" s="22">
        <f t="shared" si="15"/>
        <v>0</v>
      </c>
      <c r="T117" s="30"/>
      <c r="U117" s="22">
        <f t="shared" si="16"/>
        <v>0</v>
      </c>
      <c r="V117" s="78">
        <f t="shared" si="17"/>
        <v>0</v>
      </c>
      <c r="W117" s="22">
        <f t="shared" si="18"/>
        <v>0</v>
      </c>
      <c r="X117" s="76"/>
      <c r="Y117" s="22">
        <f>IF(OR(X117="",X117=ФИО!$Q$8),0,IF(COUNTIF(X:X,X117)=1,0,1))</f>
        <v>0</v>
      </c>
      <c r="AA117" s="2">
        <f>INDEX(ФИО!B:B,SUMIFS(ФИО!D:D,ФИО!Q:Q,БЮДЖЕТ!X117))</f>
        <v>0</v>
      </c>
    </row>
    <row r="118" spans="1:27" x14ac:dyDescent="0.25">
      <c r="A118" s="1"/>
      <c r="B118" s="5">
        <f t="shared" si="14"/>
        <v>118</v>
      </c>
      <c r="C118" s="5" t="str">
        <f t="shared" si="19"/>
        <v/>
      </c>
      <c r="D118" s="99"/>
      <c r="E118" s="103">
        <f>SUMIFS(ID!$H:$H,ID!$F:$F,$D118)</f>
        <v>0</v>
      </c>
      <c r="F118" s="99"/>
      <c r="G118" s="103">
        <f>SUMIFS(ID!$L:$L,ID!$J:$J,$F118)</f>
        <v>0</v>
      </c>
      <c r="H118" s="99"/>
      <c r="I118" s="103">
        <f>SUMIFS(ID!$P:$P,ID!$N:$N,$H118)</f>
        <v>0</v>
      </c>
      <c r="J118" s="99"/>
      <c r="K118" s="103">
        <f>SUMIFS(ID!$T:$T,ID!$R:$R,$J118)</f>
        <v>0</v>
      </c>
      <c r="L118" s="99"/>
      <c r="M118" s="103">
        <f>SUMIFS(ID!$X:$X,ID!$V:$V,$L118)</f>
        <v>0</v>
      </c>
      <c r="N118" s="99"/>
      <c r="O118" s="103">
        <f>SUMIFS(ID!$AD:$AD,ID!$AB:$AB,$N118)</f>
        <v>0</v>
      </c>
      <c r="P118" s="99" t="str">
        <f t="shared" si="13"/>
        <v/>
      </c>
      <c r="Q118" s="22">
        <f t="shared" si="12"/>
        <v>0</v>
      </c>
      <c r="R118" s="30"/>
      <c r="S118" s="22">
        <f t="shared" si="15"/>
        <v>0</v>
      </c>
      <c r="T118" s="30"/>
      <c r="U118" s="22">
        <f t="shared" si="16"/>
        <v>0</v>
      </c>
      <c r="V118" s="78">
        <f t="shared" si="17"/>
        <v>0</v>
      </c>
      <c r="W118" s="22">
        <f t="shared" si="18"/>
        <v>0</v>
      </c>
      <c r="X118" s="76"/>
      <c r="Y118" s="22">
        <f>IF(OR(X118="",X118=ФИО!$Q$8),0,IF(COUNTIF(X:X,X118)=1,0,1))</f>
        <v>0</v>
      </c>
      <c r="AA118" s="2">
        <f>INDEX(ФИО!B:B,SUMIFS(ФИО!D:D,ФИО!Q:Q,БЮДЖЕТ!X118))</f>
        <v>0</v>
      </c>
    </row>
    <row r="119" spans="1:27" x14ac:dyDescent="0.25">
      <c r="A119" s="1"/>
      <c r="B119" s="5">
        <f t="shared" si="14"/>
        <v>119</v>
      </c>
      <c r="C119" s="5" t="str">
        <f t="shared" si="19"/>
        <v/>
      </c>
      <c r="D119" s="99"/>
      <c r="E119" s="103">
        <f>SUMIFS(ID!$H:$H,ID!$F:$F,$D119)</f>
        <v>0</v>
      </c>
      <c r="F119" s="99"/>
      <c r="G119" s="103">
        <f>SUMIFS(ID!$L:$L,ID!$J:$J,$F119)</f>
        <v>0</v>
      </c>
      <c r="H119" s="99"/>
      <c r="I119" s="103">
        <f>SUMIFS(ID!$P:$P,ID!$N:$N,$H119)</f>
        <v>0</v>
      </c>
      <c r="J119" s="99"/>
      <c r="K119" s="103">
        <f>SUMIFS(ID!$T:$T,ID!$R:$R,$J119)</f>
        <v>0</v>
      </c>
      <c r="L119" s="99"/>
      <c r="M119" s="103">
        <f>SUMIFS(ID!$X:$X,ID!$V:$V,$L119)</f>
        <v>0</v>
      </c>
      <c r="N119" s="99"/>
      <c r="O119" s="103">
        <f>SUMIFS(ID!$AD:$AD,ID!$AB:$AB,$N119)</f>
        <v>0</v>
      </c>
      <c r="P119" s="99" t="str">
        <f t="shared" si="13"/>
        <v/>
      </c>
      <c r="Q119" s="22">
        <f t="shared" si="12"/>
        <v>0</v>
      </c>
      <c r="R119" s="30"/>
      <c r="S119" s="22">
        <f t="shared" si="15"/>
        <v>0</v>
      </c>
      <c r="T119" s="30"/>
      <c r="U119" s="22">
        <f t="shared" si="16"/>
        <v>0</v>
      </c>
      <c r="V119" s="78">
        <f t="shared" si="17"/>
        <v>0</v>
      </c>
      <c r="W119" s="22">
        <f t="shared" si="18"/>
        <v>0</v>
      </c>
      <c r="X119" s="76"/>
      <c r="Y119" s="22">
        <f>IF(OR(X119="",X119=ФИО!$Q$8),0,IF(COUNTIF(X:X,X119)=1,0,1))</f>
        <v>0</v>
      </c>
      <c r="AA119" s="2">
        <f>INDEX(ФИО!B:B,SUMIFS(ФИО!D:D,ФИО!Q:Q,БЮДЖЕТ!X119))</f>
        <v>0</v>
      </c>
    </row>
    <row r="120" spans="1:27" x14ac:dyDescent="0.25">
      <c r="A120" s="1"/>
      <c r="B120" s="5">
        <f t="shared" si="14"/>
        <v>120</v>
      </c>
      <c r="C120" s="5" t="str">
        <f t="shared" si="19"/>
        <v/>
      </c>
      <c r="D120" s="99"/>
      <c r="E120" s="103">
        <f>SUMIFS(ID!$H:$H,ID!$F:$F,$D120)</f>
        <v>0</v>
      </c>
      <c r="F120" s="99"/>
      <c r="G120" s="103">
        <f>SUMIFS(ID!$L:$L,ID!$J:$J,$F120)</f>
        <v>0</v>
      </c>
      <c r="H120" s="99"/>
      <c r="I120" s="103">
        <f>SUMIFS(ID!$P:$P,ID!$N:$N,$H120)</f>
        <v>0</v>
      </c>
      <c r="J120" s="99"/>
      <c r="K120" s="103">
        <f>SUMIFS(ID!$T:$T,ID!$R:$R,$J120)</f>
        <v>0</v>
      </c>
      <c r="L120" s="99"/>
      <c r="M120" s="103">
        <f>SUMIFS(ID!$X:$X,ID!$V:$V,$L120)</f>
        <v>0</v>
      </c>
      <c r="N120" s="99"/>
      <c r="O120" s="103">
        <f>SUMIFS(ID!$AD:$AD,ID!$AB:$AB,$N120)</f>
        <v>0</v>
      </c>
      <c r="P120" s="99" t="str">
        <f t="shared" si="13"/>
        <v/>
      </c>
      <c r="Q120" s="22">
        <f t="shared" si="12"/>
        <v>0</v>
      </c>
      <c r="R120" s="30"/>
      <c r="S120" s="22">
        <f t="shared" si="15"/>
        <v>0</v>
      </c>
      <c r="T120" s="30"/>
      <c r="U120" s="22">
        <f t="shared" si="16"/>
        <v>0</v>
      </c>
      <c r="V120" s="78">
        <f t="shared" si="17"/>
        <v>0</v>
      </c>
      <c r="W120" s="22">
        <f t="shared" si="18"/>
        <v>0</v>
      </c>
      <c r="X120" s="76"/>
      <c r="Y120" s="22">
        <f>IF(OR(X120="",X120=ФИО!$Q$8),0,IF(COUNTIF(X:X,X120)=1,0,1))</f>
        <v>0</v>
      </c>
      <c r="AA120" s="2">
        <f>INDEX(ФИО!B:B,SUMIFS(ФИО!D:D,ФИО!Q:Q,БЮДЖЕТ!X120))</f>
        <v>0</v>
      </c>
    </row>
    <row r="121" spans="1:27" x14ac:dyDescent="0.25">
      <c r="A121" s="1"/>
      <c r="B121" s="5">
        <f t="shared" si="14"/>
        <v>121</v>
      </c>
      <c r="C121" s="5" t="str">
        <f t="shared" si="19"/>
        <v/>
      </c>
      <c r="D121" s="99"/>
      <c r="E121" s="103">
        <f>SUMIFS(ID!$H:$H,ID!$F:$F,$D121)</f>
        <v>0</v>
      </c>
      <c r="F121" s="99"/>
      <c r="G121" s="103">
        <f>SUMIFS(ID!$L:$L,ID!$J:$J,$F121)</f>
        <v>0</v>
      </c>
      <c r="H121" s="99"/>
      <c r="I121" s="103">
        <f>SUMIFS(ID!$P:$P,ID!$N:$N,$H121)</f>
        <v>0</v>
      </c>
      <c r="J121" s="99"/>
      <c r="K121" s="103">
        <f>SUMIFS(ID!$T:$T,ID!$R:$R,$J121)</f>
        <v>0</v>
      </c>
      <c r="L121" s="99"/>
      <c r="M121" s="103">
        <f>SUMIFS(ID!$X:$X,ID!$V:$V,$L121)</f>
        <v>0</v>
      </c>
      <c r="N121" s="99"/>
      <c r="O121" s="103">
        <f>SUMIFS(ID!$AD:$AD,ID!$AB:$AB,$N121)</f>
        <v>0</v>
      </c>
      <c r="P121" s="99" t="str">
        <f t="shared" si="13"/>
        <v/>
      </c>
      <c r="Q121" s="22">
        <f t="shared" si="12"/>
        <v>0</v>
      </c>
      <c r="R121" s="30"/>
      <c r="S121" s="22">
        <f t="shared" si="15"/>
        <v>0</v>
      </c>
      <c r="T121" s="30"/>
      <c r="U121" s="22">
        <f t="shared" si="16"/>
        <v>0</v>
      </c>
      <c r="V121" s="78">
        <f t="shared" si="17"/>
        <v>0</v>
      </c>
      <c r="W121" s="22">
        <f t="shared" si="18"/>
        <v>0</v>
      </c>
      <c r="X121" s="76"/>
      <c r="Y121" s="22">
        <f>IF(OR(X121="",X121=ФИО!$Q$8),0,IF(COUNTIF(X:X,X121)=1,0,1))</f>
        <v>0</v>
      </c>
      <c r="AA121" s="2">
        <f>INDEX(ФИО!B:B,SUMIFS(ФИО!D:D,ФИО!Q:Q,БЮДЖЕТ!X121))</f>
        <v>0</v>
      </c>
    </row>
    <row r="122" spans="1:27" x14ac:dyDescent="0.25">
      <c r="A122" s="1"/>
      <c r="B122" s="5">
        <f t="shared" si="14"/>
        <v>122</v>
      </c>
      <c r="C122" s="5" t="str">
        <f t="shared" si="19"/>
        <v/>
      </c>
      <c r="D122" s="99"/>
      <c r="E122" s="103">
        <f>SUMIFS(ID!$H:$H,ID!$F:$F,$D122)</f>
        <v>0</v>
      </c>
      <c r="F122" s="99"/>
      <c r="G122" s="103">
        <f>SUMIFS(ID!$L:$L,ID!$J:$J,$F122)</f>
        <v>0</v>
      </c>
      <c r="H122" s="99"/>
      <c r="I122" s="103">
        <f>SUMIFS(ID!$P:$P,ID!$N:$N,$H122)</f>
        <v>0</v>
      </c>
      <c r="J122" s="99"/>
      <c r="K122" s="103">
        <f>SUMIFS(ID!$T:$T,ID!$R:$R,$J122)</f>
        <v>0</v>
      </c>
      <c r="L122" s="99"/>
      <c r="M122" s="103">
        <f>SUMIFS(ID!$X:$X,ID!$V:$V,$L122)</f>
        <v>0</v>
      </c>
      <c r="N122" s="99"/>
      <c r="O122" s="103">
        <f>SUMIFS(ID!$AD:$AD,ID!$AB:$AB,$N122)</f>
        <v>0</v>
      </c>
      <c r="P122" s="99" t="str">
        <f t="shared" si="13"/>
        <v/>
      </c>
      <c r="Q122" s="22">
        <f t="shared" si="12"/>
        <v>0</v>
      </c>
      <c r="R122" s="30"/>
      <c r="S122" s="22">
        <f t="shared" si="15"/>
        <v>0</v>
      </c>
      <c r="T122" s="30"/>
      <c r="U122" s="22">
        <f t="shared" si="16"/>
        <v>0</v>
      </c>
      <c r="V122" s="78">
        <f t="shared" si="17"/>
        <v>0</v>
      </c>
      <c r="W122" s="22">
        <f t="shared" si="18"/>
        <v>0</v>
      </c>
      <c r="X122" s="76"/>
      <c r="Y122" s="22">
        <f>IF(OR(X122="",X122=ФИО!$Q$8),0,IF(COUNTIF(X:X,X122)=1,0,1))</f>
        <v>0</v>
      </c>
      <c r="AA122" s="2">
        <f>INDEX(ФИО!B:B,SUMIFS(ФИО!D:D,ФИО!Q:Q,БЮДЖЕТ!X122))</f>
        <v>0</v>
      </c>
    </row>
    <row r="123" spans="1:27" x14ac:dyDescent="0.25">
      <c r="A123" s="1"/>
      <c r="B123" s="5">
        <f t="shared" si="14"/>
        <v>123</v>
      </c>
      <c r="C123" s="5" t="str">
        <f t="shared" si="19"/>
        <v/>
      </c>
      <c r="D123" s="99"/>
      <c r="E123" s="103">
        <f>SUMIFS(ID!$H:$H,ID!$F:$F,$D123)</f>
        <v>0</v>
      </c>
      <c r="F123" s="99"/>
      <c r="G123" s="103">
        <f>SUMIFS(ID!$L:$L,ID!$J:$J,$F123)</f>
        <v>0</v>
      </c>
      <c r="H123" s="99"/>
      <c r="I123" s="103">
        <f>SUMIFS(ID!$P:$P,ID!$N:$N,$H123)</f>
        <v>0</v>
      </c>
      <c r="J123" s="99"/>
      <c r="K123" s="103">
        <f>SUMIFS(ID!$T:$T,ID!$R:$R,$J123)</f>
        <v>0</v>
      </c>
      <c r="L123" s="99"/>
      <c r="M123" s="103">
        <f>SUMIFS(ID!$X:$X,ID!$V:$V,$L123)</f>
        <v>0</v>
      </c>
      <c r="N123" s="99"/>
      <c r="O123" s="103">
        <f>SUMIFS(ID!$AD:$AD,ID!$AB:$AB,$N123)</f>
        <v>0</v>
      </c>
      <c r="P123" s="99" t="str">
        <f t="shared" si="13"/>
        <v/>
      </c>
      <c r="Q123" s="22">
        <f t="shared" si="12"/>
        <v>0</v>
      </c>
      <c r="R123" s="30"/>
      <c r="S123" s="22">
        <f t="shared" si="15"/>
        <v>0</v>
      </c>
      <c r="T123" s="30"/>
      <c r="U123" s="22">
        <f t="shared" si="16"/>
        <v>0</v>
      </c>
      <c r="V123" s="78">
        <f t="shared" si="17"/>
        <v>0</v>
      </c>
      <c r="W123" s="22">
        <f t="shared" si="18"/>
        <v>0</v>
      </c>
      <c r="X123" s="76"/>
      <c r="Y123" s="22">
        <f>IF(OR(X123="",X123=ФИО!$Q$8),0,IF(COUNTIF(X:X,X123)=1,0,1))</f>
        <v>0</v>
      </c>
      <c r="AA123" s="2">
        <f>INDEX(ФИО!B:B,SUMIFS(ФИО!D:D,ФИО!Q:Q,БЮДЖЕТ!X123))</f>
        <v>0</v>
      </c>
    </row>
    <row r="124" spans="1:27" x14ac:dyDescent="0.25">
      <c r="A124" s="1"/>
      <c r="B124" s="5">
        <f t="shared" si="14"/>
        <v>124</v>
      </c>
      <c r="C124" s="5" t="str">
        <f t="shared" si="19"/>
        <v/>
      </c>
      <c r="D124" s="99"/>
      <c r="E124" s="103">
        <f>SUMIFS(ID!$H:$H,ID!$F:$F,$D124)</f>
        <v>0</v>
      </c>
      <c r="F124" s="99"/>
      <c r="G124" s="103">
        <f>SUMIFS(ID!$L:$L,ID!$J:$J,$F124)</f>
        <v>0</v>
      </c>
      <c r="H124" s="99"/>
      <c r="I124" s="103">
        <f>SUMIFS(ID!$P:$P,ID!$N:$N,$H124)</f>
        <v>0</v>
      </c>
      <c r="J124" s="99"/>
      <c r="K124" s="103">
        <f>SUMIFS(ID!$T:$T,ID!$R:$R,$J124)</f>
        <v>0</v>
      </c>
      <c r="L124" s="99"/>
      <c r="M124" s="103">
        <f>SUMIFS(ID!$X:$X,ID!$V:$V,$L124)</f>
        <v>0</v>
      </c>
      <c r="N124" s="99"/>
      <c r="O124" s="103">
        <f>SUMIFS(ID!$AD:$AD,ID!$AB:$AB,$N124)</f>
        <v>0</v>
      </c>
      <c r="P124" s="99" t="str">
        <f t="shared" si="13"/>
        <v/>
      </c>
      <c r="Q124" s="22">
        <f t="shared" si="12"/>
        <v>0</v>
      </c>
      <c r="R124" s="30"/>
      <c r="S124" s="22">
        <f t="shared" si="15"/>
        <v>0</v>
      </c>
      <c r="T124" s="30"/>
      <c r="U124" s="22">
        <f t="shared" si="16"/>
        <v>0</v>
      </c>
      <c r="V124" s="78">
        <f t="shared" si="17"/>
        <v>0</v>
      </c>
      <c r="W124" s="22">
        <f t="shared" si="18"/>
        <v>0</v>
      </c>
      <c r="X124" s="76"/>
      <c r="Y124" s="22">
        <f>IF(OR(X124="",X124=ФИО!$Q$8),0,IF(COUNTIF(X:X,X124)=1,0,1))</f>
        <v>0</v>
      </c>
      <c r="AA124" s="2">
        <f>INDEX(ФИО!B:B,SUMIFS(ФИО!D:D,ФИО!Q:Q,БЮДЖЕТ!X124))</f>
        <v>0</v>
      </c>
    </row>
    <row r="125" spans="1:27" x14ac:dyDescent="0.25">
      <c r="A125" s="1"/>
      <c r="B125" s="5">
        <f t="shared" si="14"/>
        <v>125</v>
      </c>
      <c r="C125" s="5" t="str">
        <f t="shared" si="19"/>
        <v/>
      </c>
      <c r="D125" s="99"/>
      <c r="E125" s="103">
        <f>SUMIFS(ID!$H:$H,ID!$F:$F,$D125)</f>
        <v>0</v>
      </c>
      <c r="F125" s="99"/>
      <c r="G125" s="103">
        <f>SUMIFS(ID!$L:$L,ID!$J:$J,$F125)</f>
        <v>0</v>
      </c>
      <c r="H125" s="99"/>
      <c r="I125" s="103">
        <f>SUMIFS(ID!$P:$P,ID!$N:$N,$H125)</f>
        <v>0</v>
      </c>
      <c r="J125" s="99"/>
      <c r="K125" s="103">
        <f>SUMIFS(ID!$T:$T,ID!$R:$R,$J125)</f>
        <v>0</v>
      </c>
      <c r="L125" s="99"/>
      <c r="M125" s="103">
        <f>SUMIFS(ID!$X:$X,ID!$V:$V,$L125)</f>
        <v>0</v>
      </c>
      <c r="N125" s="99"/>
      <c r="O125" s="103">
        <f>SUMIFS(ID!$AD:$AD,ID!$AB:$AB,$N125)</f>
        <v>0</v>
      </c>
      <c r="P125" s="99" t="str">
        <f t="shared" si="13"/>
        <v/>
      </c>
      <c r="Q125" s="22">
        <f t="shared" si="12"/>
        <v>0</v>
      </c>
      <c r="R125" s="30"/>
      <c r="S125" s="22">
        <f t="shared" si="15"/>
        <v>0</v>
      </c>
      <c r="T125" s="30"/>
      <c r="U125" s="22">
        <f t="shared" si="16"/>
        <v>0</v>
      </c>
      <c r="V125" s="78">
        <f t="shared" si="17"/>
        <v>0</v>
      </c>
      <c r="W125" s="22">
        <f t="shared" si="18"/>
        <v>0</v>
      </c>
      <c r="X125" s="76"/>
      <c r="Y125" s="22">
        <f>IF(OR(X125="",X125=ФИО!$Q$8),0,IF(COUNTIF(X:X,X125)=1,0,1))</f>
        <v>0</v>
      </c>
      <c r="AA125" s="2">
        <f>INDEX(ФИО!B:B,SUMIFS(ФИО!D:D,ФИО!Q:Q,БЮДЖЕТ!X125))</f>
        <v>0</v>
      </c>
    </row>
    <row r="126" spans="1:27" x14ac:dyDescent="0.25">
      <c r="A126" s="1"/>
      <c r="B126" s="5">
        <f t="shared" si="14"/>
        <v>126</v>
      </c>
      <c r="C126" s="5" t="str">
        <f t="shared" si="19"/>
        <v/>
      </c>
      <c r="D126" s="99"/>
      <c r="E126" s="103">
        <f>SUMIFS(ID!$H:$H,ID!$F:$F,$D126)</f>
        <v>0</v>
      </c>
      <c r="F126" s="99"/>
      <c r="G126" s="103">
        <f>SUMIFS(ID!$L:$L,ID!$J:$J,$F126)</f>
        <v>0</v>
      </c>
      <c r="H126" s="99"/>
      <c r="I126" s="103">
        <f>SUMIFS(ID!$P:$P,ID!$N:$N,$H126)</f>
        <v>0</v>
      </c>
      <c r="J126" s="99"/>
      <c r="K126" s="103">
        <f>SUMIFS(ID!$T:$T,ID!$R:$R,$J126)</f>
        <v>0</v>
      </c>
      <c r="L126" s="99"/>
      <c r="M126" s="103">
        <f>SUMIFS(ID!$X:$X,ID!$V:$V,$L126)</f>
        <v>0</v>
      </c>
      <c r="N126" s="99"/>
      <c r="O126" s="103">
        <f>SUMIFS(ID!$AD:$AD,ID!$AB:$AB,$N126)</f>
        <v>0</v>
      </c>
      <c r="P126" s="99" t="str">
        <f t="shared" si="13"/>
        <v/>
      </c>
      <c r="Q126" s="22">
        <f t="shared" si="12"/>
        <v>0</v>
      </c>
      <c r="R126" s="30"/>
      <c r="S126" s="22">
        <f t="shared" si="15"/>
        <v>0</v>
      </c>
      <c r="T126" s="30"/>
      <c r="U126" s="22">
        <f t="shared" si="16"/>
        <v>0</v>
      </c>
      <c r="V126" s="78">
        <f t="shared" si="17"/>
        <v>0</v>
      </c>
      <c r="W126" s="22">
        <f t="shared" si="18"/>
        <v>0</v>
      </c>
      <c r="X126" s="76"/>
      <c r="Y126" s="22">
        <f>IF(OR(X126="",X126=ФИО!$Q$8),0,IF(COUNTIF(X:X,X126)=1,0,1))</f>
        <v>0</v>
      </c>
      <c r="AA126" s="2">
        <f>INDEX(ФИО!B:B,SUMIFS(ФИО!D:D,ФИО!Q:Q,БЮДЖЕТ!X126))</f>
        <v>0</v>
      </c>
    </row>
    <row r="127" spans="1:27" x14ac:dyDescent="0.25">
      <c r="A127" s="1"/>
      <c r="B127" s="5">
        <f t="shared" si="14"/>
        <v>127</v>
      </c>
      <c r="C127" s="5" t="str">
        <f t="shared" si="19"/>
        <v/>
      </c>
      <c r="D127" s="99"/>
      <c r="E127" s="103">
        <f>SUMIFS(ID!$H:$H,ID!$F:$F,$D127)</f>
        <v>0</v>
      </c>
      <c r="F127" s="99"/>
      <c r="G127" s="103">
        <f>SUMIFS(ID!$L:$L,ID!$J:$J,$F127)</f>
        <v>0</v>
      </c>
      <c r="H127" s="99"/>
      <c r="I127" s="103">
        <f>SUMIFS(ID!$P:$P,ID!$N:$N,$H127)</f>
        <v>0</v>
      </c>
      <c r="J127" s="99"/>
      <c r="K127" s="103">
        <f>SUMIFS(ID!$T:$T,ID!$R:$R,$J127)</f>
        <v>0</v>
      </c>
      <c r="L127" s="99"/>
      <c r="M127" s="103">
        <f>SUMIFS(ID!$X:$X,ID!$V:$V,$L127)</f>
        <v>0</v>
      </c>
      <c r="N127" s="99"/>
      <c r="O127" s="103">
        <f>SUMIFS(ID!$AD:$AD,ID!$AB:$AB,$N127)</f>
        <v>0</v>
      </c>
      <c r="P127" s="99" t="str">
        <f t="shared" si="13"/>
        <v/>
      </c>
      <c r="Q127" s="22">
        <f t="shared" si="12"/>
        <v>0</v>
      </c>
      <c r="R127" s="30"/>
      <c r="S127" s="22">
        <f t="shared" si="15"/>
        <v>0</v>
      </c>
      <c r="T127" s="30"/>
      <c r="U127" s="22">
        <f t="shared" si="16"/>
        <v>0</v>
      </c>
      <c r="V127" s="78">
        <f t="shared" si="17"/>
        <v>0</v>
      </c>
      <c r="W127" s="22">
        <f t="shared" si="18"/>
        <v>0</v>
      </c>
      <c r="X127" s="76"/>
      <c r="Y127" s="22">
        <f>IF(OR(X127="",X127=ФИО!$Q$8),0,IF(COUNTIF(X:X,X127)=1,0,1))</f>
        <v>0</v>
      </c>
      <c r="AA127" s="2">
        <f>INDEX(ФИО!B:B,SUMIFS(ФИО!D:D,ФИО!Q:Q,БЮДЖЕТ!X127))</f>
        <v>0</v>
      </c>
    </row>
    <row r="128" spans="1:27" x14ac:dyDescent="0.25">
      <c r="A128" s="1"/>
      <c r="B128" s="5">
        <f t="shared" si="14"/>
        <v>128</v>
      </c>
      <c r="C128" s="5" t="str">
        <f t="shared" si="19"/>
        <v/>
      </c>
      <c r="D128" s="99"/>
      <c r="E128" s="103">
        <f>SUMIFS(ID!$H:$H,ID!$F:$F,$D128)</f>
        <v>0</v>
      </c>
      <c r="F128" s="99"/>
      <c r="G128" s="103">
        <f>SUMIFS(ID!$L:$L,ID!$J:$J,$F128)</f>
        <v>0</v>
      </c>
      <c r="H128" s="99"/>
      <c r="I128" s="103">
        <f>SUMIFS(ID!$P:$P,ID!$N:$N,$H128)</f>
        <v>0</v>
      </c>
      <c r="J128" s="99"/>
      <c r="K128" s="103">
        <f>SUMIFS(ID!$T:$T,ID!$R:$R,$J128)</f>
        <v>0</v>
      </c>
      <c r="L128" s="99"/>
      <c r="M128" s="103">
        <f>SUMIFS(ID!$X:$X,ID!$V:$V,$L128)</f>
        <v>0</v>
      </c>
      <c r="N128" s="99"/>
      <c r="O128" s="103">
        <f>SUMIFS(ID!$AD:$AD,ID!$AB:$AB,$N128)</f>
        <v>0</v>
      </c>
      <c r="P128" s="99" t="str">
        <f t="shared" si="13"/>
        <v/>
      </c>
      <c r="Q128" s="22">
        <f t="shared" si="12"/>
        <v>0</v>
      </c>
      <c r="R128" s="30"/>
      <c r="S128" s="22">
        <f t="shared" si="15"/>
        <v>0</v>
      </c>
      <c r="T128" s="30"/>
      <c r="U128" s="22">
        <f t="shared" si="16"/>
        <v>0</v>
      </c>
      <c r="V128" s="78">
        <f t="shared" si="17"/>
        <v>0</v>
      </c>
      <c r="W128" s="22">
        <f t="shared" si="18"/>
        <v>0</v>
      </c>
      <c r="X128" s="76"/>
      <c r="Y128" s="22">
        <f>IF(OR(X128="",X128=ФИО!$Q$8),0,IF(COUNTIF(X:X,X128)=1,0,1))</f>
        <v>0</v>
      </c>
      <c r="AA128" s="2">
        <f>INDEX(ФИО!B:B,SUMIFS(ФИО!D:D,ФИО!Q:Q,БЮДЖЕТ!X128))</f>
        <v>0</v>
      </c>
    </row>
    <row r="129" spans="1:27" x14ac:dyDescent="0.25">
      <c r="A129" s="1"/>
      <c r="B129" s="5">
        <f t="shared" si="14"/>
        <v>129</v>
      </c>
      <c r="C129" s="5" t="str">
        <f t="shared" si="19"/>
        <v/>
      </c>
      <c r="D129" s="99"/>
      <c r="E129" s="103">
        <f>SUMIFS(ID!$H:$H,ID!$F:$F,$D129)</f>
        <v>0</v>
      </c>
      <c r="F129" s="99"/>
      <c r="G129" s="103">
        <f>SUMIFS(ID!$L:$L,ID!$J:$J,$F129)</f>
        <v>0</v>
      </c>
      <c r="H129" s="99"/>
      <c r="I129" s="103">
        <f>SUMIFS(ID!$P:$P,ID!$N:$N,$H129)</f>
        <v>0</v>
      </c>
      <c r="J129" s="99"/>
      <c r="K129" s="103">
        <f>SUMIFS(ID!$T:$T,ID!$R:$R,$J129)</f>
        <v>0</v>
      </c>
      <c r="L129" s="99"/>
      <c r="M129" s="103">
        <f>SUMIFS(ID!$X:$X,ID!$V:$V,$L129)</f>
        <v>0</v>
      </c>
      <c r="N129" s="99"/>
      <c r="O129" s="103">
        <f>SUMIFS(ID!$AD:$AD,ID!$AB:$AB,$N129)</f>
        <v>0</v>
      </c>
      <c r="P129" s="99" t="str">
        <f t="shared" si="13"/>
        <v/>
      </c>
      <c r="Q129" s="22">
        <f t="shared" si="12"/>
        <v>0</v>
      </c>
      <c r="R129" s="30"/>
      <c r="S129" s="22">
        <f t="shared" si="15"/>
        <v>0</v>
      </c>
      <c r="T129" s="30"/>
      <c r="U129" s="22">
        <f t="shared" si="16"/>
        <v>0</v>
      </c>
      <c r="V129" s="78">
        <f t="shared" si="17"/>
        <v>0</v>
      </c>
      <c r="W129" s="22">
        <f t="shared" si="18"/>
        <v>0</v>
      </c>
      <c r="X129" s="76"/>
      <c r="Y129" s="22">
        <f>IF(OR(X129="",X129=ФИО!$Q$8),0,IF(COUNTIF(X:X,X129)=1,0,1))</f>
        <v>0</v>
      </c>
      <c r="AA129" s="2">
        <f>INDEX(ФИО!B:B,SUMIFS(ФИО!D:D,ФИО!Q:Q,БЮДЖЕТ!X129))</f>
        <v>0</v>
      </c>
    </row>
    <row r="130" spans="1:27" x14ac:dyDescent="0.25">
      <c r="A130" s="1"/>
      <c r="B130" s="5">
        <f t="shared" si="14"/>
        <v>130</v>
      </c>
      <c r="C130" s="5" t="str">
        <f t="shared" si="19"/>
        <v/>
      </c>
      <c r="D130" s="99"/>
      <c r="E130" s="103">
        <f>SUMIFS(ID!$H:$H,ID!$F:$F,$D130)</f>
        <v>0</v>
      </c>
      <c r="F130" s="99"/>
      <c r="G130" s="103">
        <f>SUMIFS(ID!$L:$L,ID!$J:$J,$F130)</f>
        <v>0</v>
      </c>
      <c r="H130" s="99"/>
      <c r="I130" s="103">
        <f>SUMIFS(ID!$P:$P,ID!$N:$N,$H130)</f>
        <v>0</v>
      </c>
      <c r="J130" s="99"/>
      <c r="K130" s="103">
        <f>SUMIFS(ID!$T:$T,ID!$R:$R,$J130)</f>
        <v>0</v>
      </c>
      <c r="L130" s="99"/>
      <c r="M130" s="103">
        <f>SUMIFS(ID!$X:$X,ID!$V:$V,$L130)</f>
        <v>0</v>
      </c>
      <c r="N130" s="99"/>
      <c r="O130" s="103">
        <f>SUMIFS(ID!$AD:$AD,ID!$AB:$AB,$N130)</f>
        <v>0</v>
      </c>
      <c r="P130" s="99" t="str">
        <f t="shared" si="13"/>
        <v/>
      </c>
      <c r="Q130" s="22">
        <f t="shared" si="12"/>
        <v>0</v>
      </c>
      <c r="R130" s="77"/>
      <c r="S130" s="22">
        <f t="shared" si="15"/>
        <v>0</v>
      </c>
      <c r="T130" s="30"/>
      <c r="U130" s="22">
        <f t="shared" si="16"/>
        <v>0</v>
      </c>
      <c r="V130" s="78">
        <f t="shared" si="17"/>
        <v>0</v>
      </c>
      <c r="W130" s="22">
        <f t="shared" si="18"/>
        <v>0</v>
      </c>
      <c r="X130" s="76"/>
      <c r="Y130" s="22">
        <f>IF(OR(X130="",X130=ФИО!$Q$8),0,IF(COUNTIF(X:X,X130)=1,0,1))</f>
        <v>0</v>
      </c>
      <c r="AA130" s="2">
        <f>INDEX(ФИО!B:B,SUMIFS(ФИО!D:D,ФИО!Q:Q,БЮДЖЕТ!X130))</f>
        <v>0</v>
      </c>
    </row>
    <row r="131" spans="1:27" x14ac:dyDescent="0.25">
      <c r="A131" s="1"/>
      <c r="B131" s="5">
        <f t="shared" si="14"/>
        <v>131</v>
      </c>
      <c r="C131" s="5" t="str">
        <f t="shared" si="19"/>
        <v/>
      </c>
      <c r="D131" s="99"/>
      <c r="E131" s="103">
        <f>SUMIFS(ID!$H:$H,ID!$F:$F,$D131)</f>
        <v>0</v>
      </c>
      <c r="F131" s="99"/>
      <c r="G131" s="103">
        <f>SUMIFS(ID!$L:$L,ID!$J:$J,$F131)</f>
        <v>0</v>
      </c>
      <c r="H131" s="99"/>
      <c r="I131" s="103">
        <f>SUMIFS(ID!$P:$P,ID!$N:$N,$H131)</f>
        <v>0</v>
      </c>
      <c r="J131" s="99"/>
      <c r="K131" s="103">
        <f>SUMIFS(ID!$T:$T,ID!$R:$R,$J131)</f>
        <v>0</v>
      </c>
      <c r="L131" s="99"/>
      <c r="M131" s="103">
        <f>SUMIFS(ID!$X:$X,ID!$V:$V,$L131)</f>
        <v>0</v>
      </c>
      <c r="N131" s="99"/>
      <c r="O131" s="103">
        <f>SUMIFS(ID!$AD:$AD,ID!$AB:$AB,$N131)</f>
        <v>0</v>
      </c>
      <c r="P131" s="99" t="str">
        <f t="shared" si="13"/>
        <v/>
      </c>
      <c r="Q131" s="22">
        <f t="shared" si="12"/>
        <v>0</v>
      </c>
      <c r="R131" s="30"/>
      <c r="S131" s="22">
        <f t="shared" si="15"/>
        <v>0</v>
      </c>
      <c r="T131" s="30"/>
      <c r="U131" s="22">
        <f t="shared" si="16"/>
        <v>0</v>
      </c>
      <c r="V131" s="78">
        <f>R131*T131</f>
        <v>0</v>
      </c>
      <c r="W131" s="22">
        <f t="shared" si="18"/>
        <v>0</v>
      </c>
      <c r="X131" s="76"/>
      <c r="Y131" s="22">
        <f>IF(OR(X131="",X131=ФИО!$Q$8),0,IF(COUNTIF(X:X,X131)=1,0,1))</f>
        <v>0</v>
      </c>
      <c r="AA131" s="2">
        <f>INDEX(ФИО!B:B,SUMIFS(ФИО!D:D,ФИО!Q:Q,БЮДЖЕТ!X131))</f>
        <v>0</v>
      </c>
    </row>
    <row r="132" spans="1:27" x14ac:dyDescent="0.25">
      <c r="A132" s="1"/>
      <c r="B132" s="5">
        <f t="shared" si="14"/>
        <v>132</v>
      </c>
      <c r="C132" s="5" t="str">
        <f t="shared" si="19"/>
        <v/>
      </c>
      <c r="D132" s="99"/>
      <c r="E132" s="103">
        <f>SUMIFS(ID!$H:$H,ID!$F:$F,$D132)</f>
        <v>0</v>
      </c>
      <c r="F132" s="99"/>
      <c r="G132" s="103">
        <f>SUMIFS(ID!$L:$L,ID!$J:$J,$F132)</f>
        <v>0</v>
      </c>
      <c r="H132" s="99"/>
      <c r="I132" s="103">
        <f>SUMIFS(ID!$P:$P,ID!$N:$N,$H132)</f>
        <v>0</v>
      </c>
      <c r="J132" s="99"/>
      <c r="K132" s="103">
        <f>SUMIFS(ID!$T:$T,ID!$R:$R,$J132)</f>
        <v>0</v>
      </c>
      <c r="L132" s="99"/>
      <c r="M132" s="103">
        <f>SUMIFS(ID!$X:$X,ID!$V:$V,$L132)</f>
        <v>0</v>
      </c>
      <c r="N132" s="99"/>
      <c r="O132" s="103">
        <f>SUMIFS(ID!$AD:$AD,ID!$AB:$AB,$N132)</f>
        <v>0</v>
      </c>
      <c r="P132" s="99" t="str">
        <f t="shared" si="13"/>
        <v/>
      </c>
      <c r="Q132" s="22">
        <f t="shared" si="12"/>
        <v>0</v>
      </c>
      <c r="R132" s="30"/>
      <c r="S132" s="22">
        <f t="shared" si="15"/>
        <v>0</v>
      </c>
      <c r="T132" s="30"/>
      <c r="U132" s="22">
        <f t="shared" si="16"/>
        <v>0</v>
      </c>
      <c r="V132" s="78">
        <f>R132*T132</f>
        <v>0</v>
      </c>
      <c r="W132" s="22">
        <f t="shared" si="18"/>
        <v>0</v>
      </c>
      <c r="X132" s="76"/>
      <c r="Y132" s="22">
        <f>IF(OR(X132="",X132=ФИО!$Q$8),0,IF(COUNTIF(X:X,X132)=1,0,1))</f>
        <v>0</v>
      </c>
      <c r="AA132" s="2">
        <f>INDEX(ФИО!B:B,SUMIFS(ФИО!D:D,ФИО!Q:Q,БЮДЖЕТ!X132))</f>
        <v>0</v>
      </c>
    </row>
    <row r="133" spans="1:27" x14ac:dyDescent="0.25">
      <c r="A133" s="1"/>
      <c r="B133" s="5">
        <f t="shared" si="14"/>
        <v>133</v>
      </c>
      <c r="C133" s="5" t="str">
        <f t="shared" si="19"/>
        <v/>
      </c>
      <c r="D133" s="99"/>
      <c r="E133" s="103">
        <f>SUMIFS(ID!$H:$H,ID!$F:$F,$D133)</f>
        <v>0</v>
      </c>
      <c r="F133" s="99"/>
      <c r="G133" s="103">
        <f>SUMIFS(ID!$L:$L,ID!$J:$J,$F133)</f>
        <v>0</v>
      </c>
      <c r="H133" s="99"/>
      <c r="I133" s="103">
        <f>SUMIFS(ID!$P:$P,ID!$N:$N,$H133)</f>
        <v>0</v>
      </c>
      <c r="J133" s="99"/>
      <c r="K133" s="103">
        <f>SUMIFS(ID!$T:$T,ID!$R:$R,$J133)</f>
        <v>0</v>
      </c>
      <c r="L133" s="99"/>
      <c r="M133" s="103">
        <f>SUMIFS(ID!$X:$X,ID!$V:$V,$L133)</f>
        <v>0</v>
      </c>
      <c r="N133" s="99"/>
      <c r="O133" s="103">
        <f>SUMIFS(ID!$AD:$AD,ID!$AB:$AB,$N133)</f>
        <v>0</v>
      </c>
      <c r="P133" s="99" t="str">
        <f t="shared" si="13"/>
        <v/>
      </c>
      <c r="Q133" s="22">
        <f t="shared" si="12"/>
        <v>0</v>
      </c>
      <c r="R133" s="30"/>
      <c r="S133" s="22">
        <f t="shared" si="15"/>
        <v>0</v>
      </c>
      <c r="T133" s="30"/>
      <c r="U133" s="22">
        <f t="shared" si="16"/>
        <v>0</v>
      </c>
      <c r="V133" s="78">
        <f t="shared" si="17"/>
        <v>0</v>
      </c>
      <c r="W133" s="22">
        <f t="shared" si="18"/>
        <v>0</v>
      </c>
      <c r="X133" s="76"/>
      <c r="Y133" s="22">
        <f>IF(OR(X133="",X133=ФИО!$Q$8),0,IF(COUNTIF(X:X,X133)=1,0,1))</f>
        <v>0</v>
      </c>
      <c r="AA133" s="2">
        <f>INDEX(ФИО!B:B,SUMIFS(ФИО!D:D,ФИО!Q:Q,БЮДЖЕТ!X133))</f>
        <v>0</v>
      </c>
    </row>
    <row r="134" spans="1:27" x14ac:dyDescent="0.25">
      <c r="A134" s="1"/>
      <c r="B134" s="5">
        <f t="shared" si="14"/>
        <v>134</v>
      </c>
      <c r="C134" s="5" t="str">
        <f t="shared" si="19"/>
        <v/>
      </c>
      <c r="D134" s="99"/>
      <c r="E134" s="103">
        <f>SUMIFS(ID!$H:$H,ID!$F:$F,$D134)</f>
        <v>0</v>
      </c>
      <c r="F134" s="99"/>
      <c r="G134" s="103">
        <f>SUMIFS(ID!$L:$L,ID!$J:$J,$F134)</f>
        <v>0</v>
      </c>
      <c r="H134" s="99"/>
      <c r="I134" s="103">
        <f>SUMIFS(ID!$P:$P,ID!$N:$N,$H134)</f>
        <v>0</v>
      </c>
      <c r="J134" s="99"/>
      <c r="K134" s="103">
        <f>SUMIFS(ID!$T:$T,ID!$R:$R,$J134)</f>
        <v>0</v>
      </c>
      <c r="L134" s="99"/>
      <c r="M134" s="103">
        <f>SUMIFS(ID!$X:$X,ID!$V:$V,$L134)</f>
        <v>0</v>
      </c>
      <c r="N134" s="99"/>
      <c r="O134" s="103">
        <f>SUMIFS(ID!$AD:$AD,ID!$AB:$AB,$N134)</f>
        <v>0</v>
      </c>
      <c r="P134" s="99" t="str">
        <f t="shared" si="13"/>
        <v/>
      </c>
      <c r="Q134" s="22">
        <f t="shared" si="12"/>
        <v>0</v>
      </c>
      <c r="R134" s="30"/>
      <c r="S134" s="22">
        <f t="shared" si="15"/>
        <v>0</v>
      </c>
      <c r="T134" s="30"/>
      <c r="U134" s="22">
        <f t="shared" si="16"/>
        <v>0</v>
      </c>
      <c r="V134" s="78">
        <f t="shared" si="17"/>
        <v>0</v>
      </c>
      <c r="W134" s="22">
        <f t="shared" si="18"/>
        <v>0</v>
      </c>
      <c r="X134" s="76"/>
      <c r="Y134" s="22">
        <f>IF(OR(X134="",X134=ФИО!$Q$8),0,IF(COUNTIF(X:X,X134)=1,0,1))</f>
        <v>0</v>
      </c>
      <c r="AA134" s="2">
        <f>INDEX(ФИО!B:B,SUMIFS(ФИО!D:D,ФИО!Q:Q,БЮДЖЕТ!X134))</f>
        <v>0</v>
      </c>
    </row>
    <row r="135" spans="1:27" x14ac:dyDescent="0.25">
      <c r="A135" s="1"/>
      <c r="B135" s="5">
        <f t="shared" si="14"/>
        <v>135</v>
      </c>
      <c r="C135" s="5" t="str">
        <f t="shared" si="19"/>
        <v/>
      </c>
      <c r="D135" s="99"/>
      <c r="E135" s="103">
        <f>SUMIFS(ID!$H:$H,ID!$F:$F,$D135)</f>
        <v>0</v>
      </c>
      <c r="F135" s="99"/>
      <c r="G135" s="103">
        <f>SUMIFS(ID!$L:$L,ID!$J:$J,$F135)</f>
        <v>0</v>
      </c>
      <c r="H135" s="99"/>
      <c r="I135" s="103">
        <f>SUMIFS(ID!$P:$P,ID!$N:$N,$H135)</f>
        <v>0</v>
      </c>
      <c r="J135" s="99"/>
      <c r="K135" s="103">
        <f>SUMIFS(ID!$T:$T,ID!$R:$R,$J135)</f>
        <v>0</v>
      </c>
      <c r="L135" s="99"/>
      <c r="M135" s="103">
        <f>SUMIFS(ID!$X:$X,ID!$V:$V,$L135)</f>
        <v>0</v>
      </c>
      <c r="N135" s="99"/>
      <c r="O135" s="103">
        <f>SUMIFS(ID!$AD:$AD,ID!$AB:$AB,$N135)</f>
        <v>0</v>
      </c>
      <c r="P135" s="99" t="str">
        <f t="shared" si="13"/>
        <v/>
      </c>
      <c r="Q135" s="22">
        <f t="shared" si="12"/>
        <v>0</v>
      </c>
      <c r="R135" s="30"/>
      <c r="S135" s="22">
        <f t="shared" si="15"/>
        <v>0</v>
      </c>
      <c r="T135" s="30"/>
      <c r="U135" s="22">
        <f t="shared" si="16"/>
        <v>0</v>
      </c>
      <c r="V135" s="78">
        <f t="shared" si="17"/>
        <v>0</v>
      </c>
      <c r="W135" s="22">
        <f t="shared" si="18"/>
        <v>0</v>
      </c>
      <c r="X135" s="76"/>
      <c r="Y135" s="22">
        <f>IF(OR(X135="",X135=ФИО!$Q$8),0,IF(COUNTIF(X:X,X135)=1,0,1))</f>
        <v>0</v>
      </c>
      <c r="AA135" s="2">
        <f>INDEX(ФИО!B:B,SUMIFS(ФИО!D:D,ФИО!Q:Q,БЮДЖЕТ!X135))</f>
        <v>0</v>
      </c>
    </row>
    <row r="136" spans="1:27" x14ac:dyDescent="0.25">
      <c r="A136" s="1"/>
      <c r="B136" s="5">
        <f t="shared" si="14"/>
        <v>136</v>
      </c>
      <c r="C136" s="5" t="str">
        <f t="shared" si="19"/>
        <v/>
      </c>
      <c r="D136" s="99"/>
      <c r="E136" s="103">
        <f>SUMIFS(ID!$H:$H,ID!$F:$F,$D136)</f>
        <v>0</v>
      </c>
      <c r="F136" s="99"/>
      <c r="G136" s="103">
        <f>SUMIFS(ID!$L:$L,ID!$J:$J,$F136)</f>
        <v>0</v>
      </c>
      <c r="H136" s="99"/>
      <c r="I136" s="103">
        <f>SUMIFS(ID!$P:$P,ID!$N:$N,$H136)</f>
        <v>0</v>
      </c>
      <c r="J136" s="99"/>
      <c r="K136" s="103">
        <f>SUMIFS(ID!$T:$T,ID!$R:$R,$J136)</f>
        <v>0</v>
      </c>
      <c r="L136" s="99"/>
      <c r="M136" s="103">
        <f>SUMIFS(ID!$X:$X,ID!$V:$V,$L136)</f>
        <v>0</v>
      </c>
      <c r="N136" s="99"/>
      <c r="O136" s="103">
        <f>SUMIFS(ID!$AD:$AD,ID!$AB:$AB,$N136)</f>
        <v>0</v>
      </c>
      <c r="P136" s="99" t="str">
        <f t="shared" si="13"/>
        <v/>
      </c>
      <c r="Q136" s="22">
        <f t="shared" si="12"/>
        <v>0</v>
      </c>
      <c r="R136" s="30"/>
      <c r="S136" s="22">
        <f t="shared" si="15"/>
        <v>0</v>
      </c>
      <c r="T136" s="30"/>
      <c r="U136" s="22">
        <f t="shared" si="16"/>
        <v>0</v>
      </c>
      <c r="V136" s="78">
        <f t="shared" si="17"/>
        <v>0</v>
      </c>
      <c r="W136" s="22">
        <f t="shared" si="18"/>
        <v>0</v>
      </c>
      <c r="X136" s="76"/>
      <c r="Y136" s="22">
        <f>IF(OR(X136="",X136=ФИО!$Q$8),0,IF(COUNTIF(X:X,X136)=1,0,1))</f>
        <v>0</v>
      </c>
      <c r="AA136" s="2">
        <f>INDEX(ФИО!B:B,SUMIFS(ФИО!D:D,ФИО!Q:Q,БЮДЖЕТ!X136))</f>
        <v>0</v>
      </c>
    </row>
    <row r="137" spans="1:27" x14ac:dyDescent="0.25">
      <c r="A137" s="1"/>
      <c r="B137" s="5">
        <f t="shared" si="14"/>
        <v>137</v>
      </c>
      <c r="C137" s="5" t="str">
        <f t="shared" si="19"/>
        <v/>
      </c>
      <c r="D137" s="99"/>
      <c r="E137" s="103">
        <f>SUMIFS(ID!$H:$H,ID!$F:$F,$D137)</f>
        <v>0</v>
      </c>
      <c r="F137" s="99"/>
      <c r="G137" s="103">
        <f>SUMIFS(ID!$L:$L,ID!$J:$J,$F137)</f>
        <v>0</v>
      </c>
      <c r="H137" s="99"/>
      <c r="I137" s="103">
        <f>SUMIFS(ID!$P:$P,ID!$N:$N,$H137)</f>
        <v>0</v>
      </c>
      <c r="J137" s="99"/>
      <c r="K137" s="103">
        <f>SUMIFS(ID!$T:$T,ID!$R:$R,$J137)</f>
        <v>0</v>
      </c>
      <c r="L137" s="99"/>
      <c r="M137" s="103">
        <f>SUMIFS(ID!$X:$X,ID!$V:$V,$L137)</f>
        <v>0</v>
      </c>
      <c r="N137" s="99"/>
      <c r="O137" s="103">
        <f>SUMIFS(ID!$AD:$AD,ID!$AB:$AB,$N137)</f>
        <v>0</v>
      </c>
      <c r="P137" s="99" t="str">
        <f t="shared" si="13"/>
        <v/>
      </c>
      <c r="Q137" s="22">
        <f t="shared" si="12"/>
        <v>0</v>
      </c>
      <c r="R137" s="30"/>
      <c r="S137" s="22">
        <f t="shared" si="15"/>
        <v>0</v>
      </c>
      <c r="T137" s="30"/>
      <c r="U137" s="22">
        <f t="shared" si="16"/>
        <v>0</v>
      </c>
      <c r="V137" s="78">
        <f t="shared" si="17"/>
        <v>0</v>
      </c>
      <c r="W137" s="22">
        <f t="shared" si="18"/>
        <v>0</v>
      </c>
      <c r="X137" s="76"/>
      <c r="Y137" s="22">
        <f>IF(OR(X137="",X137=ФИО!$Q$8),0,IF(COUNTIF(X:X,X137)=1,0,1))</f>
        <v>0</v>
      </c>
      <c r="AA137" s="2">
        <f>INDEX(ФИО!B:B,SUMIFS(ФИО!D:D,ФИО!Q:Q,БЮДЖЕТ!X137))</f>
        <v>0</v>
      </c>
    </row>
    <row r="138" spans="1:27" x14ac:dyDescent="0.25">
      <c r="A138" s="1"/>
      <c r="B138" s="5">
        <f t="shared" si="14"/>
        <v>138</v>
      </c>
      <c r="C138" s="5" t="str">
        <f t="shared" si="19"/>
        <v/>
      </c>
      <c r="D138" s="99"/>
      <c r="E138" s="103">
        <f>SUMIFS(ID!$H:$H,ID!$F:$F,$D138)</f>
        <v>0</v>
      </c>
      <c r="F138" s="99"/>
      <c r="G138" s="103">
        <f>SUMIFS(ID!$L:$L,ID!$J:$J,$F138)</f>
        <v>0</v>
      </c>
      <c r="H138" s="99"/>
      <c r="I138" s="103">
        <f>SUMIFS(ID!$P:$P,ID!$N:$N,$H138)</f>
        <v>0</v>
      </c>
      <c r="J138" s="99"/>
      <c r="K138" s="103">
        <f>SUMIFS(ID!$T:$T,ID!$R:$R,$J138)</f>
        <v>0</v>
      </c>
      <c r="L138" s="99"/>
      <c r="M138" s="103">
        <f>SUMIFS(ID!$X:$X,ID!$V:$V,$L138)</f>
        <v>0</v>
      </c>
      <c r="N138" s="99"/>
      <c r="O138" s="103">
        <f>SUMIFS(ID!$AD:$AD,ID!$AB:$AB,$N138)</f>
        <v>0</v>
      </c>
      <c r="P138" s="99" t="str">
        <f t="shared" si="13"/>
        <v/>
      </c>
      <c r="Q138" s="22">
        <f t="shared" si="12"/>
        <v>0</v>
      </c>
      <c r="R138" s="30"/>
      <c r="S138" s="22">
        <f t="shared" si="15"/>
        <v>0</v>
      </c>
      <c r="T138" s="30"/>
      <c r="U138" s="22">
        <f t="shared" si="16"/>
        <v>0</v>
      </c>
      <c r="V138" s="78">
        <f t="shared" si="17"/>
        <v>0</v>
      </c>
      <c r="W138" s="22">
        <f t="shared" si="18"/>
        <v>0</v>
      </c>
      <c r="X138" s="76"/>
      <c r="Y138" s="22">
        <f>IF(OR(X138="",X138=ФИО!$Q$8),0,IF(COUNTIF(X:X,X138)=1,0,1))</f>
        <v>0</v>
      </c>
      <c r="AA138" s="2">
        <f>INDEX(ФИО!B:B,SUMIFS(ФИО!D:D,ФИО!Q:Q,БЮДЖЕТ!X138))</f>
        <v>0</v>
      </c>
    </row>
    <row r="139" spans="1:27" x14ac:dyDescent="0.25">
      <c r="A139" s="1"/>
      <c r="B139" s="5">
        <f t="shared" si="14"/>
        <v>139</v>
      </c>
      <c r="C139" s="5" t="str">
        <f t="shared" si="19"/>
        <v/>
      </c>
      <c r="D139" s="99"/>
      <c r="E139" s="103">
        <f>SUMIFS(ID!$H:$H,ID!$F:$F,$D139)</f>
        <v>0</v>
      </c>
      <c r="F139" s="99"/>
      <c r="G139" s="103">
        <f>SUMIFS(ID!$L:$L,ID!$J:$J,$F139)</f>
        <v>0</v>
      </c>
      <c r="H139" s="99"/>
      <c r="I139" s="103">
        <f>SUMIFS(ID!$P:$P,ID!$N:$N,$H139)</f>
        <v>0</v>
      </c>
      <c r="J139" s="99"/>
      <c r="K139" s="103">
        <f>SUMIFS(ID!$T:$T,ID!$R:$R,$J139)</f>
        <v>0</v>
      </c>
      <c r="L139" s="99"/>
      <c r="M139" s="103">
        <f>SUMIFS(ID!$X:$X,ID!$V:$V,$L139)</f>
        <v>0</v>
      </c>
      <c r="N139" s="99"/>
      <c r="O139" s="103">
        <f>SUMIFS(ID!$AD:$AD,ID!$AB:$AB,$N139)</f>
        <v>0</v>
      </c>
      <c r="P139" s="99" t="str">
        <f t="shared" si="13"/>
        <v/>
      </c>
      <c r="Q139" s="22">
        <f t="shared" ref="Q139:Q202" si="20">IF(P139="Ошибка!",1,IF(P139="",0,IF(COUNTIF(P:P,P139)=1,0,1)))</f>
        <v>0</v>
      </c>
      <c r="R139" s="30"/>
      <c r="S139" s="22">
        <f t="shared" si="15"/>
        <v>0</v>
      </c>
      <c r="T139" s="30"/>
      <c r="U139" s="22">
        <f t="shared" si="16"/>
        <v>0</v>
      </c>
      <c r="V139" s="78">
        <f t="shared" si="17"/>
        <v>0</v>
      </c>
      <c r="W139" s="22">
        <f t="shared" si="18"/>
        <v>0</v>
      </c>
      <c r="X139" s="76"/>
      <c r="Y139" s="22">
        <f>IF(OR(X139="",X139=ФИО!$Q$8),0,IF(COUNTIF(X:X,X139)=1,0,1))</f>
        <v>0</v>
      </c>
      <c r="AA139" s="2">
        <f>INDEX(ФИО!B:B,SUMIFS(ФИО!D:D,ФИО!Q:Q,БЮДЖЕТ!X139))</f>
        <v>0</v>
      </c>
    </row>
    <row r="140" spans="1:27" x14ac:dyDescent="0.25">
      <c r="A140" s="1"/>
      <c r="B140" s="5">
        <f t="shared" si="14"/>
        <v>140</v>
      </c>
      <c r="C140" s="5" t="str">
        <f t="shared" si="19"/>
        <v/>
      </c>
      <c r="D140" s="99"/>
      <c r="E140" s="103">
        <f>SUMIFS(ID!$H:$H,ID!$F:$F,$D140)</f>
        <v>0</v>
      </c>
      <c r="F140" s="99"/>
      <c r="G140" s="103">
        <f>SUMIFS(ID!$L:$L,ID!$J:$J,$F140)</f>
        <v>0</v>
      </c>
      <c r="H140" s="99"/>
      <c r="I140" s="103">
        <f>SUMIFS(ID!$P:$P,ID!$N:$N,$H140)</f>
        <v>0</v>
      </c>
      <c r="J140" s="99"/>
      <c r="K140" s="103">
        <f>SUMIFS(ID!$T:$T,ID!$R:$R,$J140)</f>
        <v>0</v>
      </c>
      <c r="L140" s="99"/>
      <c r="M140" s="103">
        <f>SUMIFS(ID!$X:$X,ID!$V:$V,$L140)</f>
        <v>0</v>
      </c>
      <c r="N140" s="99"/>
      <c r="O140" s="103">
        <f>SUMIFS(ID!$AD:$AD,ID!$AB:$AB,$N140)</f>
        <v>0</v>
      </c>
      <c r="P140" s="99" t="str">
        <f t="shared" ref="P140:P203" si="21">IF(OR(N140="",O140=0),"",IF(OR(E140=0,G140=0,I140=0,M140=0),"Ошибка!",E140&amp;"."&amp;G140&amp;"."&amp;I140&amp;"."&amp;M140&amp;"."&amp;O140))</f>
        <v/>
      </c>
      <c r="Q140" s="22">
        <f t="shared" si="20"/>
        <v>0</v>
      </c>
      <c r="R140" s="30"/>
      <c r="S140" s="22">
        <f t="shared" si="15"/>
        <v>0</v>
      </c>
      <c r="T140" s="30"/>
      <c r="U140" s="22">
        <f t="shared" si="16"/>
        <v>0</v>
      </c>
      <c r="V140" s="78">
        <f t="shared" si="17"/>
        <v>0</v>
      </c>
      <c r="W140" s="22">
        <f t="shared" si="18"/>
        <v>0</v>
      </c>
      <c r="X140" s="76"/>
      <c r="Y140" s="22">
        <f>IF(OR(X140="",X140=ФИО!$Q$8),0,IF(COUNTIF(X:X,X140)=1,0,1))</f>
        <v>0</v>
      </c>
      <c r="AA140" s="2">
        <f>INDEX(ФИО!B:B,SUMIFS(ФИО!D:D,ФИО!Q:Q,БЮДЖЕТ!X140))</f>
        <v>0</v>
      </c>
    </row>
    <row r="141" spans="1:27" x14ac:dyDescent="0.25">
      <c r="A141" s="1"/>
      <c r="B141" s="5">
        <f t="shared" si="14"/>
        <v>141</v>
      </c>
      <c r="C141" s="5" t="str">
        <f t="shared" si="19"/>
        <v/>
      </c>
      <c r="D141" s="99"/>
      <c r="E141" s="103">
        <f>SUMIFS(ID!$H:$H,ID!$F:$F,$D141)</f>
        <v>0</v>
      </c>
      <c r="F141" s="99"/>
      <c r="G141" s="103">
        <f>SUMIFS(ID!$L:$L,ID!$J:$J,$F141)</f>
        <v>0</v>
      </c>
      <c r="H141" s="99"/>
      <c r="I141" s="103">
        <f>SUMIFS(ID!$P:$P,ID!$N:$N,$H141)</f>
        <v>0</v>
      </c>
      <c r="J141" s="99"/>
      <c r="K141" s="103">
        <f>SUMIFS(ID!$T:$T,ID!$R:$R,$J141)</f>
        <v>0</v>
      </c>
      <c r="L141" s="99"/>
      <c r="M141" s="103">
        <f>SUMIFS(ID!$X:$X,ID!$V:$V,$L141)</f>
        <v>0</v>
      </c>
      <c r="N141" s="99"/>
      <c r="O141" s="103">
        <f>SUMIFS(ID!$AD:$AD,ID!$AB:$AB,$N141)</f>
        <v>0</v>
      </c>
      <c r="P141" s="99" t="str">
        <f t="shared" si="21"/>
        <v/>
      </c>
      <c r="Q141" s="22">
        <f t="shared" si="20"/>
        <v>0</v>
      </c>
      <c r="R141" s="30"/>
      <c r="S141" s="22">
        <f t="shared" si="15"/>
        <v>0</v>
      </c>
      <c r="T141" s="30"/>
      <c r="U141" s="22">
        <f t="shared" si="16"/>
        <v>0</v>
      </c>
      <c r="V141" s="78">
        <f t="shared" si="17"/>
        <v>0</v>
      </c>
      <c r="W141" s="22">
        <f t="shared" si="18"/>
        <v>0</v>
      </c>
      <c r="X141" s="76"/>
      <c r="Y141" s="22">
        <f>IF(OR(X141="",X141=ФИО!$Q$8),0,IF(COUNTIF(X:X,X141)=1,0,1))</f>
        <v>0</v>
      </c>
      <c r="AA141" s="2">
        <f>INDEX(ФИО!B:B,SUMIFS(ФИО!D:D,ФИО!Q:Q,БЮДЖЕТ!X141))</f>
        <v>0</v>
      </c>
    </row>
    <row r="142" spans="1:27" x14ac:dyDescent="0.25">
      <c r="A142" s="1"/>
      <c r="B142" s="5">
        <f t="shared" ref="B142:B205" si="22">ROW(A142)</f>
        <v>142</v>
      </c>
      <c r="C142" s="5" t="str">
        <f t="shared" si="19"/>
        <v/>
      </c>
      <c r="D142" s="99"/>
      <c r="E142" s="103">
        <f>SUMIFS(ID!$H:$H,ID!$F:$F,$D142)</f>
        <v>0</v>
      </c>
      <c r="F142" s="99"/>
      <c r="G142" s="103">
        <f>SUMIFS(ID!$L:$L,ID!$J:$J,$F142)</f>
        <v>0</v>
      </c>
      <c r="H142" s="99"/>
      <c r="I142" s="103">
        <f>SUMIFS(ID!$P:$P,ID!$N:$N,$H142)</f>
        <v>0</v>
      </c>
      <c r="J142" s="99"/>
      <c r="K142" s="103">
        <f>SUMIFS(ID!$T:$T,ID!$R:$R,$J142)</f>
        <v>0</v>
      </c>
      <c r="L142" s="99"/>
      <c r="M142" s="103">
        <f>SUMIFS(ID!$X:$X,ID!$V:$V,$L142)</f>
        <v>0</v>
      </c>
      <c r="N142" s="99"/>
      <c r="O142" s="103">
        <f>SUMIFS(ID!$AD:$AD,ID!$AB:$AB,$N142)</f>
        <v>0</v>
      </c>
      <c r="P142" s="99" t="str">
        <f t="shared" si="21"/>
        <v/>
      </c>
      <c r="Q142" s="22">
        <f t="shared" si="20"/>
        <v>0</v>
      </c>
      <c r="R142" s="30"/>
      <c r="S142" s="22">
        <f t="shared" ref="S142:S205" si="23">IF(OR(AND($P142&lt;&gt;"",R142=0),AND($P142="",AND(R142&lt;&gt;0,R142&lt;&gt;""))),1,0)</f>
        <v>0</v>
      </c>
      <c r="T142" s="30"/>
      <c r="U142" s="22">
        <f t="shared" ref="U142:U205" si="24">IF(OR(AND($P142&lt;&gt;"",T142=0),AND($P142="",AND(T142&lt;&gt;0,T142&lt;&gt;""))),1,0)</f>
        <v>0</v>
      </c>
      <c r="V142" s="78">
        <f t="shared" si="17"/>
        <v>0</v>
      </c>
      <c r="W142" s="22">
        <f t="shared" ref="W142:W205" si="25">IF(OR(AND($P142&lt;&gt;"",V142=0),AND($P142="",AND(V142&lt;&gt;0,V142&lt;&gt;""))),1,0)</f>
        <v>0</v>
      </c>
      <c r="X142" s="76"/>
      <c r="Y142" s="22">
        <f>IF(OR(X142="",X142=ФИО!$Q$8),0,IF(COUNTIF(X:X,X142)=1,0,1))</f>
        <v>0</v>
      </c>
      <c r="AA142" s="2">
        <f>INDEX(ФИО!B:B,SUMIFS(ФИО!D:D,ФИО!Q:Q,БЮДЖЕТ!X142))</f>
        <v>0</v>
      </c>
    </row>
    <row r="143" spans="1:27" x14ac:dyDescent="0.25">
      <c r="A143" s="1"/>
      <c r="B143" s="5">
        <f t="shared" si="22"/>
        <v>143</v>
      </c>
      <c r="C143" s="5" t="str">
        <f t="shared" ref="C143:C206" si="26">IF(OR(P143="",C142=""),"",C142+1)</f>
        <v/>
      </c>
      <c r="D143" s="99"/>
      <c r="E143" s="103">
        <f>SUMIFS(ID!$H:$H,ID!$F:$F,$D143)</f>
        <v>0</v>
      </c>
      <c r="F143" s="99"/>
      <c r="G143" s="103">
        <f>SUMIFS(ID!$L:$L,ID!$J:$J,$F143)</f>
        <v>0</v>
      </c>
      <c r="H143" s="99"/>
      <c r="I143" s="103">
        <f>SUMIFS(ID!$P:$P,ID!$N:$N,$H143)</f>
        <v>0</v>
      </c>
      <c r="J143" s="99"/>
      <c r="K143" s="103">
        <f>SUMIFS(ID!$T:$T,ID!$R:$R,$J143)</f>
        <v>0</v>
      </c>
      <c r="L143" s="99"/>
      <c r="M143" s="103">
        <f>SUMIFS(ID!$X:$X,ID!$V:$V,$L143)</f>
        <v>0</v>
      </c>
      <c r="N143" s="99"/>
      <c r="O143" s="103">
        <f>SUMIFS(ID!$AD:$AD,ID!$AB:$AB,$N143)</f>
        <v>0</v>
      </c>
      <c r="P143" s="99" t="str">
        <f t="shared" si="21"/>
        <v/>
      </c>
      <c r="Q143" s="22">
        <f t="shared" si="20"/>
        <v>0</v>
      </c>
      <c r="R143" s="30"/>
      <c r="S143" s="22">
        <f t="shared" si="23"/>
        <v>0</v>
      </c>
      <c r="T143" s="30"/>
      <c r="U143" s="22">
        <f t="shared" si="24"/>
        <v>0</v>
      </c>
      <c r="V143" s="78">
        <f t="shared" si="17"/>
        <v>0</v>
      </c>
      <c r="W143" s="22">
        <f t="shared" si="25"/>
        <v>0</v>
      </c>
      <c r="X143" s="76"/>
      <c r="Y143" s="22">
        <f>IF(OR(X143="",X143=ФИО!$Q$8),0,IF(COUNTIF(X:X,X143)=1,0,1))</f>
        <v>0</v>
      </c>
      <c r="AA143" s="2">
        <f>INDEX(ФИО!B:B,SUMIFS(ФИО!D:D,ФИО!Q:Q,БЮДЖЕТ!X143))</f>
        <v>0</v>
      </c>
    </row>
    <row r="144" spans="1:27" x14ac:dyDescent="0.25">
      <c r="A144" s="1"/>
      <c r="B144" s="5">
        <f t="shared" si="22"/>
        <v>144</v>
      </c>
      <c r="C144" s="5" t="str">
        <f t="shared" si="26"/>
        <v/>
      </c>
      <c r="D144" s="99"/>
      <c r="E144" s="103">
        <f>SUMIFS(ID!$H:$H,ID!$F:$F,$D144)</f>
        <v>0</v>
      </c>
      <c r="F144" s="99"/>
      <c r="G144" s="103">
        <f>SUMIFS(ID!$L:$L,ID!$J:$J,$F144)</f>
        <v>0</v>
      </c>
      <c r="H144" s="99"/>
      <c r="I144" s="103">
        <f>SUMIFS(ID!$P:$P,ID!$N:$N,$H144)</f>
        <v>0</v>
      </c>
      <c r="J144" s="99"/>
      <c r="K144" s="103">
        <f>SUMIFS(ID!$T:$T,ID!$R:$R,$J144)</f>
        <v>0</v>
      </c>
      <c r="L144" s="99"/>
      <c r="M144" s="103">
        <f>SUMIFS(ID!$X:$X,ID!$V:$V,$L144)</f>
        <v>0</v>
      </c>
      <c r="N144" s="99"/>
      <c r="O144" s="103">
        <f>SUMIFS(ID!$AD:$AD,ID!$AB:$AB,$N144)</f>
        <v>0</v>
      </c>
      <c r="P144" s="99" t="str">
        <f t="shared" si="21"/>
        <v/>
      </c>
      <c r="Q144" s="22">
        <f t="shared" si="20"/>
        <v>0</v>
      </c>
      <c r="R144" s="30"/>
      <c r="S144" s="22">
        <f t="shared" si="23"/>
        <v>0</v>
      </c>
      <c r="T144" s="30"/>
      <c r="U144" s="22">
        <f t="shared" si="24"/>
        <v>0</v>
      </c>
      <c r="V144" s="78">
        <f t="shared" si="17"/>
        <v>0</v>
      </c>
      <c r="W144" s="22">
        <f t="shared" si="25"/>
        <v>0</v>
      </c>
      <c r="X144" s="76"/>
      <c r="Y144" s="22">
        <f>IF(OR(X144="",X144=ФИО!$Q$8),0,IF(COUNTIF(X:X,X144)=1,0,1))</f>
        <v>0</v>
      </c>
      <c r="AA144" s="2">
        <f>INDEX(ФИО!B:B,SUMIFS(ФИО!D:D,ФИО!Q:Q,БЮДЖЕТ!X144))</f>
        <v>0</v>
      </c>
    </row>
    <row r="145" spans="1:27" x14ac:dyDescent="0.25">
      <c r="A145" s="1"/>
      <c r="B145" s="5">
        <f t="shared" si="22"/>
        <v>145</v>
      </c>
      <c r="C145" s="5" t="str">
        <f t="shared" si="26"/>
        <v/>
      </c>
      <c r="D145" s="99"/>
      <c r="E145" s="103">
        <f>SUMIFS(ID!$H:$H,ID!$F:$F,$D145)</f>
        <v>0</v>
      </c>
      <c r="F145" s="99"/>
      <c r="G145" s="103">
        <f>SUMIFS(ID!$L:$L,ID!$J:$J,$F145)</f>
        <v>0</v>
      </c>
      <c r="H145" s="99"/>
      <c r="I145" s="103">
        <f>SUMIFS(ID!$P:$P,ID!$N:$N,$H145)</f>
        <v>0</v>
      </c>
      <c r="J145" s="99"/>
      <c r="K145" s="103">
        <f>SUMIFS(ID!$T:$T,ID!$R:$R,$J145)</f>
        <v>0</v>
      </c>
      <c r="L145" s="99"/>
      <c r="M145" s="103">
        <f>SUMIFS(ID!$X:$X,ID!$V:$V,$L145)</f>
        <v>0</v>
      </c>
      <c r="N145" s="99"/>
      <c r="O145" s="103">
        <f>SUMIFS(ID!$AD:$AD,ID!$AB:$AB,$N145)</f>
        <v>0</v>
      </c>
      <c r="P145" s="99" t="str">
        <f t="shared" si="21"/>
        <v/>
      </c>
      <c r="Q145" s="22">
        <f t="shared" si="20"/>
        <v>0</v>
      </c>
      <c r="R145" s="30"/>
      <c r="S145" s="22">
        <f t="shared" si="23"/>
        <v>0</v>
      </c>
      <c r="T145" s="30"/>
      <c r="U145" s="22">
        <f t="shared" si="24"/>
        <v>0</v>
      </c>
      <c r="V145" s="78">
        <f t="shared" si="17"/>
        <v>0</v>
      </c>
      <c r="W145" s="22">
        <f t="shared" si="25"/>
        <v>0</v>
      </c>
      <c r="X145" s="76"/>
      <c r="Y145" s="22">
        <f>IF(OR(X145="",X145=ФИО!$Q$8),0,IF(COUNTIF(X:X,X145)=1,0,1))</f>
        <v>0</v>
      </c>
      <c r="AA145" s="2">
        <f>INDEX(ФИО!B:B,SUMIFS(ФИО!D:D,ФИО!Q:Q,БЮДЖЕТ!X145))</f>
        <v>0</v>
      </c>
    </row>
    <row r="146" spans="1:27" x14ac:dyDescent="0.25">
      <c r="A146" s="1"/>
      <c r="B146" s="5">
        <f t="shared" si="22"/>
        <v>146</v>
      </c>
      <c r="C146" s="5" t="str">
        <f t="shared" si="26"/>
        <v/>
      </c>
      <c r="D146" s="99"/>
      <c r="E146" s="103">
        <f>SUMIFS(ID!$H:$H,ID!$F:$F,$D146)</f>
        <v>0</v>
      </c>
      <c r="F146" s="99"/>
      <c r="G146" s="103">
        <f>SUMIFS(ID!$L:$L,ID!$J:$J,$F146)</f>
        <v>0</v>
      </c>
      <c r="H146" s="99"/>
      <c r="I146" s="103">
        <f>SUMIFS(ID!$P:$P,ID!$N:$N,$H146)</f>
        <v>0</v>
      </c>
      <c r="J146" s="99"/>
      <c r="K146" s="103">
        <f>SUMIFS(ID!$T:$T,ID!$R:$R,$J146)</f>
        <v>0</v>
      </c>
      <c r="L146" s="99"/>
      <c r="M146" s="103">
        <f>SUMIFS(ID!$X:$X,ID!$V:$V,$L146)</f>
        <v>0</v>
      </c>
      <c r="N146" s="99"/>
      <c r="O146" s="103">
        <f>SUMIFS(ID!$AD:$AD,ID!$AB:$AB,$N146)</f>
        <v>0</v>
      </c>
      <c r="P146" s="99" t="str">
        <f t="shared" si="21"/>
        <v/>
      </c>
      <c r="Q146" s="22">
        <f t="shared" si="20"/>
        <v>0</v>
      </c>
      <c r="R146" s="30"/>
      <c r="S146" s="22">
        <f t="shared" si="23"/>
        <v>0</v>
      </c>
      <c r="T146" s="30"/>
      <c r="U146" s="22">
        <f t="shared" si="24"/>
        <v>0</v>
      </c>
      <c r="V146" s="78">
        <f t="shared" ref="V146:V210" si="27">R146*T146</f>
        <v>0</v>
      </c>
      <c r="W146" s="22">
        <f t="shared" si="25"/>
        <v>0</v>
      </c>
      <c r="X146" s="76"/>
      <c r="Y146" s="22">
        <f>IF(OR(X146="",X146=ФИО!$Q$8),0,IF(COUNTIF(X:X,X146)=1,0,1))</f>
        <v>0</v>
      </c>
      <c r="AA146" s="2">
        <f>INDEX(ФИО!B:B,SUMIFS(ФИО!D:D,ФИО!Q:Q,БЮДЖЕТ!X146))</f>
        <v>0</v>
      </c>
    </row>
    <row r="147" spans="1:27" x14ac:dyDescent="0.25">
      <c r="A147" s="1"/>
      <c r="B147" s="5">
        <f t="shared" si="22"/>
        <v>147</v>
      </c>
      <c r="C147" s="5" t="str">
        <f t="shared" si="26"/>
        <v/>
      </c>
      <c r="D147" s="99"/>
      <c r="E147" s="103">
        <f>SUMIFS(ID!$H:$H,ID!$F:$F,$D147)</f>
        <v>0</v>
      </c>
      <c r="F147" s="99"/>
      <c r="G147" s="103">
        <f>SUMIFS(ID!$L:$L,ID!$J:$J,$F147)</f>
        <v>0</v>
      </c>
      <c r="H147" s="99"/>
      <c r="I147" s="103">
        <f>SUMIFS(ID!$P:$P,ID!$N:$N,$H147)</f>
        <v>0</v>
      </c>
      <c r="J147" s="99"/>
      <c r="K147" s="103">
        <f>SUMIFS(ID!$T:$T,ID!$R:$R,$J147)</f>
        <v>0</v>
      </c>
      <c r="L147" s="99"/>
      <c r="M147" s="103">
        <f>SUMIFS(ID!$X:$X,ID!$V:$V,$L147)</f>
        <v>0</v>
      </c>
      <c r="N147" s="99"/>
      <c r="O147" s="103">
        <f>SUMIFS(ID!$AD:$AD,ID!$AB:$AB,$N147)</f>
        <v>0</v>
      </c>
      <c r="P147" s="99" t="str">
        <f t="shared" si="21"/>
        <v/>
      </c>
      <c r="Q147" s="22">
        <f t="shared" si="20"/>
        <v>0</v>
      </c>
      <c r="R147" s="30"/>
      <c r="S147" s="22">
        <f t="shared" si="23"/>
        <v>0</v>
      </c>
      <c r="T147" s="30"/>
      <c r="U147" s="22">
        <f t="shared" si="24"/>
        <v>0</v>
      </c>
      <c r="V147" s="78">
        <f t="shared" si="27"/>
        <v>0</v>
      </c>
      <c r="W147" s="22">
        <f t="shared" si="25"/>
        <v>0</v>
      </c>
      <c r="X147" s="76"/>
      <c r="Y147" s="22">
        <f>IF(OR(X147="",X147=ФИО!$Q$8),0,IF(COUNTIF(X:X,X147)=1,0,1))</f>
        <v>0</v>
      </c>
      <c r="AA147" s="2">
        <f>INDEX(ФИО!B:B,SUMIFS(ФИО!D:D,ФИО!Q:Q,БЮДЖЕТ!X147))</f>
        <v>0</v>
      </c>
    </row>
    <row r="148" spans="1:27" x14ac:dyDescent="0.25">
      <c r="A148" s="1"/>
      <c r="B148" s="5">
        <f t="shared" si="22"/>
        <v>148</v>
      </c>
      <c r="C148" s="5" t="str">
        <f t="shared" si="26"/>
        <v/>
      </c>
      <c r="D148" s="99"/>
      <c r="E148" s="103">
        <f>SUMIFS(ID!$H:$H,ID!$F:$F,$D148)</f>
        <v>0</v>
      </c>
      <c r="F148" s="99"/>
      <c r="G148" s="103">
        <f>SUMIFS(ID!$L:$L,ID!$J:$J,$F148)</f>
        <v>0</v>
      </c>
      <c r="H148" s="99"/>
      <c r="I148" s="103">
        <f>SUMIFS(ID!$P:$P,ID!$N:$N,$H148)</f>
        <v>0</v>
      </c>
      <c r="J148" s="99"/>
      <c r="K148" s="103">
        <f>SUMIFS(ID!$T:$T,ID!$R:$R,$J148)</f>
        <v>0</v>
      </c>
      <c r="L148" s="99"/>
      <c r="M148" s="103">
        <f>SUMIFS(ID!$X:$X,ID!$V:$V,$L148)</f>
        <v>0</v>
      </c>
      <c r="N148" s="99"/>
      <c r="O148" s="103">
        <f>SUMIFS(ID!$AD:$AD,ID!$AB:$AB,$N148)</f>
        <v>0</v>
      </c>
      <c r="P148" s="99" t="str">
        <f t="shared" si="21"/>
        <v/>
      </c>
      <c r="Q148" s="22">
        <f t="shared" si="20"/>
        <v>0</v>
      </c>
      <c r="R148" s="30"/>
      <c r="S148" s="22">
        <f t="shared" si="23"/>
        <v>0</v>
      </c>
      <c r="T148" s="30"/>
      <c r="U148" s="22">
        <f t="shared" si="24"/>
        <v>0</v>
      </c>
      <c r="V148" s="78">
        <f t="shared" si="27"/>
        <v>0</v>
      </c>
      <c r="W148" s="22">
        <f t="shared" si="25"/>
        <v>0</v>
      </c>
      <c r="X148" s="76"/>
      <c r="Y148" s="22">
        <f>IF(OR(X148="",X148=ФИО!$Q$8),0,IF(COUNTIF(X:X,X148)=1,0,1))</f>
        <v>0</v>
      </c>
      <c r="AA148" s="2">
        <f>INDEX(ФИО!B:B,SUMIFS(ФИО!D:D,ФИО!Q:Q,БЮДЖЕТ!X148))</f>
        <v>0</v>
      </c>
    </row>
    <row r="149" spans="1:27" x14ac:dyDescent="0.25">
      <c r="A149" s="1"/>
      <c r="B149" s="5">
        <f t="shared" si="22"/>
        <v>149</v>
      </c>
      <c r="C149" s="5" t="str">
        <f t="shared" si="26"/>
        <v/>
      </c>
      <c r="D149" s="99"/>
      <c r="E149" s="103">
        <f>SUMIFS(ID!$H:$H,ID!$F:$F,$D149)</f>
        <v>0</v>
      </c>
      <c r="F149" s="99"/>
      <c r="G149" s="103">
        <f>SUMIFS(ID!$L:$L,ID!$J:$J,$F149)</f>
        <v>0</v>
      </c>
      <c r="H149" s="99"/>
      <c r="I149" s="103">
        <f>SUMIFS(ID!$P:$P,ID!$N:$N,$H149)</f>
        <v>0</v>
      </c>
      <c r="J149" s="99"/>
      <c r="K149" s="103">
        <f>SUMIFS(ID!$T:$T,ID!$R:$R,$J149)</f>
        <v>0</v>
      </c>
      <c r="L149" s="99"/>
      <c r="M149" s="103">
        <f>SUMIFS(ID!$X:$X,ID!$V:$V,$L149)</f>
        <v>0</v>
      </c>
      <c r="N149" s="99"/>
      <c r="O149" s="103">
        <f>SUMIFS(ID!$AD:$AD,ID!$AB:$AB,$N149)</f>
        <v>0</v>
      </c>
      <c r="P149" s="99" t="str">
        <f t="shared" si="21"/>
        <v/>
      </c>
      <c r="Q149" s="22">
        <f t="shared" si="20"/>
        <v>0</v>
      </c>
      <c r="R149" s="30"/>
      <c r="S149" s="22">
        <f t="shared" si="23"/>
        <v>0</v>
      </c>
      <c r="T149" s="30"/>
      <c r="U149" s="22">
        <f t="shared" si="24"/>
        <v>0</v>
      </c>
      <c r="V149" s="78">
        <f t="shared" si="27"/>
        <v>0</v>
      </c>
      <c r="W149" s="22">
        <f t="shared" si="25"/>
        <v>0</v>
      </c>
      <c r="X149" s="76"/>
      <c r="Y149" s="22">
        <f>IF(OR(X149="",X149=ФИО!$Q$8),0,IF(COUNTIF(X:X,X149)=1,0,1))</f>
        <v>0</v>
      </c>
      <c r="AA149" s="2">
        <f>INDEX(ФИО!B:B,SUMIFS(ФИО!D:D,ФИО!Q:Q,БЮДЖЕТ!X149))</f>
        <v>0</v>
      </c>
    </row>
    <row r="150" spans="1:27" x14ac:dyDescent="0.25">
      <c r="A150" s="1"/>
      <c r="B150" s="5">
        <f t="shared" si="22"/>
        <v>150</v>
      </c>
      <c r="C150" s="5" t="str">
        <f t="shared" si="26"/>
        <v/>
      </c>
      <c r="D150" s="99"/>
      <c r="E150" s="103">
        <f>SUMIFS(ID!$H:$H,ID!$F:$F,$D150)</f>
        <v>0</v>
      </c>
      <c r="F150" s="99"/>
      <c r="G150" s="103">
        <f>SUMIFS(ID!$L:$L,ID!$J:$J,$F150)</f>
        <v>0</v>
      </c>
      <c r="H150" s="99"/>
      <c r="I150" s="103">
        <f>SUMIFS(ID!$P:$P,ID!$N:$N,$H150)</f>
        <v>0</v>
      </c>
      <c r="J150" s="99"/>
      <c r="K150" s="103">
        <f>SUMIFS(ID!$T:$T,ID!$R:$R,$J150)</f>
        <v>0</v>
      </c>
      <c r="L150" s="99"/>
      <c r="M150" s="103">
        <f>SUMIFS(ID!$X:$X,ID!$V:$V,$L150)</f>
        <v>0</v>
      </c>
      <c r="N150" s="99"/>
      <c r="O150" s="103">
        <f>SUMIFS(ID!$AD:$AD,ID!$AB:$AB,$N150)</f>
        <v>0</v>
      </c>
      <c r="P150" s="99" t="str">
        <f t="shared" si="21"/>
        <v/>
      </c>
      <c r="Q150" s="22">
        <f t="shared" si="20"/>
        <v>0</v>
      </c>
      <c r="R150" s="30"/>
      <c r="S150" s="22">
        <f t="shared" si="23"/>
        <v>0</v>
      </c>
      <c r="T150" s="30"/>
      <c r="U150" s="22">
        <f t="shared" si="24"/>
        <v>0</v>
      </c>
      <c r="V150" s="78">
        <f t="shared" si="27"/>
        <v>0</v>
      </c>
      <c r="W150" s="22">
        <f t="shared" si="25"/>
        <v>0</v>
      </c>
      <c r="X150" s="76"/>
      <c r="Y150" s="22">
        <f>IF(OR(X150="",X150=ФИО!$Q$8),0,IF(COUNTIF(X:X,X150)=1,0,1))</f>
        <v>0</v>
      </c>
      <c r="AA150" s="2">
        <f>INDEX(ФИО!B:B,SUMIFS(ФИО!D:D,ФИО!Q:Q,БЮДЖЕТ!X150))</f>
        <v>0</v>
      </c>
    </row>
    <row r="151" spans="1:27" x14ac:dyDescent="0.25">
      <c r="A151" s="1"/>
      <c r="B151" s="5">
        <f t="shared" si="22"/>
        <v>151</v>
      </c>
      <c r="C151" s="5" t="str">
        <f t="shared" si="26"/>
        <v/>
      </c>
      <c r="D151" s="99"/>
      <c r="E151" s="103">
        <f>SUMIFS(ID!$H:$H,ID!$F:$F,$D151)</f>
        <v>0</v>
      </c>
      <c r="F151" s="99"/>
      <c r="G151" s="103">
        <f>SUMIFS(ID!$L:$L,ID!$J:$J,$F151)</f>
        <v>0</v>
      </c>
      <c r="H151" s="99"/>
      <c r="I151" s="103">
        <f>SUMIFS(ID!$P:$P,ID!$N:$N,$H151)</f>
        <v>0</v>
      </c>
      <c r="J151" s="99"/>
      <c r="K151" s="103">
        <f>SUMIFS(ID!$T:$T,ID!$R:$R,$J151)</f>
        <v>0</v>
      </c>
      <c r="L151" s="99"/>
      <c r="M151" s="103">
        <f>SUMIFS(ID!$X:$X,ID!$V:$V,$L151)</f>
        <v>0</v>
      </c>
      <c r="N151" s="99"/>
      <c r="O151" s="103">
        <f>SUMIFS(ID!$AD:$AD,ID!$AB:$AB,$N151)</f>
        <v>0</v>
      </c>
      <c r="P151" s="99" t="str">
        <f t="shared" si="21"/>
        <v/>
      </c>
      <c r="Q151" s="22">
        <f t="shared" si="20"/>
        <v>0</v>
      </c>
      <c r="R151" s="30"/>
      <c r="S151" s="22">
        <f t="shared" si="23"/>
        <v>0</v>
      </c>
      <c r="T151" s="30"/>
      <c r="U151" s="22">
        <f t="shared" si="24"/>
        <v>0</v>
      </c>
      <c r="V151" s="78">
        <f t="shared" si="27"/>
        <v>0</v>
      </c>
      <c r="W151" s="22">
        <f t="shared" si="25"/>
        <v>0</v>
      </c>
      <c r="X151" s="76"/>
      <c r="Y151" s="22">
        <f>IF(OR(X151="",X151=ФИО!$Q$8),0,IF(COUNTIF(X:X,X151)=1,0,1))</f>
        <v>0</v>
      </c>
      <c r="AA151" s="2">
        <f>INDEX(ФИО!B:B,SUMIFS(ФИО!D:D,ФИО!Q:Q,БЮДЖЕТ!X151))</f>
        <v>0</v>
      </c>
    </row>
    <row r="152" spans="1:27" x14ac:dyDescent="0.25">
      <c r="A152" s="1"/>
      <c r="B152" s="5">
        <f t="shared" si="22"/>
        <v>152</v>
      </c>
      <c r="C152" s="5" t="str">
        <f t="shared" si="26"/>
        <v/>
      </c>
      <c r="D152" s="99"/>
      <c r="E152" s="103">
        <f>SUMIFS(ID!$H:$H,ID!$F:$F,$D152)</f>
        <v>0</v>
      </c>
      <c r="F152" s="99"/>
      <c r="G152" s="103">
        <f>SUMIFS(ID!$L:$L,ID!$J:$J,$F152)</f>
        <v>0</v>
      </c>
      <c r="H152" s="99"/>
      <c r="I152" s="103">
        <f>SUMIFS(ID!$P:$P,ID!$N:$N,$H152)</f>
        <v>0</v>
      </c>
      <c r="J152" s="99"/>
      <c r="K152" s="103">
        <f>SUMIFS(ID!$T:$T,ID!$R:$R,$J152)</f>
        <v>0</v>
      </c>
      <c r="L152" s="99"/>
      <c r="M152" s="103">
        <f>SUMIFS(ID!$X:$X,ID!$V:$V,$L152)</f>
        <v>0</v>
      </c>
      <c r="N152" s="99"/>
      <c r="O152" s="103">
        <f>SUMIFS(ID!$AD:$AD,ID!$AB:$AB,$N152)</f>
        <v>0</v>
      </c>
      <c r="P152" s="99" t="str">
        <f t="shared" si="21"/>
        <v/>
      </c>
      <c r="Q152" s="22">
        <f t="shared" si="20"/>
        <v>0</v>
      </c>
      <c r="R152" s="30"/>
      <c r="S152" s="22">
        <f t="shared" si="23"/>
        <v>0</v>
      </c>
      <c r="T152" s="30"/>
      <c r="U152" s="22">
        <f t="shared" si="24"/>
        <v>0</v>
      </c>
      <c r="V152" s="78">
        <f t="shared" si="27"/>
        <v>0</v>
      </c>
      <c r="W152" s="22">
        <f t="shared" si="25"/>
        <v>0</v>
      </c>
      <c r="X152" s="76"/>
      <c r="Y152" s="22">
        <f>IF(OR(X152="",X152=ФИО!$Q$8),0,IF(COUNTIF(X:X,X152)=1,0,1))</f>
        <v>0</v>
      </c>
      <c r="AA152" s="2">
        <f>INDEX(ФИО!B:B,SUMIFS(ФИО!D:D,ФИО!Q:Q,БЮДЖЕТ!X152))</f>
        <v>0</v>
      </c>
    </row>
    <row r="153" spans="1:27" x14ac:dyDescent="0.25">
      <c r="A153" s="1"/>
      <c r="B153" s="5">
        <f t="shared" si="22"/>
        <v>153</v>
      </c>
      <c r="C153" s="5" t="str">
        <f t="shared" si="26"/>
        <v/>
      </c>
      <c r="D153" s="99"/>
      <c r="E153" s="103">
        <f>SUMIFS(ID!$H:$H,ID!$F:$F,$D153)</f>
        <v>0</v>
      </c>
      <c r="F153" s="99"/>
      <c r="G153" s="103">
        <f>SUMIFS(ID!$L:$L,ID!$J:$J,$F153)</f>
        <v>0</v>
      </c>
      <c r="H153" s="99"/>
      <c r="I153" s="103">
        <f>SUMIFS(ID!$P:$P,ID!$N:$N,$H153)</f>
        <v>0</v>
      </c>
      <c r="J153" s="99"/>
      <c r="K153" s="103">
        <f>SUMIFS(ID!$T:$T,ID!$R:$R,$J153)</f>
        <v>0</v>
      </c>
      <c r="L153" s="99"/>
      <c r="M153" s="103">
        <f>SUMIFS(ID!$X:$X,ID!$V:$V,$L153)</f>
        <v>0</v>
      </c>
      <c r="N153" s="99"/>
      <c r="O153" s="103">
        <f>SUMIFS(ID!$AD:$AD,ID!$AB:$AB,$N153)</f>
        <v>0</v>
      </c>
      <c r="P153" s="99" t="str">
        <f t="shared" si="21"/>
        <v/>
      </c>
      <c r="Q153" s="22">
        <f t="shared" si="20"/>
        <v>0</v>
      </c>
      <c r="R153" s="30"/>
      <c r="S153" s="22">
        <f t="shared" si="23"/>
        <v>0</v>
      </c>
      <c r="T153" s="30"/>
      <c r="U153" s="22">
        <f t="shared" si="24"/>
        <v>0</v>
      </c>
      <c r="V153" s="78">
        <f t="shared" si="27"/>
        <v>0</v>
      </c>
      <c r="W153" s="22">
        <f t="shared" si="25"/>
        <v>0</v>
      </c>
      <c r="X153" s="76"/>
      <c r="Y153" s="22">
        <f>IF(OR(X153="",X153=ФИО!$Q$8),0,IF(COUNTIF(X:X,X153)=1,0,1))</f>
        <v>0</v>
      </c>
      <c r="AA153" s="2">
        <f>INDEX(ФИО!B:B,SUMIFS(ФИО!D:D,ФИО!Q:Q,БЮДЖЕТ!X153))</f>
        <v>0</v>
      </c>
    </row>
    <row r="154" spans="1:27" x14ac:dyDescent="0.25">
      <c r="A154" s="1"/>
      <c r="B154" s="5">
        <f t="shared" si="22"/>
        <v>154</v>
      </c>
      <c r="C154" s="5" t="str">
        <f t="shared" si="26"/>
        <v/>
      </c>
      <c r="D154" s="99"/>
      <c r="E154" s="103">
        <f>SUMIFS(ID!$H:$H,ID!$F:$F,$D154)</f>
        <v>0</v>
      </c>
      <c r="F154" s="99"/>
      <c r="G154" s="103">
        <f>SUMIFS(ID!$L:$L,ID!$J:$J,$F154)</f>
        <v>0</v>
      </c>
      <c r="H154" s="99"/>
      <c r="I154" s="103">
        <f>SUMIFS(ID!$P:$P,ID!$N:$N,$H154)</f>
        <v>0</v>
      </c>
      <c r="J154" s="99"/>
      <c r="K154" s="103">
        <f>SUMIFS(ID!$T:$T,ID!$R:$R,$J154)</f>
        <v>0</v>
      </c>
      <c r="L154" s="99"/>
      <c r="M154" s="103">
        <f>SUMIFS(ID!$X:$X,ID!$V:$V,$L154)</f>
        <v>0</v>
      </c>
      <c r="N154" s="99"/>
      <c r="O154" s="103">
        <f>SUMIFS(ID!$AD:$AD,ID!$AB:$AB,$N154)</f>
        <v>0</v>
      </c>
      <c r="P154" s="99" t="str">
        <f t="shared" si="21"/>
        <v/>
      </c>
      <c r="Q154" s="22">
        <f t="shared" si="20"/>
        <v>0</v>
      </c>
      <c r="R154" s="30"/>
      <c r="S154" s="22">
        <f t="shared" si="23"/>
        <v>0</v>
      </c>
      <c r="T154" s="30"/>
      <c r="U154" s="22">
        <f t="shared" si="24"/>
        <v>0</v>
      </c>
      <c r="V154" s="78">
        <f t="shared" si="27"/>
        <v>0</v>
      </c>
      <c r="W154" s="22">
        <f t="shared" si="25"/>
        <v>0</v>
      </c>
      <c r="X154" s="76"/>
      <c r="Y154" s="22">
        <f>IF(OR(X154="",X154=ФИО!$Q$8),0,IF(COUNTIF(X:X,X154)=1,0,1))</f>
        <v>0</v>
      </c>
      <c r="AA154" s="2">
        <f>INDEX(ФИО!B:B,SUMIFS(ФИО!D:D,ФИО!Q:Q,БЮДЖЕТ!X154))</f>
        <v>0</v>
      </c>
    </row>
    <row r="155" spans="1:27" x14ac:dyDescent="0.25">
      <c r="A155" s="1"/>
      <c r="B155" s="5">
        <f t="shared" si="22"/>
        <v>155</v>
      </c>
      <c r="C155" s="5" t="str">
        <f t="shared" si="26"/>
        <v/>
      </c>
      <c r="D155" s="99"/>
      <c r="E155" s="103">
        <f>SUMIFS(ID!$H:$H,ID!$F:$F,$D155)</f>
        <v>0</v>
      </c>
      <c r="F155" s="99"/>
      <c r="G155" s="103">
        <f>SUMIFS(ID!$L:$L,ID!$J:$J,$F155)</f>
        <v>0</v>
      </c>
      <c r="H155" s="99"/>
      <c r="I155" s="103">
        <f>SUMIFS(ID!$P:$P,ID!$N:$N,$H155)</f>
        <v>0</v>
      </c>
      <c r="J155" s="99"/>
      <c r="K155" s="103">
        <f>SUMIFS(ID!$T:$T,ID!$R:$R,$J155)</f>
        <v>0</v>
      </c>
      <c r="L155" s="99"/>
      <c r="M155" s="103">
        <f>SUMIFS(ID!$X:$X,ID!$V:$V,$L155)</f>
        <v>0</v>
      </c>
      <c r="N155" s="99"/>
      <c r="O155" s="103">
        <f>SUMIFS(ID!$AD:$AD,ID!$AB:$AB,$N155)</f>
        <v>0</v>
      </c>
      <c r="P155" s="99" t="str">
        <f t="shared" si="21"/>
        <v/>
      </c>
      <c r="Q155" s="22">
        <f t="shared" si="20"/>
        <v>0</v>
      </c>
      <c r="R155" s="30"/>
      <c r="S155" s="22">
        <f t="shared" si="23"/>
        <v>0</v>
      </c>
      <c r="T155" s="30"/>
      <c r="U155" s="22">
        <f t="shared" si="24"/>
        <v>0</v>
      </c>
      <c r="V155" s="78">
        <f t="shared" si="27"/>
        <v>0</v>
      </c>
      <c r="W155" s="22">
        <f t="shared" si="25"/>
        <v>0</v>
      </c>
      <c r="X155" s="76"/>
      <c r="Y155" s="22">
        <f>IF(OR(X155="",X155=ФИО!$Q$8),0,IF(COUNTIF(X:X,X155)=1,0,1))</f>
        <v>0</v>
      </c>
      <c r="AA155" s="2">
        <f>INDEX(ФИО!B:B,SUMIFS(ФИО!D:D,ФИО!Q:Q,БЮДЖЕТ!X155))</f>
        <v>0</v>
      </c>
    </row>
    <row r="156" spans="1:27" x14ac:dyDescent="0.25">
      <c r="A156" s="1"/>
      <c r="B156" s="5">
        <f t="shared" si="22"/>
        <v>156</v>
      </c>
      <c r="C156" s="5" t="str">
        <f t="shared" si="26"/>
        <v/>
      </c>
      <c r="D156" s="99"/>
      <c r="E156" s="103">
        <f>SUMIFS(ID!$H:$H,ID!$F:$F,$D156)</f>
        <v>0</v>
      </c>
      <c r="F156" s="99"/>
      <c r="G156" s="103">
        <f>SUMIFS(ID!$L:$L,ID!$J:$J,$F156)</f>
        <v>0</v>
      </c>
      <c r="H156" s="99"/>
      <c r="I156" s="103">
        <f>SUMIFS(ID!$P:$P,ID!$N:$N,$H156)</f>
        <v>0</v>
      </c>
      <c r="J156" s="99"/>
      <c r="K156" s="103">
        <f>SUMIFS(ID!$T:$T,ID!$R:$R,$J156)</f>
        <v>0</v>
      </c>
      <c r="L156" s="99"/>
      <c r="M156" s="103">
        <f>SUMIFS(ID!$X:$X,ID!$V:$V,$L156)</f>
        <v>0</v>
      </c>
      <c r="N156" s="99"/>
      <c r="O156" s="103">
        <f>SUMIFS(ID!$AD:$AD,ID!$AB:$AB,$N156)</f>
        <v>0</v>
      </c>
      <c r="P156" s="99" t="str">
        <f t="shared" si="21"/>
        <v/>
      </c>
      <c r="Q156" s="22">
        <f t="shared" si="20"/>
        <v>0</v>
      </c>
      <c r="R156" s="30"/>
      <c r="S156" s="22">
        <f t="shared" si="23"/>
        <v>0</v>
      </c>
      <c r="T156" s="30"/>
      <c r="U156" s="22">
        <f t="shared" si="24"/>
        <v>0</v>
      </c>
      <c r="V156" s="78">
        <f t="shared" si="27"/>
        <v>0</v>
      </c>
      <c r="W156" s="22">
        <f t="shared" si="25"/>
        <v>0</v>
      </c>
      <c r="X156" s="76"/>
      <c r="Y156" s="22">
        <f>IF(OR(X156="",X156=ФИО!$Q$8),0,IF(COUNTIF(X:X,X156)=1,0,1))</f>
        <v>0</v>
      </c>
      <c r="AA156" s="2">
        <f>INDEX(ФИО!B:B,SUMIFS(ФИО!D:D,ФИО!Q:Q,БЮДЖЕТ!X156))</f>
        <v>0</v>
      </c>
    </row>
    <row r="157" spans="1:27" x14ac:dyDescent="0.25">
      <c r="A157" s="1"/>
      <c r="B157" s="5">
        <f t="shared" si="22"/>
        <v>157</v>
      </c>
      <c r="C157" s="5" t="str">
        <f t="shared" si="26"/>
        <v/>
      </c>
      <c r="D157" s="99"/>
      <c r="E157" s="103">
        <f>SUMIFS(ID!$H:$H,ID!$F:$F,$D157)</f>
        <v>0</v>
      </c>
      <c r="F157" s="99"/>
      <c r="G157" s="103">
        <f>SUMIFS(ID!$L:$L,ID!$J:$J,$F157)</f>
        <v>0</v>
      </c>
      <c r="H157" s="99"/>
      <c r="I157" s="103">
        <f>SUMIFS(ID!$P:$P,ID!$N:$N,$H157)</f>
        <v>0</v>
      </c>
      <c r="J157" s="99"/>
      <c r="K157" s="103">
        <f>SUMIFS(ID!$T:$T,ID!$R:$R,$J157)</f>
        <v>0</v>
      </c>
      <c r="L157" s="99"/>
      <c r="M157" s="103">
        <f>SUMIFS(ID!$X:$X,ID!$V:$V,$L157)</f>
        <v>0</v>
      </c>
      <c r="N157" s="99"/>
      <c r="O157" s="103">
        <f>SUMIFS(ID!$AD:$AD,ID!$AB:$AB,$N157)</f>
        <v>0</v>
      </c>
      <c r="P157" s="99" t="str">
        <f t="shared" si="21"/>
        <v/>
      </c>
      <c r="Q157" s="22">
        <f t="shared" si="20"/>
        <v>0</v>
      </c>
      <c r="R157" s="30"/>
      <c r="S157" s="22">
        <f t="shared" si="23"/>
        <v>0</v>
      </c>
      <c r="T157" s="30"/>
      <c r="U157" s="22">
        <f t="shared" si="24"/>
        <v>0</v>
      </c>
      <c r="V157" s="78">
        <f t="shared" si="27"/>
        <v>0</v>
      </c>
      <c r="W157" s="22">
        <f t="shared" si="25"/>
        <v>0</v>
      </c>
      <c r="X157" s="76"/>
      <c r="Y157" s="22">
        <f>IF(OR(X157="",X157=ФИО!$Q$8),0,IF(COUNTIF(X:X,X157)=1,0,1))</f>
        <v>0</v>
      </c>
      <c r="AA157" s="2">
        <f>INDEX(ФИО!B:B,SUMIFS(ФИО!D:D,ФИО!Q:Q,БЮДЖЕТ!X157))</f>
        <v>0</v>
      </c>
    </row>
    <row r="158" spans="1:27" x14ac:dyDescent="0.25">
      <c r="A158" s="1"/>
      <c r="B158" s="5">
        <f t="shared" si="22"/>
        <v>158</v>
      </c>
      <c r="C158" s="5" t="str">
        <f t="shared" si="26"/>
        <v/>
      </c>
      <c r="D158" s="99"/>
      <c r="E158" s="103">
        <f>SUMIFS(ID!$H:$H,ID!$F:$F,$D158)</f>
        <v>0</v>
      </c>
      <c r="F158" s="99"/>
      <c r="G158" s="103">
        <f>SUMIFS(ID!$L:$L,ID!$J:$J,$F158)</f>
        <v>0</v>
      </c>
      <c r="H158" s="99"/>
      <c r="I158" s="103">
        <f>SUMIFS(ID!$P:$P,ID!$N:$N,$H158)</f>
        <v>0</v>
      </c>
      <c r="J158" s="99"/>
      <c r="K158" s="103">
        <f>SUMIFS(ID!$T:$T,ID!$R:$R,$J158)</f>
        <v>0</v>
      </c>
      <c r="L158" s="99"/>
      <c r="M158" s="103">
        <f>SUMIFS(ID!$X:$X,ID!$V:$V,$L158)</f>
        <v>0</v>
      </c>
      <c r="N158" s="99"/>
      <c r="O158" s="103">
        <f>SUMIFS(ID!$AD:$AD,ID!$AB:$AB,$N158)</f>
        <v>0</v>
      </c>
      <c r="P158" s="99" t="str">
        <f t="shared" si="21"/>
        <v/>
      </c>
      <c r="Q158" s="22">
        <f t="shared" si="20"/>
        <v>0</v>
      </c>
      <c r="R158" s="30"/>
      <c r="S158" s="22">
        <f t="shared" si="23"/>
        <v>0</v>
      </c>
      <c r="T158" s="30"/>
      <c r="U158" s="22">
        <f t="shared" si="24"/>
        <v>0</v>
      </c>
      <c r="V158" s="78">
        <f t="shared" si="27"/>
        <v>0</v>
      </c>
      <c r="W158" s="22">
        <f t="shared" si="25"/>
        <v>0</v>
      </c>
      <c r="X158" s="76"/>
      <c r="Y158" s="22">
        <f>IF(OR(X158="",X158=ФИО!$Q$8),0,IF(COUNTIF(X:X,X158)=1,0,1))</f>
        <v>0</v>
      </c>
      <c r="AA158" s="2">
        <f>INDEX(ФИО!B:B,SUMIFS(ФИО!D:D,ФИО!Q:Q,БЮДЖЕТ!X158))</f>
        <v>0</v>
      </c>
    </row>
    <row r="159" spans="1:27" x14ac:dyDescent="0.25">
      <c r="A159" s="1"/>
      <c r="B159" s="5">
        <f t="shared" si="22"/>
        <v>159</v>
      </c>
      <c r="C159" s="5" t="str">
        <f t="shared" si="26"/>
        <v/>
      </c>
      <c r="D159" s="99"/>
      <c r="E159" s="103">
        <f>SUMIFS(ID!$H:$H,ID!$F:$F,$D159)</f>
        <v>0</v>
      </c>
      <c r="F159" s="99"/>
      <c r="G159" s="103">
        <f>SUMIFS(ID!$L:$L,ID!$J:$J,$F159)</f>
        <v>0</v>
      </c>
      <c r="H159" s="99"/>
      <c r="I159" s="103">
        <f>SUMIFS(ID!$P:$P,ID!$N:$N,$H159)</f>
        <v>0</v>
      </c>
      <c r="J159" s="99"/>
      <c r="K159" s="103">
        <f>SUMIFS(ID!$T:$T,ID!$R:$R,$J159)</f>
        <v>0</v>
      </c>
      <c r="L159" s="99"/>
      <c r="M159" s="103">
        <f>SUMIFS(ID!$X:$X,ID!$V:$V,$L159)</f>
        <v>0</v>
      </c>
      <c r="N159" s="99"/>
      <c r="O159" s="103">
        <f>SUMIFS(ID!$AD:$AD,ID!$AB:$AB,$N159)</f>
        <v>0</v>
      </c>
      <c r="P159" s="99" t="str">
        <f t="shared" si="21"/>
        <v/>
      </c>
      <c r="Q159" s="22">
        <f t="shared" si="20"/>
        <v>0</v>
      </c>
      <c r="R159" s="30"/>
      <c r="S159" s="22">
        <f t="shared" si="23"/>
        <v>0</v>
      </c>
      <c r="T159" s="30"/>
      <c r="U159" s="22">
        <f t="shared" si="24"/>
        <v>0</v>
      </c>
      <c r="V159" s="78">
        <f t="shared" si="27"/>
        <v>0</v>
      </c>
      <c r="W159" s="22">
        <f t="shared" si="25"/>
        <v>0</v>
      </c>
      <c r="X159" s="76"/>
      <c r="Y159" s="22">
        <f>IF(OR(X159="",X159=ФИО!$Q$8),0,IF(COUNTIF(X:X,X159)=1,0,1))</f>
        <v>0</v>
      </c>
      <c r="AA159" s="2">
        <f>INDEX(ФИО!B:B,SUMIFS(ФИО!D:D,ФИО!Q:Q,БЮДЖЕТ!X159))</f>
        <v>0</v>
      </c>
    </row>
    <row r="160" spans="1:27" x14ac:dyDescent="0.25">
      <c r="A160" s="1"/>
      <c r="B160" s="5">
        <f t="shared" si="22"/>
        <v>160</v>
      </c>
      <c r="C160" s="5" t="str">
        <f t="shared" si="26"/>
        <v/>
      </c>
      <c r="D160" s="99"/>
      <c r="E160" s="103">
        <f>SUMIFS(ID!$H:$H,ID!$F:$F,$D160)</f>
        <v>0</v>
      </c>
      <c r="F160" s="99"/>
      <c r="G160" s="103">
        <f>SUMIFS(ID!$L:$L,ID!$J:$J,$F160)</f>
        <v>0</v>
      </c>
      <c r="H160" s="99"/>
      <c r="I160" s="103">
        <f>SUMIFS(ID!$P:$P,ID!$N:$N,$H160)</f>
        <v>0</v>
      </c>
      <c r="J160" s="99"/>
      <c r="K160" s="103">
        <f>SUMIFS(ID!$T:$T,ID!$R:$R,$J160)</f>
        <v>0</v>
      </c>
      <c r="L160" s="99"/>
      <c r="M160" s="103">
        <f>SUMIFS(ID!$X:$X,ID!$V:$V,$L160)</f>
        <v>0</v>
      </c>
      <c r="N160" s="99"/>
      <c r="O160" s="103">
        <f>SUMIFS(ID!$AD:$AD,ID!$AB:$AB,$N160)</f>
        <v>0</v>
      </c>
      <c r="P160" s="99" t="str">
        <f t="shared" si="21"/>
        <v/>
      </c>
      <c r="Q160" s="22">
        <f t="shared" si="20"/>
        <v>0</v>
      </c>
      <c r="R160" s="30"/>
      <c r="S160" s="22">
        <f t="shared" si="23"/>
        <v>0</v>
      </c>
      <c r="T160" s="30"/>
      <c r="U160" s="22">
        <f t="shared" si="24"/>
        <v>0</v>
      </c>
      <c r="V160" s="78">
        <f t="shared" si="27"/>
        <v>0</v>
      </c>
      <c r="W160" s="22">
        <f t="shared" si="25"/>
        <v>0</v>
      </c>
      <c r="X160" s="76"/>
      <c r="Y160" s="22">
        <f>IF(OR(X160="",X160=ФИО!$Q$8),0,IF(COUNTIF(X:X,X160)=1,0,1))</f>
        <v>0</v>
      </c>
      <c r="AA160" s="2">
        <f>INDEX(ФИО!B:B,SUMIFS(ФИО!D:D,ФИО!Q:Q,БЮДЖЕТ!X160))</f>
        <v>0</v>
      </c>
    </row>
    <row r="161" spans="1:27" x14ac:dyDescent="0.25">
      <c r="A161" s="1"/>
      <c r="B161" s="5">
        <f t="shared" si="22"/>
        <v>161</v>
      </c>
      <c r="C161" s="5" t="str">
        <f t="shared" si="26"/>
        <v/>
      </c>
      <c r="D161" s="99"/>
      <c r="E161" s="103">
        <f>SUMIFS(ID!$H:$H,ID!$F:$F,$D161)</f>
        <v>0</v>
      </c>
      <c r="F161" s="99"/>
      <c r="G161" s="103">
        <f>SUMIFS(ID!$L:$L,ID!$J:$J,$F161)</f>
        <v>0</v>
      </c>
      <c r="H161" s="99"/>
      <c r="I161" s="103">
        <f>SUMIFS(ID!$P:$P,ID!$N:$N,$H161)</f>
        <v>0</v>
      </c>
      <c r="J161" s="99"/>
      <c r="K161" s="103">
        <f>SUMIFS(ID!$T:$T,ID!$R:$R,$J161)</f>
        <v>0</v>
      </c>
      <c r="L161" s="99"/>
      <c r="M161" s="103">
        <f>SUMIFS(ID!$X:$X,ID!$V:$V,$L161)</f>
        <v>0</v>
      </c>
      <c r="N161" s="99"/>
      <c r="O161" s="103">
        <f>SUMIFS(ID!$AD:$AD,ID!$AB:$AB,$N161)</f>
        <v>0</v>
      </c>
      <c r="P161" s="99" t="str">
        <f t="shared" si="21"/>
        <v/>
      </c>
      <c r="Q161" s="22">
        <f t="shared" si="20"/>
        <v>0</v>
      </c>
      <c r="R161" s="30"/>
      <c r="S161" s="22">
        <f t="shared" si="23"/>
        <v>0</v>
      </c>
      <c r="T161" s="30"/>
      <c r="U161" s="22">
        <f t="shared" si="24"/>
        <v>0</v>
      </c>
      <c r="V161" s="78">
        <f t="shared" si="27"/>
        <v>0</v>
      </c>
      <c r="W161" s="22">
        <f t="shared" si="25"/>
        <v>0</v>
      </c>
      <c r="X161" s="76"/>
      <c r="Y161" s="22">
        <f>IF(OR(X161="",X161=ФИО!$Q$8),0,IF(COUNTIF(X:X,X161)=1,0,1))</f>
        <v>0</v>
      </c>
      <c r="AA161" s="2">
        <f>INDEX(ФИО!B:B,SUMIFS(ФИО!D:D,ФИО!Q:Q,БЮДЖЕТ!X161))</f>
        <v>0</v>
      </c>
    </row>
    <row r="162" spans="1:27" x14ac:dyDescent="0.25">
      <c r="A162" s="1"/>
      <c r="B162" s="5">
        <f t="shared" si="22"/>
        <v>162</v>
      </c>
      <c r="C162" s="5" t="str">
        <f t="shared" si="26"/>
        <v/>
      </c>
      <c r="D162" s="99"/>
      <c r="E162" s="103">
        <f>SUMIFS(ID!$H:$H,ID!$F:$F,$D162)</f>
        <v>0</v>
      </c>
      <c r="F162" s="99"/>
      <c r="G162" s="103">
        <f>SUMIFS(ID!$L:$L,ID!$J:$J,$F162)</f>
        <v>0</v>
      </c>
      <c r="H162" s="99"/>
      <c r="I162" s="103">
        <f>SUMIFS(ID!$P:$P,ID!$N:$N,$H162)</f>
        <v>0</v>
      </c>
      <c r="J162" s="99"/>
      <c r="K162" s="103">
        <f>SUMIFS(ID!$T:$T,ID!$R:$R,$J162)</f>
        <v>0</v>
      </c>
      <c r="L162" s="99"/>
      <c r="M162" s="103">
        <f>SUMIFS(ID!$X:$X,ID!$V:$V,$L162)</f>
        <v>0</v>
      </c>
      <c r="N162" s="99"/>
      <c r="O162" s="103">
        <f>SUMIFS(ID!$AD:$AD,ID!$AB:$AB,$N162)</f>
        <v>0</v>
      </c>
      <c r="P162" s="99" t="str">
        <f t="shared" si="21"/>
        <v/>
      </c>
      <c r="Q162" s="22">
        <f t="shared" si="20"/>
        <v>0</v>
      </c>
      <c r="R162" s="30"/>
      <c r="S162" s="22">
        <f t="shared" si="23"/>
        <v>0</v>
      </c>
      <c r="T162" s="30"/>
      <c r="U162" s="22">
        <f t="shared" si="24"/>
        <v>0</v>
      </c>
      <c r="V162" s="78">
        <f t="shared" si="27"/>
        <v>0</v>
      </c>
      <c r="W162" s="22">
        <f t="shared" si="25"/>
        <v>0</v>
      </c>
      <c r="X162" s="76"/>
      <c r="Y162" s="22">
        <f>IF(OR(X162="",X162=ФИО!$Q$8),0,IF(COUNTIF(X:X,X162)=1,0,1))</f>
        <v>0</v>
      </c>
      <c r="AA162" s="2">
        <f>INDEX(ФИО!B:B,SUMIFS(ФИО!D:D,ФИО!Q:Q,БЮДЖЕТ!X162))</f>
        <v>0</v>
      </c>
    </row>
    <row r="163" spans="1:27" x14ac:dyDescent="0.25">
      <c r="A163" s="1"/>
      <c r="B163" s="5">
        <f t="shared" si="22"/>
        <v>163</v>
      </c>
      <c r="C163" s="5" t="str">
        <f t="shared" si="26"/>
        <v/>
      </c>
      <c r="D163" s="99"/>
      <c r="E163" s="103">
        <f>SUMIFS(ID!$H:$H,ID!$F:$F,$D163)</f>
        <v>0</v>
      </c>
      <c r="F163" s="99"/>
      <c r="G163" s="103">
        <f>SUMIFS(ID!$L:$L,ID!$J:$J,$F163)</f>
        <v>0</v>
      </c>
      <c r="H163" s="99"/>
      <c r="I163" s="103">
        <f>SUMIFS(ID!$P:$P,ID!$N:$N,$H163)</f>
        <v>0</v>
      </c>
      <c r="J163" s="99"/>
      <c r="K163" s="103">
        <f>SUMIFS(ID!$T:$T,ID!$R:$R,$J163)</f>
        <v>0</v>
      </c>
      <c r="L163" s="99"/>
      <c r="M163" s="103">
        <f>SUMIFS(ID!$X:$X,ID!$V:$V,$L163)</f>
        <v>0</v>
      </c>
      <c r="N163" s="99"/>
      <c r="O163" s="103">
        <f>SUMIFS(ID!$AD:$AD,ID!$AB:$AB,$N163)</f>
        <v>0</v>
      </c>
      <c r="P163" s="99" t="str">
        <f t="shared" si="21"/>
        <v/>
      </c>
      <c r="Q163" s="22">
        <f t="shared" si="20"/>
        <v>0</v>
      </c>
      <c r="R163" s="30"/>
      <c r="S163" s="22">
        <f t="shared" si="23"/>
        <v>0</v>
      </c>
      <c r="T163" s="30"/>
      <c r="U163" s="22">
        <f t="shared" si="24"/>
        <v>0</v>
      </c>
      <c r="V163" s="78">
        <f t="shared" si="27"/>
        <v>0</v>
      </c>
      <c r="W163" s="22">
        <f t="shared" si="25"/>
        <v>0</v>
      </c>
      <c r="X163" s="76"/>
      <c r="Y163" s="22">
        <f>IF(OR(X163="",X163=ФИО!$Q$8),0,IF(COUNTIF(X:X,X163)=1,0,1))</f>
        <v>0</v>
      </c>
      <c r="AA163" s="2">
        <f>INDEX(ФИО!B:B,SUMIFS(ФИО!D:D,ФИО!Q:Q,БЮДЖЕТ!X163))</f>
        <v>0</v>
      </c>
    </row>
    <row r="164" spans="1:27" x14ac:dyDescent="0.25">
      <c r="A164" s="1"/>
      <c r="B164" s="5">
        <f t="shared" si="22"/>
        <v>164</v>
      </c>
      <c r="C164" s="5" t="str">
        <f t="shared" si="26"/>
        <v/>
      </c>
      <c r="D164" s="99"/>
      <c r="E164" s="103">
        <f>SUMIFS(ID!$H:$H,ID!$F:$F,$D164)</f>
        <v>0</v>
      </c>
      <c r="F164" s="99"/>
      <c r="G164" s="103">
        <f>SUMIFS(ID!$L:$L,ID!$J:$J,$F164)</f>
        <v>0</v>
      </c>
      <c r="H164" s="99"/>
      <c r="I164" s="103">
        <f>SUMIFS(ID!$P:$P,ID!$N:$N,$H164)</f>
        <v>0</v>
      </c>
      <c r="J164" s="99"/>
      <c r="K164" s="103">
        <f>SUMIFS(ID!$T:$T,ID!$R:$R,$J164)</f>
        <v>0</v>
      </c>
      <c r="L164" s="99"/>
      <c r="M164" s="103">
        <f>SUMIFS(ID!$X:$X,ID!$V:$V,$L164)</f>
        <v>0</v>
      </c>
      <c r="N164" s="99"/>
      <c r="O164" s="103">
        <f>SUMIFS(ID!$AD:$AD,ID!$AB:$AB,$N164)</f>
        <v>0</v>
      </c>
      <c r="P164" s="99" t="str">
        <f t="shared" si="21"/>
        <v/>
      </c>
      <c r="Q164" s="22">
        <f t="shared" si="20"/>
        <v>0</v>
      </c>
      <c r="R164" s="30"/>
      <c r="S164" s="22">
        <f t="shared" si="23"/>
        <v>0</v>
      </c>
      <c r="T164" s="30"/>
      <c r="U164" s="22">
        <f t="shared" si="24"/>
        <v>0</v>
      </c>
      <c r="V164" s="78">
        <f t="shared" si="27"/>
        <v>0</v>
      </c>
      <c r="W164" s="22">
        <f t="shared" si="25"/>
        <v>0</v>
      </c>
      <c r="X164" s="76"/>
      <c r="Y164" s="22">
        <f>IF(OR(X164="",X164=ФИО!$Q$8),0,IF(COUNTIF(X:X,X164)=1,0,1))</f>
        <v>0</v>
      </c>
      <c r="AA164" s="2">
        <f>INDEX(ФИО!B:B,SUMIFS(ФИО!D:D,ФИО!Q:Q,БЮДЖЕТ!X164))</f>
        <v>0</v>
      </c>
    </row>
    <row r="165" spans="1:27" x14ac:dyDescent="0.25">
      <c r="A165" s="1"/>
      <c r="B165" s="5">
        <f t="shared" si="22"/>
        <v>165</v>
      </c>
      <c r="C165" s="5" t="str">
        <f t="shared" si="26"/>
        <v/>
      </c>
      <c r="D165" s="99"/>
      <c r="E165" s="103">
        <f>SUMIFS(ID!$H:$H,ID!$F:$F,$D165)</f>
        <v>0</v>
      </c>
      <c r="F165" s="99"/>
      <c r="G165" s="103">
        <f>SUMIFS(ID!$L:$L,ID!$J:$J,$F165)</f>
        <v>0</v>
      </c>
      <c r="H165" s="99"/>
      <c r="I165" s="103">
        <f>SUMIFS(ID!$P:$P,ID!$N:$N,$H165)</f>
        <v>0</v>
      </c>
      <c r="J165" s="99"/>
      <c r="K165" s="103">
        <f>SUMIFS(ID!$T:$T,ID!$R:$R,$J165)</f>
        <v>0</v>
      </c>
      <c r="L165" s="99"/>
      <c r="M165" s="103">
        <f>SUMIFS(ID!$X:$X,ID!$V:$V,$L165)</f>
        <v>0</v>
      </c>
      <c r="N165" s="99"/>
      <c r="O165" s="103">
        <f>SUMIFS(ID!$AD:$AD,ID!$AB:$AB,$N165)</f>
        <v>0</v>
      </c>
      <c r="P165" s="99" t="str">
        <f t="shared" si="21"/>
        <v/>
      </c>
      <c r="Q165" s="22">
        <f t="shared" si="20"/>
        <v>0</v>
      </c>
      <c r="R165" s="30"/>
      <c r="S165" s="22">
        <f t="shared" si="23"/>
        <v>0</v>
      </c>
      <c r="T165" s="30"/>
      <c r="U165" s="22">
        <f t="shared" si="24"/>
        <v>0</v>
      </c>
      <c r="V165" s="78">
        <f t="shared" si="27"/>
        <v>0</v>
      </c>
      <c r="W165" s="22">
        <f t="shared" si="25"/>
        <v>0</v>
      </c>
      <c r="X165" s="76"/>
      <c r="Y165" s="22">
        <f>IF(OR(X165="",X165=ФИО!$Q$8),0,IF(COUNTIF(X:X,X165)=1,0,1))</f>
        <v>0</v>
      </c>
      <c r="AA165" s="2">
        <f>INDEX(ФИО!B:B,SUMIFS(ФИО!D:D,ФИО!Q:Q,БЮДЖЕТ!X165))</f>
        <v>0</v>
      </c>
    </row>
    <row r="166" spans="1:27" x14ac:dyDescent="0.25">
      <c r="A166" s="1"/>
      <c r="B166" s="5">
        <f t="shared" si="22"/>
        <v>166</v>
      </c>
      <c r="C166" s="5" t="str">
        <f t="shared" si="26"/>
        <v/>
      </c>
      <c r="D166" s="99"/>
      <c r="E166" s="103">
        <f>SUMIFS(ID!$H:$H,ID!$F:$F,$D166)</f>
        <v>0</v>
      </c>
      <c r="F166" s="99"/>
      <c r="G166" s="103">
        <f>SUMIFS(ID!$L:$L,ID!$J:$J,$F166)</f>
        <v>0</v>
      </c>
      <c r="H166" s="99"/>
      <c r="I166" s="103">
        <f>SUMIFS(ID!$P:$P,ID!$N:$N,$H166)</f>
        <v>0</v>
      </c>
      <c r="J166" s="99"/>
      <c r="K166" s="103">
        <f>SUMIFS(ID!$T:$T,ID!$R:$R,$J166)</f>
        <v>0</v>
      </c>
      <c r="L166" s="99"/>
      <c r="M166" s="103">
        <f>SUMIFS(ID!$X:$X,ID!$V:$V,$L166)</f>
        <v>0</v>
      </c>
      <c r="N166" s="99"/>
      <c r="O166" s="103">
        <f>SUMIFS(ID!$AD:$AD,ID!$AB:$AB,$N166)</f>
        <v>0</v>
      </c>
      <c r="P166" s="99" t="str">
        <f t="shared" si="21"/>
        <v/>
      </c>
      <c r="Q166" s="22">
        <f t="shared" si="20"/>
        <v>0</v>
      </c>
      <c r="R166" s="30"/>
      <c r="S166" s="22">
        <f t="shared" si="23"/>
        <v>0</v>
      </c>
      <c r="T166" s="30"/>
      <c r="U166" s="22">
        <f t="shared" si="24"/>
        <v>0</v>
      </c>
      <c r="V166" s="78">
        <f t="shared" si="27"/>
        <v>0</v>
      </c>
      <c r="W166" s="22">
        <f t="shared" si="25"/>
        <v>0</v>
      </c>
      <c r="X166" s="76"/>
      <c r="Y166" s="22">
        <f>IF(OR(X166="",X166=ФИО!$Q$8),0,IF(COUNTIF(X:X,X166)=1,0,1))</f>
        <v>0</v>
      </c>
      <c r="AA166" s="2">
        <f>INDEX(ФИО!B:B,SUMIFS(ФИО!D:D,ФИО!Q:Q,БЮДЖЕТ!X166))</f>
        <v>0</v>
      </c>
    </row>
    <row r="167" spans="1:27" x14ac:dyDescent="0.25">
      <c r="A167" s="1"/>
      <c r="B167" s="5">
        <f t="shared" si="22"/>
        <v>167</v>
      </c>
      <c r="C167" s="5" t="str">
        <f t="shared" si="26"/>
        <v/>
      </c>
      <c r="D167" s="99"/>
      <c r="E167" s="103">
        <f>SUMIFS(ID!$H:$H,ID!$F:$F,$D167)</f>
        <v>0</v>
      </c>
      <c r="F167" s="99"/>
      <c r="G167" s="103">
        <f>SUMIFS(ID!$L:$L,ID!$J:$J,$F167)</f>
        <v>0</v>
      </c>
      <c r="H167" s="99"/>
      <c r="I167" s="103">
        <f>SUMIFS(ID!$P:$P,ID!$N:$N,$H167)</f>
        <v>0</v>
      </c>
      <c r="J167" s="99"/>
      <c r="K167" s="103">
        <f>SUMIFS(ID!$T:$T,ID!$R:$R,$J167)</f>
        <v>0</v>
      </c>
      <c r="L167" s="99"/>
      <c r="M167" s="103">
        <f>SUMIFS(ID!$X:$X,ID!$V:$V,$L167)</f>
        <v>0</v>
      </c>
      <c r="N167" s="99"/>
      <c r="O167" s="103">
        <f>SUMIFS(ID!$AD:$AD,ID!$AB:$AB,$N167)</f>
        <v>0</v>
      </c>
      <c r="P167" s="99" t="str">
        <f t="shared" si="21"/>
        <v/>
      </c>
      <c r="Q167" s="22">
        <f t="shared" si="20"/>
        <v>0</v>
      </c>
      <c r="R167" s="30"/>
      <c r="S167" s="22">
        <f t="shared" si="23"/>
        <v>0</v>
      </c>
      <c r="T167" s="30"/>
      <c r="U167" s="22">
        <f t="shared" si="24"/>
        <v>0</v>
      </c>
      <c r="V167" s="78">
        <f>R167*T167</f>
        <v>0</v>
      </c>
      <c r="W167" s="22">
        <f t="shared" si="25"/>
        <v>0</v>
      </c>
      <c r="X167" s="76"/>
      <c r="Y167" s="22">
        <f>IF(OR(X167="",X167=ФИО!$Q$8),0,IF(COUNTIF(X:X,X167)=1,0,1))</f>
        <v>0</v>
      </c>
      <c r="AA167" s="2">
        <f>INDEX(ФИО!B:B,SUMIFS(ФИО!D:D,ФИО!Q:Q,БЮДЖЕТ!X167))</f>
        <v>0</v>
      </c>
    </row>
    <row r="168" spans="1:27" x14ac:dyDescent="0.25">
      <c r="A168" s="1"/>
      <c r="B168" s="5">
        <f t="shared" si="22"/>
        <v>168</v>
      </c>
      <c r="C168" s="5" t="str">
        <f t="shared" si="26"/>
        <v/>
      </c>
      <c r="D168" s="99"/>
      <c r="E168" s="103">
        <f>SUMIFS(ID!$H:$H,ID!$F:$F,$D168)</f>
        <v>0</v>
      </c>
      <c r="F168" s="99"/>
      <c r="G168" s="103">
        <f>SUMIFS(ID!$L:$L,ID!$J:$J,$F168)</f>
        <v>0</v>
      </c>
      <c r="H168" s="99"/>
      <c r="I168" s="103">
        <f>SUMIFS(ID!$P:$P,ID!$N:$N,$H168)</f>
        <v>0</v>
      </c>
      <c r="J168" s="99"/>
      <c r="K168" s="103">
        <f>SUMIFS(ID!$T:$T,ID!$R:$R,$J168)</f>
        <v>0</v>
      </c>
      <c r="L168" s="99"/>
      <c r="M168" s="103">
        <f>SUMIFS(ID!$X:$X,ID!$V:$V,$L168)</f>
        <v>0</v>
      </c>
      <c r="N168" s="99"/>
      <c r="O168" s="103">
        <f>SUMIFS(ID!$AD:$AD,ID!$AB:$AB,$N168)</f>
        <v>0</v>
      </c>
      <c r="P168" s="99" t="str">
        <f t="shared" si="21"/>
        <v/>
      </c>
      <c r="Q168" s="22">
        <f t="shared" si="20"/>
        <v>0</v>
      </c>
      <c r="R168" s="30"/>
      <c r="S168" s="22">
        <f t="shared" si="23"/>
        <v>0</v>
      </c>
      <c r="T168" s="30"/>
      <c r="U168" s="22">
        <f t="shared" si="24"/>
        <v>0</v>
      </c>
      <c r="V168" s="78">
        <f t="shared" si="27"/>
        <v>0</v>
      </c>
      <c r="W168" s="22">
        <f t="shared" si="25"/>
        <v>0</v>
      </c>
      <c r="X168" s="76"/>
      <c r="Y168" s="22">
        <f>IF(OR(X168="",X168=ФИО!$Q$8),0,IF(COUNTIF(X:X,X168)=1,0,1))</f>
        <v>0</v>
      </c>
      <c r="AA168" s="2">
        <f>INDEX(ФИО!B:B,SUMIFS(ФИО!D:D,ФИО!Q:Q,БЮДЖЕТ!X168))</f>
        <v>0</v>
      </c>
    </row>
    <row r="169" spans="1:27" x14ac:dyDescent="0.25">
      <c r="A169" s="1"/>
      <c r="B169" s="5">
        <f t="shared" si="22"/>
        <v>169</v>
      </c>
      <c r="C169" s="5" t="str">
        <f t="shared" si="26"/>
        <v/>
      </c>
      <c r="D169" s="99"/>
      <c r="E169" s="103">
        <f>SUMIFS(ID!$H:$H,ID!$F:$F,$D169)</f>
        <v>0</v>
      </c>
      <c r="F169" s="99"/>
      <c r="G169" s="103">
        <f>SUMIFS(ID!$L:$L,ID!$J:$J,$F169)</f>
        <v>0</v>
      </c>
      <c r="H169" s="99"/>
      <c r="I169" s="103">
        <f>SUMIFS(ID!$P:$P,ID!$N:$N,$H169)</f>
        <v>0</v>
      </c>
      <c r="J169" s="99"/>
      <c r="K169" s="103">
        <f>SUMIFS(ID!$T:$T,ID!$R:$R,$J169)</f>
        <v>0</v>
      </c>
      <c r="L169" s="99"/>
      <c r="M169" s="103">
        <f>SUMIFS(ID!$X:$X,ID!$V:$V,$L169)</f>
        <v>0</v>
      </c>
      <c r="N169" s="99"/>
      <c r="O169" s="103">
        <f>SUMIFS(ID!$AD:$AD,ID!$AB:$AB,$N169)</f>
        <v>0</v>
      </c>
      <c r="P169" s="99" t="str">
        <f t="shared" si="21"/>
        <v/>
      </c>
      <c r="Q169" s="22">
        <f t="shared" si="20"/>
        <v>0</v>
      </c>
      <c r="R169" s="30"/>
      <c r="S169" s="22">
        <f t="shared" si="23"/>
        <v>0</v>
      </c>
      <c r="T169" s="30"/>
      <c r="U169" s="22">
        <f t="shared" si="24"/>
        <v>0</v>
      </c>
      <c r="V169" s="78">
        <f t="shared" si="27"/>
        <v>0</v>
      </c>
      <c r="W169" s="22">
        <f t="shared" si="25"/>
        <v>0</v>
      </c>
      <c r="X169" s="76"/>
      <c r="Y169" s="22">
        <f>IF(OR(X169="",X169=ФИО!$Q$8),0,IF(COUNTIF(X:X,X169)=1,0,1))</f>
        <v>0</v>
      </c>
      <c r="AA169" s="2">
        <f>INDEX(ФИО!B:B,SUMIFS(ФИО!D:D,ФИО!Q:Q,БЮДЖЕТ!X169))</f>
        <v>0</v>
      </c>
    </row>
    <row r="170" spans="1:27" x14ac:dyDescent="0.25">
      <c r="A170" s="1"/>
      <c r="B170" s="5">
        <f t="shared" si="22"/>
        <v>170</v>
      </c>
      <c r="C170" s="5" t="str">
        <f t="shared" si="26"/>
        <v/>
      </c>
      <c r="D170" s="99"/>
      <c r="E170" s="103">
        <f>SUMIFS(ID!$H:$H,ID!$F:$F,$D170)</f>
        <v>0</v>
      </c>
      <c r="F170" s="99"/>
      <c r="G170" s="103">
        <f>SUMIFS(ID!$L:$L,ID!$J:$J,$F170)</f>
        <v>0</v>
      </c>
      <c r="H170" s="99"/>
      <c r="I170" s="103">
        <f>SUMIFS(ID!$P:$P,ID!$N:$N,$H170)</f>
        <v>0</v>
      </c>
      <c r="J170" s="99"/>
      <c r="K170" s="103">
        <f>SUMIFS(ID!$T:$T,ID!$R:$R,$J170)</f>
        <v>0</v>
      </c>
      <c r="L170" s="99"/>
      <c r="M170" s="103">
        <f>SUMIFS(ID!$X:$X,ID!$V:$V,$L170)</f>
        <v>0</v>
      </c>
      <c r="N170" s="99"/>
      <c r="O170" s="103">
        <f>SUMIFS(ID!$AD:$AD,ID!$AB:$AB,$N170)</f>
        <v>0</v>
      </c>
      <c r="P170" s="99" t="str">
        <f t="shared" si="21"/>
        <v/>
      </c>
      <c r="Q170" s="22">
        <f t="shared" si="20"/>
        <v>0</v>
      </c>
      <c r="R170" s="30"/>
      <c r="S170" s="22">
        <f t="shared" si="23"/>
        <v>0</v>
      </c>
      <c r="T170" s="30"/>
      <c r="U170" s="22">
        <f t="shared" si="24"/>
        <v>0</v>
      </c>
      <c r="V170" s="78">
        <f t="shared" si="27"/>
        <v>0</v>
      </c>
      <c r="W170" s="22">
        <f t="shared" si="25"/>
        <v>0</v>
      </c>
      <c r="X170" s="76"/>
      <c r="Y170" s="22">
        <f>IF(OR(X170="",X170=ФИО!$Q$8),0,IF(COUNTIF(X:X,X170)=1,0,1))</f>
        <v>0</v>
      </c>
      <c r="AA170" s="2">
        <f>INDEX(ФИО!B:B,SUMIFS(ФИО!D:D,ФИО!Q:Q,БЮДЖЕТ!X170))</f>
        <v>0</v>
      </c>
    </row>
    <row r="171" spans="1:27" x14ac:dyDescent="0.25">
      <c r="A171" s="1"/>
      <c r="B171" s="5">
        <f t="shared" si="22"/>
        <v>171</v>
      </c>
      <c r="C171" s="5" t="str">
        <f t="shared" si="26"/>
        <v/>
      </c>
      <c r="D171" s="99"/>
      <c r="E171" s="103">
        <f>SUMIFS(ID!$H:$H,ID!$F:$F,$D171)</f>
        <v>0</v>
      </c>
      <c r="F171" s="99"/>
      <c r="G171" s="103">
        <f>SUMIFS(ID!$L:$L,ID!$J:$J,$F171)</f>
        <v>0</v>
      </c>
      <c r="H171" s="99"/>
      <c r="I171" s="103">
        <f>SUMIFS(ID!$P:$P,ID!$N:$N,$H171)</f>
        <v>0</v>
      </c>
      <c r="J171" s="99"/>
      <c r="K171" s="103">
        <f>SUMIFS(ID!$T:$T,ID!$R:$R,$J171)</f>
        <v>0</v>
      </c>
      <c r="L171" s="99"/>
      <c r="M171" s="103">
        <f>SUMIFS(ID!$X:$X,ID!$V:$V,$L171)</f>
        <v>0</v>
      </c>
      <c r="N171" s="99"/>
      <c r="O171" s="103">
        <f>SUMIFS(ID!$AD:$AD,ID!$AB:$AB,$N171)</f>
        <v>0</v>
      </c>
      <c r="P171" s="99" t="str">
        <f t="shared" si="21"/>
        <v/>
      </c>
      <c r="Q171" s="22">
        <f t="shared" si="20"/>
        <v>0</v>
      </c>
      <c r="R171" s="30"/>
      <c r="S171" s="22">
        <f t="shared" si="23"/>
        <v>0</v>
      </c>
      <c r="T171" s="30"/>
      <c r="U171" s="22">
        <f t="shared" si="24"/>
        <v>0</v>
      </c>
      <c r="V171" s="78">
        <f t="shared" si="27"/>
        <v>0</v>
      </c>
      <c r="W171" s="22">
        <f t="shared" si="25"/>
        <v>0</v>
      </c>
      <c r="X171" s="76"/>
      <c r="Y171" s="22">
        <f>IF(OR(X171="",X171=ФИО!$Q$8),0,IF(COUNTIF(X:X,X171)=1,0,1))</f>
        <v>0</v>
      </c>
      <c r="AA171" s="2">
        <f>INDEX(ФИО!B:B,SUMIFS(ФИО!D:D,ФИО!Q:Q,БЮДЖЕТ!X171))</f>
        <v>0</v>
      </c>
    </row>
    <row r="172" spans="1:27" x14ac:dyDescent="0.25">
      <c r="A172" s="1"/>
      <c r="B172" s="5">
        <f t="shared" si="22"/>
        <v>172</v>
      </c>
      <c r="C172" s="5" t="str">
        <f t="shared" si="26"/>
        <v/>
      </c>
      <c r="D172" s="99"/>
      <c r="E172" s="103">
        <f>SUMIFS(ID!$H:$H,ID!$F:$F,$D172)</f>
        <v>0</v>
      </c>
      <c r="F172" s="99"/>
      <c r="G172" s="103">
        <f>SUMIFS(ID!$L:$L,ID!$J:$J,$F172)</f>
        <v>0</v>
      </c>
      <c r="H172" s="99"/>
      <c r="I172" s="103">
        <f>SUMIFS(ID!$P:$P,ID!$N:$N,$H172)</f>
        <v>0</v>
      </c>
      <c r="J172" s="99"/>
      <c r="K172" s="103">
        <f>SUMIFS(ID!$T:$T,ID!$R:$R,$J172)</f>
        <v>0</v>
      </c>
      <c r="L172" s="99"/>
      <c r="M172" s="103">
        <f>SUMIFS(ID!$X:$X,ID!$V:$V,$L172)</f>
        <v>0</v>
      </c>
      <c r="N172" s="99"/>
      <c r="O172" s="103">
        <f>SUMIFS(ID!$AD:$AD,ID!$AB:$AB,$N172)</f>
        <v>0</v>
      </c>
      <c r="P172" s="99" t="str">
        <f t="shared" si="21"/>
        <v/>
      </c>
      <c r="Q172" s="22">
        <f t="shared" si="20"/>
        <v>0</v>
      </c>
      <c r="R172" s="30"/>
      <c r="S172" s="22">
        <f t="shared" si="23"/>
        <v>0</v>
      </c>
      <c r="T172" s="30"/>
      <c r="U172" s="22">
        <f t="shared" si="24"/>
        <v>0</v>
      </c>
      <c r="V172" s="78">
        <f t="shared" ref="V172" si="28">R172*T172</f>
        <v>0</v>
      </c>
      <c r="W172" s="22">
        <f t="shared" si="25"/>
        <v>0</v>
      </c>
      <c r="X172" s="76"/>
      <c r="Y172" s="22">
        <f>IF(OR(X172="",X172=ФИО!$Q$8),0,IF(COUNTIF(X:X,X172)=1,0,1))</f>
        <v>0</v>
      </c>
      <c r="AA172" s="2">
        <f>INDEX(ФИО!B:B,SUMIFS(ФИО!D:D,ФИО!Q:Q,БЮДЖЕТ!X172))</f>
        <v>0</v>
      </c>
    </row>
    <row r="173" spans="1:27" x14ac:dyDescent="0.25">
      <c r="A173" s="1"/>
      <c r="B173" s="5">
        <f t="shared" si="22"/>
        <v>173</v>
      </c>
      <c r="C173" s="5" t="str">
        <f t="shared" si="26"/>
        <v/>
      </c>
      <c r="D173" s="99"/>
      <c r="E173" s="103">
        <f>SUMIFS(ID!$H:$H,ID!$F:$F,$D173)</f>
        <v>0</v>
      </c>
      <c r="F173" s="99"/>
      <c r="G173" s="103">
        <f>SUMIFS(ID!$L:$L,ID!$J:$J,$F173)</f>
        <v>0</v>
      </c>
      <c r="H173" s="99"/>
      <c r="I173" s="103">
        <f>SUMIFS(ID!$P:$P,ID!$N:$N,$H173)</f>
        <v>0</v>
      </c>
      <c r="J173" s="99"/>
      <c r="K173" s="103">
        <f>SUMIFS(ID!$T:$T,ID!$R:$R,$J173)</f>
        <v>0</v>
      </c>
      <c r="L173" s="99"/>
      <c r="M173" s="103">
        <f>SUMIFS(ID!$X:$X,ID!$V:$V,$L173)</f>
        <v>0</v>
      </c>
      <c r="N173" s="99"/>
      <c r="O173" s="103">
        <f>SUMIFS(ID!$AD:$AD,ID!$AB:$AB,$N173)</f>
        <v>0</v>
      </c>
      <c r="P173" s="99" t="str">
        <f t="shared" si="21"/>
        <v/>
      </c>
      <c r="Q173" s="22">
        <f t="shared" si="20"/>
        <v>0</v>
      </c>
      <c r="R173" s="30"/>
      <c r="S173" s="22">
        <f t="shared" si="23"/>
        <v>0</v>
      </c>
      <c r="T173" s="30"/>
      <c r="U173" s="22">
        <f t="shared" si="24"/>
        <v>0</v>
      </c>
      <c r="V173" s="78">
        <f t="shared" si="27"/>
        <v>0</v>
      </c>
      <c r="W173" s="22">
        <f t="shared" si="25"/>
        <v>0</v>
      </c>
      <c r="X173" s="76"/>
      <c r="Y173" s="22">
        <f>IF(OR(X173="",X173=ФИО!$Q$8),0,IF(COUNTIF(X:X,X173)=1,0,1))</f>
        <v>0</v>
      </c>
      <c r="AA173" s="2">
        <f>INDEX(ФИО!B:B,SUMIFS(ФИО!D:D,ФИО!Q:Q,БЮДЖЕТ!X173))</f>
        <v>0</v>
      </c>
    </row>
    <row r="174" spans="1:27" x14ac:dyDescent="0.25">
      <c r="A174" s="1"/>
      <c r="B174" s="5">
        <f t="shared" si="22"/>
        <v>174</v>
      </c>
      <c r="C174" s="5" t="str">
        <f t="shared" si="26"/>
        <v/>
      </c>
      <c r="D174" s="99"/>
      <c r="E174" s="103">
        <f>SUMIFS(ID!$H:$H,ID!$F:$F,$D174)</f>
        <v>0</v>
      </c>
      <c r="F174" s="99"/>
      <c r="G174" s="103">
        <f>SUMIFS(ID!$L:$L,ID!$J:$J,$F174)</f>
        <v>0</v>
      </c>
      <c r="H174" s="99"/>
      <c r="I174" s="103">
        <f>SUMIFS(ID!$P:$P,ID!$N:$N,$H174)</f>
        <v>0</v>
      </c>
      <c r="J174" s="99"/>
      <c r="K174" s="103">
        <f>SUMIFS(ID!$T:$T,ID!$R:$R,$J174)</f>
        <v>0</v>
      </c>
      <c r="L174" s="99"/>
      <c r="M174" s="103">
        <f>SUMIFS(ID!$X:$X,ID!$V:$V,$L174)</f>
        <v>0</v>
      </c>
      <c r="N174" s="99"/>
      <c r="O174" s="103">
        <f>SUMIFS(ID!$AD:$AD,ID!$AB:$AB,$N174)</f>
        <v>0</v>
      </c>
      <c r="P174" s="99" t="str">
        <f t="shared" si="21"/>
        <v/>
      </c>
      <c r="Q174" s="22">
        <f t="shared" si="20"/>
        <v>0</v>
      </c>
      <c r="R174" s="30"/>
      <c r="S174" s="22">
        <f t="shared" si="23"/>
        <v>0</v>
      </c>
      <c r="T174" s="30"/>
      <c r="U174" s="22">
        <f t="shared" si="24"/>
        <v>0</v>
      </c>
      <c r="V174" s="78">
        <f t="shared" si="27"/>
        <v>0</v>
      </c>
      <c r="W174" s="22">
        <f t="shared" si="25"/>
        <v>0</v>
      </c>
      <c r="X174" s="76"/>
      <c r="Y174" s="22">
        <f>IF(OR(X174="",X174=ФИО!$Q$8),0,IF(COUNTIF(X:X,X174)=1,0,1))</f>
        <v>0</v>
      </c>
      <c r="AA174" s="2">
        <f>INDEX(ФИО!B:B,SUMIFS(ФИО!D:D,ФИО!Q:Q,БЮДЖЕТ!X174))</f>
        <v>0</v>
      </c>
    </row>
    <row r="175" spans="1:27" x14ac:dyDescent="0.25">
      <c r="A175" s="1"/>
      <c r="B175" s="5">
        <f t="shared" si="22"/>
        <v>175</v>
      </c>
      <c r="C175" s="5" t="str">
        <f t="shared" si="26"/>
        <v/>
      </c>
      <c r="D175" s="99"/>
      <c r="E175" s="103">
        <f>SUMIFS(ID!$H:$H,ID!$F:$F,$D175)</f>
        <v>0</v>
      </c>
      <c r="F175" s="99"/>
      <c r="G175" s="103">
        <f>SUMIFS(ID!$L:$L,ID!$J:$J,$F175)</f>
        <v>0</v>
      </c>
      <c r="H175" s="99"/>
      <c r="I175" s="103">
        <f>SUMIFS(ID!$P:$P,ID!$N:$N,$H175)</f>
        <v>0</v>
      </c>
      <c r="J175" s="99"/>
      <c r="K175" s="103">
        <f>SUMIFS(ID!$T:$T,ID!$R:$R,$J175)</f>
        <v>0</v>
      </c>
      <c r="L175" s="99"/>
      <c r="M175" s="103">
        <f>SUMIFS(ID!$X:$X,ID!$V:$V,$L175)</f>
        <v>0</v>
      </c>
      <c r="N175" s="99"/>
      <c r="O175" s="103">
        <f>SUMIFS(ID!$AD:$AD,ID!$AB:$AB,$N175)</f>
        <v>0</v>
      </c>
      <c r="P175" s="99" t="str">
        <f t="shared" si="21"/>
        <v/>
      </c>
      <c r="Q175" s="22">
        <f t="shared" si="20"/>
        <v>0</v>
      </c>
      <c r="R175" s="30"/>
      <c r="S175" s="22">
        <f t="shared" si="23"/>
        <v>0</v>
      </c>
      <c r="T175" s="30"/>
      <c r="U175" s="22">
        <f t="shared" si="24"/>
        <v>0</v>
      </c>
      <c r="V175" s="78">
        <f t="shared" si="27"/>
        <v>0</v>
      </c>
      <c r="W175" s="22">
        <f t="shared" si="25"/>
        <v>0</v>
      </c>
      <c r="X175" s="76"/>
      <c r="Y175" s="22">
        <f>IF(OR(X175="",X175=ФИО!$Q$8),0,IF(COUNTIF(X:X,X175)=1,0,1))</f>
        <v>0</v>
      </c>
      <c r="AA175" s="2">
        <f>INDEX(ФИО!B:B,SUMIFS(ФИО!D:D,ФИО!Q:Q,БЮДЖЕТ!X175))</f>
        <v>0</v>
      </c>
    </row>
    <row r="176" spans="1:27" x14ac:dyDescent="0.25">
      <c r="A176" s="1"/>
      <c r="B176" s="5">
        <f t="shared" si="22"/>
        <v>176</v>
      </c>
      <c r="C176" s="5" t="str">
        <f t="shared" si="26"/>
        <v/>
      </c>
      <c r="D176" s="99"/>
      <c r="E176" s="103">
        <f>SUMIFS(ID!$H:$H,ID!$F:$F,$D176)</f>
        <v>0</v>
      </c>
      <c r="F176" s="99"/>
      <c r="G176" s="103">
        <f>SUMIFS(ID!$L:$L,ID!$J:$J,$F176)</f>
        <v>0</v>
      </c>
      <c r="H176" s="99"/>
      <c r="I176" s="103">
        <f>SUMIFS(ID!$P:$P,ID!$N:$N,$H176)</f>
        <v>0</v>
      </c>
      <c r="J176" s="99"/>
      <c r="K176" s="103">
        <f>SUMIFS(ID!$T:$T,ID!$R:$R,$J176)</f>
        <v>0</v>
      </c>
      <c r="L176" s="99"/>
      <c r="M176" s="103">
        <f>SUMIFS(ID!$X:$X,ID!$V:$V,$L176)</f>
        <v>0</v>
      </c>
      <c r="N176" s="99"/>
      <c r="O176" s="103">
        <f>SUMIFS(ID!$AD:$AD,ID!$AB:$AB,$N176)</f>
        <v>0</v>
      </c>
      <c r="P176" s="99" t="str">
        <f t="shared" si="21"/>
        <v/>
      </c>
      <c r="Q176" s="22">
        <f t="shared" si="20"/>
        <v>0</v>
      </c>
      <c r="R176" s="30"/>
      <c r="S176" s="22">
        <f t="shared" si="23"/>
        <v>0</v>
      </c>
      <c r="T176" s="30"/>
      <c r="U176" s="22">
        <f t="shared" si="24"/>
        <v>0</v>
      </c>
      <c r="V176" s="78">
        <f t="shared" si="27"/>
        <v>0</v>
      </c>
      <c r="W176" s="22">
        <f t="shared" si="25"/>
        <v>0</v>
      </c>
      <c r="X176" s="76"/>
      <c r="Y176" s="22">
        <f>IF(OR(X176="",X176=ФИО!$Q$8),0,IF(COUNTIF(X:X,X176)=1,0,1))</f>
        <v>0</v>
      </c>
      <c r="AA176" s="2">
        <f>INDEX(ФИО!B:B,SUMIFS(ФИО!D:D,ФИО!Q:Q,БЮДЖЕТ!X176))</f>
        <v>0</v>
      </c>
    </row>
    <row r="177" spans="1:27" x14ac:dyDescent="0.25">
      <c r="A177" s="1"/>
      <c r="B177" s="5">
        <f t="shared" si="22"/>
        <v>177</v>
      </c>
      <c r="C177" s="5" t="str">
        <f t="shared" si="26"/>
        <v/>
      </c>
      <c r="D177" s="99"/>
      <c r="E177" s="103">
        <f>SUMIFS(ID!$H:$H,ID!$F:$F,$D177)</f>
        <v>0</v>
      </c>
      <c r="F177" s="99"/>
      <c r="G177" s="103">
        <f>SUMIFS(ID!$L:$L,ID!$J:$J,$F177)</f>
        <v>0</v>
      </c>
      <c r="H177" s="99"/>
      <c r="I177" s="103">
        <f>SUMIFS(ID!$P:$P,ID!$N:$N,$H177)</f>
        <v>0</v>
      </c>
      <c r="J177" s="99"/>
      <c r="K177" s="103">
        <f>SUMIFS(ID!$T:$T,ID!$R:$R,$J177)</f>
        <v>0</v>
      </c>
      <c r="L177" s="99"/>
      <c r="M177" s="103">
        <f>SUMIFS(ID!$X:$X,ID!$V:$V,$L177)</f>
        <v>0</v>
      </c>
      <c r="N177" s="99"/>
      <c r="O177" s="103">
        <f>SUMIFS(ID!$AD:$AD,ID!$AB:$AB,$N177)</f>
        <v>0</v>
      </c>
      <c r="P177" s="99" t="str">
        <f t="shared" si="21"/>
        <v/>
      </c>
      <c r="Q177" s="22">
        <f t="shared" si="20"/>
        <v>0</v>
      </c>
      <c r="R177" s="30"/>
      <c r="S177" s="22">
        <f t="shared" si="23"/>
        <v>0</v>
      </c>
      <c r="T177" s="30"/>
      <c r="U177" s="22">
        <f t="shared" si="24"/>
        <v>0</v>
      </c>
      <c r="V177" s="78">
        <f t="shared" si="27"/>
        <v>0</v>
      </c>
      <c r="W177" s="22">
        <f t="shared" si="25"/>
        <v>0</v>
      </c>
      <c r="X177" s="76"/>
      <c r="Y177" s="22">
        <f>IF(OR(X177="",X177=ФИО!$Q$8),0,IF(COUNTIF(X:X,X177)=1,0,1))</f>
        <v>0</v>
      </c>
      <c r="AA177" s="2">
        <f>INDEX(ФИО!B:B,SUMIFS(ФИО!D:D,ФИО!Q:Q,БЮДЖЕТ!X177))</f>
        <v>0</v>
      </c>
    </row>
    <row r="178" spans="1:27" x14ac:dyDescent="0.25">
      <c r="A178" s="1"/>
      <c r="B178" s="5">
        <f t="shared" si="22"/>
        <v>178</v>
      </c>
      <c r="C178" s="5" t="str">
        <f t="shared" si="26"/>
        <v/>
      </c>
      <c r="D178" s="99"/>
      <c r="E178" s="103">
        <f>SUMIFS(ID!$H:$H,ID!$F:$F,$D178)</f>
        <v>0</v>
      </c>
      <c r="F178" s="99"/>
      <c r="G178" s="103">
        <f>SUMIFS(ID!$L:$L,ID!$J:$J,$F178)</f>
        <v>0</v>
      </c>
      <c r="H178" s="99"/>
      <c r="I178" s="103">
        <f>SUMIFS(ID!$P:$P,ID!$N:$N,$H178)</f>
        <v>0</v>
      </c>
      <c r="J178" s="99"/>
      <c r="K178" s="103">
        <f>SUMIFS(ID!$T:$T,ID!$R:$R,$J178)</f>
        <v>0</v>
      </c>
      <c r="L178" s="99"/>
      <c r="M178" s="103">
        <f>SUMIFS(ID!$X:$X,ID!$V:$V,$L178)</f>
        <v>0</v>
      </c>
      <c r="N178" s="99"/>
      <c r="O178" s="103">
        <f>SUMIFS(ID!$AD:$AD,ID!$AB:$AB,$N178)</f>
        <v>0</v>
      </c>
      <c r="P178" s="99" t="str">
        <f t="shared" si="21"/>
        <v/>
      </c>
      <c r="Q178" s="22">
        <f t="shared" si="20"/>
        <v>0</v>
      </c>
      <c r="R178" s="30"/>
      <c r="S178" s="22">
        <f t="shared" si="23"/>
        <v>0</v>
      </c>
      <c r="T178" s="30"/>
      <c r="U178" s="22">
        <f t="shared" si="24"/>
        <v>0</v>
      </c>
      <c r="V178" s="78">
        <f t="shared" si="27"/>
        <v>0</v>
      </c>
      <c r="W178" s="22">
        <f t="shared" si="25"/>
        <v>0</v>
      </c>
      <c r="X178" s="76"/>
      <c r="Y178" s="22">
        <f>IF(OR(X178="",X178=ФИО!$Q$8),0,IF(COUNTIF(X:X,X178)=1,0,1))</f>
        <v>0</v>
      </c>
      <c r="AA178" s="2">
        <f>INDEX(ФИО!B:B,SUMIFS(ФИО!D:D,ФИО!Q:Q,БЮДЖЕТ!X178))</f>
        <v>0</v>
      </c>
    </row>
    <row r="179" spans="1:27" x14ac:dyDescent="0.25">
      <c r="A179" s="1"/>
      <c r="B179" s="5">
        <f t="shared" si="22"/>
        <v>179</v>
      </c>
      <c r="C179" s="5" t="str">
        <f t="shared" si="26"/>
        <v/>
      </c>
      <c r="D179" s="99"/>
      <c r="E179" s="103">
        <f>SUMIFS(ID!$H:$H,ID!$F:$F,$D179)</f>
        <v>0</v>
      </c>
      <c r="F179" s="99"/>
      <c r="G179" s="103">
        <f>SUMIFS(ID!$L:$L,ID!$J:$J,$F179)</f>
        <v>0</v>
      </c>
      <c r="H179" s="99"/>
      <c r="I179" s="103">
        <f>SUMIFS(ID!$P:$P,ID!$N:$N,$H179)</f>
        <v>0</v>
      </c>
      <c r="J179" s="99"/>
      <c r="K179" s="103">
        <f>SUMIFS(ID!$T:$T,ID!$R:$R,$J179)</f>
        <v>0</v>
      </c>
      <c r="L179" s="99"/>
      <c r="M179" s="103">
        <f>SUMIFS(ID!$X:$X,ID!$V:$V,$L179)</f>
        <v>0</v>
      </c>
      <c r="N179" s="99"/>
      <c r="O179" s="103">
        <f>SUMIFS(ID!$AD:$AD,ID!$AB:$AB,$N179)</f>
        <v>0</v>
      </c>
      <c r="P179" s="99" t="str">
        <f t="shared" si="21"/>
        <v/>
      </c>
      <c r="Q179" s="22">
        <f t="shared" si="20"/>
        <v>0</v>
      </c>
      <c r="R179" s="30"/>
      <c r="S179" s="22">
        <f t="shared" si="23"/>
        <v>0</v>
      </c>
      <c r="T179" s="30"/>
      <c r="U179" s="22">
        <f t="shared" si="24"/>
        <v>0</v>
      </c>
      <c r="V179" s="78">
        <f t="shared" si="27"/>
        <v>0</v>
      </c>
      <c r="W179" s="22">
        <f t="shared" si="25"/>
        <v>0</v>
      </c>
      <c r="X179" s="76"/>
      <c r="Y179" s="22">
        <f>IF(OR(X179="",X179=ФИО!$Q$8),0,IF(COUNTIF(X:X,X179)=1,0,1))</f>
        <v>0</v>
      </c>
      <c r="AA179" s="2">
        <f>INDEX(ФИО!B:B,SUMIFS(ФИО!D:D,ФИО!Q:Q,БЮДЖЕТ!X179))</f>
        <v>0</v>
      </c>
    </row>
    <row r="180" spans="1:27" x14ac:dyDescent="0.25">
      <c r="A180" s="1"/>
      <c r="B180" s="5">
        <f t="shared" si="22"/>
        <v>180</v>
      </c>
      <c r="C180" s="5" t="str">
        <f t="shared" si="26"/>
        <v/>
      </c>
      <c r="D180" s="99"/>
      <c r="E180" s="103">
        <f>SUMIFS(ID!$H:$H,ID!$F:$F,$D180)</f>
        <v>0</v>
      </c>
      <c r="F180" s="99"/>
      <c r="G180" s="103">
        <f>SUMIFS(ID!$L:$L,ID!$J:$J,$F180)</f>
        <v>0</v>
      </c>
      <c r="H180" s="99"/>
      <c r="I180" s="103">
        <f>SUMIFS(ID!$P:$P,ID!$N:$N,$H180)</f>
        <v>0</v>
      </c>
      <c r="J180" s="99"/>
      <c r="K180" s="103">
        <f>SUMIFS(ID!$T:$T,ID!$R:$R,$J180)</f>
        <v>0</v>
      </c>
      <c r="L180" s="99"/>
      <c r="M180" s="103">
        <f>SUMIFS(ID!$X:$X,ID!$V:$V,$L180)</f>
        <v>0</v>
      </c>
      <c r="N180" s="99"/>
      <c r="O180" s="103">
        <f>SUMIFS(ID!$AD:$AD,ID!$AB:$AB,$N180)</f>
        <v>0</v>
      </c>
      <c r="P180" s="99" t="str">
        <f t="shared" si="21"/>
        <v/>
      </c>
      <c r="Q180" s="22">
        <f t="shared" si="20"/>
        <v>0</v>
      </c>
      <c r="R180" s="30"/>
      <c r="S180" s="22">
        <f t="shared" si="23"/>
        <v>0</v>
      </c>
      <c r="T180" s="30"/>
      <c r="U180" s="22">
        <f t="shared" si="24"/>
        <v>0</v>
      </c>
      <c r="V180" s="78">
        <f t="shared" si="27"/>
        <v>0</v>
      </c>
      <c r="W180" s="22">
        <f t="shared" si="25"/>
        <v>0</v>
      </c>
      <c r="X180" s="76"/>
      <c r="Y180" s="22">
        <f>IF(OR(X180="",X180=ФИО!$Q$8),0,IF(COUNTIF(X:X,X180)=1,0,1))</f>
        <v>0</v>
      </c>
      <c r="AA180" s="2">
        <f>INDEX(ФИО!B:B,SUMIFS(ФИО!D:D,ФИО!Q:Q,БЮДЖЕТ!X180))</f>
        <v>0</v>
      </c>
    </row>
    <row r="181" spans="1:27" x14ac:dyDescent="0.25">
      <c r="A181" s="1"/>
      <c r="B181" s="5">
        <f t="shared" si="22"/>
        <v>181</v>
      </c>
      <c r="C181" s="5" t="str">
        <f t="shared" si="26"/>
        <v/>
      </c>
      <c r="D181" s="99"/>
      <c r="E181" s="103">
        <f>SUMIFS(ID!$H:$H,ID!$F:$F,$D181)</f>
        <v>0</v>
      </c>
      <c r="F181" s="99"/>
      <c r="G181" s="103">
        <f>SUMIFS(ID!$L:$L,ID!$J:$J,$F181)</f>
        <v>0</v>
      </c>
      <c r="H181" s="99"/>
      <c r="I181" s="103">
        <f>SUMIFS(ID!$P:$P,ID!$N:$N,$H181)</f>
        <v>0</v>
      </c>
      <c r="J181" s="99"/>
      <c r="K181" s="103">
        <f>SUMIFS(ID!$T:$T,ID!$R:$R,$J181)</f>
        <v>0</v>
      </c>
      <c r="L181" s="99"/>
      <c r="M181" s="103">
        <f>SUMIFS(ID!$X:$X,ID!$V:$V,$L181)</f>
        <v>0</v>
      </c>
      <c r="N181" s="99"/>
      <c r="O181" s="103">
        <f>SUMIFS(ID!$AD:$AD,ID!$AB:$AB,$N181)</f>
        <v>0</v>
      </c>
      <c r="P181" s="99" t="str">
        <f t="shared" si="21"/>
        <v/>
      </c>
      <c r="Q181" s="22">
        <f t="shared" si="20"/>
        <v>0</v>
      </c>
      <c r="R181" s="30"/>
      <c r="S181" s="22">
        <f t="shared" si="23"/>
        <v>0</v>
      </c>
      <c r="T181" s="30"/>
      <c r="U181" s="22">
        <f t="shared" si="24"/>
        <v>0</v>
      </c>
      <c r="V181" s="78">
        <f t="shared" si="27"/>
        <v>0</v>
      </c>
      <c r="W181" s="22">
        <f t="shared" si="25"/>
        <v>0</v>
      </c>
      <c r="X181" s="76"/>
      <c r="Y181" s="22">
        <f>IF(OR(X181="",X181=ФИО!$Q$8),0,IF(COUNTIF(X:X,X181)=1,0,1))</f>
        <v>0</v>
      </c>
      <c r="AA181" s="2">
        <f>INDEX(ФИО!B:B,SUMIFS(ФИО!D:D,ФИО!Q:Q,БЮДЖЕТ!X181))</f>
        <v>0</v>
      </c>
    </row>
    <row r="182" spans="1:27" x14ac:dyDescent="0.25">
      <c r="A182" s="1"/>
      <c r="B182" s="5">
        <f t="shared" si="22"/>
        <v>182</v>
      </c>
      <c r="C182" s="5" t="str">
        <f t="shared" si="26"/>
        <v/>
      </c>
      <c r="D182" s="99"/>
      <c r="E182" s="103">
        <f>SUMIFS(ID!$H:$H,ID!$F:$F,$D182)</f>
        <v>0</v>
      </c>
      <c r="F182" s="99"/>
      <c r="G182" s="103">
        <f>SUMIFS(ID!$L:$L,ID!$J:$J,$F182)</f>
        <v>0</v>
      </c>
      <c r="H182" s="99"/>
      <c r="I182" s="103">
        <f>SUMIFS(ID!$P:$P,ID!$N:$N,$H182)</f>
        <v>0</v>
      </c>
      <c r="J182" s="99"/>
      <c r="K182" s="103">
        <f>SUMIFS(ID!$T:$T,ID!$R:$R,$J182)</f>
        <v>0</v>
      </c>
      <c r="L182" s="99"/>
      <c r="M182" s="103">
        <f>SUMIFS(ID!$X:$X,ID!$V:$V,$L182)</f>
        <v>0</v>
      </c>
      <c r="N182" s="99"/>
      <c r="O182" s="103">
        <f>SUMIFS(ID!$AD:$AD,ID!$AB:$AB,$N182)</f>
        <v>0</v>
      </c>
      <c r="P182" s="99" t="str">
        <f t="shared" si="21"/>
        <v/>
      </c>
      <c r="Q182" s="22">
        <f t="shared" si="20"/>
        <v>0</v>
      </c>
      <c r="R182" s="30"/>
      <c r="S182" s="22">
        <f t="shared" si="23"/>
        <v>0</v>
      </c>
      <c r="T182" s="30"/>
      <c r="U182" s="22">
        <f t="shared" si="24"/>
        <v>0</v>
      </c>
      <c r="V182" s="78">
        <f t="shared" si="27"/>
        <v>0</v>
      </c>
      <c r="W182" s="22">
        <f t="shared" si="25"/>
        <v>0</v>
      </c>
      <c r="X182" s="76"/>
      <c r="Y182" s="22">
        <f>IF(OR(X182="",X182=ФИО!$Q$8),0,IF(COUNTIF(X:X,X182)=1,0,1))</f>
        <v>0</v>
      </c>
      <c r="AA182" s="2">
        <f>INDEX(ФИО!B:B,SUMIFS(ФИО!D:D,ФИО!Q:Q,БЮДЖЕТ!X182))</f>
        <v>0</v>
      </c>
    </row>
    <row r="183" spans="1:27" x14ac:dyDescent="0.25">
      <c r="A183" s="1"/>
      <c r="B183" s="5">
        <f t="shared" si="22"/>
        <v>183</v>
      </c>
      <c r="C183" s="5" t="str">
        <f t="shared" si="26"/>
        <v/>
      </c>
      <c r="D183" s="99"/>
      <c r="E183" s="103">
        <f>SUMIFS(ID!$H:$H,ID!$F:$F,$D183)</f>
        <v>0</v>
      </c>
      <c r="F183" s="99"/>
      <c r="G183" s="103">
        <f>SUMIFS(ID!$L:$L,ID!$J:$J,$F183)</f>
        <v>0</v>
      </c>
      <c r="H183" s="99"/>
      <c r="I183" s="103">
        <f>SUMIFS(ID!$P:$P,ID!$N:$N,$H183)</f>
        <v>0</v>
      </c>
      <c r="J183" s="99"/>
      <c r="K183" s="103">
        <f>SUMIFS(ID!$T:$T,ID!$R:$R,$J183)</f>
        <v>0</v>
      </c>
      <c r="L183" s="99"/>
      <c r="M183" s="103">
        <f>SUMIFS(ID!$X:$X,ID!$V:$V,$L183)</f>
        <v>0</v>
      </c>
      <c r="N183" s="99"/>
      <c r="O183" s="103">
        <f>SUMIFS(ID!$AD:$AD,ID!$AB:$AB,$N183)</f>
        <v>0</v>
      </c>
      <c r="P183" s="99" t="str">
        <f t="shared" si="21"/>
        <v/>
      </c>
      <c r="Q183" s="22">
        <f t="shared" si="20"/>
        <v>0</v>
      </c>
      <c r="R183" s="30"/>
      <c r="S183" s="22">
        <f t="shared" si="23"/>
        <v>0</v>
      </c>
      <c r="T183" s="30"/>
      <c r="U183" s="22">
        <f t="shared" si="24"/>
        <v>0</v>
      </c>
      <c r="V183" s="78">
        <f t="shared" si="27"/>
        <v>0</v>
      </c>
      <c r="W183" s="22">
        <f t="shared" si="25"/>
        <v>0</v>
      </c>
      <c r="X183" s="76"/>
      <c r="Y183" s="22">
        <f>IF(OR(X183="",X183=ФИО!$Q$8),0,IF(COUNTIF(X:X,X183)=1,0,1))</f>
        <v>0</v>
      </c>
      <c r="AA183" s="2">
        <f>INDEX(ФИО!B:B,SUMIFS(ФИО!D:D,ФИО!Q:Q,БЮДЖЕТ!X183))</f>
        <v>0</v>
      </c>
    </row>
    <row r="184" spans="1:27" x14ac:dyDescent="0.25">
      <c r="A184" s="1"/>
      <c r="B184" s="5">
        <f t="shared" si="22"/>
        <v>184</v>
      </c>
      <c r="C184" s="5" t="str">
        <f t="shared" si="26"/>
        <v/>
      </c>
      <c r="D184" s="99"/>
      <c r="E184" s="103">
        <f>SUMIFS(ID!$H:$H,ID!$F:$F,$D184)</f>
        <v>0</v>
      </c>
      <c r="F184" s="99"/>
      <c r="G184" s="103">
        <f>SUMIFS(ID!$L:$L,ID!$J:$J,$F184)</f>
        <v>0</v>
      </c>
      <c r="H184" s="99"/>
      <c r="I184" s="103">
        <f>SUMIFS(ID!$P:$P,ID!$N:$N,$H184)</f>
        <v>0</v>
      </c>
      <c r="J184" s="99"/>
      <c r="K184" s="103">
        <f>SUMIFS(ID!$T:$T,ID!$R:$R,$J184)</f>
        <v>0</v>
      </c>
      <c r="L184" s="99"/>
      <c r="M184" s="103">
        <f>SUMIFS(ID!$X:$X,ID!$V:$V,$L184)</f>
        <v>0</v>
      </c>
      <c r="N184" s="99"/>
      <c r="O184" s="103">
        <f>SUMIFS(ID!$AD:$AD,ID!$AB:$AB,$N184)</f>
        <v>0</v>
      </c>
      <c r="P184" s="99" t="str">
        <f t="shared" si="21"/>
        <v/>
      </c>
      <c r="Q184" s="22">
        <f t="shared" si="20"/>
        <v>0</v>
      </c>
      <c r="R184" s="30"/>
      <c r="S184" s="22">
        <f t="shared" si="23"/>
        <v>0</v>
      </c>
      <c r="T184" s="30"/>
      <c r="U184" s="22">
        <f t="shared" si="24"/>
        <v>0</v>
      </c>
      <c r="V184" s="78">
        <f t="shared" si="27"/>
        <v>0</v>
      </c>
      <c r="W184" s="22">
        <f t="shared" si="25"/>
        <v>0</v>
      </c>
      <c r="X184" s="76"/>
      <c r="Y184" s="22">
        <f>IF(OR(X184="",X184=ФИО!$Q$8),0,IF(COUNTIF(X:X,X184)=1,0,1))</f>
        <v>0</v>
      </c>
      <c r="AA184" s="2">
        <f>INDEX(ФИО!B:B,SUMIFS(ФИО!D:D,ФИО!Q:Q,БЮДЖЕТ!X184))</f>
        <v>0</v>
      </c>
    </row>
    <row r="185" spans="1:27" x14ac:dyDescent="0.25">
      <c r="A185" s="1"/>
      <c r="B185" s="5">
        <f t="shared" si="22"/>
        <v>185</v>
      </c>
      <c r="C185" s="5" t="str">
        <f t="shared" si="26"/>
        <v/>
      </c>
      <c r="D185" s="99"/>
      <c r="E185" s="103">
        <f>SUMIFS(ID!$H:$H,ID!$F:$F,$D185)</f>
        <v>0</v>
      </c>
      <c r="F185" s="99"/>
      <c r="G185" s="103">
        <f>SUMIFS(ID!$L:$L,ID!$J:$J,$F185)</f>
        <v>0</v>
      </c>
      <c r="H185" s="99"/>
      <c r="I185" s="103">
        <f>SUMIFS(ID!$P:$P,ID!$N:$N,$H185)</f>
        <v>0</v>
      </c>
      <c r="J185" s="99"/>
      <c r="K185" s="103">
        <f>SUMIFS(ID!$T:$T,ID!$R:$R,$J185)</f>
        <v>0</v>
      </c>
      <c r="L185" s="99"/>
      <c r="M185" s="103">
        <f>SUMIFS(ID!$X:$X,ID!$V:$V,$L185)</f>
        <v>0</v>
      </c>
      <c r="N185" s="99"/>
      <c r="O185" s="103">
        <f>SUMIFS(ID!$AD:$AD,ID!$AB:$AB,$N185)</f>
        <v>0</v>
      </c>
      <c r="P185" s="99" t="str">
        <f t="shared" si="21"/>
        <v/>
      </c>
      <c r="Q185" s="22">
        <f t="shared" si="20"/>
        <v>0</v>
      </c>
      <c r="R185" s="30"/>
      <c r="S185" s="22">
        <f t="shared" si="23"/>
        <v>0</v>
      </c>
      <c r="T185" s="30"/>
      <c r="U185" s="22">
        <f t="shared" si="24"/>
        <v>0</v>
      </c>
      <c r="V185" s="78">
        <f t="shared" si="27"/>
        <v>0</v>
      </c>
      <c r="W185" s="22">
        <f t="shared" si="25"/>
        <v>0</v>
      </c>
      <c r="X185" s="76"/>
      <c r="Y185" s="22">
        <f>IF(OR(X185="",X185=ФИО!$Q$8),0,IF(COUNTIF(X:X,X185)=1,0,1))</f>
        <v>0</v>
      </c>
      <c r="AA185" s="2">
        <f>INDEX(ФИО!B:B,SUMIFS(ФИО!D:D,ФИО!Q:Q,БЮДЖЕТ!X185))</f>
        <v>0</v>
      </c>
    </row>
    <row r="186" spans="1:27" x14ac:dyDescent="0.25">
      <c r="A186" s="1"/>
      <c r="B186" s="5">
        <f t="shared" si="22"/>
        <v>186</v>
      </c>
      <c r="C186" s="5" t="str">
        <f t="shared" si="26"/>
        <v/>
      </c>
      <c r="D186" s="99"/>
      <c r="E186" s="103">
        <f>SUMIFS(ID!$H:$H,ID!$F:$F,$D186)</f>
        <v>0</v>
      </c>
      <c r="F186" s="99"/>
      <c r="G186" s="103">
        <f>SUMIFS(ID!$L:$L,ID!$J:$J,$F186)</f>
        <v>0</v>
      </c>
      <c r="H186" s="99"/>
      <c r="I186" s="103">
        <f>SUMIFS(ID!$P:$P,ID!$N:$N,$H186)</f>
        <v>0</v>
      </c>
      <c r="J186" s="99"/>
      <c r="K186" s="103">
        <f>SUMIFS(ID!$T:$T,ID!$R:$R,$J186)</f>
        <v>0</v>
      </c>
      <c r="L186" s="99"/>
      <c r="M186" s="103">
        <f>SUMIFS(ID!$X:$X,ID!$V:$V,$L186)</f>
        <v>0</v>
      </c>
      <c r="N186" s="99"/>
      <c r="O186" s="103">
        <f>SUMIFS(ID!$AD:$AD,ID!$AB:$AB,$N186)</f>
        <v>0</v>
      </c>
      <c r="P186" s="99" t="str">
        <f t="shared" si="21"/>
        <v/>
      </c>
      <c r="Q186" s="22">
        <f t="shared" si="20"/>
        <v>0</v>
      </c>
      <c r="R186" s="30"/>
      <c r="S186" s="22">
        <f t="shared" si="23"/>
        <v>0</v>
      </c>
      <c r="T186" s="30"/>
      <c r="U186" s="22">
        <f t="shared" si="24"/>
        <v>0</v>
      </c>
      <c r="V186" s="78">
        <f t="shared" si="27"/>
        <v>0</v>
      </c>
      <c r="W186" s="22">
        <f t="shared" si="25"/>
        <v>0</v>
      </c>
      <c r="X186" s="76"/>
      <c r="Y186" s="22">
        <f>IF(OR(X186="",X186=ФИО!$Q$8),0,IF(COUNTIF(X:X,X186)=1,0,1))</f>
        <v>0</v>
      </c>
      <c r="AA186" s="2">
        <f>INDEX(ФИО!B:B,SUMIFS(ФИО!D:D,ФИО!Q:Q,БЮДЖЕТ!X186))</f>
        <v>0</v>
      </c>
    </row>
    <row r="187" spans="1:27" x14ac:dyDescent="0.25">
      <c r="A187" s="1"/>
      <c r="B187" s="5">
        <f t="shared" si="22"/>
        <v>187</v>
      </c>
      <c r="C187" s="5" t="str">
        <f t="shared" si="26"/>
        <v/>
      </c>
      <c r="D187" s="99"/>
      <c r="E187" s="103">
        <f>SUMIFS(ID!$H:$H,ID!$F:$F,$D187)</f>
        <v>0</v>
      </c>
      <c r="F187" s="99"/>
      <c r="G187" s="103">
        <f>SUMIFS(ID!$L:$L,ID!$J:$J,$F187)</f>
        <v>0</v>
      </c>
      <c r="H187" s="99"/>
      <c r="I187" s="103">
        <f>SUMIFS(ID!$P:$P,ID!$N:$N,$H187)</f>
        <v>0</v>
      </c>
      <c r="J187" s="99"/>
      <c r="K187" s="103">
        <f>SUMIFS(ID!$T:$T,ID!$R:$R,$J187)</f>
        <v>0</v>
      </c>
      <c r="L187" s="99"/>
      <c r="M187" s="103">
        <f>SUMIFS(ID!$X:$X,ID!$V:$V,$L187)</f>
        <v>0</v>
      </c>
      <c r="N187" s="99"/>
      <c r="O187" s="103">
        <f>SUMIFS(ID!$AD:$AD,ID!$AB:$AB,$N187)</f>
        <v>0</v>
      </c>
      <c r="P187" s="99" t="str">
        <f t="shared" si="21"/>
        <v/>
      </c>
      <c r="Q187" s="22">
        <f t="shared" si="20"/>
        <v>0</v>
      </c>
      <c r="R187" s="30"/>
      <c r="S187" s="22">
        <f t="shared" si="23"/>
        <v>0</v>
      </c>
      <c r="T187" s="30"/>
      <c r="U187" s="22">
        <f t="shared" si="24"/>
        <v>0</v>
      </c>
      <c r="V187" s="78">
        <f t="shared" si="27"/>
        <v>0</v>
      </c>
      <c r="W187" s="22">
        <f t="shared" si="25"/>
        <v>0</v>
      </c>
      <c r="X187" s="76"/>
      <c r="Y187" s="22">
        <f>IF(OR(X187="",X187=ФИО!$Q$8),0,IF(COUNTIF(X:X,X187)=1,0,1))</f>
        <v>0</v>
      </c>
      <c r="AA187" s="2">
        <f>INDEX(ФИО!B:B,SUMIFS(ФИО!D:D,ФИО!Q:Q,БЮДЖЕТ!X187))</f>
        <v>0</v>
      </c>
    </row>
    <row r="188" spans="1:27" x14ac:dyDescent="0.25">
      <c r="A188" s="1"/>
      <c r="B188" s="5">
        <f t="shared" si="22"/>
        <v>188</v>
      </c>
      <c r="C188" s="5" t="str">
        <f t="shared" si="26"/>
        <v/>
      </c>
      <c r="D188" s="99"/>
      <c r="E188" s="103">
        <f>SUMIFS(ID!$H:$H,ID!$F:$F,$D188)</f>
        <v>0</v>
      </c>
      <c r="F188" s="99"/>
      <c r="G188" s="103">
        <f>SUMIFS(ID!$L:$L,ID!$J:$J,$F188)</f>
        <v>0</v>
      </c>
      <c r="H188" s="99"/>
      <c r="I188" s="103">
        <f>SUMIFS(ID!$P:$P,ID!$N:$N,$H188)</f>
        <v>0</v>
      </c>
      <c r="J188" s="99"/>
      <c r="K188" s="103">
        <f>SUMIFS(ID!$T:$T,ID!$R:$R,$J188)</f>
        <v>0</v>
      </c>
      <c r="L188" s="99"/>
      <c r="M188" s="103">
        <f>SUMIFS(ID!$X:$X,ID!$V:$V,$L188)</f>
        <v>0</v>
      </c>
      <c r="N188" s="99"/>
      <c r="O188" s="103">
        <f>SUMIFS(ID!$AD:$AD,ID!$AB:$AB,$N188)</f>
        <v>0</v>
      </c>
      <c r="P188" s="99" t="str">
        <f t="shared" si="21"/>
        <v/>
      </c>
      <c r="Q188" s="22">
        <f t="shared" si="20"/>
        <v>0</v>
      </c>
      <c r="R188" s="30"/>
      <c r="S188" s="22">
        <f t="shared" si="23"/>
        <v>0</v>
      </c>
      <c r="T188" s="30"/>
      <c r="U188" s="22">
        <f t="shared" si="24"/>
        <v>0</v>
      </c>
      <c r="V188" s="78">
        <f t="shared" si="27"/>
        <v>0</v>
      </c>
      <c r="W188" s="22">
        <f t="shared" si="25"/>
        <v>0</v>
      </c>
      <c r="X188" s="76"/>
      <c r="Y188" s="22">
        <f>IF(OR(X188="",X188=ФИО!$Q$8),0,IF(COUNTIF(X:X,X188)=1,0,1))</f>
        <v>0</v>
      </c>
      <c r="AA188" s="2">
        <f>INDEX(ФИО!B:B,SUMIFS(ФИО!D:D,ФИО!Q:Q,БЮДЖЕТ!X188))</f>
        <v>0</v>
      </c>
    </row>
    <row r="189" spans="1:27" x14ac:dyDescent="0.25">
      <c r="A189" s="1"/>
      <c r="B189" s="5">
        <f t="shared" si="22"/>
        <v>189</v>
      </c>
      <c r="C189" s="5" t="str">
        <f t="shared" si="26"/>
        <v/>
      </c>
      <c r="D189" s="99"/>
      <c r="E189" s="103">
        <f>SUMIFS(ID!$H:$H,ID!$F:$F,$D189)</f>
        <v>0</v>
      </c>
      <c r="F189" s="99"/>
      <c r="G189" s="103">
        <f>SUMIFS(ID!$L:$L,ID!$J:$J,$F189)</f>
        <v>0</v>
      </c>
      <c r="H189" s="99"/>
      <c r="I189" s="103">
        <f>SUMIFS(ID!$P:$P,ID!$N:$N,$H189)</f>
        <v>0</v>
      </c>
      <c r="J189" s="99"/>
      <c r="K189" s="103">
        <f>SUMIFS(ID!$T:$T,ID!$R:$R,$J189)</f>
        <v>0</v>
      </c>
      <c r="L189" s="99"/>
      <c r="M189" s="103">
        <f>SUMIFS(ID!$X:$X,ID!$V:$V,$L189)</f>
        <v>0</v>
      </c>
      <c r="N189" s="99"/>
      <c r="O189" s="103">
        <f>SUMIFS(ID!$AD:$AD,ID!$AB:$AB,$N189)</f>
        <v>0</v>
      </c>
      <c r="P189" s="99" t="str">
        <f t="shared" si="21"/>
        <v/>
      </c>
      <c r="Q189" s="22">
        <f t="shared" si="20"/>
        <v>0</v>
      </c>
      <c r="R189" s="30"/>
      <c r="S189" s="22">
        <f t="shared" si="23"/>
        <v>0</v>
      </c>
      <c r="T189" s="30"/>
      <c r="U189" s="22">
        <f t="shared" si="24"/>
        <v>0</v>
      </c>
      <c r="V189" s="78">
        <f t="shared" si="27"/>
        <v>0</v>
      </c>
      <c r="W189" s="22">
        <f t="shared" si="25"/>
        <v>0</v>
      </c>
      <c r="X189" s="76"/>
      <c r="Y189" s="22">
        <f>IF(OR(X189="",X189=ФИО!$Q$8),0,IF(COUNTIF(X:X,X189)=1,0,1))</f>
        <v>0</v>
      </c>
      <c r="AA189" s="2">
        <f>INDEX(ФИО!B:B,SUMIFS(ФИО!D:D,ФИО!Q:Q,БЮДЖЕТ!X189))</f>
        <v>0</v>
      </c>
    </row>
    <row r="190" spans="1:27" x14ac:dyDescent="0.25">
      <c r="A190" s="1"/>
      <c r="B190" s="5">
        <f t="shared" si="22"/>
        <v>190</v>
      </c>
      <c r="C190" s="5" t="str">
        <f t="shared" si="26"/>
        <v/>
      </c>
      <c r="D190" s="99"/>
      <c r="E190" s="103">
        <f>SUMIFS(ID!$H:$H,ID!$F:$F,$D190)</f>
        <v>0</v>
      </c>
      <c r="F190" s="99"/>
      <c r="G190" s="103">
        <f>SUMIFS(ID!$L:$L,ID!$J:$J,$F190)</f>
        <v>0</v>
      </c>
      <c r="H190" s="99"/>
      <c r="I190" s="103">
        <f>SUMIFS(ID!$P:$P,ID!$N:$N,$H190)</f>
        <v>0</v>
      </c>
      <c r="J190" s="99"/>
      <c r="K190" s="103">
        <f>SUMIFS(ID!$T:$T,ID!$R:$R,$J190)</f>
        <v>0</v>
      </c>
      <c r="L190" s="99"/>
      <c r="M190" s="103">
        <f>SUMIFS(ID!$X:$X,ID!$V:$V,$L190)</f>
        <v>0</v>
      </c>
      <c r="N190" s="99"/>
      <c r="O190" s="103">
        <f>SUMIFS(ID!$AD:$AD,ID!$AB:$AB,$N190)</f>
        <v>0</v>
      </c>
      <c r="P190" s="99" t="str">
        <f t="shared" si="21"/>
        <v/>
      </c>
      <c r="Q190" s="22">
        <f t="shared" si="20"/>
        <v>0</v>
      </c>
      <c r="R190" s="30"/>
      <c r="S190" s="22">
        <f t="shared" si="23"/>
        <v>0</v>
      </c>
      <c r="T190" s="30"/>
      <c r="U190" s="22">
        <f t="shared" si="24"/>
        <v>0</v>
      </c>
      <c r="V190" s="78">
        <f t="shared" si="27"/>
        <v>0</v>
      </c>
      <c r="W190" s="22">
        <f t="shared" si="25"/>
        <v>0</v>
      </c>
      <c r="X190" s="76"/>
      <c r="Y190" s="22">
        <f>IF(OR(X190="",X190=ФИО!$Q$8),0,IF(COUNTIF(X:X,X190)=1,0,1))</f>
        <v>0</v>
      </c>
      <c r="AA190" s="2">
        <f>INDEX(ФИО!B:B,SUMIFS(ФИО!D:D,ФИО!Q:Q,БЮДЖЕТ!X190))</f>
        <v>0</v>
      </c>
    </row>
    <row r="191" spans="1:27" x14ac:dyDescent="0.25">
      <c r="A191" s="1"/>
      <c r="B191" s="5">
        <f t="shared" si="22"/>
        <v>191</v>
      </c>
      <c r="C191" s="5" t="str">
        <f t="shared" si="26"/>
        <v/>
      </c>
      <c r="D191" s="99"/>
      <c r="E191" s="103">
        <f>SUMIFS(ID!$H:$H,ID!$F:$F,$D191)</f>
        <v>0</v>
      </c>
      <c r="F191" s="99"/>
      <c r="G191" s="103">
        <f>SUMIFS(ID!$L:$L,ID!$J:$J,$F191)</f>
        <v>0</v>
      </c>
      <c r="H191" s="99"/>
      <c r="I191" s="103">
        <f>SUMIFS(ID!$P:$P,ID!$N:$N,$H191)</f>
        <v>0</v>
      </c>
      <c r="J191" s="99"/>
      <c r="K191" s="103">
        <f>SUMIFS(ID!$T:$T,ID!$R:$R,$J191)</f>
        <v>0</v>
      </c>
      <c r="L191" s="99"/>
      <c r="M191" s="103">
        <f>SUMIFS(ID!$X:$X,ID!$V:$V,$L191)</f>
        <v>0</v>
      </c>
      <c r="N191" s="99"/>
      <c r="O191" s="103">
        <f>SUMIFS(ID!$AD:$AD,ID!$AB:$AB,$N191)</f>
        <v>0</v>
      </c>
      <c r="P191" s="99" t="str">
        <f t="shared" si="21"/>
        <v/>
      </c>
      <c r="Q191" s="22">
        <f t="shared" si="20"/>
        <v>0</v>
      </c>
      <c r="R191" s="30"/>
      <c r="S191" s="22">
        <f t="shared" si="23"/>
        <v>0</v>
      </c>
      <c r="T191" s="30"/>
      <c r="U191" s="22">
        <f t="shared" si="24"/>
        <v>0</v>
      </c>
      <c r="V191" s="78">
        <f t="shared" si="27"/>
        <v>0</v>
      </c>
      <c r="W191" s="22">
        <f t="shared" si="25"/>
        <v>0</v>
      </c>
      <c r="X191" s="76"/>
      <c r="Y191" s="22">
        <f>IF(OR(X191="",X191=ФИО!$Q$8),0,IF(COUNTIF(X:X,X191)=1,0,1))</f>
        <v>0</v>
      </c>
      <c r="AA191" s="2">
        <f>INDEX(ФИО!B:B,SUMIFS(ФИО!D:D,ФИО!Q:Q,БЮДЖЕТ!X191))</f>
        <v>0</v>
      </c>
    </row>
    <row r="192" spans="1:27" x14ac:dyDescent="0.25">
      <c r="A192" s="1"/>
      <c r="B192" s="5">
        <f t="shared" si="22"/>
        <v>192</v>
      </c>
      <c r="C192" s="5" t="str">
        <f t="shared" si="26"/>
        <v/>
      </c>
      <c r="D192" s="99"/>
      <c r="E192" s="103">
        <f>SUMIFS(ID!$H:$H,ID!$F:$F,$D192)</f>
        <v>0</v>
      </c>
      <c r="F192" s="99"/>
      <c r="G192" s="103">
        <f>SUMIFS(ID!$L:$L,ID!$J:$J,$F192)</f>
        <v>0</v>
      </c>
      <c r="H192" s="99"/>
      <c r="I192" s="103">
        <f>SUMIFS(ID!$P:$P,ID!$N:$N,$H192)</f>
        <v>0</v>
      </c>
      <c r="J192" s="99"/>
      <c r="K192" s="103">
        <f>SUMIFS(ID!$T:$T,ID!$R:$R,$J192)</f>
        <v>0</v>
      </c>
      <c r="L192" s="99"/>
      <c r="M192" s="103">
        <f>SUMIFS(ID!$X:$X,ID!$V:$V,$L192)</f>
        <v>0</v>
      </c>
      <c r="N192" s="99"/>
      <c r="O192" s="103">
        <f>SUMIFS(ID!$AD:$AD,ID!$AB:$AB,$N192)</f>
        <v>0</v>
      </c>
      <c r="P192" s="99" t="str">
        <f t="shared" si="21"/>
        <v/>
      </c>
      <c r="Q192" s="22">
        <f t="shared" si="20"/>
        <v>0</v>
      </c>
      <c r="R192" s="30"/>
      <c r="S192" s="22">
        <f t="shared" si="23"/>
        <v>0</v>
      </c>
      <c r="T192" s="30"/>
      <c r="U192" s="22">
        <f t="shared" si="24"/>
        <v>0</v>
      </c>
      <c r="V192" s="78">
        <f t="shared" si="27"/>
        <v>0</v>
      </c>
      <c r="W192" s="22">
        <f t="shared" si="25"/>
        <v>0</v>
      </c>
      <c r="X192" s="76"/>
      <c r="Y192" s="22">
        <f>IF(OR(X192="",X192=ФИО!$Q$8),0,IF(COUNTIF(X:X,X192)=1,0,1))</f>
        <v>0</v>
      </c>
      <c r="AA192" s="2">
        <f>INDEX(ФИО!B:B,SUMIFS(ФИО!D:D,ФИО!Q:Q,БЮДЖЕТ!X192))</f>
        <v>0</v>
      </c>
    </row>
    <row r="193" spans="1:27" x14ac:dyDescent="0.25">
      <c r="A193" s="1"/>
      <c r="B193" s="5">
        <f t="shared" si="22"/>
        <v>193</v>
      </c>
      <c r="C193" s="5" t="str">
        <f t="shared" si="26"/>
        <v/>
      </c>
      <c r="D193" s="99"/>
      <c r="E193" s="103">
        <f>SUMIFS(ID!$H:$H,ID!$F:$F,$D193)</f>
        <v>0</v>
      </c>
      <c r="F193" s="99"/>
      <c r="G193" s="103">
        <f>SUMIFS(ID!$L:$L,ID!$J:$J,$F193)</f>
        <v>0</v>
      </c>
      <c r="H193" s="99"/>
      <c r="I193" s="103">
        <f>SUMIFS(ID!$P:$P,ID!$N:$N,$H193)</f>
        <v>0</v>
      </c>
      <c r="J193" s="99"/>
      <c r="K193" s="103">
        <f>SUMIFS(ID!$T:$T,ID!$R:$R,$J193)</f>
        <v>0</v>
      </c>
      <c r="L193" s="99"/>
      <c r="M193" s="103">
        <f>SUMIFS(ID!$X:$X,ID!$V:$V,$L193)</f>
        <v>0</v>
      </c>
      <c r="N193" s="99"/>
      <c r="O193" s="103">
        <f>SUMIFS(ID!$AD:$AD,ID!$AB:$AB,$N193)</f>
        <v>0</v>
      </c>
      <c r="P193" s="99" t="str">
        <f t="shared" si="21"/>
        <v/>
      </c>
      <c r="Q193" s="22">
        <f t="shared" si="20"/>
        <v>0</v>
      </c>
      <c r="R193" s="30"/>
      <c r="S193" s="22">
        <f t="shared" si="23"/>
        <v>0</v>
      </c>
      <c r="T193" s="30"/>
      <c r="U193" s="22">
        <f t="shared" si="24"/>
        <v>0</v>
      </c>
      <c r="V193" s="78">
        <f t="shared" si="27"/>
        <v>0</v>
      </c>
      <c r="W193" s="22">
        <f t="shared" si="25"/>
        <v>0</v>
      </c>
      <c r="X193" s="76"/>
      <c r="Y193" s="22">
        <f>IF(OR(X193="",X193=ФИО!$Q$8),0,IF(COUNTIF(X:X,X193)=1,0,1))</f>
        <v>0</v>
      </c>
      <c r="AA193" s="2">
        <f>INDEX(ФИО!B:B,SUMIFS(ФИО!D:D,ФИО!Q:Q,БЮДЖЕТ!X193))</f>
        <v>0</v>
      </c>
    </row>
    <row r="194" spans="1:27" s="75" customFormat="1" x14ac:dyDescent="0.25">
      <c r="A194" s="1"/>
      <c r="B194" s="5">
        <f t="shared" si="22"/>
        <v>194</v>
      </c>
      <c r="C194" s="5" t="str">
        <f t="shared" si="26"/>
        <v/>
      </c>
      <c r="D194" s="99"/>
      <c r="E194" s="103">
        <f>SUMIFS(ID!$H:$H,ID!$F:$F,$D194)</f>
        <v>0</v>
      </c>
      <c r="F194" s="110"/>
      <c r="G194" s="103">
        <f>SUMIFS(ID!$L:$L,ID!$J:$J,$F194)</f>
        <v>0</v>
      </c>
      <c r="H194" s="110"/>
      <c r="I194" s="103">
        <f>SUMIFS(ID!$P:$P,ID!$N:$N,$H194)</f>
        <v>0</v>
      </c>
      <c r="J194" s="110"/>
      <c r="K194" s="103">
        <f>SUMIFS(ID!$T:$T,ID!$R:$R,$J194)</f>
        <v>0</v>
      </c>
      <c r="L194" s="110"/>
      <c r="M194" s="103">
        <f>SUMIFS(ID!$X:$X,ID!$V:$V,$L194)</f>
        <v>0</v>
      </c>
      <c r="N194" s="110"/>
      <c r="O194" s="103">
        <f>SUMIFS(ID!$AD:$AD,ID!$AB:$AB,$N194)</f>
        <v>0</v>
      </c>
      <c r="P194" s="99" t="str">
        <f t="shared" si="21"/>
        <v/>
      </c>
      <c r="Q194" s="22">
        <f t="shared" si="20"/>
        <v>0</v>
      </c>
      <c r="R194" s="77"/>
      <c r="S194" s="22">
        <f t="shared" si="23"/>
        <v>0</v>
      </c>
      <c r="T194" s="77"/>
      <c r="U194" s="22">
        <f t="shared" si="24"/>
        <v>0</v>
      </c>
      <c r="V194" s="78">
        <f t="shared" si="27"/>
        <v>0</v>
      </c>
      <c r="W194" s="22">
        <f t="shared" si="25"/>
        <v>0</v>
      </c>
      <c r="X194" s="76"/>
      <c r="Y194" s="22">
        <f>IF(OR(X194="",X194=ФИО!$Q$8),0,IF(COUNTIF(X:X,X194)=1,0,1))</f>
        <v>0</v>
      </c>
      <c r="AA194" s="2">
        <f>INDEX(ФИО!B:B,SUMIFS(ФИО!D:D,ФИО!Q:Q,БЮДЖЕТ!X194))</f>
        <v>0</v>
      </c>
    </row>
    <row r="195" spans="1:27" x14ac:dyDescent="0.25">
      <c r="A195" s="1"/>
      <c r="B195" s="5">
        <f t="shared" si="22"/>
        <v>195</v>
      </c>
      <c r="C195" s="5" t="str">
        <f t="shared" si="26"/>
        <v/>
      </c>
      <c r="D195" s="99"/>
      <c r="E195" s="103">
        <f>SUMIFS(ID!$H:$H,ID!$F:$F,$D195)</f>
        <v>0</v>
      </c>
      <c r="F195" s="99"/>
      <c r="G195" s="103">
        <f>SUMIFS(ID!$L:$L,ID!$J:$J,$F195)</f>
        <v>0</v>
      </c>
      <c r="H195" s="99"/>
      <c r="I195" s="103">
        <f>SUMIFS(ID!$P:$P,ID!$N:$N,$H195)</f>
        <v>0</v>
      </c>
      <c r="J195" s="99"/>
      <c r="K195" s="103">
        <f>SUMIFS(ID!$T:$T,ID!$R:$R,$J195)</f>
        <v>0</v>
      </c>
      <c r="L195" s="99"/>
      <c r="M195" s="103">
        <f>SUMIFS(ID!$X:$X,ID!$V:$V,$L195)</f>
        <v>0</v>
      </c>
      <c r="N195" s="99"/>
      <c r="O195" s="103">
        <f>SUMIFS(ID!$AD:$AD,ID!$AB:$AB,$N195)</f>
        <v>0</v>
      </c>
      <c r="P195" s="99" t="str">
        <f t="shared" si="21"/>
        <v/>
      </c>
      <c r="Q195" s="22">
        <f t="shared" si="20"/>
        <v>0</v>
      </c>
      <c r="R195" s="30"/>
      <c r="S195" s="22">
        <f t="shared" si="23"/>
        <v>0</v>
      </c>
      <c r="T195" s="30"/>
      <c r="U195" s="22">
        <f t="shared" si="24"/>
        <v>0</v>
      </c>
      <c r="V195" s="78">
        <f t="shared" si="27"/>
        <v>0</v>
      </c>
      <c r="W195" s="22">
        <f t="shared" si="25"/>
        <v>0</v>
      </c>
      <c r="X195" s="76"/>
      <c r="Y195" s="22">
        <f>IF(OR(X195="",X195=ФИО!$Q$8),0,IF(COUNTIF(X:X,X195)=1,0,1))</f>
        <v>0</v>
      </c>
      <c r="AA195" s="2">
        <f>INDEX(ФИО!B:B,SUMIFS(ФИО!D:D,ФИО!Q:Q,БЮДЖЕТ!X195))</f>
        <v>0</v>
      </c>
    </row>
    <row r="196" spans="1:27" x14ac:dyDescent="0.25">
      <c r="A196" s="1"/>
      <c r="B196" s="5">
        <f t="shared" si="22"/>
        <v>196</v>
      </c>
      <c r="C196" s="5" t="str">
        <f t="shared" si="26"/>
        <v/>
      </c>
      <c r="D196" s="99"/>
      <c r="E196" s="103">
        <f>SUMIFS(ID!$H:$H,ID!$F:$F,$D196)</f>
        <v>0</v>
      </c>
      <c r="F196" s="99"/>
      <c r="G196" s="103">
        <f>SUMIFS(ID!$L:$L,ID!$J:$J,$F196)</f>
        <v>0</v>
      </c>
      <c r="H196" s="99"/>
      <c r="I196" s="103">
        <f>SUMIFS(ID!$P:$P,ID!$N:$N,$H196)</f>
        <v>0</v>
      </c>
      <c r="J196" s="99"/>
      <c r="K196" s="103">
        <f>SUMIFS(ID!$T:$T,ID!$R:$R,$J196)</f>
        <v>0</v>
      </c>
      <c r="L196" s="99"/>
      <c r="M196" s="103">
        <f>SUMIFS(ID!$X:$X,ID!$V:$V,$L196)</f>
        <v>0</v>
      </c>
      <c r="N196" s="99"/>
      <c r="O196" s="103">
        <f>SUMIFS(ID!$AD:$AD,ID!$AB:$AB,$N196)</f>
        <v>0</v>
      </c>
      <c r="P196" s="99" t="str">
        <f t="shared" si="21"/>
        <v/>
      </c>
      <c r="Q196" s="22">
        <f t="shared" si="20"/>
        <v>0</v>
      </c>
      <c r="R196" s="30"/>
      <c r="S196" s="22">
        <f t="shared" si="23"/>
        <v>0</v>
      </c>
      <c r="T196" s="30"/>
      <c r="U196" s="22">
        <f t="shared" si="24"/>
        <v>0</v>
      </c>
      <c r="V196" s="78">
        <f t="shared" si="27"/>
        <v>0</v>
      </c>
      <c r="W196" s="22">
        <f t="shared" si="25"/>
        <v>0</v>
      </c>
      <c r="X196" s="76"/>
      <c r="Y196" s="22">
        <f>IF(OR(X196="",X196=ФИО!$Q$8),0,IF(COUNTIF(X:X,X196)=1,0,1))</f>
        <v>0</v>
      </c>
      <c r="AA196" s="2">
        <f>INDEX(ФИО!B:B,SUMIFS(ФИО!D:D,ФИО!Q:Q,БЮДЖЕТ!X196))</f>
        <v>0</v>
      </c>
    </row>
    <row r="197" spans="1:27" x14ac:dyDescent="0.25">
      <c r="A197" s="1"/>
      <c r="B197" s="5">
        <f t="shared" si="22"/>
        <v>197</v>
      </c>
      <c r="C197" s="5" t="str">
        <f t="shared" si="26"/>
        <v/>
      </c>
      <c r="D197" s="99"/>
      <c r="E197" s="103">
        <f>SUMIFS(ID!$H:$H,ID!$F:$F,$D197)</f>
        <v>0</v>
      </c>
      <c r="F197" s="99"/>
      <c r="G197" s="103">
        <f>SUMIFS(ID!$L:$L,ID!$J:$J,$F197)</f>
        <v>0</v>
      </c>
      <c r="H197" s="99"/>
      <c r="I197" s="103">
        <f>SUMIFS(ID!$P:$P,ID!$N:$N,$H197)</f>
        <v>0</v>
      </c>
      <c r="J197" s="99"/>
      <c r="K197" s="103">
        <f>SUMIFS(ID!$T:$T,ID!$R:$R,$J197)</f>
        <v>0</v>
      </c>
      <c r="L197" s="99"/>
      <c r="M197" s="103">
        <f>SUMIFS(ID!$X:$X,ID!$V:$V,$L197)</f>
        <v>0</v>
      </c>
      <c r="N197" s="99"/>
      <c r="O197" s="103">
        <f>SUMIFS(ID!$AD:$AD,ID!$AB:$AB,$N197)</f>
        <v>0</v>
      </c>
      <c r="P197" s="99" t="str">
        <f t="shared" si="21"/>
        <v/>
      </c>
      <c r="Q197" s="22">
        <f t="shared" si="20"/>
        <v>0</v>
      </c>
      <c r="R197" s="30"/>
      <c r="S197" s="22">
        <f t="shared" si="23"/>
        <v>0</v>
      </c>
      <c r="T197" s="30"/>
      <c r="U197" s="22">
        <f t="shared" si="24"/>
        <v>0</v>
      </c>
      <c r="V197" s="78">
        <f t="shared" si="27"/>
        <v>0</v>
      </c>
      <c r="W197" s="22">
        <f t="shared" si="25"/>
        <v>0</v>
      </c>
      <c r="X197" s="76"/>
      <c r="Y197" s="22">
        <f>IF(OR(X197="",X197=ФИО!$Q$8),0,IF(COUNTIF(X:X,X197)=1,0,1))</f>
        <v>0</v>
      </c>
      <c r="AA197" s="2">
        <f>INDEX(ФИО!B:B,SUMIFS(ФИО!D:D,ФИО!Q:Q,БЮДЖЕТ!X197))</f>
        <v>0</v>
      </c>
    </row>
    <row r="198" spans="1:27" x14ac:dyDescent="0.25">
      <c r="A198" s="1"/>
      <c r="B198" s="5">
        <f t="shared" si="22"/>
        <v>198</v>
      </c>
      <c r="C198" s="5" t="str">
        <f t="shared" si="26"/>
        <v/>
      </c>
      <c r="D198" s="99"/>
      <c r="E198" s="103">
        <f>SUMIFS(ID!$H:$H,ID!$F:$F,$D198)</f>
        <v>0</v>
      </c>
      <c r="F198" s="99"/>
      <c r="G198" s="103">
        <f>SUMIFS(ID!$L:$L,ID!$J:$J,$F198)</f>
        <v>0</v>
      </c>
      <c r="H198" s="99"/>
      <c r="I198" s="103">
        <f>SUMIFS(ID!$P:$P,ID!$N:$N,$H198)</f>
        <v>0</v>
      </c>
      <c r="J198" s="99"/>
      <c r="K198" s="103">
        <f>SUMIFS(ID!$T:$T,ID!$R:$R,$J198)</f>
        <v>0</v>
      </c>
      <c r="L198" s="99"/>
      <c r="M198" s="103">
        <f>SUMIFS(ID!$X:$X,ID!$V:$V,$L198)</f>
        <v>0</v>
      </c>
      <c r="N198" s="99"/>
      <c r="O198" s="103">
        <f>SUMIFS(ID!$AD:$AD,ID!$AB:$AB,$N198)</f>
        <v>0</v>
      </c>
      <c r="P198" s="99" t="str">
        <f t="shared" si="21"/>
        <v/>
      </c>
      <c r="Q198" s="22">
        <f t="shared" si="20"/>
        <v>0</v>
      </c>
      <c r="R198" s="30"/>
      <c r="S198" s="22">
        <f t="shared" si="23"/>
        <v>0</v>
      </c>
      <c r="T198" s="30"/>
      <c r="U198" s="22">
        <f t="shared" si="24"/>
        <v>0</v>
      </c>
      <c r="V198" s="78">
        <f t="shared" si="27"/>
        <v>0</v>
      </c>
      <c r="W198" s="22">
        <f t="shared" si="25"/>
        <v>0</v>
      </c>
      <c r="X198" s="76"/>
      <c r="Y198" s="22">
        <f>IF(OR(X198="",X198=ФИО!$Q$8),0,IF(COUNTIF(X:X,X198)=1,0,1))</f>
        <v>0</v>
      </c>
      <c r="AA198" s="2">
        <f>INDEX(ФИО!B:B,SUMIFS(ФИО!D:D,ФИО!Q:Q,БЮДЖЕТ!X198))</f>
        <v>0</v>
      </c>
    </row>
    <row r="199" spans="1:27" x14ac:dyDescent="0.25">
      <c r="A199" s="1"/>
      <c r="B199" s="5">
        <f t="shared" si="22"/>
        <v>199</v>
      </c>
      <c r="C199" s="5" t="str">
        <f t="shared" si="26"/>
        <v/>
      </c>
      <c r="D199" s="99"/>
      <c r="E199" s="103">
        <f>SUMIFS(ID!$H:$H,ID!$F:$F,$D199)</f>
        <v>0</v>
      </c>
      <c r="F199" s="99"/>
      <c r="G199" s="103">
        <f>SUMIFS(ID!$L:$L,ID!$J:$J,$F199)</f>
        <v>0</v>
      </c>
      <c r="H199" s="99"/>
      <c r="I199" s="103">
        <f>SUMIFS(ID!$P:$P,ID!$N:$N,$H199)</f>
        <v>0</v>
      </c>
      <c r="J199" s="99"/>
      <c r="K199" s="103">
        <f>SUMIFS(ID!$T:$T,ID!$R:$R,$J199)</f>
        <v>0</v>
      </c>
      <c r="L199" s="99"/>
      <c r="M199" s="103">
        <f>SUMIFS(ID!$X:$X,ID!$V:$V,$L199)</f>
        <v>0</v>
      </c>
      <c r="N199" s="99"/>
      <c r="O199" s="103">
        <f>SUMIFS(ID!$AD:$AD,ID!$AB:$AB,$N199)</f>
        <v>0</v>
      </c>
      <c r="P199" s="99" t="str">
        <f t="shared" si="21"/>
        <v/>
      </c>
      <c r="Q199" s="22">
        <f t="shared" si="20"/>
        <v>0</v>
      </c>
      <c r="R199" s="30"/>
      <c r="S199" s="22">
        <f t="shared" si="23"/>
        <v>0</v>
      </c>
      <c r="T199" s="30"/>
      <c r="U199" s="22">
        <f t="shared" si="24"/>
        <v>0</v>
      </c>
      <c r="V199" s="78">
        <f t="shared" si="27"/>
        <v>0</v>
      </c>
      <c r="W199" s="22">
        <f t="shared" si="25"/>
        <v>0</v>
      </c>
      <c r="X199" s="76"/>
      <c r="Y199" s="22">
        <f>IF(OR(X199="",X199=ФИО!$Q$8),0,IF(COUNTIF(X:X,X199)=1,0,1))</f>
        <v>0</v>
      </c>
      <c r="AA199" s="2">
        <f>INDEX(ФИО!B:B,SUMIFS(ФИО!D:D,ФИО!Q:Q,БЮДЖЕТ!X199))</f>
        <v>0</v>
      </c>
    </row>
    <row r="200" spans="1:27" x14ac:dyDescent="0.25">
      <c r="A200" s="1"/>
      <c r="B200" s="5">
        <f t="shared" si="22"/>
        <v>200</v>
      </c>
      <c r="C200" s="5" t="str">
        <f t="shared" si="26"/>
        <v/>
      </c>
      <c r="D200" s="99"/>
      <c r="E200" s="103">
        <f>SUMIFS(ID!$H:$H,ID!$F:$F,$D200)</f>
        <v>0</v>
      </c>
      <c r="F200" s="99"/>
      <c r="G200" s="103">
        <f>SUMIFS(ID!$L:$L,ID!$J:$J,$F200)</f>
        <v>0</v>
      </c>
      <c r="H200" s="99"/>
      <c r="I200" s="103">
        <f>SUMIFS(ID!$P:$P,ID!$N:$N,$H200)</f>
        <v>0</v>
      </c>
      <c r="J200" s="99"/>
      <c r="K200" s="103">
        <f>SUMIFS(ID!$T:$T,ID!$R:$R,$J200)</f>
        <v>0</v>
      </c>
      <c r="L200" s="99"/>
      <c r="M200" s="103">
        <f>SUMIFS(ID!$X:$X,ID!$V:$V,$L200)</f>
        <v>0</v>
      </c>
      <c r="N200" s="99"/>
      <c r="O200" s="103">
        <f>SUMIFS(ID!$AD:$AD,ID!$AB:$AB,$N200)</f>
        <v>0</v>
      </c>
      <c r="P200" s="99" t="str">
        <f t="shared" si="21"/>
        <v/>
      </c>
      <c r="Q200" s="22">
        <f t="shared" si="20"/>
        <v>0</v>
      </c>
      <c r="R200" s="30"/>
      <c r="S200" s="22">
        <f t="shared" si="23"/>
        <v>0</v>
      </c>
      <c r="T200" s="30"/>
      <c r="U200" s="22">
        <f t="shared" si="24"/>
        <v>0</v>
      </c>
      <c r="V200" s="78">
        <f t="shared" si="27"/>
        <v>0</v>
      </c>
      <c r="W200" s="22">
        <f t="shared" si="25"/>
        <v>0</v>
      </c>
      <c r="X200" s="76"/>
      <c r="Y200" s="22">
        <f>IF(OR(X200="",X200=ФИО!$Q$8),0,IF(COUNTIF(X:X,X200)=1,0,1))</f>
        <v>0</v>
      </c>
      <c r="AA200" s="2">
        <f>INDEX(ФИО!B:B,SUMIFS(ФИО!D:D,ФИО!Q:Q,БЮДЖЕТ!X200))</f>
        <v>0</v>
      </c>
    </row>
    <row r="201" spans="1:27" x14ac:dyDescent="0.25">
      <c r="A201" s="1"/>
      <c r="B201" s="5">
        <f t="shared" si="22"/>
        <v>201</v>
      </c>
      <c r="C201" s="5" t="str">
        <f t="shared" si="26"/>
        <v/>
      </c>
      <c r="D201" s="99"/>
      <c r="E201" s="103">
        <f>SUMIFS(ID!$H:$H,ID!$F:$F,$D201)</f>
        <v>0</v>
      </c>
      <c r="F201" s="99"/>
      <c r="G201" s="103">
        <f>SUMIFS(ID!$L:$L,ID!$J:$J,$F201)</f>
        <v>0</v>
      </c>
      <c r="H201" s="99"/>
      <c r="I201" s="103">
        <f>SUMIFS(ID!$P:$P,ID!$N:$N,$H201)</f>
        <v>0</v>
      </c>
      <c r="J201" s="99"/>
      <c r="K201" s="103">
        <f>SUMIFS(ID!$T:$T,ID!$R:$R,$J201)</f>
        <v>0</v>
      </c>
      <c r="L201" s="99"/>
      <c r="M201" s="103">
        <f>SUMIFS(ID!$X:$X,ID!$V:$V,$L201)</f>
        <v>0</v>
      </c>
      <c r="N201" s="99"/>
      <c r="O201" s="103">
        <f>SUMIFS(ID!$AD:$AD,ID!$AB:$AB,$N201)</f>
        <v>0</v>
      </c>
      <c r="P201" s="99" t="str">
        <f t="shared" si="21"/>
        <v/>
      </c>
      <c r="Q201" s="22">
        <f t="shared" si="20"/>
        <v>0</v>
      </c>
      <c r="R201" s="30"/>
      <c r="S201" s="22">
        <f t="shared" si="23"/>
        <v>0</v>
      </c>
      <c r="T201" s="30"/>
      <c r="U201" s="22">
        <f t="shared" si="24"/>
        <v>0</v>
      </c>
      <c r="V201" s="78">
        <f t="shared" si="27"/>
        <v>0</v>
      </c>
      <c r="W201" s="22">
        <f t="shared" si="25"/>
        <v>0</v>
      </c>
      <c r="X201" s="76"/>
      <c r="Y201" s="22">
        <f>IF(OR(X201="",X201=ФИО!$Q$8),0,IF(COUNTIF(X:X,X201)=1,0,1))</f>
        <v>0</v>
      </c>
      <c r="AA201" s="2">
        <f>INDEX(ФИО!B:B,SUMIFS(ФИО!D:D,ФИО!Q:Q,БЮДЖЕТ!X201))</f>
        <v>0</v>
      </c>
    </row>
    <row r="202" spans="1:27" x14ac:dyDescent="0.25">
      <c r="A202" s="1"/>
      <c r="B202" s="5">
        <f t="shared" si="22"/>
        <v>202</v>
      </c>
      <c r="C202" s="5" t="str">
        <f t="shared" si="26"/>
        <v/>
      </c>
      <c r="D202" s="99"/>
      <c r="E202" s="103">
        <f>SUMIFS(ID!$H:$H,ID!$F:$F,$D202)</f>
        <v>0</v>
      </c>
      <c r="F202" s="99"/>
      <c r="G202" s="103">
        <f>SUMIFS(ID!$L:$L,ID!$J:$J,$F202)</f>
        <v>0</v>
      </c>
      <c r="H202" s="99"/>
      <c r="I202" s="103">
        <f>SUMIFS(ID!$P:$P,ID!$N:$N,$H202)</f>
        <v>0</v>
      </c>
      <c r="J202" s="99"/>
      <c r="K202" s="103">
        <f>SUMIFS(ID!$T:$T,ID!$R:$R,$J202)</f>
        <v>0</v>
      </c>
      <c r="L202" s="99"/>
      <c r="M202" s="103">
        <f>SUMIFS(ID!$X:$X,ID!$V:$V,$L202)</f>
        <v>0</v>
      </c>
      <c r="N202" s="99"/>
      <c r="O202" s="103">
        <f>SUMIFS(ID!$AD:$AD,ID!$AB:$AB,$N202)</f>
        <v>0</v>
      </c>
      <c r="P202" s="99" t="str">
        <f t="shared" si="21"/>
        <v/>
      </c>
      <c r="Q202" s="22">
        <f t="shared" si="20"/>
        <v>0</v>
      </c>
      <c r="R202" s="30"/>
      <c r="S202" s="22">
        <f t="shared" si="23"/>
        <v>0</v>
      </c>
      <c r="T202" s="30"/>
      <c r="U202" s="22">
        <f t="shared" si="24"/>
        <v>0</v>
      </c>
      <c r="V202" s="78">
        <f t="shared" si="27"/>
        <v>0</v>
      </c>
      <c r="W202" s="22">
        <f t="shared" si="25"/>
        <v>0</v>
      </c>
      <c r="X202" s="76"/>
      <c r="Y202" s="22">
        <f>IF(OR(X202="",X202=ФИО!$Q$8),0,IF(COUNTIF(X:X,X202)=1,0,1))</f>
        <v>0</v>
      </c>
      <c r="AA202" s="2">
        <f>INDEX(ФИО!B:B,SUMIFS(ФИО!D:D,ФИО!Q:Q,БЮДЖЕТ!X202))</f>
        <v>0</v>
      </c>
    </row>
    <row r="203" spans="1:27" x14ac:dyDescent="0.25">
      <c r="A203" s="1"/>
      <c r="B203" s="5">
        <f t="shared" si="22"/>
        <v>203</v>
      </c>
      <c r="C203" s="5" t="str">
        <f t="shared" si="26"/>
        <v/>
      </c>
      <c r="D203" s="99"/>
      <c r="E203" s="103">
        <f>SUMIFS(ID!$H:$H,ID!$F:$F,$D203)</f>
        <v>0</v>
      </c>
      <c r="F203" s="99"/>
      <c r="G203" s="103">
        <f>SUMIFS(ID!$L:$L,ID!$J:$J,$F203)</f>
        <v>0</v>
      </c>
      <c r="H203" s="99"/>
      <c r="I203" s="103">
        <f>SUMIFS(ID!$P:$P,ID!$N:$N,$H203)</f>
        <v>0</v>
      </c>
      <c r="J203" s="99"/>
      <c r="K203" s="103">
        <f>SUMIFS(ID!$T:$T,ID!$R:$R,$J203)</f>
        <v>0</v>
      </c>
      <c r="L203" s="99"/>
      <c r="M203" s="103">
        <f>SUMIFS(ID!$X:$X,ID!$V:$V,$L203)</f>
        <v>0</v>
      </c>
      <c r="N203" s="99"/>
      <c r="O203" s="103">
        <f>SUMIFS(ID!$AD:$AD,ID!$AB:$AB,$N203)</f>
        <v>0</v>
      </c>
      <c r="P203" s="99" t="str">
        <f t="shared" si="21"/>
        <v/>
      </c>
      <c r="Q203" s="22">
        <f t="shared" ref="Q203:Q266" si="29">IF(P203="Ошибка!",1,IF(P203="",0,IF(COUNTIF(P:P,P203)=1,0,1)))</f>
        <v>0</v>
      </c>
      <c r="R203" s="30"/>
      <c r="S203" s="22">
        <f t="shared" si="23"/>
        <v>0</v>
      </c>
      <c r="T203" s="30"/>
      <c r="U203" s="22">
        <f t="shared" si="24"/>
        <v>0</v>
      </c>
      <c r="V203" s="78">
        <f t="shared" si="27"/>
        <v>0</v>
      </c>
      <c r="W203" s="22">
        <f t="shared" si="25"/>
        <v>0</v>
      </c>
      <c r="X203" s="76"/>
      <c r="Y203" s="22">
        <f>IF(OR(X203="",X203=ФИО!$Q$8),0,IF(COUNTIF(X:X,X203)=1,0,1))</f>
        <v>0</v>
      </c>
      <c r="AA203" s="2">
        <f>INDEX(ФИО!B:B,SUMIFS(ФИО!D:D,ФИО!Q:Q,БЮДЖЕТ!X203))</f>
        <v>0</v>
      </c>
    </row>
    <row r="204" spans="1:27" x14ac:dyDescent="0.25">
      <c r="A204" s="1"/>
      <c r="B204" s="5">
        <f t="shared" si="22"/>
        <v>204</v>
      </c>
      <c r="C204" s="5" t="str">
        <f t="shared" si="26"/>
        <v/>
      </c>
      <c r="D204" s="99"/>
      <c r="E204" s="103">
        <f>SUMIFS(ID!$H:$H,ID!$F:$F,$D204)</f>
        <v>0</v>
      </c>
      <c r="F204" s="99"/>
      <c r="G204" s="103">
        <f>SUMIFS(ID!$L:$L,ID!$J:$J,$F204)</f>
        <v>0</v>
      </c>
      <c r="H204" s="99"/>
      <c r="I204" s="103">
        <f>SUMIFS(ID!$P:$P,ID!$N:$N,$H204)</f>
        <v>0</v>
      </c>
      <c r="J204" s="99"/>
      <c r="K204" s="103">
        <f>SUMIFS(ID!$T:$T,ID!$R:$R,$J204)</f>
        <v>0</v>
      </c>
      <c r="L204" s="99"/>
      <c r="M204" s="103">
        <f>SUMIFS(ID!$X:$X,ID!$V:$V,$L204)</f>
        <v>0</v>
      </c>
      <c r="N204" s="99"/>
      <c r="O204" s="103">
        <f>SUMIFS(ID!$AD:$AD,ID!$AB:$AB,$N204)</f>
        <v>0</v>
      </c>
      <c r="P204" s="99" t="str">
        <f t="shared" ref="P204:P267" si="30">IF(OR(N204="",O204=0),"",IF(OR(E204=0,G204=0,I204=0,M204=0),"Ошибка!",E204&amp;"."&amp;G204&amp;"."&amp;I204&amp;"."&amp;M204&amp;"."&amp;O204))</f>
        <v/>
      </c>
      <c r="Q204" s="22">
        <f t="shared" si="29"/>
        <v>0</v>
      </c>
      <c r="R204" s="30"/>
      <c r="S204" s="22">
        <f t="shared" si="23"/>
        <v>0</v>
      </c>
      <c r="T204" s="30"/>
      <c r="U204" s="22">
        <f t="shared" si="24"/>
        <v>0</v>
      </c>
      <c r="V204" s="78">
        <f t="shared" si="27"/>
        <v>0</v>
      </c>
      <c r="W204" s="22">
        <f t="shared" si="25"/>
        <v>0</v>
      </c>
      <c r="X204" s="76"/>
      <c r="Y204" s="22">
        <f>IF(OR(X204="",X204=ФИО!$Q$8),0,IF(COUNTIF(X:X,X204)=1,0,1))</f>
        <v>0</v>
      </c>
      <c r="AA204" s="2">
        <f>INDEX(ФИО!B:B,SUMIFS(ФИО!D:D,ФИО!Q:Q,БЮДЖЕТ!X204))</f>
        <v>0</v>
      </c>
    </row>
    <row r="205" spans="1:27" x14ac:dyDescent="0.25">
      <c r="A205" s="1"/>
      <c r="B205" s="5">
        <f t="shared" si="22"/>
        <v>205</v>
      </c>
      <c r="C205" s="5" t="str">
        <f t="shared" si="26"/>
        <v/>
      </c>
      <c r="D205" s="99"/>
      <c r="E205" s="103">
        <f>SUMIFS(ID!$H:$H,ID!$F:$F,$D205)</f>
        <v>0</v>
      </c>
      <c r="F205" s="99"/>
      <c r="G205" s="103">
        <f>SUMIFS(ID!$L:$L,ID!$J:$J,$F205)</f>
        <v>0</v>
      </c>
      <c r="H205" s="99"/>
      <c r="I205" s="103">
        <f>SUMIFS(ID!$P:$P,ID!$N:$N,$H205)</f>
        <v>0</v>
      </c>
      <c r="J205" s="99"/>
      <c r="K205" s="103">
        <f>SUMIFS(ID!$T:$T,ID!$R:$R,$J205)</f>
        <v>0</v>
      </c>
      <c r="L205" s="99"/>
      <c r="M205" s="103">
        <f>SUMIFS(ID!$X:$X,ID!$V:$V,$L205)</f>
        <v>0</v>
      </c>
      <c r="N205" s="99"/>
      <c r="O205" s="103">
        <f>SUMIFS(ID!$AD:$AD,ID!$AB:$AB,$N205)</f>
        <v>0</v>
      </c>
      <c r="P205" s="99" t="str">
        <f t="shared" si="30"/>
        <v/>
      </c>
      <c r="Q205" s="22">
        <f t="shared" si="29"/>
        <v>0</v>
      </c>
      <c r="R205" s="30"/>
      <c r="S205" s="22">
        <f t="shared" si="23"/>
        <v>0</v>
      </c>
      <c r="T205" s="30"/>
      <c r="U205" s="22">
        <f t="shared" si="24"/>
        <v>0</v>
      </c>
      <c r="V205" s="78">
        <f t="shared" si="27"/>
        <v>0</v>
      </c>
      <c r="W205" s="22">
        <f t="shared" si="25"/>
        <v>0</v>
      </c>
      <c r="X205" s="76"/>
      <c r="Y205" s="22">
        <f>IF(OR(X205="",X205=ФИО!$Q$8),0,IF(COUNTIF(X:X,X205)=1,0,1))</f>
        <v>0</v>
      </c>
      <c r="AA205" s="2">
        <f>INDEX(ФИО!B:B,SUMIFS(ФИО!D:D,ФИО!Q:Q,БЮДЖЕТ!X205))</f>
        <v>0</v>
      </c>
    </row>
    <row r="206" spans="1:27" x14ac:dyDescent="0.25">
      <c r="A206" s="1"/>
      <c r="B206" s="5">
        <f t="shared" ref="B206:B269" si="31">ROW(A206)</f>
        <v>206</v>
      </c>
      <c r="C206" s="5" t="str">
        <f t="shared" si="26"/>
        <v/>
      </c>
      <c r="D206" s="99"/>
      <c r="E206" s="103">
        <f>SUMIFS(ID!$H:$H,ID!$F:$F,$D206)</f>
        <v>0</v>
      </c>
      <c r="F206" s="99"/>
      <c r="G206" s="103">
        <f>SUMIFS(ID!$L:$L,ID!$J:$J,$F206)</f>
        <v>0</v>
      </c>
      <c r="H206" s="99"/>
      <c r="I206" s="103">
        <f>SUMIFS(ID!$P:$P,ID!$N:$N,$H206)</f>
        <v>0</v>
      </c>
      <c r="J206" s="99"/>
      <c r="K206" s="103">
        <f>SUMIFS(ID!$T:$T,ID!$R:$R,$J206)</f>
        <v>0</v>
      </c>
      <c r="L206" s="99"/>
      <c r="M206" s="103">
        <f>SUMIFS(ID!$X:$X,ID!$V:$V,$L206)</f>
        <v>0</v>
      </c>
      <c r="N206" s="99"/>
      <c r="O206" s="103">
        <f>SUMIFS(ID!$AD:$AD,ID!$AB:$AB,$N206)</f>
        <v>0</v>
      </c>
      <c r="P206" s="99" t="str">
        <f t="shared" si="30"/>
        <v/>
      </c>
      <c r="Q206" s="22">
        <f t="shared" si="29"/>
        <v>0</v>
      </c>
      <c r="R206" s="30"/>
      <c r="S206" s="22">
        <f t="shared" ref="S206:S269" si="32">IF(OR(AND($P206&lt;&gt;"",R206=0),AND($P206="",AND(R206&lt;&gt;0,R206&lt;&gt;""))),1,0)</f>
        <v>0</v>
      </c>
      <c r="T206" s="30"/>
      <c r="U206" s="22">
        <f t="shared" ref="U206:U269" si="33">IF(OR(AND($P206&lt;&gt;"",T206=0),AND($P206="",AND(T206&lt;&gt;0,T206&lt;&gt;""))),1,0)</f>
        <v>0</v>
      </c>
      <c r="V206" s="78">
        <f t="shared" si="27"/>
        <v>0</v>
      </c>
      <c r="W206" s="22">
        <f t="shared" ref="W206:W269" si="34">IF(OR(AND($P206&lt;&gt;"",V206=0),AND($P206="",AND(V206&lt;&gt;0,V206&lt;&gt;""))),1,0)</f>
        <v>0</v>
      </c>
      <c r="X206" s="76"/>
      <c r="Y206" s="22">
        <f>IF(OR(X206="",X206=ФИО!$Q$8),0,IF(COUNTIF(X:X,X206)=1,0,1))</f>
        <v>0</v>
      </c>
      <c r="AA206" s="2">
        <f>INDEX(ФИО!B:B,SUMIFS(ФИО!D:D,ФИО!Q:Q,БЮДЖЕТ!X206))</f>
        <v>0</v>
      </c>
    </row>
    <row r="207" spans="1:27" x14ac:dyDescent="0.25">
      <c r="A207" s="1"/>
      <c r="B207" s="5">
        <f t="shared" si="31"/>
        <v>207</v>
      </c>
      <c r="C207" s="5" t="str">
        <f t="shared" ref="C207:C270" si="35">IF(OR(P207="",C206=""),"",C206+1)</f>
        <v/>
      </c>
      <c r="D207" s="99"/>
      <c r="E207" s="103">
        <f>SUMIFS(ID!$H:$H,ID!$F:$F,$D207)</f>
        <v>0</v>
      </c>
      <c r="F207" s="99"/>
      <c r="G207" s="103">
        <f>SUMIFS(ID!$L:$L,ID!$J:$J,$F207)</f>
        <v>0</v>
      </c>
      <c r="H207" s="99"/>
      <c r="I207" s="103">
        <f>SUMIFS(ID!$P:$P,ID!$N:$N,$H207)</f>
        <v>0</v>
      </c>
      <c r="J207" s="99"/>
      <c r="K207" s="103">
        <f>SUMIFS(ID!$T:$T,ID!$R:$R,$J207)</f>
        <v>0</v>
      </c>
      <c r="L207" s="99"/>
      <c r="M207" s="103">
        <f>SUMIFS(ID!$X:$X,ID!$V:$V,$L207)</f>
        <v>0</v>
      </c>
      <c r="N207" s="99"/>
      <c r="O207" s="103">
        <f>SUMIFS(ID!$AD:$AD,ID!$AB:$AB,$N207)</f>
        <v>0</v>
      </c>
      <c r="P207" s="99" t="str">
        <f t="shared" si="30"/>
        <v/>
      </c>
      <c r="Q207" s="22">
        <f t="shared" si="29"/>
        <v>0</v>
      </c>
      <c r="R207" s="30"/>
      <c r="S207" s="22">
        <f t="shared" si="32"/>
        <v>0</v>
      </c>
      <c r="T207" s="30"/>
      <c r="U207" s="22">
        <f t="shared" si="33"/>
        <v>0</v>
      </c>
      <c r="V207" s="78">
        <f t="shared" si="27"/>
        <v>0</v>
      </c>
      <c r="W207" s="22">
        <f t="shared" si="34"/>
        <v>0</v>
      </c>
      <c r="X207" s="76"/>
      <c r="Y207" s="22">
        <f>IF(OR(X207="",X207=ФИО!$Q$8),0,IF(COUNTIF(X:X,X207)=1,0,1))</f>
        <v>0</v>
      </c>
      <c r="AA207" s="2">
        <f>INDEX(ФИО!B:B,SUMIFS(ФИО!D:D,ФИО!Q:Q,БЮДЖЕТ!X207))</f>
        <v>0</v>
      </c>
    </row>
    <row r="208" spans="1:27" x14ac:dyDescent="0.25">
      <c r="A208" s="1"/>
      <c r="B208" s="5">
        <f t="shared" si="31"/>
        <v>208</v>
      </c>
      <c r="C208" s="5" t="str">
        <f t="shared" si="35"/>
        <v/>
      </c>
      <c r="D208" s="99"/>
      <c r="E208" s="103">
        <f>SUMIFS(ID!$H:$H,ID!$F:$F,$D208)</f>
        <v>0</v>
      </c>
      <c r="F208" s="99"/>
      <c r="G208" s="103">
        <f>SUMIFS(ID!$L:$L,ID!$J:$J,$F208)</f>
        <v>0</v>
      </c>
      <c r="H208" s="99"/>
      <c r="I208" s="103">
        <f>SUMIFS(ID!$P:$P,ID!$N:$N,$H208)</f>
        <v>0</v>
      </c>
      <c r="J208" s="99"/>
      <c r="K208" s="103">
        <f>SUMIFS(ID!$T:$T,ID!$R:$R,$J208)</f>
        <v>0</v>
      </c>
      <c r="L208" s="99"/>
      <c r="M208" s="103">
        <f>SUMIFS(ID!$X:$X,ID!$V:$V,$L208)</f>
        <v>0</v>
      </c>
      <c r="N208" s="99"/>
      <c r="O208" s="103">
        <f>SUMIFS(ID!$AD:$AD,ID!$AB:$AB,$N208)</f>
        <v>0</v>
      </c>
      <c r="P208" s="99" t="str">
        <f t="shared" si="30"/>
        <v/>
      </c>
      <c r="Q208" s="22">
        <f t="shared" si="29"/>
        <v>0</v>
      </c>
      <c r="R208" s="30"/>
      <c r="S208" s="22">
        <f t="shared" si="32"/>
        <v>0</v>
      </c>
      <c r="T208" s="30"/>
      <c r="U208" s="22">
        <f t="shared" si="33"/>
        <v>0</v>
      </c>
      <c r="V208" s="78">
        <f t="shared" si="27"/>
        <v>0</v>
      </c>
      <c r="W208" s="22">
        <f t="shared" si="34"/>
        <v>0</v>
      </c>
      <c r="X208" s="76"/>
      <c r="Y208" s="22">
        <f>IF(OR(X208="",X208=ФИО!$Q$8),0,IF(COUNTIF(X:X,X208)=1,0,1))</f>
        <v>0</v>
      </c>
      <c r="AA208" s="2">
        <f>INDEX(ФИО!B:B,SUMIFS(ФИО!D:D,ФИО!Q:Q,БЮДЖЕТ!X208))</f>
        <v>0</v>
      </c>
    </row>
    <row r="209" spans="1:27" x14ac:dyDescent="0.25">
      <c r="A209" s="1"/>
      <c r="B209" s="5">
        <f t="shared" si="31"/>
        <v>209</v>
      </c>
      <c r="C209" s="5" t="str">
        <f t="shared" si="35"/>
        <v/>
      </c>
      <c r="D209" s="99"/>
      <c r="E209" s="103">
        <f>SUMIFS(ID!$H:$H,ID!$F:$F,$D209)</f>
        <v>0</v>
      </c>
      <c r="F209" s="99"/>
      <c r="G209" s="103">
        <f>SUMIFS(ID!$L:$L,ID!$J:$J,$F209)</f>
        <v>0</v>
      </c>
      <c r="H209" s="99"/>
      <c r="I209" s="103">
        <f>SUMIFS(ID!$P:$P,ID!$N:$N,$H209)</f>
        <v>0</v>
      </c>
      <c r="J209" s="99"/>
      <c r="K209" s="103">
        <f>SUMIFS(ID!$T:$T,ID!$R:$R,$J209)</f>
        <v>0</v>
      </c>
      <c r="L209" s="99"/>
      <c r="M209" s="103">
        <f>SUMIFS(ID!$X:$X,ID!$V:$V,$L209)</f>
        <v>0</v>
      </c>
      <c r="N209" s="99"/>
      <c r="O209" s="103">
        <f>SUMIFS(ID!$AD:$AD,ID!$AB:$AB,$N209)</f>
        <v>0</v>
      </c>
      <c r="P209" s="99" t="str">
        <f t="shared" si="30"/>
        <v/>
      </c>
      <c r="Q209" s="22">
        <f t="shared" si="29"/>
        <v>0</v>
      </c>
      <c r="R209" s="30"/>
      <c r="S209" s="22">
        <f t="shared" si="32"/>
        <v>0</v>
      </c>
      <c r="T209" s="30"/>
      <c r="U209" s="22">
        <f t="shared" si="33"/>
        <v>0</v>
      </c>
      <c r="V209" s="78">
        <f t="shared" si="27"/>
        <v>0</v>
      </c>
      <c r="W209" s="22">
        <f t="shared" si="34"/>
        <v>0</v>
      </c>
      <c r="X209" s="76"/>
      <c r="Y209" s="22">
        <f>IF(OR(X209="",X209=ФИО!$Q$8),0,IF(COUNTIF(X:X,X209)=1,0,1))</f>
        <v>0</v>
      </c>
      <c r="AA209" s="2">
        <f>INDEX(ФИО!B:B,SUMIFS(ФИО!D:D,ФИО!Q:Q,БЮДЖЕТ!X209))</f>
        <v>0</v>
      </c>
    </row>
    <row r="210" spans="1:27" x14ac:dyDescent="0.25">
      <c r="A210" s="1"/>
      <c r="B210" s="5">
        <f t="shared" si="31"/>
        <v>210</v>
      </c>
      <c r="C210" s="5" t="str">
        <f t="shared" si="35"/>
        <v/>
      </c>
      <c r="D210" s="99"/>
      <c r="E210" s="103">
        <f>SUMIFS(ID!$H:$H,ID!$F:$F,$D210)</f>
        <v>0</v>
      </c>
      <c r="F210" s="99"/>
      <c r="G210" s="103">
        <f>SUMIFS(ID!$L:$L,ID!$J:$J,$F210)</f>
        <v>0</v>
      </c>
      <c r="H210" s="99"/>
      <c r="I210" s="103">
        <f>SUMIFS(ID!$P:$P,ID!$N:$N,$H210)</f>
        <v>0</v>
      </c>
      <c r="J210" s="99"/>
      <c r="K210" s="103">
        <f>SUMIFS(ID!$T:$T,ID!$R:$R,$J210)</f>
        <v>0</v>
      </c>
      <c r="L210" s="99"/>
      <c r="M210" s="103">
        <f>SUMIFS(ID!$X:$X,ID!$V:$V,$L210)</f>
        <v>0</v>
      </c>
      <c r="N210" s="99"/>
      <c r="O210" s="103">
        <f>SUMIFS(ID!$AD:$AD,ID!$AB:$AB,$N210)</f>
        <v>0</v>
      </c>
      <c r="P210" s="99" t="str">
        <f t="shared" si="30"/>
        <v/>
      </c>
      <c r="Q210" s="22">
        <f t="shared" si="29"/>
        <v>0</v>
      </c>
      <c r="R210" s="30"/>
      <c r="S210" s="22">
        <f t="shared" si="32"/>
        <v>0</v>
      </c>
      <c r="T210" s="30"/>
      <c r="U210" s="22">
        <f t="shared" si="33"/>
        <v>0</v>
      </c>
      <c r="V210" s="78">
        <f t="shared" si="27"/>
        <v>0</v>
      </c>
      <c r="W210" s="22">
        <f t="shared" si="34"/>
        <v>0</v>
      </c>
      <c r="X210" s="76"/>
      <c r="Y210" s="22">
        <f>IF(OR(X210="",X210=ФИО!$Q$8),0,IF(COUNTIF(X:X,X210)=1,0,1))</f>
        <v>0</v>
      </c>
      <c r="AA210" s="2">
        <f>INDEX(ФИО!B:B,SUMIFS(ФИО!D:D,ФИО!Q:Q,БЮДЖЕТ!X210))</f>
        <v>0</v>
      </c>
    </row>
    <row r="211" spans="1:27" x14ac:dyDescent="0.25">
      <c r="A211" s="1"/>
      <c r="B211" s="5">
        <f t="shared" si="31"/>
        <v>211</v>
      </c>
      <c r="C211" s="5" t="str">
        <f t="shared" si="35"/>
        <v/>
      </c>
      <c r="D211" s="99"/>
      <c r="E211" s="103">
        <f>SUMIFS(ID!$H:$H,ID!$F:$F,$D211)</f>
        <v>0</v>
      </c>
      <c r="F211" s="99"/>
      <c r="G211" s="103">
        <f>SUMIFS(ID!$L:$L,ID!$J:$J,$F211)</f>
        <v>0</v>
      </c>
      <c r="H211" s="99"/>
      <c r="I211" s="103">
        <f>SUMIFS(ID!$P:$P,ID!$N:$N,$H211)</f>
        <v>0</v>
      </c>
      <c r="J211" s="99"/>
      <c r="K211" s="103">
        <f>SUMIFS(ID!$T:$T,ID!$R:$R,$J211)</f>
        <v>0</v>
      </c>
      <c r="L211" s="99"/>
      <c r="M211" s="103">
        <f>SUMIFS(ID!$X:$X,ID!$V:$V,$L211)</f>
        <v>0</v>
      </c>
      <c r="N211" s="99"/>
      <c r="O211" s="103">
        <f>SUMIFS(ID!$AD:$AD,ID!$AB:$AB,$N211)</f>
        <v>0</v>
      </c>
      <c r="P211" s="99" t="str">
        <f t="shared" si="30"/>
        <v/>
      </c>
      <c r="Q211" s="22">
        <f t="shared" si="29"/>
        <v>0</v>
      </c>
      <c r="R211" s="30"/>
      <c r="S211" s="22">
        <f t="shared" si="32"/>
        <v>0</v>
      </c>
      <c r="T211" s="30"/>
      <c r="U211" s="22">
        <f t="shared" si="33"/>
        <v>0</v>
      </c>
      <c r="V211" s="78">
        <f t="shared" ref="V211:V272" si="36">R211*T211</f>
        <v>0</v>
      </c>
      <c r="W211" s="22">
        <f t="shared" si="34"/>
        <v>0</v>
      </c>
      <c r="X211" s="76"/>
      <c r="Y211" s="22">
        <f>IF(OR(X211="",X211=ФИО!$Q$8),0,IF(COUNTIF(X:X,X211)=1,0,1))</f>
        <v>0</v>
      </c>
      <c r="AA211" s="2">
        <f>INDEX(ФИО!B:B,SUMIFS(ФИО!D:D,ФИО!Q:Q,БЮДЖЕТ!X211))</f>
        <v>0</v>
      </c>
    </row>
    <row r="212" spans="1:27" x14ac:dyDescent="0.25">
      <c r="A212" s="1"/>
      <c r="B212" s="5">
        <f t="shared" si="31"/>
        <v>212</v>
      </c>
      <c r="C212" s="5" t="str">
        <f t="shared" si="35"/>
        <v/>
      </c>
      <c r="D212" s="99"/>
      <c r="E212" s="103">
        <f>SUMIFS(ID!$H:$H,ID!$F:$F,$D212)</f>
        <v>0</v>
      </c>
      <c r="F212" s="99"/>
      <c r="G212" s="103">
        <f>SUMIFS(ID!$L:$L,ID!$J:$J,$F212)</f>
        <v>0</v>
      </c>
      <c r="H212" s="99"/>
      <c r="I212" s="103">
        <f>SUMIFS(ID!$P:$P,ID!$N:$N,$H212)</f>
        <v>0</v>
      </c>
      <c r="J212" s="99"/>
      <c r="K212" s="103">
        <f>SUMIFS(ID!$T:$T,ID!$R:$R,$J212)</f>
        <v>0</v>
      </c>
      <c r="L212" s="99"/>
      <c r="M212" s="103">
        <f>SUMIFS(ID!$X:$X,ID!$V:$V,$L212)</f>
        <v>0</v>
      </c>
      <c r="N212" s="99"/>
      <c r="O212" s="103">
        <f>SUMIFS(ID!$AD:$AD,ID!$AB:$AB,$N212)</f>
        <v>0</v>
      </c>
      <c r="P212" s="99" t="str">
        <f t="shared" si="30"/>
        <v/>
      </c>
      <c r="Q212" s="22">
        <f t="shared" si="29"/>
        <v>0</v>
      </c>
      <c r="R212" s="30"/>
      <c r="S212" s="22">
        <f t="shared" si="32"/>
        <v>0</v>
      </c>
      <c r="T212" s="30"/>
      <c r="U212" s="22">
        <f t="shared" si="33"/>
        <v>0</v>
      </c>
      <c r="V212" s="78">
        <f t="shared" si="36"/>
        <v>0</v>
      </c>
      <c r="W212" s="22">
        <f t="shared" si="34"/>
        <v>0</v>
      </c>
      <c r="X212" s="76"/>
      <c r="Y212" s="22">
        <f>IF(OR(X212="",X212=ФИО!$Q$8),0,IF(COUNTIF(X:X,X212)=1,0,1))</f>
        <v>0</v>
      </c>
      <c r="AA212" s="2">
        <f>INDEX(ФИО!B:B,SUMIFS(ФИО!D:D,ФИО!Q:Q,БЮДЖЕТ!X212))</f>
        <v>0</v>
      </c>
    </row>
    <row r="213" spans="1:27" x14ac:dyDescent="0.25">
      <c r="A213" s="1"/>
      <c r="B213" s="5">
        <f t="shared" si="31"/>
        <v>213</v>
      </c>
      <c r="C213" s="5" t="str">
        <f t="shared" si="35"/>
        <v/>
      </c>
      <c r="D213" s="99"/>
      <c r="E213" s="103">
        <f>SUMIFS(ID!$H:$H,ID!$F:$F,$D213)</f>
        <v>0</v>
      </c>
      <c r="F213" s="99"/>
      <c r="G213" s="103">
        <f>SUMIFS(ID!$L:$L,ID!$J:$J,$F213)</f>
        <v>0</v>
      </c>
      <c r="H213" s="99"/>
      <c r="I213" s="103">
        <f>SUMIFS(ID!$P:$P,ID!$N:$N,$H213)</f>
        <v>0</v>
      </c>
      <c r="J213" s="99"/>
      <c r="K213" s="103">
        <f>SUMIFS(ID!$T:$T,ID!$R:$R,$J213)</f>
        <v>0</v>
      </c>
      <c r="L213" s="99"/>
      <c r="M213" s="103">
        <f>SUMIFS(ID!$X:$X,ID!$V:$V,$L213)</f>
        <v>0</v>
      </c>
      <c r="N213" s="99"/>
      <c r="O213" s="103">
        <f>SUMIFS(ID!$AD:$AD,ID!$AB:$AB,$N213)</f>
        <v>0</v>
      </c>
      <c r="P213" s="99" t="str">
        <f t="shared" si="30"/>
        <v/>
      </c>
      <c r="Q213" s="22">
        <f t="shared" si="29"/>
        <v>0</v>
      </c>
      <c r="R213" s="30"/>
      <c r="S213" s="22">
        <f t="shared" si="32"/>
        <v>0</v>
      </c>
      <c r="T213" s="30"/>
      <c r="U213" s="22">
        <f t="shared" si="33"/>
        <v>0</v>
      </c>
      <c r="V213" s="78">
        <f t="shared" si="36"/>
        <v>0</v>
      </c>
      <c r="W213" s="22">
        <f t="shared" si="34"/>
        <v>0</v>
      </c>
      <c r="X213" s="76"/>
      <c r="Y213" s="22">
        <f>IF(OR(X213="",X213=ФИО!$Q$8),0,IF(COUNTIF(X:X,X213)=1,0,1))</f>
        <v>0</v>
      </c>
      <c r="AA213" s="2">
        <f>INDEX(ФИО!B:B,SUMIFS(ФИО!D:D,ФИО!Q:Q,БЮДЖЕТ!X213))</f>
        <v>0</v>
      </c>
    </row>
    <row r="214" spans="1:27" x14ac:dyDescent="0.25">
      <c r="A214" s="1"/>
      <c r="B214" s="5">
        <f t="shared" si="31"/>
        <v>214</v>
      </c>
      <c r="C214" s="5" t="str">
        <f t="shared" si="35"/>
        <v/>
      </c>
      <c r="D214" s="99"/>
      <c r="E214" s="103">
        <f>SUMIFS(ID!$H:$H,ID!$F:$F,$D214)</f>
        <v>0</v>
      </c>
      <c r="F214" s="99"/>
      <c r="G214" s="103">
        <f>SUMIFS(ID!$L:$L,ID!$J:$J,$F214)</f>
        <v>0</v>
      </c>
      <c r="H214" s="99"/>
      <c r="I214" s="103">
        <f>SUMIFS(ID!$P:$P,ID!$N:$N,$H214)</f>
        <v>0</v>
      </c>
      <c r="J214" s="99"/>
      <c r="K214" s="103">
        <f>SUMIFS(ID!$T:$T,ID!$R:$R,$J214)</f>
        <v>0</v>
      </c>
      <c r="L214" s="99"/>
      <c r="M214" s="103">
        <f>SUMIFS(ID!$X:$X,ID!$V:$V,$L214)</f>
        <v>0</v>
      </c>
      <c r="N214" s="99"/>
      <c r="O214" s="103">
        <f>SUMIFS(ID!$AD:$AD,ID!$AB:$AB,$N214)</f>
        <v>0</v>
      </c>
      <c r="P214" s="99" t="str">
        <f t="shared" si="30"/>
        <v/>
      </c>
      <c r="Q214" s="22">
        <f t="shared" si="29"/>
        <v>0</v>
      </c>
      <c r="R214" s="30"/>
      <c r="S214" s="22">
        <f t="shared" si="32"/>
        <v>0</v>
      </c>
      <c r="T214" s="30"/>
      <c r="U214" s="22">
        <f t="shared" si="33"/>
        <v>0</v>
      </c>
      <c r="V214" s="78">
        <f t="shared" si="36"/>
        <v>0</v>
      </c>
      <c r="W214" s="22">
        <f t="shared" si="34"/>
        <v>0</v>
      </c>
      <c r="X214" s="76"/>
      <c r="Y214" s="22">
        <f>IF(OR(X214="",X214=ФИО!$Q$8),0,IF(COUNTIF(X:X,X214)=1,0,1))</f>
        <v>0</v>
      </c>
      <c r="AA214" s="2">
        <f>INDEX(ФИО!B:B,SUMIFS(ФИО!D:D,ФИО!Q:Q,БЮДЖЕТ!X214))</f>
        <v>0</v>
      </c>
    </row>
    <row r="215" spans="1:27" x14ac:dyDescent="0.25">
      <c r="A215" s="1"/>
      <c r="B215" s="5">
        <f t="shared" si="31"/>
        <v>215</v>
      </c>
      <c r="C215" s="5" t="str">
        <f t="shared" si="35"/>
        <v/>
      </c>
      <c r="D215" s="99"/>
      <c r="E215" s="103">
        <f>SUMIFS(ID!$H:$H,ID!$F:$F,$D215)</f>
        <v>0</v>
      </c>
      <c r="F215" s="99"/>
      <c r="G215" s="103">
        <f>SUMIFS(ID!$L:$L,ID!$J:$J,$F215)</f>
        <v>0</v>
      </c>
      <c r="H215" s="99"/>
      <c r="I215" s="103">
        <f>SUMIFS(ID!$P:$P,ID!$N:$N,$H215)</f>
        <v>0</v>
      </c>
      <c r="J215" s="99"/>
      <c r="K215" s="103">
        <f>SUMIFS(ID!$T:$T,ID!$R:$R,$J215)</f>
        <v>0</v>
      </c>
      <c r="L215" s="99"/>
      <c r="M215" s="103">
        <f>SUMIFS(ID!$X:$X,ID!$V:$V,$L215)</f>
        <v>0</v>
      </c>
      <c r="N215" s="99"/>
      <c r="O215" s="103">
        <f>SUMIFS(ID!$AD:$AD,ID!$AB:$AB,$N215)</f>
        <v>0</v>
      </c>
      <c r="P215" s="99" t="str">
        <f t="shared" si="30"/>
        <v/>
      </c>
      <c r="Q215" s="22">
        <f t="shared" si="29"/>
        <v>0</v>
      </c>
      <c r="R215" s="30"/>
      <c r="S215" s="22">
        <f t="shared" si="32"/>
        <v>0</v>
      </c>
      <c r="T215" s="30"/>
      <c r="U215" s="22">
        <f t="shared" si="33"/>
        <v>0</v>
      </c>
      <c r="V215" s="78">
        <f t="shared" si="36"/>
        <v>0</v>
      </c>
      <c r="W215" s="22">
        <f t="shared" si="34"/>
        <v>0</v>
      </c>
      <c r="X215" s="76"/>
      <c r="Y215" s="22">
        <f>IF(OR(X215="",X215=ФИО!$Q$8),0,IF(COUNTIF(X:X,X215)=1,0,1))</f>
        <v>0</v>
      </c>
      <c r="AA215" s="2">
        <f>INDEX(ФИО!B:B,SUMIFS(ФИО!D:D,ФИО!Q:Q,БЮДЖЕТ!X215))</f>
        <v>0</v>
      </c>
    </row>
    <row r="216" spans="1:27" x14ac:dyDescent="0.25">
      <c r="A216" s="1"/>
      <c r="B216" s="5">
        <f t="shared" si="31"/>
        <v>216</v>
      </c>
      <c r="C216" s="5" t="str">
        <f t="shared" si="35"/>
        <v/>
      </c>
      <c r="D216" s="99"/>
      <c r="E216" s="103">
        <f>SUMIFS(ID!$H:$H,ID!$F:$F,$D216)</f>
        <v>0</v>
      </c>
      <c r="F216" s="99"/>
      <c r="G216" s="103">
        <f>SUMIFS(ID!$L:$L,ID!$J:$J,$F216)</f>
        <v>0</v>
      </c>
      <c r="H216" s="99"/>
      <c r="I216" s="103">
        <f>SUMIFS(ID!$P:$P,ID!$N:$N,$H216)</f>
        <v>0</v>
      </c>
      <c r="J216" s="99"/>
      <c r="K216" s="103">
        <f>SUMIFS(ID!$T:$T,ID!$R:$R,$J216)</f>
        <v>0</v>
      </c>
      <c r="L216" s="99"/>
      <c r="M216" s="103">
        <f>SUMIFS(ID!$X:$X,ID!$V:$V,$L216)</f>
        <v>0</v>
      </c>
      <c r="N216" s="99"/>
      <c r="O216" s="103">
        <f>SUMIFS(ID!$AD:$AD,ID!$AB:$AB,$N216)</f>
        <v>0</v>
      </c>
      <c r="P216" s="99" t="str">
        <f t="shared" si="30"/>
        <v/>
      </c>
      <c r="Q216" s="22">
        <f t="shared" si="29"/>
        <v>0</v>
      </c>
      <c r="R216" s="30"/>
      <c r="S216" s="22">
        <f t="shared" si="32"/>
        <v>0</v>
      </c>
      <c r="T216" s="30"/>
      <c r="U216" s="22">
        <f t="shared" si="33"/>
        <v>0</v>
      </c>
      <c r="V216" s="78">
        <f t="shared" si="36"/>
        <v>0</v>
      </c>
      <c r="W216" s="22">
        <f t="shared" si="34"/>
        <v>0</v>
      </c>
      <c r="X216" s="76"/>
      <c r="Y216" s="22">
        <f>IF(OR(X216="",X216=ФИО!$Q$8),0,IF(COUNTIF(X:X,X216)=1,0,1))</f>
        <v>0</v>
      </c>
      <c r="AA216" s="2">
        <f>INDEX(ФИО!B:B,SUMIFS(ФИО!D:D,ФИО!Q:Q,БЮДЖЕТ!X216))</f>
        <v>0</v>
      </c>
    </row>
    <row r="217" spans="1:27" x14ac:dyDescent="0.25">
      <c r="A217" s="1"/>
      <c r="B217" s="5">
        <f t="shared" si="31"/>
        <v>217</v>
      </c>
      <c r="C217" s="5" t="str">
        <f t="shared" si="35"/>
        <v/>
      </c>
      <c r="D217" s="99"/>
      <c r="E217" s="103">
        <f>SUMIFS(ID!$H:$H,ID!$F:$F,$D217)</f>
        <v>0</v>
      </c>
      <c r="F217" s="99"/>
      <c r="G217" s="103">
        <f>SUMIFS(ID!$L:$L,ID!$J:$J,$F217)</f>
        <v>0</v>
      </c>
      <c r="H217" s="99"/>
      <c r="I217" s="103">
        <f>SUMIFS(ID!$P:$P,ID!$N:$N,$H217)</f>
        <v>0</v>
      </c>
      <c r="J217" s="99"/>
      <c r="K217" s="103">
        <f>SUMIFS(ID!$T:$T,ID!$R:$R,$J217)</f>
        <v>0</v>
      </c>
      <c r="L217" s="99"/>
      <c r="M217" s="103">
        <f>SUMIFS(ID!$X:$X,ID!$V:$V,$L217)</f>
        <v>0</v>
      </c>
      <c r="N217" s="99"/>
      <c r="O217" s="103">
        <f>SUMIFS(ID!$AD:$AD,ID!$AB:$AB,$N217)</f>
        <v>0</v>
      </c>
      <c r="P217" s="99" t="str">
        <f t="shared" si="30"/>
        <v/>
      </c>
      <c r="Q217" s="22">
        <f t="shared" si="29"/>
        <v>0</v>
      </c>
      <c r="R217" s="30"/>
      <c r="S217" s="22">
        <f t="shared" si="32"/>
        <v>0</v>
      </c>
      <c r="T217" s="30"/>
      <c r="U217" s="22">
        <f t="shared" si="33"/>
        <v>0</v>
      </c>
      <c r="V217" s="78">
        <f t="shared" si="36"/>
        <v>0</v>
      </c>
      <c r="W217" s="22">
        <f t="shared" si="34"/>
        <v>0</v>
      </c>
      <c r="X217" s="76"/>
      <c r="Y217" s="22">
        <f>IF(OR(X217="",X217=ФИО!$Q$8),0,IF(COUNTIF(X:X,X217)=1,0,1))</f>
        <v>0</v>
      </c>
      <c r="AA217" s="2">
        <f>INDEX(ФИО!B:B,SUMIFS(ФИО!D:D,ФИО!Q:Q,БЮДЖЕТ!X217))</f>
        <v>0</v>
      </c>
    </row>
    <row r="218" spans="1:27" x14ac:dyDescent="0.25">
      <c r="A218" s="1"/>
      <c r="B218" s="5">
        <f t="shared" si="31"/>
        <v>218</v>
      </c>
      <c r="C218" s="5" t="str">
        <f t="shared" si="35"/>
        <v/>
      </c>
      <c r="D218" s="99"/>
      <c r="E218" s="103">
        <f>SUMIFS(ID!$H:$H,ID!$F:$F,$D218)</f>
        <v>0</v>
      </c>
      <c r="F218" s="99"/>
      <c r="G218" s="103">
        <f>SUMIFS(ID!$L:$L,ID!$J:$J,$F218)</f>
        <v>0</v>
      </c>
      <c r="H218" s="99"/>
      <c r="I218" s="103">
        <f>SUMIFS(ID!$P:$P,ID!$N:$N,$H218)</f>
        <v>0</v>
      </c>
      <c r="J218" s="99"/>
      <c r="K218" s="103">
        <f>SUMIFS(ID!$T:$T,ID!$R:$R,$J218)</f>
        <v>0</v>
      </c>
      <c r="L218" s="99"/>
      <c r="M218" s="103">
        <f>SUMIFS(ID!$X:$X,ID!$V:$V,$L218)</f>
        <v>0</v>
      </c>
      <c r="N218" s="99"/>
      <c r="O218" s="103">
        <f>SUMIFS(ID!$AD:$AD,ID!$AB:$AB,$N218)</f>
        <v>0</v>
      </c>
      <c r="P218" s="99" t="str">
        <f t="shared" si="30"/>
        <v/>
      </c>
      <c r="Q218" s="22">
        <f t="shared" si="29"/>
        <v>0</v>
      </c>
      <c r="R218" s="30"/>
      <c r="S218" s="22">
        <f t="shared" si="32"/>
        <v>0</v>
      </c>
      <c r="T218" s="30"/>
      <c r="U218" s="22">
        <f t="shared" si="33"/>
        <v>0</v>
      </c>
      <c r="V218" s="78">
        <f t="shared" si="36"/>
        <v>0</v>
      </c>
      <c r="W218" s="22">
        <f t="shared" si="34"/>
        <v>0</v>
      </c>
      <c r="X218" s="76"/>
      <c r="Y218" s="22">
        <f>IF(OR(X218="",X218=ФИО!$Q$8),0,IF(COUNTIF(X:X,X218)=1,0,1))</f>
        <v>0</v>
      </c>
      <c r="AA218" s="2">
        <f>INDEX(ФИО!B:B,SUMIFS(ФИО!D:D,ФИО!Q:Q,БЮДЖЕТ!X218))</f>
        <v>0</v>
      </c>
    </row>
    <row r="219" spans="1:27" x14ac:dyDescent="0.25">
      <c r="A219" s="1"/>
      <c r="B219" s="5">
        <f t="shared" si="31"/>
        <v>219</v>
      </c>
      <c r="C219" s="5" t="str">
        <f t="shared" si="35"/>
        <v/>
      </c>
      <c r="D219" s="99"/>
      <c r="E219" s="103">
        <f>SUMIFS(ID!$H:$H,ID!$F:$F,$D219)</f>
        <v>0</v>
      </c>
      <c r="F219" s="99"/>
      <c r="G219" s="103">
        <f>SUMIFS(ID!$L:$L,ID!$J:$J,$F219)</f>
        <v>0</v>
      </c>
      <c r="H219" s="99"/>
      <c r="I219" s="103">
        <f>SUMIFS(ID!$P:$P,ID!$N:$N,$H219)</f>
        <v>0</v>
      </c>
      <c r="J219" s="99"/>
      <c r="K219" s="103">
        <f>SUMIFS(ID!$T:$T,ID!$R:$R,$J219)</f>
        <v>0</v>
      </c>
      <c r="L219" s="99"/>
      <c r="M219" s="103">
        <f>SUMIFS(ID!$X:$X,ID!$V:$V,$L219)</f>
        <v>0</v>
      </c>
      <c r="N219" s="99"/>
      <c r="O219" s="103">
        <f>SUMIFS(ID!$AD:$AD,ID!$AB:$AB,$N219)</f>
        <v>0</v>
      </c>
      <c r="P219" s="99" t="str">
        <f t="shared" si="30"/>
        <v/>
      </c>
      <c r="Q219" s="22">
        <f t="shared" si="29"/>
        <v>0</v>
      </c>
      <c r="R219" s="30"/>
      <c r="S219" s="22">
        <f t="shared" si="32"/>
        <v>0</v>
      </c>
      <c r="T219" s="30"/>
      <c r="U219" s="22">
        <f t="shared" si="33"/>
        <v>0</v>
      </c>
      <c r="V219" s="78">
        <f t="shared" si="36"/>
        <v>0</v>
      </c>
      <c r="W219" s="22">
        <f t="shared" si="34"/>
        <v>0</v>
      </c>
      <c r="X219" s="76"/>
      <c r="Y219" s="22">
        <f>IF(OR(X219="",X219=ФИО!$Q$8),0,IF(COUNTIF(X:X,X219)=1,0,1))</f>
        <v>0</v>
      </c>
      <c r="AA219" s="2">
        <f>INDEX(ФИО!B:B,SUMIFS(ФИО!D:D,ФИО!Q:Q,БЮДЖЕТ!X219))</f>
        <v>0</v>
      </c>
    </row>
    <row r="220" spans="1:27" x14ac:dyDescent="0.25">
      <c r="A220" s="1"/>
      <c r="B220" s="5">
        <f t="shared" si="31"/>
        <v>220</v>
      </c>
      <c r="C220" s="5" t="str">
        <f t="shared" si="35"/>
        <v/>
      </c>
      <c r="D220" s="99"/>
      <c r="E220" s="103">
        <f>SUMIFS(ID!$H:$H,ID!$F:$F,$D220)</f>
        <v>0</v>
      </c>
      <c r="F220" s="99"/>
      <c r="G220" s="103">
        <f>SUMIFS(ID!$L:$L,ID!$J:$J,$F220)</f>
        <v>0</v>
      </c>
      <c r="H220" s="99"/>
      <c r="I220" s="103">
        <f>SUMIFS(ID!$P:$P,ID!$N:$N,$H220)</f>
        <v>0</v>
      </c>
      <c r="J220" s="99"/>
      <c r="K220" s="103">
        <f>SUMIFS(ID!$T:$T,ID!$R:$R,$J220)</f>
        <v>0</v>
      </c>
      <c r="L220" s="99"/>
      <c r="M220" s="103">
        <f>SUMIFS(ID!$X:$X,ID!$V:$V,$L220)</f>
        <v>0</v>
      </c>
      <c r="N220" s="99"/>
      <c r="O220" s="103">
        <f>SUMIFS(ID!$AD:$AD,ID!$AB:$AB,$N220)</f>
        <v>0</v>
      </c>
      <c r="P220" s="99" t="str">
        <f t="shared" si="30"/>
        <v/>
      </c>
      <c r="Q220" s="22">
        <f t="shared" si="29"/>
        <v>0</v>
      </c>
      <c r="R220" s="30"/>
      <c r="S220" s="22">
        <f t="shared" si="32"/>
        <v>0</v>
      </c>
      <c r="T220" s="30"/>
      <c r="U220" s="22">
        <f t="shared" si="33"/>
        <v>0</v>
      </c>
      <c r="V220" s="78">
        <f t="shared" si="36"/>
        <v>0</v>
      </c>
      <c r="W220" s="22">
        <f t="shared" si="34"/>
        <v>0</v>
      </c>
      <c r="X220" s="76"/>
      <c r="Y220" s="22">
        <f>IF(OR(X220="",X220=ФИО!$Q$8),0,IF(COUNTIF(X:X,X220)=1,0,1))</f>
        <v>0</v>
      </c>
      <c r="AA220" s="2">
        <f>INDEX(ФИО!B:B,SUMIFS(ФИО!D:D,ФИО!Q:Q,БЮДЖЕТ!X220))</f>
        <v>0</v>
      </c>
    </row>
    <row r="221" spans="1:27" x14ac:dyDescent="0.25">
      <c r="A221" s="1"/>
      <c r="B221" s="5">
        <f t="shared" si="31"/>
        <v>221</v>
      </c>
      <c r="C221" s="5" t="str">
        <f t="shared" si="35"/>
        <v/>
      </c>
      <c r="D221" s="99"/>
      <c r="E221" s="103">
        <f>SUMIFS(ID!$H:$H,ID!$F:$F,$D221)</f>
        <v>0</v>
      </c>
      <c r="F221" s="99"/>
      <c r="G221" s="103">
        <f>SUMIFS(ID!$L:$L,ID!$J:$J,$F221)</f>
        <v>0</v>
      </c>
      <c r="H221" s="99"/>
      <c r="I221" s="103">
        <f>SUMIFS(ID!$P:$P,ID!$N:$N,$H221)</f>
        <v>0</v>
      </c>
      <c r="J221" s="99"/>
      <c r="K221" s="103">
        <f>SUMIFS(ID!$T:$T,ID!$R:$R,$J221)</f>
        <v>0</v>
      </c>
      <c r="L221" s="99"/>
      <c r="M221" s="103">
        <f>SUMIFS(ID!$X:$X,ID!$V:$V,$L221)</f>
        <v>0</v>
      </c>
      <c r="N221" s="99"/>
      <c r="O221" s="103">
        <f>SUMIFS(ID!$AD:$AD,ID!$AB:$AB,$N221)</f>
        <v>0</v>
      </c>
      <c r="P221" s="99" t="str">
        <f t="shared" si="30"/>
        <v/>
      </c>
      <c r="Q221" s="22">
        <f t="shared" si="29"/>
        <v>0</v>
      </c>
      <c r="R221" s="30"/>
      <c r="S221" s="22">
        <f t="shared" si="32"/>
        <v>0</v>
      </c>
      <c r="T221" s="30"/>
      <c r="U221" s="22">
        <f t="shared" si="33"/>
        <v>0</v>
      </c>
      <c r="V221" s="78">
        <f t="shared" si="36"/>
        <v>0</v>
      </c>
      <c r="W221" s="22">
        <f t="shared" si="34"/>
        <v>0</v>
      </c>
      <c r="X221" s="76"/>
      <c r="Y221" s="22">
        <f>IF(OR(X221="",X221=ФИО!$Q$8),0,IF(COUNTIF(X:X,X221)=1,0,1))</f>
        <v>0</v>
      </c>
      <c r="AA221" s="2">
        <f>INDEX(ФИО!B:B,SUMIFS(ФИО!D:D,ФИО!Q:Q,БЮДЖЕТ!X221))</f>
        <v>0</v>
      </c>
    </row>
    <row r="222" spans="1:27" x14ac:dyDescent="0.25">
      <c r="A222" s="1"/>
      <c r="B222" s="5">
        <f t="shared" si="31"/>
        <v>222</v>
      </c>
      <c r="C222" s="5" t="str">
        <f t="shared" si="35"/>
        <v/>
      </c>
      <c r="D222" s="99"/>
      <c r="E222" s="103">
        <f>SUMIFS(ID!$H:$H,ID!$F:$F,$D222)</f>
        <v>0</v>
      </c>
      <c r="F222" s="99"/>
      <c r="G222" s="103">
        <f>SUMIFS(ID!$L:$L,ID!$J:$J,$F222)</f>
        <v>0</v>
      </c>
      <c r="H222" s="99"/>
      <c r="I222" s="103">
        <f>SUMIFS(ID!$P:$P,ID!$N:$N,$H222)</f>
        <v>0</v>
      </c>
      <c r="J222" s="99"/>
      <c r="K222" s="103">
        <f>SUMIFS(ID!$T:$T,ID!$R:$R,$J222)</f>
        <v>0</v>
      </c>
      <c r="L222" s="99"/>
      <c r="M222" s="103">
        <f>SUMIFS(ID!$X:$X,ID!$V:$V,$L222)</f>
        <v>0</v>
      </c>
      <c r="N222" s="99"/>
      <c r="O222" s="103">
        <f>SUMIFS(ID!$AD:$AD,ID!$AB:$AB,$N222)</f>
        <v>0</v>
      </c>
      <c r="P222" s="99" t="str">
        <f t="shared" si="30"/>
        <v/>
      </c>
      <c r="Q222" s="22">
        <f t="shared" si="29"/>
        <v>0</v>
      </c>
      <c r="R222" s="30"/>
      <c r="S222" s="22">
        <f t="shared" si="32"/>
        <v>0</v>
      </c>
      <c r="T222" s="30"/>
      <c r="U222" s="22">
        <f t="shared" si="33"/>
        <v>0</v>
      </c>
      <c r="V222" s="78">
        <f t="shared" si="36"/>
        <v>0</v>
      </c>
      <c r="W222" s="22">
        <f t="shared" si="34"/>
        <v>0</v>
      </c>
      <c r="X222" s="76"/>
      <c r="Y222" s="22">
        <f>IF(OR(X222="",X222=ФИО!$Q$8),0,IF(COUNTIF(X:X,X222)=1,0,1))</f>
        <v>0</v>
      </c>
      <c r="AA222" s="2">
        <f>INDEX(ФИО!B:B,SUMIFS(ФИО!D:D,ФИО!Q:Q,БЮДЖЕТ!X222))</f>
        <v>0</v>
      </c>
    </row>
    <row r="223" spans="1:27" x14ac:dyDescent="0.25">
      <c r="A223" s="1"/>
      <c r="B223" s="5">
        <f t="shared" si="31"/>
        <v>223</v>
      </c>
      <c r="C223" s="5" t="str">
        <f t="shared" si="35"/>
        <v/>
      </c>
      <c r="D223" s="99"/>
      <c r="E223" s="103">
        <f>SUMIFS(ID!$H:$H,ID!$F:$F,$D223)</f>
        <v>0</v>
      </c>
      <c r="F223" s="99"/>
      <c r="G223" s="103">
        <f>SUMIFS(ID!$L:$L,ID!$J:$J,$F223)</f>
        <v>0</v>
      </c>
      <c r="H223" s="99"/>
      <c r="I223" s="103">
        <f>SUMIFS(ID!$P:$P,ID!$N:$N,$H223)</f>
        <v>0</v>
      </c>
      <c r="J223" s="99"/>
      <c r="K223" s="103">
        <f>SUMIFS(ID!$T:$T,ID!$R:$R,$J223)</f>
        <v>0</v>
      </c>
      <c r="L223" s="99"/>
      <c r="M223" s="103">
        <f>SUMIFS(ID!$X:$X,ID!$V:$V,$L223)</f>
        <v>0</v>
      </c>
      <c r="N223" s="99"/>
      <c r="O223" s="103">
        <f>SUMIFS(ID!$AD:$AD,ID!$AB:$AB,$N223)</f>
        <v>0</v>
      </c>
      <c r="P223" s="99" t="str">
        <f t="shared" si="30"/>
        <v/>
      </c>
      <c r="Q223" s="22">
        <f t="shared" si="29"/>
        <v>0</v>
      </c>
      <c r="R223" s="30"/>
      <c r="S223" s="22">
        <f t="shared" si="32"/>
        <v>0</v>
      </c>
      <c r="T223" s="30"/>
      <c r="U223" s="22">
        <f t="shared" si="33"/>
        <v>0</v>
      </c>
      <c r="V223" s="78">
        <f t="shared" si="36"/>
        <v>0</v>
      </c>
      <c r="W223" s="22">
        <f t="shared" si="34"/>
        <v>0</v>
      </c>
      <c r="X223" s="76"/>
      <c r="Y223" s="22">
        <f>IF(OR(X223="",X223=ФИО!$Q$8),0,IF(COUNTIF(X:X,X223)=1,0,1))</f>
        <v>0</v>
      </c>
      <c r="AA223" s="2">
        <f>INDEX(ФИО!B:B,SUMIFS(ФИО!D:D,ФИО!Q:Q,БЮДЖЕТ!X223))</f>
        <v>0</v>
      </c>
    </row>
    <row r="224" spans="1:27" x14ac:dyDescent="0.25">
      <c r="A224" s="1"/>
      <c r="B224" s="5">
        <f t="shared" si="31"/>
        <v>224</v>
      </c>
      <c r="C224" s="5" t="str">
        <f t="shared" si="35"/>
        <v/>
      </c>
      <c r="D224" s="99"/>
      <c r="E224" s="103">
        <f>SUMIFS(ID!$H:$H,ID!$F:$F,$D224)</f>
        <v>0</v>
      </c>
      <c r="F224" s="99"/>
      <c r="G224" s="103">
        <f>SUMIFS(ID!$L:$L,ID!$J:$J,$F224)</f>
        <v>0</v>
      </c>
      <c r="H224" s="99"/>
      <c r="I224" s="103">
        <f>SUMIFS(ID!$P:$P,ID!$N:$N,$H224)</f>
        <v>0</v>
      </c>
      <c r="J224" s="99"/>
      <c r="K224" s="103">
        <f>SUMIFS(ID!$T:$T,ID!$R:$R,$J224)</f>
        <v>0</v>
      </c>
      <c r="L224" s="99"/>
      <c r="M224" s="103">
        <f>SUMIFS(ID!$X:$X,ID!$V:$V,$L224)</f>
        <v>0</v>
      </c>
      <c r="N224" s="99"/>
      <c r="O224" s="103">
        <f>SUMIFS(ID!$AD:$AD,ID!$AB:$AB,$N224)</f>
        <v>0</v>
      </c>
      <c r="P224" s="99" t="str">
        <f t="shared" si="30"/>
        <v/>
      </c>
      <c r="Q224" s="22">
        <f t="shared" si="29"/>
        <v>0</v>
      </c>
      <c r="R224" s="30"/>
      <c r="S224" s="22">
        <f t="shared" si="32"/>
        <v>0</v>
      </c>
      <c r="T224" s="30"/>
      <c r="U224" s="22">
        <f t="shared" si="33"/>
        <v>0</v>
      </c>
      <c r="V224" s="78">
        <f t="shared" si="36"/>
        <v>0</v>
      </c>
      <c r="W224" s="22">
        <f t="shared" si="34"/>
        <v>0</v>
      </c>
      <c r="X224" s="76"/>
      <c r="Y224" s="22">
        <f>IF(OR(X224="",X224=ФИО!$Q$8),0,IF(COUNTIF(X:X,X224)=1,0,1))</f>
        <v>0</v>
      </c>
      <c r="AA224" s="2">
        <f>INDEX(ФИО!B:B,SUMIFS(ФИО!D:D,ФИО!Q:Q,БЮДЖЕТ!X224))</f>
        <v>0</v>
      </c>
    </row>
    <row r="225" spans="1:27" x14ac:dyDescent="0.25">
      <c r="A225" s="1"/>
      <c r="B225" s="5">
        <f t="shared" si="31"/>
        <v>225</v>
      </c>
      <c r="C225" s="5" t="str">
        <f t="shared" si="35"/>
        <v/>
      </c>
      <c r="D225" s="99"/>
      <c r="E225" s="103">
        <f>SUMIFS(ID!$H:$H,ID!$F:$F,$D225)</f>
        <v>0</v>
      </c>
      <c r="F225" s="99"/>
      <c r="G225" s="103">
        <f>SUMIFS(ID!$L:$L,ID!$J:$J,$F225)</f>
        <v>0</v>
      </c>
      <c r="H225" s="99"/>
      <c r="I225" s="103">
        <f>SUMIFS(ID!$P:$P,ID!$N:$N,$H225)</f>
        <v>0</v>
      </c>
      <c r="J225" s="99"/>
      <c r="K225" s="103">
        <f>SUMIFS(ID!$T:$T,ID!$R:$R,$J225)</f>
        <v>0</v>
      </c>
      <c r="L225" s="99"/>
      <c r="M225" s="103">
        <f>SUMIFS(ID!$X:$X,ID!$V:$V,$L225)</f>
        <v>0</v>
      </c>
      <c r="N225" s="99"/>
      <c r="O225" s="103">
        <f>SUMIFS(ID!$AD:$AD,ID!$AB:$AB,$N225)</f>
        <v>0</v>
      </c>
      <c r="P225" s="99" t="str">
        <f t="shared" si="30"/>
        <v/>
      </c>
      <c r="Q225" s="22">
        <f t="shared" si="29"/>
        <v>0</v>
      </c>
      <c r="R225" s="30"/>
      <c r="S225" s="22">
        <f t="shared" si="32"/>
        <v>0</v>
      </c>
      <c r="T225" s="30"/>
      <c r="U225" s="22">
        <f t="shared" si="33"/>
        <v>0</v>
      </c>
      <c r="V225" s="78">
        <f t="shared" si="36"/>
        <v>0</v>
      </c>
      <c r="W225" s="22">
        <f t="shared" si="34"/>
        <v>0</v>
      </c>
      <c r="X225" s="76"/>
      <c r="Y225" s="22">
        <f>IF(OR(X225="",X225=ФИО!$Q$8),0,IF(COUNTIF(X:X,X225)=1,0,1))</f>
        <v>0</v>
      </c>
      <c r="AA225" s="2">
        <f>INDEX(ФИО!B:B,SUMIFS(ФИО!D:D,ФИО!Q:Q,БЮДЖЕТ!X225))</f>
        <v>0</v>
      </c>
    </row>
    <row r="226" spans="1:27" x14ac:dyDescent="0.25">
      <c r="A226" s="1"/>
      <c r="B226" s="5">
        <f t="shared" si="31"/>
        <v>226</v>
      </c>
      <c r="C226" s="5" t="str">
        <f t="shared" si="35"/>
        <v/>
      </c>
      <c r="D226" s="99"/>
      <c r="E226" s="103">
        <f>SUMIFS(ID!$H:$H,ID!$F:$F,$D226)</f>
        <v>0</v>
      </c>
      <c r="F226" s="99"/>
      <c r="G226" s="103">
        <f>SUMIFS(ID!$L:$L,ID!$J:$J,$F226)</f>
        <v>0</v>
      </c>
      <c r="H226" s="99"/>
      <c r="I226" s="103">
        <f>SUMIFS(ID!$P:$P,ID!$N:$N,$H226)</f>
        <v>0</v>
      </c>
      <c r="J226" s="99"/>
      <c r="K226" s="103">
        <f>SUMIFS(ID!$T:$T,ID!$R:$R,$J226)</f>
        <v>0</v>
      </c>
      <c r="L226" s="99"/>
      <c r="M226" s="103">
        <f>SUMIFS(ID!$X:$X,ID!$V:$V,$L226)</f>
        <v>0</v>
      </c>
      <c r="N226" s="99"/>
      <c r="O226" s="103">
        <f>SUMIFS(ID!$AD:$AD,ID!$AB:$AB,$N226)</f>
        <v>0</v>
      </c>
      <c r="P226" s="99" t="str">
        <f t="shared" si="30"/>
        <v/>
      </c>
      <c r="Q226" s="22">
        <f t="shared" si="29"/>
        <v>0</v>
      </c>
      <c r="R226" s="30"/>
      <c r="S226" s="22">
        <f t="shared" si="32"/>
        <v>0</v>
      </c>
      <c r="T226" s="30"/>
      <c r="U226" s="22">
        <f t="shared" si="33"/>
        <v>0</v>
      </c>
      <c r="V226" s="78">
        <f t="shared" si="36"/>
        <v>0</v>
      </c>
      <c r="W226" s="22">
        <f t="shared" si="34"/>
        <v>0</v>
      </c>
      <c r="X226" s="76"/>
      <c r="Y226" s="22">
        <f>IF(OR(X226="",X226=ФИО!$Q$8),0,IF(COUNTIF(X:X,X226)=1,0,1))</f>
        <v>0</v>
      </c>
      <c r="AA226" s="2">
        <f>INDEX(ФИО!B:B,SUMIFS(ФИО!D:D,ФИО!Q:Q,БЮДЖЕТ!X226))</f>
        <v>0</v>
      </c>
    </row>
    <row r="227" spans="1:27" x14ac:dyDescent="0.25">
      <c r="A227" s="1"/>
      <c r="B227" s="5">
        <f t="shared" si="31"/>
        <v>227</v>
      </c>
      <c r="C227" s="5" t="str">
        <f t="shared" si="35"/>
        <v/>
      </c>
      <c r="D227" s="99"/>
      <c r="E227" s="103">
        <f>SUMIFS(ID!$H:$H,ID!$F:$F,$D227)</f>
        <v>0</v>
      </c>
      <c r="F227" s="99"/>
      <c r="G227" s="103">
        <f>SUMIFS(ID!$L:$L,ID!$J:$J,$F227)</f>
        <v>0</v>
      </c>
      <c r="H227" s="99"/>
      <c r="I227" s="103">
        <f>SUMIFS(ID!$P:$P,ID!$N:$N,$H227)</f>
        <v>0</v>
      </c>
      <c r="J227" s="99"/>
      <c r="K227" s="103">
        <f>SUMIFS(ID!$T:$T,ID!$R:$R,$J227)</f>
        <v>0</v>
      </c>
      <c r="L227" s="99"/>
      <c r="M227" s="103">
        <f>SUMIFS(ID!$X:$X,ID!$V:$V,$L227)</f>
        <v>0</v>
      </c>
      <c r="N227" s="99"/>
      <c r="O227" s="103">
        <f>SUMIFS(ID!$AD:$AD,ID!$AB:$AB,$N227)</f>
        <v>0</v>
      </c>
      <c r="P227" s="99" t="str">
        <f t="shared" si="30"/>
        <v/>
      </c>
      <c r="Q227" s="22">
        <f t="shared" si="29"/>
        <v>0</v>
      </c>
      <c r="R227" s="30"/>
      <c r="S227" s="22">
        <f t="shared" si="32"/>
        <v>0</v>
      </c>
      <c r="T227" s="30"/>
      <c r="U227" s="22">
        <f t="shared" si="33"/>
        <v>0</v>
      </c>
      <c r="V227" s="78">
        <f t="shared" si="36"/>
        <v>0</v>
      </c>
      <c r="W227" s="22">
        <f t="shared" si="34"/>
        <v>0</v>
      </c>
      <c r="X227" s="76"/>
      <c r="Y227" s="22">
        <f>IF(OR(X227="",X227=ФИО!$Q$8),0,IF(COUNTIF(X:X,X227)=1,0,1))</f>
        <v>0</v>
      </c>
      <c r="AA227" s="2">
        <f>INDEX(ФИО!B:B,SUMIFS(ФИО!D:D,ФИО!Q:Q,БЮДЖЕТ!X227))</f>
        <v>0</v>
      </c>
    </row>
    <row r="228" spans="1:27" x14ac:dyDescent="0.25">
      <c r="A228" s="1"/>
      <c r="B228" s="5">
        <f t="shared" si="31"/>
        <v>228</v>
      </c>
      <c r="C228" s="5" t="str">
        <f t="shared" si="35"/>
        <v/>
      </c>
      <c r="D228" s="99"/>
      <c r="E228" s="103">
        <f>SUMIFS(ID!$H:$H,ID!$F:$F,$D228)</f>
        <v>0</v>
      </c>
      <c r="F228" s="99"/>
      <c r="G228" s="103">
        <f>SUMIFS(ID!$L:$L,ID!$J:$J,$F228)</f>
        <v>0</v>
      </c>
      <c r="H228" s="99"/>
      <c r="I228" s="103">
        <f>SUMIFS(ID!$P:$P,ID!$N:$N,$H228)</f>
        <v>0</v>
      </c>
      <c r="J228" s="99"/>
      <c r="K228" s="103">
        <f>SUMIFS(ID!$T:$T,ID!$R:$R,$J228)</f>
        <v>0</v>
      </c>
      <c r="L228" s="99"/>
      <c r="M228" s="103">
        <f>SUMIFS(ID!$X:$X,ID!$V:$V,$L228)</f>
        <v>0</v>
      </c>
      <c r="N228" s="99"/>
      <c r="O228" s="103">
        <f>SUMIFS(ID!$AD:$AD,ID!$AB:$AB,$N228)</f>
        <v>0</v>
      </c>
      <c r="P228" s="99" t="str">
        <f t="shared" si="30"/>
        <v/>
      </c>
      <c r="Q228" s="22">
        <f t="shared" si="29"/>
        <v>0</v>
      </c>
      <c r="R228" s="30"/>
      <c r="S228" s="22">
        <f t="shared" si="32"/>
        <v>0</v>
      </c>
      <c r="T228" s="30"/>
      <c r="U228" s="22">
        <f t="shared" si="33"/>
        <v>0</v>
      </c>
      <c r="V228" s="78">
        <f t="shared" si="36"/>
        <v>0</v>
      </c>
      <c r="W228" s="22">
        <f t="shared" si="34"/>
        <v>0</v>
      </c>
      <c r="X228" s="76"/>
      <c r="Y228" s="22">
        <f>IF(OR(X228="",X228=ФИО!$Q$8),0,IF(COUNTIF(X:X,X228)=1,0,1))</f>
        <v>0</v>
      </c>
      <c r="AA228" s="2">
        <f>INDEX(ФИО!B:B,SUMIFS(ФИО!D:D,ФИО!Q:Q,БЮДЖЕТ!X228))</f>
        <v>0</v>
      </c>
    </row>
    <row r="229" spans="1:27" x14ac:dyDescent="0.25">
      <c r="A229" s="1"/>
      <c r="B229" s="5">
        <f t="shared" si="31"/>
        <v>229</v>
      </c>
      <c r="C229" s="5" t="str">
        <f t="shared" si="35"/>
        <v/>
      </c>
      <c r="D229" s="99"/>
      <c r="E229" s="103">
        <f>SUMIFS(ID!$H:$H,ID!$F:$F,$D229)</f>
        <v>0</v>
      </c>
      <c r="F229" s="99"/>
      <c r="G229" s="103">
        <f>SUMIFS(ID!$L:$L,ID!$J:$J,$F229)</f>
        <v>0</v>
      </c>
      <c r="H229" s="99"/>
      <c r="I229" s="103">
        <f>SUMIFS(ID!$P:$P,ID!$N:$N,$H229)</f>
        <v>0</v>
      </c>
      <c r="J229" s="99"/>
      <c r="K229" s="103">
        <f>SUMIFS(ID!$T:$T,ID!$R:$R,$J229)</f>
        <v>0</v>
      </c>
      <c r="L229" s="99"/>
      <c r="M229" s="103">
        <f>SUMIFS(ID!$X:$X,ID!$V:$V,$L229)</f>
        <v>0</v>
      </c>
      <c r="N229" s="99"/>
      <c r="O229" s="103">
        <f>SUMIFS(ID!$AD:$AD,ID!$AB:$AB,$N229)</f>
        <v>0</v>
      </c>
      <c r="P229" s="99" t="str">
        <f t="shared" si="30"/>
        <v/>
      </c>
      <c r="Q229" s="22">
        <f t="shared" si="29"/>
        <v>0</v>
      </c>
      <c r="R229" s="30"/>
      <c r="S229" s="22">
        <f t="shared" si="32"/>
        <v>0</v>
      </c>
      <c r="T229" s="30"/>
      <c r="U229" s="22">
        <f t="shared" si="33"/>
        <v>0</v>
      </c>
      <c r="V229" s="78">
        <f t="shared" si="36"/>
        <v>0</v>
      </c>
      <c r="W229" s="22">
        <f t="shared" si="34"/>
        <v>0</v>
      </c>
      <c r="X229" s="76"/>
      <c r="Y229" s="22">
        <f>IF(OR(X229="",X229=ФИО!$Q$8),0,IF(COUNTIF(X:X,X229)=1,0,1))</f>
        <v>0</v>
      </c>
      <c r="AA229" s="2">
        <f>INDEX(ФИО!B:B,SUMIFS(ФИО!D:D,ФИО!Q:Q,БЮДЖЕТ!X229))</f>
        <v>0</v>
      </c>
    </row>
    <row r="230" spans="1:27" x14ac:dyDescent="0.25">
      <c r="A230" s="1"/>
      <c r="B230" s="5">
        <f t="shared" si="31"/>
        <v>230</v>
      </c>
      <c r="C230" s="5" t="str">
        <f t="shared" si="35"/>
        <v/>
      </c>
      <c r="D230" s="99"/>
      <c r="E230" s="103">
        <f>SUMIFS(ID!$H:$H,ID!$F:$F,$D230)</f>
        <v>0</v>
      </c>
      <c r="F230" s="99"/>
      <c r="G230" s="103">
        <f>SUMIFS(ID!$L:$L,ID!$J:$J,$F230)</f>
        <v>0</v>
      </c>
      <c r="H230" s="99"/>
      <c r="I230" s="103">
        <f>SUMIFS(ID!$P:$P,ID!$N:$N,$H230)</f>
        <v>0</v>
      </c>
      <c r="J230" s="99"/>
      <c r="K230" s="103">
        <f>SUMIFS(ID!$T:$T,ID!$R:$R,$J230)</f>
        <v>0</v>
      </c>
      <c r="L230" s="99"/>
      <c r="M230" s="103">
        <f>SUMIFS(ID!$X:$X,ID!$V:$V,$L230)</f>
        <v>0</v>
      </c>
      <c r="N230" s="99"/>
      <c r="O230" s="103">
        <f>SUMIFS(ID!$AD:$AD,ID!$AB:$AB,$N230)</f>
        <v>0</v>
      </c>
      <c r="P230" s="99" t="str">
        <f t="shared" si="30"/>
        <v/>
      </c>
      <c r="Q230" s="22">
        <f t="shared" si="29"/>
        <v>0</v>
      </c>
      <c r="R230" s="30"/>
      <c r="S230" s="22">
        <f t="shared" si="32"/>
        <v>0</v>
      </c>
      <c r="T230" s="30"/>
      <c r="U230" s="22">
        <f t="shared" si="33"/>
        <v>0</v>
      </c>
      <c r="V230" s="78">
        <f t="shared" si="36"/>
        <v>0</v>
      </c>
      <c r="W230" s="22">
        <f t="shared" si="34"/>
        <v>0</v>
      </c>
      <c r="X230" s="76"/>
      <c r="Y230" s="22">
        <f>IF(OR(X230="",X230=ФИО!$Q$8),0,IF(COUNTIF(X:X,X230)=1,0,1))</f>
        <v>0</v>
      </c>
      <c r="AA230" s="2">
        <f>INDEX(ФИО!B:B,SUMIFS(ФИО!D:D,ФИО!Q:Q,БЮДЖЕТ!X230))</f>
        <v>0</v>
      </c>
    </row>
    <row r="231" spans="1:27" x14ac:dyDescent="0.25">
      <c r="A231" s="1"/>
      <c r="B231" s="5">
        <f t="shared" si="31"/>
        <v>231</v>
      </c>
      <c r="C231" s="5" t="str">
        <f t="shared" si="35"/>
        <v/>
      </c>
      <c r="D231" s="99"/>
      <c r="E231" s="103">
        <f>SUMIFS(ID!$H:$H,ID!$F:$F,$D231)</f>
        <v>0</v>
      </c>
      <c r="F231" s="99"/>
      <c r="G231" s="103">
        <f>SUMIFS(ID!$L:$L,ID!$J:$J,$F231)</f>
        <v>0</v>
      </c>
      <c r="H231" s="99"/>
      <c r="I231" s="103">
        <f>SUMIFS(ID!$P:$P,ID!$N:$N,$H231)</f>
        <v>0</v>
      </c>
      <c r="J231" s="99"/>
      <c r="K231" s="103">
        <f>SUMIFS(ID!$T:$T,ID!$R:$R,$J231)</f>
        <v>0</v>
      </c>
      <c r="L231" s="99"/>
      <c r="M231" s="103">
        <f>SUMIFS(ID!$X:$X,ID!$V:$V,$L231)</f>
        <v>0</v>
      </c>
      <c r="N231" s="99"/>
      <c r="O231" s="103">
        <f>SUMIFS(ID!$AD:$AD,ID!$AB:$AB,$N231)</f>
        <v>0</v>
      </c>
      <c r="P231" s="99" t="str">
        <f t="shared" si="30"/>
        <v/>
      </c>
      <c r="Q231" s="22">
        <f t="shared" si="29"/>
        <v>0</v>
      </c>
      <c r="R231" s="30"/>
      <c r="S231" s="22">
        <f t="shared" si="32"/>
        <v>0</v>
      </c>
      <c r="T231" s="30"/>
      <c r="U231" s="22">
        <f t="shared" si="33"/>
        <v>0</v>
      </c>
      <c r="V231" s="78">
        <f t="shared" si="36"/>
        <v>0</v>
      </c>
      <c r="W231" s="22">
        <f t="shared" si="34"/>
        <v>0</v>
      </c>
      <c r="X231" s="76"/>
      <c r="Y231" s="22">
        <f>IF(OR(X231="",X231=ФИО!$Q$8),0,IF(COUNTIF(X:X,X231)=1,0,1))</f>
        <v>0</v>
      </c>
      <c r="AA231" s="2">
        <f>INDEX(ФИО!B:B,SUMIFS(ФИО!D:D,ФИО!Q:Q,БЮДЖЕТ!X231))</f>
        <v>0</v>
      </c>
    </row>
    <row r="232" spans="1:27" x14ac:dyDescent="0.25">
      <c r="A232" s="1"/>
      <c r="B232" s="5">
        <f t="shared" si="31"/>
        <v>232</v>
      </c>
      <c r="C232" s="5" t="str">
        <f t="shared" si="35"/>
        <v/>
      </c>
      <c r="D232" s="99"/>
      <c r="E232" s="103">
        <f>SUMIFS(ID!$H:$H,ID!$F:$F,$D232)</f>
        <v>0</v>
      </c>
      <c r="F232" s="99"/>
      <c r="G232" s="103">
        <f>SUMIFS(ID!$L:$L,ID!$J:$J,$F232)</f>
        <v>0</v>
      </c>
      <c r="H232" s="99"/>
      <c r="I232" s="103">
        <f>SUMIFS(ID!$P:$P,ID!$N:$N,$H232)</f>
        <v>0</v>
      </c>
      <c r="J232" s="99"/>
      <c r="K232" s="103">
        <f>SUMIFS(ID!$T:$T,ID!$R:$R,$J232)</f>
        <v>0</v>
      </c>
      <c r="L232" s="99"/>
      <c r="M232" s="103">
        <f>SUMIFS(ID!$X:$X,ID!$V:$V,$L232)</f>
        <v>0</v>
      </c>
      <c r="N232" s="99"/>
      <c r="O232" s="103">
        <f>SUMIFS(ID!$AD:$AD,ID!$AB:$AB,$N232)</f>
        <v>0</v>
      </c>
      <c r="P232" s="99" t="str">
        <f t="shared" si="30"/>
        <v/>
      </c>
      <c r="Q232" s="22">
        <f t="shared" si="29"/>
        <v>0</v>
      </c>
      <c r="R232" s="30"/>
      <c r="S232" s="22">
        <f t="shared" si="32"/>
        <v>0</v>
      </c>
      <c r="T232" s="30"/>
      <c r="U232" s="22">
        <f t="shared" si="33"/>
        <v>0</v>
      </c>
      <c r="V232" s="78">
        <f t="shared" si="36"/>
        <v>0</v>
      </c>
      <c r="W232" s="22">
        <f t="shared" si="34"/>
        <v>0</v>
      </c>
      <c r="X232" s="76"/>
      <c r="Y232" s="22">
        <f>IF(OR(X232="",X232=ФИО!$Q$8),0,IF(COUNTIF(X:X,X232)=1,0,1))</f>
        <v>0</v>
      </c>
      <c r="AA232" s="2">
        <f>INDEX(ФИО!B:B,SUMIFS(ФИО!D:D,ФИО!Q:Q,БЮДЖЕТ!X232))</f>
        <v>0</v>
      </c>
    </row>
    <row r="233" spans="1:27" x14ac:dyDescent="0.25">
      <c r="A233" s="1"/>
      <c r="B233" s="5">
        <f t="shared" si="31"/>
        <v>233</v>
      </c>
      <c r="C233" s="5" t="str">
        <f t="shared" si="35"/>
        <v/>
      </c>
      <c r="D233" s="99"/>
      <c r="E233" s="103">
        <f>SUMIFS(ID!$H:$H,ID!$F:$F,$D233)</f>
        <v>0</v>
      </c>
      <c r="F233" s="99"/>
      <c r="G233" s="103">
        <f>SUMIFS(ID!$L:$L,ID!$J:$J,$F233)</f>
        <v>0</v>
      </c>
      <c r="H233" s="99"/>
      <c r="I233" s="103">
        <f>SUMIFS(ID!$P:$P,ID!$N:$N,$H233)</f>
        <v>0</v>
      </c>
      <c r="J233" s="99"/>
      <c r="K233" s="103">
        <f>SUMIFS(ID!$T:$T,ID!$R:$R,$J233)</f>
        <v>0</v>
      </c>
      <c r="L233" s="99"/>
      <c r="M233" s="103">
        <f>SUMIFS(ID!$X:$X,ID!$V:$V,$L233)</f>
        <v>0</v>
      </c>
      <c r="N233" s="99"/>
      <c r="O233" s="103">
        <f>SUMIFS(ID!$AD:$AD,ID!$AB:$AB,$N233)</f>
        <v>0</v>
      </c>
      <c r="P233" s="99" t="str">
        <f t="shared" si="30"/>
        <v/>
      </c>
      <c r="Q233" s="22">
        <f t="shared" si="29"/>
        <v>0</v>
      </c>
      <c r="R233" s="30"/>
      <c r="S233" s="22">
        <f t="shared" si="32"/>
        <v>0</v>
      </c>
      <c r="T233" s="30"/>
      <c r="U233" s="22">
        <f t="shared" si="33"/>
        <v>0</v>
      </c>
      <c r="V233" s="78">
        <f t="shared" si="36"/>
        <v>0</v>
      </c>
      <c r="W233" s="22">
        <f t="shared" si="34"/>
        <v>0</v>
      </c>
      <c r="X233" s="76"/>
      <c r="Y233" s="22">
        <f>IF(OR(X233="",X233=ФИО!$Q$8),0,IF(COUNTIF(X:X,X233)=1,0,1))</f>
        <v>0</v>
      </c>
      <c r="AA233" s="2">
        <f>INDEX(ФИО!B:B,SUMIFS(ФИО!D:D,ФИО!Q:Q,БЮДЖЕТ!X233))</f>
        <v>0</v>
      </c>
    </row>
    <row r="234" spans="1:27" x14ac:dyDescent="0.25">
      <c r="A234" s="1"/>
      <c r="B234" s="5">
        <f t="shared" si="31"/>
        <v>234</v>
      </c>
      <c r="C234" s="5" t="str">
        <f t="shared" si="35"/>
        <v/>
      </c>
      <c r="D234" s="99"/>
      <c r="E234" s="103">
        <f>SUMIFS(ID!$H:$H,ID!$F:$F,$D234)</f>
        <v>0</v>
      </c>
      <c r="F234" s="99"/>
      <c r="G234" s="103">
        <f>SUMIFS(ID!$L:$L,ID!$J:$J,$F234)</f>
        <v>0</v>
      </c>
      <c r="H234" s="99"/>
      <c r="I234" s="103">
        <f>SUMIFS(ID!$P:$P,ID!$N:$N,$H234)</f>
        <v>0</v>
      </c>
      <c r="J234" s="99"/>
      <c r="K234" s="103">
        <f>SUMIFS(ID!$T:$T,ID!$R:$R,$J234)</f>
        <v>0</v>
      </c>
      <c r="L234" s="99"/>
      <c r="M234" s="103">
        <f>SUMIFS(ID!$X:$X,ID!$V:$V,$L234)</f>
        <v>0</v>
      </c>
      <c r="N234" s="99"/>
      <c r="O234" s="103">
        <f>SUMIFS(ID!$AD:$AD,ID!$AB:$AB,$N234)</f>
        <v>0</v>
      </c>
      <c r="P234" s="99" t="str">
        <f t="shared" si="30"/>
        <v/>
      </c>
      <c r="Q234" s="22">
        <f t="shared" si="29"/>
        <v>0</v>
      </c>
      <c r="R234" s="30"/>
      <c r="S234" s="22">
        <f t="shared" si="32"/>
        <v>0</v>
      </c>
      <c r="T234" s="30"/>
      <c r="U234" s="22">
        <f t="shared" si="33"/>
        <v>0</v>
      </c>
      <c r="V234" s="78">
        <f t="shared" si="36"/>
        <v>0</v>
      </c>
      <c r="W234" s="22">
        <f t="shared" si="34"/>
        <v>0</v>
      </c>
      <c r="X234" s="76"/>
      <c r="Y234" s="22">
        <f>IF(OR(X234="",X234=ФИО!$Q$8),0,IF(COUNTIF(X:X,X234)=1,0,1))</f>
        <v>0</v>
      </c>
      <c r="AA234" s="2">
        <f>INDEX(ФИО!B:B,SUMIFS(ФИО!D:D,ФИО!Q:Q,БЮДЖЕТ!X234))</f>
        <v>0</v>
      </c>
    </row>
    <row r="235" spans="1:27" x14ac:dyDescent="0.25">
      <c r="A235" s="1"/>
      <c r="B235" s="5">
        <f t="shared" si="31"/>
        <v>235</v>
      </c>
      <c r="C235" s="5" t="str">
        <f t="shared" si="35"/>
        <v/>
      </c>
      <c r="D235" s="99"/>
      <c r="E235" s="103">
        <f>SUMIFS(ID!$H:$H,ID!$F:$F,$D235)</f>
        <v>0</v>
      </c>
      <c r="F235" s="99"/>
      <c r="G235" s="103">
        <f>SUMIFS(ID!$L:$L,ID!$J:$J,$F235)</f>
        <v>0</v>
      </c>
      <c r="H235" s="99"/>
      <c r="I235" s="103">
        <f>SUMIFS(ID!$P:$P,ID!$N:$N,$H235)</f>
        <v>0</v>
      </c>
      <c r="J235" s="99"/>
      <c r="K235" s="103">
        <f>SUMIFS(ID!$T:$T,ID!$R:$R,$J235)</f>
        <v>0</v>
      </c>
      <c r="L235" s="99"/>
      <c r="M235" s="103">
        <f>SUMIFS(ID!$X:$X,ID!$V:$V,$L235)</f>
        <v>0</v>
      </c>
      <c r="N235" s="99"/>
      <c r="O235" s="103">
        <f>SUMIFS(ID!$AD:$AD,ID!$AB:$AB,$N235)</f>
        <v>0</v>
      </c>
      <c r="P235" s="99" t="str">
        <f t="shared" si="30"/>
        <v/>
      </c>
      <c r="Q235" s="22">
        <f t="shared" si="29"/>
        <v>0</v>
      </c>
      <c r="R235" s="30"/>
      <c r="S235" s="22">
        <f t="shared" si="32"/>
        <v>0</v>
      </c>
      <c r="T235" s="30"/>
      <c r="U235" s="22">
        <f t="shared" si="33"/>
        <v>0</v>
      </c>
      <c r="V235" s="78">
        <f t="shared" si="36"/>
        <v>0</v>
      </c>
      <c r="W235" s="22">
        <f t="shared" si="34"/>
        <v>0</v>
      </c>
      <c r="X235" s="76"/>
      <c r="Y235" s="22">
        <f>IF(OR(X235="",X235=ФИО!$Q$8),0,IF(COUNTIF(X:X,X235)=1,0,1))</f>
        <v>0</v>
      </c>
      <c r="AA235" s="2">
        <f>INDEX(ФИО!B:B,SUMIFS(ФИО!D:D,ФИО!Q:Q,БЮДЖЕТ!X235))</f>
        <v>0</v>
      </c>
    </row>
    <row r="236" spans="1:27" x14ac:dyDescent="0.25">
      <c r="A236" s="1"/>
      <c r="B236" s="5">
        <f t="shared" si="31"/>
        <v>236</v>
      </c>
      <c r="C236" s="5" t="str">
        <f t="shared" si="35"/>
        <v/>
      </c>
      <c r="D236" s="99"/>
      <c r="E236" s="103">
        <f>SUMIFS(ID!$H:$H,ID!$F:$F,$D236)</f>
        <v>0</v>
      </c>
      <c r="F236" s="99"/>
      <c r="G236" s="103">
        <f>SUMIFS(ID!$L:$L,ID!$J:$J,$F236)</f>
        <v>0</v>
      </c>
      <c r="H236" s="99"/>
      <c r="I236" s="103">
        <f>SUMIFS(ID!$P:$P,ID!$N:$N,$H236)</f>
        <v>0</v>
      </c>
      <c r="J236" s="99"/>
      <c r="K236" s="103">
        <f>SUMIFS(ID!$T:$T,ID!$R:$R,$J236)</f>
        <v>0</v>
      </c>
      <c r="L236" s="99"/>
      <c r="M236" s="103">
        <f>SUMIFS(ID!$X:$X,ID!$V:$V,$L236)</f>
        <v>0</v>
      </c>
      <c r="N236" s="99"/>
      <c r="O236" s="103">
        <f>SUMIFS(ID!$AD:$AD,ID!$AB:$AB,$N236)</f>
        <v>0</v>
      </c>
      <c r="P236" s="99" t="str">
        <f t="shared" si="30"/>
        <v/>
      </c>
      <c r="Q236" s="22">
        <f t="shared" si="29"/>
        <v>0</v>
      </c>
      <c r="R236" s="30"/>
      <c r="S236" s="22">
        <f t="shared" si="32"/>
        <v>0</v>
      </c>
      <c r="T236" s="30"/>
      <c r="U236" s="22">
        <f t="shared" si="33"/>
        <v>0</v>
      </c>
      <c r="V236" s="78">
        <f t="shared" si="36"/>
        <v>0</v>
      </c>
      <c r="W236" s="22">
        <f t="shared" si="34"/>
        <v>0</v>
      </c>
      <c r="X236" s="76"/>
      <c r="Y236" s="22">
        <f>IF(OR(X236="",X236=ФИО!$Q$8),0,IF(COUNTIF(X:X,X236)=1,0,1))</f>
        <v>0</v>
      </c>
      <c r="AA236" s="2">
        <f>INDEX(ФИО!B:B,SUMIFS(ФИО!D:D,ФИО!Q:Q,БЮДЖЕТ!X236))</f>
        <v>0</v>
      </c>
    </row>
    <row r="237" spans="1:27" x14ac:dyDescent="0.25">
      <c r="A237" s="1"/>
      <c r="B237" s="5">
        <f t="shared" si="31"/>
        <v>237</v>
      </c>
      <c r="C237" s="5" t="str">
        <f t="shared" si="35"/>
        <v/>
      </c>
      <c r="D237" s="99"/>
      <c r="E237" s="103">
        <f>SUMIFS(ID!$H:$H,ID!$F:$F,$D237)</f>
        <v>0</v>
      </c>
      <c r="F237" s="99"/>
      <c r="G237" s="103">
        <f>SUMIFS(ID!$L:$L,ID!$J:$J,$F237)</f>
        <v>0</v>
      </c>
      <c r="H237" s="99"/>
      <c r="I237" s="103">
        <f>SUMIFS(ID!$P:$P,ID!$N:$N,$H237)</f>
        <v>0</v>
      </c>
      <c r="J237" s="99"/>
      <c r="K237" s="103">
        <f>SUMIFS(ID!$T:$T,ID!$R:$R,$J237)</f>
        <v>0</v>
      </c>
      <c r="L237" s="99"/>
      <c r="M237" s="103">
        <f>SUMIFS(ID!$X:$X,ID!$V:$V,$L237)</f>
        <v>0</v>
      </c>
      <c r="N237" s="99"/>
      <c r="O237" s="103">
        <f>SUMIFS(ID!$AD:$AD,ID!$AB:$AB,$N237)</f>
        <v>0</v>
      </c>
      <c r="P237" s="99" t="str">
        <f t="shared" si="30"/>
        <v/>
      </c>
      <c r="Q237" s="22">
        <f t="shared" si="29"/>
        <v>0</v>
      </c>
      <c r="R237" s="30"/>
      <c r="S237" s="22">
        <f t="shared" si="32"/>
        <v>0</v>
      </c>
      <c r="T237" s="30"/>
      <c r="U237" s="22">
        <f t="shared" si="33"/>
        <v>0</v>
      </c>
      <c r="V237" s="78">
        <f t="shared" si="36"/>
        <v>0</v>
      </c>
      <c r="W237" s="22">
        <f t="shared" si="34"/>
        <v>0</v>
      </c>
      <c r="X237" s="76"/>
      <c r="Y237" s="22">
        <f>IF(OR(X237="",X237=ФИО!$Q$8),0,IF(COUNTIF(X:X,X237)=1,0,1))</f>
        <v>0</v>
      </c>
      <c r="AA237" s="2">
        <f>INDEX(ФИО!B:B,SUMIFS(ФИО!D:D,ФИО!Q:Q,БЮДЖЕТ!X237))</f>
        <v>0</v>
      </c>
    </row>
    <row r="238" spans="1:27" x14ac:dyDescent="0.25">
      <c r="A238" s="1"/>
      <c r="B238" s="5">
        <f t="shared" si="31"/>
        <v>238</v>
      </c>
      <c r="C238" s="5" t="str">
        <f t="shared" si="35"/>
        <v/>
      </c>
      <c r="D238" s="99"/>
      <c r="E238" s="103">
        <f>SUMIFS(ID!$H:$H,ID!$F:$F,$D238)</f>
        <v>0</v>
      </c>
      <c r="F238" s="99"/>
      <c r="G238" s="103">
        <f>SUMIFS(ID!$L:$L,ID!$J:$J,$F238)</f>
        <v>0</v>
      </c>
      <c r="H238" s="99"/>
      <c r="I238" s="103">
        <f>SUMIFS(ID!$P:$P,ID!$N:$N,$H238)</f>
        <v>0</v>
      </c>
      <c r="J238" s="99"/>
      <c r="K238" s="103">
        <f>SUMIFS(ID!$T:$T,ID!$R:$R,$J238)</f>
        <v>0</v>
      </c>
      <c r="L238" s="99"/>
      <c r="M238" s="103">
        <f>SUMIFS(ID!$X:$X,ID!$V:$V,$L238)</f>
        <v>0</v>
      </c>
      <c r="N238" s="99"/>
      <c r="O238" s="103">
        <f>SUMIFS(ID!$AD:$AD,ID!$AB:$AB,$N238)</f>
        <v>0</v>
      </c>
      <c r="P238" s="99" t="str">
        <f t="shared" si="30"/>
        <v/>
      </c>
      <c r="Q238" s="22">
        <f t="shared" si="29"/>
        <v>0</v>
      </c>
      <c r="R238" s="30"/>
      <c r="S238" s="22">
        <f t="shared" si="32"/>
        <v>0</v>
      </c>
      <c r="T238" s="30"/>
      <c r="U238" s="22">
        <f t="shared" si="33"/>
        <v>0</v>
      </c>
      <c r="V238" s="78">
        <f t="shared" si="36"/>
        <v>0</v>
      </c>
      <c r="W238" s="22">
        <f t="shared" si="34"/>
        <v>0</v>
      </c>
      <c r="X238" s="76"/>
      <c r="Y238" s="22">
        <f>IF(OR(X238="",X238=ФИО!$Q$8),0,IF(COUNTIF(X:X,X238)=1,0,1))</f>
        <v>0</v>
      </c>
      <c r="AA238" s="2">
        <f>INDEX(ФИО!B:B,SUMIFS(ФИО!D:D,ФИО!Q:Q,БЮДЖЕТ!X238))</f>
        <v>0</v>
      </c>
    </row>
    <row r="239" spans="1:27" x14ac:dyDescent="0.25">
      <c r="A239" s="1"/>
      <c r="B239" s="5">
        <f t="shared" si="31"/>
        <v>239</v>
      </c>
      <c r="C239" s="5" t="str">
        <f t="shared" si="35"/>
        <v/>
      </c>
      <c r="D239" s="99"/>
      <c r="E239" s="103">
        <f>SUMIFS(ID!$H:$H,ID!$F:$F,$D239)</f>
        <v>0</v>
      </c>
      <c r="F239" s="99"/>
      <c r="G239" s="103">
        <f>SUMIFS(ID!$L:$L,ID!$J:$J,$F239)</f>
        <v>0</v>
      </c>
      <c r="H239" s="99"/>
      <c r="I239" s="103">
        <f>SUMIFS(ID!$P:$P,ID!$N:$N,$H239)</f>
        <v>0</v>
      </c>
      <c r="J239" s="99"/>
      <c r="K239" s="103">
        <f>SUMIFS(ID!$T:$T,ID!$R:$R,$J239)</f>
        <v>0</v>
      </c>
      <c r="L239" s="99"/>
      <c r="M239" s="103">
        <f>SUMIFS(ID!$X:$X,ID!$V:$V,$L239)</f>
        <v>0</v>
      </c>
      <c r="N239" s="99"/>
      <c r="O239" s="103">
        <f>SUMIFS(ID!$AD:$AD,ID!$AB:$AB,$N239)</f>
        <v>0</v>
      </c>
      <c r="P239" s="99" t="str">
        <f t="shared" si="30"/>
        <v/>
      </c>
      <c r="Q239" s="22">
        <f t="shared" si="29"/>
        <v>0</v>
      </c>
      <c r="R239" s="30"/>
      <c r="S239" s="22">
        <f t="shared" si="32"/>
        <v>0</v>
      </c>
      <c r="T239" s="30"/>
      <c r="U239" s="22">
        <f t="shared" si="33"/>
        <v>0</v>
      </c>
      <c r="V239" s="78">
        <f t="shared" si="36"/>
        <v>0</v>
      </c>
      <c r="W239" s="22">
        <f t="shared" si="34"/>
        <v>0</v>
      </c>
      <c r="X239" s="76"/>
      <c r="Y239" s="22">
        <f>IF(OR(X239="",X239=ФИО!$Q$8),0,IF(COUNTIF(X:X,X239)=1,0,1))</f>
        <v>0</v>
      </c>
      <c r="AA239" s="2">
        <f>INDEX(ФИО!B:B,SUMIFS(ФИО!D:D,ФИО!Q:Q,БЮДЖЕТ!X239))</f>
        <v>0</v>
      </c>
    </row>
    <row r="240" spans="1:27" x14ac:dyDescent="0.25">
      <c r="A240" s="1"/>
      <c r="B240" s="5">
        <f t="shared" si="31"/>
        <v>240</v>
      </c>
      <c r="C240" s="5" t="str">
        <f t="shared" si="35"/>
        <v/>
      </c>
      <c r="D240" s="99"/>
      <c r="E240" s="103">
        <f>SUMIFS(ID!$H:$H,ID!$F:$F,$D240)</f>
        <v>0</v>
      </c>
      <c r="F240" s="99"/>
      <c r="G240" s="103">
        <f>SUMIFS(ID!$L:$L,ID!$J:$J,$F240)</f>
        <v>0</v>
      </c>
      <c r="H240" s="99"/>
      <c r="I240" s="103">
        <f>SUMIFS(ID!$P:$P,ID!$N:$N,$H240)</f>
        <v>0</v>
      </c>
      <c r="J240" s="99"/>
      <c r="K240" s="103">
        <f>SUMIFS(ID!$T:$T,ID!$R:$R,$J240)</f>
        <v>0</v>
      </c>
      <c r="L240" s="99"/>
      <c r="M240" s="103">
        <f>SUMIFS(ID!$X:$X,ID!$V:$V,$L240)</f>
        <v>0</v>
      </c>
      <c r="N240" s="99"/>
      <c r="O240" s="103">
        <f>SUMIFS(ID!$AD:$AD,ID!$AB:$AB,$N240)</f>
        <v>0</v>
      </c>
      <c r="P240" s="99" t="str">
        <f t="shared" si="30"/>
        <v/>
      </c>
      <c r="Q240" s="22">
        <f t="shared" si="29"/>
        <v>0</v>
      </c>
      <c r="R240" s="30"/>
      <c r="S240" s="22">
        <f t="shared" si="32"/>
        <v>0</v>
      </c>
      <c r="T240" s="30"/>
      <c r="U240" s="22">
        <f t="shared" si="33"/>
        <v>0</v>
      </c>
      <c r="V240" s="78">
        <f t="shared" si="36"/>
        <v>0</v>
      </c>
      <c r="W240" s="22">
        <f t="shared" si="34"/>
        <v>0</v>
      </c>
      <c r="X240" s="76"/>
      <c r="Y240" s="22">
        <f>IF(OR(X240="",X240=ФИО!$Q$8),0,IF(COUNTIF(X:X,X240)=1,0,1))</f>
        <v>0</v>
      </c>
      <c r="AA240" s="2">
        <f>INDEX(ФИО!B:B,SUMIFS(ФИО!D:D,ФИО!Q:Q,БЮДЖЕТ!X240))</f>
        <v>0</v>
      </c>
    </row>
    <row r="241" spans="1:27" x14ac:dyDescent="0.25">
      <c r="A241" s="1"/>
      <c r="B241" s="5">
        <f t="shared" si="31"/>
        <v>241</v>
      </c>
      <c r="C241" s="5" t="str">
        <f t="shared" si="35"/>
        <v/>
      </c>
      <c r="D241" s="99"/>
      <c r="E241" s="103">
        <f>SUMIFS(ID!$H:$H,ID!$F:$F,$D241)</f>
        <v>0</v>
      </c>
      <c r="F241" s="99"/>
      <c r="G241" s="103">
        <f>SUMIFS(ID!$L:$L,ID!$J:$J,$F241)</f>
        <v>0</v>
      </c>
      <c r="H241" s="99"/>
      <c r="I241" s="103">
        <f>SUMIFS(ID!$P:$P,ID!$N:$N,$H241)</f>
        <v>0</v>
      </c>
      <c r="J241" s="99"/>
      <c r="K241" s="103">
        <f>SUMIFS(ID!$T:$T,ID!$R:$R,$J241)</f>
        <v>0</v>
      </c>
      <c r="L241" s="99"/>
      <c r="M241" s="103">
        <f>SUMIFS(ID!$X:$X,ID!$V:$V,$L241)</f>
        <v>0</v>
      </c>
      <c r="N241" s="99"/>
      <c r="O241" s="103">
        <f>SUMIFS(ID!$AD:$AD,ID!$AB:$AB,$N241)</f>
        <v>0</v>
      </c>
      <c r="P241" s="99" t="str">
        <f t="shared" si="30"/>
        <v/>
      </c>
      <c r="Q241" s="22">
        <f t="shared" si="29"/>
        <v>0</v>
      </c>
      <c r="R241" s="30"/>
      <c r="S241" s="22">
        <f t="shared" si="32"/>
        <v>0</v>
      </c>
      <c r="T241" s="30"/>
      <c r="U241" s="22">
        <f t="shared" si="33"/>
        <v>0</v>
      </c>
      <c r="V241" s="78">
        <f t="shared" si="36"/>
        <v>0</v>
      </c>
      <c r="W241" s="22">
        <f t="shared" si="34"/>
        <v>0</v>
      </c>
      <c r="X241" s="76"/>
      <c r="Y241" s="22">
        <f>IF(OR(X241="",X241=ФИО!$Q$8),0,IF(COUNTIF(X:X,X241)=1,0,1))</f>
        <v>0</v>
      </c>
      <c r="AA241" s="2">
        <f>INDEX(ФИО!B:B,SUMIFS(ФИО!D:D,ФИО!Q:Q,БЮДЖЕТ!X241))</f>
        <v>0</v>
      </c>
    </row>
    <row r="242" spans="1:27" x14ac:dyDescent="0.25">
      <c r="A242" s="1"/>
      <c r="B242" s="5">
        <f t="shared" si="31"/>
        <v>242</v>
      </c>
      <c r="C242" s="5" t="str">
        <f t="shared" si="35"/>
        <v/>
      </c>
      <c r="D242" s="99"/>
      <c r="E242" s="103">
        <f>SUMIFS(ID!$H:$H,ID!$F:$F,$D242)</f>
        <v>0</v>
      </c>
      <c r="F242" s="99"/>
      <c r="G242" s="103">
        <f>SUMIFS(ID!$L:$L,ID!$J:$J,$F242)</f>
        <v>0</v>
      </c>
      <c r="H242" s="99"/>
      <c r="I242" s="103">
        <f>SUMIFS(ID!$P:$P,ID!$N:$N,$H242)</f>
        <v>0</v>
      </c>
      <c r="J242" s="99"/>
      <c r="K242" s="103">
        <f>SUMIFS(ID!$T:$T,ID!$R:$R,$J242)</f>
        <v>0</v>
      </c>
      <c r="L242" s="99"/>
      <c r="M242" s="103">
        <f>SUMIFS(ID!$X:$X,ID!$V:$V,$L242)</f>
        <v>0</v>
      </c>
      <c r="N242" s="99"/>
      <c r="O242" s="103">
        <f>SUMIFS(ID!$AD:$AD,ID!$AB:$AB,$N242)</f>
        <v>0</v>
      </c>
      <c r="P242" s="99" t="str">
        <f t="shared" si="30"/>
        <v/>
      </c>
      <c r="Q242" s="22">
        <f t="shared" si="29"/>
        <v>0</v>
      </c>
      <c r="R242" s="30"/>
      <c r="S242" s="22">
        <f t="shared" si="32"/>
        <v>0</v>
      </c>
      <c r="T242" s="30"/>
      <c r="U242" s="22">
        <f t="shared" si="33"/>
        <v>0</v>
      </c>
      <c r="V242" s="78">
        <f t="shared" si="36"/>
        <v>0</v>
      </c>
      <c r="W242" s="22">
        <f t="shared" si="34"/>
        <v>0</v>
      </c>
      <c r="X242" s="76"/>
      <c r="Y242" s="22">
        <f>IF(OR(X242="",X242=ФИО!$Q$8),0,IF(COUNTIF(X:X,X242)=1,0,1))</f>
        <v>0</v>
      </c>
      <c r="AA242" s="2">
        <f>INDEX(ФИО!B:B,SUMIFS(ФИО!D:D,ФИО!Q:Q,БЮДЖЕТ!X242))</f>
        <v>0</v>
      </c>
    </row>
    <row r="243" spans="1:27" x14ac:dyDescent="0.25">
      <c r="A243" s="1"/>
      <c r="B243" s="5">
        <f t="shared" si="31"/>
        <v>243</v>
      </c>
      <c r="C243" s="5" t="str">
        <f t="shared" si="35"/>
        <v/>
      </c>
      <c r="D243" s="99"/>
      <c r="E243" s="103">
        <f>SUMIFS(ID!$H:$H,ID!$F:$F,$D243)</f>
        <v>0</v>
      </c>
      <c r="F243" s="99"/>
      <c r="G243" s="103">
        <f>SUMIFS(ID!$L:$L,ID!$J:$J,$F243)</f>
        <v>0</v>
      </c>
      <c r="H243" s="99"/>
      <c r="I243" s="103">
        <f>SUMIFS(ID!$P:$P,ID!$N:$N,$H243)</f>
        <v>0</v>
      </c>
      <c r="J243" s="99"/>
      <c r="K243" s="103">
        <f>SUMIFS(ID!$T:$T,ID!$R:$R,$J243)</f>
        <v>0</v>
      </c>
      <c r="L243" s="99"/>
      <c r="M243" s="103">
        <f>SUMIFS(ID!$X:$X,ID!$V:$V,$L243)</f>
        <v>0</v>
      </c>
      <c r="N243" s="99"/>
      <c r="O243" s="103">
        <f>SUMIFS(ID!$AD:$AD,ID!$AB:$AB,$N243)</f>
        <v>0</v>
      </c>
      <c r="P243" s="99" t="str">
        <f t="shared" si="30"/>
        <v/>
      </c>
      <c r="Q243" s="22">
        <f t="shared" si="29"/>
        <v>0</v>
      </c>
      <c r="R243" s="30"/>
      <c r="S243" s="22">
        <f t="shared" si="32"/>
        <v>0</v>
      </c>
      <c r="T243" s="30"/>
      <c r="U243" s="22">
        <f t="shared" si="33"/>
        <v>0</v>
      </c>
      <c r="V243" s="78">
        <f t="shared" si="36"/>
        <v>0</v>
      </c>
      <c r="W243" s="22">
        <f t="shared" si="34"/>
        <v>0</v>
      </c>
      <c r="X243" s="76"/>
      <c r="Y243" s="22">
        <f>IF(OR(X243="",X243=ФИО!$Q$8),0,IF(COUNTIF(X:X,X243)=1,0,1))</f>
        <v>0</v>
      </c>
      <c r="AA243" s="2">
        <f>INDEX(ФИО!B:B,SUMIFS(ФИО!D:D,ФИО!Q:Q,БЮДЖЕТ!X243))</f>
        <v>0</v>
      </c>
    </row>
    <row r="244" spans="1:27" x14ac:dyDescent="0.25">
      <c r="A244" s="1"/>
      <c r="B244" s="5">
        <f t="shared" si="31"/>
        <v>244</v>
      </c>
      <c r="C244" s="5" t="str">
        <f t="shared" si="35"/>
        <v/>
      </c>
      <c r="D244" s="99"/>
      <c r="E244" s="103">
        <f>SUMIFS(ID!$H:$H,ID!$F:$F,$D244)</f>
        <v>0</v>
      </c>
      <c r="F244" s="99"/>
      <c r="G244" s="103">
        <f>SUMIFS(ID!$L:$L,ID!$J:$J,$F244)</f>
        <v>0</v>
      </c>
      <c r="H244" s="99"/>
      <c r="I244" s="103">
        <f>SUMIFS(ID!$P:$P,ID!$N:$N,$H244)</f>
        <v>0</v>
      </c>
      <c r="J244" s="99"/>
      <c r="K244" s="103">
        <f>SUMIFS(ID!$T:$T,ID!$R:$R,$J244)</f>
        <v>0</v>
      </c>
      <c r="L244" s="99"/>
      <c r="M244" s="103">
        <f>SUMIFS(ID!$X:$X,ID!$V:$V,$L244)</f>
        <v>0</v>
      </c>
      <c r="N244" s="99"/>
      <c r="O244" s="103">
        <f>SUMIFS(ID!$AD:$AD,ID!$AB:$AB,$N244)</f>
        <v>0</v>
      </c>
      <c r="P244" s="99" t="str">
        <f t="shared" si="30"/>
        <v/>
      </c>
      <c r="Q244" s="22">
        <f t="shared" si="29"/>
        <v>0</v>
      </c>
      <c r="R244" s="30"/>
      <c r="S244" s="22">
        <f t="shared" si="32"/>
        <v>0</v>
      </c>
      <c r="T244" s="30"/>
      <c r="U244" s="22">
        <f t="shared" si="33"/>
        <v>0</v>
      </c>
      <c r="V244" s="78">
        <f t="shared" si="36"/>
        <v>0</v>
      </c>
      <c r="W244" s="22">
        <f t="shared" si="34"/>
        <v>0</v>
      </c>
      <c r="X244" s="76"/>
      <c r="Y244" s="22">
        <f>IF(OR(X244="",X244=ФИО!$Q$8),0,IF(COUNTIF(X:X,X244)=1,0,1))</f>
        <v>0</v>
      </c>
      <c r="AA244" s="2">
        <f>INDEX(ФИО!B:B,SUMIFS(ФИО!D:D,ФИО!Q:Q,БЮДЖЕТ!X244))</f>
        <v>0</v>
      </c>
    </row>
    <row r="245" spans="1:27" x14ac:dyDescent="0.25">
      <c r="A245" s="1"/>
      <c r="B245" s="5">
        <f t="shared" si="31"/>
        <v>245</v>
      </c>
      <c r="C245" s="5" t="str">
        <f t="shared" si="35"/>
        <v/>
      </c>
      <c r="D245" s="99"/>
      <c r="E245" s="103">
        <f>SUMIFS(ID!$H:$H,ID!$F:$F,$D245)</f>
        <v>0</v>
      </c>
      <c r="F245" s="99"/>
      <c r="G245" s="103">
        <f>SUMIFS(ID!$L:$L,ID!$J:$J,$F245)</f>
        <v>0</v>
      </c>
      <c r="H245" s="99"/>
      <c r="I245" s="103">
        <f>SUMIFS(ID!$P:$P,ID!$N:$N,$H245)</f>
        <v>0</v>
      </c>
      <c r="J245" s="99"/>
      <c r="K245" s="103">
        <f>SUMIFS(ID!$T:$T,ID!$R:$R,$J245)</f>
        <v>0</v>
      </c>
      <c r="L245" s="99"/>
      <c r="M245" s="103">
        <f>SUMIFS(ID!$X:$X,ID!$V:$V,$L245)</f>
        <v>0</v>
      </c>
      <c r="N245" s="110"/>
      <c r="O245" s="103">
        <f>SUMIFS(ID!$AD:$AD,ID!$AB:$AB,$N245)</f>
        <v>0</v>
      </c>
      <c r="P245" s="99" t="str">
        <f t="shared" si="30"/>
        <v/>
      </c>
      <c r="Q245" s="22">
        <f t="shared" si="29"/>
        <v>0</v>
      </c>
      <c r="R245" s="30"/>
      <c r="S245" s="22">
        <f t="shared" si="32"/>
        <v>0</v>
      </c>
      <c r="T245" s="30"/>
      <c r="U245" s="22">
        <f t="shared" si="33"/>
        <v>0</v>
      </c>
      <c r="V245" s="78">
        <f t="shared" si="36"/>
        <v>0</v>
      </c>
      <c r="W245" s="22">
        <f t="shared" si="34"/>
        <v>0</v>
      </c>
      <c r="X245" s="76"/>
      <c r="Y245" s="22">
        <f>IF(OR(X245="",X245=ФИО!$Q$8),0,IF(COUNTIF(X:X,X245)=1,0,1))</f>
        <v>0</v>
      </c>
      <c r="AA245" s="2">
        <f>INDEX(ФИО!B:B,SUMIFS(ФИО!D:D,ФИО!Q:Q,БЮДЖЕТ!X245))</f>
        <v>0</v>
      </c>
    </row>
    <row r="246" spans="1:27" x14ac:dyDescent="0.25">
      <c r="A246" s="1"/>
      <c r="B246" s="5">
        <f t="shared" si="31"/>
        <v>246</v>
      </c>
      <c r="C246" s="5" t="str">
        <f t="shared" si="35"/>
        <v/>
      </c>
      <c r="D246" s="99"/>
      <c r="E246" s="103">
        <f>SUMIFS(ID!$H:$H,ID!$F:$F,$D246)</f>
        <v>0</v>
      </c>
      <c r="F246" s="99"/>
      <c r="G246" s="103">
        <f>SUMIFS(ID!$L:$L,ID!$J:$J,$F246)</f>
        <v>0</v>
      </c>
      <c r="H246" s="99"/>
      <c r="I246" s="103">
        <f>SUMIFS(ID!$P:$P,ID!$N:$N,$H246)</f>
        <v>0</v>
      </c>
      <c r="J246" s="99"/>
      <c r="K246" s="103">
        <f>SUMIFS(ID!$T:$T,ID!$R:$R,$J246)</f>
        <v>0</v>
      </c>
      <c r="L246" s="99"/>
      <c r="M246" s="103">
        <f>SUMIFS(ID!$X:$X,ID!$V:$V,$L246)</f>
        <v>0</v>
      </c>
      <c r="N246" s="110"/>
      <c r="O246" s="103">
        <f>SUMIFS(ID!$AD:$AD,ID!$AB:$AB,$N246)</f>
        <v>0</v>
      </c>
      <c r="P246" s="99" t="str">
        <f t="shared" si="30"/>
        <v/>
      </c>
      <c r="Q246" s="22">
        <f t="shared" si="29"/>
        <v>0</v>
      </c>
      <c r="R246" s="30"/>
      <c r="S246" s="22">
        <f t="shared" si="32"/>
        <v>0</v>
      </c>
      <c r="T246" s="30"/>
      <c r="U246" s="22">
        <f t="shared" si="33"/>
        <v>0</v>
      </c>
      <c r="V246" s="78">
        <f t="shared" si="36"/>
        <v>0</v>
      </c>
      <c r="W246" s="22">
        <f t="shared" si="34"/>
        <v>0</v>
      </c>
      <c r="X246" s="76"/>
      <c r="Y246" s="22">
        <f>IF(OR(X246="",X246=ФИО!$Q$8),0,IF(COUNTIF(X:X,X246)=1,0,1))</f>
        <v>0</v>
      </c>
      <c r="AA246" s="2">
        <f>INDEX(ФИО!B:B,SUMIFS(ФИО!D:D,ФИО!Q:Q,БЮДЖЕТ!X246))</f>
        <v>0</v>
      </c>
    </row>
    <row r="247" spans="1:27" x14ac:dyDescent="0.25">
      <c r="A247" s="1"/>
      <c r="B247" s="5">
        <f t="shared" si="31"/>
        <v>247</v>
      </c>
      <c r="C247" s="5" t="str">
        <f t="shared" si="35"/>
        <v/>
      </c>
      <c r="D247" s="99"/>
      <c r="E247" s="103">
        <f>SUMIFS(ID!$H:$H,ID!$F:$F,$D247)</f>
        <v>0</v>
      </c>
      <c r="F247" s="99"/>
      <c r="G247" s="103">
        <f>SUMIFS(ID!$L:$L,ID!$J:$J,$F247)</f>
        <v>0</v>
      </c>
      <c r="H247" s="99"/>
      <c r="I247" s="103">
        <f>SUMIFS(ID!$P:$P,ID!$N:$N,$H247)</f>
        <v>0</v>
      </c>
      <c r="J247" s="99"/>
      <c r="K247" s="103">
        <f>SUMIFS(ID!$T:$T,ID!$R:$R,$J247)</f>
        <v>0</v>
      </c>
      <c r="L247" s="99"/>
      <c r="M247" s="103">
        <f>SUMIFS(ID!$X:$X,ID!$V:$V,$L247)</f>
        <v>0</v>
      </c>
      <c r="N247" s="110"/>
      <c r="O247" s="103">
        <f>SUMIFS(ID!$AD:$AD,ID!$AB:$AB,$N247)</f>
        <v>0</v>
      </c>
      <c r="P247" s="99" t="str">
        <f t="shared" si="30"/>
        <v/>
      </c>
      <c r="Q247" s="22">
        <f t="shared" si="29"/>
        <v>0</v>
      </c>
      <c r="R247" s="30"/>
      <c r="S247" s="22">
        <f t="shared" si="32"/>
        <v>0</v>
      </c>
      <c r="T247" s="30"/>
      <c r="U247" s="22">
        <f t="shared" si="33"/>
        <v>0</v>
      </c>
      <c r="V247" s="78">
        <f t="shared" si="36"/>
        <v>0</v>
      </c>
      <c r="W247" s="22">
        <f t="shared" si="34"/>
        <v>0</v>
      </c>
      <c r="X247" s="76"/>
      <c r="Y247" s="22">
        <f>IF(OR(X247="",X247=ФИО!$Q$8),0,IF(COUNTIF(X:X,X247)=1,0,1))</f>
        <v>0</v>
      </c>
      <c r="AA247" s="2">
        <f>INDEX(ФИО!B:B,SUMIFS(ФИО!D:D,ФИО!Q:Q,БЮДЖЕТ!X247))</f>
        <v>0</v>
      </c>
    </row>
    <row r="248" spans="1:27" x14ac:dyDescent="0.25">
      <c r="A248" s="1"/>
      <c r="B248" s="5">
        <f t="shared" si="31"/>
        <v>248</v>
      </c>
      <c r="C248" s="5" t="str">
        <f t="shared" si="35"/>
        <v/>
      </c>
      <c r="D248" s="99"/>
      <c r="E248" s="103">
        <f>SUMIFS(ID!$H:$H,ID!$F:$F,$D248)</f>
        <v>0</v>
      </c>
      <c r="F248" s="99"/>
      <c r="G248" s="103">
        <f>SUMIFS(ID!$L:$L,ID!$J:$J,$F248)</f>
        <v>0</v>
      </c>
      <c r="H248" s="99"/>
      <c r="I248" s="103">
        <f>SUMIFS(ID!$P:$P,ID!$N:$N,$H248)</f>
        <v>0</v>
      </c>
      <c r="J248" s="99"/>
      <c r="K248" s="103">
        <f>SUMIFS(ID!$T:$T,ID!$R:$R,$J248)</f>
        <v>0</v>
      </c>
      <c r="L248" s="99"/>
      <c r="M248" s="103">
        <f>SUMIFS(ID!$X:$X,ID!$V:$V,$L248)</f>
        <v>0</v>
      </c>
      <c r="N248" s="110"/>
      <c r="O248" s="103">
        <f>SUMIFS(ID!$AD:$AD,ID!$AB:$AB,$N248)</f>
        <v>0</v>
      </c>
      <c r="P248" s="99" t="str">
        <f t="shared" si="30"/>
        <v/>
      </c>
      <c r="Q248" s="22">
        <f t="shared" si="29"/>
        <v>0</v>
      </c>
      <c r="R248" s="30"/>
      <c r="S248" s="22">
        <f t="shared" si="32"/>
        <v>0</v>
      </c>
      <c r="T248" s="30"/>
      <c r="U248" s="22">
        <f t="shared" si="33"/>
        <v>0</v>
      </c>
      <c r="V248" s="78">
        <f t="shared" si="36"/>
        <v>0</v>
      </c>
      <c r="W248" s="22">
        <f t="shared" si="34"/>
        <v>0</v>
      </c>
      <c r="X248" s="76"/>
      <c r="Y248" s="22">
        <f>IF(OR(X248="",X248=ФИО!$Q$8),0,IF(COUNTIF(X:X,X248)=1,0,1))</f>
        <v>0</v>
      </c>
      <c r="AA248" s="2">
        <f>INDEX(ФИО!B:B,SUMIFS(ФИО!D:D,ФИО!Q:Q,БЮДЖЕТ!X248))</f>
        <v>0</v>
      </c>
    </row>
    <row r="249" spans="1:27" x14ac:dyDescent="0.25">
      <c r="A249" s="1"/>
      <c r="B249" s="5">
        <f t="shared" si="31"/>
        <v>249</v>
      </c>
      <c r="C249" s="5" t="str">
        <f t="shared" si="35"/>
        <v/>
      </c>
      <c r="D249" s="99"/>
      <c r="E249" s="103">
        <f>SUMIFS(ID!$H:$H,ID!$F:$F,$D249)</f>
        <v>0</v>
      </c>
      <c r="F249" s="99"/>
      <c r="G249" s="103">
        <f>SUMIFS(ID!$L:$L,ID!$J:$J,$F249)</f>
        <v>0</v>
      </c>
      <c r="H249" s="99"/>
      <c r="I249" s="103">
        <f>SUMIFS(ID!$P:$P,ID!$N:$N,$H249)</f>
        <v>0</v>
      </c>
      <c r="J249" s="99"/>
      <c r="K249" s="103">
        <f>SUMIFS(ID!$T:$T,ID!$R:$R,$J249)</f>
        <v>0</v>
      </c>
      <c r="L249" s="99"/>
      <c r="M249" s="103">
        <f>SUMIFS(ID!$X:$X,ID!$V:$V,$L249)</f>
        <v>0</v>
      </c>
      <c r="N249" s="110"/>
      <c r="O249" s="103">
        <f>SUMIFS(ID!$AD:$AD,ID!$AB:$AB,$N249)</f>
        <v>0</v>
      </c>
      <c r="P249" s="99" t="str">
        <f t="shared" si="30"/>
        <v/>
      </c>
      <c r="Q249" s="22">
        <f t="shared" si="29"/>
        <v>0</v>
      </c>
      <c r="R249" s="30"/>
      <c r="S249" s="22">
        <f t="shared" si="32"/>
        <v>0</v>
      </c>
      <c r="T249" s="30"/>
      <c r="U249" s="22">
        <f t="shared" si="33"/>
        <v>0</v>
      </c>
      <c r="V249" s="78">
        <f t="shared" si="36"/>
        <v>0</v>
      </c>
      <c r="W249" s="22">
        <f t="shared" si="34"/>
        <v>0</v>
      </c>
      <c r="X249" s="76"/>
      <c r="Y249" s="22">
        <f>IF(OR(X249="",X249=ФИО!$Q$8),0,IF(COUNTIF(X:X,X249)=1,0,1))</f>
        <v>0</v>
      </c>
      <c r="AA249" s="2">
        <f>INDEX(ФИО!B:B,SUMIFS(ФИО!D:D,ФИО!Q:Q,БЮДЖЕТ!X249))</f>
        <v>0</v>
      </c>
    </row>
    <row r="250" spans="1:27" x14ac:dyDescent="0.25">
      <c r="A250" s="1"/>
      <c r="B250" s="5">
        <f t="shared" si="31"/>
        <v>250</v>
      </c>
      <c r="C250" s="5" t="str">
        <f t="shared" si="35"/>
        <v/>
      </c>
      <c r="D250" s="99"/>
      <c r="E250" s="103">
        <f>SUMIFS(ID!$H:$H,ID!$F:$F,$D250)</f>
        <v>0</v>
      </c>
      <c r="F250" s="99"/>
      <c r="G250" s="103">
        <f>SUMIFS(ID!$L:$L,ID!$J:$J,$F250)</f>
        <v>0</v>
      </c>
      <c r="H250" s="99"/>
      <c r="I250" s="103">
        <f>SUMIFS(ID!$P:$P,ID!$N:$N,$H250)</f>
        <v>0</v>
      </c>
      <c r="J250" s="99"/>
      <c r="K250" s="103">
        <f>SUMIFS(ID!$T:$T,ID!$R:$R,$J250)</f>
        <v>0</v>
      </c>
      <c r="L250" s="99"/>
      <c r="M250" s="103">
        <f>SUMIFS(ID!$X:$X,ID!$V:$V,$L250)</f>
        <v>0</v>
      </c>
      <c r="N250" s="110"/>
      <c r="O250" s="103">
        <f>SUMIFS(ID!$AD:$AD,ID!$AB:$AB,$N250)</f>
        <v>0</v>
      </c>
      <c r="P250" s="99" t="str">
        <f t="shared" si="30"/>
        <v/>
      </c>
      <c r="Q250" s="22">
        <f t="shared" si="29"/>
        <v>0</v>
      </c>
      <c r="R250" s="30"/>
      <c r="S250" s="22">
        <f t="shared" si="32"/>
        <v>0</v>
      </c>
      <c r="T250" s="30"/>
      <c r="U250" s="22">
        <f t="shared" si="33"/>
        <v>0</v>
      </c>
      <c r="V250" s="78">
        <f t="shared" si="36"/>
        <v>0</v>
      </c>
      <c r="W250" s="22">
        <f t="shared" si="34"/>
        <v>0</v>
      </c>
      <c r="X250" s="76"/>
      <c r="Y250" s="22">
        <f>IF(OR(X250="",X250=ФИО!$Q$8),0,IF(COUNTIF(X:X,X250)=1,0,1))</f>
        <v>0</v>
      </c>
      <c r="AA250" s="2">
        <f>INDEX(ФИО!B:B,SUMIFS(ФИО!D:D,ФИО!Q:Q,БЮДЖЕТ!X250))</f>
        <v>0</v>
      </c>
    </row>
    <row r="251" spans="1:27" x14ac:dyDescent="0.25">
      <c r="A251" s="1"/>
      <c r="B251" s="5">
        <f t="shared" si="31"/>
        <v>251</v>
      </c>
      <c r="C251" s="5" t="str">
        <f t="shared" si="35"/>
        <v/>
      </c>
      <c r="D251" s="99"/>
      <c r="E251" s="103">
        <f>SUMIFS(ID!$H:$H,ID!$F:$F,$D251)</f>
        <v>0</v>
      </c>
      <c r="F251" s="99"/>
      <c r="G251" s="103">
        <f>SUMIFS(ID!$L:$L,ID!$J:$J,$F251)</f>
        <v>0</v>
      </c>
      <c r="H251" s="99"/>
      <c r="I251" s="103">
        <f>SUMIFS(ID!$P:$P,ID!$N:$N,$H251)</f>
        <v>0</v>
      </c>
      <c r="J251" s="99"/>
      <c r="K251" s="103">
        <f>SUMIFS(ID!$T:$T,ID!$R:$R,$J251)</f>
        <v>0</v>
      </c>
      <c r="L251" s="99"/>
      <c r="M251" s="103">
        <f>SUMIFS(ID!$X:$X,ID!$V:$V,$L251)</f>
        <v>0</v>
      </c>
      <c r="N251" s="110"/>
      <c r="O251" s="103">
        <f>SUMIFS(ID!$AD:$AD,ID!$AB:$AB,$N251)</f>
        <v>0</v>
      </c>
      <c r="P251" s="99" t="str">
        <f t="shared" si="30"/>
        <v/>
      </c>
      <c r="Q251" s="22">
        <f t="shared" si="29"/>
        <v>0</v>
      </c>
      <c r="R251" s="30"/>
      <c r="S251" s="22">
        <f t="shared" si="32"/>
        <v>0</v>
      </c>
      <c r="T251" s="30"/>
      <c r="U251" s="22">
        <f t="shared" si="33"/>
        <v>0</v>
      </c>
      <c r="V251" s="78">
        <f t="shared" si="36"/>
        <v>0</v>
      </c>
      <c r="W251" s="22">
        <f t="shared" si="34"/>
        <v>0</v>
      </c>
      <c r="X251" s="76"/>
      <c r="Y251" s="22">
        <f>IF(OR(X251="",X251=ФИО!$Q$8),0,IF(COUNTIF(X:X,X251)=1,0,1))</f>
        <v>0</v>
      </c>
      <c r="AA251" s="2">
        <f>INDEX(ФИО!B:B,SUMIFS(ФИО!D:D,ФИО!Q:Q,БЮДЖЕТ!X251))</f>
        <v>0</v>
      </c>
    </row>
    <row r="252" spans="1:27" x14ac:dyDescent="0.25">
      <c r="A252" s="1"/>
      <c r="B252" s="5">
        <f t="shared" si="31"/>
        <v>252</v>
      </c>
      <c r="C252" s="5" t="str">
        <f t="shared" si="35"/>
        <v/>
      </c>
      <c r="D252" s="99"/>
      <c r="E252" s="103">
        <f>SUMIFS(ID!$H:$H,ID!$F:$F,$D252)</f>
        <v>0</v>
      </c>
      <c r="F252" s="99"/>
      <c r="G252" s="103">
        <f>SUMIFS(ID!$L:$L,ID!$J:$J,$F252)</f>
        <v>0</v>
      </c>
      <c r="H252" s="99"/>
      <c r="I252" s="103">
        <f>SUMIFS(ID!$P:$P,ID!$N:$N,$H252)</f>
        <v>0</v>
      </c>
      <c r="J252" s="99"/>
      <c r="K252" s="103">
        <f>SUMIFS(ID!$T:$T,ID!$R:$R,$J252)</f>
        <v>0</v>
      </c>
      <c r="L252" s="99"/>
      <c r="M252" s="103">
        <f>SUMIFS(ID!$X:$X,ID!$V:$V,$L252)</f>
        <v>0</v>
      </c>
      <c r="N252" s="110"/>
      <c r="O252" s="103">
        <f>SUMIFS(ID!$AD:$AD,ID!$AB:$AB,$N252)</f>
        <v>0</v>
      </c>
      <c r="P252" s="99" t="str">
        <f t="shared" si="30"/>
        <v/>
      </c>
      <c r="Q252" s="22">
        <f t="shared" si="29"/>
        <v>0</v>
      </c>
      <c r="R252" s="30"/>
      <c r="S252" s="22">
        <f t="shared" si="32"/>
        <v>0</v>
      </c>
      <c r="T252" s="30"/>
      <c r="U252" s="22">
        <f t="shared" si="33"/>
        <v>0</v>
      </c>
      <c r="V252" s="78">
        <f t="shared" si="36"/>
        <v>0</v>
      </c>
      <c r="W252" s="22">
        <f t="shared" si="34"/>
        <v>0</v>
      </c>
      <c r="X252" s="76"/>
      <c r="Y252" s="22">
        <f>IF(OR(X252="",X252=ФИО!$Q$8),0,IF(COUNTIF(X:X,X252)=1,0,1))</f>
        <v>0</v>
      </c>
      <c r="AA252" s="2">
        <f>INDEX(ФИО!B:B,SUMIFS(ФИО!D:D,ФИО!Q:Q,БЮДЖЕТ!X252))</f>
        <v>0</v>
      </c>
    </row>
    <row r="253" spans="1:27" x14ac:dyDescent="0.25">
      <c r="A253" s="1"/>
      <c r="B253" s="5">
        <f t="shared" si="31"/>
        <v>253</v>
      </c>
      <c r="C253" s="5" t="str">
        <f t="shared" si="35"/>
        <v/>
      </c>
      <c r="D253" s="99"/>
      <c r="E253" s="103">
        <f>SUMIFS(ID!$H:$H,ID!$F:$F,$D253)</f>
        <v>0</v>
      </c>
      <c r="F253" s="99"/>
      <c r="G253" s="103">
        <f>SUMIFS(ID!$L:$L,ID!$J:$J,$F253)</f>
        <v>0</v>
      </c>
      <c r="H253" s="99"/>
      <c r="I253" s="103">
        <f>SUMIFS(ID!$P:$P,ID!$N:$N,$H253)</f>
        <v>0</v>
      </c>
      <c r="J253" s="99"/>
      <c r="K253" s="103">
        <f>SUMIFS(ID!$T:$T,ID!$R:$R,$J253)</f>
        <v>0</v>
      </c>
      <c r="L253" s="99"/>
      <c r="M253" s="103">
        <f>SUMIFS(ID!$X:$X,ID!$V:$V,$L253)</f>
        <v>0</v>
      </c>
      <c r="N253" s="110"/>
      <c r="O253" s="103">
        <f>SUMIFS(ID!$AD:$AD,ID!$AB:$AB,$N253)</f>
        <v>0</v>
      </c>
      <c r="P253" s="99" t="str">
        <f t="shared" si="30"/>
        <v/>
      </c>
      <c r="Q253" s="22">
        <f t="shared" si="29"/>
        <v>0</v>
      </c>
      <c r="R253" s="30"/>
      <c r="S253" s="22">
        <f t="shared" si="32"/>
        <v>0</v>
      </c>
      <c r="T253" s="30"/>
      <c r="U253" s="22">
        <f t="shared" si="33"/>
        <v>0</v>
      </c>
      <c r="V253" s="78">
        <f t="shared" si="36"/>
        <v>0</v>
      </c>
      <c r="W253" s="22">
        <f t="shared" si="34"/>
        <v>0</v>
      </c>
      <c r="X253" s="76"/>
      <c r="Y253" s="22">
        <f>IF(OR(X253="",X253=ФИО!$Q$8),0,IF(COUNTIF(X:X,X253)=1,0,1))</f>
        <v>0</v>
      </c>
      <c r="AA253" s="2">
        <f>INDEX(ФИО!B:B,SUMIFS(ФИО!D:D,ФИО!Q:Q,БЮДЖЕТ!X253))</f>
        <v>0</v>
      </c>
    </row>
    <row r="254" spans="1:27" x14ac:dyDescent="0.25">
      <c r="A254" s="1"/>
      <c r="B254" s="5">
        <f t="shared" si="31"/>
        <v>254</v>
      </c>
      <c r="C254" s="5" t="str">
        <f t="shared" si="35"/>
        <v/>
      </c>
      <c r="D254" s="99"/>
      <c r="E254" s="103">
        <f>SUMIFS(ID!$H:$H,ID!$F:$F,$D254)</f>
        <v>0</v>
      </c>
      <c r="F254" s="99"/>
      <c r="G254" s="103">
        <f>SUMIFS(ID!$L:$L,ID!$J:$J,$F254)</f>
        <v>0</v>
      </c>
      <c r="H254" s="99"/>
      <c r="I254" s="103">
        <f>SUMIFS(ID!$P:$P,ID!$N:$N,$H254)</f>
        <v>0</v>
      </c>
      <c r="J254" s="99"/>
      <c r="K254" s="103">
        <f>SUMIFS(ID!$T:$T,ID!$R:$R,$J254)</f>
        <v>0</v>
      </c>
      <c r="L254" s="99"/>
      <c r="M254" s="103">
        <f>SUMIFS(ID!$X:$X,ID!$V:$V,$L254)</f>
        <v>0</v>
      </c>
      <c r="N254" s="110"/>
      <c r="O254" s="103">
        <f>SUMIFS(ID!$AD:$AD,ID!$AB:$AB,$N254)</f>
        <v>0</v>
      </c>
      <c r="P254" s="99" t="str">
        <f t="shared" si="30"/>
        <v/>
      </c>
      <c r="Q254" s="22">
        <f t="shared" si="29"/>
        <v>0</v>
      </c>
      <c r="R254" s="30"/>
      <c r="S254" s="22">
        <f t="shared" si="32"/>
        <v>0</v>
      </c>
      <c r="T254" s="30"/>
      <c r="U254" s="22">
        <f t="shared" si="33"/>
        <v>0</v>
      </c>
      <c r="V254" s="78">
        <f t="shared" si="36"/>
        <v>0</v>
      </c>
      <c r="W254" s="22">
        <f t="shared" si="34"/>
        <v>0</v>
      </c>
      <c r="X254" s="76"/>
      <c r="Y254" s="22">
        <f>IF(OR(X254="",X254=ФИО!$Q$8),0,IF(COUNTIF(X:X,X254)=1,0,1))</f>
        <v>0</v>
      </c>
      <c r="AA254" s="2">
        <f>INDEX(ФИО!B:B,SUMIFS(ФИО!D:D,ФИО!Q:Q,БЮДЖЕТ!X254))</f>
        <v>0</v>
      </c>
    </row>
    <row r="255" spans="1:27" x14ac:dyDescent="0.25">
      <c r="A255" s="1"/>
      <c r="B255" s="5">
        <f t="shared" si="31"/>
        <v>255</v>
      </c>
      <c r="C255" s="5" t="str">
        <f t="shared" si="35"/>
        <v/>
      </c>
      <c r="D255" s="99"/>
      <c r="E255" s="103">
        <f>SUMIFS(ID!$H:$H,ID!$F:$F,$D255)</f>
        <v>0</v>
      </c>
      <c r="F255" s="99"/>
      <c r="G255" s="103">
        <f>SUMIFS(ID!$L:$L,ID!$J:$J,$F255)</f>
        <v>0</v>
      </c>
      <c r="H255" s="99"/>
      <c r="I255" s="103">
        <f>SUMIFS(ID!$P:$P,ID!$N:$N,$H255)</f>
        <v>0</v>
      </c>
      <c r="J255" s="99"/>
      <c r="K255" s="103">
        <f>SUMIFS(ID!$T:$T,ID!$R:$R,$J255)</f>
        <v>0</v>
      </c>
      <c r="L255" s="99"/>
      <c r="M255" s="103">
        <f>SUMIFS(ID!$X:$X,ID!$V:$V,$L255)</f>
        <v>0</v>
      </c>
      <c r="N255" s="110"/>
      <c r="O255" s="103">
        <f>SUMIFS(ID!$AD:$AD,ID!$AB:$AB,$N255)</f>
        <v>0</v>
      </c>
      <c r="P255" s="99" t="str">
        <f t="shared" si="30"/>
        <v/>
      </c>
      <c r="Q255" s="22">
        <f t="shared" si="29"/>
        <v>0</v>
      </c>
      <c r="R255" s="30"/>
      <c r="S255" s="22">
        <f t="shared" si="32"/>
        <v>0</v>
      </c>
      <c r="T255" s="30"/>
      <c r="U255" s="22">
        <f t="shared" si="33"/>
        <v>0</v>
      </c>
      <c r="V255" s="78">
        <f t="shared" si="36"/>
        <v>0</v>
      </c>
      <c r="W255" s="22">
        <f t="shared" si="34"/>
        <v>0</v>
      </c>
      <c r="X255" s="76"/>
      <c r="Y255" s="22">
        <f>IF(OR(X255="",X255=ФИО!$Q$8),0,IF(COUNTIF(X:X,X255)=1,0,1))</f>
        <v>0</v>
      </c>
      <c r="AA255" s="2">
        <f>INDEX(ФИО!B:B,SUMIFS(ФИО!D:D,ФИО!Q:Q,БЮДЖЕТ!X255))</f>
        <v>0</v>
      </c>
    </row>
    <row r="256" spans="1:27" x14ac:dyDescent="0.25">
      <c r="A256" s="1"/>
      <c r="B256" s="5">
        <f t="shared" si="31"/>
        <v>256</v>
      </c>
      <c r="C256" s="5" t="str">
        <f t="shared" si="35"/>
        <v/>
      </c>
      <c r="D256" s="99"/>
      <c r="E256" s="103">
        <f>SUMIFS(ID!$H:$H,ID!$F:$F,$D256)</f>
        <v>0</v>
      </c>
      <c r="F256" s="99"/>
      <c r="G256" s="103">
        <f>SUMIFS(ID!$L:$L,ID!$J:$J,$F256)</f>
        <v>0</v>
      </c>
      <c r="H256" s="99"/>
      <c r="I256" s="103">
        <f>SUMIFS(ID!$P:$P,ID!$N:$N,$H256)</f>
        <v>0</v>
      </c>
      <c r="J256" s="99"/>
      <c r="K256" s="103">
        <f>SUMIFS(ID!$T:$T,ID!$R:$R,$J256)</f>
        <v>0</v>
      </c>
      <c r="L256" s="99"/>
      <c r="M256" s="103">
        <f>SUMIFS(ID!$X:$X,ID!$V:$V,$L256)</f>
        <v>0</v>
      </c>
      <c r="N256" s="110"/>
      <c r="O256" s="103">
        <f>SUMIFS(ID!$AD:$AD,ID!$AB:$AB,$N256)</f>
        <v>0</v>
      </c>
      <c r="P256" s="99" t="str">
        <f t="shared" si="30"/>
        <v/>
      </c>
      <c r="Q256" s="22">
        <f t="shared" si="29"/>
        <v>0</v>
      </c>
      <c r="R256" s="30"/>
      <c r="S256" s="22">
        <f t="shared" si="32"/>
        <v>0</v>
      </c>
      <c r="T256" s="30"/>
      <c r="U256" s="22">
        <f t="shared" si="33"/>
        <v>0</v>
      </c>
      <c r="V256" s="78">
        <f t="shared" si="36"/>
        <v>0</v>
      </c>
      <c r="W256" s="22">
        <f t="shared" si="34"/>
        <v>0</v>
      </c>
      <c r="X256" s="76"/>
      <c r="Y256" s="22">
        <f>IF(OR(X256="",X256=ФИО!$Q$8),0,IF(COUNTIF(X:X,X256)=1,0,1))</f>
        <v>0</v>
      </c>
      <c r="AA256" s="2">
        <f>INDEX(ФИО!B:B,SUMIFS(ФИО!D:D,ФИО!Q:Q,БЮДЖЕТ!X256))</f>
        <v>0</v>
      </c>
    </row>
    <row r="257" spans="1:27" x14ac:dyDescent="0.25">
      <c r="A257" s="1"/>
      <c r="B257" s="5">
        <f t="shared" si="31"/>
        <v>257</v>
      </c>
      <c r="C257" s="5" t="str">
        <f t="shared" si="35"/>
        <v/>
      </c>
      <c r="D257" s="99"/>
      <c r="E257" s="103">
        <f>SUMIFS(ID!$H:$H,ID!$F:$F,$D257)</f>
        <v>0</v>
      </c>
      <c r="F257" s="99"/>
      <c r="G257" s="103">
        <f>SUMIFS(ID!$L:$L,ID!$J:$J,$F257)</f>
        <v>0</v>
      </c>
      <c r="H257" s="99"/>
      <c r="I257" s="103">
        <f>SUMIFS(ID!$P:$P,ID!$N:$N,$H257)</f>
        <v>0</v>
      </c>
      <c r="J257" s="99"/>
      <c r="K257" s="103">
        <f>SUMIFS(ID!$T:$T,ID!$R:$R,$J257)</f>
        <v>0</v>
      </c>
      <c r="L257" s="99"/>
      <c r="M257" s="103">
        <f>SUMIFS(ID!$X:$X,ID!$V:$V,$L257)</f>
        <v>0</v>
      </c>
      <c r="N257" s="110"/>
      <c r="O257" s="103">
        <f>SUMIFS(ID!$AD:$AD,ID!$AB:$AB,$N257)</f>
        <v>0</v>
      </c>
      <c r="P257" s="99" t="str">
        <f t="shared" si="30"/>
        <v/>
      </c>
      <c r="Q257" s="22">
        <f t="shared" si="29"/>
        <v>0</v>
      </c>
      <c r="R257" s="30"/>
      <c r="S257" s="22">
        <f t="shared" si="32"/>
        <v>0</v>
      </c>
      <c r="T257" s="30"/>
      <c r="U257" s="22">
        <f t="shared" si="33"/>
        <v>0</v>
      </c>
      <c r="V257" s="78">
        <f t="shared" si="36"/>
        <v>0</v>
      </c>
      <c r="W257" s="22">
        <f t="shared" si="34"/>
        <v>0</v>
      </c>
      <c r="X257" s="76"/>
      <c r="Y257" s="22">
        <f>IF(OR(X257="",X257=ФИО!$Q$8),0,IF(COUNTIF(X:X,X257)=1,0,1))</f>
        <v>0</v>
      </c>
      <c r="AA257" s="2">
        <f>INDEX(ФИО!B:B,SUMIFS(ФИО!D:D,ФИО!Q:Q,БЮДЖЕТ!X257))</f>
        <v>0</v>
      </c>
    </row>
    <row r="258" spans="1:27" x14ac:dyDescent="0.25">
      <c r="A258" s="1"/>
      <c r="B258" s="5">
        <f t="shared" si="31"/>
        <v>258</v>
      </c>
      <c r="C258" s="5" t="str">
        <f t="shared" si="35"/>
        <v/>
      </c>
      <c r="D258" s="99"/>
      <c r="E258" s="103">
        <f>SUMIFS(ID!$H:$H,ID!$F:$F,$D258)</f>
        <v>0</v>
      </c>
      <c r="F258" s="99"/>
      <c r="G258" s="103">
        <f>SUMIFS(ID!$L:$L,ID!$J:$J,$F258)</f>
        <v>0</v>
      </c>
      <c r="H258" s="99"/>
      <c r="I258" s="103">
        <f>SUMIFS(ID!$P:$P,ID!$N:$N,$H258)</f>
        <v>0</v>
      </c>
      <c r="J258" s="99"/>
      <c r="K258" s="103">
        <f>SUMIFS(ID!$T:$T,ID!$R:$R,$J258)</f>
        <v>0</v>
      </c>
      <c r="L258" s="99"/>
      <c r="M258" s="103">
        <f>SUMIFS(ID!$X:$X,ID!$V:$V,$L258)</f>
        <v>0</v>
      </c>
      <c r="N258" s="110"/>
      <c r="O258" s="103">
        <f>SUMIFS(ID!$AD:$AD,ID!$AB:$AB,$N258)</f>
        <v>0</v>
      </c>
      <c r="P258" s="99" t="str">
        <f t="shared" si="30"/>
        <v/>
      </c>
      <c r="Q258" s="22">
        <f t="shared" si="29"/>
        <v>0</v>
      </c>
      <c r="R258" s="30"/>
      <c r="S258" s="22">
        <f t="shared" si="32"/>
        <v>0</v>
      </c>
      <c r="T258" s="30"/>
      <c r="U258" s="22">
        <f t="shared" si="33"/>
        <v>0</v>
      </c>
      <c r="V258" s="78">
        <f t="shared" si="36"/>
        <v>0</v>
      </c>
      <c r="W258" s="22">
        <f t="shared" si="34"/>
        <v>0</v>
      </c>
      <c r="X258" s="76"/>
      <c r="Y258" s="22">
        <f>IF(OR(X258="",X258=ФИО!$Q$8),0,IF(COUNTIF(X:X,X258)=1,0,1))</f>
        <v>0</v>
      </c>
      <c r="AA258" s="2">
        <f>INDEX(ФИО!B:B,SUMIFS(ФИО!D:D,ФИО!Q:Q,БЮДЖЕТ!X258))</f>
        <v>0</v>
      </c>
    </row>
    <row r="259" spans="1:27" x14ac:dyDescent="0.25">
      <c r="A259" s="1"/>
      <c r="B259" s="5">
        <f t="shared" si="31"/>
        <v>259</v>
      </c>
      <c r="C259" s="5" t="str">
        <f t="shared" si="35"/>
        <v/>
      </c>
      <c r="D259" s="99"/>
      <c r="E259" s="103">
        <f>SUMIFS(ID!$H:$H,ID!$F:$F,$D259)</f>
        <v>0</v>
      </c>
      <c r="F259" s="99"/>
      <c r="G259" s="103">
        <f>SUMIFS(ID!$L:$L,ID!$J:$J,$F259)</f>
        <v>0</v>
      </c>
      <c r="H259" s="99"/>
      <c r="I259" s="103">
        <f>SUMIFS(ID!$P:$P,ID!$N:$N,$H259)</f>
        <v>0</v>
      </c>
      <c r="J259" s="99"/>
      <c r="K259" s="103">
        <f>SUMIFS(ID!$T:$T,ID!$R:$R,$J259)</f>
        <v>0</v>
      </c>
      <c r="L259" s="99"/>
      <c r="M259" s="103">
        <f>SUMIFS(ID!$X:$X,ID!$V:$V,$L259)</f>
        <v>0</v>
      </c>
      <c r="N259" s="110"/>
      <c r="O259" s="103">
        <f>SUMIFS(ID!$AD:$AD,ID!$AB:$AB,$N259)</f>
        <v>0</v>
      </c>
      <c r="P259" s="99" t="str">
        <f t="shared" si="30"/>
        <v/>
      </c>
      <c r="Q259" s="22">
        <f t="shared" si="29"/>
        <v>0</v>
      </c>
      <c r="R259" s="30"/>
      <c r="S259" s="22">
        <f t="shared" si="32"/>
        <v>0</v>
      </c>
      <c r="T259" s="30"/>
      <c r="U259" s="22">
        <f t="shared" si="33"/>
        <v>0</v>
      </c>
      <c r="V259" s="78">
        <f t="shared" si="36"/>
        <v>0</v>
      </c>
      <c r="W259" s="22">
        <f t="shared" si="34"/>
        <v>0</v>
      </c>
      <c r="X259" s="76"/>
      <c r="Y259" s="22">
        <f>IF(OR(X259="",X259=ФИО!$Q$8),0,IF(COUNTIF(X:X,X259)=1,0,1))</f>
        <v>0</v>
      </c>
      <c r="AA259" s="2">
        <f>INDEX(ФИО!B:B,SUMIFS(ФИО!D:D,ФИО!Q:Q,БЮДЖЕТ!X259))</f>
        <v>0</v>
      </c>
    </row>
    <row r="260" spans="1:27" x14ac:dyDescent="0.25">
      <c r="A260" s="1"/>
      <c r="B260" s="5">
        <f t="shared" si="31"/>
        <v>260</v>
      </c>
      <c r="C260" s="5" t="str">
        <f t="shared" si="35"/>
        <v/>
      </c>
      <c r="D260" s="99"/>
      <c r="E260" s="103">
        <f>SUMIFS(ID!$H:$H,ID!$F:$F,$D260)</f>
        <v>0</v>
      </c>
      <c r="F260" s="99"/>
      <c r="G260" s="103">
        <f>SUMIFS(ID!$L:$L,ID!$J:$J,$F260)</f>
        <v>0</v>
      </c>
      <c r="H260" s="99"/>
      <c r="I260" s="103">
        <f>SUMIFS(ID!$P:$P,ID!$N:$N,$H260)</f>
        <v>0</v>
      </c>
      <c r="J260" s="99"/>
      <c r="K260" s="103">
        <f>SUMIFS(ID!$T:$T,ID!$R:$R,$J260)</f>
        <v>0</v>
      </c>
      <c r="L260" s="99"/>
      <c r="M260" s="103">
        <f>SUMIFS(ID!$X:$X,ID!$V:$V,$L260)</f>
        <v>0</v>
      </c>
      <c r="N260" s="110"/>
      <c r="O260" s="103">
        <f>SUMIFS(ID!$AD:$AD,ID!$AB:$AB,$N260)</f>
        <v>0</v>
      </c>
      <c r="P260" s="99" t="str">
        <f t="shared" si="30"/>
        <v/>
      </c>
      <c r="Q260" s="22">
        <f t="shared" si="29"/>
        <v>0</v>
      </c>
      <c r="R260" s="30"/>
      <c r="S260" s="22">
        <f t="shared" si="32"/>
        <v>0</v>
      </c>
      <c r="T260" s="30"/>
      <c r="U260" s="22">
        <f t="shared" si="33"/>
        <v>0</v>
      </c>
      <c r="V260" s="78">
        <f t="shared" si="36"/>
        <v>0</v>
      </c>
      <c r="W260" s="22">
        <f t="shared" si="34"/>
        <v>0</v>
      </c>
      <c r="X260" s="76"/>
      <c r="Y260" s="22">
        <f>IF(OR(X260="",X260=ФИО!$Q$8),0,IF(COUNTIF(X:X,X260)=1,0,1))</f>
        <v>0</v>
      </c>
      <c r="AA260" s="2">
        <f>INDEX(ФИО!B:B,SUMIFS(ФИО!D:D,ФИО!Q:Q,БЮДЖЕТ!X260))</f>
        <v>0</v>
      </c>
    </row>
    <row r="261" spans="1:27" x14ac:dyDescent="0.25">
      <c r="A261" s="1"/>
      <c r="B261" s="5">
        <f t="shared" si="31"/>
        <v>261</v>
      </c>
      <c r="C261" s="5" t="str">
        <f t="shared" si="35"/>
        <v/>
      </c>
      <c r="D261" s="99"/>
      <c r="E261" s="103">
        <f>SUMIFS(ID!$H:$H,ID!$F:$F,$D261)</f>
        <v>0</v>
      </c>
      <c r="F261" s="99"/>
      <c r="G261" s="103">
        <f>SUMIFS(ID!$L:$L,ID!$J:$J,$F261)</f>
        <v>0</v>
      </c>
      <c r="H261" s="99"/>
      <c r="I261" s="103">
        <f>SUMIFS(ID!$P:$P,ID!$N:$N,$H261)</f>
        <v>0</v>
      </c>
      <c r="J261" s="99"/>
      <c r="K261" s="103">
        <f>SUMIFS(ID!$T:$T,ID!$R:$R,$J261)</f>
        <v>0</v>
      </c>
      <c r="L261" s="99"/>
      <c r="M261" s="103">
        <f>SUMIFS(ID!$X:$X,ID!$V:$V,$L261)</f>
        <v>0</v>
      </c>
      <c r="N261" s="110"/>
      <c r="O261" s="103">
        <f>SUMIFS(ID!$AD:$AD,ID!$AB:$AB,$N261)</f>
        <v>0</v>
      </c>
      <c r="P261" s="99" t="str">
        <f t="shared" si="30"/>
        <v/>
      </c>
      <c r="Q261" s="22">
        <f t="shared" si="29"/>
        <v>0</v>
      </c>
      <c r="R261" s="30"/>
      <c r="S261" s="22">
        <f t="shared" si="32"/>
        <v>0</v>
      </c>
      <c r="T261" s="30"/>
      <c r="U261" s="22">
        <f t="shared" si="33"/>
        <v>0</v>
      </c>
      <c r="V261" s="78">
        <f t="shared" si="36"/>
        <v>0</v>
      </c>
      <c r="W261" s="22">
        <f t="shared" si="34"/>
        <v>0</v>
      </c>
      <c r="X261" s="76"/>
      <c r="Y261" s="22">
        <f>IF(OR(X261="",X261=ФИО!$Q$8),0,IF(COUNTIF(X:X,X261)=1,0,1))</f>
        <v>0</v>
      </c>
      <c r="AA261" s="2">
        <f>INDEX(ФИО!B:B,SUMIFS(ФИО!D:D,ФИО!Q:Q,БЮДЖЕТ!X261))</f>
        <v>0</v>
      </c>
    </row>
    <row r="262" spans="1:27" x14ac:dyDescent="0.25">
      <c r="A262" s="1"/>
      <c r="B262" s="5">
        <f t="shared" si="31"/>
        <v>262</v>
      </c>
      <c r="C262" s="5" t="str">
        <f t="shared" si="35"/>
        <v/>
      </c>
      <c r="D262" s="99"/>
      <c r="E262" s="103">
        <f>SUMIFS(ID!$H:$H,ID!$F:$F,$D262)</f>
        <v>0</v>
      </c>
      <c r="F262" s="99"/>
      <c r="G262" s="103">
        <f>SUMIFS(ID!$L:$L,ID!$J:$J,$F262)</f>
        <v>0</v>
      </c>
      <c r="H262" s="99"/>
      <c r="I262" s="103">
        <f>SUMIFS(ID!$P:$P,ID!$N:$N,$H262)</f>
        <v>0</v>
      </c>
      <c r="J262" s="99"/>
      <c r="K262" s="103">
        <f>SUMIFS(ID!$T:$T,ID!$R:$R,$J262)</f>
        <v>0</v>
      </c>
      <c r="L262" s="99"/>
      <c r="M262" s="103">
        <f>SUMIFS(ID!$X:$X,ID!$V:$V,$L262)</f>
        <v>0</v>
      </c>
      <c r="N262" s="110"/>
      <c r="O262" s="103">
        <f>SUMIFS(ID!$AD:$AD,ID!$AB:$AB,$N262)</f>
        <v>0</v>
      </c>
      <c r="P262" s="99" t="str">
        <f t="shared" si="30"/>
        <v/>
      </c>
      <c r="Q262" s="22">
        <f t="shared" si="29"/>
        <v>0</v>
      </c>
      <c r="R262" s="30"/>
      <c r="S262" s="22">
        <f t="shared" si="32"/>
        <v>0</v>
      </c>
      <c r="T262" s="30"/>
      <c r="U262" s="22">
        <f t="shared" si="33"/>
        <v>0</v>
      </c>
      <c r="V262" s="78">
        <f t="shared" si="36"/>
        <v>0</v>
      </c>
      <c r="W262" s="22">
        <f t="shared" si="34"/>
        <v>0</v>
      </c>
      <c r="X262" s="76"/>
      <c r="Y262" s="22">
        <f>IF(OR(X262="",X262=ФИО!$Q$8),0,IF(COUNTIF(X:X,X262)=1,0,1))</f>
        <v>0</v>
      </c>
      <c r="AA262" s="2">
        <f>INDEX(ФИО!B:B,SUMIFS(ФИО!D:D,ФИО!Q:Q,БЮДЖЕТ!X262))</f>
        <v>0</v>
      </c>
    </row>
    <row r="263" spans="1:27" x14ac:dyDescent="0.25">
      <c r="A263" s="1"/>
      <c r="B263" s="5">
        <f t="shared" si="31"/>
        <v>263</v>
      </c>
      <c r="C263" s="5" t="str">
        <f t="shared" si="35"/>
        <v/>
      </c>
      <c r="D263" s="99"/>
      <c r="E263" s="103">
        <f>SUMIFS(ID!$H:$H,ID!$F:$F,$D263)</f>
        <v>0</v>
      </c>
      <c r="F263" s="99"/>
      <c r="G263" s="103">
        <f>SUMIFS(ID!$L:$L,ID!$J:$J,$F263)</f>
        <v>0</v>
      </c>
      <c r="H263" s="99"/>
      <c r="I263" s="103">
        <f>SUMIFS(ID!$P:$P,ID!$N:$N,$H263)</f>
        <v>0</v>
      </c>
      <c r="J263" s="99"/>
      <c r="K263" s="103">
        <f>SUMIFS(ID!$T:$T,ID!$R:$R,$J263)</f>
        <v>0</v>
      </c>
      <c r="L263" s="99"/>
      <c r="M263" s="103">
        <f>SUMIFS(ID!$X:$X,ID!$V:$V,$L263)</f>
        <v>0</v>
      </c>
      <c r="N263" s="110"/>
      <c r="O263" s="103">
        <f>SUMIFS(ID!$AD:$AD,ID!$AB:$AB,$N263)</f>
        <v>0</v>
      </c>
      <c r="P263" s="99" t="str">
        <f t="shared" si="30"/>
        <v/>
      </c>
      <c r="Q263" s="22">
        <f t="shared" si="29"/>
        <v>0</v>
      </c>
      <c r="R263" s="30"/>
      <c r="S263" s="22">
        <f t="shared" si="32"/>
        <v>0</v>
      </c>
      <c r="T263" s="30"/>
      <c r="U263" s="22">
        <f t="shared" si="33"/>
        <v>0</v>
      </c>
      <c r="V263" s="78">
        <f t="shared" si="36"/>
        <v>0</v>
      </c>
      <c r="W263" s="22">
        <f t="shared" si="34"/>
        <v>0</v>
      </c>
      <c r="X263" s="76"/>
      <c r="Y263" s="22">
        <f>IF(OR(X263="",X263=ФИО!$Q$8),0,IF(COUNTIF(X:X,X263)=1,0,1))</f>
        <v>0</v>
      </c>
      <c r="AA263" s="2">
        <f>INDEX(ФИО!B:B,SUMIFS(ФИО!D:D,ФИО!Q:Q,БЮДЖЕТ!X263))</f>
        <v>0</v>
      </c>
    </row>
    <row r="264" spans="1:27" x14ac:dyDescent="0.25">
      <c r="A264" s="1"/>
      <c r="B264" s="5">
        <f t="shared" si="31"/>
        <v>264</v>
      </c>
      <c r="C264" s="5" t="str">
        <f t="shared" si="35"/>
        <v/>
      </c>
      <c r="D264" s="99"/>
      <c r="E264" s="103">
        <f>SUMIFS(ID!$H:$H,ID!$F:$F,$D264)</f>
        <v>0</v>
      </c>
      <c r="F264" s="99"/>
      <c r="G264" s="103">
        <f>SUMIFS(ID!$L:$L,ID!$J:$J,$F264)</f>
        <v>0</v>
      </c>
      <c r="H264" s="99"/>
      <c r="I264" s="103">
        <f>SUMIFS(ID!$P:$P,ID!$N:$N,$H264)</f>
        <v>0</v>
      </c>
      <c r="J264" s="99"/>
      <c r="K264" s="103">
        <f>SUMIFS(ID!$T:$T,ID!$R:$R,$J264)</f>
        <v>0</v>
      </c>
      <c r="L264" s="99"/>
      <c r="M264" s="103">
        <f>SUMIFS(ID!$X:$X,ID!$V:$V,$L264)</f>
        <v>0</v>
      </c>
      <c r="N264" s="110"/>
      <c r="O264" s="103">
        <f>SUMIFS(ID!$AD:$AD,ID!$AB:$AB,$N264)</f>
        <v>0</v>
      </c>
      <c r="P264" s="99" t="str">
        <f t="shared" si="30"/>
        <v/>
      </c>
      <c r="Q264" s="22">
        <f t="shared" si="29"/>
        <v>0</v>
      </c>
      <c r="R264" s="30"/>
      <c r="S264" s="22">
        <f t="shared" si="32"/>
        <v>0</v>
      </c>
      <c r="T264" s="30"/>
      <c r="U264" s="22">
        <f t="shared" si="33"/>
        <v>0</v>
      </c>
      <c r="V264" s="78">
        <f t="shared" si="36"/>
        <v>0</v>
      </c>
      <c r="W264" s="22">
        <f t="shared" si="34"/>
        <v>0</v>
      </c>
      <c r="X264" s="76"/>
      <c r="Y264" s="22">
        <f>IF(OR(X264="",X264=ФИО!$Q$8),0,IF(COUNTIF(X:X,X264)=1,0,1))</f>
        <v>0</v>
      </c>
      <c r="AA264" s="2">
        <f>INDEX(ФИО!B:B,SUMIFS(ФИО!D:D,ФИО!Q:Q,БЮДЖЕТ!X264))</f>
        <v>0</v>
      </c>
    </row>
    <row r="265" spans="1:27" x14ac:dyDescent="0.25">
      <c r="A265" s="1"/>
      <c r="B265" s="5">
        <f t="shared" si="31"/>
        <v>265</v>
      </c>
      <c r="C265" s="5" t="str">
        <f t="shared" si="35"/>
        <v/>
      </c>
      <c r="D265" s="99"/>
      <c r="E265" s="103">
        <f>SUMIFS(ID!$H:$H,ID!$F:$F,$D265)</f>
        <v>0</v>
      </c>
      <c r="F265" s="99"/>
      <c r="G265" s="103">
        <f>SUMIFS(ID!$L:$L,ID!$J:$J,$F265)</f>
        <v>0</v>
      </c>
      <c r="H265" s="99"/>
      <c r="I265" s="103">
        <f>SUMIFS(ID!$P:$P,ID!$N:$N,$H265)</f>
        <v>0</v>
      </c>
      <c r="J265" s="99"/>
      <c r="K265" s="103">
        <f>SUMIFS(ID!$T:$T,ID!$R:$R,$J265)</f>
        <v>0</v>
      </c>
      <c r="L265" s="99"/>
      <c r="M265" s="103">
        <f>SUMIFS(ID!$X:$X,ID!$V:$V,$L265)</f>
        <v>0</v>
      </c>
      <c r="N265" s="110"/>
      <c r="O265" s="103">
        <f>SUMIFS(ID!$AD:$AD,ID!$AB:$AB,$N265)</f>
        <v>0</v>
      </c>
      <c r="P265" s="99" t="str">
        <f t="shared" si="30"/>
        <v/>
      </c>
      <c r="Q265" s="22">
        <f t="shared" si="29"/>
        <v>0</v>
      </c>
      <c r="R265" s="30"/>
      <c r="S265" s="22">
        <f t="shared" si="32"/>
        <v>0</v>
      </c>
      <c r="T265" s="30"/>
      <c r="U265" s="22">
        <f t="shared" si="33"/>
        <v>0</v>
      </c>
      <c r="V265" s="78">
        <f t="shared" si="36"/>
        <v>0</v>
      </c>
      <c r="W265" s="22">
        <f t="shared" si="34"/>
        <v>0</v>
      </c>
      <c r="X265" s="76"/>
      <c r="Y265" s="22">
        <f>IF(OR(X265="",X265=ФИО!$Q$8),0,IF(COUNTIF(X:X,X265)=1,0,1))</f>
        <v>0</v>
      </c>
      <c r="AA265" s="2">
        <f>INDEX(ФИО!B:B,SUMIFS(ФИО!D:D,ФИО!Q:Q,БЮДЖЕТ!X265))</f>
        <v>0</v>
      </c>
    </row>
    <row r="266" spans="1:27" x14ac:dyDescent="0.25">
      <c r="A266" s="1"/>
      <c r="B266" s="5">
        <f t="shared" si="31"/>
        <v>266</v>
      </c>
      <c r="C266" s="5" t="str">
        <f t="shared" si="35"/>
        <v/>
      </c>
      <c r="D266" s="99"/>
      <c r="E266" s="103">
        <f>SUMIFS(ID!$H:$H,ID!$F:$F,$D266)</f>
        <v>0</v>
      </c>
      <c r="F266" s="99"/>
      <c r="G266" s="103">
        <f>SUMIFS(ID!$L:$L,ID!$J:$J,$F266)</f>
        <v>0</v>
      </c>
      <c r="H266" s="99"/>
      <c r="I266" s="103">
        <f>SUMIFS(ID!$P:$P,ID!$N:$N,$H266)</f>
        <v>0</v>
      </c>
      <c r="J266" s="99"/>
      <c r="K266" s="103">
        <f>SUMIFS(ID!$T:$T,ID!$R:$R,$J266)</f>
        <v>0</v>
      </c>
      <c r="L266" s="99"/>
      <c r="M266" s="103">
        <f>SUMIFS(ID!$X:$X,ID!$V:$V,$L266)</f>
        <v>0</v>
      </c>
      <c r="N266" s="110"/>
      <c r="O266" s="103">
        <f>SUMIFS(ID!$AD:$AD,ID!$AB:$AB,$N266)</f>
        <v>0</v>
      </c>
      <c r="P266" s="99" t="str">
        <f t="shared" si="30"/>
        <v/>
      </c>
      <c r="Q266" s="22">
        <f t="shared" si="29"/>
        <v>0</v>
      </c>
      <c r="R266" s="30"/>
      <c r="S266" s="22">
        <f t="shared" si="32"/>
        <v>0</v>
      </c>
      <c r="T266" s="30"/>
      <c r="U266" s="22">
        <f t="shared" si="33"/>
        <v>0</v>
      </c>
      <c r="V266" s="78">
        <f t="shared" si="36"/>
        <v>0</v>
      </c>
      <c r="W266" s="22">
        <f t="shared" si="34"/>
        <v>0</v>
      </c>
      <c r="X266" s="76"/>
      <c r="Y266" s="22">
        <f>IF(OR(X266="",X266=ФИО!$Q$8),0,IF(COUNTIF(X:X,X266)=1,0,1))</f>
        <v>0</v>
      </c>
      <c r="AA266" s="2">
        <f>INDEX(ФИО!B:B,SUMIFS(ФИО!D:D,ФИО!Q:Q,БЮДЖЕТ!X266))</f>
        <v>0</v>
      </c>
    </row>
    <row r="267" spans="1:27" x14ac:dyDescent="0.25">
      <c r="A267" s="1"/>
      <c r="B267" s="5">
        <f t="shared" si="31"/>
        <v>267</v>
      </c>
      <c r="C267" s="5" t="str">
        <f t="shared" si="35"/>
        <v/>
      </c>
      <c r="D267" s="99"/>
      <c r="E267" s="103">
        <f>SUMIFS(ID!$H:$H,ID!$F:$F,$D267)</f>
        <v>0</v>
      </c>
      <c r="F267" s="99"/>
      <c r="G267" s="103">
        <f>SUMIFS(ID!$L:$L,ID!$J:$J,$F267)</f>
        <v>0</v>
      </c>
      <c r="H267" s="99"/>
      <c r="I267" s="103">
        <f>SUMIFS(ID!$P:$P,ID!$N:$N,$H267)</f>
        <v>0</v>
      </c>
      <c r="J267" s="99"/>
      <c r="K267" s="103">
        <f>SUMIFS(ID!$T:$T,ID!$R:$R,$J267)</f>
        <v>0</v>
      </c>
      <c r="L267" s="99"/>
      <c r="M267" s="103">
        <f>SUMIFS(ID!$X:$X,ID!$V:$V,$L267)</f>
        <v>0</v>
      </c>
      <c r="N267" s="110"/>
      <c r="O267" s="103">
        <f>SUMIFS(ID!$AD:$AD,ID!$AB:$AB,$N267)</f>
        <v>0</v>
      </c>
      <c r="P267" s="99" t="str">
        <f t="shared" si="30"/>
        <v/>
      </c>
      <c r="Q267" s="22">
        <f t="shared" ref="Q267:Q330" si="37">IF(P267="Ошибка!",1,IF(P267="",0,IF(COUNTIF(P:P,P267)=1,0,1)))</f>
        <v>0</v>
      </c>
      <c r="R267" s="30"/>
      <c r="S267" s="22">
        <f t="shared" si="32"/>
        <v>0</v>
      </c>
      <c r="T267" s="30"/>
      <c r="U267" s="22">
        <f t="shared" si="33"/>
        <v>0</v>
      </c>
      <c r="V267" s="78">
        <f t="shared" si="36"/>
        <v>0</v>
      </c>
      <c r="W267" s="22">
        <f t="shared" si="34"/>
        <v>0</v>
      </c>
      <c r="X267" s="76"/>
      <c r="Y267" s="22">
        <f>IF(OR(X267="",X267=ФИО!$Q$8),0,IF(COUNTIF(X:X,X267)=1,0,1))</f>
        <v>0</v>
      </c>
      <c r="AA267" s="2">
        <f>INDEX(ФИО!B:B,SUMIFS(ФИО!D:D,ФИО!Q:Q,БЮДЖЕТ!X267))</f>
        <v>0</v>
      </c>
    </row>
    <row r="268" spans="1:27" x14ac:dyDescent="0.25">
      <c r="A268" s="1"/>
      <c r="B268" s="5">
        <f t="shared" si="31"/>
        <v>268</v>
      </c>
      <c r="C268" s="5" t="str">
        <f t="shared" si="35"/>
        <v/>
      </c>
      <c r="D268" s="99"/>
      <c r="E268" s="103">
        <f>SUMIFS(ID!$H:$H,ID!$F:$F,$D268)</f>
        <v>0</v>
      </c>
      <c r="F268" s="99"/>
      <c r="G268" s="103">
        <f>SUMIFS(ID!$L:$L,ID!$J:$J,$F268)</f>
        <v>0</v>
      </c>
      <c r="H268" s="99"/>
      <c r="I268" s="103">
        <f>SUMIFS(ID!$P:$P,ID!$N:$N,$H268)</f>
        <v>0</v>
      </c>
      <c r="J268" s="99"/>
      <c r="K268" s="103">
        <f>SUMIFS(ID!$T:$T,ID!$R:$R,$J268)</f>
        <v>0</v>
      </c>
      <c r="L268" s="99"/>
      <c r="M268" s="103">
        <f>SUMIFS(ID!$X:$X,ID!$V:$V,$L268)</f>
        <v>0</v>
      </c>
      <c r="N268" s="110"/>
      <c r="O268" s="103">
        <f>SUMIFS(ID!$AD:$AD,ID!$AB:$AB,$N268)</f>
        <v>0</v>
      </c>
      <c r="P268" s="99" t="str">
        <f t="shared" ref="P268:P331" si="38">IF(OR(N268="",O268=0),"",IF(OR(E268=0,G268=0,I268=0,M268=0),"Ошибка!",E268&amp;"."&amp;G268&amp;"."&amp;I268&amp;"."&amp;M268&amp;"."&amp;O268))</f>
        <v/>
      </c>
      <c r="Q268" s="22">
        <f t="shared" si="37"/>
        <v>0</v>
      </c>
      <c r="R268" s="30"/>
      <c r="S268" s="22">
        <f t="shared" si="32"/>
        <v>0</v>
      </c>
      <c r="T268" s="30"/>
      <c r="U268" s="22">
        <f t="shared" si="33"/>
        <v>0</v>
      </c>
      <c r="V268" s="78">
        <f t="shared" si="36"/>
        <v>0</v>
      </c>
      <c r="W268" s="22">
        <f t="shared" si="34"/>
        <v>0</v>
      </c>
      <c r="X268" s="76"/>
      <c r="Y268" s="22">
        <f>IF(OR(X268="",X268=ФИО!$Q$8),0,IF(COUNTIF(X:X,X268)=1,0,1))</f>
        <v>0</v>
      </c>
      <c r="AA268" s="2">
        <f>INDEX(ФИО!B:B,SUMIFS(ФИО!D:D,ФИО!Q:Q,БЮДЖЕТ!X268))</f>
        <v>0</v>
      </c>
    </row>
    <row r="269" spans="1:27" x14ac:dyDescent="0.25">
      <c r="A269" s="1"/>
      <c r="B269" s="5">
        <f t="shared" si="31"/>
        <v>269</v>
      </c>
      <c r="C269" s="5" t="str">
        <f t="shared" si="35"/>
        <v/>
      </c>
      <c r="D269" s="99"/>
      <c r="E269" s="103">
        <f>SUMIFS(ID!$H:$H,ID!$F:$F,$D269)</f>
        <v>0</v>
      </c>
      <c r="F269" s="99"/>
      <c r="G269" s="103">
        <f>SUMIFS(ID!$L:$L,ID!$J:$J,$F269)</f>
        <v>0</v>
      </c>
      <c r="H269" s="99"/>
      <c r="I269" s="103">
        <f>SUMIFS(ID!$P:$P,ID!$N:$N,$H269)</f>
        <v>0</v>
      </c>
      <c r="J269" s="99"/>
      <c r="K269" s="103">
        <f>SUMIFS(ID!$T:$T,ID!$R:$R,$J269)</f>
        <v>0</v>
      </c>
      <c r="L269" s="99"/>
      <c r="M269" s="103">
        <f>SUMIFS(ID!$X:$X,ID!$V:$V,$L269)</f>
        <v>0</v>
      </c>
      <c r="N269" s="110"/>
      <c r="O269" s="103">
        <f>SUMIFS(ID!$AD:$AD,ID!$AB:$AB,$N269)</f>
        <v>0</v>
      </c>
      <c r="P269" s="99" t="str">
        <f t="shared" si="38"/>
        <v/>
      </c>
      <c r="Q269" s="22">
        <f t="shared" si="37"/>
        <v>0</v>
      </c>
      <c r="R269" s="30"/>
      <c r="S269" s="22">
        <f t="shared" si="32"/>
        <v>0</v>
      </c>
      <c r="T269" s="30"/>
      <c r="U269" s="22">
        <f t="shared" si="33"/>
        <v>0</v>
      </c>
      <c r="V269" s="78">
        <f t="shared" si="36"/>
        <v>0</v>
      </c>
      <c r="W269" s="22">
        <f t="shared" si="34"/>
        <v>0</v>
      </c>
      <c r="X269" s="76"/>
      <c r="Y269" s="22">
        <f>IF(OR(X269="",X269=ФИО!$Q$8),0,IF(COUNTIF(X:X,X269)=1,0,1))</f>
        <v>0</v>
      </c>
      <c r="AA269" s="2">
        <f>INDEX(ФИО!B:B,SUMIFS(ФИО!D:D,ФИО!Q:Q,БЮДЖЕТ!X269))</f>
        <v>0</v>
      </c>
    </row>
    <row r="270" spans="1:27" x14ac:dyDescent="0.25">
      <c r="A270" s="1"/>
      <c r="B270" s="5">
        <f t="shared" ref="B270:B333" si="39">ROW(A270)</f>
        <v>270</v>
      </c>
      <c r="C270" s="5" t="str">
        <f t="shared" si="35"/>
        <v/>
      </c>
      <c r="D270" s="99"/>
      <c r="E270" s="103">
        <f>SUMIFS(ID!$H:$H,ID!$F:$F,$D270)</f>
        <v>0</v>
      </c>
      <c r="F270" s="99"/>
      <c r="G270" s="103">
        <f>SUMIFS(ID!$L:$L,ID!$J:$J,$F270)</f>
        <v>0</v>
      </c>
      <c r="H270" s="99"/>
      <c r="I270" s="103">
        <f>SUMIFS(ID!$P:$P,ID!$N:$N,$H270)</f>
        <v>0</v>
      </c>
      <c r="J270" s="99"/>
      <c r="K270" s="103">
        <f>SUMIFS(ID!$T:$T,ID!$R:$R,$J270)</f>
        <v>0</v>
      </c>
      <c r="L270" s="99"/>
      <c r="M270" s="103">
        <f>SUMIFS(ID!$X:$X,ID!$V:$V,$L270)</f>
        <v>0</v>
      </c>
      <c r="N270" s="110"/>
      <c r="O270" s="103">
        <f>SUMIFS(ID!$AD:$AD,ID!$AB:$AB,$N270)</f>
        <v>0</v>
      </c>
      <c r="P270" s="99" t="str">
        <f t="shared" si="38"/>
        <v/>
      </c>
      <c r="Q270" s="22">
        <f t="shared" si="37"/>
        <v>0</v>
      </c>
      <c r="R270" s="30"/>
      <c r="S270" s="22">
        <f t="shared" ref="S270:S333" si="40">IF(OR(AND($P270&lt;&gt;"",R270=0),AND($P270="",AND(R270&lt;&gt;0,R270&lt;&gt;""))),1,0)</f>
        <v>0</v>
      </c>
      <c r="T270" s="30"/>
      <c r="U270" s="22">
        <f t="shared" ref="U270:U333" si="41">IF(OR(AND($P270&lt;&gt;"",T270=0),AND($P270="",AND(T270&lt;&gt;0,T270&lt;&gt;""))),1,0)</f>
        <v>0</v>
      </c>
      <c r="V270" s="78">
        <f>R270*T270</f>
        <v>0</v>
      </c>
      <c r="W270" s="22">
        <f t="shared" ref="W270:W333" si="42">IF(OR(AND($P270&lt;&gt;"",V270=0),AND($P270="",AND(V270&lt;&gt;0,V270&lt;&gt;""))),1,0)</f>
        <v>0</v>
      </c>
      <c r="X270" s="76"/>
      <c r="Y270" s="22">
        <f>IF(OR(X270="",X270=ФИО!$Q$8),0,IF(COUNTIF(X:X,X270)=1,0,1))</f>
        <v>0</v>
      </c>
      <c r="AA270" s="2">
        <f>INDEX(ФИО!B:B,SUMIFS(ФИО!D:D,ФИО!Q:Q,БЮДЖЕТ!X270))</f>
        <v>0</v>
      </c>
    </row>
    <row r="271" spans="1:27" x14ac:dyDescent="0.25">
      <c r="A271" s="1"/>
      <c r="B271" s="5">
        <f t="shared" si="39"/>
        <v>271</v>
      </c>
      <c r="C271" s="5" t="str">
        <f t="shared" ref="C271:C334" si="43">IF(OR(P271="",C270=""),"",C270+1)</f>
        <v/>
      </c>
      <c r="D271" s="99"/>
      <c r="E271" s="103">
        <f>SUMIFS(ID!$H:$H,ID!$F:$F,$D271)</f>
        <v>0</v>
      </c>
      <c r="F271" s="99"/>
      <c r="G271" s="103">
        <f>SUMIFS(ID!$L:$L,ID!$J:$J,$F271)</f>
        <v>0</v>
      </c>
      <c r="H271" s="99"/>
      <c r="I271" s="103">
        <f>SUMIFS(ID!$P:$P,ID!$N:$N,$H271)</f>
        <v>0</v>
      </c>
      <c r="J271" s="99"/>
      <c r="K271" s="103">
        <f>SUMIFS(ID!$T:$T,ID!$R:$R,$J271)</f>
        <v>0</v>
      </c>
      <c r="L271" s="99"/>
      <c r="M271" s="103">
        <f>SUMIFS(ID!$X:$X,ID!$V:$V,$L271)</f>
        <v>0</v>
      </c>
      <c r="N271" s="110"/>
      <c r="O271" s="103">
        <f>SUMIFS(ID!$AD:$AD,ID!$AB:$AB,$N271)</f>
        <v>0</v>
      </c>
      <c r="P271" s="99" t="str">
        <f t="shared" si="38"/>
        <v/>
      </c>
      <c r="Q271" s="22">
        <f t="shared" si="37"/>
        <v>0</v>
      </c>
      <c r="R271" s="30"/>
      <c r="S271" s="22">
        <f t="shared" si="40"/>
        <v>0</v>
      </c>
      <c r="T271" s="30"/>
      <c r="U271" s="22">
        <f t="shared" si="41"/>
        <v>0</v>
      </c>
      <c r="V271" s="78">
        <f t="shared" si="36"/>
        <v>0</v>
      </c>
      <c r="W271" s="22">
        <f t="shared" si="42"/>
        <v>0</v>
      </c>
      <c r="X271" s="76"/>
      <c r="Y271" s="22">
        <f>IF(OR(X271="",X271=ФИО!$Q$8),0,IF(COUNTIF(X:X,X271)=1,0,1))</f>
        <v>0</v>
      </c>
      <c r="AA271" s="2">
        <f>INDEX(ФИО!B:B,SUMIFS(ФИО!D:D,ФИО!Q:Q,БЮДЖЕТ!X271))</f>
        <v>0</v>
      </c>
    </row>
    <row r="272" spans="1:27" x14ac:dyDescent="0.25">
      <c r="A272" s="1"/>
      <c r="B272" s="5">
        <f t="shared" si="39"/>
        <v>272</v>
      </c>
      <c r="C272" s="5" t="str">
        <f t="shared" si="43"/>
        <v/>
      </c>
      <c r="D272" s="99"/>
      <c r="E272" s="103">
        <f>SUMIFS(ID!$H:$H,ID!$F:$F,$D272)</f>
        <v>0</v>
      </c>
      <c r="F272" s="99"/>
      <c r="G272" s="103">
        <f>SUMIFS(ID!$L:$L,ID!$J:$J,$F272)</f>
        <v>0</v>
      </c>
      <c r="H272" s="99"/>
      <c r="I272" s="103">
        <f>SUMIFS(ID!$P:$P,ID!$N:$N,$H272)</f>
        <v>0</v>
      </c>
      <c r="J272" s="99"/>
      <c r="K272" s="103">
        <f>SUMIFS(ID!$T:$T,ID!$R:$R,$J272)</f>
        <v>0</v>
      </c>
      <c r="L272" s="99"/>
      <c r="M272" s="103">
        <f>SUMIFS(ID!$X:$X,ID!$V:$V,$L272)</f>
        <v>0</v>
      </c>
      <c r="N272" s="110"/>
      <c r="O272" s="103">
        <f>SUMIFS(ID!$AD:$AD,ID!$AB:$AB,$N272)</f>
        <v>0</v>
      </c>
      <c r="P272" s="99" t="str">
        <f t="shared" si="38"/>
        <v/>
      </c>
      <c r="Q272" s="22">
        <f t="shared" si="37"/>
        <v>0</v>
      </c>
      <c r="R272" s="30"/>
      <c r="S272" s="22">
        <f t="shared" si="40"/>
        <v>0</v>
      </c>
      <c r="T272" s="30"/>
      <c r="U272" s="22">
        <f t="shared" si="41"/>
        <v>0</v>
      </c>
      <c r="V272" s="78">
        <f t="shared" si="36"/>
        <v>0</v>
      </c>
      <c r="W272" s="22">
        <f t="shared" si="42"/>
        <v>0</v>
      </c>
      <c r="X272" s="76"/>
      <c r="Y272" s="22">
        <f>IF(OR(X272="",X272=ФИО!$Q$8),0,IF(COUNTIF(X:X,X272)=1,0,1))</f>
        <v>0</v>
      </c>
      <c r="AA272" s="2">
        <f>INDEX(ФИО!B:B,SUMIFS(ФИО!D:D,ФИО!Q:Q,БЮДЖЕТ!X272))</f>
        <v>0</v>
      </c>
    </row>
    <row r="273" spans="1:27" x14ac:dyDescent="0.25">
      <c r="A273" s="1"/>
      <c r="B273" s="5">
        <f t="shared" si="39"/>
        <v>273</v>
      </c>
      <c r="C273" s="5" t="str">
        <f t="shared" si="43"/>
        <v/>
      </c>
      <c r="D273" s="99"/>
      <c r="E273" s="103">
        <f>SUMIFS(ID!$H:$H,ID!$F:$F,$D273)</f>
        <v>0</v>
      </c>
      <c r="F273" s="99"/>
      <c r="G273" s="103">
        <f>SUMIFS(ID!$L:$L,ID!$J:$J,$F273)</f>
        <v>0</v>
      </c>
      <c r="H273" s="99"/>
      <c r="I273" s="103">
        <f>SUMIFS(ID!$P:$P,ID!$N:$N,$H273)</f>
        <v>0</v>
      </c>
      <c r="J273" s="99"/>
      <c r="K273" s="103">
        <f>SUMIFS(ID!$T:$T,ID!$R:$R,$J273)</f>
        <v>0</v>
      </c>
      <c r="L273" s="99"/>
      <c r="M273" s="103">
        <f>SUMIFS(ID!$X:$X,ID!$V:$V,$L273)</f>
        <v>0</v>
      </c>
      <c r="N273" s="110"/>
      <c r="O273" s="103">
        <f>SUMIFS(ID!$AD:$AD,ID!$AB:$AB,$N273)</f>
        <v>0</v>
      </c>
      <c r="P273" s="99" t="str">
        <f t="shared" si="38"/>
        <v/>
      </c>
      <c r="Q273" s="22">
        <f t="shared" si="37"/>
        <v>0</v>
      </c>
      <c r="R273" s="30"/>
      <c r="S273" s="22">
        <f t="shared" si="40"/>
        <v>0</v>
      </c>
      <c r="T273" s="30"/>
      <c r="U273" s="22">
        <f t="shared" si="41"/>
        <v>0</v>
      </c>
      <c r="V273" s="78">
        <f t="shared" ref="V273:V337" si="44">R273*T273</f>
        <v>0</v>
      </c>
      <c r="W273" s="22">
        <f t="shared" si="42"/>
        <v>0</v>
      </c>
      <c r="X273" s="76"/>
      <c r="Y273" s="22">
        <f>IF(OR(X273="",X273=ФИО!$Q$8),0,IF(COUNTIF(X:X,X273)=1,0,1))</f>
        <v>0</v>
      </c>
      <c r="AA273" s="2">
        <f>INDEX(ФИО!B:B,SUMIFS(ФИО!D:D,ФИО!Q:Q,БЮДЖЕТ!X273))</f>
        <v>0</v>
      </c>
    </row>
    <row r="274" spans="1:27" x14ac:dyDescent="0.25">
      <c r="A274" s="1"/>
      <c r="B274" s="5">
        <f t="shared" si="39"/>
        <v>274</v>
      </c>
      <c r="C274" s="5" t="str">
        <f t="shared" si="43"/>
        <v/>
      </c>
      <c r="D274" s="99"/>
      <c r="E274" s="103">
        <f>SUMIFS(ID!$H:$H,ID!$F:$F,$D274)</f>
        <v>0</v>
      </c>
      <c r="F274" s="99"/>
      <c r="G274" s="103">
        <f>SUMIFS(ID!$L:$L,ID!$J:$J,$F274)</f>
        <v>0</v>
      </c>
      <c r="H274" s="99"/>
      <c r="I274" s="103">
        <f>SUMIFS(ID!$P:$P,ID!$N:$N,$H274)</f>
        <v>0</v>
      </c>
      <c r="J274" s="99"/>
      <c r="K274" s="103">
        <f>SUMIFS(ID!$T:$T,ID!$R:$R,$J274)</f>
        <v>0</v>
      </c>
      <c r="L274" s="99"/>
      <c r="M274" s="103">
        <f>SUMIFS(ID!$X:$X,ID!$V:$V,$L274)</f>
        <v>0</v>
      </c>
      <c r="N274" s="110"/>
      <c r="O274" s="103">
        <f>SUMIFS(ID!$AD:$AD,ID!$AB:$AB,$N274)</f>
        <v>0</v>
      </c>
      <c r="P274" s="99" t="str">
        <f t="shared" si="38"/>
        <v/>
      </c>
      <c r="Q274" s="22">
        <f t="shared" si="37"/>
        <v>0</v>
      </c>
      <c r="R274" s="30"/>
      <c r="S274" s="22">
        <f t="shared" si="40"/>
        <v>0</v>
      </c>
      <c r="T274" s="30"/>
      <c r="U274" s="22">
        <f t="shared" si="41"/>
        <v>0</v>
      </c>
      <c r="V274" s="78">
        <f>R274*T274</f>
        <v>0</v>
      </c>
      <c r="W274" s="22">
        <f t="shared" si="42"/>
        <v>0</v>
      </c>
      <c r="X274" s="76"/>
      <c r="Y274" s="22">
        <f>IF(OR(X274="",X274=ФИО!$Q$8),0,IF(COUNTIF(X:X,X274)=1,0,1))</f>
        <v>0</v>
      </c>
      <c r="AA274" s="2">
        <f>INDEX(ФИО!B:B,SUMIFS(ФИО!D:D,ФИО!Q:Q,БЮДЖЕТ!X274))</f>
        <v>0</v>
      </c>
    </row>
    <row r="275" spans="1:27" x14ac:dyDescent="0.25">
      <c r="A275" s="1"/>
      <c r="B275" s="5">
        <f t="shared" si="39"/>
        <v>275</v>
      </c>
      <c r="C275" s="5" t="str">
        <f t="shared" si="43"/>
        <v/>
      </c>
      <c r="D275" s="99"/>
      <c r="E275" s="103">
        <f>SUMIFS(ID!$H:$H,ID!$F:$F,$D275)</f>
        <v>0</v>
      </c>
      <c r="F275" s="99"/>
      <c r="G275" s="103">
        <f>SUMIFS(ID!$L:$L,ID!$J:$J,$F275)</f>
        <v>0</v>
      </c>
      <c r="H275" s="99"/>
      <c r="I275" s="103">
        <f>SUMIFS(ID!$P:$P,ID!$N:$N,$H275)</f>
        <v>0</v>
      </c>
      <c r="J275" s="99"/>
      <c r="K275" s="103">
        <f>SUMIFS(ID!$T:$T,ID!$R:$R,$J275)</f>
        <v>0</v>
      </c>
      <c r="L275" s="99"/>
      <c r="M275" s="103">
        <f>SUMIFS(ID!$X:$X,ID!$V:$V,$L275)</f>
        <v>0</v>
      </c>
      <c r="N275" s="110"/>
      <c r="O275" s="103">
        <f>SUMIFS(ID!$AD:$AD,ID!$AB:$AB,$N275)</f>
        <v>0</v>
      </c>
      <c r="P275" s="99" t="str">
        <f t="shared" si="38"/>
        <v/>
      </c>
      <c r="Q275" s="22">
        <f t="shared" si="37"/>
        <v>0</v>
      </c>
      <c r="R275" s="30"/>
      <c r="S275" s="22">
        <f t="shared" si="40"/>
        <v>0</v>
      </c>
      <c r="T275" s="30"/>
      <c r="U275" s="22">
        <f t="shared" si="41"/>
        <v>0</v>
      </c>
      <c r="V275" s="78">
        <f t="shared" si="44"/>
        <v>0</v>
      </c>
      <c r="W275" s="22">
        <f t="shared" si="42"/>
        <v>0</v>
      </c>
      <c r="X275" s="76"/>
      <c r="Y275" s="22">
        <f>IF(OR(X275="",X275=ФИО!$Q$8),0,IF(COUNTIF(X:X,X275)=1,0,1))</f>
        <v>0</v>
      </c>
      <c r="AA275" s="2">
        <f>INDEX(ФИО!B:B,SUMIFS(ФИО!D:D,ФИО!Q:Q,БЮДЖЕТ!X275))</f>
        <v>0</v>
      </c>
    </row>
    <row r="276" spans="1:27" x14ac:dyDescent="0.25">
      <c r="A276" s="1"/>
      <c r="B276" s="5">
        <f t="shared" si="39"/>
        <v>276</v>
      </c>
      <c r="C276" s="5" t="str">
        <f t="shared" si="43"/>
        <v/>
      </c>
      <c r="D276" s="99"/>
      <c r="E276" s="103">
        <f>SUMIFS(ID!$H:$H,ID!$F:$F,$D276)</f>
        <v>0</v>
      </c>
      <c r="F276" s="99"/>
      <c r="G276" s="103">
        <f>SUMIFS(ID!$L:$L,ID!$J:$J,$F276)</f>
        <v>0</v>
      </c>
      <c r="H276" s="99"/>
      <c r="I276" s="103">
        <f>SUMIFS(ID!$P:$P,ID!$N:$N,$H276)</f>
        <v>0</v>
      </c>
      <c r="J276" s="99"/>
      <c r="K276" s="103">
        <f>SUMIFS(ID!$T:$T,ID!$R:$R,$J276)</f>
        <v>0</v>
      </c>
      <c r="L276" s="99"/>
      <c r="M276" s="103">
        <f>SUMIFS(ID!$X:$X,ID!$V:$V,$L276)</f>
        <v>0</v>
      </c>
      <c r="N276" s="110"/>
      <c r="O276" s="103">
        <f>SUMIFS(ID!$AD:$AD,ID!$AB:$AB,$N276)</f>
        <v>0</v>
      </c>
      <c r="P276" s="99" t="str">
        <f t="shared" si="38"/>
        <v/>
      </c>
      <c r="Q276" s="22">
        <f t="shared" si="37"/>
        <v>0</v>
      </c>
      <c r="R276" s="30"/>
      <c r="S276" s="22">
        <f t="shared" si="40"/>
        <v>0</v>
      </c>
      <c r="T276" s="30"/>
      <c r="U276" s="22">
        <f t="shared" si="41"/>
        <v>0</v>
      </c>
      <c r="V276" s="78">
        <f t="shared" si="44"/>
        <v>0</v>
      </c>
      <c r="W276" s="22">
        <f t="shared" si="42"/>
        <v>0</v>
      </c>
      <c r="X276" s="76"/>
      <c r="Y276" s="22">
        <f>IF(OR(X276="",X276=ФИО!$Q$8),0,IF(COUNTIF(X:X,X276)=1,0,1))</f>
        <v>0</v>
      </c>
      <c r="AA276" s="2">
        <f>INDEX(ФИО!B:B,SUMIFS(ФИО!D:D,ФИО!Q:Q,БЮДЖЕТ!X276))</f>
        <v>0</v>
      </c>
    </row>
    <row r="277" spans="1:27" x14ac:dyDescent="0.25">
      <c r="A277" s="1"/>
      <c r="B277" s="5">
        <f t="shared" si="39"/>
        <v>277</v>
      </c>
      <c r="C277" s="5" t="str">
        <f t="shared" si="43"/>
        <v/>
      </c>
      <c r="D277" s="99"/>
      <c r="E277" s="103">
        <f>SUMIFS(ID!$H:$H,ID!$F:$F,$D277)</f>
        <v>0</v>
      </c>
      <c r="F277" s="99"/>
      <c r="G277" s="103">
        <f>SUMIFS(ID!$L:$L,ID!$J:$J,$F277)</f>
        <v>0</v>
      </c>
      <c r="H277" s="99"/>
      <c r="I277" s="103">
        <f>SUMIFS(ID!$P:$P,ID!$N:$N,$H277)</f>
        <v>0</v>
      </c>
      <c r="J277" s="99"/>
      <c r="K277" s="103">
        <f>SUMIFS(ID!$T:$T,ID!$R:$R,$J277)</f>
        <v>0</v>
      </c>
      <c r="L277" s="99"/>
      <c r="M277" s="103">
        <f>SUMIFS(ID!$X:$X,ID!$V:$V,$L277)</f>
        <v>0</v>
      </c>
      <c r="N277" s="110"/>
      <c r="O277" s="103">
        <f>SUMIFS(ID!$AD:$AD,ID!$AB:$AB,$N277)</f>
        <v>0</v>
      </c>
      <c r="P277" s="99" t="str">
        <f t="shared" si="38"/>
        <v/>
      </c>
      <c r="Q277" s="22">
        <f t="shared" si="37"/>
        <v>0</v>
      </c>
      <c r="R277" s="30"/>
      <c r="S277" s="22">
        <f t="shared" si="40"/>
        <v>0</v>
      </c>
      <c r="T277" s="30"/>
      <c r="U277" s="22">
        <f t="shared" si="41"/>
        <v>0</v>
      </c>
      <c r="V277" s="78">
        <f t="shared" si="44"/>
        <v>0</v>
      </c>
      <c r="W277" s="22">
        <f t="shared" si="42"/>
        <v>0</v>
      </c>
      <c r="X277" s="76"/>
      <c r="Y277" s="22">
        <f>IF(OR(X277="",X277=ФИО!$Q$8),0,IF(COUNTIF(X:X,X277)=1,0,1))</f>
        <v>0</v>
      </c>
      <c r="AA277" s="2">
        <f>INDEX(ФИО!B:B,SUMIFS(ФИО!D:D,ФИО!Q:Q,БЮДЖЕТ!X277))</f>
        <v>0</v>
      </c>
    </row>
    <row r="278" spans="1:27" x14ac:dyDescent="0.25">
      <c r="A278" s="1"/>
      <c r="B278" s="5">
        <f t="shared" si="39"/>
        <v>278</v>
      </c>
      <c r="C278" s="5" t="str">
        <f t="shared" si="43"/>
        <v/>
      </c>
      <c r="D278" s="99"/>
      <c r="E278" s="103">
        <f>SUMIFS(ID!$H:$H,ID!$F:$F,$D278)</f>
        <v>0</v>
      </c>
      <c r="F278" s="99"/>
      <c r="G278" s="103">
        <f>SUMIFS(ID!$L:$L,ID!$J:$J,$F278)</f>
        <v>0</v>
      </c>
      <c r="H278" s="99"/>
      <c r="I278" s="103">
        <f>SUMIFS(ID!$P:$P,ID!$N:$N,$H278)</f>
        <v>0</v>
      </c>
      <c r="J278" s="99"/>
      <c r="K278" s="103">
        <f>SUMIFS(ID!$T:$T,ID!$R:$R,$J278)</f>
        <v>0</v>
      </c>
      <c r="L278" s="99"/>
      <c r="M278" s="103">
        <f>SUMIFS(ID!$X:$X,ID!$V:$V,$L278)</f>
        <v>0</v>
      </c>
      <c r="N278" s="110"/>
      <c r="O278" s="103">
        <f>SUMIFS(ID!$AD:$AD,ID!$AB:$AB,$N278)</f>
        <v>0</v>
      </c>
      <c r="P278" s="99" t="str">
        <f t="shared" si="38"/>
        <v/>
      </c>
      <c r="Q278" s="22">
        <f t="shared" si="37"/>
        <v>0</v>
      </c>
      <c r="R278" s="30"/>
      <c r="S278" s="22">
        <f t="shared" si="40"/>
        <v>0</v>
      </c>
      <c r="T278" s="30"/>
      <c r="U278" s="22">
        <f t="shared" si="41"/>
        <v>0</v>
      </c>
      <c r="V278" s="78">
        <f t="shared" si="44"/>
        <v>0</v>
      </c>
      <c r="W278" s="22">
        <f t="shared" si="42"/>
        <v>0</v>
      </c>
      <c r="X278" s="76"/>
      <c r="Y278" s="22">
        <f>IF(OR(X278="",X278=ФИО!$Q$8),0,IF(COUNTIF(X:X,X278)=1,0,1))</f>
        <v>0</v>
      </c>
      <c r="AA278" s="2">
        <f>INDEX(ФИО!B:B,SUMIFS(ФИО!D:D,ФИО!Q:Q,БЮДЖЕТ!X278))</f>
        <v>0</v>
      </c>
    </row>
    <row r="279" spans="1:27" x14ac:dyDescent="0.25">
      <c r="A279" s="1"/>
      <c r="B279" s="5">
        <f t="shared" si="39"/>
        <v>279</v>
      </c>
      <c r="C279" s="5" t="str">
        <f t="shared" si="43"/>
        <v/>
      </c>
      <c r="D279" s="99"/>
      <c r="E279" s="103">
        <f>SUMIFS(ID!$H:$H,ID!$F:$F,$D279)</f>
        <v>0</v>
      </c>
      <c r="F279" s="99"/>
      <c r="G279" s="103">
        <f>SUMIFS(ID!$L:$L,ID!$J:$J,$F279)</f>
        <v>0</v>
      </c>
      <c r="H279" s="99"/>
      <c r="I279" s="103">
        <f>SUMIFS(ID!$P:$P,ID!$N:$N,$H279)</f>
        <v>0</v>
      </c>
      <c r="J279" s="99"/>
      <c r="K279" s="103">
        <f>SUMIFS(ID!$T:$T,ID!$R:$R,$J279)</f>
        <v>0</v>
      </c>
      <c r="L279" s="99"/>
      <c r="M279" s="103">
        <f>SUMIFS(ID!$X:$X,ID!$V:$V,$L279)</f>
        <v>0</v>
      </c>
      <c r="N279" s="110"/>
      <c r="O279" s="103">
        <f>SUMIFS(ID!$AD:$AD,ID!$AB:$AB,$N279)</f>
        <v>0</v>
      </c>
      <c r="P279" s="99" t="str">
        <f t="shared" si="38"/>
        <v/>
      </c>
      <c r="Q279" s="22">
        <f t="shared" si="37"/>
        <v>0</v>
      </c>
      <c r="R279" s="30"/>
      <c r="S279" s="22">
        <f t="shared" si="40"/>
        <v>0</v>
      </c>
      <c r="T279" s="30"/>
      <c r="U279" s="22">
        <f t="shared" si="41"/>
        <v>0</v>
      </c>
      <c r="V279" s="78">
        <f t="shared" si="44"/>
        <v>0</v>
      </c>
      <c r="W279" s="22">
        <f t="shared" si="42"/>
        <v>0</v>
      </c>
      <c r="X279" s="76"/>
      <c r="Y279" s="22">
        <f>IF(OR(X279="",X279=ФИО!$Q$8),0,IF(COUNTIF(X:X,X279)=1,0,1))</f>
        <v>0</v>
      </c>
      <c r="AA279" s="2">
        <f>INDEX(ФИО!B:B,SUMIFS(ФИО!D:D,ФИО!Q:Q,БЮДЖЕТ!X279))</f>
        <v>0</v>
      </c>
    </row>
    <row r="280" spans="1:27" x14ac:dyDescent="0.25">
      <c r="A280" s="1"/>
      <c r="B280" s="5">
        <f t="shared" si="39"/>
        <v>280</v>
      </c>
      <c r="C280" s="5" t="str">
        <f t="shared" si="43"/>
        <v/>
      </c>
      <c r="D280" s="99"/>
      <c r="E280" s="103">
        <f>SUMIFS(ID!$H:$H,ID!$F:$F,$D280)</f>
        <v>0</v>
      </c>
      <c r="F280" s="99"/>
      <c r="G280" s="103">
        <f>SUMIFS(ID!$L:$L,ID!$J:$J,$F280)</f>
        <v>0</v>
      </c>
      <c r="H280" s="99"/>
      <c r="I280" s="103">
        <f>SUMIFS(ID!$P:$P,ID!$N:$N,$H280)</f>
        <v>0</v>
      </c>
      <c r="J280" s="99"/>
      <c r="K280" s="103">
        <f>SUMIFS(ID!$T:$T,ID!$R:$R,$J280)</f>
        <v>0</v>
      </c>
      <c r="L280" s="99"/>
      <c r="M280" s="103">
        <f>SUMIFS(ID!$X:$X,ID!$V:$V,$L280)</f>
        <v>0</v>
      </c>
      <c r="N280" s="110"/>
      <c r="O280" s="103">
        <f>SUMIFS(ID!$AD:$AD,ID!$AB:$AB,$N280)</f>
        <v>0</v>
      </c>
      <c r="P280" s="99" t="str">
        <f t="shared" si="38"/>
        <v/>
      </c>
      <c r="Q280" s="22">
        <f t="shared" si="37"/>
        <v>0</v>
      </c>
      <c r="R280" s="30"/>
      <c r="S280" s="22">
        <f t="shared" si="40"/>
        <v>0</v>
      </c>
      <c r="T280" s="30"/>
      <c r="U280" s="22">
        <f t="shared" si="41"/>
        <v>0</v>
      </c>
      <c r="V280" s="78">
        <f t="shared" si="44"/>
        <v>0</v>
      </c>
      <c r="W280" s="22">
        <f t="shared" si="42"/>
        <v>0</v>
      </c>
      <c r="X280" s="76"/>
      <c r="Y280" s="22">
        <f>IF(OR(X280="",X280=ФИО!$Q$8),0,IF(COUNTIF(X:X,X280)=1,0,1))</f>
        <v>0</v>
      </c>
      <c r="AA280" s="2">
        <f>INDEX(ФИО!B:B,SUMIFS(ФИО!D:D,ФИО!Q:Q,БЮДЖЕТ!X280))</f>
        <v>0</v>
      </c>
    </row>
    <row r="281" spans="1:27" x14ac:dyDescent="0.25">
      <c r="A281" s="1"/>
      <c r="B281" s="5">
        <f t="shared" si="39"/>
        <v>281</v>
      </c>
      <c r="C281" s="5" t="str">
        <f t="shared" si="43"/>
        <v/>
      </c>
      <c r="D281" s="99"/>
      <c r="E281" s="103">
        <f>SUMIFS(ID!$H:$H,ID!$F:$F,$D281)</f>
        <v>0</v>
      </c>
      <c r="F281" s="99"/>
      <c r="G281" s="103">
        <f>SUMIFS(ID!$L:$L,ID!$J:$J,$F281)</f>
        <v>0</v>
      </c>
      <c r="H281" s="99"/>
      <c r="I281" s="103">
        <f>SUMIFS(ID!$P:$P,ID!$N:$N,$H281)</f>
        <v>0</v>
      </c>
      <c r="J281" s="99"/>
      <c r="K281" s="103">
        <f>SUMIFS(ID!$T:$T,ID!$R:$R,$J281)</f>
        <v>0</v>
      </c>
      <c r="L281" s="99"/>
      <c r="M281" s="103">
        <f>SUMIFS(ID!$X:$X,ID!$V:$V,$L281)</f>
        <v>0</v>
      </c>
      <c r="N281" s="110"/>
      <c r="O281" s="103">
        <f>SUMIFS(ID!$AD:$AD,ID!$AB:$AB,$N281)</f>
        <v>0</v>
      </c>
      <c r="P281" s="99" t="str">
        <f t="shared" si="38"/>
        <v/>
      </c>
      <c r="Q281" s="22">
        <f t="shared" si="37"/>
        <v>0</v>
      </c>
      <c r="R281" s="30"/>
      <c r="S281" s="22">
        <f t="shared" si="40"/>
        <v>0</v>
      </c>
      <c r="T281" s="30"/>
      <c r="U281" s="22">
        <f t="shared" si="41"/>
        <v>0</v>
      </c>
      <c r="V281" s="78">
        <f t="shared" si="44"/>
        <v>0</v>
      </c>
      <c r="W281" s="22">
        <f t="shared" si="42"/>
        <v>0</v>
      </c>
      <c r="X281" s="76"/>
      <c r="Y281" s="22">
        <f>IF(OR(X281="",X281=ФИО!$Q$8),0,IF(COUNTIF(X:X,X281)=1,0,1))</f>
        <v>0</v>
      </c>
      <c r="AA281" s="2">
        <f>INDEX(ФИО!B:B,SUMIFS(ФИО!D:D,ФИО!Q:Q,БЮДЖЕТ!X281))</f>
        <v>0</v>
      </c>
    </row>
    <row r="282" spans="1:27" x14ac:dyDescent="0.25">
      <c r="A282" s="1"/>
      <c r="B282" s="5">
        <f t="shared" si="39"/>
        <v>282</v>
      </c>
      <c r="C282" s="5" t="str">
        <f t="shared" si="43"/>
        <v/>
      </c>
      <c r="D282" s="99"/>
      <c r="E282" s="103">
        <f>SUMIFS(ID!$H:$H,ID!$F:$F,$D282)</f>
        <v>0</v>
      </c>
      <c r="F282" s="99"/>
      <c r="G282" s="103">
        <f>SUMIFS(ID!$L:$L,ID!$J:$J,$F282)</f>
        <v>0</v>
      </c>
      <c r="H282" s="99"/>
      <c r="I282" s="103">
        <f>SUMIFS(ID!$P:$P,ID!$N:$N,$H282)</f>
        <v>0</v>
      </c>
      <c r="J282" s="99"/>
      <c r="K282" s="103">
        <f>SUMIFS(ID!$T:$T,ID!$R:$R,$J282)</f>
        <v>0</v>
      </c>
      <c r="L282" s="99"/>
      <c r="M282" s="103">
        <f>SUMIFS(ID!$X:$X,ID!$V:$V,$L282)</f>
        <v>0</v>
      </c>
      <c r="N282" s="110"/>
      <c r="O282" s="103">
        <f>SUMIFS(ID!$AD:$AD,ID!$AB:$AB,$N282)</f>
        <v>0</v>
      </c>
      <c r="P282" s="99" t="str">
        <f t="shared" si="38"/>
        <v/>
      </c>
      <c r="Q282" s="22">
        <f t="shared" si="37"/>
        <v>0</v>
      </c>
      <c r="R282" s="30"/>
      <c r="S282" s="22">
        <f t="shared" si="40"/>
        <v>0</v>
      </c>
      <c r="T282" s="30"/>
      <c r="U282" s="22">
        <f t="shared" si="41"/>
        <v>0</v>
      </c>
      <c r="V282" s="78">
        <f t="shared" si="44"/>
        <v>0</v>
      </c>
      <c r="W282" s="22">
        <f t="shared" si="42"/>
        <v>0</v>
      </c>
      <c r="X282" s="76"/>
      <c r="Y282" s="22">
        <f>IF(OR(X282="",X282=ФИО!$Q$8),0,IF(COUNTIF(X:X,X282)=1,0,1))</f>
        <v>0</v>
      </c>
      <c r="AA282" s="2">
        <f>INDEX(ФИО!B:B,SUMIFS(ФИО!D:D,ФИО!Q:Q,БЮДЖЕТ!X282))</f>
        <v>0</v>
      </c>
    </row>
    <row r="283" spans="1:27" x14ac:dyDescent="0.25">
      <c r="A283" s="1"/>
      <c r="B283" s="5">
        <f t="shared" si="39"/>
        <v>283</v>
      </c>
      <c r="C283" s="5" t="str">
        <f t="shared" si="43"/>
        <v/>
      </c>
      <c r="D283" s="99"/>
      <c r="E283" s="103">
        <f>SUMIFS(ID!$H:$H,ID!$F:$F,$D283)</f>
        <v>0</v>
      </c>
      <c r="F283" s="99"/>
      <c r="G283" s="103">
        <f>SUMIFS(ID!$L:$L,ID!$J:$J,$F283)</f>
        <v>0</v>
      </c>
      <c r="H283" s="99"/>
      <c r="I283" s="103">
        <f>SUMIFS(ID!$P:$P,ID!$N:$N,$H283)</f>
        <v>0</v>
      </c>
      <c r="J283" s="99"/>
      <c r="K283" s="103">
        <f>SUMIFS(ID!$T:$T,ID!$R:$R,$J283)</f>
        <v>0</v>
      </c>
      <c r="L283" s="99"/>
      <c r="M283" s="103">
        <f>SUMIFS(ID!$X:$X,ID!$V:$V,$L283)</f>
        <v>0</v>
      </c>
      <c r="N283" s="110"/>
      <c r="O283" s="103">
        <f>SUMIFS(ID!$AD:$AD,ID!$AB:$AB,$N283)</f>
        <v>0</v>
      </c>
      <c r="P283" s="99" t="str">
        <f t="shared" si="38"/>
        <v/>
      </c>
      <c r="Q283" s="22">
        <f t="shared" si="37"/>
        <v>0</v>
      </c>
      <c r="R283" s="30"/>
      <c r="S283" s="22">
        <f t="shared" si="40"/>
        <v>0</v>
      </c>
      <c r="T283" s="30"/>
      <c r="U283" s="22">
        <f t="shared" si="41"/>
        <v>0</v>
      </c>
      <c r="V283" s="78">
        <f t="shared" si="44"/>
        <v>0</v>
      </c>
      <c r="W283" s="22">
        <f t="shared" si="42"/>
        <v>0</v>
      </c>
      <c r="X283" s="76"/>
      <c r="Y283" s="22">
        <f>IF(OR(X283="",X283=ФИО!$Q$8),0,IF(COUNTIF(X:X,X283)=1,0,1))</f>
        <v>0</v>
      </c>
      <c r="AA283" s="2">
        <f>INDEX(ФИО!B:B,SUMIFS(ФИО!D:D,ФИО!Q:Q,БЮДЖЕТ!X283))</f>
        <v>0</v>
      </c>
    </row>
    <row r="284" spans="1:27" x14ac:dyDescent="0.25">
      <c r="A284" s="1"/>
      <c r="B284" s="5">
        <f t="shared" si="39"/>
        <v>284</v>
      </c>
      <c r="C284" s="5" t="str">
        <f t="shared" si="43"/>
        <v/>
      </c>
      <c r="D284" s="99"/>
      <c r="E284" s="103">
        <f>SUMIFS(ID!$H:$H,ID!$F:$F,$D284)</f>
        <v>0</v>
      </c>
      <c r="F284" s="99"/>
      <c r="G284" s="103">
        <f>SUMIFS(ID!$L:$L,ID!$J:$J,$F284)</f>
        <v>0</v>
      </c>
      <c r="H284" s="99"/>
      <c r="I284" s="103">
        <f>SUMIFS(ID!$P:$P,ID!$N:$N,$H284)</f>
        <v>0</v>
      </c>
      <c r="J284" s="99"/>
      <c r="K284" s="103">
        <f>SUMIFS(ID!$T:$T,ID!$R:$R,$J284)</f>
        <v>0</v>
      </c>
      <c r="L284" s="99"/>
      <c r="M284" s="103">
        <f>SUMIFS(ID!$X:$X,ID!$V:$V,$L284)</f>
        <v>0</v>
      </c>
      <c r="N284" s="110"/>
      <c r="O284" s="103">
        <f>SUMIFS(ID!$AD:$AD,ID!$AB:$AB,$N284)</f>
        <v>0</v>
      </c>
      <c r="P284" s="99" t="str">
        <f t="shared" si="38"/>
        <v/>
      </c>
      <c r="Q284" s="22">
        <f t="shared" si="37"/>
        <v>0</v>
      </c>
      <c r="R284" s="30"/>
      <c r="S284" s="22">
        <f t="shared" si="40"/>
        <v>0</v>
      </c>
      <c r="T284" s="30"/>
      <c r="U284" s="22">
        <f t="shared" si="41"/>
        <v>0</v>
      </c>
      <c r="V284" s="78">
        <f t="shared" si="44"/>
        <v>0</v>
      </c>
      <c r="W284" s="22">
        <f t="shared" si="42"/>
        <v>0</v>
      </c>
      <c r="X284" s="76"/>
      <c r="Y284" s="22">
        <f>IF(OR(X284="",X284=ФИО!$Q$8),0,IF(COUNTIF(X:X,X284)=1,0,1))</f>
        <v>0</v>
      </c>
      <c r="AA284" s="2">
        <f>INDEX(ФИО!B:B,SUMIFS(ФИО!D:D,ФИО!Q:Q,БЮДЖЕТ!X284))</f>
        <v>0</v>
      </c>
    </row>
    <row r="285" spans="1:27" x14ac:dyDescent="0.25">
      <c r="A285" s="1"/>
      <c r="B285" s="5">
        <f t="shared" si="39"/>
        <v>285</v>
      </c>
      <c r="C285" s="5" t="str">
        <f t="shared" si="43"/>
        <v/>
      </c>
      <c r="D285" s="99"/>
      <c r="E285" s="103">
        <f>SUMIFS(ID!$H:$H,ID!$F:$F,$D285)</f>
        <v>0</v>
      </c>
      <c r="F285" s="99"/>
      <c r="G285" s="103">
        <f>SUMIFS(ID!$L:$L,ID!$J:$J,$F285)</f>
        <v>0</v>
      </c>
      <c r="H285" s="99"/>
      <c r="I285" s="103">
        <f>SUMIFS(ID!$P:$P,ID!$N:$N,$H285)</f>
        <v>0</v>
      </c>
      <c r="J285" s="99"/>
      <c r="K285" s="103">
        <f>SUMIFS(ID!$T:$T,ID!$R:$R,$J285)</f>
        <v>0</v>
      </c>
      <c r="L285" s="99"/>
      <c r="M285" s="103">
        <f>SUMIFS(ID!$X:$X,ID!$V:$V,$L285)</f>
        <v>0</v>
      </c>
      <c r="N285" s="110"/>
      <c r="O285" s="103">
        <f>SUMIFS(ID!$AD:$AD,ID!$AB:$AB,$N285)</f>
        <v>0</v>
      </c>
      <c r="P285" s="99" t="str">
        <f t="shared" si="38"/>
        <v/>
      </c>
      <c r="Q285" s="22">
        <f t="shared" si="37"/>
        <v>0</v>
      </c>
      <c r="R285" s="30"/>
      <c r="S285" s="22">
        <f t="shared" si="40"/>
        <v>0</v>
      </c>
      <c r="T285" s="30"/>
      <c r="U285" s="22">
        <f t="shared" si="41"/>
        <v>0</v>
      </c>
      <c r="V285" s="78">
        <f t="shared" si="44"/>
        <v>0</v>
      </c>
      <c r="W285" s="22">
        <f t="shared" si="42"/>
        <v>0</v>
      </c>
      <c r="X285" s="76"/>
      <c r="Y285" s="22">
        <f>IF(OR(X285="",X285=ФИО!$Q$8),0,IF(COUNTIF(X:X,X285)=1,0,1))</f>
        <v>0</v>
      </c>
      <c r="AA285" s="2">
        <f>INDEX(ФИО!B:B,SUMIFS(ФИО!D:D,ФИО!Q:Q,БЮДЖЕТ!X285))</f>
        <v>0</v>
      </c>
    </row>
    <row r="286" spans="1:27" x14ac:dyDescent="0.25">
      <c r="A286" s="1"/>
      <c r="B286" s="5">
        <f t="shared" si="39"/>
        <v>286</v>
      </c>
      <c r="C286" s="5" t="str">
        <f t="shared" si="43"/>
        <v/>
      </c>
      <c r="D286" s="99"/>
      <c r="E286" s="103">
        <f>SUMIFS(ID!$H:$H,ID!$F:$F,$D286)</f>
        <v>0</v>
      </c>
      <c r="F286" s="99"/>
      <c r="G286" s="103">
        <f>SUMIFS(ID!$L:$L,ID!$J:$J,$F286)</f>
        <v>0</v>
      </c>
      <c r="H286" s="99"/>
      <c r="I286" s="103">
        <f>SUMIFS(ID!$P:$P,ID!$N:$N,$H286)</f>
        <v>0</v>
      </c>
      <c r="J286" s="99"/>
      <c r="K286" s="103">
        <f>SUMIFS(ID!$T:$T,ID!$R:$R,$J286)</f>
        <v>0</v>
      </c>
      <c r="L286" s="99"/>
      <c r="M286" s="103">
        <f>SUMIFS(ID!$X:$X,ID!$V:$V,$L286)</f>
        <v>0</v>
      </c>
      <c r="N286" s="110"/>
      <c r="O286" s="103">
        <f>SUMIFS(ID!$AD:$AD,ID!$AB:$AB,$N286)</f>
        <v>0</v>
      </c>
      <c r="P286" s="99" t="str">
        <f t="shared" si="38"/>
        <v/>
      </c>
      <c r="Q286" s="22">
        <f t="shared" si="37"/>
        <v>0</v>
      </c>
      <c r="R286" s="30"/>
      <c r="S286" s="22">
        <f t="shared" si="40"/>
        <v>0</v>
      </c>
      <c r="T286" s="30"/>
      <c r="U286" s="22">
        <f t="shared" si="41"/>
        <v>0</v>
      </c>
      <c r="V286" s="78">
        <f t="shared" si="44"/>
        <v>0</v>
      </c>
      <c r="W286" s="22">
        <f t="shared" si="42"/>
        <v>0</v>
      </c>
      <c r="X286" s="76"/>
      <c r="Y286" s="22">
        <f>IF(OR(X286="",X286=ФИО!$Q$8),0,IF(COUNTIF(X:X,X286)=1,0,1))</f>
        <v>0</v>
      </c>
      <c r="AA286" s="2">
        <f>INDEX(ФИО!B:B,SUMIFS(ФИО!D:D,ФИО!Q:Q,БЮДЖЕТ!X286))</f>
        <v>0</v>
      </c>
    </row>
    <row r="287" spans="1:27" x14ac:dyDescent="0.25">
      <c r="A287" s="1"/>
      <c r="B287" s="5">
        <f t="shared" si="39"/>
        <v>287</v>
      </c>
      <c r="C287" s="5" t="str">
        <f t="shared" si="43"/>
        <v/>
      </c>
      <c r="D287" s="99"/>
      <c r="E287" s="103">
        <f>SUMIFS(ID!$H:$H,ID!$F:$F,$D287)</f>
        <v>0</v>
      </c>
      <c r="F287" s="99"/>
      <c r="G287" s="103">
        <f>SUMIFS(ID!$L:$L,ID!$J:$J,$F287)</f>
        <v>0</v>
      </c>
      <c r="H287" s="99"/>
      <c r="I287" s="103">
        <f>SUMIFS(ID!$P:$P,ID!$N:$N,$H287)</f>
        <v>0</v>
      </c>
      <c r="J287" s="99"/>
      <c r="K287" s="103">
        <f>SUMIFS(ID!$T:$T,ID!$R:$R,$J287)</f>
        <v>0</v>
      </c>
      <c r="L287" s="99"/>
      <c r="M287" s="103">
        <f>SUMIFS(ID!$X:$X,ID!$V:$V,$L287)</f>
        <v>0</v>
      </c>
      <c r="N287" s="110"/>
      <c r="O287" s="103">
        <f>SUMIFS(ID!$AD:$AD,ID!$AB:$AB,$N287)</f>
        <v>0</v>
      </c>
      <c r="P287" s="99" t="str">
        <f t="shared" si="38"/>
        <v/>
      </c>
      <c r="Q287" s="22">
        <f t="shared" si="37"/>
        <v>0</v>
      </c>
      <c r="R287" s="30"/>
      <c r="S287" s="22">
        <f t="shared" si="40"/>
        <v>0</v>
      </c>
      <c r="T287" s="30"/>
      <c r="U287" s="22">
        <f t="shared" si="41"/>
        <v>0</v>
      </c>
      <c r="V287" s="78">
        <f t="shared" si="44"/>
        <v>0</v>
      </c>
      <c r="W287" s="22">
        <f t="shared" si="42"/>
        <v>0</v>
      </c>
      <c r="X287" s="76"/>
      <c r="Y287" s="22">
        <f>IF(OR(X287="",X287=ФИО!$Q$8),0,IF(COUNTIF(X:X,X287)=1,0,1))</f>
        <v>0</v>
      </c>
      <c r="AA287" s="2">
        <f>INDEX(ФИО!B:B,SUMIFS(ФИО!D:D,ФИО!Q:Q,БЮДЖЕТ!X287))</f>
        <v>0</v>
      </c>
    </row>
    <row r="288" spans="1:27" x14ac:dyDescent="0.25">
      <c r="A288" s="1"/>
      <c r="B288" s="5">
        <f t="shared" si="39"/>
        <v>288</v>
      </c>
      <c r="C288" s="5" t="str">
        <f t="shared" si="43"/>
        <v/>
      </c>
      <c r="D288" s="99"/>
      <c r="E288" s="103">
        <f>SUMIFS(ID!$H:$H,ID!$F:$F,$D288)</f>
        <v>0</v>
      </c>
      <c r="F288" s="99"/>
      <c r="G288" s="103">
        <f>SUMIFS(ID!$L:$L,ID!$J:$J,$F288)</f>
        <v>0</v>
      </c>
      <c r="H288" s="99"/>
      <c r="I288" s="103">
        <f>SUMIFS(ID!$P:$P,ID!$N:$N,$H288)</f>
        <v>0</v>
      </c>
      <c r="J288" s="99"/>
      <c r="K288" s="103">
        <f>SUMIFS(ID!$T:$T,ID!$R:$R,$J288)</f>
        <v>0</v>
      </c>
      <c r="L288" s="99"/>
      <c r="M288" s="103">
        <f>SUMIFS(ID!$X:$X,ID!$V:$V,$L288)</f>
        <v>0</v>
      </c>
      <c r="N288" s="110"/>
      <c r="O288" s="103">
        <f>SUMIFS(ID!$AD:$AD,ID!$AB:$AB,$N288)</f>
        <v>0</v>
      </c>
      <c r="P288" s="99" t="str">
        <f t="shared" si="38"/>
        <v/>
      </c>
      <c r="Q288" s="22">
        <f t="shared" si="37"/>
        <v>0</v>
      </c>
      <c r="R288" s="30"/>
      <c r="S288" s="22">
        <f t="shared" si="40"/>
        <v>0</v>
      </c>
      <c r="T288" s="30"/>
      <c r="U288" s="22">
        <f t="shared" si="41"/>
        <v>0</v>
      </c>
      <c r="V288" s="78">
        <f t="shared" si="44"/>
        <v>0</v>
      </c>
      <c r="W288" s="22">
        <f t="shared" si="42"/>
        <v>0</v>
      </c>
      <c r="X288" s="76"/>
      <c r="Y288" s="22">
        <f>IF(OR(X288="",X288=ФИО!$Q$8),0,IF(COUNTIF(X:X,X288)=1,0,1))</f>
        <v>0</v>
      </c>
      <c r="AA288" s="2">
        <f>INDEX(ФИО!B:B,SUMIFS(ФИО!D:D,ФИО!Q:Q,БЮДЖЕТ!X288))</f>
        <v>0</v>
      </c>
    </row>
    <row r="289" spans="1:27" x14ac:dyDescent="0.25">
      <c r="A289" s="1"/>
      <c r="B289" s="5">
        <f t="shared" si="39"/>
        <v>289</v>
      </c>
      <c r="C289" s="5" t="str">
        <f t="shared" si="43"/>
        <v/>
      </c>
      <c r="D289" s="99"/>
      <c r="E289" s="103">
        <f>SUMIFS(ID!$H:$H,ID!$F:$F,$D289)</f>
        <v>0</v>
      </c>
      <c r="F289" s="99"/>
      <c r="G289" s="103">
        <f>SUMIFS(ID!$L:$L,ID!$J:$J,$F289)</f>
        <v>0</v>
      </c>
      <c r="H289" s="99"/>
      <c r="I289" s="103">
        <f>SUMIFS(ID!$P:$P,ID!$N:$N,$H289)</f>
        <v>0</v>
      </c>
      <c r="J289" s="99"/>
      <c r="K289" s="103">
        <f>SUMIFS(ID!$T:$T,ID!$R:$R,$J289)</f>
        <v>0</v>
      </c>
      <c r="L289" s="99"/>
      <c r="M289" s="103">
        <f>SUMIFS(ID!$X:$X,ID!$V:$V,$L289)</f>
        <v>0</v>
      </c>
      <c r="N289" s="110"/>
      <c r="O289" s="103">
        <f>SUMIFS(ID!$AD:$AD,ID!$AB:$AB,$N289)</f>
        <v>0</v>
      </c>
      <c r="P289" s="99" t="str">
        <f t="shared" si="38"/>
        <v/>
      </c>
      <c r="Q289" s="22">
        <f t="shared" si="37"/>
        <v>0</v>
      </c>
      <c r="R289" s="30"/>
      <c r="S289" s="22">
        <f t="shared" si="40"/>
        <v>0</v>
      </c>
      <c r="T289" s="30"/>
      <c r="U289" s="22">
        <f t="shared" si="41"/>
        <v>0</v>
      </c>
      <c r="V289" s="78">
        <f t="shared" si="44"/>
        <v>0</v>
      </c>
      <c r="W289" s="22">
        <f t="shared" si="42"/>
        <v>0</v>
      </c>
      <c r="X289" s="76"/>
      <c r="Y289" s="22">
        <f>IF(OR(X289="",X289=ФИО!$Q$8),0,IF(COUNTIF(X:X,X289)=1,0,1))</f>
        <v>0</v>
      </c>
      <c r="AA289" s="2">
        <f>INDEX(ФИО!B:B,SUMIFS(ФИО!D:D,ФИО!Q:Q,БЮДЖЕТ!X289))</f>
        <v>0</v>
      </c>
    </row>
    <row r="290" spans="1:27" x14ac:dyDescent="0.25">
      <c r="A290" s="1"/>
      <c r="B290" s="5">
        <f t="shared" si="39"/>
        <v>290</v>
      </c>
      <c r="C290" s="5" t="str">
        <f t="shared" si="43"/>
        <v/>
      </c>
      <c r="D290" s="99"/>
      <c r="E290" s="103">
        <f>SUMIFS(ID!$H:$H,ID!$F:$F,$D290)</f>
        <v>0</v>
      </c>
      <c r="F290" s="99"/>
      <c r="G290" s="103">
        <f>SUMIFS(ID!$L:$L,ID!$J:$J,$F290)</f>
        <v>0</v>
      </c>
      <c r="H290" s="99"/>
      <c r="I290" s="103">
        <f>SUMIFS(ID!$P:$P,ID!$N:$N,$H290)</f>
        <v>0</v>
      </c>
      <c r="J290" s="99"/>
      <c r="K290" s="103">
        <f>SUMIFS(ID!$T:$T,ID!$R:$R,$J290)</f>
        <v>0</v>
      </c>
      <c r="L290" s="99"/>
      <c r="M290" s="103">
        <f>SUMIFS(ID!$X:$X,ID!$V:$V,$L290)</f>
        <v>0</v>
      </c>
      <c r="N290" s="110"/>
      <c r="O290" s="103">
        <f>SUMIFS(ID!$AD:$AD,ID!$AB:$AB,$N290)</f>
        <v>0</v>
      </c>
      <c r="P290" s="99" t="str">
        <f t="shared" si="38"/>
        <v/>
      </c>
      <c r="Q290" s="22">
        <f t="shared" si="37"/>
        <v>0</v>
      </c>
      <c r="R290" s="30"/>
      <c r="S290" s="22">
        <f t="shared" si="40"/>
        <v>0</v>
      </c>
      <c r="T290" s="30"/>
      <c r="U290" s="22">
        <f t="shared" si="41"/>
        <v>0</v>
      </c>
      <c r="V290" s="78">
        <f>R290*T290</f>
        <v>0</v>
      </c>
      <c r="W290" s="22">
        <f t="shared" si="42"/>
        <v>0</v>
      </c>
      <c r="X290" s="76"/>
      <c r="Y290" s="22">
        <f>IF(OR(X290="",X290=ФИО!$Q$8),0,IF(COUNTIF(X:X,X290)=1,0,1))</f>
        <v>0</v>
      </c>
      <c r="AA290" s="2">
        <f>INDEX(ФИО!B:B,SUMIFS(ФИО!D:D,ФИО!Q:Q,БЮДЖЕТ!X290))</f>
        <v>0</v>
      </c>
    </row>
    <row r="291" spans="1:27" x14ac:dyDescent="0.25">
      <c r="A291" s="1"/>
      <c r="B291" s="5">
        <f t="shared" si="39"/>
        <v>291</v>
      </c>
      <c r="C291" s="5" t="str">
        <f t="shared" si="43"/>
        <v/>
      </c>
      <c r="D291" s="99"/>
      <c r="E291" s="103">
        <f>SUMIFS(ID!$H:$H,ID!$F:$F,$D291)</f>
        <v>0</v>
      </c>
      <c r="F291" s="99"/>
      <c r="G291" s="103">
        <f>SUMIFS(ID!$L:$L,ID!$J:$J,$F291)</f>
        <v>0</v>
      </c>
      <c r="H291" s="99"/>
      <c r="I291" s="103">
        <f>SUMIFS(ID!$P:$P,ID!$N:$N,$H291)</f>
        <v>0</v>
      </c>
      <c r="J291" s="99"/>
      <c r="K291" s="103">
        <f>SUMIFS(ID!$T:$T,ID!$R:$R,$J291)</f>
        <v>0</v>
      </c>
      <c r="L291" s="99"/>
      <c r="M291" s="103">
        <f>SUMIFS(ID!$X:$X,ID!$V:$V,$L291)</f>
        <v>0</v>
      </c>
      <c r="N291" s="110"/>
      <c r="O291" s="103">
        <f>SUMIFS(ID!$AD:$AD,ID!$AB:$AB,$N291)</f>
        <v>0</v>
      </c>
      <c r="P291" s="99" t="str">
        <f t="shared" si="38"/>
        <v/>
      </c>
      <c r="Q291" s="22">
        <f t="shared" si="37"/>
        <v>0</v>
      </c>
      <c r="R291" s="30"/>
      <c r="S291" s="22">
        <f t="shared" si="40"/>
        <v>0</v>
      </c>
      <c r="T291" s="30"/>
      <c r="U291" s="22">
        <f t="shared" si="41"/>
        <v>0</v>
      </c>
      <c r="V291" s="78">
        <f t="shared" si="44"/>
        <v>0</v>
      </c>
      <c r="W291" s="22">
        <f t="shared" si="42"/>
        <v>0</v>
      </c>
      <c r="X291" s="76"/>
      <c r="Y291" s="22">
        <f>IF(OR(X291="",X291=ФИО!$Q$8),0,IF(COUNTIF(X:X,X291)=1,0,1))</f>
        <v>0</v>
      </c>
      <c r="AA291" s="2">
        <f>INDEX(ФИО!B:B,SUMIFS(ФИО!D:D,ФИО!Q:Q,БЮДЖЕТ!X291))</f>
        <v>0</v>
      </c>
    </row>
    <row r="292" spans="1:27" x14ac:dyDescent="0.25">
      <c r="A292" s="1"/>
      <c r="B292" s="5">
        <f t="shared" si="39"/>
        <v>292</v>
      </c>
      <c r="C292" s="5" t="str">
        <f t="shared" si="43"/>
        <v/>
      </c>
      <c r="D292" s="99"/>
      <c r="E292" s="103">
        <f>SUMIFS(ID!$H:$H,ID!$F:$F,$D292)</f>
        <v>0</v>
      </c>
      <c r="F292" s="99"/>
      <c r="G292" s="103">
        <f>SUMIFS(ID!$L:$L,ID!$J:$J,$F292)</f>
        <v>0</v>
      </c>
      <c r="H292" s="99"/>
      <c r="I292" s="103">
        <f>SUMIFS(ID!$P:$P,ID!$N:$N,$H292)</f>
        <v>0</v>
      </c>
      <c r="J292" s="99"/>
      <c r="K292" s="103">
        <f>SUMIFS(ID!$T:$T,ID!$R:$R,$J292)</f>
        <v>0</v>
      </c>
      <c r="L292" s="99"/>
      <c r="M292" s="103">
        <f>SUMIFS(ID!$X:$X,ID!$V:$V,$L292)</f>
        <v>0</v>
      </c>
      <c r="N292" s="110"/>
      <c r="O292" s="103">
        <f>SUMIFS(ID!$AD:$AD,ID!$AB:$AB,$N292)</f>
        <v>0</v>
      </c>
      <c r="P292" s="99" t="str">
        <f t="shared" si="38"/>
        <v/>
      </c>
      <c r="Q292" s="22">
        <f t="shared" si="37"/>
        <v>0</v>
      </c>
      <c r="R292" s="30"/>
      <c r="S292" s="22">
        <f t="shared" si="40"/>
        <v>0</v>
      </c>
      <c r="T292" s="30"/>
      <c r="U292" s="22">
        <f t="shared" si="41"/>
        <v>0</v>
      </c>
      <c r="V292" s="78">
        <f t="shared" si="44"/>
        <v>0</v>
      </c>
      <c r="W292" s="22">
        <f t="shared" si="42"/>
        <v>0</v>
      </c>
      <c r="X292" s="76"/>
      <c r="Y292" s="22">
        <f>IF(OR(X292="",X292=ФИО!$Q$8),0,IF(COUNTIF(X:X,X292)=1,0,1))</f>
        <v>0</v>
      </c>
      <c r="AA292" s="2">
        <f>INDEX(ФИО!B:B,SUMIFS(ФИО!D:D,ФИО!Q:Q,БЮДЖЕТ!X292))</f>
        <v>0</v>
      </c>
    </row>
    <row r="293" spans="1:27" x14ac:dyDescent="0.25">
      <c r="A293" s="1"/>
      <c r="B293" s="5">
        <f t="shared" si="39"/>
        <v>293</v>
      </c>
      <c r="C293" s="5" t="str">
        <f t="shared" si="43"/>
        <v/>
      </c>
      <c r="D293" s="99"/>
      <c r="E293" s="103">
        <f>SUMIFS(ID!$H:$H,ID!$F:$F,$D293)</f>
        <v>0</v>
      </c>
      <c r="F293" s="99"/>
      <c r="G293" s="103">
        <f>SUMIFS(ID!$L:$L,ID!$J:$J,$F293)</f>
        <v>0</v>
      </c>
      <c r="H293" s="99"/>
      <c r="I293" s="103">
        <f>SUMIFS(ID!$P:$P,ID!$N:$N,$H293)</f>
        <v>0</v>
      </c>
      <c r="J293" s="99"/>
      <c r="K293" s="103">
        <f>SUMIFS(ID!$T:$T,ID!$R:$R,$J293)</f>
        <v>0</v>
      </c>
      <c r="L293" s="99"/>
      <c r="M293" s="103">
        <f>SUMIFS(ID!$X:$X,ID!$V:$V,$L293)</f>
        <v>0</v>
      </c>
      <c r="N293" s="110"/>
      <c r="O293" s="103">
        <f>SUMIFS(ID!$AD:$AD,ID!$AB:$AB,$N293)</f>
        <v>0</v>
      </c>
      <c r="P293" s="99" t="str">
        <f t="shared" si="38"/>
        <v/>
      </c>
      <c r="Q293" s="22">
        <f t="shared" si="37"/>
        <v>0</v>
      </c>
      <c r="R293" s="30"/>
      <c r="S293" s="22">
        <f t="shared" si="40"/>
        <v>0</v>
      </c>
      <c r="T293" s="30"/>
      <c r="U293" s="22">
        <f t="shared" si="41"/>
        <v>0</v>
      </c>
      <c r="V293" s="78">
        <f t="shared" si="44"/>
        <v>0</v>
      </c>
      <c r="W293" s="22">
        <f t="shared" si="42"/>
        <v>0</v>
      </c>
      <c r="X293" s="76"/>
      <c r="Y293" s="22">
        <f>IF(OR(X293="",X293=ФИО!$Q$8),0,IF(COUNTIF(X:X,X293)=1,0,1))</f>
        <v>0</v>
      </c>
      <c r="AA293" s="2">
        <f>INDEX(ФИО!B:B,SUMIFS(ФИО!D:D,ФИО!Q:Q,БЮДЖЕТ!X293))</f>
        <v>0</v>
      </c>
    </row>
    <row r="294" spans="1:27" x14ac:dyDescent="0.25">
      <c r="A294" s="1"/>
      <c r="B294" s="5">
        <f t="shared" si="39"/>
        <v>294</v>
      </c>
      <c r="C294" s="5" t="str">
        <f t="shared" si="43"/>
        <v/>
      </c>
      <c r="D294" s="99"/>
      <c r="E294" s="103">
        <f>SUMIFS(ID!$H:$H,ID!$F:$F,$D294)</f>
        <v>0</v>
      </c>
      <c r="F294" s="99"/>
      <c r="G294" s="103">
        <f>SUMIFS(ID!$L:$L,ID!$J:$J,$F294)</f>
        <v>0</v>
      </c>
      <c r="H294" s="99"/>
      <c r="I294" s="103">
        <f>SUMIFS(ID!$P:$P,ID!$N:$N,$H294)</f>
        <v>0</v>
      </c>
      <c r="J294" s="99"/>
      <c r="K294" s="103">
        <f>SUMIFS(ID!$T:$T,ID!$R:$R,$J294)</f>
        <v>0</v>
      </c>
      <c r="L294" s="99"/>
      <c r="M294" s="103">
        <f>SUMIFS(ID!$X:$X,ID!$V:$V,$L294)</f>
        <v>0</v>
      </c>
      <c r="N294" s="110"/>
      <c r="O294" s="103">
        <f>SUMIFS(ID!$AD:$AD,ID!$AB:$AB,$N294)</f>
        <v>0</v>
      </c>
      <c r="P294" s="99" t="str">
        <f t="shared" si="38"/>
        <v/>
      </c>
      <c r="Q294" s="22">
        <f t="shared" si="37"/>
        <v>0</v>
      </c>
      <c r="R294" s="30"/>
      <c r="S294" s="22">
        <f t="shared" si="40"/>
        <v>0</v>
      </c>
      <c r="T294" s="30"/>
      <c r="U294" s="22">
        <f t="shared" si="41"/>
        <v>0</v>
      </c>
      <c r="V294" s="78">
        <f t="shared" si="44"/>
        <v>0</v>
      </c>
      <c r="W294" s="22">
        <f t="shared" si="42"/>
        <v>0</v>
      </c>
      <c r="X294" s="76"/>
      <c r="Y294" s="22">
        <f>IF(OR(X294="",X294=ФИО!$Q$8),0,IF(COUNTIF(X:X,X294)=1,0,1))</f>
        <v>0</v>
      </c>
      <c r="AA294" s="2">
        <f>INDEX(ФИО!B:B,SUMIFS(ФИО!D:D,ФИО!Q:Q,БЮДЖЕТ!X294))</f>
        <v>0</v>
      </c>
    </row>
    <row r="295" spans="1:27" x14ac:dyDescent="0.25">
      <c r="A295" s="1"/>
      <c r="B295" s="5">
        <f t="shared" si="39"/>
        <v>295</v>
      </c>
      <c r="C295" s="5" t="str">
        <f t="shared" si="43"/>
        <v/>
      </c>
      <c r="D295" s="99"/>
      <c r="E295" s="103">
        <f>SUMIFS(ID!$H:$H,ID!$F:$F,$D295)</f>
        <v>0</v>
      </c>
      <c r="F295" s="99"/>
      <c r="G295" s="103">
        <f>SUMIFS(ID!$L:$L,ID!$J:$J,$F295)</f>
        <v>0</v>
      </c>
      <c r="H295" s="99"/>
      <c r="I295" s="103">
        <f>SUMIFS(ID!$P:$P,ID!$N:$N,$H295)</f>
        <v>0</v>
      </c>
      <c r="J295" s="99"/>
      <c r="K295" s="103">
        <f>SUMIFS(ID!$T:$T,ID!$R:$R,$J295)</f>
        <v>0</v>
      </c>
      <c r="L295" s="99"/>
      <c r="M295" s="103">
        <f>SUMIFS(ID!$X:$X,ID!$V:$V,$L295)</f>
        <v>0</v>
      </c>
      <c r="N295" s="110"/>
      <c r="O295" s="103">
        <f>SUMIFS(ID!$AD:$AD,ID!$AB:$AB,$N295)</f>
        <v>0</v>
      </c>
      <c r="P295" s="99" t="str">
        <f t="shared" si="38"/>
        <v/>
      </c>
      <c r="Q295" s="22">
        <f t="shared" si="37"/>
        <v>0</v>
      </c>
      <c r="R295" s="30"/>
      <c r="S295" s="22">
        <f t="shared" si="40"/>
        <v>0</v>
      </c>
      <c r="T295" s="30"/>
      <c r="U295" s="22">
        <f t="shared" si="41"/>
        <v>0</v>
      </c>
      <c r="V295" s="78">
        <f t="shared" si="44"/>
        <v>0</v>
      </c>
      <c r="W295" s="22">
        <f t="shared" si="42"/>
        <v>0</v>
      </c>
      <c r="X295" s="76"/>
      <c r="Y295" s="22">
        <f>IF(OR(X295="",X295=ФИО!$Q$8),0,IF(COUNTIF(X:X,X295)=1,0,1))</f>
        <v>0</v>
      </c>
      <c r="AA295" s="2">
        <f>INDEX(ФИО!B:B,SUMIFS(ФИО!D:D,ФИО!Q:Q,БЮДЖЕТ!X295))</f>
        <v>0</v>
      </c>
    </row>
    <row r="296" spans="1:27" x14ac:dyDescent="0.25">
      <c r="A296" s="1"/>
      <c r="B296" s="5">
        <f t="shared" si="39"/>
        <v>296</v>
      </c>
      <c r="C296" s="5" t="str">
        <f t="shared" si="43"/>
        <v/>
      </c>
      <c r="D296" s="99"/>
      <c r="E296" s="103">
        <f>SUMIFS(ID!$H:$H,ID!$F:$F,$D296)</f>
        <v>0</v>
      </c>
      <c r="F296" s="99"/>
      <c r="G296" s="103">
        <f>SUMIFS(ID!$L:$L,ID!$J:$J,$F296)</f>
        <v>0</v>
      </c>
      <c r="H296" s="99"/>
      <c r="I296" s="103">
        <f>SUMIFS(ID!$P:$P,ID!$N:$N,$H296)</f>
        <v>0</v>
      </c>
      <c r="J296" s="99"/>
      <c r="K296" s="103">
        <f>SUMIFS(ID!$T:$T,ID!$R:$R,$J296)</f>
        <v>0</v>
      </c>
      <c r="L296" s="99"/>
      <c r="M296" s="103">
        <f>SUMIFS(ID!$X:$X,ID!$V:$V,$L296)</f>
        <v>0</v>
      </c>
      <c r="N296" s="110"/>
      <c r="O296" s="103">
        <f>SUMIFS(ID!$AD:$AD,ID!$AB:$AB,$N296)</f>
        <v>0</v>
      </c>
      <c r="P296" s="99" t="str">
        <f t="shared" si="38"/>
        <v/>
      </c>
      <c r="Q296" s="22">
        <f t="shared" si="37"/>
        <v>0</v>
      </c>
      <c r="R296" s="30"/>
      <c r="S296" s="22">
        <f t="shared" si="40"/>
        <v>0</v>
      </c>
      <c r="T296" s="30"/>
      <c r="U296" s="22">
        <f t="shared" si="41"/>
        <v>0</v>
      </c>
      <c r="V296" s="78">
        <f t="shared" si="44"/>
        <v>0</v>
      </c>
      <c r="W296" s="22">
        <f t="shared" si="42"/>
        <v>0</v>
      </c>
      <c r="X296" s="76"/>
      <c r="Y296" s="22">
        <f>IF(OR(X296="",X296=ФИО!$Q$8),0,IF(COUNTIF(X:X,X296)=1,0,1))</f>
        <v>0</v>
      </c>
      <c r="AA296" s="2">
        <f>INDEX(ФИО!B:B,SUMIFS(ФИО!D:D,ФИО!Q:Q,БЮДЖЕТ!X296))</f>
        <v>0</v>
      </c>
    </row>
    <row r="297" spans="1:27" x14ac:dyDescent="0.25">
      <c r="A297" s="1"/>
      <c r="B297" s="5">
        <f t="shared" si="39"/>
        <v>297</v>
      </c>
      <c r="C297" s="5" t="str">
        <f t="shared" si="43"/>
        <v/>
      </c>
      <c r="D297" s="99"/>
      <c r="E297" s="103">
        <f>SUMIFS(ID!$H:$H,ID!$F:$F,$D297)</f>
        <v>0</v>
      </c>
      <c r="F297" s="99"/>
      <c r="G297" s="103">
        <f>SUMIFS(ID!$L:$L,ID!$J:$J,$F297)</f>
        <v>0</v>
      </c>
      <c r="H297" s="99"/>
      <c r="I297" s="103">
        <f>SUMIFS(ID!$P:$P,ID!$N:$N,$H297)</f>
        <v>0</v>
      </c>
      <c r="J297" s="99"/>
      <c r="K297" s="103">
        <f>SUMIFS(ID!$T:$T,ID!$R:$R,$J297)</f>
        <v>0</v>
      </c>
      <c r="L297" s="99"/>
      <c r="M297" s="103">
        <f>SUMIFS(ID!$X:$X,ID!$V:$V,$L297)</f>
        <v>0</v>
      </c>
      <c r="N297" s="110"/>
      <c r="O297" s="103">
        <f>SUMIFS(ID!$AD:$AD,ID!$AB:$AB,$N297)</f>
        <v>0</v>
      </c>
      <c r="P297" s="99" t="str">
        <f t="shared" si="38"/>
        <v/>
      </c>
      <c r="Q297" s="22">
        <f t="shared" si="37"/>
        <v>0</v>
      </c>
      <c r="R297" s="30"/>
      <c r="S297" s="22">
        <f t="shared" si="40"/>
        <v>0</v>
      </c>
      <c r="T297" s="30"/>
      <c r="U297" s="22">
        <f t="shared" si="41"/>
        <v>0</v>
      </c>
      <c r="V297" s="78">
        <f t="shared" si="44"/>
        <v>0</v>
      </c>
      <c r="W297" s="22">
        <f t="shared" si="42"/>
        <v>0</v>
      </c>
      <c r="X297" s="76"/>
      <c r="Y297" s="22">
        <f>IF(OR(X297="",X297=ФИО!$Q$8),0,IF(COUNTIF(X:X,X297)=1,0,1))</f>
        <v>0</v>
      </c>
      <c r="AA297" s="2">
        <f>INDEX(ФИО!B:B,SUMIFS(ФИО!D:D,ФИО!Q:Q,БЮДЖЕТ!X297))</f>
        <v>0</v>
      </c>
    </row>
    <row r="298" spans="1:27" x14ac:dyDescent="0.25">
      <c r="A298" s="1"/>
      <c r="B298" s="5">
        <f t="shared" si="39"/>
        <v>298</v>
      </c>
      <c r="C298" s="5" t="str">
        <f t="shared" si="43"/>
        <v/>
      </c>
      <c r="D298" s="99"/>
      <c r="E298" s="103">
        <f>SUMIFS(ID!$H:$H,ID!$F:$F,$D298)</f>
        <v>0</v>
      </c>
      <c r="F298" s="99"/>
      <c r="G298" s="103">
        <f>SUMIFS(ID!$L:$L,ID!$J:$J,$F298)</f>
        <v>0</v>
      </c>
      <c r="H298" s="99"/>
      <c r="I298" s="103">
        <f>SUMIFS(ID!$P:$P,ID!$N:$N,$H298)</f>
        <v>0</v>
      </c>
      <c r="J298" s="99"/>
      <c r="K298" s="103">
        <f>SUMIFS(ID!$T:$T,ID!$R:$R,$J298)</f>
        <v>0</v>
      </c>
      <c r="L298" s="99"/>
      <c r="M298" s="103">
        <f>SUMIFS(ID!$X:$X,ID!$V:$V,$L298)</f>
        <v>0</v>
      </c>
      <c r="N298" s="110"/>
      <c r="O298" s="103">
        <f>SUMIFS(ID!$AD:$AD,ID!$AB:$AB,$N298)</f>
        <v>0</v>
      </c>
      <c r="P298" s="99" t="str">
        <f t="shared" si="38"/>
        <v/>
      </c>
      <c r="Q298" s="22">
        <f t="shared" si="37"/>
        <v>0</v>
      </c>
      <c r="R298" s="30"/>
      <c r="S298" s="22">
        <f t="shared" si="40"/>
        <v>0</v>
      </c>
      <c r="T298" s="30"/>
      <c r="U298" s="22">
        <f t="shared" si="41"/>
        <v>0</v>
      </c>
      <c r="V298" s="78">
        <f t="shared" si="44"/>
        <v>0</v>
      </c>
      <c r="W298" s="22">
        <f t="shared" si="42"/>
        <v>0</v>
      </c>
      <c r="X298" s="76"/>
      <c r="Y298" s="22">
        <f>IF(OR(X298="",X298=ФИО!$Q$8),0,IF(COUNTIF(X:X,X298)=1,0,1))</f>
        <v>0</v>
      </c>
      <c r="AA298" s="2">
        <f>INDEX(ФИО!B:B,SUMIFS(ФИО!D:D,ФИО!Q:Q,БЮДЖЕТ!X298))</f>
        <v>0</v>
      </c>
    </row>
    <row r="299" spans="1:27" x14ac:dyDescent="0.25">
      <c r="A299" s="1"/>
      <c r="B299" s="5">
        <f t="shared" si="39"/>
        <v>299</v>
      </c>
      <c r="C299" s="5" t="str">
        <f t="shared" si="43"/>
        <v/>
      </c>
      <c r="D299" s="99"/>
      <c r="E299" s="103">
        <f>SUMIFS(ID!$H:$H,ID!$F:$F,$D299)</f>
        <v>0</v>
      </c>
      <c r="F299" s="99"/>
      <c r="G299" s="103">
        <f>SUMIFS(ID!$L:$L,ID!$J:$J,$F299)</f>
        <v>0</v>
      </c>
      <c r="H299" s="99"/>
      <c r="I299" s="103">
        <f>SUMIFS(ID!$P:$P,ID!$N:$N,$H299)</f>
        <v>0</v>
      </c>
      <c r="J299" s="99"/>
      <c r="K299" s="103">
        <f>SUMIFS(ID!$T:$T,ID!$R:$R,$J299)</f>
        <v>0</v>
      </c>
      <c r="L299" s="99"/>
      <c r="M299" s="103">
        <f>SUMIFS(ID!$X:$X,ID!$V:$V,$L299)</f>
        <v>0</v>
      </c>
      <c r="N299" s="110"/>
      <c r="O299" s="103">
        <f>SUMIFS(ID!$AD:$AD,ID!$AB:$AB,$N299)</f>
        <v>0</v>
      </c>
      <c r="P299" s="99" t="str">
        <f t="shared" si="38"/>
        <v/>
      </c>
      <c r="Q299" s="22">
        <f t="shared" si="37"/>
        <v>0</v>
      </c>
      <c r="R299" s="30"/>
      <c r="S299" s="22">
        <f t="shared" si="40"/>
        <v>0</v>
      </c>
      <c r="T299" s="30"/>
      <c r="U299" s="22">
        <f t="shared" si="41"/>
        <v>0</v>
      </c>
      <c r="V299" s="78">
        <f t="shared" si="44"/>
        <v>0</v>
      </c>
      <c r="W299" s="22">
        <f t="shared" si="42"/>
        <v>0</v>
      </c>
      <c r="X299" s="76"/>
      <c r="Y299" s="22">
        <f>IF(OR(X299="",X299=ФИО!$Q$8),0,IF(COUNTIF(X:X,X299)=1,0,1))</f>
        <v>0</v>
      </c>
      <c r="AA299" s="2">
        <f>INDEX(ФИО!B:B,SUMIFS(ФИО!D:D,ФИО!Q:Q,БЮДЖЕТ!X299))</f>
        <v>0</v>
      </c>
    </row>
    <row r="300" spans="1:27" x14ac:dyDescent="0.25">
      <c r="A300" s="1"/>
      <c r="B300" s="5">
        <f t="shared" si="39"/>
        <v>300</v>
      </c>
      <c r="C300" s="5" t="str">
        <f t="shared" si="43"/>
        <v/>
      </c>
      <c r="D300" s="99"/>
      <c r="E300" s="103">
        <f>SUMIFS(ID!$H:$H,ID!$F:$F,$D300)</f>
        <v>0</v>
      </c>
      <c r="F300" s="99"/>
      <c r="G300" s="103">
        <f>SUMIFS(ID!$L:$L,ID!$J:$J,$F300)</f>
        <v>0</v>
      </c>
      <c r="H300" s="99"/>
      <c r="I300" s="103">
        <f>SUMIFS(ID!$P:$P,ID!$N:$N,$H300)</f>
        <v>0</v>
      </c>
      <c r="J300" s="99"/>
      <c r="K300" s="103">
        <f>SUMIFS(ID!$T:$T,ID!$R:$R,$J300)</f>
        <v>0</v>
      </c>
      <c r="L300" s="99"/>
      <c r="M300" s="103">
        <f>SUMIFS(ID!$X:$X,ID!$V:$V,$L300)</f>
        <v>0</v>
      </c>
      <c r="N300" s="110"/>
      <c r="O300" s="103">
        <f>SUMIFS(ID!$AD:$AD,ID!$AB:$AB,$N300)</f>
        <v>0</v>
      </c>
      <c r="P300" s="99" t="str">
        <f t="shared" si="38"/>
        <v/>
      </c>
      <c r="Q300" s="22">
        <f t="shared" si="37"/>
        <v>0</v>
      </c>
      <c r="R300" s="30"/>
      <c r="S300" s="22">
        <f t="shared" si="40"/>
        <v>0</v>
      </c>
      <c r="T300" s="30"/>
      <c r="U300" s="22">
        <f t="shared" si="41"/>
        <v>0</v>
      </c>
      <c r="V300" s="78">
        <f t="shared" si="44"/>
        <v>0</v>
      </c>
      <c r="W300" s="22">
        <f t="shared" si="42"/>
        <v>0</v>
      </c>
      <c r="X300" s="76"/>
      <c r="Y300" s="22">
        <f>IF(OR(X300="",X300=ФИО!$Q$8),0,IF(COUNTIF(X:X,X300)=1,0,1))</f>
        <v>0</v>
      </c>
      <c r="AA300" s="2">
        <f>INDEX(ФИО!B:B,SUMIFS(ФИО!D:D,ФИО!Q:Q,БЮДЖЕТ!X300))</f>
        <v>0</v>
      </c>
    </row>
    <row r="301" spans="1:27" x14ac:dyDescent="0.25">
      <c r="A301" s="1"/>
      <c r="B301" s="5">
        <f t="shared" si="39"/>
        <v>301</v>
      </c>
      <c r="C301" s="5" t="str">
        <f t="shared" si="43"/>
        <v/>
      </c>
      <c r="D301" s="99"/>
      <c r="E301" s="103">
        <f>SUMIFS(ID!$H:$H,ID!$F:$F,$D301)</f>
        <v>0</v>
      </c>
      <c r="F301" s="99"/>
      <c r="G301" s="103">
        <f>SUMIFS(ID!$L:$L,ID!$J:$J,$F301)</f>
        <v>0</v>
      </c>
      <c r="H301" s="99"/>
      <c r="I301" s="103">
        <f>SUMIFS(ID!$P:$P,ID!$N:$N,$H301)</f>
        <v>0</v>
      </c>
      <c r="J301" s="99"/>
      <c r="K301" s="103">
        <f>SUMIFS(ID!$T:$T,ID!$R:$R,$J301)</f>
        <v>0</v>
      </c>
      <c r="L301" s="99"/>
      <c r="M301" s="103">
        <f>SUMIFS(ID!$X:$X,ID!$V:$V,$L301)</f>
        <v>0</v>
      </c>
      <c r="N301" s="110"/>
      <c r="O301" s="103">
        <f>SUMIFS(ID!$AD:$AD,ID!$AB:$AB,$N301)</f>
        <v>0</v>
      </c>
      <c r="P301" s="99" t="str">
        <f t="shared" si="38"/>
        <v/>
      </c>
      <c r="Q301" s="22">
        <f t="shared" si="37"/>
        <v>0</v>
      </c>
      <c r="R301" s="30"/>
      <c r="S301" s="22">
        <f t="shared" si="40"/>
        <v>0</v>
      </c>
      <c r="T301" s="30"/>
      <c r="U301" s="22">
        <f t="shared" si="41"/>
        <v>0</v>
      </c>
      <c r="V301" s="78">
        <f t="shared" si="44"/>
        <v>0</v>
      </c>
      <c r="W301" s="22">
        <f t="shared" si="42"/>
        <v>0</v>
      </c>
      <c r="X301" s="76"/>
      <c r="Y301" s="22">
        <f>IF(OR(X301="",X301=ФИО!$Q$8),0,IF(COUNTIF(X:X,X301)=1,0,1))</f>
        <v>0</v>
      </c>
      <c r="AA301" s="2">
        <f>INDEX(ФИО!B:B,SUMIFS(ФИО!D:D,ФИО!Q:Q,БЮДЖЕТ!X301))</f>
        <v>0</v>
      </c>
    </row>
    <row r="302" spans="1:27" x14ac:dyDescent="0.25">
      <c r="A302" s="1"/>
      <c r="B302" s="5">
        <f t="shared" si="39"/>
        <v>302</v>
      </c>
      <c r="C302" s="5" t="str">
        <f t="shared" si="43"/>
        <v/>
      </c>
      <c r="D302" s="99"/>
      <c r="E302" s="103">
        <f>SUMIFS(ID!$H:$H,ID!$F:$F,$D302)</f>
        <v>0</v>
      </c>
      <c r="F302" s="99"/>
      <c r="G302" s="103">
        <f>SUMIFS(ID!$L:$L,ID!$J:$J,$F302)</f>
        <v>0</v>
      </c>
      <c r="H302" s="99"/>
      <c r="I302" s="103">
        <f>SUMIFS(ID!$P:$P,ID!$N:$N,$H302)</f>
        <v>0</v>
      </c>
      <c r="J302" s="99"/>
      <c r="K302" s="103">
        <f>SUMIFS(ID!$T:$T,ID!$R:$R,$J302)</f>
        <v>0</v>
      </c>
      <c r="L302" s="99"/>
      <c r="M302" s="103">
        <f>SUMIFS(ID!$X:$X,ID!$V:$V,$L302)</f>
        <v>0</v>
      </c>
      <c r="N302" s="110"/>
      <c r="O302" s="103">
        <f>SUMIFS(ID!$AD:$AD,ID!$AB:$AB,$N302)</f>
        <v>0</v>
      </c>
      <c r="P302" s="99" t="str">
        <f t="shared" si="38"/>
        <v/>
      </c>
      <c r="Q302" s="22">
        <f t="shared" si="37"/>
        <v>0</v>
      </c>
      <c r="R302" s="30"/>
      <c r="S302" s="22">
        <f t="shared" si="40"/>
        <v>0</v>
      </c>
      <c r="T302" s="30"/>
      <c r="U302" s="22">
        <f t="shared" si="41"/>
        <v>0</v>
      </c>
      <c r="V302" s="78">
        <f t="shared" si="44"/>
        <v>0</v>
      </c>
      <c r="W302" s="22">
        <f t="shared" si="42"/>
        <v>0</v>
      </c>
      <c r="X302" s="76"/>
      <c r="Y302" s="22">
        <f>IF(OR(X302="",X302=ФИО!$Q$8),0,IF(COUNTIF(X:X,X302)=1,0,1))</f>
        <v>0</v>
      </c>
      <c r="AA302" s="2">
        <f>INDEX(ФИО!B:B,SUMIFS(ФИО!D:D,ФИО!Q:Q,БЮДЖЕТ!X302))</f>
        <v>0</v>
      </c>
    </row>
    <row r="303" spans="1:27" x14ac:dyDescent="0.25">
      <c r="A303" s="1"/>
      <c r="B303" s="5">
        <f t="shared" si="39"/>
        <v>303</v>
      </c>
      <c r="C303" s="5" t="str">
        <f t="shared" si="43"/>
        <v/>
      </c>
      <c r="D303" s="99"/>
      <c r="E303" s="103">
        <f>SUMIFS(ID!$H:$H,ID!$F:$F,$D303)</f>
        <v>0</v>
      </c>
      <c r="F303" s="99"/>
      <c r="G303" s="103">
        <f>SUMIFS(ID!$L:$L,ID!$J:$J,$F303)</f>
        <v>0</v>
      </c>
      <c r="H303" s="99"/>
      <c r="I303" s="103">
        <f>SUMIFS(ID!$P:$P,ID!$N:$N,$H303)</f>
        <v>0</v>
      </c>
      <c r="J303" s="99"/>
      <c r="K303" s="103">
        <f>SUMIFS(ID!$T:$T,ID!$R:$R,$J303)</f>
        <v>0</v>
      </c>
      <c r="L303" s="99"/>
      <c r="M303" s="103">
        <f>SUMIFS(ID!$X:$X,ID!$V:$V,$L303)</f>
        <v>0</v>
      </c>
      <c r="N303" s="110"/>
      <c r="O303" s="103">
        <f>SUMIFS(ID!$AD:$AD,ID!$AB:$AB,$N303)</f>
        <v>0</v>
      </c>
      <c r="P303" s="99" t="str">
        <f t="shared" si="38"/>
        <v/>
      </c>
      <c r="Q303" s="22">
        <f t="shared" si="37"/>
        <v>0</v>
      </c>
      <c r="R303" s="30"/>
      <c r="S303" s="22">
        <f t="shared" si="40"/>
        <v>0</v>
      </c>
      <c r="T303" s="30"/>
      <c r="U303" s="22">
        <f t="shared" si="41"/>
        <v>0</v>
      </c>
      <c r="V303" s="78">
        <f t="shared" si="44"/>
        <v>0</v>
      </c>
      <c r="W303" s="22">
        <f t="shared" si="42"/>
        <v>0</v>
      </c>
      <c r="X303" s="76"/>
      <c r="Y303" s="22">
        <f>IF(OR(X303="",X303=ФИО!$Q$8),0,IF(COUNTIF(X:X,X303)=1,0,1))</f>
        <v>0</v>
      </c>
      <c r="AA303" s="2">
        <f>INDEX(ФИО!B:B,SUMIFS(ФИО!D:D,ФИО!Q:Q,БЮДЖЕТ!X303))</f>
        <v>0</v>
      </c>
    </row>
    <row r="304" spans="1:27" x14ac:dyDescent="0.25">
      <c r="A304" s="1"/>
      <c r="B304" s="5">
        <f t="shared" si="39"/>
        <v>304</v>
      </c>
      <c r="C304" s="5" t="str">
        <f t="shared" si="43"/>
        <v/>
      </c>
      <c r="D304" s="99"/>
      <c r="E304" s="103">
        <f>SUMIFS(ID!$H:$H,ID!$F:$F,$D304)</f>
        <v>0</v>
      </c>
      <c r="F304" s="99"/>
      <c r="G304" s="103">
        <f>SUMIFS(ID!$L:$L,ID!$J:$J,$F304)</f>
        <v>0</v>
      </c>
      <c r="H304" s="99"/>
      <c r="I304" s="103">
        <f>SUMIFS(ID!$P:$P,ID!$N:$N,$H304)</f>
        <v>0</v>
      </c>
      <c r="J304" s="99"/>
      <c r="K304" s="103">
        <f>SUMIFS(ID!$T:$T,ID!$R:$R,$J304)</f>
        <v>0</v>
      </c>
      <c r="L304" s="99"/>
      <c r="M304" s="103">
        <f>SUMIFS(ID!$X:$X,ID!$V:$V,$L304)</f>
        <v>0</v>
      </c>
      <c r="N304" s="110"/>
      <c r="O304" s="103">
        <f>SUMIFS(ID!$AD:$AD,ID!$AB:$AB,$N304)</f>
        <v>0</v>
      </c>
      <c r="P304" s="99" t="str">
        <f t="shared" si="38"/>
        <v/>
      </c>
      <c r="Q304" s="22">
        <f t="shared" si="37"/>
        <v>0</v>
      </c>
      <c r="R304" s="30"/>
      <c r="S304" s="22">
        <f t="shared" si="40"/>
        <v>0</v>
      </c>
      <c r="T304" s="30"/>
      <c r="U304" s="22">
        <f t="shared" si="41"/>
        <v>0</v>
      </c>
      <c r="V304" s="78">
        <f t="shared" si="44"/>
        <v>0</v>
      </c>
      <c r="W304" s="22">
        <f t="shared" si="42"/>
        <v>0</v>
      </c>
      <c r="X304" s="76"/>
      <c r="Y304" s="22">
        <f>IF(OR(X304="",X304=ФИО!$Q$8),0,IF(COUNTIF(X:X,X304)=1,0,1))</f>
        <v>0</v>
      </c>
      <c r="AA304" s="2">
        <f>INDEX(ФИО!B:B,SUMIFS(ФИО!D:D,ФИО!Q:Q,БЮДЖЕТ!X304))</f>
        <v>0</v>
      </c>
    </row>
    <row r="305" spans="1:27" x14ac:dyDescent="0.25">
      <c r="A305" s="1"/>
      <c r="B305" s="5">
        <f t="shared" si="39"/>
        <v>305</v>
      </c>
      <c r="C305" s="5" t="str">
        <f t="shared" si="43"/>
        <v/>
      </c>
      <c r="D305" s="99"/>
      <c r="E305" s="103">
        <f>SUMIFS(ID!$H:$H,ID!$F:$F,$D305)</f>
        <v>0</v>
      </c>
      <c r="F305" s="99"/>
      <c r="G305" s="103">
        <f>SUMIFS(ID!$L:$L,ID!$J:$J,$F305)</f>
        <v>0</v>
      </c>
      <c r="H305" s="99"/>
      <c r="I305" s="103">
        <f>SUMIFS(ID!$P:$P,ID!$N:$N,$H305)</f>
        <v>0</v>
      </c>
      <c r="J305" s="99"/>
      <c r="K305" s="103">
        <f>SUMIFS(ID!$T:$T,ID!$R:$R,$J305)</f>
        <v>0</v>
      </c>
      <c r="L305" s="99"/>
      <c r="M305" s="103">
        <f>SUMIFS(ID!$X:$X,ID!$V:$V,$L305)</f>
        <v>0</v>
      </c>
      <c r="N305" s="110"/>
      <c r="O305" s="103">
        <f>SUMIFS(ID!$AD:$AD,ID!$AB:$AB,$N305)</f>
        <v>0</v>
      </c>
      <c r="P305" s="99" t="str">
        <f t="shared" si="38"/>
        <v/>
      </c>
      <c r="Q305" s="22">
        <f t="shared" si="37"/>
        <v>0</v>
      </c>
      <c r="R305" s="30"/>
      <c r="S305" s="22">
        <f t="shared" si="40"/>
        <v>0</v>
      </c>
      <c r="T305" s="30"/>
      <c r="U305" s="22">
        <f t="shared" si="41"/>
        <v>0</v>
      </c>
      <c r="V305" s="78">
        <f t="shared" si="44"/>
        <v>0</v>
      </c>
      <c r="W305" s="22">
        <f t="shared" si="42"/>
        <v>0</v>
      </c>
      <c r="X305" s="76"/>
      <c r="Y305" s="22">
        <f>IF(OR(X305="",X305=ФИО!$Q$8),0,IF(COUNTIF(X:X,X305)=1,0,1))</f>
        <v>0</v>
      </c>
      <c r="AA305" s="2">
        <f>INDEX(ФИО!B:B,SUMIFS(ФИО!D:D,ФИО!Q:Q,БЮДЖЕТ!X305))</f>
        <v>0</v>
      </c>
    </row>
    <row r="306" spans="1:27" x14ac:dyDescent="0.25">
      <c r="A306" s="1"/>
      <c r="B306" s="5">
        <f t="shared" si="39"/>
        <v>306</v>
      </c>
      <c r="C306" s="5" t="str">
        <f t="shared" si="43"/>
        <v/>
      </c>
      <c r="D306" s="99"/>
      <c r="E306" s="103">
        <f>SUMIFS(ID!$H:$H,ID!$F:$F,$D306)</f>
        <v>0</v>
      </c>
      <c r="F306" s="99"/>
      <c r="G306" s="103">
        <f>SUMIFS(ID!$L:$L,ID!$J:$J,$F306)</f>
        <v>0</v>
      </c>
      <c r="H306" s="99"/>
      <c r="I306" s="103">
        <f>SUMIFS(ID!$P:$P,ID!$N:$N,$H306)</f>
        <v>0</v>
      </c>
      <c r="J306" s="99"/>
      <c r="K306" s="103">
        <f>SUMIFS(ID!$T:$T,ID!$R:$R,$J306)</f>
        <v>0</v>
      </c>
      <c r="L306" s="99"/>
      <c r="M306" s="103">
        <f>SUMIFS(ID!$X:$X,ID!$V:$V,$L306)</f>
        <v>0</v>
      </c>
      <c r="N306" s="110"/>
      <c r="O306" s="103">
        <f>SUMIFS(ID!$AD:$AD,ID!$AB:$AB,$N306)</f>
        <v>0</v>
      </c>
      <c r="P306" s="99" t="str">
        <f t="shared" si="38"/>
        <v/>
      </c>
      <c r="Q306" s="22">
        <f t="shared" si="37"/>
        <v>0</v>
      </c>
      <c r="R306" s="30"/>
      <c r="S306" s="22">
        <f t="shared" si="40"/>
        <v>0</v>
      </c>
      <c r="T306" s="30"/>
      <c r="U306" s="22">
        <f t="shared" si="41"/>
        <v>0</v>
      </c>
      <c r="V306" s="78">
        <f t="shared" si="44"/>
        <v>0</v>
      </c>
      <c r="W306" s="22">
        <f t="shared" si="42"/>
        <v>0</v>
      </c>
      <c r="X306" s="76"/>
      <c r="Y306" s="22">
        <f>IF(OR(X306="",X306=ФИО!$Q$8),0,IF(COUNTIF(X:X,X306)=1,0,1))</f>
        <v>0</v>
      </c>
      <c r="AA306" s="2">
        <f>INDEX(ФИО!B:B,SUMIFS(ФИО!D:D,ФИО!Q:Q,БЮДЖЕТ!X306))</f>
        <v>0</v>
      </c>
    </row>
    <row r="307" spans="1:27" x14ac:dyDescent="0.25">
      <c r="A307" s="1"/>
      <c r="B307" s="5">
        <f t="shared" si="39"/>
        <v>307</v>
      </c>
      <c r="C307" s="5" t="str">
        <f t="shared" si="43"/>
        <v/>
      </c>
      <c r="D307" s="99"/>
      <c r="E307" s="103">
        <f>SUMIFS(ID!$H:$H,ID!$F:$F,$D307)</f>
        <v>0</v>
      </c>
      <c r="F307" s="99"/>
      <c r="G307" s="103">
        <f>SUMIFS(ID!$L:$L,ID!$J:$J,$F307)</f>
        <v>0</v>
      </c>
      <c r="H307" s="99"/>
      <c r="I307" s="103">
        <f>SUMIFS(ID!$P:$P,ID!$N:$N,$H307)</f>
        <v>0</v>
      </c>
      <c r="J307" s="99"/>
      <c r="K307" s="103">
        <f>SUMIFS(ID!$T:$T,ID!$R:$R,$J307)</f>
        <v>0</v>
      </c>
      <c r="L307" s="99"/>
      <c r="M307" s="103">
        <f>SUMIFS(ID!$X:$X,ID!$V:$V,$L307)</f>
        <v>0</v>
      </c>
      <c r="N307" s="110"/>
      <c r="O307" s="103">
        <f>SUMIFS(ID!$AD:$AD,ID!$AB:$AB,$N307)</f>
        <v>0</v>
      </c>
      <c r="P307" s="99" t="str">
        <f t="shared" si="38"/>
        <v/>
      </c>
      <c r="Q307" s="22">
        <f t="shared" si="37"/>
        <v>0</v>
      </c>
      <c r="R307" s="30"/>
      <c r="S307" s="22">
        <f t="shared" si="40"/>
        <v>0</v>
      </c>
      <c r="T307" s="30"/>
      <c r="U307" s="22">
        <f t="shared" si="41"/>
        <v>0</v>
      </c>
      <c r="V307" s="78">
        <f t="shared" si="44"/>
        <v>0</v>
      </c>
      <c r="W307" s="22">
        <f t="shared" si="42"/>
        <v>0</v>
      </c>
      <c r="X307" s="76"/>
      <c r="Y307" s="22">
        <f>IF(OR(X307="",X307=ФИО!$Q$8),0,IF(COUNTIF(X:X,X307)=1,0,1))</f>
        <v>0</v>
      </c>
      <c r="AA307" s="2">
        <f>INDEX(ФИО!B:B,SUMIFS(ФИО!D:D,ФИО!Q:Q,БЮДЖЕТ!X307))</f>
        <v>0</v>
      </c>
    </row>
    <row r="308" spans="1:27" x14ac:dyDescent="0.25">
      <c r="A308" s="1"/>
      <c r="B308" s="5">
        <f t="shared" si="39"/>
        <v>308</v>
      </c>
      <c r="C308" s="5" t="str">
        <f t="shared" si="43"/>
        <v/>
      </c>
      <c r="D308" s="99"/>
      <c r="E308" s="103">
        <f>SUMIFS(ID!$H:$H,ID!$F:$F,$D308)</f>
        <v>0</v>
      </c>
      <c r="F308" s="99"/>
      <c r="G308" s="103">
        <f>SUMIFS(ID!$L:$L,ID!$J:$J,$F308)</f>
        <v>0</v>
      </c>
      <c r="H308" s="99"/>
      <c r="I308" s="103">
        <f>SUMIFS(ID!$P:$P,ID!$N:$N,$H308)</f>
        <v>0</v>
      </c>
      <c r="J308" s="99"/>
      <c r="K308" s="103">
        <f>SUMIFS(ID!$T:$T,ID!$R:$R,$J308)</f>
        <v>0</v>
      </c>
      <c r="L308" s="99"/>
      <c r="M308" s="103">
        <f>SUMIFS(ID!$X:$X,ID!$V:$V,$L308)</f>
        <v>0</v>
      </c>
      <c r="N308" s="110"/>
      <c r="O308" s="103">
        <f>SUMIFS(ID!$AD:$AD,ID!$AB:$AB,$N308)</f>
        <v>0</v>
      </c>
      <c r="P308" s="99" t="str">
        <f t="shared" si="38"/>
        <v/>
      </c>
      <c r="Q308" s="22">
        <f t="shared" si="37"/>
        <v>0</v>
      </c>
      <c r="R308" s="30"/>
      <c r="S308" s="22">
        <f t="shared" si="40"/>
        <v>0</v>
      </c>
      <c r="T308" s="30"/>
      <c r="U308" s="22">
        <f t="shared" si="41"/>
        <v>0</v>
      </c>
      <c r="V308" s="78">
        <f t="shared" si="44"/>
        <v>0</v>
      </c>
      <c r="W308" s="22">
        <f t="shared" si="42"/>
        <v>0</v>
      </c>
      <c r="X308" s="76"/>
      <c r="Y308" s="22">
        <f>IF(OR(X308="",X308=ФИО!$Q$8),0,IF(COUNTIF(X:X,X308)=1,0,1))</f>
        <v>0</v>
      </c>
      <c r="AA308" s="2">
        <f>INDEX(ФИО!B:B,SUMIFS(ФИО!D:D,ФИО!Q:Q,БЮДЖЕТ!X308))</f>
        <v>0</v>
      </c>
    </row>
    <row r="309" spans="1:27" x14ac:dyDescent="0.25">
      <c r="A309" s="1"/>
      <c r="B309" s="5">
        <f t="shared" si="39"/>
        <v>309</v>
      </c>
      <c r="C309" s="5" t="str">
        <f t="shared" si="43"/>
        <v/>
      </c>
      <c r="D309" s="99"/>
      <c r="E309" s="103">
        <f>SUMIFS(ID!$H:$H,ID!$F:$F,$D309)</f>
        <v>0</v>
      </c>
      <c r="F309" s="99"/>
      <c r="G309" s="103">
        <f>SUMIFS(ID!$L:$L,ID!$J:$J,$F309)</f>
        <v>0</v>
      </c>
      <c r="H309" s="99"/>
      <c r="I309" s="103">
        <f>SUMIFS(ID!$P:$P,ID!$N:$N,$H309)</f>
        <v>0</v>
      </c>
      <c r="J309" s="99"/>
      <c r="K309" s="103">
        <f>SUMIFS(ID!$T:$T,ID!$R:$R,$J309)</f>
        <v>0</v>
      </c>
      <c r="L309" s="99"/>
      <c r="M309" s="103">
        <f>SUMIFS(ID!$X:$X,ID!$V:$V,$L309)</f>
        <v>0</v>
      </c>
      <c r="N309" s="110"/>
      <c r="O309" s="103">
        <f>SUMIFS(ID!$AD:$AD,ID!$AB:$AB,$N309)</f>
        <v>0</v>
      </c>
      <c r="P309" s="99" t="str">
        <f t="shared" si="38"/>
        <v/>
      </c>
      <c r="Q309" s="22">
        <f t="shared" si="37"/>
        <v>0</v>
      </c>
      <c r="R309" s="30"/>
      <c r="S309" s="22">
        <f t="shared" si="40"/>
        <v>0</v>
      </c>
      <c r="T309" s="30"/>
      <c r="U309" s="22">
        <f t="shared" si="41"/>
        <v>0</v>
      </c>
      <c r="V309" s="78">
        <f t="shared" si="44"/>
        <v>0</v>
      </c>
      <c r="W309" s="22">
        <f t="shared" si="42"/>
        <v>0</v>
      </c>
      <c r="X309" s="76"/>
      <c r="Y309" s="22">
        <f>IF(OR(X309="",X309=ФИО!$Q$8),0,IF(COUNTIF(X:X,X309)=1,0,1))</f>
        <v>0</v>
      </c>
      <c r="AA309" s="2">
        <f>INDEX(ФИО!B:B,SUMIFS(ФИО!D:D,ФИО!Q:Q,БЮДЖЕТ!X309))</f>
        <v>0</v>
      </c>
    </row>
    <row r="310" spans="1:27" x14ac:dyDescent="0.25">
      <c r="A310" s="1"/>
      <c r="B310" s="5">
        <f t="shared" si="39"/>
        <v>310</v>
      </c>
      <c r="C310" s="5" t="str">
        <f t="shared" si="43"/>
        <v/>
      </c>
      <c r="D310" s="99"/>
      <c r="E310" s="103">
        <f>SUMIFS(ID!$H:$H,ID!$F:$F,$D310)</f>
        <v>0</v>
      </c>
      <c r="F310" s="99"/>
      <c r="G310" s="103">
        <f>SUMIFS(ID!$L:$L,ID!$J:$J,$F310)</f>
        <v>0</v>
      </c>
      <c r="H310" s="99"/>
      <c r="I310" s="103">
        <f>SUMIFS(ID!$P:$P,ID!$N:$N,$H310)</f>
        <v>0</v>
      </c>
      <c r="J310" s="99"/>
      <c r="K310" s="103">
        <f>SUMIFS(ID!$T:$T,ID!$R:$R,$J310)</f>
        <v>0</v>
      </c>
      <c r="L310" s="99"/>
      <c r="M310" s="103">
        <f>SUMIFS(ID!$X:$X,ID!$V:$V,$L310)</f>
        <v>0</v>
      </c>
      <c r="N310" s="110"/>
      <c r="O310" s="103">
        <f>SUMIFS(ID!$AD:$AD,ID!$AB:$AB,$N310)</f>
        <v>0</v>
      </c>
      <c r="P310" s="99" t="str">
        <f t="shared" si="38"/>
        <v/>
      </c>
      <c r="Q310" s="22">
        <f t="shared" si="37"/>
        <v>0</v>
      </c>
      <c r="R310" s="30"/>
      <c r="S310" s="22">
        <f t="shared" si="40"/>
        <v>0</v>
      </c>
      <c r="T310" s="30"/>
      <c r="U310" s="22">
        <f t="shared" si="41"/>
        <v>0</v>
      </c>
      <c r="V310" s="78">
        <f t="shared" si="44"/>
        <v>0</v>
      </c>
      <c r="W310" s="22">
        <f t="shared" si="42"/>
        <v>0</v>
      </c>
      <c r="X310" s="76"/>
      <c r="Y310" s="22">
        <f>IF(OR(X310="",X310=ФИО!$Q$8),0,IF(COUNTIF(X:X,X310)=1,0,1))</f>
        <v>0</v>
      </c>
      <c r="AA310" s="2">
        <f>INDEX(ФИО!B:B,SUMIFS(ФИО!D:D,ФИО!Q:Q,БЮДЖЕТ!X310))</f>
        <v>0</v>
      </c>
    </row>
    <row r="311" spans="1:27" x14ac:dyDescent="0.25">
      <c r="A311" s="1"/>
      <c r="B311" s="5">
        <f t="shared" si="39"/>
        <v>311</v>
      </c>
      <c r="C311" s="5" t="str">
        <f t="shared" si="43"/>
        <v/>
      </c>
      <c r="D311" s="99"/>
      <c r="E311" s="103">
        <f>SUMIFS(ID!$H:$H,ID!$F:$F,$D311)</f>
        <v>0</v>
      </c>
      <c r="F311" s="99"/>
      <c r="G311" s="103">
        <f>SUMIFS(ID!$L:$L,ID!$J:$J,$F311)</f>
        <v>0</v>
      </c>
      <c r="H311" s="99"/>
      <c r="I311" s="103">
        <f>SUMIFS(ID!$P:$P,ID!$N:$N,$H311)</f>
        <v>0</v>
      </c>
      <c r="J311" s="99"/>
      <c r="K311" s="103">
        <f>SUMIFS(ID!$T:$T,ID!$R:$R,$J311)</f>
        <v>0</v>
      </c>
      <c r="L311" s="99"/>
      <c r="M311" s="103">
        <f>SUMIFS(ID!$X:$X,ID!$V:$V,$L311)</f>
        <v>0</v>
      </c>
      <c r="N311" s="110"/>
      <c r="O311" s="103">
        <f>SUMIFS(ID!$AD:$AD,ID!$AB:$AB,$N311)</f>
        <v>0</v>
      </c>
      <c r="P311" s="99" t="str">
        <f t="shared" si="38"/>
        <v/>
      </c>
      <c r="Q311" s="22">
        <f t="shared" si="37"/>
        <v>0</v>
      </c>
      <c r="R311" s="30"/>
      <c r="S311" s="22">
        <f t="shared" si="40"/>
        <v>0</v>
      </c>
      <c r="T311" s="30"/>
      <c r="U311" s="22">
        <f t="shared" si="41"/>
        <v>0</v>
      </c>
      <c r="V311" s="78">
        <f t="shared" si="44"/>
        <v>0</v>
      </c>
      <c r="W311" s="22">
        <f t="shared" si="42"/>
        <v>0</v>
      </c>
      <c r="X311" s="76"/>
      <c r="Y311" s="22">
        <f>IF(OR(X311="",X311=ФИО!$Q$8),0,IF(COUNTIF(X:X,X311)=1,0,1))</f>
        <v>0</v>
      </c>
      <c r="AA311" s="2">
        <f>INDEX(ФИО!B:B,SUMIFS(ФИО!D:D,ФИО!Q:Q,БЮДЖЕТ!X311))</f>
        <v>0</v>
      </c>
    </row>
    <row r="312" spans="1:27" x14ac:dyDescent="0.25">
      <c r="A312" s="1"/>
      <c r="B312" s="5">
        <f t="shared" si="39"/>
        <v>312</v>
      </c>
      <c r="C312" s="5" t="str">
        <f t="shared" si="43"/>
        <v/>
      </c>
      <c r="D312" s="99"/>
      <c r="E312" s="103">
        <f>SUMIFS(ID!$H:$H,ID!$F:$F,$D312)</f>
        <v>0</v>
      </c>
      <c r="F312" s="99"/>
      <c r="G312" s="103">
        <f>SUMIFS(ID!$L:$L,ID!$J:$J,$F312)</f>
        <v>0</v>
      </c>
      <c r="H312" s="99"/>
      <c r="I312" s="103">
        <f>SUMIFS(ID!$P:$P,ID!$N:$N,$H312)</f>
        <v>0</v>
      </c>
      <c r="J312" s="99"/>
      <c r="K312" s="103">
        <f>SUMIFS(ID!$T:$T,ID!$R:$R,$J312)</f>
        <v>0</v>
      </c>
      <c r="L312" s="99"/>
      <c r="M312" s="103">
        <f>SUMIFS(ID!$X:$X,ID!$V:$V,$L312)</f>
        <v>0</v>
      </c>
      <c r="N312" s="110"/>
      <c r="O312" s="103">
        <f>SUMIFS(ID!$AD:$AD,ID!$AB:$AB,$N312)</f>
        <v>0</v>
      </c>
      <c r="P312" s="99" t="str">
        <f t="shared" si="38"/>
        <v/>
      </c>
      <c r="Q312" s="22">
        <f t="shared" si="37"/>
        <v>0</v>
      </c>
      <c r="R312" s="30"/>
      <c r="S312" s="22">
        <f t="shared" si="40"/>
        <v>0</v>
      </c>
      <c r="T312" s="30"/>
      <c r="U312" s="22">
        <f t="shared" si="41"/>
        <v>0</v>
      </c>
      <c r="V312" s="78">
        <f t="shared" si="44"/>
        <v>0</v>
      </c>
      <c r="W312" s="22">
        <f t="shared" si="42"/>
        <v>0</v>
      </c>
      <c r="X312" s="76"/>
      <c r="Y312" s="22">
        <f>IF(OR(X312="",X312=ФИО!$Q$8),0,IF(COUNTIF(X:X,X312)=1,0,1))</f>
        <v>0</v>
      </c>
      <c r="AA312" s="2">
        <f>INDEX(ФИО!B:B,SUMIFS(ФИО!D:D,ФИО!Q:Q,БЮДЖЕТ!X312))</f>
        <v>0</v>
      </c>
    </row>
    <row r="313" spans="1:27" x14ac:dyDescent="0.25">
      <c r="A313" s="1"/>
      <c r="B313" s="5">
        <f t="shared" si="39"/>
        <v>313</v>
      </c>
      <c r="C313" s="5" t="str">
        <f t="shared" si="43"/>
        <v/>
      </c>
      <c r="D313" s="99"/>
      <c r="E313" s="103">
        <f>SUMIFS(ID!$H:$H,ID!$F:$F,$D313)</f>
        <v>0</v>
      </c>
      <c r="F313" s="99"/>
      <c r="G313" s="103">
        <f>SUMIFS(ID!$L:$L,ID!$J:$J,$F313)</f>
        <v>0</v>
      </c>
      <c r="H313" s="99"/>
      <c r="I313" s="103">
        <f>SUMIFS(ID!$P:$P,ID!$N:$N,$H313)</f>
        <v>0</v>
      </c>
      <c r="J313" s="99"/>
      <c r="K313" s="103">
        <f>SUMIFS(ID!$T:$T,ID!$R:$R,$J313)</f>
        <v>0</v>
      </c>
      <c r="L313" s="99"/>
      <c r="M313" s="103">
        <f>SUMIFS(ID!$X:$X,ID!$V:$V,$L313)</f>
        <v>0</v>
      </c>
      <c r="N313" s="110"/>
      <c r="O313" s="103">
        <f>SUMIFS(ID!$AD:$AD,ID!$AB:$AB,$N313)</f>
        <v>0</v>
      </c>
      <c r="P313" s="99" t="str">
        <f t="shared" si="38"/>
        <v/>
      </c>
      <c r="Q313" s="22">
        <f t="shared" si="37"/>
        <v>0</v>
      </c>
      <c r="R313" s="30"/>
      <c r="S313" s="22">
        <f t="shared" si="40"/>
        <v>0</v>
      </c>
      <c r="T313" s="30"/>
      <c r="U313" s="22">
        <f t="shared" si="41"/>
        <v>0</v>
      </c>
      <c r="V313" s="78">
        <f t="shared" si="44"/>
        <v>0</v>
      </c>
      <c r="W313" s="22">
        <f t="shared" si="42"/>
        <v>0</v>
      </c>
      <c r="X313" s="76"/>
      <c r="Y313" s="22">
        <f>IF(OR(X313="",X313=ФИО!$Q$8),0,IF(COUNTIF(X:X,X313)=1,0,1))</f>
        <v>0</v>
      </c>
      <c r="AA313" s="2">
        <f>INDEX(ФИО!B:B,SUMIFS(ФИО!D:D,ФИО!Q:Q,БЮДЖЕТ!X313))</f>
        <v>0</v>
      </c>
    </row>
    <row r="314" spans="1:27" x14ac:dyDescent="0.25">
      <c r="A314" s="1"/>
      <c r="B314" s="5">
        <f t="shared" si="39"/>
        <v>314</v>
      </c>
      <c r="C314" s="5" t="str">
        <f t="shared" si="43"/>
        <v/>
      </c>
      <c r="D314" s="99"/>
      <c r="E314" s="103">
        <f>SUMIFS(ID!$H:$H,ID!$F:$F,$D314)</f>
        <v>0</v>
      </c>
      <c r="F314" s="99"/>
      <c r="G314" s="103">
        <f>SUMIFS(ID!$L:$L,ID!$J:$J,$F314)</f>
        <v>0</v>
      </c>
      <c r="H314" s="99"/>
      <c r="I314" s="103">
        <f>SUMIFS(ID!$P:$P,ID!$N:$N,$H314)</f>
        <v>0</v>
      </c>
      <c r="J314" s="99"/>
      <c r="K314" s="103">
        <f>SUMIFS(ID!$T:$T,ID!$R:$R,$J314)</f>
        <v>0</v>
      </c>
      <c r="L314" s="99"/>
      <c r="M314" s="103">
        <f>SUMIFS(ID!$X:$X,ID!$V:$V,$L314)</f>
        <v>0</v>
      </c>
      <c r="N314" s="110"/>
      <c r="O314" s="103">
        <f>SUMIFS(ID!$AD:$AD,ID!$AB:$AB,$N314)</f>
        <v>0</v>
      </c>
      <c r="P314" s="99" t="str">
        <f t="shared" si="38"/>
        <v/>
      </c>
      <c r="Q314" s="22">
        <f t="shared" si="37"/>
        <v>0</v>
      </c>
      <c r="R314" s="30"/>
      <c r="S314" s="22">
        <f t="shared" si="40"/>
        <v>0</v>
      </c>
      <c r="T314" s="30"/>
      <c r="U314" s="22">
        <f t="shared" si="41"/>
        <v>0</v>
      </c>
      <c r="V314" s="78">
        <f t="shared" si="44"/>
        <v>0</v>
      </c>
      <c r="W314" s="22">
        <f t="shared" si="42"/>
        <v>0</v>
      </c>
      <c r="X314" s="76"/>
      <c r="Y314" s="22">
        <f>IF(OR(X314="",X314=ФИО!$Q$8),0,IF(COUNTIF(X:X,X314)=1,0,1))</f>
        <v>0</v>
      </c>
      <c r="AA314" s="2">
        <f>INDEX(ФИО!B:B,SUMIFS(ФИО!D:D,ФИО!Q:Q,БЮДЖЕТ!X314))</f>
        <v>0</v>
      </c>
    </row>
    <row r="315" spans="1:27" x14ac:dyDescent="0.25">
      <c r="A315" s="1"/>
      <c r="B315" s="5">
        <f t="shared" si="39"/>
        <v>315</v>
      </c>
      <c r="C315" s="5" t="str">
        <f t="shared" si="43"/>
        <v/>
      </c>
      <c r="D315" s="99"/>
      <c r="E315" s="103">
        <f>SUMIFS(ID!$H:$H,ID!$F:$F,$D315)</f>
        <v>0</v>
      </c>
      <c r="F315" s="99"/>
      <c r="G315" s="103">
        <f>SUMIFS(ID!$L:$L,ID!$J:$J,$F315)</f>
        <v>0</v>
      </c>
      <c r="H315" s="99"/>
      <c r="I315" s="103">
        <f>SUMIFS(ID!$P:$P,ID!$N:$N,$H315)</f>
        <v>0</v>
      </c>
      <c r="J315" s="99"/>
      <c r="K315" s="103">
        <f>SUMIFS(ID!$T:$T,ID!$R:$R,$J315)</f>
        <v>0</v>
      </c>
      <c r="L315" s="99"/>
      <c r="M315" s="103">
        <f>SUMIFS(ID!$X:$X,ID!$V:$V,$L315)</f>
        <v>0</v>
      </c>
      <c r="N315" s="110"/>
      <c r="O315" s="103">
        <f>SUMIFS(ID!$AD:$AD,ID!$AB:$AB,$N315)</f>
        <v>0</v>
      </c>
      <c r="P315" s="99" t="str">
        <f t="shared" si="38"/>
        <v/>
      </c>
      <c r="Q315" s="22">
        <f t="shared" si="37"/>
        <v>0</v>
      </c>
      <c r="R315" s="30"/>
      <c r="S315" s="22">
        <f t="shared" si="40"/>
        <v>0</v>
      </c>
      <c r="T315" s="30"/>
      <c r="U315" s="22">
        <f t="shared" si="41"/>
        <v>0</v>
      </c>
      <c r="V315" s="78">
        <f t="shared" si="44"/>
        <v>0</v>
      </c>
      <c r="W315" s="22">
        <f t="shared" si="42"/>
        <v>0</v>
      </c>
      <c r="X315" s="76"/>
      <c r="Y315" s="22">
        <f>IF(OR(X315="",X315=ФИО!$Q$8),0,IF(COUNTIF(X:X,X315)=1,0,1))</f>
        <v>0</v>
      </c>
      <c r="AA315" s="2">
        <f>INDEX(ФИО!B:B,SUMIFS(ФИО!D:D,ФИО!Q:Q,БЮДЖЕТ!X315))</f>
        <v>0</v>
      </c>
    </row>
    <row r="316" spans="1:27" x14ac:dyDescent="0.25">
      <c r="A316" s="1"/>
      <c r="B316" s="5">
        <f t="shared" si="39"/>
        <v>316</v>
      </c>
      <c r="C316" s="5" t="str">
        <f t="shared" si="43"/>
        <v/>
      </c>
      <c r="D316" s="99"/>
      <c r="E316" s="103">
        <f>SUMIFS(ID!$H:$H,ID!$F:$F,$D316)</f>
        <v>0</v>
      </c>
      <c r="F316" s="99"/>
      <c r="G316" s="103">
        <f>SUMIFS(ID!$L:$L,ID!$J:$J,$F316)</f>
        <v>0</v>
      </c>
      <c r="H316" s="99"/>
      <c r="I316" s="103">
        <f>SUMIFS(ID!$P:$P,ID!$N:$N,$H316)</f>
        <v>0</v>
      </c>
      <c r="J316" s="99"/>
      <c r="K316" s="103">
        <f>SUMIFS(ID!$T:$T,ID!$R:$R,$J316)</f>
        <v>0</v>
      </c>
      <c r="L316" s="99"/>
      <c r="M316" s="103">
        <f>SUMIFS(ID!$X:$X,ID!$V:$V,$L316)</f>
        <v>0</v>
      </c>
      <c r="N316" s="110"/>
      <c r="O316" s="103">
        <f>SUMIFS(ID!$AD:$AD,ID!$AB:$AB,$N316)</f>
        <v>0</v>
      </c>
      <c r="P316" s="99" t="str">
        <f t="shared" si="38"/>
        <v/>
      </c>
      <c r="Q316" s="22">
        <f t="shared" si="37"/>
        <v>0</v>
      </c>
      <c r="R316" s="30"/>
      <c r="S316" s="22">
        <f t="shared" si="40"/>
        <v>0</v>
      </c>
      <c r="T316" s="30"/>
      <c r="U316" s="22">
        <f t="shared" si="41"/>
        <v>0</v>
      </c>
      <c r="V316" s="78">
        <f t="shared" si="44"/>
        <v>0</v>
      </c>
      <c r="W316" s="22">
        <f t="shared" si="42"/>
        <v>0</v>
      </c>
      <c r="X316" s="76"/>
      <c r="Y316" s="22">
        <f>IF(OR(X316="",X316=ФИО!$Q$8),0,IF(COUNTIF(X:X,X316)=1,0,1))</f>
        <v>0</v>
      </c>
      <c r="AA316" s="2">
        <f>INDEX(ФИО!B:B,SUMIFS(ФИО!D:D,ФИО!Q:Q,БЮДЖЕТ!X316))</f>
        <v>0</v>
      </c>
    </row>
    <row r="317" spans="1:27" x14ac:dyDescent="0.25">
      <c r="A317" s="1"/>
      <c r="B317" s="5">
        <f t="shared" si="39"/>
        <v>317</v>
      </c>
      <c r="C317" s="5" t="str">
        <f t="shared" si="43"/>
        <v/>
      </c>
      <c r="D317" s="99"/>
      <c r="E317" s="103">
        <f>SUMIFS(ID!$H:$H,ID!$F:$F,$D317)</f>
        <v>0</v>
      </c>
      <c r="F317" s="99"/>
      <c r="G317" s="103">
        <f>SUMIFS(ID!$L:$L,ID!$J:$J,$F317)</f>
        <v>0</v>
      </c>
      <c r="H317" s="99"/>
      <c r="I317" s="103">
        <f>SUMIFS(ID!$P:$P,ID!$N:$N,$H317)</f>
        <v>0</v>
      </c>
      <c r="J317" s="99"/>
      <c r="K317" s="103">
        <f>SUMIFS(ID!$T:$T,ID!$R:$R,$J317)</f>
        <v>0</v>
      </c>
      <c r="L317" s="99"/>
      <c r="M317" s="103">
        <f>SUMIFS(ID!$X:$X,ID!$V:$V,$L317)</f>
        <v>0</v>
      </c>
      <c r="N317" s="110"/>
      <c r="O317" s="103">
        <f>SUMIFS(ID!$AD:$AD,ID!$AB:$AB,$N317)</f>
        <v>0</v>
      </c>
      <c r="P317" s="99" t="str">
        <f t="shared" si="38"/>
        <v/>
      </c>
      <c r="Q317" s="22">
        <f t="shared" si="37"/>
        <v>0</v>
      </c>
      <c r="R317" s="30"/>
      <c r="S317" s="22">
        <f t="shared" si="40"/>
        <v>0</v>
      </c>
      <c r="T317" s="30"/>
      <c r="U317" s="22">
        <f t="shared" si="41"/>
        <v>0</v>
      </c>
      <c r="V317" s="78">
        <f t="shared" si="44"/>
        <v>0</v>
      </c>
      <c r="W317" s="22">
        <f t="shared" si="42"/>
        <v>0</v>
      </c>
      <c r="X317" s="76"/>
      <c r="Y317" s="22">
        <f>IF(OR(X317="",X317=ФИО!$Q$8),0,IF(COUNTIF(X:X,X317)=1,0,1))</f>
        <v>0</v>
      </c>
      <c r="AA317" s="2">
        <f>INDEX(ФИО!B:B,SUMIFS(ФИО!D:D,ФИО!Q:Q,БЮДЖЕТ!X317))</f>
        <v>0</v>
      </c>
    </row>
    <row r="318" spans="1:27" x14ac:dyDescent="0.25">
      <c r="A318" s="1"/>
      <c r="B318" s="5">
        <f t="shared" si="39"/>
        <v>318</v>
      </c>
      <c r="C318" s="5" t="str">
        <f t="shared" si="43"/>
        <v/>
      </c>
      <c r="D318" s="99"/>
      <c r="E318" s="103">
        <f>SUMIFS(ID!$H:$H,ID!$F:$F,$D318)</f>
        <v>0</v>
      </c>
      <c r="F318" s="99"/>
      <c r="G318" s="103">
        <f>SUMIFS(ID!$L:$L,ID!$J:$J,$F318)</f>
        <v>0</v>
      </c>
      <c r="H318" s="99"/>
      <c r="I318" s="103">
        <f>SUMIFS(ID!$P:$P,ID!$N:$N,$H318)</f>
        <v>0</v>
      </c>
      <c r="J318" s="99"/>
      <c r="K318" s="103">
        <f>SUMIFS(ID!$T:$T,ID!$R:$R,$J318)</f>
        <v>0</v>
      </c>
      <c r="L318" s="99"/>
      <c r="M318" s="103">
        <f>SUMIFS(ID!$X:$X,ID!$V:$V,$L318)</f>
        <v>0</v>
      </c>
      <c r="N318" s="110"/>
      <c r="O318" s="103">
        <f>SUMIFS(ID!$AD:$AD,ID!$AB:$AB,$N318)</f>
        <v>0</v>
      </c>
      <c r="P318" s="99" t="str">
        <f t="shared" si="38"/>
        <v/>
      </c>
      <c r="Q318" s="22">
        <f t="shared" si="37"/>
        <v>0</v>
      </c>
      <c r="R318" s="30"/>
      <c r="S318" s="22">
        <f t="shared" si="40"/>
        <v>0</v>
      </c>
      <c r="T318" s="30"/>
      <c r="U318" s="22">
        <f t="shared" si="41"/>
        <v>0</v>
      </c>
      <c r="V318" s="78">
        <f t="shared" si="44"/>
        <v>0</v>
      </c>
      <c r="W318" s="22">
        <f t="shared" si="42"/>
        <v>0</v>
      </c>
      <c r="X318" s="76"/>
      <c r="Y318" s="22">
        <f>IF(OR(X318="",X318=ФИО!$Q$8),0,IF(COUNTIF(X:X,X318)=1,0,1))</f>
        <v>0</v>
      </c>
      <c r="AA318" s="2">
        <f>INDEX(ФИО!B:B,SUMIFS(ФИО!D:D,ФИО!Q:Q,БЮДЖЕТ!X318))</f>
        <v>0</v>
      </c>
    </row>
    <row r="319" spans="1:27" x14ac:dyDescent="0.25">
      <c r="A319" s="1"/>
      <c r="B319" s="5">
        <f t="shared" si="39"/>
        <v>319</v>
      </c>
      <c r="C319" s="5" t="str">
        <f t="shared" si="43"/>
        <v/>
      </c>
      <c r="D319" s="99"/>
      <c r="E319" s="103">
        <f>SUMIFS(ID!$H:$H,ID!$F:$F,$D319)</f>
        <v>0</v>
      </c>
      <c r="F319" s="99"/>
      <c r="G319" s="103">
        <f>SUMIFS(ID!$L:$L,ID!$J:$J,$F319)</f>
        <v>0</v>
      </c>
      <c r="H319" s="99"/>
      <c r="I319" s="103">
        <f>SUMIFS(ID!$P:$P,ID!$N:$N,$H319)</f>
        <v>0</v>
      </c>
      <c r="J319" s="99"/>
      <c r="K319" s="103">
        <f>SUMIFS(ID!$T:$T,ID!$R:$R,$J319)</f>
        <v>0</v>
      </c>
      <c r="L319" s="99"/>
      <c r="M319" s="103">
        <f>SUMIFS(ID!$X:$X,ID!$V:$V,$L319)</f>
        <v>0</v>
      </c>
      <c r="N319" s="110"/>
      <c r="O319" s="103">
        <f>SUMIFS(ID!$AD:$AD,ID!$AB:$AB,$N319)</f>
        <v>0</v>
      </c>
      <c r="P319" s="99" t="str">
        <f t="shared" si="38"/>
        <v/>
      </c>
      <c r="Q319" s="22">
        <f t="shared" si="37"/>
        <v>0</v>
      </c>
      <c r="R319" s="30"/>
      <c r="S319" s="22">
        <f t="shared" si="40"/>
        <v>0</v>
      </c>
      <c r="T319" s="30"/>
      <c r="U319" s="22">
        <f t="shared" si="41"/>
        <v>0</v>
      </c>
      <c r="V319" s="78">
        <f t="shared" si="44"/>
        <v>0</v>
      </c>
      <c r="W319" s="22">
        <f t="shared" si="42"/>
        <v>0</v>
      </c>
      <c r="X319" s="76"/>
      <c r="Y319" s="22">
        <f>IF(OR(X319="",X319=ФИО!$Q$8),0,IF(COUNTIF(X:X,X319)=1,0,1))</f>
        <v>0</v>
      </c>
      <c r="AA319" s="2">
        <f>INDEX(ФИО!B:B,SUMIFS(ФИО!D:D,ФИО!Q:Q,БЮДЖЕТ!X319))</f>
        <v>0</v>
      </c>
    </row>
    <row r="320" spans="1:27" x14ac:dyDescent="0.25">
      <c r="A320" s="1"/>
      <c r="B320" s="5">
        <f t="shared" si="39"/>
        <v>320</v>
      </c>
      <c r="C320" s="5" t="str">
        <f t="shared" si="43"/>
        <v/>
      </c>
      <c r="D320" s="99"/>
      <c r="E320" s="103">
        <f>SUMIFS(ID!$H:$H,ID!$F:$F,$D320)</f>
        <v>0</v>
      </c>
      <c r="F320" s="99"/>
      <c r="G320" s="103">
        <f>SUMIFS(ID!$L:$L,ID!$J:$J,$F320)</f>
        <v>0</v>
      </c>
      <c r="H320" s="99"/>
      <c r="I320" s="103">
        <f>SUMIFS(ID!$P:$P,ID!$N:$N,$H320)</f>
        <v>0</v>
      </c>
      <c r="J320" s="99"/>
      <c r="K320" s="103">
        <f>SUMIFS(ID!$T:$T,ID!$R:$R,$J320)</f>
        <v>0</v>
      </c>
      <c r="L320" s="99"/>
      <c r="M320" s="103">
        <f>SUMIFS(ID!$X:$X,ID!$V:$V,$L320)</f>
        <v>0</v>
      </c>
      <c r="N320" s="110"/>
      <c r="O320" s="103">
        <f>SUMIFS(ID!$AD:$AD,ID!$AB:$AB,$N320)</f>
        <v>0</v>
      </c>
      <c r="P320" s="99" t="str">
        <f t="shared" si="38"/>
        <v/>
      </c>
      <c r="Q320" s="22">
        <f t="shared" si="37"/>
        <v>0</v>
      </c>
      <c r="R320" s="30"/>
      <c r="S320" s="22">
        <f t="shared" si="40"/>
        <v>0</v>
      </c>
      <c r="T320" s="30"/>
      <c r="U320" s="22">
        <f t="shared" si="41"/>
        <v>0</v>
      </c>
      <c r="V320" s="78">
        <f>R320*T320</f>
        <v>0</v>
      </c>
      <c r="W320" s="22">
        <f t="shared" si="42"/>
        <v>0</v>
      </c>
      <c r="X320" s="76"/>
      <c r="Y320" s="22">
        <f>IF(OR(X320="",X320=ФИО!$Q$8),0,IF(COUNTIF(X:X,X320)=1,0,1))</f>
        <v>0</v>
      </c>
      <c r="AA320" s="2">
        <f>INDEX(ФИО!B:B,SUMIFS(ФИО!D:D,ФИО!Q:Q,БЮДЖЕТ!X320))</f>
        <v>0</v>
      </c>
    </row>
    <row r="321" spans="1:27" x14ac:dyDescent="0.25">
      <c r="A321" s="1"/>
      <c r="B321" s="5">
        <f t="shared" si="39"/>
        <v>321</v>
      </c>
      <c r="C321" s="5" t="str">
        <f t="shared" si="43"/>
        <v/>
      </c>
      <c r="D321" s="99"/>
      <c r="E321" s="103">
        <f>SUMIFS(ID!$H:$H,ID!$F:$F,$D321)</f>
        <v>0</v>
      </c>
      <c r="F321" s="99"/>
      <c r="G321" s="103">
        <f>SUMIFS(ID!$L:$L,ID!$J:$J,$F321)</f>
        <v>0</v>
      </c>
      <c r="H321" s="99"/>
      <c r="I321" s="103">
        <f>SUMIFS(ID!$P:$P,ID!$N:$N,$H321)</f>
        <v>0</v>
      </c>
      <c r="J321" s="99"/>
      <c r="K321" s="103">
        <f>SUMIFS(ID!$T:$T,ID!$R:$R,$J321)</f>
        <v>0</v>
      </c>
      <c r="L321" s="99"/>
      <c r="M321" s="103">
        <f>SUMIFS(ID!$X:$X,ID!$V:$V,$L321)</f>
        <v>0</v>
      </c>
      <c r="N321" s="110"/>
      <c r="O321" s="103">
        <f>SUMIFS(ID!$AD:$AD,ID!$AB:$AB,$N321)</f>
        <v>0</v>
      </c>
      <c r="P321" s="99" t="str">
        <f t="shared" si="38"/>
        <v/>
      </c>
      <c r="Q321" s="22">
        <f t="shared" si="37"/>
        <v>0</v>
      </c>
      <c r="R321" s="30"/>
      <c r="S321" s="22">
        <f t="shared" si="40"/>
        <v>0</v>
      </c>
      <c r="T321" s="30"/>
      <c r="U321" s="22">
        <f t="shared" si="41"/>
        <v>0</v>
      </c>
      <c r="V321" s="78">
        <f t="shared" si="44"/>
        <v>0</v>
      </c>
      <c r="W321" s="22">
        <f t="shared" si="42"/>
        <v>0</v>
      </c>
      <c r="X321" s="76"/>
      <c r="Y321" s="22">
        <f>IF(OR(X321="",X321=ФИО!$Q$8),0,IF(COUNTIF(X:X,X321)=1,0,1))</f>
        <v>0</v>
      </c>
      <c r="AA321" s="2">
        <f>INDEX(ФИО!B:B,SUMIFS(ФИО!D:D,ФИО!Q:Q,БЮДЖЕТ!X321))</f>
        <v>0</v>
      </c>
    </row>
    <row r="322" spans="1:27" x14ac:dyDescent="0.25">
      <c r="A322" s="1"/>
      <c r="B322" s="5">
        <f t="shared" si="39"/>
        <v>322</v>
      </c>
      <c r="C322" s="5" t="str">
        <f t="shared" si="43"/>
        <v/>
      </c>
      <c r="D322" s="99"/>
      <c r="E322" s="103">
        <f>SUMIFS(ID!$H:$H,ID!$F:$F,$D322)</f>
        <v>0</v>
      </c>
      <c r="F322" s="99"/>
      <c r="G322" s="103">
        <f>SUMIFS(ID!$L:$L,ID!$J:$J,$F322)</f>
        <v>0</v>
      </c>
      <c r="H322" s="99"/>
      <c r="I322" s="103">
        <f>SUMIFS(ID!$P:$P,ID!$N:$N,$H322)</f>
        <v>0</v>
      </c>
      <c r="J322" s="99"/>
      <c r="K322" s="103">
        <f>SUMIFS(ID!$T:$T,ID!$R:$R,$J322)</f>
        <v>0</v>
      </c>
      <c r="L322" s="99"/>
      <c r="M322" s="103">
        <f>SUMIFS(ID!$X:$X,ID!$V:$V,$L322)</f>
        <v>0</v>
      </c>
      <c r="N322" s="110"/>
      <c r="O322" s="103">
        <f>SUMIFS(ID!$AD:$AD,ID!$AB:$AB,$N322)</f>
        <v>0</v>
      </c>
      <c r="P322" s="99" t="str">
        <f t="shared" si="38"/>
        <v/>
      </c>
      <c r="Q322" s="22">
        <f t="shared" si="37"/>
        <v>0</v>
      </c>
      <c r="R322" s="30"/>
      <c r="S322" s="22">
        <f t="shared" si="40"/>
        <v>0</v>
      </c>
      <c r="T322" s="30"/>
      <c r="U322" s="22">
        <f t="shared" si="41"/>
        <v>0</v>
      </c>
      <c r="V322" s="78">
        <f t="shared" si="44"/>
        <v>0</v>
      </c>
      <c r="W322" s="22">
        <f t="shared" si="42"/>
        <v>0</v>
      </c>
      <c r="X322" s="76"/>
      <c r="Y322" s="22">
        <f>IF(OR(X322="",X322=ФИО!$Q$8),0,IF(COUNTIF(X:X,X322)=1,0,1))</f>
        <v>0</v>
      </c>
      <c r="AA322" s="2">
        <f>INDEX(ФИО!B:B,SUMIFS(ФИО!D:D,ФИО!Q:Q,БЮДЖЕТ!X322))</f>
        <v>0</v>
      </c>
    </row>
    <row r="323" spans="1:27" x14ac:dyDescent="0.25">
      <c r="A323" s="1"/>
      <c r="B323" s="5">
        <f t="shared" si="39"/>
        <v>323</v>
      </c>
      <c r="C323" s="5" t="str">
        <f t="shared" si="43"/>
        <v/>
      </c>
      <c r="D323" s="99"/>
      <c r="E323" s="103">
        <f>SUMIFS(ID!$H:$H,ID!$F:$F,$D323)</f>
        <v>0</v>
      </c>
      <c r="F323" s="99"/>
      <c r="G323" s="103">
        <f>SUMIFS(ID!$L:$L,ID!$J:$J,$F323)</f>
        <v>0</v>
      </c>
      <c r="H323" s="99"/>
      <c r="I323" s="103">
        <f>SUMIFS(ID!$P:$P,ID!$N:$N,$H323)</f>
        <v>0</v>
      </c>
      <c r="J323" s="99"/>
      <c r="K323" s="103">
        <f>SUMIFS(ID!$T:$T,ID!$R:$R,$J323)</f>
        <v>0</v>
      </c>
      <c r="L323" s="99"/>
      <c r="M323" s="103">
        <f>SUMIFS(ID!$X:$X,ID!$V:$V,$L323)</f>
        <v>0</v>
      </c>
      <c r="N323" s="110"/>
      <c r="O323" s="103">
        <f>SUMIFS(ID!$AD:$AD,ID!$AB:$AB,$N323)</f>
        <v>0</v>
      </c>
      <c r="P323" s="99" t="str">
        <f t="shared" si="38"/>
        <v/>
      </c>
      <c r="Q323" s="22">
        <f t="shared" si="37"/>
        <v>0</v>
      </c>
      <c r="R323" s="30"/>
      <c r="S323" s="22">
        <f t="shared" si="40"/>
        <v>0</v>
      </c>
      <c r="T323" s="30"/>
      <c r="U323" s="22">
        <f t="shared" si="41"/>
        <v>0</v>
      </c>
      <c r="V323" s="78">
        <f t="shared" si="44"/>
        <v>0</v>
      </c>
      <c r="W323" s="22">
        <f t="shared" si="42"/>
        <v>0</v>
      </c>
      <c r="X323" s="76"/>
      <c r="Y323" s="22">
        <f>IF(OR(X323="",X323=ФИО!$Q$8),0,IF(COUNTIF(X:X,X323)=1,0,1))</f>
        <v>0</v>
      </c>
      <c r="AA323" s="2">
        <f>INDEX(ФИО!B:B,SUMIFS(ФИО!D:D,ФИО!Q:Q,БЮДЖЕТ!X323))</f>
        <v>0</v>
      </c>
    </row>
    <row r="324" spans="1:27" x14ac:dyDescent="0.25">
      <c r="A324" s="1"/>
      <c r="B324" s="5">
        <f t="shared" si="39"/>
        <v>324</v>
      </c>
      <c r="C324" s="5" t="str">
        <f t="shared" si="43"/>
        <v/>
      </c>
      <c r="D324" s="99"/>
      <c r="E324" s="103">
        <f>SUMIFS(ID!$H:$H,ID!$F:$F,$D324)</f>
        <v>0</v>
      </c>
      <c r="F324" s="99"/>
      <c r="G324" s="103">
        <f>SUMIFS(ID!$L:$L,ID!$J:$J,$F324)</f>
        <v>0</v>
      </c>
      <c r="H324" s="99"/>
      <c r="I324" s="103">
        <f>SUMIFS(ID!$P:$P,ID!$N:$N,$H324)</f>
        <v>0</v>
      </c>
      <c r="J324" s="99"/>
      <c r="K324" s="103">
        <f>SUMIFS(ID!$T:$T,ID!$R:$R,$J324)</f>
        <v>0</v>
      </c>
      <c r="L324" s="99"/>
      <c r="M324" s="103">
        <f>SUMIFS(ID!$X:$X,ID!$V:$V,$L324)</f>
        <v>0</v>
      </c>
      <c r="N324" s="110"/>
      <c r="O324" s="103">
        <f>SUMIFS(ID!$AD:$AD,ID!$AB:$AB,$N324)</f>
        <v>0</v>
      </c>
      <c r="P324" s="99" t="str">
        <f t="shared" si="38"/>
        <v/>
      </c>
      <c r="Q324" s="22">
        <f t="shared" si="37"/>
        <v>0</v>
      </c>
      <c r="R324" s="30"/>
      <c r="S324" s="22">
        <f t="shared" si="40"/>
        <v>0</v>
      </c>
      <c r="T324" s="30"/>
      <c r="U324" s="22">
        <f t="shared" si="41"/>
        <v>0</v>
      </c>
      <c r="V324" s="78">
        <f t="shared" si="44"/>
        <v>0</v>
      </c>
      <c r="W324" s="22">
        <f t="shared" si="42"/>
        <v>0</v>
      </c>
      <c r="X324" s="76"/>
      <c r="Y324" s="22">
        <f>IF(OR(X324="",X324=ФИО!$Q$8),0,IF(COUNTIF(X:X,X324)=1,0,1))</f>
        <v>0</v>
      </c>
      <c r="AA324" s="2">
        <f>INDEX(ФИО!B:B,SUMIFS(ФИО!D:D,ФИО!Q:Q,БЮДЖЕТ!X324))</f>
        <v>0</v>
      </c>
    </row>
    <row r="325" spans="1:27" x14ac:dyDescent="0.25">
      <c r="A325" s="1"/>
      <c r="B325" s="5">
        <f t="shared" si="39"/>
        <v>325</v>
      </c>
      <c r="C325" s="5" t="str">
        <f t="shared" si="43"/>
        <v/>
      </c>
      <c r="D325" s="99"/>
      <c r="E325" s="103">
        <f>SUMIFS(ID!$H:$H,ID!$F:$F,$D325)</f>
        <v>0</v>
      </c>
      <c r="F325" s="99"/>
      <c r="G325" s="103">
        <f>SUMIFS(ID!$L:$L,ID!$J:$J,$F325)</f>
        <v>0</v>
      </c>
      <c r="H325" s="99"/>
      <c r="I325" s="103">
        <f>SUMIFS(ID!$P:$P,ID!$N:$N,$H325)</f>
        <v>0</v>
      </c>
      <c r="J325" s="99"/>
      <c r="K325" s="103">
        <f>SUMIFS(ID!$T:$T,ID!$R:$R,$J325)</f>
        <v>0</v>
      </c>
      <c r="L325" s="99"/>
      <c r="M325" s="103">
        <f>SUMIFS(ID!$X:$X,ID!$V:$V,$L325)</f>
        <v>0</v>
      </c>
      <c r="N325" s="110"/>
      <c r="O325" s="103">
        <f>SUMIFS(ID!$AD:$AD,ID!$AB:$AB,$N325)</f>
        <v>0</v>
      </c>
      <c r="P325" s="99" t="str">
        <f t="shared" si="38"/>
        <v/>
      </c>
      <c r="Q325" s="22">
        <f t="shared" si="37"/>
        <v>0</v>
      </c>
      <c r="R325" s="30"/>
      <c r="S325" s="22">
        <f t="shared" si="40"/>
        <v>0</v>
      </c>
      <c r="T325" s="30"/>
      <c r="U325" s="22">
        <f t="shared" si="41"/>
        <v>0</v>
      </c>
      <c r="V325" s="78">
        <f t="shared" si="44"/>
        <v>0</v>
      </c>
      <c r="W325" s="22">
        <f t="shared" si="42"/>
        <v>0</v>
      </c>
      <c r="X325" s="76"/>
      <c r="Y325" s="22">
        <f>IF(OR(X325="",X325=ФИО!$Q$8),0,IF(COUNTIF(X:X,X325)=1,0,1))</f>
        <v>0</v>
      </c>
      <c r="AA325" s="2">
        <f>INDEX(ФИО!B:B,SUMIFS(ФИО!D:D,ФИО!Q:Q,БЮДЖЕТ!X325))</f>
        <v>0</v>
      </c>
    </row>
    <row r="326" spans="1:27" x14ac:dyDescent="0.25">
      <c r="A326" s="1"/>
      <c r="B326" s="5">
        <f t="shared" si="39"/>
        <v>326</v>
      </c>
      <c r="C326" s="5" t="str">
        <f t="shared" si="43"/>
        <v/>
      </c>
      <c r="D326" s="99"/>
      <c r="E326" s="103">
        <f>SUMIFS(ID!$H:$H,ID!$F:$F,$D326)</f>
        <v>0</v>
      </c>
      <c r="F326" s="99"/>
      <c r="G326" s="103">
        <f>SUMIFS(ID!$L:$L,ID!$J:$J,$F326)</f>
        <v>0</v>
      </c>
      <c r="H326" s="99"/>
      <c r="I326" s="103">
        <f>SUMIFS(ID!$P:$P,ID!$N:$N,$H326)</f>
        <v>0</v>
      </c>
      <c r="J326" s="99"/>
      <c r="K326" s="103">
        <f>SUMIFS(ID!$T:$T,ID!$R:$R,$J326)</f>
        <v>0</v>
      </c>
      <c r="L326" s="99"/>
      <c r="M326" s="103">
        <f>SUMIFS(ID!$X:$X,ID!$V:$V,$L326)</f>
        <v>0</v>
      </c>
      <c r="N326" s="110"/>
      <c r="O326" s="103">
        <f>SUMIFS(ID!$AD:$AD,ID!$AB:$AB,$N326)</f>
        <v>0</v>
      </c>
      <c r="P326" s="99" t="str">
        <f t="shared" si="38"/>
        <v/>
      </c>
      <c r="Q326" s="22">
        <f t="shared" si="37"/>
        <v>0</v>
      </c>
      <c r="R326" s="30"/>
      <c r="S326" s="22">
        <f t="shared" si="40"/>
        <v>0</v>
      </c>
      <c r="T326" s="30"/>
      <c r="U326" s="22">
        <f t="shared" si="41"/>
        <v>0</v>
      </c>
      <c r="V326" s="78">
        <f t="shared" si="44"/>
        <v>0</v>
      </c>
      <c r="W326" s="22">
        <f t="shared" si="42"/>
        <v>0</v>
      </c>
      <c r="X326" s="76"/>
      <c r="Y326" s="22">
        <f>IF(OR(X326="",X326=ФИО!$Q$8),0,IF(COUNTIF(X:X,X326)=1,0,1))</f>
        <v>0</v>
      </c>
      <c r="AA326" s="2">
        <f>INDEX(ФИО!B:B,SUMIFS(ФИО!D:D,ФИО!Q:Q,БЮДЖЕТ!X326))</f>
        <v>0</v>
      </c>
    </row>
    <row r="327" spans="1:27" x14ac:dyDescent="0.25">
      <c r="A327" s="1"/>
      <c r="B327" s="5">
        <f t="shared" si="39"/>
        <v>327</v>
      </c>
      <c r="C327" s="5" t="str">
        <f t="shared" si="43"/>
        <v/>
      </c>
      <c r="D327" s="99"/>
      <c r="E327" s="103">
        <f>SUMIFS(ID!$H:$H,ID!$F:$F,$D327)</f>
        <v>0</v>
      </c>
      <c r="F327" s="99"/>
      <c r="G327" s="103">
        <f>SUMIFS(ID!$L:$L,ID!$J:$J,$F327)</f>
        <v>0</v>
      </c>
      <c r="H327" s="99"/>
      <c r="I327" s="103">
        <f>SUMIFS(ID!$P:$P,ID!$N:$N,$H327)</f>
        <v>0</v>
      </c>
      <c r="J327" s="99"/>
      <c r="K327" s="103">
        <f>SUMIFS(ID!$T:$T,ID!$R:$R,$J327)</f>
        <v>0</v>
      </c>
      <c r="L327" s="99"/>
      <c r="M327" s="103">
        <f>SUMIFS(ID!$X:$X,ID!$V:$V,$L327)</f>
        <v>0</v>
      </c>
      <c r="N327" s="110"/>
      <c r="O327" s="103">
        <f>SUMIFS(ID!$AD:$AD,ID!$AB:$AB,$N327)</f>
        <v>0</v>
      </c>
      <c r="P327" s="99" t="str">
        <f t="shared" si="38"/>
        <v/>
      </c>
      <c r="Q327" s="22">
        <f t="shared" si="37"/>
        <v>0</v>
      </c>
      <c r="R327" s="30"/>
      <c r="S327" s="22">
        <f t="shared" si="40"/>
        <v>0</v>
      </c>
      <c r="T327" s="30"/>
      <c r="U327" s="22">
        <f t="shared" si="41"/>
        <v>0</v>
      </c>
      <c r="V327" s="78">
        <f t="shared" si="44"/>
        <v>0</v>
      </c>
      <c r="W327" s="22">
        <f t="shared" si="42"/>
        <v>0</v>
      </c>
      <c r="X327" s="76"/>
      <c r="Y327" s="22">
        <f>IF(OR(X327="",X327=ФИО!$Q$8),0,IF(COUNTIF(X:X,X327)=1,0,1))</f>
        <v>0</v>
      </c>
      <c r="AA327" s="2">
        <f>INDEX(ФИО!B:B,SUMIFS(ФИО!D:D,ФИО!Q:Q,БЮДЖЕТ!X327))</f>
        <v>0</v>
      </c>
    </row>
    <row r="328" spans="1:27" x14ac:dyDescent="0.25">
      <c r="A328" s="1"/>
      <c r="B328" s="5">
        <f t="shared" si="39"/>
        <v>328</v>
      </c>
      <c r="C328" s="5" t="str">
        <f t="shared" si="43"/>
        <v/>
      </c>
      <c r="D328" s="99"/>
      <c r="E328" s="103">
        <f>SUMIFS(ID!$H:$H,ID!$F:$F,$D328)</f>
        <v>0</v>
      </c>
      <c r="F328" s="99"/>
      <c r="G328" s="103">
        <f>SUMIFS(ID!$L:$L,ID!$J:$J,$F328)</f>
        <v>0</v>
      </c>
      <c r="H328" s="99"/>
      <c r="I328" s="103">
        <f>SUMIFS(ID!$P:$P,ID!$N:$N,$H328)</f>
        <v>0</v>
      </c>
      <c r="J328" s="99"/>
      <c r="K328" s="103">
        <f>SUMIFS(ID!$T:$T,ID!$R:$R,$J328)</f>
        <v>0</v>
      </c>
      <c r="L328" s="99"/>
      <c r="M328" s="103">
        <f>SUMIFS(ID!$X:$X,ID!$V:$V,$L328)</f>
        <v>0</v>
      </c>
      <c r="N328" s="110"/>
      <c r="O328" s="103">
        <f>SUMIFS(ID!$AD:$AD,ID!$AB:$AB,$N328)</f>
        <v>0</v>
      </c>
      <c r="P328" s="99" t="str">
        <f t="shared" si="38"/>
        <v/>
      </c>
      <c r="Q328" s="22">
        <f t="shared" si="37"/>
        <v>0</v>
      </c>
      <c r="R328" s="30"/>
      <c r="S328" s="22">
        <f t="shared" si="40"/>
        <v>0</v>
      </c>
      <c r="T328" s="30"/>
      <c r="U328" s="22">
        <f t="shared" si="41"/>
        <v>0</v>
      </c>
      <c r="V328" s="78">
        <f t="shared" si="44"/>
        <v>0</v>
      </c>
      <c r="W328" s="22">
        <f t="shared" si="42"/>
        <v>0</v>
      </c>
      <c r="X328" s="76"/>
      <c r="Y328" s="22">
        <f>IF(OR(X328="",X328=ФИО!$Q$8),0,IF(COUNTIF(X:X,X328)=1,0,1))</f>
        <v>0</v>
      </c>
      <c r="AA328" s="2">
        <f>INDEX(ФИО!B:B,SUMIFS(ФИО!D:D,ФИО!Q:Q,БЮДЖЕТ!X328))</f>
        <v>0</v>
      </c>
    </row>
    <row r="329" spans="1:27" x14ac:dyDescent="0.25">
      <c r="A329" s="1"/>
      <c r="B329" s="5">
        <f t="shared" si="39"/>
        <v>329</v>
      </c>
      <c r="C329" s="5" t="str">
        <f t="shared" si="43"/>
        <v/>
      </c>
      <c r="D329" s="99"/>
      <c r="E329" s="103">
        <f>SUMIFS(ID!$H:$H,ID!$F:$F,$D329)</f>
        <v>0</v>
      </c>
      <c r="F329" s="99"/>
      <c r="G329" s="103">
        <f>SUMIFS(ID!$L:$L,ID!$J:$J,$F329)</f>
        <v>0</v>
      </c>
      <c r="H329" s="99"/>
      <c r="I329" s="103">
        <f>SUMIFS(ID!$P:$P,ID!$N:$N,$H329)</f>
        <v>0</v>
      </c>
      <c r="J329" s="99"/>
      <c r="K329" s="103">
        <f>SUMIFS(ID!$T:$T,ID!$R:$R,$J329)</f>
        <v>0</v>
      </c>
      <c r="L329" s="99"/>
      <c r="M329" s="103">
        <f>SUMIFS(ID!$X:$X,ID!$V:$V,$L329)</f>
        <v>0</v>
      </c>
      <c r="N329" s="110"/>
      <c r="O329" s="103">
        <f>SUMIFS(ID!$AD:$AD,ID!$AB:$AB,$N329)</f>
        <v>0</v>
      </c>
      <c r="P329" s="99" t="str">
        <f t="shared" si="38"/>
        <v/>
      </c>
      <c r="Q329" s="22">
        <f t="shared" si="37"/>
        <v>0</v>
      </c>
      <c r="R329" s="30"/>
      <c r="S329" s="22">
        <f t="shared" si="40"/>
        <v>0</v>
      </c>
      <c r="T329" s="30"/>
      <c r="U329" s="22">
        <f t="shared" si="41"/>
        <v>0</v>
      </c>
      <c r="V329" s="78">
        <f t="shared" si="44"/>
        <v>0</v>
      </c>
      <c r="W329" s="22">
        <f t="shared" si="42"/>
        <v>0</v>
      </c>
      <c r="X329" s="76"/>
      <c r="Y329" s="22">
        <f>IF(OR(X329="",X329=ФИО!$Q$8),0,IF(COUNTIF(X:X,X329)=1,0,1))</f>
        <v>0</v>
      </c>
      <c r="AA329" s="2">
        <f>INDEX(ФИО!B:B,SUMIFS(ФИО!D:D,ФИО!Q:Q,БЮДЖЕТ!X329))</f>
        <v>0</v>
      </c>
    </row>
    <row r="330" spans="1:27" x14ac:dyDescent="0.25">
      <c r="A330" s="1"/>
      <c r="B330" s="5">
        <f t="shared" si="39"/>
        <v>330</v>
      </c>
      <c r="C330" s="5" t="str">
        <f t="shared" si="43"/>
        <v/>
      </c>
      <c r="D330" s="99"/>
      <c r="E330" s="103">
        <f>SUMIFS(ID!$H:$H,ID!$F:$F,$D330)</f>
        <v>0</v>
      </c>
      <c r="F330" s="99"/>
      <c r="G330" s="103">
        <f>SUMIFS(ID!$L:$L,ID!$J:$J,$F330)</f>
        <v>0</v>
      </c>
      <c r="H330" s="99"/>
      <c r="I330" s="103">
        <f>SUMIFS(ID!$P:$P,ID!$N:$N,$H330)</f>
        <v>0</v>
      </c>
      <c r="J330" s="99"/>
      <c r="K330" s="103">
        <f>SUMIFS(ID!$T:$T,ID!$R:$R,$J330)</f>
        <v>0</v>
      </c>
      <c r="L330" s="99"/>
      <c r="M330" s="103">
        <f>SUMIFS(ID!$X:$X,ID!$V:$V,$L330)</f>
        <v>0</v>
      </c>
      <c r="N330" s="110"/>
      <c r="O330" s="103">
        <f>SUMIFS(ID!$AD:$AD,ID!$AB:$AB,$N330)</f>
        <v>0</v>
      </c>
      <c r="P330" s="99" t="str">
        <f t="shared" si="38"/>
        <v/>
      </c>
      <c r="Q330" s="22">
        <f t="shared" si="37"/>
        <v>0</v>
      </c>
      <c r="R330" s="30"/>
      <c r="S330" s="22">
        <f t="shared" si="40"/>
        <v>0</v>
      </c>
      <c r="T330" s="30"/>
      <c r="U330" s="22">
        <f t="shared" si="41"/>
        <v>0</v>
      </c>
      <c r="V330" s="78">
        <f t="shared" si="44"/>
        <v>0</v>
      </c>
      <c r="W330" s="22">
        <f t="shared" si="42"/>
        <v>0</v>
      </c>
      <c r="X330" s="76"/>
      <c r="Y330" s="22">
        <f>IF(OR(X330="",X330=ФИО!$Q$8),0,IF(COUNTIF(X:X,X330)=1,0,1))</f>
        <v>0</v>
      </c>
      <c r="AA330" s="2">
        <f>INDEX(ФИО!B:B,SUMIFS(ФИО!D:D,ФИО!Q:Q,БЮДЖЕТ!X330))</f>
        <v>0</v>
      </c>
    </row>
    <row r="331" spans="1:27" x14ac:dyDescent="0.25">
      <c r="A331" s="1"/>
      <c r="B331" s="5">
        <f t="shared" si="39"/>
        <v>331</v>
      </c>
      <c r="C331" s="5" t="str">
        <f t="shared" si="43"/>
        <v/>
      </c>
      <c r="D331" s="99"/>
      <c r="E331" s="103">
        <f>SUMIFS(ID!$H:$H,ID!$F:$F,$D331)</f>
        <v>0</v>
      </c>
      <c r="F331" s="99"/>
      <c r="G331" s="103">
        <f>SUMIFS(ID!$L:$L,ID!$J:$J,$F331)</f>
        <v>0</v>
      </c>
      <c r="H331" s="99"/>
      <c r="I331" s="103">
        <f>SUMIFS(ID!$P:$P,ID!$N:$N,$H331)</f>
        <v>0</v>
      </c>
      <c r="J331" s="99"/>
      <c r="K331" s="103">
        <f>SUMIFS(ID!$T:$T,ID!$R:$R,$J331)</f>
        <v>0</v>
      </c>
      <c r="L331" s="99"/>
      <c r="M331" s="103">
        <f>SUMIFS(ID!$X:$X,ID!$V:$V,$L331)</f>
        <v>0</v>
      </c>
      <c r="N331" s="110"/>
      <c r="O331" s="103">
        <f>SUMIFS(ID!$AD:$AD,ID!$AB:$AB,$N331)</f>
        <v>0</v>
      </c>
      <c r="P331" s="99" t="str">
        <f t="shared" si="38"/>
        <v/>
      </c>
      <c r="Q331" s="22">
        <f t="shared" ref="Q331:Q394" si="45">IF(P331="Ошибка!",1,IF(P331="",0,IF(COUNTIF(P:P,P331)=1,0,1)))</f>
        <v>0</v>
      </c>
      <c r="R331" s="30"/>
      <c r="S331" s="22">
        <f t="shared" si="40"/>
        <v>0</v>
      </c>
      <c r="T331" s="30"/>
      <c r="U331" s="22">
        <f t="shared" si="41"/>
        <v>0</v>
      </c>
      <c r="V331" s="78">
        <f t="shared" si="44"/>
        <v>0</v>
      </c>
      <c r="W331" s="22">
        <f t="shared" si="42"/>
        <v>0</v>
      </c>
      <c r="X331" s="76"/>
      <c r="Y331" s="22">
        <f>IF(OR(X331="",X331=ФИО!$Q$8),0,IF(COUNTIF(X:X,X331)=1,0,1))</f>
        <v>0</v>
      </c>
      <c r="AA331" s="2">
        <f>INDEX(ФИО!B:B,SUMIFS(ФИО!D:D,ФИО!Q:Q,БЮДЖЕТ!X331))</f>
        <v>0</v>
      </c>
    </row>
    <row r="332" spans="1:27" x14ac:dyDescent="0.25">
      <c r="A332" s="1"/>
      <c r="B332" s="5">
        <f t="shared" si="39"/>
        <v>332</v>
      </c>
      <c r="C332" s="5" t="str">
        <f t="shared" si="43"/>
        <v/>
      </c>
      <c r="D332" s="99"/>
      <c r="E332" s="103">
        <f>SUMIFS(ID!$H:$H,ID!$F:$F,$D332)</f>
        <v>0</v>
      </c>
      <c r="F332" s="99"/>
      <c r="G332" s="103">
        <f>SUMIFS(ID!$L:$L,ID!$J:$J,$F332)</f>
        <v>0</v>
      </c>
      <c r="H332" s="99"/>
      <c r="I332" s="103">
        <f>SUMIFS(ID!$P:$P,ID!$N:$N,$H332)</f>
        <v>0</v>
      </c>
      <c r="J332" s="99"/>
      <c r="K332" s="103">
        <f>SUMIFS(ID!$T:$T,ID!$R:$R,$J332)</f>
        <v>0</v>
      </c>
      <c r="L332" s="99"/>
      <c r="M332" s="103">
        <f>SUMIFS(ID!$X:$X,ID!$V:$V,$L332)</f>
        <v>0</v>
      </c>
      <c r="N332" s="110"/>
      <c r="O332" s="103">
        <f>SUMIFS(ID!$AD:$AD,ID!$AB:$AB,$N332)</f>
        <v>0</v>
      </c>
      <c r="P332" s="99" t="str">
        <f t="shared" ref="P332:P395" si="46">IF(OR(N332="",O332=0),"",IF(OR(E332=0,G332=0,I332=0,M332=0),"Ошибка!",E332&amp;"."&amp;G332&amp;"."&amp;I332&amp;"."&amp;M332&amp;"."&amp;O332))</f>
        <v/>
      </c>
      <c r="Q332" s="22">
        <f t="shared" si="45"/>
        <v>0</v>
      </c>
      <c r="R332" s="30"/>
      <c r="S332" s="22">
        <f t="shared" si="40"/>
        <v>0</v>
      </c>
      <c r="T332" s="30"/>
      <c r="U332" s="22">
        <f t="shared" si="41"/>
        <v>0</v>
      </c>
      <c r="V332" s="78">
        <f t="shared" si="44"/>
        <v>0</v>
      </c>
      <c r="W332" s="22">
        <f t="shared" si="42"/>
        <v>0</v>
      </c>
      <c r="X332" s="76"/>
      <c r="Y332" s="22">
        <f>IF(OR(X332="",X332=ФИО!$Q$8),0,IF(COUNTIF(X:X,X332)=1,0,1))</f>
        <v>0</v>
      </c>
      <c r="AA332" s="2">
        <f>INDEX(ФИО!B:B,SUMIFS(ФИО!D:D,ФИО!Q:Q,БЮДЖЕТ!X332))</f>
        <v>0</v>
      </c>
    </row>
    <row r="333" spans="1:27" x14ac:dyDescent="0.25">
      <c r="A333" s="1"/>
      <c r="B333" s="5">
        <f t="shared" si="39"/>
        <v>333</v>
      </c>
      <c r="C333" s="5" t="str">
        <f t="shared" si="43"/>
        <v/>
      </c>
      <c r="D333" s="99"/>
      <c r="E333" s="103">
        <f>SUMIFS(ID!$H:$H,ID!$F:$F,$D333)</f>
        <v>0</v>
      </c>
      <c r="F333" s="99"/>
      <c r="G333" s="103">
        <f>SUMIFS(ID!$L:$L,ID!$J:$J,$F333)</f>
        <v>0</v>
      </c>
      <c r="H333" s="99"/>
      <c r="I333" s="103">
        <f>SUMIFS(ID!$P:$P,ID!$N:$N,$H333)</f>
        <v>0</v>
      </c>
      <c r="J333" s="99"/>
      <c r="K333" s="103">
        <f>SUMIFS(ID!$T:$T,ID!$R:$R,$J333)</f>
        <v>0</v>
      </c>
      <c r="L333" s="99"/>
      <c r="M333" s="103">
        <f>SUMIFS(ID!$X:$X,ID!$V:$V,$L333)</f>
        <v>0</v>
      </c>
      <c r="N333" s="110"/>
      <c r="O333" s="103">
        <f>SUMIFS(ID!$AD:$AD,ID!$AB:$AB,$N333)</f>
        <v>0</v>
      </c>
      <c r="P333" s="99" t="str">
        <f t="shared" si="46"/>
        <v/>
      </c>
      <c r="Q333" s="22">
        <f t="shared" si="45"/>
        <v>0</v>
      </c>
      <c r="R333" s="30"/>
      <c r="S333" s="22">
        <f t="shared" si="40"/>
        <v>0</v>
      </c>
      <c r="T333" s="30"/>
      <c r="U333" s="22">
        <f t="shared" si="41"/>
        <v>0</v>
      </c>
      <c r="V333" s="78">
        <f t="shared" si="44"/>
        <v>0</v>
      </c>
      <c r="W333" s="22">
        <f t="shared" si="42"/>
        <v>0</v>
      </c>
      <c r="X333" s="76"/>
      <c r="Y333" s="22">
        <f>IF(OR(X333="",X333=ФИО!$Q$8),0,IF(COUNTIF(X:X,X333)=1,0,1))</f>
        <v>0</v>
      </c>
      <c r="AA333" s="2">
        <f>INDEX(ФИО!B:B,SUMIFS(ФИО!D:D,ФИО!Q:Q,БЮДЖЕТ!X333))</f>
        <v>0</v>
      </c>
    </row>
    <row r="334" spans="1:27" x14ac:dyDescent="0.25">
      <c r="A334" s="1"/>
      <c r="B334" s="5">
        <f t="shared" ref="B334:B397" si="47">ROW(A334)</f>
        <v>334</v>
      </c>
      <c r="C334" s="5" t="str">
        <f t="shared" si="43"/>
        <v/>
      </c>
      <c r="D334" s="99"/>
      <c r="E334" s="103">
        <f>SUMIFS(ID!$H:$H,ID!$F:$F,$D334)</f>
        <v>0</v>
      </c>
      <c r="F334" s="99"/>
      <c r="G334" s="103">
        <f>SUMIFS(ID!$L:$L,ID!$J:$J,$F334)</f>
        <v>0</v>
      </c>
      <c r="H334" s="99"/>
      <c r="I334" s="103">
        <f>SUMIFS(ID!$P:$P,ID!$N:$N,$H334)</f>
        <v>0</v>
      </c>
      <c r="J334" s="99"/>
      <c r="K334" s="103">
        <f>SUMIFS(ID!$T:$T,ID!$R:$R,$J334)</f>
        <v>0</v>
      </c>
      <c r="L334" s="99"/>
      <c r="M334" s="103">
        <f>SUMIFS(ID!$X:$X,ID!$V:$V,$L334)</f>
        <v>0</v>
      </c>
      <c r="N334" s="110"/>
      <c r="O334" s="103">
        <f>SUMIFS(ID!$AD:$AD,ID!$AB:$AB,$N334)</f>
        <v>0</v>
      </c>
      <c r="P334" s="99" t="str">
        <f t="shared" si="46"/>
        <v/>
      </c>
      <c r="Q334" s="22">
        <f t="shared" si="45"/>
        <v>0</v>
      </c>
      <c r="R334" s="30"/>
      <c r="S334" s="22">
        <f t="shared" ref="S334:S397" si="48">IF(OR(AND($P334&lt;&gt;"",R334=0),AND($P334="",AND(R334&lt;&gt;0,R334&lt;&gt;""))),1,0)</f>
        <v>0</v>
      </c>
      <c r="T334" s="30"/>
      <c r="U334" s="22">
        <f t="shared" ref="U334:U397" si="49">IF(OR(AND($P334&lt;&gt;"",T334=0),AND($P334="",AND(T334&lt;&gt;0,T334&lt;&gt;""))),1,0)</f>
        <v>0</v>
      </c>
      <c r="V334" s="78">
        <f t="shared" si="44"/>
        <v>0</v>
      </c>
      <c r="W334" s="22">
        <f t="shared" ref="W334:W397" si="50">IF(OR(AND($P334&lt;&gt;"",V334=0),AND($P334="",AND(V334&lt;&gt;0,V334&lt;&gt;""))),1,0)</f>
        <v>0</v>
      </c>
      <c r="X334" s="76"/>
      <c r="Y334" s="22">
        <f>IF(OR(X334="",X334=ФИО!$Q$8),0,IF(COUNTIF(X:X,X334)=1,0,1))</f>
        <v>0</v>
      </c>
      <c r="AA334" s="2">
        <f>INDEX(ФИО!B:B,SUMIFS(ФИО!D:D,ФИО!Q:Q,БЮДЖЕТ!X334))</f>
        <v>0</v>
      </c>
    </row>
    <row r="335" spans="1:27" x14ac:dyDescent="0.25">
      <c r="A335" s="1"/>
      <c r="B335" s="5">
        <f t="shared" si="47"/>
        <v>335</v>
      </c>
      <c r="C335" s="5" t="str">
        <f t="shared" ref="C335:C398" si="51">IF(OR(P335="",C334=""),"",C334+1)</f>
        <v/>
      </c>
      <c r="D335" s="99"/>
      <c r="E335" s="103">
        <f>SUMIFS(ID!$H:$H,ID!$F:$F,$D335)</f>
        <v>0</v>
      </c>
      <c r="F335" s="99"/>
      <c r="G335" s="103">
        <f>SUMIFS(ID!$L:$L,ID!$J:$J,$F335)</f>
        <v>0</v>
      </c>
      <c r="H335" s="99"/>
      <c r="I335" s="103">
        <f>SUMIFS(ID!$P:$P,ID!$N:$N,$H335)</f>
        <v>0</v>
      </c>
      <c r="J335" s="99"/>
      <c r="K335" s="103">
        <f>SUMIFS(ID!$T:$T,ID!$R:$R,$J335)</f>
        <v>0</v>
      </c>
      <c r="L335" s="99"/>
      <c r="M335" s="103">
        <f>SUMIFS(ID!$X:$X,ID!$V:$V,$L335)</f>
        <v>0</v>
      </c>
      <c r="N335" s="110"/>
      <c r="O335" s="103">
        <f>SUMIFS(ID!$AD:$AD,ID!$AB:$AB,$N335)</f>
        <v>0</v>
      </c>
      <c r="P335" s="99" t="str">
        <f t="shared" si="46"/>
        <v/>
      </c>
      <c r="Q335" s="22">
        <f t="shared" si="45"/>
        <v>0</v>
      </c>
      <c r="R335" s="30"/>
      <c r="S335" s="22">
        <f t="shared" si="48"/>
        <v>0</v>
      </c>
      <c r="T335" s="30"/>
      <c r="U335" s="22">
        <f t="shared" si="49"/>
        <v>0</v>
      </c>
      <c r="V335" s="78">
        <f t="shared" si="44"/>
        <v>0</v>
      </c>
      <c r="W335" s="22">
        <f t="shared" si="50"/>
        <v>0</v>
      </c>
      <c r="X335" s="76"/>
      <c r="Y335" s="22">
        <f>IF(OR(X335="",X335=ФИО!$Q$8),0,IF(COUNTIF(X:X,X335)=1,0,1))</f>
        <v>0</v>
      </c>
      <c r="AA335" s="2">
        <f>INDEX(ФИО!B:B,SUMIFS(ФИО!D:D,ФИО!Q:Q,БЮДЖЕТ!X335))</f>
        <v>0</v>
      </c>
    </row>
    <row r="336" spans="1:27" x14ac:dyDescent="0.25">
      <c r="A336" s="1"/>
      <c r="B336" s="5">
        <f t="shared" si="47"/>
        <v>336</v>
      </c>
      <c r="C336" s="5" t="str">
        <f t="shared" si="51"/>
        <v/>
      </c>
      <c r="D336" s="99"/>
      <c r="E336" s="103">
        <f>SUMIFS(ID!$H:$H,ID!$F:$F,$D336)</f>
        <v>0</v>
      </c>
      <c r="F336" s="99"/>
      <c r="G336" s="103">
        <f>SUMIFS(ID!$L:$L,ID!$J:$J,$F336)</f>
        <v>0</v>
      </c>
      <c r="H336" s="99"/>
      <c r="I336" s="103">
        <f>SUMIFS(ID!$P:$P,ID!$N:$N,$H336)</f>
        <v>0</v>
      </c>
      <c r="J336" s="99"/>
      <c r="K336" s="103">
        <f>SUMIFS(ID!$T:$T,ID!$R:$R,$J336)</f>
        <v>0</v>
      </c>
      <c r="L336" s="99"/>
      <c r="M336" s="103">
        <f>SUMIFS(ID!$X:$X,ID!$V:$V,$L336)</f>
        <v>0</v>
      </c>
      <c r="N336" s="110"/>
      <c r="O336" s="103">
        <f>SUMIFS(ID!$AD:$AD,ID!$AB:$AB,$N336)</f>
        <v>0</v>
      </c>
      <c r="P336" s="99" t="str">
        <f t="shared" si="46"/>
        <v/>
      </c>
      <c r="Q336" s="22">
        <f t="shared" si="45"/>
        <v>0</v>
      </c>
      <c r="R336" s="30"/>
      <c r="S336" s="22">
        <f t="shared" si="48"/>
        <v>0</v>
      </c>
      <c r="T336" s="30"/>
      <c r="U336" s="22">
        <f t="shared" si="49"/>
        <v>0</v>
      </c>
      <c r="V336" s="78">
        <f t="shared" si="44"/>
        <v>0</v>
      </c>
      <c r="W336" s="22">
        <f t="shared" si="50"/>
        <v>0</v>
      </c>
      <c r="X336" s="76"/>
      <c r="Y336" s="22">
        <f>IF(OR(X336="",X336=ФИО!$Q$8),0,IF(COUNTIF(X:X,X336)=1,0,1))</f>
        <v>0</v>
      </c>
      <c r="AA336" s="2">
        <f>INDEX(ФИО!B:B,SUMIFS(ФИО!D:D,ФИО!Q:Q,БЮДЖЕТ!X336))</f>
        <v>0</v>
      </c>
    </row>
    <row r="337" spans="1:27" x14ac:dyDescent="0.25">
      <c r="A337" s="1"/>
      <c r="B337" s="5">
        <f t="shared" si="47"/>
        <v>337</v>
      </c>
      <c r="C337" s="5" t="str">
        <f t="shared" si="51"/>
        <v/>
      </c>
      <c r="D337" s="99"/>
      <c r="E337" s="103">
        <f>SUMIFS(ID!$H:$H,ID!$F:$F,$D337)</f>
        <v>0</v>
      </c>
      <c r="F337" s="99"/>
      <c r="G337" s="103">
        <f>SUMIFS(ID!$L:$L,ID!$J:$J,$F337)</f>
        <v>0</v>
      </c>
      <c r="H337" s="99"/>
      <c r="I337" s="103">
        <f>SUMIFS(ID!$P:$P,ID!$N:$N,$H337)</f>
        <v>0</v>
      </c>
      <c r="J337" s="99"/>
      <c r="K337" s="103">
        <f>SUMIFS(ID!$T:$T,ID!$R:$R,$J337)</f>
        <v>0</v>
      </c>
      <c r="L337" s="99"/>
      <c r="M337" s="103">
        <f>SUMIFS(ID!$X:$X,ID!$V:$V,$L337)</f>
        <v>0</v>
      </c>
      <c r="N337" s="110"/>
      <c r="O337" s="103">
        <f>SUMIFS(ID!$AD:$AD,ID!$AB:$AB,$N337)</f>
        <v>0</v>
      </c>
      <c r="P337" s="99" t="str">
        <f t="shared" si="46"/>
        <v/>
      </c>
      <c r="Q337" s="22">
        <f t="shared" si="45"/>
        <v>0</v>
      </c>
      <c r="R337" s="30"/>
      <c r="S337" s="22">
        <f t="shared" si="48"/>
        <v>0</v>
      </c>
      <c r="T337" s="30"/>
      <c r="U337" s="22">
        <f t="shared" si="49"/>
        <v>0</v>
      </c>
      <c r="V337" s="78">
        <f t="shared" si="44"/>
        <v>0</v>
      </c>
      <c r="W337" s="22">
        <f t="shared" si="50"/>
        <v>0</v>
      </c>
      <c r="X337" s="76"/>
      <c r="Y337" s="22">
        <f>IF(OR(X337="",X337=ФИО!$Q$8),0,IF(COUNTIF(X:X,X337)=1,0,1))</f>
        <v>0</v>
      </c>
      <c r="AA337" s="2">
        <f>INDEX(ФИО!B:B,SUMIFS(ФИО!D:D,ФИО!Q:Q,БЮДЖЕТ!X337))</f>
        <v>0</v>
      </c>
    </row>
    <row r="338" spans="1:27" x14ac:dyDescent="0.25">
      <c r="A338" s="1"/>
      <c r="B338" s="5">
        <f t="shared" si="47"/>
        <v>338</v>
      </c>
      <c r="C338" s="5" t="str">
        <f t="shared" si="51"/>
        <v/>
      </c>
      <c r="D338" s="99"/>
      <c r="E338" s="103">
        <f>SUMIFS(ID!$H:$H,ID!$F:$F,$D338)</f>
        <v>0</v>
      </c>
      <c r="F338" s="99"/>
      <c r="G338" s="103">
        <f>SUMIFS(ID!$L:$L,ID!$J:$J,$F338)</f>
        <v>0</v>
      </c>
      <c r="H338" s="99"/>
      <c r="I338" s="103">
        <f>SUMIFS(ID!$P:$P,ID!$N:$N,$H338)</f>
        <v>0</v>
      </c>
      <c r="J338" s="99"/>
      <c r="K338" s="103">
        <f>SUMIFS(ID!$T:$T,ID!$R:$R,$J338)</f>
        <v>0</v>
      </c>
      <c r="L338" s="99"/>
      <c r="M338" s="103">
        <f>SUMIFS(ID!$X:$X,ID!$V:$V,$L338)</f>
        <v>0</v>
      </c>
      <c r="N338" s="110"/>
      <c r="O338" s="103">
        <f>SUMIFS(ID!$AD:$AD,ID!$AB:$AB,$N338)</f>
        <v>0</v>
      </c>
      <c r="P338" s="99" t="str">
        <f t="shared" si="46"/>
        <v/>
      </c>
      <c r="Q338" s="22">
        <f t="shared" si="45"/>
        <v>0</v>
      </c>
      <c r="R338" s="30"/>
      <c r="S338" s="22">
        <f t="shared" si="48"/>
        <v>0</v>
      </c>
      <c r="T338" s="30"/>
      <c r="U338" s="22">
        <f t="shared" si="49"/>
        <v>0</v>
      </c>
      <c r="V338" s="78">
        <f t="shared" ref="V338:V377" si="52">R338*T338</f>
        <v>0</v>
      </c>
      <c r="W338" s="22">
        <f t="shared" si="50"/>
        <v>0</v>
      </c>
      <c r="X338" s="76"/>
      <c r="Y338" s="22">
        <f>IF(OR(X338="",X338=ФИО!$Q$8),0,IF(COUNTIF(X:X,X338)=1,0,1))</f>
        <v>0</v>
      </c>
      <c r="AA338" s="2">
        <f>INDEX(ФИО!B:B,SUMIFS(ФИО!D:D,ФИО!Q:Q,БЮДЖЕТ!X338))</f>
        <v>0</v>
      </c>
    </row>
    <row r="339" spans="1:27" x14ac:dyDescent="0.25">
      <c r="A339" s="1"/>
      <c r="B339" s="5">
        <f t="shared" si="47"/>
        <v>339</v>
      </c>
      <c r="C339" s="5" t="str">
        <f t="shared" si="51"/>
        <v/>
      </c>
      <c r="D339" s="99"/>
      <c r="E339" s="103">
        <f>SUMIFS(ID!$H:$H,ID!$F:$F,$D339)</f>
        <v>0</v>
      </c>
      <c r="F339" s="99"/>
      <c r="G339" s="103">
        <f>SUMIFS(ID!$L:$L,ID!$J:$J,$F339)</f>
        <v>0</v>
      </c>
      <c r="H339" s="99"/>
      <c r="I339" s="103">
        <f>SUMIFS(ID!$P:$P,ID!$N:$N,$H339)</f>
        <v>0</v>
      </c>
      <c r="J339" s="99"/>
      <c r="K339" s="103">
        <f>SUMIFS(ID!$T:$T,ID!$R:$R,$J339)</f>
        <v>0</v>
      </c>
      <c r="L339" s="99"/>
      <c r="M339" s="103">
        <f>SUMIFS(ID!$X:$X,ID!$V:$V,$L339)</f>
        <v>0</v>
      </c>
      <c r="N339" s="110"/>
      <c r="O339" s="103">
        <f>SUMIFS(ID!$AD:$AD,ID!$AB:$AB,$N339)</f>
        <v>0</v>
      </c>
      <c r="P339" s="99" t="str">
        <f t="shared" si="46"/>
        <v/>
      </c>
      <c r="Q339" s="22">
        <f t="shared" si="45"/>
        <v>0</v>
      </c>
      <c r="R339" s="30"/>
      <c r="S339" s="22">
        <f t="shared" si="48"/>
        <v>0</v>
      </c>
      <c r="T339" s="30"/>
      <c r="U339" s="22">
        <f t="shared" si="49"/>
        <v>0</v>
      </c>
      <c r="V339" s="78">
        <f t="shared" si="52"/>
        <v>0</v>
      </c>
      <c r="W339" s="22">
        <f t="shared" si="50"/>
        <v>0</v>
      </c>
      <c r="X339" s="76"/>
      <c r="Y339" s="22">
        <f>IF(OR(X339="",X339=ФИО!$Q$8),0,IF(COUNTIF(X:X,X339)=1,0,1))</f>
        <v>0</v>
      </c>
      <c r="AA339" s="2">
        <f>INDEX(ФИО!B:B,SUMIFS(ФИО!D:D,ФИО!Q:Q,БЮДЖЕТ!X339))</f>
        <v>0</v>
      </c>
    </row>
    <row r="340" spans="1:27" x14ac:dyDescent="0.25">
      <c r="A340" s="1"/>
      <c r="B340" s="5">
        <f t="shared" si="47"/>
        <v>340</v>
      </c>
      <c r="C340" s="5" t="str">
        <f t="shared" si="51"/>
        <v/>
      </c>
      <c r="D340" s="99"/>
      <c r="E340" s="103">
        <f>SUMIFS(ID!$H:$H,ID!$F:$F,$D340)</f>
        <v>0</v>
      </c>
      <c r="F340" s="99"/>
      <c r="G340" s="103">
        <f>SUMIFS(ID!$L:$L,ID!$J:$J,$F340)</f>
        <v>0</v>
      </c>
      <c r="H340" s="99"/>
      <c r="I340" s="103">
        <f>SUMIFS(ID!$P:$P,ID!$N:$N,$H340)</f>
        <v>0</v>
      </c>
      <c r="J340" s="99"/>
      <c r="K340" s="103">
        <f>SUMIFS(ID!$T:$T,ID!$R:$R,$J340)</f>
        <v>0</v>
      </c>
      <c r="L340" s="99"/>
      <c r="M340" s="103">
        <f>SUMIFS(ID!$X:$X,ID!$V:$V,$L340)</f>
        <v>0</v>
      </c>
      <c r="N340" s="110"/>
      <c r="O340" s="103">
        <f>SUMIFS(ID!$AD:$AD,ID!$AB:$AB,$N340)</f>
        <v>0</v>
      </c>
      <c r="P340" s="99" t="str">
        <f t="shared" si="46"/>
        <v/>
      </c>
      <c r="Q340" s="22">
        <f t="shared" si="45"/>
        <v>0</v>
      </c>
      <c r="R340" s="30"/>
      <c r="S340" s="22">
        <f t="shared" si="48"/>
        <v>0</v>
      </c>
      <c r="T340" s="30"/>
      <c r="U340" s="22">
        <f t="shared" si="49"/>
        <v>0</v>
      </c>
      <c r="V340" s="78">
        <f t="shared" si="52"/>
        <v>0</v>
      </c>
      <c r="W340" s="22">
        <f t="shared" si="50"/>
        <v>0</v>
      </c>
      <c r="X340" s="76"/>
      <c r="Y340" s="22">
        <f>IF(OR(X340="",X340=ФИО!$Q$8),0,IF(COUNTIF(X:X,X340)=1,0,1))</f>
        <v>0</v>
      </c>
      <c r="AA340" s="2">
        <f>INDEX(ФИО!B:B,SUMIFS(ФИО!D:D,ФИО!Q:Q,БЮДЖЕТ!X340))</f>
        <v>0</v>
      </c>
    </row>
    <row r="341" spans="1:27" x14ac:dyDescent="0.25">
      <c r="A341" s="1"/>
      <c r="B341" s="5">
        <f t="shared" si="47"/>
        <v>341</v>
      </c>
      <c r="C341" s="5" t="str">
        <f t="shared" si="51"/>
        <v/>
      </c>
      <c r="D341" s="99"/>
      <c r="E341" s="103">
        <f>SUMIFS(ID!$H:$H,ID!$F:$F,$D341)</f>
        <v>0</v>
      </c>
      <c r="F341" s="99"/>
      <c r="G341" s="103">
        <f>SUMIFS(ID!$L:$L,ID!$J:$J,$F341)</f>
        <v>0</v>
      </c>
      <c r="H341" s="99"/>
      <c r="I341" s="103">
        <f>SUMIFS(ID!$P:$P,ID!$N:$N,$H341)</f>
        <v>0</v>
      </c>
      <c r="J341" s="99"/>
      <c r="K341" s="103">
        <f>SUMIFS(ID!$T:$T,ID!$R:$R,$J341)</f>
        <v>0</v>
      </c>
      <c r="L341" s="99"/>
      <c r="M341" s="103">
        <f>SUMIFS(ID!$X:$X,ID!$V:$V,$L341)</f>
        <v>0</v>
      </c>
      <c r="N341" s="110"/>
      <c r="O341" s="103">
        <f>SUMIFS(ID!$AD:$AD,ID!$AB:$AB,$N341)</f>
        <v>0</v>
      </c>
      <c r="P341" s="99" t="str">
        <f t="shared" si="46"/>
        <v/>
      </c>
      <c r="Q341" s="22">
        <f t="shared" si="45"/>
        <v>0</v>
      </c>
      <c r="R341" s="30"/>
      <c r="S341" s="22">
        <f t="shared" si="48"/>
        <v>0</v>
      </c>
      <c r="T341" s="30"/>
      <c r="U341" s="22">
        <f t="shared" si="49"/>
        <v>0</v>
      </c>
      <c r="V341" s="78">
        <f t="shared" si="52"/>
        <v>0</v>
      </c>
      <c r="W341" s="22">
        <f t="shared" si="50"/>
        <v>0</v>
      </c>
      <c r="X341" s="76"/>
      <c r="Y341" s="22">
        <f>IF(OR(X341="",X341=ФИО!$Q$8),0,IF(COUNTIF(X:X,X341)=1,0,1))</f>
        <v>0</v>
      </c>
      <c r="AA341" s="2">
        <f>INDEX(ФИО!B:B,SUMIFS(ФИО!D:D,ФИО!Q:Q,БЮДЖЕТ!X341))</f>
        <v>0</v>
      </c>
    </row>
    <row r="342" spans="1:27" x14ac:dyDescent="0.25">
      <c r="A342" s="1"/>
      <c r="B342" s="5">
        <f t="shared" si="47"/>
        <v>342</v>
      </c>
      <c r="C342" s="5" t="str">
        <f t="shared" si="51"/>
        <v/>
      </c>
      <c r="D342" s="99"/>
      <c r="E342" s="103">
        <f>SUMIFS(ID!$H:$H,ID!$F:$F,$D342)</f>
        <v>0</v>
      </c>
      <c r="F342" s="99"/>
      <c r="G342" s="103">
        <f>SUMIFS(ID!$L:$L,ID!$J:$J,$F342)</f>
        <v>0</v>
      </c>
      <c r="H342" s="99"/>
      <c r="I342" s="103">
        <f>SUMIFS(ID!$P:$P,ID!$N:$N,$H342)</f>
        <v>0</v>
      </c>
      <c r="J342" s="99"/>
      <c r="K342" s="103">
        <f>SUMIFS(ID!$T:$T,ID!$R:$R,$J342)</f>
        <v>0</v>
      </c>
      <c r="L342" s="99"/>
      <c r="M342" s="103">
        <f>SUMIFS(ID!$X:$X,ID!$V:$V,$L342)</f>
        <v>0</v>
      </c>
      <c r="N342" s="110"/>
      <c r="O342" s="103">
        <f>SUMIFS(ID!$AD:$AD,ID!$AB:$AB,$N342)</f>
        <v>0</v>
      </c>
      <c r="P342" s="99" t="str">
        <f t="shared" si="46"/>
        <v/>
      </c>
      <c r="Q342" s="22">
        <f t="shared" si="45"/>
        <v>0</v>
      </c>
      <c r="R342" s="30"/>
      <c r="S342" s="22">
        <f t="shared" si="48"/>
        <v>0</v>
      </c>
      <c r="T342" s="30"/>
      <c r="U342" s="22">
        <f t="shared" si="49"/>
        <v>0</v>
      </c>
      <c r="V342" s="78">
        <f t="shared" si="52"/>
        <v>0</v>
      </c>
      <c r="W342" s="22">
        <f t="shared" si="50"/>
        <v>0</v>
      </c>
      <c r="X342" s="76"/>
      <c r="Y342" s="22">
        <f>IF(OR(X342="",X342=ФИО!$Q$8),0,IF(COUNTIF(X:X,X342)=1,0,1))</f>
        <v>0</v>
      </c>
      <c r="AA342" s="2">
        <f>INDEX(ФИО!B:B,SUMIFS(ФИО!D:D,ФИО!Q:Q,БЮДЖЕТ!X342))</f>
        <v>0</v>
      </c>
    </row>
    <row r="343" spans="1:27" x14ac:dyDescent="0.25">
      <c r="A343" s="1"/>
      <c r="B343" s="5">
        <f t="shared" si="47"/>
        <v>343</v>
      </c>
      <c r="C343" s="5" t="str">
        <f t="shared" si="51"/>
        <v/>
      </c>
      <c r="D343" s="99"/>
      <c r="E343" s="103">
        <f>SUMIFS(ID!$H:$H,ID!$F:$F,$D343)</f>
        <v>0</v>
      </c>
      <c r="F343" s="99"/>
      <c r="G343" s="103">
        <f>SUMIFS(ID!$L:$L,ID!$J:$J,$F343)</f>
        <v>0</v>
      </c>
      <c r="H343" s="99"/>
      <c r="I343" s="103">
        <f>SUMIFS(ID!$P:$P,ID!$N:$N,$H343)</f>
        <v>0</v>
      </c>
      <c r="J343" s="99"/>
      <c r="K343" s="103">
        <f>SUMIFS(ID!$T:$T,ID!$R:$R,$J343)</f>
        <v>0</v>
      </c>
      <c r="L343" s="99"/>
      <c r="M343" s="103">
        <f>SUMIFS(ID!$X:$X,ID!$V:$V,$L343)</f>
        <v>0</v>
      </c>
      <c r="N343" s="99"/>
      <c r="O343" s="103">
        <f>SUMIFS(ID!$AD:$AD,ID!$AB:$AB,$N343)</f>
        <v>0</v>
      </c>
      <c r="P343" s="99" t="str">
        <f t="shared" si="46"/>
        <v/>
      </c>
      <c r="Q343" s="22">
        <f t="shared" si="45"/>
        <v>0</v>
      </c>
      <c r="R343" s="30"/>
      <c r="S343" s="22">
        <f t="shared" si="48"/>
        <v>0</v>
      </c>
      <c r="T343" s="30"/>
      <c r="U343" s="22">
        <f t="shared" si="49"/>
        <v>0</v>
      </c>
      <c r="V343" s="78">
        <f t="shared" si="52"/>
        <v>0</v>
      </c>
      <c r="W343" s="22">
        <f t="shared" si="50"/>
        <v>0</v>
      </c>
      <c r="X343" s="76"/>
      <c r="Y343" s="22">
        <f>IF(OR(X343="",X343=ФИО!$Q$8),0,IF(COUNTIF(X:X,X343)=1,0,1))</f>
        <v>0</v>
      </c>
      <c r="AA343" s="2">
        <f>INDEX(ФИО!B:B,SUMIFS(ФИО!D:D,ФИО!Q:Q,БЮДЖЕТ!X343))</f>
        <v>0</v>
      </c>
    </row>
    <row r="344" spans="1:27" x14ac:dyDescent="0.25">
      <c r="A344" s="1"/>
      <c r="B344" s="5">
        <f t="shared" si="47"/>
        <v>344</v>
      </c>
      <c r="C344" s="5" t="str">
        <f t="shared" si="51"/>
        <v/>
      </c>
      <c r="D344" s="99"/>
      <c r="E344" s="103">
        <f>SUMIFS(ID!$H:$H,ID!$F:$F,$D344)</f>
        <v>0</v>
      </c>
      <c r="F344" s="99"/>
      <c r="G344" s="103">
        <f>SUMIFS(ID!$L:$L,ID!$J:$J,$F344)</f>
        <v>0</v>
      </c>
      <c r="H344" s="99"/>
      <c r="I344" s="103">
        <f>SUMIFS(ID!$P:$P,ID!$N:$N,$H344)</f>
        <v>0</v>
      </c>
      <c r="J344" s="99"/>
      <c r="K344" s="103">
        <f>SUMIFS(ID!$T:$T,ID!$R:$R,$J344)</f>
        <v>0</v>
      </c>
      <c r="L344" s="99"/>
      <c r="M344" s="103">
        <f>SUMIFS(ID!$X:$X,ID!$V:$V,$L344)</f>
        <v>0</v>
      </c>
      <c r="N344" s="99"/>
      <c r="O344" s="103">
        <f>SUMIFS(ID!$AD:$AD,ID!$AB:$AB,$N344)</f>
        <v>0</v>
      </c>
      <c r="P344" s="99" t="str">
        <f t="shared" si="46"/>
        <v/>
      </c>
      <c r="Q344" s="22">
        <f t="shared" si="45"/>
        <v>0</v>
      </c>
      <c r="R344" s="30"/>
      <c r="S344" s="22">
        <f t="shared" si="48"/>
        <v>0</v>
      </c>
      <c r="T344" s="30"/>
      <c r="U344" s="22">
        <f t="shared" si="49"/>
        <v>0</v>
      </c>
      <c r="V344" s="78">
        <f t="shared" si="52"/>
        <v>0</v>
      </c>
      <c r="W344" s="22">
        <f t="shared" si="50"/>
        <v>0</v>
      </c>
      <c r="X344" s="76"/>
      <c r="Y344" s="22">
        <f>IF(OR(X344="",X344=ФИО!$Q$8),0,IF(COUNTIF(X:X,X344)=1,0,1))</f>
        <v>0</v>
      </c>
      <c r="AA344" s="2">
        <f>INDEX(ФИО!B:B,SUMIFS(ФИО!D:D,ФИО!Q:Q,БЮДЖЕТ!X344))</f>
        <v>0</v>
      </c>
    </row>
    <row r="345" spans="1:27" x14ac:dyDescent="0.25">
      <c r="A345" s="1"/>
      <c r="B345" s="5">
        <f t="shared" si="47"/>
        <v>345</v>
      </c>
      <c r="C345" s="5" t="str">
        <f t="shared" si="51"/>
        <v/>
      </c>
      <c r="D345" s="99"/>
      <c r="E345" s="103">
        <f>SUMIFS(ID!$H:$H,ID!$F:$F,$D345)</f>
        <v>0</v>
      </c>
      <c r="F345" s="99"/>
      <c r="G345" s="103">
        <f>SUMIFS(ID!$L:$L,ID!$J:$J,$F345)</f>
        <v>0</v>
      </c>
      <c r="H345" s="99"/>
      <c r="I345" s="103">
        <f>SUMIFS(ID!$P:$P,ID!$N:$N,$H345)</f>
        <v>0</v>
      </c>
      <c r="J345" s="99"/>
      <c r="K345" s="103">
        <f>SUMIFS(ID!$T:$T,ID!$R:$R,$J345)</f>
        <v>0</v>
      </c>
      <c r="L345" s="99"/>
      <c r="M345" s="103">
        <f>SUMIFS(ID!$X:$X,ID!$V:$V,$L345)</f>
        <v>0</v>
      </c>
      <c r="N345" s="99"/>
      <c r="O345" s="103">
        <f>SUMIFS(ID!$AD:$AD,ID!$AB:$AB,$N345)</f>
        <v>0</v>
      </c>
      <c r="P345" s="99" t="str">
        <f t="shared" si="46"/>
        <v/>
      </c>
      <c r="Q345" s="22">
        <f t="shared" si="45"/>
        <v>0</v>
      </c>
      <c r="R345" s="30"/>
      <c r="S345" s="22">
        <f t="shared" si="48"/>
        <v>0</v>
      </c>
      <c r="T345" s="30"/>
      <c r="U345" s="22">
        <f t="shared" si="49"/>
        <v>0</v>
      </c>
      <c r="V345" s="78">
        <f t="shared" si="52"/>
        <v>0</v>
      </c>
      <c r="W345" s="22">
        <f t="shared" si="50"/>
        <v>0</v>
      </c>
      <c r="X345" s="76"/>
      <c r="Y345" s="22">
        <f>IF(OR(X345="",X345=ФИО!$Q$8),0,IF(COUNTIF(X:X,X345)=1,0,1))</f>
        <v>0</v>
      </c>
      <c r="AA345" s="2">
        <f>INDEX(ФИО!B:B,SUMIFS(ФИО!D:D,ФИО!Q:Q,БЮДЖЕТ!X345))</f>
        <v>0</v>
      </c>
    </row>
    <row r="346" spans="1:27" x14ac:dyDescent="0.25">
      <c r="A346" s="1"/>
      <c r="B346" s="5">
        <f t="shared" si="47"/>
        <v>346</v>
      </c>
      <c r="C346" s="5" t="str">
        <f t="shared" si="51"/>
        <v/>
      </c>
      <c r="D346" s="99"/>
      <c r="E346" s="103">
        <f>SUMIFS(ID!$H:$H,ID!$F:$F,$D346)</f>
        <v>0</v>
      </c>
      <c r="F346" s="99"/>
      <c r="G346" s="103">
        <f>SUMIFS(ID!$L:$L,ID!$J:$J,$F346)</f>
        <v>0</v>
      </c>
      <c r="H346" s="99"/>
      <c r="I346" s="103">
        <f>SUMIFS(ID!$P:$P,ID!$N:$N,$H346)</f>
        <v>0</v>
      </c>
      <c r="J346" s="99"/>
      <c r="K346" s="103">
        <f>SUMIFS(ID!$T:$T,ID!$R:$R,$J346)</f>
        <v>0</v>
      </c>
      <c r="L346" s="99"/>
      <c r="M346" s="103">
        <f>SUMIFS(ID!$X:$X,ID!$V:$V,$L346)</f>
        <v>0</v>
      </c>
      <c r="N346" s="99"/>
      <c r="O346" s="103">
        <f>SUMIFS(ID!$AD:$AD,ID!$AB:$AB,$N346)</f>
        <v>0</v>
      </c>
      <c r="P346" s="99" t="str">
        <f t="shared" si="46"/>
        <v/>
      </c>
      <c r="Q346" s="22">
        <f t="shared" si="45"/>
        <v>0</v>
      </c>
      <c r="R346" s="30"/>
      <c r="S346" s="22">
        <f t="shared" si="48"/>
        <v>0</v>
      </c>
      <c r="T346" s="30"/>
      <c r="U346" s="22">
        <f t="shared" si="49"/>
        <v>0</v>
      </c>
      <c r="V346" s="78">
        <f t="shared" si="52"/>
        <v>0</v>
      </c>
      <c r="W346" s="22">
        <f t="shared" si="50"/>
        <v>0</v>
      </c>
      <c r="X346" s="76"/>
      <c r="Y346" s="22">
        <f>IF(OR(X346="",X346=ФИО!$Q$8),0,IF(COUNTIF(X:X,X346)=1,0,1))</f>
        <v>0</v>
      </c>
      <c r="AA346" s="2">
        <f>INDEX(ФИО!B:B,SUMIFS(ФИО!D:D,ФИО!Q:Q,БЮДЖЕТ!X346))</f>
        <v>0</v>
      </c>
    </row>
    <row r="347" spans="1:27" x14ac:dyDescent="0.25">
      <c r="A347" s="1"/>
      <c r="B347" s="5">
        <f t="shared" si="47"/>
        <v>347</v>
      </c>
      <c r="C347" s="5" t="str">
        <f t="shared" si="51"/>
        <v/>
      </c>
      <c r="D347" s="99"/>
      <c r="E347" s="103">
        <f>SUMIFS(ID!$H:$H,ID!$F:$F,$D347)</f>
        <v>0</v>
      </c>
      <c r="F347" s="99"/>
      <c r="G347" s="103">
        <f>SUMIFS(ID!$L:$L,ID!$J:$J,$F347)</f>
        <v>0</v>
      </c>
      <c r="H347" s="99"/>
      <c r="I347" s="103">
        <f>SUMIFS(ID!$P:$P,ID!$N:$N,$H347)</f>
        <v>0</v>
      </c>
      <c r="J347" s="99"/>
      <c r="K347" s="103">
        <f>SUMIFS(ID!$T:$T,ID!$R:$R,$J347)</f>
        <v>0</v>
      </c>
      <c r="L347" s="99"/>
      <c r="M347" s="103">
        <f>SUMIFS(ID!$X:$X,ID!$V:$V,$L347)</f>
        <v>0</v>
      </c>
      <c r="N347" s="99"/>
      <c r="O347" s="103">
        <f>SUMIFS(ID!$AD:$AD,ID!$AB:$AB,$N347)</f>
        <v>0</v>
      </c>
      <c r="P347" s="99" t="str">
        <f t="shared" si="46"/>
        <v/>
      </c>
      <c r="Q347" s="22">
        <f t="shared" si="45"/>
        <v>0</v>
      </c>
      <c r="R347" s="30"/>
      <c r="S347" s="22">
        <f t="shared" si="48"/>
        <v>0</v>
      </c>
      <c r="T347" s="30"/>
      <c r="U347" s="22">
        <f t="shared" si="49"/>
        <v>0</v>
      </c>
      <c r="V347" s="78">
        <f t="shared" si="52"/>
        <v>0</v>
      </c>
      <c r="W347" s="22">
        <f t="shared" si="50"/>
        <v>0</v>
      </c>
      <c r="X347" s="76"/>
      <c r="Y347" s="22">
        <f>IF(OR(X347="",X347=ФИО!$Q$8),0,IF(COUNTIF(X:X,X347)=1,0,1))</f>
        <v>0</v>
      </c>
      <c r="AA347" s="2">
        <f>INDEX(ФИО!B:B,SUMIFS(ФИО!D:D,ФИО!Q:Q,БЮДЖЕТ!X347))</f>
        <v>0</v>
      </c>
    </row>
    <row r="348" spans="1:27" x14ac:dyDescent="0.25">
      <c r="A348" s="1"/>
      <c r="B348" s="5">
        <f t="shared" si="47"/>
        <v>348</v>
      </c>
      <c r="C348" s="5" t="str">
        <f t="shared" si="51"/>
        <v/>
      </c>
      <c r="D348" s="99"/>
      <c r="E348" s="103">
        <f>SUMIFS(ID!$H:$H,ID!$F:$F,$D348)</f>
        <v>0</v>
      </c>
      <c r="F348" s="99"/>
      <c r="G348" s="103">
        <f>SUMIFS(ID!$L:$L,ID!$J:$J,$F348)</f>
        <v>0</v>
      </c>
      <c r="H348" s="99"/>
      <c r="I348" s="103">
        <f>SUMIFS(ID!$P:$P,ID!$N:$N,$H348)</f>
        <v>0</v>
      </c>
      <c r="J348" s="99"/>
      <c r="K348" s="103">
        <f>SUMIFS(ID!$T:$T,ID!$R:$R,$J348)</f>
        <v>0</v>
      </c>
      <c r="L348" s="99"/>
      <c r="M348" s="103">
        <f>SUMIFS(ID!$X:$X,ID!$V:$V,$L348)</f>
        <v>0</v>
      </c>
      <c r="N348" s="99"/>
      <c r="O348" s="103">
        <f>SUMIFS(ID!$AD:$AD,ID!$AB:$AB,$N348)</f>
        <v>0</v>
      </c>
      <c r="P348" s="99" t="str">
        <f t="shared" si="46"/>
        <v/>
      </c>
      <c r="Q348" s="22">
        <f t="shared" si="45"/>
        <v>0</v>
      </c>
      <c r="R348" s="30"/>
      <c r="S348" s="22">
        <f t="shared" si="48"/>
        <v>0</v>
      </c>
      <c r="T348" s="30"/>
      <c r="U348" s="22">
        <f t="shared" si="49"/>
        <v>0</v>
      </c>
      <c r="V348" s="78">
        <f t="shared" si="52"/>
        <v>0</v>
      </c>
      <c r="W348" s="22">
        <f t="shared" si="50"/>
        <v>0</v>
      </c>
      <c r="X348" s="76"/>
      <c r="Y348" s="22">
        <f>IF(OR(X348="",X348=ФИО!$Q$8),0,IF(COUNTIF(X:X,X348)=1,0,1))</f>
        <v>0</v>
      </c>
      <c r="AA348" s="2">
        <f>INDEX(ФИО!B:B,SUMIFS(ФИО!D:D,ФИО!Q:Q,БЮДЖЕТ!X348))</f>
        <v>0</v>
      </c>
    </row>
    <row r="349" spans="1:27" x14ac:dyDescent="0.25">
      <c r="A349" s="1"/>
      <c r="B349" s="5">
        <f t="shared" si="47"/>
        <v>349</v>
      </c>
      <c r="C349" s="5" t="str">
        <f t="shared" si="51"/>
        <v/>
      </c>
      <c r="D349" s="99"/>
      <c r="E349" s="103">
        <f>SUMIFS(ID!$H:$H,ID!$F:$F,$D349)</f>
        <v>0</v>
      </c>
      <c r="F349" s="99"/>
      <c r="G349" s="103">
        <f>SUMIFS(ID!$L:$L,ID!$J:$J,$F349)</f>
        <v>0</v>
      </c>
      <c r="H349" s="99"/>
      <c r="I349" s="103">
        <f>SUMIFS(ID!$P:$P,ID!$N:$N,$H349)</f>
        <v>0</v>
      </c>
      <c r="J349" s="99"/>
      <c r="K349" s="103">
        <f>SUMIFS(ID!$T:$T,ID!$R:$R,$J349)</f>
        <v>0</v>
      </c>
      <c r="L349" s="99"/>
      <c r="M349" s="103">
        <f>SUMIFS(ID!$X:$X,ID!$V:$V,$L349)</f>
        <v>0</v>
      </c>
      <c r="N349" s="99"/>
      <c r="O349" s="103">
        <f>SUMIFS(ID!$AD:$AD,ID!$AB:$AB,$N349)</f>
        <v>0</v>
      </c>
      <c r="P349" s="99" t="str">
        <f t="shared" si="46"/>
        <v/>
      </c>
      <c r="Q349" s="22">
        <f t="shared" si="45"/>
        <v>0</v>
      </c>
      <c r="R349" s="30"/>
      <c r="S349" s="22">
        <f t="shared" si="48"/>
        <v>0</v>
      </c>
      <c r="T349" s="30"/>
      <c r="U349" s="22">
        <f t="shared" si="49"/>
        <v>0</v>
      </c>
      <c r="V349" s="78">
        <f t="shared" si="52"/>
        <v>0</v>
      </c>
      <c r="W349" s="22">
        <f t="shared" si="50"/>
        <v>0</v>
      </c>
      <c r="X349" s="76"/>
      <c r="Y349" s="22">
        <f>IF(OR(X349="",X349=ФИО!$Q$8),0,IF(COUNTIF(X:X,X349)=1,0,1))</f>
        <v>0</v>
      </c>
      <c r="AA349" s="2">
        <f>INDEX(ФИО!B:B,SUMIFS(ФИО!D:D,ФИО!Q:Q,БЮДЖЕТ!X349))</f>
        <v>0</v>
      </c>
    </row>
    <row r="350" spans="1:27" x14ac:dyDescent="0.25">
      <c r="A350" s="1"/>
      <c r="B350" s="5">
        <f t="shared" si="47"/>
        <v>350</v>
      </c>
      <c r="C350" s="5" t="str">
        <f t="shared" si="51"/>
        <v/>
      </c>
      <c r="D350" s="99"/>
      <c r="E350" s="103">
        <f>SUMIFS(ID!$H:$H,ID!$F:$F,$D350)</f>
        <v>0</v>
      </c>
      <c r="F350" s="99"/>
      <c r="G350" s="103">
        <f>SUMIFS(ID!$L:$L,ID!$J:$J,$F350)</f>
        <v>0</v>
      </c>
      <c r="H350" s="99"/>
      <c r="I350" s="103">
        <f>SUMIFS(ID!$P:$P,ID!$N:$N,$H350)</f>
        <v>0</v>
      </c>
      <c r="J350" s="99"/>
      <c r="K350" s="103">
        <f>SUMIFS(ID!$T:$T,ID!$R:$R,$J350)</f>
        <v>0</v>
      </c>
      <c r="L350" s="99"/>
      <c r="M350" s="103">
        <f>SUMIFS(ID!$X:$X,ID!$V:$V,$L350)</f>
        <v>0</v>
      </c>
      <c r="N350" s="99"/>
      <c r="O350" s="103">
        <f>SUMIFS(ID!$AD:$AD,ID!$AB:$AB,$N350)</f>
        <v>0</v>
      </c>
      <c r="P350" s="99" t="str">
        <f t="shared" si="46"/>
        <v/>
      </c>
      <c r="Q350" s="22">
        <f t="shared" si="45"/>
        <v>0</v>
      </c>
      <c r="R350" s="30"/>
      <c r="S350" s="22">
        <f t="shared" si="48"/>
        <v>0</v>
      </c>
      <c r="T350" s="30"/>
      <c r="U350" s="22">
        <f t="shared" si="49"/>
        <v>0</v>
      </c>
      <c r="V350" s="78">
        <f t="shared" si="52"/>
        <v>0</v>
      </c>
      <c r="W350" s="22">
        <f t="shared" si="50"/>
        <v>0</v>
      </c>
      <c r="X350" s="76"/>
      <c r="Y350" s="22">
        <f>IF(OR(X350="",X350=ФИО!$Q$8),0,IF(COUNTIF(X:X,X350)=1,0,1))</f>
        <v>0</v>
      </c>
      <c r="AA350" s="2">
        <f>INDEX(ФИО!B:B,SUMIFS(ФИО!D:D,ФИО!Q:Q,БЮДЖЕТ!X350))</f>
        <v>0</v>
      </c>
    </row>
    <row r="351" spans="1:27" x14ac:dyDescent="0.25">
      <c r="A351" s="1"/>
      <c r="B351" s="5">
        <f t="shared" si="47"/>
        <v>351</v>
      </c>
      <c r="C351" s="5" t="str">
        <f t="shared" si="51"/>
        <v/>
      </c>
      <c r="D351" s="99"/>
      <c r="E351" s="103">
        <f>SUMIFS(ID!$H:$H,ID!$F:$F,$D351)</f>
        <v>0</v>
      </c>
      <c r="F351" s="99"/>
      <c r="G351" s="103">
        <f>SUMIFS(ID!$L:$L,ID!$J:$J,$F351)</f>
        <v>0</v>
      </c>
      <c r="H351" s="99"/>
      <c r="I351" s="103">
        <f>SUMIFS(ID!$P:$P,ID!$N:$N,$H351)</f>
        <v>0</v>
      </c>
      <c r="J351" s="99"/>
      <c r="K351" s="103">
        <f>SUMIFS(ID!$T:$T,ID!$R:$R,$J351)</f>
        <v>0</v>
      </c>
      <c r="L351" s="99"/>
      <c r="M351" s="103">
        <f>SUMIFS(ID!$X:$X,ID!$V:$V,$L351)</f>
        <v>0</v>
      </c>
      <c r="N351" s="99"/>
      <c r="O351" s="103">
        <f>SUMIFS(ID!$AD:$AD,ID!$AB:$AB,$N351)</f>
        <v>0</v>
      </c>
      <c r="P351" s="99" t="str">
        <f t="shared" si="46"/>
        <v/>
      </c>
      <c r="Q351" s="22">
        <f t="shared" si="45"/>
        <v>0</v>
      </c>
      <c r="R351" s="30"/>
      <c r="S351" s="22">
        <f t="shared" si="48"/>
        <v>0</v>
      </c>
      <c r="T351" s="30"/>
      <c r="U351" s="22">
        <f t="shared" si="49"/>
        <v>0</v>
      </c>
      <c r="V351" s="78">
        <f t="shared" si="52"/>
        <v>0</v>
      </c>
      <c r="W351" s="22">
        <f t="shared" si="50"/>
        <v>0</v>
      </c>
      <c r="X351" s="76"/>
      <c r="Y351" s="22">
        <f>IF(OR(X351="",X351=ФИО!$Q$8),0,IF(COUNTIF(X:X,X351)=1,0,1))</f>
        <v>0</v>
      </c>
      <c r="AA351" s="2">
        <f>INDEX(ФИО!B:B,SUMIFS(ФИО!D:D,ФИО!Q:Q,БЮДЖЕТ!X351))</f>
        <v>0</v>
      </c>
    </row>
    <row r="352" spans="1:27" x14ac:dyDescent="0.25">
      <c r="A352" s="1"/>
      <c r="B352" s="5">
        <f t="shared" si="47"/>
        <v>352</v>
      </c>
      <c r="C352" s="5" t="str">
        <f t="shared" si="51"/>
        <v/>
      </c>
      <c r="D352" s="99"/>
      <c r="E352" s="103">
        <f>SUMIFS(ID!$H:$H,ID!$F:$F,$D352)</f>
        <v>0</v>
      </c>
      <c r="F352" s="99"/>
      <c r="G352" s="103">
        <f>SUMIFS(ID!$L:$L,ID!$J:$J,$F352)</f>
        <v>0</v>
      </c>
      <c r="H352" s="99"/>
      <c r="I352" s="103">
        <f>SUMIFS(ID!$P:$P,ID!$N:$N,$H352)</f>
        <v>0</v>
      </c>
      <c r="J352" s="99"/>
      <c r="K352" s="103">
        <f>SUMIFS(ID!$T:$T,ID!$R:$R,$J352)</f>
        <v>0</v>
      </c>
      <c r="L352" s="99"/>
      <c r="M352" s="103">
        <f>SUMIFS(ID!$X:$X,ID!$V:$V,$L352)</f>
        <v>0</v>
      </c>
      <c r="N352" s="99"/>
      <c r="O352" s="103">
        <f>SUMIFS(ID!$AD:$AD,ID!$AB:$AB,$N352)</f>
        <v>0</v>
      </c>
      <c r="P352" s="99" t="str">
        <f t="shared" si="46"/>
        <v/>
      </c>
      <c r="Q352" s="22">
        <f t="shared" si="45"/>
        <v>0</v>
      </c>
      <c r="R352" s="30"/>
      <c r="S352" s="22">
        <f t="shared" si="48"/>
        <v>0</v>
      </c>
      <c r="T352" s="30"/>
      <c r="U352" s="22">
        <f t="shared" si="49"/>
        <v>0</v>
      </c>
      <c r="V352" s="78">
        <f t="shared" si="52"/>
        <v>0</v>
      </c>
      <c r="W352" s="22">
        <f t="shared" si="50"/>
        <v>0</v>
      </c>
      <c r="X352" s="76"/>
      <c r="Y352" s="22">
        <f>IF(OR(X352="",X352=ФИО!$Q$8),0,IF(COUNTIF(X:X,X352)=1,0,1))</f>
        <v>0</v>
      </c>
      <c r="AA352" s="2">
        <f>INDEX(ФИО!B:B,SUMIFS(ФИО!D:D,ФИО!Q:Q,БЮДЖЕТ!X352))</f>
        <v>0</v>
      </c>
    </row>
    <row r="353" spans="1:27" x14ac:dyDescent="0.25">
      <c r="A353" s="1"/>
      <c r="B353" s="5">
        <f t="shared" si="47"/>
        <v>353</v>
      </c>
      <c r="C353" s="5" t="str">
        <f t="shared" si="51"/>
        <v/>
      </c>
      <c r="D353" s="99"/>
      <c r="E353" s="103">
        <f>SUMIFS(ID!$H:$H,ID!$F:$F,$D353)</f>
        <v>0</v>
      </c>
      <c r="F353" s="99"/>
      <c r="G353" s="103">
        <f>SUMIFS(ID!$L:$L,ID!$J:$J,$F353)</f>
        <v>0</v>
      </c>
      <c r="H353" s="99"/>
      <c r="I353" s="103">
        <f>SUMIFS(ID!$P:$P,ID!$N:$N,$H353)</f>
        <v>0</v>
      </c>
      <c r="J353" s="99"/>
      <c r="K353" s="103">
        <f>SUMIFS(ID!$T:$T,ID!$R:$R,$J353)</f>
        <v>0</v>
      </c>
      <c r="L353" s="99"/>
      <c r="M353" s="103">
        <f>SUMIFS(ID!$X:$X,ID!$V:$V,$L353)</f>
        <v>0</v>
      </c>
      <c r="N353" s="99"/>
      <c r="O353" s="103">
        <f>SUMIFS(ID!$AD:$AD,ID!$AB:$AB,$N353)</f>
        <v>0</v>
      </c>
      <c r="P353" s="99" t="str">
        <f t="shared" si="46"/>
        <v/>
      </c>
      <c r="Q353" s="22">
        <f t="shared" si="45"/>
        <v>0</v>
      </c>
      <c r="R353" s="30"/>
      <c r="S353" s="22">
        <f t="shared" si="48"/>
        <v>0</v>
      </c>
      <c r="T353" s="30"/>
      <c r="U353" s="22">
        <f t="shared" si="49"/>
        <v>0</v>
      </c>
      <c r="V353" s="78">
        <f t="shared" si="52"/>
        <v>0</v>
      </c>
      <c r="W353" s="22">
        <f t="shared" si="50"/>
        <v>0</v>
      </c>
      <c r="X353" s="76"/>
      <c r="Y353" s="22">
        <f>IF(OR(X353="",X353=ФИО!$Q$8),0,IF(COUNTIF(X:X,X353)=1,0,1))</f>
        <v>0</v>
      </c>
      <c r="AA353" s="2">
        <f>INDEX(ФИО!B:B,SUMIFS(ФИО!D:D,ФИО!Q:Q,БЮДЖЕТ!X353))</f>
        <v>0</v>
      </c>
    </row>
    <row r="354" spans="1:27" x14ac:dyDescent="0.25">
      <c r="A354" s="1"/>
      <c r="B354" s="5">
        <f t="shared" si="47"/>
        <v>354</v>
      </c>
      <c r="C354" s="5" t="str">
        <f t="shared" si="51"/>
        <v/>
      </c>
      <c r="D354" s="99"/>
      <c r="E354" s="103">
        <f>SUMIFS(ID!$H:$H,ID!$F:$F,$D354)</f>
        <v>0</v>
      </c>
      <c r="F354" s="99"/>
      <c r="G354" s="103">
        <f>SUMIFS(ID!$L:$L,ID!$J:$J,$F354)</f>
        <v>0</v>
      </c>
      <c r="H354" s="99"/>
      <c r="I354" s="103">
        <f>SUMIFS(ID!$P:$P,ID!$N:$N,$H354)</f>
        <v>0</v>
      </c>
      <c r="J354" s="99"/>
      <c r="K354" s="103">
        <f>SUMIFS(ID!$T:$T,ID!$R:$R,$J354)</f>
        <v>0</v>
      </c>
      <c r="L354" s="99"/>
      <c r="M354" s="103">
        <f>SUMIFS(ID!$X:$X,ID!$V:$V,$L354)</f>
        <v>0</v>
      </c>
      <c r="N354" s="99"/>
      <c r="O354" s="103">
        <f>SUMIFS(ID!$AD:$AD,ID!$AB:$AB,$N354)</f>
        <v>0</v>
      </c>
      <c r="P354" s="99" t="str">
        <f t="shared" si="46"/>
        <v/>
      </c>
      <c r="Q354" s="22">
        <f t="shared" si="45"/>
        <v>0</v>
      </c>
      <c r="R354" s="30"/>
      <c r="S354" s="22">
        <f t="shared" si="48"/>
        <v>0</v>
      </c>
      <c r="T354" s="30"/>
      <c r="U354" s="22">
        <f t="shared" si="49"/>
        <v>0</v>
      </c>
      <c r="V354" s="78">
        <f t="shared" si="52"/>
        <v>0</v>
      </c>
      <c r="W354" s="22">
        <f t="shared" si="50"/>
        <v>0</v>
      </c>
      <c r="X354" s="76"/>
      <c r="Y354" s="22">
        <f>IF(OR(X354="",X354=ФИО!$Q$8),0,IF(COUNTIF(X:X,X354)=1,0,1))</f>
        <v>0</v>
      </c>
      <c r="AA354" s="2">
        <f>INDEX(ФИО!B:B,SUMIFS(ФИО!D:D,ФИО!Q:Q,БЮДЖЕТ!X354))</f>
        <v>0</v>
      </c>
    </row>
    <row r="355" spans="1:27" x14ac:dyDescent="0.25">
      <c r="A355" s="1"/>
      <c r="B355" s="5">
        <f t="shared" si="47"/>
        <v>355</v>
      </c>
      <c r="C355" s="5" t="str">
        <f t="shared" si="51"/>
        <v/>
      </c>
      <c r="D355" s="99"/>
      <c r="E355" s="103">
        <f>SUMIFS(ID!$H:$H,ID!$F:$F,$D355)</f>
        <v>0</v>
      </c>
      <c r="F355" s="99"/>
      <c r="G355" s="103">
        <f>SUMIFS(ID!$L:$L,ID!$J:$J,$F355)</f>
        <v>0</v>
      </c>
      <c r="H355" s="99"/>
      <c r="I355" s="103">
        <f>SUMIFS(ID!$P:$P,ID!$N:$N,$H355)</f>
        <v>0</v>
      </c>
      <c r="J355" s="99"/>
      <c r="K355" s="103">
        <f>SUMIFS(ID!$T:$T,ID!$R:$R,$J355)</f>
        <v>0</v>
      </c>
      <c r="L355" s="99"/>
      <c r="M355" s="103">
        <f>SUMIFS(ID!$X:$X,ID!$V:$V,$L355)</f>
        <v>0</v>
      </c>
      <c r="N355" s="99"/>
      <c r="O355" s="103">
        <f>SUMIFS(ID!$AD:$AD,ID!$AB:$AB,$N355)</f>
        <v>0</v>
      </c>
      <c r="P355" s="99" t="str">
        <f t="shared" si="46"/>
        <v/>
      </c>
      <c r="Q355" s="22">
        <f t="shared" si="45"/>
        <v>0</v>
      </c>
      <c r="R355" s="30"/>
      <c r="S355" s="22">
        <f t="shared" si="48"/>
        <v>0</v>
      </c>
      <c r="T355" s="30"/>
      <c r="U355" s="22">
        <f t="shared" si="49"/>
        <v>0</v>
      </c>
      <c r="V355" s="78">
        <f t="shared" si="52"/>
        <v>0</v>
      </c>
      <c r="W355" s="22">
        <f t="shared" si="50"/>
        <v>0</v>
      </c>
      <c r="X355" s="76"/>
      <c r="Y355" s="22">
        <f>IF(OR(X355="",X355=ФИО!$Q$8),0,IF(COUNTIF(X:X,X355)=1,0,1))</f>
        <v>0</v>
      </c>
      <c r="AA355" s="2">
        <f>INDEX(ФИО!B:B,SUMIFS(ФИО!D:D,ФИО!Q:Q,БЮДЖЕТ!X355))</f>
        <v>0</v>
      </c>
    </row>
    <row r="356" spans="1:27" x14ac:dyDescent="0.25">
      <c r="A356" s="1"/>
      <c r="B356" s="5">
        <f t="shared" si="47"/>
        <v>356</v>
      </c>
      <c r="C356" s="5" t="str">
        <f t="shared" si="51"/>
        <v/>
      </c>
      <c r="D356" s="99"/>
      <c r="E356" s="103">
        <f>SUMIFS(ID!$H:$H,ID!$F:$F,$D356)</f>
        <v>0</v>
      </c>
      <c r="F356" s="99"/>
      <c r="G356" s="103">
        <f>SUMIFS(ID!$L:$L,ID!$J:$J,$F356)</f>
        <v>0</v>
      </c>
      <c r="H356" s="99"/>
      <c r="I356" s="103">
        <f>SUMIFS(ID!$P:$P,ID!$N:$N,$H356)</f>
        <v>0</v>
      </c>
      <c r="J356" s="99"/>
      <c r="K356" s="103">
        <f>SUMIFS(ID!$T:$T,ID!$R:$R,$J356)</f>
        <v>0</v>
      </c>
      <c r="L356" s="99"/>
      <c r="M356" s="103">
        <f>SUMIFS(ID!$X:$X,ID!$V:$V,$L356)</f>
        <v>0</v>
      </c>
      <c r="N356" s="99"/>
      <c r="O356" s="103">
        <f>SUMIFS(ID!$AD:$AD,ID!$AB:$AB,$N356)</f>
        <v>0</v>
      </c>
      <c r="P356" s="99" t="str">
        <f t="shared" si="46"/>
        <v/>
      </c>
      <c r="Q356" s="22">
        <f t="shared" si="45"/>
        <v>0</v>
      </c>
      <c r="R356" s="30"/>
      <c r="S356" s="22">
        <f t="shared" si="48"/>
        <v>0</v>
      </c>
      <c r="T356" s="30"/>
      <c r="U356" s="22">
        <f t="shared" si="49"/>
        <v>0</v>
      </c>
      <c r="V356" s="78">
        <f t="shared" si="52"/>
        <v>0</v>
      </c>
      <c r="W356" s="22">
        <f t="shared" si="50"/>
        <v>0</v>
      </c>
      <c r="X356" s="76"/>
      <c r="Y356" s="22">
        <f>IF(OR(X356="",X356=ФИО!$Q$8),0,IF(COUNTIF(X:X,X356)=1,0,1))</f>
        <v>0</v>
      </c>
      <c r="AA356" s="2">
        <f>INDEX(ФИО!B:B,SUMIFS(ФИО!D:D,ФИО!Q:Q,БЮДЖЕТ!X356))</f>
        <v>0</v>
      </c>
    </row>
    <row r="357" spans="1:27" x14ac:dyDescent="0.25">
      <c r="A357" s="1"/>
      <c r="B357" s="5">
        <f t="shared" si="47"/>
        <v>357</v>
      </c>
      <c r="C357" s="5" t="str">
        <f t="shared" si="51"/>
        <v/>
      </c>
      <c r="D357" s="99"/>
      <c r="E357" s="103">
        <f>SUMIFS(ID!$H:$H,ID!$F:$F,$D357)</f>
        <v>0</v>
      </c>
      <c r="F357" s="99"/>
      <c r="G357" s="103">
        <f>SUMIFS(ID!$L:$L,ID!$J:$J,$F357)</f>
        <v>0</v>
      </c>
      <c r="H357" s="99"/>
      <c r="I357" s="103">
        <f>SUMIFS(ID!$P:$P,ID!$N:$N,$H357)</f>
        <v>0</v>
      </c>
      <c r="J357" s="99"/>
      <c r="K357" s="103">
        <f>SUMIFS(ID!$T:$T,ID!$R:$R,$J357)</f>
        <v>0</v>
      </c>
      <c r="L357" s="99"/>
      <c r="M357" s="103">
        <f>SUMIFS(ID!$X:$X,ID!$V:$V,$L357)</f>
        <v>0</v>
      </c>
      <c r="N357" s="99"/>
      <c r="O357" s="103">
        <f>SUMIFS(ID!$AD:$AD,ID!$AB:$AB,$N357)</f>
        <v>0</v>
      </c>
      <c r="P357" s="99" t="str">
        <f t="shared" si="46"/>
        <v/>
      </c>
      <c r="Q357" s="22">
        <f t="shared" si="45"/>
        <v>0</v>
      </c>
      <c r="R357" s="30"/>
      <c r="S357" s="22">
        <f t="shared" si="48"/>
        <v>0</v>
      </c>
      <c r="T357" s="30"/>
      <c r="U357" s="22">
        <f t="shared" si="49"/>
        <v>0</v>
      </c>
      <c r="V357" s="78">
        <f t="shared" si="52"/>
        <v>0</v>
      </c>
      <c r="W357" s="22">
        <f t="shared" si="50"/>
        <v>0</v>
      </c>
      <c r="X357" s="76"/>
      <c r="Y357" s="22">
        <f>IF(OR(X357="",X357=ФИО!$Q$8),0,IF(COUNTIF(X:X,X357)=1,0,1))</f>
        <v>0</v>
      </c>
      <c r="AA357" s="2">
        <f>INDEX(ФИО!B:B,SUMIFS(ФИО!D:D,ФИО!Q:Q,БЮДЖЕТ!X357))</f>
        <v>0</v>
      </c>
    </row>
    <row r="358" spans="1:27" x14ac:dyDescent="0.25">
      <c r="A358" s="1"/>
      <c r="B358" s="5">
        <f t="shared" si="47"/>
        <v>358</v>
      </c>
      <c r="C358" s="5" t="str">
        <f t="shared" si="51"/>
        <v/>
      </c>
      <c r="D358" s="99"/>
      <c r="E358" s="103">
        <f>SUMIFS(ID!$H:$H,ID!$F:$F,$D358)</f>
        <v>0</v>
      </c>
      <c r="F358" s="99"/>
      <c r="G358" s="103">
        <f>SUMIFS(ID!$L:$L,ID!$J:$J,$F358)</f>
        <v>0</v>
      </c>
      <c r="H358" s="99"/>
      <c r="I358" s="103">
        <f>SUMIFS(ID!$P:$P,ID!$N:$N,$H358)</f>
        <v>0</v>
      </c>
      <c r="J358" s="99"/>
      <c r="K358" s="103">
        <f>SUMIFS(ID!$T:$T,ID!$R:$R,$J358)</f>
        <v>0</v>
      </c>
      <c r="L358" s="99"/>
      <c r="M358" s="103">
        <f>SUMIFS(ID!$X:$X,ID!$V:$V,$L358)</f>
        <v>0</v>
      </c>
      <c r="N358" s="99"/>
      <c r="O358" s="103">
        <f>SUMIFS(ID!$AD:$AD,ID!$AB:$AB,$N358)</f>
        <v>0</v>
      </c>
      <c r="P358" s="99" t="str">
        <f t="shared" si="46"/>
        <v/>
      </c>
      <c r="Q358" s="22">
        <f t="shared" si="45"/>
        <v>0</v>
      </c>
      <c r="R358" s="30"/>
      <c r="S358" s="22">
        <f t="shared" si="48"/>
        <v>0</v>
      </c>
      <c r="T358" s="30"/>
      <c r="U358" s="22">
        <f t="shared" si="49"/>
        <v>0</v>
      </c>
      <c r="V358" s="78">
        <f>R358*T358</f>
        <v>0</v>
      </c>
      <c r="W358" s="22">
        <f t="shared" si="50"/>
        <v>0</v>
      </c>
      <c r="X358" s="76"/>
      <c r="Y358" s="22">
        <f>IF(OR(X358="",X358=ФИО!$Q$8),0,IF(COUNTIF(X:X,X358)=1,0,1))</f>
        <v>0</v>
      </c>
      <c r="AA358" s="2">
        <f>INDEX(ФИО!B:B,SUMIFS(ФИО!D:D,ФИО!Q:Q,БЮДЖЕТ!X358))</f>
        <v>0</v>
      </c>
    </row>
    <row r="359" spans="1:27" x14ac:dyDescent="0.25">
      <c r="A359" s="1"/>
      <c r="B359" s="5">
        <f t="shared" si="47"/>
        <v>359</v>
      </c>
      <c r="C359" s="5" t="str">
        <f t="shared" si="51"/>
        <v/>
      </c>
      <c r="D359" s="99"/>
      <c r="E359" s="103">
        <f>SUMIFS(ID!$H:$H,ID!$F:$F,$D359)</f>
        <v>0</v>
      </c>
      <c r="F359" s="99"/>
      <c r="G359" s="103">
        <f>SUMIFS(ID!$L:$L,ID!$J:$J,$F359)</f>
        <v>0</v>
      </c>
      <c r="H359" s="99"/>
      <c r="I359" s="103">
        <f>SUMIFS(ID!$P:$P,ID!$N:$N,$H359)</f>
        <v>0</v>
      </c>
      <c r="J359" s="99"/>
      <c r="K359" s="103">
        <f>SUMIFS(ID!$T:$T,ID!$R:$R,$J359)</f>
        <v>0</v>
      </c>
      <c r="L359" s="99"/>
      <c r="M359" s="103">
        <f>SUMIFS(ID!$X:$X,ID!$V:$V,$L359)</f>
        <v>0</v>
      </c>
      <c r="N359" s="99"/>
      <c r="O359" s="103">
        <f>SUMIFS(ID!$AD:$AD,ID!$AB:$AB,$N359)</f>
        <v>0</v>
      </c>
      <c r="P359" s="99" t="str">
        <f t="shared" si="46"/>
        <v/>
      </c>
      <c r="Q359" s="22">
        <f t="shared" si="45"/>
        <v>0</v>
      </c>
      <c r="R359" s="30"/>
      <c r="S359" s="22">
        <f t="shared" si="48"/>
        <v>0</v>
      </c>
      <c r="T359" s="30"/>
      <c r="U359" s="22">
        <f t="shared" si="49"/>
        <v>0</v>
      </c>
      <c r="V359" s="78">
        <f t="shared" si="52"/>
        <v>0</v>
      </c>
      <c r="W359" s="22">
        <f t="shared" si="50"/>
        <v>0</v>
      </c>
      <c r="X359" s="76"/>
      <c r="Y359" s="22">
        <f>IF(OR(X359="",X359=ФИО!$Q$8),0,IF(COUNTIF(X:X,X359)=1,0,1))</f>
        <v>0</v>
      </c>
      <c r="AA359" s="2">
        <f>INDEX(ФИО!B:B,SUMIFS(ФИО!D:D,ФИО!Q:Q,БЮДЖЕТ!X359))</f>
        <v>0</v>
      </c>
    </row>
    <row r="360" spans="1:27" x14ac:dyDescent="0.25">
      <c r="A360" s="1"/>
      <c r="B360" s="5">
        <f t="shared" si="47"/>
        <v>360</v>
      </c>
      <c r="C360" s="5" t="str">
        <f t="shared" si="51"/>
        <v/>
      </c>
      <c r="D360" s="99"/>
      <c r="E360" s="103">
        <f>SUMIFS(ID!$H:$H,ID!$F:$F,$D360)</f>
        <v>0</v>
      </c>
      <c r="F360" s="99"/>
      <c r="G360" s="103">
        <f>SUMIFS(ID!$L:$L,ID!$J:$J,$F360)</f>
        <v>0</v>
      </c>
      <c r="H360" s="99"/>
      <c r="I360" s="103">
        <f>SUMIFS(ID!$P:$P,ID!$N:$N,$H360)</f>
        <v>0</v>
      </c>
      <c r="J360" s="99"/>
      <c r="K360" s="103">
        <f>SUMIFS(ID!$T:$T,ID!$R:$R,$J360)</f>
        <v>0</v>
      </c>
      <c r="L360" s="99"/>
      <c r="M360" s="103">
        <f>SUMIFS(ID!$X:$X,ID!$V:$V,$L360)</f>
        <v>0</v>
      </c>
      <c r="N360" s="99"/>
      <c r="O360" s="103">
        <f>SUMIFS(ID!$AD:$AD,ID!$AB:$AB,$N360)</f>
        <v>0</v>
      </c>
      <c r="P360" s="99" t="str">
        <f t="shared" si="46"/>
        <v/>
      </c>
      <c r="Q360" s="22">
        <f t="shared" si="45"/>
        <v>0</v>
      </c>
      <c r="R360" s="30"/>
      <c r="S360" s="22">
        <f t="shared" si="48"/>
        <v>0</v>
      </c>
      <c r="T360" s="30"/>
      <c r="U360" s="22">
        <f t="shared" si="49"/>
        <v>0</v>
      </c>
      <c r="V360" s="78">
        <f t="shared" si="52"/>
        <v>0</v>
      </c>
      <c r="W360" s="22">
        <f t="shared" si="50"/>
        <v>0</v>
      </c>
      <c r="X360" s="76"/>
      <c r="Y360" s="22">
        <f>IF(OR(X360="",X360=ФИО!$Q$8),0,IF(COUNTIF(X:X,X360)=1,0,1))</f>
        <v>0</v>
      </c>
      <c r="AA360" s="2">
        <f>INDEX(ФИО!B:B,SUMIFS(ФИО!D:D,ФИО!Q:Q,БЮДЖЕТ!X360))</f>
        <v>0</v>
      </c>
    </row>
    <row r="361" spans="1:27" x14ac:dyDescent="0.25">
      <c r="A361" s="1"/>
      <c r="B361" s="5">
        <f t="shared" si="47"/>
        <v>361</v>
      </c>
      <c r="C361" s="5" t="str">
        <f t="shared" si="51"/>
        <v/>
      </c>
      <c r="D361" s="99"/>
      <c r="E361" s="103">
        <f>SUMIFS(ID!$H:$H,ID!$F:$F,$D361)</f>
        <v>0</v>
      </c>
      <c r="F361" s="99"/>
      <c r="G361" s="103">
        <f>SUMIFS(ID!$L:$L,ID!$J:$J,$F361)</f>
        <v>0</v>
      </c>
      <c r="H361" s="99"/>
      <c r="I361" s="103">
        <f>SUMIFS(ID!$P:$P,ID!$N:$N,$H361)</f>
        <v>0</v>
      </c>
      <c r="J361" s="99"/>
      <c r="K361" s="103">
        <f>SUMIFS(ID!$T:$T,ID!$R:$R,$J361)</f>
        <v>0</v>
      </c>
      <c r="L361" s="99"/>
      <c r="M361" s="103">
        <f>SUMIFS(ID!$X:$X,ID!$V:$V,$L361)</f>
        <v>0</v>
      </c>
      <c r="N361" s="99"/>
      <c r="O361" s="103">
        <f>SUMIFS(ID!$AD:$AD,ID!$AB:$AB,$N361)</f>
        <v>0</v>
      </c>
      <c r="P361" s="99" t="str">
        <f t="shared" si="46"/>
        <v/>
      </c>
      <c r="Q361" s="22">
        <f t="shared" si="45"/>
        <v>0</v>
      </c>
      <c r="R361" s="30"/>
      <c r="S361" s="22">
        <f t="shared" si="48"/>
        <v>0</v>
      </c>
      <c r="T361" s="30"/>
      <c r="U361" s="22">
        <f t="shared" si="49"/>
        <v>0</v>
      </c>
      <c r="V361" s="78">
        <f t="shared" si="52"/>
        <v>0</v>
      </c>
      <c r="W361" s="22">
        <f t="shared" si="50"/>
        <v>0</v>
      </c>
      <c r="X361" s="76"/>
      <c r="Y361" s="22">
        <f>IF(OR(X361="",X361=ФИО!$Q$8),0,IF(COUNTIF(X:X,X361)=1,0,1))</f>
        <v>0</v>
      </c>
      <c r="AA361" s="2">
        <f>INDEX(ФИО!B:B,SUMIFS(ФИО!D:D,ФИО!Q:Q,БЮДЖЕТ!X361))</f>
        <v>0</v>
      </c>
    </row>
    <row r="362" spans="1:27" x14ac:dyDescent="0.25">
      <c r="A362" s="1"/>
      <c r="B362" s="5">
        <f t="shared" si="47"/>
        <v>362</v>
      </c>
      <c r="C362" s="5" t="str">
        <f t="shared" si="51"/>
        <v/>
      </c>
      <c r="D362" s="99"/>
      <c r="E362" s="103">
        <f>SUMIFS(ID!$H:$H,ID!$F:$F,$D362)</f>
        <v>0</v>
      </c>
      <c r="F362" s="99"/>
      <c r="G362" s="103">
        <f>SUMIFS(ID!$L:$L,ID!$J:$J,$F362)</f>
        <v>0</v>
      </c>
      <c r="H362" s="99"/>
      <c r="I362" s="103">
        <f>SUMIFS(ID!$P:$P,ID!$N:$N,$H362)</f>
        <v>0</v>
      </c>
      <c r="J362" s="99"/>
      <c r="K362" s="103">
        <f>SUMIFS(ID!$T:$T,ID!$R:$R,$J362)</f>
        <v>0</v>
      </c>
      <c r="L362" s="99"/>
      <c r="M362" s="103">
        <f>SUMIFS(ID!$X:$X,ID!$V:$V,$L362)</f>
        <v>0</v>
      </c>
      <c r="N362" s="99"/>
      <c r="O362" s="103">
        <f>SUMIFS(ID!$AD:$AD,ID!$AB:$AB,$N362)</f>
        <v>0</v>
      </c>
      <c r="P362" s="99" t="str">
        <f t="shared" si="46"/>
        <v/>
      </c>
      <c r="Q362" s="22">
        <f t="shared" si="45"/>
        <v>0</v>
      </c>
      <c r="R362" s="30"/>
      <c r="S362" s="22">
        <f t="shared" si="48"/>
        <v>0</v>
      </c>
      <c r="T362" s="30"/>
      <c r="U362" s="22">
        <f t="shared" si="49"/>
        <v>0</v>
      </c>
      <c r="V362" s="78">
        <f t="shared" si="52"/>
        <v>0</v>
      </c>
      <c r="W362" s="22">
        <f t="shared" si="50"/>
        <v>0</v>
      </c>
      <c r="X362" s="76"/>
      <c r="Y362" s="22">
        <f>IF(OR(X362="",X362=ФИО!$Q$8),0,IF(COUNTIF(X:X,X362)=1,0,1))</f>
        <v>0</v>
      </c>
      <c r="AA362" s="2">
        <f>INDEX(ФИО!B:B,SUMIFS(ФИО!D:D,ФИО!Q:Q,БЮДЖЕТ!X362))</f>
        <v>0</v>
      </c>
    </row>
    <row r="363" spans="1:27" x14ac:dyDescent="0.25">
      <c r="A363" s="1"/>
      <c r="B363" s="5">
        <f t="shared" si="47"/>
        <v>363</v>
      </c>
      <c r="C363" s="5" t="str">
        <f t="shared" si="51"/>
        <v/>
      </c>
      <c r="D363" s="99"/>
      <c r="E363" s="103">
        <f>SUMIFS(ID!$H:$H,ID!$F:$F,$D363)</f>
        <v>0</v>
      </c>
      <c r="F363" s="99"/>
      <c r="G363" s="103">
        <f>SUMIFS(ID!$L:$L,ID!$J:$J,$F363)</f>
        <v>0</v>
      </c>
      <c r="H363" s="99"/>
      <c r="I363" s="103">
        <f>SUMIFS(ID!$P:$P,ID!$N:$N,$H363)</f>
        <v>0</v>
      </c>
      <c r="J363" s="99"/>
      <c r="K363" s="103">
        <f>SUMIFS(ID!$T:$T,ID!$R:$R,$J363)</f>
        <v>0</v>
      </c>
      <c r="L363" s="99"/>
      <c r="M363" s="103">
        <f>SUMIFS(ID!$X:$X,ID!$V:$V,$L363)</f>
        <v>0</v>
      </c>
      <c r="N363" s="99"/>
      <c r="O363" s="103">
        <f>SUMIFS(ID!$AD:$AD,ID!$AB:$AB,$N363)</f>
        <v>0</v>
      </c>
      <c r="P363" s="99" t="str">
        <f t="shared" si="46"/>
        <v/>
      </c>
      <c r="Q363" s="22">
        <f t="shared" si="45"/>
        <v>0</v>
      </c>
      <c r="R363" s="30"/>
      <c r="S363" s="22">
        <f t="shared" si="48"/>
        <v>0</v>
      </c>
      <c r="T363" s="30"/>
      <c r="U363" s="22">
        <f t="shared" si="49"/>
        <v>0</v>
      </c>
      <c r="V363" s="78">
        <f t="shared" si="52"/>
        <v>0</v>
      </c>
      <c r="W363" s="22">
        <f t="shared" si="50"/>
        <v>0</v>
      </c>
      <c r="X363" s="76"/>
      <c r="Y363" s="22">
        <f>IF(OR(X363="",X363=ФИО!$Q$8),0,IF(COUNTIF(X:X,X363)=1,0,1))</f>
        <v>0</v>
      </c>
      <c r="AA363" s="2">
        <f>INDEX(ФИО!B:B,SUMIFS(ФИО!D:D,ФИО!Q:Q,БЮДЖЕТ!X363))</f>
        <v>0</v>
      </c>
    </row>
    <row r="364" spans="1:27" x14ac:dyDescent="0.25">
      <c r="A364" s="1"/>
      <c r="B364" s="5">
        <f t="shared" si="47"/>
        <v>364</v>
      </c>
      <c r="C364" s="5" t="str">
        <f t="shared" si="51"/>
        <v/>
      </c>
      <c r="D364" s="99"/>
      <c r="E364" s="103">
        <f>SUMIFS(ID!$H:$H,ID!$F:$F,$D364)</f>
        <v>0</v>
      </c>
      <c r="F364" s="99"/>
      <c r="G364" s="103">
        <f>SUMIFS(ID!$L:$L,ID!$J:$J,$F364)</f>
        <v>0</v>
      </c>
      <c r="H364" s="99"/>
      <c r="I364" s="103">
        <f>SUMIFS(ID!$P:$P,ID!$N:$N,$H364)</f>
        <v>0</v>
      </c>
      <c r="J364" s="99"/>
      <c r="K364" s="103">
        <f>SUMIFS(ID!$T:$T,ID!$R:$R,$J364)</f>
        <v>0</v>
      </c>
      <c r="L364" s="99"/>
      <c r="M364" s="103">
        <f>SUMIFS(ID!$X:$X,ID!$V:$V,$L364)</f>
        <v>0</v>
      </c>
      <c r="N364" s="99"/>
      <c r="O364" s="103">
        <f>SUMIFS(ID!$AD:$AD,ID!$AB:$AB,$N364)</f>
        <v>0</v>
      </c>
      <c r="P364" s="99" t="str">
        <f t="shared" si="46"/>
        <v/>
      </c>
      <c r="Q364" s="22">
        <f t="shared" si="45"/>
        <v>0</v>
      </c>
      <c r="R364" s="30"/>
      <c r="S364" s="22">
        <f t="shared" si="48"/>
        <v>0</v>
      </c>
      <c r="T364" s="30"/>
      <c r="U364" s="22">
        <f t="shared" si="49"/>
        <v>0</v>
      </c>
      <c r="V364" s="78">
        <f t="shared" si="52"/>
        <v>0</v>
      </c>
      <c r="W364" s="22">
        <f t="shared" si="50"/>
        <v>0</v>
      </c>
      <c r="X364" s="76"/>
      <c r="Y364" s="22">
        <f>IF(OR(X364="",X364=ФИО!$Q$8),0,IF(COUNTIF(X:X,X364)=1,0,1))</f>
        <v>0</v>
      </c>
      <c r="AA364" s="2">
        <f>INDEX(ФИО!B:B,SUMIFS(ФИО!D:D,ФИО!Q:Q,БЮДЖЕТ!X364))</f>
        <v>0</v>
      </c>
    </row>
    <row r="365" spans="1:27" x14ac:dyDescent="0.25">
      <c r="A365" s="1"/>
      <c r="B365" s="5">
        <f t="shared" si="47"/>
        <v>365</v>
      </c>
      <c r="C365" s="5" t="str">
        <f t="shared" si="51"/>
        <v/>
      </c>
      <c r="D365" s="99"/>
      <c r="E365" s="103">
        <f>SUMIFS(ID!$H:$H,ID!$F:$F,$D365)</f>
        <v>0</v>
      </c>
      <c r="F365" s="99"/>
      <c r="G365" s="103">
        <f>SUMIFS(ID!$L:$L,ID!$J:$J,$F365)</f>
        <v>0</v>
      </c>
      <c r="H365" s="99"/>
      <c r="I365" s="103">
        <f>SUMIFS(ID!$P:$P,ID!$N:$N,$H365)</f>
        <v>0</v>
      </c>
      <c r="J365" s="99"/>
      <c r="K365" s="103">
        <f>SUMIFS(ID!$T:$T,ID!$R:$R,$J365)</f>
        <v>0</v>
      </c>
      <c r="L365" s="99"/>
      <c r="M365" s="103">
        <f>SUMIFS(ID!$X:$X,ID!$V:$V,$L365)</f>
        <v>0</v>
      </c>
      <c r="N365" s="99"/>
      <c r="O365" s="103">
        <f>SUMIFS(ID!$AD:$AD,ID!$AB:$AB,$N365)</f>
        <v>0</v>
      </c>
      <c r="P365" s="99" t="str">
        <f t="shared" si="46"/>
        <v/>
      </c>
      <c r="Q365" s="22">
        <f t="shared" si="45"/>
        <v>0</v>
      </c>
      <c r="R365" s="30"/>
      <c r="S365" s="22">
        <f t="shared" si="48"/>
        <v>0</v>
      </c>
      <c r="T365" s="30"/>
      <c r="U365" s="22">
        <f t="shared" si="49"/>
        <v>0</v>
      </c>
      <c r="V365" s="78">
        <f t="shared" si="52"/>
        <v>0</v>
      </c>
      <c r="W365" s="22">
        <f t="shared" si="50"/>
        <v>0</v>
      </c>
      <c r="X365" s="76"/>
      <c r="Y365" s="22">
        <f>IF(OR(X365="",X365=ФИО!$Q$8),0,IF(COUNTIF(X:X,X365)=1,0,1))</f>
        <v>0</v>
      </c>
      <c r="AA365" s="2">
        <f>INDEX(ФИО!B:B,SUMIFS(ФИО!D:D,ФИО!Q:Q,БЮДЖЕТ!X365))</f>
        <v>0</v>
      </c>
    </row>
    <row r="366" spans="1:27" x14ac:dyDescent="0.25">
      <c r="A366" s="1"/>
      <c r="B366" s="5">
        <f t="shared" si="47"/>
        <v>366</v>
      </c>
      <c r="C366" s="5" t="str">
        <f t="shared" si="51"/>
        <v/>
      </c>
      <c r="D366" s="99"/>
      <c r="E366" s="103">
        <f>SUMIFS(ID!$H:$H,ID!$F:$F,$D366)</f>
        <v>0</v>
      </c>
      <c r="F366" s="99"/>
      <c r="G366" s="103">
        <f>SUMIFS(ID!$L:$L,ID!$J:$J,$F366)</f>
        <v>0</v>
      </c>
      <c r="H366" s="99"/>
      <c r="I366" s="103">
        <f>SUMIFS(ID!$P:$P,ID!$N:$N,$H366)</f>
        <v>0</v>
      </c>
      <c r="J366" s="99"/>
      <c r="K366" s="103">
        <f>SUMIFS(ID!$T:$T,ID!$R:$R,$J366)</f>
        <v>0</v>
      </c>
      <c r="L366" s="99"/>
      <c r="M366" s="103">
        <f>SUMIFS(ID!$X:$X,ID!$V:$V,$L366)</f>
        <v>0</v>
      </c>
      <c r="N366" s="99"/>
      <c r="O366" s="103">
        <f>SUMIFS(ID!$AD:$AD,ID!$AB:$AB,$N366)</f>
        <v>0</v>
      </c>
      <c r="P366" s="99" t="str">
        <f t="shared" si="46"/>
        <v/>
      </c>
      <c r="Q366" s="22">
        <f t="shared" si="45"/>
        <v>0</v>
      </c>
      <c r="R366" s="30"/>
      <c r="S366" s="22">
        <f t="shared" si="48"/>
        <v>0</v>
      </c>
      <c r="T366" s="30"/>
      <c r="U366" s="22">
        <f t="shared" si="49"/>
        <v>0</v>
      </c>
      <c r="V366" s="78">
        <f t="shared" si="52"/>
        <v>0</v>
      </c>
      <c r="W366" s="22">
        <f t="shared" si="50"/>
        <v>0</v>
      </c>
      <c r="X366" s="76"/>
      <c r="Y366" s="22">
        <f>IF(OR(X366="",X366=ФИО!$Q$8),0,IF(COUNTIF(X:X,X366)=1,0,1))</f>
        <v>0</v>
      </c>
      <c r="AA366" s="2">
        <f>INDEX(ФИО!B:B,SUMIFS(ФИО!D:D,ФИО!Q:Q,БЮДЖЕТ!X366))</f>
        <v>0</v>
      </c>
    </row>
    <row r="367" spans="1:27" x14ac:dyDescent="0.25">
      <c r="A367" s="1"/>
      <c r="B367" s="5">
        <f t="shared" si="47"/>
        <v>367</v>
      </c>
      <c r="C367" s="5" t="str">
        <f t="shared" si="51"/>
        <v/>
      </c>
      <c r="D367" s="99"/>
      <c r="E367" s="103">
        <f>SUMIFS(ID!$H:$H,ID!$F:$F,$D367)</f>
        <v>0</v>
      </c>
      <c r="F367" s="99"/>
      <c r="G367" s="103">
        <f>SUMIFS(ID!$L:$L,ID!$J:$J,$F367)</f>
        <v>0</v>
      </c>
      <c r="H367" s="99"/>
      <c r="I367" s="103">
        <f>SUMIFS(ID!$P:$P,ID!$N:$N,$H367)</f>
        <v>0</v>
      </c>
      <c r="J367" s="99"/>
      <c r="K367" s="103">
        <f>SUMIFS(ID!$T:$T,ID!$R:$R,$J367)</f>
        <v>0</v>
      </c>
      <c r="L367" s="99"/>
      <c r="M367" s="103">
        <f>SUMIFS(ID!$X:$X,ID!$V:$V,$L367)</f>
        <v>0</v>
      </c>
      <c r="N367" s="99"/>
      <c r="O367" s="103">
        <f>SUMIFS(ID!$AD:$AD,ID!$AB:$AB,$N367)</f>
        <v>0</v>
      </c>
      <c r="P367" s="99" t="str">
        <f t="shared" si="46"/>
        <v/>
      </c>
      <c r="Q367" s="22">
        <f t="shared" si="45"/>
        <v>0</v>
      </c>
      <c r="R367" s="30"/>
      <c r="S367" s="22">
        <f t="shared" si="48"/>
        <v>0</v>
      </c>
      <c r="T367" s="30"/>
      <c r="U367" s="22">
        <f t="shared" si="49"/>
        <v>0</v>
      </c>
      <c r="V367" s="78">
        <f t="shared" si="52"/>
        <v>0</v>
      </c>
      <c r="W367" s="22">
        <f t="shared" si="50"/>
        <v>0</v>
      </c>
      <c r="X367" s="76"/>
      <c r="Y367" s="22">
        <f>IF(OR(X367="",X367=ФИО!$Q$8),0,IF(COUNTIF(X:X,X367)=1,0,1))</f>
        <v>0</v>
      </c>
      <c r="AA367" s="2">
        <f>INDEX(ФИО!B:B,SUMIFS(ФИО!D:D,ФИО!Q:Q,БЮДЖЕТ!X367))</f>
        <v>0</v>
      </c>
    </row>
    <row r="368" spans="1:27" x14ac:dyDescent="0.25">
      <c r="A368" s="1"/>
      <c r="B368" s="5">
        <f t="shared" si="47"/>
        <v>368</v>
      </c>
      <c r="C368" s="5" t="str">
        <f t="shared" si="51"/>
        <v/>
      </c>
      <c r="D368" s="99"/>
      <c r="E368" s="103">
        <f>SUMIFS(ID!$H:$H,ID!$F:$F,$D368)</f>
        <v>0</v>
      </c>
      <c r="F368" s="99"/>
      <c r="G368" s="103">
        <f>SUMIFS(ID!$L:$L,ID!$J:$J,$F368)</f>
        <v>0</v>
      </c>
      <c r="H368" s="99"/>
      <c r="I368" s="103">
        <f>SUMIFS(ID!$P:$P,ID!$N:$N,$H368)</f>
        <v>0</v>
      </c>
      <c r="J368" s="99"/>
      <c r="K368" s="103">
        <f>SUMIFS(ID!$T:$T,ID!$R:$R,$J368)</f>
        <v>0</v>
      </c>
      <c r="L368" s="99"/>
      <c r="M368" s="103">
        <f>SUMIFS(ID!$X:$X,ID!$V:$V,$L368)</f>
        <v>0</v>
      </c>
      <c r="N368" s="99"/>
      <c r="O368" s="103">
        <f>SUMIFS(ID!$AD:$AD,ID!$AB:$AB,$N368)</f>
        <v>0</v>
      </c>
      <c r="P368" s="99" t="str">
        <f t="shared" si="46"/>
        <v/>
      </c>
      <c r="Q368" s="22">
        <f t="shared" si="45"/>
        <v>0</v>
      </c>
      <c r="R368" s="30"/>
      <c r="S368" s="22">
        <f t="shared" si="48"/>
        <v>0</v>
      </c>
      <c r="T368" s="30"/>
      <c r="U368" s="22">
        <f t="shared" si="49"/>
        <v>0</v>
      </c>
      <c r="V368" s="78">
        <f t="shared" si="52"/>
        <v>0</v>
      </c>
      <c r="W368" s="22">
        <f t="shared" si="50"/>
        <v>0</v>
      </c>
      <c r="X368" s="76"/>
      <c r="Y368" s="22">
        <f>IF(OR(X368="",X368=ФИО!$Q$8),0,IF(COUNTIF(X:X,X368)=1,0,1))</f>
        <v>0</v>
      </c>
      <c r="AA368" s="2">
        <f>INDEX(ФИО!B:B,SUMIFS(ФИО!D:D,ФИО!Q:Q,БЮДЖЕТ!X368))</f>
        <v>0</v>
      </c>
    </row>
    <row r="369" spans="1:27" x14ac:dyDescent="0.25">
      <c r="A369" s="1"/>
      <c r="B369" s="5">
        <f t="shared" si="47"/>
        <v>369</v>
      </c>
      <c r="C369" s="5" t="str">
        <f t="shared" si="51"/>
        <v/>
      </c>
      <c r="D369" s="99"/>
      <c r="E369" s="103">
        <f>SUMIFS(ID!$H:$H,ID!$F:$F,$D369)</f>
        <v>0</v>
      </c>
      <c r="F369" s="99"/>
      <c r="G369" s="103">
        <f>SUMIFS(ID!$L:$L,ID!$J:$J,$F369)</f>
        <v>0</v>
      </c>
      <c r="H369" s="99"/>
      <c r="I369" s="103">
        <f>SUMIFS(ID!$P:$P,ID!$N:$N,$H369)</f>
        <v>0</v>
      </c>
      <c r="J369" s="99"/>
      <c r="K369" s="103">
        <f>SUMIFS(ID!$T:$T,ID!$R:$R,$J369)</f>
        <v>0</v>
      </c>
      <c r="L369" s="99"/>
      <c r="M369" s="103">
        <f>SUMIFS(ID!$X:$X,ID!$V:$V,$L369)</f>
        <v>0</v>
      </c>
      <c r="N369" s="99"/>
      <c r="O369" s="103">
        <f>SUMIFS(ID!$AD:$AD,ID!$AB:$AB,$N369)</f>
        <v>0</v>
      </c>
      <c r="P369" s="99" t="str">
        <f t="shared" si="46"/>
        <v/>
      </c>
      <c r="Q369" s="22">
        <f t="shared" si="45"/>
        <v>0</v>
      </c>
      <c r="R369" s="30"/>
      <c r="S369" s="22">
        <f t="shared" si="48"/>
        <v>0</v>
      </c>
      <c r="T369" s="30"/>
      <c r="U369" s="22">
        <f t="shared" si="49"/>
        <v>0</v>
      </c>
      <c r="V369" s="78">
        <f t="shared" si="52"/>
        <v>0</v>
      </c>
      <c r="W369" s="22">
        <f t="shared" si="50"/>
        <v>0</v>
      </c>
      <c r="X369" s="76"/>
      <c r="Y369" s="22">
        <f>IF(OR(X369="",X369=ФИО!$Q$8),0,IF(COUNTIF(X:X,X369)=1,0,1))</f>
        <v>0</v>
      </c>
      <c r="AA369" s="2">
        <f>INDEX(ФИО!B:B,SUMIFS(ФИО!D:D,ФИО!Q:Q,БЮДЖЕТ!X369))</f>
        <v>0</v>
      </c>
    </row>
    <row r="370" spans="1:27" x14ac:dyDescent="0.25">
      <c r="A370" s="1"/>
      <c r="B370" s="5">
        <f t="shared" si="47"/>
        <v>370</v>
      </c>
      <c r="C370" s="5" t="str">
        <f t="shared" si="51"/>
        <v/>
      </c>
      <c r="D370" s="99"/>
      <c r="E370" s="103">
        <f>SUMIFS(ID!$H:$H,ID!$F:$F,$D370)</f>
        <v>0</v>
      </c>
      <c r="F370" s="99"/>
      <c r="G370" s="103">
        <f>SUMIFS(ID!$L:$L,ID!$J:$J,$F370)</f>
        <v>0</v>
      </c>
      <c r="H370" s="99"/>
      <c r="I370" s="103">
        <f>SUMIFS(ID!$P:$P,ID!$N:$N,$H370)</f>
        <v>0</v>
      </c>
      <c r="J370" s="99"/>
      <c r="K370" s="103">
        <f>SUMIFS(ID!$T:$T,ID!$R:$R,$J370)</f>
        <v>0</v>
      </c>
      <c r="L370" s="99"/>
      <c r="M370" s="103">
        <f>SUMIFS(ID!$X:$X,ID!$V:$V,$L370)</f>
        <v>0</v>
      </c>
      <c r="N370" s="99"/>
      <c r="O370" s="103">
        <f>SUMIFS(ID!$AD:$AD,ID!$AB:$AB,$N370)</f>
        <v>0</v>
      </c>
      <c r="P370" s="99" t="str">
        <f t="shared" si="46"/>
        <v/>
      </c>
      <c r="Q370" s="22">
        <f t="shared" si="45"/>
        <v>0</v>
      </c>
      <c r="R370" s="30"/>
      <c r="S370" s="22">
        <f t="shared" si="48"/>
        <v>0</v>
      </c>
      <c r="T370" s="30"/>
      <c r="U370" s="22">
        <f t="shared" si="49"/>
        <v>0</v>
      </c>
      <c r="V370" s="78">
        <f t="shared" si="52"/>
        <v>0</v>
      </c>
      <c r="W370" s="22">
        <f t="shared" si="50"/>
        <v>0</v>
      </c>
      <c r="X370" s="76"/>
      <c r="Y370" s="22">
        <f>IF(OR(X370="",X370=ФИО!$Q$8),0,IF(COUNTIF(X:X,X370)=1,0,1))</f>
        <v>0</v>
      </c>
      <c r="AA370" s="2">
        <f>INDEX(ФИО!B:B,SUMIFS(ФИО!D:D,ФИО!Q:Q,БЮДЖЕТ!X370))</f>
        <v>0</v>
      </c>
    </row>
    <row r="371" spans="1:27" x14ac:dyDescent="0.25">
      <c r="A371" s="1"/>
      <c r="B371" s="5">
        <f t="shared" si="47"/>
        <v>371</v>
      </c>
      <c r="C371" s="5" t="str">
        <f t="shared" si="51"/>
        <v/>
      </c>
      <c r="D371" s="99"/>
      <c r="E371" s="103">
        <f>SUMIFS(ID!$H:$H,ID!$F:$F,$D371)</f>
        <v>0</v>
      </c>
      <c r="F371" s="99"/>
      <c r="G371" s="103">
        <f>SUMIFS(ID!$L:$L,ID!$J:$J,$F371)</f>
        <v>0</v>
      </c>
      <c r="H371" s="99"/>
      <c r="I371" s="103">
        <f>SUMIFS(ID!$P:$P,ID!$N:$N,$H371)</f>
        <v>0</v>
      </c>
      <c r="J371" s="99"/>
      <c r="K371" s="103">
        <f>SUMIFS(ID!$T:$T,ID!$R:$R,$J371)</f>
        <v>0</v>
      </c>
      <c r="L371" s="99"/>
      <c r="M371" s="103">
        <f>SUMIFS(ID!$X:$X,ID!$V:$V,$L371)</f>
        <v>0</v>
      </c>
      <c r="N371" s="99"/>
      <c r="O371" s="103">
        <f>SUMIFS(ID!$AD:$AD,ID!$AB:$AB,$N371)</f>
        <v>0</v>
      </c>
      <c r="P371" s="99" t="str">
        <f t="shared" si="46"/>
        <v/>
      </c>
      <c r="Q371" s="22">
        <f t="shared" si="45"/>
        <v>0</v>
      </c>
      <c r="R371" s="30"/>
      <c r="S371" s="22">
        <f t="shared" si="48"/>
        <v>0</v>
      </c>
      <c r="T371" s="30"/>
      <c r="U371" s="22">
        <f t="shared" si="49"/>
        <v>0</v>
      </c>
      <c r="V371" s="78">
        <f t="shared" si="52"/>
        <v>0</v>
      </c>
      <c r="W371" s="22">
        <f t="shared" si="50"/>
        <v>0</v>
      </c>
      <c r="X371" s="76"/>
      <c r="Y371" s="22">
        <f>IF(OR(X371="",X371=ФИО!$Q$8),0,IF(COUNTIF(X:X,X371)=1,0,1))</f>
        <v>0</v>
      </c>
      <c r="AA371" s="2">
        <f>INDEX(ФИО!B:B,SUMIFS(ФИО!D:D,ФИО!Q:Q,БЮДЖЕТ!X371))</f>
        <v>0</v>
      </c>
    </row>
    <row r="372" spans="1:27" x14ac:dyDescent="0.25">
      <c r="A372" s="1"/>
      <c r="B372" s="5">
        <f t="shared" si="47"/>
        <v>372</v>
      </c>
      <c r="C372" s="5" t="str">
        <f t="shared" si="51"/>
        <v/>
      </c>
      <c r="D372" s="99"/>
      <c r="E372" s="103">
        <f>SUMIFS(ID!$H:$H,ID!$F:$F,$D372)</f>
        <v>0</v>
      </c>
      <c r="F372" s="99"/>
      <c r="G372" s="103">
        <f>SUMIFS(ID!$L:$L,ID!$J:$J,$F372)</f>
        <v>0</v>
      </c>
      <c r="H372" s="99"/>
      <c r="I372" s="103">
        <f>SUMIFS(ID!$P:$P,ID!$N:$N,$H372)</f>
        <v>0</v>
      </c>
      <c r="J372" s="99"/>
      <c r="K372" s="103">
        <f>SUMIFS(ID!$T:$T,ID!$R:$R,$J372)</f>
        <v>0</v>
      </c>
      <c r="L372" s="99"/>
      <c r="M372" s="103">
        <f>SUMIFS(ID!$X:$X,ID!$V:$V,$L372)</f>
        <v>0</v>
      </c>
      <c r="N372" s="99"/>
      <c r="O372" s="103">
        <f>SUMIFS(ID!$AD:$AD,ID!$AB:$AB,$N372)</f>
        <v>0</v>
      </c>
      <c r="P372" s="99" t="str">
        <f t="shared" si="46"/>
        <v/>
      </c>
      <c r="Q372" s="22">
        <f t="shared" si="45"/>
        <v>0</v>
      </c>
      <c r="R372" s="30"/>
      <c r="S372" s="22">
        <f t="shared" si="48"/>
        <v>0</v>
      </c>
      <c r="T372" s="30"/>
      <c r="U372" s="22">
        <f t="shared" si="49"/>
        <v>0</v>
      </c>
      <c r="V372" s="78">
        <f t="shared" si="52"/>
        <v>0</v>
      </c>
      <c r="W372" s="22">
        <f t="shared" si="50"/>
        <v>0</v>
      </c>
      <c r="X372" s="76"/>
      <c r="Y372" s="22">
        <f>IF(OR(X372="",X372=ФИО!$Q$8),0,IF(COUNTIF(X:X,X372)=1,0,1))</f>
        <v>0</v>
      </c>
      <c r="AA372" s="2">
        <f>INDEX(ФИО!B:B,SUMIFS(ФИО!D:D,ФИО!Q:Q,БЮДЖЕТ!X372))</f>
        <v>0</v>
      </c>
    </row>
    <row r="373" spans="1:27" x14ac:dyDescent="0.25">
      <c r="A373" s="1"/>
      <c r="B373" s="5">
        <f t="shared" si="47"/>
        <v>373</v>
      </c>
      <c r="C373" s="5" t="str">
        <f t="shared" si="51"/>
        <v/>
      </c>
      <c r="D373" s="99"/>
      <c r="E373" s="103">
        <f>SUMIFS(ID!$H:$H,ID!$F:$F,$D373)</f>
        <v>0</v>
      </c>
      <c r="F373" s="99"/>
      <c r="G373" s="103">
        <f>SUMIFS(ID!$L:$L,ID!$J:$J,$F373)</f>
        <v>0</v>
      </c>
      <c r="H373" s="99"/>
      <c r="I373" s="103">
        <f>SUMIFS(ID!$P:$P,ID!$N:$N,$H373)</f>
        <v>0</v>
      </c>
      <c r="J373" s="99"/>
      <c r="K373" s="103">
        <f>SUMIFS(ID!$T:$T,ID!$R:$R,$J373)</f>
        <v>0</v>
      </c>
      <c r="L373" s="99"/>
      <c r="M373" s="103">
        <f>SUMIFS(ID!$X:$X,ID!$V:$V,$L373)</f>
        <v>0</v>
      </c>
      <c r="N373" s="99"/>
      <c r="O373" s="103">
        <f>SUMIFS(ID!$AD:$AD,ID!$AB:$AB,$N373)</f>
        <v>0</v>
      </c>
      <c r="P373" s="99" t="str">
        <f t="shared" si="46"/>
        <v/>
      </c>
      <c r="Q373" s="22">
        <f t="shared" si="45"/>
        <v>0</v>
      </c>
      <c r="R373" s="30"/>
      <c r="S373" s="22">
        <f t="shared" si="48"/>
        <v>0</v>
      </c>
      <c r="T373" s="30"/>
      <c r="U373" s="22">
        <f t="shared" si="49"/>
        <v>0</v>
      </c>
      <c r="V373" s="78">
        <f t="shared" si="52"/>
        <v>0</v>
      </c>
      <c r="W373" s="22">
        <f t="shared" si="50"/>
        <v>0</v>
      </c>
      <c r="X373" s="76"/>
      <c r="Y373" s="22">
        <f>IF(OR(X373="",X373=ФИО!$Q$8),0,IF(COUNTIF(X:X,X373)=1,0,1))</f>
        <v>0</v>
      </c>
      <c r="AA373" s="2">
        <f>INDEX(ФИО!B:B,SUMIFS(ФИО!D:D,ФИО!Q:Q,БЮДЖЕТ!X373))</f>
        <v>0</v>
      </c>
    </row>
    <row r="374" spans="1:27" x14ac:dyDescent="0.25">
      <c r="A374" s="1"/>
      <c r="B374" s="5">
        <f t="shared" si="47"/>
        <v>374</v>
      </c>
      <c r="C374" s="5" t="str">
        <f t="shared" si="51"/>
        <v/>
      </c>
      <c r="D374" s="99"/>
      <c r="E374" s="103">
        <f>SUMIFS(ID!$H:$H,ID!$F:$F,$D374)</f>
        <v>0</v>
      </c>
      <c r="F374" s="99"/>
      <c r="G374" s="103">
        <f>SUMIFS(ID!$L:$L,ID!$J:$J,$F374)</f>
        <v>0</v>
      </c>
      <c r="H374" s="99"/>
      <c r="I374" s="103">
        <f>SUMIFS(ID!$P:$P,ID!$N:$N,$H374)</f>
        <v>0</v>
      </c>
      <c r="J374" s="99"/>
      <c r="K374" s="103">
        <f>SUMIFS(ID!$T:$T,ID!$R:$R,$J374)</f>
        <v>0</v>
      </c>
      <c r="L374" s="99"/>
      <c r="M374" s="103">
        <f>SUMIFS(ID!$X:$X,ID!$V:$V,$L374)</f>
        <v>0</v>
      </c>
      <c r="N374" s="99"/>
      <c r="O374" s="103">
        <f>SUMIFS(ID!$AD:$AD,ID!$AB:$AB,$N374)</f>
        <v>0</v>
      </c>
      <c r="P374" s="99" t="str">
        <f t="shared" si="46"/>
        <v/>
      </c>
      <c r="Q374" s="22">
        <f t="shared" si="45"/>
        <v>0</v>
      </c>
      <c r="R374" s="30"/>
      <c r="S374" s="22">
        <f t="shared" si="48"/>
        <v>0</v>
      </c>
      <c r="T374" s="30"/>
      <c r="U374" s="22">
        <f t="shared" si="49"/>
        <v>0</v>
      </c>
      <c r="V374" s="78">
        <f t="shared" si="52"/>
        <v>0</v>
      </c>
      <c r="W374" s="22">
        <f t="shared" si="50"/>
        <v>0</v>
      </c>
      <c r="X374" s="76"/>
      <c r="Y374" s="22">
        <f>IF(OR(X374="",X374=ФИО!$Q$8),0,IF(COUNTIF(X:X,X374)=1,0,1))</f>
        <v>0</v>
      </c>
      <c r="AA374" s="2">
        <f>INDEX(ФИО!B:B,SUMIFS(ФИО!D:D,ФИО!Q:Q,БЮДЖЕТ!X374))</f>
        <v>0</v>
      </c>
    </row>
    <row r="375" spans="1:27" x14ac:dyDescent="0.25">
      <c r="A375" s="1"/>
      <c r="B375" s="5">
        <f t="shared" si="47"/>
        <v>375</v>
      </c>
      <c r="C375" s="5" t="str">
        <f t="shared" si="51"/>
        <v/>
      </c>
      <c r="D375" s="99"/>
      <c r="E375" s="103">
        <f>SUMIFS(ID!$H:$H,ID!$F:$F,$D375)</f>
        <v>0</v>
      </c>
      <c r="F375" s="99"/>
      <c r="G375" s="103">
        <f>SUMIFS(ID!$L:$L,ID!$J:$J,$F375)</f>
        <v>0</v>
      </c>
      <c r="H375" s="99"/>
      <c r="I375" s="103">
        <f>SUMIFS(ID!$P:$P,ID!$N:$N,$H375)</f>
        <v>0</v>
      </c>
      <c r="J375" s="99"/>
      <c r="K375" s="103">
        <f>SUMIFS(ID!$T:$T,ID!$R:$R,$J375)</f>
        <v>0</v>
      </c>
      <c r="L375" s="99"/>
      <c r="M375" s="103">
        <f>SUMIFS(ID!$X:$X,ID!$V:$V,$L375)</f>
        <v>0</v>
      </c>
      <c r="N375" s="99"/>
      <c r="O375" s="103">
        <f>SUMIFS(ID!$AD:$AD,ID!$AB:$AB,$N375)</f>
        <v>0</v>
      </c>
      <c r="P375" s="99" t="str">
        <f t="shared" si="46"/>
        <v/>
      </c>
      <c r="Q375" s="22">
        <f t="shared" si="45"/>
        <v>0</v>
      </c>
      <c r="R375" s="30"/>
      <c r="S375" s="22">
        <f t="shared" si="48"/>
        <v>0</v>
      </c>
      <c r="T375" s="30"/>
      <c r="U375" s="22">
        <f t="shared" si="49"/>
        <v>0</v>
      </c>
      <c r="V375" s="78">
        <f t="shared" si="52"/>
        <v>0</v>
      </c>
      <c r="W375" s="22">
        <f t="shared" si="50"/>
        <v>0</v>
      </c>
      <c r="X375" s="76"/>
      <c r="Y375" s="22">
        <f>IF(OR(X375="",X375=ФИО!$Q$8),0,IF(COUNTIF(X:X,X375)=1,0,1))</f>
        <v>0</v>
      </c>
      <c r="AA375" s="2">
        <f>INDEX(ФИО!B:B,SUMIFS(ФИО!D:D,ФИО!Q:Q,БЮДЖЕТ!X375))</f>
        <v>0</v>
      </c>
    </row>
    <row r="376" spans="1:27" x14ac:dyDescent="0.25">
      <c r="A376" s="1"/>
      <c r="B376" s="5">
        <f t="shared" si="47"/>
        <v>376</v>
      </c>
      <c r="C376" s="5" t="str">
        <f t="shared" si="51"/>
        <v/>
      </c>
      <c r="D376" s="99"/>
      <c r="E376" s="103">
        <f>SUMIFS(ID!$H:$H,ID!$F:$F,$D376)</f>
        <v>0</v>
      </c>
      <c r="F376" s="99"/>
      <c r="G376" s="103">
        <f>SUMIFS(ID!$L:$L,ID!$J:$J,$F376)</f>
        <v>0</v>
      </c>
      <c r="H376" s="99"/>
      <c r="I376" s="103">
        <f>SUMIFS(ID!$P:$P,ID!$N:$N,$H376)</f>
        <v>0</v>
      </c>
      <c r="J376" s="99"/>
      <c r="K376" s="103">
        <f>SUMIFS(ID!$T:$T,ID!$R:$R,$J376)</f>
        <v>0</v>
      </c>
      <c r="L376" s="99"/>
      <c r="M376" s="103">
        <f>SUMIFS(ID!$X:$X,ID!$V:$V,$L376)</f>
        <v>0</v>
      </c>
      <c r="N376" s="99"/>
      <c r="O376" s="103">
        <f>SUMIFS(ID!$AD:$AD,ID!$AB:$AB,$N376)</f>
        <v>0</v>
      </c>
      <c r="P376" s="99" t="str">
        <f t="shared" si="46"/>
        <v/>
      </c>
      <c r="Q376" s="22">
        <f t="shared" si="45"/>
        <v>0</v>
      </c>
      <c r="R376" s="30"/>
      <c r="S376" s="22">
        <f t="shared" si="48"/>
        <v>0</v>
      </c>
      <c r="T376" s="30"/>
      <c r="U376" s="22">
        <f t="shared" si="49"/>
        <v>0</v>
      </c>
      <c r="V376" s="78">
        <f t="shared" si="52"/>
        <v>0</v>
      </c>
      <c r="W376" s="22">
        <f t="shared" si="50"/>
        <v>0</v>
      </c>
      <c r="X376" s="76"/>
      <c r="Y376" s="22">
        <f>IF(OR(X376="",X376=ФИО!$Q$8),0,IF(COUNTIF(X:X,X376)=1,0,1))</f>
        <v>0</v>
      </c>
      <c r="AA376" s="2">
        <f>INDEX(ФИО!B:B,SUMIFS(ФИО!D:D,ФИО!Q:Q,БЮДЖЕТ!X376))</f>
        <v>0</v>
      </c>
    </row>
    <row r="377" spans="1:27" x14ac:dyDescent="0.25">
      <c r="A377" s="1"/>
      <c r="B377" s="5">
        <f t="shared" si="47"/>
        <v>377</v>
      </c>
      <c r="C377" s="5" t="str">
        <f t="shared" si="51"/>
        <v/>
      </c>
      <c r="D377" s="99"/>
      <c r="E377" s="103">
        <f>SUMIFS(ID!$H:$H,ID!$F:$F,$D377)</f>
        <v>0</v>
      </c>
      <c r="F377" s="99"/>
      <c r="G377" s="103">
        <f>SUMIFS(ID!$L:$L,ID!$J:$J,$F377)</f>
        <v>0</v>
      </c>
      <c r="H377" s="99"/>
      <c r="I377" s="103">
        <f>SUMIFS(ID!$P:$P,ID!$N:$N,$H377)</f>
        <v>0</v>
      </c>
      <c r="J377" s="99"/>
      <c r="K377" s="103">
        <f>SUMIFS(ID!$T:$T,ID!$R:$R,$J377)</f>
        <v>0</v>
      </c>
      <c r="L377" s="99"/>
      <c r="M377" s="103">
        <f>SUMIFS(ID!$X:$X,ID!$V:$V,$L377)</f>
        <v>0</v>
      </c>
      <c r="N377" s="99"/>
      <c r="O377" s="103">
        <f>SUMIFS(ID!$AD:$AD,ID!$AB:$AB,$N377)</f>
        <v>0</v>
      </c>
      <c r="P377" s="99" t="str">
        <f t="shared" si="46"/>
        <v/>
      </c>
      <c r="Q377" s="22">
        <f t="shared" si="45"/>
        <v>0</v>
      </c>
      <c r="R377" s="30"/>
      <c r="S377" s="22">
        <f t="shared" si="48"/>
        <v>0</v>
      </c>
      <c r="T377" s="30"/>
      <c r="U377" s="22">
        <f t="shared" si="49"/>
        <v>0</v>
      </c>
      <c r="V377" s="78">
        <f t="shared" si="52"/>
        <v>0</v>
      </c>
      <c r="W377" s="22">
        <f t="shared" si="50"/>
        <v>0</v>
      </c>
      <c r="X377" s="76"/>
      <c r="Y377" s="22">
        <f>IF(OR(X377="",X377=ФИО!$Q$8),0,IF(COUNTIF(X:X,X377)=1,0,1))</f>
        <v>0</v>
      </c>
      <c r="AA377" s="2">
        <f>INDEX(ФИО!B:B,SUMIFS(ФИО!D:D,ФИО!Q:Q,БЮДЖЕТ!X377))</f>
        <v>0</v>
      </c>
    </row>
    <row r="378" spans="1:27" x14ac:dyDescent="0.25">
      <c r="A378" s="1"/>
      <c r="B378" s="5">
        <f t="shared" si="47"/>
        <v>378</v>
      </c>
      <c r="C378" s="5" t="str">
        <f t="shared" si="51"/>
        <v/>
      </c>
      <c r="D378" s="99"/>
      <c r="E378" s="103">
        <f>SUMIFS(ID!$H:$H,ID!$F:$F,$D378)</f>
        <v>0</v>
      </c>
      <c r="F378" s="99"/>
      <c r="G378" s="103">
        <f>SUMIFS(ID!$L:$L,ID!$J:$J,$F378)</f>
        <v>0</v>
      </c>
      <c r="H378" s="99"/>
      <c r="I378" s="103">
        <f>SUMIFS(ID!$P:$P,ID!$N:$N,$H378)</f>
        <v>0</v>
      </c>
      <c r="J378" s="99"/>
      <c r="K378" s="103">
        <f>SUMIFS(ID!$T:$T,ID!$R:$R,$J378)</f>
        <v>0</v>
      </c>
      <c r="L378" s="99"/>
      <c r="M378" s="103">
        <f>SUMIFS(ID!$X:$X,ID!$V:$V,$L378)</f>
        <v>0</v>
      </c>
      <c r="N378" s="99"/>
      <c r="O378" s="103">
        <f>SUMIFS(ID!$AD:$AD,ID!$AB:$AB,$N378)</f>
        <v>0</v>
      </c>
      <c r="P378" s="99" t="str">
        <f t="shared" si="46"/>
        <v/>
      </c>
      <c r="Q378" s="22">
        <f t="shared" si="45"/>
        <v>0</v>
      </c>
      <c r="R378" s="79"/>
      <c r="S378" s="22">
        <f t="shared" si="48"/>
        <v>0</v>
      </c>
      <c r="T378" s="30"/>
      <c r="U378" s="22">
        <f t="shared" si="49"/>
        <v>0</v>
      </c>
      <c r="V378" s="78">
        <f t="shared" ref="V378:V471" si="53">R378*T378</f>
        <v>0</v>
      </c>
      <c r="W378" s="22">
        <f t="shared" si="50"/>
        <v>0</v>
      </c>
      <c r="X378" s="76"/>
      <c r="Y378" s="22">
        <f>IF(OR(X378="",X378=ФИО!$Q$8),0,IF(COUNTIF(X:X,X378)=1,0,1))</f>
        <v>0</v>
      </c>
      <c r="AA378" s="2">
        <f>INDEX(ФИО!B:B,SUMIFS(ФИО!D:D,ФИО!Q:Q,БЮДЖЕТ!X378))</f>
        <v>0</v>
      </c>
    </row>
    <row r="379" spans="1:27" x14ac:dyDescent="0.25">
      <c r="A379" s="1"/>
      <c r="B379" s="5">
        <f t="shared" si="47"/>
        <v>379</v>
      </c>
      <c r="C379" s="5" t="str">
        <f t="shared" si="51"/>
        <v/>
      </c>
      <c r="D379" s="99"/>
      <c r="E379" s="103">
        <f>SUMIFS(ID!$H:$H,ID!$F:$F,$D379)</f>
        <v>0</v>
      </c>
      <c r="F379" s="99"/>
      <c r="G379" s="103">
        <f>SUMIFS(ID!$L:$L,ID!$J:$J,$F379)</f>
        <v>0</v>
      </c>
      <c r="H379" s="99"/>
      <c r="I379" s="103">
        <f>SUMIFS(ID!$P:$P,ID!$N:$N,$H379)</f>
        <v>0</v>
      </c>
      <c r="J379" s="99"/>
      <c r="K379" s="103">
        <f>SUMIFS(ID!$T:$T,ID!$R:$R,$J379)</f>
        <v>0</v>
      </c>
      <c r="L379" s="99"/>
      <c r="M379" s="103">
        <f>SUMIFS(ID!$X:$X,ID!$V:$V,$L379)</f>
        <v>0</v>
      </c>
      <c r="N379" s="99"/>
      <c r="O379" s="103">
        <f>SUMIFS(ID!$AD:$AD,ID!$AB:$AB,$N379)</f>
        <v>0</v>
      </c>
      <c r="P379" s="99" t="str">
        <f t="shared" si="46"/>
        <v/>
      </c>
      <c r="Q379" s="22">
        <f t="shared" si="45"/>
        <v>0</v>
      </c>
      <c r="R379" s="79"/>
      <c r="S379" s="22">
        <f t="shared" si="48"/>
        <v>0</v>
      </c>
      <c r="T379" s="30"/>
      <c r="U379" s="22">
        <f t="shared" si="49"/>
        <v>0</v>
      </c>
      <c r="V379" s="78">
        <f t="shared" ref="V379:V401" si="54">R379*T379</f>
        <v>0</v>
      </c>
      <c r="W379" s="22">
        <f t="shared" si="50"/>
        <v>0</v>
      </c>
      <c r="X379" s="76"/>
      <c r="Y379" s="22">
        <f>IF(OR(X379="",X379=ФИО!$Q$8),0,IF(COUNTIF(X:X,X379)=1,0,1))</f>
        <v>0</v>
      </c>
      <c r="AA379" s="2">
        <f>INDEX(ФИО!B:B,SUMIFS(ФИО!D:D,ФИО!Q:Q,БЮДЖЕТ!X379))</f>
        <v>0</v>
      </c>
    </row>
    <row r="380" spans="1:27" x14ac:dyDescent="0.25">
      <c r="A380" s="1"/>
      <c r="B380" s="5">
        <f t="shared" si="47"/>
        <v>380</v>
      </c>
      <c r="C380" s="5" t="str">
        <f t="shared" si="51"/>
        <v/>
      </c>
      <c r="D380" s="99"/>
      <c r="E380" s="103">
        <f>SUMIFS(ID!$H:$H,ID!$F:$F,$D380)</f>
        <v>0</v>
      </c>
      <c r="F380" s="99"/>
      <c r="G380" s="103">
        <f>SUMIFS(ID!$L:$L,ID!$J:$J,$F380)</f>
        <v>0</v>
      </c>
      <c r="H380" s="99"/>
      <c r="I380" s="103">
        <f>SUMIFS(ID!$P:$P,ID!$N:$N,$H380)</f>
        <v>0</v>
      </c>
      <c r="J380" s="99"/>
      <c r="K380" s="103">
        <f>SUMIFS(ID!$T:$T,ID!$R:$R,$J380)</f>
        <v>0</v>
      </c>
      <c r="L380" s="99"/>
      <c r="M380" s="103">
        <f>SUMIFS(ID!$X:$X,ID!$V:$V,$L380)</f>
        <v>0</v>
      </c>
      <c r="N380" s="99"/>
      <c r="O380" s="103">
        <f>SUMIFS(ID!$AD:$AD,ID!$AB:$AB,$N380)</f>
        <v>0</v>
      </c>
      <c r="P380" s="99" t="str">
        <f t="shared" si="46"/>
        <v/>
      </c>
      <c r="Q380" s="22">
        <f t="shared" si="45"/>
        <v>0</v>
      </c>
      <c r="R380" s="79"/>
      <c r="S380" s="22">
        <f t="shared" si="48"/>
        <v>0</v>
      </c>
      <c r="T380" s="30"/>
      <c r="U380" s="22">
        <f t="shared" si="49"/>
        <v>0</v>
      </c>
      <c r="V380" s="78">
        <f t="shared" si="54"/>
        <v>0</v>
      </c>
      <c r="W380" s="22">
        <f t="shared" si="50"/>
        <v>0</v>
      </c>
      <c r="X380" s="76"/>
      <c r="Y380" s="22">
        <f>IF(OR(X380="",X380=ФИО!$Q$8),0,IF(COUNTIF(X:X,X380)=1,0,1))</f>
        <v>0</v>
      </c>
      <c r="AA380" s="2">
        <f>INDEX(ФИО!B:B,SUMIFS(ФИО!D:D,ФИО!Q:Q,БЮДЖЕТ!X380))</f>
        <v>0</v>
      </c>
    </row>
    <row r="381" spans="1:27" x14ac:dyDescent="0.25">
      <c r="A381" s="1"/>
      <c r="B381" s="5">
        <f t="shared" si="47"/>
        <v>381</v>
      </c>
      <c r="C381" s="5" t="str">
        <f t="shared" si="51"/>
        <v/>
      </c>
      <c r="D381" s="99"/>
      <c r="E381" s="103">
        <f>SUMIFS(ID!$H:$H,ID!$F:$F,$D381)</f>
        <v>0</v>
      </c>
      <c r="F381" s="99"/>
      <c r="G381" s="103">
        <f>SUMIFS(ID!$L:$L,ID!$J:$J,$F381)</f>
        <v>0</v>
      </c>
      <c r="H381" s="99"/>
      <c r="I381" s="103">
        <f>SUMIFS(ID!$P:$P,ID!$N:$N,$H381)</f>
        <v>0</v>
      </c>
      <c r="J381" s="99"/>
      <c r="K381" s="103">
        <f>SUMIFS(ID!$T:$T,ID!$R:$R,$J381)</f>
        <v>0</v>
      </c>
      <c r="L381" s="99"/>
      <c r="M381" s="103">
        <f>SUMIFS(ID!$X:$X,ID!$V:$V,$L381)</f>
        <v>0</v>
      </c>
      <c r="N381" s="99"/>
      <c r="O381" s="103">
        <f>SUMIFS(ID!$AD:$AD,ID!$AB:$AB,$N381)</f>
        <v>0</v>
      </c>
      <c r="P381" s="99" t="str">
        <f t="shared" si="46"/>
        <v/>
      </c>
      <c r="Q381" s="22">
        <f t="shared" si="45"/>
        <v>0</v>
      </c>
      <c r="R381" s="79"/>
      <c r="S381" s="22">
        <f t="shared" si="48"/>
        <v>0</v>
      </c>
      <c r="T381" s="30"/>
      <c r="U381" s="22">
        <f t="shared" si="49"/>
        <v>0</v>
      </c>
      <c r="V381" s="78">
        <f t="shared" si="54"/>
        <v>0</v>
      </c>
      <c r="W381" s="22">
        <f t="shared" si="50"/>
        <v>0</v>
      </c>
      <c r="X381" s="76"/>
      <c r="Y381" s="22">
        <f>IF(OR(X381="",X381=ФИО!$Q$8),0,IF(COUNTIF(X:X,X381)=1,0,1))</f>
        <v>0</v>
      </c>
      <c r="AA381" s="2">
        <f>INDEX(ФИО!B:B,SUMIFS(ФИО!D:D,ФИО!Q:Q,БЮДЖЕТ!X381))</f>
        <v>0</v>
      </c>
    </row>
    <row r="382" spans="1:27" x14ac:dyDescent="0.25">
      <c r="A382" s="1"/>
      <c r="B382" s="5">
        <f t="shared" si="47"/>
        <v>382</v>
      </c>
      <c r="C382" s="5" t="str">
        <f t="shared" si="51"/>
        <v/>
      </c>
      <c r="D382" s="99"/>
      <c r="E382" s="103">
        <f>SUMIFS(ID!$H:$H,ID!$F:$F,$D382)</f>
        <v>0</v>
      </c>
      <c r="F382" s="99"/>
      <c r="G382" s="103">
        <f>SUMIFS(ID!$L:$L,ID!$J:$J,$F382)</f>
        <v>0</v>
      </c>
      <c r="H382" s="99"/>
      <c r="I382" s="103">
        <f>SUMIFS(ID!$P:$P,ID!$N:$N,$H382)</f>
        <v>0</v>
      </c>
      <c r="J382" s="99"/>
      <c r="K382" s="103">
        <f>SUMIFS(ID!$T:$T,ID!$R:$R,$J382)</f>
        <v>0</v>
      </c>
      <c r="L382" s="99"/>
      <c r="M382" s="103">
        <f>SUMIFS(ID!$X:$X,ID!$V:$V,$L382)</f>
        <v>0</v>
      </c>
      <c r="N382" s="99"/>
      <c r="O382" s="103">
        <f>SUMIFS(ID!$AD:$AD,ID!$AB:$AB,$N382)</f>
        <v>0</v>
      </c>
      <c r="P382" s="99" t="str">
        <f t="shared" si="46"/>
        <v/>
      </c>
      <c r="Q382" s="22">
        <f t="shared" si="45"/>
        <v>0</v>
      </c>
      <c r="R382" s="79"/>
      <c r="S382" s="22">
        <f t="shared" si="48"/>
        <v>0</v>
      </c>
      <c r="T382" s="30"/>
      <c r="U382" s="22">
        <f t="shared" si="49"/>
        <v>0</v>
      </c>
      <c r="V382" s="78">
        <f t="shared" si="54"/>
        <v>0</v>
      </c>
      <c r="W382" s="22">
        <f t="shared" si="50"/>
        <v>0</v>
      </c>
      <c r="X382" s="76"/>
      <c r="Y382" s="22">
        <f>IF(OR(X382="",X382=ФИО!$Q$8),0,IF(COUNTIF(X:X,X382)=1,0,1))</f>
        <v>0</v>
      </c>
      <c r="AA382" s="2">
        <f>INDEX(ФИО!B:B,SUMIFS(ФИО!D:D,ФИО!Q:Q,БЮДЖЕТ!X382))</f>
        <v>0</v>
      </c>
    </row>
    <row r="383" spans="1:27" x14ac:dyDescent="0.25">
      <c r="A383" s="1"/>
      <c r="B383" s="5">
        <f t="shared" si="47"/>
        <v>383</v>
      </c>
      <c r="C383" s="5" t="str">
        <f t="shared" si="51"/>
        <v/>
      </c>
      <c r="D383" s="99"/>
      <c r="E383" s="103">
        <f>SUMIFS(ID!$H:$H,ID!$F:$F,$D383)</f>
        <v>0</v>
      </c>
      <c r="F383" s="99"/>
      <c r="G383" s="103">
        <f>SUMIFS(ID!$L:$L,ID!$J:$J,$F383)</f>
        <v>0</v>
      </c>
      <c r="H383" s="99"/>
      <c r="I383" s="103">
        <f>SUMIFS(ID!$P:$P,ID!$N:$N,$H383)</f>
        <v>0</v>
      </c>
      <c r="J383" s="99"/>
      <c r="K383" s="103">
        <f>SUMIFS(ID!$T:$T,ID!$R:$R,$J383)</f>
        <v>0</v>
      </c>
      <c r="L383" s="99"/>
      <c r="M383" s="103">
        <f>SUMIFS(ID!$X:$X,ID!$V:$V,$L383)</f>
        <v>0</v>
      </c>
      <c r="N383" s="99"/>
      <c r="O383" s="103">
        <f>SUMIFS(ID!$AD:$AD,ID!$AB:$AB,$N383)</f>
        <v>0</v>
      </c>
      <c r="P383" s="99" t="str">
        <f t="shared" si="46"/>
        <v/>
      </c>
      <c r="Q383" s="22">
        <f t="shared" si="45"/>
        <v>0</v>
      </c>
      <c r="R383" s="79"/>
      <c r="S383" s="22">
        <f t="shared" si="48"/>
        <v>0</v>
      </c>
      <c r="T383" s="30"/>
      <c r="U383" s="22">
        <f t="shared" si="49"/>
        <v>0</v>
      </c>
      <c r="V383" s="78">
        <f t="shared" si="54"/>
        <v>0</v>
      </c>
      <c r="W383" s="22">
        <f t="shared" si="50"/>
        <v>0</v>
      </c>
      <c r="X383" s="76"/>
      <c r="Y383" s="22">
        <f>IF(OR(X383="",X383=ФИО!$Q$8),0,IF(COUNTIF(X:X,X383)=1,0,1))</f>
        <v>0</v>
      </c>
      <c r="AA383" s="2">
        <f>INDEX(ФИО!B:B,SUMIFS(ФИО!D:D,ФИО!Q:Q,БЮДЖЕТ!X383))</f>
        <v>0</v>
      </c>
    </row>
    <row r="384" spans="1:27" x14ac:dyDescent="0.25">
      <c r="A384" s="1"/>
      <c r="B384" s="5">
        <f t="shared" si="47"/>
        <v>384</v>
      </c>
      <c r="C384" s="5" t="str">
        <f t="shared" si="51"/>
        <v/>
      </c>
      <c r="D384" s="99"/>
      <c r="E384" s="103">
        <f>SUMIFS(ID!$H:$H,ID!$F:$F,$D384)</f>
        <v>0</v>
      </c>
      <c r="F384" s="99"/>
      <c r="G384" s="103">
        <f>SUMIFS(ID!$L:$L,ID!$J:$J,$F384)</f>
        <v>0</v>
      </c>
      <c r="H384" s="99"/>
      <c r="I384" s="103">
        <f>SUMIFS(ID!$P:$P,ID!$N:$N,$H384)</f>
        <v>0</v>
      </c>
      <c r="J384" s="99"/>
      <c r="K384" s="103">
        <f>SUMIFS(ID!$T:$T,ID!$R:$R,$J384)</f>
        <v>0</v>
      </c>
      <c r="L384" s="99"/>
      <c r="M384" s="103">
        <f>SUMIFS(ID!$X:$X,ID!$V:$V,$L384)</f>
        <v>0</v>
      </c>
      <c r="N384" s="99"/>
      <c r="O384" s="103">
        <f>SUMIFS(ID!$AD:$AD,ID!$AB:$AB,$N384)</f>
        <v>0</v>
      </c>
      <c r="P384" s="99" t="str">
        <f t="shared" si="46"/>
        <v/>
      </c>
      <c r="Q384" s="22">
        <f t="shared" si="45"/>
        <v>0</v>
      </c>
      <c r="R384" s="79"/>
      <c r="S384" s="22">
        <f t="shared" si="48"/>
        <v>0</v>
      </c>
      <c r="T384" s="30"/>
      <c r="U384" s="22">
        <f t="shared" si="49"/>
        <v>0</v>
      </c>
      <c r="V384" s="78">
        <f t="shared" si="54"/>
        <v>0</v>
      </c>
      <c r="W384" s="22">
        <f t="shared" si="50"/>
        <v>0</v>
      </c>
      <c r="X384" s="76"/>
      <c r="Y384" s="22">
        <f>IF(OR(X384="",X384=ФИО!$Q$8),0,IF(COUNTIF(X:X,X384)=1,0,1))</f>
        <v>0</v>
      </c>
      <c r="AA384" s="2">
        <f>INDEX(ФИО!B:B,SUMIFS(ФИО!D:D,ФИО!Q:Q,БЮДЖЕТ!X384))</f>
        <v>0</v>
      </c>
    </row>
    <row r="385" spans="1:27" x14ac:dyDescent="0.25">
      <c r="A385" s="1"/>
      <c r="B385" s="5">
        <f t="shared" si="47"/>
        <v>385</v>
      </c>
      <c r="C385" s="5" t="str">
        <f t="shared" si="51"/>
        <v/>
      </c>
      <c r="D385" s="99"/>
      <c r="E385" s="103">
        <f>SUMIFS(ID!$H:$H,ID!$F:$F,$D385)</f>
        <v>0</v>
      </c>
      <c r="F385" s="99"/>
      <c r="G385" s="103">
        <f>SUMIFS(ID!$L:$L,ID!$J:$J,$F385)</f>
        <v>0</v>
      </c>
      <c r="H385" s="99"/>
      <c r="I385" s="103">
        <f>SUMIFS(ID!$P:$P,ID!$N:$N,$H385)</f>
        <v>0</v>
      </c>
      <c r="J385" s="99"/>
      <c r="K385" s="103">
        <f>SUMIFS(ID!$T:$T,ID!$R:$R,$J385)</f>
        <v>0</v>
      </c>
      <c r="L385" s="99"/>
      <c r="M385" s="103">
        <f>SUMIFS(ID!$X:$X,ID!$V:$V,$L385)</f>
        <v>0</v>
      </c>
      <c r="N385" s="99"/>
      <c r="O385" s="103">
        <f>SUMIFS(ID!$AD:$AD,ID!$AB:$AB,$N385)</f>
        <v>0</v>
      </c>
      <c r="P385" s="99" t="str">
        <f t="shared" si="46"/>
        <v/>
      </c>
      <c r="Q385" s="22">
        <f t="shared" si="45"/>
        <v>0</v>
      </c>
      <c r="R385" s="79"/>
      <c r="S385" s="22">
        <f t="shared" si="48"/>
        <v>0</v>
      </c>
      <c r="T385" s="30"/>
      <c r="U385" s="22">
        <f t="shared" si="49"/>
        <v>0</v>
      </c>
      <c r="V385" s="78">
        <f t="shared" si="54"/>
        <v>0</v>
      </c>
      <c r="W385" s="22">
        <f t="shared" si="50"/>
        <v>0</v>
      </c>
      <c r="X385" s="76"/>
      <c r="Y385" s="22">
        <f>IF(OR(X385="",X385=ФИО!$Q$8),0,IF(COUNTIF(X:X,X385)=1,0,1))</f>
        <v>0</v>
      </c>
      <c r="AA385" s="2">
        <f>INDEX(ФИО!B:B,SUMIFS(ФИО!D:D,ФИО!Q:Q,БЮДЖЕТ!X385))</f>
        <v>0</v>
      </c>
    </row>
    <row r="386" spans="1:27" x14ac:dyDescent="0.25">
      <c r="A386" s="1"/>
      <c r="B386" s="5">
        <f t="shared" si="47"/>
        <v>386</v>
      </c>
      <c r="C386" s="5" t="str">
        <f t="shared" si="51"/>
        <v/>
      </c>
      <c r="D386" s="99"/>
      <c r="E386" s="103">
        <f>SUMIFS(ID!$H:$H,ID!$F:$F,$D386)</f>
        <v>0</v>
      </c>
      <c r="F386" s="99"/>
      <c r="G386" s="103">
        <f>SUMIFS(ID!$L:$L,ID!$J:$J,$F386)</f>
        <v>0</v>
      </c>
      <c r="H386" s="99"/>
      <c r="I386" s="103">
        <f>SUMIFS(ID!$P:$P,ID!$N:$N,$H386)</f>
        <v>0</v>
      </c>
      <c r="J386" s="99"/>
      <c r="K386" s="103">
        <f>SUMIFS(ID!$T:$T,ID!$R:$R,$J386)</f>
        <v>0</v>
      </c>
      <c r="L386" s="99"/>
      <c r="M386" s="103">
        <f>SUMIFS(ID!$X:$X,ID!$V:$V,$L386)</f>
        <v>0</v>
      </c>
      <c r="N386" s="99"/>
      <c r="O386" s="103">
        <f>SUMIFS(ID!$AD:$AD,ID!$AB:$AB,$N386)</f>
        <v>0</v>
      </c>
      <c r="P386" s="99" t="str">
        <f t="shared" si="46"/>
        <v/>
      </c>
      <c r="Q386" s="22">
        <f t="shared" si="45"/>
        <v>0</v>
      </c>
      <c r="R386" s="79"/>
      <c r="S386" s="22">
        <f t="shared" si="48"/>
        <v>0</v>
      </c>
      <c r="T386" s="30"/>
      <c r="U386" s="22">
        <f t="shared" si="49"/>
        <v>0</v>
      </c>
      <c r="V386" s="78">
        <f t="shared" si="54"/>
        <v>0</v>
      </c>
      <c r="W386" s="22">
        <f t="shared" si="50"/>
        <v>0</v>
      </c>
      <c r="X386" s="76"/>
      <c r="Y386" s="22">
        <f>IF(OR(X386="",X386=ФИО!$Q$8),0,IF(COUNTIF(X:X,X386)=1,0,1))</f>
        <v>0</v>
      </c>
      <c r="AA386" s="2">
        <f>INDEX(ФИО!B:B,SUMIFS(ФИО!D:D,ФИО!Q:Q,БЮДЖЕТ!X386))</f>
        <v>0</v>
      </c>
    </row>
    <row r="387" spans="1:27" x14ac:dyDescent="0.25">
      <c r="A387" s="1"/>
      <c r="B387" s="5">
        <f t="shared" si="47"/>
        <v>387</v>
      </c>
      <c r="C387" s="5" t="str">
        <f t="shared" si="51"/>
        <v/>
      </c>
      <c r="D387" s="99"/>
      <c r="E387" s="103">
        <f>SUMIFS(ID!$H:$H,ID!$F:$F,$D387)</f>
        <v>0</v>
      </c>
      <c r="F387" s="99"/>
      <c r="G387" s="103">
        <f>SUMIFS(ID!$L:$L,ID!$J:$J,$F387)</f>
        <v>0</v>
      </c>
      <c r="H387" s="99"/>
      <c r="I387" s="103">
        <f>SUMIFS(ID!$P:$P,ID!$N:$N,$H387)</f>
        <v>0</v>
      </c>
      <c r="J387" s="99"/>
      <c r="K387" s="103">
        <f>SUMIFS(ID!$T:$T,ID!$R:$R,$J387)</f>
        <v>0</v>
      </c>
      <c r="L387" s="99"/>
      <c r="M387" s="103">
        <f>SUMIFS(ID!$X:$X,ID!$V:$V,$L387)</f>
        <v>0</v>
      </c>
      <c r="N387" s="99"/>
      <c r="O387" s="103">
        <f>SUMIFS(ID!$AD:$AD,ID!$AB:$AB,$N387)</f>
        <v>0</v>
      </c>
      <c r="P387" s="99" t="str">
        <f t="shared" si="46"/>
        <v/>
      </c>
      <c r="Q387" s="22">
        <f t="shared" si="45"/>
        <v>0</v>
      </c>
      <c r="R387" s="79"/>
      <c r="S387" s="22">
        <f t="shared" si="48"/>
        <v>0</v>
      </c>
      <c r="T387" s="30"/>
      <c r="U387" s="22">
        <f t="shared" si="49"/>
        <v>0</v>
      </c>
      <c r="V387" s="78">
        <f t="shared" si="54"/>
        <v>0</v>
      </c>
      <c r="W387" s="22">
        <f t="shared" si="50"/>
        <v>0</v>
      </c>
      <c r="X387" s="76"/>
      <c r="Y387" s="22">
        <f>IF(OR(X387="",X387=ФИО!$Q$8),0,IF(COUNTIF(X:X,X387)=1,0,1))</f>
        <v>0</v>
      </c>
      <c r="AA387" s="2">
        <f>INDEX(ФИО!B:B,SUMIFS(ФИО!D:D,ФИО!Q:Q,БЮДЖЕТ!X387))</f>
        <v>0</v>
      </c>
    </row>
    <row r="388" spans="1:27" x14ac:dyDescent="0.25">
      <c r="A388" s="1"/>
      <c r="B388" s="5">
        <f t="shared" si="47"/>
        <v>388</v>
      </c>
      <c r="C388" s="5" t="str">
        <f t="shared" si="51"/>
        <v/>
      </c>
      <c r="D388" s="99"/>
      <c r="E388" s="103">
        <f>SUMIFS(ID!$H:$H,ID!$F:$F,$D388)</f>
        <v>0</v>
      </c>
      <c r="F388" s="99"/>
      <c r="G388" s="103">
        <f>SUMIFS(ID!$L:$L,ID!$J:$J,$F388)</f>
        <v>0</v>
      </c>
      <c r="H388" s="99"/>
      <c r="I388" s="103">
        <f>SUMIFS(ID!$P:$P,ID!$N:$N,$H388)</f>
        <v>0</v>
      </c>
      <c r="J388" s="99"/>
      <c r="K388" s="103">
        <f>SUMIFS(ID!$T:$T,ID!$R:$R,$J388)</f>
        <v>0</v>
      </c>
      <c r="L388" s="99"/>
      <c r="M388" s="103">
        <f>SUMIFS(ID!$X:$X,ID!$V:$V,$L388)</f>
        <v>0</v>
      </c>
      <c r="N388" s="99"/>
      <c r="O388" s="103">
        <f>SUMIFS(ID!$AD:$AD,ID!$AB:$AB,$N388)</f>
        <v>0</v>
      </c>
      <c r="P388" s="99" t="str">
        <f t="shared" si="46"/>
        <v/>
      </c>
      <c r="Q388" s="22">
        <f t="shared" si="45"/>
        <v>0</v>
      </c>
      <c r="R388" s="79"/>
      <c r="S388" s="22">
        <f t="shared" si="48"/>
        <v>0</v>
      </c>
      <c r="T388" s="30"/>
      <c r="U388" s="22">
        <f t="shared" si="49"/>
        <v>0</v>
      </c>
      <c r="V388" s="78">
        <f t="shared" si="54"/>
        <v>0</v>
      </c>
      <c r="W388" s="22">
        <f t="shared" si="50"/>
        <v>0</v>
      </c>
      <c r="X388" s="76"/>
      <c r="Y388" s="22">
        <f>IF(OR(X388="",X388=ФИО!$Q$8),0,IF(COUNTIF(X:X,X388)=1,0,1))</f>
        <v>0</v>
      </c>
      <c r="AA388" s="2">
        <f>INDEX(ФИО!B:B,SUMIFS(ФИО!D:D,ФИО!Q:Q,БЮДЖЕТ!X388))</f>
        <v>0</v>
      </c>
    </row>
    <row r="389" spans="1:27" x14ac:dyDescent="0.25">
      <c r="A389" s="1"/>
      <c r="B389" s="5">
        <f t="shared" si="47"/>
        <v>389</v>
      </c>
      <c r="C389" s="5" t="str">
        <f t="shared" si="51"/>
        <v/>
      </c>
      <c r="D389" s="99"/>
      <c r="E389" s="103">
        <f>SUMIFS(ID!$H:$H,ID!$F:$F,$D389)</f>
        <v>0</v>
      </c>
      <c r="F389" s="99"/>
      <c r="G389" s="103">
        <f>SUMIFS(ID!$L:$L,ID!$J:$J,$F389)</f>
        <v>0</v>
      </c>
      <c r="H389" s="99"/>
      <c r="I389" s="103">
        <f>SUMIFS(ID!$P:$P,ID!$N:$N,$H389)</f>
        <v>0</v>
      </c>
      <c r="J389" s="99"/>
      <c r="K389" s="103">
        <f>SUMIFS(ID!$T:$T,ID!$R:$R,$J389)</f>
        <v>0</v>
      </c>
      <c r="L389" s="99"/>
      <c r="M389" s="103">
        <f>SUMIFS(ID!$X:$X,ID!$V:$V,$L389)</f>
        <v>0</v>
      </c>
      <c r="N389" s="99"/>
      <c r="O389" s="103">
        <f>SUMIFS(ID!$AD:$AD,ID!$AB:$AB,$N389)</f>
        <v>0</v>
      </c>
      <c r="P389" s="99" t="str">
        <f t="shared" si="46"/>
        <v/>
      </c>
      <c r="Q389" s="22">
        <f t="shared" si="45"/>
        <v>0</v>
      </c>
      <c r="R389" s="79"/>
      <c r="S389" s="22">
        <f t="shared" si="48"/>
        <v>0</v>
      </c>
      <c r="T389" s="30"/>
      <c r="U389" s="22">
        <f t="shared" si="49"/>
        <v>0</v>
      </c>
      <c r="V389" s="78">
        <f t="shared" si="54"/>
        <v>0</v>
      </c>
      <c r="W389" s="22">
        <f t="shared" si="50"/>
        <v>0</v>
      </c>
      <c r="X389" s="76"/>
      <c r="Y389" s="22">
        <f>IF(OR(X389="",X389=ФИО!$Q$8),0,IF(COUNTIF(X:X,X389)=1,0,1))</f>
        <v>0</v>
      </c>
      <c r="AA389" s="2">
        <f>INDEX(ФИО!B:B,SUMIFS(ФИО!D:D,ФИО!Q:Q,БЮДЖЕТ!X389))</f>
        <v>0</v>
      </c>
    </row>
    <row r="390" spans="1:27" x14ac:dyDescent="0.25">
      <c r="A390" s="1"/>
      <c r="B390" s="5">
        <f t="shared" si="47"/>
        <v>390</v>
      </c>
      <c r="C390" s="5" t="str">
        <f t="shared" si="51"/>
        <v/>
      </c>
      <c r="D390" s="99"/>
      <c r="E390" s="103">
        <f>SUMIFS(ID!$H:$H,ID!$F:$F,$D390)</f>
        <v>0</v>
      </c>
      <c r="F390" s="99"/>
      <c r="G390" s="103">
        <f>SUMIFS(ID!$L:$L,ID!$J:$J,$F390)</f>
        <v>0</v>
      </c>
      <c r="H390" s="99"/>
      <c r="I390" s="103">
        <f>SUMIFS(ID!$P:$P,ID!$N:$N,$H390)</f>
        <v>0</v>
      </c>
      <c r="J390" s="99"/>
      <c r="K390" s="103">
        <f>SUMIFS(ID!$T:$T,ID!$R:$R,$J390)</f>
        <v>0</v>
      </c>
      <c r="L390" s="99"/>
      <c r="M390" s="103">
        <f>SUMIFS(ID!$X:$X,ID!$V:$V,$L390)</f>
        <v>0</v>
      </c>
      <c r="N390" s="99"/>
      <c r="O390" s="103">
        <f>SUMIFS(ID!$AD:$AD,ID!$AB:$AB,$N390)</f>
        <v>0</v>
      </c>
      <c r="P390" s="99" t="str">
        <f t="shared" si="46"/>
        <v/>
      </c>
      <c r="Q390" s="22">
        <f t="shared" si="45"/>
        <v>0</v>
      </c>
      <c r="R390" s="79"/>
      <c r="S390" s="22">
        <f t="shared" si="48"/>
        <v>0</v>
      </c>
      <c r="T390" s="30"/>
      <c r="U390" s="22">
        <f t="shared" si="49"/>
        <v>0</v>
      </c>
      <c r="V390" s="78">
        <f t="shared" si="54"/>
        <v>0</v>
      </c>
      <c r="W390" s="22">
        <f t="shared" si="50"/>
        <v>0</v>
      </c>
      <c r="X390" s="76"/>
      <c r="Y390" s="22">
        <f>IF(OR(X390="",X390=ФИО!$Q$8),0,IF(COUNTIF(X:X,X390)=1,0,1))</f>
        <v>0</v>
      </c>
      <c r="AA390" s="2">
        <f>INDEX(ФИО!B:B,SUMIFS(ФИО!D:D,ФИО!Q:Q,БЮДЖЕТ!X390))</f>
        <v>0</v>
      </c>
    </row>
    <row r="391" spans="1:27" x14ac:dyDescent="0.25">
      <c r="A391" s="1"/>
      <c r="B391" s="5">
        <f t="shared" si="47"/>
        <v>391</v>
      </c>
      <c r="C391" s="5" t="str">
        <f t="shared" si="51"/>
        <v/>
      </c>
      <c r="D391" s="99"/>
      <c r="E391" s="103">
        <f>SUMIFS(ID!$H:$H,ID!$F:$F,$D391)</f>
        <v>0</v>
      </c>
      <c r="F391" s="99"/>
      <c r="G391" s="103">
        <f>SUMIFS(ID!$L:$L,ID!$J:$J,$F391)</f>
        <v>0</v>
      </c>
      <c r="H391" s="99"/>
      <c r="I391" s="103">
        <f>SUMIFS(ID!$P:$P,ID!$N:$N,$H391)</f>
        <v>0</v>
      </c>
      <c r="J391" s="99"/>
      <c r="K391" s="103">
        <f>SUMIFS(ID!$T:$T,ID!$R:$R,$J391)</f>
        <v>0</v>
      </c>
      <c r="L391" s="99"/>
      <c r="M391" s="103">
        <f>SUMIFS(ID!$X:$X,ID!$V:$V,$L391)</f>
        <v>0</v>
      </c>
      <c r="N391" s="99"/>
      <c r="O391" s="103">
        <f>SUMIFS(ID!$AD:$AD,ID!$AB:$AB,$N391)</f>
        <v>0</v>
      </c>
      <c r="P391" s="99" t="str">
        <f t="shared" si="46"/>
        <v/>
      </c>
      <c r="Q391" s="22">
        <f t="shared" si="45"/>
        <v>0</v>
      </c>
      <c r="R391" s="79"/>
      <c r="S391" s="22">
        <f t="shared" si="48"/>
        <v>0</v>
      </c>
      <c r="T391" s="30"/>
      <c r="U391" s="22">
        <f t="shared" si="49"/>
        <v>0</v>
      </c>
      <c r="V391" s="78">
        <f t="shared" si="54"/>
        <v>0</v>
      </c>
      <c r="W391" s="22">
        <f t="shared" si="50"/>
        <v>0</v>
      </c>
      <c r="X391" s="76"/>
      <c r="Y391" s="22">
        <f>IF(OR(X391="",X391=ФИО!$Q$8),0,IF(COUNTIF(X:X,X391)=1,0,1))</f>
        <v>0</v>
      </c>
      <c r="AA391" s="2">
        <f>INDEX(ФИО!B:B,SUMIFS(ФИО!D:D,ФИО!Q:Q,БЮДЖЕТ!X391))</f>
        <v>0</v>
      </c>
    </row>
    <row r="392" spans="1:27" x14ac:dyDescent="0.25">
      <c r="A392" s="1"/>
      <c r="B392" s="5">
        <f t="shared" si="47"/>
        <v>392</v>
      </c>
      <c r="C392" s="5" t="str">
        <f t="shared" si="51"/>
        <v/>
      </c>
      <c r="D392" s="99"/>
      <c r="E392" s="103">
        <f>SUMIFS(ID!$H:$H,ID!$F:$F,$D392)</f>
        <v>0</v>
      </c>
      <c r="F392" s="99"/>
      <c r="G392" s="103">
        <f>SUMIFS(ID!$L:$L,ID!$J:$J,$F392)</f>
        <v>0</v>
      </c>
      <c r="H392" s="99"/>
      <c r="I392" s="103">
        <f>SUMIFS(ID!$P:$P,ID!$N:$N,$H392)</f>
        <v>0</v>
      </c>
      <c r="J392" s="99"/>
      <c r="K392" s="103">
        <f>SUMIFS(ID!$T:$T,ID!$R:$R,$J392)</f>
        <v>0</v>
      </c>
      <c r="L392" s="99"/>
      <c r="M392" s="103">
        <f>SUMIFS(ID!$X:$X,ID!$V:$V,$L392)</f>
        <v>0</v>
      </c>
      <c r="N392" s="99"/>
      <c r="O392" s="103">
        <f>SUMIFS(ID!$AD:$AD,ID!$AB:$AB,$N392)</f>
        <v>0</v>
      </c>
      <c r="P392" s="99" t="str">
        <f t="shared" si="46"/>
        <v/>
      </c>
      <c r="Q392" s="22">
        <f t="shared" si="45"/>
        <v>0</v>
      </c>
      <c r="R392" s="79"/>
      <c r="S392" s="22">
        <f t="shared" si="48"/>
        <v>0</v>
      </c>
      <c r="T392" s="30"/>
      <c r="U392" s="22">
        <f t="shared" si="49"/>
        <v>0</v>
      </c>
      <c r="V392" s="78">
        <f t="shared" si="54"/>
        <v>0</v>
      </c>
      <c r="W392" s="22">
        <f t="shared" si="50"/>
        <v>0</v>
      </c>
      <c r="X392" s="76"/>
      <c r="Y392" s="22">
        <f>IF(OR(X392="",X392=ФИО!$Q$8),0,IF(COUNTIF(X:X,X392)=1,0,1))</f>
        <v>0</v>
      </c>
      <c r="AA392" s="2">
        <f>INDEX(ФИО!B:B,SUMIFS(ФИО!D:D,ФИО!Q:Q,БЮДЖЕТ!X392))</f>
        <v>0</v>
      </c>
    </row>
    <row r="393" spans="1:27" x14ac:dyDescent="0.25">
      <c r="A393" s="1"/>
      <c r="B393" s="5">
        <f t="shared" si="47"/>
        <v>393</v>
      </c>
      <c r="C393" s="5" t="str">
        <f t="shared" si="51"/>
        <v/>
      </c>
      <c r="D393" s="99"/>
      <c r="E393" s="103">
        <f>SUMIFS(ID!$H:$H,ID!$F:$F,$D393)</f>
        <v>0</v>
      </c>
      <c r="F393" s="99"/>
      <c r="G393" s="103">
        <f>SUMIFS(ID!$L:$L,ID!$J:$J,$F393)</f>
        <v>0</v>
      </c>
      <c r="H393" s="99"/>
      <c r="I393" s="103">
        <f>SUMIFS(ID!$P:$P,ID!$N:$N,$H393)</f>
        <v>0</v>
      </c>
      <c r="J393" s="99"/>
      <c r="K393" s="103">
        <f>SUMIFS(ID!$T:$T,ID!$R:$R,$J393)</f>
        <v>0</v>
      </c>
      <c r="L393" s="99"/>
      <c r="M393" s="103">
        <f>SUMIFS(ID!$X:$X,ID!$V:$V,$L393)</f>
        <v>0</v>
      </c>
      <c r="N393" s="99"/>
      <c r="O393" s="103">
        <f>SUMIFS(ID!$AD:$AD,ID!$AB:$AB,$N393)</f>
        <v>0</v>
      </c>
      <c r="P393" s="99" t="str">
        <f t="shared" si="46"/>
        <v/>
      </c>
      <c r="Q393" s="22">
        <f t="shared" si="45"/>
        <v>0</v>
      </c>
      <c r="R393" s="79"/>
      <c r="S393" s="22">
        <f t="shared" si="48"/>
        <v>0</v>
      </c>
      <c r="T393" s="30"/>
      <c r="U393" s="22">
        <f t="shared" si="49"/>
        <v>0</v>
      </c>
      <c r="V393" s="78">
        <f t="shared" si="54"/>
        <v>0</v>
      </c>
      <c r="W393" s="22">
        <f t="shared" si="50"/>
        <v>0</v>
      </c>
      <c r="X393" s="76"/>
      <c r="Y393" s="22">
        <f>IF(OR(X393="",X393=ФИО!$Q$8),0,IF(COUNTIF(X:X,X393)=1,0,1))</f>
        <v>0</v>
      </c>
      <c r="AA393" s="2">
        <f>INDEX(ФИО!B:B,SUMIFS(ФИО!D:D,ФИО!Q:Q,БЮДЖЕТ!X393))</f>
        <v>0</v>
      </c>
    </row>
    <row r="394" spans="1:27" x14ac:dyDescent="0.25">
      <c r="A394" s="1"/>
      <c r="B394" s="5">
        <f t="shared" si="47"/>
        <v>394</v>
      </c>
      <c r="C394" s="5" t="str">
        <f t="shared" si="51"/>
        <v/>
      </c>
      <c r="D394" s="99"/>
      <c r="E394" s="103">
        <f>SUMIFS(ID!$H:$H,ID!$F:$F,$D394)</f>
        <v>0</v>
      </c>
      <c r="F394" s="99"/>
      <c r="G394" s="103">
        <f>SUMIFS(ID!$L:$L,ID!$J:$J,$F394)</f>
        <v>0</v>
      </c>
      <c r="H394" s="99"/>
      <c r="I394" s="103">
        <f>SUMIFS(ID!$P:$P,ID!$N:$N,$H394)</f>
        <v>0</v>
      </c>
      <c r="J394" s="99"/>
      <c r="K394" s="103">
        <f>SUMIFS(ID!$T:$T,ID!$R:$R,$J394)</f>
        <v>0</v>
      </c>
      <c r="L394" s="99"/>
      <c r="M394" s="103">
        <f>SUMIFS(ID!$X:$X,ID!$V:$V,$L394)</f>
        <v>0</v>
      </c>
      <c r="N394" s="99"/>
      <c r="O394" s="103">
        <f>SUMIFS(ID!$AD:$AD,ID!$AB:$AB,$N394)</f>
        <v>0</v>
      </c>
      <c r="P394" s="99" t="str">
        <f t="shared" si="46"/>
        <v/>
      </c>
      <c r="Q394" s="22">
        <f t="shared" si="45"/>
        <v>0</v>
      </c>
      <c r="R394" s="79"/>
      <c r="S394" s="22">
        <f t="shared" si="48"/>
        <v>0</v>
      </c>
      <c r="T394" s="30"/>
      <c r="U394" s="22">
        <f t="shared" si="49"/>
        <v>0</v>
      </c>
      <c r="V394" s="78">
        <f t="shared" si="54"/>
        <v>0</v>
      </c>
      <c r="W394" s="22">
        <f t="shared" si="50"/>
        <v>0</v>
      </c>
      <c r="X394" s="76"/>
      <c r="Y394" s="22">
        <f>IF(OR(X394="",X394=ФИО!$Q$8),0,IF(COUNTIF(X:X,X394)=1,0,1))</f>
        <v>0</v>
      </c>
      <c r="AA394" s="2">
        <f>INDEX(ФИО!B:B,SUMIFS(ФИО!D:D,ФИО!Q:Q,БЮДЖЕТ!X394))</f>
        <v>0</v>
      </c>
    </row>
    <row r="395" spans="1:27" x14ac:dyDescent="0.25">
      <c r="A395" s="1"/>
      <c r="B395" s="5">
        <f t="shared" si="47"/>
        <v>395</v>
      </c>
      <c r="C395" s="5" t="str">
        <f t="shared" si="51"/>
        <v/>
      </c>
      <c r="D395" s="99"/>
      <c r="E395" s="103">
        <f>SUMIFS(ID!$H:$H,ID!$F:$F,$D395)</f>
        <v>0</v>
      </c>
      <c r="F395" s="99"/>
      <c r="G395" s="103">
        <f>SUMIFS(ID!$L:$L,ID!$J:$J,$F395)</f>
        <v>0</v>
      </c>
      <c r="H395" s="99"/>
      <c r="I395" s="103">
        <f>SUMIFS(ID!$P:$P,ID!$N:$N,$H395)</f>
        <v>0</v>
      </c>
      <c r="J395" s="99"/>
      <c r="K395" s="103">
        <f>SUMIFS(ID!$T:$T,ID!$R:$R,$J395)</f>
        <v>0</v>
      </c>
      <c r="L395" s="99"/>
      <c r="M395" s="103">
        <f>SUMIFS(ID!$X:$X,ID!$V:$V,$L395)</f>
        <v>0</v>
      </c>
      <c r="N395" s="99"/>
      <c r="O395" s="103">
        <f>SUMIFS(ID!$AD:$AD,ID!$AB:$AB,$N395)</f>
        <v>0</v>
      </c>
      <c r="P395" s="99" t="str">
        <f t="shared" si="46"/>
        <v/>
      </c>
      <c r="Q395" s="22">
        <f t="shared" ref="Q395:Q458" si="55">IF(P395="Ошибка!",1,IF(P395="",0,IF(COUNTIF(P:P,P395)=1,0,1)))</f>
        <v>0</v>
      </c>
      <c r="R395" s="79"/>
      <c r="S395" s="22">
        <f t="shared" si="48"/>
        <v>0</v>
      </c>
      <c r="T395" s="30"/>
      <c r="U395" s="22">
        <f t="shared" si="49"/>
        <v>0</v>
      </c>
      <c r="V395" s="78">
        <f t="shared" si="54"/>
        <v>0</v>
      </c>
      <c r="W395" s="22">
        <f t="shared" si="50"/>
        <v>0</v>
      </c>
      <c r="X395" s="76"/>
      <c r="Y395" s="22">
        <f>IF(OR(X395="",X395=ФИО!$Q$8),0,IF(COUNTIF(X:X,X395)=1,0,1))</f>
        <v>0</v>
      </c>
      <c r="AA395" s="2">
        <f>INDEX(ФИО!B:B,SUMIFS(ФИО!D:D,ФИО!Q:Q,БЮДЖЕТ!X395))</f>
        <v>0</v>
      </c>
    </row>
    <row r="396" spans="1:27" x14ac:dyDescent="0.25">
      <c r="A396" s="1"/>
      <c r="B396" s="5">
        <f t="shared" si="47"/>
        <v>396</v>
      </c>
      <c r="C396" s="5" t="str">
        <f t="shared" si="51"/>
        <v/>
      </c>
      <c r="D396" s="99"/>
      <c r="E396" s="103">
        <f>SUMIFS(ID!$H:$H,ID!$F:$F,$D396)</f>
        <v>0</v>
      </c>
      <c r="F396" s="99"/>
      <c r="G396" s="103">
        <f>SUMIFS(ID!$L:$L,ID!$J:$J,$F396)</f>
        <v>0</v>
      </c>
      <c r="H396" s="99"/>
      <c r="I396" s="103">
        <f>SUMIFS(ID!$P:$P,ID!$N:$N,$H396)</f>
        <v>0</v>
      </c>
      <c r="J396" s="99"/>
      <c r="K396" s="103">
        <f>SUMIFS(ID!$T:$T,ID!$R:$R,$J396)</f>
        <v>0</v>
      </c>
      <c r="L396" s="99"/>
      <c r="M396" s="103">
        <f>SUMIFS(ID!$X:$X,ID!$V:$V,$L396)</f>
        <v>0</v>
      </c>
      <c r="N396" s="99"/>
      <c r="O396" s="103">
        <f>SUMIFS(ID!$AD:$AD,ID!$AB:$AB,$N396)</f>
        <v>0</v>
      </c>
      <c r="P396" s="99" t="str">
        <f t="shared" ref="P396:P459" si="56">IF(OR(N396="",O396=0),"",IF(OR(E396=0,G396=0,I396=0,M396=0),"Ошибка!",E396&amp;"."&amp;G396&amp;"."&amp;I396&amp;"."&amp;M396&amp;"."&amp;O396))</f>
        <v/>
      </c>
      <c r="Q396" s="22">
        <f t="shared" si="55"/>
        <v>0</v>
      </c>
      <c r="R396" s="79"/>
      <c r="S396" s="22">
        <f t="shared" si="48"/>
        <v>0</v>
      </c>
      <c r="T396" s="30"/>
      <c r="U396" s="22">
        <f t="shared" si="49"/>
        <v>0</v>
      </c>
      <c r="V396" s="78">
        <f t="shared" si="54"/>
        <v>0</v>
      </c>
      <c r="W396" s="22">
        <f t="shared" si="50"/>
        <v>0</v>
      </c>
      <c r="X396" s="76"/>
      <c r="Y396" s="22">
        <f>IF(OR(X396="",X396=ФИО!$Q$8),0,IF(COUNTIF(X:X,X396)=1,0,1))</f>
        <v>0</v>
      </c>
      <c r="AA396" s="2">
        <f>INDEX(ФИО!B:B,SUMIFS(ФИО!D:D,ФИО!Q:Q,БЮДЖЕТ!X396))</f>
        <v>0</v>
      </c>
    </row>
    <row r="397" spans="1:27" x14ac:dyDescent="0.25">
      <c r="A397" s="1"/>
      <c r="B397" s="5">
        <f t="shared" si="47"/>
        <v>397</v>
      </c>
      <c r="C397" s="5" t="str">
        <f t="shared" si="51"/>
        <v/>
      </c>
      <c r="D397" s="99"/>
      <c r="E397" s="103">
        <f>SUMIFS(ID!$H:$H,ID!$F:$F,$D397)</f>
        <v>0</v>
      </c>
      <c r="F397" s="99"/>
      <c r="G397" s="103">
        <f>SUMIFS(ID!$L:$L,ID!$J:$J,$F397)</f>
        <v>0</v>
      </c>
      <c r="H397" s="99"/>
      <c r="I397" s="103">
        <f>SUMIFS(ID!$P:$P,ID!$N:$N,$H397)</f>
        <v>0</v>
      </c>
      <c r="J397" s="99"/>
      <c r="K397" s="103">
        <f>SUMIFS(ID!$T:$T,ID!$R:$R,$J397)</f>
        <v>0</v>
      </c>
      <c r="L397" s="99"/>
      <c r="M397" s="103">
        <f>SUMIFS(ID!$X:$X,ID!$V:$V,$L397)</f>
        <v>0</v>
      </c>
      <c r="N397" s="99"/>
      <c r="O397" s="103">
        <f>SUMIFS(ID!$AD:$AD,ID!$AB:$AB,$N397)</f>
        <v>0</v>
      </c>
      <c r="P397" s="99" t="str">
        <f t="shared" si="56"/>
        <v/>
      </c>
      <c r="Q397" s="22">
        <f t="shared" si="55"/>
        <v>0</v>
      </c>
      <c r="R397" s="79"/>
      <c r="S397" s="22">
        <f t="shared" si="48"/>
        <v>0</v>
      </c>
      <c r="T397" s="30"/>
      <c r="U397" s="22">
        <f t="shared" si="49"/>
        <v>0</v>
      </c>
      <c r="V397" s="78">
        <f t="shared" si="54"/>
        <v>0</v>
      </c>
      <c r="W397" s="22">
        <f t="shared" si="50"/>
        <v>0</v>
      </c>
      <c r="X397" s="76"/>
      <c r="Y397" s="22">
        <f>IF(OR(X397="",X397=ФИО!$Q$8),0,IF(COUNTIF(X:X,X397)=1,0,1))</f>
        <v>0</v>
      </c>
      <c r="AA397" s="2">
        <f>INDEX(ФИО!B:B,SUMIFS(ФИО!D:D,ФИО!Q:Q,БЮДЖЕТ!X397))</f>
        <v>0</v>
      </c>
    </row>
    <row r="398" spans="1:27" x14ac:dyDescent="0.25">
      <c r="A398" s="1"/>
      <c r="B398" s="5">
        <f t="shared" ref="B398:B461" si="57">ROW(A398)</f>
        <v>398</v>
      </c>
      <c r="C398" s="5" t="str">
        <f t="shared" si="51"/>
        <v/>
      </c>
      <c r="D398" s="99"/>
      <c r="E398" s="103">
        <f>SUMIFS(ID!$H:$H,ID!$F:$F,$D398)</f>
        <v>0</v>
      </c>
      <c r="F398" s="99"/>
      <c r="G398" s="103">
        <f>SUMIFS(ID!$L:$L,ID!$J:$J,$F398)</f>
        <v>0</v>
      </c>
      <c r="H398" s="99"/>
      <c r="I398" s="103">
        <f>SUMIFS(ID!$P:$P,ID!$N:$N,$H398)</f>
        <v>0</v>
      </c>
      <c r="J398" s="99"/>
      <c r="K398" s="103">
        <f>SUMIFS(ID!$T:$T,ID!$R:$R,$J398)</f>
        <v>0</v>
      </c>
      <c r="L398" s="99"/>
      <c r="M398" s="103">
        <f>SUMIFS(ID!$X:$X,ID!$V:$V,$L398)</f>
        <v>0</v>
      </c>
      <c r="N398" s="99"/>
      <c r="O398" s="103">
        <f>SUMIFS(ID!$AD:$AD,ID!$AB:$AB,$N398)</f>
        <v>0</v>
      </c>
      <c r="P398" s="99" t="str">
        <f t="shared" si="56"/>
        <v/>
      </c>
      <c r="Q398" s="22">
        <f t="shared" si="55"/>
        <v>0</v>
      </c>
      <c r="R398" s="79"/>
      <c r="S398" s="22">
        <f t="shared" ref="S398:S460" si="58">IF(OR(AND($P398&lt;&gt;"",R398=0),AND($P398="",AND(R398&lt;&gt;0,R398&lt;&gt;""))),1,0)</f>
        <v>0</v>
      </c>
      <c r="T398" s="30"/>
      <c r="U398" s="22">
        <f t="shared" ref="U398:U460" si="59">IF(OR(AND($P398&lt;&gt;"",T398=0),AND($P398="",AND(T398&lt;&gt;0,T398&lt;&gt;""))),1,0)</f>
        <v>0</v>
      </c>
      <c r="V398" s="78">
        <f t="shared" si="54"/>
        <v>0</v>
      </c>
      <c r="W398" s="22">
        <f t="shared" ref="W398:W460" si="60">IF(OR(AND($P398&lt;&gt;"",V398=0),AND($P398="",AND(V398&lt;&gt;0,V398&lt;&gt;""))),1,0)</f>
        <v>0</v>
      </c>
      <c r="X398" s="76"/>
      <c r="Y398" s="22">
        <f>IF(OR(X398="",X398=ФИО!$Q$8),0,IF(COUNTIF(X:X,X398)=1,0,1))</f>
        <v>0</v>
      </c>
      <c r="AA398" s="2">
        <f>INDEX(ФИО!B:B,SUMIFS(ФИО!D:D,ФИО!Q:Q,БЮДЖЕТ!X398))</f>
        <v>0</v>
      </c>
    </row>
    <row r="399" spans="1:27" x14ac:dyDescent="0.25">
      <c r="A399" s="1"/>
      <c r="B399" s="5">
        <f t="shared" si="57"/>
        <v>399</v>
      </c>
      <c r="C399" s="5" t="str">
        <f t="shared" ref="C399:C462" si="61">IF(OR(P399="",C398=""),"",C398+1)</f>
        <v/>
      </c>
      <c r="D399" s="99"/>
      <c r="E399" s="103">
        <f>SUMIFS(ID!$H:$H,ID!$F:$F,$D399)</f>
        <v>0</v>
      </c>
      <c r="F399" s="99"/>
      <c r="G399" s="103">
        <f>SUMIFS(ID!$L:$L,ID!$J:$J,$F399)</f>
        <v>0</v>
      </c>
      <c r="H399" s="99"/>
      <c r="I399" s="103">
        <f>SUMIFS(ID!$P:$P,ID!$N:$N,$H399)</f>
        <v>0</v>
      </c>
      <c r="J399" s="99"/>
      <c r="K399" s="103">
        <f>SUMIFS(ID!$T:$T,ID!$R:$R,$J399)</f>
        <v>0</v>
      </c>
      <c r="L399" s="99"/>
      <c r="M399" s="103">
        <f>SUMIFS(ID!$X:$X,ID!$V:$V,$L399)</f>
        <v>0</v>
      </c>
      <c r="N399" s="99"/>
      <c r="O399" s="103">
        <f>SUMIFS(ID!$AD:$AD,ID!$AB:$AB,$N399)</f>
        <v>0</v>
      </c>
      <c r="P399" s="99" t="str">
        <f t="shared" si="56"/>
        <v/>
      </c>
      <c r="Q399" s="22">
        <f t="shared" si="55"/>
        <v>0</v>
      </c>
      <c r="R399" s="79"/>
      <c r="S399" s="22">
        <f t="shared" si="58"/>
        <v>0</v>
      </c>
      <c r="T399" s="30"/>
      <c r="U399" s="22">
        <f t="shared" si="59"/>
        <v>0</v>
      </c>
      <c r="V399" s="78">
        <f t="shared" si="54"/>
        <v>0</v>
      </c>
      <c r="W399" s="22">
        <f t="shared" si="60"/>
        <v>0</v>
      </c>
      <c r="X399" s="76"/>
      <c r="Y399" s="22">
        <f>IF(OR(X399="",X399=ФИО!$Q$8),0,IF(COUNTIF(X:X,X399)=1,0,1))</f>
        <v>0</v>
      </c>
      <c r="AA399" s="2">
        <f>INDEX(ФИО!B:B,SUMIFS(ФИО!D:D,ФИО!Q:Q,БЮДЖЕТ!X399))</f>
        <v>0</v>
      </c>
    </row>
    <row r="400" spans="1:27" x14ac:dyDescent="0.25">
      <c r="A400" s="1"/>
      <c r="B400" s="5">
        <f t="shared" si="57"/>
        <v>400</v>
      </c>
      <c r="C400" s="5" t="str">
        <f t="shared" si="61"/>
        <v/>
      </c>
      <c r="D400" s="99"/>
      <c r="E400" s="103">
        <f>SUMIFS(ID!$H:$H,ID!$F:$F,$D400)</f>
        <v>0</v>
      </c>
      <c r="F400" s="99"/>
      <c r="G400" s="103">
        <f>SUMIFS(ID!$L:$L,ID!$J:$J,$F400)</f>
        <v>0</v>
      </c>
      <c r="H400" s="99"/>
      <c r="I400" s="103">
        <f>SUMIFS(ID!$P:$P,ID!$N:$N,$H400)</f>
        <v>0</v>
      </c>
      <c r="J400" s="99"/>
      <c r="K400" s="103">
        <f>SUMIFS(ID!$T:$T,ID!$R:$R,$J400)</f>
        <v>0</v>
      </c>
      <c r="L400" s="99"/>
      <c r="M400" s="103">
        <f>SUMIFS(ID!$X:$X,ID!$V:$V,$L400)</f>
        <v>0</v>
      </c>
      <c r="N400" s="99"/>
      <c r="O400" s="103">
        <f>SUMIFS(ID!$AD:$AD,ID!$AB:$AB,$N400)</f>
        <v>0</v>
      </c>
      <c r="P400" s="99" t="str">
        <f t="shared" si="56"/>
        <v/>
      </c>
      <c r="Q400" s="22">
        <f t="shared" si="55"/>
        <v>0</v>
      </c>
      <c r="R400" s="79"/>
      <c r="S400" s="22">
        <f t="shared" si="58"/>
        <v>0</v>
      </c>
      <c r="T400" s="30"/>
      <c r="U400" s="22">
        <f t="shared" si="59"/>
        <v>0</v>
      </c>
      <c r="V400" s="78">
        <f t="shared" si="54"/>
        <v>0</v>
      </c>
      <c r="W400" s="22">
        <f t="shared" si="60"/>
        <v>0</v>
      </c>
      <c r="X400" s="76"/>
      <c r="Y400" s="22">
        <f>IF(OR(X400="",X400=ФИО!$Q$8),0,IF(COUNTIF(X:X,X400)=1,0,1))</f>
        <v>0</v>
      </c>
      <c r="AA400" s="2">
        <f>INDEX(ФИО!B:B,SUMIFS(ФИО!D:D,ФИО!Q:Q,БЮДЖЕТ!X400))</f>
        <v>0</v>
      </c>
    </row>
    <row r="401" spans="1:27" x14ac:dyDescent="0.25">
      <c r="A401" s="1"/>
      <c r="B401" s="5">
        <f t="shared" si="57"/>
        <v>401</v>
      </c>
      <c r="C401" s="5" t="str">
        <f t="shared" si="61"/>
        <v/>
      </c>
      <c r="D401" s="99"/>
      <c r="E401" s="103">
        <f>SUMIFS(ID!$H:$H,ID!$F:$F,$D401)</f>
        <v>0</v>
      </c>
      <c r="F401" s="99"/>
      <c r="G401" s="103">
        <f>SUMIFS(ID!$L:$L,ID!$J:$J,$F401)</f>
        <v>0</v>
      </c>
      <c r="H401" s="99"/>
      <c r="I401" s="103">
        <f>SUMIFS(ID!$P:$P,ID!$N:$N,$H401)</f>
        <v>0</v>
      </c>
      <c r="J401" s="99"/>
      <c r="K401" s="103">
        <f>SUMIFS(ID!$T:$T,ID!$R:$R,$J401)</f>
        <v>0</v>
      </c>
      <c r="L401" s="99"/>
      <c r="M401" s="103">
        <f>SUMIFS(ID!$X:$X,ID!$V:$V,$L401)</f>
        <v>0</v>
      </c>
      <c r="N401" s="99"/>
      <c r="O401" s="103">
        <f>SUMIFS(ID!$AD:$AD,ID!$AB:$AB,$N401)</f>
        <v>0</v>
      </c>
      <c r="P401" s="99" t="str">
        <f t="shared" si="56"/>
        <v/>
      </c>
      <c r="Q401" s="22">
        <f t="shared" si="55"/>
        <v>0</v>
      </c>
      <c r="R401" s="79"/>
      <c r="S401" s="22">
        <f t="shared" si="58"/>
        <v>0</v>
      </c>
      <c r="T401" s="30"/>
      <c r="U401" s="22">
        <f t="shared" si="59"/>
        <v>0</v>
      </c>
      <c r="V401" s="78">
        <f t="shared" si="54"/>
        <v>0</v>
      </c>
      <c r="W401" s="22">
        <f t="shared" si="60"/>
        <v>0</v>
      </c>
      <c r="X401" s="76"/>
      <c r="Y401" s="22">
        <f>IF(OR(X401="",X401=ФИО!$Q$8),0,IF(COUNTIF(X:X,X401)=1,0,1))</f>
        <v>0</v>
      </c>
      <c r="AA401" s="2">
        <f>INDEX(ФИО!B:B,SUMIFS(ФИО!D:D,ФИО!Q:Q,БЮДЖЕТ!X401))</f>
        <v>0</v>
      </c>
    </row>
    <row r="402" spans="1:27" x14ac:dyDescent="0.25">
      <c r="A402" s="1"/>
      <c r="B402" s="5">
        <f t="shared" si="57"/>
        <v>402</v>
      </c>
      <c r="C402" s="5" t="str">
        <f t="shared" si="61"/>
        <v/>
      </c>
      <c r="D402" s="99"/>
      <c r="E402" s="103">
        <f>SUMIFS(ID!$H:$H,ID!$F:$F,$D402)</f>
        <v>0</v>
      </c>
      <c r="F402" s="99"/>
      <c r="G402" s="103">
        <f>SUMIFS(ID!$L:$L,ID!$J:$J,$F402)</f>
        <v>0</v>
      </c>
      <c r="H402" s="99"/>
      <c r="I402" s="103">
        <f>SUMIFS(ID!$P:$P,ID!$N:$N,$H402)</f>
        <v>0</v>
      </c>
      <c r="J402" s="99"/>
      <c r="K402" s="103">
        <f>SUMIFS(ID!$T:$T,ID!$R:$R,$J402)</f>
        <v>0</v>
      </c>
      <c r="L402" s="99"/>
      <c r="M402" s="103">
        <f>SUMIFS(ID!$X:$X,ID!$V:$V,$L402)</f>
        <v>0</v>
      </c>
      <c r="N402" s="99"/>
      <c r="O402" s="103">
        <f>SUMIFS(ID!$AD:$AD,ID!$AB:$AB,$N402)</f>
        <v>0</v>
      </c>
      <c r="P402" s="99" t="str">
        <f t="shared" si="56"/>
        <v/>
      </c>
      <c r="Q402" s="22">
        <f t="shared" si="55"/>
        <v>0</v>
      </c>
      <c r="R402" s="79"/>
      <c r="S402" s="22">
        <f t="shared" si="58"/>
        <v>0</v>
      </c>
      <c r="T402" s="30"/>
      <c r="U402" s="22">
        <f t="shared" si="59"/>
        <v>0</v>
      </c>
      <c r="V402" s="78">
        <f t="shared" ref="V402:V409" si="62">R402*T402</f>
        <v>0</v>
      </c>
      <c r="W402" s="22">
        <f t="shared" si="60"/>
        <v>0</v>
      </c>
      <c r="X402" s="76"/>
      <c r="Y402" s="22">
        <f>IF(OR(X402="",X402=ФИО!$Q$8),0,IF(COUNTIF(X:X,X402)=1,0,1))</f>
        <v>0</v>
      </c>
      <c r="AA402" s="2">
        <f>INDEX(ФИО!B:B,SUMIFS(ФИО!D:D,ФИО!Q:Q,БЮДЖЕТ!X402))</f>
        <v>0</v>
      </c>
    </row>
    <row r="403" spans="1:27" x14ac:dyDescent="0.25">
      <c r="A403" s="1"/>
      <c r="B403" s="5">
        <f t="shared" si="57"/>
        <v>403</v>
      </c>
      <c r="C403" s="5" t="str">
        <f t="shared" si="61"/>
        <v/>
      </c>
      <c r="D403" s="99"/>
      <c r="E403" s="103">
        <f>SUMIFS(ID!$H:$H,ID!$F:$F,$D403)</f>
        <v>0</v>
      </c>
      <c r="F403" s="99"/>
      <c r="G403" s="103">
        <f>SUMIFS(ID!$L:$L,ID!$J:$J,$F403)</f>
        <v>0</v>
      </c>
      <c r="H403" s="99"/>
      <c r="I403" s="103">
        <f>SUMIFS(ID!$P:$P,ID!$N:$N,$H403)</f>
        <v>0</v>
      </c>
      <c r="J403" s="99"/>
      <c r="K403" s="103">
        <f>SUMIFS(ID!$T:$T,ID!$R:$R,$J403)</f>
        <v>0</v>
      </c>
      <c r="L403" s="99"/>
      <c r="M403" s="103">
        <f>SUMIFS(ID!$X:$X,ID!$V:$V,$L403)</f>
        <v>0</v>
      </c>
      <c r="N403" s="99"/>
      <c r="O403" s="103">
        <f>SUMIFS(ID!$AD:$AD,ID!$AB:$AB,$N403)</f>
        <v>0</v>
      </c>
      <c r="P403" s="99" t="str">
        <f t="shared" si="56"/>
        <v/>
      </c>
      <c r="Q403" s="22">
        <f t="shared" si="55"/>
        <v>0</v>
      </c>
      <c r="R403" s="79"/>
      <c r="S403" s="22">
        <f t="shared" si="58"/>
        <v>0</v>
      </c>
      <c r="T403" s="30"/>
      <c r="U403" s="22">
        <f t="shared" si="59"/>
        <v>0</v>
      </c>
      <c r="V403" s="78">
        <f t="shared" si="62"/>
        <v>0</v>
      </c>
      <c r="W403" s="22">
        <f t="shared" si="60"/>
        <v>0</v>
      </c>
      <c r="X403" s="76"/>
      <c r="Y403" s="22">
        <f>IF(OR(X403="",X403=ФИО!$Q$8),0,IF(COUNTIF(X:X,X403)=1,0,1))</f>
        <v>0</v>
      </c>
      <c r="AA403" s="2">
        <f>INDEX(ФИО!B:B,SUMIFS(ФИО!D:D,ФИО!Q:Q,БЮДЖЕТ!X403))</f>
        <v>0</v>
      </c>
    </row>
    <row r="404" spans="1:27" x14ac:dyDescent="0.25">
      <c r="A404" s="1"/>
      <c r="B404" s="5">
        <f t="shared" si="57"/>
        <v>404</v>
      </c>
      <c r="C404" s="5" t="str">
        <f t="shared" si="61"/>
        <v/>
      </c>
      <c r="D404" s="99"/>
      <c r="E404" s="103">
        <f>SUMIFS(ID!$H:$H,ID!$F:$F,$D404)</f>
        <v>0</v>
      </c>
      <c r="F404" s="99"/>
      <c r="G404" s="103">
        <f>SUMIFS(ID!$L:$L,ID!$J:$J,$F404)</f>
        <v>0</v>
      </c>
      <c r="H404" s="99"/>
      <c r="I404" s="103">
        <f>SUMIFS(ID!$P:$P,ID!$N:$N,$H404)</f>
        <v>0</v>
      </c>
      <c r="J404" s="99"/>
      <c r="K404" s="103">
        <f>SUMIFS(ID!$T:$T,ID!$R:$R,$J404)</f>
        <v>0</v>
      </c>
      <c r="L404" s="99"/>
      <c r="M404" s="103">
        <f>SUMIFS(ID!$X:$X,ID!$V:$V,$L404)</f>
        <v>0</v>
      </c>
      <c r="N404" s="99"/>
      <c r="O404" s="103">
        <f>SUMIFS(ID!$AD:$AD,ID!$AB:$AB,$N404)</f>
        <v>0</v>
      </c>
      <c r="P404" s="99" t="str">
        <f t="shared" si="56"/>
        <v/>
      </c>
      <c r="Q404" s="22">
        <f t="shared" si="55"/>
        <v>0</v>
      </c>
      <c r="R404" s="79"/>
      <c r="S404" s="22">
        <f t="shared" si="58"/>
        <v>0</v>
      </c>
      <c r="T404" s="30"/>
      <c r="U404" s="22">
        <f t="shared" si="59"/>
        <v>0</v>
      </c>
      <c r="V404" s="78">
        <f t="shared" si="62"/>
        <v>0</v>
      </c>
      <c r="W404" s="22">
        <f t="shared" si="60"/>
        <v>0</v>
      </c>
      <c r="X404" s="76"/>
      <c r="Y404" s="22">
        <f>IF(OR(X404="",X404=ФИО!$Q$8),0,IF(COUNTIF(X:X,X404)=1,0,1))</f>
        <v>0</v>
      </c>
      <c r="AA404" s="2">
        <f>INDEX(ФИО!B:B,SUMIFS(ФИО!D:D,ФИО!Q:Q,БЮДЖЕТ!X404))</f>
        <v>0</v>
      </c>
    </row>
    <row r="405" spans="1:27" x14ac:dyDescent="0.25">
      <c r="A405" s="1"/>
      <c r="B405" s="5">
        <f t="shared" si="57"/>
        <v>405</v>
      </c>
      <c r="C405" s="5" t="str">
        <f t="shared" si="61"/>
        <v/>
      </c>
      <c r="D405" s="99"/>
      <c r="E405" s="103">
        <f>SUMIFS(ID!$H:$H,ID!$F:$F,$D405)</f>
        <v>0</v>
      </c>
      <c r="F405" s="99"/>
      <c r="G405" s="103">
        <f>SUMIFS(ID!$L:$L,ID!$J:$J,$F405)</f>
        <v>0</v>
      </c>
      <c r="H405" s="99"/>
      <c r="I405" s="103">
        <f>SUMIFS(ID!$P:$P,ID!$N:$N,$H405)</f>
        <v>0</v>
      </c>
      <c r="J405" s="99"/>
      <c r="K405" s="103">
        <f>SUMIFS(ID!$T:$T,ID!$R:$R,$J405)</f>
        <v>0</v>
      </c>
      <c r="L405" s="99"/>
      <c r="M405" s="103">
        <f>SUMIFS(ID!$X:$X,ID!$V:$V,$L405)</f>
        <v>0</v>
      </c>
      <c r="N405" s="99"/>
      <c r="O405" s="103">
        <f>SUMIFS(ID!$AD:$AD,ID!$AB:$AB,$N405)</f>
        <v>0</v>
      </c>
      <c r="P405" s="99" t="str">
        <f t="shared" si="56"/>
        <v/>
      </c>
      <c r="Q405" s="22">
        <f t="shared" si="55"/>
        <v>0</v>
      </c>
      <c r="R405" s="79"/>
      <c r="S405" s="22">
        <f t="shared" si="58"/>
        <v>0</v>
      </c>
      <c r="T405" s="30"/>
      <c r="U405" s="22">
        <f t="shared" si="59"/>
        <v>0</v>
      </c>
      <c r="V405" s="78">
        <f t="shared" si="62"/>
        <v>0</v>
      </c>
      <c r="W405" s="22">
        <f t="shared" si="60"/>
        <v>0</v>
      </c>
      <c r="X405" s="76"/>
      <c r="Y405" s="22">
        <f>IF(OR(X405="",X405=ФИО!$Q$8),0,IF(COUNTIF(X:X,X405)=1,0,1))</f>
        <v>0</v>
      </c>
      <c r="AA405" s="2">
        <f>INDEX(ФИО!B:B,SUMIFS(ФИО!D:D,ФИО!Q:Q,БЮДЖЕТ!X405))</f>
        <v>0</v>
      </c>
    </row>
    <row r="406" spans="1:27" x14ac:dyDescent="0.25">
      <c r="A406" s="1"/>
      <c r="B406" s="5">
        <f t="shared" si="57"/>
        <v>406</v>
      </c>
      <c r="C406" s="5" t="str">
        <f t="shared" si="61"/>
        <v/>
      </c>
      <c r="D406" s="99"/>
      <c r="E406" s="103">
        <f>SUMIFS(ID!$H:$H,ID!$F:$F,$D406)</f>
        <v>0</v>
      </c>
      <c r="F406" s="99"/>
      <c r="G406" s="103">
        <f>SUMIFS(ID!$L:$L,ID!$J:$J,$F406)</f>
        <v>0</v>
      </c>
      <c r="H406" s="99"/>
      <c r="I406" s="103">
        <f>SUMIFS(ID!$P:$P,ID!$N:$N,$H406)</f>
        <v>0</v>
      </c>
      <c r="J406" s="99"/>
      <c r="K406" s="103">
        <f>SUMIFS(ID!$T:$T,ID!$R:$R,$J406)</f>
        <v>0</v>
      </c>
      <c r="L406" s="99"/>
      <c r="M406" s="103">
        <f>SUMIFS(ID!$X:$X,ID!$V:$V,$L406)</f>
        <v>0</v>
      </c>
      <c r="N406" s="99"/>
      <c r="O406" s="103">
        <f>SUMIFS(ID!$AD:$AD,ID!$AB:$AB,$N406)</f>
        <v>0</v>
      </c>
      <c r="P406" s="99" t="str">
        <f t="shared" si="56"/>
        <v/>
      </c>
      <c r="Q406" s="22">
        <f t="shared" si="55"/>
        <v>0</v>
      </c>
      <c r="R406" s="79"/>
      <c r="S406" s="22">
        <f t="shared" si="58"/>
        <v>0</v>
      </c>
      <c r="T406" s="30"/>
      <c r="U406" s="22">
        <f t="shared" si="59"/>
        <v>0</v>
      </c>
      <c r="V406" s="78">
        <f t="shared" si="62"/>
        <v>0</v>
      </c>
      <c r="W406" s="22">
        <f t="shared" si="60"/>
        <v>0</v>
      </c>
      <c r="X406" s="76"/>
      <c r="Y406" s="22">
        <f>IF(OR(X406="",X406=ФИО!$Q$8),0,IF(COUNTIF(X:X,X406)=1,0,1))</f>
        <v>0</v>
      </c>
      <c r="AA406" s="2">
        <f>INDEX(ФИО!B:B,SUMIFS(ФИО!D:D,ФИО!Q:Q,БЮДЖЕТ!X406))</f>
        <v>0</v>
      </c>
    </row>
    <row r="407" spans="1:27" x14ac:dyDescent="0.25">
      <c r="A407" s="1"/>
      <c r="B407" s="5">
        <f t="shared" si="57"/>
        <v>407</v>
      </c>
      <c r="C407" s="5" t="str">
        <f t="shared" si="61"/>
        <v/>
      </c>
      <c r="D407" s="99"/>
      <c r="E407" s="103">
        <f>SUMIFS(ID!$H:$H,ID!$F:$F,$D407)</f>
        <v>0</v>
      </c>
      <c r="F407" s="99"/>
      <c r="G407" s="103">
        <f>SUMIFS(ID!$L:$L,ID!$J:$J,$F407)</f>
        <v>0</v>
      </c>
      <c r="H407" s="99"/>
      <c r="I407" s="103">
        <f>SUMIFS(ID!$P:$P,ID!$N:$N,$H407)</f>
        <v>0</v>
      </c>
      <c r="J407" s="99"/>
      <c r="K407" s="103">
        <f>SUMIFS(ID!$T:$T,ID!$R:$R,$J407)</f>
        <v>0</v>
      </c>
      <c r="L407" s="99"/>
      <c r="M407" s="103">
        <f>SUMIFS(ID!$X:$X,ID!$V:$V,$L407)</f>
        <v>0</v>
      </c>
      <c r="N407" s="99"/>
      <c r="O407" s="103">
        <f>SUMIFS(ID!$AD:$AD,ID!$AB:$AB,$N407)</f>
        <v>0</v>
      </c>
      <c r="P407" s="99" t="str">
        <f t="shared" si="56"/>
        <v/>
      </c>
      <c r="Q407" s="22">
        <f t="shared" si="55"/>
        <v>0</v>
      </c>
      <c r="R407" s="79"/>
      <c r="S407" s="22">
        <f t="shared" si="58"/>
        <v>0</v>
      </c>
      <c r="T407" s="30"/>
      <c r="U407" s="22">
        <f t="shared" si="59"/>
        <v>0</v>
      </c>
      <c r="V407" s="78">
        <f t="shared" si="62"/>
        <v>0</v>
      </c>
      <c r="W407" s="22">
        <f t="shared" si="60"/>
        <v>0</v>
      </c>
      <c r="X407" s="76"/>
      <c r="Y407" s="22">
        <f>IF(OR(X407="",X407=ФИО!$Q$8),0,IF(COUNTIF(X:X,X407)=1,0,1))</f>
        <v>0</v>
      </c>
      <c r="AA407" s="2">
        <f>INDEX(ФИО!B:B,SUMIFS(ФИО!D:D,ФИО!Q:Q,БЮДЖЕТ!X407))</f>
        <v>0</v>
      </c>
    </row>
    <row r="408" spans="1:27" x14ac:dyDescent="0.25">
      <c r="A408" s="1"/>
      <c r="B408" s="5">
        <f t="shared" si="57"/>
        <v>408</v>
      </c>
      <c r="C408" s="5" t="str">
        <f t="shared" si="61"/>
        <v/>
      </c>
      <c r="D408" s="99"/>
      <c r="E408" s="103">
        <f>SUMIFS(ID!$H:$H,ID!$F:$F,$D408)</f>
        <v>0</v>
      </c>
      <c r="F408" s="99"/>
      <c r="G408" s="103">
        <f>SUMIFS(ID!$L:$L,ID!$J:$J,$F408)</f>
        <v>0</v>
      </c>
      <c r="H408" s="99"/>
      <c r="I408" s="103">
        <f>SUMIFS(ID!$P:$P,ID!$N:$N,$H408)</f>
        <v>0</v>
      </c>
      <c r="J408" s="99"/>
      <c r="K408" s="103">
        <f>SUMIFS(ID!$T:$T,ID!$R:$R,$J408)</f>
        <v>0</v>
      </c>
      <c r="L408" s="99"/>
      <c r="M408" s="103">
        <f>SUMIFS(ID!$X:$X,ID!$V:$V,$L408)</f>
        <v>0</v>
      </c>
      <c r="N408" s="99"/>
      <c r="O408" s="103">
        <f>SUMIFS(ID!$AD:$AD,ID!$AB:$AB,$N408)</f>
        <v>0</v>
      </c>
      <c r="P408" s="99" t="str">
        <f t="shared" si="56"/>
        <v/>
      </c>
      <c r="Q408" s="22">
        <f t="shared" si="55"/>
        <v>0</v>
      </c>
      <c r="R408" s="79"/>
      <c r="S408" s="22">
        <f t="shared" si="58"/>
        <v>0</v>
      </c>
      <c r="T408" s="30"/>
      <c r="U408" s="22">
        <f t="shared" si="59"/>
        <v>0</v>
      </c>
      <c r="V408" s="78">
        <f t="shared" si="62"/>
        <v>0</v>
      </c>
      <c r="W408" s="22">
        <f t="shared" si="60"/>
        <v>0</v>
      </c>
      <c r="X408" s="76"/>
      <c r="Y408" s="22">
        <f>IF(OR(X408="",X408=ФИО!$Q$8),0,IF(COUNTIF(X:X,X408)=1,0,1))</f>
        <v>0</v>
      </c>
      <c r="AA408" s="2">
        <f>INDEX(ФИО!B:B,SUMIFS(ФИО!D:D,ФИО!Q:Q,БЮДЖЕТ!X408))</f>
        <v>0</v>
      </c>
    </row>
    <row r="409" spans="1:27" x14ac:dyDescent="0.25">
      <c r="A409" s="1"/>
      <c r="B409" s="5">
        <f t="shared" si="57"/>
        <v>409</v>
      </c>
      <c r="C409" s="5" t="str">
        <f t="shared" si="61"/>
        <v/>
      </c>
      <c r="D409" s="99"/>
      <c r="E409" s="103">
        <f>SUMIFS(ID!$H:$H,ID!$F:$F,$D409)</f>
        <v>0</v>
      </c>
      <c r="F409" s="99"/>
      <c r="G409" s="103">
        <f>SUMIFS(ID!$L:$L,ID!$J:$J,$F409)</f>
        <v>0</v>
      </c>
      <c r="H409" s="99"/>
      <c r="I409" s="103">
        <f>SUMIFS(ID!$P:$P,ID!$N:$N,$H409)</f>
        <v>0</v>
      </c>
      <c r="J409" s="99"/>
      <c r="K409" s="103">
        <f>SUMIFS(ID!$T:$T,ID!$R:$R,$J409)</f>
        <v>0</v>
      </c>
      <c r="L409" s="99"/>
      <c r="M409" s="103">
        <f>SUMIFS(ID!$X:$X,ID!$V:$V,$L409)</f>
        <v>0</v>
      </c>
      <c r="N409" s="99"/>
      <c r="O409" s="103">
        <f>SUMIFS(ID!$AD:$AD,ID!$AB:$AB,$N409)</f>
        <v>0</v>
      </c>
      <c r="P409" s="99" t="str">
        <f t="shared" si="56"/>
        <v/>
      </c>
      <c r="Q409" s="22">
        <f t="shared" si="55"/>
        <v>0</v>
      </c>
      <c r="R409" s="79"/>
      <c r="S409" s="22">
        <f t="shared" si="58"/>
        <v>0</v>
      </c>
      <c r="T409" s="30"/>
      <c r="U409" s="22">
        <f t="shared" si="59"/>
        <v>0</v>
      </c>
      <c r="V409" s="78">
        <f t="shared" si="62"/>
        <v>0</v>
      </c>
      <c r="W409" s="22">
        <f t="shared" si="60"/>
        <v>0</v>
      </c>
      <c r="X409" s="76"/>
      <c r="Y409" s="22">
        <f>IF(OR(X409="",X409=ФИО!$Q$8),0,IF(COUNTIF(X:X,X409)=1,0,1))</f>
        <v>0</v>
      </c>
      <c r="AA409" s="2">
        <f>INDEX(ФИО!B:B,SUMIFS(ФИО!D:D,ФИО!Q:Q,БЮДЖЕТ!X409))</f>
        <v>0</v>
      </c>
    </row>
    <row r="410" spans="1:27" x14ac:dyDescent="0.25">
      <c r="A410" s="1"/>
      <c r="B410" s="5">
        <f t="shared" si="57"/>
        <v>410</v>
      </c>
      <c r="C410" s="5" t="str">
        <f t="shared" si="61"/>
        <v/>
      </c>
      <c r="D410" s="99"/>
      <c r="E410" s="103">
        <f>SUMIFS(ID!$H:$H,ID!$F:$F,$D410)</f>
        <v>0</v>
      </c>
      <c r="F410" s="99"/>
      <c r="G410" s="103">
        <f>SUMIFS(ID!$L:$L,ID!$J:$J,$F410)</f>
        <v>0</v>
      </c>
      <c r="H410" s="99"/>
      <c r="I410" s="103">
        <f>SUMIFS(ID!$P:$P,ID!$N:$N,$H410)</f>
        <v>0</v>
      </c>
      <c r="J410" s="99"/>
      <c r="K410" s="103">
        <f>SUMIFS(ID!$T:$T,ID!$R:$R,$J410)</f>
        <v>0</v>
      </c>
      <c r="L410" s="99"/>
      <c r="M410" s="103">
        <f>SUMIFS(ID!$X:$X,ID!$V:$V,$L410)</f>
        <v>0</v>
      </c>
      <c r="N410" s="99"/>
      <c r="O410" s="103">
        <f>SUMIFS(ID!$AD:$AD,ID!$AB:$AB,$N410)</f>
        <v>0</v>
      </c>
      <c r="P410" s="99" t="str">
        <f t="shared" si="56"/>
        <v/>
      </c>
      <c r="Q410" s="22">
        <f t="shared" si="55"/>
        <v>0</v>
      </c>
      <c r="R410" s="79"/>
      <c r="S410" s="22">
        <f t="shared" si="58"/>
        <v>0</v>
      </c>
      <c r="T410" s="30"/>
      <c r="U410" s="22">
        <f t="shared" si="59"/>
        <v>0</v>
      </c>
      <c r="V410" s="78">
        <f t="shared" ref="V410:V415" si="63">R410*T410</f>
        <v>0</v>
      </c>
      <c r="W410" s="22">
        <f t="shared" si="60"/>
        <v>0</v>
      </c>
      <c r="X410" s="76"/>
      <c r="Y410" s="22">
        <f>IF(OR(X410="",X410=ФИО!$Q$8),0,IF(COUNTIF(X:X,X410)=1,0,1))</f>
        <v>0</v>
      </c>
      <c r="AA410" s="2">
        <f>INDEX(ФИО!B:B,SUMIFS(ФИО!D:D,ФИО!Q:Q,БЮДЖЕТ!X410))</f>
        <v>0</v>
      </c>
    </row>
    <row r="411" spans="1:27" x14ac:dyDescent="0.25">
      <c r="A411" s="1"/>
      <c r="B411" s="5">
        <f t="shared" si="57"/>
        <v>411</v>
      </c>
      <c r="C411" s="5" t="str">
        <f t="shared" si="61"/>
        <v/>
      </c>
      <c r="D411" s="99"/>
      <c r="E411" s="103">
        <f>SUMIFS(ID!$H:$H,ID!$F:$F,$D411)</f>
        <v>0</v>
      </c>
      <c r="F411" s="99"/>
      <c r="G411" s="103">
        <f>SUMIFS(ID!$L:$L,ID!$J:$J,$F411)</f>
        <v>0</v>
      </c>
      <c r="H411" s="99"/>
      <c r="I411" s="103">
        <f>SUMIFS(ID!$P:$P,ID!$N:$N,$H411)</f>
        <v>0</v>
      </c>
      <c r="J411" s="99"/>
      <c r="K411" s="103">
        <f>SUMIFS(ID!$T:$T,ID!$R:$R,$J411)</f>
        <v>0</v>
      </c>
      <c r="L411" s="99"/>
      <c r="M411" s="103">
        <f>SUMIFS(ID!$X:$X,ID!$V:$V,$L411)</f>
        <v>0</v>
      </c>
      <c r="N411" s="99"/>
      <c r="O411" s="103">
        <f>SUMIFS(ID!$AD:$AD,ID!$AB:$AB,$N411)</f>
        <v>0</v>
      </c>
      <c r="P411" s="99" t="str">
        <f t="shared" si="56"/>
        <v/>
      </c>
      <c r="Q411" s="22">
        <f t="shared" si="55"/>
        <v>0</v>
      </c>
      <c r="R411" s="79"/>
      <c r="S411" s="22">
        <f t="shared" si="58"/>
        <v>0</v>
      </c>
      <c r="T411" s="30"/>
      <c r="U411" s="22">
        <f t="shared" si="59"/>
        <v>0</v>
      </c>
      <c r="V411" s="78">
        <f t="shared" si="63"/>
        <v>0</v>
      </c>
      <c r="W411" s="22">
        <f t="shared" si="60"/>
        <v>0</v>
      </c>
      <c r="X411" s="76"/>
      <c r="Y411" s="22">
        <f>IF(OR(X411="",X411=ФИО!$Q$8),0,IF(COUNTIF(X:X,X411)=1,0,1))</f>
        <v>0</v>
      </c>
      <c r="AA411" s="2">
        <f>INDEX(ФИО!B:B,SUMIFS(ФИО!D:D,ФИО!Q:Q,БЮДЖЕТ!X411))</f>
        <v>0</v>
      </c>
    </row>
    <row r="412" spans="1:27" x14ac:dyDescent="0.25">
      <c r="A412" s="1"/>
      <c r="B412" s="5">
        <f t="shared" si="57"/>
        <v>412</v>
      </c>
      <c r="C412" s="5" t="str">
        <f t="shared" si="61"/>
        <v/>
      </c>
      <c r="D412" s="99"/>
      <c r="E412" s="103">
        <f>SUMIFS(ID!$H:$H,ID!$F:$F,$D412)</f>
        <v>0</v>
      </c>
      <c r="F412" s="99"/>
      <c r="G412" s="103">
        <f>SUMIFS(ID!$L:$L,ID!$J:$J,$F412)</f>
        <v>0</v>
      </c>
      <c r="H412" s="99"/>
      <c r="I412" s="103">
        <f>SUMIFS(ID!$P:$P,ID!$N:$N,$H412)</f>
        <v>0</v>
      </c>
      <c r="J412" s="99"/>
      <c r="K412" s="103">
        <f>SUMIFS(ID!$T:$T,ID!$R:$R,$J412)</f>
        <v>0</v>
      </c>
      <c r="L412" s="99"/>
      <c r="M412" s="103">
        <f>SUMIFS(ID!$X:$X,ID!$V:$V,$L412)</f>
        <v>0</v>
      </c>
      <c r="N412" s="99"/>
      <c r="O412" s="103">
        <f>SUMIFS(ID!$AD:$AD,ID!$AB:$AB,$N412)</f>
        <v>0</v>
      </c>
      <c r="P412" s="99" t="str">
        <f t="shared" si="56"/>
        <v/>
      </c>
      <c r="Q412" s="22">
        <f t="shared" si="55"/>
        <v>0</v>
      </c>
      <c r="R412" s="79"/>
      <c r="S412" s="22">
        <f t="shared" si="58"/>
        <v>0</v>
      </c>
      <c r="T412" s="30"/>
      <c r="U412" s="22">
        <f t="shared" si="59"/>
        <v>0</v>
      </c>
      <c r="V412" s="78">
        <f t="shared" si="63"/>
        <v>0</v>
      </c>
      <c r="W412" s="22">
        <f t="shared" si="60"/>
        <v>0</v>
      </c>
      <c r="X412" s="76"/>
      <c r="Y412" s="22">
        <f>IF(OR(X412="",X412=ФИО!$Q$8),0,IF(COUNTIF(X:X,X412)=1,0,1))</f>
        <v>0</v>
      </c>
      <c r="AA412" s="2">
        <f>INDEX(ФИО!B:B,SUMIFS(ФИО!D:D,ФИО!Q:Q,БЮДЖЕТ!X412))</f>
        <v>0</v>
      </c>
    </row>
    <row r="413" spans="1:27" x14ac:dyDescent="0.25">
      <c r="A413" s="1"/>
      <c r="B413" s="5">
        <f t="shared" si="57"/>
        <v>413</v>
      </c>
      <c r="C413" s="5" t="str">
        <f t="shared" si="61"/>
        <v/>
      </c>
      <c r="D413" s="99"/>
      <c r="E413" s="103">
        <f>SUMIFS(ID!$H:$H,ID!$F:$F,$D413)</f>
        <v>0</v>
      </c>
      <c r="F413" s="99"/>
      <c r="G413" s="103">
        <f>SUMIFS(ID!$L:$L,ID!$J:$J,$F413)</f>
        <v>0</v>
      </c>
      <c r="H413" s="99"/>
      <c r="I413" s="103">
        <f>SUMIFS(ID!$P:$P,ID!$N:$N,$H413)</f>
        <v>0</v>
      </c>
      <c r="J413" s="99"/>
      <c r="K413" s="103">
        <f>SUMIFS(ID!$T:$T,ID!$R:$R,$J413)</f>
        <v>0</v>
      </c>
      <c r="L413" s="99"/>
      <c r="M413" s="103">
        <f>SUMIFS(ID!$X:$X,ID!$V:$V,$L413)</f>
        <v>0</v>
      </c>
      <c r="N413" s="99"/>
      <c r="O413" s="103">
        <f>SUMIFS(ID!$AD:$AD,ID!$AB:$AB,$N413)</f>
        <v>0</v>
      </c>
      <c r="P413" s="99" t="str">
        <f t="shared" si="56"/>
        <v/>
      </c>
      <c r="Q413" s="22">
        <f t="shared" si="55"/>
        <v>0</v>
      </c>
      <c r="R413" s="79"/>
      <c r="S413" s="22">
        <f t="shared" si="58"/>
        <v>0</v>
      </c>
      <c r="T413" s="30"/>
      <c r="U413" s="22">
        <f t="shared" si="59"/>
        <v>0</v>
      </c>
      <c r="V413" s="78">
        <f t="shared" si="63"/>
        <v>0</v>
      </c>
      <c r="W413" s="22">
        <f t="shared" si="60"/>
        <v>0</v>
      </c>
      <c r="X413" s="76"/>
      <c r="Y413" s="22">
        <f>IF(OR(X413="",X413=ФИО!$Q$8),0,IF(COUNTIF(X:X,X413)=1,0,1))</f>
        <v>0</v>
      </c>
      <c r="AA413" s="2">
        <f>INDEX(ФИО!B:B,SUMIFS(ФИО!D:D,ФИО!Q:Q,БЮДЖЕТ!X413))</f>
        <v>0</v>
      </c>
    </row>
    <row r="414" spans="1:27" x14ac:dyDescent="0.25">
      <c r="A414" s="1"/>
      <c r="B414" s="5">
        <f t="shared" si="57"/>
        <v>414</v>
      </c>
      <c r="C414" s="5" t="str">
        <f t="shared" si="61"/>
        <v/>
      </c>
      <c r="D414" s="99"/>
      <c r="E414" s="103">
        <f>SUMIFS(ID!$H:$H,ID!$F:$F,$D414)</f>
        <v>0</v>
      </c>
      <c r="F414" s="99"/>
      <c r="G414" s="103">
        <f>SUMIFS(ID!$L:$L,ID!$J:$J,$F414)</f>
        <v>0</v>
      </c>
      <c r="H414" s="99"/>
      <c r="I414" s="103">
        <f>SUMIFS(ID!$P:$P,ID!$N:$N,$H414)</f>
        <v>0</v>
      </c>
      <c r="J414" s="99"/>
      <c r="K414" s="103">
        <f>SUMIFS(ID!$T:$T,ID!$R:$R,$J414)</f>
        <v>0</v>
      </c>
      <c r="L414" s="99"/>
      <c r="M414" s="103">
        <f>SUMIFS(ID!$X:$X,ID!$V:$V,$L414)</f>
        <v>0</v>
      </c>
      <c r="N414" s="99"/>
      <c r="O414" s="103">
        <f>SUMIFS(ID!$AD:$AD,ID!$AB:$AB,$N414)</f>
        <v>0</v>
      </c>
      <c r="P414" s="99" t="str">
        <f t="shared" si="56"/>
        <v/>
      </c>
      <c r="Q414" s="22">
        <f t="shared" si="55"/>
        <v>0</v>
      </c>
      <c r="R414" s="79"/>
      <c r="S414" s="22">
        <f t="shared" si="58"/>
        <v>0</v>
      </c>
      <c r="T414" s="30"/>
      <c r="U414" s="22">
        <f t="shared" si="59"/>
        <v>0</v>
      </c>
      <c r="V414" s="78">
        <f t="shared" si="63"/>
        <v>0</v>
      </c>
      <c r="W414" s="22">
        <f t="shared" si="60"/>
        <v>0</v>
      </c>
      <c r="X414" s="76"/>
      <c r="Y414" s="22">
        <f>IF(OR(X414="",X414=ФИО!$Q$8),0,IF(COUNTIF(X:X,X414)=1,0,1))</f>
        <v>0</v>
      </c>
      <c r="AA414" s="2">
        <f>INDEX(ФИО!B:B,SUMIFS(ФИО!D:D,ФИО!Q:Q,БЮДЖЕТ!X414))</f>
        <v>0</v>
      </c>
    </row>
    <row r="415" spans="1:27" x14ac:dyDescent="0.25">
      <c r="A415" s="1"/>
      <c r="B415" s="5">
        <f t="shared" si="57"/>
        <v>415</v>
      </c>
      <c r="C415" s="5" t="str">
        <f t="shared" si="61"/>
        <v/>
      </c>
      <c r="D415" s="99"/>
      <c r="E415" s="103">
        <f>SUMIFS(ID!$H:$H,ID!$F:$F,$D415)</f>
        <v>0</v>
      </c>
      <c r="F415" s="99"/>
      <c r="G415" s="103">
        <f>SUMIFS(ID!$L:$L,ID!$J:$J,$F415)</f>
        <v>0</v>
      </c>
      <c r="H415" s="99"/>
      <c r="I415" s="103">
        <f>SUMIFS(ID!$P:$P,ID!$N:$N,$H415)</f>
        <v>0</v>
      </c>
      <c r="J415" s="99"/>
      <c r="K415" s="103">
        <f>SUMIFS(ID!$T:$T,ID!$R:$R,$J415)</f>
        <v>0</v>
      </c>
      <c r="L415" s="99"/>
      <c r="M415" s="103">
        <f>SUMIFS(ID!$X:$X,ID!$V:$V,$L415)</f>
        <v>0</v>
      </c>
      <c r="N415" s="99"/>
      <c r="O415" s="103">
        <f>SUMIFS(ID!$AD:$AD,ID!$AB:$AB,$N415)</f>
        <v>0</v>
      </c>
      <c r="P415" s="99" t="str">
        <f t="shared" si="56"/>
        <v/>
      </c>
      <c r="Q415" s="22">
        <f t="shared" si="55"/>
        <v>0</v>
      </c>
      <c r="R415" s="79"/>
      <c r="S415" s="22">
        <f t="shared" si="58"/>
        <v>0</v>
      </c>
      <c r="T415" s="30"/>
      <c r="U415" s="22">
        <f t="shared" si="59"/>
        <v>0</v>
      </c>
      <c r="V415" s="78">
        <f t="shared" si="63"/>
        <v>0</v>
      </c>
      <c r="W415" s="22">
        <f t="shared" si="60"/>
        <v>0</v>
      </c>
      <c r="X415" s="76"/>
      <c r="Y415" s="22">
        <f>IF(OR(X415="",X415=ФИО!$Q$8),0,IF(COUNTIF(X:X,X415)=1,0,1))</f>
        <v>0</v>
      </c>
      <c r="AA415" s="2">
        <f>INDEX(ФИО!B:B,SUMIFS(ФИО!D:D,ФИО!Q:Q,БЮДЖЕТ!X415))</f>
        <v>0</v>
      </c>
    </row>
    <row r="416" spans="1:27" s="75" customFormat="1" x14ac:dyDescent="0.25">
      <c r="A416" s="1"/>
      <c r="B416" s="5">
        <f t="shared" si="57"/>
        <v>416</v>
      </c>
      <c r="C416" s="5" t="str">
        <f t="shared" si="61"/>
        <v/>
      </c>
      <c r="D416" s="99"/>
      <c r="E416" s="103">
        <f>SUMIFS(ID!$H:$H,ID!$F:$F,$D416)</f>
        <v>0</v>
      </c>
      <c r="F416" s="110"/>
      <c r="G416" s="103">
        <f>SUMIFS(ID!$L:$L,ID!$J:$J,$F416)</f>
        <v>0</v>
      </c>
      <c r="H416" s="110"/>
      <c r="I416" s="103">
        <f>SUMIFS(ID!$P:$P,ID!$N:$N,$H416)</f>
        <v>0</v>
      </c>
      <c r="J416" s="110"/>
      <c r="K416" s="103">
        <f>SUMIFS(ID!$T:$T,ID!$R:$R,$J416)</f>
        <v>0</v>
      </c>
      <c r="L416" s="110"/>
      <c r="M416" s="103">
        <f>SUMIFS(ID!$X:$X,ID!$V:$V,$L416)</f>
        <v>0</v>
      </c>
      <c r="N416" s="110"/>
      <c r="O416" s="103">
        <f>SUMIFS(ID!$AD:$AD,ID!$AB:$AB,$N416)</f>
        <v>0</v>
      </c>
      <c r="P416" s="99" t="str">
        <f t="shared" si="56"/>
        <v/>
      </c>
      <c r="Q416" s="22">
        <f t="shared" si="55"/>
        <v>0</v>
      </c>
      <c r="R416" s="77"/>
      <c r="S416" s="22">
        <f t="shared" si="58"/>
        <v>0</v>
      </c>
      <c r="T416" s="77"/>
      <c r="U416" s="22">
        <f t="shared" si="59"/>
        <v>0</v>
      </c>
      <c r="V416" s="78">
        <f t="shared" si="53"/>
        <v>0</v>
      </c>
      <c r="W416" s="22">
        <f t="shared" si="60"/>
        <v>0</v>
      </c>
      <c r="X416" s="76"/>
      <c r="Y416" s="22">
        <f>IF(OR(X416="",X416=ФИО!$Q$8),0,IF(COUNTIF(X:X,X416)=1,0,1))</f>
        <v>0</v>
      </c>
      <c r="AA416" s="2">
        <f>INDEX(ФИО!B:B,SUMIFS(ФИО!D:D,ФИО!Q:Q,БЮДЖЕТ!X416))</f>
        <v>0</v>
      </c>
    </row>
    <row r="417" spans="1:27" s="75" customFormat="1" x14ac:dyDescent="0.25">
      <c r="A417" s="1"/>
      <c r="B417" s="5">
        <f t="shared" si="57"/>
        <v>417</v>
      </c>
      <c r="C417" s="5" t="str">
        <f t="shared" si="61"/>
        <v/>
      </c>
      <c r="D417" s="99"/>
      <c r="E417" s="103">
        <f>SUMIFS(ID!$H:$H,ID!$F:$F,$D417)</f>
        <v>0</v>
      </c>
      <c r="F417" s="110"/>
      <c r="G417" s="103">
        <f>SUMIFS(ID!$L:$L,ID!$J:$J,$F417)</f>
        <v>0</v>
      </c>
      <c r="H417" s="110"/>
      <c r="I417" s="103">
        <f>SUMIFS(ID!$P:$P,ID!$N:$N,$H417)</f>
        <v>0</v>
      </c>
      <c r="J417" s="110"/>
      <c r="K417" s="103">
        <f>SUMIFS(ID!$T:$T,ID!$R:$R,$J417)</f>
        <v>0</v>
      </c>
      <c r="L417" s="110"/>
      <c r="M417" s="103">
        <f>SUMIFS(ID!$X:$X,ID!$V:$V,$L417)</f>
        <v>0</v>
      </c>
      <c r="N417" s="110"/>
      <c r="O417" s="103">
        <f>SUMIFS(ID!$AD:$AD,ID!$AB:$AB,$N417)</f>
        <v>0</v>
      </c>
      <c r="P417" s="99" t="str">
        <f t="shared" si="56"/>
        <v/>
      </c>
      <c r="Q417" s="22">
        <f t="shared" si="55"/>
        <v>0</v>
      </c>
      <c r="R417" s="77"/>
      <c r="S417" s="22">
        <f t="shared" si="58"/>
        <v>0</v>
      </c>
      <c r="T417" s="77"/>
      <c r="U417" s="22">
        <f t="shared" si="59"/>
        <v>0</v>
      </c>
      <c r="V417" s="78">
        <f t="shared" si="53"/>
        <v>0</v>
      </c>
      <c r="W417" s="22">
        <f t="shared" si="60"/>
        <v>0</v>
      </c>
      <c r="X417" s="76"/>
      <c r="Y417" s="22">
        <f>IF(OR(X417="",X417=ФИО!$Q$8),0,IF(COUNTIF(X:X,X417)=1,0,1))</f>
        <v>0</v>
      </c>
      <c r="AA417" s="2">
        <f>INDEX(ФИО!B:B,SUMIFS(ФИО!D:D,ФИО!Q:Q,БЮДЖЕТ!X417))</f>
        <v>0</v>
      </c>
    </row>
    <row r="418" spans="1:27" s="75" customFormat="1" x14ac:dyDescent="0.25">
      <c r="A418" s="1"/>
      <c r="B418" s="5">
        <f t="shared" si="57"/>
        <v>418</v>
      </c>
      <c r="C418" s="5" t="str">
        <f t="shared" si="61"/>
        <v/>
      </c>
      <c r="D418" s="99"/>
      <c r="E418" s="103">
        <f>SUMIFS(ID!$H:$H,ID!$F:$F,$D418)</f>
        <v>0</v>
      </c>
      <c r="F418" s="110"/>
      <c r="G418" s="103">
        <f>SUMIFS(ID!$L:$L,ID!$J:$J,$F418)</f>
        <v>0</v>
      </c>
      <c r="H418" s="110"/>
      <c r="I418" s="103">
        <f>SUMIFS(ID!$P:$P,ID!$N:$N,$H418)</f>
        <v>0</v>
      </c>
      <c r="J418" s="110"/>
      <c r="K418" s="103">
        <f>SUMIFS(ID!$T:$T,ID!$R:$R,$J418)</f>
        <v>0</v>
      </c>
      <c r="L418" s="110"/>
      <c r="M418" s="103">
        <f>SUMIFS(ID!$X:$X,ID!$V:$V,$L418)</f>
        <v>0</v>
      </c>
      <c r="N418" s="110"/>
      <c r="O418" s="103">
        <f>SUMIFS(ID!$AD:$AD,ID!$AB:$AB,$N418)</f>
        <v>0</v>
      </c>
      <c r="P418" s="99" t="str">
        <f t="shared" si="56"/>
        <v/>
      </c>
      <c r="Q418" s="22">
        <f t="shared" si="55"/>
        <v>0</v>
      </c>
      <c r="R418" s="77"/>
      <c r="S418" s="22">
        <f t="shared" si="58"/>
        <v>0</v>
      </c>
      <c r="T418" s="77"/>
      <c r="U418" s="22">
        <f t="shared" si="59"/>
        <v>0</v>
      </c>
      <c r="V418" s="78">
        <f t="shared" si="53"/>
        <v>0</v>
      </c>
      <c r="W418" s="22">
        <f t="shared" si="60"/>
        <v>0</v>
      </c>
      <c r="X418" s="76"/>
      <c r="Y418" s="22">
        <f>IF(OR(X418="",X418=ФИО!$Q$8),0,IF(COUNTIF(X:X,X418)=1,0,1))</f>
        <v>0</v>
      </c>
      <c r="AA418" s="2">
        <f>INDEX(ФИО!B:B,SUMIFS(ФИО!D:D,ФИО!Q:Q,БЮДЖЕТ!X418))</f>
        <v>0</v>
      </c>
    </row>
    <row r="419" spans="1:27" s="75" customFormat="1" x14ac:dyDescent="0.25">
      <c r="A419" s="1"/>
      <c r="B419" s="5">
        <f t="shared" si="57"/>
        <v>419</v>
      </c>
      <c r="C419" s="5" t="str">
        <f t="shared" si="61"/>
        <v/>
      </c>
      <c r="D419" s="99"/>
      <c r="E419" s="103">
        <f>SUMIFS(ID!$H:$H,ID!$F:$F,$D419)</f>
        <v>0</v>
      </c>
      <c r="F419" s="110"/>
      <c r="G419" s="103">
        <f>SUMIFS(ID!$L:$L,ID!$J:$J,$F419)</f>
        <v>0</v>
      </c>
      <c r="H419" s="110"/>
      <c r="I419" s="103">
        <f>SUMIFS(ID!$P:$P,ID!$N:$N,$H419)</f>
        <v>0</v>
      </c>
      <c r="J419" s="110"/>
      <c r="K419" s="103">
        <f>SUMIFS(ID!$T:$T,ID!$R:$R,$J419)</f>
        <v>0</v>
      </c>
      <c r="L419" s="110"/>
      <c r="M419" s="103">
        <f>SUMIFS(ID!$X:$X,ID!$V:$V,$L419)</f>
        <v>0</v>
      </c>
      <c r="N419" s="110"/>
      <c r="O419" s="103">
        <f>SUMIFS(ID!$AD:$AD,ID!$AB:$AB,$N419)</f>
        <v>0</v>
      </c>
      <c r="P419" s="99" t="str">
        <f t="shared" si="56"/>
        <v/>
      </c>
      <c r="Q419" s="22">
        <f t="shared" si="55"/>
        <v>0</v>
      </c>
      <c r="R419" s="77"/>
      <c r="S419" s="22">
        <f t="shared" si="58"/>
        <v>0</v>
      </c>
      <c r="T419" s="77"/>
      <c r="U419" s="22">
        <f t="shared" si="59"/>
        <v>0</v>
      </c>
      <c r="V419" s="78">
        <f t="shared" si="53"/>
        <v>0</v>
      </c>
      <c r="W419" s="22">
        <f t="shared" si="60"/>
        <v>0</v>
      </c>
      <c r="X419" s="76"/>
      <c r="Y419" s="22">
        <f>IF(OR(X419="",X419=ФИО!$Q$8),0,IF(COUNTIF(X:X,X419)=1,0,1))</f>
        <v>0</v>
      </c>
      <c r="AA419" s="2">
        <f>INDEX(ФИО!B:B,SUMIFS(ФИО!D:D,ФИО!Q:Q,БЮДЖЕТ!X419))</f>
        <v>0</v>
      </c>
    </row>
    <row r="420" spans="1:27" s="75" customFormat="1" x14ac:dyDescent="0.25">
      <c r="A420" s="1"/>
      <c r="B420" s="5">
        <f t="shared" si="57"/>
        <v>420</v>
      </c>
      <c r="C420" s="5" t="str">
        <f t="shared" si="61"/>
        <v/>
      </c>
      <c r="D420" s="99"/>
      <c r="E420" s="103">
        <f>SUMIFS(ID!$H:$H,ID!$F:$F,$D420)</f>
        <v>0</v>
      </c>
      <c r="F420" s="110"/>
      <c r="G420" s="103">
        <f>SUMIFS(ID!$L:$L,ID!$J:$J,$F420)</f>
        <v>0</v>
      </c>
      <c r="H420" s="110"/>
      <c r="I420" s="103">
        <f>SUMIFS(ID!$P:$P,ID!$N:$N,$H420)</f>
        <v>0</v>
      </c>
      <c r="J420" s="110"/>
      <c r="K420" s="103">
        <f>SUMIFS(ID!$T:$T,ID!$R:$R,$J420)</f>
        <v>0</v>
      </c>
      <c r="L420" s="110"/>
      <c r="M420" s="103">
        <f>SUMIFS(ID!$X:$X,ID!$V:$V,$L420)</f>
        <v>0</v>
      </c>
      <c r="N420" s="110"/>
      <c r="O420" s="103">
        <f>SUMIFS(ID!$AD:$AD,ID!$AB:$AB,$N420)</f>
        <v>0</v>
      </c>
      <c r="P420" s="99" t="str">
        <f t="shared" si="56"/>
        <v/>
      </c>
      <c r="Q420" s="22">
        <f t="shared" si="55"/>
        <v>0</v>
      </c>
      <c r="R420" s="77"/>
      <c r="S420" s="22">
        <f t="shared" si="58"/>
        <v>0</v>
      </c>
      <c r="T420" s="77"/>
      <c r="U420" s="22">
        <f t="shared" si="59"/>
        <v>0</v>
      </c>
      <c r="V420" s="78">
        <f t="shared" si="53"/>
        <v>0</v>
      </c>
      <c r="W420" s="22">
        <f t="shared" si="60"/>
        <v>0</v>
      </c>
      <c r="X420" s="76"/>
      <c r="Y420" s="22">
        <f>IF(OR(X420="",X420=ФИО!$Q$8),0,IF(COUNTIF(X:X,X420)=1,0,1))</f>
        <v>0</v>
      </c>
      <c r="AA420" s="2">
        <f>INDEX(ФИО!B:B,SUMIFS(ФИО!D:D,ФИО!Q:Q,БЮДЖЕТ!X420))</f>
        <v>0</v>
      </c>
    </row>
    <row r="421" spans="1:27" s="75" customFormat="1" x14ac:dyDescent="0.25">
      <c r="A421" s="1"/>
      <c r="B421" s="5">
        <f t="shared" si="57"/>
        <v>421</v>
      </c>
      <c r="C421" s="5" t="str">
        <f t="shared" si="61"/>
        <v/>
      </c>
      <c r="D421" s="99"/>
      <c r="E421" s="103">
        <f>SUMIFS(ID!$H:$H,ID!$F:$F,$D421)</f>
        <v>0</v>
      </c>
      <c r="F421" s="110"/>
      <c r="G421" s="103">
        <f>SUMIFS(ID!$L:$L,ID!$J:$J,$F421)</f>
        <v>0</v>
      </c>
      <c r="H421" s="110"/>
      <c r="I421" s="103">
        <f>SUMIFS(ID!$P:$P,ID!$N:$N,$H421)</f>
        <v>0</v>
      </c>
      <c r="J421" s="110"/>
      <c r="K421" s="103">
        <f>SUMIFS(ID!$T:$T,ID!$R:$R,$J421)</f>
        <v>0</v>
      </c>
      <c r="L421" s="110"/>
      <c r="M421" s="103">
        <f>SUMIFS(ID!$X:$X,ID!$V:$V,$L421)</f>
        <v>0</v>
      </c>
      <c r="N421" s="110"/>
      <c r="O421" s="103">
        <f>SUMIFS(ID!$AD:$AD,ID!$AB:$AB,$N421)</f>
        <v>0</v>
      </c>
      <c r="P421" s="99" t="str">
        <f t="shared" si="56"/>
        <v/>
      </c>
      <c r="Q421" s="22">
        <f t="shared" si="55"/>
        <v>0</v>
      </c>
      <c r="R421" s="77"/>
      <c r="S421" s="22">
        <f t="shared" si="58"/>
        <v>0</v>
      </c>
      <c r="T421" s="77"/>
      <c r="U421" s="22">
        <f t="shared" si="59"/>
        <v>0</v>
      </c>
      <c r="V421" s="78">
        <f t="shared" si="53"/>
        <v>0</v>
      </c>
      <c r="W421" s="22">
        <f t="shared" si="60"/>
        <v>0</v>
      </c>
      <c r="X421" s="76"/>
      <c r="Y421" s="22">
        <f>IF(OR(X421="",X421=ФИО!$Q$8),0,IF(COUNTIF(X:X,X421)=1,0,1))</f>
        <v>0</v>
      </c>
      <c r="AA421" s="2">
        <f>INDEX(ФИО!B:B,SUMIFS(ФИО!D:D,ФИО!Q:Q,БЮДЖЕТ!X421))</f>
        <v>0</v>
      </c>
    </row>
    <row r="422" spans="1:27" s="75" customFormat="1" x14ac:dyDescent="0.25">
      <c r="A422" s="1"/>
      <c r="B422" s="5">
        <f t="shared" si="57"/>
        <v>422</v>
      </c>
      <c r="C422" s="5" t="str">
        <f t="shared" si="61"/>
        <v/>
      </c>
      <c r="D422" s="99"/>
      <c r="E422" s="103">
        <f>SUMIFS(ID!$H:$H,ID!$F:$F,$D422)</f>
        <v>0</v>
      </c>
      <c r="F422" s="110"/>
      <c r="G422" s="103">
        <f>SUMIFS(ID!$L:$L,ID!$J:$J,$F422)</f>
        <v>0</v>
      </c>
      <c r="H422" s="110"/>
      <c r="I422" s="103">
        <f>SUMIFS(ID!$P:$P,ID!$N:$N,$H422)</f>
        <v>0</v>
      </c>
      <c r="J422" s="110"/>
      <c r="K422" s="103">
        <f>SUMIFS(ID!$T:$T,ID!$R:$R,$J422)</f>
        <v>0</v>
      </c>
      <c r="L422" s="110"/>
      <c r="M422" s="103">
        <f>SUMIFS(ID!$X:$X,ID!$V:$V,$L422)</f>
        <v>0</v>
      </c>
      <c r="N422" s="110"/>
      <c r="O422" s="103">
        <f>SUMIFS(ID!$AD:$AD,ID!$AB:$AB,$N422)</f>
        <v>0</v>
      </c>
      <c r="P422" s="99" t="str">
        <f t="shared" si="56"/>
        <v/>
      </c>
      <c r="Q422" s="22">
        <f t="shared" si="55"/>
        <v>0</v>
      </c>
      <c r="R422" s="77"/>
      <c r="S422" s="22">
        <f t="shared" si="58"/>
        <v>0</v>
      </c>
      <c r="T422" s="77"/>
      <c r="U422" s="22">
        <f t="shared" si="59"/>
        <v>0</v>
      </c>
      <c r="V422" s="78">
        <f t="shared" si="53"/>
        <v>0</v>
      </c>
      <c r="W422" s="22">
        <f t="shared" si="60"/>
        <v>0</v>
      </c>
      <c r="X422" s="76"/>
      <c r="Y422" s="22">
        <f>IF(OR(X422="",X422=ФИО!$Q$8),0,IF(COUNTIF(X:X,X422)=1,0,1))</f>
        <v>0</v>
      </c>
      <c r="AA422" s="2">
        <f>INDEX(ФИО!B:B,SUMIFS(ФИО!D:D,ФИО!Q:Q,БЮДЖЕТ!X422))</f>
        <v>0</v>
      </c>
    </row>
    <row r="423" spans="1:27" s="75" customFormat="1" x14ac:dyDescent="0.25">
      <c r="A423" s="1"/>
      <c r="B423" s="5">
        <f t="shared" si="57"/>
        <v>423</v>
      </c>
      <c r="C423" s="5" t="str">
        <f t="shared" si="61"/>
        <v/>
      </c>
      <c r="D423" s="99"/>
      <c r="E423" s="103">
        <f>SUMIFS(ID!$H:$H,ID!$F:$F,$D423)</f>
        <v>0</v>
      </c>
      <c r="F423" s="110"/>
      <c r="G423" s="103">
        <f>SUMIFS(ID!$L:$L,ID!$J:$J,$F423)</f>
        <v>0</v>
      </c>
      <c r="H423" s="110"/>
      <c r="I423" s="103">
        <f>SUMIFS(ID!$P:$P,ID!$N:$N,$H423)</f>
        <v>0</v>
      </c>
      <c r="J423" s="110"/>
      <c r="K423" s="103">
        <f>SUMIFS(ID!$T:$T,ID!$R:$R,$J423)</f>
        <v>0</v>
      </c>
      <c r="L423" s="110"/>
      <c r="M423" s="103">
        <f>SUMIFS(ID!$X:$X,ID!$V:$V,$L423)</f>
        <v>0</v>
      </c>
      <c r="N423" s="110"/>
      <c r="O423" s="103">
        <f>SUMIFS(ID!$AD:$AD,ID!$AB:$AB,$N423)</f>
        <v>0</v>
      </c>
      <c r="P423" s="99" t="str">
        <f t="shared" si="56"/>
        <v/>
      </c>
      <c r="Q423" s="22">
        <f t="shared" si="55"/>
        <v>0</v>
      </c>
      <c r="R423" s="77"/>
      <c r="S423" s="22">
        <f t="shared" si="58"/>
        <v>0</v>
      </c>
      <c r="T423" s="77"/>
      <c r="U423" s="22">
        <f t="shared" si="59"/>
        <v>0</v>
      </c>
      <c r="V423" s="78">
        <f t="shared" si="53"/>
        <v>0</v>
      </c>
      <c r="W423" s="22">
        <f t="shared" si="60"/>
        <v>0</v>
      </c>
      <c r="X423" s="76"/>
      <c r="Y423" s="22">
        <f>IF(OR(X423="",X423=ФИО!$Q$8),0,IF(COUNTIF(X:X,X423)=1,0,1))</f>
        <v>0</v>
      </c>
      <c r="AA423" s="2">
        <f>INDEX(ФИО!B:B,SUMIFS(ФИО!D:D,ФИО!Q:Q,БЮДЖЕТ!X423))</f>
        <v>0</v>
      </c>
    </row>
    <row r="424" spans="1:27" s="75" customFormat="1" x14ac:dyDescent="0.25">
      <c r="A424" s="1"/>
      <c r="B424" s="5">
        <f t="shared" si="57"/>
        <v>424</v>
      </c>
      <c r="C424" s="5" t="str">
        <f t="shared" si="61"/>
        <v/>
      </c>
      <c r="D424" s="99"/>
      <c r="E424" s="103">
        <f>SUMIFS(ID!$H:$H,ID!$F:$F,$D424)</f>
        <v>0</v>
      </c>
      <c r="F424" s="110"/>
      <c r="G424" s="103">
        <f>SUMIFS(ID!$L:$L,ID!$J:$J,$F424)</f>
        <v>0</v>
      </c>
      <c r="H424" s="110"/>
      <c r="I424" s="103">
        <f>SUMIFS(ID!$P:$P,ID!$N:$N,$H424)</f>
        <v>0</v>
      </c>
      <c r="J424" s="110"/>
      <c r="K424" s="103">
        <f>SUMIFS(ID!$T:$T,ID!$R:$R,$J424)</f>
        <v>0</v>
      </c>
      <c r="L424" s="110"/>
      <c r="M424" s="103">
        <f>SUMIFS(ID!$X:$X,ID!$V:$V,$L424)</f>
        <v>0</v>
      </c>
      <c r="N424" s="110"/>
      <c r="O424" s="103">
        <f>SUMIFS(ID!$AD:$AD,ID!$AB:$AB,$N424)</f>
        <v>0</v>
      </c>
      <c r="P424" s="99" t="str">
        <f t="shared" si="56"/>
        <v/>
      </c>
      <c r="Q424" s="22">
        <f t="shared" si="55"/>
        <v>0</v>
      </c>
      <c r="R424" s="77"/>
      <c r="S424" s="22">
        <f t="shared" si="58"/>
        <v>0</v>
      </c>
      <c r="T424" s="77"/>
      <c r="U424" s="22">
        <f t="shared" si="59"/>
        <v>0</v>
      </c>
      <c r="V424" s="78">
        <f t="shared" si="53"/>
        <v>0</v>
      </c>
      <c r="W424" s="22">
        <f t="shared" si="60"/>
        <v>0</v>
      </c>
      <c r="X424" s="76"/>
      <c r="Y424" s="22">
        <f>IF(OR(X424="",X424=ФИО!$Q$8),0,IF(COUNTIF(X:X,X424)=1,0,1))</f>
        <v>0</v>
      </c>
      <c r="AA424" s="2">
        <f>INDEX(ФИО!B:B,SUMIFS(ФИО!D:D,ФИО!Q:Q,БЮДЖЕТ!X424))</f>
        <v>0</v>
      </c>
    </row>
    <row r="425" spans="1:27" s="75" customFormat="1" x14ac:dyDescent="0.25">
      <c r="A425" s="1"/>
      <c r="B425" s="5">
        <f t="shared" si="57"/>
        <v>425</v>
      </c>
      <c r="C425" s="5" t="str">
        <f t="shared" si="61"/>
        <v/>
      </c>
      <c r="D425" s="99"/>
      <c r="E425" s="103">
        <f>SUMIFS(ID!$H:$H,ID!$F:$F,$D425)</f>
        <v>0</v>
      </c>
      <c r="F425" s="110"/>
      <c r="G425" s="103">
        <f>SUMIFS(ID!$L:$L,ID!$J:$J,$F425)</f>
        <v>0</v>
      </c>
      <c r="H425" s="110"/>
      <c r="I425" s="103">
        <f>SUMIFS(ID!$P:$P,ID!$N:$N,$H425)</f>
        <v>0</v>
      </c>
      <c r="J425" s="110"/>
      <c r="K425" s="103">
        <f>SUMIFS(ID!$T:$T,ID!$R:$R,$J425)</f>
        <v>0</v>
      </c>
      <c r="L425" s="110"/>
      <c r="M425" s="103">
        <f>SUMIFS(ID!$X:$X,ID!$V:$V,$L425)</f>
        <v>0</v>
      </c>
      <c r="N425" s="110"/>
      <c r="O425" s="103">
        <f>SUMIFS(ID!$AD:$AD,ID!$AB:$AB,$N425)</f>
        <v>0</v>
      </c>
      <c r="P425" s="99" t="str">
        <f t="shared" si="56"/>
        <v/>
      </c>
      <c r="Q425" s="22">
        <f t="shared" si="55"/>
        <v>0</v>
      </c>
      <c r="R425" s="77"/>
      <c r="S425" s="22">
        <f t="shared" si="58"/>
        <v>0</v>
      </c>
      <c r="T425" s="77"/>
      <c r="U425" s="22">
        <f t="shared" si="59"/>
        <v>0</v>
      </c>
      <c r="V425" s="78">
        <f t="shared" si="53"/>
        <v>0</v>
      </c>
      <c r="W425" s="22">
        <f t="shared" si="60"/>
        <v>0</v>
      </c>
      <c r="X425" s="76"/>
      <c r="Y425" s="22">
        <f>IF(OR(X425="",X425=ФИО!$Q$8),0,IF(COUNTIF(X:X,X425)=1,0,1))</f>
        <v>0</v>
      </c>
      <c r="AA425" s="2">
        <f>INDEX(ФИО!B:B,SUMIFS(ФИО!D:D,ФИО!Q:Q,БЮДЖЕТ!X425))</f>
        <v>0</v>
      </c>
    </row>
    <row r="426" spans="1:27" s="75" customFormat="1" x14ac:dyDescent="0.25">
      <c r="A426" s="1"/>
      <c r="B426" s="5">
        <f t="shared" si="57"/>
        <v>426</v>
      </c>
      <c r="C426" s="5" t="str">
        <f t="shared" si="61"/>
        <v/>
      </c>
      <c r="D426" s="99"/>
      <c r="E426" s="103">
        <f>SUMIFS(ID!$H:$H,ID!$F:$F,$D426)</f>
        <v>0</v>
      </c>
      <c r="F426" s="110"/>
      <c r="G426" s="103">
        <f>SUMIFS(ID!$L:$L,ID!$J:$J,$F426)</f>
        <v>0</v>
      </c>
      <c r="H426" s="110"/>
      <c r="I426" s="103">
        <f>SUMIFS(ID!$P:$P,ID!$N:$N,$H426)</f>
        <v>0</v>
      </c>
      <c r="J426" s="110"/>
      <c r="K426" s="103">
        <f>SUMIFS(ID!$T:$T,ID!$R:$R,$J426)</f>
        <v>0</v>
      </c>
      <c r="L426" s="110"/>
      <c r="M426" s="103">
        <f>SUMIFS(ID!$X:$X,ID!$V:$V,$L426)</f>
        <v>0</v>
      </c>
      <c r="N426" s="110"/>
      <c r="O426" s="103">
        <f>SUMIFS(ID!$AD:$AD,ID!$AB:$AB,$N426)</f>
        <v>0</v>
      </c>
      <c r="P426" s="99" t="str">
        <f t="shared" si="56"/>
        <v/>
      </c>
      <c r="Q426" s="22">
        <f t="shared" si="55"/>
        <v>0</v>
      </c>
      <c r="R426" s="77"/>
      <c r="S426" s="22">
        <f t="shared" si="58"/>
        <v>0</v>
      </c>
      <c r="T426" s="77"/>
      <c r="U426" s="22">
        <f t="shared" si="59"/>
        <v>0</v>
      </c>
      <c r="V426" s="78">
        <f t="shared" si="53"/>
        <v>0</v>
      </c>
      <c r="W426" s="22">
        <f t="shared" si="60"/>
        <v>0</v>
      </c>
      <c r="X426" s="76"/>
      <c r="Y426" s="22">
        <f>IF(OR(X426="",X426=ФИО!$Q$8),0,IF(COUNTIF(X:X,X426)=1,0,1))</f>
        <v>0</v>
      </c>
      <c r="AA426" s="2">
        <f>INDEX(ФИО!B:B,SUMIFS(ФИО!D:D,ФИО!Q:Q,БЮДЖЕТ!X426))</f>
        <v>0</v>
      </c>
    </row>
    <row r="427" spans="1:27" s="75" customFormat="1" x14ac:dyDescent="0.25">
      <c r="A427" s="1"/>
      <c r="B427" s="5">
        <f t="shared" si="57"/>
        <v>427</v>
      </c>
      <c r="C427" s="5" t="str">
        <f t="shared" si="61"/>
        <v/>
      </c>
      <c r="D427" s="99"/>
      <c r="E427" s="103">
        <f>SUMIFS(ID!$H:$H,ID!$F:$F,$D427)</f>
        <v>0</v>
      </c>
      <c r="F427" s="110"/>
      <c r="G427" s="103">
        <f>SUMIFS(ID!$L:$L,ID!$J:$J,$F427)</f>
        <v>0</v>
      </c>
      <c r="H427" s="110"/>
      <c r="I427" s="103">
        <f>SUMIFS(ID!$P:$P,ID!$N:$N,$H427)</f>
        <v>0</v>
      </c>
      <c r="J427" s="110"/>
      <c r="K427" s="103">
        <f>SUMIFS(ID!$T:$T,ID!$R:$R,$J427)</f>
        <v>0</v>
      </c>
      <c r="L427" s="110"/>
      <c r="M427" s="103">
        <f>SUMIFS(ID!$X:$X,ID!$V:$V,$L427)</f>
        <v>0</v>
      </c>
      <c r="N427" s="110"/>
      <c r="O427" s="103">
        <f>SUMIFS(ID!$AD:$AD,ID!$AB:$AB,$N427)</f>
        <v>0</v>
      </c>
      <c r="P427" s="99" t="str">
        <f t="shared" si="56"/>
        <v/>
      </c>
      <c r="Q427" s="22">
        <f t="shared" si="55"/>
        <v>0</v>
      </c>
      <c r="R427" s="77"/>
      <c r="S427" s="22">
        <f t="shared" si="58"/>
        <v>0</v>
      </c>
      <c r="T427" s="77"/>
      <c r="U427" s="22">
        <f t="shared" si="59"/>
        <v>0</v>
      </c>
      <c r="V427" s="78">
        <f t="shared" si="53"/>
        <v>0</v>
      </c>
      <c r="W427" s="22">
        <f t="shared" si="60"/>
        <v>0</v>
      </c>
      <c r="X427" s="76"/>
      <c r="Y427" s="22">
        <f>IF(OR(X427="",X427=ФИО!$Q$8),0,IF(COUNTIF(X:X,X427)=1,0,1))</f>
        <v>0</v>
      </c>
      <c r="AA427" s="2">
        <f>INDEX(ФИО!B:B,SUMIFS(ФИО!D:D,ФИО!Q:Q,БЮДЖЕТ!X427))</f>
        <v>0</v>
      </c>
    </row>
    <row r="428" spans="1:27" s="75" customFormat="1" x14ac:dyDescent="0.25">
      <c r="A428" s="1"/>
      <c r="B428" s="5">
        <f t="shared" si="57"/>
        <v>428</v>
      </c>
      <c r="C428" s="5" t="str">
        <f t="shared" si="61"/>
        <v/>
      </c>
      <c r="D428" s="99"/>
      <c r="E428" s="103">
        <f>SUMIFS(ID!$H:$H,ID!$F:$F,$D428)</f>
        <v>0</v>
      </c>
      <c r="F428" s="110"/>
      <c r="G428" s="103">
        <f>SUMIFS(ID!$L:$L,ID!$J:$J,$F428)</f>
        <v>0</v>
      </c>
      <c r="H428" s="110"/>
      <c r="I428" s="103">
        <f>SUMIFS(ID!$P:$P,ID!$N:$N,$H428)</f>
        <v>0</v>
      </c>
      <c r="J428" s="110"/>
      <c r="K428" s="103">
        <f>SUMIFS(ID!$T:$T,ID!$R:$R,$J428)</f>
        <v>0</v>
      </c>
      <c r="L428" s="110"/>
      <c r="M428" s="103">
        <f>SUMIFS(ID!$X:$X,ID!$V:$V,$L428)</f>
        <v>0</v>
      </c>
      <c r="N428" s="110"/>
      <c r="O428" s="103">
        <f>SUMIFS(ID!$AD:$AD,ID!$AB:$AB,$N428)</f>
        <v>0</v>
      </c>
      <c r="P428" s="99" t="str">
        <f t="shared" si="56"/>
        <v/>
      </c>
      <c r="Q428" s="22">
        <f t="shared" si="55"/>
        <v>0</v>
      </c>
      <c r="R428" s="77"/>
      <c r="S428" s="22">
        <f t="shared" si="58"/>
        <v>0</v>
      </c>
      <c r="T428" s="77"/>
      <c r="U428" s="22">
        <f t="shared" si="59"/>
        <v>0</v>
      </c>
      <c r="V428" s="78">
        <f t="shared" si="53"/>
        <v>0</v>
      </c>
      <c r="W428" s="22">
        <f t="shared" si="60"/>
        <v>0</v>
      </c>
      <c r="X428" s="76"/>
      <c r="Y428" s="22">
        <f>IF(OR(X428="",X428=ФИО!$Q$8),0,IF(COUNTIF(X:X,X428)=1,0,1))</f>
        <v>0</v>
      </c>
      <c r="AA428" s="2">
        <f>INDEX(ФИО!B:B,SUMIFS(ФИО!D:D,ФИО!Q:Q,БЮДЖЕТ!X428))</f>
        <v>0</v>
      </c>
    </row>
    <row r="429" spans="1:27" s="75" customFormat="1" x14ac:dyDescent="0.25">
      <c r="A429" s="1"/>
      <c r="B429" s="5">
        <f t="shared" si="57"/>
        <v>429</v>
      </c>
      <c r="C429" s="5" t="str">
        <f t="shared" si="61"/>
        <v/>
      </c>
      <c r="D429" s="99"/>
      <c r="E429" s="103">
        <f>SUMIFS(ID!$H:$H,ID!$F:$F,$D429)</f>
        <v>0</v>
      </c>
      <c r="F429" s="110"/>
      <c r="G429" s="103">
        <f>SUMIFS(ID!$L:$L,ID!$J:$J,$F429)</f>
        <v>0</v>
      </c>
      <c r="H429" s="110"/>
      <c r="I429" s="103">
        <f>SUMIFS(ID!$P:$P,ID!$N:$N,$H429)</f>
        <v>0</v>
      </c>
      <c r="J429" s="110"/>
      <c r="K429" s="103">
        <f>SUMIFS(ID!$T:$T,ID!$R:$R,$J429)</f>
        <v>0</v>
      </c>
      <c r="L429" s="110"/>
      <c r="M429" s="103">
        <f>SUMIFS(ID!$X:$X,ID!$V:$V,$L429)</f>
        <v>0</v>
      </c>
      <c r="N429" s="110"/>
      <c r="O429" s="103">
        <f>SUMIFS(ID!$AD:$AD,ID!$AB:$AB,$N429)</f>
        <v>0</v>
      </c>
      <c r="P429" s="99" t="str">
        <f t="shared" si="56"/>
        <v/>
      </c>
      <c r="Q429" s="22">
        <f t="shared" si="55"/>
        <v>0</v>
      </c>
      <c r="R429" s="77"/>
      <c r="S429" s="22">
        <f t="shared" si="58"/>
        <v>0</v>
      </c>
      <c r="T429" s="77"/>
      <c r="U429" s="22">
        <f t="shared" si="59"/>
        <v>0</v>
      </c>
      <c r="V429" s="78">
        <f t="shared" si="53"/>
        <v>0</v>
      </c>
      <c r="W429" s="22">
        <f t="shared" si="60"/>
        <v>0</v>
      </c>
      <c r="X429" s="76"/>
      <c r="Y429" s="22">
        <f>IF(OR(X429="",X429=ФИО!$Q$8),0,IF(COUNTIF(X:X,X429)=1,0,1))</f>
        <v>0</v>
      </c>
      <c r="AA429" s="2">
        <f>INDEX(ФИО!B:B,SUMIFS(ФИО!D:D,ФИО!Q:Q,БЮДЖЕТ!X429))</f>
        <v>0</v>
      </c>
    </row>
    <row r="430" spans="1:27" s="75" customFormat="1" x14ac:dyDescent="0.25">
      <c r="A430" s="1"/>
      <c r="B430" s="5">
        <f t="shared" si="57"/>
        <v>430</v>
      </c>
      <c r="C430" s="5" t="str">
        <f t="shared" si="61"/>
        <v/>
      </c>
      <c r="D430" s="99"/>
      <c r="E430" s="103">
        <f>SUMIFS(ID!$H:$H,ID!$F:$F,$D430)</f>
        <v>0</v>
      </c>
      <c r="F430" s="110"/>
      <c r="G430" s="103">
        <f>SUMIFS(ID!$L:$L,ID!$J:$J,$F430)</f>
        <v>0</v>
      </c>
      <c r="H430" s="110"/>
      <c r="I430" s="103">
        <f>SUMIFS(ID!$P:$P,ID!$N:$N,$H430)</f>
        <v>0</v>
      </c>
      <c r="J430" s="110"/>
      <c r="K430" s="103">
        <f>SUMIFS(ID!$T:$T,ID!$R:$R,$J430)</f>
        <v>0</v>
      </c>
      <c r="L430" s="110"/>
      <c r="M430" s="103">
        <f>SUMIFS(ID!$X:$X,ID!$V:$V,$L430)</f>
        <v>0</v>
      </c>
      <c r="N430" s="110"/>
      <c r="O430" s="103">
        <f>SUMIFS(ID!$AD:$AD,ID!$AB:$AB,$N430)</f>
        <v>0</v>
      </c>
      <c r="P430" s="99" t="str">
        <f t="shared" si="56"/>
        <v/>
      </c>
      <c r="Q430" s="22">
        <f t="shared" si="55"/>
        <v>0</v>
      </c>
      <c r="R430" s="77"/>
      <c r="S430" s="22">
        <f t="shared" si="58"/>
        <v>0</v>
      </c>
      <c r="T430" s="77"/>
      <c r="U430" s="22">
        <f t="shared" si="59"/>
        <v>0</v>
      </c>
      <c r="V430" s="78">
        <f t="shared" si="53"/>
        <v>0</v>
      </c>
      <c r="W430" s="22">
        <f t="shared" si="60"/>
        <v>0</v>
      </c>
      <c r="X430" s="76"/>
      <c r="Y430" s="22">
        <f>IF(OR(X430="",X430=ФИО!$Q$8),0,IF(COUNTIF(X:X,X430)=1,0,1))</f>
        <v>0</v>
      </c>
      <c r="AA430" s="2">
        <f>INDEX(ФИО!B:B,SUMIFS(ФИО!D:D,ФИО!Q:Q,БЮДЖЕТ!X430))</f>
        <v>0</v>
      </c>
    </row>
    <row r="431" spans="1:27" s="75" customFormat="1" x14ac:dyDescent="0.25">
      <c r="A431" s="1"/>
      <c r="B431" s="5">
        <f t="shared" si="57"/>
        <v>431</v>
      </c>
      <c r="C431" s="5" t="str">
        <f t="shared" si="61"/>
        <v/>
      </c>
      <c r="D431" s="99"/>
      <c r="E431" s="103">
        <f>SUMIFS(ID!$H:$H,ID!$F:$F,$D431)</f>
        <v>0</v>
      </c>
      <c r="F431" s="110"/>
      <c r="G431" s="103">
        <f>SUMIFS(ID!$L:$L,ID!$J:$J,$F431)</f>
        <v>0</v>
      </c>
      <c r="H431" s="110"/>
      <c r="I431" s="103">
        <f>SUMIFS(ID!$P:$P,ID!$N:$N,$H431)</f>
        <v>0</v>
      </c>
      <c r="J431" s="110"/>
      <c r="K431" s="103">
        <f>SUMIFS(ID!$T:$T,ID!$R:$R,$J431)</f>
        <v>0</v>
      </c>
      <c r="L431" s="110"/>
      <c r="M431" s="103">
        <f>SUMIFS(ID!$X:$X,ID!$V:$V,$L431)</f>
        <v>0</v>
      </c>
      <c r="N431" s="110"/>
      <c r="O431" s="103">
        <f>SUMIFS(ID!$AD:$AD,ID!$AB:$AB,$N431)</f>
        <v>0</v>
      </c>
      <c r="P431" s="99" t="str">
        <f t="shared" si="56"/>
        <v/>
      </c>
      <c r="Q431" s="22">
        <f t="shared" si="55"/>
        <v>0</v>
      </c>
      <c r="R431" s="77"/>
      <c r="S431" s="22">
        <f t="shared" si="58"/>
        <v>0</v>
      </c>
      <c r="T431" s="77"/>
      <c r="U431" s="22">
        <f t="shared" si="59"/>
        <v>0</v>
      </c>
      <c r="V431" s="78">
        <f t="shared" si="53"/>
        <v>0</v>
      </c>
      <c r="W431" s="22">
        <f t="shared" si="60"/>
        <v>0</v>
      </c>
      <c r="X431" s="76"/>
      <c r="Y431" s="22">
        <f>IF(OR(X431="",X431=ФИО!$Q$8),0,IF(COUNTIF(X:X,X431)=1,0,1))</f>
        <v>0</v>
      </c>
      <c r="AA431" s="2">
        <f>INDEX(ФИО!B:B,SUMIFS(ФИО!D:D,ФИО!Q:Q,БЮДЖЕТ!X431))</f>
        <v>0</v>
      </c>
    </row>
    <row r="432" spans="1:27" s="75" customFormat="1" x14ac:dyDescent="0.25">
      <c r="A432" s="1"/>
      <c r="B432" s="5">
        <f t="shared" si="57"/>
        <v>432</v>
      </c>
      <c r="C432" s="5" t="str">
        <f t="shared" si="61"/>
        <v/>
      </c>
      <c r="D432" s="99"/>
      <c r="E432" s="103">
        <f>SUMIFS(ID!$H:$H,ID!$F:$F,$D432)</f>
        <v>0</v>
      </c>
      <c r="F432" s="110"/>
      <c r="G432" s="103">
        <f>SUMIFS(ID!$L:$L,ID!$J:$J,$F432)</f>
        <v>0</v>
      </c>
      <c r="H432" s="110"/>
      <c r="I432" s="103">
        <f>SUMIFS(ID!$P:$P,ID!$N:$N,$H432)</f>
        <v>0</v>
      </c>
      <c r="J432" s="110"/>
      <c r="K432" s="103">
        <f>SUMIFS(ID!$T:$T,ID!$R:$R,$J432)</f>
        <v>0</v>
      </c>
      <c r="L432" s="110"/>
      <c r="M432" s="103">
        <f>SUMIFS(ID!$X:$X,ID!$V:$V,$L432)</f>
        <v>0</v>
      </c>
      <c r="N432" s="110"/>
      <c r="O432" s="103">
        <f>SUMIFS(ID!$AD:$AD,ID!$AB:$AB,$N432)</f>
        <v>0</v>
      </c>
      <c r="P432" s="99" t="str">
        <f t="shared" si="56"/>
        <v/>
      </c>
      <c r="Q432" s="22">
        <f t="shared" si="55"/>
        <v>0</v>
      </c>
      <c r="R432" s="77"/>
      <c r="S432" s="22">
        <f t="shared" si="58"/>
        <v>0</v>
      </c>
      <c r="T432" s="77"/>
      <c r="U432" s="22">
        <f t="shared" si="59"/>
        <v>0</v>
      </c>
      <c r="V432" s="78">
        <f t="shared" si="53"/>
        <v>0</v>
      </c>
      <c r="W432" s="22">
        <f t="shared" si="60"/>
        <v>0</v>
      </c>
      <c r="X432" s="76"/>
      <c r="Y432" s="22">
        <f>IF(OR(X432="",X432=ФИО!$Q$8),0,IF(COUNTIF(X:X,X432)=1,0,1))</f>
        <v>0</v>
      </c>
      <c r="AA432" s="2">
        <f>INDEX(ФИО!B:B,SUMIFS(ФИО!D:D,ФИО!Q:Q,БЮДЖЕТ!X432))</f>
        <v>0</v>
      </c>
    </row>
    <row r="433" spans="1:27" s="75" customFormat="1" x14ac:dyDescent="0.25">
      <c r="A433" s="1"/>
      <c r="B433" s="5">
        <f t="shared" si="57"/>
        <v>433</v>
      </c>
      <c r="C433" s="5" t="str">
        <f t="shared" si="61"/>
        <v/>
      </c>
      <c r="D433" s="99"/>
      <c r="E433" s="103">
        <f>SUMIFS(ID!$H:$H,ID!$F:$F,$D433)</f>
        <v>0</v>
      </c>
      <c r="F433" s="110"/>
      <c r="G433" s="103">
        <f>SUMIFS(ID!$L:$L,ID!$J:$J,$F433)</f>
        <v>0</v>
      </c>
      <c r="H433" s="110"/>
      <c r="I433" s="103">
        <f>SUMIFS(ID!$P:$P,ID!$N:$N,$H433)</f>
        <v>0</v>
      </c>
      <c r="J433" s="110"/>
      <c r="K433" s="103">
        <f>SUMIFS(ID!$T:$T,ID!$R:$R,$J433)</f>
        <v>0</v>
      </c>
      <c r="L433" s="110"/>
      <c r="M433" s="103">
        <f>SUMIFS(ID!$X:$X,ID!$V:$V,$L433)</f>
        <v>0</v>
      </c>
      <c r="N433" s="110"/>
      <c r="O433" s="103">
        <f>SUMIFS(ID!$AD:$AD,ID!$AB:$AB,$N433)</f>
        <v>0</v>
      </c>
      <c r="P433" s="99" t="str">
        <f t="shared" si="56"/>
        <v/>
      </c>
      <c r="Q433" s="22">
        <f t="shared" si="55"/>
        <v>0</v>
      </c>
      <c r="R433" s="77"/>
      <c r="S433" s="22">
        <f t="shared" si="58"/>
        <v>0</v>
      </c>
      <c r="T433" s="77"/>
      <c r="U433" s="22">
        <f t="shared" si="59"/>
        <v>0</v>
      </c>
      <c r="V433" s="78">
        <f t="shared" si="53"/>
        <v>0</v>
      </c>
      <c r="W433" s="22">
        <f t="shared" si="60"/>
        <v>0</v>
      </c>
      <c r="X433" s="76"/>
      <c r="Y433" s="22">
        <f>IF(OR(X433="",X433=ФИО!$Q$8),0,IF(COUNTIF(X:X,X433)=1,0,1))</f>
        <v>0</v>
      </c>
      <c r="AA433" s="2">
        <f>INDEX(ФИО!B:B,SUMIFS(ФИО!D:D,ФИО!Q:Q,БЮДЖЕТ!X433))</f>
        <v>0</v>
      </c>
    </row>
    <row r="434" spans="1:27" s="75" customFormat="1" x14ac:dyDescent="0.25">
      <c r="A434" s="1"/>
      <c r="B434" s="5">
        <f t="shared" si="57"/>
        <v>434</v>
      </c>
      <c r="C434" s="5" t="str">
        <f t="shared" si="61"/>
        <v/>
      </c>
      <c r="D434" s="99"/>
      <c r="E434" s="103">
        <f>SUMIFS(ID!$H:$H,ID!$F:$F,$D434)</f>
        <v>0</v>
      </c>
      <c r="F434" s="110"/>
      <c r="G434" s="103">
        <f>SUMIFS(ID!$L:$L,ID!$J:$J,$F434)</f>
        <v>0</v>
      </c>
      <c r="H434" s="110"/>
      <c r="I434" s="103">
        <f>SUMIFS(ID!$P:$P,ID!$N:$N,$H434)</f>
        <v>0</v>
      </c>
      <c r="J434" s="110"/>
      <c r="K434" s="103">
        <f>SUMIFS(ID!$T:$T,ID!$R:$R,$J434)</f>
        <v>0</v>
      </c>
      <c r="L434" s="110"/>
      <c r="M434" s="103">
        <f>SUMIFS(ID!$X:$X,ID!$V:$V,$L434)</f>
        <v>0</v>
      </c>
      <c r="N434" s="110"/>
      <c r="O434" s="103">
        <f>SUMIFS(ID!$AD:$AD,ID!$AB:$AB,$N434)</f>
        <v>0</v>
      </c>
      <c r="P434" s="99" t="str">
        <f t="shared" si="56"/>
        <v/>
      </c>
      <c r="Q434" s="22">
        <f t="shared" si="55"/>
        <v>0</v>
      </c>
      <c r="R434" s="77"/>
      <c r="S434" s="22">
        <f t="shared" si="58"/>
        <v>0</v>
      </c>
      <c r="T434" s="77"/>
      <c r="U434" s="22">
        <f t="shared" si="59"/>
        <v>0</v>
      </c>
      <c r="V434" s="78">
        <f t="shared" si="53"/>
        <v>0</v>
      </c>
      <c r="W434" s="22">
        <f t="shared" si="60"/>
        <v>0</v>
      </c>
      <c r="X434" s="76"/>
      <c r="Y434" s="22">
        <f>IF(OR(X434="",X434=ФИО!$Q$8),0,IF(COUNTIF(X:X,X434)=1,0,1))</f>
        <v>0</v>
      </c>
      <c r="AA434" s="2">
        <f>INDEX(ФИО!B:B,SUMIFS(ФИО!D:D,ФИО!Q:Q,БЮДЖЕТ!X434))</f>
        <v>0</v>
      </c>
    </row>
    <row r="435" spans="1:27" s="75" customFormat="1" x14ac:dyDescent="0.25">
      <c r="A435" s="1"/>
      <c r="B435" s="5">
        <f t="shared" si="57"/>
        <v>435</v>
      </c>
      <c r="C435" s="5" t="str">
        <f t="shared" si="61"/>
        <v/>
      </c>
      <c r="D435" s="99"/>
      <c r="E435" s="103">
        <f>SUMIFS(ID!$H:$H,ID!$F:$F,$D435)</f>
        <v>0</v>
      </c>
      <c r="F435" s="110"/>
      <c r="G435" s="103">
        <f>SUMIFS(ID!$L:$L,ID!$J:$J,$F435)</f>
        <v>0</v>
      </c>
      <c r="H435" s="110"/>
      <c r="I435" s="103">
        <f>SUMIFS(ID!$P:$P,ID!$N:$N,$H435)</f>
        <v>0</v>
      </c>
      <c r="J435" s="110"/>
      <c r="K435" s="103">
        <f>SUMIFS(ID!$T:$T,ID!$R:$R,$J435)</f>
        <v>0</v>
      </c>
      <c r="L435" s="110"/>
      <c r="M435" s="103">
        <f>SUMIFS(ID!$X:$X,ID!$V:$V,$L435)</f>
        <v>0</v>
      </c>
      <c r="N435" s="110"/>
      <c r="O435" s="103">
        <f>SUMIFS(ID!$AD:$AD,ID!$AB:$AB,$N435)</f>
        <v>0</v>
      </c>
      <c r="P435" s="99" t="str">
        <f t="shared" si="56"/>
        <v/>
      </c>
      <c r="Q435" s="22">
        <f t="shared" si="55"/>
        <v>0</v>
      </c>
      <c r="R435" s="77"/>
      <c r="S435" s="22">
        <f t="shared" si="58"/>
        <v>0</v>
      </c>
      <c r="T435" s="77"/>
      <c r="U435" s="22">
        <f t="shared" si="59"/>
        <v>0</v>
      </c>
      <c r="V435" s="78">
        <f t="shared" si="53"/>
        <v>0</v>
      </c>
      <c r="W435" s="22">
        <f t="shared" si="60"/>
        <v>0</v>
      </c>
      <c r="X435" s="76"/>
      <c r="Y435" s="22">
        <f>IF(OR(X435="",X435=ФИО!$Q$8),0,IF(COUNTIF(X:X,X435)=1,0,1))</f>
        <v>0</v>
      </c>
      <c r="AA435" s="2">
        <f>INDEX(ФИО!B:B,SUMIFS(ФИО!D:D,ФИО!Q:Q,БЮДЖЕТ!X435))</f>
        <v>0</v>
      </c>
    </row>
    <row r="436" spans="1:27" s="75" customFormat="1" x14ac:dyDescent="0.25">
      <c r="A436" s="1"/>
      <c r="B436" s="5">
        <f t="shared" si="57"/>
        <v>436</v>
      </c>
      <c r="C436" s="5" t="str">
        <f t="shared" si="61"/>
        <v/>
      </c>
      <c r="D436" s="99"/>
      <c r="E436" s="103">
        <f>SUMIFS(ID!$H:$H,ID!$F:$F,$D436)</f>
        <v>0</v>
      </c>
      <c r="F436" s="110"/>
      <c r="G436" s="103">
        <f>SUMIFS(ID!$L:$L,ID!$J:$J,$F436)</f>
        <v>0</v>
      </c>
      <c r="H436" s="110"/>
      <c r="I436" s="103">
        <f>SUMIFS(ID!$P:$P,ID!$N:$N,$H436)</f>
        <v>0</v>
      </c>
      <c r="J436" s="110"/>
      <c r="K436" s="103">
        <f>SUMIFS(ID!$T:$T,ID!$R:$R,$J436)</f>
        <v>0</v>
      </c>
      <c r="L436" s="110"/>
      <c r="M436" s="103">
        <f>SUMIFS(ID!$X:$X,ID!$V:$V,$L436)</f>
        <v>0</v>
      </c>
      <c r="N436" s="110"/>
      <c r="O436" s="103">
        <f>SUMIFS(ID!$AD:$AD,ID!$AB:$AB,$N436)</f>
        <v>0</v>
      </c>
      <c r="P436" s="99" t="str">
        <f t="shared" si="56"/>
        <v/>
      </c>
      <c r="Q436" s="22">
        <f t="shared" si="55"/>
        <v>0</v>
      </c>
      <c r="R436" s="77"/>
      <c r="S436" s="22">
        <f t="shared" si="58"/>
        <v>0</v>
      </c>
      <c r="T436" s="77"/>
      <c r="U436" s="22">
        <f t="shared" si="59"/>
        <v>0</v>
      </c>
      <c r="V436" s="78">
        <f t="shared" si="53"/>
        <v>0</v>
      </c>
      <c r="W436" s="22">
        <f t="shared" si="60"/>
        <v>0</v>
      </c>
      <c r="X436" s="76"/>
      <c r="Y436" s="22">
        <f>IF(OR(X436="",X436=ФИО!$Q$8),0,IF(COUNTIF(X:X,X436)=1,0,1))</f>
        <v>0</v>
      </c>
      <c r="AA436" s="2">
        <f>INDEX(ФИО!B:B,SUMIFS(ФИО!D:D,ФИО!Q:Q,БЮДЖЕТ!X436))</f>
        <v>0</v>
      </c>
    </row>
    <row r="437" spans="1:27" s="75" customFormat="1" x14ac:dyDescent="0.25">
      <c r="A437" s="1"/>
      <c r="B437" s="5">
        <f t="shared" si="57"/>
        <v>437</v>
      </c>
      <c r="C437" s="5" t="str">
        <f t="shared" si="61"/>
        <v/>
      </c>
      <c r="D437" s="99"/>
      <c r="E437" s="103">
        <f>SUMIFS(ID!$H:$H,ID!$F:$F,$D437)</f>
        <v>0</v>
      </c>
      <c r="F437" s="110"/>
      <c r="G437" s="103">
        <f>SUMIFS(ID!$L:$L,ID!$J:$J,$F437)</f>
        <v>0</v>
      </c>
      <c r="H437" s="110"/>
      <c r="I437" s="103">
        <f>SUMIFS(ID!$P:$P,ID!$N:$N,$H437)</f>
        <v>0</v>
      </c>
      <c r="J437" s="110"/>
      <c r="K437" s="103">
        <f>SUMIFS(ID!$T:$T,ID!$R:$R,$J437)</f>
        <v>0</v>
      </c>
      <c r="L437" s="110"/>
      <c r="M437" s="103">
        <f>SUMIFS(ID!$X:$X,ID!$V:$V,$L437)</f>
        <v>0</v>
      </c>
      <c r="N437" s="110"/>
      <c r="O437" s="103">
        <f>SUMIFS(ID!$AD:$AD,ID!$AB:$AB,$N437)</f>
        <v>0</v>
      </c>
      <c r="P437" s="99" t="str">
        <f t="shared" si="56"/>
        <v/>
      </c>
      <c r="Q437" s="22">
        <f t="shared" si="55"/>
        <v>0</v>
      </c>
      <c r="R437" s="77"/>
      <c r="S437" s="22">
        <f t="shared" si="58"/>
        <v>0</v>
      </c>
      <c r="T437" s="77"/>
      <c r="U437" s="22">
        <f t="shared" si="59"/>
        <v>0</v>
      </c>
      <c r="V437" s="78">
        <f t="shared" si="53"/>
        <v>0</v>
      </c>
      <c r="W437" s="22">
        <f t="shared" si="60"/>
        <v>0</v>
      </c>
      <c r="X437" s="76"/>
      <c r="Y437" s="22">
        <f>IF(OR(X437="",X437=ФИО!$Q$8),0,IF(COUNTIF(X:X,X437)=1,0,1))</f>
        <v>0</v>
      </c>
      <c r="AA437" s="2">
        <f>INDEX(ФИО!B:B,SUMIFS(ФИО!D:D,ФИО!Q:Q,БЮДЖЕТ!X437))</f>
        <v>0</v>
      </c>
    </row>
    <row r="438" spans="1:27" s="75" customFormat="1" x14ac:dyDescent="0.25">
      <c r="A438" s="1"/>
      <c r="B438" s="5">
        <f t="shared" si="57"/>
        <v>438</v>
      </c>
      <c r="C438" s="5" t="str">
        <f t="shared" si="61"/>
        <v/>
      </c>
      <c r="D438" s="99"/>
      <c r="E438" s="103">
        <f>SUMIFS(ID!$H:$H,ID!$F:$F,$D438)</f>
        <v>0</v>
      </c>
      <c r="F438" s="110"/>
      <c r="G438" s="103">
        <f>SUMIFS(ID!$L:$L,ID!$J:$J,$F438)</f>
        <v>0</v>
      </c>
      <c r="H438" s="110"/>
      <c r="I438" s="103">
        <f>SUMIFS(ID!$P:$P,ID!$N:$N,$H438)</f>
        <v>0</v>
      </c>
      <c r="J438" s="110"/>
      <c r="K438" s="103">
        <f>SUMIFS(ID!$T:$T,ID!$R:$R,$J438)</f>
        <v>0</v>
      </c>
      <c r="L438" s="110"/>
      <c r="M438" s="103">
        <f>SUMIFS(ID!$X:$X,ID!$V:$V,$L438)</f>
        <v>0</v>
      </c>
      <c r="N438" s="110"/>
      <c r="O438" s="103">
        <f>SUMIFS(ID!$AD:$AD,ID!$AB:$AB,$N438)</f>
        <v>0</v>
      </c>
      <c r="P438" s="99" t="str">
        <f t="shared" si="56"/>
        <v/>
      </c>
      <c r="Q438" s="22">
        <f t="shared" si="55"/>
        <v>0</v>
      </c>
      <c r="R438" s="77"/>
      <c r="S438" s="22">
        <f t="shared" si="58"/>
        <v>0</v>
      </c>
      <c r="T438" s="77"/>
      <c r="U438" s="22">
        <f t="shared" si="59"/>
        <v>0</v>
      </c>
      <c r="V438" s="78">
        <f t="shared" si="53"/>
        <v>0</v>
      </c>
      <c r="W438" s="22">
        <f t="shared" si="60"/>
        <v>0</v>
      </c>
      <c r="X438" s="76"/>
      <c r="Y438" s="22">
        <f>IF(OR(X438="",X438=ФИО!$Q$8),0,IF(COUNTIF(X:X,X438)=1,0,1))</f>
        <v>0</v>
      </c>
      <c r="AA438" s="2">
        <f>INDEX(ФИО!B:B,SUMIFS(ФИО!D:D,ФИО!Q:Q,БЮДЖЕТ!X438))</f>
        <v>0</v>
      </c>
    </row>
    <row r="439" spans="1:27" s="75" customFormat="1" x14ac:dyDescent="0.25">
      <c r="A439" s="1"/>
      <c r="B439" s="5">
        <f t="shared" si="57"/>
        <v>439</v>
      </c>
      <c r="C439" s="5" t="str">
        <f t="shared" si="61"/>
        <v/>
      </c>
      <c r="D439" s="99"/>
      <c r="E439" s="103">
        <f>SUMIFS(ID!$H:$H,ID!$F:$F,$D439)</f>
        <v>0</v>
      </c>
      <c r="F439" s="110"/>
      <c r="G439" s="103">
        <f>SUMIFS(ID!$L:$L,ID!$J:$J,$F439)</f>
        <v>0</v>
      </c>
      <c r="H439" s="110"/>
      <c r="I439" s="103">
        <f>SUMIFS(ID!$P:$P,ID!$N:$N,$H439)</f>
        <v>0</v>
      </c>
      <c r="J439" s="110"/>
      <c r="K439" s="103">
        <f>SUMIFS(ID!$T:$T,ID!$R:$R,$J439)</f>
        <v>0</v>
      </c>
      <c r="L439" s="110"/>
      <c r="M439" s="103">
        <f>SUMIFS(ID!$X:$X,ID!$V:$V,$L439)</f>
        <v>0</v>
      </c>
      <c r="N439" s="110"/>
      <c r="O439" s="103">
        <f>SUMIFS(ID!$AD:$AD,ID!$AB:$AB,$N439)</f>
        <v>0</v>
      </c>
      <c r="P439" s="99" t="str">
        <f t="shared" si="56"/>
        <v/>
      </c>
      <c r="Q439" s="22">
        <f t="shared" si="55"/>
        <v>0</v>
      </c>
      <c r="R439" s="77"/>
      <c r="S439" s="22">
        <f t="shared" si="58"/>
        <v>0</v>
      </c>
      <c r="T439" s="77"/>
      <c r="U439" s="22">
        <f t="shared" si="59"/>
        <v>0</v>
      </c>
      <c r="V439" s="78">
        <f t="shared" si="53"/>
        <v>0</v>
      </c>
      <c r="W439" s="22">
        <f t="shared" si="60"/>
        <v>0</v>
      </c>
      <c r="X439" s="76"/>
      <c r="Y439" s="22">
        <f>IF(OR(X439="",X439=ФИО!$Q$8),0,IF(COUNTIF(X:X,X439)=1,0,1))</f>
        <v>0</v>
      </c>
      <c r="AA439" s="2">
        <f>INDEX(ФИО!B:B,SUMIFS(ФИО!D:D,ФИО!Q:Q,БЮДЖЕТ!X439))</f>
        <v>0</v>
      </c>
    </row>
    <row r="440" spans="1:27" s="75" customFormat="1" x14ac:dyDescent="0.25">
      <c r="A440" s="1"/>
      <c r="B440" s="5">
        <f t="shared" si="57"/>
        <v>440</v>
      </c>
      <c r="C440" s="5" t="str">
        <f t="shared" si="61"/>
        <v/>
      </c>
      <c r="D440" s="99"/>
      <c r="E440" s="103">
        <f>SUMIFS(ID!$H:$H,ID!$F:$F,$D440)</f>
        <v>0</v>
      </c>
      <c r="F440" s="110"/>
      <c r="G440" s="103">
        <f>SUMIFS(ID!$L:$L,ID!$J:$J,$F440)</f>
        <v>0</v>
      </c>
      <c r="H440" s="110"/>
      <c r="I440" s="103">
        <f>SUMIFS(ID!$P:$P,ID!$N:$N,$H440)</f>
        <v>0</v>
      </c>
      <c r="J440" s="110"/>
      <c r="K440" s="103">
        <f>SUMIFS(ID!$T:$T,ID!$R:$R,$J440)</f>
        <v>0</v>
      </c>
      <c r="L440" s="110"/>
      <c r="M440" s="103">
        <f>SUMIFS(ID!$X:$X,ID!$V:$V,$L440)</f>
        <v>0</v>
      </c>
      <c r="N440" s="110"/>
      <c r="O440" s="103">
        <f>SUMIFS(ID!$AD:$AD,ID!$AB:$AB,$N440)</f>
        <v>0</v>
      </c>
      <c r="P440" s="99" t="str">
        <f t="shared" si="56"/>
        <v/>
      </c>
      <c r="Q440" s="22">
        <f t="shared" si="55"/>
        <v>0</v>
      </c>
      <c r="R440" s="77"/>
      <c r="S440" s="22">
        <f t="shared" si="58"/>
        <v>0</v>
      </c>
      <c r="T440" s="77"/>
      <c r="U440" s="22">
        <f t="shared" si="59"/>
        <v>0</v>
      </c>
      <c r="V440" s="78">
        <f t="shared" si="53"/>
        <v>0</v>
      </c>
      <c r="W440" s="22">
        <f t="shared" si="60"/>
        <v>0</v>
      </c>
      <c r="X440" s="76"/>
      <c r="Y440" s="22">
        <f>IF(OR(X440="",X440=ФИО!$Q$8),0,IF(COUNTIF(X:X,X440)=1,0,1))</f>
        <v>0</v>
      </c>
      <c r="AA440" s="2">
        <f>INDEX(ФИО!B:B,SUMIFS(ФИО!D:D,ФИО!Q:Q,БЮДЖЕТ!X440))</f>
        <v>0</v>
      </c>
    </row>
    <row r="441" spans="1:27" s="75" customFormat="1" x14ac:dyDescent="0.25">
      <c r="A441" s="1"/>
      <c r="B441" s="5">
        <f t="shared" si="57"/>
        <v>441</v>
      </c>
      <c r="C441" s="5" t="str">
        <f t="shared" si="61"/>
        <v/>
      </c>
      <c r="D441" s="99"/>
      <c r="E441" s="103">
        <f>SUMIFS(ID!$H:$H,ID!$F:$F,$D441)</f>
        <v>0</v>
      </c>
      <c r="F441" s="110"/>
      <c r="G441" s="103">
        <f>SUMIFS(ID!$L:$L,ID!$J:$J,$F441)</f>
        <v>0</v>
      </c>
      <c r="H441" s="110"/>
      <c r="I441" s="103">
        <f>SUMIFS(ID!$P:$P,ID!$N:$N,$H441)</f>
        <v>0</v>
      </c>
      <c r="J441" s="110"/>
      <c r="K441" s="103">
        <f>SUMIFS(ID!$T:$T,ID!$R:$R,$J441)</f>
        <v>0</v>
      </c>
      <c r="L441" s="110"/>
      <c r="M441" s="103">
        <f>SUMIFS(ID!$X:$X,ID!$V:$V,$L441)</f>
        <v>0</v>
      </c>
      <c r="N441" s="110"/>
      <c r="O441" s="103">
        <f>SUMIFS(ID!$AD:$AD,ID!$AB:$AB,$N441)</f>
        <v>0</v>
      </c>
      <c r="P441" s="99" t="str">
        <f t="shared" si="56"/>
        <v/>
      </c>
      <c r="Q441" s="22">
        <f t="shared" si="55"/>
        <v>0</v>
      </c>
      <c r="R441" s="77"/>
      <c r="S441" s="22">
        <f t="shared" si="58"/>
        <v>0</v>
      </c>
      <c r="T441" s="77"/>
      <c r="U441" s="22">
        <f t="shared" si="59"/>
        <v>0</v>
      </c>
      <c r="V441" s="78">
        <f t="shared" si="53"/>
        <v>0</v>
      </c>
      <c r="W441" s="22">
        <f t="shared" si="60"/>
        <v>0</v>
      </c>
      <c r="X441" s="76"/>
      <c r="Y441" s="22">
        <f>IF(OR(X441="",X441=ФИО!$Q$8),0,IF(COUNTIF(X:X,X441)=1,0,1))</f>
        <v>0</v>
      </c>
      <c r="AA441" s="2">
        <f>INDEX(ФИО!B:B,SUMIFS(ФИО!D:D,ФИО!Q:Q,БЮДЖЕТ!X441))</f>
        <v>0</v>
      </c>
    </row>
    <row r="442" spans="1:27" s="75" customFormat="1" x14ac:dyDescent="0.25">
      <c r="A442" s="1"/>
      <c r="B442" s="5">
        <f t="shared" si="57"/>
        <v>442</v>
      </c>
      <c r="C442" s="5" t="str">
        <f t="shared" si="61"/>
        <v/>
      </c>
      <c r="D442" s="99"/>
      <c r="E442" s="103">
        <f>SUMIFS(ID!$H:$H,ID!$F:$F,$D442)</f>
        <v>0</v>
      </c>
      <c r="F442" s="110"/>
      <c r="G442" s="103">
        <f>SUMIFS(ID!$L:$L,ID!$J:$J,$F442)</f>
        <v>0</v>
      </c>
      <c r="H442" s="110"/>
      <c r="I442" s="103">
        <f>SUMIFS(ID!$P:$P,ID!$N:$N,$H442)</f>
        <v>0</v>
      </c>
      <c r="J442" s="110"/>
      <c r="K442" s="103">
        <f>SUMIFS(ID!$T:$T,ID!$R:$R,$J442)</f>
        <v>0</v>
      </c>
      <c r="L442" s="110"/>
      <c r="M442" s="103">
        <f>SUMIFS(ID!$X:$X,ID!$V:$V,$L442)</f>
        <v>0</v>
      </c>
      <c r="N442" s="110"/>
      <c r="O442" s="103">
        <f>SUMIFS(ID!$AD:$AD,ID!$AB:$AB,$N442)</f>
        <v>0</v>
      </c>
      <c r="P442" s="99" t="str">
        <f t="shared" si="56"/>
        <v/>
      </c>
      <c r="Q442" s="22">
        <f t="shared" si="55"/>
        <v>0</v>
      </c>
      <c r="R442" s="77"/>
      <c r="S442" s="22">
        <f t="shared" si="58"/>
        <v>0</v>
      </c>
      <c r="T442" s="77"/>
      <c r="U442" s="22">
        <f t="shared" si="59"/>
        <v>0</v>
      </c>
      <c r="V442" s="78">
        <f t="shared" si="53"/>
        <v>0</v>
      </c>
      <c r="W442" s="22">
        <f t="shared" si="60"/>
        <v>0</v>
      </c>
      <c r="X442" s="76"/>
      <c r="Y442" s="22">
        <f>IF(OR(X442="",X442=ФИО!$Q$8),0,IF(COUNTIF(X:X,X442)=1,0,1))</f>
        <v>0</v>
      </c>
      <c r="AA442" s="2">
        <f>INDEX(ФИО!B:B,SUMIFS(ФИО!D:D,ФИО!Q:Q,БЮДЖЕТ!X442))</f>
        <v>0</v>
      </c>
    </row>
    <row r="443" spans="1:27" s="75" customFormat="1" x14ac:dyDescent="0.25">
      <c r="A443" s="1"/>
      <c r="B443" s="5">
        <f t="shared" si="57"/>
        <v>443</v>
      </c>
      <c r="C443" s="5" t="str">
        <f t="shared" si="61"/>
        <v/>
      </c>
      <c r="D443" s="99"/>
      <c r="E443" s="103">
        <f>SUMIFS(ID!$H:$H,ID!$F:$F,$D443)</f>
        <v>0</v>
      </c>
      <c r="F443" s="110"/>
      <c r="G443" s="103">
        <f>SUMIFS(ID!$L:$L,ID!$J:$J,$F443)</f>
        <v>0</v>
      </c>
      <c r="H443" s="110"/>
      <c r="I443" s="103">
        <f>SUMIFS(ID!$P:$P,ID!$N:$N,$H443)</f>
        <v>0</v>
      </c>
      <c r="J443" s="110"/>
      <c r="K443" s="103">
        <f>SUMIFS(ID!$T:$T,ID!$R:$R,$J443)</f>
        <v>0</v>
      </c>
      <c r="L443" s="110"/>
      <c r="M443" s="103">
        <f>SUMIFS(ID!$X:$X,ID!$V:$V,$L443)</f>
        <v>0</v>
      </c>
      <c r="N443" s="110"/>
      <c r="O443" s="103">
        <f>SUMIFS(ID!$AD:$AD,ID!$AB:$AB,$N443)</f>
        <v>0</v>
      </c>
      <c r="P443" s="99" t="str">
        <f t="shared" si="56"/>
        <v/>
      </c>
      <c r="Q443" s="22">
        <f t="shared" si="55"/>
        <v>0</v>
      </c>
      <c r="R443" s="77"/>
      <c r="S443" s="22">
        <f t="shared" si="58"/>
        <v>0</v>
      </c>
      <c r="T443" s="77"/>
      <c r="U443" s="22">
        <f t="shared" si="59"/>
        <v>0</v>
      </c>
      <c r="V443" s="78">
        <f t="shared" si="53"/>
        <v>0</v>
      </c>
      <c r="W443" s="22">
        <f t="shared" si="60"/>
        <v>0</v>
      </c>
      <c r="X443" s="76"/>
      <c r="Y443" s="22">
        <f>IF(OR(X443="",X443=ФИО!$Q$8),0,IF(COUNTIF(X:X,X443)=1,0,1))</f>
        <v>0</v>
      </c>
      <c r="AA443" s="2">
        <f>INDEX(ФИО!B:B,SUMIFS(ФИО!D:D,ФИО!Q:Q,БЮДЖЕТ!X443))</f>
        <v>0</v>
      </c>
    </row>
    <row r="444" spans="1:27" s="75" customFormat="1" x14ac:dyDescent="0.25">
      <c r="A444" s="1"/>
      <c r="B444" s="5">
        <f t="shared" si="57"/>
        <v>444</v>
      </c>
      <c r="C444" s="5" t="str">
        <f t="shared" si="61"/>
        <v/>
      </c>
      <c r="D444" s="99"/>
      <c r="E444" s="103">
        <f>SUMIFS(ID!$H:$H,ID!$F:$F,$D444)</f>
        <v>0</v>
      </c>
      <c r="F444" s="110"/>
      <c r="G444" s="103">
        <f>SUMIFS(ID!$L:$L,ID!$J:$J,$F444)</f>
        <v>0</v>
      </c>
      <c r="H444" s="110"/>
      <c r="I444" s="103">
        <f>SUMIFS(ID!$P:$P,ID!$N:$N,$H444)</f>
        <v>0</v>
      </c>
      <c r="J444" s="110"/>
      <c r="K444" s="103">
        <f>SUMIFS(ID!$T:$T,ID!$R:$R,$J444)</f>
        <v>0</v>
      </c>
      <c r="L444" s="110"/>
      <c r="M444" s="103">
        <f>SUMIFS(ID!$X:$X,ID!$V:$V,$L444)</f>
        <v>0</v>
      </c>
      <c r="N444" s="110"/>
      <c r="O444" s="103">
        <f>SUMIFS(ID!$AD:$AD,ID!$AB:$AB,$N444)</f>
        <v>0</v>
      </c>
      <c r="P444" s="99" t="str">
        <f t="shared" si="56"/>
        <v/>
      </c>
      <c r="Q444" s="22">
        <f t="shared" si="55"/>
        <v>0</v>
      </c>
      <c r="R444" s="77"/>
      <c r="S444" s="22">
        <f t="shared" si="58"/>
        <v>0</v>
      </c>
      <c r="T444" s="77"/>
      <c r="U444" s="22">
        <f t="shared" si="59"/>
        <v>0</v>
      </c>
      <c r="V444" s="78">
        <f t="shared" si="53"/>
        <v>0</v>
      </c>
      <c r="W444" s="22">
        <f t="shared" si="60"/>
        <v>0</v>
      </c>
      <c r="X444" s="76"/>
      <c r="Y444" s="22">
        <f>IF(OR(X444="",X444=ФИО!$Q$8),0,IF(COUNTIF(X:X,X444)=1,0,1))</f>
        <v>0</v>
      </c>
      <c r="AA444" s="2">
        <f>INDEX(ФИО!B:B,SUMIFS(ФИО!D:D,ФИО!Q:Q,БЮДЖЕТ!X444))</f>
        <v>0</v>
      </c>
    </row>
    <row r="445" spans="1:27" s="75" customFormat="1" x14ac:dyDescent="0.25">
      <c r="A445" s="1"/>
      <c r="B445" s="5">
        <f t="shared" si="57"/>
        <v>445</v>
      </c>
      <c r="C445" s="5" t="str">
        <f t="shared" si="61"/>
        <v/>
      </c>
      <c r="D445" s="99"/>
      <c r="E445" s="103">
        <f>SUMIFS(ID!$H:$H,ID!$F:$F,$D445)</f>
        <v>0</v>
      </c>
      <c r="F445" s="110"/>
      <c r="G445" s="103">
        <f>SUMIFS(ID!$L:$L,ID!$J:$J,$F445)</f>
        <v>0</v>
      </c>
      <c r="H445" s="110"/>
      <c r="I445" s="103">
        <f>SUMIFS(ID!$P:$P,ID!$N:$N,$H445)</f>
        <v>0</v>
      </c>
      <c r="J445" s="110"/>
      <c r="K445" s="103">
        <f>SUMIFS(ID!$T:$T,ID!$R:$R,$J445)</f>
        <v>0</v>
      </c>
      <c r="L445" s="110"/>
      <c r="M445" s="103">
        <f>SUMIFS(ID!$X:$X,ID!$V:$V,$L445)</f>
        <v>0</v>
      </c>
      <c r="N445" s="110"/>
      <c r="O445" s="103">
        <f>SUMIFS(ID!$AD:$AD,ID!$AB:$AB,$N445)</f>
        <v>0</v>
      </c>
      <c r="P445" s="99" t="str">
        <f t="shared" si="56"/>
        <v/>
      </c>
      <c r="Q445" s="22">
        <f t="shared" si="55"/>
        <v>0</v>
      </c>
      <c r="R445" s="77"/>
      <c r="S445" s="22">
        <f t="shared" si="58"/>
        <v>0</v>
      </c>
      <c r="T445" s="77"/>
      <c r="U445" s="22">
        <f t="shared" si="59"/>
        <v>0</v>
      </c>
      <c r="V445" s="78">
        <f t="shared" si="53"/>
        <v>0</v>
      </c>
      <c r="W445" s="22">
        <f t="shared" si="60"/>
        <v>0</v>
      </c>
      <c r="X445" s="76"/>
      <c r="Y445" s="22">
        <f>IF(OR(X445="",X445=ФИО!$Q$8),0,IF(COUNTIF(X:X,X445)=1,0,1))</f>
        <v>0</v>
      </c>
      <c r="AA445" s="2">
        <f>INDEX(ФИО!B:B,SUMIFS(ФИО!D:D,ФИО!Q:Q,БЮДЖЕТ!X445))</f>
        <v>0</v>
      </c>
    </row>
    <row r="446" spans="1:27" s="75" customFormat="1" x14ac:dyDescent="0.25">
      <c r="A446" s="1"/>
      <c r="B446" s="5">
        <f t="shared" si="57"/>
        <v>446</v>
      </c>
      <c r="C446" s="5" t="str">
        <f t="shared" si="61"/>
        <v/>
      </c>
      <c r="D446" s="99"/>
      <c r="E446" s="103">
        <f>SUMIFS(ID!$H:$H,ID!$F:$F,$D446)</f>
        <v>0</v>
      </c>
      <c r="F446" s="110"/>
      <c r="G446" s="103">
        <f>SUMIFS(ID!$L:$L,ID!$J:$J,$F446)</f>
        <v>0</v>
      </c>
      <c r="H446" s="110"/>
      <c r="I446" s="103">
        <f>SUMIFS(ID!$P:$P,ID!$N:$N,$H446)</f>
        <v>0</v>
      </c>
      <c r="J446" s="110"/>
      <c r="K446" s="103">
        <f>SUMIFS(ID!$T:$T,ID!$R:$R,$J446)</f>
        <v>0</v>
      </c>
      <c r="L446" s="110"/>
      <c r="M446" s="103">
        <f>SUMIFS(ID!$X:$X,ID!$V:$V,$L446)</f>
        <v>0</v>
      </c>
      <c r="N446" s="110"/>
      <c r="O446" s="103">
        <f>SUMIFS(ID!$AD:$AD,ID!$AB:$AB,$N446)</f>
        <v>0</v>
      </c>
      <c r="P446" s="99" t="str">
        <f t="shared" si="56"/>
        <v/>
      </c>
      <c r="Q446" s="22">
        <f t="shared" si="55"/>
        <v>0</v>
      </c>
      <c r="R446" s="77"/>
      <c r="S446" s="22">
        <f t="shared" si="58"/>
        <v>0</v>
      </c>
      <c r="T446" s="77"/>
      <c r="U446" s="22">
        <f t="shared" si="59"/>
        <v>0</v>
      </c>
      <c r="V446" s="78">
        <f t="shared" si="53"/>
        <v>0</v>
      </c>
      <c r="W446" s="22">
        <f t="shared" si="60"/>
        <v>0</v>
      </c>
      <c r="X446" s="76"/>
      <c r="Y446" s="22">
        <f>IF(OR(X446="",X446=ФИО!$Q$8),0,IF(COUNTIF(X:X,X446)=1,0,1))</f>
        <v>0</v>
      </c>
      <c r="AA446" s="2">
        <f>INDEX(ФИО!B:B,SUMIFS(ФИО!D:D,ФИО!Q:Q,БЮДЖЕТ!X446))</f>
        <v>0</v>
      </c>
    </row>
    <row r="447" spans="1:27" s="75" customFormat="1" x14ac:dyDescent="0.25">
      <c r="A447" s="1"/>
      <c r="B447" s="5">
        <f t="shared" si="57"/>
        <v>447</v>
      </c>
      <c r="C447" s="5" t="str">
        <f t="shared" si="61"/>
        <v/>
      </c>
      <c r="D447" s="99"/>
      <c r="E447" s="103">
        <f>SUMIFS(ID!$H:$H,ID!$F:$F,$D447)</f>
        <v>0</v>
      </c>
      <c r="F447" s="110"/>
      <c r="G447" s="103">
        <f>SUMIFS(ID!$L:$L,ID!$J:$J,$F447)</f>
        <v>0</v>
      </c>
      <c r="H447" s="110"/>
      <c r="I447" s="103">
        <f>SUMIFS(ID!$P:$P,ID!$N:$N,$H447)</f>
        <v>0</v>
      </c>
      <c r="J447" s="110"/>
      <c r="K447" s="103">
        <f>SUMIFS(ID!$T:$T,ID!$R:$R,$J447)</f>
        <v>0</v>
      </c>
      <c r="L447" s="110"/>
      <c r="M447" s="103">
        <f>SUMIFS(ID!$X:$X,ID!$V:$V,$L447)</f>
        <v>0</v>
      </c>
      <c r="N447" s="110"/>
      <c r="O447" s="103">
        <f>SUMIFS(ID!$AD:$AD,ID!$AB:$AB,$N447)</f>
        <v>0</v>
      </c>
      <c r="P447" s="99" t="str">
        <f t="shared" si="56"/>
        <v/>
      </c>
      <c r="Q447" s="22">
        <f t="shared" si="55"/>
        <v>0</v>
      </c>
      <c r="R447" s="77"/>
      <c r="S447" s="22">
        <f t="shared" si="58"/>
        <v>0</v>
      </c>
      <c r="T447" s="77"/>
      <c r="U447" s="22">
        <f t="shared" si="59"/>
        <v>0</v>
      </c>
      <c r="V447" s="78">
        <f t="shared" si="53"/>
        <v>0</v>
      </c>
      <c r="W447" s="22">
        <f t="shared" si="60"/>
        <v>0</v>
      </c>
      <c r="X447" s="76"/>
      <c r="Y447" s="22">
        <f>IF(OR(X447="",X447=ФИО!$Q$8),0,IF(COUNTIF(X:X,X447)=1,0,1))</f>
        <v>0</v>
      </c>
      <c r="AA447" s="2">
        <f>INDEX(ФИО!B:B,SUMIFS(ФИО!D:D,ФИО!Q:Q,БЮДЖЕТ!X447))</f>
        <v>0</v>
      </c>
    </row>
    <row r="448" spans="1:27" s="75" customFormat="1" x14ac:dyDescent="0.25">
      <c r="A448" s="1"/>
      <c r="B448" s="5">
        <f t="shared" si="57"/>
        <v>448</v>
      </c>
      <c r="C448" s="5" t="str">
        <f t="shared" si="61"/>
        <v/>
      </c>
      <c r="D448" s="99"/>
      <c r="E448" s="103">
        <f>SUMIFS(ID!$H:$H,ID!$F:$F,$D448)</f>
        <v>0</v>
      </c>
      <c r="F448" s="110"/>
      <c r="G448" s="103">
        <f>SUMIFS(ID!$L:$L,ID!$J:$J,$F448)</f>
        <v>0</v>
      </c>
      <c r="H448" s="110"/>
      <c r="I448" s="103">
        <f>SUMIFS(ID!$P:$P,ID!$N:$N,$H448)</f>
        <v>0</v>
      </c>
      <c r="J448" s="110"/>
      <c r="K448" s="103">
        <f>SUMIFS(ID!$T:$T,ID!$R:$R,$J448)</f>
        <v>0</v>
      </c>
      <c r="L448" s="110"/>
      <c r="M448" s="103">
        <f>SUMIFS(ID!$X:$X,ID!$V:$V,$L448)</f>
        <v>0</v>
      </c>
      <c r="N448" s="110"/>
      <c r="O448" s="103">
        <f>SUMIFS(ID!$AD:$AD,ID!$AB:$AB,$N448)</f>
        <v>0</v>
      </c>
      <c r="P448" s="99" t="str">
        <f t="shared" si="56"/>
        <v/>
      </c>
      <c r="Q448" s="22">
        <f t="shared" si="55"/>
        <v>0</v>
      </c>
      <c r="R448" s="77"/>
      <c r="S448" s="22">
        <f t="shared" si="58"/>
        <v>0</v>
      </c>
      <c r="T448" s="77"/>
      <c r="U448" s="22">
        <f t="shared" si="59"/>
        <v>0</v>
      </c>
      <c r="V448" s="78">
        <f t="shared" si="53"/>
        <v>0</v>
      </c>
      <c r="W448" s="22">
        <f t="shared" si="60"/>
        <v>0</v>
      </c>
      <c r="X448" s="76"/>
      <c r="Y448" s="22">
        <f>IF(OR(X448="",X448=ФИО!$Q$8),0,IF(COUNTIF(X:X,X448)=1,0,1))</f>
        <v>0</v>
      </c>
      <c r="AA448" s="2">
        <f>INDEX(ФИО!B:B,SUMIFS(ФИО!D:D,ФИО!Q:Q,БЮДЖЕТ!X448))</f>
        <v>0</v>
      </c>
    </row>
    <row r="449" spans="1:27" s="75" customFormat="1" x14ac:dyDescent="0.25">
      <c r="A449" s="1"/>
      <c r="B449" s="5">
        <f t="shared" si="57"/>
        <v>449</v>
      </c>
      <c r="C449" s="5" t="str">
        <f t="shared" si="61"/>
        <v/>
      </c>
      <c r="D449" s="99"/>
      <c r="E449" s="103">
        <f>SUMIFS(ID!$H:$H,ID!$F:$F,$D449)</f>
        <v>0</v>
      </c>
      <c r="F449" s="110"/>
      <c r="G449" s="103">
        <f>SUMIFS(ID!$L:$L,ID!$J:$J,$F449)</f>
        <v>0</v>
      </c>
      <c r="H449" s="110"/>
      <c r="I449" s="103">
        <f>SUMIFS(ID!$P:$P,ID!$N:$N,$H449)</f>
        <v>0</v>
      </c>
      <c r="J449" s="110"/>
      <c r="K449" s="103">
        <f>SUMIFS(ID!$T:$T,ID!$R:$R,$J449)</f>
        <v>0</v>
      </c>
      <c r="L449" s="110"/>
      <c r="M449" s="103">
        <f>SUMIFS(ID!$X:$X,ID!$V:$V,$L449)</f>
        <v>0</v>
      </c>
      <c r="N449" s="110"/>
      <c r="O449" s="103">
        <f>SUMIFS(ID!$AD:$AD,ID!$AB:$AB,$N449)</f>
        <v>0</v>
      </c>
      <c r="P449" s="99" t="str">
        <f t="shared" si="56"/>
        <v/>
      </c>
      <c r="Q449" s="22">
        <f t="shared" si="55"/>
        <v>0</v>
      </c>
      <c r="R449" s="77"/>
      <c r="S449" s="22">
        <f t="shared" si="58"/>
        <v>0</v>
      </c>
      <c r="T449" s="77"/>
      <c r="U449" s="22">
        <f t="shared" si="59"/>
        <v>0</v>
      </c>
      <c r="V449" s="78">
        <f t="shared" si="53"/>
        <v>0</v>
      </c>
      <c r="W449" s="22">
        <f t="shared" si="60"/>
        <v>0</v>
      </c>
      <c r="X449" s="76"/>
      <c r="Y449" s="22">
        <f>IF(OR(X449="",X449=ФИО!$Q$8),0,IF(COUNTIF(X:X,X449)=1,0,1))</f>
        <v>0</v>
      </c>
      <c r="AA449" s="2">
        <f>INDEX(ФИО!B:B,SUMIFS(ФИО!D:D,ФИО!Q:Q,БЮДЖЕТ!X449))</f>
        <v>0</v>
      </c>
    </row>
    <row r="450" spans="1:27" s="75" customFormat="1" x14ac:dyDescent="0.25">
      <c r="A450" s="1"/>
      <c r="B450" s="5">
        <f t="shared" si="57"/>
        <v>450</v>
      </c>
      <c r="C450" s="5" t="str">
        <f t="shared" si="61"/>
        <v/>
      </c>
      <c r="D450" s="99"/>
      <c r="E450" s="103">
        <f>SUMIFS(ID!$H:$H,ID!$F:$F,$D450)</f>
        <v>0</v>
      </c>
      <c r="F450" s="110"/>
      <c r="G450" s="103">
        <f>SUMIFS(ID!$L:$L,ID!$J:$J,$F450)</f>
        <v>0</v>
      </c>
      <c r="H450" s="110"/>
      <c r="I450" s="103">
        <f>SUMIFS(ID!$P:$P,ID!$N:$N,$H450)</f>
        <v>0</v>
      </c>
      <c r="J450" s="110"/>
      <c r="K450" s="103">
        <f>SUMIFS(ID!$T:$T,ID!$R:$R,$J450)</f>
        <v>0</v>
      </c>
      <c r="L450" s="110"/>
      <c r="M450" s="103">
        <f>SUMIFS(ID!$X:$X,ID!$V:$V,$L450)</f>
        <v>0</v>
      </c>
      <c r="N450" s="110"/>
      <c r="O450" s="103">
        <f>SUMIFS(ID!$AD:$AD,ID!$AB:$AB,$N450)</f>
        <v>0</v>
      </c>
      <c r="P450" s="99" t="str">
        <f t="shared" si="56"/>
        <v/>
      </c>
      <c r="Q450" s="22">
        <f t="shared" si="55"/>
        <v>0</v>
      </c>
      <c r="R450" s="77"/>
      <c r="S450" s="22">
        <f t="shared" si="58"/>
        <v>0</v>
      </c>
      <c r="T450" s="77"/>
      <c r="U450" s="22">
        <f t="shared" si="59"/>
        <v>0</v>
      </c>
      <c r="V450" s="78">
        <f t="shared" si="53"/>
        <v>0</v>
      </c>
      <c r="W450" s="22">
        <f t="shared" si="60"/>
        <v>0</v>
      </c>
      <c r="X450" s="76"/>
      <c r="Y450" s="22">
        <f>IF(OR(X450="",X450=ФИО!$Q$8),0,IF(COUNTIF(X:X,X450)=1,0,1))</f>
        <v>0</v>
      </c>
      <c r="AA450" s="2">
        <f>INDEX(ФИО!B:B,SUMIFS(ФИО!D:D,ФИО!Q:Q,БЮДЖЕТ!X450))</f>
        <v>0</v>
      </c>
    </row>
    <row r="451" spans="1:27" s="75" customFormat="1" x14ac:dyDescent="0.25">
      <c r="A451" s="1"/>
      <c r="B451" s="5">
        <f t="shared" si="57"/>
        <v>451</v>
      </c>
      <c r="C451" s="5" t="str">
        <f t="shared" si="61"/>
        <v/>
      </c>
      <c r="D451" s="99"/>
      <c r="E451" s="103">
        <f>SUMIFS(ID!$H:$H,ID!$F:$F,$D451)</f>
        <v>0</v>
      </c>
      <c r="F451" s="110"/>
      <c r="G451" s="103">
        <f>SUMIFS(ID!$L:$L,ID!$J:$J,$F451)</f>
        <v>0</v>
      </c>
      <c r="H451" s="110"/>
      <c r="I451" s="103">
        <f>SUMIFS(ID!$P:$P,ID!$N:$N,$H451)</f>
        <v>0</v>
      </c>
      <c r="J451" s="110"/>
      <c r="K451" s="103">
        <f>SUMIFS(ID!$T:$T,ID!$R:$R,$J451)</f>
        <v>0</v>
      </c>
      <c r="L451" s="110"/>
      <c r="M451" s="103">
        <f>SUMIFS(ID!$X:$X,ID!$V:$V,$L451)</f>
        <v>0</v>
      </c>
      <c r="N451" s="110"/>
      <c r="O451" s="103">
        <f>SUMIFS(ID!$AD:$AD,ID!$AB:$AB,$N451)</f>
        <v>0</v>
      </c>
      <c r="P451" s="99" t="str">
        <f t="shared" si="56"/>
        <v/>
      </c>
      <c r="Q451" s="22">
        <f t="shared" si="55"/>
        <v>0</v>
      </c>
      <c r="R451" s="77"/>
      <c r="S451" s="22">
        <f t="shared" si="58"/>
        <v>0</v>
      </c>
      <c r="T451" s="77"/>
      <c r="U451" s="22">
        <f t="shared" si="59"/>
        <v>0</v>
      </c>
      <c r="V451" s="78">
        <f t="shared" si="53"/>
        <v>0</v>
      </c>
      <c r="W451" s="22">
        <f t="shared" si="60"/>
        <v>0</v>
      </c>
      <c r="X451" s="76"/>
      <c r="Y451" s="22">
        <f>IF(OR(X451="",X451=ФИО!$Q$8),0,IF(COUNTIF(X:X,X451)=1,0,1))</f>
        <v>0</v>
      </c>
      <c r="AA451" s="2">
        <f>INDEX(ФИО!B:B,SUMIFS(ФИО!D:D,ФИО!Q:Q,БЮДЖЕТ!X451))</f>
        <v>0</v>
      </c>
    </row>
    <row r="452" spans="1:27" s="75" customFormat="1" x14ac:dyDescent="0.25">
      <c r="A452" s="1"/>
      <c r="B452" s="5">
        <f t="shared" si="57"/>
        <v>452</v>
      </c>
      <c r="C452" s="5" t="str">
        <f t="shared" si="61"/>
        <v/>
      </c>
      <c r="D452" s="99"/>
      <c r="E452" s="103">
        <f>SUMIFS(ID!$H:$H,ID!$F:$F,$D452)</f>
        <v>0</v>
      </c>
      <c r="F452" s="110"/>
      <c r="G452" s="103">
        <f>SUMIFS(ID!$L:$L,ID!$J:$J,$F452)</f>
        <v>0</v>
      </c>
      <c r="H452" s="110"/>
      <c r="I452" s="103">
        <f>SUMIFS(ID!$P:$P,ID!$N:$N,$H452)</f>
        <v>0</v>
      </c>
      <c r="J452" s="110"/>
      <c r="K452" s="103">
        <f>SUMIFS(ID!$T:$T,ID!$R:$R,$J452)</f>
        <v>0</v>
      </c>
      <c r="L452" s="110"/>
      <c r="M452" s="103">
        <f>SUMIFS(ID!$X:$X,ID!$V:$V,$L452)</f>
        <v>0</v>
      </c>
      <c r="N452" s="110"/>
      <c r="O452" s="103">
        <f>SUMIFS(ID!$AD:$AD,ID!$AB:$AB,$N452)</f>
        <v>0</v>
      </c>
      <c r="P452" s="99" t="str">
        <f t="shared" si="56"/>
        <v/>
      </c>
      <c r="Q452" s="22">
        <f t="shared" si="55"/>
        <v>0</v>
      </c>
      <c r="R452" s="77"/>
      <c r="S452" s="22">
        <f t="shared" si="58"/>
        <v>0</v>
      </c>
      <c r="T452" s="77"/>
      <c r="U452" s="22">
        <f t="shared" si="59"/>
        <v>0</v>
      </c>
      <c r="V452" s="78">
        <f t="shared" si="53"/>
        <v>0</v>
      </c>
      <c r="W452" s="22">
        <f t="shared" si="60"/>
        <v>0</v>
      </c>
      <c r="X452" s="76"/>
      <c r="Y452" s="22">
        <f>IF(OR(X452="",X452=ФИО!$Q$8),0,IF(COUNTIF(X:X,X452)=1,0,1))</f>
        <v>0</v>
      </c>
      <c r="AA452" s="2">
        <f>INDEX(ФИО!B:B,SUMIFS(ФИО!D:D,ФИО!Q:Q,БЮДЖЕТ!X452))</f>
        <v>0</v>
      </c>
    </row>
    <row r="453" spans="1:27" s="75" customFormat="1" x14ac:dyDescent="0.25">
      <c r="A453" s="1"/>
      <c r="B453" s="5">
        <f t="shared" si="57"/>
        <v>453</v>
      </c>
      <c r="C453" s="5" t="str">
        <f t="shared" si="61"/>
        <v/>
      </c>
      <c r="D453" s="99"/>
      <c r="E453" s="103">
        <f>SUMIFS(ID!$H:$H,ID!$F:$F,$D453)</f>
        <v>0</v>
      </c>
      <c r="F453" s="110"/>
      <c r="G453" s="103">
        <f>SUMIFS(ID!$L:$L,ID!$J:$J,$F453)</f>
        <v>0</v>
      </c>
      <c r="H453" s="110"/>
      <c r="I453" s="103">
        <f>SUMIFS(ID!$P:$P,ID!$N:$N,$H453)</f>
        <v>0</v>
      </c>
      <c r="J453" s="110"/>
      <c r="K453" s="103">
        <f>SUMIFS(ID!$T:$T,ID!$R:$R,$J453)</f>
        <v>0</v>
      </c>
      <c r="L453" s="110"/>
      <c r="M453" s="103">
        <f>SUMIFS(ID!$X:$X,ID!$V:$V,$L453)</f>
        <v>0</v>
      </c>
      <c r="N453" s="110"/>
      <c r="O453" s="103">
        <f>SUMIFS(ID!$AD:$AD,ID!$AB:$AB,$N453)</f>
        <v>0</v>
      </c>
      <c r="P453" s="99" t="str">
        <f t="shared" si="56"/>
        <v/>
      </c>
      <c r="Q453" s="22">
        <f t="shared" si="55"/>
        <v>0</v>
      </c>
      <c r="R453" s="77"/>
      <c r="S453" s="22">
        <f t="shared" si="58"/>
        <v>0</v>
      </c>
      <c r="T453" s="77"/>
      <c r="U453" s="22">
        <f t="shared" si="59"/>
        <v>0</v>
      </c>
      <c r="V453" s="78">
        <f t="shared" si="53"/>
        <v>0</v>
      </c>
      <c r="W453" s="22">
        <f t="shared" si="60"/>
        <v>0</v>
      </c>
      <c r="X453" s="76"/>
      <c r="Y453" s="22">
        <f>IF(OR(X453="",X453=ФИО!$Q$8),0,IF(COUNTIF(X:X,X453)=1,0,1))</f>
        <v>0</v>
      </c>
      <c r="AA453" s="2">
        <f>INDEX(ФИО!B:B,SUMIFS(ФИО!D:D,ФИО!Q:Q,БЮДЖЕТ!X453))</f>
        <v>0</v>
      </c>
    </row>
    <row r="454" spans="1:27" s="75" customFormat="1" x14ac:dyDescent="0.25">
      <c r="A454" s="1"/>
      <c r="B454" s="5">
        <f t="shared" si="57"/>
        <v>454</v>
      </c>
      <c r="C454" s="5" t="str">
        <f t="shared" si="61"/>
        <v/>
      </c>
      <c r="D454" s="99"/>
      <c r="E454" s="103">
        <f>SUMIFS(ID!$H:$H,ID!$F:$F,$D454)</f>
        <v>0</v>
      </c>
      <c r="F454" s="110"/>
      <c r="G454" s="103">
        <f>SUMIFS(ID!$L:$L,ID!$J:$J,$F454)</f>
        <v>0</v>
      </c>
      <c r="H454" s="110"/>
      <c r="I454" s="103">
        <f>SUMIFS(ID!$P:$P,ID!$N:$N,$H454)</f>
        <v>0</v>
      </c>
      <c r="J454" s="110"/>
      <c r="K454" s="103">
        <f>SUMIFS(ID!$T:$T,ID!$R:$R,$J454)</f>
        <v>0</v>
      </c>
      <c r="L454" s="110"/>
      <c r="M454" s="103">
        <f>SUMIFS(ID!$X:$X,ID!$V:$V,$L454)</f>
        <v>0</v>
      </c>
      <c r="N454" s="110"/>
      <c r="O454" s="103">
        <f>SUMIFS(ID!$AD:$AD,ID!$AB:$AB,$N454)</f>
        <v>0</v>
      </c>
      <c r="P454" s="99" t="str">
        <f t="shared" si="56"/>
        <v/>
      </c>
      <c r="Q454" s="22">
        <f t="shared" si="55"/>
        <v>0</v>
      </c>
      <c r="R454" s="77"/>
      <c r="S454" s="22">
        <f t="shared" si="58"/>
        <v>0</v>
      </c>
      <c r="T454" s="77"/>
      <c r="U454" s="22">
        <f t="shared" si="59"/>
        <v>0</v>
      </c>
      <c r="V454" s="78">
        <f t="shared" si="53"/>
        <v>0</v>
      </c>
      <c r="W454" s="22">
        <f t="shared" si="60"/>
        <v>0</v>
      </c>
      <c r="X454" s="76"/>
      <c r="Y454" s="22">
        <f>IF(OR(X454="",X454=ФИО!$Q$8),0,IF(COUNTIF(X:X,X454)=1,0,1))</f>
        <v>0</v>
      </c>
      <c r="AA454" s="2">
        <f>INDEX(ФИО!B:B,SUMIFS(ФИО!D:D,ФИО!Q:Q,БЮДЖЕТ!X454))</f>
        <v>0</v>
      </c>
    </row>
    <row r="455" spans="1:27" s="75" customFormat="1" x14ac:dyDescent="0.25">
      <c r="A455" s="1"/>
      <c r="B455" s="5">
        <f t="shared" si="57"/>
        <v>455</v>
      </c>
      <c r="C455" s="5" t="str">
        <f t="shared" si="61"/>
        <v/>
      </c>
      <c r="D455" s="99"/>
      <c r="E455" s="103">
        <f>SUMIFS(ID!$H:$H,ID!$F:$F,$D455)</f>
        <v>0</v>
      </c>
      <c r="F455" s="110"/>
      <c r="G455" s="103">
        <f>SUMIFS(ID!$L:$L,ID!$J:$J,$F455)</f>
        <v>0</v>
      </c>
      <c r="H455" s="110"/>
      <c r="I455" s="103">
        <f>SUMIFS(ID!$P:$P,ID!$N:$N,$H455)</f>
        <v>0</v>
      </c>
      <c r="J455" s="110"/>
      <c r="K455" s="103">
        <f>SUMIFS(ID!$T:$T,ID!$R:$R,$J455)</f>
        <v>0</v>
      </c>
      <c r="L455" s="110"/>
      <c r="M455" s="103">
        <f>SUMIFS(ID!$X:$X,ID!$V:$V,$L455)</f>
        <v>0</v>
      </c>
      <c r="N455" s="110"/>
      <c r="O455" s="103">
        <f>SUMIFS(ID!$AD:$AD,ID!$AB:$AB,$N455)</f>
        <v>0</v>
      </c>
      <c r="P455" s="99" t="str">
        <f t="shared" si="56"/>
        <v/>
      </c>
      <c r="Q455" s="22">
        <f t="shared" si="55"/>
        <v>0</v>
      </c>
      <c r="R455" s="77"/>
      <c r="S455" s="22">
        <f t="shared" si="58"/>
        <v>0</v>
      </c>
      <c r="T455" s="77"/>
      <c r="U455" s="22">
        <f t="shared" si="59"/>
        <v>0</v>
      </c>
      <c r="V455" s="78">
        <f t="shared" si="53"/>
        <v>0</v>
      </c>
      <c r="W455" s="22">
        <f t="shared" si="60"/>
        <v>0</v>
      </c>
      <c r="X455" s="76"/>
      <c r="Y455" s="22">
        <f>IF(OR(X455="",X455=ФИО!$Q$8),0,IF(COUNTIF(X:X,X455)=1,0,1))</f>
        <v>0</v>
      </c>
      <c r="AA455" s="2">
        <f>INDEX(ФИО!B:B,SUMIFS(ФИО!D:D,ФИО!Q:Q,БЮДЖЕТ!X455))</f>
        <v>0</v>
      </c>
    </row>
    <row r="456" spans="1:27" s="75" customFormat="1" x14ac:dyDescent="0.25">
      <c r="A456" s="1"/>
      <c r="B456" s="5">
        <f t="shared" si="57"/>
        <v>456</v>
      </c>
      <c r="C456" s="5" t="str">
        <f t="shared" si="61"/>
        <v/>
      </c>
      <c r="D456" s="99"/>
      <c r="E456" s="103">
        <f>SUMIFS(ID!$H:$H,ID!$F:$F,$D456)</f>
        <v>0</v>
      </c>
      <c r="F456" s="110"/>
      <c r="G456" s="103">
        <f>SUMIFS(ID!$L:$L,ID!$J:$J,$F456)</f>
        <v>0</v>
      </c>
      <c r="H456" s="110"/>
      <c r="I456" s="103">
        <f>SUMIFS(ID!$P:$P,ID!$N:$N,$H456)</f>
        <v>0</v>
      </c>
      <c r="J456" s="110"/>
      <c r="K456" s="103">
        <f>SUMIFS(ID!$T:$T,ID!$R:$R,$J456)</f>
        <v>0</v>
      </c>
      <c r="L456" s="110"/>
      <c r="M456" s="103">
        <f>SUMIFS(ID!$X:$X,ID!$V:$V,$L456)</f>
        <v>0</v>
      </c>
      <c r="N456" s="110"/>
      <c r="O456" s="103">
        <f>SUMIFS(ID!$AD:$AD,ID!$AB:$AB,$N456)</f>
        <v>0</v>
      </c>
      <c r="P456" s="99" t="str">
        <f t="shared" si="56"/>
        <v/>
      </c>
      <c r="Q456" s="22">
        <f t="shared" si="55"/>
        <v>0</v>
      </c>
      <c r="R456" s="77"/>
      <c r="S456" s="22">
        <f t="shared" si="58"/>
        <v>0</v>
      </c>
      <c r="T456" s="77"/>
      <c r="U456" s="22">
        <f t="shared" si="59"/>
        <v>0</v>
      </c>
      <c r="V456" s="78">
        <f t="shared" si="53"/>
        <v>0</v>
      </c>
      <c r="W456" s="22">
        <f t="shared" si="60"/>
        <v>0</v>
      </c>
      <c r="X456" s="76"/>
      <c r="Y456" s="22">
        <f>IF(OR(X456="",X456=ФИО!$Q$8),0,IF(COUNTIF(X:X,X456)=1,0,1))</f>
        <v>0</v>
      </c>
      <c r="AA456" s="2">
        <f>INDEX(ФИО!B:B,SUMIFS(ФИО!D:D,ФИО!Q:Q,БЮДЖЕТ!X456))</f>
        <v>0</v>
      </c>
    </row>
    <row r="457" spans="1:27" s="75" customFormat="1" x14ac:dyDescent="0.25">
      <c r="A457" s="1"/>
      <c r="B457" s="5">
        <f t="shared" si="57"/>
        <v>457</v>
      </c>
      <c r="C457" s="5" t="str">
        <f t="shared" si="61"/>
        <v/>
      </c>
      <c r="D457" s="99"/>
      <c r="E457" s="103">
        <f>SUMIFS(ID!$H:$H,ID!$F:$F,$D457)</f>
        <v>0</v>
      </c>
      <c r="F457" s="110"/>
      <c r="G457" s="103">
        <f>SUMIFS(ID!$L:$L,ID!$J:$J,$F457)</f>
        <v>0</v>
      </c>
      <c r="H457" s="110"/>
      <c r="I457" s="103">
        <f>SUMIFS(ID!$P:$P,ID!$N:$N,$H457)</f>
        <v>0</v>
      </c>
      <c r="J457" s="110"/>
      <c r="K457" s="103">
        <f>SUMIFS(ID!$T:$T,ID!$R:$R,$J457)</f>
        <v>0</v>
      </c>
      <c r="L457" s="110"/>
      <c r="M457" s="103">
        <f>SUMIFS(ID!$X:$X,ID!$V:$V,$L457)</f>
        <v>0</v>
      </c>
      <c r="N457" s="110"/>
      <c r="O457" s="103">
        <f>SUMIFS(ID!$AD:$AD,ID!$AB:$AB,$N457)</f>
        <v>0</v>
      </c>
      <c r="P457" s="99" t="str">
        <f t="shared" si="56"/>
        <v/>
      </c>
      <c r="Q457" s="22">
        <f t="shared" si="55"/>
        <v>0</v>
      </c>
      <c r="R457" s="77"/>
      <c r="S457" s="22">
        <f t="shared" si="58"/>
        <v>0</v>
      </c>
      <c r="T457" s="77"/>
      <c r="U457" s="22">
        <f t="shared" si="59"/>
        <v>0</v>
      </c>
      <c r="V457" s="78">
        <f t="shared" si="53"/>
        <v>0</v>
      </c>
      <c r="W457" s="22">
        <f t="shared" si="60"/>
        <v>0</v>
      </c>
      <c r="X457" s="76"/>
      <c r="Y457" s="22">
        <f>IF(OR(X457="",X457=ФИО!$Q$8),0,IF(COUNTIF(X:X,X457)=1,0,1))</f>
        <v>0</v>
      </c>
      <c r="AA457" s="2">
        <f>INDEX(ФИО!B:B,SUMIFS(ФИО!D:D,ФИО!Q:Q,БЮДЖЕТ!X457))</f>
        <v>0</v>
      </c>
    </row>
    <row r="458" spans="1:27" s="75" customFormat="1" x14ac:dyDescent="0.25">
      <c r="A458" s="1"/>
      <c r="B458" s="5">
        <f t="shared" si="57"/>
        <v>458</v>
      </c>
      <c r="C458" s="5" t="str">
        <f t="shared" si="61"/>
        <v/>
      </c>
      <c r="D458" s="99"/>
      <c r="E458" s="103">
        <f>SUMIFS(ID!$H:$H,ID!$F:$F,$D458)</f>
        <v>0</v>
      </c>
      <c r="F458" s="110"/>
      <c r="G458" s="103">
        <f>SUMIFS(ID!$L:$L,ID!$J:$J,$F458)</f>
        <v>0</v>
      </c>
      <c r="H458" s="110"/>
      <c r="I458" s="103">
        <f>SUMIFS(ID!$P:$P,ID!$N:$N,$H458)</f>
        <v>0</v>
      </c>
      <c r="J458" s="110"/>
      <c r="K458" s="103">
        <f>SUMIFS(ID!$T:$T,ID!$R:$R,$J458)</f>
        <v>0</v>
      </c>
      <c r="L458" s="110"/>
      <c r="M458" s="103">
        <f>SUMIFS(ID!$X:$X,ID!$V:$V,$L458)</f>
        <v>0</v>
      </c>
      <c r="N458" s="110"/>
      <c r="O458" s="103">
        <f>SUMIFS(ID!$AD:$AD,ID!$AB:$AB,$N458)</f>
        <v>0</v>
      </c>
      <c r="P458" s="99" t="str">
        <f t="shared" si="56"/>
        <v/>
      </c>
      <c r="Q458" s="22">
        <f t="shared" si="55"/>
        <v>0</v>
      </c>
      <c r="R458" s="77"/>
      <c r="S458" s="22">
        <f t="shared" si="58"/>
        <v>0</v>
      </c>
      <c r="T458" s="77"/>
      <c r="U458" s="22">
        <f t="shared" si="59"/>
        <v>0</v>
      </c>
      <c r="V458" s="78">
        <f t="shared" si="53"/>
        <v>0</v>
      </c>
      <c r="W458" s="22">
        <f t="shared" si="60"/>
        <v>0</v>
      </c>
      <c r="X458" s="76"/>
      <c r="Y458" s="22">
        <f>IF(OR(X458="",X458=ФИО!$Q$8),0,IF(COUNTIF(X:X,X458)=1,0,1))</f>
        <v>0</v>
      </c>
      <c r="AA458" s="2">
        <f>INDEX(ФИО!B:B,SUMIFS(ФИО!D:D,ФИО!Q:Q,БЮДЖЕТ!X458))</f>
        <v>0</v>
      </c>
    </row>
    <row r="459" spans="1:27" s="75" customFormat="1" x14ac:dyDescent="0.25">
      <c r="A459" s="1"/>
      <c r="B459" s="5">
        <f t="shared" si="57"/>
        <v>459</v>
      </c>
      <c r="C459" s="5" t="str">
        <f t="shared" si="61"/>
        <v/>
      </c>
      <c r="D459" s="99"/>
      <c r="E459" s="103">
        <f>SUMIFS(ID!$H:$H,ID!$F:$F,$D459)</f>
        <v>0</v>
      </c>
      <c r="F459" s="110"/>
      <c r="G459" s="103">
        <f>SUMIFS(ID!$L:$L,ID!$J:$J,$F459)</f>
        <v>0</v>
      </c>
      <c r="H459" s="110"/>
      <c r="I459" s="103">
        <f>SUMIFS(ID!$P:$P,ID!$N:$N,$H459)</f>
        <v>0</v>
      </c>
      <c r="J459" s="110"/>
      <c r="K459" s="103">
        <f>SUMIFS(ID!$T:$T,ID!$R:$R,$J459)</f>
        <v>0</v>
      </c>
      <c r="L459" s="110"/>
      <c r="M459" s="103">
        <f>SUMIFS(ID!$X:$X,ID!$V:$V,$L459)</f>
        <v>0</v>
      </c>
      <c r="N459" s="110"/>
      <c r="O459" s="103">
        <f>SUMIFS(ID!$AD:$AD,ID!$AB:$AB,$N459)</f>
        <v>0</v>
      </c>
      <c r="P459" s="99" t="str">
        <f t="shared" si="56"/>
        <v/>
      </c>
      <c r="Q459" s="22">
        <f t="shared" ref="Q459:Q522" si="64">IF(P459="Ошибка!",1,IF(P459="",0,IF(COUNTIF(P:P,P459)=1,0,1)))</f>
        <v>0</v>
      </c>
      <c r="R459" s="77"/>
      <c r="S459" s="22">
        <f t="shared" si="58"/>
        <v>0</v>
      </c>
      <c r="T459" s="77"/>
      <c r="U459" s="22">
        <f t="shared" si="59"/>
        <v>0</v>
      </c>
      <c r="V459" s="78">
        <f t="shared" si="53"/>
        <v>0</v>
      </c>
      <c r="W459" s="22">
        <f t="shared" si="60"/>
        <v>0</v>
      </c>
      <c r="X459" s="76"/>
      <c r="Y459" s="22">
        <f>IF(OR(X459="",X459=ФИО!$Q$8),0,IF(COUNTIF(X:X,X459)=1,0,1))</f>
        <v>0</v>
      </c>
      <c r="AA459" s="2">
        <f>INDEX(ФИО!B:B,SUMIFS(ФИО!D:D,ФИО!Q:Q,БЮДЖЕТ!X459))</f>
        <v>0</v>
      </c>
    </row>
    <row r="460" spans="1:27" s="75" customFormat="1" x14ac:dyDescent="0.25">
      <c r="A460" s="1"/>
      <c r="B460" s="5">
        <f t="shared" si="57"/>
        <v>460</v>
      </c>
      <c r="C460" s="5" t="str">
        <f t="shared" si="61"/>
        <v/>
      </c>
      <c r="D460" s="99"/>
      <c r="E460" s="103">
        <f>SUMIFS(ID!$H:$H,ID!$F:$F,$D460)</f>
        <v>0</v>
      </c>
      <c r="F460" s="110"/>
      <c r="G460" s="103">
        <f>SUMIFS(ID!$L:$L,ID!$J:$J,$F460)</f>
        <v>0</v>
      </c>
      <c r="H460" s="110"/>
      <c r="I460" s="103">
        <f>SUMIFS(ID!$P:$P,ID!$N:$N,$H460)</f>
        <v>0</v>
      </c>
      <c r="J460" s="110"/>
      <c r="K460" s="103">
        <f>SUMIFS(ID!$T:$T,ID!$R:$R,$J460)</f>
        <v>0</v>
      </c>
      <c r="L460" s="110"/>
      <c r="M460" s="103">
        <f>SUMIFS(ID!$X:$X,ID!$V:$V,$L460)</f>
        <v>0</v>
      </c>
      <c r="N460" s="110"/>
      <c r="O460" s="103">
        <f>SUMIFS(ID!$AD:$AD,ID!$AB:$AB,$N460)</f>
        <v>0</v>
      </c>
      <c r="P460" s="99" t="str">
        <f t="shared" ref="P460:P523" si="65">IF(OR(N460="",O460=0),"",IF(OR(E460=0,G460=0,I460=0,M460=0),"Ошибка!",E460&amp;"."&amp;G460&amp;"."&amp;I460&amp;"."&amp;M460&amp;"."&amp;O460))</f>
        <v/>
      </c>
      <c r="Q460" s="22">
        <f t="shared" si="64"/>
        <v>0</v>
      </c>
      <c r="R460" s="77"/>
      <c r="S460" s="22">
        <f t="shared" si="58"/>
        <v>0</v>
      </c>
      <c r="T460" s="77"/>
      <c r="U460" s="22">
        <f t="shared" si="59"/>
        <v>0</v>
      </c>
      <c r="V460" s="78">
        <f t="shared" si="53"/>
        <v>0</v>
      </c>
      <c r="W460" s="22">
        <f t="shared" si="60"/>
        <v>0</v>
      </c>
      <c r="X460" s="76"/>
      <c r="Y460" s="22">
        <f>IF(OR(X460="",X460=ФИО!$Q$8),0,IF(COUNTIF(X:X,X460)=1,0,1))</f>
        <v>0</v>
      </c>
      <c r="AA460" s="2">
        <f>INDEX(ФИО!B:B,SUMIFS(ФИО!D:D,ФИО!Q:Q,БЮДЖЕТ!X460))</f>
        <v>0</v>
      </c>
    </row>
    <row r="461" spans="1:27" s="75" customFormat="1" x14ac:dyDescent="0.25">
      <c r="A461" s="1"/>
      <c r="B461" s="5">
        <f t="shared" si="57"/>
        <v>461</v>
      </c>
      <c r="C461" s="5" t="str">
        <f t="shared" si="61"/>
        <v/>
      </c>
      <c r="D461" s="99"/>
      <c r="E461" s="103">
        <f>SUMIFS(ID!$H:$H,ID!$F:$F,$D461)</f>
        <v>0</v>
      </c>
      <c r="F461" s="110"/>
      <c r="G461" s="103">
        <f>SUMIFS(ID!$L:$L,ID!$J:$J,$F461)</f>
        <v>0</v>
      </c>
      <c r="H461" s="110"/>
      <c r="I461" s="103">
        <f>SUMIFS(ID!$P:$P,ID!$N:$N,$H461)</f>
        <v>0</v>
      </c>
      <c r="J461" s="110"/>
      <c r="K461" s="103">
        <f>SUMIFS(ID!$T:$T,ID!$R:$R,$J461)</f>
        <v>0</v>
      </c>
      <c r="L461" s="110"/>
      <c r="M461" s="103">
        <f>SUMIFS(ID!$X:$X,ID!$V:$V,$L461)</f>
        <v>0</v>
      </c>
      <c r="N461" s="110"/>
      <c r="O461" s="103">
        <f>SUMIFS(ID!$AD:$AD,ID!$AB:$AB,$N461)</f>
        <v>0</v>
      </c>
      <c r="P461" s="99" t="str">
        <f t="shared" si="65"/>
        <v/>
      </c>
      <c r="Q461" s="22">
        <f t="shared" si="64"/>
        <v>0</v>
      </c>
      <c r="R461" s="77"/>
      <c r="S461" s="22">
        <f t="shared" ref="S461:S524" si="66">IF(OR(AND($P461&lt;&gt;"",R461=0),AND($P461="",AND(R461&lt;&gt;0,R461&lt;&gt;""))),1,0)</f>
        <v>0</v>
      </c>
      <c r="T461" s="77"/>
      <c r="U461" s="22">
        <f t="shared" ref="U461:U524" si="67">IF(OR(AND($P461&lt;&gt;"",T461=0),AND($P461="",AND(T461&lt;&gt;0,T461&lt;&gt;""))),1,0)</f>
        <v>0</v>
      </c>
      <c r="V461" s="78">
        <f t="shared" si="53"/>
        <v>0</v>
      </c>
      <c r="W461" s="22">
        <f t="shared" ref="W461:W524" si="68">IF(OR(AND($P461&lt;&gt;"",V461=0),AND($P461="",AND(V461&lt;&gt;0,V461&lt;&gt;""))),1,0)</f>
        <v>0</v>
      </c>
      <c r="X461" s="76"/>
      <c r="Y461" s="22">
        <f>IF(OR(X461="",X461=ФИО!$Q$8),0,IF(COUNTIF(X:X,X461)=1,0,1))</f>
        <v>0</v>
      </c>
      <c r="AA461" s="2">
        <f>INDEX(ФИО!B:B,SUMIFS(ФИО!D:D,ФИО!Q:Q,БЮДЖЕТ!X461))</f>
        <v>0</v>
      </c>
    </row>
    <row r="462" spans="1:27" s="75" customFormat="1" x14ac:dyDescent="0.25">
      <c r="A462" s="1"/>
      <c r="B462" s="5">
        <f t="shared" ref="B462:B525" si="69">ROW(A462)</f>
        <v>462</v>
      </c>
      <c r="C462" s="5" t="str">
        <f t="shared" si="61"/>
        <v/>
      </c>
      <c r="D462" s="99"/>
      <c r="E462" s="103">
        <f>SUMIFS(ID!$H:$H,ID!$F:$F,$D462)</f>
        <v>0</v>
      </c>
      <c r="F462" s="110"/>
      <c r="G462" s="103">
        <f>SUMIFS(ID!$L:$L,ID!$J:$J,$F462)</f>
        <v>0</v>
      </c>
      <c r="H462" s="110"/>
      <c r="I462" s="103">
        <f>SUMIFS(ID!$P:$P,ID!$N:$N,$H462)</f>
        <v>0</v>
      </c>
      <c r="J462" s="110"/>
      <c r="K462" s="103">
        <f>SUMIFS(ID!$T:$T,ID!$R:$R,$J462)</f>
        <v>0</v>
      </c>
      <c r="L462" s="110"/>
      <c r="M462" s="103">
        <f>SUMIFS(ID!$X:$X,ID!$V:$V,$L462)</f>
        <v>0</v>
      </c>
      <c r="N462" s="110"/>
      <c r="O462" s="103">
        <f>SUMIFS(ID!$AD:$AD,ID!$AB:$AB,$N462)</f>
        <v>0</v>
      </c>
      <c r="P462" s="99" t="str">
        <f t="shared" si="65"/>
        <v/>
      </c>
      <c r="Q462" s="22">
        <f t="shared" si="64"/>
        <v>0</v>
      </c>
      <c r="R462" s="77"/>
      <c r="S462" s="22">
        <f t="shared" si="66"/>
        <v>0</v>
      </c>
      <c r="T462" s="77"/>
      <c r="U462" s="22">
        <f t="shared" si="67"/>
        <v>0</v>
      </c>
      <c r="V462" s="78">
        <f t="shared" si="53"/>
        <v>0</v>
      </c>
      <c r="W462" s="22">
        <f t="shared" si="68"/>
        <v>0</v>
      </c>
      <c r="X462" s="76"/>
      <c r="Y462" s="22">
        <f>IF(OR(X462="",X462=ФИО!$Q$8),0,IF(COUNTIF(X:X,X462)=1,0,1))</f>
        <v>0</v>
      </c>
      <c r="AA462" s="2">
        <f>INDEX(ФИО!B:B,SUMIFS(ФИО!D:D,ФИО!Q:Q,БЮДЖЕТ!X462))</f>
        <v>0</v>
      </c>
    </row>
    <row r="463" spans="1:27" s="75" customFormat="1" x14ac:dyDescent="0.25">
      <c r="A463" s="1"/>
      <c r="B463" s="5">
        <f t="shared" si="69"/>
        <v>463</v>
      </c>
      <c r="C463" s="5" t="str">
        <f t="shared" ref="C463:C526" si="70">IF(OR(P463="",C462=""),"",C462+1)</f>
        <v/>
      </c>
      <c r="D463" s="99"/>
      <c r="E463" s="103">
        <f>SUMIFS(ID!$H:$H,ID!$F:$F,$D463)</f>
        <v>0</v>
      </c>
      <c r="F463" s="110"/>
      <c r="G463" s="103">
        <f>SUMIFS(ID!$L:$L,ID!$J:$J,$F463)</f>
        <v>0</v>
      </c>
      <c r="H463" s="110"/>
      <c r="I463" s="103">
        <f>SUMIFS(ID!$P:$P,ID!$N:$N,$H463)</f>
        <v>0</v>
      </c>
      <c r="J463" s="110"/>
      <c r="K463" s="103">
        <f>SUMIFS(ID!$T:$T,ID!$R:$R,$J463)</f>
        <v>0</v>
      </c>
      <c r="L463" s="110"/>
      <c r="M463" s="103">
        <f>SUMIFS(ID!$X:$X,ID!$V:$V,$L463)</f>
        <v>0</v>
      </c>
      <c r="N463" s="110"/>
      <c r="O463" s="103">
        <f>SUMIFS(ID!$AD:$AD,ID!$AB:$AB,$N463)</f>
        <v>0</v>
      </c>
      <c r="P463" s="99" t="str">
        <f t="shared" si="65"/>
        <v/>
      </c>
      <c r="Q463" s="22">
        <f t="shared" si="64"/>
        <v>0</v>
      </c>
      <c r="R463" s="77"/>
      <c r="S463" s="22">
        <f t="shared" si="66"/>
        <v>0</v>
      </c>
      <c r="T463" s="77"/>
      <c r="U463" s="22">
        <f t="shared" si="67"/>
        <v>0</v>
      </c>
      <c r="V463" s="78">
        <f t="shared" si="53"/>
        <v>0</v>
      </c>
      <c r="W463" s="22">
        <f t="shared" si="68"/>
        <v>0</v>
      </c>
      <c r="X463" s="76"/>
      <c r="Y463" s="22">
        <f>IF(OR(X463="",X463=ФИО!$Q$8),0,IF(COUNTIF(X:X,X463)=1,0,1))</f>
        <v>0</v>
      </c>
      <c r="AA463" s="2">
        <f>INDEX(ФИО!B:B,SUMIFS(ФИО!D:D,ФИО!Q:Q,БЮДЖЕТ!X463))</f>
        <v>0</v>
      </c>
    </row>
    <row r="464" spans="1:27" s="75" customFormat="1" x14ac:dyDescent="0.25">
      <c r="A464" s="1"/>
      <c r="B464" s="5">
        <f t="shared" si="69"/>
        <v>464</v>
      </c>
      <c r="C464" s="5" t="str">
        <f t="shared" si="70"/>
        <v/>
      </c>
      <c r="D464" s="99"/>
      <c r="E464" s="103">
        <f>SUMIFS(ID!$H:$H,ID!$F:$F,$D464)</f>
        <v>0</v>
      </c>
      <c r="F464" s="110"/>
      <c r="G464" s="103">
        <f>SUMIFS(ID!$L:$L,ID!$J:$J,$F464)</f>
        <v>0</v>
      </c>
      <c r="H464" s="110"/>
      <c r="I464" s="103">
        <f>SUMIFS(ID!$P:$P,ID!$N:$N,$H464)</f>
        <v>0</v>
      </c>
      <c r="J464" s="110"/>
      <c r="K464" s="103">
        <f>SUMIFS(ID!$T:$T,ID!$R:$R,$J464)</f>
        <v>0</v>
      </c>
      <c r="L464" s="110"/>
      <c r="M464" s="103">
        <f>SUMIFS(ID!$X:$X,ID!$V:$V,$L464)</f>
        <v>0</v>
      </c>
      <c r="N464" s="110"/>
      <c r="O464" s="103">
        <f>SUMIFS(ID!$AD:$AD,ID!$AB:$AB,$N464)</f>
        <v>0</v>
      </c>
      <c r="P464" s="99" t="str">
        <f t="shared" si="65"/>
        <v/>
      </c>
      <c r="Q464" s="22">
        <f t="shared" si="64"/>
        <v>0</v>
      </c>
      <c r="R464" s="77"/>
      <c r="S464" s="22">
        <f t="shared" si="66"/>
        <v>0</v>
      </c>
      <c r="T464" s="77"/>
      <c r="U464" s="22">
        <f t="shared" si="67"/>
        <v>0</v>
      </c>
      <c r="V464" s="78">
        <f t="shared" si="53"/>
        <v>0</v>
      </c>
      <c r="W464" s="22">
        <f t="shared" si="68"/>
        <v>0</v>
      </c>
      <c r="X464" s="76"/>
      <c r="Y464" s="22">
        <f>IF(OR(X464="",X464=ФИО!$Q$8),0,IF(COUNTIF(X:X,X464)=1,0,1))</f>
        <v>0</v>
      </c>
      <c r="AA464" s="2">
        <f>INDEX(ФИО!B:B,SUMIFS(ФИО!D:D,ФИО!Q:Q,БЮДЖЕТ!X464))</f>
        <v>0</v>
      </c>
    </row>
    <row r="465" spans="1:27" s="75" customFormat="1" x14ac:dyDescent="0.25">
      <c r="A465" s="1"/>
      <c r="B465" s="5">
        <f t="shared" si="69"/>
        <v>465</v>
      </c>
      <c r="C465" s="5" t="str">
        <f t="shared" si="70"/>
        <v/>
      </c>
      <c r="D465" s="99"/>
      <c r="E465" s="103">
        <f>SUMIFS(ID!$H:$H,ID!$F:$F,$D465)</f>
        <v>0</v>
      </c>
      <c r="F465" s="110"/>
      <c r="G465" s="103">
        <f>SUMIFS(ID!$L:$L,ID!$J:$J,$F465)</f>
        <v>0</v>
      </c>
      <c r="H465" s="110"/>
      <c r="I465" s="103">
        <f>SUMIFS(ID!$P:$P,ID!$N:$N,$H465)</f>
        <v>0</v>
      </c>
      <c r="J465" s="110"/>
      <c r="K465" s="103">
        <f>SUMIFS(ID!$T:$T,ID!$R:$R,$J465)</f>
        <v>0</v>
      </c>
      <c r="L465" s="110"/>
      <c r="M465" s="103">
        <f>SUMIFS(ID!$X:$X,ID!$V:$V,$L465)</f>
        <v>0</v>
      </c>
      <c r="N465" s="110"/>
      <c r="O465" s="103">
        <f>SUMIFS(ID!$AD:$AD,ID!$AB:$AB,$N465)</f>
        <v>0</v>
      </c>
      <c r="P465" s="99" t="str">
        <f t="shared" si="65"/>
        <v/>
      </c>
      <c r="Q465" s="22">
        <f t="shared" si="64"/>
        <v>0</v>
      </c>
      <c r="R465" s="77"/>
      <c r="S465" s="22">
        <f t="shared" si="66"/>
        <v>0</v>
      </c>
      <c r="T465" s="77"/>
      <c r="U465" s="22">
        <f t="shared" si="67"/>
        <v>0</v>
      </c>
      <c r="V465" s="78">
        <f t="shared" si="53"/>
        <v>0</v>
      </c>
      <c r="W465" s="22">
        <f t="shared" si="68"/>
        <v>0</v>
      </c>
      <c r="X465" s="76"/>
      <c r="Y465" s="22">
        <f>IF(OR(X465="",X465=ФИО!$Q$8),0,IF(COUNTIF(X:X,X465)=1,0,1))</f>
        <v>0</v>
      </c>
      <c r="AA465" s="2">
        <f>INDEX(ФИО!B:B,SUMIFS(ФИО!D:D,ФИО!Q:Q,БЮДЖЕТ!X465))</f>
        <v>0</v>
      </c>
    </row>
    <row r="466" spans="1:27" s="75" customFormat="1" x14ac:dyDescent="0.25">
      <c r="A466" s="1"/>
      <c r="B466" s="5">
        <f t="shared" si="69"/>
        <v>466</v>
      </c>
      <c r="C466" s="5" t="str">
        <f t="shared" si="70"/>
        <v/>
      </c>
      <c r="D466" s="99"/>
      <c r="E466" s="103">
        <f>SUMIFS(ID!$H:$H,ID!$F:$F,$D466)</f>
        <v>0</v>
      </c>
      <c r="F466" s="110"/>
      <c r="G466" s="103">
        <f>SUMIFS(ID!$L:$L,ID!$J:$J,$F466)</f>
        <v>0</v>
      </c>
      <c r="H466" s="110"/>
      <c r="I466" s="103">
        <f>SUMIFS(ID!$P:$P,ID!$N:$N,$H466)</f>
        <v>0</v>
      </c>
      <c r="J466" s="110"/>
      <c r="K466" s="103">
        <f>SUMIFS(ID!$T:$T,ID!$R:$R,$J466)</f>
        <v>0</v>
      </c>
      <c r="L466" s="110"/>
      <c r="M466" s="103">
        <f>SUMIFS(ID!$X:$X,ID!$V:$V,$L466)</f>
        <v>0</v>
      </c>
      <c r="N466" s="110"/>
      <c r="O466" s="103">
        <f>SUMIFS(ID!$AD:$AD,ID!$AB:$AB,$N466)</f>
        <v>0</v>
      </c>
      <c r="P466" s="99" t="str">
        <f t="shared" si="65"/>
        <v/>
      </c>
      <c r="Q466" s="22">
        <f t="shared" si="64"/>
        <v>0</v>
      </c>
      <c r="R466" s="77"/>
      <c r="S466" s="22">
        <f t="shared" si="66"/>
        <v>0</v>
      </c>
      <c r="T466" s="77"/>
      <c r="U466" s="22">
        <f t="shared" si="67"/>
        <v>0</v>
      </c>
      <c r="V466" s="78">
        <f t="shared" si="53"/>
        <v>0</v>
      </c>
      <c r="W466" s="22">
        <f t="shared" si="68"/>
        <v>0</v>
      </c>
      <c r="X466" s="76"/>
      <c r="Y466" s="22">
        <f>IF(OR(X466="",X466=ФИО!$Q$8),0,IF(COUNTIF(X:X,X466)=1,0,1))</f>
        <v>0</v>
      </c>
      <c r="AA466" s="2">
        <f>INDEX(ФИО!B:B,SUMIFS(ФИО!D:D,ФИО!Q:Q,БЮДЖЕТ!X466))</f>
        <v>0</v>
      </c>
    </row>
    <row r="467" spans="1:27" s="75" customFormat="1" x14ac:dyDescent="0.25">
      <c r="A467" s="1"/>
      <c r="B467" s="5">
        <f t="shared" si="69"/>
        <v>467</v>
      </c>
      <c r="C467" s="5" t="str">
        <f t="shared" si="70"/>
        <v/>
      </c>
      <c r="D467" s="99"/>
      <c r="E467" s="103">
        <f>SUMIFS(ID!$H:$H,ID!$F:$F,$D467)</f>
        <v>0</v>
      </c>
      <c r="F467" s="110"/>
      <c r="G467" s="103">
        <f>SUMIFS(ID!$L:$L,ID!$J:$J,$F467)</f>
        <v>0</v>
      </c>
      <c r="H467" s="110"/>
      <c r="I467" s="103">
        <f>SUMIFS(ID!$P:$P,ID!$N:$N,$H467)</f>
        <v>0</v>
      </c>
      <c r="J467" s="110"/>
      <c r="K467" s="103">
        <f>SUMIFS(ID!$T:$T,ID!$R:$R,$J467)</f>
        <v>0</v>
      </c>
      <c r="L467" s="110"/>
      <c r="M467" s="103">
        <f>SUMIFS(ID!$X:$X,ID!$V:$V,$L467)</f>
        <v>0</v>
      </c>
      <c r="N467" s="110"/>
      <c r="O467" s="103">
        <f>SUMIFS(ID!$AD:$AD,ID!$AB:$AB,$N467)</f>
        <v>0</v>
      </c>
      <c r="P467" s="99" t="str">
        <f t="shared" si="65"/>
        <v/>
      </c>
      <c r="Q467" s="22">
        <f t="shared" si="64"/>
        <v>0</v>
      </c>
      <c r="R467" s="77"/>
      <c r="S467" s="22">
        <f t="shared" si="66"/>
        <v>0</v>
      </c>
      <c r="T467" s="77"/>
      <c r="U467" s="22">
        <f t="shared" si="67"/>
        <v>0</v>
      </c>
      <c r="V467" s="78">
        <f t="shared" si="53"/>
        <v>0</v>
      </c>
      <c r="W467" s="22">
        <f t="shared" si="68"/>
        <v>0</v>
      </c>
      <c r="X467" s="76"/>
      <c r="Y467" s="22">
        <f>IF(OR(X467="",X467=ФИО!$Q$8),0,IF(COUNTIF(X:X,X467)=1,0,1))</f>
        <v>0</v>
      </c>
      <c r="AA467" s="2">
        <f>INDEX(ФИО!B:B,SUMIFS(ФИО!D:D,ФИО!Q:Q,БЮДЖЕТ!X467))</f>
        <v>0</v>
      </c>
    </row>
    <row r="468" spans="1:27" s="75" customFormat="1" x14ac:dyDescent="0.25">
      <c r="A468" s="1"/>
      <c r="B468" s="5">
        <f t="shared" si="69"/>
        <v>468</v>
      </c>
      <c r="C468" s="5" t="str">
        <f t="shared" si="70"/>
        <v/>
      </c>
      <c r="D468" s="99"/>
      <c r="E468" s="103">
        <f>SUMIFS(ID!$H:$H,ID!$F:$F,$D468)</f>
        <v>0</v>
      </c>
      <c r="F468" s="110"/>
      <c r="G468" s="103">
        <f>SUMIFS(ID!$L:$L,ID!$J:$J,$F468)</f>
        <v>0</v>
      </c>
      <c r="H468" s="110"/>
      <c r="I468" s="103">
        <f>SUMIFS(ID!$P:$P,ID!$N:$N,$H468)</f>
        <v>0</v>
      </c>
      <c r="J468" s="110"/>
      <c r="K468" s="103">
        <f>SUMIFS(ID!$T:$T,ID!$R:$R,$J468)</f>
        <v>0</v>
      </c>
      <c r="L468" s="110"/>
      <c r="M468" s="103">
        <f>SUMIFS(ID!$X:$X,ID!$V:$V,$L468)</f>
        <v>0</v>
      </c>
      <c r="N468" s="110"/>
      <c r="O468" s="103">
        <f>SUMIFS(ID!$AD:$AD,ID!$AB:$AB,$N468)</f>
        <v>0</v>
      </c>
      <c r="P468" s="99" t="str">
        <f t="shared" si="65"/>
        <v/>
      </c>
      <c r="Q468" s="22">
        <f t="shared" si="64"/>
        <v>0</v>
      </c>
      <c r="R468" s="77"/>
      <c r="S468" s="22">
        <f t="shared" si="66"/>
        <v>0</v>
      </c>
      <c r="T468" s="77"/>
      <c r="U468" s="22">
        <f t="shared" si="67"/>
        <v>0</v>
      </c>
      <c r="V468" s="78">
        <f t="shared" si="53"/>
        <v>0</v>
      </c>
      <c r="W468" s="22">
        <f t="shared" si="68"/>
        <v>0</v>
      </c>
      <c r="X468" s="76"/>
      <c r="Y468" s="22">
        <f>IF(OR(X468="",X468=ФИО!$Q$8),0,IF(COUNTIF(X:X,X468)=1,0,1))</f>
        <v>0</v>
      </c>
      <c r="AA468" s="2">
        <f>INDEX(ФИО!B:B,SUMIFS(ФИО!D:D,ФИО!Q:Q,БЮДЖЕТ!X468))</f>
        <v>0</v>
      </c>
    </row>
    <row r="469" spans="1:27" s="75" customFormat="1" x14ac:dyDescent="0.25">
      <c r="A469" s="1"/>
      <c r="B469" s="5">
        <f t="shared" si="69"/>
        <v>469</v>
      </c>
      <c r="C469" s="5" t="str">
        <f t="shared" si="70"/>
        <v/>
      </c>
      <c r="D469" s="99"/>
      <c r="E469" s="103">
        <f>SUMIFS(ID!$H:$H,ID!$F:$F,$D469)</f>
        <v>0</v>
      </c>
      <c r="F469" s="110"/>
      <c r="G469" s="103">
        <f>SUMIFS(ID!$L:$L,ID!$J:$J,$F469)</f>
        <v>0</v>
      </c>
      <c r="H469" s="110"/>
      <c r="I469" s="103">
        <f>SUMIFS(ID!$P:$P,ID!$N:$N,$H469)</f>
        <v>0</v>
      </c>
      <c r="J469" s="110"/>
      <c r="K469" s="103">
        <f>SUMIFS(ID!$T:$T,ID!$R:$R,$J469)</f>
        <v>0</v>
      </c>
      <c r="L469" s="110"/>
      <c r="M469" s="103">
        <f>SUMIFS(ID!$X:$X,ID!$V:$V,$L469)</f>
        <v>0</v>
      </c>
      <c r="N469" s="110"/>
      <c r="O469" s="103">
        <f>SUMIFS(ID!$AD:$AD,ID!$AB:$AB,$N469)</f>
        <v>0</v>
      </c>
      <c r="P469" s="99" t="str">
        <f t="shared" si="65"/>
        <v/>
      </c>
      <c r="Q469" s="22">
        <f t="shared" si="64"/>
        <v>0</v>
      </c>
      <c r="R469" s="77"/>
      <c r="S469" s="22">
        <f t="shared" si="66"/>
        <v>0</v>
      </c>
      <c r="T469" s="77"/>
      <c r="U469" s="22">
        <f t="shared" si="67"/>
        <v>0</v>
      </c>
      <c r="V469" s="78">
        <f t="shared" si="53"/>
        <v>0</v>
      </c>
      <c r="W469" s="22">
        <f t="shared" si="68"/>
        <v>0</v>
      </c>
      <c r="X469" s="76"/>
      <c r="Y469" s="22">
        <f>IF(OR(X469="",X469=ФИО!$Q$8),0,IF(COUNTIF(X:X,X469)=1,0,1))</f>
        <v>0</v>
      </c>
      <c r="AA469" s="2">
        <f>INDEX(ФИО!B:B,SUMIFS(ФИО!D:D,ФИО!Q:Q,БЮДЖЕТ!X469))</f>
        <v>0</v>
      </c>
    </row>
    <row r="470" spans="1:27" s="75" customFormat="1" x14ac:dyDescent="0.25">
      <c r="A470" s="1"/>
      <c r="B470" s="5">
        <f t="shared" si="69"/>
        <v>470</v>
      </c>
      <c r="C470" s="5" t="str">
        <f t="shared" si="70"/>
        <v/>
      </c>
      <c r="D470" s="99"/>
      <c r="E470" s="103">
        <f>SUMIFS(ID!$H:$H,ID!$F:$F,$D470)</f>
        <v>0</v>
      </c>
      <c r="F470" s="110"/>
      <c r="G470" s="103">
        <f>SUMIFS(ID!$L:$L,ID!$J:$J,$F470)</f>
        <v>0</v>
      </c>
      <c r="H470" s="110"/>
      <c r="I470" s="103">
        <f>SUMIFS(ID!$P:$P,ID!$N:$N,$H470)</f>
        <v>0</v>
      </c>
      <c r="J470" s="110"/>
      <c r="K470" s="103">
        <f>SUMIFS(ID!$T:$T,ID!$R:$R,$J470)</f>
        <v>0</v>
      </c>
      <c r="L470" s="110"/>
      <c r="M470" s="103">
        <f>SUMIFS(ID!$X:$X,ID!$V:$V,$L470)</f>
        <v>0</v>
      </c>
      <c r="N470" s="110"/>
      <c r="O470" s="103">
        <f>SUMIFS(ID!$AD:$AD,ID!$AB:$AB,$N470)</f>
        <v>0</v>
      </c>
      <c r="P470" s="99" t="str">
        <f t="shared" si="65"/>
        <v/>
      </c>
      <c r="Q470" s="22">
        <f t="shared" si="64"/>
        <v>0</v>
      </c>
      <c r="R470" s="77"/>
      <c r="S470" s="22">
        <f t="shared" si="66"/>
        <v>0</v>
      </c>
      <c r="T470" s="77"/>
      <c r="U470" s="22">
        <f t="shared" si="67"/>
        <v>0</v>
      </c>
      <c r="V470" s="78">
        <f t="shared" si="53"/>
        <v>0</v>
      </c>
      <c r="W470" s="22">
        <f t="shared" si="68"/>
        <v>0</v>
      </c>
      <c r="X470" s="76"/>
      <c r="Y470" s="22">
        <f>IF(OR(X470="",X470=ФИО!$Q$8),0,IF(COUNTIF(X:X,X470)=1,0,1))</f>
        <v>0</v>
      </c>
      <c r="AA470" s="2">
        <f>INDEX(ФИО!B:B,SUMIFS(ФИО!D:D,ФИО!Q:Q,БЮДЖЕТ!X470))</f>
        <v>0</v>
      </c>
    </row>
    <row r="471" spans="1:27" s="75" customFormat="1" x14ac:dyDescent="0.25">
      <c r="A471" s="1"/>
      <c r="B471" s="5">
        <f t="shared" si="69"/>
        <v>471</v>
      </c>
      <c r="C471" s="5" t="str">
        <f t="shared" si="70"/>
        <v/>
      </c>
      <c r="D471" s="99"/>
      <c r="E471" s="103">
        <f>SUMIFS(ID!$H:$H,ID!$F:$F,$D471)</f>
        <v>0</v>
      </c>
      <c r="F471" s="110"/>
      <c r="G471" s="103">
        <f>SUMIFS(ID!$L:$L,ID!$J:$J,$F471)</f>
        <v>0</v>
      </c>
      <c r="H471" s="110"/>
      <c r="I471" s="103">
        <f>SUMIFS(ID!$P:$P,ID!$N:$N,$H471)</f>
        <v>0</v>
      </c>
      <c r="J471" s="110"/>
      <c r="K471" s="103">
        <f>SUMIFS(ID!$T:$T,ID!$R:$R,$J471)</f>
        <v>0</v>
      </c>
      <c r="L471" s="110"/>
      <c r="M471" s="103">
        <f>SUMIFS(ID!$X:$X,ID!$V:$V,$L471)</f>
        <v>0</v>
      </c>
      <c r="N471" s="110"/>
      <c r="O471" s="103">
        <f>SUMIFS(ID!$AD:$AD,ID!$AB:$AB,$N471)</f>
        <v>0</v>
      </c>
      <c r="P471" s="99" t="str">
        <f t="shared" si="65"/>
        <v/>
      </c>
      <c r="Q471" s="22">
        <f t="shared" si="64"/>
        <v>0</v>
      </c>
      <c r="R471" s="77"/>
      <c r="S471" s="22">
        <f t="shared" si="66"/>
        <v>0</v>
      </c>
      <c r="T471" s="77"/>
      <c r="U471" s="22">
        <f t="shared" si="67"/>
        <v>0</v>
      </c>
      <c r="V471" s="78">
        <f t="shared" si="53"/>
        <v>0</v>
      </c>
      <c r="W471" s="22">
        <f t="shared" si="68"/>
        <v>0</v>
      </c>
      <c r="X471" s="76"/>
      <c r="Y471" s="22">
        <f>IF(OR(X471="",X471=ФИО!$Q$8),0,IF(COUNTIF(X:X,X471)=1,0,1))</f>
        <v>0</v>
      </c>
      <c r="AA471" s="2">
        <f>INDEX(ФИО!B:B,SUMIFS(ФИО!D:D,ФИО!Q:Q,БЮДЖЕТ!X471))</f>
        <v>0</v>
      </c>
    </row>
    <row r="472" spans="1:27" x14ac:dyDescent="0.25">
      <c r="A472" s="1"/>
      <c r="B472" s="5">
        <f t="shared" si="69"/>
        <v>472</v>
      </c>
      <c r="C472" s="5" t="str">
        <f t="shared" si="70"/>
        <v/>
      </c>
      <c r="D472" s="99"/>
      <c r="E472" s="103">
        <f>SUMIFS(ID!$H:$H,ID!$F:$F,$D472)</f>
        <v>0</v>
      </c>
      <c r="F472" s="99"/>
      <c r="G472" s="103">
        <f>SUMIFS(ID!$L:$L,ID!$J:$J,$F472)</f>
        <v>0</v>
      </c>
      <c r="H472" s="99"/>
      <c r="I472" s="103">
        <f>SUMIFS(ID!$P:$P,ID!$N:$N,$H472)</f>
        <v>0</v>
      </c>
      <c r="J472" s="99"/>
      <c r="K472" s="103">
        <f>SUMIFS(ID!$T:$T,ID!$R:$R,$J472)</f>
        <v>0</v>
      </c>
      <c r="L472" s="99"/>
      <c r="M472" s="103">
        <f>SUMIFS(ID!$X:$X,ID!$V:$V,$L472)</f>
        <v>0</v>
      </c>
      <c r="N472" s="99"/>
      <c r="O472" s="103">
        <f>SUMIFS(ID!$AD:$AD,ID!$AB:$AB,$N472)</f>
        <v>0</v>
      </c>
      <c r="P472" s="99" t="str">
        <f t="shared" si="65"/>
        <v/>
      </c>
      <c r="Q472" s="22">
        <f t="shared" si="64"/>
        <v>0</v>
      </c>
      <c r="R472" s="77"/>
      <c r="S472" s="22">
        <f t="shared" si="66"/>
        <v>0</v>
      </c>
      <c r="T472" s="30"/>
      <c r="U472" s="22">
        <f t="shared" si="67"/>
        <v>0</v>
      </c>
      <c r="V472" s="78">
        <f t="shared" ref="V472:V548" si="71">R472*T472</f>
        <v>0</v>
      </c>
      <c r="W472" s="22">
        <f t="shared" si="68"/>
        <v>0</v>
      </c>
      <c r="X472" s="76"/>
      <c r="Y472" s="22">
        <f>IF(OR(X472="",X472=ФИО!$Q$8),0,IF(COUNTIF(X:X,X472)=1,0,1))</f>
        <v>0</v>
      </c>
      <c r="AA472" s="2">
        <f>INDEX(ФИО!B:B,SUMIFS(ФИО!D:D,ФИО!Q:Q,БЮДЖЕТ!X472))</f>
        <v>0</v>
      </c>
    </row>
    <row r="473" spans="1:27" x14ac:dyDescent="0.25">
      <c r="A473" s="1"/>
      <c r="B473" s="5">
        <f t="shared" si="69"/>
        <v>473</v>
      </c>
      <c r="C473" s="5" t="str">
        <f t="shared" si="70"/>
        <v/>
      </c>
      <c r="D473" s="99"/>
      <c r="E473" s="103">
        <f>SUMIFS(ID!$H:$H,ID!$F:$F,$D473)</f>
        <v>0</v>
      </c>
      <c r="F473" s="99"/>
      <c r="G473" s="103">
        <f>SUMIFS(ID!$L:$L,ID!$J:$J,$F473)</f>
        <v>0</v>
      </c>
      <c r="H473" s="99"/>
      <c r="I473" s="103">
        <f>SUMIFS(ID!$P:$P,ID!$N:$N,$H473)</f>
        <v>0</v>
      </c>
      <c r="J473" s="99"/>
      <c r="K473" s="103">
        <f>SUMIFS(ID!$T:$T,ID!$R:$R,$J473)</f>
        <v>0</v>
      </c>
      <c r="L473" s="99"/>
      <c r="M473" s="103">
        <f>SUMIFS(ID!$X:$X,ID!$V:$V,$L473)</f>
        <v>0</v>
      </c>
      <c r="N473" s="99"/>
      <c r="O473" s="103">
        <f>SUMIFS(ID!$AD:$AD,ID!$AB:$AB,$N473)</f>
        <v>0</v>
      </c>
      <c r="P473" s="99" t="str">
        <f t="shared" si="65"/>
        <v/>
      </c>
      <c r="Q473" s="22">
        <f t="shared" si="64"/>
        <v>0</v>
      </c>
      <c r="R473" s="30"/>
      <c r="S473" s="22">
        <f t="shared" si="66"/>
        <v>0</v>
      </c>
      <c r="T473" s="30"/>
      <c r="U473" s="22">
        <f t="shared" si="67"/>
        <v>0</v>
      </c>
      <c r="V473" s="78">
        <f t="shared" si="71"/>
        <v>0</v>
      </c>
      <c r="W473" s="22">
        <f t="shared" si="68"/>
        <v>0</v>
      </c>
      <c r="X473" s="76"/>
      <c r="Y473" s="22">
        <f>IF(OR(X473="",X473=ФИО!$Q$8),0,IF(COUNTIF(X:X,X473)=1,0,1))</f>
        <v>0</v>
      </c>
      <c r="AA473" s="2">
        <f>INDEX(ФИО!B:B,SUMIFS(ФИО!D:D,ФИО!Q:Q,БЮДЖЕТ!X473))</f>
        <v>0</v>
      </c>
    </row>
    <row r="474" spans="1:27" x14ac:dyDescent="0.25">
      <c r="A474" s="1"/>
      <c r="B474" s="5">
        <f t="shared" si="69"/>
        <v>474</v>
      </c>
      <c r="C474" s="5" t="str">
        <f t="shared" si="70"/>
        <v/>
      </c>
      <c r="D474" s="99"/>
      <c r="E474" s="103">
        <f>SUMIFS(ID!$H:$H,ID!$F:$F,$D474)</f>
        <v>0</v>
      </c>
      <c r="F474" s="99"/>
      <c r="G474" s="103">
        <f>SUMIFS(ID!$L:$L,ID!$J:$J,$F474)</f>
        <v>0</v>
      </c>
      <c r="H474" s="99"/>
      <c r="I474" s="103">
        <f>SUMIFS(ID!$P:$P,ID!$N:$N,$H474)</f>
        <v>0</v>
      </c>
      <c r="J474" s="99"/>
      <c r="K474" s="103">
        <f>SUMIFS(ID!$T:$T,ID!$R:$R,$J474)</f>
        <v>0</v>
      </c>
      <c r="L474" s="99"/>
      <c r="M474" s="103">
        <f>SUMIFS(ID!$X:$X,ID!$V:$V,$L474)</f>
        <v>0</v>
      </c>
      <c r="N474" s="99"/>
      <c r="O474" s="103">
        <f>SUMIFS(ID!$AD:$AD,ID!$AB:$AB,$N474)</f>
        <v>0</v>
      </c>
      <c r="P474" s="99" t="str">
        <f t="shared" si="65"/>
        <v/>
      </c>
      <c r="Q474" s="22">
        <f t="shared" si="64"/>
        <v>0</v>
      </c>
      <c r="R474" s="30"/>
      <c r="S474" s="22">
        <f t="shared" si="66"/>
        <v>0</v>
      </c>
      <c r="T474" s="30"/>
      <c r="U474" s="22">
        <f t="shared" si="67"/>
        <v>0</v>
      </c>
      <c r="V474" s="78">
        <f t="shared" si="71"/>
        <v>0</v>
      </c>
      <c r="W474" s="22">
        <f t="shared" si="68"/>
        <v>0</v>
      </c>
      <c r="X474" s="76"/>
      <c r="Y474" s="22">
        <f>IF(OR(X474="",X474=ФИО!$Q$8),0,IF(COUNTIF(X:X,X474)=1,0,1))</f>
        <v>0</v>
      </c>
      <c r="AA474" s="2">
        <f>INDEX(ФИО!B:B,SUMIFS(ФИО!D:D,ФИО!Q:Q,БЮДЖЕТ!X474))</f>
        <v>0</v>
      </c>
    </row>
    <row r="475" spans="1:27" x14ac:dyDescent="0.25">
      <c r="A475" s="1"/>
      <c r="B475" s="5">
        <f t="shared" si="69"/>
        <v>475</v>
      </c>
      <c r="C475" s="5" t="str">
        <f t="shared" si="70"/>
        <v/>
      </c>
      <c r="D475" s="99"/>
      <c r="E475" s="103">
        <f>SUMIFS(ID!$H:$H,ID!$F:$F,$D475)</f>
        <v>0</v>
      </c>
      <c r="F475" s="99"/>
      <c r="G475" s="103">
        <f>SUMIFS(ID!$L:$L,ID!$J:$J,$F475)</f>
        <v>0</v>
      </c>
      <c r="H475" s="99"/>
      <c r="I475" s="103">
        <f>SUMIFS(ID!$P:$P,ID!$N:$N,$H475)</f>
        <v>0</v>
      </c>
      <c r="J475" s="99"/>
      <c r="K475" s="103">
        <f>SUMIFS(ID!$T:$T,ID!$R:$R,$J475)</f>
        <v>0</v>
      </c>
      <c r="L475" s="99"/>
      <c r="M475" s="103">
        <f>SUMIFS(ID!$X:$X,ID!$V:$V,$L475)</f>
        <v>0</v>
      </c>
      <c r="N475" s="99"/>
      <c r="O475" s="103">
        <f>SUMIFS(ID!$AD:$AD,ID!$AB:$AB,$N475)</f>
        <v>0</v>
      </c>
      <c r="P475" s="99" t="str">
        <f t="shared" si="65"/>
        <v/>
      </c>
      <c r="Q475" s="22">
        <f t="shared" si="64"/>
        <v>0</v>
      </c>
      <c r="R475" s="30"/>
      <c r="S475" s="22">
        <f t="shared" si="66"/>
        <v>0</v>
      </c>
      <c r="T475" s="30"/>
      <c r="U475" s="22">
        <f t="shared" si="67"/>
        <v>0</v>
      </c>
      <c r="V475" s="78">
        <f t="shared" si="71"/>
        <v>0</v>
      </c>
      <c r="W475" s="22">
        <f t="shared" si="68"/>
        <v>0</v>
      </c>
      <c r="X475" s="76"/>
      <c r="Y475" s="22">
        <f>IF(OR(X475="",X475=ФИО!$Q$8),0,IF(COUNTIF(X:X,X475)=1,0,1))</f>
        <v>0</v>
      </c>
      <c r="AA475" s="2">
        <f>INDEX(ФИО!B:B,SUMIFS(ФИО!D:D,ФИО!Q:Q,БЮДЖЕТ!X475))</f>
        <v>0</v>
      </c>
    </row>
    <row r="476" spans="1:27" x14ac:dyDescent="0.25">
      <c r="A476" s="1"/>
      <c r="B476" s="5">
        <f t="shared" si="69"/>
        <v>476</v>
      </c>
      <c r="C476" s="5" t="str">
        <f t="shared" si="70"/>
        <v/>
      </c>
      <c r="D476" s="99"/>
      <c r="E476" s="103">
        <f>SUMIFS(ID!$H:$H,ID!$F:$F,$D476)</f>
        <v>0</v>
      </c>
      <c r="F476" s="99"/>
      <c r="G476" s="103">
        <f>SUMIFS(ID!$L:$L,ID!$J:$J,$F476)</f>
        <v>0</v>
      </c>
      <c r="H476" s="99"/>
      <c r="I476" s="103">
        <f>SUMIFS(ID!$P:$P,ID!$N:$N,$H476)</f>
        <v>0</v>
      </c>
      <c r="J476" s="99"/>
      <c r="K476" s="103">
        <f>SUMIFS(ID!$T:$T,ID!$R:$R,$J476)</f>
        <v>0</v>
      </c>
      <c r="L476" s="99"/>
      <c r="M476" s="103">
        <f>SUMIFS(ID!$X:$X,ID!$V:$V,$L476)</f>
        <v>0</v>
      </c>
      <c r="N476" s="99"/>
      <c r="O476" s="103">
        <f>SUMIFS(ID!$AD:$AD,ID!$AB:$AB,$N476)</f>
        <v>0</v>
      </c>
      <c r="P476" s="99" t="str">
        <f t="shared" si="65"/>
        <v/>
      </c>
      <c r="Q476" s="22">
        <f t="shared" si="64"/>
        <v>0</v>
      </c>
      <c r="R476" s="30"/>
      <c r="S476" s="22">
        <f t="shared" si="66"/>
        <v>0</v>
      </c>
      <c r="T476" s="30"/>
      <c r="U476" s="22">
        <f t="shared" si="67"/>
        <v>0</v>
      </c>
      <c r="V476" s="78">
        <f t="shared" si="71"/>
        <v>0</v>
      </c>
      <c r="W476" s="22">
        <f t="shared" si="68"/>
        <v>0</v>
      </c>
      <c r="X476" s="76"/>
      <c r="Y476" s="22">
        <f>IF(OR(X476="",X476=ФИО!$Q$8),0,IF(COUNTIF(X:X,X476)=1,0,1))</f>
        <v>0</v>
      </c>
      <c r="AA476" s="2">
        <f>INDEX(ФИО!B:B,SUMIFS(ФИО!D:D,ФИО!Q:Q,БЮДЖЕТ!X476))</f>
        <v>0</v>
      </c>
    </row>
    <row r="477" spans="1:27" x14ac:dyDescent="0.25">
      <c r="A477" s="1"/>
      <c r="B477" s="5">
        <f t="shared" si="69"/>
        <v>477</v>
      </c>
      <c r="C477" s="5" t="str">
        <f t="shared" si="70"/>
        <v/>
      </c>
      <c r="D477" s="99"/>
      <c r="E477" s="103">
        <f>SUMIFS(ID!$H:$H,ID!$F:$F,$D477)</f>
        <v>0</v>
      </c>
      <c r="F477" s="99"/>
      <c r="G477" s="103">
        <f>SUMIFS(ID!$L:$L,ID!$J:$J,$F477)</f>
        <v>0</v>
      </c>
      <c r="H477" s="99"/>
      <c r="I477" s="103">
        <f>SUMIFS(ID!$P:$P,ID!$N:$N,$H477)</f>
        <v>0</v>
      </c>
      <c r="J477" s="99"/>
      <c r="K477" s="103">
        <f>SUMIFS(ID!$T:$T,ID!$R:$R,$J477)</f>
        <v>0</v>
      </c>
      <c r="L477" s="99"/>
      <c r="M477" s="103">
        <f>SUMIFS(ID!$X:$X,ID!$V:$V,$L477)</f>
        <v>0</v>
      </c>
      <c r="N477" s="99"/>
      <c r="O477" s="103">
        <f>SUMIFS(ID!$AD:$AD,ID!$AB:$AB,$N477)</f>
        <v>0</v>
      </c>
      <c r="P477" s="99" t="str">
        <f t="shared" si="65"/>
        <v/>
      </c>
      <c r="Q477" s="22">
        <f t="shared" si="64"/>
        <v>0</v>
      </c>
      <c r="R477" s="77"/>
      <c r="S477" s="22">
        <f t="shared" si="66"/>
        <v>0</v>
      </c>
      <c r="T477" s="30"/>
      <c r="U477" s="22">
        <f t="shared" si="67"/>
        <v>0</v>
      </c>
      <c r="V477" s="78">
        <f t="shared" si="71"/>
        <v>0</v>
      </c>
      <c r="W477" s="22">
        <f t="shared" si="68"/>
        <v>0</v>
      </c>
      <c r="X477" s="76"/>
      <c r="Y477" s="22">
        <f>IF(OR(X477="",X477=ФИО!$Q$8),0,IF(COUNTIF(X:X,X477)=1,0,1))</f>
        <v>0</v>
      </c>
      <c r="AA477" s="2">
        <f>INDEX(ФИО!B:B,SUMIFS(ФИО!D:D,ФИО!Q:Q,БЮДЖЕТ!X477))</f>
        <v>0</v>
      </c>
    </row>
    <row r="478" spans="1:27" x14ac:dyDescent="0.25">
      <c r="A478" s="1"/>
      <c r="B478" s="5">
        <f t="shared" si="69"/>
        <v>478</v>
      </c>
      <c r="C478" s="5" t="str">
        <f t="shared" si="70"/>
        <v/>
      </c>
      <c r="D478" s="99"/>
      <c r="E478" s="103">
        <f>SUMIFS(ID!$H:$H,ID!$F:$F,$D478)</f>
        <v>0</v>
      </c>
      <c r="F478" s="99"/>
      <c r="G478" s="103">
        <f>SUMIFS(ID!$L:$L,ID!$J:$J,$F478)</f>
        <v>0</v>
      </c>
      <c r="H478" s="99"/>
      <c r="I478" s="103">
        <f>SUMIFS(ID!$P:$P,ID!$N:$N,$H478)</f>
        <v>0</v>
      </c>
      <c r="J478" s="99"/>
      <c r="K478" s="103">
        <f>SUMIFS(ID!$T:$T,ID!$R:$R,$J478)</f>
        <v>0</v>
      </c>
      <c r="L478" s="99"/>
      <c r="M478" s="103">
        <f>SUMIFS(ID!$X:$X,ID!$V:$V,$L478)</f>
        <v>0</v>
      </c>
      <c r="N478" s="99"/>
      <c r="O478" s="103">
        <f>SUMIFS(ID!$AD:$AD,ID!$AB:$AB,$N478)</f>
        <v>0</v>
      </c>
      <c r="P478" s="99" t="str">
        <f t="shared" si="65"/>
        <v/>
      </c>
      <c r="Q478" s="22">
        <f t="shared" si="64"/>
        <v>0</v>
      </c>
      <c r="R478" s="77"/>
      <c r="S478" s="22">
        <f t="shared" si="66"/>
        <v>0</v>
      </c>
      <c r="T478" s="30"/>
      <c r="U478" s="22">
        <f t="shared" si="67"/>
        <v>0</v>
      </c>
      <c r="V478" s="78">
        <f>R478*T478</f>
        <v>0</v>
      </c>
      <c r="W478" s="22">
        <f t="shared" si="68"/>
        <v>0</v>
      </c>
      <c r="X478" s="76"/>
      <c r="Y478" s="22">
        <f>IF(OR(X478="",X478=ФИО!$Q$8),0,IF(COUNTIF(X:X,X478)=1,0,1))</f>
        <v>0</v>
      </c>
      <c r="AA478" s="2">
        <f>INDEX(ФИО!B:B,SUMIFS(ФИО!D:D,ФИО!Q:Q,БЮДЖЕТ!X478))</f>
        <v>0</v>
      </c>
    </row>
    <row r="479" spans="1:27" x14ac:dyDescent="0.25">
      <c r="A479" s="1"/>
      <c r="B479" s="5">
        <f t="shared" si="69"/>
        <v>479</v>
      </c>
      <c r="C479" s="5" t="str">
        <f t="shared" si="70"/>
        <v/>
      </c>
      <c r="D479" s="99"/>
      <c r="E479" s="103">
        <f>SUMIFS(ID!$H:$H,ID!$F:$F,$D479)</f>
        <v>0</v>
      </c>
      <c r="F479" s="99"/>
      <c r="G479" s="103">
        <f>SUMIFS(ID!$L:$L,ID!$J:$J,$F479)</f>
        <v>0</v>
      </c>
      <c r="H479" s="99"/>
      <c r="I479" s="103">
        <f>SUMIFS(ID!$P:$P,ID!$N:$N,$H479)</f>
        <v>0</v>
      </c>
      <c r="J479" s="99"/>
      <c r="K479" s="103">
        <f>SUMIFS(ID!$T:$T,ID!$R:$R,$J479)</f>
        <v>0</v>
      </c>
      <c r="L479" s="99"/>
      <c r="M479" s="103">
        <f>SUMIFS(ID!$X:$X,ID!$V:$V,$L479)</f>
        <v>0</v>
      </c>
      <c r="N479" s="99"/>
      <c r="O479" s="103">
        <f>SUMIFS(ID!$AD:$AD,ID!$AB:$AB,$N479)</f>
        <v>0</v>
      </c>
      <c r="P479" s="99" t="str">
        <f t="shared" si="65"/>
        <v/>
      </c>
      <c r="Q479" s="22">
        <f t="shared" si="64"/>
        <v>0</v>
      </c>
      <c r="R479" s="77"/>
      <c r="S479" s="22">
        <f t="shared" si="66"/>
        <v>0</v>
      </c>
      <c r="T479" s="30"/>
      <c r="U479" s="22">
        <f t="shared" si="67"/>
        <v>0</v>
      </c>
      <c r="V479" s="78">
        <f t="shared" si="71"/>
        <v>0</v>
      </c>
      <c r="W479" s="22">
        <f t="shared" si="68"/>
        <v>0</v>
      </c>
      <c r="X479" s="76"/>
      <c r="Y479" s="22">
        <f>IF(OR(X479="",X479=ФИО!$Q$8),0,IF(COUNTIF(X:X,X479)=1,0,1))</f>
        <v>0</v>
      </c>
      <c r="AA479" s="2">
        <f>INDEX(ФИО!B:B,SUMIFS(ФИО!D:D,ФИО!Q:Q,БЮДЖЕТ!X479))</f>
        <v>0</v>
      </c>
    </row>
    <row r="480" spans="1:27" x14ac:dyDescent="0.25">
      <c r="A480" s="1"/>
      <c r="B480" s="5">
        <f t="shared" si="69"/>
        <v>480</v>
      </c>
      <c r="C480" s="5" t="str">
        <f t="shared" si="70"/>
        <v/>
      </c>
      <c r="D480" s="99"/>
      <c r="E480" s="103">
        <f>SUMIFS(ID!$H:$H,ID!$F:$F,$D480)</f>
        <v>0</v>
      </c>
      <c r="F480" s="99"/>
      <c r="G480" s="103">
        <f>SUMIFS(ID!$L:$L,ID!$J:$J,$F480)</f>
        <v>0</v>
      </c>
      <c r="H480" s="99"/>
      <c r="I480" s="103">
        <f>SUMIFS(ID!$P:$P,ID!$N:$N,$H480)</f>
        <v>0</v>
      </c>
      <c r="J480" s="99"/>
      <c r="K480" s="103">
        <f>SUMIFS(ID!$T:$T,ID!$R:$R,$J480)</f>
        <v>0</v>
      </c>
      <c r="L480" s="99"/>
      <c r="M480" s="103">
        <f>SUMIFS(ID!$X:$X,ID!$V:$V,$L480)</f>
        <v>0</v>
      </c>
      <c r="N480" s="99"/>
      <c r="O480" s="103">
        <f>SUMIFS(ID!$AD:$AD,ID!$AB:$AB,$N480)</f>
        <v>0</v>
      </c>
      <c r="P480" s="99" t="str">
        <f t="shared" si="65"/>
        <v/>
      </c>
      <c r="Q480" s="22">
        <f t="shared" si="64"/>
        <v>0</v>
      </c>
      <c r="R480" s="77"/>
      <c r="S480" s="22">
        <f t="shared" si="66"/>
        <v>0</v>
      </c>
      <c r="T480" s="30"/>
      <c r="U480" s="22">
        <f t="shared" si="67"/>
        <v>0</v>
      </c>
      <c r="V480" s="78">
        <f>R480*T480</f>
        <v>0</v>
      </c>
      <c r="W480" s="22">
        <f t="shared" si="68"/>
        <v>0</v>
      </c>
      <c r="X480" s="76"/>
      <c r="Y480" s="22">
        <f>IF(OR(X480="",X480=ФИО!$Q$8),0,IF(COUNTIF(X:X,X480)=1,0,1))</f>
        <v>0</v>
      </c>
      <c r="AA480" s="2">
        <f>INDEX(ФИО!B:B,SUMIFS(ФИО!D:D,ФИО!Q:Q,БЮДЖЕТ!X480))</f>
        <v>0</v>
      </c>
    </row>
    <row r="481" spans="1:27" x14ac:dyDescent="0.25">
      <c r="A481" s="1"/>
      <c r="B481" s="5">
        <f t="shared" si="69"/>
        <v>481</v>
      </c>
      <c r="C481" s="5" t="str">
        <f t="shared" si="70"/>
        <v/>
      </c>
      <c r="D481" s="99"/>
      <c r="E481" s="103">
        <f>SUMIFS(ID!$H:$H,ID!$F:$F,$D481)</f>
        <v>0</v>
      </c>
      <c r="F481" s="99"/>
      <c r="G481" s="103">
        <f>SUMIFS(ID!$L:$L,ID!$J:$J,$F481)</f>
        <v>0</v>
      </c>
      <c r="H481" s="99"/>
      <c r="I481" s="103">
        <f>SUMIFS(ID!$P:$P,ID!$N:$N,$H481)</f>
        <v>0</v>
      </c>
      <c r="J481" s="99"/>
      <c r="K481" s="103">
        <f>SUMIFS(ID!$T:$T,ID!$R:$R,$J481)</f>
        <v>0</v>
      </c>
      <c r="L481" s="99"/>
      <c r="M481" s="103">
        <f>SUMIFS(ID!$X:$X,ID!$V:$V,$L481)</f>
        <v>0</v>
      </c>
      <c r="N481" s="99"/>
      <c r="O481" s="103">
        <f>SUMIFS(ID!$AD:$AD,ID!$AB:$AB,$N481)</f>
        <v>0</v>
      </c>
      <c r="P481" s="99" t="str">
        <f t="shared" si="65"/>
        <v/>
      </c>
      <c r="Q481" s="22">
        <f t="shared" si="64"/>
        <v>0</v>
      </c>
      <c r="R481" s="77"/>
      <c r="S481" s="22">
        <f t="shared" si="66"/>
        <v>0</v>
      </c>
      <c r="T481" s="30"/>
      <c r="U481" s="22">
        <f t="shared" si="67"/>
        <v>0</v>
      </c>
      <c r="V481" s="78">
        <f t="shared" si="71"/>
        <v>0</v>
      </c>
      <c r="W481" s="22">
        <f t="shared" si="68"/>
        <v>0</v>
      </c>
      <c r="X481" s="76"/>
      <c r="Y481" s="22">
        <f>IF(OR(X481="",X481=ФИО!$Q$8),0,IF(COUNTIF(X:X,X481)=1,0,1))</f>
        <v>0</v>
      </c>
      <c r="AA481" s="2">
        <f>INDEX(ФИО!B:B,SUMIFS(ФИО!D:D,ФИО!Q:Q,БЮДЖЕТ!X481))</f>
        <v>0</v>
      </c>
    </row>
    <row r="482" spans="1:27" x14ac:dyDescent="0.25">
      <c r="A482" s="1"/>
      <c r="B482" s="5">
        <f t="shared" si="69"/>
        <v>482</v>
      </c>
      <c r="C482" s="5" t="str">
        <f t="shared" si="70"/>
        <v/>
      </c>
      <c r="D482" s="99"/>
      <c r="E482" s="103">
        <f>SUMIFS(ID!$H:$H,ID!$F:$F,$D482)</f>
        <v>0</v>
      </c>
      <c r="F482" s="99"/>
      <c r="G482" s="103">
        <f>SUMIFS(ID!$L:$L,ID!$J:$J,$F482)</f>
        <v>0</v>
      </c>
      <c r="H482" s="99"/>
      <c r="I482" s="103">
        <f>SUMIFS(ID!$P:$P,ID!$N:$N,$H482)</f>
        <v>0</v>
      </c>
      <c r="J482" s="99"/>
      <c r="K482" s="103">
        <f>SUMIFS(ID!$T:$T,ID!$R:$R,$J482)</f>
        <v>0</v>
      </c>
      <c r="L482" s="99"/>
      <c r="M482" s="103">
        <f>SUMIFS(ID!$X:$X,ID!$V:$V,$L482)</f>
        <v>0</v>
      </c>
      <c r="N482" s="99"/>
      <c r="O482" s="103">
        <f>SUMIFS(ID!$AD:$AD,ID!$AB:$AB,$N482)</f>
        <v>0</v>
      </c>
      <c r="P482" s="99" t="str">
        <f t="shared" si="65"/>
        <v/>
      </c>
      <c r="Q482" s="22">
        <f t="shared" si="64"/>
        <v>0</v>
      </c>
      <c r="R482" s="77"/>
      <c r="S482" s="22">
        <f t="shared" si="66"/>
        <v>0</v>
      </c>
      <c r="T482" s="30"/>
      <c r="U482" s="22">
        <f t="shared" si="67"/>
        <v>0</v>
      </c>
      <c r="V482" s="78">
        <f t="shared" si="71"/>
        <v>0</v>
      </c>
      <c r="W482" s="22">
        <f t="shared" si="68"/>
        <v>0</v>
      </c>
      <c r="X482" s="76"/>
      <c r="Y482" s="22">
        <f>IF(OR(X482="",X482=ФИО!$Q$8),0,IF(COUNTIF(X:X,X482)=1,0,1))</f>
        <v>0</v>
      </c>
      <c r="AA482" s="2">
        <f>INDEX(ФИО!B:B,SUMIFS(ФИО!D:D,ФИО!Q:Q,БЮДЖЕТ!X482))</f>
        <v>0</v>
      </c>
    </row>
    <row r="483" spans="1:27" x14ac:dyDescent="0.25">
      <c r="A483" s="1"/>
      <c r="B483" s="5">
        <f t="shared" si="69"/>
        <v>483</v>
      </c>
      <c r="C483" s="5" t="str">
        <f t="shared" si="70"/>
        <v/>
      </c>
      <c r="D483" s="99"/>
      <c r="E483" s="103">
        <f>SUMIFS(ID!$H:$H,ID!$F:$F,$D483)</f>
        <v>0</v>
      </c>
      <c r="F483" s="99"/>
      <c r="G483" s="103">
        <f>SUMIFS(ID!$L:$L,ID!$J:$J,$F483)</f>
        <v>0</v>
      </c>
      <c r="H483" s="99"/>
      <c r="I483" s="103">
        <f>SUMIFS(ID!$P:$P,ID!$N:$N,$H483)</f>
        <v>0</v>
      </c>
      <c r="J483" s="99"/>
      <c r="K483" s="103">
        <f>SUMIFS(ID!$T:$T,ID!$R:$R,$J483)</f>
        <v>0</v>
      </c>
      <c r="L483" s="99"/>
      <c r="M483" s="103">
        <f>SUMIFS(ID!$X:$X,ID!$V:$V,$L483)</f>
        <v>0</v>
      </c>
      <c r="N483" s="99"/>
      <c r="O483" s="103">
        <f>SUMIFS(ID!$AD:$AD,ID!$AB:$AB,$N483)</f>
        <v>0</v>
      </c>
      <c r="P483" s="99" t="str">
        <f t="shared" si="65"/>
        <v/>
      </c>
      <c r="Q483" s="22">
        <f t="shared" si="64"/>
        <v>0</v>
      </c>
      <c r="R483" s="77"/>
      <c r="S483" s="22">
        <f t="shared" si="66"/>
        <v>0</v>
      </c>
      <c r="T483" s="30"/>
      <c r="U483" s="22">
        <f t="shared" si="67"/>
        <v>0</v>
      </c>
      <c r="V483" s="78">
        <f t="shared" si="71"/>
        <v>0</v>
      </c>
      <c r="W483" s="22">
        <f t="shared" si="68"/>
        <v>0</v>
      </c>
      <c r="X483" s="76"/>
      <c r="Y483" s="22">
        <f>IF(OR(X483="",X483=ФИО!$Q$8),0,IF(COUNTIF(X:X,X483)=1,0,1))</f>
        <v>0</v>
      </c>
      <c r="AA483" s="2">
        <f>INDEX(ФИО!B:B,SUMIFS(ФИО!D:D,ФИО!Q:Q,БЮДЖЕТ!X483))</f>
        <v>0</v>
      </c>
    </row>
    <row r="484" spans="1:27" x14ac:dyDescent="0.25">
      <c r="A484" s="1"/>
      <c r="B484" s="5">
        <f t="shared" si="69"/>
        <v>484</v>
      </c>
      <c r="C484" s="5" t="str">
        <f t="shared" si="70"/>
        <v/>
      </c>
      <c r="D484" s="99"/>
      <c r="E484" s="103">
        <f>SUMIFS(ID!$H:$H,ID!$F:$F,$D484)</f>
        <v>0</v>
      </c>
      <c r="F484" s="99"/>
      <c r="G484" s="103">
        <f>SUMIFS(ID!$L:$L,ID!$J:$J,$F484)</f>
        <v>0</v>
      </c>
      <c r="H484" s="99"/>
      <c r="I484" s="103">
        <f>SUMIFS(ID!$P:$P,ID!$N:$N,$H484)</f>
        <v>0</v>
      </c>
      <c r="J484" s="99"/>
      <c r="K484" s="103">
        <f>SUMIFS(ID!$T:$T,ID!$R:$R,$J484)</f>
        <v>0</v>
      </c>
      <c r="L484" s="99"/>
      <c r="M484" s="103">
        <f>SUMIFS(ID!$X:$X,ID!$V:$V,$L484)</f>
        <v>0</v>
      </c>
      <c r="N484" s="99"/>
      <c r="O484" s="103">
        <f>SUMIFS(ID!$AD:$AD,ID!$AB:$AB,$N484)</f>
        <v>0</v>
      </c>
      <c r="P484" s="99" t="str">
        <f t="shared" si="65"/>
        <v/>
      </c>
      <c r="Q484" s="22">
        <f t="shared" si="64"/>
        <v>0</v>
      </c>
      <c r="R484" s="77"/>
      <c r="S484" s="22">
        <f t="shared" si="66"/>
        <v>0</v>
      </c>
      <c r="T484" s="30"/>
      <c r="U484" s="22">
        <f t="shared" si="67"/>
        <v>0</v>
      </c>
      <c r="V484" s="78">
        <f t="shared" si="71"/>
        <v>0</v>
      </c>
      <c r="W484" s="22">
        <f t="shared" si="68"/>
        <v>0</v>
      </c>
      <c r="X484" s="76"/>
      <c r="Y484" s="22">
        <f>IF(OR(X484="",X484=ФИО!$Q$8),0,IF(COUNTIF(X:X,X484)=1,0,1))</f>
        <v>0</v>
      </c>
      <c r="AA484" s="2">
        <f>INDEX(ФИО!B:B,SUMIFS(ФИО!D:D,ФИО!Q:Q,БЮДЖЕТ!X484))</f>
        <v>0</v>
      </c>
    </row>
    <row r="485" spans="1:27" x14ac:dyDescent="0.25">
      <c r="A485" s="1"/>
      <c r="B485" s="5">
        <f t="shared" si="69"/>
        <v>485</v>
      </c>
      <c r="C485" s="5" t="str">
        <f t="shared" si="70"/>
        <v/>
      </c>
      <c r="D485" s="99"/>
      <c r="E485" s="103">
        <f>SUMIFS(ID!$H:$H,ID!$F:$F,$D485)</f>
        <v>0</v>
      </c>
      <c r="F485" s="99"/>
      <c r="G485" s="103">
        <f>SUMIFS(ID!$L:$L,ID!$J:$J,$F485)</f>
        <v>0</v>
      </c>
      <c r="H485" s="99"/>
      <c r="I485" s="103">
        <f>SUMIFS(ID!$P:$P,ID!$N:$N,$H485)</f>
        <v>0</v>
      </c>
      <c r="J485" s="99"/>
      <c r="K485" s="103">
        <f>SUMIFS(ID!$T:$T,ID!$R:$R,$J485)</f>
        <v>0</v>
      </c>
      <c r="L485" s="99"/>
      <c r="M485" s="103">
        <f>SUMIFS(ID!$X:$X,ID!$V:$V,$L485)</f>
        <v>0</v>
      </c>
      <c r="N485" s="99"/>
      <c r="O485" s="103">
        <f>SUMIFS(ID!$AD:$AD,ID!$AB:$AB,$N485)</f>
        <v>0</v>
      </c>
      <c r="P485" s="99" t="str">
        <f t="shared" si="65"/>
        <v/>
      </c>
      <c r="Q485" s="22">
        <f t="shared" si="64"/>
        <v>0</v>
      </c>
      <c r="R485" s="77"/>
      <c r="S485" s="22">
        <f t="shared" si="66"/>
        <v>0</v>
      </c>
      <c r="T485" s="30"/>
      <c r="U485" s="22">
        <f t="shared" si="67"/>
        <v>0</v>
      </c>
      <c r="V485" s="78">
        <f t="shared" si="71"/>
        <v>0</v>
      </c>
      <c r="W485" s="22">
        <f t="shared" si="68"/>
        <v>0</v>
      </c>
      <c r="X485" s="76"/>
      <c r="Y485" s="22">
        <f>IF(OR(X485="",X485=ФИО!$Q$8),0,IF(COUNTIF(X:X,X485)=1,0,1))</f>
        <v>0</v>
      </c>
      <c r="AA485" s="2">
        <f>INDEX(ФИО!B:B,SUMIFS(ФИО!D:D,ФИО!Q:Q,БЮДЖЕТ!X485))</f>
        <v>0</v>
      </c>
    </row>
    <row r="486" spans="1:27" x14ac:dyDescent="0.25">
      <c r="A486" s="1"/>
      <c r="B486" s="5">
        <f t="shared" si="69"/>
        <v>486</v>
      </c>
      <c r="C486" s="5" t="str">
        <f t="shared" si="70"/>
        <v/>
      </c>
      <c r="D486" s="99"/>
      <c r="E486" s="103">
        <f>SUMIFS(ID!$H:$H,ID!$F:$F,$D486)</f>
        <v>0</v>
      </c>
      <c r="F486" s="99"/>
      <c r="G486" s="103">
        <f>SUMIFS(ID!$L:$L,ID!$J:$J,$F486)</f>
        <v>0</v>
      </c>
      <c r="H486" s="99"/>
      <c r="I486" s="103">
        <f>SUMIFS(ID!$P:$P,ID!$N:$N,$H486)</f>
        <v>0</v>
      </c>
      <c r="J486" s="99"/>
      <c r="K486" s="103">
        <f>SUMIFS(ID!$T:$T,ID!$R:$R,$J486)</f>
        <v>0</v>
      </c>
      <c r="L486" s="99"/>
      <c r="M486" s="103">
        <f>SUMIFS(ID!$X:$X,ID!$V:$V,$L486)</f>
        <v>0</v>
      </c>
      <c r="N486" s="99"/>
      <c r="O486" s="103">
        <f>SUMIFS(ID!$AD:$AD,ID!$AB:$AB,$N486)</f>
        <v>0</v>
      </c>
      <c r="P486" s="99" t="str">
        <f t="shared" si="65"/>
        <v/>
      </c>
      <c r="Q486" s="22">
        <f t="shared" si="64"/>
        <v>0</v>
      </c>
      <c r="R486" s="77"/>
      <c r="S486" s="22">
        <f t="shared" si="66"/>
        <v>0</v>
      </c>
      <c r="T486" s="30"/>
      <c r="U486" s="22">
        <f t="shared" si="67"/>
        <v>0</v>
      </c>
      <c r="V486" s="78">
        <f t="shared" si="71"/>
        <v>0</v>
      </c>
      <c r="W486" s="22">
        <f t="shared" si="68"/>
        <v>0</v>
      </c>
      <c r="X486" s="76"/>
      <c r="Y486" s="22">
        <f>IF(OR(X486="",X486=ФИО!$Q$8),0,IF(COUNTIF(X:X,X486)=1,0,1))</f>
        <v>0</v>
      </c>
      <c r="AA486" s="2">
        <f>INDEX(ФИО!B:B,SUMIFS(ФИО!D:D,ФИО!Q:Q,БЮДЖЕТ!X486))</f>
        <v>0</v>
      </c>
    </row>
    <row r="487" spans="1:27" x14ac:dyDescent="0.25">
      <c r="A487" s="1"/>
      <c r="B487" s="5">
        <f t="shared" si="69"/>
        <v>487</v>
      </c>
      <c r="C487" s="5" t="str">
        <f t="shared" si="70"/>
        <v/>
      </c>
      <c r="D487" s="99"/>
      <c r="E487" s="103">
        <f>SUMIFS(ID!$H:$H,ID!$F:$F,$D487)</f>
        <v>0</v>
      </c>
      <c r="F487" s="99"/>
      <c r="G487" s="103">
        <f>SUMIFS(ID!$L:$L,ID!$J:$J,$F487)</f>
        <v>0</v>
      </c>
      <c r="H487" s="99"/>
      <c r="I487" s="103">
        <f>SUMIFS(ID!$P:$P,ID!$N:$N,$H487)</f>
        <v>0</v>
      </c>
      <c r="J487" s="99"/>
      <c r="K487" s="103">
        <f>SUMIFS(ID!$T:$T,ID!$R:$R,$J487)</f>
        <v>0</v>
      </c>
      <c r="L487" s="99"/>
      <c r="M487" s="103">
        <f>SUMIFS(ID!$X:$X,ID!$V:$V,$L487)</f>
        <v>0</v>
      </c>
      <c r="N487" s="99"/>
      <c r="O487" s="103">
        <f>SUMIFS(ID!$AD:$AD,ID!$AB:$AB,$N487)</f>
        <v>0</v>
      </c>
      <c r="P487" s="99" t="str">
        <f t="shared" si="65"/>
        <v/>
      </c>
      <c r="Q487" s="22">
        <f t="shared" si="64"/>
        <v>0</v>
      </c>
      <c r="R487" s="77"/>
      <c r="S487" s="22">
        <f t="shared" si="66"/>
        <v>0</v>
      </c>
      <c r="T487" s="30"/>
      <c r="U487" s="22">
        <f t="shared" si="67"/>
        <v>0</v>
      </c>
      <c r="V487" s="78">
        <f t="shared" si="71"/>
        <v>0</v>
      </c>
      <c r="W487" s="22">
        <f t="shared" si="68"/>
        <v>0</v>
      </c>
      <c r="X487" s="76"/>
      <c r="Y487" s="22">
        <f>IF(OR(X487="",X487=ФИО!$Q$8),0,IF(COUNTIF(X:X,X487)=1,0,1))</f>
        <v>0</v>
      </c>
      <c r="AA487" s="2">
        <f>INDEX(ФИО!B:B,SUMIFS(ФИО!D:D,ФИО!Q:Q,БЮДЖЕТ!X487))</f>
        <v>0</v>
      </c>
    </row>
    <row r="488" spans="1:27" x14ac:dyDescent="0.25">
      <c r="A488" s="1"/>
      <c r="B488" s="5">
        <f t="shared" si="69"/>
        <v>488</v>
      </c>
      <c r="C488" s="5" t="str">
        <f t="shared" si="70"/>
        <v/>
      </c>
      <c r="D488" s="99"/>
      <c r="E488" s="103">
        <f>SUMIFS(ID!$H:$H,ID!$F:$F,$D488)</f>
        <v>0</v>
      </c>
      <c r="F488" s="99"/>
      <c r="G488" s="103">
        <f>SUMIFS(ID!$L:$L,ID!$J:$J,$F488)</f>
        <v>0</v>
      </c>
      <c r="H488" s="99"/>
      <c r="I488" s="103">
        <f>SUMIFS(ID!$P:$P,ID!$N:$N,$H488)</f>
        <v>0</v>
      </c>
      <c r="J488" s="99"/>
      <c r="K488" s="103">
        <f>SUMIFS(ID!$T:$T,ID!$R:$R,$J488)</f>
        <v>0</v>
      </c>
      <c r="L488" s="99"/>
      <c r="M488" s="103">
        <f>SUMIFS(ID!$X:$X,ID!$V:$V,$L488)</f>
        <v>0</v>
      </c>
      <c r="N488" s="99"/>
      <c r="O488" s="103">
        <f>SUMIFS(ID!$AD:$AD,ID!$AB:$AB,$N488)</f>
        <v>0</v>
      </c>
      <c r="P488" s="99" t="str">
        <f t="shared" si="65"/>
        <v/>
      </c>
      <c r="Q488" s="22">
        <f t="shared" si="64"/>
        <v>0</v>
      </c>
      <c r="R488" s="77"/>
      <c r="S488" s="22">
        <f t="shared" si="66"/>
        <v>0</v>
      </c>
      <c r="T488" s="30"/>
      <c r="U488" s="22">
        <f t="shared" si="67"/>
        <v>0</v>
      </c>
      <c r="V488" s="78">
        <f>R488*T488</f>
        <v>0</v>
      </c>
      <c r="W488" s="22">
        <f t="shared" si="68"/>
        <v>0</v>
      </c>
      <c r="X488" s="76"/>
      <c r="Y488" s="22">
        <f>IF(OR(X488="",X488=ФИО!$Q$8),0,IF(COUNTIF(X:X,X488)=1,0,1))</f>
        <v>0</v>
      </c>
      <c r="AA488" s="2">
        <f>INDEX(ФИО!B:B,SUMIFS(ФИО!D:D,ФИО!Q:Q,БЮДЖЕТ!X488))</f>
        <v>0</v>
      </c>
    </row>
    <row r="489" spans="1:27" x14ac:dyDescent="0.25">
      <c r="A489" s="1"/>
      <c r="B489" s="5">
        <f t="shared" si="69"/>
        <v>489</v>
      </c>
      <c r="C489" s="5" t="str">
        <f t="shared" si="70"/>
        <v/>
      </c>
      <c r="D489" s="99"/>
      <c r="E489" s="103">
        <f>SUMIFS(ID!$H:$H,ID!$F:$F,$D489)</f>
        <v>0</v>
      </c>
      <c r="F489" s="99"/>
      <c r="G489" s="103">
        <f>SUMIFS(ID!$L:$L,ID!$J:$J,$F489)</f>
        <v>0</v>
      </c>
      <c r="H489" s="99"/>
      <c r="I489" s="103">
        <f>SUMIFS(ID!$P:$P,ID!$N:$N,$H489)</f>
        <v>0</v>
      </c>
      <c r="J489" s="99"/>
      <c r="K489" s="103">
        <f>SUMIFS(ID!$T:$T,ID!$R:$R,$J489)</f>
        <v>0</v>
      </c>
      <c r="L489" s="99"/>
      <c r="M489" s="103">
        <f>SUMIFS(ID!$X:$X,ID!$V:$V,$L489)</f>
        <v>0</v>
      </c>
      <c r="N489" s="99"/>
      <c r="O489" s="103">
        <f>SUMIFS(ID!$AD:$AD,ID!$AB:$AB,$N489)</f>
        <v>0</v>
      </c>
      <c r="P489" s="99" t="str">
        <f t="shared" si="65"/>
        <v/>
      </c>
      <c r="Q489" s="22">
        <f t="shared" si="64"/>
        <v>0</v>
      </c>
      <c r="R489" s="77"/>
      <c r="S489" s="22">
        <f t="shared" si="66"/>
        <v>0</v>
      </c>
      <c r="T489" s="30"/>
      <c r="U489" s="22">
        <f t="shared" si="67"/>
        <v>0</v>
      </c>
      <c r="V489" s="78">
        <f t="shared" si="71"/>
        <v>0</v>
      </c>
      <c r="W489" s="22">
        <f t="shared" si="68"/>
        <v>0</v>
      </c>
      <c r="X489" s="76"/>
      <c r="Y489" s="22">
        <f>IF(OR(X489="",X489=ФИО!$Q$8),0,IF(COUNTIF(X:X,X489)=1,0,1))</f>
        <v>0</v>
      </c>
      <c r="AA489" s="2">
        <f>INDEX(ФИО!B:B,SUMIFS(ФИО!D:D,ФИО!Q:Q,БЮДЖЕТ!X489))</f>
        <v>0</v>
      </c>
    </row>
    <row r="490" spans="1:27" x14ac:dyDescent="0.25">
      <c r="A490" s="1"/>
      <c r="B490" s="5">
        <f t="shared" si="69"/>
        <v>490</v>
      </c>
      <c r="C490" s="5" t="str">
        <f t="shared" si="70"/>
        <v/>
      </c>
      <c r="D490" s="99"/>
      <c r="E490" s="103">
        <f>SUMIFS(ID!$H:$H,ID!$F:$F,$D490)</f>
        <v>0</v>
      </c>
      <c r="F490" s="99"/>
      <c r="G490" s="103">
        <f>SUMIFS(ID!$L:$L,ID!$J:$J,$F490)</f>
        <v>0</v>
      </c>
      <c r="H490" s="99"/>
      <c r="I490" s="103">
        <f>SUMIFS(ID!$P:$P,ID!$N:$N,$H490)</f>
        <v>0</v>
      </c>
      <c r="J490" s="99"/>
      <c r="K490" s="103">
        <f>SUMIFS(ID!$T:$T,ID!$R:$R,$J490)</f>
        <v>0</v>
      </c>
      <c r="L490" s="99"/>
      <c r="M490" s="103">
        <f>SUMIFS(ID!$X:$X,ID!$V:$V,$L490)</f>
        <v>0</v>
      </c>
      <c r="N490" s="99"/>
      <c r="O490" s="103">
        <f>SUMIFS(ID!$AD:$AD,ID!$AB:$AB,$N490)</f>
        <v>0</v>
      </c>
      <c r="P490" s="99" t="str">
        <f t="shared" si="65"/>
        <v/>
      </c>
      <c r="Q490" s="22">
        <f t="shared" si="64"/>
        <v>0</v>
      </c>
      <c r="R490" s="77"/>
      <c r="S490" s="22">
        <f t="shared" si="66"/>
        <v>0</v>
      </c>
      <c r="T490" s="30"/>
      <c r="U490" s="22">
        <f t="shared" si="67"/>
        <v>0</v>
      </c>
      <c r="V490" s="78">
        <f t="shared" si="71"/>
        <v>0</v>
      </c>
      <c r="W490" s="22">
        <f t="shared" si="68"/>
        <v>0</v>
      </c>
      <c r="X490" s="76"/>
      <c r="Y490" s="22">
        <f>IF(OR(X490="",X490=ФИО!$Q$8),0,IF(COUNTIF(X:X,X490)=1,0,1))</f>
        <v>0</v>
      </c>
      <c r="AA490" s="2">
        <f>INDEX(ФИО!B:B,SUMIFS(ФИО!D:D,ФИО!Q:Q,БЮДЖЕТ!X490))</f>
        <v>0</v>
      </c>
    </row>
    <row r="491" spans="1:27" x14ac:dyDescent="0.25">
      <c r="A491" s="1"/>
      <c r="B491" s="5">
        <f t="shared" si="69"/>
        <v>491</v>
      </c>
      <c r="C491" s="5" t="str">
        <f t="shared" si="70"/>
        <v/>
      </c>
      <c r="D491" s="99"/>
      <c r="E491" s="103">
        <f>SUMIFS(ID!$H:$H,ID!$F:$F,$D491)</f>
        <v>0</v>
      </c>
      <c r="F491" s="99"/>
      <c r="G491" s="103">
        <f>SUMIFS(ID!$L:$L,ID!$J:$J,$F491)</f>
        <v>0</v>
      </c>
      <c r="H491" s="99"/>
      <c r="I491" s="103">
        <f>SUMIFS(ID!$P:$P,ID!$N:$N,$H491)</f>
        <v>0</v>
      </c>
      <c r="J491" s="99"/>
      <c r="K491" s="103">
        <f>SUMIFS(ID!$T:$T,ID!$R:$R,$J491)</f>
        <v>0</v>
      </c>
      <c r="L491" s="99"/>
      <c r="M491" s="103">
        <f>SUMIFS(ID!$X:$X,ID!$V:$V,$L491)</f>
        <v>0</v>
      </c>
      <c r="N491" s="99"/>
      <c r="O491" s="103">
        <f>SUMIFS(ID!$AD:$AD,ID!$AB:$AB,$N491)</f>
        <v>0</v>
      </c>
      <c r="P491" s="99" t="str">
        <f t="shared" si="65"/>
        <v/>
      </c>
      <c r="Q491" s="22">
        <f t="shared" si="64"/>
        <v>0</v>
      </c>
      <c r="R491" s="77"/>
      <c r="S491" s="22">
        <f t="shared" si="66"/>
        <v>0</v>
      </c>
      <c r="T491" s="30"/>
      <c r="U491" s="22">
        <f t="shared" si="67"/>
        <v>0</v>
      </c>
      <c r="V491" s="78">
        <f t="shared" si="71"/>
        <v>0</v>
      </c>
      <c r="W491" s="22">
        <f t="shared" si="68"/>
        <v>0</v>
      </c>
      <c r="X491" s="76"/>
      <c r="Y491" s="22">
        <f>IF(OR(X491="",X491=ФИО!$Q$8),0,IF(COUNTIF(X:X,X491)=1,0,1))</f>
        <v>0</v>
      </c>
      <c r="AA491" s="2">
        <f>INDEX(ФИО!B:B,SUMIFS(ФИО!D:D,ФИО!Q:Q,БЮДЖЕТ!X491))</f>
        <v>0</v>
      </c>
    </row>
    <row r="492" spans="1:27" x14ac:dyDescent="0.25">
      <c r="A492" s="1"/>
      <c r="B492" s="5">
        <f t="shared" si="69"/>
        <v>492</v>
      </c>
      <c r="C492" s="5" t="str">
        <f t="shared" si="70"/>
        <v/>
      </c>
      <c r="D492" s="99"/>
      <c r="E492" s="103">
        <f>SUMIFS(ID!$H:$H,ID!$F:$F,$D492)</f>
        <v>0</v>
      </c>
      <c r="F492" s="99"/>
      <c r="G492" s="103">
        <f>SUMIFS(ID!$L:$L,ID!$J:$J,$F492)</f>
        <v>0</v>
      </c>
      <c r="H492" s="99"/>
      <c r="I492" s="103">
        <f>SUMIFS(ID!$P:$P,ID!$N:$N,$H492)</f>
        <v>0</v>
      </c>
      <c r="J492" s="99"/>
      <c r="K492" s="103">
        <f>SUMIFS(ID!$T:$T,ID!$R:$R,$J492)</f>
        <v>0</v>
      </c>
      <c r="L492" s="99"/>
      <c r="M492" s="103">
        <f>SUMIFS(ID!$X:$X,ID!$V:$V,$L492)</f>
        <v>0</v>
      </c>
      <c r="N492" s="99"/>
      <c r="O492" s="103">
        <f>SUMIFS(ID!$AD:$AD,ID!$AB:$AB,$N492)</f>
        <v>0</v>
      </c>
      <c r="P492" s="99" t="str">
        <f t="shared" si="65"/>
        <v/>
      </c>
      <c r="Q492" s="22">
        <f t="shared" si="64"/>
        <v>0</v>
      </c>
      <c r="R492" s="77"/>
      <c r="S492" s="22">
        <f t="shared" si="66"/>
        <v>0</v>
      </c>
      <c r="T492" s="30"/>
      <c r="U492" s="22">
        <f t="shared" si="67"/>
        <v>0</v>
      </c>
      <c r="V492" s="78">
        <f t="shared" si="71"/>
        <v>0</v>
      </c>
      <c r="W492" s="22">
        <f t="shared" si="68"/>
        <v>0</v>
      </c>
      <c r="X492" s="76"/>
      <c r="Y492" s="22">
        <f>IF(OR(X492="",X492=ФИО!$Q$8),0,IF(COUNTIF(X:X,X492)=1,0,1))</f>
        <v>0</v>
      </c>
      <c r="AA492" s="2">
        <f>INDEX(ФИО!B:B,SUMIFS(ФИО!D:D,ФИО!Q:Q,БЮДЖЕТ!X492))</f>
        <v>0</v>
      </c>
    </row>
    <row r="493" spans="1:27" x14ac:dyDescent="0.25">
      <c r="A493" s="1"/>
      <c r="B493" s="5">
        <f t="shared" si="69"/>
        <v>493</v>
      </c>
      <c r="C493" s="5" t="str">
        <f t="shared" si="70"/>
        <v/>
      </c>
      <c r="D493" s="99"/>
      <c r="E493" s="103">
        <f>SUMIFS(ID!$H:$H,ID!$F:$F,$D493)</f>
        <v>0</v>
      </c>
      <c r="F493" s="99"/>
      <c r="G493" s="103">
        <f>SUMIFS(ID!$L:$L,ID!$J:$J,$F493)</f>
        <v>0</v>
      </c>
      <c r="H493" s="99"/>
      <c r="I493" s="103">
        <f>SUMIFS(ID!$P:$P,ID!$N:$N,$H493)</f>
        <v>0</v>
      </c>
      <c r="J493" s="99"/>
      <c r="K493" s="103">
        <f>SUMIFS(ID!$T:$T,ID!$R:$R,$J493)</f>
        <v>0</v>
      </c>
      <c r="L493" s="99"/>
      <c r="M493" s="103">
        <f>SUMIFS(ID!$X:$X,ID!$V:$V,$L493)</f>
        <v>0</v>
      </c>
      <c r="N493" s="99"/>
      <c r="O493" s="103">
        <f>SUMIFS(ID!$AD:$AD,ID!$AB:$AB,$N493)</f>
        <v>0</v>
      </c>
      <c r="P493" s="99" t="str">
        <f t="shared" si="65"/>
        <v/>
      </c>
      <c r="Q493" s="22">
        <f t="shared" si="64"/>
        <v>0</v>
      </c>
      <c r="R493" s="77"/>
      <c r="S493" s="22">
        <f t="shared" si="66"/>
        <v>0</v>
      </c>
      <c r="T493" s="30"/>
      <c r="U493" s="22">
        <f t="shared" si="67"/>
        <v>0</v>
      </c>
      <c r="V493" s="78">
        <f t="shared" si="71"/>
        <v>0</v>
      </c>
      <c r="W493" s="22">
        <f t="shared" si="68"/>
        <v>0</v>
      </c>
      <c r="X493" s="76"/>
      <c r="Y493" s="22">
        <f>IF(OR(X493="",X493=ФИО!$Q$8),0,IF(COUNTIF(X:X,X493)=1,0,1))</f>
        <v>0</v>
      </c>
      <c r="AA493" s="2">
        <f>INDEX(ФИО!B:B,SUMIFS(ФИО!D:D,ФИО!Q:Q,БЮДЖЕТ!X493))</f>
        <v>0</v>
      </c>
    </row>
    <row r="494" spans="1:27" x14ac:dyDescent="0.25">
      <c r="A494" s="1"/>
      <c r="B494" s="5">
        <f t="shared" si="69"/>
        <v>494</v>
      </c>
      <c r="C494" s="5" t="str">
        <f t="shared" si="70"/>
        <v/>
      </c>
      <c r="D494" s="99"/>
      <c r="E494" s="103">
        <f>SUMIFS(ID!$H:$H,ID!$F:$F,$D494)</f>
        <v>0</v>
      </c>
      <c r="F494" s="99"/>
      <c r="G494" s="103">
        <f>SUMIFS(ID!$L:$L,ID!$J:$J,$F494)</f>
        <v>0</v>
      </c>
      <c r="H494" s="99"/>
      <c r="I494" s="103">
        <f>SUMIFS(ID!$P:$P,ID!$N:$N,$H494)</f>
        <v>0</v>
      </c>
      <c r="J494" s="99"/>
      <c r="K494" s="103">
        <f>SUMIFS(ID!$T:$T,ID!$R:$R,$J494)</f>
        <v>0</v>
      </c>
      <c r="L494" s="99"/>
      <c r="M494" s="103">
        <f>SUMIFS(ID!$X:$X,ID!$V:$V,$L494)</f>
        <v>0</v>
      </c>
      <c r="N494" s="99"/>
      <c r="O494" s="103">
        <f>SUMIFS(ID!$AD:$AD,ID!$AB:$AB,$N494)</f>
        <v>0</v>
      </c>
      <c r="P494" s="99" t="str">
        <f t="shared" si="65"/>
        <v/>
      </c>
      <c r="Q494" s="22">
        <f t="shared" si="64"/>
        <v>0</v>
      </c>
      <c r="R494" s="77"/>
      <c r="S494" s="22">
        <f t="shared" si="66"/>
        <v>0</v>
      </c>
      <c r="T494" s="30"/>
      <c r="U494" s="22">
        <f t="shared" si="67"/>
        <v>0</v>
      </c>
      <c r="V494" s="78">
        <f t="shared" si="71"/>
        <v>0</v>
      </c>
      <c r="W494" s="22">
        <f t="shared" si="68"/>
        <v>0</v>
      </c>
      <c r="X494" s="76"/>
      <c r="Y494" s="22">
        <f>IF(OR(X494="",X494=ФИО!$Q$8),0,IF(COUNTIF(X:X,X494)=1,0,1))</f>
        <v>0</v>
      </c>
      <c r="AA494" s="2">
        <f>INDEX(ФИО!B:B,SUMIFS(ФИО!D:D,ФИО!Q:Q,БЮДЖЕТ!X494))</f>
        <v>0</v>
      </c>
    </row>
    <row r="495" spans="1:27" x14ac:dyDescent="0.25">
      <c r="A495" s="1"/>
      <c r="B495" s="5">
        <f t="shared" si="69"/>
        <v>495</v>
      </c>
      <c r="C495" s="5" t="str">
        <f t="shared" si="70"/>
        <v/>
      </c>
      <c r="D495" s="99"/>
      <c r="E495" s="103">
        <f>SUMIFS(ID!$H:$H,ID!$F:$F,$D495)</f>
        <v>0</v>
      </c>
      <c r="F495" s="99"/>
      <c r="G495" s="103">
        <f>SUMIFS(ID!$L:$L,ID!$J:$J,$F495)</f>
        <v>0</v>
      </c>
      <c r="H495" s="99"/>
      <c r="I495" s="103">
        <f>SUMIFS(ID!$P:$P,ID!$N:$N,$H495)</f>
        <v>0</v>
      </c>
      <c r="J495" s="99"/>
      <c r="K495" s="103">
        <f>SUMIFS(ID!$T:$T,ID!$R:$R,$J495)</f>
        <v>0</v>
      </c>
      <c r="L495" s="99"/>
      <c r="M495" s="103">
        <f>SUMIFS(ID!$X:$X,ID!$V:$V,$L495)</f>
        <v>0</v>
      </c>
      <c r="N495" s="99"/>
      <c r="O495" s="103">
        <f>SUMIFS(ID!$AD:$AD,ID!$AB:$AB,$N495)</f>
        <v>0</v>
      </c>
      <c r="P495" s="99" t="str">
        <f t="shared" si="65"/>
        <v/>
      </c>
      <c r="Q495" s="22">
        <f t="shared" si="64"/>
        <v>0</v>
      </c>
      <c r="R495" s="77"/>
      <c r="S495" s="22">
        <f t="shared" si="66"/>
        <v>0</v>
      </c>
      <c r="T495" s="30"/>
      <c r="U495" s="22">
        <f t="shared" si="67"/>
        <v>0</v>
      </c>
      <c r="V495" s="78">
        <f t="shared" si="71"/>
        <v>0</v>
      </c>
      <c r="W495" s="22">
        <f t="shared" si="68"/>
        <v>0</v>
      </c>
      <c r="X495" s="76"/>
      <c r="Y495" s="22">
        <f>IF(OR(X495="",X495=ФИО!$Q$8),0,IF(COUNTIF(X:X,X495)=1,0,1))</f>
        <v>0</v>
      </c>
      <c r="AA495" s="2">
        <f>INDEX(ФИО!B:B,SUMIFS(ФИО!D:D,ФИО!Q:Q,БЮДЖЕТ!X495))</f>
        <v>0</v>
      </c>
    </row>
    <row r="496" spans="1:27" x14ac:dyDescent="0.25">
      <c r="A496" s="1"/>
      <c r="B496" s="5">
        <f t="shared" si="69"/>
        <v>496</v>
      </c>
      <c r="C496" s="5" t="str">
        <f t="shared" si="70"/>
        <v/>
      </c>
      <c r="D496" s="99"/>
      <c r="E496" s="103">
        <f>SUMIFS(ID!$H:$H,ID!$F:$F,$D496)</f>
        <v>0</v>
      </c>
      <c r="F496" s="99"/>
      <c r="G496" s="103">
        <f>SUMIFS(ID!$L:$L,ID!$J:$J,$F496)</f>
        <v>0</v>
      </c>
      <c r="H496" s="99"/>
      <c r="I496" s="103">
        <f>SUMIFS(ID!$P:$P,ID!$N:$N,$H496)</f>
        <v>0</v>
      </c>
      <c r="J496" s="99"/>
      <c r="K496" s="103">
        <f>SUMIFS(ID!$T:$T,ID!$R:$R,$J496)</f>
        <v>0</v>
      </c>
      <c r="L496" s="99"/>
      <c r="M496" s="103">
        <f>SUMIFS(ID!$X:$X,ID!$V:$V,$L496)</f>
        <v>0</v>
      </c>
      <c r="N496" s="99"/>
      <c r="O496" s="103">
        <f>SUMIFS(ID!$AD:$AD,ID!$AB:$AB,$N496)</f>
        <v>0</v>
      </c>
      <c r="P496" s="99" t="str">
        <f t="shared" si="65"/>
        <v/>
      </c>
      <c r="Q496" s="22">
        <f t="shared" si="64"/>
        <v>0</v>
      </c>
      <c r="R496" s="77"/>
      <c r="S496" s="22">
        <f t="shared" si="66"/>
        <v>0</v>
      </c>
      <c r="T496" s="30"/>
      <c r="U496" s="22">
        <f t="shared" si="67"/>
        <v>0</v>
      </c>
      <c r="V496" s="78">
        <f t="shared" si="71"/>
        <v>0</v>
      </c>
      <c r="W496" s="22">
        <f t="shared" si="68"/>
        <v>0</v>
      </c>
      <c r="X496" s="76"/>
      <c r="Y496" s="22">
        <f>IF(OR(X496="",X496=ФИО!$Q$8),0,IF(COUNTIF(X:X,X496)=1,0,1))</f>
        <v>0</v>
      </c>
      <c r="AA496" s="2">
        <f>INDEX(ФИО!B:B,SUMIFS(ФИО!D:D,ФИО!Q:Q,БЮДЖЕТ!X496))</f>
        <v>0</v>
      </c>
    </row>
    <row r="497" spans="1:27" x14ac:dyDescent="0.25">
      <c r="A497" s="1"/>
      <c r="B497" s="5">
        <f t="shared" si="69"/>
        <v>497</v>
      </c>
      <c r="C497" s="5" t="str">
        <f t="shared" si="70"/>
        <v/>
      </c>
      <c r="D497" s="99"/>
      <c r="E497" s="103">
        <f>SUMIFS(ID!$H:$H,ID!$F:$F,$D497)</f>
        <v>0</v>
      </c>
      <c r="F497" s="99"/>
      <c r="G497" s="103">
        <f>SUMIFS(ID!$L:$L,ID!$J:$J,$F497)</f>
        <v>0</v>
      </c>
      <c r="H497" s="99"/>
      <c r="I497" s="103">
        <f>SUMIFS(ID!$P:$P,ID!$N:$N,$H497)</f>
        <v>0</v>
      </c>
      <c r="J497" s="99"/>
      <c r="K497" s="103">
        <f>SUMIFS(ID!$T:$T,ID!$R:$R,$J497)</f>
        <v>0</v>
      </c>
      <c r="L497" s="99"/>
      <c r="M497" s="103">
        <f>SUMIFS(ID!$X:$X,ID!$V:$V,$L497)</f>
        <v>0</v>
      </c>
      <c r="N497" s="99"/>
      <c r="O497" s="103">
        <f>SUMIFS(ID!$AD:$AD,ID!$AB:$AB,$N497)</f>
        <v>0</v>
      </c>
      <c r="P497" s="99" t="str">
        <f t="shared" si="65"/>
        <v/>
      </c>
      <c r="Q497" s="22">
        <f t="shared" si="64"/>
        <v>0</v>
      </c>
      <c r="R497" s="77"/>
      <c r="S497" s="22">
        <f t="shared" si="66"/>
        <v>0</v>
      </c>
      <c r="T497" s="30"/>
      <c r="U497" s="22">
        <f t="shared" si="67"/>
        <v>0</v>
      </c>
      <c r="V497" s="78">
        <f t="shared" si="71"/>
        <v>0</v>
      </c>
      <c r="W497" s="22">
        <f t="shared" si="68"/>
        <v>0</v>
      </c>
      <c r="X497" s="76"/>
      <c r="Y497" s="22">
        <f>IF(OR(X497="",X497=ФИО!$Q$8),0,IF(COUNTIF(X:X,X497)=1,0,1))</f>
        <v>0</v>
      </c>
      <c r="AA497" s="2">
        <f>INDEX(ФИО!B:B,SUMIFS(ФИО!D:D,ФИО!Q:Q,БЮДЖЕТ!X497))</f>
        <v>0</v>
      </c>
    </row>
    <row r="498" spans="1:27" x14ac:dyDescent="0.25">
      <c r="A498" s="1"/>
      <c r="B498" s="5">
        <f t="shared" si="69"/>
        <v>498</v>
      </c>
      <c r="C498" s="5" t="str">
        <f t="shared" si="70"/>
        <v/>
      </c>
      <c r="D498" s="99"/>
      <c r="E498" s="103">
        <f>SUMIFS(ID!$H:$H,ID!$F:$F,$D498)</f>
        <v>0</v>
      </c>
      <c r="F498" s="99"/>
      <c r="G498" s="103">
        <f>SUMIFS(ID!$L:$L,ID!$J:$J,$F498)</f>
        <v>0</v>
      </c>
      <c r="H498" s="99"/>
      <c r="I498" s="103">
        <f>SUMIFS(ID!$P:$P,ID!$N:$N,$H498)</f>
        <v>0</v>
      </c>
      <c r="J498" s="99"/>
      <c r="K498" s="103">
        <f>SUMIFS(ID!$T:$T,ID!$R:$R,$J498)</f>
        <v>0</v>
      </c>
      <c r="L498" s="99"/>
      <c r="M498" s="103">
        <f>SUMIFS(ID!$X:$X,ID!$V:$V,$L498)</f>
        <v>0</v>
      </c>
      <c r="N498" s="99"/>
      <c r="O498" s="103">
        <f>SUMIFS(ID!$AD:$AD,ID!$AB:$AB,$N498)</f>
        <v>0</v>
      </c>
      <c r="P498" s="99" t="str">
        <f t="shared" si="65"/>
        <v/>
      </c>
      <c r="Q498" s="22">
        <f t="shared" si="64"/>
        <v>0</v>
      </c>
      <c r="R498" s="77"/>
      <c r="S498" s="22">
        <f t="shared" si="66"/>
        <v>0</v>
      </c>
      <c r="T498" s="30"/>
      <c r="U498" s="22">
        <f t="shared" si="67"/>
        <v>0</v>
      </c>
      <c r="V498" s="78">
        <f t="shared" si="71"/>
        <v>0</v>
      </c>
      <c r="W498" s="22">
        <f t="shared" si="68"/>
        <v>0</v>
      </c>
      <c r="X498" s="76"/>
      <c r="Y498" s="22">
        <f>IF(OR(X498="",X498=ФИО!$Q$8),0,IF(COUNTIF(X:X,X498)=1,0,1))</f>
        <v>0</v>
      </c>
      <c r="AA498" s="2">
        <f>INDEX(ФИО!B:B,SUMIFS(ФИО!D:D,ФИО!Q:Q,БЮДЖЕТ!X498))</f>
        <v>0</v>
      </c>
    </row>
    <row r="499" spans="1:27" x14ac:dyDescent="0.25">
      <c r="A499" s="1"/>
      <c r="B499" s="5">
        <f t="shared" si="69"/>
        <v>499</v>
      </c>
      <c r="C499" s="5" t="str">
        <f t="shared" si="70"/>
        <v/>
      </c>
      <c r="D499" s="99"/>
      <c r="E499" s="103">
        <f>SUMIFS(ID!$H:$H,ID!$F:$F,$D499)</f>
        <v>0</v>
      </c>
      <c r="F499" s="99"/>
      <c r="G499" s="103">
        <f>SUMIFS(ID!$L:$L,ID!$J:$J,$F499)</f>
        <v>0</v>
      </c>
      <c r="H499" s="99"/>
      <c r="I499" s="103">
        <f>SUMIFS(ID!$P:$P,ID!$N:$N,$H499)</f>
        <v>0</v>
      </c>
      <c r="J499" s="99"/>
      <c r="K499" s="103">
        <f>SUMIFS(ID!$T:$T,ID!$R:$R,$J499)</f>
        <v>0</v>
      </c>
      <c r="L499" s="99"/>
      <c r="M499" s="103">
        <f>SUMIFS(ID!$X:$X,ID!$V:$V,$L499)</f>
        <v>0</v>
      </c>
      <c r="N499" s="99"/>
      <c r="O499" s="103">
        <f>SUMIFS(ID!$AD:$AD,ID!$AB:$AB,$N499)</f>
        <v>0</v>
      </c>
      <c r="P499" s="99" t="str">
        <f t="shared" si="65"/>
        <v/>
      </c>
      <c r="Q499" s="22">
        <f t="shared" si="64"/>
        <v>0</v>
      </c>
      <c r="R499" s="77"/>
      <c r="S499" s="22">
        <f t="shared" si="66"/>
        <v>0</v>
      </c>
      <c r="T499" s="30"/>
      <c r="U499" s="22">
        <f t="shared" si="67"/>
        <v>0</v>
      </c>
      <c r="V499" s="78">
        <f t="shared" si="71"/>
        <v>0</v>
      </c>
      <c r="W499" s="22">
        <f t="shared" si="68"/>
        <v>0</v>
      </c>
      <c r="X499" s="76"/>
      <c r="Y499" s="22">
        <f>IF(OR(X499="",X499=ФИО!$Q$8),0,IF(COUNTIF(X:X,X499)=1,0,1))</f>
        <v>0</v>
      </c>
      <c r="AA499" s="2">
        <f>INDEX(ФИО!B:B,SUMIFS(ФИО!D:D,ФИО!Q:Q,БЮДЖЕТ!X499))</f>
        <v>0</v>
      </c>
    </row>
    <row r="500" spans="1:27" x14ac:dyDescent="0.25">
      <c r="A500" s="1"/>
      <c r="B500" s="5">
        <f t="shared" si="69"/>
        <v>500</v>
      </c>
      <c r="C500" s="5" t="str">
        <f t="shared" si="70"/>
        <v/>
      </c>
      <c r="D500" s="99"/>
      <c r="E500" s="103">
        <f>SUMIFS(ID!$H:$H,ID!$F:$F,$D500)</f>
        <v>0</v>
      </c>
      <c r="F500" s="99"/>
      <c r="G500" s="103">
        <f>SUMIFS(ID!$L:$L,ID!$J:$J,$F500)</f>
        <v>0</v>
      </c>
      <c r="H500" s="99"/>
      <c r="I500" s="103">
        <f>SUMIFS(ID!$P:$P,ID!$N:$N,$H500)</f>
        <v>0</v>
      </c>
      <c r="J500" s="99"/>
      <c r="K500" s="103">
        <f>SUMIFS(ID!$T:$T,ID!$R:$R,$J500)</f>
        <v>0</v>
      </c>
      <c r="L500" s="99"/>
      <c r="M500" s="103">
        <f>SUMIFS(ID!$X:$X,ID!$V:$V,$L500)</f>
        <v>0</v>
      </c>
      <c r="N500" s="99"/>
      <c r="O500" s="103">
        <f>SUMIFS(ID!$AD:$AD,ID!$AB:$AB,$N500)</f>
        <v>0</v>
      </c>
      <c r="P500" s="99" t="str">
        <f t="shared" si="65"/>
        <v/>
      </c>
      <c r="Q500" s="22">
        <f t="shared" si="64"/>
        <v>0</v>
      </c>
      <c r="R500" s="77"/>
      <c r="S500" s="22">
        <f t="shared" si="66"/>
        <v>0</v>
      </c>
      <c r="T500" s="30"/>
      <c r="U500" s="22">
        <f t="shared" si="67"/>
        <v>0</v>
      </c>
      <c r="V500" s="78">
        <f t="shared" si="71"/>
        <v>0</v>
      </c>
      <c r="W500" s="22">
        <f t="shared" si="68"/>
        <v>0</v>
      </c>
      <c r="X500" s="76"/>
      <c r="Y500" s="22">
        <f>IF(OR(X500="",X500=ФИО!$Q$8),0,IF(COUNTIF(X:X,X500)=1,0,1))</f>
        <v>0</v>
      </c>
      <c r="AA500" s="2">
        <f>INDEX(ФИО!B:B,SUMIFS(ФИО!D:D,ФИО!Q:Q,БЮДЖЕТ!X500))</f>
        <v>0</v>
      </c>
    </row>
    <row r="501" spans="1:27" x14ac:dyDescent="0.25">
      <c r="A501" s="1"/>
      <c r="B501" s="5">
        <f t="shared" si="69"/>
        <v>501</v>
      </c>
      <c r="C501" s="5" t="str">
        <f t="shared" si="70"/>
        <v/>
      </c>
      <c r="D501" s="99"/>
      <c r="E501" s="103">
        <f>SUMIFS(ID!$H:$H,ID!$F:$F,$D501)</f>
        <v>0</v>
      </c>
      <c r="F501" s="99"/>
      <c r="G501" s="103">
        <f>SUMIFS(ID!$L:$L,ID!$J:$J,$F501)</f>
        <v>0</v>
      </c>
      <c r="H501" s="99"/>
      <c r="I501" s="103">
        <f>SUMIFS(ID!$P:$P,ID!$N:$N,$H501)</f>
        <v>0</v>
      </c>
      <c r="J501" s="99"/>
      <c r="K501" s="103">
        <f>SUMIFS(ID!$T:$T,ID!$R:$R,$J501)</f>
        <v>0</v>
      </c>
      <c r="L501" s="99"/>
      <c r="M501" s="103">
        <f>SUMIFS(ID!$X:$X,ID!$V:$V,$L501)</f>
        <v>0</v>
      </c>
      <c r="N501" s="99"/>
      <c r="O501" s="103">
        <f>SUMIFS(ID!$AD:$AD,ID!$AB:$AB,$N501)</f>
        <v>0</v>
      </c>
      <c r="P501" s="99" t="str">
        <f t="shared" si="65"/>
        <v/>
      </c>
      <c r="Q501" s="22">
        <f t="shared" si="64"/>
        <v>0</v>
      </c>
      <c r="R501" s="77"/>
      <c r="S501" s="22">
        <f t="shared" si="66"/>
        <v>0</v>
      </c>
      <c r="T501" s="30"/>
      <c r="U501" s="22">
        <f t="shared" si="67"/>
        <v>0</v>
      </c>
      <c r="V501" s="78">
        <f t="shared" si="71"/>
        <v>0</v>
      </c>
      <c r="W501" s="22">
        <f t="shared" si="68"/>
        <v>0</v>
      </c>
      <c r="X501" s="76"/>
      <c r="Y501" s="22">
        <f>IF(OR(X501="",X501=ФИО!$Q$8),0,IF(COUNTIF(X:X,X501)=1,0,1))</f>
        <v>0</v>
      </c>
      <c r="AA501" s="2">
        <f>INDEX(ФИО!B:B,SUMIFS(ФИО!D:D,ФИО!Q:Q,БЮДЖЕТ!X501))</f>
        <v>0</v>
      </c>
    </row>
    <row r="502" spans="1:27" x14ac:dyDescent="0.25">
      <c r="A502" s="1"/>
      <c r="B502" s="5">
        <f t="shared" si="69"/>
        <v>502</v>
      </c>
      <c r="C502" s="5" t="str">
        <f t="shared" si="70"/>
        <v/>
      </c>
      <c r="D502" s="99"/>
      <c r="E502" s="103">
        <f>SUMIFS(ID!$H:$H,ID!$F:$F,$D502)</f>
        <v>0</v>
      </c>
      <c r="F502" s="99"/>
      <c r="G502" s="103">
        <f>SUMIFS(ID!$L:$L,ID!$J:$J,$F502)</f>
        <v>0</v>
      </c>
      <c r="H502" s="99"/>
      <c r="I502" s="103">
        <f>SUMIFS(ID!$P:$P,ID!$N:$N,$H502)</f>
        <v>0</v>
      </c>
      <c r="J502" s="99"/>
      <c r="K502" s="103">
        <f>SUMIFS(ID!$T:$T,ID!$R:$R,$J502)</f>
        <v>0</v>
      </c>
      <c r="L502" s="99"/>
      <c r="M502" s="103">
        <f>SUMIFS(ID!$X:$X,ID!$V:$V,$L502)</f>
        <v>0</v>
      </c>
      <c r="N502" s="99"/>
      <c r="O502" s="103">
        <f>SUMIFS(ID!$AD:$AD,ID!$AB:$AB,$N502)</f>
        <v>0</v>
      </c>
      <c r="P502" s="99" t="str">
        <f t="shared" si="65"/>
        <v/>
      </c>
      <c r="Q502" s="22">
        <f t="shared" si="64"/>
        <v>0</v>
      </c>
      <c r="R502" s="77"/>
      <c r="S502" s="22">
        <f t="shared" si="66"/>
        <v>0</v>
      </c>
      <c r="T502" s="30"/>
      <c r="U502" s="22">
        <f t="shared" si="67"/>
        <v>0</v>
      </c>
      <c r="V502" s="78">
        <f t="shared" si="71"/>
        <v>0</v>
      </c>
      <c r="W502" s="22">
        <f t="shared" si="68"/>
        <v>0</v>
      </c>
      <c r="X502" s="76"/>
      <c r="Y502" s="22">
        <f>IF(OR(X502="",X502=ФИО!$Q$8),0,IF(COUNTIF(X:X,X502)=1,0,1))</f>
        <v>0</v>
      </c>
      <c r="AA502" s="2">
        <f>INDEX(ФИО!B:B,SUMIFS(ФИО!D:D,ФИО!Q:Q,БЮДЖЕТ!X502))</f>
        <v>0</v>
      </c>
    </row>
    <row r="503" spans="1:27" x14ac:dyDescent="0.25">
      <c r="A503" s="1"/>
      <c r="B503" s="5">
        <f t="shared" si="69"/>
        <v>503</v>
      </c>
      <c r="C503" s="5" t="str">
        <f t="shared" si="70"/>
        <v/>
      </c>
      <c r="D503" s="99"/>
      <c r="E503" s="103">
        <f>SUMIFS(ID!$H:$H,ID!$F:$F,$D503)</f>
        <v>0</v>
      </c>
      <c r="F503" s="99"/>
      <c r="G503" s="103">
        <f>SUMIFS(ID!$L:$L,ID!$J:$J,$F503)</f>
        <v>0</v>
      </c>
      <c r="H503" s="99"/>
      <c r="I503" s="103">
        <f>SUMIFS(ID!$P:$P,ID!$N:$N,$H503)</f>
        <v>0</v>
      </c>
      <c r="J503" s="99"/>
      <c r="K503" s="103">
        <f>SUMIFS(ID!$T:$T,ID!$R:$R,$J503)</f>
        <v>0</v>
      </c>
      <c r="L503" s="99"/>
      <c r="M503" s="103">
        <f>SUMIFS(ID!$X:$X,ID!$V:$V,$L503)</f>
        <v>0</v>
      </c>
      <c r="N503" s="99"/>
      <c r="O503" s="103">
        <f>SUMIFS(ID!$AD:$AD,ID!$AB:$AB,$N503)</f>
        <v>0</v>
      </c>
      <c r="P503" s="99" t="str">
        <f t="shared" si="65"/>
        <v/>
      </c>
      <c r="Q503" s="22">
        <f t="shared" si="64"/>
        <v>0</v>
      </c>
      <c r="R503" s="77"/>
      <c r="S503" s="22">
        <f t="shared" si="66"/>
        <v>0</v>
      </c>
      <c r="T503" s="30"/>
      <c r="U503" s="22">
        <f t="shared" si="67"/>
        <v>0</v>
      </c>
      <c r="V503" s="78">
        <f t="shared" si="71"/>
        <v>0</v>
      </c>
      <c r="W503" s="22">
        <f t="shared" si="68"/>
        <v>0</v>
      </c>
      <c r="X503" s="76"/>
      <c r="Y503" s="22">
        <f>IF(OR(X503="",X503=ФИО!$Q$8),0,IF(COUNTIF(X:X,X503)=1,0,1))</f>
        <v>0</v>
      </c>
      <c r="AA503" s="2">
        <f>INDEX(ФИО!B:B,SUMIFS(ФИО!D:D,ФИО!Q:Q,БЮДЖЕТ!X503))</f>
        <v>0</v>
      </c>
    </row>
    <row r="504" spans="1:27" x14ac:dyDescent="0.25">
      <c r="A504" s="1"/>
      <c r="B504" s="5">
        <f t="shared" si="69"/>
        <v>504</v>
      </c>
      <c r="C504" s="5" t="str">
        <f t="shared" si="70"/>
        <v/>
      </c>
      <c r="D504" s="99"/>
      <c r="E504" s="103">
        <f>SUMIFS(ID!$H:$H,ID!$F:$F,$D504)</f>
        <v>0</v>
      </c>
      <c r="F504" s="99"/>
      <c r="G504" s="103">
        <f>SUMIFS(ID!$L:$L,ID!$J:$J,$F504)</f>
        <v>0</v>
      </c>
      <c r="H504" s="99"/>
      <c r="I504" s="103">
        <f>SUMIFS(ID!$P:$P,ID!$N:$N,$H504)</f>
        <v>0</v>
      </c>
      <c r="J504" s="99"/>
      <c r="K504" s="103">
        <f>SUMIFS(ID!$T:$T,ID!$R:$R,$J504)</f>
        <v>0</v>
      </c>
      <c r="L504" s="99"/>
      <c r="M504" s="103">
        <f>SUMIFS(ID!$X:$X,ID!$V:$V,$L504)</f>
        <v>0</v>
      </c>
      <c r="N504" s="99"/>
      <c r="O504" s="103">
        <f>SUMIFS(ID!$AD:$AD,ID!$AB:$AB,$N504)</f>
        <v>0</v>
      </c>
      <c r="P504" s="99" t="str">
        <f t="shared" si="65"/>
        <v/>
      </c>
      <c r="Q504" s="22">
        <f t="shared" si="64"/>
        <v>0</v>
      </c>
      <c r="R504" s="77"/>
      <c r="S504" s="22">
        <f t="shared" si="66"/>
        <v>0</v>
      </c>
      <c r="T504" s="30"/>
      <c r="U504" s="22">
        <f t="shared" si="67"/>
        <v>0</v>
      </c>
      <c r="V504" s="78">
        <f t="shared" si="71"/>
        <v>0</v>
      </c>
      <c r="W504" s="22">
        <f t="shared" si="68"/>
        <v>0</v>
      </c>
      <c r="X504" s="76"/>
      <c r="Y504" s="22">
        <f>IF(OR(X504="",X504=ФИО!$Q$8),0,IF(COUNTIF(X:X,X504)=1,0,1))</f>
        <v>0</v>
      </c>
      <c r="AA504" s="2">
        <f>INDEX(ФИО!B:B,SUMIFS(ФИО!D:D,ФИО!Q:Q,БЮДЖЕТ!X504))</f>
        <v>0</v>
      </c>
    </row>
    <row r="505" spans="1:27" x14ac:dyDescent="0.25">
      <c r="A505" s="1"/>
      <c r="B505" s="5">
        <f t="shared" si="69"/>
        <v>505</v>
      </c>
      <c r="C505" s="5" t="str">
        <f t="shared" si="70"/>
        <v/>
      </c>
      <c r="D505" s="99"/>
      <c r="E505" s="103">
        <f>SUMIFS(ID!$H:$H,ID!$F:$F,$D505)</f>
        <v>0</v>
      </c>
      <c r="F505" s="99"/>
      <c r="G505" s="103">
        <f>SUMIFS(ID!$L:$L,ID!$J:$J,$F505)</f>
        <v>0</v>
      </c>
      <c r="H505" s="99"/>
      <c r="I505" s="103">
        <f>SUMIFS(ID!$P:$P,ID!$N:$N,$H505)</f>
        <v>0</v>
      </c>
      <c r="J505" s="99"/>
      <c r="K505" s="103">
        <f>SUMIFS(ID!$T:$T,ID!$R:$R,$J505)</f>
        <v>0</v>
      </c>
      <c r="L505" s="99"/>
      <c r="M505" s="103">
        <f>SUMIFS(ID!$X:$X,ID!$V:$V,$L505)</f>
        <v>0</v>
      </c>
      <c r="N505" s="110"/>
      <c r="O505" s="103">
        <f>SUMIFS(ID!$AD:$AD,ID!$AB:$AB,$N505)</f>
        <v>0</v>
      </c>
      <c r="P505" s="99" t="str">
        <f t="shared" si="65"/>
        <v/>
      </c>
      <c r="Q505" s="22">
        <f t="shared" si="64"/>
        <v>0</v>
      </c>
      <c r="R505" s="77"/>
      <c r="S505" s="22">
        <f t="shared" si="66"/>
        <v>0</v>
      </c>
      <c r="T505" s="30"/>
      <c r="U505" s="22">
        <f t="shared" si="67"/>
        <v>0</v>
      </c>
      <c r="V505" s="78">
        <f t="shared" ref="V505:V514" si="72">R505*T505</f>
        <v>0</v>
      </c>
      <c r="W505" s="22">
        <f t="shared" si="68"/>
        <v>0</v>
      </c>
      <c r="X505" s="76"/>
      <c r="Y505" s="22">
        <f>IF(OR(X505="",X505=ФИО!$Q$8),0,IF(COUNTIF(X:X,X505)=1,0,1))</f>
        <v>0</v>
      </c>
      <c r="AA505" s="2">
        <f>INDEX(ФИО!B:B,SUMIFS(ФИО!D:D,ФИО!Q:Q,БЮДЖЕТ!X505))</f>
        <v>0</v>
      </c>
    </row>
    <row r="506" spans="1:27" x14ac:dyDescent="0.25">
      <c r="A506" s="1"/>
      <c r="B506" s="5">
        <f t="shared" si="69"/>
        <v>506</v>
      </c>
      <c r="C506" s="5" t="str">
        <f t="shared" si="70"/>
        <v/>
      </c>
      <c r="D506" s="99"/>
      <c r="E506" s="103">
        <f>SUMIFS(ID!$H:$H,ID!$F:$F,$D506)</f>
        <v>0</v>
      </c>
      <c r="F506" s="99"/>
      <c r="G506" s="103">
        <f>SUMIFS(ID!$L:$L,ID!$J:$J,$F506)</f>
        <v>0</v>
      </c>
      <c r="H506" s="99"/>
      <c r="I506" s="103">
        <f>SUMIFS(ID!$P:$P,ID!$N:$N,$H506)</f>
        <v>0</v>
      </c>
      <c r="J506" s="99"/>
      <c r="K506" s="103">
        <f>SUMIFS(ID!$T:$T,ID!$R:$R,$J506)</f>
        <v>0</v>
      </c>
      <c r="L506" s="99"/>
      <c r="M506" s="103">
        <f>SUMIFS(ID!$X:$X,ID!$V:$V,$L506)</f>
        <v>0</v>
      </c>
      <c r="N506" s="110"/>
      <c r="O506" s="103">
        <f>SUMIFS(ID!$AD:$AD,ID!$AB:$AB,$N506)</f>
        <v>0</v>
      </c>
      <c r="P506" s="99" t="str">
        <f t="shared" si="65"/>
        <v/>
      </c>
      <c r="Q506" s="22">
        <f t="shared" si="64"/>
        <v>0</v>
      </c>
      <c r="R506" s="77"/>
      <c r="S506" s="22">
        <f t="shared" si="66"/>
        <v>0</v>
      </c>
      <c r="T506" s="30"/>
      <c r="U506" s="22">
        <f t="shared" si="67"/>
        <v>0</v>
      </c>
      <c r="V506" s="78">
        <f t="shared" si="72"/>
        <v>0</v>
      </c>
      <c r="W506" s="22">
        <f t="shared" si="68"/>
        <v>0</v>
      </c>
      <c r="X506" s="76"/>
      <c r="Y506" s="22">
        <f>IF(OR(X506="",X506=ФИО!$Q$8),0,IF(COUNTIF(X:X,X506)=1,0,1))</f>
        <v>0</v>
      </c>
      <c r="AA506" s="2">
        <f>INDEX(ФИО!B:B,SUMIFS(ФИО!D:D,ФИО!Q:Q,БЮДЖЕТ!X506))</f>
        <v>0</v>
      </c>
    </row>
    <row r="507" spans="1:27" x14ac:dyDescent="0.25">
      <c r="A507" s="1"/>
      <c r="B507" s="5">
        <f t="shared" si="69"/>
        <v>507</v>
      </c>
      <c r="C507" s="5" t="str">
        <f t="shared" si="70"/>
        <v/>
      </c>
      <c r="D507" s="99"/>
      <c r="E507" s="103">
        <f>SUMIFS(ID!$H:$H,ID!$F:$F,$D507)</f>
        <v>0</v>
      </c>
      <c r="F507" s="99"/>
      <c r="G507" s="103">
        <f>SUMIFS(ID!$L:$L,ID!$J:$J,$F507)</f>
        <v>0</v>
      </c>
      <c r="H507" s="99"/>
      <c r="I507" s="103">
        <f>SUMIFS(ID!$P:$P,ID!$N:$N,$H507)</f>
        <v>0</v>
      </c>
      <c r="J507" s="99"/>
      <c r="K507" s="103">
        <f>SUMIFS(ID!$T:$T,ID!$R:$R,$J507)</f>
        <v>0</v>
      </c>
      <c r="L507" s="99"/>
      <c r="M507" s="103">
        <f>SUMIFS(ID!$X:$X,ID!$V:$V,$L507)</f>
        <v>0</v>
      </c>
      <c r="N507" s="110"/>
      <c r="O507" s="103">
        <f>SUMIFS(ID!$AD:$AD,ID!$AB:$AB,$N507)</f>
        <v>0</v>
      </c>
      <c r="P507" s="99" t="str">
        <f t="shared" si="65"/>
        <v/>
      </c>
      <c r="Q507" s="22">
        <f t="shared" si="64"/>
        <v>0</v>
      </c>
      <c r="R507" s="77"/>
      <c r="S507" s="22">
        <f t="shared" si="66"/>
        <v>0</v>
      </c>
      <c r="T507" s="30"/>
      <c r="U507" s="22">
        <f t="shared" si="67"/>
        <v>0</v>
      </c>
      <c r="V507" s="78">
        <f t="shared" si="72"/>
        <v>0</v>
      </c>
      <c r="W507" s="22">
        <f t="shared" si="68"/>
        <v>0</v>
      </c>
      <c r="X507" s="76"/>
      <c r="Y507" s="22">
        <f>IF(OR(X507="",X507=ФИО!$Q$8),0,IF(COUNTIF(X:X,X507)=1,0,1))</f>
        <v>0</v>
      </c>
      <c r="AA507" s="2">
        <f>INDEX(ФИО!B:B,SUMIFS(ФИО!D:D,ФИО!Q:Q,БЮДЖЕТ!X507))</f>
        <v>0</v>
      </c>
    </row>
    <row r="508" spans="1:27" x14ac:dyDescent="0.25">
      <c r="A508" s="1"/>
      <c r="B508" s="5">
        <f t="shared" si="69"/>
        <v>508</v>
      </c>
      <c r="C508" s="5" t="str">
        <f t="shared" si="70"/>
        <v/>
      </c>
      <c r="D508" s="99"/>
      <c r="E508" s="103">
        <f>SUMIFS(ID!$H:$H,ID!$F:$F,$D508)</f>
        <v>0</v>
      </c>
      <c r="F508" s="99"/>
      <c r="G508" s="103">
        <f>SUMIFS(ID!$L:$L,ID!$J:$J,$F508)</f>
        <v>0</v>
      </c>
      <c r="H508" s="99"/>
      <c r="I508" s="103">
        <f>SUMIFS(ID!$P:$P,ID!$N:$N,$H508)</f>
        <v>0</v>
      </c>
      <c r="J508" s="99"/>
      <c r="K508" s="103">
        <f>SUMIFS(ID!$T:$T,ID!$R:$R,$J508)</f>
        <v>0</v>
      </c>
      <c r="L508" s="99"/>
      <c r="M508" s="103">
        <f>SUMIFS(ID!$X:$X,ID!$V:$V,$L508)</f>
        <v>0</v>
      </c>
      <c r="N508" s="110"/>
      <c r="O508" s="103">
        <f>SUMIFS(ID!$AD:$AD,ID!$AB:$AB,$N508)</f>
        <v>0</v>
      </c>
      <c r="P508" s="99" t="str">
        <f t="shared" si="65"/>
        <v/>
      </c>
      <c r="Q508" s="22">
        <f t="shared" si="64"/>
        <v>0</v>
      </c>
      <c r="R508" s="77"/>
      <c r="S508" s="22">
        <f t="shared" si="66"/>
        <v>0</v>
      </c>
      <c r="T508" s="30"/>
      <c r="U508" s="22">
        <f t="shared" si="67"/>
        <v>0</v>
      </c>
      <c r="V508" s="78">
        <f t="shared" si="72"/>
        <v>0</v>
      </c>
      <c r="W508" s="22">
        <f t="shared" si="68"/>
        <v>0</v>
      </c>
      <c r="X508" s="76"/>
      <c r="Y508" s="22">
        <f>IF(OR(X508="",X508=ФИО!$Q$8),0,IF(COUNTIF(X:X,X508)=1,0,1))</f>
        <v>0</v>
      </c>
      <c r="AA508" s="2">
        <f>INDEX(ФИО!B:B,SUMIFS(ФИО!D:D,ФИО!Q:Q,БЮДЖЕТ!X508))</f>
        <v>0</v>
      </c>
    </row>
    <row r="509" spans="1:27" x14ac:dyDescent="0.25">
      <c r="A509" s="1"/>
      <c r="B509" s="5">
        <f t="shared" si="69"/>
        <v>509</v>
      </c>
      <c r="C509" s="5" t="str">
        <f t="shared" si="70"/>
        <v/>
      </c>
      <c r="D509" s="99"/>
      <c r="E509" s="103">
        <f>SUMIFS(ID!$H:$H,ID!$F:$F,$D509)</f>
        <v>0</v>
      </c>
      <c r="F509" s="99"/>
      <c r="G509" s="103">
        <f>SUMIFS(ID!$L:$L,ID!$J:$J,$F509)</f>
        <v>0</v>
      </c>
      <c r="H509" s="99"/>
      <c r="I509" s="103">
        <f>SUMIFS(ID!$P:$P,ID!$N:$N,$H509)</f>
        <v>0</v>
      </c>
      <c r="J509" s="99"/>
      <c r="K509" s="103">
        <f>SUMIFS(ID!$T:$T,ID!$R:$R,$J509)</f>
        <v>0</v>
      </c>
      <c r="L509" s="99"/>
      <c r="M509" s="103">
        <f>SUMIFS(ID!$X:$X,ID!$V:$V,$L509)</f>
        <v>0</v>
      </c>
      <c r="N509" s="110"/>
      <c r="O509" s="103">
        <f>SUMIFS(ID!$AD:$AD,ID!$AB:$AB,$N509)</f>
        <v>0</v>
      </c>
      <c r="P509" s="99" t="str">
        <f t="shared" si="65"/>
        <v/>
      </c>
      <c r="Q509" s="22">
        <f t="shared" si="64"/>
        <v>0</v>
      </c>
      <c r="R509" s="77"/>
      <c r="S509" s="22">
        <f t="shared" si="66"/>
        <v>0</v>
      </c>
      <c r="T509" s="30"/>
      <c r="U509" s="22">
        <f t="shared" si="67"/>
        <v>0</v>
      </c>
      <c r="V509" s="78">
        <f t="shared" si="72"/>
        <v>0</v>
      </c>
      <c r="W509" s="22">
        <f t="shared" si="68"/>
        <v>0</v>
      </c>
      <c r="X509" s="76"/>
      <c r="Y509" s="22">
        <f>IF(OR(X509="",X509=ФИО!$Q$8),0,IF(COUNTIF(X:X,X509)=1,0,1))</f>
        <v>0</v>
      </c>
      <c r="AA509" s="2">
        <f>INDEX(ФИО!B:B,SUMIFS(ФИО!D:D,ФИО!Q:Q,БЮДЖЕТ!X509))</f>
        <v>0</v>
      </c>
    </row>
    <row r="510" spans="1:27" x14ac:dyDescent="0.25">
      <c r="A510" s="1"/>
      <c r="B510" s="5">
        <f t="shared" si="69"/>
        <v>510</v>
      </c>
      <c r="C510" s="5" t="str">
        <f t="shared" si="70"/>
        <v/>
      </c>
      <c r="D510" s="99"/>
      <c r="E510" s="103">
        <f>SUMIFS(ID!$H:$H,ID!$F:$F,$D510)</f>
        <v>0</v>
      </c>
      <c r="F510" s="99"/>
      <c r="G510" s="103">
        <f>SUMIFS(ID!$L:$L,ID!$J:$J,$F510)</f>
        <v>0</v>
      </c>
      <c r="H510" s="99"/>
      <c r="I510" s="103">
        <f>SUMIFS(ID!$P:$P,ID!$N:$N,$H510)</f>
        <v>0</v>
      </c>
      <c r="J510" s="99"/>
      <c r="K510" s="103">
        <f>SUMIFS(ID!$T:$T,ID!$R:$R,$J510)</f>
        <v>0</v>
      </c>
      <c r="L510" s="99"/>
      <c r="M510" s="103">
        <f>SUMIFS(ID!$X:$X,ID!$V:$V,$L510)</f>
        <v>0</v>
      </c>
      <c r="N510" s="110"/>
      <c r="O510" s="103">
        <f>SUMIFS(ID!$AD:$AD,ID!$AB:$AB,$N510)</f>
        <v>0</v>
      </c>
      <c r="P510" s="99" t="str">
        <f t="shared" si="65"/>
        <v/>
      </c>
      <c r="Q510" s="22">
        <f t="shared" si="64"/>
        <v>0</v>
      </c>
      <c r="R510" s="77"/>
      <c r="S510" s="22">
        <f t="shared" si="66"/>
        <v>0</v>
      </c>
      <c r="T510" s="30"/>
      <c r="U510" s="22">
        <f t="shared" si="67"/>
        <v>0</v>
      </c>
      <c r="V510" s="78">
        <f t="shared" si="72"/>
        <v>0</v>
      </c>
      <c r="W510" s="22">
        <f t="shared" si="68"/>
        <v>0</v>
      </c>
      <c r="X510" s="76"/>
      <c r="Y510" s="22">
        <f>IF(OR(X510="",X510=ФИО!$Q$8),0,IF(COUNTIF(X:X,X510)=1,0,1))</f>
        <v>0</v>
      </c>
      <c r="AA510" s="2">
        <f>INDEX(ФИО!B:B,SUMIFS(ФИО!D:D,ФИО!Q:Q,БЮДЖЕТ!X510))</f>
        <v>0</v>
      </c>
    </row>
    <row r="511" spans="1:27" x14ac:dyDescent="0.25">
      <c r="A511" s="1"/>
      <c r="B511" s="5">
        <f t="shared" si="69"/>
        <v>511</v>
      </c>
      <c r="C511" s="5" t="str">
        <f t="shared" si="70"/>
        <v/>
      </c>
      <c r="D511" s="99"/>
      <c r="E511" s="103">
        <f>SUMIFS(ID!$H:$H,ID!$F:$F,$D511)</f>
        <v>0</v>
      </c>
      <c r="F511" s="99"/>
      <c r="G511" s="103">
        <f>SUMIFS(ID!$L:$L,ID!$J:$J,$F511)</f>
        <v>0</v>
      </c>
      <c r="H511" s="99"/>
      <c r="I511" s="103">
        <f>SUMIFS(ID!$P:$P,ID!$N:$N,$H511)</f>
        <v>0</v>
      </c>
      <c r="J511" s="99"/>
      <c r="K511" s="103">
        <f>SUMIFS(ID!$T:$T,ID!$R:$R,$J511)</f>
        <v>0</v>
      </c>
      <c r="L511" s="99"/>
      <c r="M511" s="103">
        <f>SUMIFS(ID!$X:$X,ID!$V:$V,$L511)</f>
        <v>0</v>
      </c>
      <c r="N511" s="110"/>
      <c r="O511" s="103">
        <f>SUMIFS(ID!$AD:$AD,ID!$AB:$AB,$N511)</f>
        <v>0</v>
      </c>
      <c r="P511" s="99" t="str">
        <f t="shared" si="65"/>
        <v/>
      </c>
      <c r="Q511" s="22">
        <f t="shared" si="64"/>
        <v>0</v>
      </c>
      <c r="R511" s="77"/>
      <c r="S511" s="22">
        <f t="shared" si="66"/>
        <v>0</v>
      </c>
      <c r="T511" s="30"/>
      <c r="U511" s="22">
        <f t="shared" si="67"/>
        <v>0</v>
      </c>
      <c r="V511" s="78">
        <f t="shared" si="72"/>
        <v>0</v>
      </c>
      <c r="W511" s="22">
        <f t="shared" si="68"/>
        <v>0</v>
      </c>
      <c r="X511" s="76"/>
      <c r="Y511" s="22">
        <f>IF(OR(X511="",X511=ФИО!$Q$8),0,IF(COUNTIF(X:X,X511)=1,0,1))</f>
        <v>0</v>
      </c>
      <c r="AA511" s="2">
        <f>INDEX(ФИО!B:B,SUMIFS(ФИО!D:D,ФИО!Q:Q,БЮДЖЕТ!X511))</f>
        <v>0</v>
      </c>
    </row>
    <row r="512" spans="1:27" x14ac:dyDescent="0.25">
      <c r="A512" s="1"/>
      <c r="B512" s="5">
        <f t="shared" si="69"/>
        <v>512</v>
      </c>
      <c r="C512" s="5" t="str">
        <f t="shared" si="70"/>
        <v/>
      </c>
      <c r="D512" s="99"/>
      <c r="E512" s="103">
        <f>SUMIFS(ID!$H:$H,ID!$F:$F,$D512)</f>
        <v>0</v>
      </c>
      <c r="F512" s="99"/>
      <c r="G512" s="103">
        <f>SUMIFS(ID!$L:$L,ID!$J:$J,$F512)</f>
        <v>0</v>
      </c>
      <c r="H512" s="99"/>
      <c r="I512" s="103">
        <f>SUMIFS(ID!$P:$P,ID!$N:$N,$H512)</f>
        <v>0</v>
      </c>
      <c r="J512" s="99"/>
      <c r="K512" s="103">
        <f>SUMIFS(ID!$T:$T,ID!$R:$R,$J512)</f>
        <v>0</v>
      </c>
      <c r="L512" s="99"/>
      <c r="M512" s="103">
        <f>SUMIFS(ID!$X:$X,ID!$V:$V,$L512)</f>
        <v>0</v>
      </c>
      <c r="N512" s="110"/>
      <c r="O512" s="103">
        <f>SUMIFS(ID!$AD:$AD,ID!$AB:$AB,$N512)</f>
        <v>0</v>
      </c>
      <c r="P512" s="99" t="str">
        <f t="shared" si="65"/>
        <v/>
      </c>
      <c r="Q512" s="22">
        <f t="shared" si="64"/>
        <v>0</v>
      </c>
      <c r="R512" s="77"/>
      <c r="S512" s="22">
        <f t="shared" si="66"/>
        <v>0</v>
      </c>
      <c r="T512" s="30"/>
      <c r="U512" s="22">
        <f t="shared" si="67"/>
        <v>0</v>
      </c>
      <c r="V512" s="78">
        <f t="shared" si="72"/>
        <v>0</v>
      </c>
      <c r="W512" s="22">
        <f t="shared" si="68"/>
        <v>0</v>
      </c>
      <c r="X512" s="76"/>
      <c r="Y512" s="22">
        <f>IF(OR(X512="",X512=ФИО!$Q$8),0,IF(COUNTIF(X:X,X512)=1,0,1))</f>
        <v>0</v>
      </c>
      <c r="AA512" s="2">
        <f>INDEX(ФИО!B:B,SUMIFS(ФИО!D:D,ФИО!Q:Q,БЮДЖЕТ!X512))</f>
        <v>0</v>
      </c>
    </row>
    <row r="513" spans="1:27" x14ac:dyDescent="0.25">
      <c r="A513" s="1"/>
      <c r="B513" s="5">
        <f t="shared" si="69"/>
        <v>513</v>
      </c>
      <c r="C513" s="5" t="str">
        <f t="shared" si="70"/>
        <v/>
      </c>
      <c r="D513" s="99"/>
      <c r="E513" s="103">
        <f>SUMIFS(ID!$H:$H,ID!$F:$F,$D513)</f>
        <v>0</v>
      </c>
      <c r="F513" s="99"/>
      <c r="G513" s="103">
        <f>SUMIFS(ID!$L:$L,ID!$J:$J,$F513)</f>
        <v>0</v>
      </c>
      <c r="H513" s="99"/>
      <c r="I513" s="103">
        <f>SUMIFS(ID!$P:$P,ID!$N:$N,$H513)</f>
        <v>0</v>
      </c>
      <c r="J513" s="99"/>
      <c r="K513" s="103">
        <f>SUMIFS(ID!$T:$T,ID!$R:$R,$J513)</f>
        <v>0</v>
      </c>
      <c r="L513" s="99"/>
      <c r="M513" s="103">
        <f>SUMIFS(ID!$X:$X,ID!$V:$V,$L513)</f>
        <v>0</v>
      </c>
      <c r="N513" s="110"/>
      <c r="O513" s="103">
        <f>SUMIFS(ID!$AD:$AD,ID!$AB:$AB,$N513)</f>
        <v>0</v>
      </c>
      <c r="P513" s="99" t="str">
        <f t="shared" si="65"/>
        <v/>
      </c>
      <c r="Q513" s="22">
        <f t="shared" si="64"/>
        <v>0</v>
      </c>
      <c r="R513" s="77"/>
      <c r="S513" s="22">
        <f t="shared" si="66"/>
        <v>0</v>
      </c>
      <c r="T513" s="30"/>
      <c r="U513" s="22">
        <f t="shared" si="67"/>
        <v>0</v>
      </c>
      <c r="V513" s="78">
        <f t="shared" si="72"/>
        <v>0</v>
      </c>
      <c r="W513" s="22">
        <f t="shared" si="68"/>
        <v>0</v>
      </c>
      <c r="X513" s="76"/>
      <c r="Y513" s="22">
        <f>IF(OR(X513="",X513=ФИО!$Q$8),0,IF(COUNTIF(X:X,X513)=1,0,1))</f>
        <v>0</v>
      </c>
      <c r="AA513" s="2">
        <f>INDEX(ФИО!B:B,SUMIFS(ФИО!D:D,ФИО!Q:Q,БЮДЖЕТ!X513))</f>
        <v>0</v>
      </c>
    </row>
    <row r="514" spans="1:27" x14ac:dyDescent="0.25">
      <c r="A514" s="1"/>
      <c r="B514" s="5">
        <f t="shared" si="69"/>
        <v>514</v>
      </c>
      <c r="C514" s="5" t="str">
        <f t="shared" si="70"/>
        <v/>
      </c>
      <c r="D514" s="99"/>
      <c r="E514" s="103">
        <f>SUMIFS(ID!$H:$H,ID!$F:$F,$D514)</f>
        <v>0</v>
      </c>
      <c r="F514" s="99"/>
      <c r="G514" s="103">
        <f>SUMIFS(ID!$L:$L,ID!$J:$J,$F514)</f>
        <v>0</v>
      </c>
      <c r="H514" s="99"/>
      <c r="I514" s="103">
        <f>SUMIFS(ID!$P:$P,ID!$N:$N,$H514)</f>
        <v>0</v>
      </c>
      <c r="J514" s="99"/>
      <c r="K514" s="103">
        <f>SUMIFS(ID!$T:$T,ID!$R:$R,$J514)</f>
        <v>0</v>
      </c>
      <c r="L514" s="99"/>
      <c r="M514" s="103">
        <f>SUMIFS(ID!$X:$X,ID!$V:$V,$L514)</f>
        <v>0</v>
      </c>
      <c r="N514" s="110"/>
      <c r="O514" s="103">
        <f>SUMIFS(ID!$AD:$AD,ID!$AB:$AB,$N514)</f>
        <v>0</v>
      </c>
      <c r="P514" s="99" t="str">
        <f t="shared" si="65"/>
        <v/>
      </c>
      <c r="Q514" s="22">
        <f t="shared" si="64"/>
        <v>0</v>
      </c>
      <c r="R514" s="77"/>
      <c r="S514" s="22">
        <f t="shared" si="66"/>
        <v>0</v>
      </c>
      <c r="T514" s="30"/>
      <c r="U514" s="22">
        <f t="shared" si="67"/>
        <v>0</v>
      </c>
      <c r="V514" s="78">
        <f t="shared" si="72"/>
        <v>0</v>
      </c>
      <c r="W514" s="22">
        <f t="shared" si="68"/>
        <v>0</v>
      </c>
      <c r="X514" s="76"/>
      <c r="Y514" s="22">
        <f>IF(OR(X514="",X514=ФИО!$Q$8),0,IF(COUNTIF(X:X,X514)=1,0,1))</f>
        <v>0</v>
      </c>
      <c r="AA514" s="2">
        <f>INDEX(ФИО!B:B,SUMIFS(ФИО!D:D,ФИО!Q:Q,БЮДЖЕТ!X514))</f>
        <v>0</v>
      </c>
    </row>
    <row r="515" spans="1:27" x14ac:dyDescent="0.25">
      <c r="A515" s="1"/>
      <c r="B515" s="5">
        <f t="shared" si="69"/>
        <v>515</v>
      </c>
      <c r="C515" s="5" t="str">
        <f t="shared" si="70"/>
        <v/>
      </c>
      <c r="D515" s="99"/>
      <c r="E515" s="103">
        <f>SUMIFS(ID!$H:$H,ID!$F:$F,$D515)</f>
        <v>0</v>
      </c>
      <c r="F515" s="99"/>
      <c r="G515" s="103">
        <f>SUMIFS(ID!$L:$L,ID!$J:$J,$F515)</f>
        <v>0</v>
      </c>
      <c r="H515" s="99"/>
      <c r="I515" s="103">
        <f>SUMIFS(ID!$P:$P,ID!$N:$N,$H515)</f>
        <v>0</v>
      </c>
      <c r="J515" s="99"/>
      <c r="K515" s="103">
        <f>SUMIFS(ID!$T:$T,ID!$R:$R,$J515)</f>
        <v>0</v>
      </c>
      <c r="L515" s="99"/>
      <c r="M515" s="103">
        <f>SUMIFS(ID!$X:$X,ID!$V:$V,$L515)</f>
        <v>0</v>
      </c>
      <c r="N515" s="99"/>
      <c r="O515" s="103">
        <f>SUMIFS(ID!$AD:$AD,ID!$AB:$AB,$N515)</f>
        <v>0</v>
      </c>
      <c r="P515" s="99" t="str">
        <f t="shared" si="65"/>
        <v/>
      </c>
      <c r="Q515" s="22">
        <f t="shared" si="64"/>
        <v>0</v>
      </c>
      <c r="R515" s="77"/>
      <c r="S515" s="22">
        <f t="shared" si="66"/>
        <v>0</v>
      </c>
      <c r="T515" s="30"/>
      <c r="U515" s="22">
        <f t="shared" si="67"/>
        <v>0</v>
      </c>
      <c r="V515" s="78">
        <f t="shared" si="71"/>
        <v>0</v>
      </c>
      <c r="W515" s="22">
        <f t="shared" si="68"/>
        <v>0</v>
      </c>
      <c r="X515" s="76"/>
      <c r="Y515" s="22">
        <f>IF(OR(X515="",X515=ФИО!$Q$8),0,IF(COUNTIF(X:X,X515)=1,0,1))</f>
        <v>0</v>
      </c>
      <c r="AA515" s="2">
        <f>INDEX(ФИО!B:B,SUMIFS(ФИО!D:D,ФИО!Q:Q,БЮДЖЕТ!X515))</f>
        <v>0</v>
      </c>
    </row>
    <row r="516" spans="1:27" x14ac:dyDescent="0.25">
      <c r="A516" s="1"/>
      <c r="B516" s="5">
        <f t="shared" si="69"/>
        <v>516</v>
      </c>
      <c r="C516" s="5" t="str">
        <f t="shared" si="70"/>
        <v/>
      </c>
      <c r="D516" s="99"/>
      <c r="E516" s="103">
        <f>SUMIFS(ID!$H:$H,ID!$F:$F,$D516)</f>
        <v>0</v>
      </c>
      <c r="F516" s="99"/>
      <c r="G516" s="103">
        <f>SUMIFS(ID!$L:$L,ID!$J:$J,$F516)</f>
        <v>0</v>
      </c>
      <c r="H516" s="99"/>
      <c r="I516" s="103">
        <f>SUMIFS(ID!$P:$P,ID!$N:$N,$H516)</f>
        <v>0</v>
      </c>
      <c r="J516" s="99"/>
      <c r="K516" s="103">
        <f>SUMIFS(ID!$T:$T,ID!$R:$R,$J516)</f>
        <v>0</v>
      </c>
      <c r="L516" s="99"/>
      <c r="M516" s="103">
        <f>SUMIFS(ID!$X:$X,ID!$V:$V,$L516)</f>
        <v>0</v>
      </c>
      <c r="N516" s="99"/>
      <c r="O516" s="103">
        <f>SUMIFS(ID!$AD:$AD,ID!$AB:$AB,$N516)</f>
        <v>0</v>
      </c>
      <c r="P516" s="99" t="str">
        <f t="shared" si="65"/>
        <v/>
      </c>
      <c r="Q516" s="22">
        <f t="shared" si="64"/>
        <v>0</v>
      </c>
      <c r="R516" s="77"/>
      <c r="S516" s="22">
        <f t="shared" si="66"/>
        <v>0</v>
      </c>
      <c r="T516" s="30"/>
      <c r="U516" s="22">
        <f t="shared" si="67"/>
        <v>0</v>
      </c>
      <c r="V516" s="78">
        <f t="shared" si="71"/>
        <v>0</v>
      </c>
      <c r="W516" s="22">
        <f t="shared" si="68"/>
        <v>0</v>
      </c>
      <c r="X516" s="76"/>
      <c r="Y516" s="22">
        <f>IF(OR(X516="",X516=ФИО!$Q$8),0,IF(COUNTIF(X:X,X516)=1,0,1))</f>
        <v>0</v>
      </c>
      <c r="AA516" s="2">
        <f>INDEX(ФИО!B:B,SUMIFS(ФИО!D:D,ФИО!Q:Q,БЮДЖЕТ!X516))</f>
        <v>0</v>
      </c>
    </row>
    <row r="517" spans="1:27" x14ac:dyDescent="0.25">
      <c r="A517" s="1"/>
      <c r="B517" s="5">
        <f t="shared" si="69"/>
        <v>517</v>
      </c>
      <c r="C517" s="5" t="str">
        <f t="shared" si="70"/>
        <v/>
      </c>
      <c r="D517" s="99"/>
      <c r="E517" s="103">
        <f>SUMIFS(ID!$H:$H,ID!$F:$F,$D517)</f>
        <v>0</v>
      </c>
      <c r="F517" s="99"/>
      <c r="G517" s="103">
        <f>SUMIFS(ID!$L:$L,ID!$J:$J,$F517)</f>
        <v>0</v>
      </c>
      <c r="H517" s="99"/>
      <c r="I517" s="103">
        <f>SUMIFS(ID!$P:$P,ID!$N:$N,$H517)</f>
        <v>0</v>
      </c>
      <c r="J517" s="99"/>
      <c r="K517" s="103">
        <f>SUMIFS(ID!$T:$T,ID!$R:$R,$J517)</f>
        <v>0</v>
      </c>
      <c r="L517" s="99"/>
      <c r="M517" s="103">
        <f>SUMIFS(ID!$X:$X,ID!$V:$V,$L517)</f>
        <v>0</v>
      </c>
      <c r="N517" s="99"/>
      <c r="O517" s="103">
        <f>SUMIFS(ID!$AD:$AD,ID!$AB:$AB,$N517)</f>
        <v>0</v>
      </c>
      <c r="P517" s="99" t="str">
        <f t="shared" si="65"/>
        <v/>
      </c>
      <c r="Q517" s="22">
        <f t="shared" si="64"/>
        <v>0</v>
      </c>
      <c r="R517" s="77"/>
      <c r="S517" s="22">
        <f t="shared" si="66"/>
        <v>0</v>
      </c>
      <c r="T517" s="30"/>
      <c r="U517" s="22">
        <f t="shared" si="67"/>
        <v>0</v>
      </c>
      <c r="V517" s="78">
        <f t="shared" si="71"/>
        <v>0</v>
      </c>
      <c r="W517" s="22">
        <f t="shared" si="68"/>
        <v>0</v>
      </c>
      <c r="X517" s="76"/>
      <c r="Y517" s="22">
        <f>IF(OR(X517="",X517=ФИО!$Q$8),0,IF(COUNTIF(X:X,X517)=1,0,1))</f>
        <v>0</v>
      </c>
      <c r="AA517" s="2">
        <f>INDEX(ФИО!B:B,SUMIFS(ФИО!D:D,ФИО!Q:Q,БЮДЖЕТ!X517))</f>
        <v>0</v>
      </c>
    </row>
    <row r="518" spans="1:27" x14ac:dyDescent="0.25">
      <c r="A518" s="1"/>
      <c r="B518" s="5">
        <f t="shared" si="69"/>
        <v>518</v>
      </c>
      <c r="C518" s="5" t="str">
        <f t="shared" si="70"/>
        <v/>
      </c>
      <c r="D518" s="99"/>
      <c r="E518" s="103">
        <f>SUMIFS(ID!$H:$H,ID!$F:$F,$D518)</f>
        <v>0</v>
      </c>
      <c r="F518" s="99"/>
      <c r="G518" s="103">
        <f>SUMIFS(ID!$L:$L,ID!$J:$J,$F518)</f>
        <v>0</v>
      </c>
      <c r="H518" s="99"/>
      <c r="I518" s="103">
        <f>SUMIFS(ID!$P:$P,ID!$N:$N,$H518)</f>
        <v>0</v>
      </c>
      <c r="J518" s="99"/>
      <c r="K518" s="103">
        <f>SUMIFS(ID!$T:$T,ID!$R:$R,$J518)</f>
        <v>0</v>
      </c>
      <c r="L518" s="99"/>
      <c r="M518" s="103">
        <f>SUMIFS(ID!$X:$X,ID!$V:$V,$L518)</f>
        <v>0</v>
      </c>
      <c r="N518" s="99"/>
      <c r="O518" s="103">
        <f>SUMIFS(ID!$AD:$AD,ID!$AB:$AB,$N518)</f>
        <v>0</v>
      </c>
      <c r="P518" s="99" t="str">
        <f t="shared" si="65"/>
        <v/>
      </c>
      <c r="Q518" s="22">
        <f t="shared" si="64"/>
        <v>0</v>
      </c>
      <c r="R518" s="77"/>
      <c r="S518" s="22">
        <f t="shared" si="66"/>
        <v>0</v>
      </c>
      <c r="T518" s="30"/>
      <c r="U518" s="22">
        <f t="shared" si="67"/>
        <v>0</v>
      </c>
      <c r="V518" s="78">
        <f t="shared" si="71"/>
        <v>0</v>
      </c>
      <c r="W518" s="22">
        <f t="shared" si="68"/>
        <v>0</v>
      </c>
      <c r="X518" s="76"/>
      <c r="Y518" s="22">
        <f>IF(OR(X518="",X518=ФИО!$Q$8),0,IF(COUNTIF(X:X,X518)=1,0,1))</f>
        <v>0</v>
      </c>
      <c r="AA518" s="2">
        <f>INDEX(ФИО!B:B,SUMIFS(ФИО!D:D,ФИО!Q:Q,БЮДЖЕТ!X518))</f>
        <v>0</v>
      </c>
    </row>
    <row r="519" spans="1:27" x14ac:dyDescent="0.25">
      <c r="A519" s="1"/>
      <c r="B519" s="5">
        <f t="shared" si="69"/>
        <v>519</v>
      </c>
      <c r="C519" s="5" t="str">
        <f t="shared" si="70"/>
        <v/>
      </c>
      <c r="D519" s="99"/>
      <c r="E519" s="103">
        <f>SUMIFS(ID!$H:$H,ID!$F:$F,$D519)</f>
        <v>0</v>
      </c>
      <c r="F519" s="99"/>
      <c r="G519" s="103">
        <f>SUMIFS(ID!$L:$L,ID!$J:$J,$F519)</f>
        <v>0</v>
      </c>
      <c r="H519" s="99"/>
      <c r="I519" s="103">
        <f>SUMIFS(ID!$P:$P,ID!$N:$N,$H519)</f>
        <v>0</v>
      </c>
      <c r="J519" s="99"/>
      <c r="K519" s="103">
        <f>SUMIFS(ID!$T:$T,ID!$R:$R,$J519)</f>
        <v>0</v>
      </c>
      <c r="L519" s="99"/>
      <c r="M519" s="103">
        <f>SUMIFS(ID!$X:$X,ID!$V:$V,$L519)</f>
        <v>0</v>
      </c>
      <c r="N519" s="99"/>
      <c r="O519" s="103">
        <f>SUMIFS(ID!$AD:$AD,ID!$AB:$AB,$N519)</f>
        <v>0</v>
      </c>
      <c r="P519" s="99" t="str">
        <f t="shared" si="65"/>
        <v/>
      </c>
      <c r="Q519" s="22">
        <f t="shared" si="64"/>
        <v>0</v>
      </c>
      <c r="R519" s="77"/>
      <c r="S519" s="22">
        <f t="shared" si="66"/>
        <v>0</v>
      </c>
      <c r="T519" s="30"/>
      <c r="U519" s="22">
        <f t="shared" si="67"/>
        <v>0</v>
      </c>
      <c r="V519" s="78">
        <f t="shared" si="71"/>
        <v>0</v>
      </c>
      <c r="W519" s="22">
        <f t="shared" si="68"/>
        <v>0</v>
      </c>
      <c r="X519" s="76"/>
      <c r="Y519" s="22">
        <f>IF(OR(X519="",X519=ФИО!$Q$8),0,IF(COUNTIF(X:X,X519)=1,0,1))</f>
        <v>0</v>
      </c>
      <c r="AA519" s="2">
        <f>INDEX(ФИО!B:B,SUMIFS(ФИО!D:D,ФИО!Q:Q,БЮДЖЕТ!X519))</f>
        <v>0</v>
      </c>
    </row>
    <row r="520" spans="1:27" x14ac:dyDescent="0.25">
      <c r="A520" s="1"/>
      <c r="B520" s="5">
        <f t="shared" si="69"/>
        <v>520</v>
      </c>
      <c r="C520" s="5" t="str">
        <f t="shared" si="70"/>
        <v/>
      </c>
      <c r="D520" s="99"/>
      <c r="E520" s="103">
        <f>SUMIFS(ID!$H:$H,ID!$F:$F,$D520)</f>
        <v>0</v>
      </c>
      <c r="F520" s="99"/>
      <c r="G520" s="103">
        <f>SUMIFS(ID!$L:$L,ID!$J:$J,$F520)</f>
        <v>0</v>
      </c>
      <c r="H520" s="99"/>
      <c r="I520" s="103">
        <f>SUMIFS(ID!$P:$P,ID!$N:$N,$H520)</f>
        <v>0</v>
      </c>
      <c r="J520" s="99"/>
      <c r="K520" s="103">
        <f>SUMIFS(ID!$T:$T,ID!$R:$R,$J520)</f>
        <v>0</v>
      </c>
      <c r="L520" s="99"/>
      <c r="M520" s="103">
        <f>SUMIFS(ID!$X:$X,ID!$V:$V,$L520)</f>
        <v>0</v>
      </c>
      <c r="N520" s="99"/>
      <c r="O520" s="103">
        <f>SUMIFS(ID!$AD:$AD,ID!$AB:$AB,$N520)</f>
        <v>0</v>
      </c>
      <c r="P520" s="99" t="str">
        <f t="shared" si="65"/>
        <v/>
      </c>
      <c r="Q520" s="22">
        <f t="shared" si="64"/>
        <v>0</v>
      </c>
      <c r="R520" s="77"/>
      <c r="S520" s="22">
        <f t="shared" si="66"/>
        <v>0</v>
      </c>
      <c r="T520" s="30"/>
      <c r="U520" s="22">
        <f t="shared" si="67"/>
        <v>0</v>
      </c>
      <c r="V520" s="78">
        <f>R520*T520</f>
        <v>0</v>
      </c>
      <c r="W520" s="22">
        <f t="shared" si="68"/>
        <v>0</v>
      </c>
      <c r="X520" s="76"/>
      <c r="Y520" s="22">
        <f>IF(OR(X520="",X520=ФИО!$Q$8),0,IF(COUNTIF(X:X,X520)=1,0,1))</f>
        <v>0</v>
      </c>
      <c r="AA520" s="2">
        <f>INDEX(ФИО!B:B,SUMIFS(ФИО!D:D,ФИО!Q:Q,БЮДЖЕТ!X520))</f>
        <v>0</v>
      </c>
    </row>
    <row r="521" spans="1:27" x14ac:dyDescent="0.25">
      <c r="A521" s="1"/>
      <c r="B521" s="5">
        <f t="shared" si="69"/>
        <v>521</v>
      </c>
      <c r="C521" s="5" t="str">
        <f t="shared" si="70"/>
        <v/>
      </c>
      <c r="D521" s="99"/>
      <c r="E521" s="103">
        <f>SUMIFS(ID!$H:$H,ID!$F:$F,$D521)</f>
        <v>0</v>
      </c>
      <c r="F521" s="99"/>
      <c r="G521" s="103">
        <f>SUMIFS(ID!$L:$L,ID!$J:$J,$F521)</f>
        <v>0</v>
      </c>
      <c r="H521" s="99"/>
      <c r="I521" s="103">
        <f>SUMIFS(ID!$P:$P,ID!$N:$N,$H521)</f>
        <v>0</v>
      </c>
      <c r="J521" s="99"/>
      <c r="K521" s="103">
        <f>SUMIFS(ID!$T:$T,ID!$R:$R,$J521)</f>
        <v>0</v>
      </c>
      <c r="L521" s="99"/>
      <c r="M521" s="103">
        <f>SUMIFS(ID!$X:$X,ID!$V:$V,$L521)</f>
        <v>0</v>
      </c>
      <c r="N521" s="99"/>
      <c r="O521" s="103">
        <f>SUMIFS(ID!$AD:$AD,ID!$AB:$AB,$N521)</f>
        <v>0</v>
      </c>
      <c r="P521" s="99" t="str">
        <f t="shared" si="65"/>
        <v/>
      </c>
      <c r="Q521" s="22">
        <f t="shared" si="64"/>
        <v>0</v>
      </c>
      <c r="R521" s="77"/>
      <c r="S521" s="22">
        <f t="shared" si="66"/>
        <v>0</v>
      </c>
      <c r="T521" s="30"/>
      <c r="U521" s="22">
        <f t="shared" si="67"/>
        <v>0</v>
      </c>
      <c r="V521" s="78">
        <f t="shared" si="71"/>
        <v>0</v>
      </c>
      <c r="W521" s="22">
        <f t="shared" si="68"/>
        <v>0</v>
      </c>
      <c r="X521" s="76"/>
      <c r="Y521" s="22">
        <f>IF(OR(X521="",X521=ФИО!$Q$8),0,IF(COUNTIF(X:X,X521)=1,0,1))</f>
        <v>0</v>
      </c>
      <c r="AA521" s="2">
        <f>INDEX(ФИО!B:B,SUMIFS(ФИО!D:D,ФИО!Q:Q,БЮДЖЕТ!X521))</f>
        <v>0</v>
      </c>
    </row>
    <row r="522" spans="1:27" x14ac:dyDescent="0.25">
      <c r="A522" s="1"/>
      <c r="B522" s="5">
        <f t="shared" si="69"/>
        <v>522</v>
      </c>
      <c r="C522" s="5" t="str">
        <f t="shared" si="70"/>
        <v/>
      </c>
      <c r="D522" s="99"/>
      <c r="E522" s="103">
        <f>SUMIFS(ID!$H:$H,ID!$F:$F,$D522)</f>
        <v>0</v>
      </c>
      <c r="F522" s="99"/>
      <c r="G522" s="103">
        <f>SUMIFS(ID!$L:$L,ID!$J:$J,$F522)</f>
        <v>0</v>
      </c>
      <c r="H522" s="99"/>
      <c r="I522" s="103">
        <f>SUMIFS(ID!$P:$P,ID!$N:$N,$H522)</f>
        <v>0</v>
      </c>
      <c r="J522" s="99"/>
      <c r="K522" s="103">
        <f>SUMIFS(ID!$T:$T,ID!$R:$R,$J522)</f>
        <v>0</v>
      </c>
      <c r="L522" s="99"/>
      <c r="M522" s="103">
        <f>SUMIFS(ID!$X:$X,ID!$V:$V,$L522)</f>
        <v>0</v>
      </c>
      <c r="N522" s="99"/>
      <c r="O522" s="103">
        <f>SUMIFS(ID!$AD:$AD,ID!$AB:$AB,$N522)</f>
        <v>0</v>
      </c>
      <c r="P522" s="99" t="str">
        <f t="shared" si="65"/>
        <v/>
      </c>
      <c r="Q522" s="22">
        <f t="shared" si="64"/>
        <v>0</v>
      </c>
      <c r="R522" s="77"/>
      <c r="S522" s="22">
        <f t="shared" si="66"/>
        <v>0</v>
      </c>
      <c r="T522" s="30"/>
      <c r="U522" s="22">
        <f t="shared" si="67"/>
        <v>0</v>
      </c>
      <c r="V522" s="78">
        <f t="shared" si="71"/>
        <v>0</v>
      </c>
      <c r="W522" s="22">
        <f t="shared" si="68"/>
        <v>0</v>
      </c>
      <c r="X522" s="76"/>
      <c r="Y522" s="22">
        <f>IF(OR(X522="",X522=ФИО!$Q$8),0,IF(COUNTIF(X:X,X522)=1,0,1))</f>
        <v>0</v>
      </c>
      <c r="AA522" s="2">
        <f>INDEX(ФИО!B:B,SUMIFS(ФИО!D:D,ФИО!Q:Q,БЮДЖЕТ!X522))</f>
        <v>0</v>
      </c>
    </row>
    <row r="523" spans="1:27" x14ac:dyDescent="0.25">
      <c r="A523" s="1"/>
      <c r="B523" s="5">
        <f t="shared" si="69"/>
        <v>523</v>
      </c>
      <c r="C523" s="5" t="str">
        <f t="shared" si="70"/>
        <v/>
      </c>
      <c r="D523" s="99"/>
      <c r="E523" s="103">
        <f>SUMIFS(ID!$H:$H,ID!$F:$F,$D523)</f>
        <v>0</v>
      </c>
      <c r="F523" s="99"/>
      <c r="G523" s="103">
        <f>SUMIFS(ID!$L:$L,ID!$J:$J,$F523)</f>
        <v>0</v>
      </c>
      <c r="H523" s="99"/>
      <c r="I523" s="103">
        <f>SUMIFS(ID!$P:$P,ID!$N:$N,$H523)</f>
        <v>0</v>
      </c>
      <c r="J523" s="99"/>
      <c r="K523" s="103">
        <f>SUMIFS(ID!$T:$T,ID!$R:$R,$J523)</f>
        <v>0</v>
      </c>
      <c r="L523" s="99"/>
      <c r="M523" s="103">
        <f>SUMIFS(ID!$X:$X,ID!$V:$V,$L523)</f>
        <v>0</v>
      </c>
      <c r="N523" s="99"/>
      <c r="O523" s="103">
        <f>SUMIFS(ID!$AD:$AD,ID!$AB:$AB,$N523)</f>
        <v>0</v>
      </c>
      <c r="P523" s="99" t="str">
        <f t="shared" si="65"/>
        <v/>
      </c>
      <c r="Q523" s="22">
        <f t="shared" ref="Q523:Q586" si="73">IF(P523="Ошибка!",1,IF(P523="",0,IF(COUNTIF(P:P,P523)=1,0,1)))</f>
        <v>0</v>
      </c>
      <c r="R523" s="77"/>
      <c r="S523" s="22">
        <f t="shared" si="66"/>
        <v>0</v>
      </c>
      <c r="T523" s="30"/>
      <c r="U523" s="22">
        <f t="shared" si="67"/>
        <v>0</v>
      </c>
      <c r="V523" s="78">
        <f t="shared" si="71"/>
        <v>0</v>
      </c>
      <c r="W523" s="22">
        <f t="shared" si="68"/>
        <v>0</v>
      </c>
      <c r="X523" s="76"/>
      <c r="Y523" s="22">
        <f>IF(OR(X523="",X523=ФИО!$Q$8),0,IF(COUNTIF(X:X,X523)=1,0,1))</f>
        <v>0</v>
      </c>
      <c r="AA523" s="2">
        <f>INDEX(ФИО!B:B,SUMIFS(ФИО!D:D,ФИО!Q:Q,БЮДЖЕТ!X523))</f>
        <v>0</v>
      </c>
    </row>
    <row r="524" spans="1:27" x14ac:dyDescent="0.25">
      <c r="A524" s="1"/>
      <c r="B524" s="5">
        <f t="shared" si="69"/>
        <v>524</v>
      </c>
      <c r="C524" s="5" t="str">
        <f t="shared" si="70"/>
        <v/>
      </c>
      <c r="D524" s="99"/>
      <c r="E524" s="103">
        <f>SUMIFS(ID!$H:$H,ID!$F:$F,$D524)</f>
        <v>0</v>
      </c>
      <c r="F524" s="99"/>
      <c r="G524" s="103">
        <f>SUMIFS(ID!$L:$L,ID!$J:$J,$F524)</f>
        <v>0</v>
      </c>
      <c r="H524" s="99"/>
      <c r="I524" s="103">
        <f>SUMIFS(ID!$P:$P,ID!$N:$N,$H524)</f>
        <v>0</v>
      </c>
      <c r="J524" s="99"/>
      <c r="K524" s="103">
        <f>SUMIFS(ID!$T:$T,ID!$R:$R,$J524)</f>
        <v>0</v>
      </c>
      <c r="L524" s="99"/>
      <c r="M524" s="103">
        <f>SUMIFS(ID!$X:$X,ID!$V:$V,$L524)</f>
        <v>0</v>
      </c>
      <c r="N524" s="99"/>
      <c r="O524" s="103">
        <f>SUMIFS(ID!$AD:$AD,ID!$AB:$AB,$N524)</f>
        <v>0</v>
      </c>
      <c r="P524" s="99" t="str">
        <f t="shared" ref="P524:P587" si="74">IF(OR(N524="",O524=0),"",IF(OR(E524=0,G524=0,I524=0,M524=0),"Ошибка!",E524&amp;"."&amp;G524&amp;"."&amp;I524&amp;"."&amp;M524&amp;"."&amp;O524))</f>
        <v/>
      </c>
      <c r="Q524" s="22">
        <f t="shared" si="73"/>
        <v>0</v>
      </c>
      <c r="R524" s="77"/>
      <c r="S524" s="22">
        <f t="shared" si="66"/>
        <v>0</v>
      </c>
      <c r="T524" s="30"/>
      <c r="U524" s="22">
        <f t="shared" si="67"/>
        <v>0</v>
      </c>
      <c r="V524" s="78">
        <f t="shared" si="71"/>
        <v>0</v>
      </c>
      <c r="W524" s="22">
        <f t="shared" si="68"/>
        <v>0</v>
      </c>
      <c r="X524" s="76"/>
      <c r="Y524" s="22">
        <f>IF(OR(X524="",X524=ФИО!$Q$8),0,IF(COUNTIF(X:X,X524)=1,0,1))</f>
        <v>0</v>
      </c>
      <c r="AA524" s="2">
        <f>INDEX(ФИО!B:B,SUMIFS(ФИО!D:D,ФИО!Q:Q,БЮДЖЕТ!X524))</f>
        <v>0</v>
      </c>
    </row>
    <row r="525" spans="1:27" x14ac:dyDescent="0.25">
      <c r="A525" s="1"/>
      <c r="B525" s="5">
        <f t="shared" si="69"/>
        <v>525</v>
      </c>
      <c r="C525" s="5" t="str">
        <f t="shared" si="70"/>
        <v/>
      </c>
      <c r="D525" s="99"/>
      <c r="E525" s="103">
        <f>SUMIFS(ID!$H:$H,ID!$F:$F,$D525)</f>
        <v>0</v>
      </c>
      <c r="F525" s="99"/>
      <c r="G525" s="103">
        <f>SUMIFS(ID!$L:$L,ID!$J:$J,$F525)</f>
        <v>0</v>
      </c>
      <c r="H525" s="99"/>
      <c r="I525" s="103">
        <f>SUMIFS(ID!$P:$P,ID!$N:$N,$H525)</f>
        <v>0</v>
      </c>
      <c r="J525" s="99"/>
      <c r="K525" s="103">
        <f>SUMIFS(ID!$T:$T,ID!$R:$R,$J525)</f>
        <v>0</v>
      </c>
      <c r="L525" s="99"/>
      <c r="M525" s="103">
        <f>SUMIFS(ID!$X:$X,ID!$V:$V,$L525)</f>
        <v>0</v>
      </c>
      <c r="N525" s="99"/>
      <c r="O525" s="103">
        <f>SUMIFS(ID!$AD:$AD,ID!$AB:$AB,$N525)</f>
        <v>0</v>
      </c>
      <c r="P525" s="99" t="str">
        <f t="shared" si="74"/>
        <v/>
      </c>
      <c r="Q525" s="22">
        <f t="shared" si="73"/>
        <v>0</v>
      </c>
      <c r="R525" s="77"/>
      <c r="S525" s="22">
        <f t="shared" ref="S525:S588" si="75">IF(OR(AND($P525&lt;&gt;"",R525=0),AND($P525="",AND(R525&lt;&gt;0,R525&lt;&gt;""))),1,0)</f>
        <v>0</v>
      </c>
      <c r="T525" s="30"/>
      <c r="U525" s="22">
        <f t="shared" ref="U525:U588" si="76">IF(OR(AND($P525&lt;&gt;"",T525=0),AND($P525="",AND(T525&lt;&gt;0,T525&lt;&gt;""))),1,0)</f>
        <v>0</v>
      </c>
      <c r="V525" s="78">
        <f t="shared" si="71"/>
        <v>0</v>
      </c>
      <c r="W525" s="22">
        <f t="shared" ref="W525:W588" si="77">IF(OR(AND($P525&lt;&gt;"",V525=0),AND($P525="",AND(V525&lt;&gt;0,V525&lt;&gt;""))),1,0)</f>
        <v>0</v>
      </c>
      <c r="X525" s="76"/>
      <c r="Y525" s="22">
        <f>IF(OR(X525="",X525=ФИО!$Q$8),0,IF(COUNTIF(X:X,X525)=1,0,1))</f>
        <v>0</v>
      </c>
      <c r="AA525" s="2">
        <f>INDEX(ФИО!B:B,SUMIFS(ФИО!D:D,ФИО!Q:Q,БЮДЖЕТ!X525))</f>
        <v>0</v>
      </c>
    </row>
    <row r="526" spans="1:27" x14ac:dyDescent="0.25">
      <c r="A526" s="1"/>
      <c r="B526" s="5">
        <f t="shared" ref="B526:B589" si="78">ROW(A526)</f>
        <v>526</v>
      </c>
      <c r="C526" s="5" t="str">
        <f t="shared" si="70"/>
        <v/>
      </c>
      <c r="D526" s="99"/>
      <c r="E526" s="103">
        <f>SUMIFS(ID!$H:$H,ID!$F:$F,$D526)</f>
        <v>0</v>
      </c>
      <c r="F526" s="99"/>
      <c r="G526" s="103">
        <f>SUMIFS(ID!$L:$L,ID!$J:$J,$F526)</f>
        <v>0</v>
      </c>
      <c r="H526" s="99"/>
      <c r="I526" s="103">
        <f>SUMIFS(ID!$P:$P,ID!$N:$N,$H526)</f>
        <v>0</v>
      </c>
      <c r="J526" s="99"/>
      <c r="K526" s="103">
        <f>SUMIFS(ID!$T:$T,ID!$R:$R,$J526)</f>
        <v>0</v>
      </c>
      <c r="L526" s="99"/>
      <c r="M526" s="103">
        <f>SUMIFS(ID!$X:$X,ID!$V:$V,$L526)</f>
        <v>0</v>
      </c>
      <c r="N526" s="99"/>
      <c r="O526" s="103">
        <f>SUMIFS(ID!$AD:$AD,ID!$AB:$AB,$N526)</f>
        <v>0</v>
      </c>
      <c r="P526" s="99" t="str">
        <f t="shared" si="74"/>
        <v/>
      </c>
      <c r="Q526" s="22">
        <f t="shared" si="73"/>
        <v>0</v>
      </c>
      <c r="R526" s="77"/>
      <c r="S526" s="22">
        <f t="shared" si="75"/>
        <v>0</v>
      </c>
      <c r="T526" s="30"/>
      <c r="U526" s="22">
        <f t="shared" si="76"/>
        <v>0</v>
      </c>
      <c r="V526" s="78">
        <f t="shared" si="71"/>
        <v>0</v>
      </c>
      <c r="W526" s="22">
        <f t="shared" si="77"/>
        <v>0</v>
      </c>
      <c r="X526" s="76"/>
      <c r="Y526" s="22">
        <f>IF(OR(X526="",X526=ФИО!$Q$8),0,IF(COUNTIF(X:X,X526)=1,0,1))</f>
        <v>0</v>
      </c>
      <c r="AA526" s="2">
        <f>INDEX(ФИО!B:B,SUMIFS(ФИО!D:D,ФИО!Q:Q,БЮДЖЕТ!X526))</f>
        <v>0</v>
      </c>
    </row>
    <row r="527" spans="1:27" x14ac:dyDescent="0.25">
      <c r="A527" s="1"/>
      <c r="B527" s="5">
        <f t="shared" si="78"/>
        <v>527</v>
      </c>
      <c r="C527" s="5" t="str">
        <f t="shared" ref="C527:C590" si="79">IF(OR(P527="",C526=""),"",C526+1)</f>
        <v/>
      </c>
      <c r="D527" s="99"/>
      <c r="E527" s="103">
        <f>SUMIFS(ID!$H:$H,ID!$F:$F,$D527)</f>
        <v>0</v>
      </c>
      <c r="F527" s="99"/>
      <c r="G527" s="103">
        <f>SUMIFS(ID!$L:$L,ID!$J:$J,$F527)</f>
        <v>0</v>
      </c>
      <c r="H527" s="99"/>
      <c r="I527" s="103">
        <f>SUMIFS(ID!$P:$P,ID!$N:$N,$H527)</f>
        <v>0</v>
      </c>
      <c r="J527" s="99"/>
      <c r="K527" s="103">
        <f>SUMIFS(ID!$T:$T,ID!$R:$R,$J527)</f>
        <v>0</v>
      </c>
      <c r="L527" s="99"/>
      <c r="M527" s="103">
        <f>SUMIFS(ID!$X:$X,ID!$V:$V,$L527)</f>
        <v>0</v>
      </c>
      <c r="N527" s="99"/>
      <c r="O527" s="103">
        <f>SUMIFS(ID!$AD:$AD,ID!$AB:$AB,$N527)</f>
        <v>0</v>
      </c>
      <c r="P527" s="99" t="str">
        <f t="shared" si="74"/>
        <v/>
      </c>
      <c r="Q527" s="22">
        <f t="shared" si="73"/>
        <v>0</v>
      </c>
      <c r="R527" s="77"/>
      <c r="S527" s="22">
        <f t="shared" si="75"/>
        <v>0</v>
      </c>
      <c r="T527" s="30"/>
      <c r="U527" s="22">
        <f t="shared" si="76"/>
        <v>0</v>
      </c>
      <c r="V527" s="78">
        <f t="shared" si="71"/>
        <v>0</v>
      </c>
      <c r="W527" s="22">
        <f t="shared" si="77"/>
        <v>0</v>
      </c>
      <c r="X527" s="76"/>
      <c r="Y527" s="22">
        <f>IF(OR(X527="",X527=ФИО!$Q$8),0,IF(COUNTIF(X:X,X527)=1,0,1))</f>
        <v>0</v>
      </c>
      <c r="AA527" s="2">
        <f>INDEX(ФИО!B:B,SUMIFS(ФИО!D:D,ФИО!Q:Q,БЮДЖЕТ!X527))</f>
        <v>0</v>
      </c>
    </row>
    <row r="528" spans="1:27" x14ac:dyDescent="0.25">
      <c r="A528" s="1"/>
      <c r="B528" s="5">
        <f t="shared" si="78"/>
        <v>528</v>
      </c>
      <c r="C528" s="5" t="str">
        <f t="shared" si="79"/>
        <v/>
      </c>
      <c r="D528" s="99"/>
      <c r="E528" s="103">
        <f>SUMIFS(ID!$H:$H,ID!$F:$F,$D528)</f>
        <v>0</v>
      </c>
      <c r="F528" s="99"/>
      <c r="G528" s="103">
        <f>SUMIFS(ID!$L:$L,ID!$J:$J,$F528)</f>
        <v>0</v>
      </c>
      <c r="H528" s="99"/>
      <c r="I528" s="103">
        <f>SUMIFS(ID!$P:$P,ID!$N:$N,$H528)</f>
        <v>0</v>
      </c>
      <c r="J528" s="99"/>
      <c r="K528" s="103">
        <f>SUMIFS(ID!$T:$T,ID!$R:$R,$J528)</f>
        <v>0</v>
      </c>
      <c r="L528" s="99"/>
      <c r="M528" s="103">
        <f>SUMIFS(ID!$X:$X,ID!$V:$V,$L528)</f>
        <v>0</v>
      </c>
      <c r="N528" s="99"/>
      <c r="O528" s="103">
        <f>SUMIFS(ID!$AD:$AD,ID!$AB:$AB,$N528)</f>
        <v>0</v>
      </c>
      <c r="P528" s="99" t="str">
        <f t="shared" si="74"/>
        <v/>
      </c>
      <c r="Q528" s="22">
        <f t="shared" si="73"/>
        <v>0</v>
      </c>
      <c r="R528" s="77"/>
      <c r="S528" s="22">
        <f t="shared" si="75"/>
        <v>0</v>
      </c>
      <c r="T528" s="30"/>
      <c r="U528" s="22">
        <f t="shared" si="76"/>
        <v>0</v>
      </c>
      <c r="V528" s="78">
        <f t="shared" si="71"/>
        <v>0</v>
      </c>
      <c r="W528" s="22">
        <f t="shared" si="77"/>
        <v>0</v>
      </c>
      <c r="X528" s="76"/>
      <c r="Y528" s="22">
        <f>IF(OR(X528="",X528=ФИО!$Q$8),0,IF(COUNTIF(X:X,X528)=1,0,1))</f>
        <v>0</v>
      </c>
      <c r="AA528" s="2">
        <f>INDEX(ФИО!B:B,SUMIFS(ФИО!D:D,ФИО!Q:Q,БЮДЖЕТ!X528))</f>
        <v>0</v>
      </c>
    </row>
    <row r="529" spans="1:27" x14ac:dyDescent="0.25">
      <c r="A529" s="1"/>
      <c r="B529" s="5">
        <f t="shared" si="78"/>
        <v>529</v>
      </c>
      <c r="C529" s="5" t="str">
        <f t="shared" si="79"/>
        <v/>
      </c>
      <c r="D529" s="99"/>
      <c r="E529" s="103">
        <f>SUMIFS(ID!$H:$H,ID!$F:$F,$D529)</f>
        <v>0</v>
      </c>
      <c r="F529" s="99"/>
      <c r="G529" s="103">
        <f>SUMIFS(ID!$L:$L,ID!$J:$J,$F529)</f>
        <v>0</v>
      </c>
      <c r="H529" s="99"/>
      <c r="I529" s="103">
        <f>SUMIFS(ID!$P:$P,ID!$N:$N,$H529)</f>
        <v>0</v>
      </c>
      <c r="J529" s="99"/>
      <c r="K529" s="103">
        <f>SUMIFS(ID!$T:$T,ID!$R:$R,$J529)</f>
        <v>0</v>
      </c>
      <c r="L529" s="99"/>
      <c r="M529" s="103">
        <f>SUMIFS(ID!$X:$X,ID!$V:$V,$L529)</f>
        <v>0</v>
      </c>
      <c r="N529" s="99"/>
      <c r="O529" s="103">
        <f>SUMIFS(ID!$AD:$AD,ID!$AB:$AB,$N529)</f>
        <v>0</v>
      </c>
      <c r="P529" s="99" t="str">
        <f t="shared" si="74"/>
        <v/>
      </c>
      <c r="Q529" s="22">
        <f t="shared" si="73"/>
        <v>0</v>
      </c>
      <c r="R529" s="77"/>
      <c r="S529" s="22">
        <f t="shared" si="75"/>
        <v>0</v>
      </c>
      <c r="T529" s="30"/>
      <c r="U529" s="22">
        <f t="shared" si="76"/>
        <v>0</v>
      </c>
      <c r="V529" s="78">
        <f t="shared" si="71"/>
        <v>0</v>
      </c>
      <c r="W529" s="22">
        <f t="shared" si="77"/>
        <v>0</v>
      </c>
      <c r="X529" s="76"/>
      <c r="Y529" s="22">
        <f>IF(OR(X529="",X529=ФИО!$Q$8),0,IF(COUNTIF(X:X,X529)=1,0,1))</f>
        <v>0</v>
      </c>
      <c r="AA529" s="2">
        <f>INDEX(ФИО!B:B,SUMIFS(ФИО!D:D,ФИО!Q:Q,БЮДЖЕТ!X529))</f>
        <v>0</v>
      </c>
    </row>
    <row r="530" spans="1:27" x14ac:dyDescent="0.25">
      <c r="A530" s="1"/>
      <c r="B530" s="5">
        <f t="shared" si="78"/>
        <v>530</v>
      </c>
      <c r="C530" s="5" t="str">
        <f t="shared" si="79"/>
        <v/>
      </c>
      <c r="D530" s="99"/>
      <c r="E530" s="103">
        <f>SUMIFS(ID!$H:$H,ID!$F:$F,$D530)</f>
        <v>0</v>
      </c>
      <c r="F530" s="99"/>
      <c r="G530" s="103">
        <f>SUMIFS(ID!$L:$L,ID!$J:$J,$F530)</f>
        <v>0</v>
      </c>
      <c r="H530" s="99"/>
      <c r="I530" s="103">
        <f>SUMIFS(ID!$P:$P,ID!$N:$N,$H530)</f>
        <v>0</v>
      </c>
      <c r="J530" s="99"/>
      <c r="K530" s="103">
        <f>SUMIFS(ID!$T:$T,ID!$R:$R,$J530)</f>
        <v>0</v>
      </c>
      <c r="L530" s="99"/>
      <c r="M530" s="103">
        <f>SUMIFS(ID!$X:$X,ID!$V:$V,$L530)</f>
        <v>0</v>
      </c>
      <c r="N530" s="99"/>
      <c r="O530" s="103">
        <f>SUMIFS(ID!$AD:$AD,ID!$AB:$AB,$N530)</f>
        <v>0</v>
      </c>
      <c r="P530" s="99" t="str">
        <f t="shared" si="74"/>
        <v/>
      </c>
      <c r="Q530" s="22">
        <f t="shared" si="73"/>
        <v>0</v>
      </c>
      <c r="R530" s="77"/>
      <c r="S530" s="22">
        <f t="shared" si="75"/>
        <v>0</v>
      </c>
      <c r="T530" s="30"/>
      <c r="U530" s="22">
        <f t="shared" si="76"/>
        <v>0</v>
      </c>
      <c r="V530" s="78">
        <f t="shared" si="71"/>
        <v>0</v>
      </c>
      <c r="W530" s="22">
        <f t="shared" si="77"/>
        <v>0</v>
      </c>
      <c r="X530" s="76"/>
      <c r="Y530" s="22">
        <f>IF(OR(X530="",X530=ФИО!$Q$8),0,IF(COUNTIF(X:X,X530)=1,0,1))</f>
        <v>0</v>
      </c>
      <c r="AA530" s="2">
        <f>INDEX(ФИО!B:B,SUMIFS(ФИО!D:D,ФИО!Q:Q,БЮДЖЕТ!X530))</f>
        <v>0</v>
      </c>
    </row>
    <row r="531" spans="1:27" x14ac:dyDescent="0.25">
      <c r="A531" s="1"/>
      <c r="B531" s="5">
        <f t="shared" si="78"/>
        <v>531</v>
      </c>
      <c r="C531" s="5" t="str">
        <f t="shared" si="79"/>
        <v/>
      </c>
      <c r="D531" s="99"/>
      <c r="E531" s="103">
        <f>SUMIFS(ID!$H:$H,ID!$F:$F,$D531)</f>
        <v>0</v>
      </c>
      <c r="F531" s="99"/>
      <c r="G531" s="103">
        <f>SUMIFS(ID!$L:$L,ID!$J:$J,$F531)</f>
        <v>0</v>
      </c>
      <c r="H531" s="99"/>
      <c r="I531" s="103">
        <f>SUMIFS(ID!$P:$P,ID!$N:$N,$H531)</f>
        <v>0</v>
      </c>
      <c r="J531" s="99"/>
      <c r="K531" s="103">
        <f>SUMIFS(ID!$T:$T,ID!$R:$R,$J531)</f>
        <v>0</v>
      </c>
      <c r="L531" s="99"/>
      <c r="M531" s="103">
        <f>SUMIFS(ID!$X:$X,ID!$V:$V,$L531)</f>
        <v>0</v>
      </c>
      <c r="N531" s="99"/>
      <c r="O531" s="103">
        <f>SUMIFS(ID!$AD:$AD,ID!$AB:$AB,$N531)</f>
        <v>0</v>
      </c>
      <c r="P531" s="99" t="str">
        <f t="shared" si="74"/>
        <v/>
      </c>
      <c r="Q531" s="22">
        <f t="shared" si="73"/>
        <v>0</v>
      </c>
      <c r="R531" s="77"/>
      <c r="S531" s="22">
        <f t="shared" si="75"/>
        <v>0</v>
      </c>
      <c r="T531" s="30"/>
      <c r="U531" s="22">
        <f t="shared" si="76"/>
        <v>0</v>
      </c>
      <c r="V531" s="78">
        <f t="shared" si="71"/>
        <v>0</v>
      </c>
      <c r="W531" s="22">
        <f t="shared" si="77"/>
        <v>0</v>
      </c>
      <c r="X531" s="76"/>
      <c r="Y531" s="22">
        <f>IF(OR(X531="",X531=ФИО!$Q$8),0,IF(COUNTIF(X:X,X531)=1,0,1))</f>
        <v>0</v>
      </c>
      <c r="AA531" s="2">
        <f>INDEX(ФИО!B:B,SUMIFS(ФИО!D:D,ФИО!Q:Q,БЮДЖЕТ!X531))</f>
        <v>0</v>
      </c>
    </row>
    <row r="532" spans="1:27" x14ac:dyDescent="0.25">
      <c r="A532" s="1"/>
      <c r="B532" s="5">
        <f t="shared" si="78"/>
        <v>532</v>
      </c>
      <c r="C532" s="5" t="str">
        <f t="shared" si="79"/>
        <v/>
      </c>
      <c r="D532" s="99"/>
      <c r="E532" s="103">
        <f>SUMIFS(ID!$H:$H,ID!$F:$F,$D532)</f>
        <v>0</v>
      </c>
      <c r="F532" s="99"/>
      <c r="G532" s="103">
        <f>SUMIFS(ID!$L:$L,ID!$J:$J,$F532)</f>
        <v>0</v>
      </c>
      <c r="H532" s="99"/>
      <c r="I532" s="103">
        <f>SUMIFS(ID!$P:$P,ID!$N:$N,$H532)</f>
        <v>0</v>
      </c>
      <c r="J532" s="99"/>
      <c r="K532" s="103">
        <f>SUMIFS(ID!$T:$T,ID!$R:$R,$J532)</f>
        <v>0</v>
      </c>
      <c r="L532" s="99"/>
      <c r="M532" s="103">
        <f>SUMIFS(ID!$X:$X,ID!$V:$V,$L532)</f>
        <v>0</v>
      </c>
      <c r="N532" s="99"/>
      <c r="O532" s="103">
        <f>SUMIFS(ID!$AD:$AD,ID!$AB:$AB,$N532)</f>
        <v>0</v>
      </c>
      <c r="P532" s="99" t="str">
        <f t="shared" si="74"/>
        <v/>
      </c>
      <c r="Q532" s="22">
        <f t="shared" si="73"/>
        <v>0</v>
      </c>
      <c r="R532" s="77"/>
      <c r="S532" s="22">
        <f t="shared" si="75"/>
        <v>0</v>
      </c>
      <c r="T532" s="30"/>
      <c r="U532" s="22">
        <f t="shared" si="76"/>
        <v>0</v>
      </c>
      <c r="V532" s="78">
        <f t="shared" si="71"/>
        <v>0</v>
      </c>
      <c r="W532" s="22">
        <f t="shared" si="77"/>
        <v>0</v>
      </c>
      <c r="X532" s="76"/>
      <c r="Y532" s="22">
        <f>IF(OR(X532="",X532=ФИО!$Q$8),0,IF(COUNTIF(X:X,X532)=1,0,1))</f>
        <v>0</v>
      </c>
      <c r="AA532" s="2">
        <f>INDEX(ФИО!B:B,SUMIFS(ФИО!D:D,ФИО!Q:Q,БЮДЖЕТ!X532))</f>
        <v>0</v>
      </c>
    </row>
    <row r="533" spans="1:27" x14ac:dyDescent="0.25">
      <c r="A533" s="1"/>
      <c r="B533" s="5">
        <f t="shared" si="78"/>
        <v>533</v>
      </c>
      <c r="C533" s="5" t="str">
        <f t="shared" si="79"/>
        <v/>
      </c>
      <c r="D533" s="99"/>
      <c r="E533" s="103">
        <f>SUMIFS(ID!$H:$H,ID!$F:$F,$D533)</f>
        <v>0</v>
      </c>
      <c r="F533" s="99"/>
      <c r="G533" s="103">
        <f>SUMIFS(ID!$L:$L,ID!$J:$J,$F533)</f>
        <v>0</v>
      </c>
      <c r="H533" s="99"/>
      <c r="I533" s="103">
        <f>SUMIFS(ID!$P:$P,ID!$N:$N,$H533)</f>
        <v>0</v>
      </c>
      <c r="J533" s="99"/>
      <c r="K533" s="103">
        <f>SUMIFS(ID!$T:$T,ID!$R:$R,$J533)</f>
        <v>0</v>
      </c>
      <c r="L533" s="99"/>
      <c r="M533" s="103">
        <f>SUMIFS(ID!$X:$X,ID!$V:$V,$L533)</f>
        <v>0</v>
      </c>
      <c r="N533" s="99"/>
      <c r="O533" s="103">
        <f>SUMIFS(ID!$AD:$AD,ID!$AB:$AB,$N533)</f>
        <v>0</v>
      </c>
      <c r="P533" s="99" t="str">
        <f t="shared" si="74"/>
        <v/>
      </c>
      <c r="Q533" s="22">
        <f t="shared" si="73"/>
        <v>0</v>
      </c>
      <c r="R533" s="77"/>
      <c r="S533" s="22">
        <f t="shared" si="75"/>
        <v>0</v>
      </c>
      <c r="T533" s="30"/>
      <c r="U533" s="22">
        <f t="shared" si="76"/>
        <v>0</v>
      </c>
      <c r="V533" s="78">
        <f t="shared" si="71"/>
        <v>0</v>
      </c>
      <c r="W533" s="22">
        <f t="shared" si="77"/>
        <v>0</v>
      </c>
      <c r="X533" s="76"/>
      <c r="Y533" s="22">
        <f>IF(OR(X533="",X533=ФИО!$Q$8),0,IF(COUNTIF(X:X,X533)=1,0,1))</f>
        <v>0</v>
      </c>
      <c r="AA533" s="2">
        <f>INDEX(ФИО!B:B,SUMIFS(ФИО!D:D,ФИО!Q:Q,БЮДЖЕТ!X533))</f>
        <v>0</v>
      </c>
    </row>
    <row r="534" spans="1:27" x14ac:dyDescent="0.25">
      <c r="A534" s="1"/>
      <c r="B534" s="5">
        <f t="shared" si="78"/>
        <v>534</v>
      </c>
      <c r="C534" s="5" t="str">
        <f t="shared" si="79"/>
        <v/>
      </c>
      <c r="D534" s="99"/>
      <c r="E534" s="103">
        <f>SUMIFS(ID!$H:$H,ID!$F:$F,$D534)</f>
        <v>0</v>
      </c>
      <c r="F534" s="99"/>
      <c r="G534" s="103">
        <f>SUMIFS(ID!$L:$L,ID!$J:$J,$F534)</f>
        <v>0</v>
      </c>
      <c r="H534" s="99"/>
      <c r="I534" s="103">
        <f>SUMIFS(ID!$P:$P,ID!$N:$N,$H534)</f>
        <v>0</v>
      </c>
      <c r="J534" s="99"/>
      <c r="K534" s="103">
        <f>SUMIFS(ID!$T:$T,ID!$R:$R,$J534)</f>
        <v>0</v>
      </c>
      <c r="L534" s="99"/>
      <c r="M534" s="103">
        <f>SUMIFS(ID!$X:$X,ID!$V:$V,$L534)</f>
        <v>0</v>
      </c>
      <c r="N534" s="99"/>
      <c r="O534" s="103">
        <f>SUMIFS(ID!$AD:$AD,ID!$AB:$AB,$N534)</f>
        <v>0</v>
      </c>
      <c r="P534" s="99" t="str">
        <f t="shared" si="74"/>
        <v/>
      </c>
      <c r="Q534" s="22">
        <f t="shared" si="73"/>
        <v>0</v>
      </c>
      <c r="R534" s="77"/>
      <c r="S534" s="22">
        <f t="shared" si="75"/>
        <v>0</v>
      </c>
      <c r="T534" s="30"/>
      <c r="U534" s="22">
        <f t="shared" si="76"/>
        <v>0</v>
      </c>
      <c r="V534" s="78">
        <f t="shared" si="71"/>
        <v>0</v>
      </c>
      <c r="W534" s="22">
        <f t="shared" si="77"/>
        <v>0</v>
      </c>
      <c r="X534" s="76"/>
      <c r="Y534" s="22">
        <f>IF(OR(X534="",X534=ФИО!$Q$8),0,IF(COUNTIF(X:X,X534)=1,0,1))</f>
        <v>0</v>
      </c>
      <c r="AA534" s="2">
        <f>INDEX(ФИО!B:B,SUMIFS(ФИО!D:D,ФИО!Q:Q,БЮДЖЕТ!X534))</f>
        <v>0</v>
      </c>
    </row>
    <row r="535" spans="1:27" x14ac:dyDescent="0.25">
      <c r="A535" s="1"/>
      <c r="B535" s="5">
        <f t="shared" si="78"/>
        <v>535</v>
      </c>
      <c r="C535" s="5" t="str">
        <f t="shared" si="79"/>
        <v/>
      </c>
      <c r="D535" s="99"/>
      <c r="E535" s="103">
        <f>SUMIFS(ID!$H:$H,ID!$F:$F,$D535)</f>
        <v>0</v>
      </c>
      <c r="F535" s="99"/>
      <c r="G535" s="103">
        <f>SUMIFS(ID!$L:$L,ID!$J:$J,$F535)</f>
        <v>0</v>
      </c>
      <c r="H535" s="99"/>
      <c r="I535" s="103">
        <f>SUMIFS(ID!$P:$P,ID!$N:$N,$H535)</f>
        <v>0</v>
      </c>
      <c r="J535" s="99"/>
      <c r="K535" s="103">
        <f>SUMIFS(ID!$T:$T,ID!$R:$R,$J535)</f>
        <v>0</v>
      </c>
      <c r="L535" s="99"/>
      <c r="M535" s="103">
        <f>SUMIFS(ID!$X:$X,ID!$V:$V,$L535)</f>
        <v>0</v>
      </c>
      <c r="N535" s="99"/>
      <c r="O535" s="103">
        <f>SUMIFS(ID!$AD:$AD,ID!$AB:$AB,$N535)</f>
        <v>0</v>
      </c>
      <c r="P535" s="99" t="str">
        <f t="shared" si="74"/>
        <v/>
      </c>
      <c r="Q535" s="22">
        <f t="shared" si="73"/>
        <v>0</v>
      </c>
      <c r="R535" s="77"/>
      <c r="S535" s="22">
        <f t="shared" si="75"/>
        <v>0</v>
      </c>
      <c r="T535" s="30"/>
      <c r="U535" s="22">
        <f t="shared" si="76"/>
        <v>0</v>
      </c>
      <c r="V535" s="78">
        <f t="shared" si="71"/>
        <v>0</v>
      </c>
      <c r="W535" s="22">
        <f t="shared" si="77"/>
        <v>0</v>
      </c>
      <c r="X535" s="76"/>
      <c r="Y535" s="22">
        <f>IF(OR(X535="",X535=ФИО!$Q$8),0,IF(COUNTIF(X:X,X535)=1,0,1))</f>
        <v>0</v>
      </c>
      <c r="AA535" s="2">
        <f>INDEX(ФИО!B:B,SUMIFS(ФИО!D:D,ФИО!Q:Q,БЮДЖЕТ!X535))</f>
        <v>0</v>
      </c>
    </row>
    <row r="536" spans="1:27" x14ac:dyDescent="0.25">
      <c r="A536" s="1"/>
      <c r="B536" s="5">
        <f t="shared" si="78"/>
        <v>536</v>
      </c>
      <c r="C536" s="5" t="str">
        <f t="shared" si="79"/>
        <v/>
      </c>
      <c r="D536" s="99"/>
      <c r="E536" s="103">
        <f>SUMIFS(ID!$H:$H,ID!$F:$F,$D536)</f>
        <v>0</v>
      </c>
      <c r="F536" s="99"/>
      <c r="G536" s="103">
        <f>SUMIFS(ID!$L:$L,ID!$J:$J,$F536)</f>
        <v>0</v>
      </c>
      <c r="H536" s="99"/>
      <c r="I536" s="103">
        <f>SUMIFS(ID!$P:$P,ID!$N:$N,$H536)</f>
        <v>0</v>
      </c>
      <c r="J536" s="99"/>
      <c r="K536" s="103">
        <f>SUMIFS(ID!$T:$T,ID!$R:$R,$J536)</f>
        <v>0</v>
      </c>
      <c r="L536" s="99"/>
      <c r="M536" s="103">
        <f>SUMIFS(ID!$X:$X,ID!$V:$V,$L536)</f>
        <v>0</v>
      </c>
      <c r="N536" s="99"/>
      <c r="O536" s="103">
        <f>SUMIFS(ID!$AD:$AD,ID!$AB:$AB,$N536)</f>
        <v>0</v>
      </c>
      <c r="P536" s="99" t="str">
        <f t="shared" si="74"/>
        <v/>
      </c>
      <c r="Q536" s="22">
        <f t="shared" si="73"/>
        <v>0</v>
      </c>
      <c r="R536" s="77"/>
      <c r="S536" s="22">
        <f t="shared" si="75"/>
        <v>0</v>
      </c>
      <c r="T536" s="30"/>
      <c r="U536" s="22">
        <f t="shared" si="76"/>
        <v>0</v>
      </c>
      <c r="V536" s="78">
        <f t="shared" si="71"/>
        <v>0</v>
      </c>
      <c r="W536" s="22">
        <f t="shared" si="77"/>
        <v>0</v>
      </c>
      <c r="X536" s="76"/>
      <c r="Y536" s="22">
        <f>IF(OR(X536="",X536=ФИО!$Q$8),0,IF(COUNTIF(X:X,X536)=1,0,1))</f>
        <v>0</v>
      </c>
      <c r="AA536" s="2">
        <f>INDEX(ФИО!B:B,SUMIFS(ФИО!D:D,ФИО!Q:Q,БЮДЖЕТ!X536))</f>
        <v>0</v>
      </c>
    </row>
    <row r="537" spans="1:27" x14ac:dyDescent="0.25">
      <c r="A537" s="1"/>
      <c r="B537" s="5">
        <f t="shared" si="78"/>
        <v>537</v>
      </c>
      <c r="C537" s="5" t="str">
        <f t="shared" si="79"/>
        <v/>
      </c>
      <c r="D537" s="99"/>
      <c r="E537" s="103">
        <f>SUMIFS(ID!$H:$H,ID!$F:$F,$D537)</f>
        <v>0</v>
      </c>
      <c r="F537" s="99"/>
      <c r="G537" s="103">
        <f>SUMIFS(ID!$L:$L,ID!$J:$J,$F537)</f>
        <v>0</v>
      </c>
      <c r="H537" s="99"/>
      <c r="I537" s="103">
        <f>SUMIFS(ID!$P:$P,ID!$N:$N,$H537)</f>
        <v>0</v>
      </c>
      <c r="J537" s="99"/>
      <c r="K537" s="103">
        <f>SUMIFS(ID!$T:$T,ID!$R:$R,$J537)</f>
        <v>0</v>
      </c>
      <c r="L537" s="99"/>
      <c r="M537" s="103">
        <f>SUMIFS(ID!$X:$X,ID!$V:$V,$L537)</f>
        <v>0</v>
      </c>
      <c r="N537" s="99"/>
      <c r="O537" s="103">
        <f>SUMIFS(ID!$AD:$AD,ID!$AB:$AB,$N537)</f>
        <v>0</v>
      </c>
      <c r="P537" s="99" t="str">
        <f t="shared" si="74"/>
        <v/>
      </c>
      <c r="Q537" s="22">
        <f t="shared" si="73"/>
        <v>0</v>
      </c>
      <c r="R537" s="77"/>
      <c r="S537" s="22">
        <f t="shared" si="75"/>
        <v>0</v>
      </c>
      <c r="T537" s="30"/>
      <c r="U537" s="22">
        <f t="shared" si="76"/>
        <v>0</v>
      </c>
      <c r="V537" s="78">
        <f t="shared" si="71"/>
        <v>0</v>
      </c>
      <c r="W537" s="22">
        <f t="shared" si="77"/>
        <v>0</v>
      </c>
      <c r="X537" s="76"/>
      <c r="Y537" s="22">
        <f>IF(OR(X537="",X537=ФИО!$Q$8),0,IF(COUNTIF(X:X,X537)=1,0,1))</f>
        <v>0</v>
      </c>
      <c r="AA537" s="2">
        <f>INDEX(ФИО!B:B,SUMIFS(ФИО!D:D,ФИО!Q:Q,БЮДЖЕТ!X537))</f>
        <v>0</v>
      </c>
    </row>
    <row r="538" spans="1:27" x14ac:dyDescent="0.25">
      <c r="A538" s="1"/>
      <c r="B538" s="5">
        <f t="shared" si="78"/>
        <v>538</v>
      </c>
      <c r="C538" s="5" t="str">
        <f t="shared" si="79"/>
        <v/>
      </c>
      <c r="D538" s="99"/>
      <c r="E538" s="103">
        <f>SUMIFS(ID!$H:$H,ID!$F:$F,$D538)</f>
        <v>0</v>
      </c>
      <c r="F538" s="99"/>
      <c r="G538" s="103">
        <f>SUMIFS(ID!$L:$L,ID!$J:$J,$F538)</f>
        <v>0</v>
      </c>
      <c r="H538" s="99"/>
      <c r="I538" s="103">
        <f>SUMIFS(ID!$P:$P,ID!$N:$N,$H538)</f>
        <v>0</v>
      </c>
      <c r="J538" s="99"/>
      <c r="K538" s="103">
        <f>SUMIFS(ID!$T:$T,ID!$R:$R,$J538)</f>
        <v>0</v>
      </c>
      <c r="L538" s="99"/>
      <c r="M538" s="103">
        <f>SUMIFS(ID!$X:$X,ID!$V:$V,$L538)</f>
        <v>0</v>
      </c>
      <c r="N538" s="99"/>
      <c r="O538" s="103">
        <f>SUMIFS(ID!$AD:$AD,ID!$AB:$AB,$N538)</f>
        <v>0</v>
      </c>
      <c r="P538" s="99" t="str">
        <f t="shared" si="74"/>
        <v/>
      </c>
      <c r="Q538" s="22">
        <f t="shared" si="73"/>
        <v>0</v>
      </c>
      <c r="R538" s="77"/>
      <c r="S538" s="22">
        <f t="shared" si="75"/>
        <v>0</v>
      </c>
      <c r="T538" s="30"/>
      <c r="U538" s="22">
        <f t="shared" si="76"/>
        <v>0</v>
      </c>
      <c r="V538" s="78">
        <f t="shared" si="71"/>
        <v>0</v>
      </c>
      <c r="W538" s="22">
        <f t="shared" si="77"/>
        <v>0</v>
      </c>
      <c r="X538" s="76"/>
      <c r="Y538" s="22">
        <f>IF(OR(X538="",X538=ФИО!$Q$8),0,IF(COUNTIF(X:X,X538)=1,0,1))</f>
        <v>0</v>
      </c>
      <c r="AA538" s="2">
        <f>INDEX(ФИО!B:B,SUMIFS(ФИО!D:D,ФИО!Q:Q,БЮДЖЕТ!X538))</f>
        <v>0</v>
      </c>
    </row>
    <row r="539" spans="1:27" x14ac:dyDescent="0.25">
      <c r="A539" s="1"/>
      <c r="B539" s="5">
        <f t="shared" si="78"/>
        <v>539</v>
      </c>
      <c r="C539" s="5" t="str">
        <f t="shared" si="79"/>
        <v/>
      </c>
      <c r="D539" s="99"/>
      <c r="E539" s="103">
        <f>SUMIFS(ID!$H:$H,ID!$F:$F,$D539)</f>
        <v>0</v>
      </c>
      <c r="F539" s="99"/>
      <c r="G539" s="103">
        <f>SUMIFS(ID!$L:$L,ID!$J:$J,$F539)</f>
        <v>0</v>
      </c>
      <c r="H539" s="99"/>
      <c r="I539" s="103">
        <f>SUMIFS(ID!$P:$P,ID!$N:$N,$H539)</f>
        <v>0</v>
      </c>
      <c r="J539" s="99"/>
      <c r="K539" s="103">
        <f>SUMIFS(ID!$T:$T,ID!$R:$R,$J539)</f>
        <v>0</v>
      </c>
      <c r="L539" s="99"/>
      <c r="M539" s="103">
        <f>SUMIFS(ID!$X:$X,ID!$V:$V,$L539)</f>
        <v>0</v>
      </c>
      <c r="N539" s="99"/>
      <c r="O539" s="103">
        <f>SUMIFS(ID!$AD:$AD,ID!$AB:$AB,$N539)</f>
        <v>0</v>
      </c>
      <c r="P539" s="99" t="str">
        <f t="shared" si="74"/>
        <v/>
      </c>
      <c r="Q539" s="22">
        <f t="shared" si="73"/>
        <v>0</v>
      </c>
      <c r="R539" s="77"/>
      <c r="S539" s="22">
        <f t="shared" si="75"/>
        <v>0</v>
      </c>
      <c r="T539" s="30"/>
      <c r="U539" s="22">
        <f t="shared" si="76"/>
        <v>0</v>
      </c>
      <c r="V539" s="78">
        <f t="shared" si="71"/>
        <v>0</v>
      </c>
      <c r="W539" s="22">
        <f t="shared" si="77"/>
        <v>0</v>
      </c>
      <c r="X539" s="76"/>
      <c r="Y539" s="22">
        <f>IF(OR(X539="",X539=ФИО!$Q$8),0,IF(COUNTIF(X:X,X539)=1,0,1))</f>
        <v>0</v>
      </c>
      <c r="AA539" s="2">
        <f>INDEX(ФИО!B:B,SUMIFS(ФИО!D:D,ФИО!Q:Q,БЮДЖЕТ!X539))</f>
        <v>0</v>
      </c>
    </row>
    <row r="540" spans="1:27" x14ac:dyDescent="0.25">
      <c r="A540" s="1"/>
      <c r="B540" s="5">
        <f t="shared" si="78"/>
        <v>540</v>
      </c>
      <c r="C540" s="5" t="str">
        <f t="shared" si="79"/>
        <v/>
      </c>
      <c r="D540" s="99"/>
      <c r="E540" s="103">
        <f>SUMIFS(ID!$H:$H,ID!$F:$F,$D540)</f>
        <v>0</v>
      </c>
      <c r="F540" s="99"/>
      <c r="G540" s="103">
        <f>SUMIFS(ID!$L:$L,ID!$J:$J,$F540)</f>
        <v>0</v>
      </c>
      <c r="H540" s="99"/>
      <c r="I540" s="103">
        <f>SUMIFS(ID!$P:$P,ID!$N:$N,$H540)</f>
        <v>0</v>
      </c>
      <c r="J540" s="99"/>
      <c r="K540" s="103">
        <f>SUMIFS(ID!$T:$T,ID!$R:$R,$J540)</f>
        <v>0</v>
      </c>
      <c r="L540" s="99"/>
      <c r="M540" s="103">
        <f>SUMIFS(ID!$X:$X,ID!$V:$V,$L540)</f>
        <v>0</v>
      </c>
      <c r="N540" s="99"/>
      <c r="O540" s="103">
        <f>SUMIFS(ID!$AD:$AD,ID!$AB:$AB,$N540)</f>
        <v>0</v>
      </c>
      <c r="P540" s="99" t="str">
        <f t="shared" si="74"/>
        <v/>
      </c>
      <c r="Q540" s="22">
        <f t="shared" si="73"/>
        <v>0</v>
      </c>
      <c r="R540" s="77"/>
      <c r="S540" s="22">
        <f t="shared" si="75"/>
        <v>0</v>
      </c>
      <c r="T540" s="30"/>
      <c r="U540" s="22">
        <f t="shared" si="76"/>
        <v>0</v>
      </c>
      <c r="V540" s="78">
        <f t="shared" si="71"/>
        <v>0</v>
      </c>
      <c r="W540" s="22">
        <f t="shared" si="77"/>
        <v>0</v>
      </c>
      <c r="X540" s="76"/>
      <c r="Y540" s="22">
        <f>IF(OR(X540="",X540=ФИО!$Q$8),0,IF(COUNTIF(X:X,X540)=1,0,1))</f>
        <v>0</v>
      </c>
      <c r="AA540" s="2">
        <f>INDEX(ФИО!B:B,SUMIFS(ФИО!D:D,ФИО!Q:Q,БЮДЖЕТ!X540))</f>
        <v>0</v>
      </c>
    </row>
    <row r="541" spans="1:27" x14ac:dyDescent="0.25">
      <c r="A541" s="1"/>
      <c r="B541" s="5">
        <f t="shared" si="78"/>
        <v>541</v>
      </c>
      <c r="C541" s="5" t="str">
        <f t="shared" si="79"/>
        <v/>
      </c>
      <c r="D541" s="99"/>
      <c r="E541" s="103">
        <f>SUMIFS(ID!$H:$H,ID!$F:$F,$D541)</f>
        <v>0</v>
      </c>
      <c r="F541" s="99"/>
      <c r="G541" s="103">
        <f>SUMIFS(ID!$L:$L,ID!$J:$J,$F541)</f>
        <v>0</v>
      </c>
      <c r="H541" s="99"/>
      <c r="I541" s="103">
        <f>SUMIFS(ID!$P:$P,ID!$N:$N,$H541)</f>
        <v>0</v>
      </c>
      <c r="J541" s="99"/>
      <c r="K541" s="103">
        <f>SUMIFS(ID!$T:$T,ID!$R:$R,$J541)</f>
        <v>0</v>
      </c>
      <c r="L541" s="99"/>
      <c r="M541" s="103">
        <f>SUMIFS(ID!$X:$X,ID!$V:$V,$L541)</f>
        <v>0</v>
      </c>
      <c r="N541" s="99"/>
      <c r="O541" s="103">
        <f>SUMIFS(ID!$AD:$AD,ID!$AB:$AB,$N541)</f>
        <v>0</v>
      </c>
      <c r="P541" s="99" t="str">
        <f t="shared" si="74"/>
        <v/>
      </c>
      <c r="Q541" s="22">
        <f t="shared" si="73"/>
        <v>0</v>
      </c>
      <c r="R541" s="77"/>
      <c r="S541" s="22">
        <f t="shared" si="75"/>
        <v>0</v>
      </c>
      <c r="T541" s="30"/>
      <c r="U541" s="22">
        <f t="shared" si="76"/>
        <v>0</v>
      </c>
      <c r="V541" s="78">
        <f t="shared" si="71"/>
        <v>0</v>
      </c>
      <c r="W541" s="22">
        <f t="shared" si="77"/>
        <v>0</v>
      </c>
      <c r="X541" s="76"/>
      <c r="Y541" s="22">
        <f>IF(OR(X541="",X541=ФИО!$Q$8),0,IF(COUNTIF(X:X,X541)=1,0,1))</f>
        <v>0</v>
      </c>
      <c r="AA541" s="2">
        <f>INDEX(ФИО!B:B,SUMIFS(ФИО!D:D,ФИО!Q:Q,БЮДЖЕТ!X541))</f>
        <v>0</v>
      </c>
    </row>
    <row r="542" spans="1:27" x14ac:dyDescent="0.25">
      <c r="A542" s="1"/>
      <c r="B542" s="5">
        <f t="shared" si="78"/>
        <v>542</v>
      </c>
      <c r="C542" s="5" t="str">
        <f t="shared" si="79"/>
        <v/>
      </c>
      <c r="D542" s="99"/>
      <c r="E542" s="103">
        <f>SUMIFS(ID!$H:$H,ID!$F:$F,$D542)</f>
        <v>0</v>
      </c>
      <c r="F542" s="99"/>
      <c r="G542" s="103">
        <f>SUMIFS(ID!$L:$L,ID!$J:$J,$F542)</f>
        <v>0</v>
      </c>
      <c r="H542" s="99"/>
      <c r="I542" s="103">
        <f>SUMIFS(ID!$P:$P,ID!$N:$N,$H542)</f>
        <v>0</v>
      </c>
      <c r="J542" s="99"/>
      <c r="K542" s="103">
        <f>SUMIFS(ID!$T:$T,ID!$R:$R,$J542)</f>
        <v>0</v>
      </c>
      <c r="L542" s="99"/>
      <c r="M542" s="103">
        <f>SUMIFS(ID!$X:$X,ID!$V:$V,$L542)</f>
        <v>0</v>
      </c>
      <c r="N542" s="99"/>
      <c r="O542" s="103">
        <f>SUMIFS(ID!$AD:$AD,ID!$AB:$AB,$N542)</f>
        <v>0</v>
      </c>
      <c r="P542" s="99" t="str">
        <f t="shared" si="74"/>
        <v/>
      </c>
      <c r="Q542" s="22">
        <f t="shared" si="73"/>
        <v>0</v>
      </c>
      <c r="R542" s="77"/>
      <c r="S542" s="22">
        <f t="shared" si="75"/>
        <v>0</v>
      </c>
      <c r="T542" s="30"/>
      <c r="U542" s="22">
        <f t="shared" si="76"/>
        <v>0</v>
      </c>
      <c r="V542" s="78">
        <f t="shared" si="71"/>
        <v>0</v>
      </c>
      <c r="W542" s="22">
        <f t="shared" si="77"/>
        <v>0</v>
      </c>
      <c r="X542" s="76"/>
      <c r="Y542" s="22">
        <f>IF(OR(X542="",X542=ФИО!$Q$8),0,IF(COUNTIF(X:X,X542)=1,0,1))</f>
        <v>0</v>
      </c>
      <c r="AA542" s="2">
        <f>INDEX(ФИО!B:B,SUMIFS(ФИО!D:D,ФИО!Q:Q,БЮДЖЕТ!X542))</f>
        <v>0</v>
      </c>
    </row>
    <row r="543" spans="1:27" x14ac:dyDescent="0.25">
      <c r="A543" s="1"/>
      <c r="B543" s="5">
        <f t="shared" si="78"/>
        <v>543</v>
      </c>
      <c r="C543" s="5" t="str">
        <f t="shared" si="79"/>
        <v/>
      </c>
      <c r="D543" s="99"/>
      <c r="E543" s="103">
        <f>SUMIFS(ID!$H:$H,ID!$F:$F,$D543)</f>
        <v>0</v>
      </c>
      <c r="F543" s="99"/>
      <c r="G543" s="103">
        <f>SUMIFS(ID!$L:$L,ID!$J:$J,$F543)</f>
        <v>0</v>
      </c>
      <c r="H543" s="99"/>
      <c r="I543" s="103">
        <f>SUMIFS(ID!$P:$P,ID!$N:$N,$H543)</f>
        <v>0</v>
      </c>
      <c r="J543" s="99"/>
      <c r="K543" s="103">
        <f>SUMIFS(ID!$T:$T,ID!$R:$R,$J543)</f>
        <v>0</v>
      </c>
      <c r="L543" s="99"/>
      <c r="M543" s="103">
        <f>SUMIFS(ID!$X:$X,ID!$V:$V,$L543)</f>
        <v>0</v>
      </c>
      <c r="N543" s="99"/>
      <c r="O543" s="103">
        <f>SUMIFS(ID!$AD:$AD,ID!$AB:$AB,$N543)</f>
        <v>0</v>
      </c>
      <c r="P543" s="99" t="str">
        <f t="shared" si="74"/>
        <v/>
      </c>
      <c r="Q543" s="22">
        <f t="shared" si="73"/>
        <v>0</v>
      </c>
      <c r="R543" s="77"/>
      <c r="S543" s="22">
        <f t="shared" si="75"/>
        <v>0</v>
      </c>
      <c r="T543" s="30"/>
      <c r="U543" s="22">
        <f t="shared" si="76"/>
        <v>0</v>
      </c>
      <c r="V543" s="78">
        <f t="shared" si="71"/>
        <v>0</v>
      </c>
      <c r="W543" s="22">
        <f t="shared" si="77"/>
        <v>0</v>
      </c>
      <c r="X543" s="76"/>
      <c r="Y543" s="22">
        <f>IF(OR(X543="",X543=ФИО!$Q$8),0,IF(COUNTIF(X:X,X543)=1,0,1))</f>
        <v>0</v>
      </c>
      <c r="AA543" s="2">
        <f>INDEX(ФИО!B:B,SUMIFS(ФИО!D:D,ФИО!Q:Q,БЮДЖЕТ!X543))</f>
        <v>0</v>
      </c>
    </row>
    <row r="544" spans="1:27" x14ac:dyDescent="0.25">
      <c r="A544" s="1"/>
      <c r="B544" s="5">
        <f t="shared" si="78"/>
        <v>544</v>
      </c>
      <c r="C544" s="5" t="str">
        <f t="shared" si="79"/>
        <v/>
      </c>
      <c r="D544" s="99"/>
      <c r="E544" s="103">
        <f>SUMIFS(ID!$H:$H,ID!$F:$F,$D544)</f>
        <v>0</v>
      </c>
      <c r="F544" s="99"/>
      <c r="G544" s="103">
        <f>SUMIFS(ID!$L:$L,ID!$J:$J,$F544)</f>
        <v>0</v>
      </c>
      <c r="H544" s="99"/>
      <c r="I544" s="103">
        <f>SUMIFS(ID!$P:$P,ID!$N:$N,$H544)</f>
        <v>0</v>
      </c>
      <c r="J544" s="99"/>
      <c r="K544" s="103">
        <f>SUMIFS(ID!$T:$T,ID!$R:$R,$J544)</f>
        <v>0</v>
      </c>
      <c r="L544" s="99"/>
      <c r="M544" s="103">
        <f>SUMIFS(ID!$X:$X,ID!$V:$V,$L544)</f>
        <v>0</v>
      </c>
      <c r="N544" s="99"/>
      <c r="O544" s="103">
        <f>SUMIFS(ID!$AD:$AD,ID!$AB:$AB,$N544)</f>
        <v>0</v>
      </c>
      <c r="P544" s="99" t="str">
        <f t="shared" si="74"/>
        <v/>
      </c>
      <c r="Q544" s="22">
        <f t="shared" si="73"/>
        <v>0</v>
      </c>
      <c r="R544" s="77"/>
      <c r="S544" s="22">
        <f t="shared" si="75"/>
        <v>0</v>
      </c>
      <c r="T544" s="30"/>
      <c r="U544" s="22">
        <f t="shared" si="76"/>
        <v>0</v>
      </c>
      <c r="V544" s="78">
        <f t="shared" si="71"/>
        <v>0</v>
      </c>
      <c r="W544" s="22">
        <f t="shared" si="77"/>
        <v>0</v>
      </c>
      <c r="X544" s="76"/>
      <c r="Y544" s="22">
        <f>IF(OR(X544="",X544=ФИО!$Q$8),0,IF(COUNTIF(X:X,X544)=1,0,1))</f>
        <v>0</v>
      </c>
      <c r="AA544" s="2">
        <f>INDEX(ФИО!B:B,SUMIFS(ФИО!D:D,ФИО!Q:Q,БЮДЖЕТ!X544))</f>
        <v>0</v>
      </c>
    </row>
    <row r="545" spans="1:27" x14ac:dyDescent="0.25">
      <c r="A545" s="1"/>
      <c r="B545" s="5">
        <f t="shared" si="78"/>
        <v>545</v>
      </c>
      <c r="C545" s="5" t="str">
        <f t="shared" si="79"/>
        <v/>
      </c>
      <c r="D545" s="99"/>
      <c r="E545" s="103">
        <f>SUMIFS(ID!$H:$H,ID!$F:$F,$D545)</f>
        <v>0</v>
      </c>
      <c r="F545" s="99"/>
      <c r="G545" s="103">
        <f>SUMIFS(ID!$L:$L,ID!$J:$J,$F545)</f>
        <v>0</v>
      </c>
      <c r="H545" s="99"/>
      <c r="I545" s="103">
        <f>SUMIFS(ID!$P:$P,ID!$N:$N,$H545)</f>
        <v>0</v>
      </c>
      <c r="J545" s="99"/>
      <c r="K545" s="103">
        <f>SUMIFS(ID!$T:$T,ID!$R:$R,$J545)</f>
        <v>0</v>
      </c>
      <c r="L545" s="99"/>
      <c r="M545" s="103">
        <f>SUMIFS(ID!$X:$X,ID!$V:$V,$L545)</f>
        <v>0</v>
      </c>
      <c r="N545" s="99"/>
      <c r="O545" s="103">
        <f>SUMIFS(ID!$AD:$AD,ID!$AB:$AB,$N545)</f>
        <v>0</v>
      </c>
      <c r="P545" s="99" t="str">
        <f t="shared" si="74"/>
        <v/>
      </c>
      <c r="Q545" s="22">
        <f t="shared" si="73"/>
        <v>0</v>
      </c>
      <c r="R545" s="30"/>
      <c r="S545" s="22">
        <f t="shared" si="75"/>
        <v>0</v>
      </c>
      <c r="T545" s="30"/>
      <c r="U545" s="22">
        <f t="shared" si="76"/>
        <v>0</v>
      </c>
      <c r="V545" s="78">
        <f>R545*T545</f>
        <v>0</v>
      </c>
      <c r="W545" s="22">
        <f t="shared" si="77"/>
        <v>0</v>
      </c>
      <c r="X545" s="76"/>
      <c r="Y545" s="22">
        <f>IF(OR(X545="",X545=ФИО!$Q$8),0,IF(COUNTIF(X:X,X545)=1,0,1))</f>
        <v>0</v>
      </c>
      <c r="AA545" s="2">
        <f>INDEX(ФИО!B:B,SUMIFS(ФИО!D:D,ФИО!Q:Q,БЮДЖЕТ!X545))</f>
        <v>0</v>
      </c>
    </row>
    <row r="546" spans="1:27" x14ac:dyDescent="0.25">
      <c r="A546" s="1"/>
      <c r="B546" s="5">
        <f t="shared" si="78"/>
        <v>546</v>
      </c>
      <c r="C546" s="5" t="str">
        <f t="shared" si="79"/>
        <v/>
      </c>
      <c r="D546" s="99"/>
      <c r="E546" s="103">
        <f>SUMIFS(ID!$H:$H,ID!$F:$F,$D546)</f>
        <v>0</v>
      </c>
      <c r="F546" s="99"/>
      <c r="G546" s="103">
        <f>SUMIFS(ID!$L:$L,ID!$J:$J,$F546)</f>
        <v>0</v>
      </c>
      <c r="H546" s="99"/>
      <c r="I546" s="103">
        <f>SUMIFS(ID!$P:$P,ID!$N:$N,$H546)</f>
        <v>0</v>
      </c>
      <c r="J546" s="99"/>
      <c r="K546" s="103">
        <f>SUMIFS(ID!$T:$T,ID!$R:$R,$J546)</f>
        <v>0</v>
      </c>
      <c r="L546" s="99"/>
      <c r="M546" s="103">
        <f>SUMIFS(ID!$X:$X,ID!$V:$V,$L546)</f>
        <v>0</v>
      </c>
      <c r="N546" s="99"/>
      <c r="O546" s="103">
        <f>SUMIFS(ID!$AD:$AD,ID!$AB:$AB,$N546)</f>
        <v>0</v>
      </c>
      <c r="P546" s="99" t="str">
        <f t="shared" si="74"/>
        <v/>
      </c>
      <c r="Q546" s="22">
        <f t="shared" si="73"/>
        <v>0</v>
      </c>
      <c r="R546" s="77"/>
      <c r="S546" s="22">
        <f t="shared" si="75"/>
        <v>0</v>
      </c>
      <c r="T546" s="30"/>
      <c r="U546" s="22">
        <f t="shared" si="76"/>
        <v>0</v>
      </c>
      <c r="V546" s="78">
        <f t="shared" si="71"/>
        <v>0</v>
      </c>
      <c r="W546" s="22">
        <f t="shared" si="77"/>
        <v>0</v>
      </c>
      <c r="X546" s="76"/>
      <c r="Y546" s="22">
        <f>IF(OR(X546="",X546=ФИО!$Q$8),0,IF(COUNTIF(X:X,X546)=1,0,1))</f>
        <v>0</v>
      </c>
      <c r="AA546" s="2">
        <f>INDEX(ФИО!B:B,SUMIFS(ФИО!D:D,ФИО!Q:Q,БЮДЖЕТ!X546))</f>
        <v>0</v>
      </c>
    </row>
    <row r="547" spans="1:27" x14ac:dyDescent="0.25">
      <c r="A547" s="1"/>
      <c r="B547" s="5">
        <f t="shared" si="78"/>
        <v>547</v>
      </c>
      <c r="C547" s="5" t="str">
        <f t="shared" si="79"/>
        <v/>
      </c>
      <c r="D547" s="99"/>
      <c r="E547" s="103">
        <f>SUMIFS(ID!$H:$H,ID!$F:$F,$D547)</f>
        <v>0</v>
      </c>
      <c r="F547" s="99"/>
      <c r="G547" s="103">
        <f>SUMIFS(ID!$L:$L,ID!$J:$J,$F547)</f>
        <v>0</v>
      </c>
      <c r="H547" s="99"/>
      <c r="I547" s="103">
        <f>SUMIFS(ID!$P:$P,ID!$N:$N,$H547)</f>
        <v>0</v>
      </c>
      <c r="J547" s="99"/>
      <c r="K547" s="103">
        <f>SUMIFS(ID!$T:$T,ID!$R:$R,$J547)</f>
        <v>0</v>
      </c>
      <c r="L547" s="99"/>
      <c r="M547" s="103">
        <f>SUMIFS(ID!$X:$X,ID!$V:$V,$L547)</f>
        <v>0</v>
      </c>
      <c r="N547" s="99"/>
      <c r="O547" s="103">
        <f>SUMIFS(ID!$AD:$AD,ID!$AB:$AB,$N547)</f>
        <v>0</v>
      </c>
      <c r="P547" s="99" t="str">
        <f t="shared" si="74"/>
        <v/>
      </c>
      <c r="Q547" s="22">
        <f t="shared" si="73"/>
        <v>0</v>
      </c>
      <c r="R547" s="77"/>
      <c r="S547" s="22">
        <f t="shared" si="75"/>
        <v>0</v>
      </c>
      <c r="T547" s="30"/>
      <c r="U547" s="22">
        <f t="shared" si="76"/>
        <v>0</v>
      </c>
      <c r="V547" s="78">
        <f>R547*T547</f>
        <v>0</v>
      </c>
      <c r="W547" s="22">
        <f t="shared" si="77"/>
        <v>0</v>
      </c>
      <c r="X547" s="76"/>
      <c r="Y547" s="22">
        <f>IF(OR(X547="",X547=ФИО!$Q$8),0,IF(COUNTIF(X:X,X547)=1,0,1))</f>
        <v>0</v>
      </c>
      <c r="AA547" s="2">
        <f>INDEX(ФИО!B:B,SUMIFS(ФИО!D:D,ФИО!Q:Q,БЮДЖЕТ!X547))</f>
        <v>0</v>
      </c>
    </row>
    <row r="548" spans="1:27" x14ac:dyDescent="0.25">
      <c r="A548" s="1"/>
      <c r="B548" s="5">
        <f t="shared" si="78"/>
        <v>548</v>
      </c>
      <c r="C548" s="5" t="str">
        <f t="shared" si="79"/>
        <v/>
      </c>
      <c r="D548" s="99"/>
      <c r="E548" s="103">
        <f>SUMIFS(ID!$H:$H,ID!$F:$F,$D548)</f>
        <v>0</v>
      </c>
      <c r="F548" s="99"/>
      <c r="G548" s="103">
        <f>SUMIFS(ID!$L:$L,ID!$J:$J,$F548)</f>
        <v>0</v>
      </c>
      <c r="H548" s="99"/>
      <c r="I548" s="103">
        <f>SUMIFS(ID!$P:$P,ID!$N:$N,$H548)</f>
        <v>0</v>
      </c>
      <c r="J548" s="99"/>
      <c r="K548" s="103">
        <f>SUMIFS(ID!$T:$T,ID!$R:$R,$J548)</f>
        <v>0</v>
      </c>
      <c r="L548" s="99"/>
      <c r="M548" s="103">
        <f>SUMIFS(ID!$X:$X,ID!$V:$V,$L548)</f>
        <v>0</v>
      </c>
      <c r="N548" s="99"/>
      <c r="O548" s="103">
        <f>SUMIFS(ID!$AD:$AD,ID!$AB:$AB,$N548)</f>
        <v>0</v>
      </c>
      <c r="P548" s="99" t="str">
        <f t="shared" si="74"/>
        <v/>
      </c>
      <c r="Q548" s="22">
        <f t="shared" si="73"/>
        <v>0</v>
      </c>
      <c r="R548" s="77"/>
      <c r="S548" s="22">
        <f t="shared" si="75"/>
        <v>0</v>
      </c>
      <c r="T548" s="30"/>
      <c r="U548" s="22">
        <f t="shared" si="76"/>
        <v>0</v>
      </c>
      <c r="V548" s="78">
        <f t="shared" si="71"/>
        <v>0</v>
      </c>
      <c r="W548" s="22">
        <f t="shared" si="77"/>
        <v>0</v>
      </c>
      <c r="X548" s="76"/>
      <c r="Y548" s="22">
        <f>IF(OR(X548="",X548=ФИО!$Q$8),0,IF(COUNTIF(X:X,X548)=1,0,1))</f>
        <v>0</v>
      </c>
      <c r="AA548" s="2">
        <f>INDEX(ФИО!B:B,SUMIFS(ФИО!D:D,ФИО!Q:Q,БЮДЖЕТ!X548))</f>
        <v>0</v>
      </c>
    </row>
    <row r="549" spans="1:27" x14ac:dyDescent="0.25">
      <c r="A549" s="1"/>
      <c r="B549" s="5">
        <f t="shared" si="78"/>
        <v>549</v>
      </c>
      <c r="C549" s="5" t="str">
        <f t="shared" si="79"/>
        <v/>
      </c>
      <c r="D549" s="99"/>
      <c r="E549" s="103">
        <f>SUMIFS(ID!$H:$H,ID!$F:$F,$D549)</f>
        <v>0</v>
      </c>
      <c r="F549" s="99"/>
      <c r="G549" s="103">
        <f>SUMIFS(ID!$L:$L,ID!$J:$J,$F549)</f>
        <v>0</v>
      </c>
      <c r="H549" s="99"/>
      <c r="I549" s="103">
        <f>SUMIFS(ID!$P:$P,ID!$N:$N,$H549)</f>
        <v>0</v>
      </c>
      <c r="J549" s="99"/>
      <c r="K549" s="103">
        <f>SUMIFS(ID!$T:$T,ID!$R:$R,$J549)</f>
        <v>0</v>
      </c>
      <c r="L549" s="99"/>
      <c r="M549" s="103">
        <f>SUMIFS(ID!$X:$X,ID!$V:$V,$L549)</f>
        <v>0</v>
      </c>
      <c r="N549" s="99"/>
      <c r="O549" s="103">
        <f>SUMIFS(ID!$AD:$AD,ID!$AB:$AB,$N549)</f>
        <v>0</v>
      </c>
      <c r="P549" s="99" t="str">
        <f t="shared" si="74"/>
        <v/>
      </c>
      <c r="Q549" s="22">
        <f t="shared" si="73"/>
        <v>0</v>
      </c>
      <c r="R549" s="77"/>
      <c r="S549" s="22">
        <f t="shared" si="75"/>
        <v>0</v>
      </c>
      <c r="T549" s="30"/>
      <c r="U549" s="22">
        <f t="shared" si="76"/>
        <v>0</v>
      </c>
      <c r="V549" s="78">
        <f t="shared" ref="V549:V605" si="80">R549*T549</f>
        <v>0</v>
      </c>
      <c r="W549" s="22">
        <f t="shared" si="77"/>
        <v>0</v>
      </c>
      <c r="X549" s="76"/>
      <c r="Y549" s="22">
        <f>IF(OR(X549="",X549=ФИО!$Q$8),0,IF(COUNTIF(X:X,X549)=1,0,1))</f>
        <v>0</v>
      </c>
      <c r="AA549" s="2">
        <f>INDEX(ФИО!B:B,SUMIFS(ФИО!D:D,ФИО!Q:Q,БЮДЖЕТ!X549))</f>
        <v>0</v>
      </c>
    </row>
    <row r="550" spans="1:27" x14ac:dyDescent="0.25">
      <c r="A550" s="1"/>
      <c r="B550" s="5">
        <f t="shared" si="78"/>
        <v>550</v>
      </c>
      <c r="C550" s="5" t="str">
        <f t="shared" si="79"/>
        <v/>
      </c>
      <c r="D550" s="99"/>
      <c r="E550" s="103">
        <f>SUMIFS(ID!$H:$H,ID!$F:$F,$D550)</f>
        <v>0</v>
      </c>
      <c r="F550" s="99"/>
      <c r="G550" s="103">
        <f>SUMIFS(ID!$L:$L,ID!$J:$J,$F550)</f>
        <v>0</v>
      </c>
      <c r="H550" s="99"/>
      <c r="I550" s="103">
        <f>SUMIFS(ID!$P:$P,ID!$N:$N,$H550)</f>
        <v>0</v>
      </c>
      <c r="J550" s="99"/>
      <c r="K550" s="103">
        <f>SUMIFS(ID!$T:$T,ID!$R:$R,$J550)</f>
        <v>0</v>
      </c>
      <c r="L550" s="99"/>
      <c r="M550" s="103">
        <f>SUMIFS(ID!$X:$X,ID!$V:$V,$L550)</f>
        <v>0</v>
      </c>
      <c r="N550" s="99"/>
      <c r="O550" s="103">
        <f>SUMIFS(ID!$AD:$AD,ID!$AB:$AB,$N550)</f>
        <v>0</v>
      </c>
      <c r="P550" s="99" t="str">
        <f t="shared" si="74"/>
        <v/>
      </c>
      <c r="Q550" s="22">
        <f t="shared" si="73"/>
        <v>0</v>
      </c>
      <c r="R550" s="77"/>
      <c r="S550" s="22">
        <f t="shared" si="75"/>
        <v>0</v>
      </c>
      <c r="T550" s="30"/>
      <c r="U550" s="22">
        <f t="shared" si="76"/>
        <v>0</v>
      </c>
      <c r="V550" s="78">
        <f t="shared" si="80"/>
        <v>0</v>
      </c>
      <c r="W550" s="22">
        <f t="shared" si="77"/>
        <v>0</v>
      </c>
      <c r="X550" s="76"/>
      <c r="Y550" s="22">
        <f>IF(OR(X550="",X550=ФИО!$Q$8),0,IF(COUNTIF(X:X,X550)=1,0,1))</f>
        <v>0</v>
      </c>
      <c r="AA550" s="2">
        <f>INDEX(ФИО!B:B,SUMIFS(ФИО!D:D,ФИО!Q:Q,БЮДЖЕТ!X550))</f>
        <v>0</v>
      </c>
    </row>
    <row r="551" spans="1:27" x14ac:dyDescent="0.25">
      <c r="A551" s="1"/>
      <c r="B551" s="5">
        <f t="shared" si="78"/>
        <v>551</v>
      </c>
      <c r="C551" s="5" t="str">
        <f t="shared" si="79"/>
        <v/>
      </c>
      <c r="D551" s="99"/>
      <c r="E551" s="103">
        <f>SUMIFS(ID!$H:$H,ID!$F:$F,$D551)</f>
        <v>0</v>
      </c>
      <c r="F551" s="99"/>
      <c r="G551" s="103">
        <f>SUMIFS(ID!$L:$L,ID!$J:$J,$F551)</f>
        <v>0</v>
      </c>
      <c r="H551" s="99"/>
      <c r="I551" s="103">
        <f>SUMIFS(ID!$P:$P,ID!$N:$N,$H551)</f>
        <v>0</v>
      </c>
      <c r="J551" s="99"/>
      <c r="K551" s="103">
        <f>SUMIFS(ID!$T:$T,ID!$R:$R,$J551)</f>
        <v>0</v>
      </c>
      <c r="L551" s="99"/>
      <c r="M551" s="103">
        <f>SUMIFS(ID!$X:$X,ID!$V:$V,$L551)</f>
        <v>0</v>
      </c>
      <c r="N551" s="99"/>
      <c r="O551" s="103">
        <f>SUMIFS(ID!$AD:$AD,ID!$AB:$AB,$N551)</f>
        <v>0</v>
      </c>
      <c r="P551" s="99" t="str">
        <f t="shared" si="74"/>
        <v/>
      </c>
      <c r="Q551" s="22">
        <f t="shared" si="73"/>
        <v>0</v>
      </c>
      <c r="R551" s="77"/>
      <c r="S551" s="22">
        <f t="shared" si="75"/>
        <v>0</v>
      </c>
      <c r="T551" s="30"/>
      <c r="U551" s="22">
        <f t="shared" si="76"/>
        <v>0</v>
      </c>
      <c r="V551" s="78">
        <f t="shared" si="80"/>
        <v>0</v>
      </c>
      <c r="W551" s="22">
        <f t="shared" si="77"/>
        <v>0</v>
      </c>
      <c r="X551" s="76"/>
      <c r="Y551" s="22">
        <f>IF(OR(X551="",X551=ФИО!$Q$8),0,IF(COUNTIF(X:X,X551)=1,0,1))</f>
        <v>0</v>
      </c>
      <c r="AA551" s="2">
        <f>INDEX(ФИО!B:B,SUMIFS(ФИО!D:D,ФИО!Q:Q,БЮДЖЕТ!X551))</f>
        <v>0</v>
      </c>
    </row>
    <row r="552" spans="1:27" x14ac:dyDescent="0.25">
      <c r="A552" s="1"/>
      <c r="B552" s="5">
        <f t="shared" si="78"/>
        <v>552</v>
      </c>
      <c r="C552" s="5" t="str">
        <f t="shared" si="79"/>
        <v/>
      </c>
      <c r="D552" s="99"/>
      <c r="E552" s="103">
        <f>SUMIFS(ID!$H:$H,ID!$F:$F,$D552)</f>
        <v>0</v>
      </c>
      <c r="F552" s="99"/>
      <c r="G552" s="103">
        <f>SUMIFS(ID!$L:$L,ID!$J:$J,$F552)</f>
        <v>0</v>
      </c>
      <c r="H552" s="99"/>
      <c r="I552" s="103">
        <f>SUMIFS(ID!$P:$P,ID!$N:$N,$H552)</f>
        <v>0</v>
      </c>
      <c r="J552" s="99"/>
      <c r="K552" s="103">
        <f>SUMIFS(ID!$T:$T,ID!$R:$R,$J552)</f>
        <v>0</v>
      </c>
      <c r="L552" s="99"/>
      <c r="M552" s="103">
        <f>SUMIFS(ID!$X:$X,ID!$V:$V,$L552)</f>
        <v>0</v>
      </c>
      <c r="N552" s="99"/>
      <c r="O552" s="103">
        <f>SUMIFS(ID!$AD:$AD,ID!$AB:$AB,$N552)</f>
        <v>0</v>
      </c>
      <c r="P552" s="99" t="str">
        <f t="shared" si="74"/>
        <v/>
      </c>
      <c r="Q552" s="22">
        <f t="shared" si="73"/>
        <v>0</v>
      </c>
      <c r="R552" s="77"/>
      <c r="S552" s="22">
        <f t="shared" si="75"/>
        <v>0</v>
      </c>
      <c r="T552" s="30"/>
      <c r="U552" s="22">
        <f t="shared" si="76"/>
        <v>0</v>
      </c>
      <c r="V552" s="78">
        <f t="shared" si="80"/>
        <v>0</v>
      </c>
      <c r="W552" s="22">
        <f t="shared" si="77"/>
        <v>0</v>
      </c>
      <c r="X552" s="76"/>
      <c r="Y552" s="22">
        <f>IF(OR(X552="",X552=ФИО!$Q$8),0,IF(COUNTIF(X:X,X552)=1,0,1))</f>
        <v>0</v>
      </c>
      <c r="AA552" s="2">
        <f>INDEX(ФИО!B:B,SUMIFS(ФИО!D:D,ФИО!Q:Q,БЮДЖЕТ!X552))</f>
        <v>0</v>
      </c>
    </row>
    <row r="553" spans="1:27" x14ac:dyDescent="0.25">
      <c r="A553" s="1"/>
      <c r="B553" s="5">
        <f t="shared" si="78"/>
        <v>553</v>
      </c>
      <c r="C553" s="5" t="str">
        <f t="shared" si="79"/>
        <v/>
      </c>
      <c r="D553" s="99"/>
      <c r="E553" s="103">
        <f>SUMIFS(ID!$H:$H,ID!$F:$F,$D553)</f>
        <v>0</v>
      </c>
      <c r="F553" s="99"/>
      <c r="G553" s="103">
        <f>SUMIFS(ID!$L:$L,ID!$J:$J,$F553)</f>
        <v>0</v>
      </c>
      <c r="H553" s="99"/>
      <c r="I553" s="103">
        <f>SUMIFS(ID!$P:$P,ID!$N:$N,$H553)</f>
        <v>0</v>
      </c>
      <c r="J553" s="99"/>
      <c r="K553" s="103">
        <f>SUMIFS(ID!$T:$T,ID!$R:$R,$J553)</f>
        <v>0</v>
      </c>
      <c r="L553" s="99"/>
      <c r="M553" s="103">
        <f>SUMIFS(ID!$X:$X,ID!$V:$V,$L553)</f>
        <v>0</v>
      </c>
      <c r="N553" s="99"/>
      <c r="O553" s="103">
        <f>SUMIFS(ID!$AD:$AD,ID!$AB:$AB,$N553)</f>
        <v>0</v>
      </c>
      <c r="P553" s="99" t="str">
        <f t="shared" si="74"/>
        <v/>
      </c>
      <c r="Q553" s="22">
        <f t="shared" si="73"/>
        <v>0</v>
      </c>
      <c r="R553" s="77"/>
      <c r="S553" s="22">
        <f t="shared" si="75"/>
        <v>0</v>
      </c>
      <c r="T553" s="30"/>
      <c r="U553" s="22">
        <f t="shared" si="76"/>
        <v>0</v>
      </c>
      <c r="V553" s="78">
        <f t="shared" si="80"/>
        <v>0</v>
      </c>
      <c r="W553" s="22">
        <f t="shared" si="77"/>
        <v>0</v>
      </c>
      <c r="X553" s="76"/>
      <c r="Y553" s="22">
        <f>IF(OR(X553="",X553=ФИО!$Q$8),0,IF(COUNTIF(X:X,X553)=1,0,1))</f>
        <v>0</v>
      </c>
      <c r="AA553" s="2">
        <f>INDEX(ФИО!B:B,SUMIFS(ФИО!D:D,ФИО!Q:Q,БЮДЖЕТ!X553))</f>
        <v>0</v>
      </c>
    </row>
    <row r="554" spans="1:27" s="75" customFormat="1" x14ac:dyDescent="0.25">
      <c r="A554" s="1"/>
      <c r="B554" s="5">
        <f t="shared" si="78"/>
        <v>554</v>
      </c>
      <c r="C554" s="5" t="str">
        <f t="shared" si="79"/>
        <v/>
      </c>
      <c r="D554" s="110"/>
      <c r="E554" s="103">
        <f>SUMIFS(ID!$H:$H,ID!$F:$F,$D554)</f>
        <v>0</v>
      </c>
      <c r="F554" s="110"/>
      <c r="G554" s="103">
        <f>SUMIFS(ID!$L:$L,ID!$J:$J,$F554)</f>
        <v>0</v>
      </c>
      <c r="H554" s="110"/>
      <c r="I554" s="103">
        <f>SUMIFS(ID!$P:$P,ID!$N:$N,$H554)</f>
        <v>0</v>
      </c>
      <c r="J554" s="110"/>
      <c r="K554" s="103">
        <f>SUMIFS(ID!$T:$T,ID!$R:$R,$J554)</f>
        <v>0</v>
      </c>
      <c r="L554" s="110"/>
      <c r="M554" s="103">
        <f>SUMIFS(ID!$X:$X,ID!$V:$V,$L554)</f>
        <v>0</v>
      </c>
      <c r="N554" s="110"/>
      <c r="O554" s="103">
        <f>SUMIFS(ID!$AD:$AD,ID!$AB:$AB,$N554)</f>
        <v>0</v>
      </c>
      <c r="P554" s="99" t="str">
        <f t="shared" si="74"/>
        <v/>
      </c>
      <c r="Q554" s="22">
        <f t="shared" si="73"/>
        <v>0</v>
      </c>
      <c r="R554" s="77"/>
      <c r="S554" s="22">
        <f t="shared" si="75"/>
        <v>0</v>
      </c>
      <c r="T554" s="77"/>
      <c r="U554" s="22">
        <f t="shared" si="76"/>
        <v>0</v>
      </c>
      <c r="V554" s="78">
        <f t="shared" si="80"/>
        <v>0</v>
      </c>
      <c r="W554" s="22">
        <f t="shared" si="77"/>
        <v>0</v>
      </c>
      <c r="X554" s="76"/>
      <c r="Y554" s="22">
        <f>IF(OR(X554="",X554=ФИО!$Q$8),0,IF(COUNTIF(X:X,X554)=1,0,1))</f>
        <v>0</v>
      </c>
      <c r="AA554" s="2">
        <f>INDEX(ФИО!B:B,SUMIFS(ФИО!D:D,ФИО!Q:Q,БЮДЖЕТ!X554))</f>
        <v>0</v>
      </c>
    </row>
    <row r="555" spans="1:27" x14ac:dyDescent="0.25">
      <c r="A555" s="1"/>
      <c r="B555" s="5">
        <f t="shared" si="78"/>
        <v>555</v>
      </c>
      <c r="C555" s="5" t="str">
        <f t="shared" si="79"/>
        <v/>
      </c>
      <c r="D555" s="99"/>
      <c r="E555" s="103">
        <f>SUMIFS(ID!$H:$H,ID!$F:$F,$D555)</f>
        <v>0</v>
      </c>
      <c r="F555" s="99"/>
      <c r="G555" s="103">
        <f>SUMIFS(ID!$L:$L,ID!$J:$J,$F555)</f>
        <v>0</v>
      </c>
      <c r="H555" s="99"/>
      <c r="I555" s="103">
        <f>SUMIFS(ID!$P:$P,ID!$N:$N,$H555)</f>
        <v>0</v>
      </c>
      <c r="J555" s="99"/>
      <c r="K555" s="103">
        <f>SUMIFS(ID!$T:$T,ID!$R:$R,$J555)</f>
        <v>0</v>
      </c>
      <c r="L555" s="99"/>
      <c r="M555" s="103">
        <f>SUMIFS(ID!$X:$X,ID!$V:$V,$L555)</f>
        <v>0</v>
      </c>
      <c r="N555" s="99"/>
      <c r="O555" s="103">
        <f>SUMIFS(ID!$AD:$AD,ID!$AB:$AB,$N555)</f>
        <v>0</v>
      </c>
      <c r="P555" s="99" t="str">
        <f t="shared" si="74"/>
        <v/>
      </c>
      <c r="Q555" s="22">
        <f t="shared" si="73"/>
        <v>0</v>
      </c>
      <c r="R555" s="30"/>
      <c r="S555" s="22">
        <f t="shared" si="75"/>
        <v>0</v>
      </c>
      <c r="T555" s="30"/>
      <c r="U555" s="22">
        <f t="shared" si="76"/>
        <v>0</v>
      </c>
      <c r="V555" s="78">
        <f t="shared" si="80"/>
        <v>0</v>
      </c>
      <c r="W555" s="22">
        <f t="shared" si="77"/>
        <v>0</v>
      </c>
      <c r="X555" s="76"/>
      <c r="Y555" s="22">
        <f>IF(OR(X555="",X555=ФИО!$Q$8),0,IF(COUNTIF(X:X,X555)=1,0,1))</f>
        <v>0</v>
      </c>
      <c r="AA555" s="2">
        <f>INDEX(ФИО!B:B,SUMIFS(ФИО!D:D,ФИО!Q:Q,БЮДЖЕТ!X555))</f>
        <v>0</v>
      </c>
    </row>
    <row r="556" spans="1:27" x14ac:dyDescent="0.25">
      <c r="A556" s="1"/>
      <c r="B556" s="5">
        <f t="shared" si="78"/>
        <v>556</v>
      </c>
      <c r="C556" s="5" t="str">
        <f t="shared" si="79"/>
        <v/>
      </c>
      <c r="D556" s="99"/>
      <c r="E556" s="103">
        <f>SUMIFS(ID!$H:$H,ID!$F:$F,$D556)</f>
        <v>0</v>
      </c>
      <c r="F556" s="99"/>
      <c r="G556" s="103">
        <f>SUMIFS(ID!$L:$L,ID!$J:$J,$F556)</f>
        <v>0</v>
      </c>
      <c r="H556" s="99"/>
      <c r="I556" s="103">
        <f>SUMIFS(ID!$P:$P,ID!$N:$N,$H556)</f>
        <v>0</v>
      </c>
      <c r="J556" s="99"/>
      <c r="K556" s="103">
        <f>SUMIFS(ID!$T:$T,ID!$R:$R,$J556)</f>
        <v>0</v>
      </c>
      <c r="L556" s="99"/>
      <c r="M556" s="103">
        <f>SUMIFS(ID!$X:$X,ID!$V:$V,$L556)</f>
        <v>0</v>
      </c>
      <c r="N556" s="99"/>
      <c r="O556" s="103">
        <f>SUMIFS(ID!$AD:$AD,ID!$AB:$AB,$N556)</f>
        <v>0</v>
      </c>
      <c r="P556" s="99" t="str">
        <f t="shared" si="74"/>
        <v/>
      </c>
      <c r="Q556" s="22">
        <f t="shared" si="73"/>
        <v>0</v>
      </c>
      <c r="R556" s="30"/>
      <c r="S556" s="22">
        <f t="shared" si="75"/>
        <v>0</v>
      </c>
      <c r="T556" s="30"/>
      <c r="U556" s="22">
        <f t="shared" si="76"/>
        <v>0</v>
      </c>
      <c r="V556" s="78">
        <f t="shared" si="80"/>
        <v>0</v>
      </c>
      <c r="W556" s="22">
        <f t="shared" si="77"/>
        <v>0</v>
      </c>
      <c r="X556" s="76"/>
      <c r="Y556" s="22">
        <f>IF(OR(X556="",X556=ФИО!$Q$8),0,IF(COUNTIF(X:X,X556)=1,0,1))</f>
        <v>0</v>
      </c>
      <c r="AA556" s="2">
        <f>INDEX(ФИО!B:B,SUMIFS(ФИО!D:D,ФИО!Q:Q,БЮДЖЕТ!X556))</f>
        <v>0</v>
      </c>
    </row>
    <row r="557" spans="1:27" x14ac:dyDescent="0.25">
      <c r="A557" s="1"/>
      <c r="B557" s="5">
        <f t="shared" si="78"/>
        <v>557</v>
      </c>
      <c r="C557" s="5" t="str">
        <f t="shared" si="79"/>
        <v/>
      </c>
      <c r="D557" s="99"/>
      <c r="E557" s="103">
        <f>SUMIFS(ID!$H:$H,ID!$F:$F,$D557)</f>
        <v>0</v>
      </c>
      <c r="F557" s="99"/>
      <c r="G557" s="103">
        <f>SUMIFS(ID!$L:$L,ID!$J:$J,$F557)</f>
        <v>0</v>
      </c>
      <c r="H557" s="99"/>
      <c r="I557" s="103">
        <f>SUMIFS(ID!$P:$P,ID!$N:$N,$H557)</f>
        <v>0</v>
      </c>
      <c r="J557" s="99"/>
      <c r="K557" s="103">
        <f>SUMIFS(ID!$T:$T,ID!$R:$R,$J557)</f>
        <v>0</v>
      </c>
      <c r="L557" s="99"/>
      <c r="M557" s="103">
        <f>SUMIFS(ID!$X:$X,ID!$V:$V,$L557)</f>
        <v>0</v>
      </c>
      <c r="N557" s="99"/>
      <c r="O557" s="103">
        <f>SUMIFS(ID!$AD:$AD,ID!$AB:$AB,$N557)</f>
        <v>0</v>
      </c>
      <c r="P557" s="99" t="str">
        <f t="shared" si="74"/>
        <v/>
      </c>
      <c r="Q557" s="22">
        <f t="shared" si="73"/>
        <v>0</v>
      </c>
      <c r="R557" s="30"/>
      <c r="S557" s="22">
        <f t="shared" si="75"/>
        <v>0</v>
      </c>
      <c r="T557" s="30"/>
      <c r="U557" s="22">
        <f t="shared" si="76"/>
        <v>0</v>
      </c>
      <c r="V557" s="78">
        <f t="shared" si="80"/>
        <v>0</v>
      </c>
      <c r="W557" s="22">
        <f t="shared" si="77"/>
        <v>0</v>
      </c>
      <c r="X557" s="76"/>
      <c r="Y557" s="22">
        <f>IF(OR(X557="",X557=ФИО!$Q$8),0,IF(COUNTIF(X:X,X557)=1,0,1))</f>
        <v>0</v>
      </c>
      <c r="AA557" s="2">
        <f>INDEX(ФИО!B:B,SUMIFS(ФИО!D:D,ФИО!Q:Q,БЮДЖЕТ!X557))</f>
        <v>0</v>
      </c>
    </row>
    <row r="558" spans="1:27" x14ac:dyDescent="0.25">
      <c r="A558" s="1"/>
      <c r="B558" s="5">
        <f t="shared" si="78"/>
        <v>558</v>
      </c>
      <c r="C558" s="5" t="str">
        <f t="shared" si="79"/>
        <v/>
      </c>
      <c r="D558" s="99"/>
      <c r="E558" s="103">
        <f>SUMIFS(ID!$H:$H,ID!$F:$F,$D558)</f>
        <v>0</v>
      </c>
      <c r="F558" s="99"/>
      <c r="G558" s="103">
        <f>SUMIFS(ID!$L:$L,ID!$J:$J,$F558)</f>
        <v>0</v>
      </c>
      <c r="H558" s="99"/>
      <c r="I558" s="103">
        <f>SUMIFS(ID!$P:$P,ID!$N:$N,$H558)</f>
        <v>0</v>
      </c>
      <c r="J558" s="99"/>
      <c r="K558" s="103">
        <f>SUMIFS(ID!$T:$T,ID!$R:$R,$J558)</f>
        <v>0</v>
      </c>
      <c r="L558" s="99"/>
      <c r="M558" s="103">
        <f>SUMIFS(ID!$X:$X,ID!$V:$V,$L558)</f>
        <v>0</v>
      </c>
      <c r="N558" s="99"/>
      <c r="O558" s="103">
        <f>SUMIFS(ID!$AD:$AD,ID!$AB:$AB,$N558)</f>
        <v>0</v>
      </c>
      <c r="P558" s="99" t="str">
        <f t="shared" si="74"/>
        <v/>
      </c>
      <c r="Q558" s="22">
        <f t="shared" si="73"/>
        <v>0</v>
      </c>
      <c r="R558" s="30"/>
      <c r="S558" s="22">
        <f t="shared" si="75"/>
        <v>0</v>
      </c>
      <c r="T558" s="30"/>
      <c r="U558" s="22">
        <f t="shared" si="76"/>
        <v>0</v>
      </c>
      <c r="V558" s="78">
        <f>R558*T558</f>
        <v>0</v>
      </c>
      <c r="W558" s="22">
        <f t="shared" si="77"/>
        <v>0</v>
      </c>
      <c r="X558" s="76"/>
      <c r="Y558" s="22">
        <f>IF(OR(X558="",X558=ФИО!$Q$8),0,IF(COUNTIF(X:X,X558)=1,0,1))</f>
        <v>0</v>
      </c>
      <c r="AA558" s="2">
        <f>INDEX(ФИО!B:B,SUMIFS(ФИО!D:D,ФИО!Q:Q,БЮДЖЕТ!X558))</f>
        <v>0</v>
      </c>
    </row>
    <row r="559" spans="1:27" x14ac:dyDescent="0.25">
      <c r="A559" s="1"/>
      <c r="B559" s="5">
        <f t="shared" si="78"/>
        <v>559</v>
      </c>
      <c r="C559" s="5" t="str">
        <f t="shared" si="79"/>
        <v/>
      </c>
      <c r="D559" s="99"/>
      <c r="E559" s="103">
        <f>SUMIFS(ID!$H:$H,ID!$F:$F,$D559)</f>
        <v>0</v>
      </c>
      <c r="F559" s="99"/>
      <c r="G559" s="103">
        <f>SUMIFS(ID!$L:$L,ID!$J:$J,$F559)</f>
        <v>0</v>
      </c>
      <c r="H559" s="99"/>
      <c r="I559" s="103">
        <f>SUMIFS(ID!$P:$P,ID!$N:$N,$H559)</f>
        <v>0</v>
      </c>
      <c r="J559" s="99"/>
      <c r="K559" s="103">
        <f>SUMIFS(ID!$T:$T,ID!$R:$R,$J559)</f>
        <v>0</v>
      </c>
      <c r="L559" s="99"/>
      <c r="M559" s="103">
        <f>SUMIFS(ID!$X:$X,ID!$V:$V,$L559)</f>
        <v>0</v>
      </c>
      <c r="N559" s="99"/>
      <c r="O559" s="103">
        <f>SUMIFS(ID!$AD:$AD,ID!$AB:$AB,$N559)</f>
        <v>0</v>
      </c>
      <c r="P559" s="99" t="str">
        <f t="shared" si="74"/>
        <v/>
      </c>
      <c r="Q559" s="22">
        <f t="shared" si="73"/>
        <v>0</v>
      </c>
      <c r="R559" s="30"/>
      <c r="S559" s="22">
        <f t="shared" si="75"/>
        <v>0</v>
      </c>
      <c r="T559" s="30"/>
      <c r="U559" s="22">
        <f t="shared" si="76"/>
        <v>0</v>
      </c>
      <c r="V559" s="78">
        <f>R559*T559</f>
        <v>0</v>
      </c>
      <c r="W559" s="22">
        <f t="shared" si="77"/>
        <v>0</v>
      </c>
      <c r="X559" s="76"/>
      <c r="Y559" s="22">
        <f>IF(OR(X559="",X559=ФИО!$Q$8),0,IF(COUNTIF(X:X,X559)=1,0,1))</f>
        <v>0</v>
      </c>
      <c r="AA559" s="2">
        <f>INDEX(ФИО!B:B,SUMIFS(ФИО!D:D,ФИО!Q:Q,БЮДЖЕТ!X559))</f>
        <v>0</v>
      </c>
    </row>
    <row r="560" spans="1:27" x14ac:dyDescent="0.25">
      <c r="A560" s="1"/>
      <c r="B560" s="5">
        <f t="shared" si="78"/>
        <v>560</v>
      </c>
      <c r="C560" s="5" t="str">
        <f t="shared" si="79"/>
        <v/>
      </c>
      <c r="D560" s="99"/>
      <c r="E560" s="103">
        <f>SUMIFS(ID!$H:$H,ID!$F:$F,$D560)</f>
        <v>0</v>
      </c>
      <c r="F560" s="99"/>
      <c r="G560" s="103">
        <f>SUMIFS(ID!$L:$L,ID!$J:$J,$F560)</f>
        <v>0</v>
      </c>
      <c r="H560" s="99"/>
      <c r="I560" s="103">
        <f>SUMIFS(ID!$P:$P,ID!$N:$N,$H560)</f>
        <v>0</v>
      </c>
      <c r="J560" s="99"/>
      <c r="K560" s="103">
        <f>SUMIFS(ID!$T:$T,ID!$R:$R,$J560)</f>
        <v>0</v>
      </c>
      <c r="L560" s="99"/>
      <c r="M560" s="103">
        <f>SUMIFS(ID!$X:$X,ID!$V:$V,$L560)</f>
        <v>0</v>
      </c>
      <c r="N560" s="99"/>
      <c r="O560" s="103">
        <f>SUMIFS(ID!$AD:$AD,ID!$AB:$AB,$N560)</f>
        <v>0</v>
      </c>
      <c r="P560" s="99" t="str">
        <f t="shared" si="74"/>
        <v/>
      </c>
      <c r="Q560" s="22">
        <f t="shared" si="73"/>
        <v>0</v>
      </c>
      <c r="R560" s="30"/>
      <c r="S560" s="22">
        <f t="shared" si="75"/>
        <v>0</v>
      </c>
      <c r="T560" s="30"/>
      <c r="U560" s="22">
        <f t="shared" si="76"/>
        <v>0</v>
      </c>
      <c r="V560" s="78">
        <f t="shared" si="80"/>
        <v>0</v>
      </c>
      <c r="W560" s="22">
        <f t="shared" si="77"/>
        <v>0</v>
      </c>
      <c r="X560" s="76"/>
      <c r="Y560" s="22">
        <f>IF(OR(X560="",X560=ФИО!$Q$8),0,IF(COUNTIF(X:X,X560)=1,0,1))</f>
        <v>0</v>
      </c>
      <c r="AA560" s="2">
        <f>INDEX(ФИО!B:B,SUMIFS(ФИО!D:D,ФИО!Q:Q,БЮДЖЕТ!X560))</f>
        <v>0</v>
      </c>
    </row>
    <row r="561" spans="1:27" x14ac:dyDescent="0.25">
      <c r="A561" s="1"/>
      <c r="B561" s="5">
        <f t="shared" si="78"/>
        <v>561</v>
      </c>
      <c r="C561" s="5" t="str">
        <f t="shared" si="79"/>
        <v/>
      </c>
      <c r="D561" s="99"/>
      <c r="E561" s="103">
        <f>SUMIFS(ID!$H:$H,ID!$F:$F,$D561)</f>
        <v>0</v>
      </c>
      <c r="F561" s="99"/>
      <c r="G561" s="103">
        <f>SUMIFS(ID!$L:$L,ID!$J:$J,$F561)</f>
        <v>0</v>
      </c>
      <c r="H561" s="99"/>
      <c r="I561" s="103">
        <f>SUMIFS(ID!$P:$P,ID!$N:$N,$H561)</f>
        <v>0</v>
      </c>
      <c r="J561" s="99"/>
      <c r="K561" s="103">
        <f>SUMIFS(ID!$T:$T,ID!$R:$R,$J561)</f>
        <v>0</v>
      </c>
      <c r="L561" s="99"/>
      <c r="M561" s="103">
        <f>SUMIFS(ID!$X:$X,ID!$V:$V,$L561)</f>
        <v>0</v>
      </c>
      <c r="N561" s="99"/>
      <c r="O561" s="103">
        <f>SUMIFS(ID!$AD:$AD,ID!$AB:$AB,$N561)</f>
        <v>0</v>
      </c>
      <c r="P561" s="99" t="str">
        <f t="shared" si="74"/>
        <v/>
      </c>
      <c r="Q561" s="22">
        <f t="shared" si="73"/>
        <v>0</v>
      </c>
      <c r="R561" s="30"/>
      <c r="S561" s="22">
        <f t="shared" si="75"/>
        <v>0</v>
      </c>
      <c r="T561" s="30"/>
      <c r="U561" s="22">
        <f t="shared" si="76"/>
        <v>0</v>
      </c>
      <c r="V561" s="78">
        <f t="shared" si="80"/>
        <v>0</v>
      </c>
      <c r="W561" s="22">
        <f t="shared" si="77"/>
        <v>0</v>
      </c>
      <c r="X561" s="76"/>
      <c r="Y561" s="22">
        <f>IF(OR(X561="",X561=ФИО!$Q$8),0,IF(COUNTIF(X:X,X561)=1,0,1))</f>
        <v>0</v>
      </c>
      <c r="AA561" s="2">
        <f>INDEX(ФИО!B:B,SUMIFS(ФИО!D:D,ФИО!Q:Q,БЮДЖЕТ!X561))</f>
        <v>0</v>
      </c>
    </row>
    <row r="562" spans="1:27" x14ac:dyDescent="0.25">
      <c r="A562" s="1"/>
      <c r="B562" s="5">
        <f t="shared" si="78"/>
        <v>562</v>
      </c>
      <c r="C562" s="5" t="str">
        <f t="shared" si="79"/>
        <v/>
      </c>
      <c r="D562" s="99"/>
      <c r="E562" s="103">
        <f>SUMIFS(ID!$H:$H,ID!$F:$F,$D562)</f>
        <v>0</v>
      </c>
      <c r="F562" s="99"/>
      <c r="G562" s="103">
        <f>SUMIFS(ID!$L:$L,ID!$J:$J,$F562)</f>
        <v>0</v>
      </c>
      <c r="H562" s="99"/>
      <c r="I562" s="103">
        <f>SUMIFS(ID!$P:$P,ID!$N:$N,$H562)</f>
        <v>0</v>
      </c>
      <c r="J562" s="99"/>
      <c r="K562" s="103">
        <f>SUMIFS(ID!$T:$T,ID!$R:$R,$J562)</f>
        <v>0</v>
      </c>
      <c r="L562" s="99"/>
      <c r="M562" s="103">
        <f>SUMIFS(ID!$X:$X,ID!$V:$V,$L562)</f>
        <v>0</v>
      </c>
      <c r="N562" s="99"/>
      <c r="O562" s="103">
        <f>SUMIFS(ID!$AD:$AD,ID!$AB:$AB,$N562)</f>
        <v>0</v>
      </c>
      <c r="P562" s="99" t="str">
        <f t="shared" si="74"/>
        <v/>
      </c>
      <c r="Q562" s="22">
        <f t="shared" si="73"/>
        <v>0</v>
      </c>
      <c r="R562" s="30"/>
      <c r="S562" s="22">
        <f t="shared" si="75"/>
        <v>0</v>
      </c>
      <c r="T562" s="30"/>
      <c r="U562" s="22">
        <f t="shared" si="76"/>
        <v>0</v>
      </c>
      <c r="V562" s="78">
        <f t="shared" si="80"/>
        <v>0</v>
      </c>
      <c r="W562" s="22">
        <f t="shared" si="77"/>
        <v>0</v>
      </c>
      <c r="X562" s="76"/>
      <c r="Y562" s="22">
        <f>IF(OR(X562="",X562=ФИО!$Q$8),0,IF(COUNTIF(X:X,X562)=1,0,1))</f>
        <v>0</v>
      </c>
      <c r="AA562" s="2">
        <f>INDEX(ФИО!B:B,SUMIFS(ФИО!D:D,ФИО!Q:Q,БЮДЖЕТ!X562))</f>
        <v>0</v>
      </c>
    </row>
    <row r="563" spans="1:27" x14ac:dyDescent="0.25">
      <c r="A563" s="1"/>
      <c r="B563" s="5">
        <f t="shared" si="78"/>
        <v>563</v>
      </c>
      <c r="C563" s="5" t="str">
        <f t="shared" si="79"/>
        <v/>
      </c>
      <c r="D563" s="99"/>
      <c r="E563" s="103">
        <f>SUMIFS(ID!$H:$H,ID!$F:$F,$D563)</f>
        <v>0</v>
      </c>
      <c r="F563" s="99"/>
      <c r="G563" s="103">
        <f>SUMIFS(ID!$L:$L,ID!$J:$J,$F563)</f>
        <v>0</v>
      </c>
      <c r="H563" s="99"/>
      <c r="I563" s="103">
        <f>SUMIFS(ID!$P:$P,ID!$N:$N,$H563)</f>
        <v>0</v>
      </c>
      <c r="J563" s="99"/>
      <c r="K563" s="103">
        <f>SUMIFS(ID!$T:$T,ID!$R:$R,$J563)</f>
        <v>0</v>
      </c>
      <c r="L563" s="99"/>
      <c r="M563" s="103">
        <f>SUMIFS(ID!$X:$X,ID!$V:$V,$L563)</f>
        <v>0</v>
      </c>
      <c r="N563" s="99"/>
      <c r="O563" s="103">
        <f>SUMIFS(ID!$AD:$AD,ID!$AB:$AB,$N563)</f>
        <v>0</v>
      </c>
      <c r="P563" s="99" t="str">
        <f t="shared" si="74"/>
        <v/>
      </c>
      <c r="Q563" s="22">
        <f t="shared" si="73"/>
        <v>0</v>
      </c>
      <c r="R563" s="30"/>
      <c r="S563" s="22">
        <f t="shared" si="75"/>
        <v>0</v>
      </c>
      <c r="T563" s="30"/>
      <c r="U563" s="22">
        <f t="shared" si="76"/>
        <v>0</v>
      </c>
      <c r="V563" s="78">
        <f t="shared" si="80"/>
        <v>0</v>
      </c>
      <c r="W563" s="22">
        <f t="shared" si="77"/>
        <v>0</v>
      </c>
      <c r="X563" s="76"/>
      <c r="Y563" s="22">
        <f>IF(OR(X563="",X563=ФИО!$Q$8),0,IF(COUNTIF(X:X,X563)=1,0,1))</f>
        <v>0</v>
      </c>
      <c r="AA563" s="2">
        <f>INDEX(ФИО!B:B,SUMIFS(ФИО!D:D,ФИО!Q:Q,БЮДЖЕТ!X563))</f>
        <v>0</v>
      </c>
    </row>
    <row r="564" spans="1:27" x14ac:dyDescent="0.25">
      <c r="A564" s="1"/>
      <c r="B564" s="5">
        <f t="shared" si="78"/>
        <v>564</v>
      </c>
      <c r="C564" s="5" t="str">
        <f t="shared" si="79"/>
        <v/>
      </c>
      <c r="D564" s="99"/>
      <c r="E564" s="103">
        <f>SUMIFS(ID!$H:$H,ID!$F:$F,$D564)</f>
        <v>0</v>
      </c>
      <c r="F564" s="99"/>
      <c r="G564" s="103">
        <f>SUMIFS(ID!$L:$L,ID!$J:$J,$F564)</f>
        <v>0</v>
      </c>
      <c r="H564" s="99"/>
      <c r="I564" s="103">
        <f>SUMIFS(ID!$P:$P,ID!$N:$N,$H564)</f>
        <v>0</v>
      </c>
      <c r="J564" s="99"/>
      <c r="K564" s="103">
        <f>SUMIFS(ID!$T:$T,ID!$R:$R,$J564)</f>
        <v>0</v>
      </c>
      <c r="L564" s="99"/>
      <c r="M564" s="103">
        <f>SUMIFS(ID!$X:$X,ID!$V:$V,$L564)</f>
        <v>0</v>
      </c>
      <c r="N564" s="99"/>
      <c r="O564" s="103">
        <f>SUMIFS(ID!$AD:$AD,ID!$AB:$AB,$N564)</f>
        <v>0</v>
      </c>
      <c r="P564" s="99" t="str">
        <f t="shared" si="74"/>
        <v/>
      </c>
      <c r="Q564" s="22">
        <f t="shared" si="73"/>
        <v>0</v>
      </c>
      <c r="R564" s="30"/>
      <c r="S564" s="22">
        <f t="shared" si="75"/>
        <v>0</v>
      </c>
      <c r="T564" s="30"/>
      <c r="U564" s="22">
        <f t="shared" si="76"/>
        <v>0</v>
      </c>
      <c r="V564" s="78">
        <f t="shared" si="80"/>
        <v>0</v>
      </c>
      <c r="W564" s="22">
        <f t="shared" si="77"/>
        <v>0</v>
      </c>
      <c r="X564" s="76"/>
      <c r="Y564" s="22">
        <f>IF(OR(X564="",X564=ФИО!$Q$8),0,IF(COUNTIF(X:X,X564)=1,0,1))</f>
        <v>0</v>
      </c>
      <c r="AA564" s="2">
        <f>INDEX(ФИО!B:B,SUMIFS(ФИО!D:D,ФИО!Q:Q,БЮДЖЕТ!X564))</f>
        <v>0</v>
      </c>
    </row>
    <row r="565" spans="1:27" x14ac:dyDescent="0.25">
      <c r="A565" s="1"/>
      <c r="B565" s="5">
        <f t="shared" si="78"/>
        <v>565</v>
      </c>
      <c r="C565" s="5" t="str">
        <f t="shared" si="79"/>
        <v/>
      </c>
      <c r="D565" s="99"/>
      <c r="E565" s="103">
        <f>SUMIFS(ID!$H:$H,ID!$F:$F,$D565)</f>
        <v>0</v>
      </c>
      <c r="F565" s="99"/>
      <c r="G565" s="103">
        <f>SUMIFS(ID!$L:$L,ID!$J:$J,$F565)</f>
        <v>0</v>
      </c>
      <c r="H565" s="99"/>
      <c r="I565" s="103">
        <f>SUMIFS(ID!$P:$P,ID!$N:$N,$H565)</f>
        <v>0</v>
      </c>
      <c r="J565" s="99"/>
      <c r="K565" s="103">
        <f>SUMIFS(ID!$T:$T,ID!$R:$R,$J565)</f>
        <v>0</v>
      </c>
      <c r="L565" s="99"/>
      <c r="M565" s="103">
        <f>SUMIFS(ID!$X:$X,ID!$V:$V,$L565)</f>
        <v>0</v>
      </c>
      <c r="N565" s="99"/>
      <c r="O565" s="103">
        <f>SUMIFS(ID!$AD:$AD,ID!$AB:$AB,$N565)</f>
        <v>0</v>
      </c>
      <c r="P565" s="99" t="str">
        <f t="shared" si="74"/>
        <v/>
      </c>
      <c r="Q565" s="22">
        <f t="shared" si="73"/>
        <v>0</v>
      </c>
      <c r="R565" s="30"/>
      <c r="S565" s="22">
        <f t="shared" si="75"/>
        <v>0</v>
      </c>
      <c r="T565" s="30"/>
      <c r="U565" s="22">
        <f t="shared" si="76"/>
        <v>0</v>
      </c>
      <c r="V565" s="78">
        <f t="shared" si="80"/>
        <v>0</v>
      </c>
      <c r="W565" s="22">
        <f t="shared" si="77"/>
        <v>0</v>
      </c>
      <c r="X565" s="76"/>
      <c r="Y565" s="22">
        <f>IF(OR(X565="",X565=ФИО!$Q$8),0,IF(COUNTIF(X:X,X565)=1,0,1))</f>
        <v>0</v>
      </c>
      <c r="AA565" s="2">
        <f>INDEX(ФИО!B:B,SUMIFS(ФИО!D:D,ФИО!Q:Q,БЮДЖЕТ!X565))</f>
        <v>0</v>
      </c>
    </row>
    <row r="566" spans="1:27" x14ac:dyDescent="0.25">
      <c r="A566" s="1"/>
      <c r="B566" s="5">
        <f t="shared" si="78"/>
        <v>566</v>
      </c>
      <c r="C566" s="5" t="str">
        <f t="shared" si="79"/>
        <v/>
      </c>
      <c r="D566" s="99"/>
      <c r="E566" s="103">
        <f>SUMIFS(ID!$H:$H,ID!$F:$F,$D566)</f>
        <v>0</v>
      </c>
      <c r="F566" s="99"/>
      <c r="G566" s="103">
        <f>SUMIFS(ID!$L:$L,ID!$J:$J,$F566)</f>
        <v>0</v>
      </c>
      <c r="H566" s="99"/>
      <c r="I566" s="103">
        <f>SUMIFS(ID!$P:$P,ID!$N:$N,$H566)</f>
        <v>0</v>
      </c>
      <c r="J566" s="99"/>
      <c r="K566" s="103">
        <f>SUMIFS(ID!$T:$T,ID!$R:$R,$J566)</f>
        <v>0</v>
      </c>
      <c r="L566" s="99"/>
      <c r="M566" s="103">
        <f>SUMIFS(ID!$X:$X,ID!$V:$V,$L566)</f>
        <v>0</v>
      </c>
      <c r="N566" s="99"/>
      <c r="O566" s="103">
        <f>SUMIFS(ID!$AD:$AD,ID!$AB:$AB,$N566)</f>
        <v>0</v>
      </c>
      <c r="P566" s="99" t="str">
        <f t="shared" si="74"/>
        <v/>
      </c>
      <c r="Q566" s="22">
        <f t="shared" si="73"/>
        <v>0</v>
      </c>
      <c r="R566" s="30"/>
      <c r="S566" s="22">
        <f t="shared" si="75"/>
        <v>0</v>
      </c>
      <c r="T566" s="30"/>
      <c r="U566" s="22">
        <f t="shared" si="76"/>
        <v>0</v>
      </c>
      <c r="V566" s="78">
        <f t="shared" si="80"/>
        <v>0</v>
      </c>
      <c r="W566" s="22">
        <f t="shared" si="77"/>
        <v>0</v>
      </c>
      <c r="X566" s="76"/>
      <c r="Y566" s="22">
        <f>IF(OR(X566="",X566=ФИО!$Q$8),0,IF(COUNTIF(X:X,X566)=1,0,1))</f>
        <v>0</v>
      </c>
      <c r="AA566" s="2">
        <f>INDEX(ФИО!B:B,SUMIFS(ФИО!D:D,ФИО!Q:Q,БЮДЖЕТ!X566))</f>
        <v>0</v>
      </c>
    </row>
    <row r="567" spans="1:27" x14ac:dyDescent="0.25">
      <c r="A567" s="1"/>
      <c r="B567" s="5">
        <f t="shared" si="78"/>
        <v>567</v>
      </c>
      <c r="C567" s="5" t="str">
        <f t="shared" si="79"/>
        <v/>
      </c>
      <c r="D567" s="99"/>
      <c r="E567" s="103">
        <f>SUMIFS(ID!$H:$H,ID!$F:$F,$D567)</f>
        <v>0</v>
      </c>
      <c r="F567" s="99"/>
      <c r="G567" s="103">
        <f>SUMIFS(ID!$L:$L,ID!$J:$J,$F567)</f>
        <v>0</v>
      </c>
      <c r="H567" s="99"/>
      <c r="I567" s="103">
        <f>SUMIFS(ID!$P:$P,ID!$N:$N,$H567)</f>
        <v>0</v>
      </c>
      <c r="J567" s="99"/>
      <c r="K567" s="103">
        <f>SUMIFS(ID!$T:$T,ID!$R:$R,$J567)</f>
        <v>0</v>
      </c>
      <c r="L567" s="99"/>
      <c r="M567" s="103">
        <f>SUMIFS(ID!$X:$X,ID!$V:$V,$L567)</f>
        <v>0</v>
      </c>
      <c r="N567" s="99"/>
      <c r="O567" s="103">
        <f>SUMIFS(ID!$AD:$AD,ID!$AB:$AB,$N567)</f>
        <v>0</v>
      </c>
      <c r="P567" s="99" t="str">
        <f t="shared" si="74"/>
        <v/>
      </c>
      <c r="Q567" s="22">
        <f t="shared" si="73"/>
        <v>0</v>
      </c>
      <c r="R567" s="30"/>
      <c r="S567" s="22">
        <f t="shared" si="75"/>
        <v>0</v>
      </c>
      <c r="T567" s="30"/>
      <c r="U567" s="22">
        <f t="shared" si="76"/>
        <v>0</v>
      </c>
      <c r="V567" s="78">
        <f t="shared" si="80"/>
        <v>0</v>
      </c>
      <c r="W567" s="22">
        <f t="shared" si="77"/>
        <v>0</v>
      </c>
      <c r="X567" s="76"/>
      <c r="Y567" s="22">
        <f>IF(OR(X567="",X567=ФИО!$Q$8),0,IF(COUNTIF(X:X,X567)=1,0,1))</f>
        <v>0</v>
      </c>
      <c r="AA567" s="2">
        <f>INDEX(ФИО!B:B,SUMIFS(ФИО!D:D,ФИО!Q:Q,БЮДЖЕТ!X567))</f>
        <v>0</v>
      </c>
    </row>
    <row r="568" spans="1:27" x14ac:dyDescent="0.25">
      <c r="A568" s="1"/>
      <c r="B568" s="5">
        <f t="shared" si="78"/>
        <v>568</v>
      </c>
      <c r="C568" s="5" t="str">
        <f t="shared" si="79"/>
        <v/>
      </c>
      <c r="D568" s="99"/>
      <c r="E568" s="103">
        <f>SUMIFS(ID!$H:$H,ID!$F:$F,$D568)</f>
        <v>0</v>
      </c>
      <c r="F568" s="99"/>
      <c r="G568" s="103">
        <f>SUMIFS(ID!$L:$L,ID!$J:$J,$F568)</f>
        <v>0</v>
      </c>
      <c r="H568" s="99"/>
      <c r="I568" s="103">
        <f>SUMIFS(ID!$P:$P,ID!$N:$N,$H568)</f>
        <v>0</v>
      </c>
      <c r="J568" s="99"/>
      <c r="K568" s="103">
        <f>SUMIFS(ID!$T:$T,ID!$R:$R,$J568)</f>
        <v>0</v>
      </c>
      <c r="L568" s="99"/>
      <c r="M568" s="103">
        <f>SUMIFS(ID!$X:$X,ID!$V:$V,$L568)</f>
        <v>0</v>
      </c>
      <c r="N568" s="99"/>
      <c r="O568" s="103">
        <f>SUMIFS(ID!$AD:$AD,ID!$AB:$AB,$N568)</f>
        <v>0</v>
      </c>
      <c r="P568" s="99" t="str">
        <f t="shared" si="74"/>
        <v/>
      </c>
      <c r="Q568" s="22">
        <f t="shared" si="73"/>
        <v>0</v>
      </c>
      <c r="R568" s="30"/>
      <c r="S568" s="22">
        <f t="shared" si="75"/>
        <v>0</v>
      </c>
      <c r="T568" s="30"/>
      <c r="U568" s="22">
        <f t="shared" si="76"/>
        <v>0</v>
      </c>
      <c r="V568" s="78">
        <f t="shared" si="80"/>
        <v>0</v>
      </c>
      <c r="W568" s="22">
        <f t="shared" si="77"/>
        <v>0</v>
      </c>
      <c r="X568" s="76"/>
      <c r="Y568" s="22">
        <f>IF(OR(X568="",X568=ФИО!$Q$8),0,IF(COUNTIF(X:X,X568)=1,0,1))</f>
        <v>0</v>
      </c>
      <c r="AA568" s="2">
        <f>INDEX(ФИО!B:B,SUMIFS(ФИО!D:D,ФИО!Q:Q,БЮДЖЕТ!X568))</f>
        <v>0</v>
      </c>
    </row>
    <row r="569" spans="1:27" x14ac:dyDescent="0.25">
      <c r="A569" s="1"/>
      <c r="B569" s="5">
        <f t="shared" si="78"/>
        <v>569</v>
      </c>
      <c r="C569" s="5" t="str">
        <f t="shared" si="79"/>
        <v/>
      </c>
      <c r="D569" s="99"/>
      <c r="E569" s="103">
        <f>SUMIFS(ID!$H:$H,ID!$F:$F,$D569)</f>
        <v>0</v>
      </c>
      <c r="F569" s="99"/>
      <c r="G569" s="103">
        <f>SUMIFS(ID!$L:$L,ID!$J:$J,$F569)</f>
        <v>0</v>
      </c>
      <c r="H569" s="99"/>
      <c r="I569" s="103">
        <f>SUMIFS(ID!$P:$P,ID!$N:$N,$H569)</f>
        <v>0</v>
      </c>
      <c r="J569" s="99"/>
      <c r="K569" s="103">
        <f>SUMIFS(ID!$T:$T,ID!$R:$R,$J569)</f>
        <v>0</v>
      </c>
      <c r="L569" s="99"/>
      <c r="M569" s="103">
        <f>SUMIFS(ID!$X:$X,ID!$V:$V,$L569)</f>
        <v>0</v>
      </c>
      <c r="N569" s="99"/>
      <c r="O569" s="103">
        <f>SUMIFS(ID!$AD:$AD,ID!$AB:$AB,$N569)</f>
        <v>0</v>
      </c>
      <c r="P569" s="99" t="str">
        <f t="shared" si="74"/>
        <v/>
      </c>
      <c r="Q569" s="22">
        <f t="shared" si="73"/>
        <v>0</v>
      </c>
      <c r="R569" s="30"/>
      <c r="S569" s="22">
        <f t="shared" si="75"/>
        <v>0</v>
      </c>
      <c r="T569" s="30"/>
      <c r="U569" s="22">
        <f t="shared" si="76"/>
        <v>0</v>
      </c>
      <c r="V569" s="78">
        <f t="shared" si="80"/>
        <v>0</v>
      </c>
      <c r="W569" s="22">
        <f t="shared" si="77"/>
        <v>0</v>
      </c>
      <c r="X569" s="76"/>
      <c r="Y569" s="22">
        <f>IF(OR(X569="",X569=ФИО!$Q$8),0,IF(COUNTIF(X:X,X569)=1,0,1))</f>
        <v>0</v>
      </c>
      <c r="AA569" s="2">
        <f>INDEX(ФИО!B:B,SUMIFS(ФИО!D:D,ФИО!Q:Q,БЮДЖЕТ!X569))</f>
        <v>0</v>
      </c>
    </row>
    <row r="570" spans="1:27" x14ac:dyDescent="0.25">
      <c r="A570" s="1"/>
      <c r="B570" s="5">
        <f t="shared" si="78"/>
        <v>570</v>
      </c>
      <c r="C570" s="5" t="str">
        <f t="shared" si="79"/>
        <v/>
      </c>
      <c r="D570" s="99"/>
      <c r="E570" s="103">
        <f>SUMIFS(ID!$H:$H,ID!$F:$F,$D570)</f>
        <v>0</v>
      </c>
      <c r="F570" s="99"/>
      <c r="G570" s="103">
        <f>SUMIFS(ID!$L:$L,ID!$J:$J,$F570)</f>
        <v>0</v>
      </c>
      <c r="H570" s="99"/>
      <c r="I570" s="103">
        <f>SUMIFS(ID!$P:$P,ID!$N:$N,$H570)</f>
        <v>0</v>
      </c>
      <c r="J570" s="99"/>
      <c r="K570" s="103">
        <f>SUMIFS(ID!$T:$T,ID!$R:$R,$J570)</f>
        <v>0</v>
      </c>
      <c r="L570" s="99"/>
      <c r="M570" s="103">
        <f>SUMIFS(ID!$X:$X,ID!$V:$V,$L570)</f>
        <v>0</v>
      </c>
      <c r="N570" s="99"/>
      <c r="O570" s="103">
        <f>SUMIFS(ID!$AD:$AD,ID!$AB:$AB,$N570)</f>
        <v>0</v>
      </c>
      <c r="P570" s="99" t="str">
        <f t="shared" si="74"/>
        <v/>
      </c>
      <c r="Q570" s="22">
        <f t="shared" si="73"/>
        <v>0</v>
      </c>
      <c r="R570" s="30"/>
      <c r="S570" s="22">
        <f t="shared" si="75"/>
        <v>0</v>
      </c>
      <c r="T570" s="30"/>
      <c r="U570" s="22">
        <f t="shared" si="76"/>
        <v>0</v>
      </c>
      <c r="V570" s="78">
        <f t="shared" si="80"/>
        <v>0</v>
      </c>
      <c r="W570" s="22">
        <f t="shared" si="77"/>
        <v>0</v>
      </c>
      <c r="X570" s="76"/>
      <c r="Y570" s="22">
        <f>IF(OR(X570="",X570=ФИО!$Q$8),0,IF(COUNTIF(X:X,X570)=1,0,1))</f>
        <v>0</v>
      </c>
      <c r="AA570" s="2">
        <f>INDEX(ФИО!B:B,SUMIFS(ФИО!D:D,ФИО!Q:Q,БЮДЖЕТ!X570))</f>
        <v>0</v>
      </c>
    </row>
    <row r="571" spans="1:27" x14ac:dyDescent="0.25">
      <c r="A571" s="1"/>
      <c r="B571" s="5">
        <f t="shared" si="78"/>
        <v>571</v>
      </c>
      <c r="C571" s="5" t="str">
        <f t="shared" si="79"/>
        <v/>
      </c>
      <c r="D571" s="99"/>
      <c r="E571" s="103">
        <f>SUMIFS(ID!$H:$H,ID!$F:$F,$D571)</f>
        <v>0</v>
      </c>
      <c r="F571" s="99"/>
      <c r="G571" s="103">
        <f>SUMIFS(ID!$L:$L,ID!$J:$J,$F571)</f>
        <v>0</v>
      </c>
      <c r="H571" s="99"/>
      <c r="I571" s="103">
        <f>SUMIFS(ID!$P:$P,ID!$N:$N,$H571)</f>
        <v>0</v>
      </c>
      <c r="J571" s="99"/>
      <c r="K571" s="103">
        <f>SUMIFS(ID!$T:$T,ID!$R:$R,$J571)</f>
        <v>0</v>
      </c>
      <c r="L571" s="99"/>
      <c r="M571" s="103">
        <f>SUMIFS(ID!$X:$X,ID!$V:$V,$L571)</f>
        <v>0</v>
      </c>
      <c r="N571" s="99"/>
      <c r="O571" s="103">
        <f>SUMIFS(ID!$AD:$AD,ID!$AB:$AB,$N571)</f>
        <v>0</v>
      </c>
      <c r="P571" s="99" t="str">
        <f t="shared" si="74"/>
        <v/>
      </c>
      <c r="Q571" s="22">
        <f t="shared" si="73"/>
        <v>0</v>
      </c>
      <c r="R571" s="30"/>
      <c r="S571" s="22">
        <f t="shared" si="75"/>
        <v>0</v>
      </c>
      <c r="T571" s="30"/>
      <c r="U571" s="22">
        <f t="shared" si="76"/>
        <v>0</v>
      </c>
      <c r="V571" s="78">
        <f t="shared" si="80"/>
        <v>0</v>
      </c>
      <c r="W571" s="22">
        <f t="shared" si="77"/>
        <v>0</v>
      </c>
      <c r="X571" s="76"/>
      <c r="Y571" s="22">
        <f>IF(OR(X571="",X571=ФИО!$Q$8),0,IF(COUNTIF(X:X,X571)=1,0,1))</f>
        <v>0</v>
      </c>
      <c r="AA571" s="2">
        <f>INDEX(ФИО!B:B,SUMIFS(ФИО!D:D,ФИО!Q:Q,БЮДЖЕТ!X571))</f>
        <v>0</v>
      </c>
    </row>
    <row r="572" spans="1:27" x14ac:dyDescent="0.25">
      <c r="A572" s="1"/>
      <c r="B572" s="5">
        <f t="shared" si="78"/>
        <v>572</v>
      </c>
      <c r="C572" s="5" t="str">
        <f t="shared" si="79"/>
        <v/>
      </c>
      <c r="D572" s="99"/>
      <c r="E572" s="103">
        <f>SUMIFS(ID!$H:$H,ID!$F:$F,$D572)</f>
        <v>0</v>
      </c>
      <c r="F572" s="99"/>
      <c r="G572" s="103">
        <f>SUMIFS(ID!$L:$L,ID!$J:$J,$F572)</f>
        <v>0</v>
      </c>
      <c r="H572" s="99"/>
      <c r="I572" s="103">
        <f>SUMIFS(ID!$P:$P,ID!$N:$N,$H572)</f>
        <v>0</v>
      </c>
      <c r="J572" s="99"/>
      <c r="K572" s="103">
        <f>SUMIFS(ID!$T:$T,ID!$R:$R,$J572)</f>
        <v>0</v>
      </c>
      <c r="L572" s="99"/>
      <c r="M572" s="103">
        <f>SUMIFS(ID!$X:$X,ID!$V:$V,$L572)</f>
        <v>0</v>
      </c>
      <c r="N572" s="99"/>
      <c r="O572" s="103">
        <f>SUMIFS(ID!$AD:$AD,ID!$AB:$AB,$N572)</f>
        <v>0</v>
      </c>
      <c r="P572" s="99" t="str">
        <f t="shared" si="74"/>
        <v/>
      </c>
      <c r="Q572" s="22">
        <f t="shared" si="73"/>
        <v>0</v>
      </c>
      <c r="R572" s="30"/>
      <c r="S572" s="22">
        <f t="shared" si="75"/>
        <v>0</v>
      </c>
      <c r="T572" s="30"/>
      <c r="U572" s="22">
        <f t="shared" si="76"/>
        <v>0</v>
      </c>
      <c r="V572" s="78">
        <f t="shared" si="80"/>
        <v>0</v>
      </c>
      <c r="W572" s="22">
        <f t="shared" si="77"/>
        <v>0</v>
      </c>
      <c r="X572" s="76"/>
      <c r="Y572" s="22">
        <f>IF(OR(X572="",X572=ФИО!$Q$8),0,IF(COUNTIF(X:X,X572)=1,0,1))</f>
        <v>0</v>
      </c>
      <c r="AA572" s="2">
        <f>INDEX(ФИО!B:B,SUMIFS(ФИО!D:D,ФИО!Q:Q,БЮДЖЕТ!X572))</f>
        <v>0</v>
      </c>
    </row>
    <row r="573" spans="1:27" x14ac:dyDescent="0.25">
      <c r="A573" s="1"/>
      <c r="B573" s="5">
        <f t="shared" si="78"/>
        <v>573</v>
      </c>
      <c r="C573" s="5" t="str">
        <f t="shared" si="79"/>
        <v/>
      </c>
      <c r="D573" s="99"/>
      <c r="E573" s="103">
        <f>SUMIFS(ID!$H:$H,ID!$F:$F,$D573)</f>
        <v>0</v>
      </c>
      <c r="F573" s="99"/>
      <c r="G573" s="103">
        <f>SUMIFS(ID!$L:$L,ID!$J:$J,$F573)</f>
        <v>0</v>
      </c>
      <c r="H573" s="99"/>
      <c r="I573" s="103">
        <f>SUMIFS(ID!$P:$P,ID!$N:$N,$H573)</f>
        <v>0</v>
      </c>
      <c r="J573" s="99"/>
      <c r="K573" s="103">
        <f>SUMIFS(ID!$T:$T,ID!$R:$R,$J573)</f>
        <v>0</v>
      </c>
      <c r="L573" s="99"/>
      <c r="M573" s="103">
        <f>SUMIFS(ID!$X:$X,ID!$V:$V,$L573)</f>
        <v>0</v>
      </c>
      <c r="N573" s="99"/>
      <c r="O573" s="103">
        <f>SUMIFS(ID!$AD:$AD,ID!$AB:$AB,$N573)</f>
        <v>0</v>
      </c>
      <c r="P573" s="99" t="str">
        <f t="shared" si="74"/>
        <v/>
      </c>
      <c r="Q573" s="22">
        <f t="shared" si="73"/>
        <v>0</v>
      </c>
      <c r="R573" s="30"/>
      <c r="S573" s="22">
        <f t="shared" si="75"/>
        <v>0</v>
      </c>
      <c r="T573" s="30"/>
      <c r="U573" s="22">
        <f t="shared" si="76"/>
        <v>0</v>
      </c>
      <c r="V573" s="78">
        <f t="shared" si="80"/>
        <v>0</v>
      </c>
      <c r="W573" s="22">
        <f t="shared" si="77"/>
        <v>0</v>
      </c>
      <c r="X573" s="76"/>
      <c r="Y573" s="22">
        <f>IF(OR(X573="",X573=ФИО!$Q$8),0,IF(COUNTIF(X:X,X573)=1,0,1))</f>
        <v>0</v>
      </c>
      <c r="AA573" s="2">
        <f>INDEX(ФИО!B:B,SUMIFS(ФИО!D:D,ФИО!Q:Q,БЮДЖЕТ!X573))</f>
        <v>0</v>
      </c>
    </row>
    <row r="574" spans="1:27" x14ac:dyDescent="0.25">
      <c r="A574" s="1"/>
      <c r="B574" s="5">
        <f t="shared" si="78"/>
        <v>574</v>
      </c>
      <c r="C574" s="5" t="str">
        <f t="shared" si="79"/>
        <v/>
      </c>
      <c r="D574" s="99"/>
      <c r="E574" s="103">
        <f>SUMIFS(ID!$H:$H,ID!$F:$F,$D574)</f>
        <v>0</v>
      </c>
      <c r="F574" s="99"/>
      <c r="G574" s="103">
        <f>SUMIFS(ID!$L:$L,ID!$J:$J,$F574)</f>
        <v>0</v>
      </c>
      <c r="H574" s="99"/>
      <c r="I574" s="103">
        <f>SUMIFS(ID!$P:$P,ID!$N:$N,$H574)</f>
        <v>0</v>
      </c>
      <c r="J574" s="99"/>
      <c r="K574" s="103">
        <f>SUMIFS(ID!$T:$T,ID!$R:$R,$J574)</f>
        <v>0</v>
      </c>
      <c r="L574" s="99"/>
      <c r="M574" s="103">
        <f>SUMIFS(ID!$X:$X,ID!$V:$V,$L574)</f>
        <v>0</v>
      </c>
      <c r="N574" s="99"/>
      <c r="O574" s="103">
        <f>SUMIFS(ID!$AD:$AD,ID!$AB:$AB,$N574)</f>
        <v>0</v>
      </c>
      <c r="P574" s="99" t="str">
        <f t="shared" si="74"/>
        <v/>
      </c>
      <c r="Q574" s="22">
        <f t="shared" si="73"/>
        <v>0</v>
      </c>
      <c r="R574" s="30"/>
      <c r="S574" s="22">
        <f t="shared" si="75"/>
        <v>0</v>
      </c>
      <c r="T574" s="30"/>
      <c r="U574" s="22">
        <f t="shared" si="76"/>
        <v>0</v>
      </c>
      <c r="V574" s="78">
        <f t="shared" si="80"/>
        <v>0</v>
      </c>
      <c r="W574" s="22">
        <f t="shared" si="77"/>
        <v>0</v>
      </c>
      <c r="X574" s="76"/>
      <c r="Y574" s="22">
        <f>IF(OR(X574="",X574=ФИО!$Q$8),0,IF(COUNTIF(X:X,X574)=1,0,1))</f>
        <v>0</v>
      </c>
      <c r="AA574" s="2">
        <f>INDEX(ФИО!B:B,SUMIFS(ФИО!D:D,ФИО!Q:Q,БЮДЖЕТ!X574))</f>
        <v>0</v>
      </c>
    </row>
    <row r="575" spans="1:27" x14ac:dyDescent="0.25">
      <c r="A575" s="1"/>
      <c r="B575" s="5">
        <f t="shared" si="78"/>
        <v>575</v>
      </c>
      <c r="C575" s="5" t="str">
        <f t="shared" si="79"/>
        <v/>
      </c>
      <c r="D575" s="99"/>
      <c r="E575" s="103">
        <f>SUMIFS(ID!$H:$H,ID!$F:$F,$D575)</f>
        <v>0</v>
      </c>
      <c r="F575" s="99"/>
      <c r="G575" s="103">
        <f>SUMIFS(ID!$L:$L,ID!$J:$J,$F575)</f>
        <v>0</v>
      </c>
      <c r="H575" s="99"/>
      <c r="I575" s="103">
        <f>SUMIFS(ID!$P:$P,ID!$N:$N,$H575)</f>
        <v>0</v>
      </c>
      <c r="J575" s="99"/>
      <c r="K575" s="103">
        <f>SUMIFS(ID!$T:$T,ID!$R:$R,$J575)</f>
        <v>0</v>
      </c>
      <c r="L575" s="99"/>
      <c r="M575" s="103">
        <f>SUMIFS(ID!$X:$X,ID!$V:$V,$L575)</f>
        <v>0</v>
      </c>
      <c r="N575" s="99"/>
      <c r="O575" s="103">
        <f>SUMIFS(ID!$AD:$AD,ID!$AB:$AB,$N575)</f>
        <v>0</v>
      </c>
      <c r="P575" s="99" t="str">
        <f t="shared" si="74"/>
        <v/>
      </c>
      <c r="Q575" s="22">
        <f t="shared" si="73"/>
        <v>0</v>
      </c>
      <c r="R575" s="30"/>
      <c r="S575" s="22">
        <f t="shared" si="75"/>
        <v>0</v>
      </c>
      <c r="T575" s="30"/>
      <c r="U575" s="22">
        <f t="shared" si="76"/>
        <v>0</v>
      </c>
      <c r="V575" s="78">
        <f t="shared" si="80"/>
        <v>0</v>
      </c>
      <c r="W575" s="22">
        <f t="shared" si="77"/>
        <v>0</v>
      </c>
      <c r="X575" s="76"/>
      <c r="Y575" s="22">
        <f>IF(OR(X575="",X575=ФИО!$Q$8),0,IF(COUNTIF(X:X,X575)=1,0,1))</f>
        <v>0</v>
      </c>
      <c r="AA575" s="2">
        <f>INDEX(ФИО!B:B,SUMIFS(ФИО!D:D,ФИО!Q:Q,БЮДЖЕТ!X575))</f>
        <v>0</v>
      </c>
    </row>
    <row r="576" spans="1:27" x14ac:dyDescent="0.25">
      <c r="A576" s="1"/>
      <c r="B576" s="5">
        <f t="shared" si="78"/>
        <v>576</v>
      </c>
      <c r="C576" s="5" t="str">
        <f t="shared" si="79"/>
        <v/>
      </c>
      <c r="D576" s="99"/>
      <c r="E576" s="103">
        <f>SUMIFS(ID!$H:$H,ID!$F:$F,$D576)</f>
        <v>0</v>
      </c>
      <c r="F576" s="99"/>
      <c r="G576" s="103">
        <f>SUMIFS(ID!$L:$L,ID!$J:$J,$F576)</f>
        <v>0</v>
      </c>
      <c r="H576" s="99"/>
      <c r="I576" s="103">
        <f>SUMIFS(ID!$P:$P,ID!$N:$N,$H576)</f>
        <v>0</v>
      </c>
      <c r="J576" s="99"/>
      <c r="K576" s="103">
        <f>SUMIFS(ID!$T:$T,ID!$R:$R,$J576)</f>
        <v>0</v>
      </c>
      <c r="L576" s="99"/>
      <c r="M576" s="103">
        <f>SUMIFS(ID!$X:$X,ID!$V:$V,$L576)</f>
        <v>0</v>
      </c>
      <c r="N576" s="99"/>
      <c r="O576" s="103">
        <f>SUMIFS(ID!$AD:$AD,ID!$AB:$AB,$N576)</f>
        <v>0</v>
      </c>
      <c r="P576" s="99" t="str">
        <f t="shared" si="74"/>
        <v/>
      </c>
      <c r="Q576" s="22">
        <f t="shared" si="73"/>
        <v>0</v>
      </c>
      <c r="R576" s="30"/>
      <c r="S576" s="22">
        <f t="shared" si="75"/>
        <v>0</v>
      </c>
      <c r="T576" s="30"/>
      <c r="U576" s="22">
        <f t="shared" si="76"/>
        <v>0</v>
      </c>
      <c r="V576" s="78">
        <f t="shared" si="80"/>
        <v>0</v>
      </c>
      <c r="W576" s="22">
        <f t="shared" si="77"/>
        <v>0</v>
      </c>
      <c r="X576" s="76"/>
      <c r="Y576" s="22">
        <f>IF(OR(X576="",X576=ФИО!$Q$8),0,IF(COUNTIF(X:X,X576)=1,0,1))</f>
        <v>0</v>
      </c>
      <c r="AA576" s="2">
        <f>INDEX(ФИО!B:B,SUMIFS(ФИО!D:D,ФИО!Q:Q,БЮДЖЕТ!X576))</f>
        <v>0</v>
      </c>
    </row>
    <row r="577" spans="1:27" x14ac:dyDescent="0.25">
      <c r="A577" s="1"/>
      <c r="B577" s="5">
        <f t="shared" si="78"/>
        <v>577</v>
      </c>
      <c r="C577" s="5" t="str">
        <f t="shared" si="79"/>
        <v/>
      </c>
      <c r="D577" s="99"/>
      <c r="E577" s="103">
        <f>SUMIFS(ID!$H:$H,ID!$F:$F,$D577)</f>
        <v>0</v>
      </c>
      <c r="F577" s="99"/>
      <c r="G577" s="103">
        <f>SUMIFS(ID!$L:$L,ID!$J:$J,$F577)</f>
        <v>0</v>
      </c>
      <c r="H577" s="99"/>
      <c r="I577" s="103">
        <f>SUMIFS(ID!$P:$P,ID!$N:$N,$H577)</f>
        <v>0</v>
      </c>
      <c r="J577" s="99"/>
      <c r="K577" s="103">
        <f>SUMIFS(ID!$T:$T,ID!$R:$R,$J577)</f>
        <v>0</v>
      </c>
      <c r="L577" s="99"/>
      <c r="M577" s="103">
        <f>SUMIFS(ID!$X:$X,ID!$V:$V,$L577)</f>
        <v>0</v>
      </c>
      <c r="N577" s="99"/>
      <c r="O577" s="103">
        <f>SUMIFS(ID!$AD:$AD,ID!$AB:$AB,$N577)</f>
        <v>0</v>
      </c>
      <c r="P577" s="99" t="str">
        <f t="shared" si="74"/>
        <v/>
      </c>
      <c r="Q577" s="22">
        <f t="shared" si="73"/>
        <v>0</v>
      </c>
      <c r="R577" s="30"/>
      <c r="S577" s="22">
        <f t="shared" si="75"/>
        <v>0</v>
      </c>
      <c r="T577" s="30"/>
      <c r="U577" s="22">
        <f t="shared" si="76"/>
        <v>0</v>
      </c>
      <c r="V577" s="78">
        <f t="shared" si="80"/>
        <v>0</v>
      </c>
      <c r="W577" s="22">
        <f t="shared" si="77"/>
        <v>0</v>
      </c>
      <c r="X577" s="76"/>
      <c r="Y577" s="22">
        <f>IF(OR(X577="",X577=ФИО!$Q$8),0,IF(COUNTIF(X:X,X577)=1,0,1))</f>
        <v>0</v>
      </c>
      <c r="AA577" s="2">
        <f>INDEX(ФИО!B:B,SUMIFS(ФИО!D:D,ФИО!Q:Q,БЮДЖЕТ!X577))</f>
        <v>0</v>
      </c>
    </row>
    <row r="578" spans="1:27" x14ac:dyDescent="0.25">
      <c r="A578" s="1"/>
      <c r="B578" s="5">
        <f t="shared" si="78"/>
        <v>578</v>
      </c>
      <c r="C578" s="5" t="str">
        <f t="shared" si="79"/>
        <v/>
      </c>
      <c r="D578" s="99"/>
      <c r="E578" s="103">
        <f>SUMIFS(ID!$H:$H,ID!$F:$F,$D578)</f>
        <v>0</v>
      </c>
      <c r="F578" s="99"/>
      <c r="G578" s="103">
        <f>SUMIFS(ID!$L:$L,ID!$J:$J,$F578)</f>
        <v>0</v>
      </c>
      <c r="H578" s="99"/>
      <c r="I578" s="103">
        <f>SUMIFS(ID!$P:$P,ID!$N:$N,$H578)</f>
        <v>0</v>
      </c>
      <c r="J578" s="99"/>
      <c r="K578" s="103">
        <f>SUMIFS(ID!$T:$T,ID!$R:$R,$J578)</f>
        <v>0</v>
      </c>
      <c r="L578" s="99"/>
      <c r="M578" s="103">
        <f>SUMIFS(ID!$X:$X,ID!$V:$V,$L578)</f>
        <v>0</v>
      </c>
      <c r="N578" s="99"/>
      <c r="O578" s="103">
        <f>SUMIFS(ID!$AD:$AD,ID!$AB:$AB,$N578)</f>
        <v>0</v>
      </c>
      <c r="P578" s="99" t="str">
        <f t="shared" si="74"/>
        <v/>
      </c>
      <c r="Q578" s="22">
        <f t="shared" si="73"/>
        <v>0</v>
      </c>
      <c r="R578" s="30"/>
      <c r="S578" s="22">
        <f t="shared" si="75"/>
        <v>0</v>
      </c>
      <c r="T578" s="30"/>
      <c r="U578" s="22">
        <f t="shared" si="76"/>
        <v>0</v>
      </c>
      <c r="V578" s="78">
        <f t="shared" si="80"/>
        <v>0</v>
      </c>
      <c r="W578" s="22">
        <f t="shared" si="77"/>
        <v>0</v>
      </c>
      <c r="X578" s="76"/>
      <c r="Y578" s="22">
        <f>IF(OR(X578="",X578=ФИО!$Q$8),0,IF(COUNTIF(X:X,X578)=1,0,1))</f>
        <v>0</v>
      </c>
      <c r="AA578" s="2">
        <f>INDEX(ФИО!B:B,SUMIFS(ФИО!D:D,ФИО!Q:Q,БЮДЖЕТ!X578))</f>
        <v>0</v>
      </c>
    </row>
    <row r="579" spans="1:27" x14ac:dyDescent="0.25">
      <c r="A579" s="1"/>
      <c r="B579" s="5">
        <f t="shared" si="78"/>
        <v>579</v>
      </c>
      <c r="C579" s="5" t="str">
        <f t="shared" si="79"/>
        <v/>
      </c>
      <c r="D579" s="99"/>
      <c r="E579" s="103">
        <f>SUMIFS(ID!$H:$H,ID!$F:$F,$D579)</f>
        <v>0</v>
      </c>
      <c r="F579" s="99"/>
      <c r="G579" s="103">
        <f>SUMIFS(ID!$L:$L,ID!$J:$J,$F579)</f>
        <v>0</v>
      </c>
      <c r="H579" s="99"/>
      <c r="I579" s="103">
        <f>SUMIFS(ID!$P:$P,ID!$N:$N,$H579)</f>
        <v>0</v>
      </c>
      <c r="J579" s="99"/>
      <c r="K579" s="103">
        <f>SUMIFS(ID!$T:$T,ID!$R:$R,$J579)</f>
        <v>0</v>
      </c>
      <c r="L579" s="99"/>
      <c r="M579" s="103">
        <f>SUMIFS(ID!$X:$X,ID!$V:$V,$L579)</f>
        <v>0</v>
      </c>
      <c r="N579" s="99"/>
      <c r="O579" s="103">
        <f>SUMIFS(ID!$AD:$AD,ID!$AB:$AB,$N579)</f>
        <v>0</v>
      </c>
      <c r="P579" s="99" t="str">
        <f t="shared" si="74"/>
        <v/>
      </c>
      <c r="Q579" s="22">
        <f t="shared" si="73"/>
        <v>0</v>
      </c>
      <c r="R579" s="30"/>
      <c r="S579" s="22">
        <f t="shared" si="75"/>
        <v>0</v>
      </c>
      <c r="T579" s="30"/>
      <c r="U579" s="22">
        <f t="shared" si="76"/>
        <v>0</v>
      </c>
      <c r="V579" s="78">
        <f t="shared" si="80"/>
        <v>0</v>
      </c>
      <c r="W579" s="22">
        <f t="shared" si="77"/>
        <v>0</v>
      </c>
      <c r="X579" s="76"/>
      <c r="Y579" s="22">
        <f>IF(OR(X579="",X579=ФИО!$Q$8),0,IF(COUNTIF(X:X,X579)=1,0,1))</f>
        <v>0</v>
      </c>
      <c r="AA579" s="2">
        <f>INDEX(ФИО!B:B,SUMIFS(ФИО!D:D,ФИО!Q:Q,БЮДЖЕТ!X579))</f>
        <v>0</v>
      </c>
    </row>
    <row r="580" spans="1:27" x14ac:dyDescent="0.25">
      <c r="A580" s="1"/>
      <c r="B580" s="5">
        <f t="shared" si="78"/>
        <v>580</v>
      </c>
      <c r="C580" s="5" t="str">
        <f t="shared" si="79"/>
        <v/>
      </c>
      <c r="D580" s="99"/>
      <c r="E580" s="103">
        <f>SUMIFS(ID!$H:$H,ID!$F:$F,$D580)</f>
        <v>0</v>
      </c>
      <c r="F580" s="99"/>
      <c r="G580" s="103">
        <f>SUMIFS(ID!$L:$L,ID!$J:$J,$F580)</f>
        <v>0</v>
      </c>
      <c r="H580" s="99"/>
      <c r="I580" s="103">
        <f>SUMIFS(ID!$P:$P,ID!$N:$N,$H580)</f>
        <v>0</v>
      </c>
      <c r="J580" s="99"/>
      <c r="K580" s="103">
        <f>SUMIFS(ID!$T:$T,ID!$R:$R,$J580)</f>
        <v>0</v>
      </c>
      <c r="L580" s="99"/>
      <c r="M580" s="103">
        <f>SUMIFS(ID!$X:$X,ID!$V:$V,$L580)</f>
        <v>0</v>
      </c>
      <c r="N580" s="99"/>
      <c r="O580" s="103">
        <f>SUMIFS(ID!$AD:$AD,ID!$AB:$AB,$N580)</f>
        <v>0</v>
      </c>
      <c r="P580" s="99" t="str">
        <f t="shared" si="74"/>
        <v/>
      </c>
      <c r="Q580" s="22">
        <f t="shared" si="73"/>
        <v>0</v>
      </c>
      <c r="R580" s="30"/>
      <c r="S580" s="22">
        <f t="shared" si="75"/>
        <v>0</v>
      </c>
      <c r="T580" s="30"/>
      <c r="U580" s="22">
        <f t="shared" si="76"/>
        <v>0</v>
      </c>
      <c r="V580" s="78">
        <f t="shared" si="80"/>
        <v>0</v>
      </c>
      <c r="W580" s="22">
        <f t="shared" si="77"/>
        <v>0</v>
      </c>
      <c r="X580" s="76"/>
      <c r="Y580" s="22">
        <f>IF(OR(X580="",X580=ФИО!$Q$8),0,IF(COUNTIF(X:X,X580)=1,0,1))</f>
        <v>0</v>
      </c>
      <c r="AA580" s="2">
        <f>INDEX(ФИО!B:B,SUMIFS(ФИО!D:D,ФИО!Q:Q,БЮДЖЕТ!X580))</f>
        <v>0</v>
      </c>
    </row>
    <row r="581" spans="1:27" x14ac:dyDescent="0.25">
      <c r="A581" s="1"/>
      <c r="B581" s="5">
        <f t="shared" si="78"/>
        <v>581</v>
      </c>
      <c r="C581" s="5" t="str">
        <f t="shared" si="79"/>
        <v/>
      </c>
      <c r="D581" s="99"/>
      <c r="E581" s="103">
        <f>SUMIFS(ID!$H:$H,ID!$F:$F,$D581)</f>
        <v>0</v>
      </c>
      <c r="F581" s="99"/>
      <c r="G581" s="103">
        <f>SUMIFS(ID!$L:$L,ID!$J:$J,$F581)</f>
        <v>0</v>
      </c>
      <c r="H581" s="99"/>
      <c r="I581" s="103">
        <f>SUMIFS(ID!$P:$P,ID!$N:$N,$H581)</f>
        <v>0</v>
      </c>
      <c r="J581" s="99"/>
      <c r="K581" s="103">
        <f>SUMIFS(ID!$T:$T,ID!$R:$R,$J581)</f>
        <v>0</v>
      </c>
      <c r="L581" s="99"/>
      <c r="M581" s="103">
        <f>SUMIFS(ID!$X:$X,ID!$V:$V,$L581)</f>
        <v>0</v>
      </c>
      <c r="N581" s="99"/>
      <c r="O581" s="103">
        <f>SUMIFS(ID!$AD:$AD,ID!$AB:$AB,$N581)</f>
        <v>0</v>
      </c>
      <c r="P581" s="99" t="str">
        <f t="shared" si="74"/>
        <v/>
      </c>
      <c r="Q581" s="22">
        <f t="shared" si="73"/>
        <v>0</v>
      </c>
      <c r="R581" s="30"/>
      <c r="S581" s="22">
        <f t="shared" si="75"/>
        <v>0</v>
      </c>
      <c r="T581" s="30"/>
      <c r="U581" s="22">
        <f t="shared" si="76"/>
        <v>0</v>
      </c>
      <c r="V581" s="78">
        <f t="shared" si="80"/>
        <v>0</v>
      </c>
      <c r="W581" s="22">
        <f t="shared" si="77"/>
        <v>0</v>
      </c>
      <c r="X581" s="76"/>
      <c r="Y581" s="22">
        <f>IF(OR(X581="",X581=ФИО!$Q$8),0,IF(COUNTIF(X:X,X581)=1,0,1))</f>
        <v>0</v>
      </c>
      <c r="AA581" s="2">
        <f>INDEX(ФИО!B:B,SUMIFS(ФИО!D:D,ФИО!Q:Q,БЮДЖЕТ!X581))</f>
        <v>0</v>
      </c>
    </row>
    <row r="582" spans="1:27" x14ac:dyDescent="0.25">
      <c r="A582" s="1"/>
      <c r="B582" s="5">
        <f t="shared" si="78"/>
        <v>582</v>
      </c>
      <c r="C582" s="5" t="str">
        <f t="shared" si="79"/>
        <v/>
      </c>
      <c r="D582" s="99"/>
      <c r="E582" s="103">
        <f>SUMIFS(ID!$H:$H,ID!$F:$F,$D582)</f>
        <v>0</v>
      </c>
      <c r="F582" s="99"/>
      <c r="G582" s="103">
        <f>SUMIFS(ID!$L:$L,ID!$J:$J,$F582)</f>
        <v>0</v>
      </c>
      <c r="H582" s="99"/>
      <c r="I582" s="103">
        <f>SUMIFS(ID!$P:$P,ID!$N:$N,$H582)</f>
        <v>0</v>
      </c>
      <c r="J582" s="99"/>
      <c r="K582" s="103">
        <f>SUMIFS(ID!$T:$T,ID!$R:$R,$J582)</f>
        <v>0</v>
      </c>
      <c r="L582" s="99"/>
      <c r="M582" s="103">
        <f>SUMIFS(ID!$X:$X,ID!$V:$V,$L582)</f>
        <v>0</v>
      </c>
      <c r="N582" s="99"/>
      <c r="O582" s="103">
        <f>SUMIFS(ID!$AD:$AD,ID!$AB:$AB,$N582)</f>
        <v>0</v>
      </c>
      <c r="P582" s="99" t="str">
        <f t="shared" si="74"/>
        <v/>
      </c>
      <c r="Q582" s="22">
        <f t="shared" si="73"/>
        <v>0</v>
      </c>
      <c r="R582" s="30"/>
      <c r="S582" s="22">
        <f t="shared" si="75"/>
        <v>0</v>
      </c>
      <c r="T582" s="30"/>
      <c r="U582" s="22">
        <f t="shared" si="76"/>
        <v>0</v>
      </c>
      <c r="V582" s="78">
        <f t="shared" si="80"/>
        <v>0</v>
      </c>
      <c r="W582" s="22">
        <f t="shared" si="77"/>
        <v>0</v>
      </c>
      <c r="X582" s="76"/>
      <c r="Y582" s="22">
        <f>IF(OR(X582="",X582=ФИО!$Q$8),0,IF(COUNTIF(X:X,X582)=1,0,1))</f>
        <v>0</v>
      </c>
      <c r="AA582" s="2">
        <f>INDEX(ФИО!B:B,SUMIFS(ФИО!D:D,ФИО!Q:Q,БЮДЖЕТ!X582))</f>
        <v>0</v>
      </c>
    </row>
    <row r="583" spans="1:27" x14ac:dyDescent="0.25">
      <c r="A583" s="1"/>
      <c r="B583" s="5">
        <f t="shared" si="78"/>
        <v>583</v>
      </c>
      <c r="C583" s="5" t="str">
        <f t="shared" si="79"/>
        <v/>
      </c>
      <c r="D583" s="99"/>
      <c r="E583" s="103">
        <f>SUMIFS(ID!$H:$H,ID!$F:$F,$D583)</f>
        <v>0</v>
      </c>
      <c r="F583" s="99"/>
      <c r="G583" s="103">
        <f>SUMIFS(ID!$L:$L,ID!$J:$J,$F583)</f>
        <v>0</v>
      </c>
      <c r="H583" s="99"/>
      <c r="I583" s="103">
        <f>SUMIFS(ID!$P:$P,ID!$N:$N,$H583)</f>
        <v>0</v>
      </c>
      <c r="J583" s="99"/>
      <c r="K583" s="103">
        <f>SUMIFS(ID!$T:$T,ID!$R:$R,$J583)</f>
        <v>0</v>
      </c>
      <c r="L583" s="99"/>
      <c r="M583" s="103">
        <f>SUMIFS(ID!$X:$X,ID!$V:$V,$L583)</f>
        <v>0</v>
      </c>
      <c r="N583" s="99"/>
      <c r="O583" s="103">
        <f>SUMIFS(ID!$AD:$AD,ID!$AB:$AB,$N583)</f>
        <v>0</v>
      </c>
      <c r="P583" s="99" t="str">
        <f t="shared" si="74"/>
        <v/>
      </c>
      <c r="Q583" s="22">
        <f t="shared" si="73"/>
        <v>0</v>
      </c>
      <c r="R583" s="30"/>
      <c r="S583" s="22">
        <f t="shared" si="75"/>
        <v>0</v>
      </c>
      <c r="T583" s="30"/>
      <c r="U583" s="22">
        <f t="shared" si="76"/>
        <v>0</v>
      </c>
      <c r="V583" s="78">
        <f t="shared" si="80"/>
        <v>0</v>
      </c>
      <c r="W583" s="22">
        <f t="shared" si="77"/>
        <v>0</v>
      </c>
      <c r="X583" s="76"/>
      <c r="Y583" s="22">
        <f>IF(OR(X583="",X583=ФИО!$Q$8),0,IF(COUNTIF(X:X,X583)=1,0,1))</f>
        <v>0</v>
      </c>
      <c r="AA583" s="2">
        <f>INDEX(ФИО!B:B,SUMIFS(ФИО!D:D,ФИО!Q:Q,БЮДЖЕТ!X583))</f>
        <v>0</v>
      </c>
    </row>
    <row r="584" spans="1:27" x14ac:dyDescent="0.25">
      <c r="A584" s="1"/>
      <c r="B584" s="5">
        <f t="shared" si="78"/>
        <v>584</v>
      </c>
      <c r="C584" s="5" t="str">
        <f t="shared" si="79"/>
        <v/>
      </c>
      <c r="D584" s="99"/>
      <c r="E584" s="103">
        <f>SUMIFS(ID!$H:$H,ID!$F:$F,$D584)</f>
        <v>0</v>
      </c>
      <c r="F584" s="99"/>
      <c r="G584" s="103">
        <f>SUMIFS(ID!$L:$L,ID!$J:$J,$F584)</f>
        <v>0</v>
      </c>
      <c r="H584" s="99"/>
      <c r="I584" s="103">
        <f>SUMIFS(ID!$P:$P,ID!$N:$N,$H584)</f>
        <v>0</v>
      </c>
      <c r="J584" s="99"/>
      <c r="K584" s="103">
        <f>SUMIFS(ID!$T:$T,ID!$R:$R,$J584)</f>
        <v>0</v>
      </c>
      <c r="L584" s="99"/>
      <c r="M584" s="103">
        <f>SUMIFS(ID!$X:$X,ID!$V:$V,$L584)</f>
        <v>0</v>
      </c>
      <c r="N584" s="99"/>
      <c r="O584" s="103">
        <f>SUMIFS(ID!$AD:$AD,ID!$AB:$AB,$N584)</f>
        <v>0</v>
      </c>
      <c r="P584" s="99" t="str">
        <f t="shared" si="74"/>
        <v/>
      </c>
      <c r="Q584" s="22">
        <f t="shared" si="73"/>
        <v>0</v>
      </c>
      <c r="R584" s="30"/>
      <c r="S584" s="22">
        <f t="shared" si="75"/>
        <v>0</v>
      </c>
      <c r="T584" s="30"/>
      <c r="U584" s="22">
        <f t="shared" si="76"/>
        <v>0</v>
      </c>
      <c r="V584" s="78">
        <f t="shared" si="80"/>
        <v>0</v>
      </c>
      <c r="W584" s="22">
        <f t="shared" si="77"/>
        <v>0</v>
      </c>
      <c r="X584" s="76"/>
      <c r="Y584" s="22">
        <f>IF(OR(X584="",X584=ФИО!$Q$8),0,IF(COUNTIF(X:X,X584)=1,0,1))</f>
        <v>0</v>
      </c>
      <c r="AA584" s="2">
        <f>INDEX(ФИО!B:B,SUMIFS(ФИО!D:D,ФИО!Q:Q,БЮДЖЕТ!X584))</f>
        <v>0</v>
      </c>
    </row>
    <row r="585" spans="1:27" x14ac:dyDescent="0.25">
      <c r="A585" s="1"/>
      <c r="B585" s="5">
        <f t="shared" si="78"/>
        <v>585</v>
      </c>
      <c r="C585" s="5" t="str">
        <f t="shared" si="79"/>
        <v/>
      </c>
      <c r="D585" s="99"/>
      <c r="E585" s="103">
        <f>SUMIFS(ID!$H:$H,ID!$F:$F,$D585)</f>
        <v>0</v>
      </c>
      <c r="F585" s="99"/>
      <c r="G585" s="103">
        <f>SUMIFS(ID!$L:$L,ID!$J:$J,$F585)</f>
        <v>0</v>
      </c>
      <c r="H585" s="99"/>
      <c r="I585" s="103">
        <f>SUMIFS(ID!$P:$P,ID!$N:$N,$H585)</f>
        <v>0</v>
      </c>
      <c r="J585" s="99"/>
      <c r="K585" s="103">
        <f>SUMIFS(ID!$T:$T,ID!$R:$R,$J585)</f>
        <v>0</v>
      </c>
      <c r="L585" s="99"/>
      <c r="M585" s="103">
        <f>SUMIFS(ID!$X:$X,ID!$V:$V,$L585)</f>
        <v>0</v>
      </c>
      <c r="N585" s="99"/>
      <c r="O585" s="103">
        <f>SUMIFS(ID!$AD:$AD,ID!$AB:$AB,$N585)</f>
        <v>0</v>
      </c>
      <c r="P585" s="99" t="str">
        <f t="shared" si="74"/>
        <v/>
      </c>
      <c r="Q585" s="22">
        <f t="shared" si="73"/>
        <v>0</v>
      </c>
      <c r="R585" s="30"/>
      <c r="S585" s="22">
        <f t="shared" si="75"/>
        <v>0</v>
      </c>
      <c r="T585" s="30"/>
      <c r="U585" s="22">
        <f t="shared" si="76"/>
        <v>0</v>
      </c>
      <c r="V585" s="78">
        <f t="shared" si="80"/>
        <v>0</v>
      </c>
      <c r="W585" s="22">
        <f t="shared" si="77"/>
        <v>0</v>
      </c>
      <c r="X585" s="76"/>
      <c r="Y585" s="22">
        <f>IF(OR(X585="",X585=ФИО!$Q$8),0,IF(COUNTIF(X:X,X585)=1,0,1))</f>
        <v>0</v>
      </c>
      <c r="AA585" s="2">
        <f>INDEX(ФИО!B:B,SUMIFS(ФИО!D:D,ФИО!Q:Q,БЮДЖЕТ!X585))</f>
        <v>0</v>
      </c>
    </row>
    <row r="586" spans="1:27" x14ac:dyDescent="0.25">
      <c r="A586" s="1"/>
      <c r="B586" s="5">
        <f t="shared" si="78"/>
        <v>586</v>
      </c>
      <c r="C586" s="5" t="str">
        <f t="shared" si="79"/>
        <v/>
      </c>
      <c r="D586" s="99"/>
      <c r="E586" s="103">
        <f>SUMIFS(ID!$H:$H,ID!$F:$F,$D586)</f>
        <v>0</v>
      </c>
      <c r="F586" s="99"/>
      <c r="G586" s="103">
        <f>SUMIFS(ID!$L:$L,ID!$J:$J,$F586)</f>
        <v>0</v>
      </c>
      <c r="H586" s="99"/>
      <c r="I586" s="103">
        <f>SUMIFS(ID!$P:$P,ID!$N:$N,$H586)</f>
        <v>0</v>
      </c>
      <c r="J586" s="99"/>
      <c r="K586" s="103">
        <f>SUMIFS(ID!$T:$T,ID!$R:$R,$J586)</f>
        <v>0</v>
      </c>
      <c r="L586" s="99"/>
      <c r="M586" s="103">
        <f>SUMIFS(ID!$X:$X,ID!$V:$V,$L586)</f>
        <v>0</v>
      </c>
      <c r="N586" s="99"/>
      <c r="O586" s="103">
        <f>SUMIFS(ID!$AD:$AD,ID!$AB:$AB,$N586)</f>
        <v>0</v>
      </c>
      <c r="P586" s="99" t="str">
        <f t="shared" si="74"/>
        <v/>
      </c>
      <c r="Q586" s="22">
        <f t="shared" si="73"/>
        <v>0</v>
      </c>
      <c r="R586" s="30"/>
      <c r="S586" s="22">
        <f t="shared" si="75"/>
        <v>0</v>
      </c>
      <c r="T586" s="30"/>
      <c r="U586" s="22">
        <f t="shared" si="76"/>
        <v>0</v>
      </c>
      <c r="V586" s="78">
        <f t="shared" si="80"/>
        <v>0</v>
      </c>
      <c r="W586" s="22">
        <f t="shared" si="77"/>
        <v>0</v>
      </c>
      <c r="X586" s="76"/>
      <c r="Y586" s="22">
        <f>IF(OR(X586="",X586=ФИО!$Q$8),0,IF(COUNTIF(X:X,X586)=1,0,1))</f>
        <v>0</v>
      </c>
      <c r="AA586" s="2">
        <f>INDEX(ФИО!B:B,SUMIFS(ФИО!D:D,ФИО!Q:Q,БЮДЖЕТ!X586))</f>
        <v>0</v>
      </c>
    </row>
    <row r="587" spans="1:27" x14ac:dyDescent="0.25">
      <c r="A587" s="1"/>
      <c r="B587" s="5">
        <f t="shared" si="78"/>
        <v>587</v>
      </c>
      <c r="C587" s="5" t="str">
        <f t="shared" si="79"/>
        <v/>
      </c>
      <c r="D587" s="99"/>
      <c r="E587" s="103">
        <f>SUMIFS(ID!$H:$H,ID!$F:$F,$D587)</f>
        <v>0</v>
      </c>
      <c r="F587" s="99"/>
      <c r="G587" s="103">
        <f>SUMIFS(ID!$L:$L,ID!$J:$J,$F587)</f>
        <v>0</v>
      </c>
      <c r="H587" s="99"/>
      <c r="I587" s="103">
        <f>SUMIFS(ID!$P:$P,ID!$N:$N,$H587)</f>
        <v>0</v>
      </c>
      <c r="J587" s="99"/>
      <c r="K587" s="103">
        <f>SUMIFS(ID!$T:$T,ID!$R:$R,$J587)</f>
        <v>0</v>
      </c>
      <c r="L587" s="99"/>
      <c r="M587" s="103">
        <f>SUMIFS(ID!$X:$X,ID!$V:$V,$L587)</f>
        <v>0</v>
      </c>
      <c r="N587" s="99"/>
      <c r="O587" s="103">
        <f>SUMIFS(ID!$AD:$AD,ID!$AB:$AB,$N587)</f>
        <v>0</v>
      </c>
      <c r="P587" s="99" t="str">
        <f t="shared" si="74"/>
        <v/>
      </c>
      <c r="Q587" s="22">
        <f t="shared" ref="Q587:Q650" si="81">IF(P587="Ошибка!",1,IF(P587="",0,IF(COUNTIF(P:P,P587)=1,0,1)))</f>
        <v>0</v>
      </c>
      <c r="R587" s="30"/>
      <c r="S587" s="22">
        <f t="shared" si="75"/>
        <v>0</v>
      </c>
      <c r="T587" s="30"/>
      <c r="U587" s="22">
        <f t="shared" si="76"/>
        <v>0</v>
      </c>
      <c r="V587" s="78">
        <f t="shared" si="80"/>
        <v>0</v>
      </c>
      <c r="W587" s="22">
        <f t="shared" si="77"/>
        <v>0</v>
      </c>
      <c r="X587" s="76"/>
      <c r="Y587" s="22">
        <f>IF(OR(X587="",X587=ФИО!$Q$8),0,IF(COUNTIF(X:X,X587)=1,0,1))</f>
        <v>0</v>
      </c>
      <c r="AA587" s="2">
        <f>INDEX(ФИО!B:B,SUMIFS(ФИО!D:D,ФИО!Q:Q,БЮДЖЕТ!X587))</f>
        <v>0</v>
      </c>
    </row>
    <row r="588" spans="1:27" x14ac:dyDescent="0.25">
      <c r="A588" s="1"/>
      <c r="B588" s="5">
        <f t="shared" si="78"/>
        <v>588</v>
      </c>
      <c r="C588" s="5" t="str">
        <f t="shared" si="79"/>
        <v/>
      </c>
      <c r="D588" s="99"/>
      <c r="E588" s="103">
        <f>SUMIFS(ID!$H:$H,ID!$F:$F,$D588)</f>
        <v>0</v>
      </c>
      <c r="F588" s="99"/>
      <c r="G588" s="103">
        <f>SUMIFS(ID!$L:$L,ID!$J:$J,$F588)</f>
        <v>0</v>
      </c>
      <c r="H588" s="99"/>
      <c r="I588" s="103">
        <f>SUMIFS(ID!$P:$P,ID!$N:$N,$H588)</f>
        <v>0</v>
      </c>
      <c r="J588" s="99"/>
      <c r="K588" s="103">
        <f>SUMIFS(ID!$T:$T,ID!$R:$R,$J588)</f>
        <v>0</v>
      </c>
      <c r="L588" s="99"/>
      <c r="M588" s="103">
        <f>SUMIFS(ID!$X:$X,ID!$V:$V,$L588)</f>
        <v>0</v>
      </c>
      <c r="N588" s="99"/>
      <c r="O588" s="103">
        <f>SUMIFS(ID!$AD:$AD,ID!$AB:$AB,$N588)</f>
        <v>0</v>
      </c>
      <c r="P588" s="99" t="str">
        <f t="shared" ref="P588:P651" si="82">IF(OR(N588="",O588=0),"",IF(OR(E588=0,G588=0,I588=0,M588=0),"Ошибка!",E588&amp;"."&amp;G588&amp;"."&amp;I588&amp;"."&amp;M588&amp;"."&amp;O588))</f>
        <v/>
      </c>
      <c r="Q588" s="22">
        <f t="shared" si="81"/>
        <v>0</v>
      </c>
      <c r="R588" s="30"/>
      <c r="S588" s="22">
        <f t="shared" si="75"/>
        <v>0</v>
      </c>
      <c r="T588" s="30"/>
      <c r="U588" s="22">
        <f t="shared" si="76"/>
        <v>0</v>
      </c>
      <c r="V588" s="78">
        <f t="shared" si="80"/>
        <v>0</v>
      </c>
      <c r="W588" s="22">
        <f t="shared" si="77"/>
        <v>0</v>
      </c>
      <c r="X588" s="76"/>
      <c r="Y588" s="22">
        <f>IF(OR(X588="",X588=ФИО!$Q$8),0,IF(COUNTIF(X:X,X588)=1,0,1))</f>
        <v>0</v>
      </c>
      <c r="AA588" s="2">
        <f>INDEX(ФИО!B:B,SUMIFS(ФИО!D:D,ФИО!Q:Q,БЮДЖЕТ!X588))</f>
        <v>0</v>
      </c>
    </row>
    <row r="589" spans="1:27" x14ac:dyDescent="0.25">
      <c r="A589" s="1"/>
      <c r="B589" s="5">
        <f t="shared" si="78"/>
        <v>589</v>
      </c>
      <c r="C589" s="5" t="str">
        <f t="shared" si="79"/>
        <v/>
      </c>
      <c r="D589" s="99"/>
      <c r="E589" s="103">
        <f>SUMIFS(ID!$H:$H,ID!$F:$F,$D589)</f>
        <v>0</v>
      </c>
      <c r="F589" s="99"/>
      <c r="G589" s="103">
        <f>SUMIFS(ID!$L:$L,ID!$J:$J,$F589)</f>
        <v>0</v>
      </c>
      <c r="H589" s="99"/>
      <c r="I589" s="103">
        <f>SUMIFS(ID!$P:$P,ID!$N:$N,$H589)</f>
        <v>0</v>
      </c>
      <c r="J589" s="99"/>
      <c r="K589" s="103">
        <f>SUMIFS(ID!$T:$T,ID!$R:$R,$J589)</f>
        <v>0</v>
      </c>
      <c r="L589" s="99"/>
      <c r="M589" s="103">
        <f>SUMIFS(ID!$X:$X,ID!$V:$V,$L589)</f>
        <v>0</v>
      </c>
      <c r="N589" s="99"/>
      <c r="O589" s="103">
        <f>SUMIFS(ID!$AD:$AD,ID!$AB:$AB,$N589)</f>
        <v>0</v>
      </c>
      <c r="P589" s="99" t="str">
        <f t="shared" si="82"/>
        <v/>
      </c>
      <c r="Q589" s="22">
        <f t="shared" si="81"/>
        <v>0</v>
      </c>
      <c r="R589" s="30"/>
      <c r="S589" s="22">
        <f t="shared" ref="S589:S652" si="83">IF(OR(AND($P589&lt;&gt;"",R589=0),AND($P589="",AND(R589&lt;&gt;0,R589&lt;&gt;""))),1,0)</f>
        <v>0</v>
      </c>
      <c r="T589" s="30"/>
      <c r="U589" s="22">
        <f t="shared" ref="U589:U652" si="84">IF(OR(AND($P589&lt;&gt;"",T589=0),AND($P589="",AND(T589&lt;&gt;0,T589&lt;&gt;""))),1,0)</f>
        <v>0</v>
      </c>
      <c r="V589" s="78">
        <f t="shared" si="80"/>
        <v>0</v>
      </c>
      <c r="W589" s="22">
        <f t="shared" ref="W589:W652" si="85">IF(OR(AND($P589&lt;&gt;"",V589=0),AND($P589="",AND(V589&lt;&gt;0,V589&lt;&gt;""))),1,0)</f>
        <v>0</v>
      </c>
      <c r="X589" s="76"/>
      <c r="Y589" s="22">
        <f>IF(OR(X589="",X589=ФИО!$Q$8),0,IF(COUNTIF(X:X,X589)=1,0,1))</f>
        <v>0</v>
      </c>
      <c r="AA589" s="2">
        <f>INDEX(ФИО!B:B,SUMIFS(ФИО!D:D,ФИО!Q:Q,БЮДЖЕТ!X589))</f>
        <v>0</v>
      </c>
    </row>
    <row r="590" spans="1:27" x14ac:dyDescent="0.25">
      <c r="A590" s="1"/>
      <c r="B590" s="5">
        <f t="shared" ref="B590:B653" si="86">ROW(A590)</f>
        <v>590</v>
      </c>
      <c r="C590" s="5" t="str">
        <f t="shared" si="79"/>
        <v/>
      </c>
      <c r="D590" s="99"/>
      <c r="E590" s="103">
        <f>SUMIFS(ID!$H:$H,ID!$F:$F,$D590)</f>
        <v>0</v>
      </c>
      <c r="F590" s="99"/>
      <c r="G590" s="103">
        <f>SUMIFS(ID!$L:$L,ID!$J:$J,$F590)</f>
        <v>0</v>
      </c>
      <c r="H590" s="99"/>
      <c r="I590" s="103">
        <f>SUMIFS(ID!$P:$P,ID!$N:$N,$H590)</f>
        <v>0</v>
      </c>
      <c r="J590" s="99"/>
      <c r="K590" s="103">
        <f>SUMIFS(ID!$T:$T,ID!$R:$R,$J590)</f>
        <v>0</v>
      </c>
      <c r="L590" s="99"/>
      <c r="M590" s="103">
        <f>SUMIFS(ID!$X:$X,ID!$V:$V,$L590)</f>
        <v>0</v>
      </c>
      <c r="N590" s="99"/>
      <c r="O590" s="103">
        <f>SUMIFS(ID!$AD:$AD,ID!$AB:$AB,$N590)</f>
        <v>0</v>
      </c>
      <c r="P590" s="99" t="str">
        <f t="shared" si="82"/>
        <v/>
      </c>
      <c r="Q590" s="22">
        <f t="shared" si="81"/>
        <v>0</v>
      </c>
      <c r="R590" s="30"/>
      <c r="S590" s="22">
        <f t="shared" si="83"/>
        <v>0</v>
      </c>
      <c r="T590" s="30"/>
      <c r="U590" s="22">
        <f t="shared" si="84"/>
        <v>0</v>
      </c>
      <c r="V590" s="78">
        <f t="shared" si="80"/>
        <v>0</v>
      </c>
      <c r="W590" s="22">
        <f t="shared" si="85"/>
        <v>0</v>
      </c>
      <c r="X590" s="76"/>
      <c r="Y590" s="22">
        <f>IF(OR(X590="",X590=ФИО!$Q$8),0,IF(COUNTIF(X:X,X590)=1,0,1))</f>
        <v>0</v>
      </c>
      <c r="AA590" s="2">
        <f>INDEX(ФИО!B:B,SUMIFS(ФИО!D:D,ФИО!Q:Q,БЮДЖЕТ!X590))</f>
        <v>0</v>
      </c>
    </row>
    <row r="591" spans="1:27" x14ac:dyDescent="0.25">
      <c r="A591" s="1"/>
      <c r="B591" s="5">
        <f t="shared" si="86"/>
        <v>591</v>
      </c>
      <c r="C591" s="5" t="str">
        <f t="shared" ref="C591:C654" si="87">IF(OR(P591="",C590=""),"",C590+1)</f>
        <v/>
      </c>
      <c r="D591" s="99"/>
      <c r="E591" s="103">
        <f>SUMIFS(ID!$H:$H,ID!$F:$F,$D591)</f>
        <v>0</v>
      </c>
      <c r="F591" s="99"/>
      <c r="G591" s="103">
        <f>SUMIFS(ID!$L:$L,ID!$J:$J,$F591)</f>
        <v>0</v>
      </c>
      <c r="H591" s="99"/>
      <c r="I591" s="103">
        <f>SUMIFS(ID!$P:$P,ID!$N:$N,$H591)</f>
        <v>0</v>
      </c>
      <c r="J591" s="99"/>
      <c r="K591" s="103">
        <f>SUMIFS(ID!$T:$T,ID!$R:$R,$J591)</f>
        <v>0</v>
      </c>
      <c r="L591" s="99"/>
      <c r="M591" s="103">
        <f>SUMIFS(ID!$X:$X,ID!$V:$V,$L591)</f>
        <v>0</v>
      </c>
      <c r="N591" s="99"/>
      <c r="O591" s="103">
        <f>SUMIFS(ID!$AD:$AD,ID!$AB:$AB,$N591)</f>
        <v>0</v>
      </c>
      <c r="P591" s="99" t="str">
        <f t="shared" si="82"/>
        <v/>
      </c>
      <c r="Q591" s="22">
        <f t="shared" si="81"/>
        <v>0</v>
      </c>
      <c r="R591" s="30"/>
      <c r="S591" s="22">
        <f t="shared" si="83"/>
        <v>0</v>
      </c>
      <c r="T591" s="30"/>
      <c r="U591" s="22">
        <f t="shared" si="84"/>
        <v>0</v>
      </c>
      <c r="V591" s="78">
        <f t="shared" si="80"/>
        <v>0</v>
      </c>
      <c r="W591" s="22">
        <f t="shared" si="85"/>
        <v>0</v>
      </c>
      <c r="X591" s="76"/>
      <c r="Y591" s="22">
        <f>IF(OR(X591="",X591=ФИО!$Q$8),0,IF(COUNTIF(X:X,X591)=1,0,1))</f>
        <v>0</v>
      </c>
      <c r="AA591" s="2">
        <f>INDEX(ФИО!B:B,SUMIFS(ФИО!D:D,ФИО!Q:Q,БЮДЖЕТ!X591))</f>
        <v>0</v>
      </c>
    </row>
    <row r="592" spans="1:27" x14ac:dyDescent="0.25">
      <c r="A592" s="1"/>
      <c r="B592" s="5">
        <f t="shared" si="86"/>
        <v>592</v>
      </c>
      <c r="C592" s="5" t="str">
        <f t="shared" si="87"/>
        <v/>
      </c>
      <c r="D592" s="99"/>
      <c r="E592" s="103">
        <f>SUMIFS(ID!$H:$H,ID!$F:$F,$D592)</f>
        <v>0</v>
      </c>
      <c r="F592" s="99"/>
      <c r="G592" s="103">
        <f>SUMIFS(ID!$L:$L,ID!$J:$J,$F592)</f>
        <v>0</v>
      </c>
      <c r="H592" s="99"/>
      <c r="I592" s="103">
        <f>SUMIFS(ID!$P:$P,ID!$N:$N,$H592)</f>
        <v>0</v>
      </c>
      <c r="J592" s="99"/>
      <c r="K592" s="103">
        <f>SUMIFS(ID!$T:$T,ID!$R:$R,$J592)</f>
        <v>0</v>
      </c>
      <c r="L592" s="99"/>
      <c r="M592" s="103">
        <f>SUMIFS(ID!$X:$X,ID!$V:$V,$L592)</f>
        <v>0</v>
      </c>
      <c r="N592" s="99"/>
      <c r="O592" s="103">
        <f>SUMIFS(ID!$AD:$AD,ID!$AB:$AB,$N592)</f>
        <v>0</v>
      </c>
      <c r="P592" s="99" t="str">
        <f t="shared" si="82"/>
        <v/>
      </c>
      <c r="Q592" s="22">
        <f t="shared" si="81"/>
        <v>0</v>
      </c>
      <c r="R592" s="30"/>
      <c r="S592" s="22">
        <f t="shared" si="83"/>
        <v>0</v>
      </c>
      <c r="T592" s="30"/>
      <c r="U592" s="22">
        <f t="shared" si="84"/>
        <v>0</v>
      </c>
      <c r="V592" s="78">
        <f t="shared" si="80"/>
        <v>0</v>
      </c>
      <c r="W592" s="22">
        <f t="shared" si="85"/>
        <v>0</v>
      </c>
      <c r="X592" s="76"/>
      <c r="Y592" s="22">
        <f>IF(OR(X592="",X592=ФИО!$Q$8),0,IF(COUNTIF(X:X,X592)=1,0,1))</f>
        <v>0</v>
      </c>
      <c r="AA592" s="2">
        <f>INDEX(ФИО!B:B,SUMIFS(ФИО!D:D,ФИО!Q:Q,БЮДЖЕТ!X592))</f>
        <v>0</v>
      </c>
    </row>
    <row r="593" spans="1:27" x14ac:dyDescent="0.25">
      <c r="A593" s="1"/>
      <c r="B593" s="5">
        <f t="shared" si="86"/>
        <v>593</v>
      </c>
      <c r="C593" s="5" t="str">
        <f t="shared" si="87"/>
        <v/>
      </c>
      <c r="D593" s="99"/>
      <c r="E593" s="103">
        <f>SUMIFS(ID!$H:$H,ID!$F:$F,$D593)</f>
        <v>0</v>
      </c>
      <c r="F593" s="99"/>
      <c r="G593" s="103">
        <f>SUMIFS(ID!$L:$L,ID!$J:$J,$F593)</f>
        <v>0</v>
      </c>
      <c r="H593" s="99"/>
      <c r="I593" s="103">
        <f>SUMIFS(ID!$P:$P,ID!$N:$N,$H593)</f>
        <v>0</v>
      </c>
      <c r="J593" s="99"/>
      <c r="K593" s="103">
        <f>SUMIFS(ID!$T:$T,ID!$R:$R,$J593)</f>
        <v>0</v>
      </c>
      <c r="L593" s="99"/>
      <c r="M593" s="103">
        <f>SUMIFS(ID!$X:$X,ID!$V:$V,$L593)</f>
        <v>0</v>
      </c>
      <c r="N593" s="99"/>
      <c r="O593" s="103">
        <f>SUMIFS(ID!$AD:$AD,ID!$AB:$AB,$N593)</f>
        <v>0</v>
      </c>
      <c r="P593" s="99" t="str">
        <f t="shared" si="82"/>
        <v/>
      </c>
      <c r="Q593" s="22">
        <f t="shared" si="81"/>
        <v>0</v>
      </c>
      <c r="R593" s="30"/>
      <c r="S593" s="22">
        <f t="shared" si="83"/>
        <v>0</v>
      </c>
      <c r="T593" s="30"/>
      <c r="U593" s="22">
        <f t="shared" si="84"/>
        <v>0</v>
      </c>
      <c r="V593" s="78">
        <f t="shared" si="80"/>
        <v>0</v>
      </c>
      <c r="W593" s="22">
        <f t="shared" si="85"/>
        <v>0</v>
      </c>
      <c r="X593" s="76"/>
      <c r="Y593" s="22">
        <f>IF(OR(X593="",X593=ФИО!$Q$8),0,IF(COUNTIF(X:X,X593)=1,0,1))</f>
        <v>0</v>
      </c>
      <c r="AA593" s="2">
        <f>INDEX(ФИО!B:B,SUMIFS(ФИО!D:D,ФИО!Q:Q,БЮДЖЕТ!X593))</f>
        <v>0</v>
      </c>
    </row>
    <row r="594" spans="1:27" x14ac:dyDescent="0.25">
      <c r="A594" s="1"/>
      <c r="B594" s="5">
        <f t="shared" si="86"/>
        <v>594</v>
      </c>
      <c r="C594" s="5" t="str">
        <f t="shared" si="87"/>
        <v/>
      </c>
      <c r="D594" s="99"/>
      <c r="E594" s="103">
        <f>SUMIFS(ID!$H:$H,ID!$F:$F,$D594)</f>
        <v>0</v>
      </c>
      <c r="F594" s="99"/>
      <c r="G594" s="103">
        <f>SUMIFS(ID!$L:$L,ID!$J:$J,$F594)</f>
        <v>0</v>
      </c>
      <c r="H594" s="99"/>
      <c r="I594" s="103">
        <f>SUMIFS(ID!$P:$P,ID!$N:$N,$H594)</f>
        <v>0</v>
      </c>
      <c r="J594" s="99"/>
      <c r="K594" s="103">
        <f>SUMIFS(ID!$T:$T,ID!$R:$R,$J594)</f>
        <v>0</v>
      </c>
      <c r="L594" s="99"/>
      <c r="M594" s="103">
        <f>SUMIFS(ID!$X:$X,ID!$V:$V,$L594)</f>
        <v>0</v>
      </c>
      <c r="N594" s="99"/>
      <c r="O594" s="103">
        <f>SUMIFS(ID!$AD:$AD,ID!$AB:$AB,$N594)</f>
        <v>0</v>
      </c>
      <c r="P594" s="99" t="str">
        <f t="shared" si="82"/>
        <v/>
      </c>
      <c r="Q594" s="22">
        <f t="shared" si="81"/>
        <v>0</v>
      </c>
      <c r="R594" s="30"/>
      <c r="S594" s="22">
        <f t="shared" si="83"/>
        <v>0</v>
      </c>
      <c r="T594" s="30"/>
      <c r="U594" s="22">
        <f t="shared" si="84"/>
        <v>0</v>
      </c>
      <c r="V594" s="78">
        <f t="shared" si="80"/>
        <v>0</v>
      </c>
      <c r="W594" s="22">
        <f t="shared" si="85"/>
        <v>0</v>
      </c>
      <c r="X594" s="76"/>
      <c r="Y594" s="22">
        <f>IF(OR(X594="",X594=ФИО!$Q$8),0,IF(COUNTIF(X:X,X594)=1,0,1))</f>
        <v>0</v>
      </c>
      <c r="AA594" s="2">
        <f>INDEX(ФИО!B:B,SUMIFS(ФИО!D:D,ФИО!Q:Q,БЮДЖЕТ!X594))</f>
        <v>0</v>
      </c>
    </row>
    <row r="595" spans="1:27" x14ac:dyDescent="0.25">
      <c r="A595" s="1"/>
      <c r="B595" s="5">
        <f t="shared" si="86"/>
        <v>595</v>
      </c>
      <c r="C595" s="5" t="str">
        <f t="shared" si="87"/>
        <v/>
      </c>
      <c r="D595" s="99"/>
      <c r="E595" s="103">
        <f>SUMIFS(ID!$H:$H,ID!$F:$F,$D595)</f>
        <v>0</v>
      </c>
      <c r="F595" s="99"/>
      <c r="G595" s="103">
        <f>SUMIFS(ID!$L:$L,ID!$J:$J,$F595)</f>
        <v>0</v>
      </c>
      <c r="H595" s="99"/>
      <c r="I595" s="103">
        <f>SUMIFS(ID!$P:$P,ID!$N:$N,$H595)</f>
        <v>0</v>
      </c>
      <c r="J595" s="99"/>
      <c r="K595" s="103">
        <f>SUMIFS(ID!$T:$T,ID!$R:$R,$J595)</f>
        <v>0</v>
      </c>
      <c r="L595" s="99"/>
      <c r="M595" s="103">
        <f>SUMIFS(ID!$X:$X,ID!$V:$V,$L595)</f>
        <v>0</v>
      </c>
      <c r="N595" s="99"/>
      <c r="O595" s="103">
        <f>SUMIFS(ID!$AD:$AD,ID!$AB:$AB,$N595)</f>
        <v>0</v>
      </c>
      <c r="P595" s="99" t="str">
        <f t="shared" si="82"/>
        <v/>
      </c>
      <c r="Q595" s="22">
        <f t="shared" si="81"/>
        <v>0</v>
      </c>
      <c r="R595" s="30"/>
      <c r="S595" s="22">
        <f t="shared" si="83"/>
        <v>0</v>
      </c>
      <c r="T595" s="30"/>
      <c r="U595" s="22">
        <f t="shared" si="84"/>
        <v>0</v>
      </c>
      <c r="V595" s="78">
        <f t="shared" si="80"/>
        <v>0</v>
      </c>
      <c r="W595" s="22">
        <f t="shared" si="85"/>
        <v>0</v>
      </c>
      <c r="X595" s="76"/>
      <c r="Y595" s="22">
        <f>IF(OR(X595="",X595=ФИО!$Q$8),0,IF(COUNTIF(X:X,X595)=1,0,1))</f>
        <v>0</v>
      </c>
      <c r="AA595" s="2">
        <f>INDEX(ФИО!B:B,SUMIFS(ФИО!D:D,ФИО!Q:Q,БЮДЖЕТ!X595))</f>
        <v>0</v>
      </c>
    </row>
    <row r="596" spans="1:27" x14ac:dyDescent="0.25">
      <c r="A596" s="1"/>
      <c r="B596" s="5">
        <f t="shared" si="86"/>
        <v>596</v>
      </c>
      <c r="C596" s="5" t="str">
        <f t="shared" si="87"/>
        <v/>
      </c>
      <c r="D596" s="99"/>
      <c r="E596" s="103">
        <f>SUMIFS(ID!$H:$H,ID!$F:$F,$D596)</f>
        <v>0</v>
      </c>
      <c r="F596" s="99"/>
      <c r="G596" s="103">
        <f>SUMIFS(ID!$L:$L,ID!$J:$J,$F596)</f>
        <v>0</v>
      </c>
      <c r="H596" s="99"/>
      <c r="I596" s="103">
        <f>SUMIFS(ID!$P:$P,ID!$N:$N,$H596)</f>
        <v>0</v>
      </c>
      <c r="J596" s="99"/>
      <c r="K596" s="103">
        <f>SUMIFS(ID!$T:$T,ID!$R:$R,$J596)</f>
        <v>0</v>
      </c>
      <c r="L596" s="99"/>
      <c r="M596" s="103">
        <f>SUMIFS(ID!$X:$X,ID!$V:$V,$L596)</f>
        <v>0</v>
      </c>
      <c r="N596" s="99"/>
      <c r="O596" s="103">
        <f>SUMIFS(ID!$AD:$AD,ID!$AB:$AB,$N596)</f>
        <v>0</v>
      </c>
      <c r="P596" s="99" t="str">
        <f t="shared" si="82"/>
        <v/>
      </c>
      <c r="Q596" s="22">
        <f t="shared" si="81"/>
        <v>0</v>
      </c>
      <c r="R596" s="30"/>
      <c r="S596" s="22">
        <f t="shared" si="83"/>
        <v>0</v>
      </c>
      <c r="T596" s="30"/>
      <c r="U596" s="22">
        <f t="shared" si="84"/>
        <v>0</v>
      </c>
      <c r="V596" s="78">
        <f t="shared" si="80"/>
        <v>0</v>
      </c>
      <c r="W596" s="22">
        <f t="shared" si="85"/>
        <v>0</v>
      </c>
      <c r="X596" s="76"/>
      <c r="Y596" s="22">
        <f>IF(OR(X596="",X596=ФИО!$Q$8),0,IF(COUNTIF(X:X,X596)=1,0,1))</f>
        <v>0</v>
      </c>
      <c r="AA596" s="2">
        <f>INDEX(ФИО!B:B,SUMIFS(ФИО!D:D,ФИО!Q:Q,БЮДЖЕТ!X596))</f>
        <v>0</v>
      </c>
    </row>
    <row r="597" spans="1:27" x14ac:dyDescent="0.25">
      <c r="A597" s="1"/>
      <c r="B597" s="5">
        <f t="shared" si="86"/>
        <v>597</v>
      </c>
      <c r="C597" s="5" t="str">
        <f t="shared" si="87"/>
        <v/>
      </c>
      <c r="D597" s="99"/>
      <c r="E597" s="103">
        <f>SUMIFS(ID!$H:$H,ID!$F:$F,$D597)</f>
        <v>0</v>
      </c>
      <c r="F597" s="99"/>
      <c r="G597" s="103">
        <f>SUMIFS(ID!$L:$L,ID!$J:$J,$F597)</f>
        <v>0</v>
      </c>
      <c r="H597" s="99"/>
      <c r="I597" s="103">
        <f>SUMIFS(ID!$P:$P,ID!$N:$N,$H597)</f>
        <v>0</v>
      </c>
      <c r="J597" s="99"/>
      <c r="K597" s="103">
        <f>SUMIFS(ID!$T:$T,ID!$R:$R,$J597)</f>
        <v>0</v>
      </c>
      <c r="L597" s="99"/>
      <c r="M597" s="103">
        <f>SUMIFS(ID!$X:$X,ID!$V:$V,$L597)</f>
        <v>0</v>
      </c>
      <c r="N597" s="99"/>
      <c r="O597" s="103">
        <f>SUMIFS(ID!$AD:$AD,ID!$AB:$AB,$N597)</f>
        <v>0</v>
      </c>
      <c r="P597" s="99" t="str">
        <f t="shared" si="82"/>
        <v/>
      </c>
      <c r="Q597" s="22">
        <f t="shared" si="81"/>
        <v>0</v>
      </c>
      <c r="R597" s="30"/>
      <c r="S597" s="22">
        <f t="shared" si="83"/>
        <v>0</v>
      </c>
      <c r="T597" s="30"/>
      <c r="U597" s="22">
        <f t="shared" si="84"/>
        <v>0</v>
      </c>
      <c r="V597" s="78">
        <f t="shared" si="80"/>
        <v>0</v>
      </c>
      <c r="W597" s="22">
        <f t="shared" si="85"/>
        <v>0</v>
      </c>
      <c r="X597" s="76"/>
      <c r="Y597" s="22">
        <f>IF(OR(X597="",X597=ФИО!$Q$8),0,IF(COUNTIF(X:X,X597)=1,0,1))</f>
        <v>0</v>
      </c>
      <c r="AA597" s="2">
        <f>INDEX(ФИО!B:B,SUMIFS(ФИО!D:D,ФИО!Q:Q,БЮДЖЕТ!X597))</f>
        <v>0</v>
      </c>
    </row>
    <row r="598" spans="1:27" x14ac:dyDescent="0.25">
      <c r="A598" s="1"/>
      <c r="B598" s="5">
        <f t="shared" si="86"/>
        <v>598</v>
      </c>
      <c r="C598" s="5" t="str">
        <f t="shared" si="87"/>
        <v/>
      </c>
      <c r="D598" s="99"/>
      <c r="E598" s="103">
        <f>SUMIFS(ID!$H:$H,ID!$F:$F,$D598)</f>
        <v>0</v>
      </c>
      <c r="F598" s="99"/>
      <c r="G598" s="103">
        <f>SUMIFS(ID!$L:$L,ID!$J:$J,$F598)</f>
        <v>0</v>
      </c>
      <c r="H598" s="99"/>
      <c r="I598" s="103">
        <f>SUMIFS(ID!$P:$P,ID!$N:$N,$H598)</f>
        <v>0</v>
      </c>
      <c r="J598" s="99"/>
      <c r="K598" s="103">
        <f>SUMIFS(ID!$T:$T,ID!$R:$R,$J598)</f>
        <v>0</v>
      </c>
      <c r="L598" s="99"/>
      <c r="M598" s="103">
        <f>SUMIFS(ID!$X:$X,ID!$V:$V,$L598)</f>
        <v>0</v>
      </c>
      <c r="N598" s="99"/>
      <c r="O598" s="103">
        <f>SUMIFS(ID!$AD:$AD,ID!$AB:$AB,$N598)</f>
        <v>0</v>
      </c>
      <c r="P598" s="99" t="str">
        <f t="shared" si="82"/>
        <v/>
      </c>
      <c r="Q598" s="22">
        <f t="shared" si="81"/>
        <v>0</v>
      </c>
      <c r="R598" s="30"/>
      <c r="S598" s="22">
        <f t="shared" si="83"/>
        <v>0</v>
      </c>
      <c r="T598" s="30"/>
      <c r="U598" s="22">
        <f t="shared" si="84"/>
        <v>0</v>
      </c>
      <c r="V598" s="78">
        <f t="shared" si="80"/>
        <v>0</v>
      </c>
      <c r="W598" s="22">
        <f t="shared" si="85"/>
        <v>0</v>
      </c>
      <c r="X598" s="76"/>
      <c r="Y598" s="22">
        <f>IF(OR(X598="",X598=ФИО!$Q$8),0,IF(COUNTIF(X:X,X598)=1,0,1))</f>
        <v>0</v>
      </c>
      <c r="AA598" s="2">
        <f>INDEX(ФИО!B:B,SUMIFS(ФИО!D:D,ФИО!Q:Q,БЮДЖЕТ!X598))</f>
        <v>0</v>
      </c>
    </row>
    <row r="599" spans="1:27" x14ac:dyDescent="0.25">
      <c r="A599" s="1"/>
      <c r="B599" s="5">
        <f t="shared" si="86"/>
        <v>599</v>
      </c>
      <c r="C599" s="5" t="str">
        <f t="shared" si="87"/>
        <v/>
      </c>
      <c r="D599" s="99"/>
      <c r="E599" s="103">
        <f>SUMIFS(ID!$H:$H,ID!$F:$F,$D599)</f>
        <v>0</v>
      </c>
      <c r="F599" s="99"/>
      <c r="G599" s="103">
        <f>SUMIFS(ID!$L:$L,ID!$J:$J,$F599)</f>
        <v>0</v>
      </c>
      <c r="H599" s="99"/>
      <c r="I599" s="103">
        <f>SUMIFS(ID!$P:$P,ID!$N:$N,$H599)</f>
        <v>0</v>
      </c>
      <c r="J599" s="99"/>
      <c r="K599" s="103">
        <f>SUMIFS(ID!$T:$T,ID!$R:$R,$J599)</f>
        <v>0</v>
      </c>
      <c r="L599" s="99"/>
      <c r="M599" s="103">
        <f>SUMIFS(ID!$X:$X,ID!$V:$V,$L599)</f>
        <v>0</v>
      </c>
      <c r="N599" s="99"/>
      <c r="O599" s="103">
        <f>SUMIFS(ID!$AD:$AD,ID!$AB:$AB,$N599)</f>
        <v>0</v>
      </c>
      <c r="P599" s="99" t="str">
        <f t="shared" si="82"/>
        <v/>
      </c>
      <c r="Q599" s="22">
        <f t="shared" si="81"/>
        <v>0</v>
      </c>
      <c r="R599" s="30"/>
      <c r="S599" s="22">
        <f t="shared" si="83"/>
        <v>0</v>
      </c>
      <c r="T599" s="30"/>
      <c r="U599" s="22">
        <f t="shared" si="84"/>
        <v>0</v>
      </c>
      <c r="V599" s="78">
        <f t="shared" si="80"/>
        <v>0</v>
      </c>
      <c r="W599" s="22">
        <f t="shared" si="85"/>
        <v>0</v>
      </c>
      <c r="X599" s="76"/>
      <c r="Y599" s="22">
        <f>IF(OR(X599="",X599=ФИО!$Q$8),0,IF(COUNTIF(X:X,X599)=1,0,1))</f>
        <v>0</v>
      </c>
      <c r="AA599" s="2">
        <f>INDEX(ФИО!B:B,SUMIFS(ФИО!D:D,ФИО!Q:Q,БЮДЖЕТ!X599))</f>
        <v>0</v>
      </c>
    </row>
    <row r="600" spans="1:27" x14ac:dyDescent="0.25">
      <c r="A600" s="1"/>
      <c r="B600" s="5">
        <f t="shared" si="86"/>
        <v>600</v>
      </c>
      <c r="C600" s="5" t="str">
        <f t="shared" si="87"/>
        <v/>
      </c>
      <c r="D600" s="99"/>
      <c r="E600" s="103">
        <f>SUMIFS(ID!$H:$H,ID!$F:$F,$D600)</f>
        <v>0</v>
      </c>
      <c r="F600" s="99"/>
      <c r="G600" s="103">
        <f>SUMIFS(ID!$L:$L,ID!$J:$J,$F600)</f>
        <v>0</v>
      </c>
      <c r="H600" s="99"/>
      <c r="I600" s="103">
        <f>SUMIFS(ID!$P:$P,ID!$N:$N,$H600)</f>
        <v>0</v>
      </c>
      <c r="J600" s="99"/>
      <c r="K600" s="103">
        <f>SUMIFS(ID!$T:$T,ID!$R:$R,$J600)</f>
        <v>0</v>
      </c>
      <c r="L600" s="99"/>
      <c r="M600" s="103">
        <f>SUMIFS(ID!$X:$X,ID!$V:$V,$L600)</f>
        <v>0</v>
      </c>
      <c r="N600" s="99"/>
      <c r="O600" s="103">
        <f>SUMIFS(ID!$AD:$AD,ID!$AB:$AB,$N600)</f>
        <v>0</v>
      </c>
      <c r="P600" s="99" t="str">
        <f t="shared" si="82"/>
        <v/>
      </c>
      <c r="Q600" s="22">
        <f t="shared" si="81"/>
        <v>0</v>
      </c>
      <c r="R600" s="30"/>
      <c r="S600" s="22">
        <f t="shared" si="83"/>
        <v>0</v>
      </c>
      <c r="T600" s="30"/>
      <c r="U600" s="22">
        <f t="shared" si="84"/>
        <v>0</v>
      </c>
      <c r="V600" s="78">
        <f t="shared" si="80"/>
        <v>0</v>
      </c>
      <c r="W600" s="22">
        <f t="shared" si="85"/>
        <v>0</v>
      </c>
      <c r="X600" s="76"/>
      <c r="Y600" s="22">
        <f>IF(OR(X600="",X600=ФИО!$Q$8),0,IF(COUNTIF(X:X,X600)=1,0,1))</f>
        <v>0</v>
      </c>
      <c r="AA600" s="2">
        <f>INDEX(ФИО!B:B,SUMIFS(ФИО!D:D,ФИО!Q:Q,БЮДЖЕТ!X600))</f>
        <v>0</v>
      </c>
    </row>
    <row r="601" spans="1:27" x14ac:dyDescent="0.25">
      <c r="A601" s="1"/>
      <c r="B601" s="5">
        <f t="shared" si="86"/>
        <v>601</v>
      </c>
      <c r="C601" s="5" t="str">
        <f t="shared" si="87"/>
        <v/>
      </c>
      <c r="D601" s="99"/>
      <c r="E601" s="103">
        <f>SUMIFS(ID!$H:$H,ID!$F:$F,$D601)</f>
        <v>0</v>
      </c>
      <c r="F601" s="99"/>
      <c r="G601" s="103">
        <f>SUMIFS(ID!$L:$L,ID!$J:$J,$F601)</f>
        <v>0</v>
      </c>
      <c r="H601" s="99"/>
      <c r="I601" s="103">
        <f>SUMIFS(ID!$P:$P,ID!$N:$N,$H601)</f>
        <v>0</v>
      </c>
      <c r="J601" s="99"/>
      <c r="K601" s="103">
        <f>SUMIFS(ID!$T:$T,ID!$R:$R,$J601)</f>
        <v>0</v>
      </c>
      <c r="L601" s="99"/>
      <c r="M601" s="103">
        <f>SUMIFS(ID!$X:$X,ID!$V:$V,$L601)</f>
        <v>0</v>
      </c>
      <c r="N601" s="99"/>
      <c r="O601" s="103">
        <f>SUMIFS(ID!$AD:$AD,ID!$AB:$AB,$N601)</f>
        <v>0</v>
      </c>
      <c r="P601" s="99" t="str">
        <f t="shared" si="82"/>
        <v/>
      </c>
      <c r="Q601" s="22">
        <f t="shared" si="81"/>
        <v>0</v>
      </c>
      <c r="R601" s="30"/>
      <c r="S601" s="22">
        <f t="shared" si="83"/>
        <v>0</v>
      </c>
      <c r="T601" s="30"/>
      <c r="U601" s="22">
        <f t="shared" si="84"/>
        <v>0</v>
      </c>
      <c r="V601" s="78">
        <f t="shared" si="80"/>
        <v>0</v>
      </c>
      <c r="W601" s="22">
        <f t="shared" si="85"/>
        <v>0</v>
      </c>
      <c r="X601" s="76"/>
      <c r="Y601" s="22">
        <f>IF(OR(X601="",X601=ФИО!$Q$8),0,IF(COUNTIF(X:X,X601)=1,0,1))</f>
        <v>0</v>
      </c>
      <c r="AA601" s="2">
        <f>INDEX(ФИО!B:B,SUMIFS(ФИО!D:D,ФИО!Q:Q,БЮДЖЕТ!X601))</f>
        <v>0</v>
      </c>
    </row>
    <row r="602" spans="1:27" x14ac:dyDescent="0.25">
      <c r="A602" s="1"/>
      <c r="B602" s="5">
        <f t="shared" si="86"/>
        <v>602</v>
      </c>
      <c r="C602" s="5" t="str">
        <f t="shared" si="87"/>
        <v/>
      </c>
      <c r="D602" s="99"/>
      <c r="E602" s="103">
        <f>SUMIFS(ID!$H:$H,ID!$F:$F,$D602)</f>
        <v>0</v>
      </c>
      <c r="F602" s="99"/>
      <c r="G602" s="103">
        <f>SUMIFS(ID!$L:$L,ID!$J:$J,$F602)</f>
        <v>0</v>
      </c>
      <c r="H602" s="99"/>
      <c r="I602" s="103">
        <f>SUMIFS(ID!$P:$P,ID!$N:$N,$H602)</f>
        <v>0</v>
      </c>
      <c r="J602" s="99"/>
      <c r="K602" s="103">
        <f>SUMIFS(ID!$T:$T,ID!$R:$R,$J602)</f>
        <v>0</v>
      </c>
      <c r="L602" s="99"/>
      <c r="M602" s="103">
        <f>SUMIFS(ID!$X:$X,ID!$V:$V,$L602)</f>
        <v>0</v>
      </c>
      <c r="N602" s="99"/>
      <c r="O602" s="103">
        <f>SUMIFS(ID!$AD:$AD,ID!$AB:$AB,$N602)</f>
        <v>0</v>
      </c>
      <c r="P602" s="99" t="str">
        <f t="shared" si="82"/>
        <v/>
      </c>
      <c r="Q602" s="22">
        <f t="shared" si="81"/>
        <v>0</v>
      </c>
      <c r="R602" s="30"/>
      <c r="S602" s="22">
        <f t="shared" si="83"/>
        <v>0</v>
      </c>
      <c r="T602" s="30"/>
      <c r="U602" s="22">
        <f t="shared" si="84"/>
        <v>0</v>
      </c>
      <c r="V602" s="78">
        <f t="shared" si="80"/>
        <v>0</v>
      </c>
      <c r="W602" s="22">
        <f t="shared" si="85"/>
        <v>0</v>
      </c>
      <c r="X602" s="76"/>
      <c r="Y602" s="22">
        <f>IF(OR(X602="",X602=ФИО!$Q$8),0,IF(COUNTIF(X:X,X602)=1,0,1))</f>
        <v>0</v>
      </c>
      <c r="AA602" s="2">
        <f>INDEX(ФИО!B:B,SUMIFS(ФИО!D:D,ФИО!Q:Q,БЮДЖЕТ!X602))</f>
        <v>0</v>
      </c>
    </row>
    <row r="603" spans="1:27" x14ac:dyDescent="0.25">
      <c r="A603" s="1"/>
      <c r="B603" s="5">
        <f t="shared" si="86"/>
        <v>603</v>
      </c>
      <c r="C603" s="5" t="str">
        <f t="shared" si="87"/>
        <v/>
      </c>
      <c r="D603" s="99"/>
      <c r="E603" s="103">
        <f>SUMIFS(ID!$H:$H,ID!$F:$F,$D603)</f>
        <v>0</v>
      </c>
      <c r="F603" s="99"/>
      <c r="G603" s="103">
        <f>SUMIFS(ID!$L:$L,ID!$J:$J,$F603)</f>
        <v>0</v>
      </c>
      <c r="H603" s="99"/>
      <c r="I603" s="103">
        <f>SUMIFS(ID!$P:$P,ID!$N:$N,$H603)</f>
        <v>0</v>
      </c>
      <c r="J603" s="99"/>
      <c r="K603" s="103">
        <f>SUMIFS(ID!$T:$T,ID!$R:$R,$J603)</f>
        <v>0</v>
      </c>
      <c r="L603" s="99"/>
      <c r="M603" s="103">
        <f>SUMIFS(ID!$X:$X,ID!$V:$V,$L603)</f>
        <v>0</v>
      </c>
      <c r="N603" s="99"/>
      <c r="O603" s="103">
        <f>SUMIFS(ID!$AD:$AD,ID!$AB:$AB,$N603)</f>
        <v>0</v>
      </c>
      <c r="P603" s="99" t="str">
        <f t="shared" si="82"/>
        <v/>
      </c>
      <c r="Q603" s="22">
        <f t="shared" si="81"/>
        <v>0</v>
      </c>
      <c r="R603" s="30"/>
      <c r="S603" s="22">
        <f t="shared" si="83"/>
        <v>0</v>
      </c>
      <c r="T603" s="30"/>
      <c r="U603" s="22">
        <f t="shared" si="84"/>
        <v>0</v>
      </c>
      <c r="V603" s="78">
        <f t="shared" si="80"/>
        <v>0</v>
      </c>
      <c r="W603" s="22">
        <f t="shared" si="85"/>
        <v>0</v>
      </c>
      <c r="X603" s="76"/>
      <c r="Y603" s="22">
        <f>IF(OR(X603="",X603=ФИО!$Q$8),0,IF(COUNTIF(X:X,X603)=1,0,1))</f>
        <v>0</v>
      </c>
      <c r="AA603" s="2">
        <f>INDEX(ФИО!B:B,SUMIFS(ФИО!D:D,ФИО!Q:Q,БЮДЖЕТ!X603))</f>
        <v>0</v>
      </c>
    </row>
    <row r="604" spans="1:27" x14ac:dyDescent="0.25">
      <c r="A604" s="1"/>
      <c r="B604" s="5">
        <f t="shared" si="86"/>
        <v>604</v>
      </c>
      <c r="C604" s="5" t="str">
        <f t="shared" si="87"/>
        <v/>
      </c>
      <c r="D604" s="99"/>
      <c r="E604" s="103">
        <f>SUMIFS(ID!$H:$H,ID!$F:$F,$D604)</f>
        <v>0</v>
      </c>
      <c r="F604" s="99"/>
      <c r="G604" s="103">
        <f>SUMIFS(ID!$L:$L,ID!$J:$J,$F604)</f>
        <v>0</v>
      </c>
      <c r="H604" s="99"/>
      <c r="I604" s="103">
        <f>SUMIFS(ID!$P:$P,ID!$N:$N,$H604)</f>
        <v>0</v>
      </c>
      <c r="J604" s="99"/>
      <c r="K604" s="103">
        <f>SUMIFS(ID!$T:$T,ID!$R:$R,$J604)</f>
        <v>0</v>
      </c>
      <c r="L604" s="99"/>
      <c r="M604" s="103">
        <f>SUMIFS(ID!$X:$X,ID!$V:$V,$L604)</f>
        <v>0</v>
      </c>
      <c r="N604" s="99"/>
      <c r="O604" s="103">
        <f>SUMIFS(ID!$AD:$AD,ID!$AB:$AB,$N604)</f>
        <v>0</v>
      </c>
      <c r="P604" s="99" t="str">
        <f t="shared" si="82"/>
        <v/>
      </c>
      <c r="Q604" s="22">
        <f t="shared" si="81"/>
        <v>0</v>
      </c>
      <c r="R604" s="30"/>
      <c r="S604" s="22">
        <f t="shared" si="83"/>
        <v>0</v>
      </c>
      <c r="T604" s="30"/>
      <c r="U604" s="22">
        <f t="shared" si="84"/>
        <v>0</v>
      </c>
      <c r="V604" s="78">
        <f t="shared" si="80"/>
        <v>0</v>
      </c>
      <c r="W604" s="22">
        <f t="shared" si="85"/>
        <v>0</v>
      </c>
      <c r="X604" s="76"/>
      <c r="Y604" s="22">
        <f>IF(OR(X604="",X604=ФИО!$Q$8),0,IF(COUNTIF(X:X,X604)=1,0,1))</f>
        <v>0</v>
      </c>
      <c r="AA604" s="2">
        <f>INDEX(ФИО!B:B,SUMIFS(ФИО!D:D,ФИО!Q:Q,БЮДЖЕТ!X604))</f>
        <v>0</v>
      </c>
    </row>
    <row r="605" spans="1:27" x14ac:dyDescent="0.25">
      <c r="A605" s="1"/>
      <c r="B605" s="5">
        <f t="shared" si="86"/>
        <v>605</v>
      </c>
      <c r="C605" s="5" t="str">
        <f t="shared" si="87"/>
        <v/>
      </c>
      <c r="D605" s="99"/>
      <c r="E605" s="103">
        <f>SUMIFS(ID!$H:$H,ID!$F:$F,$D605)</f>
        <v>0</v>
      </c>
      <c r="F605" s="99"/>
      <c r="G605" s="103">
        <f>SUMIFS(ID!$L:$L,ID!$J:$J,$F605)</f>
        <v>0</v>
      </c>
      <c r="H605" s="99"/>
      <c r="I605" s="103">
        <f>SUMIFS(ID!$P:$P,ID!$N:$N,$H605)</f>
        <v>0</v>
      </c>
      <c r="J605" s="99"/>
      <c r="K605" s="103">
        <f>SUMIFS(ID!$T:$T,ID!$R:$R,$J605)</f>
        <v>0</v>
      </c>
      <c r="L605" s="99"/>
      <c r="M605" s="103">
        <f>SUMIFS(ID!$X:$X,ID!$V:$V,$L605)</f>
        <v>0</v>
      </c>
      <c r="N605" s="99"/>
      <c r="O605" s="103">
        <f>SUMIFS(ID!$AD:$AD,ID!$AB:$AB,$N605)</f>
        <v>0</v>
      </c>
      <c r="P605" s="99" t="str">
        <f t="shared" si="82"/>
        <v/>
      </c>
      <c r="Q605" s="22">
        <f t="shared" si="81"/>
        <v>0</v>
      </c>
      <c r="R605" s="30"/>
      <c r="S605" s="22">
        <f t="shared" si="83"/>
        <v>0</v>
      </c>
      <c r="T605" s="30"/>
      <c r="U605" s="22">
        <f t="shared" si="84"/>
        <v>0</v>
      </c>
      <c r="V605" s="78">
        <f t="shared" si="80"/>
        <v>0</v>
      </c>
      <c r="W605" s="22">
        <f t="shared" si="85"/>
        <v>0</v>
      </c>
      <c r="X605" s="76"/>
      <c r="Y605" s="22">
        <f>IF(OR(X605="",X605=ФИО!$Q$8),0,IF(COUNTIF(X:X,X605)=1,0,1))</f>
        <v>0</v>
      </c>
      <c r="AA605" s="2">
        <f>INDEX(ФИО!B:B,SUMIFS(ФИО!D:D,ФИО!Q:Q,БЮДЖЕТ!X605))</f>
        <v>0</v>
      </c>
    </row>
    <row r="606" spans="1:27" x14ac:dyDescent="0.25">
      <c r="A606" s="1"/>
      <c r="B606" s="5">
        <f t="shared" si="86"/>
        <v>606</v>
      </c>
      <c r="C606" s="5" t="str">
        <f t="shared" si="87"/>
        <v/>
      </c>
      <c r="D606" s="99"/>
      <c r="E606" s="103">
        <f>SUMIFS(ID!$H:$H,ID!$F:$F,$D606)</f>
        <v>0</v>
      </c>
      <c r="F606" s="99"/>
      <c r="G606" s="103">
        <f>SUMIFS(ID!$L:$L,ID!$J:$J,$F606)</f>
        <v>0</v>
      </c>
      <c r="H606" s="99"/>
      <c r="I606" s="103">
        <f>SUMIFS(ID!$P:$P,ID!$N:$N,$H606)</f>
        <v>0</v>
      </c>
      <c r="J606" s="99"/>
      <c r="K606" s="103">
        <f>SUMIFS(ID!$T:$T,ID!$R:$R,$J606)</f>
        <v>0</v>
      </c>
      <c r="L606" s="99"/>
      <c r="M606" s="103">
        <f>SUMIFS(ID!$X:$X,ID!$V:$V,$L606)</f>
        <v>0</v>
      </c>
      <c r="N606" s="99"/>
      <c r="O606" s="103">
        <f>SUMIFS(ID!$AD:$AD,ID!$AB:$AB,$N606)</f>
        <v>0</v>
      </c>
      <c r="P606" s="99" t="str">
        <f t="shared" si="82"/>
        <v/>
      </c>
      <c r="Q606" s="22">
        <f t="shared" si="81"/>
        <v>0</v>
      </c>
      <c r="R606" s="30"/>
      <c r="S606" s="22">
        <f t="shared" si="83"/>
        <v>0</v>
      </c>
      <c r="T606" s="30"/>
      <c r="U606" s="22">
        <f t="shared" si="84"/>
        <v>0</v>
      </c>
      <c r="V606" s="78">
        <f t="shared" ref="V606:V660" si="88">R606*T606</f>
        <v>0</v>
      </c>
      <c r="W606" s="22">
        <f t="shared" si="85"/>
        <v>0</v>
      </c>
      <c r="X606" s="76"/>
      <c r="Y606" s="22">
        <f>IF(OR(X606="",X606=ФИО!$Q$8),0,IF(COUNTIF(X:X,X606)=1,0,1))</f>
        <v>0</v>
      </c>
      <c r="AA606" s="2">
        <f>INDEX(ФИО!B:B,SUMIFS(ФИО!D:D,ФИО!Q:Q,БЮДЖЕТ!X606))</f>
        <v>0</v>
      </c>
    </row>
    <row r="607" spans="1:27" x14ac:dyDescent="0.25">
      <c r="A607" s="1"/>
      <c r="B607" s="5">
        <f t="shared" si="86"/>
        <v>607</v>
      </c>
      <c r="C607" s="5" t="str">
        <f t="shared" si="87"/>
        <v/>
      </c>
      <c r="D607" s="99"/>
      <c r="E607" s="103">
        <f>SUMIFS(ID!$H:$H,ID!$F:$F,$D607)</f>
        <v>0</v>
      </c>
      <c r="F607" s="99"/>
      <c r="G607" s="103">
        <f>SUMIFS(ID!$L:$L,ID!$J:$J,$F607)</f>
        <v>0</v>
      </c>
      <c r="H607" s="99"/>
      <c r="I607" s="103">
        <f>SUMIFS(ID!$P:$P,ID!$N:$N,$H607)</f>
        <v>0</v>
      </c>
      <c r="J607" s="99"/>
      <c r="K607" s="103">
        <f>SUMIFS(ID!$T:$T,ID!$R:$R,$J607)</f>
        <v>0</v>
      </c>
      <c r="L607" s="99"/>
      <c r="M607" s="103">
        <f>SUMIFS(ID!$X:$X,ID!$V:$V,$L607)</f>
        <v>0</v>
      </c>
      <c r="N607" s="99"/>
      <c r="O607" s="103">
        <f>SUMIFS(ID!$AD:$AD,ID!$AB:$AB,$N607)</f>
        <v>0</v>
      </c>
      <c r="P607" s="99" t="str">
        <f t="shared" si="82"/>
        <v/>
      </c>
      <c r="Q607" s="22">
        <f t="shared" si="81"/>
        <v>0</v>
      </c>
      <c r="R607" s="30"/>
      <c r="S607" s="22">
        <f t="shared" si="83"/>
        <v>0</v>
      </c>
      <c r="T607" s="30"/>
      <c r="U607" s="22">
        <f t="shared" si="84"/>
        <v>0</v>
      </c>
      <c r="V607" s="78">
        <f t="shared" si="88"/>
        <v>0</v>
      </c>
      <c r="W607" s="22">
        <f t="shared" si="85"/>
        <v>0</v>
      </c>
      <c r="X607" s="76"/>
      <c r="Y607" s="22">
        <f>IF(OR(X607="",X607=ФИО!$Q$8),0,IF(COUNTIF(X:X,X607)=1,0,1))</f>
        <v>0</v>
      </c>
      <c r="AA607" s="2">
        <f>INDEX(ФИО!B:B,SUMIFS(ФИО!D:D,ФИО!Q:Q,БЮДЖЕТ!X607))</f>
        <v>0</v>
      </c>
    </row>
    <row r="608" spans="1:27" x14ac:dyDescent="0.25">
      <c r="A608" s="1"/>
      <c r="B608" s="5">
        <f t="shared" si="86"/>
        <v>608</v>
      </c>
      <c r="C608" s="5" t="str">
        <f t="shared" si="87"/>
        <v/>
      </c>
      <c r="D608" s="99"/>
      <c r="E608" s="103">
        <f>SUMIFS(ID!$H:$H,ID!$F:$F,$D608)</f>
        <v>0</v>
      </c>
      <c r="F608" s="99"/>
      <c r="G608" s="103">
        <f>SUMIFS(ID!$L:$L,ID!$J:$J,$F608)</f>
        <v>0</v>
      </c>
      <c r="H608" s="99"/>
      <c r="I608" s="103">
        <f>SUMIFS(ID!$P:$P,ID!$N:$N,$H608)</f>
        <v>0</v>
      </c>
      <c r="J608" s="99"/>
      <c r="K608" s="103">
        <f>SUMIFS(ID!$T:$T,ID!$R:$R,$J608)</f>
        <v>0</v>
      </c>
      <c r="L608" s="99"/>
      <c r="M608" s="103">
        <f>SUMIFS(ID!$X:$X,ID!$V:$V,$L608)</f>
        <v>0</v>
      </c>
      <c r="N608" s="99"/>
      <c r="O608" s="103">
        <f>SUMIFS(ID!$AD:$AD,ID!$AB:$AB,$N608)</f>
        <v>0</v>
      </c>
      <c r="P608" s="99" t="str">
        <f t="shared" si="82"/>
        <v/>
      </c>
      <c r="Q608" s="22">
        <f t="shared" si="81"/>
        <v>0</v>
      </c>
      <c r="R608" s="30"/>
      <c r="S608" s="22">
        <f t="shared" si="83"/>
        <v>0</v>
      </c>
      <c r="T608" s="30"/>
      <c r="U608" s="22">
        <f t="shared" si="84"/>
        <v>0</v>
      </c>
      <c r="V608" s="78">
        <f t="shared" si="88"/>
        <v>0</v>
      </c>
      <c r="W608" s="22">
        <f t="shared" si="85"/>
        <v>0</v>
      </c>
      <c r="X608" s="76"/>
      <c r="Y608" s="22">
        <f>IF(OR(X608="",X608=ФИО!$Q$8),0,IF(COUNTIF(X:X,X608)=1,0,1))</f>
        <v>0</v>
      </c>
      <c r="AA608" s="2">
        <f>INDEX(ФИО!B:B,SUMIFS(ФИО!D:D,ФИО!Q:Q,БЮДЖЕТ!X608))</f>
        <v>0</v>
      </c>
    </row>
    <row r="609" spans="1:27" x14ac:dyDescent="0.25">
      <c r="A609" s="1"/>
      <c r="B609" s="5">
        <f t="shared" si="86"/>
        <v>609</v>
      </c>
      <c r="C609" s="5" t="str">
        <f t="shared" si="87"/>
        <v/>
      </c>
      <c r="D609" s="99"/>
      <c r="E609" s="103">
        <f>SUMIFS(ID!$H:$H,ID!$F:$F,$D609)</f>
        <v>0</v>
      </c>
      <c r="F609" s="99"/>
      <c r="G609" s="103">
        <f>SUMIFS(ID!$L:$L,ID!$J:$J,$F609)</f>
        <v>0</v>
      </c>
      <c r="H609" s="99"/>
      <c r="I609" s="103">
        <f>SUMIFS(ID!$P:$P,ID!$N:$N,$H609)</f>
        <v>0</v>
      </c>
      <c r="J609" s="99"/>
      <c r="K609" s="103">
        <f>SUMIFS(ID!$T:$T,ID!$R:$R,$J609)</f>
        <v>0</v>
      </c>
      <c r="L609" s="99"/>
      <c r="M609" s="103">
        <f>SUMIFS(ID!$X:$X,ID!$V:$V,$L609)</f>
        <v>0</v>
      </c>
      <c r="N609" s="99"/>
      <c r="O609" s="103">
        <f>SUMIFS(ID!$AD:$AD,ID!$AB:$AB,$N609)</f>
        <v>0</v>
      </c>
      <c r="P609" s="99" t="str">
        <f t="shared" si="82"/>
        <v/>
      </c>
      <c r="Q609" s="22">
        <f t="shared" si="81"/>
        <v>0</v>
      </c>
      <c r="R609" s="30"/>
      <c r="S609" s="22">
        <f t="shared" si="83"/>
        <v>0</v>
      </c>
      <c r="T609" s="30"/>
      <c r="U609" s="22">
        <f t="shared" si="84"/>
        <v>0</v>
      </c>
      <c r="V609" s="78">
        <f t="shared" si="88"/>
        <v>0</v>
      </c>
      <c r="W609" s="22">
        <f t="shared" si="85"/>
        <v>0</v>
      </c>
      <c r="X609" s="76"/>
      <c r="Y609" s="22">
        <f>IF(OR(X609="",X609=ФИО!$Q$8),0,IF(COUNTIF(X:X,X609)=1,0,1))</f>
        <v>0</v>
      </c>
      <c r="AA609" s="2">
        <f>INDEX(ФИО!B:B,SUMIFS(ФИО!D:D,ФИО!Q:Q,БЮДЖЕТ!X609))</f>
        <v>0</v>
      </c>
    </row>
    <row r="610" spans="1:27" x14ac:dyDescent="0.25">
      <c r="A610" s="1"/>
      <c r="B610" s="5">
        <f t="shared" si="86"/>
        <v>610</v>
      </c>
      <c r="C610" s="5" t="str">
        <f t="shared" si="87"/>
        <v/>
      </c>
      <c r="D610" s="99"/>
      <c r="E610" s="103">
        <f>SUMIFS(ID!$H:$H,ID!$F:$F,$D610)</f>
        <v>0</v>
      </c>
      <c r="F610" s="99"/>
      <c r="G610" s="103">
        <f>SUMIFS(ID!$L:$L,ID!$J:$J,$F610)</f>
        <v>0</v>
      </c>
      <c r="H610" s="99"/>
      <c r="I610" s="103">
        <f>SUMIFS(ID!$P:$P,ID!$N:$N,$H610)</f>
        <v>0</v>
      </c>
      <c r="J610" s="99"/>
      <c r="K610" s="103">
        <f>SUMIFS(ID!$T:$T,ID!$R:$R,$J610)</f>
        <v>0</v>
      </c>
      <c r="L610" s="99"/>
      <c r="M610" s="103">
        <f>SUMIFS(ID!$X:$X,ID!$V:$V,$L610)</f>
        <v>0</v>
      </c>
      <c r="N610" s="99"/>
      <c r="O610" s="103">
        <f>SUMIFS(ID!$AD:$AD,ID!$AB:$AB,$N610)</f>
        <v>0</v>
      </c>
      <c r="P610" s="99" t="str">
        <f t="shared" si="82"/>
        <v/>
      </c>
      <c r="Q610" s="22">
        <f t="shared" si="81"/>
        <v>0</v>
      </c>
      <c r="R610" s="30"/>
      <c r="S610" s="22">
        <f t="shared" si="83"/>
        <v>0</v>
      </c>
      <c r="T610" s="30"/>
      <c r="U610" s="22">
        <f t="shared" si="84"/>
        <v>0</v>
      </c>
      <c r="V610" s="78">
        <f t="shared" si="88"/>
        <v>0</v>
      </c>
      <c r="W610" s="22">
        <f t="shared" si="85"/>
        <v>0</v>
      </c>
      <c r="X610" s="76"/>
      <c r="Y610" s="22">
        <f>IF(OR(X610="",X610=ФИО!$Q$8),0,IF(COUNTIF(X:X,X610)=1,0,1))</f>
        <v>0</v>
      </c>
      <c r="AA610" s="2">
        <f>INDEX(ФИО!B:B,SUMIFS(ФИО!D:D,ФИО!Q:Q,БЮДЖЕТ!X610))</f>
        <v>0</v>
      </c>
    </row>
    <row r="611" spans="1:27" x14ac:dyDescent="0.25">
      <c r="A611" s="1"/>
      <c r="B611" s="5">
        <f t="shared" si="86"/>
        <v>611</v>
      </c>
      <c r="C611" s="5" t="str">
        <f t="shared" si="87"/>
        <v/>
      </c>
      <c r="D611" s="99"/>
      <c r="E611" s="103">
        <f>SUMIFS(ID!$H:$H,ID!$F:$F,$D611)</f>
        <v>0</v>
      </c>
      <c r="F611" s="99"/>
      <c r="G611" s="103">
        <f>SUMIFS(ID!$L:$L,ID!$J:$J,$F611)</f>
        <v>0</v>
      </c>
      <c r="H611" s="99"/>
      <c r="I611" s="103">
        <f>SUMIFS(ID!$P:$P,ID!$N:$N,$H611)</f>
        <v>0</v>
      </c>
      <c r="J611" s="99"/>
      <c r="K611" s="103">
        <f>SUMIFS(ID!$T:$T,ID!$R:$R,$J611)</f>
        <v>0</v>
      </c>
      <c r="L611" s="99"/>
      <c r="M611" s="103">
        <f>SUMIFS(ID!$X:$X,ID!$V:$V,$L611)</f>
        <v>0</v>
      </c>
      <c r="N611" s="99"/>
      <c r="O611" s="103">
        <f>SUMIFS(ID!$AD:$AD,ID!$AB:$AB,$N611)</f>
        <v>0</v>
      </c>
      <c r="P611" s="99" t="str">
        <f t="shared" si="82"/>
        <v/>
      </c>
      <c r="Q611" s="22">
        <f t="shared" si="81"/>
        <v>0</v>
      </c>
      <c r="R611" s="30"/>
      <c r="S611" s="22">
        <f t="shared" si="83"/>
        <v>0</v>
      </c>
      <c r="T611" s="30"/>
      <c r="U611" s="22">
        <f t="shared" si="84"/>
        <v>0</v>
      </c>
      <c r="V611" s="78">
        <f t="shared" si="88"/>
        <v>0</v>
      </c>
      <c r="W611" s="22">
        <f t="shared" si="85"/>
        <v>0</v>
      </c>
      <c r="X611" s="76"/>
      <c r="Y611" s="22">
        <f>IF(OR(X611="",X611=ФИО!$Q$8),0,IF(COUNTIF(X:X,X611)=1,0,1))</f>
        <v>0</v>
      </c>
      <c r="AA611" s="2">
        <f>INDEX(ФИО!B:B,SUMIFS(ФИО!D:D,ФИО!Q:Q,БЮДЖЕТ!X611))</f>
        <v>0</v>
      </c>
    </row>
    <row r="612" spans="1:27" x14ac:dyDescent="0.25">
      <c r="A612" s="1"/>
      <c r="B612" s="5">
        <f t="shared" si="86"/>
        <v>612</v>
      </c>
      <c r="C612" s="5" t="str">
        <f t="shared" si="87"/>
        <v/>
      </c>
      <c r="D612" s="99"/>
      <c r="E612" s="103">
        <f>SUMIFS(ID!$H:$H,ID!$F:$F,$D612)</f>
        <v>0</v>
      </c>
      <c r="F612" s="99"/>
      <c r="G612" s="103">
        <f>SUMIFS(ID!$L:$L,ID!$J:$J,$F612)</f>
        <v>0</v>
      </c>
      <c r="H612" s="99"/>
      <c r="I612" s="103">
        <f>SUMIFS(ID!$P:$P,ID!$N:$N,$H612)</f>
        <v>0</v>
      </c>
      <c r="J612" s="99"/>
      <c r="K612" s="103">
        <f>SUMIFS(ID!$T:$T,ID!$R:$R,$J612)</f>
        <v>0</v>
      </c>
      <c r="L612" s="99"/>
      <c r="M612" s="103">
        <f>SUMIFS(ID!$X:$X,ID!$V:$V,$L612)</f>
        <v>0</v>
      </c>
      <c r="N612" s="99"/>
      <c r="O612" s="103">
        <f>SUMIFS(ID!$AD:$AD,ID!$AB:$AB,$N612)</f>
        <v>0</v>
      </c>
      <c r="P612" s="99" t="str">
        <f t="shared" si="82"/>
        <v/>
      </c>
      <c r="Q612" s="22">
        <f t="shared" si="81"/>
        <v>0</v>
      </c>
      <c r="R612" s="30"/>
      <c r="S612" s="22">
        <f t="shared" si="83"/>
        <v>0</v>
      </c>
      <c r="T612" s="30"/>
      <c r="U612" s="22">
        <f t="shared" si="84"/>
        <v>0</v>
      </c>
      <c r="V612" s="78">
        <f t="shared" si="88"/>
        <v>0</v>
      </c>
      <c r="W612" s="22">
        <f t="shared" si="85"/>
        <v>0</v>
      </c>
      <c r="X612" s="76"/>
      <c r="Y612" s="22">
        <f>IF(OR(X612="",X612=ФИО!$Q$8),0,IF(COUNTIF(X:X,X612)=1,0,1))</f>
        <v>0</v>
      </c>
      <c r="AA612" s="2">
        <f>INDEX(ФИО!B:B,SUMIFS(ФИО!D:D,ФИО!Q:Q,БЮДЖЕТ!X612))</f>
        <v>0</v>
      </c>
    </row>
    <row r="613" spans="1:27" x14ac:dyDescent="0.25">
      <c r="A613" s="1"/>
      <c r="B613" s="5">
        <f t="shared" si="86"/>
        <v>613</v>
      </c>
      <c r="C613" s="5" t="str">
        <f t="shared" si="87"/>
        <v/>
      </c>
      <c r="D613" s="99"/>
      <c r="E613" s="103">
        <f>SUMIFS(ID!$H:$H,ID!$F:$F,$D613)</f>
        <v>0</v>
      </c>
      <c r="F613" s="99"/>
      <c r="G613" s="103">
        <f>SUMIFS(ID!$L:$L,ID!$J:$J,$F613)</f>
        <v>0</v>
      </c>
      <c r="H613" s="99"/>
      <c r="I613" s="103">
        <f>SUMIFS(ID!$P:$P,ID!$N:$N,$H613)</f>
        <v>0</v>
      </c>
      <c r="J613" s="99"/>
      <c r="K613" s="103">
        <f>SUMIFS(ID!$T:$T,ID!$R:$R,$J613)</f>
        <v>0</v>
      </c>
      <c r="L613" s="99"/>
      <c r="M613" s="103">
        <f>SUMIFS(ID!$X:$X,ID!$V:$V,$L613)</f>
        <v>0</v>
      </c>
      <c r="N613" s="99"/>
      <c r="O613" s="103">
        <f>SUMIFS(ID!$AD:$AD,ID!$AB:$AB,$N613)</f>
        <v>0</v>
      </c>
      <c r="P613" s="99" t="str">
        <f t="shared" si="82"/>
        <v/>
      </c>
      <c r="Q613" s="22">
        <f t="shared" si="81"/>
        <v>0</v>
      </c>
      <c r="R613" s="30"/>
      <c r="S613" s="22">
        <f t="shared" si="83"/>
        <v>0</v>
      </c>
      <c r="T613" s="30"/>
      <c r="U613" s="22">
        <f t="shared" si="84"/>
        <v>0</v>
      </c>
      <c r="V613" s="78">
        <f t="shared" si="88"/>
        <v>0</v>
      </c>
      <c r="W613" s="22">
        <f t="shared" si="85"/>
        <v>0</v>
      </c>
      <c r="X613" s="76"/>
      <c r="Y613" s="22">
        <f>IF(OR(X613="",X613=ФИО!$Q$8),0,IF(COUNTIF(X:X,X613)=1,0,1))</f>
        <v>0</v>
      </c>
      <c r="AA613" s="2">
        <f>INDEX(ФИО!B:B,SUMIFS(ФИО!D:D,ФИО!Q:Q,БЮДЖЕТ!X613))</f>
        <v>0</v>
      </c>
    </row>
    <row r="614" spans="1:27" x14ac:dyDescent="0.25">
      <c r="A614" s="1"/>
      <c r="B614" s="5">
        <f t="shared" si="86"/>
        <v>614</v>
      </c>
      <c r="C614" s="5" t="str">
        <f t="shared" si="87"/>
        <v/>
      </c>
      <c r="D614" s="99"/>
      <c r="E614" s="103">
        <f>SUMIFS(ID!$H:$H,ID!$F:$F,$D614)</f>
        <v>0</v>
      </c>
      <c r="F614" s="99"/>
      <c r="G614" s="103">
        <f>SUMIFS(ID!$L:$L,ID!$J:$J,$F614)</f>
        <v>0</v>
      </c>
      <c r="H614" s="99"/>
      <c r="I614" s="103">
        <f>SUMIFS(ID!$P:$P,ID!$N:$N,$H614)</f>
        <v>0</v>
      </c>
      <c r="J614" s="99"/>
      <c r="K614" s="103">
        <f>SUMIFS(ID!$T:$T,ID!$R:$R,$J614)</f>
        <v>0</v>
      </c>
      <c r="L614" s="99"/>
      <c r="M614" s="103">
        <f>SUMIFS(ID!$X:$X,ID!$V:$V,$L614)</f>
        <v>0</v>
      </c>
      <c r="N614" s="99"/>
      <c r="O614" s="103">
        <f>SUMIFS(ID!$AD:$AD,ID!$AB:$AB,$N614)</f>
        <v>0</v>
      </c>
      <c r="P614" s="99" t="str">
        <f t="shared" si="82"/>
        <v/>
      </c>
      <c r="Q614" s="22">
        <f t="shared" si="81"/>
        <v>0</v>
      </c>
      <c r="R614" s="30"/>
      <c r="S614" s="22">
        <f t="shared" si="83"/>
        <v>0</v>
      </c>
      <c r="T614" s="30"/>
      <c r="U614" s="22">
        <f t="shared" si="84"/>
        <v>0</v>
      </c>
      <c r="V614" s="78">
        <f t="shared" si="88"/>
        <v>0</v>
      </c>
      <c r="W614" s="22">
        <f t="shared" si="85"/>
        <v>0</v>
      </c>
      <c r="X614" s="76"/>
      <c r="Y614" s="22">
        <f>IF(OR(X614="",X614=ФИО!$Q$8),0,IF(COUNTIF(X:X,X614)=1,0,1))</f>
        <v>0</v>
      </c>
      <c r="AA614" s="2">
        <f>INDEX(ФИО!B:B,SUMIFS(ФИО!D:D,ФИО!Q:Q,БЮДЖЕТ!X614))</f>
        <v>0</v>
      </c>
    </row>
    <row r="615" spans="1:27" x14ac:dyDescent="0.25">
      <c r="A615" s="1"/>
      <c r="B615" s="5">
        <f t="shared" si="86"/>
        <v>615</v>
      </c>
      <c r="C615" s="5" t="str">
        <f t="shared" si="87"/>
        <v/>
      </c>
      <c r="D615" s="99"/>
      <c r="E615" s="103">
        <f>SUMIFS(ID!$H:$H,ID!$F:$F,$D615)</f>
        <v>0</v>
      </c>
      <c r="F615" s="99"/>
      <c r="G615" s="103">
        <f>SUMIFS(ID!$L:$L,ID!$J:$J,$F615)</f>
        <v>0</v>
      </c>
      <c r="H615" s="99"/>
      <c r="I615" s="103">
        <f>SUMIFS(ID!$P:$P,ID!$N:$N,$H615)</f>
        <v>0</v>
      </c>
      <c r="J615" s="99"/>
      <c r="K615" s="103">
        <f>SUMIFS(ID!$T:$T,ID!$R:$R,$J615)</f>
        <v>0</v>
      </c>
      <c r="L615" s="99"/>
      <c r="M615" s="103">
        <f>SUMIFS(ID!$X:$X,ID!$V:$V,$L615)</f>
        <v>0</v>
      </c>
      <c r="N615" s="99"/>
      <c r="O615" s="103">
        <f>SUMIFS(ID!$AD:$AD,ID!$AB:$AB,$N615)</f>
        <v>0</v>
      </c>
      <c r="P615" s="99" t="str">
        <f t="shared" si="82"/>
        <v/>
      </c>
      <c r="Q615" s="22">
        <f t="shared" si="81"/>
        <v>0</v>
      </c>
      <c r="R615" s="30"/>
      <c r="S615" s="22">
        <f t="shared" si="83"/>
        <v>0</v>
      </c>
      <c r="T615" s="30"/>
      <c r="U615" s="22">
        <f t="shared" si="84"/>
        <v>0</v>
      </c>
      <c r="V615" s="78">
        <f t="shared" si="88"/>
        <v>0</v>
      </c>
      <c r="W615" s="22">
        <f t="shared" si="85"/>
        <v>0</v>
      </c>
      <c r="X615" s="76"/>
      <c r="Y615" s="22">
        <f>IF(OR(X615="",X615=ФИО!$Q$8),0,IF(COUNTIF(X:X,X615)=1,0,1))</f>
        <v>0</v>
      </c>
      <c r="AA615" s="2">
        <f>INDEX(ФИО!B:B,SUMIFS(ФИО!D:D,ФИО!Q:Q,БЮДЖЕТ!X615))</f>
        <v>0</v>
      </c>
    </row>
    <row r="616" spans="1:27" x14ac:dyDescent="0.25">
      <c r="A616" s="1"/>
      <c r="B616" s="5">
        <f t="shared" si="86"/>
        <v>616</v>
      </c>
      <c r="C616" s="5" t="str">
        <f t="shared" si="87"/>
        <v/>
      </c>
      <c r="D616" s="99"/>
      <c r="E616" s="103">
        <f>SUMIFS(ID!$H:$H,ID!$F:$F,$D616)</f>
        <v>0</v>
      </c>
      <c r="F616" s="99"/>
      <c r="G616" s="103">
        <f>SUMIFS(ID!$L:$L,ID!$J:$J,$F616)</f>
        <v>0</v>
      </c>
      <c r="H616" s="99"/>
      <c r="I616" s="103">
        <f>SUMIFS(ID!$P:$P,ID!$N:$N,$H616)</f>
        <v>0</v>
      </c>
      <c r="J616" s="99"/>
      <c r="K616" s="103">
        <f>SUMIFS(ID!$T:$T,ID!$R:$R,$J616)</f>
        <v>0</v>
      </c>
      <c r="L616" s="99"/>
      <c r="M616" s="103">
        <f>SUMIFS(ID!$X:$X,ID!$V:$V,$L616)</f>
        <v>0</v>
      </c>
      <c r="N616" s="99"/>
      <c r="O616" s="103">
        <f>SUMIFS(ID!$AD:$AD,ID!$AB:$AB,$N616)</f>
        <v>0</v>
      </c>
      <c r="P616" s="99" t="str">
        <f t="shared" si="82"/>
        <v/>
      </c>
      <c r="Q616" s="22">
        <f t="shared" si="81"/>
        <v>0</v>
      </c>
      <c r="R616" s="30"/>
      <c r="S616" s="22">
        <f t="shared" si="83"/>
        <v>0</v>
      </c>
      <c r="T616" s="30"/>
      <c r="U616" s="22">
        <f t="shared" si="84"/>
        <v>0</v>
      </c>
      <c r="V616" s="78">
        <f t="shared" si="88"/>
        <v>0</v>
      </c>
      <c r="W616" s="22">
        <f t="shared" si="85"/>
        <v>0</v>
      </c>
      <c r="X616" s="76"/>
      <c r="Y616" s="22">
        <f>IF(OR(X616="",X616=ФИО!$Q$8),0,IF(COUNTIF(X:X,X616)=1,0,1))</f>
        <v>0</v>
      </c>
      <c r="AA616" s="2">
        <f>INDEX(ФИО!B:B,SUMIFS(ФИО!D:D,ФИО!Q:Q,БЮДЖЕТ!X616))</f>
        <v>0</v>
      </c>
    </row>
    <row r="617" spans="1:27" x14ac:dyDescent="0.25">
      <c r="A617" s="1"/>
      <c r="B617" s="5">
        <f t="shared" si="86"/>
        <v>617</v>
      </c>
      <c r="C617" s="5" t="str">
        <f t="shared" si="87"/>
        <v/>
      </c>
      <c r="D617" s="99"/>
      <c r="E617" s="103">
        <f>SUMIFS(ID!$H:$H,ID!$F:$F,$D617)</f>
        <v>0</v>
      </c>
      <c r="F617" s="99"/>
      <c r="G617" s="103">
        <f>SUMIFS(ID!$L:$L,ID!$J:$J,$F617)</f>
        <v>0</v>
      </c>
      <c r="H617" s="99"/>
      <c r="I617" s="103">
        <f>SUMIFS(ID!$P:$P,ID!$N:$N,$H617)</f>
        <v>0</v>
      </c>
      <c r="J617" s="99"/>
      <c r="K617" s="103">
        <f>SUMIFS(ID!$T:$T,ID!$R:$R,$J617)</f>
        <v>0</v>
      </c>
      <c r="L617" s="99"/>
      <c r="M617" s="103">
        <f>SUMIFS(ID!$X:$X,ID!$V:$V,$L617)</f>
        <v>0</v>
      </c>
      <c r="N617" s="99"/>
      <c r="O617" s="103">
        <f>SUMIFS(ID!$AD:$AD,ID!$AB:$AB,$N617)</f>
        <v>0</v>
      </c>
      <c r="P617" s="99" t="str">
        <f t="shared" si="82"/>
        <v/>
      </c>
      <c r="Q617" s="22">
        <f t="shared" si="81"/>
        <v>0</v>
      </c>
      <c r="R617" s="30"/>
      <c r="S617" s="22">
        <f t="shared" si="83"/>
        <v>0</v>
      </c>
      <c r="T617" s="30"/>
      <c r="U617" s="22">
        <f t="shared" si="84"/>
        <v>0</v>
      </c>
      <c r="V617" s="78">
        <f t="shared" si="88"/>
        <v>0</v>
      </c>
      <c r="W617" s="22">
        <f t="shared" si="85"/>
        <v>0</v>
      </c>
      <c r="X617" s="76"/>
      <c r="Y617" s="22">
        <f>IF(OR(X617="",X617=ФИО!$Q$8),0,IF(COUNTIF(X:X,X617)=1,0,1))</f>
        <v>0</v>
      </c>
      <c r="AA617" s="2">
        <f>INDEX(ФИО!B:B,SUMIFS(ФИО!D:D,ФИО!Q:Q,БЮДЖЕТ!X617))</f>
        <v>0</v>
      </c>
    </row>
    <row r="618" spans="1:27" x14ac:dyDescent="0.25">
      <c r="A618" s="1"/>
      <c r="B618" s="5">
        <f t="shared" si="86"/>
        <v>618</v>
      </c>
      <c r="C618" s="5" t="str">
        <f t="shared" si="87"/>
        <v/>
      </c>
      <c r="D618" s="99"/>
      <c r="E618" s="103">
        <f>SUMIFS(ID!$H:$H,ID!$F:$F,$D618)</f>
        <v>0</v>
      </c>
      <c r="F618" s="99"/>
      <c r="G618" s="103">
        <f>SUMIFS(ID!$L:$L,ID!$J:$J,$F618)</f>
        <v>0</v>
      </c>
      <c r="H618" s="99"/>
      <c r="I618" s="103">
        <f>SUMIFS(ID!$P:$P,ID!$N:$N,$H618)</f>
        <v>0</v>
      </c>
      <c r="J618" s="99"/>
      <c r="K618" s="103">
        <f>SUMIFS(ID!$T:$T,ID!$R:$R,$J618)</f>
        <v>0</v>
      </c>
      <c r="L618" s="99"/>
      <c r="M618" s="103">
        <f>SUMIFS(ID!$X:$X,ID!$V:$V,$L618)</f>
        <v>0</v>
      </c>
      <c r="N618" s="99"/>
      <c r="O618" s="103">
        <f>SUMIFS(ID!$AD:$AD,ID!$AB:$AB,$N618)</f>
        <v>0</v>
      </c>
      <c r="P618" s="99" t="str">
        <f t="shared" si="82"/>
        <v/>
      </c>
      <c r="Q618" s="22">
        <f t="shared" si="81"/>
        <v>0</v>
      </c>
      <c r="R618" s="30"/>
      <c r="S618" s="22">
        <f t="shared" si="83"/>
        <v>0</v>
      </c>
      <c r="T618" s="30"/>
      <c r="U618" s="22">
        <f t="shared" si="84"/>
        <v>0</v>
      </c>
      <c r="V618" s="78">
        <f t="shared" si="88"/>
        <v>0</v>
      </c>
      <c r="W618" s="22">
        <f t="shared" si="85"/>
        <v>0</v>
      </c>
      <c r="X618" s="76"/>
      <c r="Y618" s="22">
        <f>IF(OR(X618="",X618=ФИО!$Q$8),0,IF(COUNTIF(X:X,X618)=1,0,1))</f>
        <v>0</v>
      </c>
      <c r="AA618" s="2">
        <f>INDEX(ФИО!B:B,SUMIFS(ФИО!D:D,ФИО!Q:Q,БЮДЖЕТ!X618))</f>
        <v>0</v>
      </c>
    </row>
    <row r="619" spans="1:27" x14ac:dyDescent="0.25">
      <c r="A619" s="1"/>
      <c r="B619" s="5">
        <f t="shared" si="86"/>
        <v>619</v>
      </c>
      <c r="C619" s="5" t="str">
        <f t="shared" si="87"/>
        <v/>
      </c>
      <c r="D619" s="99"/>
      <c r="E619" s="103">
        <f>SUMIFS(ID!$H:$H,ID!$F:$F,$D619)</f>
        <v>0</v>
      </c>
      <c r="F619" s="99"/>
      <c r="G619" s="103">
        <f>SUMIFS(ID!$L:$L,ID!$J:$J,$F619)</f>
        <v>0</v>
      </c>
      <c r="H619" s="99"/>
      <c r="I619" s="103">
        <f>SUMIFS(ID!$P:$P,ID!$N:$N,$H619)</f>
        <v>0</v>
      </c>
      <c r="J619" s="99"/>
      <c r="K619" s="103">
        <f>SUMIFS(ID!$T:$T,ID!$R:$R,$J619)</f>
        <v>0</v>
      </c>
      <c r="L619" s="99"/>
      <c r="M619" s="103">
        <f>SUMIFS(ID!$X:$X,ID!$V:$V,$L619)</f>
        <v>0</v>
      </c>
      <c r="N619" s="99"/>
      <c r="O619" s="103">
        <f>SUMIFS(ID!$AD:$AD,ID!$AB:$AB,$N619)</f>
        <v>0</v>
      </c>
      <c r="P619" s="99" t="str">
        <f t="shared" si="82"/>
        <v/>
      </c>
      <c r="Q619" s="22">
        <f t="shared" si="81"/>
        <v>0</v>
      </c>
      <c r="R619" s="30"/>
      <c r="S619" s="22">
        <f t="shared" si="83"/>
        <v>0</v>
      </c>
      <c r="T619" s="30"/>
      <c r="U619" s="22">
        <f t="shared" si="84"/>
        <v>0</v>
      </c>
      <c r="V619" s="78">
        <f t="shared" si="88"/>
        <v>0</v>
      </c>
      <c r="W619" s="22">
        <f t="shared" si="85"/>
        <v>0</v>
      </c>
      <c r="X619" s="76"/>
      <c r="Y619" s="22">
        <f>IF(OR(X619="",X619=ФИО!$Q$8),0,IF(COUNTIF(X:X,X619)=1,0,1))</f>
        <v>0</v>
      </c>
      <c r="AA619" s="2">
        <f>INDEX(ФИО!B:B,SUMIFS(ФИО!D:D,ФИО!Q:Q,БЮДЖЕТ!X619))</f>
        <v>0</v>
      </c>
    </row>
    <row r="620" spans="1:27" x14ac:dyDescent="0.25">
      <c r="A620" s="1"/>
      <c r="B620" s="5">
        <f t="shared" si="86"/>
        <v>620</v>
      </c>
      <c r="C620" s="5" t="str">
        <f t="shared" si="87"/>
        <v/>
      </c>
      <c r="D620" s="99"/>
      <c r="E620" s="103">
        <f>SUMIFS(ID!$H:$H,ID!$F:$F,$D620)</f>
        <v>0</v>
      </c>
      <c r="F620" s="99"/>
      <c r="G620" s="103">
        <f>SUMIFS(ID!$L:$L,ID!$J:$J,$F620)</f>
        <v>0</v>
      </c>
      <c r="H620" s="99"/>
      <c r="I620" s="103">
        <f>SUMIFS(ID!$P:$P,ID!$N:$N,$H620)</f>
        <v>0</v>
      </c>
      <c r="J620" s="99"/>
      <c r="K620" s="103">
        <f>SUMIFS(ID!$T:$T,ID!$R:$R,$J620)</f>
        <v>0</v>
      </c>
      <c r="L620" s="99"/>
      <c r="M620" s="103">
        <f>SUMIFS(ID!$X:$X,ID!$V:$V,$L620)</f>
        <v>0</v>
      </c>
      <c r="N620" s="99"/>
      <c r="O620" s="103">
        <f>SUMIFS(ID!$AD:$AD,ID!$AB:$AB,$N620)</f>
        <v>0</v>
      </c>
      <c r="P620" s="99" t="str">
        <f t="shared" si="82"/>
        <v/>
      </c>
      <c r="Q620" s="22">
        <f t="shared" si="81"/>
        <v>0</v>
      </c>
      <c r="R620" s="30"/>
      <c r="S620" s="22">
        <f t="shared" si="83"/>
        <v>0</v>
      </c>
      <c r="T620" s="30"/>
      <c r="U620" s="22">
        <f t="shared" si="84"/>
        <v>0</v>
      </c>
      <c r="V620" s="78">
        <f t="shared" si="88"/>
        <v>0</v>
      </c>
      <c r="W620" s="22">
        <f t="shared" si="85"/>
        <v>0</v>
      </c>
      <c r="X620" s="76"/>
      <c r="Y620" s="22">
        <f>IF(OR(X620="",X620=ФИО!$Q$8),0,IF(COUNTIF(X:X,X620)=1,0,1))</f>
        <v>0</v>
      </c>
      <c r="AA620" s="2">
        <f>INDEX(ФИО!B:B,SUMIFS(ФИО!D:D,ФИО!Q:Q,БЮДЖЕТ!X620))</f>
        <v>0</v>
      </c>
    </row>
    <row r="621" spans="1:27" x14ac:dyDescent="0.25">
      <c r="A621" s="1"/>
      <c r="B621" s="5">
        <f t="shared" si="86"/>
        <v>621</v>
      </c>
      <c r="C621" s="5" t="str">
        <f t="shared" si="87"/>
        <v/>
      </c>
      <c r="D621" s="99"/>
      <c r="E621" s="103">
        <f>SUMIFS(ID!$H:$H,ID!$F:$F,$D621)</f>
        <v>0</v>
      </c>
      <c r="F621" s="99"/>
      <c r="G621" s="103">
        <f>SUMIFS(ID!$L:$L,ID!$J:$J,$F621)</f>
        <v>0</v>
      </c>
      <c r="H621" s="99"/>
      <c r="I621" s="103">
        <f>SUMIFS(ID!$P:$P,ID!$N:$N,$H621)</f>
        <v>0</v>
      </c>
      <c r="J621" s="99"/>
      <c r="K621" s="103">
        <f>SUMIFS(ID!$T:$T,ID!$R:$R,$J621)</f>
        <v>0</v>
      </c>
      <c r="L621" s="99"/>
      <c r="M621" s="103">
        <f>SUMIFS(ID!$X:$X,ID!$V:$V,$L621)</f>
        <v>0</v>
      </c>
      <c r="N621" s="99"/>
      <c r="O621" s="103">
        <f>SUMIFS(ID!$AD:$AD,ID!$AB:$AB,$N621)</f>
        <v>0</v>
      </c>
      <c r="P621" s="99" t="str">
        <f t="shared" si="82"/>
        <v/>
      </c>
      <c r="Q621" s="22">
        <f t="shared" si="81"/>
        <v>0</v>
      </c>
      <c r="R621" s="30"/>
      <c r="S621" s="22">
        <f t="shared" si="83"/>
        <v>0</v>
      </c>
      <c r="T621" s="30"/>
      <c r="U621" s="22">
        <f t="shared" si="84"/>
        <v>0</v>
      </c>
      <c r="V621" s="78">
        <f t="shared" si="88"/>
        <v>0</v>
      </c>
      <c r="W621" s="22">
        <f t="shared" si="85"/>
        <v>0</v>
      </c>
      <c r="X621" s="76"/>
      <c r="Y621" s="22">
        <f>IF(OR(X621="",X621=ФИО!$Q$8),0,IF(COUNTIF(X:X,X621)=1,0,1))</f>
        <v>0</v>
      </c>
      <c r="AA621" s="2">
        <f>INDEX(ФИО!B:B,SUMIFS(ФИО!D:D,ФИО!Q:Q,БЮДЖЕТ!X621))</f>
        <v>0</v>
      </c>
    </row>
    <row r="622" spans="1:27" x14ac:dyDescent="0.25">
      <c r="A622" s="1"/>
      <c r="B622" s="5">
        <f t="shared" si="86"/>
        <v>622</v>
      </c>
      <c r="C622" s="5" t="str">
        <f t="shared" si="87"/>
        <v/>
      </c>
      <c r="D622" s="99"/>
      <c r="E622" s="103">
        <f>SUMIFS(ID!$H:$H,ID!$F:$F,$D622)</f>
        <v>0</v>
      </c>
      <c r="F622" s="99"/>
      <c r="G622" s="103">
        <f>SUMIFS(ID!$L:$L,ID!$J:$J,$F622)</f>
        <v>0</v>
      </c>
      <c r="H622" s="99"/>
      <c r="I622" s="103">
        <f>SUMIFS(ID!$P:$P,ID!$N:$N,$H622)</f>
        <v>0</v>
      </c>
      <c r="J622" s="99"/>
      <c r="K622" s="103">
        <f>SUMIFS(ID!$T:$T,ID!$R:$R,$J622)</f>
        <v>0</v>
      </c>
      <c r="L622" s="99"/>
      <c r="M622" s="103">
        <f>SUMIFS(ID!$X:$X,ID!$V:$V,$L622)</f>
        <v>0</v>
      </c>
      <c r="N622" s="99"/>
      <c r="O622" s="103">
        <f>SUMIFS(ID!$AD:$AD,ID!$AB:$AB,$N622)</f>
        <v>0</v>
      </c>
      <c r="P622" s="99" t="str">
        <f t="shared" si="82"/>
        <v/>
      </c>
      <c r="Q622" s="22">
        <f t="shared" si="81"/>
        <v>0</v>
      </c>
      <c r="R622" s="30"/>
      <c r="S622" s="22">
        <f t="shared" si="83"/>
        <v>0</v>
      </c>
      <c r="T622" s="30"/>
      <c r="U622" s="22">
        <f t="shared" si="84"/>
        <v>0</v>
      </c>
      <c r="V622" s="78">
        <f t="shared" si="88"/>
        <v>0</v>
      </c>
      <c r="W622" s="22">
        <f t="shared" si="85"/>
        <v>0</v>
      </c>
      <c r="X622" s="76"/>
      <c r="Y622" s="22">
        <f>IF(OR(X622="",X622=ФИО!$Q$8),0,IF(COUNTIF(X:X,X622)=1,0,1))</f>
        <v>0</v>
      </c>
      <c r="AA622" s="2">
        <f>INDEX(ФИО!B:B,SUMIFS(ФИО!D:D,ФИО!Q:Q,БЮДЖЕТ!X622))</f>
        <v>0</v>
      </c>
    </row>
    <row r="623" spans="1:27" x14ac:dyDescent="0.25">
      <c r="A623" s="1"/>
      <c r="B623" s="5">
        <f t="shared" si="86"/>
        <v>623</v>
      </c>
      <c r="C623" s="5" t="str">
        <f t="shared" si="87"/>
        <v/>
      </c>
      <c r="D623" s="99"/>
      <c r="E623" s="103">
        <f>SUMIFS(ID!$H:$H,ID!$F:$F,$D623)</f>
        <v>0</v>
      </c>
      <c r="F623" s="99"/>
      <c r="G623" s="103">
        <f>SUMIFS(ID!$L:$L,ID!$J:$J,$F623)</f>
        <v>0</v>
      </c>
      <c r="H623" s="99"/>
      <c r="I623" s="103">
        <f>SUMIFS(ID!$P:$P,ID!$N:$N,$H623)</f>
        <v>0</v>
      </c>
      <c r="J623" s="99"/>
      <c r="K623" s="103">
        <f>SUMIFS(ID!$T:$T,ID!$R:$R,$J623)</f>
        <v>0</v>
      </c>
      <c r="L623" s="99"/>
      <c r="M623" s="103">
        <f>SUMIFS(ID!$X:$X,ID!$V:$V,$L623)</f>
        <v>0</v>
      </c>
      <c r="N623" s="99"/>
      <c r="O623" s="103">
        <f>SUMIFS(ID!$AD:$AD,ID!$AB:$AB,$N623)</f>
        <v>0</v>
      </c>
      <c r="P623" s="99" t="str">
        <f t="shared" si="82"/>
        <v/>
      </c>
      <c r="Q623" s="22">
        <f t="shared" si="81"/>
        <v>0</v>
      </c>
      <c r="R623" s="30"/>
      <c r="S623" s="22">
        <f t="shared" si="83"/>
        <v>0</v>
      </c>
      <c r="T623" s="30"/>
      <c r="U623" s="22">
        <f t="shared" si="84"/>
        <v>0</v>
      </c>
      <c r="V623" s="78">
        <f t="shared" si="88"/>
        <v>0</v>
      </c>
      <c r="W623" s="22">
        <f t="shared" si="85"/>
        <v>0</v>
      </c>
      <c r="X623" s="76"/>
      <c r="Y623" s="22">
        <f>IF(OR(X623="",X623=ФИО!$Q$8),0,IF(COUNTIF(X:X,X623)=1,0,1))</f>
        <v>0</v>
      </c>
      <c r="AA623" s="2">
        <f>INDEX(ФИО!B:B,SUMIFS(ФИО!D:D,ФИО!Q:Q,БЮДЖЕТ!X623))</f>
        <v>0</v>
      </c>
    </row>
    <row r="624" spans="1:27" x14ac:dyDescent="0.25">
      <c r="A624" s="1"/>
      <c r="B624" s="5">
        <f t="shared" si="86"/>
        <v>624</v>
      </c>
      <c r="C624" s="5" t="str">
        <f t="shared" si="87"/>
        <v/>
      </c>
      <c r="D624" s="99"/>
      <c r="E624" s="103">
        <f>SUMIFS(ID!$H:$H,ID!$F:$F,$D624)</f>
        <v>0</v>
      </c>
      <c r="F624" s="99"/>
      <c r="G624" s="103">
        <f>SUMIFS(ID!$L:$L,ID!$J:$J,$F624)</f>
        <v>0</v>
      </c>
      <c r="H624" s="99"/>
      <c r="I624" s="103">
        <f>SUMIFS(ID!$P:$P,ID!$N:$N,$H624)</f>
        <v>0</v>
      </c>
      <c r="J624" s="99"/>
      <c r="K624" s="103">
        <f>SUMIFS(ID!$T:$T,ID!$R:$R,$J624)</f>
        <v>0</v>
      </c>
      <c r="L624" s="99"/>
      <c r="M624" s="103">
        <f>SUMIFS(ID!$X:$X,ID!$V:$V,$L624)</f>
        <v>0</v>
      </c>
      <c r="N624" s="99"/>
      <c r="O624" s="103">
        <f>SUMIFS(ID!$AD:$AD,ID!$AB:$AB,$N624)</f>
        <v>0</v>
      </c>
      <c r="P624" s="99" t="str">
        <f t="shared" si="82"/>
        <v/>
      </c>
      <c r="Q624" s="22">
        <f t="shared" si="81"/>
        <v>0</v>
      </c>
      <c r="R624" s="30"/>
      <c r="S624" s="22">
        <f t="shared" si="83"/>
        <v>0</v>
      </c>
      <c r="T624" s="30"/>
      <c r="U624" s="22">
        <f t="shared" si="84"/>
        <v>0</v>
      </c>
      <c r="V624" s="78">
        <f t="shared" si="88"/>
        <v>0</v>
      </c>
      <c r="W624" s="22">
        <f t="shared" si="85"/>
        <v>0</v>
      </c>
      <c r="X624" s="76"/>
      <c r="Y624" s="22">
        <f>IF(OR(X624="",X624=ФИО!$Q$8),0,IF(COUNTIF(X:X,X624)=1,0,1))</f>
        <v>0</v>
      </c>
      <c r="AA624" s="2">
        <f>INDEX(ФИО!B:B,SUMIFS(ФИО!D:D,ФИО!Q:Q,БЮДЖЕТ!X624))</f>
        <v>0</v>
      </c>
    </row>
    <row r="625" spans="1:27" x14ac:dyDescent="0.25">
      <c r="A625" s="1"/>
      <c r="B625" s="5">
        <f t="shared" si="86"/>
        <v>625</v>
      </c>
      <c r="C625" s="5" t="str">
        <f t="shared" si="87"/>
        <v/>
      </c>
      <c r="D625" s="99"/>
      <c r="E625" s="103">
        <f>SUMIFS(ID!$H:$H,ID!$F:$F,$D625)</f>
        <v>0</v>
      </c>
      <c r="F625" s="99"/>
      <c r="G625" s="103">
        <f>SUMIFS(ID!$L:$L,ID!$J:$J,$F625)</f>
        <v>0</v>
      </c>
      <c r="H625" s="99"/>
      <c r="I625" s="103">
        <f>SUMIFS(ID!$P:$P,ID!$N:$N,$H625)</f>
        <v>0</v>
      </c>
      <c r="J625" s="99"/>
      <c r="K625" s="103">
        <f>SUMIFS(ID!$T:$T,ID!$R:$R,$J625)</f>
        <v>0</v>
      </c>
      <c r="L625" s="99"/>
      <c r="M625" s="103">
        <f>SUMIFS(ID!$X:$X,ID!$V:$V,$L625)</f>
        <v>0</v>
      </c>
      <c r="N625" s="99"/>
      <c r="O625" s="103">
        <f>SUMIFS(ID!$AD:$AD,ID!$AB:$AB,$N625)</f>
        <v>0</v>
      </c>
      <c r="P625" s="99" t="str">
        <f t="shared" si="82"/>
        <v/>
      </c>
      <c r="Q625" s="22">
        <f t="shared" si="81"/>
        <v>0</v>
      </c>
      <c r="R625" s="30"/>
      <c r="S625" s="22">
        <f t="shared" si="83"/>
        <v>0</v>
      </c>
      <c r="T625" s="30"/>
      <c r="U625" s="22">
        <f t="shared" si="84"/>
        <v>0</v>
      </c>
      <c r="V625" s="78">
        <f t="shared" si="88"/>
        <v>0</v>
      </c>
      <c r="W625" s="22">
        <f t="shared" si="85"/>
        <v>0</v>
      </c>
      <c r="X625" s="76"/>
      <c r="Y625" s="22">
        <f>IF(OR(X625="",X625=ФИО!$Q$8),0,IF(COUNTIF(X:X,X625)=1,0,1))</f>
        <v>0</v>
      </c>
      <c r="AA625" s="2">
        <f>INDEX(ФИО!B:B,SUMIFS(ФИО!D:D,ФИО!Q:Q,БЮДЖЕТ!X625))</f>
        <v>0</v>
      </c>
    </row>
    <row r="626" spans="1:27" x14ac:dyDescent="0.25">
      <c r="A626" s="1"/>
      <c r="B626" s="5">
        <f t="shared" si="86"/>
        <v>626</v>
      </c>
      <c r="C626" s="5" t="str">
        <f t="shared" si="87"/>
        <v/>
      </c>
      <c r="D626" s="99"/>
      <c r="E626" s="103">
        <f>SUMIFS(ID!$H:$H,ID!$F:$F,$D626)</f>
        <v>0</v>
      </c>
      <c r="F626" s="99"/>
      <c r="G626" s="103">
        <f>SUMIFS(ID!$L:$L,ID!$J:$J,$F626)</f>
        <v>0</v>
      </c>
      <c r="H626" s="99"/>
      <c r="I626" s="103">
        <f>SUMIFS(ID!$P:$P,ID!$N:$N,$H626)</f>
        <v>0</v>
      </c>
      <c r="J626" s="99"/>
      <c r="K626" s="103">
        <f>SUMIFS(ID!$T:$T,ID!$R:$R,$J626)</f>
        <v>0</v>
      </c>
      <c r="L626" s="99"/>
      <c r="M626" s="103">
        <f>SUMIFS(ID!$X:$X,ID!$V:$V,$L626)</f>
        <v>0</v>
      </c>
      <c r="N626" s="99"/>
      <c r="O626" s="103">
        <f>SUMIFS(ID!$AD:$AD,ID!$AB:$AB,$N626)</f>
        <v>0</v>
      </c>
      <c r="P626" s="99" t="str">
        <f t="shared" si="82"/>
        <v/>
      </c>
      <c r="Q626" s="22">
        <f t="shared" si="81"/>
        <v>0</v>
      </c>
      <c r="R626" s="30"/>
      <c r="S626" s="22">
        <f t="shared" si="83"/>
        <v>0</v>
      </c>
      <c r="T626" s="30"/>
      <c r="U626" s="22">
        <f t="shared" si="84"/>
        <v>0</v>
      </c>
      <c r="V626" s="78">
        <f t="shared" si="88"/>
        <v>0</v>
      </c>
      <c r="W626" s="22">
        <f t="shared" si="85"/>
        <v>0</v>
      </c>
      <c r="X626" s="76"/>
      <c r="Y626" s="22">
        <f>IF(OR(X626="",X626=ФИО!$Q$8),0,IF(COUNTIF(X:X,X626)=1,0,1))</f>
        <v>0</v>
      </c>
      <c r="AA626" s="2">
        <f>INDEX(ФИО!B:B,SUMIFS(ФИО!D:D,ФИО!Q:Q,БЮДЖЕТ!X626))</f>
        <v>0</v>
      </c>
    </row>
    <row r="627" spans="1:27" x14ac:dyDescent="0.25">
      <c r="A627" s="1"/>
      <c r="B627" s="5">
        <f t="shared" si="86"/>
        <v>627</v>
      </c>
      <c r="C627" s="5" t="str">
        <f t="shared" si="87"/>
        <v/>
      </c>
      <c r="D627" s="99"/>
      <c r="E627" s="103">
        <f>SUMIFS(ID!$H:$H,ID!$F:$F,$D627)</f>
        <v>0</v>
      </c>
      <c r="F627" s="99"/>
      <c r="G627" s="103">
        <f>SUMIFS(ID!$L:$L,ID!$J:$J,$F627)</f>
        <v>0</v>
      </c>
      <c r="H627" s="99"/>
      <c r="I627" s="103">
        <f>SUMIFS(ID!$P:$P,ID!$N:$N,$H627)</f>
        <v>0</v>
      </c>
      <c r="J627" s="99"/>
      <c r="K627" s="103">
        <f>SUMIFS(ID!$T:$T,ID!$R:$R,$J627)</f>
        <v>0</v>
      </c>
      <c r="L627" s="99"/>
      <c r="M627" s="103">
        <f>SUMIFS(ID!$X:$X,ID!$V:$V,$L627)</f>
        <v>0</v>
      </c>
      <c r="N627" s="99"/>
      <c r="O627" s="103">
        <f>SUMIFS(ID!$AD:$AD,ID!$AB:$AB,$N627)</f>
        <v>0</v>
      </c>
      <c r="P627" s="99" t="str">
        <f t="shared" si="82"/>
        <v/>
      </c>
      <c r="Q627" s="22">
        <f t="shared" si="81"/>
        <v>0</v>
      </c>
      <c r="R627" s="30"/>
      <c r="S627" s="22">
        <f t="shared" si="83"/>
        <v>0</v>
      </c>
      <c r="T627" s="30"/>
      <c r="U627" s="22">
        <f t="shared" si="84"/>
        <v>0</v>
      </c>
      <c r="V627" s="78">
        <f t="shared" si="88"/>
        <v>0</v>
      </c>
      <c r="W627" s="22">
        <f t="shared" si="85"/>
        <v>0</v>
      </c>
      <c r="X627" s="76"/>
      <c r="Y627" s="22">
        <f>IF(OR(X627="",X627=ФИО!$Q$8),0,IF(COUNTIF(X:X,X627)=1,0,1))</f>
        <v>0</v>
      </c>
      <c r="AA627" s="2">
        <f>INDEX(ФИО!B:B,SUMIFS(ФИО!D:D,ФИО!Q:Q,БЮДЖЕТ!X627))</f>
        <v>0</v>
      </c>
    </row>
    <row r="628" spans="1:27" x14ac:dyDescent="0.25">
      <c r="A628" s="1"/>
      <c r="B628" s="5">
        <f t="shared" si="86"/>
        <v>628</v>
      </c>
      <c r="C628" s="5" t="str">
        <f t="shared" si="87"/>
        <v/>
      </c>
      <c r="D628" s="99"/>
      <c r="E628" s="103">
        <f>SUMIFS(ID!$H:$H,ID!$F:$F,$D628)</f>
        <v>0</v>
      </c>
      <c r="F628" s="99"/>
      <c r="G628" s="103">
        <f>SUMIFS(ID!$L:$L,ID!$J:$J,$F628)</f>
        <v>0</v>
      </c>
      <c r="H628" s="99"/>
      <c r="I628" s="103">
        <f>SUMIFS(ID!$P:$P,ID!$N:$N,$H628)</f>
        <v>0</v>
      </c>
      <c r="J628" s="99"/>
      <c r="K628" s="103">
        <f>SUMIFS(ID!$T:$T,ID!$R:$R,$J628)</f>
        <v>0</v>
      </c>
      <c r="L628" s="99"/>
      <c r="M628" s="103">
        <f>SUMIFS(ID!$X:$X,ID!$V:$V,$L628)</f>
        <v>0</v>
      </c>
      <c r="N628" s="99"/>
      <c r="O628" s="103">
        <f>SUMIFS(ID!$AD:$AD,ID!$AB:$AB,$N628)</f>
        <v>0</v>
      </c>
      <c r="P628" s="99" t="str">
        <f t="shared" si="82"/>
        <v/>
      </c>
      <c r="Q628" s="22">
        <f t="shared" si="81"/>
        <v>0</v>
      </c>
      <c r="R628" s="30"/>
      <c r="S628" s="22">
        <f t="shared" si="83"/>
        <v>0</v>
      </c>
      <c r="T628" s="30"/>
      <c r="U628" s="22">
        <f t="shared" si="84"/>
        <v>0</v>
      </c>
      <c r="V628" s="78">
        <f t="shared" si="88"/>
        <v>0</v>
      </c>
      <c r="W628" s="22">
        <f t="shared" si="85"/>
        <v>0</v>
      </c>
      <c r="X628" s="76"/>
      <c r="Y628" s="22">
        <f>IF(OR(X628="",X628=ФИО!$Q$8),0,IF(COUNTIF(X:X,X628)=1,0,1))</f>
        <v>0</v>
      </c>
      <c r="AA628" s="2">
        <f>INDEX(ФИО!B:B,SUMIFS(ФИО!D:D,ФИО!Q:Q,БЮДЖЕТ!X628))</f>
        <v>0</v>
      </c>
    </row>
    <row r="629" spans="1:27" x14ac:dyDescent="0.25">
      <c r="A629" s="1"/>
      <c r="B629" s="5">
        <f t="shared" si="86"/>
        <v>629</v>
      </c>
      <c r="C629" s="5" t="str">
        <f t="shared" si="87"/>
        <v/>
      </c>
      <c r="D629" s="99"/>
      <c r="E629" s="103">
        <f>SUMIFS(ID!$H:$H,ID!$F:$F,$D629)</f>
        <v>0</v>
      </c>
      <c r="F629" s="99"/>
      <c r="G629" s="103">
        <f>SUMIFS(ID!$L:$L,ID!$J:$J,$F629)</f>
        <v>0</v>
      </c>
      <c r="H629" s="99"/>
      <c r="I629" s="103">
        <f>SUMIFS(ID!$P:$P,ID!$N:$N,$H629)</f>
        <v>0</v>
      </c>
      <c r="J629" s="99"/>
      <c r="K629" s="103">
        <f>SUMIFS(ID!$T:$T,ID!$R:$R,$J629)</f>
        <v>0</v>
      </c>
      <c r="L629" s="99"/>
      <c r="M629" s="103">
        <f>SUMIFS(ID!$X:$X,ID!$V:$V,$L629)</f>
        <v>0</v>
      </c>
      <c r="N629" s="99"/>
      <c r="O629" s="103">
        <f>SUMIFS(ID!$AD:$AD,ID!$AB:$AB,$N629)</f>
        <v>0</v>
      </c>
      <c r="P629" s="99" t="str">
        <f t="shared" si="82"/>
        <v/>
      </c>
      <c r="Q629" s="22">
        <f t="shared" si="81"/>
        <v>0</v>
      </c>
      <c r="R629" s="30"/>
      <c r="S629" s="22">
        <f t="shared" si="83"/>
        <v>0</v>
      </c>
      <c r="T629" s="30"/>
      <c r="U629" s="22">
        <f t="shared" si="84"/>
        <v>0</v>
      </c>
      <c r="V629" s="78">
        <f t="shared" si="88"/>
        <v>0</v>
      </c>
      <c r="W629" s="22">
        <f t="shared" si="85"/>
        <v>0</v>
      </c>
      <c r="X629" s="76"/>
      <c r="Y629" s="22">
        <f>IF(OR(X629="",X629=ФИО!$Q$8),0,IF(COUNTIF(X:X,X629)=1,0,1))</f>
        <v>0</v>
      </c>
      <c r="AA629" s="2">
        <f>INDEX(ФИО!B:B,SUMIFS(ФИО!D:D,ФИО!Q:Q,БЮДЖЕТ!X629))</f>
        <v>0</v>
      </c>
    </row>
    <row r="630" spans="1:27" x14ac:dyDescent="0.25">
      <c r="A630" s="1"/>
      <c r="B630" s="5">
        <f t="shared" si="86"/>
        <v>630</v>
      </c>
      <c r="C630" s="5" t="str">
        <f t="shared" si="87"/>
        <v/>
      </c>
      <c r="D630" s="99"/>
      <c r="E630" s="103">
        <f>SUMIFS(ID!$H:$H,ID!$F:$F,$D630)</f>
        <v>0</v>
      </c>
      <c r="F630" s="99"/>
      <c r="G630" s="103">
        <f>SUMIFS(ID!$L:$L,ID!$J:$J,$F630)</f>
        <v>0</v>
      </c>
      <c r="H630" s="99"/>
      <c r="I630" s="103">
        <f>SUMIFS(ID!$P:$P,ID!$N:$N,$H630)</f>
        <v>0</v>
      </c>
      <c r="J630" s="99"/>
      <c r="K630" s="103">
        <f>SUMIFS(ID!$T:$T,ID!$R:$R,$J630)</f>
        <v>0</v>
      </c>
      <c r="L630" s="99"/>
      <c r="M630" s="103">
        <f>SUMIFS(ID!$X:$X,ID!$V:$V,$L630)</f>
        <v>0</v>
      </c>
      <c r="N630" s="99"/>
      <c r="O630" s="103">
        <f>SUMIFS(ID!$AD:$AD,ID!$AB:$AB,$N630)</f>
        <v>0</v>
      </c>
      <c r="P630" s="99" t="str">
        <f t="shared" si="82"/>
        <v/>
      </c>
      <c r="Q630" s="22">
        <f t="shared" si="81"/>
        <v>0</v>
      </c>
      <c r="R630" s="30"/>
      <c r="S630" s="22">
        <f t="shared" si="83"/>
        <v>0</v>
      </c>
      <c r="T630" s="30"/>
      <c r="U630" s="22">
        <f t="shared" si="84"/>
        <v>0</v>
      </c>
      <c r="V630" s="78">
        <f t="shared" si="88"/>
        <v>0</v>
      </c>
      <c r="W630" s="22">
        <f t="shared" si="85"/>
        <v>0</v>
      </c>
      <c r="X630" s="76"/>
      <c r="Y630" s="22">
        <f>IF(OR(X630="",X630=ФИО!$Q$8),0,IF(COUNTIF(X:X,X630)=1,0,1))</f>
        <v>0</v>
      </c>
      <c r="AA630" s="2">
        <f>INDEX(ФИО!B:B,SUMIFS(ФИО!D:D,ФИО!Q:Q,БЮДЖЕТ!X630))</f>
        <v>0</v>
      </c>
    </row>
    <row r="631" spans="1:27" x14ac:dyDescent="0.25">
      <c r="A631" s="1"/>
      <c r="B631" s="5">
        <f t="shared" si="86"/>
        <v>631</v>
      </c>
      <c r="C631" s="5" t="str">
        <f t="shared" si="87"/>
        <v/>
      </c>
      <c r="D631" s="99"/>
      <c r="E631" s="103">
        <f>SUMIFS(ID!$H:$H,ID!$F:$F,$D631)</f>
        <v>0</v>
      </c>
      <c r="F631" s="99"/>
      <c r="G631" s="103">
        <f>SUMIFS(ID!$L:$L,ID!$J:$J,$F631)</f>
        <v>0</v>
      </c>
      <c r="H631" s="99"/>
      <c r="I631" s="103">
        <f>SUMIFS(ID!$P:$P,ID!$N:$N,$H631)</f>
        <v>0</v>
      </c>
      <c r="J631" s="99"/>
      <c r="K631" s="103">
        <f>SUMIFS(ID!$T:$T,ID!$R:$R,$J631)</f>
        <v>0</v>
      </c>
      <c r="L631" s="99"/>
      <c r="M631" s="103">
        <f>SUMIFS(ID!$X:$X,ID!$V:$V,$L631)</f>
        <v>0</v>
      </c>
      <c r="N631" s="99"/>
      <c r="O631" s="103">
        <f>SUMIFS(ID!$AD:$AD,ID!$AB:$AB,$N631)</f>
        <v>0</v>
      </c>
      <c r="P631" s="99" t="str">
        <f t="shared" si="82"/>
        <v/>
      </c>
      <c r="Q631" s="22">
        <f t="shared" si="81"/>
        <v>0</v>
      </c>
      <c r="R631" s="30"/>
      <c r="S631" s="22">
        <f t="shared" si="83"/>
        <v>0</v>
      </c>
      <c r="T631" s="30"/>
      <c r="U631" s="22">
        <f t="shared" si="84"/>
        <v>0</v>
      </c>
      <c r="V631" s="78">
        <f t="shared" si="88"/>
        <v>0</v>
      </c>
      <c r="W631" s="22">
        <f t="shared" si="85"/>
        <v>0</v>
      </c>
      <c r="X631" s="76"/>
      <c r="Y631" s="22">
        <f>IF(OR(X631="",X631=ФИО!$Q$8),0,IF(COUNTIF(X:X,X631)=1,0,1))</f>
        <v>0</v>
      </c>
      <c r="AA631" s="2">
        <f>INDEX(ФИО!B:B,SUMIFS(ФИО!D:D,ФИО!Q:Q,БЮДЖЕТ!X631))</f>
        <v>0</v>
      </c>
    </row>
    <row r="632" spans="1:27" x14ac:dyDescent="0.25">
      <c r="A632" s="1"/>
      <c r="B632" s="5">
        <f t="shared" si="86"/>
        <v>632</v>
      </c>
      <c r="C632" s="5" t="str">
        <f t="shared" si="87"/>
        <v/>
      </c>
      <c r="D632" s="99"/>
      <c r="E632" s="103">
        <f>SUMIFS(ID!$H:$H,ID!$F:$F,$D632)</f>
        <v>0</v>
      </c>
      <c r="F632" s="99"/>
      <c r="G632" s="103">
        <f>SUMIFS(ID!$L:$L,ID!$J:$J,$F632)</f>
        <v>0</v>
      </c>
      <c r="H632" s="99"/>
      <c r="I632" s="103">
        <f>SUMIFS(ID!$P:$P,ID!$N:$N,$H632)</f>
        <v>0</v>
      </c>
      <c r="J632" s="99"/>
      <c r="K632" s="103">
        <f>SUMIFS(ID!$T:$T,ID!$R:$R,$J632)</f>
        <v>0</v>
      </c>
      <c r="L632" s="99"/>
      <c r="M632" s="103">
        <f>SUMIFS(ID!$X:$X,ID!$V:$V,$L632)</f>
        <v>0</v>
      </c>
      <c r="N632" s="99"/>
      <c r="O632" s="103">
        <f>SUMIFS(ID!$AD:$AD,ID!$AB:$AB,$N632)</f>
        <v>0</v>
      </c>
      <c r="P632" s="99" t="str">
        <f t="shared" si="82"/>
        <v/>
      </c>
      <c r="Q632" s="22">
        <f t="shared" si="81"/>
        <v>0</v>
      </c>
      <c r="R632" s="30"/>
      <c r="S632" s="22">
        <f t="shared" si="83"/>
        <v>0</v>
      </c>
      <c r="T632" s="30"/>
      <c r="U632" s="22">
        <f t="shared" si="84"/>
        <v>0</v>
      </c>
      <c r="V632" s="78">
        <f t="shared" si="88"/>
        <v>0</v>
      </c>
      <c r="W632" s="22">
        <f t="shared" si="85"/>
        <v>0</v>
      </c>
      <c r="X632" s="76"/>
      <c r="Y632" s="22">
        <f>IF(OR(X632="",X632=ФИО!$Q$8),0,IF(COUNTIF(X:X,X632)=1,0,1))</f>
        <v>0</v>
      </c>
      <c r="AA632" s="2">
        <f>INDEX(ФИО!B:B,SUMIFS(ФИО!D:D,ФИО!Q:Q,БЮДЖЕТ!X632))</f>
        <v>0</v>
      </c>
    </row>
    <row r="633" spans="1:27" x14ac:dyDescent="0.25">
      <c r="A633" s="1"/>
      <c r="B633" s="5">
        <f t="shared" si="86"/>
        <v>633</v>
      </c>
      <c r="C633" s="5" t="str">
        <f t="shared" si="87"/>
        <v/>
      </c>
      <c r="D633" s="99"/>
      <c r="E633" s="103">
        <f>SUMIFS(ID!$H:$H,ID!$F:$F,$D633)</f>
        <v>0</v>
      </c>
      <c r="F633" s="99"/>
      <c r="G633" s="103">
        <f>SUMIFS(ID!$L:$L,ID!$J:$J,$F633)</f>
        <v>0</v>
      </c>
      <c r="H633" s="99"/>
      <c r="I633" s="103">
        <f>SUMIFS(ID!$P:$P,ID!$N:$N,$H633)</f>
        <v>0</v>
      </c>
      <c r="J633" s="99"/>
      <c r="K633" s="103">
        <f>SUMIFS(ID!$T:$T,ID!$R:$R,$J633)</f>
        <v>0</v>
      </c>
      <c r="L633" s="99"/>
      <c r="M633" s="103">
        <f>SUMIFS(ID!$X:$X,ID!$V:$V,$L633)</f>
        <v>0</v>
      </c>
      <c r="N633" s="99"/>
      <c r="O633" s="103">
        <f>SUMIFS(ID!$AD:$AD,ID!$AB:$AB,$N633)</f>
        <v>0</v>
      </c>
      <c r="P633" s="99" t="str">
        <f t="shared" si="82"/>
        <v/>
      </c>
      <c r="Q633" s="22">
        <f t="shared" si="81"/>
        <v>0</v>
      </c>
      <c r="R633" s="30"/>
      <c r="S633" s="22">
        <f t="shared" si="83"/>
        <v>0</v>
      </c>
      <c r="T633" s="30"/>
      <c r="U633" s="22">
        <f t="shared" si="84"/>
        <v>0</v>
      </c>
      <c r="V633" s="78">
        <f t="shared" si="88"/>
        <v>0</v>
      </c>
      <c r="W633" s="22">
        <f t="shared" si="85"/>
        <v>0</v>
      </c>
      <c r="X633" s="76"/>
      <c r="Y633" s="22">
        <f>IF(OR(X633="",X633=ФИО!$Q$8),0,IF(COUNTIF(X:X,X633)=1,0,1))</f>
        <v>0</v>
      </c>
      <c r="AA633" s="2">
        <f>INDEX(ФИО!B:B,SUMIFS(ФИО!D:D,ФИО!Q:Q,БЮДЖЕТ!X633))</f>
        <v>0</v>
      </c>
    </row>
    <row r="634" spans="1:27" x14ac:dyDescent="0.25">
      <c r="A634" s="1"/>
      <c r="B634" s="5">
        <f t="shared" si="86"/>
        <v>634</v>
      </c>
      <c r="C634" s="5" t="str">
        <f t="shared" si="87"/>
        <v/>
      </c>
      <c r="D634" s="99"/>
      <c r="E634" s="103">
        <f>SUMIFS(ID!$H:$H,ID!$F:$F,$D634)</f>
        <v>0</v>
      </c>
      <c r="F634" s="99"/>
      <c r="G634" s="103">
        <f>SUMIFS(ID!$L:$L,ID!$J:$J,$F634)</f>
        <v>0</v>
      </c>
      <c r="H634" s="99"/>
      <c r="I634" s="103">
        <f>SUMIFS(ID!$P:$P,ID!$N:$N,$H634)</f>
        <v>0</v>
      </c>
      <c r="J634" s="99"/>
      <c r="K634" s="103">
        <f>SUMIFS(ID!$T:$T,ID!$R:$R,$J634)</f>
        <v>0</v>
      </c>
      <c r="L634" s="99"/>
      <c r="M634" s="103">
        <f>SUMIFS(ID!$X:$X,ID!$V:$V,$L634)</f>
        <v>0</v>
      </c>
      <c r="N634" s="99"/>
      <c r="O634" s="103">
        <f>SUMIFS(ID!$AD:$AD,ID!$AB:$AB,$N634)</f>
        <v>0</v>
      </c>
      <c r="P634" s="99" t="str">
        <f t="shared" si="82"/>
        <v/>
      </c>
      <c r="Q634" s="22">
        <f t="shared" si="81"/>
        <v>0</v>
      </c>
      <c r="R634" s="30"/>
      <c r="S634" s="22">
        <f t="shared" si="83"/>
        <v>0</v>
      </c>
      <c r="T634" s="30"/>
      <c r="U634" s="22">
        <f t="shared" si="84"/>
        <v>0</v>
      </c>
      <c r="V634" s="78">
        <f t="shared" si="88"/>
        <v>0</v>
      </c>
      <c r="W634" s="22">
        <f t="shared" si="85"/>
        <v>0</v>
      </c>
      <c r="X634" s="76"/>
      <c r="Y634" s="22">
        <f>IF(OR(X634="",X634=ФИО!$Q$8),0,IF(COUNTIF(X:X,X634)=1,0,1))</f>
        <v>0</v>
      </c>
      <c r="AA634" s="2">
        <f>INDEX(ФИО!B:B,SUMIFS(ФИО!D:D,ФИО!Q:Q,БЮДЖЕТ!X634))</f>
        <v>0</v>
      </c>
    </row>
    <row r="635" spans="1:27" x14ac:dyDescent="0.25">
      <c r="A635" s="1"/>
      <c r="B635" s="5">
        <f t="shared" si="86"/>
        <v>635</v>
      </c>
      <c r="C635" s="5" t="str">
        <f t="shared" si="87"/>
        <v/>
      </c>
      <c r="D635" s="99"/>
      <c r="E635" s="103">
        <f>SUMIFS(ID!$H:$H,ID!$F:$F,$D635)</f>
        <v>0</v>
      </c>
      <c r="F635" s="99"/>
      <c r="G635" s="103">
        <f>SUMIFS(ID!$L:$L,ID!$J:$J,$F635)</f>
        <v>0</v>
      </c>
      <c r="H635" s="99"/>
      <c r="I635" s="103">
        <f>SUMIFS(ID!$P:$P,ID!$N:$N,$H635)</f>
        <v>0</v>
      </c>
      <c r="J635" s="99"/>
      <c r="K635" s="103">
        <f>SUMIFS(ID!$T:$T,ID!$R:$R,$J635)</f>
        <v>0</v>
      </c>
      <c r="L635" s="99"/>
      <c r="M635" s="103">
        <f>SUMIFS(ID!$X:$X,ID!$V:$V,$L635)</f>
        <v>0</v>
      </c>
      <c r="N635" s="99"/>
      <c r="O635" s="103">
        <f>SUMIFS(ID!$AD:$AD,ID!$AB:$AB,$N635)</f>
        <v>0</v>
      </c>
      <c r="P635" s="99" t="str">
        <f t="shared" si="82"/>
        <v/>
      </c>
      <c r="Q635" s="22">
        <f t="shared" si="81"/>
        <v>0</v>
      </c>
      <c r="R635" s="30"/>
      <c r="S635" s="22">
        <f t="shared" si="83"/>
        <v>0</v>
      </c>
      <c r="T635" s="30"/>
      <c r="U635" s="22">
        <f t="shared" si="84"/>
        <v>0</v>
      </c>
      <c r="V635" s="78">
        <f t="shared" si="88"/>
        <v>0</v>
      </c>
      <c r="W635" s="22">
        <f t="shared" si="85"/>
        <v>0</v>
      </c>
      <c r="X635" s="76"/>
      <c r="Y635" s="22">
        <f>IF(OR(X635="",X635=ФИО!$Q$8),0,IF(COUNTIF(X:X,X635)=1,0,1))</f>
        <v>0</v>
      </c>
      <c r="AA635" s="2">
        <f>INDEX(ФИО!B:B,SUMIFS(ФИО!D:D,ФИО!Q:Q,БЮДЖЕТ!X635))</f>
        <v>0</v>
      </c>
    </row>
    <row r="636" spans="1:27" x14ac:dyDescent="0.25">
      <c r="A636" s="1"/>
      <c r="B636" s="5">
        <f t="shared" si="86"/>
        <v>636</v>
      </c>
      <c r="C636" s="5" t="str">
        <f t="shared" si="87"/>
        <v/>
      </c>
      <c r="D636" s="99"/>
      <c r="E636" s="103">
        <f>SUMIFS(ID!$H:$H,ID!$F:$F,$D636)</f>
        <v>0</v>
      </c>
      <c r="F636" s="99"/>
      <c r="G636" s="103">
        <f>SUMIFS(ID!$L:$L,ID!$J:$J,$F636)</f>
        <v>0</v>
      </c>
      <c r="H636" s="99"/>
      <c r="I636" s="103">
        <f>SUMIFS(ID!$P:$P,ID!$N:$N,$H636)</f>
        <v>0</v>
      </c>
      <c r="J636" s="99"/>
      <c r="K636" s="103">
        <f>SUMIFS(ID!$T:$T,ID!$R:$R,$J636)</f>
        <v>0</v>
      </c>
      <c r="L636" s="99"/>
      <c r="M636" s="103">
        <f>SUMIFS(ID!$X:$X,ID!$V:$V,$L636)</f>
        <v>0</v>
      </c>
      <c r="N636" s="99"/>
      <c r="O636" s="103">
        <f>SUMIFS(ID!$AD:$AD,ID!$AB:$AB,$N636)</f>
        <v>0</v>
      </c>
      <c r="P636" s="99" t="str">
        <f t="shared" si="82"/>
        <v/>
      </c>
      <c r="Q636" s="22">
        <f t="shared" si="81"/>
        <v>0</v>
      </c>
      <c r="R636" s="30"/>
      <c r="S636" s="22">
        <f t="shared" si="83"/>
        <v>0</v>
      </c>
      <c r="T636" s="30"/>
      <c r="U636" s="22">
        <f t="shared" si="84"/>
        <v>0</v>
      </c>
      <c r="V636" s="78">
        <f t="shared" si="88"/>
        <v>0</v>
      </c>
      <c r="W636" s="22">
        <f t="shared" si="85"/>
        <v>0</v>
      </c>
      <c r="X636" s="76"/>
      <c r="Y636" s="22">
        <f>IF(OR(X636="",X636=ФИО!$Q$8),0,IF(COUNTIF(X:X,X636)=1,0,1))</f>
        <v>0</v>
      </c>
      <c r="AA636" s="2">
        <f>INDEX(ФИО!B:B,SUMIFS(ФИО!D:D,ФИО!Q:Q,БЮДЖЕТ!X636))</f>
        <v>0</v>
      </c>
    </row>
    <row r="637" spans="1:27" x14ac:dyDescent="0.25">
      <c r="A637" s="1"/>
      <c r="B637" s="5">
        <f t="shared" si="86"/>
        <v>637</v>
      </c>
      <c r="C637" s="5" t="str">
        <f t="shared" si="87"/>
        <v/>
      </c>
      <c r="D637" s="99"/>
      <c r="E637" s="103">
        <f>SUMIFS(ID!$H:$H,ID!$F:$F,$D637)</f>
        <v>0</v>
      </c>
      <c r="F637" s="99"/>
      <c r="G637" s="103">
        <f>SUMIFS(ID!$L:$L,ID!$J:$J,$F637)</f>
        <v>0</v>
      </c>
      <c r="H637" s="99"/>
      <c r="I637" s="103">
        <f>SUMIFS(ID!$P:$P,ID!$N:$N,$H637)</f>
        <v>0</v>
      </c>
      <c r="J637" s="99"/>
      <c r="K637" s="103">
        <f>SUMIFS(ID!$T:$T,ID!$R:$R,$J637)</f>
        <v>0</v>
      </c>
      <c r="L637" s="99"/>
      <c r="M637" s="103">
        <f>SUMIFS(ID!$X:$X,ID!$V:$V,$L637)</f>
        <v>0</v>
      </c>
      <c r="N637" s="99"/>
      <c r="O637" s="103">
        <f>SUMIFS(ID!$AD:$AD,ID!$AB:$AB,$N637)</f>
        <v>0</v>
      </c>
      <c r="P637" s="99" t="str">
        <f t="shared" si="82"/>
        <v/>
      </c>
      <c r="Q637" s="22">
        <f t="shared" si="81"/>
        <v>0</v>
      </c>
      <c r="R637" s="30"/>
      <c r="S637" s="22">
        <f t="shared" si="83"/>
        <v>0</v>
      </c>
      <c r="T637" s="30"/>
      <c r="U637" s="22">
        <f t="shared" si="84"/>
        <v>0</v>
      </c>
      <c r="V637" s="78">
        <f t="shared" si="88"/>
        <v>0</v>
      </c>
      <c r="W637" s="22">
        <f t="shared" si="85"/>
        <v>0</v>
      </c>
      <c r="X637" s="76"/>
      <c r="Y637" s="22">
        <f>IF(OR(X637="",X637=ФИО!$Q$8),0,IF(COUNTIF(X:X,X637)=1,0,1))</f>
        <v>0</v>
      </c>
      <c r="AA637" s="2">
        <f>INDEX(ФИО!B:B,SUMIFS(ФИО!D:D,ФИО!Q:Q,БЮДЖЕТ!X637))</f>
        <v>0</v>
      </c>
    </row>
    <row r="638" spans="1:27" x14ac:dyDescent="0.25">
      <c r="A638" s="1"/>
      <c r="B638" s="5">
        <f t="shared" si="86"/>
        <v>638</v>
      </c>
      <c r="C638" s="5" t="str">
        <f t="shared" si="87"/>
        <v/>
      </c>
      <c r="D638" s="99"/>
      <c r="E638" s="103">
        <f>SUMIFS(ID!$H:$H,ID!$F:$F,$D638)</f>
        <v>0</v>
      </c>
      <c r="F638" s="99"/>
      <c r="G638" s="103">
        <f>SUMIFS(ID!$L:$L,ID!$J:$J,$F638)</f>
        <v>0</v>
      </c>
      <c r="H638" s="99"/>
      <c r="I638" s="103">
        <f>SUMIFS(ID!$P:$P,ID!$N:$N,$H638)</f>
        <v>0</v>
      </c>
      <c r="J638" s="99"/>
      <c r="K638" s="103">
        <f>SUMIFS(ID!$T:$T,ID!$R:$R,$J638)</f>
        <v>0</v>
      </c>
      <c r="L638" s="99"/>
      <c r="M638" s="103">
        <f>SUMIFS(ID!$X:$X,ID!$V:$V,$L638)</f>
        <v>0</v>
      </c>
      <c r="N638" s="99"/>
      <c r="O638" s="103">
        <f>SUMIFS(ID!$AD:$AD,ID!$AB:$AB,$N638)</f>
        <v>0</v>
      </c>
      <c r="P638" s="99" t="str">
        <f t="shared" si="82"/>
        <v/>
      </c>
      <c r="Q638" s="22">
        <f t="shared" si="81"/>
        <v>0</v>
      </c>
      <c r="R638" s="30"/>
      <c r="S638" s="22">
        <f t="shared" si="83"/>
        <v>0</v>
      </c>
      <c r="T638" s="30"/>
      <c r="U638" s="22">
        <f t="shared" si="84"/>
        <v>0</v>
      </c>
      <c r="V638" s="78">
        <f t="shared" si="88"/>
        <v>0</v>
      </c>
      <c r="W638" s="22">
        <f t="shared" si="85"/>
        <v>0</v>
      </c>
      <c r="X638" s="76"/>
      <c r="Y638" s="22">
        <f>IF(OR(X638="",X638=ФИО!$Q$8),0,IF(COUNTIF(X:X,X638)=1,0,1))</f>
        <v>0</v>
      </c>
      <c r="AA638" s="2">
        <f>INDEX(ФИО!B:B,SUMIFS(ФИО!D:D,ФИО!Q:Q,БЮДЖЕТ!X638))</f>
        <v>0</v>
      </c>
    </row>
    <row r="639" spans="1:27" x14ac:dyDescent="0.25">
      <c r="A639" s="1"/>
      <c r="B639" s="5">
        <f t="shared" si="86"/>
        <v>639</v>
      </c>
      <c r="C639" s="5" t="str">
        <f t="shared" si="87"/>
        <v/>
      </c>
      <c r="D639" s="99"/>
      <c r="E639" s="103">
        <f>SUMIFS(ID!$H:$H,ID!$F:$F,$D639)</f>
        <v>0</v>
      </c>
      <c r="F639" s="99"/>
      <c r="G639" s="103">
        <f>SUMIFS(ID!$L:$L,ID!$J:$J,$F639)</f>
        <v>0</v>
      </c>
      <c r="H639" s="99"/>
      <c r="I639" s="103">
        <f>SUMIFS(ID!$P:$P,ID!$N:$N,$H639)</f>
        <v>0</v>
      </c>
      <c r="J639" s="99"/>
      <c r="K639" s="103">
        <f>SUMIFS(ID!$T:$T,ID!$R:$R,$J639)</f>
        <v>0</v>
      </c>
      <c r="L639" s="99"/>
      <c r="M639" s="103">
        <f>SUMIFS(ID!$X:$X,ID!$V:$V,$L639)</f>
        <v>0</v>
      </c>
      <c r="N639" s="99"/>
      <c r="O639" s="103">
        <f>SUMIFS(ID!$AD:$AD,ID!$AB:$AB,$N639)</f>
        <v>0</v>
      </c>
      <c r="P639" s="99" t="str">
        <f t="shared" si="82"/>
        <v/>
      </c>
      <c r="Q639" s="22">
        <f t="shared" si="81"/>
        <v>0</v>
      </c>
      <c r="R639" s="30"/>
      <c r="S639" s="22">
        <f t="shared" si="83"/>
        <v>0</v>
      </c>
      <c r="T639" s="30"/>
      <c r="U639" s="22">
        <f t="shared" si="84"/>
        <v>0</v>
      </c>
      <c r="V639" s="78">
        <f t="shared" si="88"/>
        <v>0</v>
      </c>
      <c r="W639" s="22">
        <f t="shared" si="85"/>
        <v>0</v>
      </c>
      <c r="X639" s="76"/>
      <c r="Y639" s="22">
        <f>IF(OR(X639="",X639=ФИО!$Q$8),0,IF(COUNTIF(X:X,X639)=1,0,1))</f>
        <v>0</v>
      </c>
      <c r="AA639" s="2">
        <f>INDEX(ФИО!B:B,SUMIFS(ФИО!D:D,ФИО!Q:Q,БЮДЖЕТ!X639))</f>
        <v>0</v>
      </c>
    </row>
    <row r="640" spans="1:27" x14ac:dyDescent="0.25">
      <c r="A640" s="1"/>
      <c r="B640" s="5">
        <f t="shared" si="86"/>
        <v>640</v>
      </c>
      <c r="C640" s="5" t="str">
        <f t="shared" si="87"/>
        <v/>
      </c>
      <c r="D640" s="99"/>
      <c r="E640" s="103">
        <f>SUMIFS(ID!$H:$H,ID!$F:$F,$D640)</f>
        <v>0</v>
      </c>
      <c r="F640" s="99"/>
      <c r="G640" s="103">
        <f>SUMIFS(ID!$L:$L,ID!$J:$J,$F640)</f>
        <v>0</v>
      </c>
      <c r="H640" s="99"/>
      <c r="I640" s="103">
        <f>SUMIFS(ID!$P:$P,ID!$N:$N,$H640)</f>
        <v>0</v>
      </c>
      <c r="J640" s="99"/>
      <c r="K640" s="103">
        <f>SUMIFS(ID!$T:$T,ID!$R:$R,$J640)</f>
        <v>0</v>
      </c>
      <c r="L640" s="99"/>
      <c r="M640" s="103">
        <f>SUMIFS(ID!$X:$X,ID!$V:$V,$L640)</f>
        <v>0</v>
      </c>
      <c r="N640" s="99"/>
      <c r="O640" s="103">
        <f>SUMIFS(ID!$AD:$AD,ID!$AB:$AB,$N640)</f>
        <v>0</v>
      </c>
      <c r="P640" s="99" t="str">
        <f t="shared" si="82"/>
        <v/>
      </c>
      <c r="Q640" s="22">
        <f t="shared" si="81"/>
        <v>0</v>
      </c>
      <c r="R640" s="30"/>
      <c r="S640" s="22">
        <f t="shared" si="83"/>
        <v>0</v>
      </c>
      <c r="T640" s="30"/>
      <c r="U640" s="22">
        <f t="shared" si="84"/>
        <v>0</v>
      </c>
      <c r="V640" s="78">
        <f t="shared" si="88"/>
        <v>0</v>
      </c>
      <c r="W640" s="22">
        <f t="shared" si="85"/>
        <v>0</v>
      </c>
      <c r="X640" s="76"/>
      <c r="Y640" s="22">
        <f>IF(OR(X640="",X640=ФИО!$Q$8),0,IF(COUNTIF(X:X,X640)=1,0,1))</f>
        <v>0</v>
      </c>
      <c r="AA640" s="2">
        <f>INDEX(ФИО!B:B,SUMIFS(ФИО!D:D,ФИО!Q:Q,БЮДЖЕТ!X640))</f>
        <v>0</v>
      </c>
    </row>
    <row r="641" spans="1:27" x14ac:dyDescent="0.25">
      <c r="A641" s="1"/>
      <c r="B641" s="5">
        <f t="shared" si="86"/>
        <v>641</v>
      </c>
      <c r="C641" s="5" t="str">
        <f t="shared" si="87"/>
        <v/>
      </c>
      <c r="D641" s="99"/>
      <c r="E641" s="103">
        <f>SUMIFS(ID!$H:$H,ID!$F:$F,$D641)</f>
        <v>0</v>
      </c>
      <c r="F641" s="99"/>
      <c r="G641" s="103">
        <f>SUMIFS(ID!$L:$L,ID!$J:$J,$F641)</f>
        <v>0</v>
      </c>
      <c r="H641" s="99"/>
      <c r="I641" s="103">
        <f>SUMIFS(ID!$P:$P,ID!$N:$N,$H641)</f>
        <v>0</v>
      </c>
      <c r="J641" s="99"/>
      <c r="K641" s="103">
        <f>SUMIFS(ID!$T:$T,ID!$R:$R,$J641)</f>
        <v>0</v>
      </c>
      <c r="L641" s="99"/>
      <c r="M641" s="103">
        <f>SUMIFS(ID!$X:$X,ID!$V:$V,$L641)</f>
        <v>0</v>
      </c>
      <c r="N641" s="99"/>
      <c r="O641" s="103">
        <f>SUMIFS(ID!$AD:$AD,ID!$AB:$AB,$N641)</f>
        <v>0</v>
      </c>
      <c r="P641" s="99" t="str">
        <f t="shared" si="82"/>
        <v/>
      </c>
      <c r="Q641" s="22">
        <f t="shared" si="81"/>
        <v>0</v>
      </c>
      <c r="R641" s="30"/>
      <c r="S641" s="22">
        <f t="shared" si="83"/>
        <v>0</v>
      </c>
      <c r="T641" s="30"/>
      <c r="U641" s="22">
        <f t="shared" si="84"/>
        <v>0</v>
      </c>
      <c r="V641" s="78">
        <f t="shared" si="88"/>
        <v>0</v>
      </c>
      <c r="W641" s="22">
        <f t="shared" si="85"/>
        <v>0</v>
      </c>
      <c r="X641" s="76"/>
      <c r="Y641" s="22">
        <f>IF(OR(X641="",X641=ФИО!$Q$8),0,IF(COUNTIF(X:X,X641)=1,0,1))</f>
        <v>0</v>
      </c>
      <c r="AA641" s="2">
        <f>INDEX(ФИО!B:B,SUMIFS(ФИО!D:D,ФИО!Q:Q,БЮДЖЕТ!X641))</f>
        <v>0</v>
      </c>
    </row>
    <row r="642" spans="1:27" x14ac:dyDescent="0.25">
      <c r="A642" s="1"/>
      <c r="B642" s="5">
        <f t="shared" si="86"/>
        <v>642</v>
      </c>
      <c r="C642" s="5" t="str">
        <f t="shared" si="87"/>
        <v/>
      </c>
      <c r="D642" s="99"/>
      <c r="E642" s="103">
        <f>SUMIFS(ID!$H:$H,ID!$F:$F,$D642)</f>
        <v>0</v>
      </c>
      <c r="F642" s="99"/>
      <c r="G642" s="103">
        <f>SUMIFS(ID!$L:$L,ID!$J:$J,$F642)</f>
        <v>0</v>
      </c>
      <c r="H642" s="99"/>
      <c r="I642" s="103">
        <f>SUMIFS(ID!$P:$P,ID!$N:$N,$H642)</f>
        <v>0</v>
      </c>
      <c r="J642" s="99"/>
      <c r="K642" s="103">
        <f>SUMIFS(ID!$T:$T,ID!$R:$R,$J642)</f>
        <v>0</v>
      </c>
      <c r="L642" s="99"/>
      <c r="M642" s="103">
        <f>SUMIFS(ID!$X:$X,ID!$V:$V,$L642)</f>
        <v>0</v>
      </c>
      <c r="N642" s="99"/>
      <c r="O642" s="103">
        <f>SUMIFS(ID!$AD:$AD,ID!$AB:$AB,$N642)</f>
        <v>0</v>
      </c>
      <c r="P642" s="99" t="str">
        <f t="shared" si="82"/>
        <v/>
      </c>
      <c r="Q642" s="22">
        <f t="shared" si="81"/>
        <v>0</v>
      </c>
      <c r="R642" s="30"/>
      <c r="S642" s="22">
        <f t="shared" si="83"/>
        <v>0</v>
      </c>
      <c r="T642" s="30"/>
      <c r="U642" s="22">
        <f t="shared" si="84"/>
        <v>0</v>
      </c>
      <c r="V642" s="78">
        <f t="shared" si="88"/>
        <v>0</v>
      </c>
      <c r="W642" s="22">
        <f t="shared" si="85"/>
        <v>0</v>
      </c>
      <c r="X642" s="76"/>
      <c r="Y642" s="22">
        <f>IF(OR(X642="",X642=ФИО!$Q$8),0,IF(COUNTIF(X:X,X642)=1,0,1))</f>
        <v>0</v>
      </c>
      <c r="AA642" s="2">
        <f>INDEX(ФИО!B:B,SUMIFS(ФИО!D:D,ФИО!Q:Q,БЮДЖЕТ!X642))</f>
        <v>0</v>
      </c>
    </row>
    <row r="643" spans="1:27" x14ac:dyDescent="0.25">
      <c r="A643" s="1"/>
      <c r="B643" s="5">
        <f t="shared" si="86"/>
        <v>643</v>
      </c>
      <c r="C643" s="5" t="str">
        <f t="shared" si="87"/>
        <v/>
      </c>
      <c r="D643" s="99"/>
      <c r="E643" s="103">
        <f>SUMIFS(ID!$H:$H,ID!$F:$F,$D643)</f>
        <v>0</v>
      </c>
      <c r="F643" s="99"/>
      <c r="G643" s="103">
        <f>SUMIFS(ID!$L:$L,ID!$J:$J,$F643)</f>
        <v>0</v>
      </c>
      <c r="H643" s="99"/>
      <c r="I643" s="103">
        <f>SUMIFS(ID!$P:$P,ID!$N:$N,$H643)</f>
        <v>0</v>
      </c>
      <c r="J643" s="99"/>
      <c r="K643" s="103">
        <f>SUMIFS(ID!$T:$T,ID!$R:$R,$J643)</f>
        <v>0</v>
      </c>
      <c r="L643" s="99"/>
      <c r="M643" s="103">
        <f>SUMIFS(ID!$X:$X,ID!$V:$V,$L643)</f>
        <v>0</v>
      </c>
      <c r="N643" s="99"/>
      <c r="O643" s="103">
        <f>SUMIFS(ID!$AD:$AD,ID!$AB:$AB,$N643)</f>
        <v>0</v>
      </c>
      <c r="P643" s="99" t="str">
        <f t="shared" si="82"/>
        <v/>
      </c>
      <c r="Q643" s="22">
        <f t="shared" si="81"/>
        <v>0</v>
      </c>
      <c r="R643" s="30"/>
      <c r="S643" s="22">
        <f t="shared" si="83"/>
        <v>0</v>
      </c>
      <c r="T643" s="30"/>
      <c r="U643" s="22">
        <f t="shared" si="84"/>
        <v>0</v>
      </c>
      <c r="V643" s="78">
        <f t="shared" si="88"/>
        <v>0</v>
      </c>
      <c r="W643" s="22">
        <f t="shared" si="85"/>
        <v>0</v>
      </c>
      <c r="X643" s="76"/>
      <c r="Y643" s="22">
        <f>IF(OR(X643="",X643=ФИО!$Q$8),0,IF(COUNTIF(X:X,X643)=1,0,1))</f>
        <v>0</v>
      </c>
      <c r="AA643" s="2">
        <f>INDEX(ФИО!B:B,SUMIFS(ФИО!D:D,ФИО!Q:Q,БЮДЖЕТ!X643))</f>
        <v>0</v>
      </c>
    </row>
    <row r="644" spans="1:27" x14ac:dyDescent="0.25">
      <c r="A644" s="1"/>
      <c r="B644" s="5">
        <f t="shared" si="86"/>
        <v>644</v>
      </c>
      <c r="C644" s="5" t="str">
        <f t="shared" si="87"/>
        <v/>
      </c>
      <c r="D644" s="99"/>
      <c r="E644" s="103">
        <f>SUMIFS(ID!$H:$H,ID!$F:$F,$D644)</f>
        <v>0</v>
      </c>
      <c r="F644" s="99"/>
      <c r="G644" s="103">
        <f>SUMIFS(ID!$L:$L,ID!$J:$J,$F644)</f>
        <v>0</v>
      </c>
      <c r="H644" s="99"/>
      <c r="I644" s="103">
        <f>SUMIFS(ID!$P:$P,ID!$N:$N,$H644)</f>
        <v>0</v>
      </c>
      <c r="J644" s="99"/>
      <c r="K644" s="103">
        <f>SUMIFS(ID!$T:$T,ID!$R:$R,$J644)</f>
        <v>0</v>
      </c>
      <c r="L644" s="99"/>
      <c r="M644" s="103">
        <f>SUMIFS(ID!$X:$X,ID!$V:$V,$L644)</f>
        <v>0</v>
      </c>
      <c r="N644" s="99"/>
      <c r="O644" s="103">
        <f>SUMIFS(ID!$AD:$AD,ID!$AB:$AB,$N644)</f>
        <v>0</v>
      </c>
      <c r="P644" s="99" t="str">
        <f t="shared" si="82"/>
        <v/>
      </c>
      <c r="Q644" s="22">
        <f t="shared" si="81"/>
        <v>0</v>
      </c>
      <c r="R644" s="30"/>
      <c r="S644" s="22">
        <f t="shared" si="83"/>
        <v>0</v>
      </c>
      <c r="T644" s="30"/>
      <c r="U644" s="22">
        <f t="shared" si="84"/>
        <v>0</v>
      </c>
      <c r="V644" s="78">
        <f t="shared" si="88"/>
        <v>0</v>
      </c>
      <c r="W644" s="22">
        <f t="shared" si="85"/>
        <v>0</v>
      </c>
      <c r="X644" s="76"/>
      <c r="Y644" s="22">
        <f>IF(OR(X644="",X644=ФИО!$Q$8),0,IF(COUNTIF(X:X,X644)=1,0,1))</f>
        <v>0</v>
      </c>
      <c r="AA644" s="2">
        <f>INDEX(ФИО!B:B,SUMIFS(ФИО!D:D,ФИО!Q:Q,БЮДЖЕТ!X644))</f>
        <v>0</v>
      </c>
    </row>
    <row r="645" spans="1:27" x14ac:dyDescent="0.25">
      <c r="A645" s="1"/>
      <c r="B645" s="5">
        <f t="shared" si="86"/>
        <v>645</v>
      </c>
      <c r="C645" s="5" t="str">
        <f t="shared" si="87"/>
        <v/>
      </c>
      <c r="D645" s="99"/>
      <c r="E645" s="103">
        <f>SUMIFS(ID!$H:$H,ID!$F:$F,$D645)</f>
        <v>0</v>
      </c>
      <c r="F645" s="99"/>
      <c r="G645" s="103">
        <f>SUMIFS(ID!$L:$L,ID!$J:$J,$F645)</f>
        <v>0</v>
      </c>
      <c r="H645" s="99"/>
      <c r="I645" s="103">
        <f>SUMIFS(ID!$P:$P,ID!$N:$N,$H645)</f>
        <v>0</v>
      </c>
      <c r="J645" s="99"/>
      <c r="K645" s="103">
        <f>SUMIFS(ID!$T:$T,ID!$R:$R,$J645)</f>
        <v>0</v>
      </c>
      <c r="L645" s="99"/>
      <c r="M645" s="103">
        <f>SUMIFS(ID!$X:$X,ID!$V:$V,$L645)</f>
        <v>0</v>
      </c>
      <c r="N645" s="99"/>
      <c r="O645" s="103">
        <f>SUMIFS(ID!$AD:$AD,ID!$AB:$AB,$N645)</f>
        <v>0</v>
      </c>
      <c r="P645" s="99" t="str">
        <f t="shared" si="82"/>
        <v/>
      </c>
      <c r="Q645" s="22">
        <f t="shared" si="81"/>
        <v>0</v>
      </c>
      <c r="R645" s="30"/>
      <c r="S645" s="22">
        <f t="shared" si="83"/>
        <v>0</v>
      </c>
      <c r="T645" s="30"/>
      <c r="U645" s="22">
        <f t="shared" si="84"/>
        <v>0</v>
      </c>
      <c r="V645" s="78">
        <f t="shared" si="88"/>
        <v>0</v>
      </c>
      <c r="W645" s="22">
        <f t="shared" si="85"/>
        <v>0</v>
      </c>
      <c r="X645" s="76"/>
      <c r="Y645" s="22">
        <f>IF(OR(X645="",X645=ФИО!$Q$8),0,IF(COUNTIF(X:X,X645)=1,0,1))</f>
        <v>0</v>
      </c>
      <c r="AA645" s="2">
        <f>INDEX(ФИО!B:B,SUMIFS(ФИО!D:D,ФИО!Q:Q,БЮДЖЕТ!X645))</f>
        <v>0</v>
      </c>
    </row>
    <row r="646" spans="1:27" x14ac:dyDescent="0.25">
      <c r="A646" s="1"/>
      <c r="B646" s="5">
        <f t="shared" si="86"/>
        <v>646</v>
      </c>
      <c r="C646" s="5" t="str">
        <f t="shared" si="87"/>
        <v/>
      </c>
      <c r="D646" s="99"/>
      <c r="E646" s="103">
        <f>SUMIFS(ID!$H:$H,ID!$F:$F,$D646)</f>
        <v>0</v>
      </c>
      <c r="F646" s="99"/>
      <c r="G646" s="103">
        <f>SUMIFS(ID!$L:$L,ID!$J:$J,$F646)</f>
        <v>0</v>
      </c>
      <c r="H646" s="99"/>
      <c r="I646" s="103">
        <f>SUMIFS(ID!$P:$P,ID!$N:$N,$H646)</f>
        <v>0</v>
      </c>
      <c r="J646" s="99"/>
      <c r="K646" s="103">
        <f>SUMIFS(ID!$T:$T,ID!$R:$R,$J646)</f>
        <v>0</v>
      </c>
      <c r="L646" s="99"/>
      <c r="M646" s="103">
        <f>SUMIFS(ID!$X:$X,ID!$V:$V,$L646)</f>
        <v>0</v>
      </c>
      <c r="N646" s="99"/>
      <c r="O646" s="103">
        <f>SUMIFS(ID!$AD:$AD,ID!$AB:$AB,$N646)</f>
        <v>0</v>
      </c>
      <c r="P646" s="99" t="str">
        <f t="shared" si="82"/>
        <v/>
      </c>
      <c r="Q646" s="22">
        <f t="shared" si="81"/>
        <v>0</v>
      </c>
      <c r="R646" s="30"/>
      <c r="S646" s="22">
        <f t="shared" si="83"/>
        <v>0</v>
      </c>
      <c r="T646" s="30"/>
      <c r="U646" s="22">
        <f t="shared" si="84"/>
        <v>0</v>
      </c>
      <c r="V646" s="78">
        <f t="shared" si="88"/>
        <v>0</v>
      </c>
      <c r="W646" s="22">
        <f t="shared" si="85"/>
        <v>0</v>
      </c>
      <c r="X646" s="76"/>
      <c r="Y646" s="22">
        <f>IF(OR(X646="",X646=ФИО!$Q$8),0,IF(COUNTIF(X:X,X646)=1,0,1))</f>
        <v>0</v>
      </c>
      <c r="AA646" s="2">
        <f>INDEX(ФИО!B:B,SUMIFS(ФИО!D:D,ФИО!Q:Q,БЮДЖЕТ!X646))</f>
        <v>0</v>
      </c>
    </row>
    <row r="647" spans="1:27" x14ac:dyDescent="0.25">
      <c r="A647" s="1"/>
      <c r="B647" s="5">
        <f t="shared" si="86"/>
        <v>647</v>
      </c>
      <c r="C647" s="5" t="str">
        <f t="shared" si="87"/>
        <v/>
      </c>
      <c r="D647" s="99"/>
      <c r="E647" s="103">
        <f>SUMIFS(ID!$H:$H,ID!$F:$F,$D647)</f>
        <v>0</v>
      </c>
      <c r="F647" s="99"/>
      <c r="G647" s="103">
        <f>SUMIFS(ID!$L:$L,ID!$J:$J,$F647)</f>
        <v>0</v>
      </c>
      <c r="H647" s="99"/>
      <c r="I647" s="103">
        <f>SUMIFS(ID!$P:$P,ID!$N:$N,$H647)</f>
        <v>0</v>
      </c>
      <c r="J647" s="99"/>
      <c r="K647" s="103">
        <f>SUMIFS(ID!$T:$T,ID!$R:$R,$J647)</f>
        <v>0</v>
      </c>
      <c r="L647" s="99"/>
      <c r="M647" s="103">
        <f>SUMIFS(ID!$X:$X,ID!$V:$V,$L647)</f>
        <v>0</v>
      </c>
      <c r="N647" s="99"/>
      <c r="O647" s="103">
        <f>SUMIFS(ID!$AD:$AD,ID!$AB:$AB,$N647)</f>
        <v>0</v>
      </c>
      <c r="P647" s="99" t="str">
        <f t="shared" si="82"/>
        <v/>
      </c>
      <c r="Q647" s="22">
        <f t="shared" si="81"/>
        <v>0</v>
      </c>
      <c r="R647" s="30"/>
      <c r="S647" s="22">
        <f t="shared" si="83"/>
        <v>0</v>
      </c>
      <c r="T647" s="30"/>
      <c r="U647" s="22">
        <f t="shared" si="84"/>
        <v>0</v>
      </c>
      <c r="V647" s="78">
        <f t="shared" si="88"/>
        <v>0</v>
      </c>
      <c r="W647" s="22">
        <f t="shared" si="85"/>
        <v>0</v>
      </c>
      <c r="X647" s="76"/>
      <c r="Y647" s="22">
        <f>IF(OR(X647="",X647=ФИО!$Q$8),0,IF(COUNTIF(X:X,X647)=1,0,1))</f>
        <v>0</v>
      </c>
      <c r="AA647" s="2">
        <f>INDEX(ФИО!B:B,SUMIFS(ФИО!D:D,ФИО!Q:Q,БЮДЖЕТ!X647))</f>
        <v>0</v>
      </c>
    </row>
    <row r="648" spans="1:27" x14ac:dyDescent="0.25">
      <c r="A648" s="1"/>
      <c r="B648" s="5">
        <f t="shared" si="86"/>
        <v>648</v>
      </c>
      <c r="C648" s="5" t="str">
        <f t="shared" si="87"/>
        <v/>
      </c>
      <c r="D648" s="99"/>
      <c r="E648" s="103">
        <f>SUMIFS(ID!$H:$H,ID!$F:$F,$D648)</f>
        <v>0</v>
      </c>
      <c r="F648" s="99"/>
      <c r="G648" s="103">
        <f>SUMIFS(ID!$L:$L,ID!$J:$J,$F648)</f>
        <v>0</v>
      </c>
      <c r="H648" s="99"/>
      <c r="I648" s="103">
        <f>SUMIFS(ID!$P:$P,ID!$N:$N,$H648)</f>
        <v>0</v>
      </c>
      <c r="J648" s="99"/>
      <c r="K648" s="103">
        <f>SUMIFS(ID!$T:$T,ID!$R:$R,$J648)</f>
        <v>0</v>
      </c>
      <c r="L648" s="99"/>
      <c r="M648" s="103">
        <f>SUMIFS(ID!$X:$X,ID!$V:$V,$L648)</f>
        <v>0</v>
      </c>
      <c r="N648" s="99"/>
      <c r="O648" s="103">
        <f>SUMIFS(ID!$AD:$AD,ID!$AB:$AB,$N648)</f>
        <v>0</v>
      </c>
      <c r="P648" s="99" t="str">
        <f t="shared" si="82"/>
        <v/>
      </c>
      <c r="Q648" s="22">
        <f t="shared" si="81"/>
        <v>0</v>
      </c>
      <c r="R648" s="30"/>
      <c r="S648" s="22">
        <f t="shared" si="83"/>
        <v>0</v>
      </c>
      <c r="T648" s="30"/>
      <c r="U648" s="22">
        <f t="shared" si="84"/>
        <v>0</v>
      </c>
      <c r="V648" s="78">
        <f t="shared" si="88"/>
        <v>0</v>
      </c>
      <c r="W648" s="22">
        <f t="shared" si="85"/>
        <v>0</v>
      </c>
      <c r="X648" s="76"/>
      <c r="Y648" s="22">
        <f>IF(OR(X648="",X648=ФИО!$Q$8),0,IF(COUNTIF(X:X,X648)=1,0,1))</f>
        <v>0</v>
      </c>
      <c r="AA648" s="2">
        <f>INDEX(ФИО!B:B,SUMIFS(ФИО!D:D,ФИО!Q:Q,БЮДЖЕТ!X648))</f>
        <v>0</v>
      </c>
    </row>
    <row r="649" spans="1:27" x14ac:dyDescent="0.25">
      <c r="A649" s="1"/>
      <c r="B649" s="5">
        <f t="shared" si="86"/>
        <v>649</v>
      </c>
      <c r="C649" s="5" t="str">
        <f t="shared" si="87"/>
        <v/>
      </c>
      <c r="D649" s="99"/>
      <c r="E649" s="103">
        <f>SUMIFS(ID!$H:$H,ID!$F:$F,$D649)</f>
        <v>0</v>
      </c>
      <c r="F649" s="99"/>
      <c r="G649" s="103">
        <f>SUMIFS(ID!$L:$L,ID!$J:$J,$F649)</f>
        <v>0</v>
      </c>
      <c r="H649" s="99"/>
      <c r="I649" s="103">
        <f>SUMIFS(ID!$P:$P,ID!$N:$N,$H649)</f>
        <v>0</v>
      </c>
      <c r="J649" s="99"/>
      <c r="K649" s="103">
        <f>SUMIFS(ID!$T:$T,ID!$R:$R,$J649)</f>
        <v>0</v>
      </c>
      <c r="L649" s="99"/>
      <c r="M649" s="103">
        <f>SUMIFS(ID!$X:$X,ID!$V:$V,$L649)</f>
        <v>0</v>
      </c>
      <c r="N649" s="99"/>
      <c r="O649" s="103">
        <f>SUMIFS(ID!$AD:$AD,ID!$AB:$AB,$N649)</f>
        <v>0</v>
      </c>
      <c r="P649" s="99" t="str">
        <f t="shared" si="82"/>
        <v/>
      </c>
      <c r="Q649" s="22">
        <f t="shared" si="81"/>
        <v>0</v>
      </c>
      <c r="R649" s="30"/>
      <c r="S649" s="22">
        <f t="shared" si="83"/>
        <v>0</v>
      </c>
      <c r="T649" s="30"/>
      <c r="U649" s="22">
        <f t="shared" si="84"/>
        <v>0</v>
      </c>
      <c r="V649" s="78">
        <f t="shared" si="88"/>
        <v>0</v>
      </c>
      <c r="W649" s="22">
        <f t="shared" si="85"/>
        <v>0</v>
      </c>
      <c r="X649" s="76"/>
      <c r="Y649" s="22">
        <f>IF(OR(X649="",X649=ФИО!$Q$8),0,IF(COUNTIF(X:X,X649)=1,0,1))</f>
        <v>0</v>
      </c>
      <c r="AA649" s="2">
        <f>INDEX(ФИО!B:B,SUMIFS(ФИО!D:D,ФИО!Q:Q,БЮДЖЕТ!X649))</f>
        <v>0</v>
      </c>
    </row>
    <row r="650" spans="1:27" x14ac:dyDescent="0.25">
      <c r="A650" s="1"/>
      <c r="B650" s="5">
        <f t="shared" si="86"/>
        <v>650</v>
      </c>
      <c r="C650" s="5" t="str">
        <f t="shared" si="87"/>
        <v/>
      </c>
      <c r="D650" s="99"/>
      <c r="E650" s="103">
        <f>SUMIFS(ID!$H:$H,ID!$F:$F,$D650)</f>
        <v>0</v>
      </c>
      <c r="F650" s="99"/>
      <c r="G650" s="103">
        <f>SUMIFS(ID!$L:$L,ID!$J:$J,$F650)</f>
        <v>0</v>
      </c>
      <c r="H650" s="99"/>
      <c r="I650" s="103">
        <f>SUMIFS(ID!$P:$P,ID!$N:$N,$H650)</f>
        <v>0</v>
      </c>
      <c r="J650" s="99"/>
      <c r="K650" s="103">
        <f>SUMIFS(ID!$T:$T,ID!$R:$R,$J650)</f>
        <v>0</v>
      </c>
      <c r="L650" s="99"/>
      <c r="M650" s="103">
        <f>SUMIFS(ID!$X:$X,ID!$V:$V,$L650)</f>
        <v>0</v>
      </c>
      <c r="N650" s="99"/>
      <c r="O650" s="103">
        <f>SUMIFS(ID!$AD:$AD,ID!$AB:$AB,$N650)</f>
        <v>0</v>
      </c>
      <c r="P650" s="99" t="str">
        <f t="shared" si="82"/>
        <v/>
      </c>
      <c r="Q650" s="22">
        <f t="shared" si="81"/>
        <v>0</v>
      </c>
      <c r="R650" s="30"/>
      <c r="S650" s="22">
        <f t="shared" si="83"/>
        <v>0</v>
      </c>
      <c r="T650" s="30"/>
      <c r="U650" s="22">
        <f t="shared" si="84"/>
        <v>0</v>
      </c>
      <c r="V650" s="78">
        <f t="shared" si="88"/>
        <v>0</v>
      </c>
      <c r="W650" s="22">
        <f t="shared" si="85"/>
        <v>0</v>
      </c>
      <c r="X650" s="76"/>
      <c r="Y650" s="22">
        <f>IF(OR(X650="",X650=ФИО!$Q$8),0,IF(COUNTIF(X:X,X650)=1,0,1))</f>
        <v>0</v>
      </c>
      <c r="AA650" s="2">
        <f>INDEX(ФИО!B:B,SUMIFS(ФИО!D:D,ФИО!Q:Q,БЮДЖЕТ!X650))</f>
        <v>0</v>
      </c>
    </row>
    <row r="651" spans="1:27" x14ac:dyDescent="0.25">
      <c r="A651" s="1"/>
      <c r="B651" s="5">
        <f t="shared" si="86"/>
        <v>651</v>
      </c>
      <c r="C651" s="5" t="str">
        <f t="shared" si="87"/>
        <v/>
      </c>
      <c r="D651" s="99"/>
      <c r="E651" s="103">
        <f>SUMIFS(ID!$H:$H,ID!$F:$F,$D651)</f>
        <v>0</v>
      </c>
      <c r="F651" s="99"/>
      <c r="G651" s="103">
        <f>SUMIFS(ID!$L:$L,ID!$J:$J,$F651)</f>
        <v>0</v>
      </c>
      <c r="H651" s="99"/>
      <c r="I651" s="103">
        <f>SUMIFS(ID!$P:$P,ID!$N:$N,$H651)</f>
        <v>0</v>
      </c>
      <c r="J651" s="99"/>
      <c r="K651" s="103">
        <f>SUMIFS(ID!$T:$T,ID!$R:$R,$J651)</f>
        <v>0</v>
      </c>
      <c r="L651" s="99"/>
      <c r="M651" s="103">
        <f>SUMIFS(ID!$X:$X,ID!$V:$V,$L651)</f>
        <v>0</v>
      </c>
      <c r="N651" s="99"/>
      <c r="O651" s="103">
        <f>SUMIFS(ID!$AD:$AD,ID!$AB:$AB,$N651)</f>
        <v>0</v>
      </c>
      <c r="P651" s="99" t="str">
        <f t="shared" si="82"/>
        <v/>
      </c>
      <c r="Q651" s="22">
        <f t="shared" ref="Q651:Q714" si="89">IF(P651="Ошибка!",1,IF(P651="",0,IF(COUNTIF(P:P,P651)=1,0,1)))</f>
        <v>0</v>
      </c>
      <c r="R651" s="30"/>
      <c r="S651" s="22">
        <f t="shared" si="83"/>
        <v>0</v>
      </c>
      <c r="T651" s="30"/>
      <c r="U651" s="22">
        <f t="shared" si="84"/>
        <v>0</v>
      </c>
      <c r="V651" s="78">
        <f t="shared" si="88"/>
        <v>0</v>
      </c>
      <c r="W651" s="22">
        <f t="shared" si="85"/>
        <v>0</v>
      </c>
      <c r="X651" s="76"/>
      <c r="Y651" s="22">
        <f>IF(OR(X651="",X651=ФИО!$Q$8),0,IF(COUNTIF(X:X,X651)=1,0,1))</f>
        <v>0</v>
      </c>
      <c r="AA651" s="2">
        <f>INDEX(ФИО!B:B,SUMIFS(ФИО!D:D,ФИО!Q:Q,БЮДЖЕТ!X651))</f>
        <v>0</v>
      </c>
    </row>
    <row r="652" spans="1:27" x14ac:dyDescent="0.25">
      <c r="A652" s="1"/>
      <c r="B652" s="5">
        <f t="shared" si="86"/>
        <v>652</v>
      </c>
      <c r="C652" s="5" t="str">
        <f t="shared" si="87"/>
        <v/>
      </c>
      <c r="D652" s="99"/>
      <c r="E652" s="103">
        <f>SUMIFS(ID!$H:$H,ID!$F:$F,$D652)</f>
        <v>0</v>
      </c>
      <c r="F652" s="99"/>
      <c r="G652" s="103">
        <f>SUMIFS(ID!$L:$L,ID!$J:$J,$F652)</f>
        <v>0</v>
      </c>
      <c r="H652" s="99"/>
      <c r="I652" s="103">
        <f>SUMIFS(ID!$P:$P,ID!$N:$N,$H652)</f>
        <v>0</v>
      </c>
      <c r="J652" s="99"/>
      <c r="K652" s="103">
        <f>SUMIFS(ID!$T:$T,ID!$R:$R,$J652)</f>
        <v>0</v>
      </c>
      <c r="L652" s="99"/>
      <c r="M652" s="103">
        <f>SUMIFS(ID!$X:$X,ID!$V:$V,$L652)</f>
        <v>0</v>
      </c>
      <c r="N652" s="99"/>
      <c r="O652" s="103">
        <f>SUMIFS(ID!$AD:$AD,ID!$AB:$AB,$N652)</f>
        <v>0</v>
      </c>
      <c r="P652" s="99" t="str">
        <f t="shared" ref="P652:P715" si="90">IF(OR(N652="",O652=0),"",IF(OR(E652=0,G652=0,I652=0,M652=0),"Ошибка!",E652&amp;"."&amp;G652&amp;"."&amp;I652&amp;"."&amp;M652&amp;"."&amp;O652))</f>
        <v/>
      </c>
      <c r="Q652" s="22">
        <f t="shared" si="89"/>
        <v>0</v>
      </c>
      <c r="R652" s="30"/>
      <c r="S652" s="22">
        <f t="shared" si="83"/>
        <v>0</v>
      </c>
      <c r="T652" s="30"/>
      <c r="U652" s="22">
        <f t="shared" si="84"/>
        <v>0</v>
      </c>
      <c r="V652" s="78">
        <f t="shared" si="88"/>
        <v>0</v>
      </c>
      <c r="W652" s="22">
        <f t="shared" si="85"/>
        <v>0</v>
      </c>
      <c r="X652" s="76"/>
      <c r="Y652" s="22">
        <f>IF(OR(X652="",X652=ФИО!$Q$8),0,IF(COUNTIF(X:X,X652)=1,0,1))</f>
        <v>0</v>
      </c>
      <c r="AA652" s="2">
        <f>INDEX(ФИО!B:B,SUMIFS(ФИО!D:D,ФИО!Q:Q,БЮДЖЕТ!X652))</f>
        <v>0</v>
      </c>
    </row>
    <row r="653" spans="1:27" x14ac:dyDescent="0.25">
      <c r="A653" s="1"/>
      <c r="B653" s="5">
        <f t="shared" si="86"/>
        <v>653</v>
      </c>
      <c r="C653" s="5" t="str">
        <f t="shared" si="87"/>
        <v/>
      </c>
      <c r="D653" s="99"/>
      <c r="E653" s="103">
        <f>SUMIFS(ID!$H:$H,ID!$F:$F,$D653)</f>
        <v>0</v>
      </c>
      <c r="F653" s="99"/>
      <c r="G653" s="103">
        <f>SUMIFS(ID!$L:$L,ID!$J:$J,$F653)</f>
        <v>0</v>
      </c>
      <c r="H653" s="99"/>
      <c r="I653" s="103">
        <f>SUMIFS(ID!$P:$P,ID!$N:$N,$H653)</f>
        <v>0</v>
      </c>
      <c r="J653" s="99"/>
      <c r="K653" s="103">
        <f>SUMIFS(ID!$T:$T,ID!$R:$R,$J653)</f>
        <v>0</v>
      </c>
      <c r="L653" s="99"/>
      <c r="M653" s="103">
        <f>SUMIFS(ID!$X:$X,ID!$V:$V,$L653)</f>
        <v>0</v>
      </c>
      <c r="N653" s="99"/>
      <c r="O653" s="103">
        <f>SUMIFS(ID!$AD:$AD,ID!$AB:$AB,$N653)</f>
        <v>0</v>
      </c>
      <c r="P653" s="99" t="str">
        <f t="shared" si="90"/>
        <v/>
      </c>
      <c r="Q653" s="22">
        <f t="shared" si="89"/>
        <v>0</v>
      </c>
      <c r="R653" s="30"/>
      <c r="S653" s="22">
        <f t="shared" ref="S653:S716" si="91">IF(OR(AND($P653&lt;&gt;"",R653=0),AND($P653="",AND(R653&lt;&gt;0,R653&lt;&gt;""))),1,0)</f>
        <v>0</v>
      </c>
      <c r="T653" s="30"/>
      <c r="U653" s="22">
        <f t="shared" ref="U653:U716" si="92">IF(OR(AND($P653&lt;&gt;"",T653=0),AND($P653="",AND(T653&lt;&gt;0,T653&lt;&gt;""))),1,0)</f>
        <v>0</v>
      </c>
      <c r="V653" s="78">
        <f t="shared" si="88"/>
        <v>0</v>
      </c>
      <c r="W653" s="22">
        <f t="shared" ref="W653:W716" si="93">IF(OR(AND($P653&lt;&gt;"",V653=0),AND($P653="",AND(V653&lt;&gt;0,V653&lt;&gt;""))),1,0)</f>
        <v>0</v>
      </c>
      <c r="X653" s="76"/>
      <c r="Y653" s="22">
        <f>IF(OR(X653="",X653=ФИО!$Q$8),0,IF(COUNTIF(X:X,X653)=1,0,1))</f>
        <v>0</v>
      </c>
      <c r="AA653" s="2">
        <f>INDEX(ФИО!B:B,SUMIFS(ФИО!D:D,ФИО!Q:Q,БЮДЖЕТ!X653))</f>
        <v>0</v>
      </c>
    </row>
    <row r="654" spans="1:27" x14ac:dyDescent="0.25">
      <c r="A654" s="1"/>
      <c r="B654" s="5">
        <f t="shared" ref="B654:B717" si="94">ROW(A654)</f>
        <v>654</v>
      </c>
      <c r="C654" s="5" t="str">
        <f t="shared" si="87"/>
        <v/>
      </c>
      <c r="D654" s="99"/>
      <c r="E654" s="103">
        <f>SUMIFS(ID!$H:$H,ID!$F:$F,$D654)</f>
        <v>0</v>
      </c>
      <c r="F654" s="99"/>
      <c r="G654" s="103">
        <f>SUMIFS(ID!$L:$L,ID!$J:$J,$F654)</f>
        <v>0</v>
      </c>
      <c r="H654" s="99"/>
      <c r="I654" s="103">
        <f>SUMIFS(ID!$P:$P,ID!$N:$N,$H654)</f>
        <v>0</v>
      </c>
      <c r="J654" s="99"/>
      <c r="K654" s="103">
        <f>SUMIFS(ID!$T:$T,ID!$R:$R,$J654)</f>
        <v>0</v>
      </c>
      <c r="L654" s="99"/>
      <c r="M654" s="103">
        <f>SUMIFS(ID!$X:$X,ID!$V:$V,$L654)</f>
        <v>0</v>
      </c>
      <c r="N654" s="99"/>
      <c r="O654" s="103">
        <f>SUMIFS(ID!$AD:$AD,ID!$AB:$AB,$N654)</f>
        <v>0</v>
      </c>
      <c r="P654" s="99" t="str">
        <f t="shared" si="90"/>
        <v/>
      </c>
      <c r="Q654" s="22">
        <f t="shared" si="89"/>
        <v>0</v>
      </c>
      <c r="R654" s="30"/>
      <c r="S654" s="22">
        <f t="shared" si="91"/>
        <v>0</v>
      </c>
      <c r="T654" s="30"/>
      <c r="U654" s="22">
        <f t="shared" si="92"/>
        <v>0</v>
      </c>
      <c r="V654" s="78">
        <f t="shared" si="88"/>
        <v>0</v>
      </c>
      <c r="W654" s="22">
        <f t="shared" si="93"/>
        <v>0</v>
      </c>
      <c r="X654" s="76"/>
      <c r="Y654" s="22">
        <f>IF(OR(X654="",X654=ФИО!$Q$8),0,IF(COUNTIF(X:X,X654)=1,0,1))</f>
        <v>0</v>
      </c>
      <c r="AA654" s="2">
        <f>INDEX(ФИО!B:B,SUMIFS(ФИО!D:D,ФИО!Q:Q,БЮДЖЕТ!X654))</f>
        <v>0</v>
      </c>
    </row>
    <row r="655" spans="1:27" x14ac:dyDescent="0.25">
      <c r="A655" s="1"/>
      <c r="B655" s="5">
        <f t="shared" si="94"/>
        <v>655</v>
      </c>
      <c r="C655" s="5" t="str">
        <f t="shared" ref="C655:C718" si="95">IF(OR(P655="",C654=""),"",C654+1)</f>
        <v/>
      </c>
      <c r="D655" s="99"/>
      <c r="E655" s="103">
        <f>SUMIFS(ID!$H:$H,ID!$F:$F,$D655)</f>
        <v>0</v>
      </c>
      <c r="F655" s="99"/>
      <c r="G655" s="103">
        <f>SUMIFS(ID!$L:$L,ID!$J:$J,$F655)</f>
        <v>0</v>
      </c>
      <c r="H655" s="99"/>
      <c r="I655" s="103">
        <f>SUMIFS(ID!$P:$P,ID!$N:$N,$H655)</f>
        <v>0</v>
      </c>
      <c r="J655" s="99"/>
      <c r="K655" s="103">
        <f>SUMIFS(ID!$T:$T,ID!$R:$R,$J655)</f>
        <v>0</v>
      </c>
      <c r="L655" s="99"/>
      <c r="M655" s="103">
        <f>SUMIFS(ID!$X:$X,ID!$V:$V,$L655)</f>
        <v>0</v>
      </c>
      <c r="N655" s="99"/>
      <c r="O655" s="103">
        <f>SUMIFS(ID!$AD:$AD,ID!$AB:$AB,$N655)</f>
        <v>0</v>
      </c>
      <c r="P655" s="99" t="str">
        <f t="shared" si="90"/>
        <v/>
      </c>
      <c r="Q655" s="22">
        <f t="shared" si="89"/>
        <v>0</v>
      </c>
      <c r="R655" s="30"/>
      <c r="S655" s="22">
        <f t="shared" si="91"/>
        <v>0</v>
      </c>
      <c r="T655" s="30"/>
      <c r="U655" s="22">
        <f t="shared" si="92"/>
        <v>0</v>
      </c>
      <c r="V655" s="78">
        <f t="shared" si="88"/>
        <v>0</v>
      </c>
      <c r="W655" s="22">
        <f t="shared" si="93"/>
        <v>0</v>
      </c>
      <c r="X655" s="76"/>
      <c r="Y655" s="22">
        <f>IF(OR(X655="",X655=ФИО!$Q$8),0,IF(COUNTIF(X:X,X655)=1,0,1))</f>
        <v>0</v>
      </c>
      <c r="AA655" s="2">
        <f>INDEX(ФИО!B:B,SUMIFS(ФИО!D:D,ФИО!Q:Q,БЮДЖЕТ!X655))</f>
        <v>0</v>
      </c>
    </row>
    <row r="656" spans="1:27" x14ac:dyDescent="0.25">
      <c r="A656" s="1"/>
      <c r="B656" s="5">
        <f t="shared" si="94"/>
        <v>656</v>
      </c>
      <c r="C656" s="5" t="str">
        <f t="shared" si="95"/>
        <v/>
      </c>
      <c r="D656" s="99"/>
      <c r="E656" s="103">
        <f>SUMIFS(ID!$H:$H,ID!$F:$F,$D656)</f>
        <v>0</v>
      </c>
      <c r="F656" s="99"/>
      <c r="G656" s="103">
        <f>SUMIFS(ID!$L:$L,ID!$J:$J,$F656)</f>
        <v>0</v>
      </c>
      <c r="H656" s="99"/>
      <c r="I656" s="103">
        <f>SUMIFS(ID!$P:$P,ID!$N:$N,$H656)</f>
        <v>0</v>
      </c>
      <c r="J656" s="99"/>
      <c r="K656" s="103">
        <f>SUMIFS(ID!$T:$T,ID!$R:$R,$J656)</f>
        <v>0</v>
      </c>
      <c r="L656" s="99"/>
      <c r="M656" s="103">
        <f>SUMIFS(ID!$X:$X,ID!$V:$V,$L656)</f>
        <v>0</v>
      </c>
      <c r="N656" s="99"/>
      <c r="O656" s="103">
        <f>SUMIFS(ID!$AD:$AD,ID!$AB:$AB,$N656)</f>
        <v>0</v>
      </c>
      <c r="P656" s="99" t="str">
        <f t="shared" si="90"/>
        <v/>
      </c>
      <c r="Q656" s="22">
        <f t="shared" si="89"/>
        <v>0</v>
      </c>
      <c r="R656" s="30"/>
      <c r="S656" s="22">
        <f t="shared" si="91"/>
        <v>0</v>
      </c>
      <c r="T656" s="30"/>
      <c r="U656" s="22">
        <f t="shared" si="92"/>
        <v>0</v>
      </c>
      <c r="V656" s="78">
        <f t="shared" si="88"/>
        <v>0</v>
      </c>
      <c r="W656" s="22">
        <f t="shared" si="93"/>
        <v>0</v>
      </c>
      <c r="X656" s="76"/>
      <c r="Y656" s="22">
        <f>IF(OR(X656="",X656=ФИО!$Q$8),0,IF(COUNTIF(X:X,X656)=1,0,1))</f>
        <v>0</v>
      </c>
      <c r="AA656" s="2">
        <f>INDEX(ФИО!B:B,SUMIFS(ФИО!D:D,ФИО!Q:Q,БЮДЖЕТ!X656))</f>
        <v>0</v>
      </c>
    </row>
    <row r="657" spans="1:27" x14ac:dyDescent="0.25">
      <c r="A657" s="1"/>
      <c r="B657" s="5">
        <f t="shared" si="94"/>
        <v>657</v>
      </c>
      <c r="C657" s="5" t="str">
        <f t="shared" si="95"/>
        <v/>
      </c>
      <c r="D657" s="99"/>
      <c r="E657" s="103">
        <f>SUMIFS(ID!$H:$H,ID!$F:$F,$D657)</f>
        <v>0</v>
      </c>
      <c r="F657" s="99"/>
      <c r="G657" s="103">
        <f>SUMIFS(ID!$L:$L,ID!$J:$J,$F657)</f>
        <v>0</v>
      </c>
      <c r="H657" s="99"/>
      <c r="I657" s="103">
        <f>SUMIFS(ID!$P:$P,ID!$N:$N,$H657)</f>
        <v>0</v>
      </c>
      <c r="J657" s="99"/>
      <c r="K657" s="103">
        <f>SUMIFS(ID!$T:$T,ID!$R:$R,$J657)</f>
        <v>0</v>
      </c>
      <c r="L657" s="99"/>
      <c r="M657" s="103">
        <f>SUMIFS(ID!$X:$X,ID!$V:$V,$L657)</f>
        <v>0</v>
      </c>
      <c r="N657" s="99"/>
      <c r="O657" s="103">
        <f>SUMIFS(ID!$AD:$AD,ID!$AB:$AB,$N657)</f>
        <v>0</v>
      </c>
      <c r="P657" s="99" t="str">
        <f t="shared" si="90"/>
        <v/>
      </c>
      <c r="Q657" s="22">
        <f t="shared" si="89"/>
        <v>0</v>
      </c>
      <c r="R657" s="30"/>
      <c r="S657" s="22">
        <f t="shared" si="91"/>
        <v>0</v>
      </c>
      <c r="T657" s="30"/>
      <c r="U657" s="22">
        <f t="shared" si="92"/>
        <v>0</v>
      </c>
      <c r="V657" s="78">
        <f t="shared" si="88"/>
        <v>0</v>
      </c>
      <c r="W657" s="22">
        <f t="shared" si="93"/>
        <v>0</v>
      </c>
      <c r="X657" s="76"/>
      <c r="Y657" s="22">
        <f>IF(OR(X657="",X657=ФИО!$Q$8),0,IF(COUNTIF(X:X,X657)=1,0,1))</f>
        <v>0</v>
      </c>
      <c r="AA657" s="2">
        <f>INDEX(ФИО!B:B,SUMIFS(ФИО!D:D,ФИО!Q:Q,БЮДЖЕТ!X657))</f>
        <v>0</v>
      </c>
    </row>
    <row r="658" spans="1:27" x14ac:dyDescent="0.25">
      <c r="A658" s="1"/>
      <c r="B658" s="5">
        <f t="shared" si="94"/>
        <v>658</v>
      </c>
      <c r="C658" s="5" t="str">
        <f t="shared" si="95"/>
        <v/>
      </c>
      <c r="D658" s="99"/>
      <c r="E658" s="103">
        <f>SUMIFS(ID!$H:$H,ID!$F:$F,$D658)</f>
        <v>0</v>
      </c>
      <c r="F658" s="99"/>
      <c r="G658" s="103">
        <f>SUMIFS(ID!$L:$L,ID!$J:$J,$F658)</f>
        <v>0</v>
      </c>
      <c r="H658" s="99"/>
      <c r="I658" s="103">
        <f>SUMIFS(ID!$P:$P,ID!$N:$N,$H658)</f>
        <v>0</v>
      </c>
      <c r="J658" s="99"/>
      <c r="K658" s="103">
        <f>SUMIFS(ID!$T:$T,ID!$R:$R,$J658)</f>
        <v>0</v>
      </c>
      <c r="L658" s="99"/>
      <c r="M658" s="103">
        <f>SUMIFS(ID!$X:$X,ID!$V:$V,$L658)</f>
        <v>0</v>
      </c>
      <c r="N658" s="99"/>
      <c r="O658" s="103">
        <f>SUMIFS(ID!$AD:$AD,ID!$AB:$AB,$N658)</f>
        <v>0</v>
      </c>
      <c r="P658" s="99" t="str">
        <f t="shared" si="90"/>
        <v/>
      </c>
      <c r="Q658" s="22">
        <f t="shared" si="89"/>
        <v>0</v>
      </c>
      <c r="R658" s="30"/>
      <c r="S658" s="22">
        <f t="shared" si="91"/>
        <v>0</v>
      </c>
      <c r="T658" s="30"/>
      <c r="U658" s="22">
        <f t="shared" si="92"/>
        <v>0</v>
      </c>
      <c r="V658" s="78">
        <f t="shared" si="88"/>
        <v>0</v>
      </c>
      <c r="W658" s="22">
        <f t="shared" si="93"/>
        <v>0</v>
      </c>
      <c r="X658" s="76"/>
      <c r="Y658" s="22">
        <f>IF(OR(X658="",X658=ФИО!$Q$8),0,IF(COUNTIF(X:X,X658)=1,0,1))</f>
        <v>0</v>
      </c>
      <c r="AA658" s="2">
        <f>INDEX(ФИО!B:B,SUMIFS(ФИО!D:D,ФИО!Q:Q,БЮДЖЕТ!X658))</f>
        <v>0</v>
      </c>
    </row>
    <row r="659" spans="1:27" x14ac:dyDescent="0.25">
      <c r="A659" s="1"/>
      <c r="B659" s="5">
        <f t="shared" si="94"/>
        <v>659</v>
      </c>
      <c r="C659" s="5" t="str">
        <f t="shared" si="95"/>
        <v/>
      </c>
      <c r="D659" s="99"/>
      <c r="E659" s="103">
        <f>SUMIFS(ID!$H:$H,ID!$F:$F,$D659)</f>
        <v>0</v>
      </c>
      <c r="F659" s="99"/>
      <c r="G659" s="103">
        <f>SUMIFS(ID!$L:$L,ID!$J:$J,$F659)</f>
        <v>0</v>
      </c>
      <c r="H659" s="99"/>
      <c r="I659" s="103">
        <f>SUMIFS(ID!$P:$P,ID!$N:$N,$H659)</f>
        <v>0</v>
      </c>
      <c r="J659" s="99"/>
      <c r="K659" s="103">
        <f>SUMIFS(ID!$T:$T,ID!$R:$R,$J659)</f>
        <v>0</v>
      </c>
      <c r="L659" s="99"/>
      <c r="M659" s="103">
        <f>SUMIFS(ID!$X:$X,ID!$V:$V,$L659)</f>
        <v>0</v>
      </c>
      <c r="N659" s="99"/>
      <c r="O659" s="103">
        <f>SUMIFS(ID!$AD:$AD,ID!$AB:$AB,$N659)</f>
        <v>0</v>
      </c>
      <c r="P659" s="99" t="str">
        <f t="shared" si="90"/>
        <v/>
      </c>
      <c r="Q659" s="22">
        <f t="shared" si="89"/>
        <v>0</v>
      </c>
      <c r="R659" s="30"/>
      <c r="S659" s="22">
        <f t="shared" si="91"/>
        <v>0</v>
      </c>
      <c r="T659" s="30"/>
      <c r="U659" s="22">
        <f t="shared" si="92"/>
        <v>0</v>
      </c>
      <c r="V659" s="78">
        <f t="shared" si="88"/>
        <v>0</v>
      </c>
      <c r="W659" s="22">
        <f t="shared" si="93"/>
        <v>0</v>
      </c>
      <c r="X659" s="76"/>
      <c r="Y659" s="22">
        <f>IF(OR(X659="",X659=ФИО!$Q$8),0,IF(COUNTIF(X:X,X659)=1,0,1))</f>
        <v>0</v>
      </c>
      <c r="AA659" s="2">
        <f>INDEX(ФИО!B:B,SUMIFS(ФИО!D:D,ФИО!Q:Q,БЮДЖЕТ!X659))</f>
        <v>0</v>
      </c>
    </row>
    <row r="660" spans="1:27" x14ac:dyDescent="0.25">
      <c r="A660" s="1"/>
      <c r="B660" s="5">
        <f t="shared" si="94"/>
        <v>660</v>
      </c>
      <c r="C660" s="5" t="str">
        <f t="shared" si="95"/>
        <v/>
      </c>
      <c r="D660" s="99"/>
      <c r="E660" s="103">
        <f>SUMIFS(ID!$H:$H,ID!$F:$F,$D660)</f>
        <v>0</v>
      </c>
      <c r="F660" s="99"/>
      <c r="G660" s="103">
        <f>SUMIFS(ID!$L:$L,ID!$J:$J,$F660)</f>
        <v>0</v>
      </c>
      <c r="H660" s="99"/>
      <c r="I660" s="103">
        <f>SUMIFS(ID!$P:$P,ID!$N:$N,$H660)</f>
        <v>0</v>
      </c>
      <c r="J660" s="99"/>
      <c r="K660" s="103">
        <f>SUMIFS(ID!$T:$T,ID!$R:$R,$J660)</f>
        <v>0</v>
      </c>
      <c r="L660" s="99"/>
      <c r="M660" s="103">
        <f>SUMIFS(ID!$X:$X,ID!$V:$V,$L660)</f>
        <v>0</v>
      </c>
      <c r="N660" s="99"/>
      <c r="O660" s="103">
        <f>SUMIFS(ID!$AD:$AD,ID!$AB:$AB,$N660)</f>
        <v>0</v>
      </c>
      <c r="P660" s="99" t="str">
        <f t="shared" si="90"/>
        <v/>
      </c>
      <c r="Q660" s="22">
        <f t="shared" si="89"/>
        <v>0</v>
      </c>
      <c r="R660" s="30"/>
      <c r="S660" s="22">
        <f t="shared" si="91"/>
        <v>0</v>
      </c>
      <c r="T660" s="30"/>
      <c r="U660" s="22">
        <f t="shared" si="92"/>
        <v>0</v>
      </c>
      <c r="V660" s="78">
        <f t="shared" si="88"/>
        <v>0</v>
      </c>
      <c r="W660" s="22">
        <f t="shared" si="93"/>
        <v>0</v>
      </c>
      <c r="X660" s="76"/>
      <c r="Y660" s="22">
        <f>IF(OR(X660="",X660=ФИО!$Q$8),0,IF(COUNTIF(X:X,X660)=1,0,1))</f>
        <v>0</v>
      </c>
      <c r="AA660" s="2">
        <f>INDEX(ФИО!B:B,SUMIFS(ФИО!D:D,ФИО!Q:Q,БЮДЖЕТ!X660))</f>
        <v>0</v>
      </c>
    </row>
    <row r="661" spans="1:27" x14ac:dyDescent="0.25">
      <c r="A661" s="1"/>
      <c r="B661" s="5">
        <f t="shared" si="94"/>
        <v>661</v>
      </c>
      <c r="C661" s="5" t="str">
        <f t="shared" si="95"/>
        <v/>
      </c>
      <c r="D661" s="99"/>
      <c r="E661" s="103">
        <f>SUMIFS(ID!$H:$H,ID!$F:$F,$D661)</f>
        <v>0</v>
      </c>
      <c r="F661" s="99"/>
      <c r="G661" s="103">
        <f>SUMIFS(ID!$L:$L,ID!$J:$J,$F661)</f>
        <v>0</v>
      </c>
      <c r="H661" s="99"/>
      <c r="I661" s="103">
        <f>SUMIFS(ID!$P:$P,ID!$N:$N,$H661)</f>
        <v>0</v>
      </c>
      <c r="J661" s="99"/>
      <c r="K661" s="103">
        <f>SUMIFS(ID!$T:$T,ID!$R:$R,$J661)</f>
        <v>0</v>
      </c>
      <c r="L661" s="99"/>
      <c r="M661" s="103">
        <f>SUMIFS(ID!$X:$X,ID!$V:$V,$L661)</f>
        <v>0</v>
      </c>
      <c r="N661" s="99"/>
      <c r="O661" s="103">
        <f>SUMIFS(ID!$AD:$AD,ID!$AB:$AB,$N661)</f>
        <v>0</v>
      </c>
      <c r="P661" s="99" t="str">
        <f t="shared" si="90"/>
        <v/>
      </c>
      <c r="Q661" s="22">
        <f t="shared" si="89"/>
        <v>0</v>
      </c>
      <c r="R661" s="30"/>
      <c r="S661" s="22">
        <f t="shared" si="91"/>
        <v>0</v>
      </c>
      <c r="T661" s="30"/>
      <c r="U661" s="22">
        <f t="shared" si="92"/>
        <v>0</v>
      </c>
      <c r="V661" s="78">
        <f t="shared" ref="V661:V739" si="96">R661*T661</f>
        <v>0</v>
      </c>
      <c r="W661" s="22">
        <f t="shared" si="93"/>
        <v>0</v>
      </c>
      <c r="X661" s="76"/>
      <c r="Y661" s="22">
        <f>IF(OR(X661="",X661=ФИО!$Q$8),0,IF(COUNTIF(X:X,X661)=1,0,1))</f>
        <v>0</v>
      </c>
      <c r="AA661" s="2">
        <f>INDEX(ФИО!B:B,SUMIFS(ФИО!D:D,ФИО!Q:Q,БЮДЖЕТ!X661))</f>
        <v>0</v>
      </c>
    </row>
    <row r="662" spans="1:27" x14ac:dyDescent="0.25">
      <c r="A662" s="1"/>
      <c r="B662" s="5">
        <f t="shared" si="94"/>
        <v>662</v>
      </c>
      <c r="C662" s="5" t="str">
        <f t="shared" si="95"/>
        <v/>
      </c>
      <c r="D662" s="99"/>
      <c r="E662" s="103">
        <f>SUMIFS(ID!$H:$H,ID!$F:$F,$D662)</f>
        <v>0</v>
      </c>
      <c r="F662" s="99"/>
      <c r="G662" s="103">
        <f>SUMIFS(ID!$L:$L,ID!$J:$J,$F662)</f>
        <v>0</v>
      </c>
      <c r="H662" s="99"/>
      <c r="I662" s="103">
        <f>SUMIFS(ID!$P:$P,ID!$N:$N,$H662)</f>
        <v>0</v>
      </c>
      <c r="J662" s="99"/>
      <c r="K662" s="103">
        <f>SUMIFS(ID!$T:$T,ID!$R:$R,$J662)</f>
        <v>0</v>
      </c>
      <c r="L662" s="99"/>
      <c r="M662" s="103">
        <f>SUMIFS(ID!$X:$X,ID!$V:$V,$L662)</f>
        <v>0</v>
      </c>
      <c r="N662" s="99"/>
      <c r="O662" s="103">
        <f>SUMIFS(ID!$AD:$AD,ID!$AB:$AB,$N662)</f>
        <v>0</v>
      </c>
      <c r="P662" s="99" t="str">
        <f t="shared" si="90"/>
        <v/>
      </c>
      <c r="Q662" s="22">
        <f t="shared" si="89"/>
        <v>0</v>
      </c>
      <c r="R662" s="30"/>
      <c r="S662" s="22">
        <f t="shared" si="91"/>
        <v>0</v>
      </c>
      <c r="T662" s="30"/>
      <c r="U662" s="22">
        <f t="shared" si="92"/>
        <v>0</v>
      </c>
      <c r="V662" s="78">
        <f t="shared" si="96"/>
        <v>0</v>
      </c>
      <c r="W662" s="22">
        <f t="shared" si="93"/>
        <v>0</v>
      </c>
      <c r="X662" s="76"/>
      <c r="Y662" s="22">
        <f>IF(OR(X662="",X662=ФИО!$Q$8),0,IF(COUNTIF(X:X,X662)=1,0,1))</f>
        <v>0</v>
      </c>
      <c r="AA662" s="2">
        <f>INDEX(ФИО!B:B,SUMIFS(ФИО!D:D,ФИО!Q:Q,БЮДЖЕТ!X662))</f>
        <v>0</v>
      </c>
    </row>
    <row r="663" spans="1:27" x14ac:dyDescent="0.25">
      <c r="A663" s="1"/>
      <c r="B663" s="5">
        <f t="shared" si="94"/>
        <v>663</v>
      </c>
      <c r="C663" s="5" t="str">
        <f t="shared" si="95"/>
        <v/>
      </c>
      <c r="D663" s="99"/>
      <c r="E663" s="103">
        <f>SUMIFS(ID!$H:$H,ID!$F:$F,$D663)</f>
        <v>0</v>
      </c>
      <c r="F663" s="99"/>
      <c r="G663" s="103">
        <f>SUMIFS(ID!$L:$L,ID!$J:$J,$F663)</f>
        <v>0</v>
      </c>
      <c r="H663" s="99"/>
      <c r="I663" s="103">
        <f>SUMIFS(ID!$P:$P,ID!$N:$N,$H663)</f>
        <v>0</v>
      </c>
      <c r="J663" s="99"/>
      <c r="K663" s="103">
        <f>SUMIFS(ID!$T:$T,ID!$R:$R,$J663)</f>
        <v>0</v>
      </c>
      <c r="L663" s="99"/>
      <c r="M663" s="103">
        <f>SUMIFS(ID!$X:$X,ID!$V:$V,$L663)</f>
        <v>0</v>
      </c>
      <c r="N663" s="99"/>
      <c r="O663" s="103">
        <f>SUMIFS(ID!$AD:$AD,ID!$AB:$AB,$N663)</f>
        <v>0</v>
      </c>
      <c r="P663" s="99" t="str">
        <f t="shared" si="90"/>
        <v/>
      </c>
      <c r="Q663" s="22">
        <f t="shared" si="89"/>
        <v>0</v>
      </c>
      <c r="R663" s="30"/>
      <c r="S663" s="22">
        <f t="shared" si="91"/>
        <v>0</v>
      </c>
      <c r="T663" s="30"/>
      <c r="U663" s="22">
        <f t="shared" si="92"/>
        <v>0</v>
      </c>
      <c r="V663" s="78">
        <f t="shared" si="96"/>
        <v>0</v>
      </c>
      <c r="W663" s="22">
        <f t="shared" si="93"/>
        <v>0</v>
      </c>
      <c r="X663" s="76"/>
      <c r="Y663" s="22">
        <f>IF(OR(X663="",X663=ФИО!$Q$8),0,IF(COUNTIF(X:X,X663)=1,0,1))</f>
        <v>0</v>
      </c>
      <c r="AA663" s="2">
        <f>INDEX(ФИО!B:B,SUMIFS(ФИО!D:D,ФИО!Q:Q,БЮДЖЕТ!X663))</f>
        <v>0</v>
      </c>
    </row>
    <row r="664" spans="1:27" x14ac:dyDescent="0.25">
      <c r="A664" s="1"/>
      <c r="B664" s="5">
        <f t="shared" si="94"/>
        <v>664</v>
      </c>
      <c r="C664" s="5" t="str">
        <f t="shared" si="95"/>
        <v/>
      </c>
      <c r="D664" s="99"/>
      <c r="E664" s="103">
        <f>SUMIFS(ID!$H:$H,ID!$F:$F,$D664)</f>
        <v>0</v>
      </c>
      <c r="F664" s="99"/>
      <c r="G664" s="103">
        <f>SUMIFS(ID!$L:$L,ID!$J:$J,$F664)</f>
        <v>0</v>
      </c>
      <c r="H664" s="99"/>
      <c r="I664" s="103">
        <f>SUMIFS(ID!$P:$P,ID!$N:$N,$H664)</f>
        <v>0</v>
      </c>
      <c r="J664" s="99"/>
      <c r="K664" s="103">
        <f>SUMIFS(ID!$T:$T,ID!$R:$R,$J664)</f>
        <v>0</v>
      </c>
      <c r="L664" s="99"/>
      <c r="M664" s="103">
        <f>SUMIFS(ID!$X:$X,ID!$V:$V,$L664)</f>
        <v>0</v>
      </c>
      <c r="N664" s="99"/>
      <c r="O664" s="103">
        <f>SUMIFS(ID!$AD:$AD,ID!$AB:$AB,$N664)</f>
        <v>0</v>
      </c>
      <c r="P664" s="99" t="str">
        <f t="shared" si="90"/>
        <v/>
      </c>
      <c r="Q664" s="22">
        <f t="shared" si="89"/>
        <v>0</v>
      </c>
      <c r="R664" s="30"/>
      <c r="S664" s="22">
        <f t="shared" si="91"/>
        <v>0</v>
      </c>
      <c r="T664" s="30"/>
      <c r="U664" s="22">
        <f t="shared" si="92"/>
        <v>0</v>
      </c>
      <c r="V664" s="78">
        <f t="shared" si="96"/>
        <v>0</v>
      </c>
      <c r="W664" s="22">
        <f t="shared" si="93"/>
        <v>0</v>
      </c>
      <c r="X664" s="76"/>
      <c r="Y664" s="22">
        <f>IF(OR(X664="",X664=ФИО!$Q$8),0,IF(COUNTIF(X:X,X664)=1,0,1))</f>
        <v>0</v>
      </c>
      <c r="AA664" s="2">
        <f>INDEX(ФИО!B:B,SUMIFS(ФИО!D:D,ФИО!Q:Q,БЮДЖЕТ!X664))</f>
        <v>0</v>
      </c>
    </row>
    <row r="665" spans="1:27" x14ac:dyDescent="0.25">
      <c r="A665" s="1"/>
      <c r="B665" s="5">
        <f t="shared" si="94"/>
        <v>665</v>
      </c>
      <c r="C665" s="5" t="str">
        <f t="shared" si="95"/>
        <v/>
      </c>
      <c r="D665" s="99"/>
      <c r="E665" s="103">
        <f>SUMIFS(ID!$H:$H,ID!$F:$F,$D665)</f>
        <v>0</v>
      </c>
      <c r="F665" s="99"/>
      <c r="G665" s="103">
        <f>SUMIFS(ID!$L:$L,ID!$J:$J,$F665)</f>
        <v>0</v>
      </c>
      <c r="H665" s="99"/>
      <c r="I665" s="103">
        <f>SUMIFS(ID!$P:$P,ID!$N:$N,$H665)</f>
        <v>0</v>
      </c>
      <c r="J665" s="99"/>
      <c r="K665" s="103">
        <f>SUMIFS(ID!$T:$T,ID!$R:$R,$J665)</f>
        <v>0</v>
      </c>
      <c r="L665" s="99"/>
      <c r="M665" s="103">
        <f>SUMIFS(ID!$X:$X,ID!$V:$V,$L665)</f>
        <v>0</v>
      </c>
      <c r="N665" s="99"/>
      <c r="O665" s="103">
        <f>SUMIFS(ID!$AD:$AD,ID!$AB:$AB,$N665)</f>
        <v>0</v>
      </c>
      <c r="P665" s="99" t="str">
        <f t="shared" si="90"/>
        <v/>
      </c>
      <c r="Q665" s="22">
        <f t="shared" si="89"/>
        <v>0</v>
      </c>
      <c r="R665" s="30"/>
      <c r="S665" s="22">
        <f t="shared" si="91"/>
        <v>0</v>
      </c>
      <c r="T665" s="30"/>
      <c r="U665" s="22">
        <f t="shared" si="92"/>
        <v>0</v>
      </c>
      <c r="V665" s="78">
        <f t="shared" si="96"/>
        <v>0</v>
      </c>
      <c r="W665" s="22">
        <f t="shared" si="93"/>
        <v>0</v>
      </c>
      <c r="X665" s="76"/>
      <c r="Y665" s="22">
        <f>IF(OR(X665="",X665=ФИО!$Q$8),0,IF(COUNTIF(X:X,X665)=1,0,1))</f>
        <v>0</v>
      </c>
      <c r="AA665" s="2">
        <f>INDEX(ФИО!B:B,SUMIFS(ФИО!D:D,ФИО!Q:Q,БЮДЖЕТ!X665))</f>
        <v>0</v>
      </c>
    </row>
    <row r="666" spans="1:27" x14ac:dyDescent="0.25">
      <c r="A666" s="1"/>
      <c r="B666" s="5">
        <f t="shared" si="94"/>
        <v>666</v>
      </c>
      <c r="C666" s="5" t="str">
        <f t="shared" si="95"/>
        <v/>
      </c>
      <c r="D666" s="99"/>
      <c r="E666" s="103">
        <f>SUMIFS(ID!$H:$H,ID!$F:$F,$D666)</f>
        <v>0</v>
      </c>
      <c r="F666" s="99"/>
      <c r="G666" s="103">
        <f>SUMIFS(ID!$L:$L,ID!$J:$J,$F666)</f>
        <v>0</v>
      </c>
      <c r="H666" s="99"/>
      <c r="I666" s="103">
        <f>SUMIFS(ID!$P:$P,ID!$N:$N,$H666)</f>
        <v>0</v>
      </c>
      <c r="J666" s="99"/>
      <c r="K666" s="103">
        <f>SUMIFS(ID!$T:$T,ID!$R:$R,$J666)</f>
        <v>0</v>
      </c>
      <c r="L666" s="99"/>
      <c r="M666" s="103">
        <f>SUMIFS(ID!$X:$X,ID!$V:$V,$L666)</f>
        <v>0</v>
      </c>
      <c r="N666" s="99"/>
      <c r="O666" s="103">
        <f>SUMIFS(ID!$AD:$AD,ID!$AB:$AB,$N666)</f>
        <v>0</v>
      </c>
      <c r="P666" s="99" t="str">
        <f t="shared" si="90"/>
        <v/>
      </c>
      <c r="Q666" s="22">
        <f t="shared" si="89"/>
        <v>0</v>
      </c>
      <c r="R666" s="30"/>
      <c r="S666" s="22">
        <f t="shared" si="91"/>
        <v>0</v>
      </c>
      <c r="T666" s="30"/>
      <c r="U666" s="22">
        <f t="shared" si="92"/>
        <v>0</v>
      </c>
      <c r="V666" s="78">
        <f t="shared" si="96"/>
        <v>0</v>
      </c>
      <c r="W666" s="22">
        <f t="shared" si="93"/>
        <v>0</v>
      </c>
      <c r="X666" s="76"/>
      <c r="Y666" s="22">
        <f>IF(OR(X666="",X666=ФИО!$Q$8),0,IF(COUNTIF(X:X,X666)=1,0,1))</f>
        <v>0</v>
      </c>
      <c r="AA666" s="2">
        <f>INDEX(ФИО!B:B,SUMIFS(ФИО!D:D,ФИО!Q:Q,БЮДЖЕТ!X666))</f>
        <v>0</v>
      </c>
    </row>
    <row r="667" spans="1:27" x14ac:dyDescent="0.25">
      <c r="A667" s="1"/>
      <c r="B667" s="5">
        <f t="shared" si="94"/>
        <v>667</v>
      </c>
      <c r="C667" s="5" t="str">
        <f t="shared" si="95"/>
        <v/>
      </c>
      <c r="D667" s="99"/>
      <c r="E667" s="103">
        <f>SUMIFS(ID!$H:$H,ID!$F:$F,$D667)</f>
        <v>0</v>
      </c>
      <c r="F667" s="99"/>
      <c r="G667" s="103">
        <f>SUMIFS(ID!$L:$L,ID!$J:$J,$F667)</f>
        <v>0</v>
      </c>
      <c r="H667" s="99"/>
      <c r="I667" s="103">
        <f>SUMIFS(ID!$P:$P,ID!$N:$N,$H667)</f>
        <v>0</v>
      </c>
      <c r="J667" s="99"/>
      <c r="K667" s="103">
        <f>SUMIFS(ID!$T:$T,ID!$R:$R,$J667)</f>
        <v>0</v>
      </c>
      <c r="L667" s="99"/>
      <c r="M667" s="103">
        <f>SUMIFS(ID!$X:$X,ID!$V:$V,$L667)</f>
        <v>0</v>
      </c>
      <c r="N667" s="99"/>
      <c r="O667" s="103">
        <f>SUMIFS(ID!$AD:$AD,ID!$AB:$AB,$N667)</f>
        <v>0</v>
      </c>
      <c r="P667" s="99" t="str">
        <f t="shared" si="90"/>
        <v/>
      </c>
      <c r="Q667" s="22">
        <f t="shared" si="89"/>
        <v>0</v>
      </c>
      <c r="R667" s="30"/>
      <c r="S667" s="22">
        <f t="shared" si="91"/>
        <v>0</v>
      </c>
      <c r="T667" s="30"/>
      <c r="U667" s="22">
        <f t="shared" si="92"/>
        <v>0</v>
      </c>
      <c r="V667" s="78">
        <f t="shared" si="96"/>
        <v>0</v>
      </c>
      <c r="W667" s="22">
        <f t="shared" si="93"/>
        <v>0</v>
      </c>
      <c r="X667" s="76"/>
      <c r="Y667" s="22">
        <f>IF(OR(X667="",X667=ФИО!$Q$8),0,IF(COUNTIF(X:X,X667)=1,0,1))</f>
        <v>0</v>
      </c>
      <c r="AA667" s="2">
        <f>INDEX(ФИО!B:B,SUMIFS(ФИО!D:D,ФИО!Q:Q,БЮДЖЕТ!X667))</f>
        <v>0</v>
      </c>
    </row>
    <row r="668" spans="1:27" x14ac:dyDescent="0.25">
      <c r="A668" s="1"/>
      <c r="B668" s="5">
        <f t="shared" si="94"/>
        <v>668</v>
      </c>
      <c r="C668" s="5" t="str">
        <f t="shared" si="95"/>
        <v/>
      </c>
      <c r="D668" s="99"/>
      <c r="E668" s="103">
        <f>SUMIFS(ID!$H:$H,ID!$F:$F,$D668)</f>
        <v>0</v>
      </c>
      <c r="F668" s="99"/>
      <c r="G668" s="103">
        <f>SUMIFS(ID!$L:$L,ID!$J:$J,$F668)</f>
        <v>0</v>
      </c>
      <c r="H668" s="99"/>
      <c r="I668" s="103">
        <f>SUMIFS(ID!$P:$P,ID!$N:$N,$H668)</f>
        <v>0</v>
      </c>
      <c r="J668" s="99"/>
      <c r="K668" s="103">
        <f>SUMIFS(ID!$T:$T,ID!$R:$R,$J668)</f>
        <v>0</v>
      </c>
      <c r="L668" s="99"/>
      <c r="M668" s="103">
        <f>SUMIFS(ID!$X:$X,ID!$V:$V,$L668)</f>
        <v>0</v>
      </c>
      <c r="N668" s="99"/>
      <c r="O668" s="103">
        <f>SUMIFS(ID!$AD:$AD,ID!$AB:$AB,$N668)</f>
        <v>0</v>
      </c>
      <c r="P668" s="99" t="str">
        <f t="shared" si="90"/>
        <v/>
      </c>
      <c r="Q668" s="22">
        <f t="shared" si="89"/>
        <v>0</v>
      </c>
      <c r="R668" s="30"/>
      <c r="S668" s="22">
        <f t="shared" si="91"/>
        <v>0</v>
      </c>
      <c r="T668" s="30"/>
      <c r="U668" s="22">
        <f t="shared" si="92"/>
        <v>0</v>
      </c>
      <c r="V668" s="78">
        <f t="shared" si="96"/>
        <v>0</v>
      </c>
      <c r="W668" s="22">
        <f t="shared" si="93"/>
        <v>0</v>
      </c>
      <c r="X668" s="76"/>
      <c r="Y668" s="22">
        <f>IF(OR(X668="",X668=ФИО!$Q$8),0,IF(COUNTIF(X:X,X668)=1,0,1))</f>
        <v>0</v>
      </c>
      <c r="AA668" s="2">
        <f>INDEX(ФИО!B:B,SUMIFS(ФИО!D:D,ФИО!Q:Q,БЮДЖЕТ!X668))</f>
        <v>0</v>
      </c>
    </row>
    <row r="669" spans="1:27" x14ac:dyDescent="0.25">
      <c r="A669" s="1"/>
      <c r="B669" s="5">
        <f t="shared" si="94"/>
        <v>669</v>
      </c>
      <c r="C669" s="5" t="str">
        <f t="shared" si="95"/>
        <v/>
      </c>
      <c r="D669" s="99"/>
      <c r="E669" s="103">
        <f>SUMIFS(ID!$H:$H,ID!$F:$F,$D669)</f>
        <v>0</v>
      </c>
      <c r="F669" s="99"/>
      <c r="G669" s="103">
        <f>SUMIFS(ID!$L:$L,ID!$J:$J,$F669)</f>
        <v>0</v>
      </c>
      <c r="H669" s="99"/>
      <c r="I669" s="103">
        <f>SUMIFS(ID!$P:$P,ID!$N:$N,$H669)</f>
        <v>0</v>
      </c>
      <c r="J669" s="99"/>
      <c r="K669" s="103">
        <f>SUMIFS(ID!$T:$T,ID!$R:$R,$J669)</f>
        <v>0</v>
      </c>
      <c r="L669" s="99"/>
      <c r="M669" s="103">
        <f>SUMIFS(ID!$X:$X,ID!$V:$V,$L669)</f>
        <v>0</v>
      </c>
      <c r="N669" s="99"/>
      <c r="O669" s="103">
        <f>SUMIFS(ID!$AD:$AD,ID!$AB:$AB,$N669)</f>
        <v>0</v>
      </c>
      <c r="P669" s="99" t="str">
        <f t="shared" si="90"/>
        <v/>
      </c>
      <c r="Q669" s="22">
        <f t="shared" si="89"/>
        <v>0</v>
      </c>
      <c r="R669" s="30"/>
      <c r="S669" s="22">
        <f t="shared" si="91"/>
        <v>0</v>
      </c>
      <c r="T669" s="30"/>
      <c r="U669" s="22">
        <f t="shared" si="92"/>
        <v>0</v>
      </c>
      <c r="V669" s="78">
        <f t="shared" ref="V669:V713" si="97">R669*T669</f>
        <v>0</v>
      </c>
      <c r="W669" s="22">
        <f t="shared" si="93"/>
        <v>0</v>
      </c>
      <c r="X669" s="76"/>
      <c r="Y669" s="22">
        <f>IF(OR(X669="",X669=ФИО!$Q$8),0,IF(COUNTIF(X:X,X669)=1,0,1))</f>
        <v>0</v>
      </c>
      <c r="AA669" s="2">
        <f>INDEX(ФИО!B:B,SUMIFS(ФИО!D:D,ФИО!Q:Q,БЮДЖЕТ!X669))</f>
        <v>0</v>
      </c>
    </row>
    <row r="670" spans="1:27" x14ac:dyDescent="0.25">
      <c r="A670" s="1"/>
      <c r="B670" s="5">
        <f t="shared" si="94"/>
        <v>670</v>
      </c>
      <c r="C670" s="5" t="str">
        <f t="shared" si="95"/>
        <v/>
      </c>
      <c r="D670" s="99"/>
      <c r="E670" s="103">
        <f>SUMIFS(ID!$H:$H,ID!$F:$F,$D670)</f>
        <v>0</v>
      </c>
      <c r="F670" s="99"/>
      <c r="G670" s="103">
        <f>SUMIFS(ID!$L:$L,ID!$J:$J,$F670)</f>
        <v>0</v>
      </c>
      <c r="H670" s="99"/>
      <c r="I670" s="103">
        <f>SUMIFS(ID!$P:$P,ID!$N:$N,$H670)</f>
        <v>0</v>
      </c>
      <c r="J670" s="99"/>
      <c r="K670" s="103">
        <f>SUMIFS(ID!$T:$T,ID!$R:$R,$J670)</f>
        <v>0</v>
      </c>
      <c r="L670" s="99"/>
      <c r="M670" s="103">
        <f>SUMIFS(ID!$X:$X,ID!$V:$V,$L670)</f>
        <v>0</v>
      </c>
      <c r="N670" s="99"/>
      <c r="O670" s="103">
        <f>SUMIFS(ID!$AD:$AD,ID!$AB:$AB,$N670)</f>
        <v>0</v>
      </c>
      <c r="P670" s="99" t="str">
        <f t="shared" si="90"/>
        <v/>
      </c>
      <c r="Q670" s="22">
        <f t="shared" si="89"/>
        <v>0</v>
      </c>
      <c r="R670" s="30"/>
      <c r="S670" s="22">
        <f t="shared" si="91"/>
        <v>0</v>
      </c>
      <c r="T670" s="30"/>
      <c r="U670" s="22">
        <f t="shared" si="92"/>
        <v>0</v>
      </c>
      <c r="V670" s="78">
        <f t="shared" si="97"/>
        <v>0</v>
      </c>
      <c r="W670" s="22">
        <f t="shared" si="93"/>
        <v>0</v>
      </c>
      <c r="X670" s="76"/>
      <c r="Y670" s="22">
        <f>IF(OR(X670="",X670=ФИО!$Q$8),0,IF(COUNTIF(X:X,X670)=1,0,1))</f>
        <v>0</v>
      </c>
      <c r="AA670" s="2">
        <f>INDEX(ФИО!B:B,SUMIFS(ФИО!D:D,ФИО!Q:Q,БЮДЖЕТ!X670))</f>
        <v>0</v>
      </c>
    </row>
    <row r="671" spans="1:27" x14ac:dyDescent="0.25">
      <c r="A671" s="1"/>
      <c r="B671" s="5">
        <f t="shared" si="94"/>
        <v>671</v>
      </c>
      <c r="C671" s="5" t="str">
        <f t="shared" si="95"/>
        <v/>
      </c>
      <c r="D671" s="99"/>
      <c r="E671" s="103">
        <f>SUMIFS(ID!$H:$H,ID!$F:$F,$D671)</f>
        <v>0</v>
      </c>
      <c r="F671" s="99"/>
      <c r="G671" s="103">
        <f>SUMIFS(ID!$L:$L,ID!$J:$J,$F671)</f>
        <v>0</v>
      </c>
      <c r="H671" s="99"/>
      <c r="I671" s="103">
        <f>SUMIFS(ID!$P:$P,ID!$N:$N,$H671)</f>
        <v>0</v>
      </c>
      <c r="J671" s="99"/>
      <c r="K671" s="103">
        <f>SUMIFS(ID!$T:$T,ID!$R:$R,$J671)</f>
        <v>0</v>
      </c>
      <c r="L671" s="99"/>
      <c r="M671" s="103">
        <f>SUMIFS(ID!$X:$X,ID!$V:$V,$L671)</f>
        <v>0</v>
      </c>
      <c r="N671" s="99"/>
      <c r="O671" s="103">
        <f>SUMIFS(ID!$AD:$AD,ID!$AB:$AB,$N671)</f>
        <v>0</v>
      </c>
      <c r="P671" s="99" t="str">
        <f t="shared" si="90"/>
        <v/>
      </c>
      <c r="Q671" s="22">
        <f t="shared" si="89"/>
        <v>0</v>
      </c>
      <c r="R671" s="30"/>
      <c r="S671" s="22">
        <f t="shared" si="91"/>
        <v>0</v>
      </c>
      <c r="T671" s="30"/>
      <c r="U671" s="22">
        <f t="shared" si="92"/>
        <v>0</v>
      </c>
      <c r="V671" s="78">
        <f t="shared" si="97"/>
        <v>0</v>
      </c>
      <c r="W671" s="22">
        <f t="shared" si="93"/>
        <v>0</v>
      </c>
      <c r="X671" s="76"/>
      <c r="Y671" s="22">
        <f>IF(OR(X671="",X671=ФИО!$Q$8),0,IF(COUNTIF(X:X,X671)=1,0,1))</f>
        <v>0</v>
      </c>
      <c r="AA671" s="2">
        <f>INDEX(ФИО!B:B,SUMIFS(ФИО!D:D,ФИО!Q:Q,БЮДЖЕТ!X671))</f>
        <v>0</v>
      </c>
    </row>
    <row r="672" spans="1:27" x14ac:dyDescent="0.25">
      <c r="A672" s="1"/>
      <c r="B672" s="5">
        <f t="shared" si="94"/>
        <v>672</v>
      </c>
      <c r="C672" s="5" t="str">
        <f t="shared" si="95"/>
        <v/>
      </c>
      <c r="D672" s="99"/>
      <c r="E672" s="103">
        <f>SUMIFS(ID!$H:$H,ID!$F:$F,$D672)</f>
        <v>0</v>
      </c>
      <c r="F672" s="99"/>
      <c r="G672" s="103">
        <f>SUMIFS(ID!$L:$L,ID!$J:$J,$F672)</f>
        <v>0</v>
      </c>
      <c r="H672" s="99"/>
      <c r="I672" s="103">
        <f>SUMIFS(ID!$P:$P,ID!$N:$N,$H672)</f>
        <v>0</v>
      </c>
      <c r="J672" s="99"/>
      <c r="K672" s="103">
        <f>SUMIFS(ID!$T:$T,ID!$R:$R,$J672)</f>
        <v>0</v>
      </c>
      <c r="L672" s="99"/>
      <c r="M672" s="103">
        <f>SUMIFS(ID!$X:$X,ID!$V:$V,$L672)</f>
        <v>0</v>
      </c>
      <c r="N672" s="99"/>
      <c r="O672" s="103">
        <f>SUMIFS(ID!$AD:$AD,ID!$AB:$AB,$N672)</f>
        <v>0</v>
      </c>
      <c r="P672" s="99" t="str">
        <f t="shared" si="90"/>
        <v/>
      </c>
      <c r="Q672" s="22">
        <f t="shared" si="89"/>
        <v>0</v>
      </c>
      <c r="R672" s="30"/>
      <c r="S672" s="22">
        <f t="shared" si="91"/>
        <v>0</v>
      </c>
      <c r="T672" s="30"/>
      <c r="U672" s="22">
        <f t="shared" si="92"/>
        <v>0</v>
      </c>
      <c r="V672" s="78">
        <f t="shared" si="97"/>
        <v>0</v>
      </c>
      <c r="W672" s="22">
        <f t="shared" si="93"/>
        <v>0</v>
      </c>
      <c r="X672" s="76"/>
      <c r="Y672" s="22">
        <f>IF(OR(X672="",X672=ФИО!$Q$8),0,IF(COUNTIF(X:X,X672)=1,0,1))</f>
        <v>0</v>
      </c>
      <c r="AA672" s="2">
        <f>INDEX(ФИО!B:B,SUMIFS(ФИО!D:D,ФИО!Q:Q,БЮДЖЕТ!X672))</f>
        <v>0</v>
      </c>
    </row>
    <row r="673" spans="1:27" x14ac:dyDescent="0.25">
      <c r="A673" s="1"/>
      <c r="B673" s="5">
        <f t="shared" si="94"/>
        <v>673</v>
      </c>
      <c r="C673" s="5" t="str">
        <f t="shared" si="95"/>
        <v/>
      </c>
      <c r="D673" s="99"/>
      <c r="E673" s="103">
        <f>SUMIFS(ID!$H:$H,ID!$F:$F,$D673)</f>
        <v>0</v>
      </c>
      <c r="F673" s="99"/>
      <c r="G673" s="103">
        <f>SUMIFS(ID!$L:$L,ID!$J:$J,$F673)</f>
        <v>0</v>
      </c>
      <c r="H673" s="99"/>
      <c r="I673" s="103">
        <f>SUMIFS(ID!$P:$P,ID!$N:$N,$H673)</f>
        <v>0</v>
      </c>
      <c r="J673" s="99"/>
      <c r="K673" s="103">
        <f>SUMIFS(ID!$T:$T,ID!$R:$R,$J673)</f>
        <v>0</v>
      </c>
      <c r="L673" s="99"/>
      <c r="M673" s="103">
        <f>SUMIFS(ID!$X:$X,ID!$V:$V,$L673)</f>
        <v>0</v>
      </c>
      <c r="N673" s="99"/>
      <c r="O673" s="103">
        <f>SUMIFS(ID!$AD:$AD,ID!$AB:$AB,$N673)</f>
        <v>0</v>
      </c>
      <c r="P673" s="99" t="str">
        <f t="shared" si="90"/>
        <v/>
      </c>
      <c r="Q673" s="22">
        <f t="shared" si="89"/>
        <v>0</v>
      </c>
      <c r="R673" s="30"/>
      <c r="S673" s="22">
        <f t="shared" si="91"/>
        <v>0</v>
      </c>
      <c r="T673" s="30"/>
      <c r="U673" s="22">
        <f t="shared" si="92"/>
        <v>0</v>
      </c>
      <c r="V673" s="78">
        <f t="shared" si="97"/>
        <v>0</v>
      </c>
      <c r="W673" s="22">
        <f t="shared" si="93"/>
        <v>0</v>
      </c>
      <c r="X673" s="76"/>
      <c r="Y673" s="22">
        <f>IF(OR(X673="",X673=ФИО!$Q$8),0,IF(COUNTIF(X:X,X673)=1,0,1))</f>
        <v>0</v>
      </c>
      <c r="AA673" s="2">
        <f>INDEX(ФИО!B:B,SUMIFS(ФИО!D:D,ФИО!Q:Q,БЮДЖЕТ!X673))</f>
        <v>0</v>
      </c>
    </row>
    <row r="674" spans="1:27" x14ac:dyDescent="0.25">
      <c r="A674" s="1"/>
      <c r="B674" s="5">
        <f t="shared" si="94"/>
        <v>674</v>
      </c>
      <c r="C674" s="5" t="str">
        <f t="shared" si="95"/>
        <v/>
      </c>
      <c r="D674" s="99"/>
      <c r="E674" s="103">
        <f>SUMIFS(ID!$H:$H,ID!$F:$F,$D674)</f>
        <v>0</v>
      </c>
      <c r="F674" s="99"/>
      <c r="G674" s="103">
        <f>SUMIFS(ID!$L:$L,ID!$J:$J,$F674)</f>
        <v>0</v>
      </c>
      <c r="H674" s="99"/>
      <c r="I674" s="103">
        <f>SUMIFS(ID!$P:$P,ID!$N:$N,$H674)</f>
        <v>0</v>
      </c>
      <c r="J674" s="99"/>
      <c r="K674" s="103">
        <f>SUMIFS(ID!$T:$T,ID!$R:$R,$J674)</f>
        <v>0</v>
      </c>
      <c r="L674" s="99"/>
      <c r="M674" s="103">
        <f>SUMIFS(ID!$X:$X,ID!$V:$V,$L674)</f>
        <v>0</v>
      </c>
      <c r="N674" s="99"/>
      <c r="O674" s="103">
        <f>SUMIFS(ID!$AD:$AD,ID!$AB:$AB,$N674)</f>
        <v>0</v>
      </c>
      <c r="P674" s="99" t="str">
        <f t="shared" si="90"/>
        <v/>
      </c>
      <c r="Q674" s="22">
        <f t="shared" si="89"/>
        <v>0</v>
      </c>
      <c r="R674" s="30"/>
      <c r="S674" s="22">
        <f t="shared" si="91"/>
        <v>0</v>
      </c>
      <c r="T674" s="30"/>
      <c r="U674" s="22">
        <f t="shared" si="92"/>
        <v>0</v>
      </c>
      <c r="V674" s="78">
        <f t="shared" si="97"/>
        <v>0</v>
      </c>
      <c r="W674" s="22">
        <f t="shared" si="93"/>
        <v>0</v>
      </c>
      <c r="X674" s="76"/>
      <c r="Y674" s="22">
        <f>IF(OR(X674="",X674=ФИО!$Q$8),0,IF(COUNTIF(X:X,X674)=1,0,1))</f>
        <v>0</v>
      </c>
      <c r="AA674" s="2">
        <f>INDEX(ФИО!B:B,SUMIFS(ФИО!D:D,ФИО!Q:Q,БЮДЖЕТ!X674))</f>
        <v>0</v>
      </c>
    </row>
    <row r="675" spans="1:27" x14ac:dyDescent="0.25">
      <c r="A675" s="1"/>
      <c r="B675" s="5">
        <f t="shared" si="94"/>
        <v>675</v>
      </c>
      <c r="C675" s="5" t="str">
        <f t="shared" si="95"/>
        <v/>
      </c>
      <c r="D675" s="99"/>
      <c r="E675" s="103">
        <f>SUMIFS(ID!$H:$H,ID!$F:$F,$D675)</f>
        <v>0</v>
      </c>
      <c r="F675" s="99"/>
      <c r="G675" s="103">
        <f>SUMIFS(ID!$L:$L,ID!$J:$J,$F675)</f>
        <v>0</v>
      </c>
      <c r="H675" s="99"/>
      <c r="I675" s="103">
        <f>SUMIFS(ID!$P:$P,ID!$N:$N,$H675)</f>
        <v>0</v>
      </c>
      <c r="J675" s="99"/>
      <c r="K675" s="103">
        <f>SUMIFS(ID!$T:$T,ID!$R:$R,$J675)</f>
        <v>0</v>
      </c>
      <c r="L675" s="99"/>
      <c r="M675" s="103">
        <f>SUMIFS(ID!$X:$X,ID!$V:$V,$L675)</f>
        <v>0</v>
      </c>
      <c r="N675" s="99"/>
      <c r="O675" s="103">
        <f>SUMIFS(ID!$AD:$AD,ID!$AB:$AB,$N675)</f>
        <v>0</v>
      </c>
      <c r="P675" s="99" t="str">
        <f t="shared" si="90"/>
        <v/>
      </c>
      <c r="Q675" s="22">
        <f t="shared" si="89"/>
        <v>0</v>
      </c>
      <c r="R675" s="30"/>
      <c r="S675" s="22">
        <f t="shared" si="91"/>
        <v>0</v>
      </c>
      <c r="T675" s="30"/>
      <c r="U675" s="22">
        <f t="shared" si="92"/>
        <v>0</v>
      </c>
      <c r="V675" s="78">
        <f t="shared" si="97"/>
        <v>0</v>
      </c>
      <c r="W675" s="22">
        <f t="shared" si="93"/>
        <v>0</v>
      </c>
      <c r="X675" s="76"/>
      <c r="Y675" s="22">
        <f>IF(OR(X675="",X675=ФИО!$Q$8),0,IF(COUNTIF(X:X,X675)=1,0,1))</f>
        <v>0</v>
      </c>
      <c r="AA675" s="2">
        <f>INDEX(ФИО!B:B,SUMIFS(ФИО!D:D,ФИО!Q:Q,БЮДЖЕТ!X675))</f>
        <v>0</v>
      </c>
    </row>
    <row r="676" spans="1:27" x14ac:dyDescent="0.25">
      <c r="A676" s="1"/>
      <c r="B676" s="5">
        <f t="shared" si="94"/>
        <v>676</v>
      </c>
      <c r="C676" s="5" t="str">
        <f t="shared" si="95"/>
        <v/>
      </c>
      <c r="D676" s="99"/>
      <c r="E676" s="103">
        <f>SUMIFS(ID!$H:$H,ID!$F:$F,$D676)</f>
        <v>0</v>
      </c>
      <c r="F676" s="99"/>
      <c r="G676" s="103">
        <f>SUMIFS(ID!$L:$L,ID!$J:$J,$F676)</f>
        <v>0</v>
      </c>
      <c r="H676" s="99"/>
      <c r="I676" s="103">
        <f>SUMIFS(ID!$P:$P,ID!$N:$N,$H676)</f>
        <v>0</v>
      </c>
      <c r="J676" s="99"/>
      <c r="K676" s="103">
        <f>SUMIFS(ID!$T:$T,ID!$R:$R,$J676)</f>
        <v>0</v>
      </c>
      <c r="L676" s="99"/>
      <c r="M676" s="103">
        <f>SUMIFS(ID!$X:$X,ID!$V:$V,$L676)</f>
        <v>0</v>
      </c>
      <c r="N676" s="99"/>
      <c r="O676" s="103">
        <f>SUMIFS(ID!$AD:$AD,ID!$AB:$AB,$N676)</f>
        <v>0</v>
      </c>
      <c r="P676" s="99" t="str">
        <f t="shared" si="90"/>
        <v/>
      </c>
      <c r="Q676" s="22">
        <f t="shared" si="89"/>
        <v>0</v>
      </c>
      <c r="R676" s="30"/>
      <c r="S676" s="22">
        <f t="shared" si="91"/>
        <v>0</v>
      </c>
      <c r="T676" s="30"/>
      <c r="U676" s="22">
        <f t="shared" si="92"/>
        <v>0</v>
      </c>
      <c r="V676" s="78">
        <f t="shared" si="97"/>
        <v>0</v>
      </c>
      <c r="W676" s="22">
        <f t="shared" si="93"/>
        <v>0</v>
      </c>
      <c r="X676" s="76"/>
      <c r="Y676" s="22">
        <f>IF(OR(X676="",X676=ФИО!$Q$8),0,IF(COUNTIF(X:X,X676)=1,0,1))</f>
        <v>0</v>
      </c>
      <c r="AA676" s="2">
        <f>INDEX(ФИО!B:B,SUMIFS(ФИО!D:D,ФИО!Q:Q,БЮДЖЕТ!X676))</f>
        <v>0</v>
      </c>
    </row>
    <row r="677" spans="1:27" x14ac:dyDescent="0.25">
      <c r="A677" s="1"/>
      <c r="B677" s="5">
        <f t="shared" si="94"/>
        <v>677</v>
      </c>
      <c r="C677" s="5" t="str">
        <f t="shared" si="95"/>
        <v/>
      </c>
      <c r="D677" s="99"/>
      <c r="E677" s="103">
        <f>SUMIFS(ID!$H:$H,ID!$F:$F,$D677)</f>
        <v>0</v>
      </c>
      <c r="F677" s="99"/>
      <c r="G677" s="103">
        <f>SUMIFS(ID!$L:$L,ID!$J:$J,$F677)</f>
        <v>0</v>
      </c>
      <c r="H677" s="99"/>
      <c r="I677" s="103">
        <f>SUMIFS(ID!$P:$P,ID!$N:$N,$H677)</f>
        <v>0</v>
      </c>
      <c r="J677" s="99"/>
      <c r="K677" s="103">
        <f>SUMIFS(ID!$T:$T,ID!$R:$R,$J677)</f>
        <v>0</v>
      </c>
      <c r="L677" s="99"/>
      <c r="M677" s="103">
        <f>SUMIFS(ID!$X:$X,ID!$V:$V,$L677)</f>
        <v>0</v>
      </c>
      <c r="N677" s="99"/>
      <c r="O677" s="103">
        <f>SUMIFS(ID!$AD:$AD,ID!$AB:$AB,$N677)</f>
        <v>0</v>
      </c>
      <c r="P677" s="99" t="str">
        <f t="shared" si="90"/>
        <v/>
      </c>
      <c r="Q677" s="22">
        <f t="shared" si="89"/>
        <v>0</v>
      </c>
      <c r="R677" s="30"/>
      <c r="S677" s="22">
        <f t="shared" si="91"/>
        <v>0</v>
      </c>
      <c r="T677" s="30"/>
      <c r="U677" s="22">
        <f t="shared" si="92"/>
        <v>0</v>
      </c>
      <c r="V677" s="78">
        <f t="shared" si="97"/>
        <v>0</v>
      </c>
      <c r="W677" s="22">
        <f t="shared" si="93"/>
        <v>0</v>
      </c>
      <c r="X677" s="76"/>
      <c r="Y677" s="22">
        <f>IF(OR(X677="",X677=ФИО!$Q$8),0,IF(COUNTIF(X:X,X677)=1,0,1))</f>
        <v>0</v>
      </c>
      <c r="AA677" s="2">
        <f>INDEX(ФИО!B:B,SUMIFS(ФИО!D:D,ФИО!Q:Q,БЮДЖЕТ!X677))</f>
        <v>0</v>
      </c>
    </row>
    <row r="678" spans="1:27" x14ac:dyDescent="0.25">
      <c r="A678" s="1"/>
      <c r="B678" s="5">
        <f t="shared" si="94"/>
        <v>678</v>
      </c>
      <c r="C678" s="5" t="str">
        <f t="shared" si="95"/>
        <v/>
      </c>
      <c r="D678" s="99"/>
      <c r="E678" s="103">
        <f>SUMIFS(ID!$H:$H,ID!$F:$F,$D678)</f>
        <v>0</v>
      </c>
      <c r="F678" s="99"/>
      <c r="G678" s="103">
        <f>SUMIFS(ID!$L:$L,ID!$J:$J,$F678)</f>
        <v>0</v>
      </c>
      <c r="H678" s="99"/>
      <c r="I678" s="103">
        <f>SUMIFS(ID!$P:$P,ID!$N:$N,$H678)</f>
        <v>0</v>
      </c>
      <c r="J678" s="99"/>
      <c r="K678" s="103">
        <f>SUMIFS(ID!$T:$T,ID!$R:$R,$J678)</f>
        <v>0</v>
      </c>
      <c r="L678" s="99"/>
      <c r="M678" s="103">
        <f>SUMIFS(ID!$X:$X,ID!$V:$V,$L678)</f>
        <v>0</v>
      </c>
      <c r="N678" s="99"/>
      <c r="O678" s="103">
        <f>SUMIFS(ID!$AD:$AD,ID!$AB:$AB,$N678)</f>
        <v>0</v>
      </c>
      <c r="P678" s="99" t="str">
        <f t="shared" si="90"/>
        <v/>
      </c>
      <c r="Q678" s="22">
        <f t="shared" si="89"/>
        <v>0</v>
      </c>
      <c r="R678" s="30"/>
      <c r="S678" s="22">
        <f t="shared" si="91"/>
        <v>0</v>
      </c>
      <c r="T678" s="30"/>
      <c r="U678" s="22">
        <f t="shared" si="92"/>
        <v>0</v>
      </c>
      <c r="V678" s="78">
        <f t="shared" si="97"/>
        <v>0</v>
      </c>
      <c r="W678" s="22">
        <f t="shared" si="93"/>
        <v>0</v>
      </c>
      <c r="X678" s="76"/>
      <c r="Y678" s="22">
        <f>IF(OR(X678="",X678=ФИО!$Q$8),0,IF(COUNTIF(X:X,X678)=1,0,1))</f>
        <v>0</v>
      </c>
      <c r="AA678" s="2">
        <f>INDEX(ФИО!B:B,SUMIFS(ФИО!D:D,ФИО!Q:Q,БЮДЖЕТ!X678))</f>
        <v>0</v>
      </c>
    </row>
    <row r="679" spans="1:27" x14ac:dyDescent="0.25">
      <c r="A679" s="1"/>
      <c r="B679" s="5">
        <f t="shared" si="94"/>
        <v>679</v>
      </c>
      <c r="C679" s="5" t="str">
        <f t="shared" si="95"/>
        <v/>
      </c>
      <c r="D679" s="99"/>
      <c r="E679" s="103">
        <f>SUMIFS(ID!$H:$H,ID!$F:$F,$D679)</f>
        <v>0</v>
      </c>
      <c r="F679" s="99"/>
      <c r="G679" s="103">
        <f>SUMIFS(ID!$L:$L,ID!$J:$J,$F679)</f>
        <v>0</v>
      </c>
      <c r="H679" s="99"/>
      <c r="I679" s="103">
        <f>SUMIFS(ID!$P:$P,ID!$N:$N,$H679)</f>
        <v>0</v>
      </c>
      <c r="J679" s="99"/>
      <c r="K679" s="103">
        <f>SUMIFS(ID!$T:$T,ID!$R:$R,$J679)</f>
        <v>0</v>
      </c>
      <c r="L679" s="99"/>
      <c r="M679" s="103">
        <f>SUMIFS(ID!$X:$X,ID!$V:$V,$L679)</f>
        <v>0</v>
      </c>
      <c r="N679" s="99"/>
      <c r="O679" s="103">
        <f>SUMIFS(ID!$AD:$AD,ID!$AB:$AB,$N679)</f>
        <v>0</v>
      </c>
      <c r="P679" s="99" t="str">
        <f t="shared" si="90"/>
        <v/>
      </c>
      <c r="Q679" s="22">
        <f t="shared" si="89"/>
        <v>0</v>
      </c>
      <c r="R679" s="30"/>
      <c r="S679" s="22">
        <f t="shared" si="91"/>
        <v>0</v>
      </c>
      <c r="T679" s="30"/>
      <c r="U679" s="22">
        <f t="shared" si="92"/>
        <v>0</v>
      </c>
      <c r="V679" s="78">
        <f t="shared" si="97"/>
        <v>0</v>
      </c>
      <c r="W679" s="22">
        <f t="shared" si="93"/>
        <v>0</v>
      </c>
      <c r="X679" s="76"/>
      <c r="Y679" s="22">
        <f>IF(OR(X679="",X679=ФИО!$Q$8),0,IF(COUNTIF(X:X,X679)=1,0,1))</f>
        <v>0</v>
      </c>
      <c r="AA679" s="2">
        <f>INDEX(ФИО!B:B,SUMIFS(ФИО!D:D,ФИО!Q:Q,БЮДЖЕТ!X679))</f>
        <v>0</v>
      </c>
    </row>
    <row r="680" spans="1:27" x14ac:dyDescent="0.25">
      <c r="A680" s="1"/>
      <c r="B680" s="5">
        <f t="shared" si="94"/>
        <v>680</v>
      </c>
      <c r="C680" s="5" t="str">
        <f t="shared" si="95"/>
        <v/>
      </c>
      <c r="D680" s="99"/>
      <c r="E680" s="103">
        <f>SUMIFS(ID!$H:$H,ID!$F:$F,$D680)</f>
        <v>0</v>
      </c>
      <c r="F680" s="99"/>
      <c r="G680" s="103">
        <f>SUMIFS(ID!$L:$L,ID!$J:$J,$F680)</f>
        <v>0</v>
      </c>
      <c r="H680" s="99"/>
      <c r="I680" s="103">
        <f>SUMIFS(ID!$P:$P,ID!$N:$N,$H680)</f>
        <v>0</v>
      </c>
      <c r="J680" s="99"/>
      <c r="K680" s="103">
        <f>SUMIFS(ID!$T:$T,ID!$R:$R,$J680)</f>
        <v>0</v>
      </c>
      <c r="L680" s="99"/>
      <c r="M680" s="103">
        <f>SUMIFS(ID!$X:$X,ID!$V:$V,$L680)</f>
        <v>0</v>
      </c>
      <c r="N680" s="99"/>
      <c r="O680" s="103">
        <f>SUMIFS(ID!$AD:$AD,ID!$AB:$AB,$N680)</f>
        <v>0</v>
      </c>
      <c r="P680" s="99" t="str">
        <f t="shared" si="90"/>
        <v/>
      </c>
      <c r="Q680" s="22">
        <f t="shared" si="89"/>
        <v>0</v>
      </c>
      <c r="R680" s="30"/>
      <c r="S680" s="22">
        <f t="shared" si="91"/>
        <v>0</v>
      </c>
      <c r="T680" s="30"/>
      <c r="U680" s="22">
        <f t="shared" si="92"/>
        <v>0</v>
      </c>
      <c r="V680" s="78">
        <f t="shared" si="97"/>
        <v>0</v>
      </c>
      <c r="W680" s="22">
        <f t="shared" si="93"/>
        <v>0</v>
      </c>
      <c r="X680" s="76"/>
      <c r="Y680" s="22">
        <f>IF(OR(X680="",X680=ФИО!$Q$8),0,IF(COUNTIF(X:X,X680)=1,0,1))</f>
        <v>0</v>
      </c>
      <c r="AA680" s="2">
        <f>INDEX(ФИО!B:B,SUMIFS(ФИО!D:D,ФИО!Q:Q,БЮДЖЕТ!X680))</f>
        <v>0</v>
      </c>
    </row>
    <row r="681" spans="1:27" x14ac:dyDescent="0.25">
      <c r="A681" s="1"/>
      <c r="B681" s="5">
        <f t="shared" si="94"/>
        <v>681</v>
      </c>
      <c r="C681" s="5" t="str">
        <f t="shared" si="95"/>
        <v/>
      </c>
      <c r="D681" s="99"/>
      <c r="E681" s="103">
        <f>SUMIFS(ID!$H:$H,ID!$F:$F,$D681)</f>
        <v>0</v>
      </c>
      <c r="F681" s="99"/>
      <c r="G681" s="103">
        <f>SUMIFS(ID!$L:$L,ID!$J:$J,$F681)</f>
        <v>0</v>
      </c>
      <c r="H681" s="99"/>
      <c r="I681" s="103">
        <f>SUMIFS(ID!$P:$P,ID!$N:$N,$H681)</f>
        <v>0</v>
      </c>
      <c r="J681" s="99"/>
      <c r="K681" s="103">
        <f>SUMIFS(ID!$T:$T,ID!$R:$R,$J681)</f>
        <v>0</v>
      </c>
      <c r="L681" s="99"/>
      <c r="M681" s="103">
        <f>SUMIFS(ID!$X:$X,ID!$V:$V,$L681)</f>
        <v>0</v>
      </c>
      <c r="N681" s="99"/>
      <c r="O681" s="103">
        <f>SUMIFS(ID!$AD:$AD,ID!$AB:$AB,$N681)</f>
        <v>0</v>
      </c>
      <c r="P681" s="99" t="str">
        <f t="shared" si="90"/>
        <v/>
      </c>
      <c r="Q681" s="22">
        <f t="shared" si="89"/>
        <v>0</v>
      </c>
      <c r="R681" s="30"/>
      <c r="S681" s="22">
        <f t="shared" si="91"/>
        <v>0</v>
      </c>
      <c r="T681" s="30"/>
      <c r="U681" s="22">
        <f t="shared" si="92"/>
        <v>0</v>
      </c>
      <c r="V681" s="78">
        <f t="shared" si="97"/>
        <v>0</v>
      </c>
      <c r="W681" s="22">
        <f t="shared" si="93"/>
        <v>0</v>
      </c>
      <c r="X681" s="76"/>
      <c r="Y681" s="22">
        <f>IF(OR(X681="",X681=ФИО!$Q$8),0,IF(COUNTIF(X:X,X681)=1,0,1))</f>
        <v>0</v>
      </c>
      <c r="AA681" s="2">
        <f>INDEX(ФИО!B:B,SUMIFS(ФИО!D:D,ФИО!Q:Q,БЮДЖЕТ!X681))</f>
        <v>0</v>
      </c>
    </row>
    <row r="682" spans="1:27" x14ac:dyDescent="0.25">
      <c r="A682" s="1"/>
      <c r="B682" s="5">
        <f t="shared" si="94"/>
        <v>682</v>
      </c>
      <c r="C682" s="5" t="str">
        <f t="shared" si="95"/>
        <v/>
      </c>
      <c r="D682" s="99"/>
      <c r="E682" s="103">
        <f>SUMIFS(ID!$H:$H,ID!$F:$F,$D682)</f>
        <v>0</v>
      </c>
      <c r="F682" s="99"/>
      <c r="G682" s="103">
        <f>SUMIFS(ID!$L:$L,ID!$J:$J,$F682)</f>
        <v>0</v>
      </c>
      <c r="H682" s="99"/>
      <c r="I682" s="103">
        <f>SUMIFS(ID!$P:$P,ID!$N:$N,$H682)</f>
        <v>0</v>
      </c>
      <c r="J682" s="99"/>
      <c r="K682" s="103">
        <f>SUMIFS(ID!$T:$T,ID!$R:$R,$J682)</f>
        <v>0</v>
      </c>
      <c r="L682" s="99"/>
      <c r="M682" s="103">
        <f>SUMIFS(ID!$X:$X,ID!$V:$V,$L682)</f>
        <v>0</v>
      </c>
      <c r="N682" s="99"/>
      <c r="O682" s="103">
        <f>SUMIFS(ID!$AD:$AD,ID!$AB:$AB,$N682)</f>
        <v>0</v>
      </c>
      <c r="P682" s="99" t="str">
        <f t="shared" si="90"/>
        <v/>
      </c>
      <c r="Q682" s="22">
        <f t="shared" si="89"/>
        <v>0</v>
      </c>
      <c r="R682" s="30"/>
      <c r="S682" s="22">
        <f t="shared" si="91"/>
        <v>0</v>
      </c>
      <c r="T682" s="30"/>
      <c r="U682" s="22">
        <f t="shared" si="92"/>
        <v>0</v>
      </c>
      <c r="V682" s="78">
        <f t="shared" si="97"/>
        <v>0</v>
      </c>
      <c r="W682" s="22">
        <f t="shared" si="93"/>
        <v>0</v>
      </c>
      <c r="X682" s="76"/>
      <c r="Y682" s="22">
        <f>IF(OR(X682="",X682=ФИО!$Q$8),0,IF(COUNTIF(X:X,X682)=1,0,1))</f>
        <v>0</v>
      </c>
      <c r="AA682" s="2">
        <f>INDEX(ФИО!B:B,SUMIFS(ФИО!D:D,ФИО!Q:Q,БЮДЖЕТ!X682))</f>
        <v>0</v>
      </c>
    </row>
    <row r="683" spans="1:27" x14ac:dyDescent="0.25">
      <c r="A683" s="1"/>
      <c r="B683" s="5">
        <f t="shared" si="94"/>
        <v>683</v>
      </c>
      <c r="C683" s="5" t="str">
        <f t="shared" si="95"/>
        <v/>
      </c>
      <c r="D683" s="99"/>
      <c r="E683" s="103">
        <f>SUMIFS(ID!$H:$H,ID!$F:$F,$D683)</f>
        <v>0</v>
      </c>
      <c r="F683" s="99"/>
      <c r="G683" s="103">
        <f>SUMIFS(ID!$L:$L,ID!$J:$J,$F683)</f>
        <v>0</v>
      </c>
      <c r="H683" s="99"/>
      <c r="I683" s="103">
        <f>SUMIFS(ID!$P:$P,ID!$N:$N,$H683)</f>
        <v>0</v>
      </c>
      <c r="J683" s="99"/>
      <c r="K683" s="103">
        <f>SUMIFS(ID!$T:$T,ID!$R:$R,$J683)</f>
        <v>0</v>
      </c>
      <c r="L683" s="99"/>
      <c r="M683" s="103">
        <f>SUMIFS(ID!$X:$X,ID!$V:$V,$L683)</f>
        <v>0</v>
      </c>
      <c r="N683" s="99"/>
      <c r="O683" s="103">
        <f>SUMIFS(ID!$AD:$AD,ID!$AB:$AB,$N683)</f>
        <v>0</v>
      </c>
      <c r="P683" s="99" t="str">
        <f t="shared" si="90"/>
        <v/>
      </c>
      <c r="Q683" s="22">
        <f t="shared" si="89"/>
        <v>0</v>
      </c>
      <c r="R683" s="30"/>
      <c r="S683" s="22">
        <f t="shared" si="91"/>
        <v>0</v>
      </c>
      <c r="T683" s="30"/>
      <c r="U683" s="22">
        <f t="shared" si="92"/>
        <v>0</v>
      </c>
      <c r="V683" s="78">
        <f t="shared" si="97"/>
        <v>0</v>
      </c>
      <c r="W683" s="22">
        <f t="shared" si="93"/>
        <v>0</v>
      </c>
      <c r="X683" s="76"/>
      <c r="Y683" s="22">
        <f>IF(OR(X683="",X683=ФИО!$Q$8),0,IF(COUNTIF(X:X,X683)=1,0,1))</f>
        <v>0</v>
      </c>
      <c r="AA683" s="2">
        <f>INDEX(ФИО!B:B,SUMIFS(ФИО!D:D,ФИО!Q:Q,БЮДЖЕТ!X683))</f>
        <v>0</v>
      </c>
    </row>
    <row r="684" spans="1:27" x14ac:dyDescent="0.25">
      <c r="A684" s="1"/>
      <c r="B684" s="5">
        <f t="shared" si="94"/>
        <v>684</v>
      </c>
      <c r="C684" s="5" t="str">
        <f t="shared" si="95"/>
        <v/>
      </c>
      <c r="D684" s="99"/>
      <c r="E684" s="103">
        <f>SUMIFS(ID!$H:$H,ID!$F:$F,$D684)</f>
        <v>0</v>
      </c>
      <c r="F684" s="99"/>
      <c r="G684" s="103">
        <f>SUMIFS(ID!$L:$L,ID!$J:$J,$F684)</f>
        <v>0</v>
      </c>
      <c r="H684" s="99"/>
      <c r="I684" s="103">
        <f>SUMIFS(ID!$P:$P,ID!$N:$N,$H684)</f>
        <v>0</v>
      </c>
      <c r="J684" s="99"/>
      <c r="K684" s="103">
        <f>SUMIFS(ID!$T:$T,ID!$R:$R,$J684)</f>
        <v>0</v>
      </c>
      <c r="L684" s="99"/>
      <c r="M684" s="103">
        <f>SUMIFS(ID!$X:$X,ID!$V:$V,$L684)</f>
        <v>0</v>
      </c>
      <c r="N684" s="99"/>
      <c r="O684" s="103">
        <f>SUMIFS(ID!$AD:$AD,ID!$AB:$AB,$N684)</f>
        <v>0</v>
      </c>
      <c r="P684" s="99" t="str">
        <f t="shared" si="90"/>
        <v/>
      </c>
      <c r="Q684" s="22">
        <f t="shared" si="89"/>
        <v>0</v>
      </c>
      <c r="R684" s="30"/>
      <c r="S684" s="22">
        <f t="shared" si="91"/>
        <v>0</v>
      </c>
      <c r="T684" s="30"/>
      <c r="U684" s="22">
        <f t="shared" si="92"/>
        <v>0</v>
      </c>
      <c r="V684" s="78">
        <f t="shared" si="97"/>
        <v>0</v>
      </c>
      <c r="W684" s="22">
        <f t="shared" si="93"/>
        <v>0</v>
      </c>
      <c r="X684" s="76"/>
      <c r="Y684" s="22">
        <f>IF(OR(X684="",X684=ФИО!$Q$8),0,IF(COUNTIF(X:X,X684)=1,0,1))</f>
        <v>0</v>
      </c>
      <c r="AA684" s="2">
        <f>INDEX(ФИО!B:B,SUMIFS(ФИО!D:D,ФИО!Q:Q,БЮДЖЕТ!X684))</f>
        <v>0</v>
      </c>
    </row>
    <row r="685" spans="1:27" x14ac:dyDescent="0.25">
      <c r="A685" s="1"/>
      <c r="B685" s="5">
        <f t="shared" si="94"/>
        <v>685</v>
      </c>
      <c r="C685" s="5" t="str">
        <f t="shared" si="95"/>
        <v/>
      </c>
      <c r="D685" s="99"/>
      <c r="E685" s="103">
        <f>SUMIFS(ID!$H:$H,ID!$F:$F,$D685)</f>
        <v>0</v>
      </c>
      <c r="F685" s="99"/>
      <c r="G685" s="103">
        <f>SUMIFS(ID!$L:$L,ID!$J:$J,$F685)</f>
        <v>0</v>
      </c>
      <c r="H685" s="99"/>
      <c r="I685" s="103">
        <f>SUMIFS(ID!$P:$P,ID!$N:$N,$H685)</f>
        <v>0</v>
      </c>
      <c r="J685" s="99"/>
      <c r="K685" s="103">
        <f>SUMIFS(ID!$T:$T,ID!$R:$R,$J685)</f>
        <v>0</v>
      </c>
      <c r="L685" s="99"/>
      <c r="M685" s="103">
        <f>SUMIFS(ID!$X:$X,ID!$V:$V,$L685)</f>
        <v>0</v>
      </c>
      <c r="N685" s="99"/>
      <c r="O685" s="103">
        <f>SUMIFS(ID!$AD:$AD,ID!$AB:$AB,$N685)</f>
        <v>0</v>
      </c>
      <c r="P685" s="99" t="str">
        <f t="shared" si="90"/>
        <v/>
      </c>
      <c r="Q685" s="22">
        <f t="shared" si="89"/>
        <v>0</v>
      </c>
      <c r="R685" s="30"/>
      <c r="S685" s="22">
        <f t="shared" si="91"/>
        <v>0</v>
      </c>
      <c r="T685" s="30"/>
      <c r="U685" s="22">
        <f t="shared" si="92"/>
        <v>0</v>
      </c>
      <c r="V685" s="78">
        <f t="shared" si="97"/>
        <v>0</v>
      </c>
      <c r="W685" s="22">
        <f t="shared" si="93"/>
        <v>0</v>
      </c>
      <c r="X685" s="76"/>
      <c r="Y685" s="22">
        <f>IF(OR(X685="",X685=ФИО!$Q$8),0,IF(COUNTIF(X:X,X685)=1,0,1))</f>
        <v>0</v>
      </c>
      <c r="AA685" s="2">
        <f>INDEX(ФИО!B:B,SUMIFS(ФИО!D:D,ФИО!Q:Q,БЮДЖЕТ!X685))</f>
        <v>0</v>
      </c>
    </row>
    <row r="686" spans="1:27" x14ac:dyDescent="0.25">
      <c r="A686" s="1"/>
      <c r="B686" s="5">
        <f t="shared" si="94"/>
        <v>686</v>
      </c>
      <c r="C686" s="5" t="str">
        <f t="shared" si="95"/>
        <v/>
      </c>
      <c r="D686" s="99"/>
      <c r="E686" s="103">
        <f>SUMIFS(ID!$H:$H,ID!$F:$F,$D686)</f>
        <v>0</v>
      </c>
      <c r="F686" s="99"/>
      <c r="G686" s="103">
        <f>SUMIFS(ID!$L:$L,ID!$J:$J,$F686)</f>
        <v>0</v>
      </c>
      <c r="H686" s="99"/>
      <c r="I686" s="103">
        <f>SUMIFS(ID!$P:$P,ID!$N:$N,$H686)</f>
        <v>0</v>
      </c>
      <c r="J686" s="99"/>
      <c r="K686" s="103">
        <f>SUMIFS(ID!$T:$T,ID!$R:$R,$J686)</f>
        <v>0</v>
      </c>
      <c r="L686" s="99"/>
      <c r="M686" s="103">
        <f>SUMIFS(ID!$X:$X,ID!$V:$V,$L686)</f>
        <v>0</v>
      </c>
      <c r="N686" s="99"/>
      <c r="O686" s="103">
        <f>SUMIFS(ID!$AD:$AD,ID!$AB:$AB,$N686)</f>
        <v>0</v>
      </c>
      <c r="P686" s="99" t="str">
        <f t="shared" si="90"/>
        <v/>
      </c>
      <c r="Q686" s="22">
        <f t="shared" si="89"/>
        <v>0</v>
      </c>
      <c r="R686" s="30"/>
      <c r="S686" s="22">
        <f t="shared" si="91"/>
        <v>0</v>
      </c>
      <c r="T686" s="30"/>
      <c r="U686" s="22">
        <f t="shared" si="92"/>
        <v>0</v>
      </c>
      <c r="V686" s="78">
        <f t="shared" si="97"/>
        <v>0</v>
      </c>
      <c r="W686" s="22">
        <f t="shared" si="93"/>
        <v>0</v>
      </c>
      <c r="X686" s="76"/>
      <c r="Y686" s="22">
        <f>IF(OR(X686="",X686=ФИО!$Q$8),0,IF(COUNTIF(X:X,X686)=1,0,1))</f>
        <v>0</v>
      </c>
      <c r="AA686" s="2">
        <f>INDEX(ФИО!B:B,SUMIFS(ФИО!D:D,ФИО!Q:Q,БЮДЖЕТ!X686))</f>
        <v>0</v>
      </c>
    </row>
    <row r="687" spans="1:27" x14ac:dyDescent="0.25">
      <c r="A687" s="1"/>
      <c r="B687" s="5">
        <f t="shared" si="94"/>
        <v>687</v>
      </c>
      <c r="C687" s="5" t="str">
        <f t="shared" si="95"/>
        <v/>
      </c>
      <c r="D687" s="99"/>
      <c r="E687" s="103">
        <f>SUMIFS(ID!$H:$H,ID!$F:$F,$D687)</f>
        <v>0</v>
      </c>
      <c r="F687" s="99"/>
      <c r="G687" s="103">
        <f>SUMIFS(ID!$L:$L,ID!$J:$J,$F687)</f>
        <v>0</v>
      </c>
      <c r="H687" s="99"/>
      <c r="I687" s="103">
        <f>SUMIFS(ID!$P:$P,ID!$N:$N,$H687)</f>
        <v>0</v>
      </c>
      <c r="J687" s="99"/>
      <c r="K687" s="103">
        <f>SUMIFS(ID!$T:$T,ID!$R:$R,$J687)</f>
        <v>0</v>
      </c>
      <c r="L687" s="99"/>
      <c r="M687" s="103">
        <f>SUMIFS(ID!$X:$X,ID!$V:$V,$L687)</f>
        <v>0</v>
      </c>
      <c r="N687" s="99"/>
      <c r="O687" s="103">
        <f>SUMIFS(ID!$AD:$AD,ID!$AB:$AB,$N687)</f>
        <v>0</v>
      </c>
      <c r="P687" s="99" t="str">
        <f t="shared" si="90"/>
        <v/>
      </c>
      <c r="Q687" s="22">
        <f t="shared" si="89"/>
        <v>0</v>
      </c>
      <c r="R687" s="30"/>
      <c r="S687" s="22">
        <f t="shared" si="91"/>
        <v>0</v>
      </c>
      <c r="T687" s="30"/>
      <c r="U687" s="22">
        <f t="shared" si="92"/>
        <v>0</v>
      </c>
      <c r="V687" s="78">
        <f t="shared" si="97"/>
        <v>0</v>
      </c>
      <c r="W687" s="22">
        <f t="shared" si="93"/>
        <v>0</v>
      </c>
      <c r="X687" s="76"/>
      <c r="Y687" s="22">
        <f>IF(OR(X687="",X687=ФИО!$Q$8),0,IF(COUNTIF(X:X,X687)=1,0,1))</f>
        <v>0</v>
      </c>
      <c r="AA687" s="2">
        <f>INDEX(ФИО!B:B,SUMIFS(ФИО!D:D,ФИО!Q:Q,БЮДЖЕТ!X687))</f>
        <v>0</v>
      </c>
    </row>
    <row r="688" spans="1:27" x14ac:dyDescent="0.25">
      <c r="A688" s="1"/>
      <c r="B688" s="5">
        <f t="shared" si="94"/>
        <v>688</v>
      </c>
      <c r="C688" s="5" t="str">
        <f t="shared" si="95"/>
        <v/>
      </c>
      <c r="D688" s="99"/>
      <c r="E688" s="103">
        <f>SUMIFS(ID!$H:$H,ID!$F:$F,$D688)</f>
        <v>0</v>
      </c>
      <c r="F688" s="99"/>
      <c r="G688" s="103">
        <f>SUMIFS(ID!$L:$L,ID!$J:$J,$F688)</f>
        <v>0</v>
      </c>
      <c r="H688" s="99"/>
      <c r="I688" s="103">
        <f>SUMIFS(ID!$P:$P,ID!$N:$N,$H688)</f>
        <v>0</v>
      </c>
      <c r="J688" s="99"/>
      <c r="K688" s="103">
        <f>SUMIFS(ID!$T:$T,ID!$R:$R,$J688)</f>
        <v>0</v>
      </c>
      <c r="L688" s="99"/>
      <c r="M688" s="103">
        <f>SUMIFS(ID!$X:$X,ID!$V:$V,$L688)</f>
        <v>0</v>
      </c>
      <c r="N688" s="99"/>
      <c r="O688" s="103">
        <f>SUMIFS(ID!$AD:$AD,ID!$AB:$AB,$N688)</f>
        <v>0</v>
      </c>
      <c r="P688" s="99" t="str">
        <f t="shared" si="90"/>
        <v/>
      </c>
      <c r="Q688" s="22">
        <f t="shared" si="89"/>
        <v>0</v>
      </c>
      <c r="R688" s="30"/>
      <c r="S688" s="22">
        <f t="shared" si="91"/>
        <v>0</v>
      </c>
      <c r="T688" s="30"/>
      <c r="U688" s="22">
        <f t="shared" si="92"/>
        <v>0</v>
      </c>
      <c r="V688" s="78">
        <f t="shared" si="97"/>
        <v>0</v>
      </c>
      <c r="W688" s="22">
        <f t="shared" si="93"/>
        <v>0</v>
      </c>
      <c r="X688" s="76"/>
      <c r="Y688" s="22">
        <f>IF(OR(X688="",X688=ФИО!$Q$8),0,IF(COUNTIF(X:X,X688)=1,0,1))</f>
        <v>0</v>
      </c>
      <c r="AA688" s="2">
        <f>INDEX(ФИО!B:B,SUMIFS(ФИО!D:D,ФИО!Q:Q,БЮДЖЕТ!X688))</f>
        <v>0</v>
      </c>
    </row>
    <row r="689" spans="1:27" x14ac:dyDescent="0.25">
      <c r="A689" s="1"/>
      <c r="B689" s="5">
        <f t="shared" si="94"/>
        <v>689</v>
      </c>
      <c r="C689" s="5" t="str">
        <f t="shared" si="95"/>
        <v/>
      </c>
      <c r="D689" s="99"/>
      <c r="E689" s="103">
        <f>SUMIFS(ID!$H:$H,ID!$F:$F,$D689)</f>
        <v>0</v>
      </c>
      <c r="F689" s="99"/>
      <c r="G689" s="103">
        <f>SUMIFS(ID!$L:$L,ID!$J:$J,$F689)</f>
        <v>0</v>
      </c>
      <c r="H689" s="99"/>
      <c r="I689" s="103">
        <f>SUMIFS(ID!$P:$P,ID!$N:$N,$H689)</f>
        <v>0</v>
      </c>
      <c r="J689" s="99"/>
      <c r="K689" s="103">
        <f>SUMIFS(ID!$T:$T,ID!$R:$R,$J689)</f>
        <v>0</v>
      </c>
      <c r="L689" s="99"/>
      <c r="M689" s="103">
        <f>SUMIFS(ID!$X:$X,ID!$V:$V,$L689)</f>
        <v>0</v>
      </c>
      <c r="N689" s="99"/>
      <c r="O689" s="103">
        <f>SUMIFS(ID!$AD:$AD,ID!$AB:$AB,$N689)</f>
        <v>0</v>
      </c>
      <c r="P689" s="99" t="str">
        <f t="shared" si="90"/>
        <v/>
      </c>
      <c r="Q689" s="22">
        <f t="shared" si="89"/>
        <v>0</v>
      </c>
      <c r="R689" s="30"/>
      <c r="S689" s="22">
        <f t="shared" si="91"/>
        <v>0</v>
      </c>
      <c r="T689" s="30"/>
      <c r="U689" s="22">
        <f t="shared" si="92"/>
        <v>0</v>
      </c>
      <c r="V689" s="78">
        <f t="shared" si="97"/>
        <v>0</v>
      </c>
      <c r="W689" s="22">
        <f t="shared" si="93"/>
        <v>0</v>
      </c>
      <c r="X689" s="76"/>
      <c r="Y689" s="22">
        <f>IF(OR(X689="",X689=ФИО!$Q$8),0,IF(COUNTIF(X:X,X689)=1,0,1))</f>
        <v>0</v>
      </c>
      <c r="AA689" s="2">
        <f>INDEX(ФИО!B:B,SUMIFS(ФИО!D:D,ФИО!Q:Q,БЮДЖЕТ!X689))</f>
        <v>0</v>
      </c>
    </row>
    <row r="690" spans="1:27" x14ac:dyDescent="0.25">
      <c r="A690" s="1"/>
      <c r="B690" s="5">
        <f t="shared" si="94"/>
        <v>690</v>
      </c>
      <c r="C690" s="5" t="str">
        <f t="shared" si="95"/>
        <v/>
      </c>
      <c r="D690" s="99"/>
      <c r="E690" s="103">
        <f>SUMIFS(ID!$H:$H,ID!$F:$F,$D690)</f>
        <v>0</v>
      </c>
      <c r="F690" s="99"/>
      <c r="G690" s="103">
        <f>SUMIFS(ID!$L:$L,ID!$J:$J,$F690)</f>
        <v>0</v>
      </c>
      <c r="H690" s="99"/>
      <c r="I690" s="103">
        <f>SUMIFS(ID!$P:$P,ID!$N:$N,$H690)</f>
        <v>0</v>
      </c>
      <c r="J690" s="99"/>
      <c r="K690" s="103">
        <f>SUMIFS(ID!$T:$T,ID!$R:$R,$J690)</f>
        <v>0</v>
      </c>
      <c r="L690" s="99"/>
      <c r="M690" s="103">
        <f>SUMIFS(ID!$X:$X,ID!$V:$V,$L690)</f>
        <v>0</v>
      </c>
      <c r="N690" s="99"/>
      <c r="O690" s="103">
        <f>SUMIFS(ID!$AD:$AD,ID!$AB:$AB,$N690)</f>
        <v>0</v>
      </c>
      <c r="P690" s="99" t="str">
        <f t="shared" si="90"/>
        <v/>
      </c>
      <c r="Q690" s="22">
        <f t="shared" si="89"/>
        <v>0</v>
      </c>
      <c r="R690" s="30"/>
      <c r="S690" s="22">
        <f t="shared" si="91"/>
        <v>0</v>
      </c>
      <c r="T690" s="30"/>
      <c r="U690" s="22">
        <f t="shared" si="92"/>
        <v>0</v>
      </c>
      <c r="V690" s="78">
        <f t="shared" si="97"/>
        <v>0</v>
      </c>
      <c r="W690" s="22">
        <f t="shared" si="93"/>
        <v>0</v>
      </c>
      <c r="X690" s="76"/>
      <c r="Y690" s="22">
        <f>IF(OR(X690="",X690=ФИО!$Q$8),0,IF(COUNTIF(X:X,X690)=1,0,1))</f>
        <v>0</v>
      </c>
      <c r="AA690" s="2">
        <f>INDEX(ФИО!B:B,SUMIFS(ФИО!D:D,ФИО!Q:Q,БЮДЖЕТ!X690))</f>
        <v>0</v>
      </c>
    </row>
    <row r="691" spans="1:27" x14ac:dyDescent="0.25">
      <c r="A691" s="1"/>
      <c r="B691" s="5">
        <f t="shared" si="94"/>
        <v>691</v>
      </c>
      <c r="C691" s="5" t="str">
        <f t="shared" si="95"/>
        <v/>
      </c>
      <c r="D691" s="99"/>
      <c r="E691" s="103">
        <f>SUMIFS(ID!$H:$H,ID!$F:$F,$D691)</f>
        <v>0</v>
      </c>
      <c r="F691" s="99"/>
      <c r="G691" s="103">
        <f>SUMIFS(ID!$L:$L,ID!$J:$J,$F691)</f>
        <v>0</v>
      </c>
      <c r="H691" s="99"/>
      <c r="I691" s="103">
        <f>SUMIFS(ID!$P:$P,ID!$N:$N,$H691)</f>
        <v>0</v>
      </c>
      <c r="J691" s="99"/>
      <c r="K691" s="103">
        <f>SUMIFS(ID!$T:$T,ID!$R:$R,$J691)</f>
        <v>0</v>
      </c>
      <c r="L691" s="99"/>
      <c r="M691" s="103">
        <f>SUMIFS(ID!$X:$X,ID!$V:$V,$L691)</f>
        <v>0</v>
      </c>
      <c r="N691" s="99"/>
      <c r="O691" s="103">
        <f>SUMIFS(ID!$AD:$AD,ID!$AB:$AB,$N691)</f>
        <v>0</v>
      </c>
      <c r="P691" s="99" t="str">
        <f t="shared" si="90"/>
        <v/>
      </c>
      <c r="Q691" s="22">
        <f t="shared" si="89"/>
        <v>0</v>
      </c>
      <c r="R691" s="30"/>
      <c r="S691" s="22">
        <f t="shared" si="91"/>
        <v>0</v>
      </c>
      <c r="T691" s="30"/>
      <c r="U691" s="22">
        <f t="shared" si="92"/>
        <v>0</v>
      </c>
      <c r="V691" s="78">
        <f t="shared" si="97"/>
        <v>0</v>
      </c>
      <c r="W691" s="22">
        <f t="shared" si="93"/>
        <v>0</v>
      </c>
      <c r="X691" s="76"/>
      <c r="Y691" s="22">
        <f>IF(OR(X691="",X691=ФИО!$Q$8),0,IF(COUNTIF(X:X,X691)=1,0,1))</f>
        <v>0</v>
      </c>
      <c r="AA691" s="2">
        <f>INDEX(ФИО!B:B,SUMIFS(ФИО!D:D,ФИО!Q:Q,БЮДЖЕТ!X691))</f>
        <v>0</v>
      </c>
    </row>
    <row r="692" spans="1:27" x14ac:dyDescent="0.25">
      <c r="A692" s="1"/>
      <c r="B692" s="5">
        <f t="shared" si="94"/>
        <v>692</v>
      </c>
      <c r="C692" s="5" t="str">
        <f t="shared" si="95"/>
        <v/>
      </c>
      <c r="D692" s="99"/>
      <c r="E692" s="103">
        <f>SUMIFS(ID!$H:$H,ID!$F:$F,$D692)</f>
        <v>0</v>
      </c>
      <c r="F692" s="99"/>
      <c r="G692" s="103">
        <f>SUMIFS(ID!$L:$L,ID!$J:$J,$F692)</f>
        <v>0</v>
      </c>
      <c r="H692" s="99"/>
      <c r="I692" s="103">
        <f>SUMIFS(ID!$P:$P,ID!$N:$N,$H692)</f>
        <v>0</v>
      </c>
      <c r="J692" s="99"/>
      <c r="K692" s="103">
        <f>SUMIFS(ID!$T:$T,ID!$R:$R,$J692)</f>
        <v>0</v>
      </c>
      <c r="L692" s="99"/>
      <c r="M692" s="103">
        <f>SUMIFS(ID!$X:$X,ID!$V:$V,$L692)</f>
        <v>0</v>
      </c>
      <c r="N692" s="99"/>
      <c r="O692" s="103">
        <f>SUMIFS(ID!$AD:$AD,ID!$AB:$AB,$N692)</f>
        <v>0</v>
      </c>
      <c r="P692" s="99" t="str">
        <f t="shared" si="90"/>
        <v/>
      </c>
      <c r="Q692" s="22">
        <f t="shared" si="89"/>
        <v>0</v>
      </c>
      <c r="R692" s="30"/>
      <c r="S692" s="22">
        <f t="shared" si="91"/>
        <v>0</v>
      </c>
      <c r="T692" s="30"/>
      <c r="U692" s="22">
        <f t="shared" si="92"/>
        <v>0</v>
      </c>
      <c r="V692" s="78">
        <f t="shared" si="97"/>
        <v>0</v>
      </c>
      <c r="W692" s="22">
        <f t="shared" si="93"/>
        <v>0</v>
      </c>
      <c r="X692" s="76"/>
      <c r="Y692" s="22">
        <f>IF(OR(X692="",X692=ФИО!$Q$8),0,IF(COUNTIF(X:X,X692)=1,0,1))</f>
        <v>0</v>
      </c>
      <c r="AA692" s="2">
        <f>INDEX(ФИО!B:B,SUMIFS(ФИО!D:D,ФИО!Q:Q,БЮДЖЕТ!X692))</f>
        <v>0</v>
      </c>
    </row>
    <row r="693" spans="1:27" x14ac:dyDescent="0.25">
      <c r="A693" s="1"/>
      <c r="B693" s="5">
        <f t="shared" si="94"/>
        <v>693</v>
      </c>
      <c r="C693" s="5" t="str">
        <f t="shared" si="95"/>
        <v/>
      </c>
      <c r="D693" s="99"/>
      <c r="E693" s="103">
        <f>SUMIFS(ID!$H:$H,ID!$F:$F,$D693)</f>
        <v>0</v>
      </c>
      <c r="F693" s="99"/>
      <c r="G693" s="103">
        <f>SUMIFS(ID!$L:$L,ID!$J:$J,$F693)</f>
        <v>0</v>
      </c>
      <c r="H693" s="99"/>
      <c r="I693" s="103">
        <f>SUMIFS(ID!$P:$P,ID!$N:$N,$H693)</f>
        <v>0</v>
      </c>
      <c r="J693" s="99"/>
      <c r="K693" s="103">
        <f>SUMIFS(ID!$T:$T,ID!$R:$R,$J693)</f>
        <v>0</v>
      </c>
      <c r="L693" s="99"/>
      <c r="M693" s="103">
        <f>SUMIFS(ID!$X:$X,ID!$V:$V,$L693)</f>
        <v>0</v>
      </c>
      <c r="N693" s="99"/>
      <c r="O693" s="103">
        <f>SUMIFS(ID!$AD:$AD,ID!$AB:$AB,$N693)</f>
        <v>0</v>
      </c>
      <c r="P693" s="99" t="str">
        <f t="shared" si="90"/>
        <v/>
      </c>
      <c r="Q693" s="22">
        <f t="shared" si="89"/>
        <v>0</v>
      </c>
      <c r="R693" s="30"/>
      <c r="S693" s="22">
        <f t="shared" si="91"/>
        <v>0</v>
      </c>
      <c r="T693" s="30"/>
      <c r="U693" s="22">
        <f t="shared" si="92"/>
        <v>0</v>
      </c>
      <c r="V693" s="78">
        <f t="shared" si="97"/>
        <v>0</v>
      </c>
      <c r="W693" s="22">
        <f t="shared" si="93"/>
        <v>0</v>
      </c>
      <c r="X693" s="76"/>
      <c r="Y693" s="22">
        <f>IF(OR(X693="",X693=ФИО!$Q$8),0,IF(COUNTIF(X:X,X693)=1,0,1))</f>
        <v>0</v>
      </c>
      <c r="AA693" s="2">
        <f>INDEX(ФИО!B:B,SUMIFS(ФИО!D:D,ФИО!Q:Q,БЮДЖЕТ!X693))</f>
        <v>0</v>
      </c>
    </row>
    <row r="694" spans="1:27" x14ac:dyDescent="0.25">
      <c r="A694" s="1"/>
      <c r="B694" s="5">
        <f t="shared" si="94"/>
        <v>694</v>
      </c>
      <c r="C694" s="5" t="str">
        <f t="shared" si="95"/>
        <v/>
      </c>
      <c r="D694" s="99"/>
      <c r="E694" s="103">
        <f>SUMIFS(ID!$H:$H,ID!$F:$F,$D694)</f>
        <v>0</v>
      </c>
      <c r="F694" s="99"/>
      <c r="G694" s="103">
        <f>SUMIFS(ID!$L:$L,ID!$J:$J,$F694)</f>
        <v>0</v>
      </c>
      <c r="H694" s="99"/>
      <c r="I694" s="103">
        <f>SUMIFS(ID!$P:$P,ID!$N:$N,$H694)</f>
        <v>0</v>
      </c>
      <c r="J694" s="99"/>
      <c r="K694" s="103">
        <f>SUMIFS(ID!$T:$T,ID!$R:$R,$J694)</f>
        <v>0</v>
      </c>
      <c r="L694" s="99"/>
      <c r="M694" s="103">
        <f>SUMIFS(ID!$X:$X,ID!$V:$V,$L694)</f>
        <v>0</v>
      </c>
      <c r="N694" s="99"/>
      <c r="O694" s="103">
        <f>SUMIFS(ID!$AD:$AD,ID!$AB:$AB,$N694)</f>
        <v>0</v>
      </c>
      <c r="P694" s="99" t="str">
        <f t="shared" si="90"/>
        <v/>
      </c>
      <c r="Q694" s="22">
        <f t="shared" si="89"/>
        <v>0</v>
      </c>
      <c r="R694" s="30"/>
      <c r="S694" s="22">
        <f t="shared" si="91"/>
        <v>0</v>
      </c>
      <c r="T694" s="30"/>
      <c r="U694" s="22">
        <f t="shared" si="92"/>
        <v>0</v>
      </c>
      <c r="V694" s="78">
        <f t="shared" si="97"/>
        <v>0</v>
      </c>
      <c r="W694" s="22">
        <f t="shared" si="93"/>
        <v>0</v>
      </c>
      <c r="X694" s="76"/>
      <c r="Y694" s="22">
        <f>IF(OR(X694="",X694=ФИО!$Q$8),0,IF(COUNTIF(X:X,X694)=1,0,1))</f>
        <v>0</v>
      </c>
      <c r="AA694" s="2">
        <f>INDEX(ФИО!B:B,SUMIFS(ФИО!D:D,ФИО!Q:Q,БЮДЖЕТ!X694))</f>
        <v>0</v>
      </c>
    </row>
    <row r="695" spans="1:27" x14ac:dyDescent="0.25">
      <c r="A695" s="1"/>
      <c r="B695" s="5">
        <f t="shared" si="94"/>
        <v>695</v>
      </c>
      <c r="C695" s="5" t="str">
        <f t="shared" si="95"/>
        <v/>
      </c>
      <c r="D695" s="99"/>
      <c r="E695" s="103">
        <f>SUMIFS(ID!$H:$H,ID!$F:$F,$D695)</f>
        <v>0</v>
      </c>
      <c r="F695" s="99"/>
      <c r="G695" s="103">
        <f>SUMIFS(ID!$L:$L,ID!$J:$J,$F695)</f>
        <v>0</v>
      </c>
      <c r="H695" s="99"/>
      <c r="I695" s="103">
        <f>SUMIFS(ID!$P:$P,ID!$N:$N,$H695)</f>
        <v>0</v>
      </c>
      <c r="J695" s="99"/>
      <c r="K695" s="103">
        <f>SUMIFS(ID!$T:$T,ID!$R:$R,$J695)</f>
        <v>0</v>
      </c>
      <c r="L695" s="99"/>
      <c r="M695" s="103">
        <f>SUMIFS(ID!$X:$X,ID!$V:$V,$L695)</f>
        <v>0</v>
      </c>
      <c r="N695" s="99"/>
      <c r="O695" s="103">
        <f>SUMIFS(ID!$AD:$AD,ID!$AB:$AB,$N695)</f>
        <v>0</v>
      </c>
      <c r="P695" s="99" t="str">
        <f t="shared" si="90"/>
        <v/>
      </c>
      <c r="Q695" s="22">
        <f t="shared" si="89"/>
        <v>0</v>
      </c>
      <c r="R695" s="30"/>
      <c r="S695" s="22">
        <f t="shared" si="91"/>
        <v>0</v>
      </c>
      <c r="T695" s="30"/>
      <c r="U695" s="22">
        <f t="shared" si="92"/>
        <v>0</v>
      </c>
      <c r="V695" s="78">
        <f t="shared" si="97"/>
        <v>0</v>
      </c>
      <c r="W695" s="22">
        <f t="shared" si="93"/>
        <v>0</v>
      </c>
      <c r="X695" s="76"/>
      <c r="Y695" s="22">
        <f>IF(OR(X695="",X695=ФИО!$Q$8),0,IF(COUNTIF(X:X,X695)=1,0,1))</f>
        <v>0</v>
      </c>
      <c r="AA695" s="2">
        <f>INDEX(ФИО!B:B,SUMIFS(ФИО!D:D,ФИО!Q:Q,БЮДЖЕТ!X695))</f>
        <v>0</v>
      </c>
    </row>
    <row r="696" spans="1:27" x14ac:dyDescent="0.25">
      <c r="A696" s="1"/>
      <c r="B696" s="5">
        <f t="shared" si="94"/>
        <v>696</v>
      </c>
      <c r="C696" s="5" t="str">
        <f t="shared" si="95"/>
        <v/>
      </c>
      <c r="D696" s="99"/>
      <c r="E696" s="103">
        <f>SUMIFS(ID!$H:$H,ID!$F:$F,$D696)</f>
        <v>0</v>
      </c>
      <c r="F696" s="99"/>
      <c r="G696" s="103">
        <f>SUMIFS(ID!$L:$L,ID!$J:$J,$F696)</f>
        <v>0</v>
      </c>
      <c r="H696" s="99"/>
      <c r="I696" s="103">
        <f>SUMIFS(ID!$P:$P,ID!$N:$N,$H696)</f>
        <v>0</v>
      </c>
      <c r="J696" s="99"/>
      <c r="K696" s="103">
        <f>SUMIFS(ID!$T:$T,ID!$R:$R,$J696)</f>
        <v>0</v>
      </c>
      <c r="L696" s="99"/>
      <c r="M696" s="103">
        <f>SUMIFS(ID!$X:$X,ID!$V:$V,$L696)</f>
        <v>0</v>
      </c>
      <c r="N696" s="99"/>
      <c r="O696" s="103">
        <f>SUMIFS(ID!$AD:$AD,ID!$AB:$AB,$N696)</f>
        <v>0</v>
      </c>
      <c r="P696" s="99" t="str">
        <f t="shared" si="90"/>
        <v/>
      </c>
      <c r="Q696" s="22">
        <f t="shared" si="89"/>
        <v>0</v>
      </c>
      <c r="R696" s="30"/>
      <c r="S696" s="22">
        <f t="shared" si="91"/>
        <v>0</v>
      </c>
      <c r="T696" s="30"/>
      <c r="U696" s="22">
        <f t="shared" si="92"/>
        <v>0</v>
      </c>
      <c r="V696" s="78">
        <f t="shared" si="97"/>
        <v>0</v>
      </c>
      <c r="W696" s="22">
        <f t="shared" si="93"/>
        <v>0</v>
      </c>
      <c r="X696" s="76"/>
      <c r="Y696" s="22">
        <f>IF(OR(X696="",X696=ФИО!$Q$8),0,IF(COUNTIF(X:X,X696)=1,0,1))</f>
        <v>0</v>
      </c>
      <c r="AA696" s="2">
        <f>INDEX(ФИО!B:B,SUMIFS(ФИО!D:D,ФИО!Q:Q,БЮДЖЕТ!X696))</f>
        <v>0</v>
      </c>
    </row>
    <row r="697" spans="1:27" x14ac:dyDescent="0.25">
      <c r="A697" s="1"/>
      <c r="B697" s="5">
        <f t="shared" si="94"/>
        <v>697</v>
      </c>
      <c r="C697" s="5" t="str">
        <f t="shared" si="95"/>
        <v/>
      </c>
      <c r="D697" s="99"/>
      <c r="E697" s="103">
        <f>SUMIFS(ID!$H:$H,ID!$F:$F,$D697)</f>
        <v>0</v>
      </c>
      <c r="F697" s="99"/>
      <c r="G697" s="103">
        <f>SUMIFS(ID!$L:$L,ID!$J:$J,$F697)</f>
        <v>0</v>
      </c>
      <c r="H697" s="99"/>
      <c r="I697" s="103">
        <f>SUMIFS(ID!$P:$P,ID!$N:$N,$H697)</f>
        <v>0</v>
      </c>
      <c r="J697" s="99"/>
      <c r="K697" s="103">
        <f>SUMIFS(ID!$T:$T,ID!$R:$R,$J697)</f>
        <v>0</v>
      </c>
      <c r="L697" s="99"/>
      <c r="M697" s="103">
        <f>SUMIFS(ID!$X:$X,ID!$V:$V,$L697)</f>
        <v>0</v>
      </c>
      <c r="N697" s="99"/>
      <c r="O697" s="103">
        <f>SUMIFS(ID!$AD:$AD,ID!$AB:$AB,$N697)</f>
        <v>0</v>
      </c>
      <c r="P697" s="99" t="str">
        <f t="shared" si="90"/>
        <v/>
      </c>
      <c r="Q697" s="22">
        <f t="shared" si="89"/>
        <v>0</v>
      </c>
      <c r="R697" s="30"/>
      <c r="S697" s="22">
        <f t="shared" si="91"/>
        <v>0</v>
      </c>
      <c r="T697" s="30"/>
      <c r="U697" s="22">
        <f t="shared" si="92"/>
        <v>0</v>
      </c>
      <c r="V697" s="78">
        <f t="shared" si="97"/>
        <v>0</v>
      </c>
      <c r="W697" s="22">
        <f t="shared" si="93"/>
        <v>0</v>
      </c>
      <c r="X697" s="76"/>
      <c r="Y697" s="22">
        <f>IF(OR(X697="",X697=ФИО!$Q$8),0,IF(COUNTIF(X:X,X697)=1,0,1))</f>
        <v>0</v>
      </c>
      <c r="AA697" s="2">
        <f>INDEX(ФИО!B:B,SUMIFS(ФИО!D:D,ФИО!Q:Q,БЮДЖЕТ!X697))</f>
        <v>0</v>
      </c>
    </row>
    <row r="698" spans="1:27" x14ac:dyDescent="0.25">
      <c r="A698" s="1"/>
      <c r="B698" s="5">
        <f t="shared" si="94"/>
        <v>698</v>
      </c>
      <c r="C698" s="5" t="str">
        <f t="shared" si="95"/>
        <v/>
      </c>
      <c r="D698" s="99"/>
      <c r="E698" s="103">
        <f>SUMIFS(ID!$H:$H,ID!$F:$F,$D698)</f>
        <v>0</v>
      </c>
      <c r="F698" s="99"/>
      <c r="G698" s="103">
        <f>SUMIFS(ID!$L:$L,ID!$J:$J,$F698)</f>
        <v>0</v>
      </c>
      <c r="H698" s="99"/>
      <c r="I698" s="103">
        <f>SUMIFS(ID!$P:$P,ID!$N:$N,$H698)</f>
        <v>0</v>
      </c>
      <c r="J698" s="99"/>
      <c r="K698" s="103">
        <f>SUMIFS(ID!$T:$T,ID!$R:$R,$J698)</f>
        <v>0</v>
      </c>
      <c r="L698" s="99"/>
      <c r="M698" s="103">
        <f>SUMIFS(ID!$X:$X,ID!$V:$V,$L698)</f>
        <v>0</v>
      </c>
      <c r="N698" s="99"/>
      <c r="O698" s="103">
        <f>SUMIFS(ID!$AD:$AD,ID!$AB:$AB,$N698)</f>
        <v>0</v>
      </c>
      <c r="P698" s="99" t="str">
        <f t="shared" si="90"/>
        <v/>
      </c>
      <c r="Q698" s="22">
        <f t="shared" si="89"/>
        <v>0</v>
      </c>
      <c r="R698" s="30"/>
      <c r="S698" s="22">
        <f t="shared" si="91"/>
        <v>0</v>
      </c>
      <c r="T698" s="30"/>
      <c r="U698" s="22">
        <f t="shared" si="92"/>
        <v>0</v>
      </c>
      <c r="V698" s="78">
        <f t="shared" si="97"/>
        <v>0</v>
      </c>
      <c r="W698" s="22">
        <f t="shared" si="93"/>
        <v>0</v>
      </c>
      <c r="X698" s="76"/>
      <c r="Y698" s="22">
        <f>IF(OR(X698="",X698=ФИО!$Q$8),0,IF(COUNTIF(X:X,X698)=1,0,1))</f>
        <v>0</v>
      </c>
      <c r="AA698" s="2">
        <f>INDEX(ФИО!B:B,SUMIFS(ФИО!D:D,ФИО!Q:Q,БЮДЖЕТ!X698))</f>
        <v>0</v>
      </c>
    </row>
    <row r="699" spans="1:27" x14ac:dyDescent="0.25">
      <c r="A699" s="1"/>
      <c r="B699" s="5">
        <f t="shared" si="94"/>
        <v>699</v>
      </c>
      <c r="C699" s="5" t="str">
        <f t="shared" si="95"/>
        <v/>
      </c>
      <c r="D699" s="99"/>
      <c r="E699" s="103">
        <f>SUMIFS(ID!$H:$H,ID!$F:$F,$D699)</f>
        <v>0</v>
      </c>
      <c r="F699" s="99"/>
      <c r="G699" s="103">
        <f>SUMIFS(ID!$L:$L,ID!$J:$J,$F699)</f>
        <v>0</v>
      </c>
      <c r="H699" s="99"/>
      <c r="I699" s="103">
        <f>SUMIFS(ID!$P:$P,ID!$N:$N,$H699)</f>
        <v>0</v>
      </c>
      <c r="J699" s="99"/>
      <c r="K699" s="103">
        <f>SUMIFS(ID!$T:$T,ID!$R:$R,$J699)</f>
        <v>0</v>
      </c>
      <c r="L699" s="99"/>
      <c r="M699" s="103">
        <f>SUMIFS(ID!$X:$X,ID!$V:$V,$L699)</f>
        <v>0</v>
      </c>
      <c r="N699" s="99"/>
      <c r="O699" s="103">
        <f>SUMIFS(ID!$AD:$AD,ID!$AB:$AB,$N699)</f>
        <v>0</v>
      </c>
      <c r="P699" s="99" t="str">
        <f t="shared" si="90"/>
        <v/>
      </c>
      <c r="Q699" s="22">
        <f t="shared" si="89"/>
        <v>0</v>
      </c>
      <c r="R699" s="30"/>
      <c r="S699" s="22">
        <f t="shared" si="91"/>
        <v>0</v>
      </c>
      <c r="T699" s="30"/>
      <c r="U699" s="22">
        <f t="shared" si="92"/>
        <v>0</v>
      </c>
      <c r="V699" s="78">
        <f t="shared" si="97"/>
        <v>0</v>
      </c>
      <c r="W699" s="22">
        <f t="shared" si="93"/>
        <v>0</v>
      </c>
      <c r="X699" s="76"/>
      <c r="Y699" s="22">
        <f>IF(OR(X699="",X699=ФИО!$Q$8),0,IF(COUNTIF(X:X,X699)=1,0,1))</f>
        <v>0</v>
      </c>
      <c r="AA699" s="2">
        <f>INDEX(ФИО!B:B,SUMIFS(ФИО!D:D,ФИО!Q:Q,БЮДЖЕТ!X699))</f>
        <v>0</v>
      </c>
    </row>
    <row r="700" spans="1:27" x14ac:dyDescent="0.25">
      <c r="A700" s="1"/>
      <c r="B700" s="5">
        <f t="shared" si="94"/>
        <v>700</v>
      </c>
      <c r="C700" s="5" t="str">
        <f t="shared" si="95"/>
        <v/>
      </c>
      <c r="D700" s="99"/>
      <c r="E700" s="103">
        <f>SUMIFS(ID!$H:$H,ID!$F:$F,$D700)</f>
        <v>0</v>
      </c>
      <c r="F700" s="99"/>
      <c r="G700" s="103">
        <f>SUMIFS(ID!$L:$L,ID!$J:$J,$F700)</f>
        <v>0</v>
      </c>
      <c r="H700" s="99"/>
      <c r="I700" s="103">
        <f>SUMIFS(ID!$P:$P,ID!$N:$N,$H700)</f>
        <v>0</v>
      </c>
      <c r="J700" s="99"/>
      <c r="K700" s="103">
        <f>SUMIFS(ID!$T:$T,ID!$R:$R,$J700)</f>
        <v>0</v>
      </c>
      <c r="L700" s="99"/>
      <c r="M700" s="103">
        <f>SUMIFS(ID!$X:$X,ID!$V:$V,$L700)</f>
        <v>0</v>
      </c>
      <c r="N700" s="99"/>
      <c r="O700" s="103">
        <f>SUMIFS(ID!$AD:$AD,ID!$AB:$AB,$N700)</f>
        <v>0</v>
      </c>
      <c r="P700" s="99" t="str">
        <f t="shared" si="90"/>
        <v/>
      </c>
      <c r="Q700" s="22">
        <f t="shared" si="89"/>
        <v>0</v>
      </c>
      <c r="R700" s="30"/>
      <c r="S700" s="22">
        <f t="shared" si="91"/>
        <v>0</v>
      </c>
      <c r="T700" s="30"/>
      <c r="U700" s="22">
        <f t="shared" si="92"/>
        <v>0</v>
      </c>
      <c r="V700" s="78">
        <f t="shared" si="97"/>
        <v>0</v>
      </c>
      <c r="W700" s="22">
        <f t="shared" si="93"/>
        <v>0</v>
      </c>
      <c r="X700" s="76"/>
      <c r="Y700" s="22">
        <f>IF(OR(X700="",X700=ФИО!$Q$8),0,IF(COUNTIF(X:X,X700)=1,0,1))</f>
        <v>0</v>
      </c>
      <c r="AA700" s="2">
        <f>INDEX(ФИО!B:B,SUMIFS(ФИО!D:D,ФИО!Q:Q,БЮДЖЕТ!X700))</f>
        <v>0</v>
      </c>
    </row>
    <row r="701" spans="1:27" x14ac:dyDescent="0.25">
      <c r="A701" s="1"/>
      <c r="B701" s="5">
        <f t="shared" si="94"/>
        <v>701</v>
      </c>
      <c r="C701" s="5" t="str">
        <f t="shared" si="95"/>
        <v/>
      </c>
      <c r="D701" s="99"/>
      <c r="E701" s="103">
        <f>SUMIFS(ID!$H:$H,ID!$F:$F,$D701)</f>
        <v>0</v>
      </c>
      <c r="F701" s="99"/>
      <c r="G701" s="103">
        <f>SUMIFS(ID!$L:$L,ID!$J:$J,$F701)</f>
        <v>0</v>
      </c>
      <c r="H701" s="99"/>
      <c r="I701" s="103">
        <f>SUMIFS(ID!$P:$P,ID!$N:$N,$H701)</f>
        <v>0</v>
      </c>
      <c r="J701" s="99"/>
      <c r="K701" s="103">
        <f>SUMIFS(ID!$T:$T,ID!$R:$R,$J701)</f>
        <v>0</v>
      </c>
      <c r="L701" s="99"/>
      <c r="M701" s="103">
        <f>SUMIFS(ID!$X:$X,ID!$V:$V,$L701)</f>
        <v>0</v>
      </c>
      <c r="N701" s="99"/>
      <c r="O701" s="103">
        <f>SUMIFS(ID!$AD:$AD,ID!$AB:$AB,$N701)</f>
        <v>0</v>
      </c>
      <c r="P701" s="99" t="str">
        <f t="shared" si="90"/>
        <v/>
      </c>
      <c r="Q701" s="22">
        <f t="shared" si="89"/>
        <v>0</v>
      </c>
      <c r="R701" s="30"/>
      <c r="S701" s="22">
        <f t="shared" si="91"/>
        <v>0</v>
      </c>
      <c r="T701" s="30"/>
      <c r="U701" s="22">
        <f t="shared" si="92"/>
        <v>0</v>
      </c>
      <c r="V701" s="78">
        <f t="shared" si="97"/>
        <v>0</v>
      </c>
      <c r="W701" s="22">
        <f t="shared" si="93"/>
        <v>0</v>
      </c>
      <c r="X701" s="76"/>
      <c r="Y701" s="22">
        <f>IF(OR(X701="",X701=ФИО!$Q$8),0,IF(COUNTIF(X:X,X701)=1,0,1))</f>
        <v>0</v>
      </c>
      <c r="AA701" s="2">
        <f>INDEX(ФИО!B:B,SUMIFS(ФИО!D:D,ФИО!Q:Q,БЮДЖЕТ!X701))</f>
        <v>0</v>
      </c>
    </row>
    <row r="702" spans="1:27" x14ac:dyDescent="0.25">
      <c r="A702" s="1"/>
      <c r="B702" s="5">
        <f t="shared" si="94"/>
        <v>702</v>
      </c>
      <c r="C702" s="5" t="str">
        <f t="shared" si="95"/>
        <v/>
      </c>
      <c r="D702" s="99"/>
      <c r="E702" s="103">
        <f>SUMIFS(ID!$H:$H,ID!$F:$F,$D702)</f>
        <v>0</v>
      </c>
      <c r="F702" s="99"/>
      <c r="G702" s="103">
        <f>SUMIFS(ID!$L:$L,ID!$J:$J,$F702)</f>
        <v>0</v>
      </c>
      <c r="H702" s="99"/>
      <c r="I702" s="103">
        <f>SUMIFS(ID!$P:$P,ID!$N:$N,$H702)</f>
        <v>0</v>
      </c>
      <c r="J702" s="99"/>
      <c r="K702" s="103">
        <f>SUMIFS(ID!$T:$T,ID!$R:$R,$J702)</f>
        <v>0</v>
      </c>
      <c r="L702" s="99"/>
      <c r="M702" s="103">
        <f>SUMIFS(ID!$X:$X,ID!$V:$V,$L702)</f>
        <v>0</v>
      </c>
      <c r="N702" s="99"/>
      <c r="O702" s="103">
        <f>SUMIFS(ID!$AD:$AD,ID!$AB:$AB,$N702)</f>
        <v>0</v>
      </c>
      <c r="P702" s="99" t="str">
        <f t="shared" si="90"/>
        <v/>
      </c>
      <c r="Q702" s="22">
        <f t="shared" si="89"/>
        <v>0</v>
      </c>
      <c r="R702" s="30"/>
      <c r="S702" s="22">
        <f t="shared" si="91"/>
        <v>0</v>
      </c>
      <c r="T702" s="30"/>
      <c r="U702" s="22">
        <f t="shared" si="92"/>
        <v>0</v>
      </c>
      <c r="V702" s="78">
        <f t="shared" si="97"/>
        <v>0</v>
      </c>
      <c r="W702" s="22">
        <f t="shared" si="93"/>
        <v>0</v>
      </c>
      <c r="X702" s="76"/>
      <c r="Y702" s="22">
        <f>IF(OR(X702="",X702=ФИО!$Q$8),0,IF(COUNTIF(X:X,X702)=1,0,1))</f>
        <v>0</v>
      </c>
      <c r="AA702" s="2">
        <f>INDEX(ФИО!B:B,SUMIFS(ФИО!D:D,ФИО!Q:Q,БЮДЖЕТ!X702))</f>
        <v>0</v>
      </c>
    </row>
    <row r="703" spans="1:27" x14ac:dyDescent="0.25">
      <c r="A703" s="1"/>
      <c r="B703" s="5">
        <f t="shared" si="94"/>
        <v>703</v>
      </c>
      <c r="C703" s="5" t="str">
        <f t="shared" si="95"/>
        <v/>
      </c>
      <c r="D703" s="99"/>
      <c r="E703" s="103">
        <f>SUMIFS(ID!$H:$H,ID!$F:$F,$D703)</f>
        <v>0</v>
      </c>
      <c r="F703" s="99"/>
      <c r="G703" s="103">
        <f>SUMIFS(ID!$L:$L,ID!$J:$J,$F703)</f>
        <v>0</v>
      </c>
      <c r="H703" s="99"/>
      <c r="I703" s="103">
        <f>SUMIFS(ID!$P:$P,ID!$N:$N,$H703)</f>
        <v>0</v>
      </c>
      <c r="J703" s="99"/>
      <c r="K703" s="103">
        <f>SUMIFS(ID!$T:$T,ID!$R:$R,$J703)</f>
        <v>0</v>
      </c>
      <c r="L703" s="99"/>
      <c r="M703" s="103">
        <f>SUMIFS(ID!$X:$X,ID!$V:$V,$L703)</f>
        <v>0</v>
      </c>
      <c r="N703" s="99"/>
      <c r="O703" s="103">
        <f>SUMIFS(ID!$AD:$AD,ID!$AB:$AB,$N703)</f>
        <v>0</v>
      </c>
      <c r="P703" s="99" t="str">
        <f t="shared" si="90"/>
        <v/>
      </c>
      <c r="Q703" s="22">
        <f t="shared" si="89"/>
        <v>0</v>
      </c>
      <c r="R703" s="30"/>
      <c r="S703" s="22">
        <f t="shared" si="91"/>
        <v>0</v>
      </c>
      <c r="T703" s="30"/>
      <c r="U703" s="22">
        <f t="shared" si="92"/>
        <v>0</v>
      </c>
      <c r="V703" s="78">
        <f t="shared" si="97"/>
        <v>0</v>
      </c>
      <c r="W703" s="22">
        <f t="shared" si="93"/>
        <v>0</v>
      </c>
      <c r="X703" s="76"/>
      <c r="Y703" s="22">
        <f>IF(OR(X703="",X703=ФИО!$Q$8),0,IF(COUNTIF(X:X,X703)=1,0,1))</f>
        <v>0</v>
      </c>
      <c r="AA703" s="2">
        <f>INDEX(ФИО!B:B,SUMIFS(ФИО!D:D,ФИО!Q:Q,БЮДЖЕТ!X703))</f>
        <v>0</v>
      </c>
    </row>
    <row r="704" spans="1:27" x14ac:dyDescent="0.25">
      <c r="A704" s="1"/>
      <c r="B704" s="5">
        <f t="shared" si="94"/>
        <v>704</v>
      </c>
      <c r="C704" s="5" t="str">
        <f t="shared" si="95"/>
        <v/>
      </c>
      <c r="D704" s="99"/>
      <c r="E704" s="103">
        <f>SUMIFS(ID!$H:$H,ID!$F:$F,$D704)</f>
        <v>0</v>
      </c>
      <c r="F704" s="99"/>
      <c r="G704" s="103">
        <f>SUMIFS(ID!$L:$L,ID!$J:$J,$F704)</f>
        <v>0</v>
      </c>
      <c r="H704" s="99"/>
      <c r="I704" s="103">
        <f>SUMIFS(ID!$P:$P,ID!$N:$N,$H704)</f>
        <v>0</v>
      </c>
      <c r="J704" s="99"/>
      <c r="K704" s="103">
        <f>SUMIFS(ID!$T:$T,ID!$R:$R,$J704)</f>
        <v>0</v>
      </c>
      <c r="L704" s="99"/>
      <c r="M704" s="103">
        <f>SUMIFS(ID!$X:$X,ID!$V:$V,$L704)</f>
        <v>0</v>
      </c>
      <c r="N704" s="99"/>
      <c r="O704" s="103">
        <f>SUMIFS(ID!$AD:$AD,ID!$AB:$AB,$N704)</f>
        <v>0</v>
      </c>
      <c r="P704" s="99" t="str">
        <f t="shared" si="90"/>
        <v/>
      </c>
      <c r="Q704" s="22">
        <f t="shared" si="89"/>
        <v>0</v>
      </c>
      <c r="R704" s="30"/>
      <c r="S704" s="22">
        <f t="shared" si="91"/>
        <v>0</v>
      </c>
      <c r="T704" s="30"/>
      <c r="U704" s="22">
        <f t="shared" si="92"/>
        <v>0</v>
      </c>
      <c r="V704" s="78">
        <f t="shared" si="97"/>
        <v>0</v>
      </c>
      <c r="W704" s="22">
        <f t="shared" si="93"/>
        <v>0</v>
      </c>
      <c r="X704" s="76"/>
      <c r="Y704" s="22">
        <f>IF(OR(X704="",X704=ФИО!$Q$8),0,IF(COUNTIF(X:X,X704)=1,0,1))</f>
        <v>0</v>
      </c>
      <c r="AA704" s="2">
        <f>INDEX(ФИО!B:B,SUMIFS(ФИО!D:D,ФИО!Q:Q,БЮДЖЕТ!X704))</f>
        <v>0</v>
      </c>
    </row>
    <row r="705" spans="1:27" x14ac:dyDescent="0.25">
      <c r="A705" s="1"/>
      <c r="B705" s="5">
        <f t="shared" si="94"/>
        <v>705</v>
      </c>
      <c r="C705" s="5" t="str">
        <f t="shared" si="95"/>
        <v/>
      </c>
      <c r="D705" s="99"/>
      <c r="E705" s="103">
        <f>SUMIFS(ID!$H:$H,ID!$F:$F,$D705)</f>
        <v>0</v>
      </c>
      <c r="F705" s="99"/>
      <c r="G705" s="103">
        <f>SUMIFS(ID!$L:$L,ID!$J:$J,$F705)</f>
        <v>0</v>
      </c>
      <c r="H705" s="99"/>
      <c r="I705" s="103">
        <f>SUMIFS(ID!$P:$P,ID!$N:$N,$H705)</f>
        <v>0</v>
      </c>
      <c r="J705" s="99"/>
      <c r="K705" s="103">
        <f>SUMIFS(ID!$T:$T,ID!$R:$R,$J705)</f>
        <v>0</v>
      </c>
      <c r="L705" s="99"/>
      <c r="M705" s="103">
        <f>SUMIFS(ID!$X:$X,ID!$V:$V,$L705)</f>
        <v>0</v>
      </c>
      <c r="N705" s="99"/>
      <c r="O705" s="103">
        <f>SUMIFS(ID!$AD:$AD,ID!$AB:$AB,$N705)</f>
        <v>0</v>
      </c>
      <c r="P705" s="99" t="str">
        <f t="shared" si="90"/>
        <v/>
      </c>
      <c r="Q705" s="22">
        <f t="shared" si="89"/>
        <v>0</v>
      </c>
      <c r="R705" s="30"/>
      <c r="S705" s="22">
        <f t="shared" si="91"/>
        <v>0</v>
      </c>
      <c r="T705" s="30"/>
      <c r="U705" s="22">
        <f t="shared" si="92"/>
        <v>0</v>
      </c>
      <c r="V705" s="78">
        <f t="shared" si="97"/>
        <v>0</v>
      </c>
      <c r="W705" s="22">
        <f t="shared" si="93"/>
        <v>0</v>
      </c>
      <c r="X705" s="76"/>
      <c r="Y705" s="22">
        <f>IF(OR(X705="",X705=ФИО!$Q$8),0,IF(COUNTIF(X:X,X705)=1,0,1))</f>
        <v>0</v>
      </c>
      <c r="AA705" s="2">
        <f>INDEX(ФИО!B:B,SUMIFS(ФИО!D:D,ФИО!Q:Q,БЮДЖЕТ!X705))</f>
        <v>0</v>
      </c>
    </row>
    <row r="706" spans="1:27" x14ac:dyDescent="0.25">
      <c r="A706" s="1"/>
      <c r="B706" s="5">
        <f t="shared" si="94"/>
        <v>706</v>
      </c>
      <c r="C706" s="5" t="str">
        <f t="shared" si="95"/>
        <v/>
      </c>
      <c r="D706" s="99"/>
      <c r="E706" s="103">
        <f>SUMIFS(ID!$H:$H,ID!$F:$F,$D706)</f>
        <v>0</v>
      </c>
      <c r="F706" s="99"/>
      <c r="G706" s="103">
        <f>SUMIFS(ID!$L:$L,ID!$J:$J,$F706)</f>
        <v>0</v>
      </c>
      <c r="H706" s="99"/>
      <c r="I706" s="103">
        <f>SUMIFS(ID!$P:$P,ID!$N:$N,$H706)</f>
        <v>0</v>
      </c>
      <c r="J706" s="99"/>
      <c r="K706" s="103">
        <f>SUMIFS(ID!$T:$T,ID!$R:$R,$J706)</f>
        <v>0</v>
      </c>
      <c r="L706" s="99"/>
      <c r="M706" s="103">
        <f>SUMIFS(ID!$X:$X,ID!$V:$V,$L706)</f>
        <v>0</v>
      </c>
      <c r="N706" s="99"/>
      <c r="O706" s="103">
        <f>SUMIFS(ID!$AD:$AD,ID!$AB:$AB,$N706)</f>
        <v>0</v>
      </c>
      <c r="P706" s="99" t="str">
        <f t="shared" si="90"/>
        <v/>
      </c>
      <c r="Q706" s="22">
        <f t="shared" si="89"/>
        <v>0</v>
      </c>
      <c r="R706" s="30"/>
      <c r="S706" s="22">
        <f t="shared" si="91"/>
        <v>0</v>
      </c>
      <c r="T706" s="30"/>
      <c r="U706" s="22">
        <f t="shared" si="92"/>
        <v>0</v>
      </c>
      <c r="V706" s="78">
        <f t="shared" si="97"/>
        <v>0</v>
      </c>
      <c r="W706" s="22">
        <f t="shared" si="93"/>
        <v>0</v>
      </c>
      <c r="X706" s="76"/>
      <c r="Y706" s="22">
        <f>IF(OR(X706="",X706=ФИО!$Q$8),0,IF(COUNTIF(X:X,X706)=1,0,1))</f>
        <v>0</v>
      </c>
      <c r="AA706" s="2">
        <f>INDEX(ФИО!B:B,SUMIFS(ФИО!D:D,ФИО!Q:Q,БЮДЖЕТ!X706))</f>
        <v>0</v>
      </c>
    </row>
    <row r="707" spans="1:27" x14ac:dyDescent="0.25">
      <c r="A707" s="1"/>
      <c r="B707" s="5">
        <f t="shared" si="94"/>
        <v>707</v>
      </c>
      <c r="C707" s="5" t="str">
        <f t="shared" si="95"/>
        <v/>
      </c>
      <c r="D707" s="99"/>
      <c r="E707" s="103">
        <f>SUMIFS(ID!$H:$H,ID!$F:$F,$D707)</f>
        <v>0</v>
      </c>
      <c r="F707" s="99"/>
      <c r="G707" s="103">
        <f>SUMIFS(ID!$L:$L,ID!$J:$J,$F707)</f>
        <v>0</v>
      </c>
      <c r="H707" s="99"/>
      <c r="I707" s="103">
        <f>SUMIFS(ID!$P:$P,ID!$N:$N,$H707)</f>
        <v>0</v>
      </c>
      <c r="J707" s="99"/>
      <c r="K707" s="103">
        <f>SUMIFS(ID!$T:$T,ID!$R:$R,$J707)</f>
        <v>0</v>
      </c>
      <c r="L707" s="99"/>
      <c r="M707" s="103">
        <f>SUMIFS(ID!$X:$X,ID!$V:$V,$L707)</f>
        <v>0</v>
      </c>
      <c r="N707" s="99"/>
      <c r="O707" s="103">
        <f>SUMIFS(ID!$AD:$AD,ID!$AB:$AB,$N707)</f>
        <v>0</v>
      </c>
      <c r="P707" s="99" t="str">
        <f t="shared" si="90"/>
        <v/>
      </c>
      <c r="Q707" s="22">
        <f t="shared" si="89"/>
        <v>0</v>
      </c>
      <c r="R707" s="30"/>
      <c r="S707" s="22">
        <f t="shared" si="91"/>
        <v>0</v>
      </c>
      <c r="T707" s="30"/>
      <c r="U707" s="22">
        <f t="shared" si="92"/>
        <v>0</v>
      </c>
      <c r="V707" s="78">
        <f t="shared" si="97"/>
        <v>0</v>
      </c>
      <c r="W707" s="22">
        <f t="shared" si="93"/>
        <v>0</v>
      </c>
      <c r="X707" s="76"/>
      <c r="Y707" s="22">
        <f>IF(OR(X707="",X707=ФИО!$Q$8),0,IF(COUNTIF(X:X,X707)=1,0,1))</f>
        <v>0</v>
      </c>
      <c r="AA707" s="2">
        <f>INDEX(ФИО!B:B,SUMIFS(ФИО!D:D,ФИО!Q:Q,БЮДЖЕТ!X707))</f>
        <v>0</v>
      </c>
    </row>
    <row r="708" spans="1:27" x14ac:dyDescent="0.25">
      <c r="A708" s="1"/>
      <c r="B708" s="5">
        <f t="shared" si="94"/>
        <v>708</v>
      </c>
      <c r="C708" s="5" t="str">
        <f t="shared" si="95"/>
        <v/>
      </c>
      <c r="D708" s="99"/>
      <c r="E708" s="103">
        <f>SUMIFS(ID!$H:$H,ID!$F:$F,$D708)</f>
        <v>0</v>
      </c>
      <c r="F708" s="99"/>
      <c r="G708" s="103">
        <f>SUMIFS(ID!$L:$L,ID!$J:$J,$F708)</f>
        <v>0</v>
      </c>
      <c r="H708" s="99"/>
      <c r="I708" s="103">
        <f>SUMIFS(ID!$P:$P,ID!$N:$N,$H708)</f>
        <v>0</v>
      </c>
      <c r="J708" s="99"/>
      <c r="K708" s="103">
        <f>SUMIFS(ID!$T:$T,ID!$R:$R,$J708)</f>
        <v>0</v>
      </c>
      <c r="L708" s="99"/>
      <c r="M708" s="103">
        <f>SUMIFS(ID!$X:$X,ID!$V:$V,$L708)</f>
        <v>0</v>
      </c>
      <c r="N708" s="99"/>
      <c r="O708" s="103">
        <f>SUMIFS(ID!$AD:$AD,ID!$AB:$AB,$N708)</f>
        <v>0</v>
      </c>
      <c r="P708" s="99" t="str">
        <f t="shared" si="90"/>
        <v/>
      </c>
      <c r="Q708" s="22">
        <f t="shared" si="89"/>
        <v>0</v>
      </c>
      <c r="R708" s="30"/>
      <c r="S708" s="22">
        <f t="shared" si="91"/>
        <v>0</v>
      </c>
      <c r="T708" s="30"/>
      <c r="U708" s="22">
        <f t="shared" si="92"/>
        <v>0</v>
      </c>
      <c r="V708" s="78">
        <f t="shared" si="97"/>
        <v>0</v>
      </c>
      <c r="W708" s="22">
        <f t="shared" si="93"/>
        <v>0</v>
      </c>
      <c r="X708" s="76"/>
      <c r="Y708" s="22">
        <f>IF(OR(X708="",X708=ФИО!$Q$8),0,IF(COUNTIF(X:X,X708)=1,0,1))</f>
        <v>0</v>
      </c>
      <c r="AA708" s="2">
        <f>INDEX(ФИО!B:B,SUMIFS(ФИО!D:D,ФИО!Q:Q,БЮДЖЕТ!X708))</f>
        <v>0</v>
      </c>
    </row>
    <row r="709" spans="1:27" x14ac:dyDescent="0.25">
      <c r="A709" s="1"/>
      <c r="B709" s="5">
        <f t="shared" si="94"/>
        <v>709</v>
      </c>
      <c r="C709" s="5" t="str">
        <f t="shared" si="95"/>
        <v/>
      </c>
      <c r="D709" s="99"/>
      <c r="E709" s="103">
        <f>SUMIFS(ID!$H:$H,ID!$F:$F,$D709)</f>
        <v>0</v>
      </c>
      <c r="F709" s="99"/>
      <c r="G709" s="103">
        <f>SUMIFS(ID!$L:$L,ID!$J:$J,$F709)</f>
        <v>0</v>
      </c>
      <c r="H709" s="99"/>
      <c r="I709" s="103">
        <f>SUMIFS(ID!$P:$P,ID!$N:$N,$H709)</f>
        <v>0</v>
      </c>
      <c r="J709" s="99"/>
      <c r="K709" s="103">
        <f>SUMIFS(ID!$T:$T,ID!$R:$R,$J709)</f>
        <v>0</v>
      </c>
      <c r="L709" s="99"/>
      <c r="M709" s="103">
        <f>SUMIFS(ID!$X:$X,ID!$V:$V,$L709)</f>
        <v>0</v>
      </c>
      <c r="N709" s="99"/>
      <c r="O709" s="103">
        <f>SUMIFS(ID!$AD:$AD,ID!$AB:$AB,$N709)</f>
        <v>0</v>
      </c>
      <c r="P709" s="99" t="str">
        <f t="shared" si="90"/>
        <v/>
      </c>
      <c r="Q709" s="22">
        <f t="shared" si="89"/>
        <v>0</v>
      </c>
      <c r="R709" s="30"/>
      <c r="S709" s="22">
        <f t="shared" si="91"/>
        <v>0</v>
      </c>
      <c r="T709" s="30"/>
      <c r="U709" s="22">
        <f t="shared" si="92"/>
        <v>0</v>
      </c>
      <c r="V709" s="78">
        <f t="shared" si="97"/>
        <v>0</v>
      </c>
      <c r="W709" s="22">
        <f t="shared" si="93"/>
        <v>0</v>
      </c>
      <c r="X709" s="76"/>
      <c r="Y709" s="22">
        <f>IF(OR(X709="",X709=ФИО!$Q$8),0,IF(COUNTIF(X:X,X709)=1,0,1))</f>
        <v>0</v>
      </c>
      <c r="AA709" s="2">
        <f>INDEX(ФИО!B:B,SUMIFS(ФИО!D:D,ФИО!Q:Q,БЮДЖЕТ!X709))</f>
        <v>0</v>
      </c>
    </row>
    <row r="710" spans="1:27" x14ac:dyDescent="0.25">
      <c r="A710" s="1"/>
      <c r="B710" s="5">
        <f t="shared" si="94"/>
        <v>710</v>
      </c>
      <c r="C710" s="5" t="str">
        <f t="shared" si="95"/>
        <v/>
      </c>
      <c r="D710" s="99"/>
      <c r="E710" s="103">
        <f>SUMIFS(ID!$H:$H,ID!$F:$F,$D710)</f>
        <v>0</v>
      </c>
      <c r="F710" s="99"/>
      <c r="G710" s="103">
        <f>SUMIFS(ID!$L:$L,ID!$J:$J,$F710)</f>
        <v>0</v>
      </c>
      <c r="H710" s="99"/>
      <c r="I710" s="103">
        <f>SUMIFS(ID!$P:$P,ID!$N:$N,$H710)</f>
        <v>0</v>
      </c>
      <c r="J710" s="99"/>
      <c r="K710" s="103">
        <f>SUMIFS(ID!$T:$T,ID!$R:$R,$J710)</f>
        <v>0</v>
      </c>
      <c r="L710" s="99"/>
      <c r="M710" s="103">
        <f>SUMIFS(ID!$X:$X,ID!$V:$V,$L710)</f>
        <v>0</v>
      </c>
      <c r="N710" s="99"/>
      <c r="O710" s="103">
        <f>SUMIFS(ID!$AD:$AD,ID!$AB:$AB,$N710)</f>
        <v>0</v>
      </c>
      <c r="P710" s="99" t="str">
        <f t="shared" si="90"/>
        <v/>
      </c>
      <c r="Q710" s="22">
        <f t="shared" si="89"/>
        <v>0</v>
      </c>
      <c r="R710" s="30"/>
      <c r="S710" s="22">
        <f t="shared" si="91"/>
        <v>0</v>
      </c>
      <c r="T710" s="30"/>
      <c r="U710" s="22">
        <f t="shared" si="92"/>
        <v>0</v>
      </c>
      <c r="V710" s="78">
        <f t="shared" si="97"/>
        <v>0</v>
      </c>
      <c r="W710" s="22">
        <f t="shared" si="93"/>
        <v>0</v>
      </c>
      <c r="X710" s="76"/>
      <c r="Y710" s="22">
        <f>IF(OR(X710="",X710=ФИО!$Q$8),0,IF(COUNTIF(X:X,X710)=1,0,1))</f>
        <v>0</v>
      </c>
      <c r="AA710" s="2">
        <f>INDEX(ФИО!B:B,SUMIFS(ФИО!D:D,ФИО!Q:Q,БЮДЖЕТ!X710))</f>
        <v>0</v>
      </c>
    </row>
    <row r="711" spans="1:27" x14ac:dyDescent="0.25">
      <c r="A711" s="1"/>
      <c r="B711" s="5">
        <f t="shared" si="94"/>
        <v>711</v>
      </c>
      <c r="C711" s="5" t="str">
        <f t="shared" si="95"/>
        <v/>
      </c>
      <c r="D711" s="99"/>
      <c r="E711" s="103">
        <f>SUMIFS(ID!$H:$H,ID!$F:$F,$D711)</f>
        <v>0</v>
      </c>
      <c r="F711" s="99"/>
      <c r="G711" s="103">
        <f>SUMIFS(ID!$L:$L,ID!$J:$J,$F711)</f>
        <v>0</v>
      </c>
      <c r="H711" s="99"/>
      <c r="I711" s="103">
        <f>SUMIFS(ID!$P:$P,ID!$N:$N,$H711)</f>
        <v>0</v>
      </c>
      <c r="J711" s="99"/>
      <c r="K711" s="103">
        <f>SUMIFS(ID!$T:$T,ID!$R:$R,$J711)</f>
        <v>0</v>
      </c>
      <c r="L711" s="99"/>
      <c r="M711" s="103">
        <f>SUMIFS(ID!$X:$X,ID!$V:$V,$L711)</f>
        <v>0</v>
      </c>
      <c r="N711" s="99"/>
      <c r="O711" s="103">
        <f>SUMIFS(ID!$AD:$AD,ID!$AB:$AB,$N711)</f>
        <v>0</v>
      </c>
      <c r="P711" s="99" t="str">
        <f t="shared" si="90"/>
        <v/>
      </c>
      <c r="Q711" s="22">
        <f t="shared" si="89"/>
        <v>0</v>
      </c>
      <c r="R711" s="30"/>
      <c r="S711" s="22">
        <f t="shared" si="91"/>
        <v>0</v>
      </c>
      <c r="T711" s="30"/>
      <c r="U711" s="22">
        <f t="shared" si="92"/>
        <v>0</v>
      </c>
      <c r="V711" s="78">
        <f t="shared" si="97"/>
        <v>0</v>
      </c>
      <c r="W711" s="22">
        <f t="shared" si="93"/>
        <v>0</v>
      </c>
      <c r="X711" s="76"/>
      <c r="Y711" s="22">
        <f>IF(OR(X711="",X711=ФИО!$Q$8),0,IF(COUNTIF(X:X,X711)=1,0,1))</f>
        <v>0</v>
      </c>
      <c r="AA711" s="2">
        <f>INDEX(ФИО!B:B,SUMIFS(ФИО!D:D,ФИО!Q:Q,БЮДЖЕТ!X711))</f>
        <v>0</v>
      </c>
    </row>
    <row r="712" spans="1:27" x14ac:dyDescent="0.25">
      <c r="A712" s="1"/>
      <c r="B712" s="5">
        <f t="shared" si="94"/>
        <v>712</v>
      </c>
      <c r="C712" s="5" t="str">
        <f t="shared" si="95"/>
        <v/>
      </c>
      <c r="D712" s="99"/>
      <c r="E712" s="103">
        <f>SUMIFS(ID!$H:$H,ID!$F:$F,$D712)</f>
        <v>0</v>
      </c>
      <c r="F712" s="99"/>
      <c r="G712" s="103">
        <f>SUMIFS(ID!$L:$L,ID!$J:$J,$F712)</f>
        <v>0</v>
      </c>
      <c r="H712" s="99"/>
      <c r="I712" s="103">
        <f>SUMIFS(ID!$P:$P,ID!$N:$N,$H712)</f>
        <v>0</v>
      </c>
      <c r="J712" s="99"/>
      <c r="K712" s="103">
        <f>SUMIFS(ID!$T:$T,ID!$R:$R,$J712)</f>
        <v>0</v>
      </c>
      <c r="L712" s="99"/>
      <c r="M712" s="103">
        <f>SUMIFS(ID!$X:$X,ID!$V:$V,$L712)</f>
        <v>0</v>
      </c>
      <c r="N712" s="99"/>
      <c r="O712" s="103">
        <f>SUMIFS(ID!$AD:$AD,ID!$AB:$AB,$N712)</f>
        <v>0</v>
      </c>
      <c r="P712" s="99" t="str">
        <f t="shared" si="90"/>
        <v/>
      </c>
      <c r="Q712" s="22">
        <f t="shared" si="89"/>
        <v>0</v>
      </c>
      <c r="R712" s="30"/>
      <c r="S712" s="22">
        <f t="shared" si="91"/>
        <v>0</v>
      </c>
      <c r="T712" s="30"/>
      <c r="U712" s="22">
        <f t="shared" si="92"/>
        <v>0</v>
      </c>
      <c r="V712" s="78">
        <f t="shared" si="97"/>
        <v>0</v>
      </c>
      <c r="W712" s="22">
        <f t="shared" si="93"/>
        <v>0</v>
      </c>
      <c r="X712" s="76"/>
      <c r="Y712" s="22">
        <f>IF(OR(X712="",X712=ФИО!$Q$8),0,IF(COUNTIF(X:X,X712)=1,0,1))</f>
        <v>0</v>
      </c>
      <c r="AA712" s="2">
        <f>INDEX(ФИО!B:B,SUMIFS(ФИО!D:D,ФИО!Q:Q,БЮДЖЕТ!X712))</f>
        <v>0</v>
      </c>
    </row>
    <row r="713" spans="1:27" x14ac:dyDescent="0.25">
      <c r="A713" s="1"/>
      <c r="B713" s="5">
        <f t="shared" si="94"/>
        <v>713</v>
      </c>
      <c r="C713" s="5" t="str">
        <f t="shared" si="95"/>
        <v/>
      </c>
      <c r="D713" s="99"/>
      <c r="E713" s="103">
        <f>SUMIFS(ID!$H:$H,ID!$F:$F,$D713)</f>
        <v>0</v>
      </c>
      <c r="F713" s="99"/>
      <c r="G713" s="103">
        <f>SUMIFS(ID!$L:$L,ID!$J:$J,$F713)</f>
        <v>0</v>
      </c>
      <c r="H713" s="99"/>
      <c r="I713" s="103">
        <f>SUMIFS(ID!$P:$P,ID!$N:$N,$H713)</f>
        <v>0</v>
      </c>
      <c r="J713" s="99"/>
      <c r="K713" s="103">
        <f>SUMIFS(ID!$T:$T,ID!$R:$R,$J713)</f>
        <v>0</v>
      </c>
      <c r="L713" s="99"/>
      <c r="M713" s="103">
        <f>SUMIFS(ID!$X:$X,ID!$V:$V,$L713)</f>
        <v>0</v>
      </c>
      <c r="N713" s="99"/>
      <c r="O713" s="103">
        <f>SUMIFS(ID!$AD:$AD,ID!$AB:$AB,$N713)</f>
        <v>0</v>
      </c>
      <c r="P713" s="99" t="str">
        <f t="shared" si="90"/>
        <v/>
      </c>
      <c r="Q713" s="22">
        <f t="shared" si="89"/>
        <v>0</v>
      </c>
      <c r="R713" s="30"/>
      <c r="S713" s="22">
        <f t="shared" si="91"/>
        <v>0</v>
      </c>
      <c r="T713" s="30"/>
      <c r="U713" s="22">
        <f t="shared" si="92"/>
        <v>0</v>
      </c>
      <c r="V713" s="78">
        <f t="shared" si="97"/>
        <v>0</v>
      </c>
      <c r="W713" s="22">
        <f t="shared" si="93"/>
        <v>0</v>
      </c>
      <c r="X713" s="76"/>
      <c r="Y713" s="22">
        <f>IF(OR(X713="",X713=ФИО!$Q$8),0,IF(COUNTIF(X:X,X713)=1,0,1))</f>
        <v>0</v>
      </c>
      <c r="AA713" s="2">
        <f>INDEX(ФИО!B:B,SUMIFS(ФИО!D:D,ФИО!Q:Q,БЮДЖЕТ!X713))</f>
        <v>0</v>
      </c>
    </row>
    <row r="714" spans="1:27" x14ac:dyDescent="0.25">
      <c r="A714" s="1"/>
      <c r="B714" s="5">
        <f t="shared" si="94"/>
        <v>714</v>
      </c>
      <c r="C714" s="5" t="str">
        <f t="shared" si="95"/>
        <v/>
      </c>
      <c r="D714" s="99"/>
      <c r="E714" s="103">
        <f>SUMIFS(ID!$H:$H,ID!$F:$F,$D714)</f>
        <v>0</v>
      </c>
      <c r="F714" s="99"/>
      <c r="G714" s="103">
        <f>SUMIFS(ID!$L:$L,ID!$J:$J,$F714)</f>
        <v>0</v>
      </c>
      <c r="H714" s="99"/>
      <c r="I714" s="103">
        <f>SUMIFS(ID!$P:$P,ID!$N:$N,$H714)</f>
        <v>0</v>
      </c>
      <c r="J714" s="99"/>
      <c r="K714" s="103">
        <f>SUMIFS(ID!$T:$T,ID!$R:$R,$J714)</f>
        <v>0</v>
      </c>
      <c r="L714" s="99"/>
      <c r="M714" s="103">
        <f>SUMIFS(ID!$X:$X,ID!$V:$V,$L714)</f>
        <v>0</v>
      </c>
      <c r="N714" s="99"/>
      <c r="O714" s="103">
        <f>SUMIFS(ID!$AD:$AD,ID!$AB:$AB,$N714)</f>
        <v>0</v>
      </c>
      <c r="P714" s="99" t="str">
        <f t="shared" si="90"/>
        <v/>
      </c>
      <c r="Q714" s="22">
        <f t="shared" si="89"/>
        <v>0</v>
      </c>
      <c r="R714" s="30"/>
      <c r="S714" s="22">
        <f t="shared" si="91"/>
        <v>0</v>
      </c>
      <c r="T714" s="30"/>
      <c r="U714" s="22">
        <f t="shared" si="92"/>
        <v>0</v>
      </c>
      <c r="V714" s="78">
        <f t="shared" si="96"/>
        <v>0</v>
      </c>
      <c r="W714" s="22">
        <f t="shared" si="93"/>
        <v>0</v>
      </c>
      <c r="X714" s="76"/>
      <c r="Y714" s="22">
        <f>IF(OR(X714="",X714=ФИО!$Q$8),0,IF(COUNTIF(X:X,X714)=1,0,1))</f>
        <v>0</v>
      </c>
      <c r="AA714" s="2">
        <f>INDEX(ФИО!B:B,SUMIFS(ФИО!D:D,ФИО!Q:Q,БЮДЖЕТ!X714))</f>
        <v>0</v>
      </c>
    </row>
    <row r="715" spans="1:27" x14ac:dyDescent="0.25">
      <c r="A715" s="1"/>
      <c r="B715" s="5">
        <f t="shared" si="94"/>
        <v>715</v>
      </c>
      <c r="C715" s="5" t="str">
        <f t="shared" si="95"/>
        <v/>
      </c>
      <c r="D715" s="99"/>
      <c r="E715" s="103">
        <f>SUMIFS(ID!$H:$H,ID!$F:$F,$D715)</f>
        <v>0</v>
      </c>
      <c r="F715" s="99"/>
      <c r="G715" s="103">
        <f>SUMIFS(ID!$L:$L,ID!$J:$J,$F715)</f>
        <v>0</v>
      </c>
      <c r="H715" s="99"/>
      <c r="I715" s="103">
        <f>SUMIFS(ID!$P:$P,ID!$N:$N,$H715)</f>
        <v>0</v>
      </c>
      <c r="J715" s="99"/>
      <c r="K715" s="103">
        <f>SUMIFS(ID!$T:$T,ID!$R:$R,$J715)</f>
        <v>0</v>
      </c>
      <c r="L715" s="99"/>
      <c r="M715" s="103">
        <f>SUMIFS(ID!$X:$X,ID!$V:$V,$L715)</f>
        <v>0</v>
      </c>
      <c r="N715" s="99"/>
      <c r="O715" s="103">
        <f>SUMIFS(ID!$AD:$AD,ID!$AB:$AB,$N715)</f>
        <v>0</v>
      </c>
      <c r="P715" s="99" t="str">
        <f t="shared" si="90"/>
        <v/>
      </c>
      <c r="Q715" s="22">
        <f t="shared" ref="Q715:Q778" si="98">IF(P715="Ошибка!",1,IF(P715="",0,IF(COUNTIF(P:P,P715)=1,0,1)))</f>
        <v>0</v>
      </c>
      <c r="R715" s="30"/>
      <c r="S715" s="22">
        <f t="shared" si="91"/>
        <v>0</v>
      </c>
      <c r="T715" s="30"/>
      <c r="U715" s="22">
        <f t="shared" si="92"/>
        <v>0</v>
      </c>
      <c r="V715" s="78">
        <f t="shared" si="96"/>
        <v>0</v>
      </c>
      <c r="W715" s="22">
        <f t="shared" si="93"/>
        <v>0</v>
      </c>
      <c r="X715" s="76"/>
      <c r="Y715" s="22">
        <f>IF(OR(X715="",X715=ФИО!$Q$8),0,IF(COUNTIF(X:X,X715)=1,0,1))</f>
        <v>0</v>
      </c>
      <c r="AA715" s="2">
        <f>INDEX(ФИО!B:B,SUMIFS(ФИО!D:D,ФИО!Q:Q,БЮДЖЕТ!X715))</f>
        <v>0</v>
      </c>
    </row>
    <row r="716" spans="1:27" x14ac:dyDescent="0.25">
      <c r="A716" s="1"/>
      <c r="B716" s="5">
        <f t="shared" si="94"/>
        <v>716</v>
      </c>
      <c r="C716" s="5" t="str">
        <f t="shared" si="95"/>
        <v/>
      </c>
      <c r="D716" s="99"/>
      <c r="E716" s="103">
        <f>SUMIFS(ID!$H:$H,ID!$F:$F,$D716)</f>
        <v>0</v>
      </c>
      <c r="F716" s="99"/>
      <c r="G716" s="103">
        <f>SUMIFS(ID!$L:$L,ID!$J:$J,$F716)</f>
        <v>0</v>
      </c>
      <c r="H716" s="99"/>
      <c r="I716" s="103">
        <f>SUMIFS(ID!$P:$P,ID!$N:$N,$H716)</f>
        <v>0</v>
      </c>
      <c r="J716" s="99"/>
      <c r="K716" s="103">
        <f>SUMIFS(ID!$T:$T,ID!$R:$R,$J716)</f>
        <v>0</v>
      </c>
      <c r="L716" s="99"/>
      <c r="M716" s="103">
        <f>SUMIFS(ID!$X:$X,ID!$V:$V,$L716)</f>
        <v>0</v>
      </c>
      <c r="N716" s="99"/>
      <c r="O716" s="103">
        <f>SUMIFS(ID!$AD:$AD,ID!$AB:$AB,$N716)</f>
        <v>0</v>
      </c>
      <c r="P716" s="99" t="str">
        <f t="shared" ref="P716:P779" si="99">IF(OR(N716="",O716=0),"",IF(OR(E716=0,G716=0,I716=0,M716=0),"Ошибка!",E716&amp;"."&amp;G716&amp;"."&amp;I716&amp;"."&amp;M716&amp;"."&amp;O716))</f>
        <v/>
      </c>
      <c r="Q716" s="22">
        <f t="shared" si="98"/>
        <v>0</v>
      </c>
      <c r="R716" s="30"/>
      <c r="S716" s="22">
        <f t="shared" si="91"/>
        <v>0</v>
      </c>
      <c r="T716" s="30"/>
      <c r="U716" s="22">
        <f t="shared" si="92"/>
        <v>0</v>
      </c>
      <c r="V716" s="78">
        <f t="shared" si="96"/>
        <v>0</v>
      </c>
      <c r="W716" s="22">
        <f t="shared" si="93"/>
        <v>0</v>
      </c>
      <c r="X716" s="76"/>
      <c r="Y716" s="22">
        <f>IF(OR(X716="",X716=ФИО!$Q$8),0,IF(COUNTIF(X:X,X716)=1,0,1))</f>
        <v>0</v>
      </c>
      <c r="AA716" s="2">
        <f>INDEX(ФИО!B:B,SUMIFS(ФИО!D:D,ФИО!Q:Q,БЮДЖЕТ!X716))</f>
        <v>0</v>
      </c>
    </row>
    <row r="717" spans="1:27" x14ac:dyDescent="0.25">
      <c r="A717" s="1"/>
      <c r="B717" s="5">
        <f t="shared" si="94"/>
        <v>717</v>
      </c>
      <c r="C717" s="5" t="str">
        <f t="shared" si="95"/>
        <v/>
      </c>
      <c r="D717" s="99"/>
      <c r="E717" s="103">
        <f>SUMIFS(ID!$H:$H,ID!$F:$F,$D717)</f>
        <v>0</v>
      </c>
      <c r="F717" s="99"/>
      <c r="G717" s="103">
        <f>SUMIFS(ID!$L:$L,ID!$J:$J,$F717)</f>
        <v>0</v>
      </c>
      <c r="H717" s="99"/>
      <c r="I717" s="103">
        <f>SUMIFS(ID!$P:$P,ID!$N:$N,$H717)</f>
        <v>0</v>
      </c>
      <c r="J717" s="99"/>
      <c r="K717" s="103">
        <f>SUMIFS(ID!$T:$T,ID!$R:$R,$J717)</f>
        <v>0</v>
      </c>
      <c r="L717" s="99"/>
      <c r="M717" s="103">
        <f>SUMIFS(ID!$X:$X,ID!$V:$V,$L717)</f>
        <v>0</v>
      </c>
      <c r="N717" s="99"/>
      <c r="O717" s="103">
        <f>SUMIFS(ID!$AD:$AD,ID!$AB:$AB,$N717)</f>
        <v>0</v>
      </c>
      <c r="P717" s="99" t="str">
        <f t="shared" si="99"/>
        <v/>
      </c>
      <c r="Q717" s="22">
        <f t="shared" si="98"/>
        <v>0</v>
      </c>
      <c r="R717" s="30"/>
      <c r="S717" s="22">
        <f t="shared" ref="S717:S780" si="100">IF(OR(AND($P717&lt;&gt;"",R717=0),AND($P717="",AND(R717&lt;&gt;0,R717&lt;&gt;""))),1,0)</f>
        <v>0</v>
      </c>
      <c r="T717" s="30"/>
      <c r="U717" s="22">
        <f t="shared" ref="U717:U780" si="101">IF(OR(AND($P717&lt;&gt;"",T717=0),AND($P717="",AND(T717&lt;&gt;0,T717&lt;&gt;""))),1,0)</f>
        <v>0</v>
      </c>
      <c r="V717" s="78">
        <f t="shared" si="96"/>
        <v>0</v>
      </c>
      <c r="W717" s="22">
        <f t="shared" ref="W717:W780" si="102">IF(OR(AND($P717&lt;&gt;"",V717=0),AND($P717="",AND(V717&lt;&gt;0,V717&lt;&gt;""))),1,0)</f>
        <v>0</v>
      </c>
      <c r="X717" s="76"/>
      <c r="Y717" s="22">
        <f>IF(OR(X717="",X717=ФИО!$Q$8),0,IF(COUNTIF(X:X,X717)=1,0,1))</f>
        <v>0</v>
      </c>
      <c r="AA717" s="2">
        <f>INDEX(ФИО!B:B,SUMIFS(ФИО!D:D,ФИО!Q:Q,БЮДЖЕТ!X717))</f>
        <v>0</v>
      </c>
    </row>
    <row r="718" spans="1:27" x14ac:dyDescent="0.25">
      <c r="A718" s="1"/>
      <c r="B718" s="5">
        <f t="shared" ref="B718:B781" si="103">ROW(A718)</f>
        <v>718</v>
      </c>
      <c r="C718" s="5" t="str">
        <f t="shared" si="95"/>
        <v/>
      </c>
      <c r="D718" s="99"/>
      <c r="E718" s="103">
        <f>SUMIFS(ID!$H:$H,ID!$F:$F,$D718)</f>
        <v>0</v>
      </c>
      <c r="F718" s="99"/>
      <c r="G718" s="103">
        <f>SUMIFS(ID!$L:$L,ID!$J:$J,$F718)</f>
        <v>0</v>
      </c>
      <c r="H718" s="99"/>
      <c r="I718" s="103">
        <f>SUMIFS(ID!$P:$P,ID!$N:$N,$H718)</f>
        <v>0</v>
      </c>
      <c r="J718" s="99"/>
      <c r="K718" s="103">
        <f>SUMIFS(ID!$T:$T,ID!$R:$R,$J718)</f>
        <v>0</v>
      </c>
      <c r="L718" s="99"/>
      <c r="M718" s="103">
        <f>SUMIFS(ID!$X:$X,ID!$V:$V,$L718)</f>
        <v>0</v>
      </c>
      <c r="N718" s="99"/>
      <c r="O718" s="103">
        <f>SUMIFS(ID!$AD:$AD,ID!$AB:$AB,$N718)</f>
        <v>0</v>
      </c>
      <c r="P718" s="99" t="str">
        <f t="shared" si="99"/>
        <v/>
      </c>
      <c r="Q718" s="22">
        <f t="shared" si="98"/>
        <v>0</v>
      </c>
      <c r="R718" s="30"/>
      <c r="S718" s="22">
        <f t="shared" si="100"/>
        <v>0</v>
      </c>
      <c r="T718" s="30"/>
      <c r="U718" s="22">
        <f t="shared" si="101"/>
        <v>0</v>
      </c>
      <c r="V718" s="78">
        <f t="shared" si="96"/>
        <v>0</v>
      </c>
      <c r="W718" s="22">
        <f t="shared" si="102"/>
        <v>0</v>
      </c>
      <c r="X718" s="76"/>
      <c r="Y718" s="22">
        <f>IF(OR(X718="",X718=ФИО!$Q$8),0,IF(COUNTIF(X:X,X718)=1,0,1))</f>
        <v>0</v>
      </c>
      <c r="AA718" s="2">
        <f>INDEX(ФИО!B:B,SUMIFS(ФИО!D:D,ФИО!Q:Q,БЮДЖЕТ!X718))</f>
        <v>0</v>
      </c>
    </row>
    <row r="719" spans="1:27" x14ac:dyDescent="0.25">
      <c r="A719" s="1"/>
      <c r="B719" s="5">
        <f t="shared" si="103"/>
        <v>719</v>
      </c>
      <c r="C719" s="5" t="str">
        <f t="shared" ref="C719:C782" si="104">IF(OR(P719="",C718=""),"",C718+1)</f>
        <v/>
      </c>
      <c r="D719" s="99"/>
      <c r="E719" s="103">
        <f>SUMIFS(ID!$H:$H,ID!$F:$F,$D719)</f>
        <v>0</v>
      </c>
      <c r="F719" s="99"/>
      <c r="G719" s="103">
        <f>SUMIFS(ID!$L:$L,ID!$J:$J,$F719)</f>
        <v>0</v>
      </c>
      <c r="H719" s="99"/>
      <c r="I719" s="103">
        <f>SUMIFS(ID!$P:$P,ID!$N:$N,$H719)</f>
        <v>0</v>
      </c>
      <c r="J719" s="99"/>
      <c r="K719" s="103">
        <f>SUMIFS(ID!$T:$T,ID!$R:$R,$J719)</f>
        <v>0</v>
      </c>
      <c r="L719" s="99"/>
      <c r="M719" s="103">
        <f>SUMIFS(ID!$X:$X,ID!$V:$V,$L719)</f>
        <v>0</v>
      </c>
      <c r="N719" s="99"/>
      <c r="O719" s="103">
        <f>SUMIFS(ID!$AD:$AD,ID!$AB:$AB,$N719)</f>
        <v>0</v>
      </c>
      <c r="P719" s="99" t="str">
        <f t="shared" si="99"/>
        <v/>
      </c>
      <c r="Q719" s="22">
        <f t="shared" si="98"/>
        <v>0</v>
      </c>
      <c r="R719" s="30"/>
      <c r="S719" s="22">
        <f t="shared" si="100"/>
        <v>0</v>
      </c>
      <c r="T719" s="30"/>
      <c r="U719" s="22">
        <f t="shared" si="101"/>
        <v>0</v>
      </c>
      <c r="V719" s="78">
        <f t="shared" si="96"/>
        <v>0</v>
      </c>
      <c r="W719" s="22">
        <f t="shared" si="102"/>
        <v>0</v>
      </c>
      <c r="X719" s="76"/>
      <c r="Y719" s="22">
        <f>IF(OR(X719="",X719=ФИО!$Q$8),0,IF(COUNTIF(X:X,X719)=1,0,1))</f>
        <v>0</v>
      </c>
      <c r="AA719" s="2">
        <f>INDEX(ФИО!B:B,SUMIFS(ФИО!D:D,ФИО!Q:Q,БЮДЖЕТ!X719))</f>
        <v>0</v>
      </c>
    </row>
    <row r="720" spans="1:27" x14ac:dyDescent="0.25">
      <c r="A720" s="1"/>
      <c r="B720" s="5">
        <f t="shared" si="103"/>
        <v>720</v>
      </c>
      <c r="C720" s="5" t="str">
        <f t="shared" si="104"/>
        <v/>
      </c>
      <c r="D720" s="99"/>
      <c r="E720" s="103">
        <f>SUMIFS(ID!$H:$H,ID!$F:$F,$D720)</f>
        <v>0</v>
      </c>
      <c r="F720" s="99"/>
      <c r="G720" s="103">
        <f>SUMIFS(ID!$L:$L,ID!$J:$J,$F720)</f>
        <v>0</v>
      </c>
      <c r="H720" s="99"/>
      <c r="I720" s="103">
        <f>SUMIFS(ID!$P:$P,ID!$N:$N,$H720)</f>
        <v>0</v>
      </c>
      <c r="J720" s="99"/>
      <c r="K720" s="103">
        <f>SUMIFS(ID!$T:$T,ID!$R:$R,$J720)</f>
        <v>0</v>
      </c>
      <c r="L720" s="99"/>
      <c r="M720" s="103">
        <f>SUMIFS(ID!$X:$X,ID!$V:$V,$L720)</f>
        <v>0</v>
      </c>
      <c r="N720" s="99"/>
      <c r="O720" s="103">
        <f>SUMIFS(ID!$AD:$AD,ID!$AB:$AB,$N720)</f>
        <v>0</v>
      </c>
      <c r="P720" s="99" t="str">
        <f t="shared" si="99"/>
        <v/>
      </c>
      <c r="Q720" s="22">
        <f t="shared" si="98"/>
        <v>0</v>
      </c>
      <c r="R720" s="30"/>
      <c r="S720" s="22">
        <f t="shared" si="100"/>
        <v>0</v>
      </c>
      <c r="T720" s="30"/>
      <c r="U720" s="22">
        <f t="shared" si="101"/>
        <v>0</v>
      </c>
      <c r="V720" s="78">
        <f t="shared" si="96"/>
        <v>0</v>
      </c>
      <c r="W720" s="22">
        <f t="shared" si="102"/>
        <v>0</v>
      </c>
      <c r="X720" s="76"/>
      <c r="Y720" s="22">
        <f>IF(OR(X720="",X720=ФИО!$Q$8),0,IF(COUNTIF(X:X,X720)=1,0,1))</f>
        <v>0</v>
      </c>
      <c r="AA720" s="2">
        <f>INDEX(ФИО!B:B,SUMIFS(ФИО!D:D,ФИО!Q:Q,БЮДЖЕТ!X720))</f>
        <v>0</v>
      </c>
    </row>
    <row r="721" spans="1:27" x14ac:dyDescent="0.25">
      <c r="A721" s="1"/>
      <c r="B721" s="5">
        <f t="shared" si="103"/>
        <v>721</v>
      </c>
      <c r="C721" s="5" t="str">
        <f t="shared" si="104"/>
        <v/>
      </c>
      <c r="D721" s="99"/>
      <c r="E721" s="103">
        <f>SUMIFS(ID!$H:$H,ID!$F:$F,$D721)</f>
        <v>0</v>
      </c>
      <c r="F721" s="99"/>
      <c r="G721" s="103">
        <f>SUMIFS(ID!$L:$L,ID!$J:$J,$F721)</f>
        <v>0</v>
      </c>
      <c r="H721" s="99"/>
      <c r="I721" s="103">
        <f>SUMIFS(ID!$P:$P,ID!$N:$N,$H721)</f>
        <v>0</v>
      </c>
      <c r="J721" s="99"/>
      <c r="K721" s="103">
        <f>SUMIFS(ID!$T:$T,ID!$R:$R,$J721)</f>
        <v>0</v>
      </c>
      <c r="L721" s="99"/>
      <c r="M721" s="103">
        <f>SUMIFS(ID!$X:$X,ID!$V:$V,$L721)</f>
        <v>0</v>
      </c>
      <c r="N721" s="99"/>
      <c r="O721" s="103">
        <f>SUMIFS(ID!$AD:$AD,ID!$AB:$AB,$N721)</f>
        <v>0</v>
      </c>
      <c r="P721" s="99" t="str">
        <f t="shared" si="99"/>
        <v/>
      </c>
      <c r="Q721" s="22">
        <f t="shared" si="98"/>
        <v>0</v>
      </c>
      <c r="R721" s="30"/>
      <c r="S721" s="22">
        <f t="shared" si="100"/>
        <v>0</v>
      </c>
      <c r="T721" s="30"/>
      <c r="U721" s="22">
        <f t="shared" si="101"/>
        <v>0</v>
      </c>
      <c r="V721" s="78">
        <f t="shared" si="96"/>
        <v>0</v>
      </c>
      <c r="W721" s="22">
        <f t="shared" si="102"/>
        <v>0</v>
      </c>
      <c r="X721" s="76"/>
      <c r="Y721" s="22">
        <f>IF(OR(X721="",X721=ФИО!$Q$8),0,IF(COUNTIF(X:X,X721)=1,0,1))</f>
        <v>0</v>
      </c>
      <c r="AA721" s="2">
        <f>INDEX(ФИО!B:B,SUMIFS(ФИО!D:D,ФИО!Q:Q,БЮДЖЕТ!X721))</f>
        <v>0</v>
      </c>
    </row>
    <row r="722" spans="1:27" x14ac:dyDescent="0.25">
      <c r="A722" s="1"/>
      <c r="B722" s="5">
        <f t="shared" si="103"/>
        <v>722</v>
      </c>
      <c r="C722" s="5" t="str">
        <f t="shared" si="104"/>
        <v/>
      </c>
      <c r="D722" s="99"/>
      <c r="E722" s="103">
        <f>SUMIFS(ID!$H:$H,ID!$F:$F,$D722)</f>
        <v>0</v>
      </c>
      <c r="F722" s="99"/>
      <c r="G722" s="103">
        <f>SUMIFS(ID!$L:$L,ID!$J:$J,$F722)</f>
        <v>0</v>
      </c>
      <c r="H722" s="99"/>
      <c r="I722" s="103">
        <f>SUMIFS(ID!$P:$P,ID!$N:$N,$H722)</f>
        <v>0</v>
      </c>
      <c r="J722" s="99"/>
      <c r="K722" s="103">
        <f>SUMIFS(ID!$T:$T,ID!$R:$R,$J722)</f>
        <v>0</v>
      </c>
      <c r="L722" s="99"/>
      <c r="M722" s="103">
        <f>SUMIFS(ID!$X:$X,ID!$V:$V,$L722)</f>
        <v>0</v>
      </c>
      <c r="N722" s="99"/>
      <c r="O722" s="103">
        <f>SUMIFS(ID!$AD:$AD,ID!$AB:$AB,$N722)</f>
        <v>0</v>
      </c>
      <c r="P722" s="99" t="str">
        <f t="shared" si="99"/>
        <v/>
      </c>
      <c r="Q722" s="22">
        <f t="shared" si="98"/>
        <v>0</v>
      </c>
      <c r="R722" s="30"/>
      <c r="S722" s="22">
        <f t="shared" si="100"/>
        <v>0</v>
      </c>
      <c r="T722" s="30"/>
      <c r="U722" s="22">
        <f t="shared" si="101"/>
        <v>0</v>
      </c>
      <c r="V722" s="78">
        <f t="shared" si="96"/>
        <v>0</v>
      </c>
      <c r="W722" s="22">
        <f t="shared" si="102"/>
        <v>0</v>
      </c>
      <c r="X722" s="76"/>
      <c r="Y722" s="22">
        <f>IF(OR(X722="",X722=ФИО!$Q$8),0,IF(COUNTIF(X:X,X722)=1,0,1))</f>
        <v>0</v>
      </c>
      <c r="AA722" s="2">
        <f>INDEX(ФИО!B:B,SUMIFS(ФИО!D:D,ФИО!Q:Q,БЮДЖЕТ!X722))</f>
        <v>0</v>
      </c>
    </row>
    <row r="723" spans="1:27" x14ac:dyDescent="0.25">
      <c r="A723" s="1"/>
      <c r="B723" s="5">
        <f t="shared" si="103"/>
        <v>723</v>
      </c>
      <c r="C723" s="5" t="str">
        <f t="shared" si="104"/>
        <v/>
      </c>
      <c r="D723" s="99"/>
      <c r="E723" s="103">
        <f>SUMIFS(ID!$H:$H,ID!$F:$F,$D723)</f>
        <v>0</v>
      </c>
      <c r="F723" s="99"/>
      <c r="G723" s="103">
        <f>SUMIFS(ID!$L:$L,ID!$J:$J,$F723)</f>
        <v>0</v>
      </c>
      <c r="H723" s="99"/>
      <c r="I723" s="103">
        <f>SUMIFS(ID!$P:$P,ID!$N:$N,$H723)</f>
        <v>0</v>
      </c>
      <c r="J723" s="99"/>
      <c r="K723" s="103">
        <f>SUMIFS(ID!$T:$T,ID!$R:$R,$J723)</f>
        <v>0</v>
      </c>
      <c r="L723" s="99"/>
      <c r="M723" s="103">
        <f>SUMIFS(ID!$X:$X,ID!$V:$V,$L723)</f>
        <v>0</v>
      </c>
      <c r="N723" s="99"/>
      <c r="O723" s="103">
        <f>SUMIFS(ID!$AD:$AD,ID!$AB:$AB,$N723)</f>
        <v>0</v>
      </c>
      <c r="P723" s="99" t="str">
        <f t="shared" si="99"/>
        <v/>
      </c>
      <c r="Q723" s="22">
        <f t="shared" si="98"/>
        <v>0</v>
      </c>
      <c r="R723" s="30"/>
      <c r="S723" s="22">
        <f t="shared" si="100"/>
        <v>0</v>
      </c>
      <c r="T723" s="30"/>
      <c r="U723" s="22">
        <f t="shared" si="101"/>
        <v>0</v>
      </c>
      <c r="V723" s="78">
        <f t="shared" si="96"/>
        <v>0</v>
      </c>
      <c r="W723" s="22">
        <f t="shared" si="102"/>
        <v>0</v>
      </c>
      <c r="X723" s="76"/>
      <c r="Y723" s="22">
        <f>IF(OR(X723="",X723=ФИО!$Q$8),0,IF(COUNTIF(X:X,X723)=1,0,1))</f>
        <v>0</v>
      </c>
      <c r="AA723" s="2">
        <f>INDEX(ФИО!B:B,SUMIFS(ФИО!D:D,ФИО!Q:Q,БЮДЖЕТ!X723))</f>
        <v>0</v>
      </c>
    </row>
    <row r="724" spans="1:27" x14ac:dyDescent="0.25">
      <c r="A724" s="1"/>
      <c r="B724" s="5">
        <f t="shared" si="103"/>
        <v>724</v>
      </c>
      <c r="C724" s="5" t="str">
        <f t="shared" si="104"/>
        <v/>
      </c>
      <c r="D724" s="99"/>
      <c r="E724" s="103">
        <f>SUMIFS(ID!$H:$H,ID!$F:$F,$D724)</f>
        <v>0</v>
      </c>
      <c r="F724" s="99"/>
      <c r="G724" s="103">
        <f>SUMIFS(ID!$L:$L,ID!$J:$J,$F724)</f>
        <v>0</v>
      </c>
      <c r="H724" s="99"/>
      <c r="I724" s="103">
        <f>SUMIFS(ID!$P:$P,ID!$N:$N,$H724)</f>
        <v>0</v>
      </c>
      <c r="J724" s="99"/>
      <c r="K724" s="103">
        <f>SUMIFS(ID!$T:$T,ID!$R:$R,$J724)</f>
        <v>0</v>
      </c>
      <c r="L724" s="99"/>
      <c r="M724" s="103">
        <f>SUMIFS(ID!$X:$X,ID!$V:$V,$L724)</f>
        <v>0</v>
      </c>
      <c r="N724" s="99"/>
      <c r="O724" s="103">
        <f>SUMIFS(ID!$AD:$AD,ID!$AB:$AB,$N724)</f>
        <v>0</v>
      </c>
      <c r="P724" s="99" t="str">
        <f t="shared" si="99"/>
        <v/>
      </c>
      <c r="Q724" s="22">
        <f t="shared" si="98"/>
        <v>0</v>
      </c>
      <c r="R724" s="30"/>
      <c r="S724" s="22">
        <f t="shared" si="100"/>
        <v>0</v>
      </c>
      <c r="T724" s="30"/>
      <c r="U724" s="22">
        <f t="shared" si="101"/>
        <v>0</v>
      </c>
      <c r="V724" s="78">
        <f t="shared" si="96"/>
        <v>0</v>
      </c>
      <c r="W724" s="22">
        <f t="shared" si="102"/>
        <v>0</v>
      </c>
      <c r="X724" s="76"/>
      <c r="Y724" s="22">
        <f>IF(OR(X724="",X724=ФИО!$Q$8),0,IF(COUNTIF(X:X,X724)=1,0,1))</f>
        <v>0</v>
      </c>
      <c r="AA724" s="2">
        <f>INDEX(ФИО!B:B,SUMIFS(ФИО!D:D,ФИО!Q:Q,БЮДЖЕТ!X724))</f>
        <v>0</v>
      </c>
    </row>
    <row r="725" spans="1:27" x14ac:dyDescent="0.25">
      <c r="A725" s="1"/>
      <c r="B725" s="5">
        <f t="shared" si="103"/>
        <v>725</v>
      </c>
      <c r="C725" s="5" t="str">
        <f t="shared" si="104"/>
        <v/>
      </c>
      <c r="D725" s="99"/>
      <c r="E725" s="103">
        <f>SUMIFS(ID!$H:$H,ID!$F:$F,$D725)</f>
        <v>0</v>
      </c>
      <c r="F725" s="99"/>
      <c r="G725" s="103">
        <f>SUMIFS(ID!$L:$L,ID!$J:$J,$F725)</f>
        <v>0</v>
      </c>
      <c r="H725" s="99"/>
      <c r="I725" s="103">
        <f>SUMIFS(ID!$P:$P,ID!$N:$N,$H725)</f>
        <v>0</v>
      </c>
      <c r="J725" s="99"/>
      <c r="K725" s="103">
        <f>SUMIFS(ID!$T:$T,ID!$R:$R,$J725)</f>
        <v>0</v>
      </c>
      <c r="L725" s="99"/>
      <c r="M725" s="103">
        <f>SUMIFS(ID!$X:$X,ID!$V:$V,$L725)</f>
        <v>0</v>
      </c>
      <c r="N725" s="99"/>
      <c r="O725" s="103">
        <f>SUMIFS(ID!$AD:$AD,ID!$AB:$AB,$N725)</f>
        <v>0</v>
      </c>
      <c r="P725" s="99" t="str">
        <f t="shared" si="99"/>
        <v/>
      </c>
      <c r="Q725" s="22">
        <f t="shared" si="98"/>
        <v>0</v>
      </c>
      <c r="R725" s="30"/>
      <c r="S725" s="22">
        <f t="shared" si="100"/>
        <v>0</v>
      </c>
      <c r="T725" s="30"/>
      <c r="U725" s="22">
        <f t="shared" si="101"/>
        <v>0</v>
      </c>
      <c r="V725" s="78">
        <f t="shared" si="96"/>
        <v>0</v>
      </c>
      <c r="W725" s="22">
        <f t="shared" si="102"/>
        <v>0</v>
      </c>
      <c r="X725" s="76"/>
      <c r="Y725" s="22">
        <f>IF(OR(X725="",X725=ФИО!$Q$8),0,IF(COUNTIF(X:X,X725)=1,0,1))</f>
        <v>0</v>
      </c>
      <c r="AA725" s="2">
        <f>INDEX(ФИО!B:B,SUMIFS(ФИО!D:D,ФИО!Q:Q,БЮДЖЕТ!X725))</f>
        <v>0</v>
      </c>
    </row>
    <row r="726" spans="1:27" x14ac:dyDescent="0.25">
      <c r="A726" s="1"/>
      <c r="B726" s="5">
        <f t="shared" si="103"/>
        <v>726</v>
      </c>
      <c r="C726" s="5" t="str">
        <f t="shared" si="104"/>
        <v/>
      </c>
      <c r="D726" s="99"/>
      <c r="E726" s="103">
        <f>SUMIFS(ID!$H:$H,ID!$F:$F,$D726)</f>
        <v>0</v>
      </c>
      <c r="F726" s="99"/>
      <c r="G726" s="103">
        <f>SUMIFS(ID!$L:$L,ID!$J:$J,$F726)</f>
        <v>0</v>
      </c>
      <c r="H726" s="99"/>
      <c r="I726" s="103">
        <f>SUMIFS(ID!$P:$P,ID!$N:$N,$H726)</f>
        <v>0</v>
      </c>
      <c r="J726" s="99"/>
      <c r="K726" s="103">
        <f>SUMIFS(ID!$T:$T,ID!$R:$R,$J726)</f>
        <v>0</v>
      </c>
      <c r="L726" s="99"/>
      <c r="M726" s="103">
        <f>SUMIFS(ID!$X:$X,ID!$V:$V,$L726)</f>
        <v>0</v>
      </c>
      <c r="N726" s="99"/>
      <c r="O726" s="103">
        <f>SUMIFS(ID!$AD:$AD,ID!$AB:$AB,$N726)</f>
        <v>0</v>
      </c>
      <c r="P726" s="99" t="str">
        <f t="shared" si="99"/>
        <v/>
      </c>
      <c r="Q726" s="22">
        <f t="shared" si="98"/>
        <v>0</v>
      </c>
      <c r="R726" s="30"/>
      <c r="S726" s="22">
        <f t="shared" si="100"/>
        <v>0</v>
      </c>
      <c r="T726" s="30"/>
      <c r="U726" s="22">
        <f t="shared" si="101"/>
        <v>0</v>
      </c>
      <c r="V726" s="78">
        <f t="shared" si="96"/>
        <v>0</v>
      </c>
      <c r="W726" s="22">
        <f t="shared" si="102"/>
        <v>0</v>
      </c>
      <c r="X726" s="76"/>
      <c r="Y726" s="22">
        <f>IF(OR(X726="",X726=ФИО!$Q$8),0,IF(COUNTIF(X:X,X726)=1,0,1))</f>
        <v>0</v>
      </c>
      <c r="AA726" s="2">
        <f>INDEX(ФИО!B:B,SUMIFS(ФИО!D:D,ФИО!Q:Q,БЮДЖЕТ!X726))</f>
        <v>0</v>
      </c>
    </row>
    <row r="727" spans="1:27" x14ac:dyDescent="0.25">
      <c r="A727" s="1"/>
      <c r="B727" s="5">
        <f t="shared" si="103"/>
        <v>727</v>
      </c>
      <c r="C727" s="5" t="str">
        <f t="shared" si="104"/>
        <v/>
      </c>
      <c r="D727" s="99"/>
      <c r="E727" s="103">
        <f>SUMIFS(ID!$H:$H,ID!$F:$F,$D727)</f>
        <v>0</v>
      </c>
      <c r="F727" s="99"/>
      <c r="G727" s="103">
        <f>SUMIFS(ID!$L:$L,ID!$J:$J,$F727)</f>
        <v>0</v>
      </c>
      <c r="H727" s="99"/>
      <c r="I727" s="103">
        <f>SUMIFS(ID!$P:$P,ID!$N:$N,$H727)</f>
        <v>0</v>
      </c>
      <c r="J727" s="99"/>
      <c r="K727" s="103">
        <f>SUMIFS(ID!$T:$T,ID!$R:$R,$J727)</f>
        <v>0</v>
      </c>
      <c r="L727" s="99"/>
      <c r="M727" s="103">
        <f>SUMIFS(ID!$X:$X,ID!$V:$V,$L727)</f>
        <v>0</v>
      </c>
      <c r="N727" s="99"/>
      <c r="O727" s="103">
        <f>SUMIFS(ID!$AD:$AD,ID!$AB:$AB,$N727)</f>
        <v>0</v>
      </c>
      <c r="P727" s="99" t="str">
        <f t="shared" si="99"/>
        <v/>
      </c>
      <c r="Q727" s="22">
        <f t="shared" si="98"/>
        <v>0</v>
      </c>
      <c r="R727" s="30"/>
      <c r="S727" s="22">
        <f t="shared" si="100"/>
        <v>0</v>
      </c>
      <c r="T727" s="30"/>
      <c r="U727" s="22">
        <f t="shared" si="101"/>
        <v>0</v>
      </c>
      <c r="V727" s="78">
        <f t="shared" si="96"/>
        <v>0</v>
      </c>
      <c r="W727" s="22">
        <f t="shared" si="102"/>
        <v>0</v>
      </c>
      <c r="X727" s="76"/>
      <c r="Y727" s="22">
        <f>IF(OR(X727="",X727=ФИО!$Q$8),0,IF(COUNTIF(X:X,X727)=1,0,1))</f>
        <v>0</v>
      </c>
      <c r="AA727" s="2">
        <f>INDEX(ФИО!B:B,SUMIFS(ФИО!D:D,ФИО!Q:Q,БЮДЖЕТ!X727))</f>
        <v>0</v>
      </c>
    </row>
    <row r="728" spans="1:27" x14ac:dyDescent="0.25">
      <c r="A728" s="1"/>
      <c r="B728" s="5">
        <f t="shared" si="103"/>
        <v>728</v>
      </c>
      <c r="C728" s="5" t="str">
        <f t="shared" si="104"/>
        <v/>
      </c>
      <c r="D728" s="99"/>
      <c r="E728" s="103">
        <f>SUMIFS(ID!$H:$H,ID!$F:$F,$D728)</f>
        <v>0</v>
      </c>
      <c r="F728" s="99"/>
      <c r="G728" s="103">
        <f>SUMIFS(ID!$L:$L,ID!$J:$J,$F728)</f>
        <v>0</v>
      </c>
      <c r="H728" s="99"/>
      <c r="I728" s="103">
        <f>SUMIFS(ID!$P:$P,ID!$N:$N,$H728)</f>
        <v>0</v>
      </c>
      <c r="J728" s="99"/>
      <c r="K728" s="103">
        <f>SUMIFS(ID!$T:$T,ID!$R:$R,$J728)</f>
        <v>0</v>
      </c>
      <c r="L728" s="99"/>
      <c r="M728" s="103">
        <f>SUMIFS(ID!$X:$X,ID!$V:$V,$L728)</f>
        <v>0</v>
      </c>
      <c r="N728" s="99"/>
      <c r="O728" s="103">
        <f>SUMIFS(ID!$AD:$AD,ID!$AB:$AB,$N728)</f>
        <v>0</v>
      </c>
      <c r="P728" s="99" t="str">
        <f t="shared" si="99"/>
        <v/>
      </c>
      <c r="Q728" s="22">
        <f t="shared" si="98"/>
        <v>0</v>
      </c>
      <c r="R728" s="30"/>
      <c r="S728" s="22">
        <f t="shared" si="100"/>
        <v>0</v>
      </c>
      <c r="T728" s="30"/>
      <c r="U728" s="22">
        <f t="shared" si="101"/>
        <v>0</v>
      </c>
      <c r="V728" s="78">
        <f t="shared" si="96"/>
        <v>0</v>
      </c>
      <c r="W728" s="22">
        <f t="shared" si="102"/>
        <v>0</v>
      </c>
      <c r="X728" s="76"/>
      <c r="Y728" s="22">
        <f>IF(OR(X728="",X728=ФИО!$Q$8),0,IF(COUNTIF(X:X,X728)=1,0,1))</f>
        <v>0</v>
      </c>
      <c r="AA728" s="2">
        <f>INDEX(ФИО!B:B,SUMIFS(ФИО!D:D,ФИО!Q:Q,БЮДЖЕТ!X728))</f>
        <v>0</v>
      </c>
    </row>
    <row r="729" spans="1:27" x14ac:dyDescent="0.25">
      <c r="A729" s="1"/>
      <c r="B729" s="5">
        <f t="shared" si="103"/>
        <v>729</v>
      </c>
      <c r="C729" s="5" t="str">
        <f t="shared" si="104"/>
        <v/>
      </c>
      <c r="D729" s="99"/>
      <c r="E729" s="103">
        <f>SUMIFS(ID!$H:$H,ID!$F:$F,$D729)</f>
        <v>0</v>
      </c>
      <c r="F729" s="99"/>
      <c r="G729" s="103">
        <f>SUMIFS(ID!$L:$L,ID!$J:$J,$F729)</f>
        <v>0</v>
      </c>
      <c r="H729" s="99"/>
      <c r="I729" s="103">
        <f>SUMIFS(ID!$P:$P,ID!$N:$N,$H729)</f>
        <v>0</v>
      </c>
      <c r="J729" s="99"/>
      <c r="K729" s="103">
        <f>SUMIFS(ID!$T:$T,ID!$R:$R,$J729)</f>
        <v>0</v>
      </c>
      <c r="L729" s="99"/>
      <c r="M729" s="103">
        <f>SUMIFS(ID!$X:$X,ID!$V:$V,$L729)</f>
        <v>0</v>
      </c>
      <c r="N729" s="99"/>
      <c r="O729" s="103">
        <f>SUMIFS(ID!$AD:$AD,ID!$AB:$AB,$N729)</f>
        <v>0</v>
      </c>
      <c r="P729" s="99" t="str">
        <f t="shared" si="99"/>
        <v/>
      </c>
      <c r="Q729" s="22">
        <f t="shared" si="98"/>
        <v>0</v>
      </c>
      <c r="R729" s="30"/>
      <c r="S729" s="22">
        <f t="shared" si="100"/>
        <v>0</v>
      </c>
      <c r="T729" s="30"/>
      <c r="U729" s="22">
        <f t="shared" si="101"/>
        <v>0</v>
      </c>
      <c r="V729" s="78">
        <f t="shared" si="96"/>
        <v>0</v>
      </c>
      <c r="W729" s="22">
        <f t="shared" si="102"/>
        <v>0</v>
      </c>
      <c r="X729" s="76"/>
      <c r="Y729" s="22">
        <f>IF(OR(X729="",X729=ФИО!$Q$8),0,IF(COUNTIF(X:X,X729)=1,0,1))</f>
        <v>0</v>
      </c>
      <c r="AA729" s="2">
        <f>INDEX(ФИО!B:B,SUMIFS(ФИО!D:D,ФИО!Q:Q,БЮДЖЕТ!X729))</f>
        <v>0</v>
      </c>
    </row>
    <row r="730" spans="1:27" x14ac:dyDescent="0.25">
      <c r="A730" s="1"/>
      <c r="B730" s="5">
        <f t="shared" si="103"/>
        <v>730</v>
      </c>
      <c r="C730" s="5" t="str">
        <f t="shared" si="104"/>
        <v/>
      </c>
      <c r="D730" s="99"/>
      <c r="E730" s="103">
        <f>SUMIFS(ID!$H:$H,ID!$F:$F,$D730)</f>
        <v>0</v>
      </c>
      <c r="F730" s="99"/>
      <c r="G730" s="103">
        <f>SUMIFS(ID!$L:$L,ID!$J:$J,$F730)</f>
        <v>0</v>
      </c>
      <c r="H730" s="99"/>
      <c r="I730" s="103">
        <f>SUMIFS(ID!$P:$P,ID!$N:$N,$H730)</f>
        <v>0</v>
      </c>
      <c r="J730" s="99"/>
      <c r="K730" s="103">
        <f>SUMIFS(ID!$T:$T,ID!$R:$R,$J730)</f>
        <v>0</v>
      </c>
      <c r="L730" s="99"/>
      <c r="M730" s="103">
        <f>SUMIFS(ID!$X:$X,ID!$V:$V,$L730)</f>
        <v>0</v>
      </c>
      <c r="N730" s="99"/>
      <c r="O730" s="103">
        <f>SUMIFS(ID!$AD:$AD,ID!$AB:$AB,$N730)</f>
        <v>0</v>
      </c>
      <c r="P730" s="99" t="str">
        <f t="shared" si="99"/>
        <v/>
      </c>
      <c r="Q730" s="22">
        <f t="shared" si="98"/>
        <v>0</v>
      </c>
      <c r="R730" s="30"/>
      <c r="S730" s="22">
        <f t="shared" si="100"/>
        <v>0</v>
      </c>
      <c r="T730" s="30"/>
      <c r="U730" s="22">
        <f t="shared" si="101"/>
        <v>0</v>
      </c>
      <c r="V730" s="78">
        <f t="shared" si="96"/>
        <v>0</v>
      </c>
      <c r="W730" s="22">
        <f t="shared" si="102"/>
        <v>0</v>
      </c>
      <c r="X730" s="76"/>
      <c r="Y730" s="22">
        <f>IF(OR(X730="",X730=ФИО!$Q$8),0,IF(COUNTIF(X:X,X730)=1,0,1))</f>
        <v>0</v>
      </c>
      <c r="AA730" s="2">
        <f>INDEX(ФИО!B:B,SUMIFS(ФИО!D:D,ФИО!Q:Q,БЮДЖЕТ!X730))</f>
        <v>0</v>
      </c>
    </row>
    <row r="731" spans="1:27" x14ac:dyDescent="0.25">
      <c r="A731" s="1"/>
      <c r="B731" s="5">
        <f t="shared" si="103"/>
        <v>731</v>
      </c>
      <c r="C731" s="5" t="str">
        <f t="shared" si="104"/>
        <v/>
      </c>
      <c r="D731" s="99"/>
      <c r="E731" s="103">
        <f>SUMIFS(ID!$H:$H,ID!$F:$F,$D731)</f>
        <v>0</v>
      </c>
      <c r="F731" s="99"/>
      <c r="G731" s="103">
        <f>SUMIFS(ID!$L:$L,ID!$J:$J,$F731)</f>
        <v>0</v>
      </c>
      <c r="H731" s="99"/>
      <c r="I731" s="103">
        <f>SUMIFS(ID!$P:$P,ID!$N:$N,$H731)</f>
        <v>0</v>
      </c>
      <c r="J731" s="99"/>
      <c r="K731" s="103">
        <f>SUMIFS(ID!$T:$T,ID!$R:$R,$J731)</f>
        <v>0</v>
      </c>
      <c r="L731" s="99"/>
      <c r="M731" s="103">
        <f>SUMIFS(ID!$X:$X,ID!$V:$V,$L731)</f>
        <v>0</v>
      </c>
      <c r="N731" s="99"/>
      <c r="O731" s="103">
        <f>SUMIFS(ID!$AD:$AD,ID!$AB:$AB,$N731)</f>
        <v>0</v>
      </c>
      <c r="P731" s="99" t="str">
        <f t="shared" si="99"/>
        <v/>
      </c>
      <c r="Q731" s="22">
        <f t="shared" si="98"/>
        <v>0</v>
      </c>
      <c r="R731" s="30"/>
      <c r="S731" s="22">
        <f t="shared" si="100"/>
        <v>0</v>
      </c>
      <c r="T731" s="30"/>
      <c r="U731" s="22">
        <f t="shared" si="101"/>
        <v>0</v>
      </c>
      <c r="V731" s="78">
        <f t="shared" si="96"/>
        <v>0</v>
      </c>
      <c r="W731" s="22">
        <f t="shared" si="102"/>
        <v>0</v>
      </c>
      <c r="X731" s="76"/>
      <c r="Y731" s="22">
        <f>IF(OR(X731="",X731=ФИО!$Q$8),0,IF(COUNTIF(X:X,X731)=1,0,1))</f>
        <v>0</v>
      </c>
      <c r="AA731" s="2">
        <f>INDEX(ФИО!B:B,SUMIFS(ФИО!D:D,ФИО!Q:Q,БЮДЖЕТ!X731))</f>
        <v>0</v>
      </c>
    </row>
    <row r="732" spans="1:27" x14ac:dyDescent="0.25">
      <c r="A732" s="1"/>
      <c r="B732" s="5">
        <f t="shared" si="103"/>
        <v>732</v>
      </c>
      <c r="C732" s="5" t="str">
        <f t="shared" si="104"/>
        <v/>
      </c>
      <c r="D732" s="99"/>
      <c r="E732" s="103">
        <f>SUMIFS(ID!$H:$H,ID!$F:$F,$D732)</f>
        <v>0</v>
      </c>
      <c r="F732" s="99"/>
      <c r="G732" s="103">
        <f>SUMIFS(ID!$L:$L,ID!$J:$J,$F732)</f>
        <v>0</v>
      </c>
      <c r="H732" s="99"/>
      <c r="I732" s="103">
        <f>SUMIFS(ID!$P:$P,ID!$N:$N,$H732)</f>
        <v>0</v>
      </c>
      <c r="J732" s="99"/>
      <c r="K732" s="103">
        <f>SUMIFS(ID!$T:$T,ID!$R:$R,$J732)</f>
        <v>0</v>
      </c>
      <c r="L732" s="99"/>
      <c r="M732" s="103">
        <f>SUMIFS(ID!$X:$X,ID!$V:$V,$L732)</f>
        <v>0</v>
      </c>
      <c r="N732" s="99"/>
      <c r="O732" s="103">
        <f>SUMIFS(ID!$AD:$AD,ID!$AB:$AB,$N732)</f>
        <v>0</v>
      </c>
      <c r="P732" s="99" t="str">
        <f t="shared" si="99"/>
        <v/>
      </c>
      <c r="Q732" s="22">
        <f t="shared" si="98"/>
        <v>0</v>
      </c>
      <c r="R732" s="30"/>
      <c r="S732" s="22">
        <f t="shared" si="100"/>
        <v>0</v>
      </c>
      <c r="T732" s="30"/>
      <c r="U732" s="22">
        <f t="shared" si="101"/>
        <v>0</v>
      </c>
      <c r="V732" s="78">
        <f t="shared" si="96"/>
        <v>0</v>
      </c>
      <c r="W732" s="22">
        <f t="shared" si="102"/>
        <v>0</v>
      </c>
      <c r="X732" s="76"/>
      <c r="Y732" s="22">
        <f>IF(OR(X732="",X732=ФИО!$Q$8),0,IF(COUNTIF(X:X,X732)=1,0,1))</f>
        <v>0</v>
      </c>
      <c r="AA732" s="2">
        <f>INDEX(ФИО!B:B,SUMIFS(ФИО!D:D,ФИО!Q:Q,БЮДЖЕТ!X732))</f>
        <v>0</v>
      </c>
    </row>
    <row r="733" spans="1:27" x14ac:dyDescent="0.25">
      <c r="A733" s="1"/>
      <c r="B733" s="5">
        <f t="shared" si="103"/>
        <v>733</v>
      </c>
      <c r="C733" s="5" t="str">
        <f t="shared" si="104"/>
        <v/>
      </c>
      <c r="D733" s="99"/>
      <c r="E733" s="103">
        <f>SUMIFS(ID!$H:$H,ID!$F:$F,$D733)</f>
        <v>0</v>
      </c>
      <c r="F733" s="99"/>
      <c r="G733" s="103">
        <f>SUMIFS(ID!$L:$L,ID!$J:$J,$F733)</f>
        <v>0</v>
      </c>
      <c r="H733" s="99"/>
      <c r="I733" s="103">
        <f>SUMIFS(ID!$P:$P,ID!$N:$N,$H733)</f>
        <v>0</v>
      </c>
      <c r="J733" s="99"/>
      <c r="K733" s="103">
        <f>SUMIFS(ID!$T:$T,ID!$R:$R,$J733)</f>
        <v>0</v>
      </c>
      <c r="L733" s="99"/>
      <c r="M733" s="103">
        <f>SUMIFS(ID!$X:$X,ID!$V:$V,$L733)</f>
        <v>0</v>
      </c>
      <c r="N733" s="99"/>
      <c r="O733" s="103">
        <f>SUMIFS(ID!$AD:$AD,ID!$AB:$AB,$N733)</f>
        <v>0</v>
      </c>
      <c r="P733" s="99" t="str">
        <f t="shared" si="99"/>
        <v/>
      </c>
      <c r="Q733" s="22">
        <f t="shared" si="98"/>
        <v>0</v>
      </c>
      <c r="R733" s="30"/>
      <c r="S733" s="22">
        <f t="shared" si="100"/>
        <v>0</v>
      </c>
      <c r="T733" s="30"/>
      <c r="U733" s="22">
        <f t="shared" si="101"/>
        <v>0</v>
      </c>
      <c r="V733" s="78">
        <f t="shared" si="96"/>
        <v>0</v>
      </c>
      <c r="W733" s="22">
        <f t="shared" si="102"/>
        <v>0</v>
      </c>
      <c r="X733" s="76"/>
      <c r="Y733" s="22">
        <f>IF(OR(X733="",X733=ФИО!$Q$8),0,IF(COUNTIF(X:X,X733)=1,0,1))</f>
        <v>0</v>
      </c>
      <c r="AA733" s="2">
        <f>INDEX(ФИО!B:B,SUMIFS(ФИО!D:D,ФИО!Q:Q,БЮДЖЕТ!X733))</f>
        <v>0</v>
      </c>
    </row>
    <row r="734" spans="1:27" x14ac:dyDescent="0.25">
      <c r="A734" s="1"/>
      <c r="B734" s="5">
        <f t="shared" si="103"/>
        <v>734</v>
      </c>
      <c r="C734" s="5" t="str">
        <f t="shared" si="104"/>
        <v/>
      </c>
      <c r="D734" s="99"/>
      <c r="E734" s="103">
        <f>SUMIFS(ID!$H:$H,ID!$F:$F,$D734)</f>
        <v>0</v>
      </c>
      <c r="F734" s="99"/>
      <c r="G734" s="103">
        <f>SUMIFS(ID!$L:$L,ID!$J:$J,$F734)</f>
        <v>0</v>
      </c>
      <c r="H734" s="99"/>
      <c r="I734" s="103">
        <f>SUMIFS(ID!$P:$P,ID!$N:$N,$H734)</f>
        <v>0</v>
      </c>
      <c r="J734" s="99"/>
      <c r="K734" s="103">
        <f>SUMIFS(ID!$T:$T,ID!$R:$R,$J734)</f>
        <v>0</v>
      </c>
      <c r="L734" s="99"/>
      <c r="M734" s="103">
        <f>SUMIFS(ID!$X:$X,ID!$V:$V,$L734)</f>
        <v>0</v>
      </c>
      <c r="N734" s="99"/>
      <c r="O734" s="103">
        <f>SUMIFS(ID!$AD:$AD,ID!$AB:$AB,$N734)</f>
        <v>0</v>
      </c>
      <c r="P734" s="99" t="str">
        <f t="shared" si="99"/>
        <v/>
      </c>
      <c r="Q734" s="22">
        <f t="shared" si="98"/>
        <v>0</v>
      </c>
      <c r="R734" s="30"/>
      <c r="S734" s="22">
        <f t="shared" si="100"/>
        <v>0</v>
      </c>
      <c r="T734" s="30"/>
      <c r="U734" s="22">
        <f t="shared" si="101"/>
        <v>0</v>
      </c>
      <c r="V734" s="78">
        <f t="shared" si="96"/>
        <v>0</v>
      </c>
      <c r="W734" s="22">
        <f t="shared" si="102"/>
        <v>0</v>
      </c>
      <c r="X734" s="76"/>
      <c r="Y734" s="22">
        <f>IF(OR(X734="",X734=ФИО!$Q$8),0,IF(COUNTIF(X:X,X734)=1,0,1))</f>
        <v>0</v>
      </c>
      <c r="AA734" s="2">
        <f>INDEX(ФИО!B:B,SUMIFS(ФИО!D:D,ФИО!Q:Q,БЮДЖЕТ!X734))</f>
        <v>0</v>
      </c>
    </row>
    <row r="735" spans="1:27" x14ac:dyDescent="0.25">
      <c r="A735" s="1"/>
      <c r="B735" s="5">
        <f t="shared" si="103"/>
        <v>735</v>
      </c>
      <c r="C735" s="5" t="str">
        <f t="shared" si="104"/>
        <v/>
      </c>
      <c r="D735" s="99"/>
      <c r="E735" s="103">
        <f>SUMIFS(ID!$H:$H,ID!$F:$F,$D735)</f>
        <v>0</v>
      </c>
      <c r="F735" s="99"/>
      <c r="G735" s="103">
        <f>SUMIFS(ID!$L:$L,ID!$J:$J,$F735)</f>
        <v>0</v>
      </c>
      <c r="H735" s="99"/>
      <c r="I735" s="103">
        <f>SUMIFS(ID!$P:$P,ID!$N:$N,$H735)</f>
        <v>0</v>
      </c>
      <c r="J735" s="99"/>
      <c r="K735" s="103">
        <f>SUMIFS(ID!$T:$T,ID!$R:$R,$J735)</f>
        <v>0</v>
      </c>
      <c r="L735" s="99"/>
      <c r="M735" s="103">
        <f>SUMIFS(ID!$X:$X,ID!$V:$V,$L735)</f>
        <v>0</v>
      </c>
      <c r="N735" s="99"/>
      <c r="O735" s="103">
        <f>SUMIFS(ID!$AD:$AD,ID!$AB:$AB,$N735)</f>
        <v>0</v>
      </c>
      <c r="P735" s="99" t="str">
        <f t="shared" si="99"/>
        <v/>
      </c>
      <c r="Q735" s="22">
        <f t="shared" si="98"/>
        <v>0</v>
      </c>
      <c r="R735" s="30"/>
      <c r="S735" s="22">
        <f t="shared" si="100"/>
        <v>0</v>
      </c>
      <c r="T735" s="30"/>
      <c r="U735" s="22">
        <f t="shared" si="101"/>
        <v>0</v>
      </c>
      <c r="V735" s="78">
        <f t="shared" si="96"/>
        <v>0</v>
      </c>
      <c r="W735" s="22">
        <f t="shared" si="102"/>
        <v>0</v>
      </c>
      <c r="X735" s="76"/>
      <c r="Y735" s="22">
        <f>IF(OR(X735="",X735=ФИО!$Q$8),0,IF(COUNTIF(X:X,X735)=1,0,1))</f>
        <v>0</v>
      </c>
      <c r="AA735" s="2">
        <f>INDEX(ФИО!B:B,SUMIFS(ФИО!D:D,ФИО!Q:Q,БЮДЖЕТ!X735))</f>
        <v>0</v>
      </c>
    </row>
    <row r="736" spans="1:27" x14ac:dyDescent="0.25">
      <c r="A736" s="1"/>
      <c r="B736" s="5">
        <f t="shared" si="103"/>
        <v>736</v>
      </c>
      <c r="C736" s="5" t="str">
        <f t="shared" si="104"/>
        <v/>
      </c>
      <c r="D736" s="99"/>
      <c r="E736" s="103">
        <f>SUMIFS(ID!$H:$H,ID!$F:$F,$D736)</f>
        <v>0</v>
      </c>
      <c r="F736" s="99"/>
      <c r="G736" s="103">
        <f>SUMIFS(ID!$L:$L,ID!$J:$J,$F736)</f>
        <v>0</v>
      </c>
      <c r="H736" s="99"/>
      <c r="I736" s="103">
        <f>SUMIFS(ID!$P:$P,ID!$N:$N,$H736)</f>
        <v>0</v>
      </c>
      <c r="J736" s="99"/>
      <c r="K736" s="103">
        <f>SUMIFS(ID!$T:$T,ID!$R:$R,$J736)</f>
        <v>0</v>
      </c>
      <c r="L736" s="99"/>
      <c r="M736" s="103">
        <f>SUMIFS(ID!$X:$X,ID!$V:$V,$L736)</f>
        <v>0</v>
      </c>
      <c r="N736" s="99"/>
      <c r="O736" s="103">
        <f>SUMIFS(ID!$AD:$AD,ID!$AB:$AB,$N736)</f>
        <v>0</v>
      </c>
      <c r="P736" s="99" t="str">
        <f t="shared" si="99"/>
        <v/>
      </c>
      <c r="Q736" s="22">
        <f t="shared" si="98"/>
        <v>0</v>
      </c>
      <c r="R736" s="30"/>
      <c r="S736" s="22">
        <f t="shared" si="100"/>
        <v>0</v>
      </c>
      <c r="T736" s="30"/>
      <c r="U736" s="22">
        <f t="shared" si="101"/>
        <v>0</v>
      </c>
      <c r="V736" s="78">
        <f t="shared" si="96"/>
        <v>0</v>
      </c>
      <c r="W736" s="22">
        <f t="shared" si="102"/>
        <v>0</v>
      </c>
      <c r="X736" s="76"/>
      <c r="Y736" s="22">
        <f>IF(OR(X736="",X736=ФИО!$Q$8),0,IF(COUNTIF(X:X,X736)=1,0,1))</f>
        <v>0</v>
      </c>
      <c r="AA736" s="2">
        <f>INDEX(ФИО!B:B,SUMIFS(ФИО!D:D,ФИО!Q:Q,БЮДЖЕТ!X736))</f>
        <v>0</v>
      </c>
    </row>
    <row r="737" spans="1:27" x14ac:dyDescent="0.25">
      <c r="A737" s="1"/>
      <c r="B737" s="5">
        <f t="shared" si="103"/>
        <v>737</v>
      </c>
      <c r="C737" s="5" t="str">
        <f t="shared" si="104"/>
        <v/>
      </c>
      <c r="D737" s="99"/>
      <c r="E737" s="103">
        <f>SUMIFS(ID!$H:$H,ID!$F:$F,$D737)</f>
        <v>0</v>
      </c>
      <c r="F737" s="99"/>
      <c r="G737" s="103">
        <f>SUMIFS(ID!$L:$L,ID!$J:$J,$F737)</f>
        <v>0</v>
      </c>
      <c r="H737" s="99"/>
      <c r="I737" s="103">
        <f>SUMIFS(ID!$P:$P,ID!$N:$N,$H737)</f>
        <v>0</v>
      </c>
      <c r="J737" s="99"/>
      <c r="K737" s="103">
        <f>SUMIFS(ID!$T:$T,ID!$R:$R,$J737)</f>
        <v>0</v>
      </c>
      <c r="L737" s="99"/>
      <c r="M737" s="103">
        <f>SUMIFS(ID!$X:$X,ID!$V:$V,$L737)</f>
        <v>0</v>
      </c>
      <c r="N737" s="99"/>
      <c r="O737" s="103">
        <f>SUMIFS(ID!$AD:$AD,ID!$AB:$AB,$N737)</f>
        <v>0</v>
      </c>
      <c r="P737" s="99" t="str">
        <f t="shared" si="99"/>
        <v/>
      </c>
      <c r="Q737" s="22">
        <f t="shared" si="98"/>
        <v>0</v>
      </c>
      <c r="R737" s="30"/>
      <c r="S737" s="22">
        <f t="shared" si="100"/>
        <v>0</v>
      </c>
      <c r="T737" s="30"/>
      <c r="U737" s="22">
        <f t="shared" si="101"/>
        <v>0</v>
      </c>
      <c r="V737" s="78">
        <f t="shared" si="96"/>
        <v>0</v>
      </c>
      <c r="W737" s="22">
        <f t="shared" si="102"/>
        <v>0</v>
      </c>
      <c r="X737" s="76"/>
      <c r="Y737" s="22">
        <f>IF(OR(X737="",X737=ФИО!$Q$8),0,IF(COUNTIF(X:X,X737)=1,0,1))</f>
        <v>0</v>
      </c>
      <c r="AA737" s="2">
        <f>INDEX(ФИО!B:B,SUMIFS(ФИО!D:D,ФИО!Q:Q,БЮДЖЕТ!X737))</f>
        <v>0</v>
      </c>
    </row>
    <row r="738" spans="1:27" x14ac:dyDescent="0.25">
      <c r="A738" s="1"/>
      <c r="B738" s="5">
        <f t="shared" si="103"/>
        <v>738</v>
      </c>
      <c r="C738" s="5" t="str">
        <f t="shared" si="104"/>
        <v/>
      </c>
      <c r="D738" s="99"/>
      <c r="E738" s="103">
        <f>SUMIFS(ID!$H:$H,ID!$F:$F,$D738)</f>
        <v>0</v>
      </c>
      <c r="F738" s="99"/>
      <c r="G738" s="103">
        <f>SUMIFS(ID!$L:$L,ID!$J:$J,$F738)</f>
        <v>0</v>
      </c>
      <c r="H738" s="99"/>
      <c r="I738" s="103">
        <f>SUMIFS(ID!$P:$P,ID!$N:$N,$H738)</f>
        <v>0</v>
      </c>
      <c r="J738" s="99"/>
      <c r="K738" s="103">
        <f>SUMIFS(ID!$T:$T,ID!$R:$R,$J738)</f>
        <v>0</v>
      </c>
      <c r="L738" s="99"/>
      <c r="M738" s="103">
        <f>SUMIFS(ID!$X:$X,ID!$V:$V,$L738)</f>
        <v>0</v>
      </c>
      <c r="N738" s="99"/>
      <c r="O738" s="103">
        <f>SUMIFS(ID!$AD:$AD,ID!$AB:$AB,$N738)</f>
        <v>0</v>
      </c>
      <c r="P738" s="99" t="str">
        <f t="shared" si="99"/>
        <v/>
      </c>
      <c r="Q738" s="22">
        <f t="shared" si="98"/>
        <v>0</v>
      </c>
      <c r="R738" s="30"/>
      <c r="S738" s="22">
        <f t="shared" si="100"/>
        <v>0</v>
      </c>
      <c r="T738" s="30"/>
      <c r="U738" s="22">
        <f t="shared" si="101"/>
        <v>0</v>
      </c>
      <c r="V738" s="78">
        <f t="shared" si="96"/>
        <v>0</v>
      </c>
      <c r="W738" s="22">
        <f t="shared" si="102"/>
        <v>0</v>
      </c>
      <c r="X738" s="76"/>
      <c r="Y738" s="22">
        <f>IF(OR(X738="",X738=ФИО!$Q$8),0,IF(COUNTIF(X:X,X738)=1,0,1))</f>
        <v>0</v>
      </c>
      <c r="AA738" s="2">
        <f>INDEX(ФИО!B:B,SUMIFS(ФИО!D:D,ФИО!Q:Q,БЮДЖЕТ!X738))</f>
        <v>0</v>
      </c>
    </row>
    <row r="739" spans="1:27" x14ac:dyDescent="0.25">
      <c r="A739" s="1"/>
      <c r="B739" s="5">
        <f t="shared" si="103"/>
        <v>739</v>
      </c>
      <c r="C739" s="5" t="str">
        <f t="shared" si="104"/>
        <v/>
      </c>
      <c r="D739" s="99"/>
      <c r="E739" s="103">
        <f>SUMIFS(ID!$H:$H,ID!$F:$F,$D739)</f>
        <v>0</v>
      </c>
      <c r="F739" s="99"/>
      <c r="G739" s="103">
        <f>SUMIFS(ID!$L:$L,ID!$J:$J,$F739)</f>
        <v>0</v>
      </c>
      <c r="H739" s="99"/>
      <c r="I739" s="103">
        <f>SUMIFS(ID!$P:$P,ID!$N:$N,$H739)</f>
        <v>0</v>
      </c>
      <c r="J739" s="99"/>
      <c r="K739" s="103">
        <f>SUMIFS(ID!$T:$T,ID!$R:$R,$J739)</f>
        <v>0</v>
      </c>
      <c r="L739" s="99"/>
      <c r="M739" s="103">
        <f>SUMIFS(ID!$X:$X,ID!$V:$V,$L739)</f>
        <v>0</v>
      </c>
      <c r="N739" s="99"/>
      <c r="O739" s="103">
        <f>SUMIFS(ID!$AD:$AD,ID!$AB:$AB,$N739)</f>
        <v>0</v>
      </c>
      <c r="P739" s="99" t="str">
        <f t="shared" si="99"/>
        <v/>
      </c>
      <c r="Q739" s="22">
        <f t="shared" si="98"/>
        <v>0</v>
      </c>
      <c r="R739" s="30"/>
      <c r="S739" s="22">
        <f t="shared" si="100"/>
        <v>0</v>
      </c>
      <c r="T739" s="30"/>
      <c r="U739" s="22">
        <f t="shared" si="101"/>
        <v>0</v>
      </c>
      <c r="V739" s="78">
        <f t="shared" si="96"/>
        <v>0</v>
      </c>
      <c r="W739" s="22">
        <f t="shared" si="102"/>
        <v>0</v>
      </c>
      <c r="X739" s="76"/>
      <c r="Y739" s="22">
        <f>IF(OR(X739="",X739=ФИО!$Q$8),0,IF(COUNTIF(X:X,X739)=1,0,1))</f>
        <v>0</v>
      </c>
      <c r="AA739" s="2">
        <f>INDEX(ФИО!B:B,SUMIFS(ФИО!D:D,ФИО!Q:Q,БЮДЖЕТ!X739))</f>
        <v>0</v>
      </c>
    </row>
    <row r="740" spans="1:27" x14ac:dyDescent="0.25">
      <c r="A740" s="1"/>
      <c r="B740" s="5">
        <f t="shared" si="103"/>
        <v>740</v>
      </c>
      <c r="C740" s="5" t="str">
        <f t="shared" si="104"/>
        <v/>
      </c>
      <c r="D740" s="99"/>
      <c r="E740" s="103">
        <f>SUMIFS(ID!$H:$H,ID!$F:$F,$D740)</f>
        <v>0</v>
      </c>
      <c r="F740" s="99"/>
      <c r="G740" s="103">
        <f>SUMIFS(ID!$L:$L,ID!$J:$J,$F740)</f>
        <v>0</v>
      </c>
      <c r="H740" s="99"/>
      <c r="I740" s="103">
        <f>SUMIFS(ID!$P:$P,ID!$N:$N,$H740)</f>
        <v>0</v>
      </c>
      <c r="J740" s="99"/>
      <c r="K740" s="103">
        <f>SUMIFS(ID!$T:$T,ID!$R:$R,$J740)</f>
        <v>0</v>
      </c>
      <c r="L740" s="99"/>
      <c r="M740" s="103">
        <f>SUMIFS(ID!$X:$X,ID!$V:$V,$L740)</f>
        <v>0</v>
      </c>
      <c r="N740" s="99"/>
      <c r="O740" s="103">
        <f>SUMIFS(ID!$AD:$AD,ID!$AB:$AB,$N740)</f>
        <v>0</v>
      </c>
      <c r="P740" s="99" t="str">
        <f t="shared" si="99"/>
        <v/>
      </c>
      <c r="Q740" s="22">
        <f t="shared" si="98"/>
        <v>0</v>
      </c>
      <c r="R740" s="30"/>
      <c r="S740" s="22">
        <f t="shared" si="100"/>
        <v>0</v>
      </c>
      <c r="T740" s="30"/>
      <c r="U740" s="22">
        <f t="shared" si="101"/>
        <v>0</v>
      </c>
      <c r="V740" s="78">
        <f t="shared" ref="V740:V803" si="105">R740*T740</f>
        <v>0</v>
      </c>
      <c r="W740" s="22">
        <f t="shared" si="102"/>
        <v>0</v>
      </c>
      <c r="X740" s="76"/>
      <c r="Y740" s="22">
        <f>IF(OR(X740="",X740=ФИО!$Q$8),0,IF(COUNTIF(X:X,X740)=1,0,1))</f>
        <v>0</v>
      </c>
      <c r="AA740" s="2">
        <f>INDEX(ФИО!B:B,SUMIFS(ФИО!D:D,ФИО!Q:Q,БЮДЖЕТ!X740))</f>
        <v>0</v>
      </c>
    </row>
    <row r="741" spans="1:27" x14ac:dyDescent="0.25">
      <c r="A741" s="1"/>
      <c r="B741" s="5">
        <f t="shared" si="103"/>
        <v>741</v>
      </c>
      <c r="C741" s="5" t="str">
        <f t="shared" si="104"/>
        <v/>
      </c>
      <c r="D741" s="99"/>
      <c r="E741" s="103">
        <f>SUMIFS(ID!$H:$H,ID!$F:$F,$D741)</f>
        <v>0</v>
      </c>
      <c r="F741" s="99"/>
      <c r="G741" s="103">
        <f>SUMIFS(ID!$L:$L,ID!$J:$J,$F741)</f>
        <v>0</v>
      </c>
      <c r="H741" s="99"/>
      <c r="I741" s="103">
        <f>SUMIFS(ID!$P:$P,ID!$N:$N,$H741)</f>
        <v>0</v>
      </c>
      <c r="J741" s="99"/>
      <c r="K741" s="103">
        <f>SUMIFS(ID!$T:$T,ID!$R:$R,$J741)</f>
        <v>0</v>
      </c>
      <c r="L741" s="99"/>
      <c r="M741" s="103">
        <f>SUMIFS(ID!$X:$X,ID!$V:$V,$L741)</f>
        <v>0</v>
      </c>
      <c r="N741" s="99"/>
      <c r="O741" s="103">
        <f>SUMIFS(ID!$AD:$AD,ID!$AB:$AB,$N741)</f>
        <v>0</v>
      </c>
      <c r="P741" s="99" t="str">
        <f t="shared" si="99"/>
        <v/>
      </c>
      <c r="Q741" s="22">
        <f t="shared" si="98"/>
        <v>0</v>
      </c>
      <c r="R741" s="30"/>
      <c r="S741" s="22">
        <f t="shared" si="100"/>
        <v>0</v>
      </c>
      <c r="T741" s="30"/>
      <c r="U741" s="22">
        <f t="shared" si="101"/>
        <v>0</v>
      </c>
      <c r="V741" s="78">
        <f t="shared" si="105"/>
        <v>0</v>
      </c>
      <c r="W741" s="22">
        <f t="shared" si="102"/>
        <v>0</v>
      </c>
      <c r="X741" s="76"/>
      <c r="Y741" s="22">
        <f>IF(OR(X741="",X741=ФИО!$Q$8),0,IF(COUNTIF(X:X,X741)=1,0,1))</f>
        <v>0</v>
      </c>
      <c r="AA741" s="2">
        <f>INDEX(ФИО!B:B,SUMIFS(ФИО!D:D,ФИО!Q:Q,БЮДЖЕТ!X741))</f>
        <v>0</v>
      </c>
    </row>
    <row r="742" spans="1:27" x14ac:dyDescent="0.25">
      <c r="A742" s="1"/>
      <c r="B742" s="5">
        <f t="shared" si="103"/>
        <v>742</v>
      </c>
      <c r="C742" s="5" t="str">
        <f t="shared" si="104"/>
        <v/>
      </c>
      <c r="D742" s="99"/>
      <c r="E742" s="103">
        <f>SUMIFS(ID!$H:$H,ID!$F:$F,$D742)</f>
        <v>0</v>
      </c>
      <c r="F742" s="99"/>
      <c r="G742" s="103">
        <f>SUMIFS(ID!$L:$L,ID!$J:$J,$F742)</f>
        <v>0</v>
      </c>
      <c r="H742" s="99"/>
      <c r="I742" s="103">
        <f>SUMIFS(ID!$P:$P,ID!$N:$N,$H742)</f>
        <v>0</v>
      </c>
      <c r="J742" s="99"/>
      <c r="K742" s="103">
        <f>SUMIFS(ID!$T:$T,ID!$R:$R,$J742)</f>
        <v>0</v>
      </c>
      <c r="L742" s="99"/>
      <c r="M742" s="103">
        <f>SUMIFS(ID!$X:$X,ID!$V:$V,$L742)</f>
        <v>0</v>
      </c>
      <c r="N742" s="99"/>
      <c r="O742" s="103">
        <f>SUMIFS(ID!$AD:$AD,ID!$AB:$AB,$N742)</f>
        <v>0</v>
      </c>
      <c r="P742" s="99" t="str">
        <f t="shared" si="99"/>
        <v/>
      </c>
      <c r="Q742" s="22">
        <f t="shared" si="98"/>
        <v>0</v>
      </c>
      <c r="R742" s="30"/>
      <c r="S742" s="22">
        <f t="shared" si="100"/>
        <v>0</v>
      </c>
      <c r="T742" s="30"/>
      <c r="U742" s="22">
        <f t="shared" si="101"/>
        <v>0</v>
      </c>
      <c r="V742" s="78">
        <f t="shared" si="105"/>
        <v>0</v>
      </c>
      <c r="W742" s="22">
        <f t="shared" si="102"/>
        <v>0</v>
      </c>
      <c r="X742" s="76"/>
      <c r="Y742" s="22">
        <f>IF(OR(X742="",X742=ФИО!$Q$8),0,IF(COUNTIF(X:X,X742)=1,0,1))</f>
        <v>0</v>
      </c>
      <c r="AA742" s="2">
        <f>INDEX(ФИО!B:B,SUMIFS(ФИО!D:D,ФИО!Q:Q,БЮДЖЕТ!X742))</f>
        <v>0</v>
      </c>
    </row>
    <row r="743" spans="1:27" x14ac:dyDescent="0.25">
      <c r="A743" s="1"/>
      <c r="B743" s="5">
        <f t="shared" si="103"/>
        <v>743</v>
      </c>
      <c r="C743" s="5" t="str">
        <f t="shared" si="104"/>
        <v/>
      </c>
      <c r="D743" s="99"/>
      <c r="E743" s="103">
        <f>SUMIFS(ID!$H:$H,ID!$F:$F,$D743)</f>
        <v>0</v>
      </c>
      <c r="F743" s="99"/>
      <c r="G743" s="103">
        <f>SUMIFS(ID!$L:$L,ID!$J:$J,$F743)</f>
        <v>0</v>
      </c>
      <c r="H743" s="99"/>
      <c r="I743" s="103">
        <f>SUMIFS(ID!$P:$P,ID!$N:$N,$H743)</f>
        <v>0</v>
      </c>
      <c r="J743" s="99"/>
      <c r="K743" s="103">
        <f>SUMIFS(ID!$T:$T,ID!$R:$R,$J743)</f>
        <v>0</v>
      </c>
      <c r="L743" s="99"/>
      <c r="M743" s="103">
        <f>SUMIFS(ID!$X:$X,ID!$V:$V,$L743)</f>
        <v>0</v>
      </c>
      <c r="N743" s="99"/>
      <c r="O743" s="103">
        <f>SUMIFS(ID!$AD:$AD,ID!$AB:$AB,$N743)</f>
        <v>0</v>
      </c>
      <c r="P743" s="99" t="str">
        <f t="shared" si="99"/>
        <v/>
      </c>
      <c r="Q743" s="22">
        <f t="shared" si="98"/>
        <v>0</v>
      </c>
      <c r="R743" s="30"/>
      <c r="S743" s="22">
        <f t="shared" si="100"/>
        <v>0</v>
      </c>
      <c r="T743" s="30"/>
      <c r="U743" s="22">
        <f t="shared" si="101"/>
        <v>0</v>
      </c>
      <c r="V743" s="78">
        <f t="shared" si="105"/>
        <v>0</v>
      </c>
      <c r="W743" s="22">
        <f t="shared" si="102"/>
        <v>0</v>
      </c>
      <c r="X743" s="76"/>
      <c r="Y743" s="22">
        <f>IF(OR(X743="",X743=ФИО!$Q$8),0,IF(COUNTIF(X:X,X743)=1,0,1))</f>
        <v>0</v>
      </c>
      <c r="AA743" s="2">
        <f>INDEX(ФИО!B:B,SUMIFS(ФИО!D:D,ФИО!Q:Q,БЮДЖЕТ!X743))</f>
        <v>0</v>
      </c>
    </row>
    <row r="744" spans="1:27" x14ac:dyDescent="0.25">
      <c r="A744" s="1"/>
      <c r="B744" s="5">
        <f t="shared" si="103"/>
        <v>744</v>
      </c>
      <c r="C744" s="5" t="str">
        <f t="shared" si="104"/>
        <v/>
      </c>
      <c r="D744" s="99"/>
      <c r="E744" s="103">
        <f>SUMIFS(ID!$H:$H,ID!$F:$F,$D744)</f>
        <v>0</v>
      </c>
      <c r="F744" s="99"/>
      <c r="G744" s="103">
        <f>SUMIFS(ID!$L:$L,ID!$J:$J,$F744)</f>
        <v>0</v>
      </c>
      <c r="H744" s="99"/>
      <c r="I744" s="103">
        <f>SUMIFS(ID!$P:$P,ID!$N:$N,$H744)</f>
        <v>0</v>
      </c>
      <c r="J744" s="99"/>
      <c r="K744" s="103">
        <f>SUMIFS(ID!$T:$T,ID!$R:$R,$J744)</f>
        <v>0</v>
      </c>
      <c r="L744" s="99"/>
      <c r="M744" s="103">
        <f>SUMIFS(ID!$X:$X,ID!$V:$V,$L744)</f>
        <v>0</v>
      </c>
      <c r="N744" s="99"/>
      <c r="O744" s="103">
        <f>SUMIFS(ID!$AD:$AD,ID!$AB:$AB,$N744)</f>
        <v>0</v>
      </c>
      <c r="P744" s="99" t="str">
        <f t="shared" si="99"/>
        <v/>
      </c>
      <c r="Q744" s="22">
        <f t="shared" si="98"/>
        <v>0</v>
      </c>
      <c r="R744" s="30"/>
      <c r="S744" s="22">
        <f t="shared" si="100"/>
        <v>0</v>
      </c>
      <c r="T744" s="30"/>
      <c r="U744" s="22">
        <f t="shared" si="101"/>
        <v>0</v>
      </c>
      <c r="V744" s="78">
        <f t="shared" si="105"/>
        <v>0</v>
      </c>
      <c r="W744" s="22">
        <f t="shared" si="102"/>
        <v>0</v>
      </c>
      <c r="X744" s="76"/>
      <c r="Y744" s="22">
        <f>IF(OR(X744="",X744=ФИО!$Q$8),0,IF(COUNTIF(X:X,X744)=1,0,1))</f>
        <v>0</v>
      </c>
      <c r="AA744" s="2">
        <f>INDEX(ФИО!B:B,SUMIFS(ФИО!D:D,ФИО!Q:Q,БЮДЖЕТ!X744))</f>
        <v>0</v>
      </c>
    </row>
    <row r="745" spans="1:27" x14ac:dyDescent="0.25">
      <c r="A745" s="1"/>
      <c r="B745" s="5">
        <f t="shared" si="103"/>
        <v>745</v>
      </c>
      <c r="C745" s="5" t="str">
        <f t="shared" si="104"/>
        <v/>
      </c>
      <c r="D745" s="99"/>
      <c r="E745" s="103">
        <f>SUMIFS(ID!$H:$H,ID!$F:$F,$D745)</f>
        <v>0</v>
      </c>
      <c r="F745" s="99"/>
      <c r="G745" s="103">
        <f>SUMIFS(ID!$L:$L,ID!$J:$J,$F745)</f>
        <v>0</v>
      </c>
      <c r="H745" s="99"/>
      <c r="I745" s="103">
        <f>SUMIFS(ID!$P:$P,ID!$N:$N,$H745)</f>
        <v>0</v>
      </c>
      <c r="J745" s="99"/>
      <c r="K745" s="103">
        <f>SUMIFS(ID!$T:$T,ID!$R:$R,$J745)</f>
        <v>0</v>
      </c>
      <c r="L745" s="99"/>
      <c r="M745" s="103">
        <f>SUMIFS(ID!$X:$X,ID!$V:$V,$L745)</f>
        <v>0</v>
      </c>
      <c r="N745" s="99"/>
      <c r="O745" s="103">
        <f>SUMIFS(ID!$AD:$AD,ID!$AB:$AB,$N745)</f>
        <v>0</v>
      </c>
      <c r="P745" s="99" t="str">
        <f t="shared" si="99"/>
        <v/>
      </c>
      <c r="Q745" s="22">
        <f t="shared" si="98"/>
        <v>0</v>
      </c>
      <c r="R745" s="30"/>
      <c r="S745" s="22">
        <f t="shared" si="100"/>
        <v>0</v>
      </c>
      <c r="T745" s="30"/>
      <c r="U745" s="22">
        <f t="shared" si="101"/>
        <v>0</v>
      </c>
      <c r="V745" s="78">
        <f t="shared" si="105"/>
        <v>0</v>
      </c>
      <c r="W745" s="22">
        <f t="shared" si="102"/>
        <v>0</v>
      </c>
      <c r="X745" s="76"/>
      <c r="Y745" s="22">
        <f>IF(OR(X745="",X745=ФИО!$Q$8),0,IF(COUNTIF(X:X,X745)=1,0,1))</f>
        <v>0</v>
      </c>
      <c r="AA745" s="2">
        <f>INDEX(ФИО!B:B,SUMIFS(ФИО!D:D,ФИО!Q:Q,БЮДЖЕТ!X745))</f>
        <v>0</v>
      </c>
    </row>
    <row r="746" spans="1:27" x14ac:dyDescent="0.25">
      <c r="A746" s="1"/>
      <c r="B746" s="5">
        <f t="shared" si="103"/>
        <v>746</v>
      </c>
      <c r="C746" s="5" t="str">
        <f t="shared" si="104"/>
        <v/>
      </c>
      <c r="D746" s="99"/>
      <c r="E746" s="103">
        <f>SUMIFS(ID!$H:$H,ID!$F:$F,$D746)</f>
        <v>0</v>
      </c>
      <c r="F746" s="99"/>
      <c r="G746" s="103">
        <f>SUMIFS(ID!$L:$L,ID!$J:$J,$F746)</f>
        <v>0</v>
      </c>
      <c r="H746" s="99"/>
      <c r="I746" s="103">
        <f>SUMIFS(ID!$P:$P,ID!$N:$N,$H746)</f>
        <v>0</v>
      </c>
      <c r="J746" s="99"/>
      <c r="K746" s="103">
        <f>SUMIFS(ID!$T:$T,ID!$R:$R,$J746)</f>
        <v>0</v>
      </c>
      <c r="L746" s="99"/>
      <c r="M746" s="103">
        <f>SUMIFS(ID!$X:$X,ID!$V:$V,$L746)</f>
        <v>0</v>
      </c>
      <c r="N746" s="99"/>
      <c r="O746" s="103">
        <f>SUMIFS(ID!$AD:$AD,ID!$AB:$AB,$N746)</f>
        <v>0</v>
      </c>
      <c r="P746" s="99" t="str">
        <f t="shared" si="99"/>
        <v/>
      </c>
      <c r="Q746" s="22">
        <f t="shared" si="98"/>
        <v>0</v>
      </c>
      <c r="R746" s="30"/>
      <c r="S746" s="22">
        <f t="shared" si="100"/>
        <v>0</v>
      </c>
      <c r="T746" s="30"/>
      <c r="U746" s="22">
        <f t="shared" si="101"/>
        <v>0</v>
      </c>
      <c r="V746" s="78">
        <f t="shared" si="105"/>
        <v>0</v>
      </c>
      <c r="W746" s="22">
        <f t="shared" si="102"/>
        <v>0</v>
      </c>
      <c r="X746" s="76"/>
      <c r="Y746" s="22">
        <f>IF(OR(X746="",X746=ФИО!$Q$8),0,IF(COUNTIF(X:X,X746)=1,0,1))</f>
        <v>0</v>
      </c>
      <c r="AA746" s="2">
        <f>INDEX(ФИО!B:B,SUMIFS(ФИО!D:D,ФИО!Q:Q,БЮДЖЕТ!X746))</f>
        <v>0</v>
      </c>
    </row>
    <row r="747" spans="1:27" x14ac:dyDescent="0.25">
      <c r="A747" s="1"/>
      <c r="B747" s="5">
        <f t="shared" si="103"/>
        <v>747</v>
      </c>
      <c r="C747" s="5" t="str">
        <f t="shared" si="104"/>
        <v/>
      </c>
      <c r="D747" s="99"/>
      <c r="E747" s="103">
        <f>SUMIFS(ID!$H:$H,ID!$F:$F,$D747)</f>
        <v>0</v>
      </c>
      <c r="F747" s="99"/>
      <c r="G747" s="103">
        <f>SUMIFS(ID!$L:$L,ID!$J:$J,$F747)</f>
        <v>0</v>
      </c>
      <c r="H747" s="99"/>
      <c r="I747" s="103">
        <f>SUMIFS(ID!$P:$P,ID!$N:$N,$H747)</f>
        <v>0</v>
      </c>
      <c r="J747" s="99"/>
      <c r="K747" s="103">
        <f>SUMIFS(ID!$T:$T,ID!$R:$R,$J747)</f>
        <v>0</v>
      </c>
      <c r="L747" s="99"/>
      <c r="M747" s="103">
        <f>SUMIFS(ID!$X:$X,ID!$V:$V,$L747)</f>
        <v>0</v>
      </c>
      <c r="N747" s="99"/>
      <c r="O747" s="103">
        <f>SUMIFS(ID!$AD:$AD,ID!$AB:$AB,$N747)</f>
        <v>0</v>
      </c>
      <c r="P747" s="99" t="str">
        <f t="shared" si="99"/>
        <v/>
      </c>
      <c r="Q747" s="22">
        <f t="shared" si="98"/>
        <v>0</v>
      </c>
      <c r="R747" s="30"/>
      <c r="S747" s="22">
        <f t="shared" si="100"/>
        <v>0</v>
      </c>
      <c r="T747" s="30"/>
      <c r="U747" s="22">
        <f t="shared" si="101"/>
        <v>0</v>
      </c>
      <c r="V747" s="78">
        <f t="shared" si="105"/>
        <v>0</v>
      </c>
      <c r="W747" s="22">
        <f t="shared" si="102"/>
        <v>0</v>
      </c>
      <c r="X747" s="76"/>
      <c r="Y747" s="22">
        <f>IF(OR(X747="",X747=ФИО!$Q$8),0,IF(COUNTIF(X:X,X747)=1,0,1))</f>
        <v>0</v>
      </c>
      <c r="AA747" s="2">
        <f>INDEX(ФИО!B:B,SUMIFS(ФИО!D:D,ФИО!Q:Q,БЮДЖЕТ!X747))</f>
        <v>0</v>
      </c>
    </row>
    <row r="748" spans="1:27" x14ac:dyDescent="0.25">
      <c r="A748" s="1"/>
      <c r="B748" s="5">
        <f t="shared" si="103"/>
        <v>748</v>
      </c>
      <c r="C748" s="5" t="str">
        <f t="shared" si="104"/>
        <v/>
      </c>
      <c r="D748" s="99"/>
      <c r="E748" s="103">
        <f>SUMIFS(ID!$H:$H,ID!$F:$F,$D748)</f>
        <v>0</v>
      </c>
      <c r="F748" s="99"/>
      <c r="G748" s="103">
        <f>SUMIFS(ID!$L:$L,ID!$J:$J,$F748)</f>
        <v>0</v>
      </c>
      <c r="H748" s="99"/>
      <c r="I748" s="103">
        <f>SUMIFS(ID!$P:$P,ID!$N:$N,$H748)</f>
        <v>0</v>
      </c>
      <c r="J748" s="99"/>
      <c r="K748" s="103">
        <f>SUMIFS(ID!$T:$T,ID!$R:$R,$J748)</f>
        <v>0</v>
      </c>
      <c r="L748" s="99"/>
      <c r="M748" s="103">
        <f>SUMIFS(ID!$X:$X,ID!$V:$V,$L748)</f>
        <v>0</v>
      </c>
      <c r="N748" s="99"/>
      <c r="O748" s="103">
        <f>SUMIFS(ID!$AD:$AD,ID!$AB:$AB,$N748)</f>
        <v>0</v>
      </c>
      <c r="P748" s="99" t="str">
        <f t="shared" si="99"/>
        <v/>
      </c>
      <c r="Q748" s="22">
        <f t="shared" si="98"/>
        <v>0</v>
      </c>
      <c r="R748" s="30"/>
      <c r="S748" s="22">
        <f t="shared" si="100"/>
        <v>0</v>
      </c>
      <c r="T748" s="30"/>
      <c r="U748" s="22">
        <f t="shared" si="101"/>
        <v>0</v>
      </c>
      <c r="V748" s="78">
        <f t="shared" si="105"/>
        <v>0</v>
      </c>
      <c r="W748" s="22">
        <f t="shared" si="102"/>
        <v>0</v>
      </c>
      <c r="X748" s="76"/>
      <c r="Y748" s="22">
        <f>IF(OR(X748="",X748=ФИО!$Q$8),0,IF(COUNTIF(X:X,X748)=1,0,1))</f>
        <v>0</v>
      </c>
      <c r="AA748" s="2">
        <f>INDEX(ФИО!B:B,SUMIFS(ФИО!D:D,ФИО!Q:Q,БЮДЖЕТ!X748))</f>
        <v>0</v>
      </c>
    </row>
    <row r="749" spans="1:27" x14ac:dyDescent="0.25">
      <c r="A749" s="1"/>
      <c r="B749" s="5">
        <f t="shared" si="103"/>
        <v>749</v>
      </c>
      <c r="C749" s="5" t="str">
        <f t="shared" si="104"/>
        <v/>
      </c>
      <c r="D749" s="99"/>
      <c r="E749" s="103">
        <f>SUMIFS(ID!$H:$H,ID!$F:$F,$D749)</f>
        <v>0</v>
      </c>
      <c r="F749" s="99"/>
      <c r="G749" s="103">
        <f>SUMIFS(ID!$L:$L,ID!$J:$J,$F749)</f>
        <v>0</v>
      </c>
      <c r="H749" s="99"/>
      <c r="I749" s="103">
        <f>SUMIFS(ID!$P:$P,ID!$N:$N,$H749)</f>
        <v>0</v>
      </c>
      <c r="J749" s="99"/>
      <c r="K749" s="103">
        <f>SUMIFS(ID!$T:$T,ID!$R:$R,$J749)</f>
        <v>0</v>
      </c>
      <c r="L749" s="99"/>
      <c r="M749" s="103">
        <f>SUMIFS(ID!$X:$X,ID!$V:$V,$L749)</f>
        <v>0</v>
      </c>
      <c r="N749" s="99"/>
      <c r="O749" s="103">
        <f>SUMIFS(ID!$AD:$AD,ID!$AB:$AB,$N749)</f>
        <v>0</v>
      </c>
      <c r="P749" s="99" t="str">
        <f t="shared" si="99"/>
        <v/>
      </c>
      <c r="Q749" s="22">
        <f t="shared" si="98"/>
        <v>0</v>
      </c>
      <c r="R749" s="30"/>
      <c r="S749" s="22">
        <f t="shared" si="100"/>
        <v>0</v>
      </c>
      <c r="T749" s="30"/>
      <c r="U749" s="22">
        <f t="shared" si="101"/>
        <v>0</v>
      </c>
      <c r="V749" s="78">
        <f t="shared" si="105"/>
        <v>0</v>
      </c>
      <c r="W749" s="22">
        <f t="shared" si="102"/>
        <v>0</v>
      </c>
      <c r="X749" s="76"/>
      <c r="Y749" s="22">
        <f>IF(OR(X749="",X749=ФИО!$Q$8),0,IF(COUNTIF(X:X,X749)=1,0,1))</f>
        <v>0</v>
      </c>
      <c r="AA749" s="2">
        <f>INDEX(ФИО!B:B,SUMIFS(ФИО!D:D,ФИО!Q:Q,БЮДЖЕТ!X749))</f>
        <v>0</v>
      </c>
    </row>
    <row r="750" spans="1:27" x14ac:dyDescent="0.25">
      <c r="A750" s="1"/>
      <c r="B750" s="5">
        <f t="shared" si="103"/>
        <v>750</v>
      </c>
      <c r="C750" s="5" t="str">
        <f t="shared" si="104"/>
        <v/>
      </c>
      <c r="D750" s="99"/>
      <c r="E750" s="103">
        <f>SUMIFS(ID!$H:$H,ID!$F:$F,$D750)</f>
        <v>0</v>
      </c>
      <c r="F750" s="99"/>
      <c r="G750" s="103">
        <f>SUMIFS(ID!$L:$L,ID!$J:$J,$F750)</f>
        <v>0</v>
      </c>
      <c r="H750" s="99"/>
      <c r="I750" s="103">
        <f>SUMIFS(ID!$P:$P,ID!$N:$N,$H750)</f>
        <v>0</v>
      </c>
      <c r="J750" s="99"/>
      <c r="K750" s="103">
        <f>SUMIFS(ID!$T:$T,ID!$R:$R,$J750)</f>
        <v>0</v>
      </c>
      <c r="L750" s="99"/>
      <c r="M750" s="103">
        <f>SUMIFS(ID!$X:$X,ID!$V:$V,$L750)</f>
        <v>0</v>
      </c>
      <c r="N750" s="99"/>
      <c r="O750" s="103">
        <f>SUMIFS(ID!$AD:$AD,ID!$AB:$AB,$N750)</f>
        <v>0</v>
      </c>
      <c r="P750" s="99" t="str">
        <f t="shared" si="99"/>
        <v/>
      </c>
      <c r="Q750" s="22">
        <f t="shared" si="98"/>
        <v>0</v>
      </c>
      <c r="R750" s="30"/>
      <c r="S750" s="22">
        <f t="shared" si="100"/>
        <v>0</v>
      </c>
      <c r="T750" s="30"/>
      <c r="U750" s="22">
        <f t="shared" si="101"/>
        <v>0</v>
      </c>
      <c r="V750" s="78">
        <f t="shared" si="105"/>
        <v>0</v>
      </c>
      <c r="W750" s="22">
        <f t="shared" si="102"/>
        <v>0</v>
      </c>
      <c r="X750" s="76"/>
      <c r="Y750" s="22">
        <f>IF(OR(X750="",X750=ФИО!$Q$8),0,IF(COUNTIF(X:X,X750)=1,0,1))</f>
        <v>0</v>
      </c>
      <c r="AA750" s="2">
        <f>INDEX(ФИО!B:B,SUMIFS(ФИО!D:D,ФИО!Q:Q,БЮДЖЕТ!X750))</f>
        <v>0</v>
      </c>
    </row>
    <row r="751" spans="1:27" x14ac:dyDescent="0.25">
      <c r="A751" s="1"/>
      <c r="B751" s="5">
        <f t="shared" si="103"/>
        <v>751</v>
      </c>
      <c r="C751" s="5" t="str">
        <f t="shared" si="104"/>
        <v/>
      </c>
      <c r="D751" s="99"/>
      <c r="E751" s="103">
        <f>SUMIFS(ID!$H:$H,ID!$F:$F,$D751)</f>
        <v>0</v>
      </c>
      <c r="F751" s="99"/>
      <c r="G751" s="103">
        <f>SUMIFS(ID!$L:$L,ID!$J:$J,$F751)</f>
        <v>0</v>
      </c>
      <c r="H751" s="99"/>
      <c r="I751" s="103">
        <f>SUMIFS(ID!$P:$P,ID!$N:$N,$H751)</f>
        <v>0</v>
      </c>
      <c r="J751" s="99"/>
      <c r="K751" s="103">
        <f>SUMIFS(ID!$T:$T,ID!$R:$R,$J751)</f>
        <v>0</v>
      </c>
      <c r="L751" s="99"/>
      <c r="M751" s="103">
        <f>SUMIFS(ID!$X:$X,ID!$V:$V,$L751)</f>
        <v>0</v>
      </c>
      <c r="N751" s="99"/>
      <c r="O751" s="103">
        <f>SUMIFS(ID!$AD:$AD,ID!$AB:$AB,$N751)</f>
        <v>0</v>
      </c>
      <c r="P751" s="99" t="str">
        <f t="shared" si="99"/>
        <v/>
      </c>
      <c r="Q751" s="22">
        <f t="shared" si="98"/>
        <v>0</v>
      </c>
      <c r="R751" s="30"/>
      <c r="S751" s="22">
        <f t="shared" si="100"/>
        <v>0</v>
      </c>
      <c r="T751" s="30"/>
      <c r="U751" s="22">
        <f t="shared" si="101"/>
        <v>0</v>
      </c>
      <c r="V751" s="78">
        <f t="shared" si="105"/>
        <v>0</v>
      </c>
      <c r="W751" s="22">
        <f t="shared" si="102"/>
        <v>0</v>
      </c>
      <c r="X751" s="76"/>
      <c r="Y751" s="22">
        <f>IF(OR(X751="",X751=ФИО!$Q$8),0,IF(COUNTIF(X:X,X751)=1,0,1))</f>
        <v>0</v>
      </c>
      <c r="AA751" s="2">
        <f>INDEX(ФИО!B:B,SUMIFS(ФИО!D:D,ФИО!Q:Q,БЮДЖЕТ!X751))</f>
        <v>0</v>
      </c>
    </row>
    <row r="752" spans="1:27" x14ac:dyDescent="0.25">
      <c r="A752" s="1"/>
      <c r="B752" s="5">
        <f t="shared" si="103"/>
        <v>752</v>
      </c>
      <c r="C752" s="5" t="str">
        <f t="shared" si="104"/>
        <v/>
      </c>
      <c r="D752" s="99"/>
      <c r="E752" s="103">
        <f>SUMIFS(ID!$H:$H,ID!$F:$F,$D752)</f>
        <v>0</v>
      </c>
      <c r="F752" s="99"/>
      <c r="G752" s="103">
        <f>SUMIFS(ID!$L:$L,ID!$J:$J,$F752)</f>
        <v>0</v>
      </c>
      <c r="H752" s="99"/>
      <c r="I752" s="103">
        <f>SUMIFS(ID!$P:$P,ID!$N:$N,$H752)</f>
        <v>0</v>
      </c>
      <c r="J752" s="99"/>
      <c r="K752" s="103">
        <f>SUMIFS(ID!$T:$T,ID!$R:$R,$J752)</f>
        <v>0</v>
      </c>
      <c r="L752" s="99"/>
      <c r="M752" s="103">
        <f>SUMIFS(ID!$X:$X,ID!$V:$V,$L752)</f>
        <v>0</v>
      </c>
      <c r="N752" s="99"/>
      <c r="O752" s="103">
        <f>SUMIFS(ID!$AD:$AD,ID!$AB:$AB,$N752)</f>
        <v>0</v>
      </c>
      <c r="P752" s="99" t="str">
        <f t="shared" si="99"/>
        <v/>
      </c>
      <c r="Q752" s="22">
        <f t="shared" si="98"/>
        <v>0</v>
      </c>
      <c r="R752" s="30"/>
      <c r="S752" s="22">
        <f t="shared" si="100"/>
        <v>0</v>
      </c>
      <c r="T752" s="30"/>
      <c r="U752" s="22">
        <f t="shared" si="101"/>
        <v>0</v>
      </c>
      <c r="V752" s="78">
        <f t="shared" si="105"/>
        <v>0</v>
      </c>
      <c r="W752" s="22">
        <f t="shared" si="102"/>
        <v>0</v>
      </c>
      <c r="X752" s="76"/>
      <c r="Y752" s="22">
        <f>IF(OR(X752="",X752=ФИО!$Q$8),0,IF(COUNTIF(X:X,X752)=1,0,1))</f>
        <v>0</v>
      </c>
      <c r="AA752" s="2">
        <f>INDEX(ФИО!B:B,SUMIFS(ФИО!D:D,ФИО!Q:Q,БЮДЖЕТ!X752))</f>
        <v>0</v>
      </c>
    </row>
    <row r="753" spans="1:27" x14ac:dyDescent="0.25">
      <c r="A753" s="1"/>
      <c r="B753" s="5">
        <f t="shared" si="103"/>
        <v>753</v>
      </c>
      <c r="C753" s="5" t="str">
        <f t="shared" si="104"/>
        <v/>
      </c>
      <c r="D753" s="99"/>
      <c r="E753" s="103">
        <f>SUMIFS(ID!$H:$H,ID!$F:$F,$D753)</f>
        <v>0</v>
      </c>
      <c r="F753" s="99"/>
      <c r="G753" s="103">
        <f>SUMIFS(ID!$L:$L,ID!$J:$J,$F753)</f>
        <v>0</v>
      </c>
      <c r="H753" s="99"/>
      <c r="I753" s="103">
        <f>SUMIFS(ID!$P:$P,ID!$N:$N,$H753)</f>
        <v>0</v>
      </c>
      <c r="J753" s="99"/>
      <c r="K753" s="103">
        <f>SUMIFS(ID!$T:$T,ID!$R:$R,$J753)</f>
        <v>0</v>
      </c>
      <c r="L753" s="99"/>
      <c r="M753" s="103">
        <f>SUMIFS(ID!$X:$X,ID!$V:$V,$L753)</f>
        <v>0</v>
      </c>
      <c r="N753" s="99"/>
      <c r="O753" s="103">
        <f>SUMIFS(ID!$AD:$AD,ID!$AB:$AB,$N753)</f>
        <v>0</v>
      </c>
      <c r="P753" s="99" t="str">
        <f t="shared" si="99"/>
        <v/>
      </c>
      <c r="Q753" s="22">
        <f t="shared" si="98"/>
        <v>0</v>
      </c>
      <c r="R753" s="30"/>
      <c r="S753" s="22">
        <f t="shared" si="100"/>
        <v>0</v>
      </c>
      <c r="T753" s="30"/>
      <c r="U753" s="22">
        <f t="shared" si="101"/>
        <v>0</v>
      </c>
      <c r="V753" s="78">
        <f t="shared" si="105"/>
        <v>0</v>
      </c>
      <c r="W753" s="22">
        <f t="shared" si="102"/>
        <v>0</v>
      </c>
      <c r="X753" s="76"/>
      <c r="Y753" s="22">
        <f>IF(OR(X753="",X753=ФИО!$Q$8),0,IF(COUNTIF(X:X,X753)=1,0,1))</f>
        <v>0</v>
      </c>
      <c r="AA753" s="2">
        <f>INDEX(ФИО!B:B,SUMIFS(ФИО!D:D,ФИО!Q:Q,БЮДЖЕТ!X753))</f>
        <v>0</v>
      </c>
    </row>
    <row r="754" spans="1:27" x14ac:dyDescent="0.25">
      <c r="A754" s="1"/>
      <c r="B754" s="5">
        <f t="shared" si="103"/>
        <v>754</v>
      </c>
      <c r="C754" s="5" t="str">
        <f t="shared" si="104"/>
        <v/>
      </c>
      <c r="D754" s="99"/>
      <c r="E754" s="103">
        <f>SUMIFS(ID!$H:$H,ID!$F:$F,$D754)</f>
        <v>0</v>
      </c>
      <c r="F754" s="99"/>
      <c r="G754" s="103">
        <f>SUMIFS(ID!$L:$L,ID!$J:$J,$F754)</f>
        <v>0</v>
      </c>
      <c r="H754" s="99"/>
      <c r="I754" s="103">
        <f>SUMIFS(ID!$P:$P,ID!$N:$N,$H754)</f>
        <v>0</v>
      </c>
      <c r="J754" s="99"/>
      <c r="K754" s="103">
        <f>SUMIFS(ID!$T:$T,ID!$R:$R,$J754)</f>
        <v>0</v>
      </c>
      <c r="L754" s="99"/>
      <c r="M754" s="103">
        <f>SUMIFS(ID!$X:$X,ID!$V:$V,$L754)</f>
        <v>0</v>
      </c>
      <c r="N754" s="99"/>
      <c r="O754" s="103">
        <f>SUMIFS(ID!$AD:$AD,ID!$AB:$AB,$N754)</f>
        <v>0</v>
      </c>
      <c r="P754" s="99" t="str">
        <f t="shared" si="99"/>
        <v/>
      </c>
      <c r="Q754" s="22">
        <f t="shared" si="98"/>
        <v>0</v>
      </c>
      <c r="R754" s="30"/>
      <c r="S754" s="22">
        <f t="shared" si="100"/>
        <v>0</v>
      </c>
      <c r="T754" s="30"/>
      <c r="U754" s="22">
        <f t="shared" si="101"/>
        <v>0</v>
      </c>
      <c r="V754" s="78">
        <f t="shared" si="105"/>
        <v>0</v>
      </c>
      <c r="W754" s="22">
        <f t="shared" si="102"/>
        <v>0</v>
      </c>
      <c r="X754" s="76"/>
      <c r="Y754" s="22">
        <f>IF(OR(X754="",X754=ФИО!$Q$8),0,IF(COUNTIF(X:X,X754)=1,0,1))</f>
        <v>0</v>
      </c>
      <c r="AA754" s="2">
        <f>INDEX(ФИО!B:B,SUMIFS(ФИО!D:D,ФИО!Q:Q,БЮДЖЕТ!X754))</f>
        <v>0</v>
      </c>
    </row>
    <row r="755" spans="1:27" x14ac:dyDescent="0.25">
      <c r="A755" s="1"/>
      <c r="B755" s="5">
        <f t="shared" si="103"/>
        <v>755</v>
      </c>
      <c r="C755" s="5" t="str">
        <f t="shared" si="104"/>
        <v/>
      </c>
      <c r="D755" s="99"/>
      <c r="E755" s="103">
        <f>SUMIFS(ID!$H:$H,ID!$F:$F,$D755)</f>
        <v>0</v>
      </c>
      <c r="F755" s="99"/>
      <c r="G755" s="103">
        <f>SUMIFS(ID!$L:$L,ID!$J:$J,$F755)</f>
        <v>0</v>
      </c>
      <c r="H755" s="99"/>
      <c r="I755" s="103">
        <f>SUMIFS(ID!$P:$P,ID!$N:$N,$H755)</f>
        <v>0</v>
      </c>
      <c r="J755" s="99"/>
      <c r="K755" s="103">
        <f>SUMIFS(ID!$T:$T,ID!$R:$R,$J755)</f>
        <v>0</v>
      </c>
      <c r="L755" s="99"/>
      <c r="M755" s="103">
        <f>SUMIFS(ID!$X:$X,ID!$V:$V,$L755)</f>
        <v>0</v>
      </c>
      <c r="N755" s="99"/>
      <c r="O755" s="103">
        <f>SUMIFS(ID!$AD:$AD,ID!$AB:$AB,$N755)</f>
        <v>0</v>
      </c>
      <c r="P755" s="99" t="str">
        <f t="shared" si="99"/>
        <v/>
      </c>
      <c r="Q755" s="22">
        <f t="shared" si="98"/>
        <v>0</v>
      </c>
      <c r="R755" s="30"/>
      <c r="S755" s="22">
        <f t="shared" si="100"/>
        <v>0</v>
      </c>
      <c r="T755" s="30"/>
      <c r="U755" s="22">
        <f t="shared" si="101"/>
        <v>0</v>
      </c>
      <c r="V755" s="78">
        <f t="shared" si="105"/>
        <v>0</v>
      </c>
      <c r="W755" s="22">
        <f t="shared" si="102"/>
        <v>0</v>
      </c>
      <c r="X755" s="76"/>
      <c r="Y755" s="22">
        <f>IF(OR(X755="",X755=ФИО!$Q$8),0,IF(COUNTIF(X:X,X755)=1,0,1))</f>
        <v>0</v>
      </c>
      <c r="AA755" s="2">
        <f>INDEX(ФИО!B:B,SUMIFS(ФИО!D:D,ФИО!Q:Q,БЮДЖЕТ!X755))</f>
        <v>0</v>
      </c>
    </row>
    <row r="756" spans="1:27" x14ac:dyDescent="0.25">
      <c r="A756" s="1"/>
      <c r="B756" s="5">
        <f t="shared" si="103"/>
        <v>756</v>
      </c>
      <c r="C756" s="5" t="str">
        <f t="shared" si="104"/>
        <v/>
      </c>
      <c r="D756" s="99"/>
      <c r="E756" s="103">
        <f>SUMIFS(ID!$H:$H,ID!$F:$F,$D756)</f>
        <v>0</v>
      </c>
      <c r="F756" s="99"/>
      <c r="G756" s="103">
        <f>SUMIFS(ID!$L:$L,ID!$J:$J,$F756)</f>
        <v>0</v>
      </c>
      <c r="H756" s="99"/>
      <c r="I756" s="103">
        <f>SUMIFS(ID!$P:$P,ID!$N:$N,$H756)</f>
        <v>0</v>
      </c>
      <c r="J756" s="99"/>
      <c r="K756" s="103">
        <f>SUMIFS(ID!$T:$T,ID!$R:$R,$J756)</f>
        <v>0</v>
      </c>
      <c r="L756" s="99"/>
      <c r="M756" s="103">
        <f>SUMIFS(ID!$X:$X,ID!$V:$V,$L756)</f>
        <v>0</v>
      </c>
      <c r="N756" s="99"/>
      <c r="O756" s="103">
        <f>SUMIFS(ID!$AD:$AD,ID!$AB:$AB,$N756)</f>
        <v>0</v>
      </c>
      <c r="P756" s="99" t="str">
        <f t="shared" si="99"/>
        <v/>
      </c>
      <c r="Q756" s="22">
        <f t="shared" si="98"/>
        <v>0</v>
      </c>
      <c r="R756" s="30"/>
      <c r="S756" s="22">
        <f t="shared" si="100"/>
        <v>0</v>
      </c>
      <c r="T756" s="30"/>
      <c r="U756" s="22">
        <f t="shared" si="101"/>
        <v>0</v>
      </c>
      <c r="V756" s="78">
        <f t="shared" si="105"/>
        <v>0</v>
      </c>
      <c r="W756" s="22">
        <f t="shared" si="102"/>
        <v>0</v>
      </c>
      <c r="X756" s="76"/>
      <c r="Y756" s="22">
        <f>IF(OR(X756="",X756=ФИО!$Q$8),0,IF(COUNTIF(X:X,X756)=1,0,1))</f>
        <v>0</v>
      </c>
      <c r="AA756" s="2">
        <f>INDEX(ФИО!B:B,SUMIFS(ФИО!D:D,ФИО!Q:Q,БЮДЖЕТ!X756))</f>
        <v>0</v>
      </c>
    </row>
    <row r="757" spans="1:27" x14ac:dyDescent="0.25">
      <c r="A757" s="1"/>
      <c r="B757" s="5">
        <f t="shared" si="103"/>
        <v>757</v>
      </c>
      <c r="C757" s="5" t="str">
        <f t="shared" si="104"/>
        <v/>
      </c>
      <c r="D757" s="99"/>
      <c r="E757" s="103">
        <f>SUMIFS(ID!$H:$H,ID!$F:$F,$D757)</f>
        <v>0</v>
      </c>
      <c r="F757" s="99"/>
      <c r="G757" s="103">
        <f>SUMIFS(ID!$L:$L,ID!$J:$J,$F757)</f>
        <v>0</v>
      </c>
      <c r="H757" s="99"/>
      <c r="I757" s="103">
        <f>SUMIFS(ID!$P:$P,ID!$N:$N,$H757)</f>
        <v>0</v>
      </c>
      <c r="J757" s="99"/>
      <c r="K757" s="103">
        <f>SUMIFS(ID!$T:$T,ID!$R:$R,$J757)</f>
        <v>0</v>
      </c>
      <c r="L757" s="99"/>
      <c r="M757" s="103">
        <f>SUMIFS(ID!$X:$X,ID!$V:$V,$L757)</f>
        <v>0</v>
      </c>
      <c r="N757" s="99"/>
      <c r="O757" s="103">
        <f>SUMIFS(ID!$AD:$AD,ID!$AB:$AB,$N757)</f>
        <v>0</v>
      </c>
      <c r="P757" s="99" t="str">
        <f t="shared" si="99"/>
        <v/>
      </c>
      <c r="Q757" s="22">
        <f t="shared" si="98"/>
        <v>0</v>
      </c>
      <c r="R757" s="30"/>
      <c r="S757" s="22">
        <f t="shared" si="100"/>
        <v>0</v>
      </c>
      <c r="T757" s="30"/>
      <c r="U757" s="22">
        <f t="shared" si="101"/>
        <v>0</v>
      </c>
      <c r="V757" s="78">
        <f t="shared" si="105"/>
        <v>0</v>
      </c>
      <c r="W757" s="22">
        <f t="shared" si="102"/>
        <v>0</v>
      </c>
      <c r="X757" s="76"/>
      <c r="Y757" s="22">
        <f>IF(OR(X757="",X757=ФИО!$Q$8),0,IF(COUNTIF(X:X,X757)=1,0,1))</f>
        <v>0</v>
      </c>
      <c r="AA757" s="2">
        <f>INDEX(ФИО!B:B,SUMIFS(ФИО!D:D,ФИО!Q:Q,БЮДЖЕТ!X757))</f>
        <v>0</v>
      </c>
    </row>
    <row r="758" spans="1:27" x14ac:dyDescent="0.25">
      <c r="A758" s="1"/>
      <c r="B758" s="5">
        <f t="shared" si="103"/>
        <v>758</v>
      </c>
      <c r="C758" s="5" t="str">
        <f t="shared" si="104"/>
        <v/>
      </c>
      <c r="D758" s="99"/>
      <c r="E758" s="103">
        <f>SUMIFS(ID!$H:$H,ID!$F:$F,$D758)</f>
        <v>0</v>
      </c>
      <c r="F758" s="99"/>
      <c r="G758" s="103">
        <f>SUMIFS(ID!$L:$L,ID!$J:$J,$F758)</f>
        <v>0</v>
      </c>
      <c r="H758" s="99"/>
      <c r="I758" s="103">
        <f>SUMIFS(ID!$P:$P,ID!$N:$N,$H758)</f>
        <v>0</v>
      </c>
      <c r="J758" s="99"/>
      <c r="K758" s="103">
        <f>SUMIFS(ID!$T:$T,ID!$R:$R,$J758)</f>
        <v>0</v>
      </c>
      <c r="L758" s="99"/>
      <c r="M758" s="103">
        <f>SUMIFS(ID!$X:$X,ID!$V:$V,$L758)</f>
        <v>0</v>
      </c>
      <c r="N758" s="99"/>
      <c r="O758" s="103">
        <f>SUMIFS(ID!$AD:$AD,ID!$AB:$AB,$N758)</f>
        <v>0</v>
      </c>
      <c r="P758" s="99" t="str">
        <f t="shared" si="99"/>
        <v/>
      </c>
      <c r="Q758" s="22">
        <f t="shared" si="98"/>
        <v>0</v>
      </c>
      <c r="R758" s="30"/>
      <c r="S758" s="22">
        <f t="shared" si="100"/>
        <v>0</v>
      </c>
      <c r="T758" s="30"/>
      <c r="U758" s="22">
        <f t="shared" si="101"/>
        <v>0</v>
      </c>
      <c r="V758" s="78">
        <f t="shared" si="105"/>
        <v>0</v>
      </c>
      <c r="W758" s="22">
        <f t="shared" si="102"/>
        <v>0</v>
      </c>
      <c r="X758" s="76"/>
      <c r="Y758" s="22">
        <f>IF(OR(X758="",X758=ФИО!$Q$8),0,IF(COUNTIF(X:X,X758)=1,0,1))</f>
        <v>0</v>
      </c>
      <c r="AA758" s="2">
        <f>INDEX(ФИО!B:B,SUMIFS(ФИО!D:D,ФИО!Q:Q,БЮДЖЕТ!X758))</f>
        <v>0</v>
      </c>
    </row>
    <row r="759" spans="1:27" x14ac:dyDescent="0.25">
      <c r="A759" s="1"/>
      <c r="B759" s="5">
        <f t="shared" si="103"/>
        <v>759</v>
      </c>
      <c r="C759" s="5" t="str">
        <f t="shared" si="104"/>
        <v/>
      </c>
      <c r="D759" s="99"/>
      <c r="E759" s="103">
        <f>SUMIFS(ID!$H:$H,ID!$F:$F,$D759)</f>
        <v>0</v>
      </c>
      <c r="F759" s="99"/>
      <c r="G759" s="103">
        <f>SUMIFS(ID!$L:$L,ID!$J:$J,$F759)</f>
        <v>0</v>
      </c>
      <c r="H759" s="99"/>
      <c r="I759" s="103">
        <f>SUMIFS(ID!$P:$P,ID!$N:$N,$H759)</f>
        <v>0</v>
      </c>
      <c r="J759" s="99"/>
      <c r="K759" s="103">
        <f>SUMIFS(ID!$T:$T,ID!$R:$R,$J759)</f>
        <v>0</v>
      </c>
      <c r="L759" s="99"/>
      <c r="M759" s="103">
        <f>SUMIFS(ID!$X:$X,ID!$V:$V,$L759)</f>
        <v>0</v>
      </c>
      <c r="N759" s="99"/>
      <c r="O759" s="103">
        <f>SUMIFS(ID!$AD:$AD,ID!$AB:$AB,$N759)</f>
        <v>0</v>
      </c>
      <c r="P759" s="99" t="str">
        <f t="shared" si="99"/>
        <v/>
      </c>
      <c r="Q759" s="22">
        <f t="shared" si="98"/>
        <v>0</v>
      </c>
      <c r="R759" s="30"/>
      <c r="S759" s="22">
        <f t="shared" si="100"/>
        <v>0</v>
      </c>
      <c r="T759" s="30"/>
      <c r="U759" s="22">
        <f t="shared" si="101"/>
        <v>0</v>
      </c>
      <c r="V759" s="78">
        <f t="shared" si="105"/>
        <v>0</v>
      </c>
      <c r="W759" s="22">
        <f t="shared" si="102"/>
        <v>0</v>
      </c>
      <c r="X759" s="76"/>
      <c r="Y759" s="22">
        <f>IF(OR(X759="",X759=ФИО!$Q$8),0,IF(COUNTIF(X:X,X759)=1,0,1))</f>
        <v>0</v>
      </c>
      <c r="AA759" s="2">
        <f>INDEX(ФИО!B:B,SUMIFS(ФИО!D:D,ФИО!Q:Q,БЮДЖЕТ!X759))</f>
        <v>0</v>
      </c>
    </row>
    <row r="760" spans="1:27" x14ac:dyDescent="0.25">
      <c r="A760" s="1"/>
      <c r="B760" s="5">
        <f t="shared" si="103"/>
        <v>760</v>
      </c>
      <c r="C760" s="5" t="str">
        <f t="shared" si="104"/>
        <v/>
      </c>
      <c r="D760" s="99"/>
      <c r="E760" s="103">
        <f>SUMIFS(ID!$H:$H,ID!$F:$F,$D760)</f>
        <v>0</v>
      </c>
      <c r="F760" s="99"/>
      <c r="G760" s="103">
        <f>SUMIFS(ID!$L:$L,ID!$J:$J,$F760)</f>
        <v>0</v>
      </c>
      <c r="H760" s="99"/>
      <c r="I760" s="103">
        <f>SUMIFS(ID!$P:$P,ID!$N:$N,$H760)</f>
        <v>0</v>
      </c>
      <c r="J760" s="99"/>
      <c r="K760" s="103">
        <f>SUMIFS(ID!$T:$T,ID!$R:$R,$J760)</f>
        <v>0</v>
      </c>
      <c r="L760" s="99"/>
      <c r="M760" s="103">
        <f>SUMIFS(ID!$X:$X,ID!$V:$V,$L760)</f>
        <v>0</v>
      </c>
      <c r="N760" s="99"/>
      <c r="O760" s="103">
        <f>SUMIFS(ID!$AD:$AD,ID!$AB:$AB,$N760)</f>
        <v>0</v>
      </c>
      <c r="P760" s="99" t="str">
        <f t="shared" si="99"/>
        <v/>
      </c>
      <c r="Q760" s="22">
        <f t="shared" si="98"/>
        <v>0</v>
      </c>
      <c r="R760" s="30"/>
      <c r="S760" s="22">
        <f t="shared" si="100"/>
        <v>0</v>
      </c>
      <c r="T760" s="30"/>
      <c r="U760" s="22">
        <f t="shared" si="101"/>
        <v>0</v>
      </c>
      <c r="V760" s="78">
        <f t="shared" si="105"/>
        <v>0</v>
      </c>
      <c r="W760" s="22">
        <f t="shared" si="102"/>
        <v>0</v>
      </c>
      <c r="X760" s="76"/>
      <c r="Y760" s="22">
        <f>IF(OR(X760="",X760=ФИО!$Q$8),0,IF(COUNTIF(X:X,X760)=1,0,1))</f>
        <v>0</v>
      </c>
      <c r="AA760" s="2">
        <f>INDEX(ФИО!B:B,SUMIFS(ФИО!D:D,ФИО!Q:Q,БЮДЖЕТ!X760))</f>
        <v>0</v>
      </c>
    </row>
    <row r="761" spans="1:27" x14ac:dyDescent="0.25">
      <c r="A761" s="1"/>
      <c r="B761" s="5">
        <f t="shared" si="103"/>
        <v>761</v>
      </c>
      <c r="C761" s="5" t="str">
        <f t="shared" si="104"/>
        <v/>
      </c>
      <c r="D761" s="99"/>
      <c r="E761" s="103">
        <f>SUMIFS(ID!$H:$H,ID!$F:$F,$D761)</f>
        <v>0</v>
      </c>
      <c r="F761" s="99"/>
      <c r="G761" s="103">
        <f>SUMIFS(ID!$L:$L,ID!$J:$J,$F761)</f>
        <v>0</v>
      </c>
      <c r="H761" s="99"/>
      <c r="I761" s="103">
        <f>SUMIFS(ID!$P:$P,ID!$N:$N,$H761)</f>
        <v>0</v>
      </c>
      <c r="J761" s="99"/>
      <c r="K761" s="103">
        <f>SUMIFS(ID!$T:$T,ID!$R:$R,$J761)</f>
        <v>0</v>
      </c>
      <c r="L761" s="99"/>
      <c r="M761" s="103">
        <f>SUMIFS(ID!$X:$X,ID!$V:$V,$L761)</f>
        <v>0</v>
      </c>
      <c r="N761" s="99"/>
      <c r="O761" s="103">
        <f>SUMIFS(ID!$AD:$AD,ID!$AB:$AB,$N761)</f>
        <v>0</v>
      </c>
      <c r="P761" s="99" t="str">
        <f t="shared" si="99"/>
        <v/>
      </c>
      <c r="Q761" s="22">
        <f t="shared" si="98"/>
        <v>0</v>
      </c>
      <c r="R761" s="30"/>
      <c r="S761" s="22">
        <f t="shared" si="100"/>
        <v>0</v>
      </c>
      <c r="T761" s="30"/>
      <c r="U761" s="22">
        <f t="shared" si="101"/>
        <v>0</v>
      </c>
      <c r="V761" s="78">
        <f t="shared" si="105"/>
        <v>0</v>
      </c>
      <c r="W761" s="22">
        <f t="shared" si="102"/>
        <v>0</v>
      </c>
      <c r="X761" s="76"/>
      <c r="Y761" s="22">
        <f>IF(OR(X761="",X761=ФИО!$Q$8),0,IF(COUNTIF(X:X,X761)=1,0,1))</f>
        <v>0</v>
      </c>
      <c r="AA761" s="2">
        <f>INDEX(ФИО!B:B,SUMIFS(ФИО!D:D,ФИО!Q:Q,БЮДЖЕТ!X761))</f>
        <v>0</v>
      </c>
    </row>
    <row r="762" spans="1:27" x14ac:dyDescent="0.25">
      <c r="A762" s="1"/>
      <c r="B762" s="5">
        <f t="shared" si="103"/>
        <v>762</v>
      </c>
      <c r="C762" s="5" t="str">
        <f t="shared" si="104"/>
        <v/>
      </c>
      <c r="D762" s="99"/>
      <c r="E762" s="103">
        <f>SUMIFS(ID!$H:$H,ID!$F:$F,$D762)</f>
        <v>0</v>
      </c>
      <c r="F762" s="99"/>
      <c r="G762" s="103">
        <f>SUMIFS(ID!$L:$L,ID!$J:$J,$F762)</f>
        <v>0</v>
      </c>
      <c r="H762" s="99"/>
      <c r="I762" s="103">
        <f>SUMIFS(ID!$P:$P,ID!$N:$N,$H762)</f>
        <v>0</v>
      </c>
      <c r="J762" s="99"/>
      <c r="K762" s="103">
        <f>SUMIFS(ID!$T:$T,ID!$R:$R,$J762)</f>
        <v>0</v>
      </c>
      <c r="L762" s="99"/>
      <c r="M762" s="103">
        <f>SUMIFS(ID!$X:$X,ID!$V:$V,$L762)</f>
        <v>0</v>
      </c>
      <c r="N762" s="99"/>
      <c r="O762" s="103">
        <f>SUMIFS(ID!$AD:$AD,ID!$AB:$AB,$N762)</f>
        <v>0</v>
      </c>
      <c r="P762" s="99" t="str">
        <f t="shared" si="99"/>
        <v/>
      </c>
      <c r="Q762" s="22">
        <f t="shared" si="98"/>
        <v>0</v>
      </c>
      <c r="R762" s="30"/>
      <c r="S762" s="22">
        <f t="shared" si="100"/>
        <v>0</v>
      </c>
      <c r="T762" s="30"/>
      <c r="U762" s="22">
        <f t="shared" si="101"/>
        <v>0</v>
      </c>
      <c r="V762" s="78">
        <f t="shared" si="105"/>
        <v>0</v>
      </c>
      <c r="W762" s="22">
        <f t="shared" si="102"/>
        <v>0</v>
      </c>
      <c r="X762" s="76"/>
      <c r="Y762" s="22">
        <f>IF(OR(X762="",X762=ФИО!$Q$8),0,IF(COUNTIF(X:X,X762)=1,0,1))</f>
        <v>0</v>
      </c>
      <c r="AA762" s="2">
        <f>INDEX(ФИО!B:B,SUMIFS(ФИО!D:D,ФИО!Q:Q,БЮДЖЕТ!X762))</f>
        <v>0</v>
      </c>
    </row>
    <row r="763" spans="1:27" x14ac:dyDescent="0.25">
      <c r="A763" s="1"/>
      <c r="B763" s="5">
        <f t="shared" si="103"/>
        <v>763</v>
      </c>
      <c r="C763" s="5" t="str">
        <f t="shared" si="104"/>
        <v/>
      </c>
      <c r="D763" s="99"/>
      <c r="E763" s="103">
        <f>SUMIFS(ID!$H:$H,ID!$F:$F,$D763)</f>
        <v>0</v>
      </c>
      <c r="F763" s="99"/>
      <c r="G763" s="103">
        <f>SUMIFS(ID!$L:$L,ID!$J:$J,$F763)</f>
        <v>0</v>
      </c>
      <c r="H763" s="99"/>
      <c r="I763" s="103">
        <f>SUMIFS(ID!$P:$P,ID!$N:$N,$H763)</f>
        <v>0</v>
      </c>
      <c r="J763" s="99"/>
      <c r="K763" s="103">
        <f>SUMIFS(ID!$T:$T,ID!$R:$R,$J763)</f>
        <v>0</v>
      </c>
      <c r="L763" s="99"/>
      <c r="M763" s="103">
        <f>SUMIFS(ID!$X:$X,ID!$V:$V,$L763)</f>
        <v>0</v>
      </c>
      <c r="N763" s="99"/>
      <c r="O763" s="103">
        <f>SUMIFS(ID!$AD:$AD,ID!$AB:$AB,$N763)</f>
        <v>0</v>
      </c>
      <c r="P763" s="99" t="str">
        <f t="shared" si="99"/>
        <v/>
      </c>
      <c r="Q763" s="22">
        <f t="shared" si="98"/>
        <v>0</v>
      </c>
      <c r="R763" s="30"/>
      <c r="S763" s="22">
        <f t="shared" si="100"/>
        <v>0</v>
      </c>
      <c r="T763" s="30"/>
      <c r="U763" s="22">
        <f t="shared" si="101"/>
        <v>0</v>
      </c>
      <c r="V763" s="78">
        <f t="shared" si="105"/>
        <v>0</v>
      </c>
      <c r="W763" s="22">
        <f t="shared" si="102"/>
        <v>0</v>
      </c>
      <c r="X763" s="76"/>
      <c r="Y763" s="22">
        <f>IF(OR(X763="",X763=ФИО!$Q$8),0,IF(COUNTIF(X:X,X763)=1,0,1))</f>
        <v>0</v>
      </c>
      <c r="AA763" s="2">
        <f>INDEX(ФИО!B:B,SUMIFS(ФИО!D:D,ФИО!Q:Q,БЮДЖЕТ!X763))</f>
        <v>0</v>
      </c>
    </row>
    <row r="764" spans="1:27" x14ac:dyDescent="0.25">
      <c r="A764" s="1"/>
      <c r="B764" s="5">
        <f t="shared" si="103"/>
        <v>764</v>
      </c>
      <c r="C764" s="5" t="str">
        <f t="shared" si="104"/>
        <v/>
      </c>
      <c r="D764" s="99"/>
      <c r="E764" s="103">
        <f>SUMIFS(ID!$H:$H,ID!$F:$F,$D764)</f>
        <v>0</v>
      </c>
      <c r="F764" s="99"/>
      <c r="G764" s="103">
        <f>SUMIFS(ID!$L:$L,ID!$J:$J,$F764)</f>
        <v>0</v>
      </c>
      <c r="H764" s="99"/>
      <c r="I764" s="103">
        <f>SUMIFS(ID!$P:$P,ID!$N:$N,$H764)</f>
        <v>0</v>
      </c>
      <c r="J764" s="99"/>
      <c r="K764" s="103">
        <f>SUMIFS(ID!$T:$T,ID!$R:$R,$J764)</f>
        <v>0</v>
      </c>
      <c r="L764" s="99"/>
      <c r="M764" s="103">
        <f>SUMIFS(ID!$X:$X,ID!$V:$V,$L764)</f>
        <v>0</v>
      </c>
      <c r="N764" s="99"/>
      <c r="O764" s="103">
        <f>SUMIFS(ID!$AD:$AD,ID!$AB:$AB,$N764)</f>
        <v>0</v>
      </c>
      <c r="P764" s="99" t="str">
        <f t="shared" si="99"/>
        <v/>
      </c>
      <c r="Q764" s="22">
        <f t="shared" si="98"/>
        <v>0</v>
      </c>
      <c r="R764" s="30"/>
      <c r="S764" s="22">
        <f t="shared" si="100"/>
        <v>0</v>
      </c>
      <c r="T764" s="30"/>
      <c r="U764" s="22">
        <f t="shared" si="101"/>
        <v>0</v>
      </c>
      <c r="V764" s="78">
        <f t="shared" si="105"/>
        <v>0</v>
      </c>
      <c r="W764" s="22">
        <f t="shared" si="102"/>
        <v>0</v>
      </c>
      <c r="X764" s="76"/>
      <c r="Y764" s="22">
        <f>IF(OR(X764="",X764=ФИО!$Q$8),0,IF(COUNTIF(X:X,X764)=1,0,1))</f>
        <v>0</v>
      </c>
      <c r="AA764" s="2">
        <f>INDEX(ФИО!B:B,SUMIFS(ФИО!D:D,ФИО!Q:Q,БЮДЖЕТ!X764))</f>
        <v>0</v>
      </c>
    </row>
    <row r="765" spans="1:27" x14ac:dyDescent="0.25">
      <c r="A765" s="1"/>
      <c r="B765" s="5">
        <f t="shared" si="103"/>
        <v>765</v>
      </c>
      <c r="C765" s="5" t="str">
        <f t="shared" si="104"/>
        <v/>
      </c>
      <c r="D765" s="99"/>
      <c r="E765" s="103">
        <f>SUMIFS(ID!$H:$H,ID!$F:$F,$D765)</f>
        <v>0</v>
      </c>
      <c r="F765" s="99"/>
      <c r="G765" s="103">
        <f>SUMIFS(ID!$L:$L,ID!$J:$J,$F765)</f>
        <v>0</v>
      </c>
      <c r="H765" s="99"/>
      <c r="I765" s="103">
        <f>SUMIFS(ID!$P:$P,ID!$N:$N,$H765)</f>
        <v>0</v>
      </c>
      <c r="J765" s="99"/>
      <c r="K765" s="103">
        <f>SUMIFS(ID!$T:$T,ID!$R:$R,$J765)</f>
        <v>0</v>
      </c>
      <c r="L765" s="99"/>
      <c r="M765" s="103">
        <f>SUMIFS(ID!$X:$X,ID!$V:$V,$L765)</f>
        <v>0</v>
      </c>
      <c r="N765" s="99"/>
      <c r="O765" s="103">
        <f>SUMIFS(ID!$AD:$AD,ID!$AB:$AB,$N765)</f>
        <v>0</v>
      </c>
      <c r="P765" s="99" t="str">
        <f t="shared" si="99"/>
        <v/>
      </c>
      <c r="Q765" s="22">
        <f t="shared" si="98"/>
        <v>0</v>
      </c>
      <c r="R765" s="30"/>
      <c r="S765" s="22">
        <f t="shared" si="100"/>
        <v>0</v>
      </c>
      <c r="T765" s="30"/>
      <c r="U765" s="22">
        <f t="shared" si="101"/>
        <v>0</v>
      </c>
      <c r="V765" s="78">
        <f t="shared" si="105"/>
        <v>0</v>
      </c>
      <c r="W765" s="22">
        <f t="shared" si="102"/>
        <v>0</v>
      </c>
      <c r="X765" s="76"/>
      <c r="Y765" s="22">
        <f>IF(OR(X765="",X765=ФИО!$Q$8),0,IF(COUNTIF(X:X,X765)=1,0,1))</f>
        <v>0</v>
      </c>
      <c r="AA765" s="2">
        <f>INDEX(ФИО!B:B,SUMIFS(ФИО!D:D,ФИО!Q:Q,БЮДЖЕТ!X765))</f>
        <v>0</v>
      </c>
    </row>
    <row r="766" spans="1:27" x14ac:dyDescent="0.25">
      <c r="A766" s="1"/>
      <c r="B766" s="5">
        <f t="shared" si="103"/>
        <v>766</v>
      </c>
      <c r="C766" s="5" t="str">
        <f t="shared" si="104"/>
        <v/>
      </c>
      <c r="D766" s="99"/>
      <c r="E766" s="103">
        <f>SUMIFS(ID!$H:$H,ID!$F:$F,$D766)</f>
        <v>0</v>
      </c>
      <c r="F766" s="99"/>
      <c r="G766" s="103">
        <f>SUMIFS(ID!$L:$L,ID!$J:$J,$F766)</f>
        <v>0</v>
      </c>
      <c r="H766" s="99"/>
      <c r="I766" s="103">
        <f>SUMIFS(ID!$P:$P,ID!$N:$N,$H766)</f>
        <v>0</v>
      </c>
      <c r="J766" s="99"/>
      <c r="K766" s="103">
        <f>SUMIFS(ID!$T:$T,ID!$R:$R,$J766)</f>
        <v>0</v>
      </c>
      <c r="L766" s="99"/>
      <c r="M766" s="103">
        <f>SUMIFS(ID!$X:$X,ID!$V:$V,$L766)</f>
        <v>0</v>
      </c>
      <c r="N766" s="99"/>
      <c r="O766" s="103">
        <f>SUMIFS(ID!$AD:$AD,ID!$AB:$AB,$N766)</f>
        <v>0</v>
      </c>
      <c r="P766" s="99" t="str">
        <f t="shared" si="99"/>
        <v/>
      </c>
      <c r="Q766" s="22">
        <f t="shared" si="98"/>
        <v>0</v>
      </c>
      <c r="R766" s="30"/>
      <c r="S766" s="22">
        <f t="shared" si="100"/>
        <v>0</v>
      </c>
      <c r="T766" s="30"/>
      <c r="U766" s="22">
        <f t="shared" si="101"/>
        <v>0</v>
      </c>
      <c r="V766" s="78">
        <f t="shared" si="105"/>
        <v>0</v>
      </c>
      <c r="W766" s="22">
        <f t="shared" si="102"/>
        <v>0</v>
      </c>
      <c r="X766" s="76"/>
      <c r="Y766" s="22">
        <f>IF(OR(X766="",X766=ФИО!$Q$8),0,IF(COUNTIF(X:X,X766)=1,0,1))</f>
        <v>0</v>
      </c>
      <c r="AA766" s="2">
        <f>INDEX(ФИО!B:B,SUMIFS(ФИО!D:D,ФИО!Q:Q,БЮДЖЕТ!X766))</f>
        <v>0</v>
      </c>
    </row>
    <row r="767" spans="1:27" x14ac:dyDescent="0.25">
      <c r="A767" s="1"/>
      <c r="B767" s="5">
        <f t="shared" si="103"/>
        <v>767</v>
      </c>
      <c r="C767" s="5" t="str">
        <f t="shared" si="104"/>
        <v/>
      </c>
      <c r="D767" s="99"/>
      <c r="E767" s="103">
        <f>SUMIFS(ID!$H:$H,ID!$F:$F,$D767)</f>
        <v>0</v>
      </c>
      <c r="F767" s="99"/>
      <c r="G767" s="103">
        <f>SUMIFS(ID!$L:$L,ID!$J:$J,$F767)</f>
        <v>0</v>
      </c>
      <c r="H767" s="99"/>
      <c r="I767" s="103">
        <f>SUMIFS(ID!$P:$P,ID!$N:$N,$H767)</f>
        <v>0</v>
      </c>
      <c r="J767" s="99"/>
      <c r="K767" s="103">
        <f>SUMIFS(ID!$T:$T,ID!$R:$R,$J767)</f>
        <v>0</v>
      </c>
      <c r="L767" s="99"/>
      <c r="M767" s="103">
        <f>SUMIFS(ID!$X:$X,ID!$V:$V,$L767)</f>
        <v>0</v>
      </c>
      <c r="N767" s="99"/>
      <c r="O767" s="103">
        <f>SUMIFS(ID!$AD:$AD,ID!$AB:$AB,$N767)</f>
        <v>0</v>
      </c>
      <c r="P767" s="99" t="str">
        <f t="shared" si="99"/>
        <v/>
      </c>
      <c r="Q767" s="22">
        <f t="shared" si="98"/>
        <v>0</v>
      </c>
      <c r="R767" s="30"/>
      <c r="S767" s="22">
        <f t="shared" si="100"/>
        <v>0</v>
      </c>
      <c r="T767" s="30"/>
      <c r="U767" s="22">
        <f t="shared" si="101"/>
        <v>0</v>
      </c>
      <c r="V767" s="78">
        <f t="shared" si="105"/>
        <v>0</v>
      </c>
      <c r="W767" s="22">
        <f t="shared" si="102"/>
        <v>0</v>
      </c>
      <c r="X767" s="76"/>
      <c r="Y767" s="22">
        <f>IF(OR(X767="",X767=ФИО!$Q$8),0,IF(COUNTIF(X:X,X767)=1,0,1))</f>
        <v>0</v>
      </c>
      <c r="AA767" s="2">
        <f>INDEX(ФИО!B:B,SUMIFS(ФИО!D:D,ФИО!Q:Q,БЮДЖЕТ!X767))</f>
        <v>0</v>
      </c>
    </row>
    <row r="768" spans="1:27" x14ac:dyDescent="0.25">
      <c r="A768" s="1"/>
      <c r="B768" s="5">
        <f t="shared" si="103"/>
        <v>768</v>
      </c>
      <c r="C768" s="5" t="str">
        <f t="shared" si="104"/>
        <v/>
      </c>
      <c r="D768" s="99"/>
      <c r="E768" s="103">
        <f>SUMIFS(ID!$H:$H,ID!$F:$F,$D768)</f>
        <v>0</v>
      </c>
      <c r="F768" s="99"/>
      <c r="G768" s="103">
        <f>SUMIFS(ID!$L:$L,ID!$J:$J,$F768)</f>
        <v>0</v>
      </c>
      <c r="H768" s="99"/>
      <c r="I768" s="103">
        <f>SUMIFS(ID!$P:$P,ID!$N:$N,$H768)</f>
        <v>0</v>
      </c>
      <c r="J768" s="99"/>
      <c r="K768" s="103">
        <f>SUMIFS(ID!$T:$T,ID!$R:$R,$J768)</f>
        <v>0</v>
      </c>
      <c r="L768" s="99"/>
      <c r="M768" s="103">
        <f>SUMIFS(ID!$X:$X,ID!$V:$V,$L768)</f>
        <v>0</v>
      </c>
      <c r="N768" s="99"/>
      <c r="O768" s="103">
        <f>SUMIFS(ID!$AD:$AD,ID!$AB:$AB,$N768)</f>
        <v>0</v>
      </c>
      <c r="P768" s="99" t="str">
        <f t="shared" si="99"/>
        <v/>
      </c>
      <c r="Q768" s="22">
        <f t="shared" si="98"/>
        <v>0</v>
      </c>
      <c r="R768" s="30"/>
      <c r="S768" s="22">
        <f t="shared" si="100"/>
        <v>0</v>
      </c>
      <c r="T768" s="30"/>
      <c r="U768" s="22">
        <f t="shared" si="101"/>
        <v>0</v>
      </c>
      <c r="V768" s="78">
        <f t="shared" si="105"/>
        <v>0</v>
      </c>
      <c r="W768" s="22">
        <f t="shared" si="102"/>
        <v>0</v>
      </c>
      <c r="X768" s="76"/>
      <c r="Y768" s="22">
        <f>IF(OR(X768="",X768=ФИО!$Q$8),0,IF(COUNTIF(X:X,X768)=1,0,1))</f>
        <v>0</v>
      </c>
      <c r="AA768" s="2">
        <f>INDEX(ФИО!B:B,SUMIFS(ФИО!D:D,ФИО!Q:Q,БЮДЖЕТ!X768))</f>
        <v>0</v>
      </c>
    </row>
    <row r="769" spans="1:27" x14ac:dyDescent="0.25">
      <c r="A769" s="1"/>
      <c r="B769" s="5">
        <f t="shared" si="103"/>
        <v>769</v>
      </c>
      <c r="C769" s="5" t="str">
        <f t="shared" si="104"/>
        <v/>
      </c>
      <c r="D769" s="99"/>
      <c r="E769" s="103">
        <f>SUMIFS(ID!$H:$H,ID!$F:$F,$D769)</f>
        <v>0</v>
      </c>
      <c r="F769" s="99"/>
      <c r="G769" s="103">
        <f>SUMIFS(ID!$L:$L,ID!$J:$J,$F769)</f>
        <v>0</v>
      </c>
      <c r="H769" s="99"/>
      <c r="I769" s="103">
        <f>SUMIFS(ID!$P:$P,ID!$N:$N,$H769)</f>
        <v>0</v>
      </c>
      <c r="J769" s="99"/>
      <c r="K769" s="103">
        <f>SUMIFS(ID!$T:$T,ID!$R:$R,$J769)</f>
        <v>0</v>
      </c>
      <c r="L769" s="99"/>
      <c r="M769" s="103">
        <f>SUMIFS(ID!$X:$X,ID!$V:$V,$L769)</f>
        <v>0</v>
      </c>
      <c r="N769" s="99"/>
      <c r="O769" s="103">
        <f>SUMIFS(ID!$AD:$AD,ID!$AB:$AB,$N769)</f>
        <v>0</v>
      </c>
      <c r="P769" s="99" t="str">
        <f t="shared" si="99"/>
        <v/>
      </c>
      <c r="Q769" s="22">
        <f t="shared" si="98"/>
        <v>0</v>
      </c>
      <c r="R769" s="30"/>
      <c r="S769" s="22">
        <f t="shared" si="100"/>
        <v>0</v>
      </c>
      <c r="T769" s="30"/>
      <c r="U769" s="22">
        <f t="shared" si="101"/>
        <v>0</v>
      </c>
      <c r="V769" s="78">
        <f t="shared" si="105"/>
        <v>0</v>
      </c>
      <c r="W769" s="22">
        <f t="shared" si="102"/>
        <v>0</v>
      </c>
      <c r="X769" s="76"/>
      <c r="Y769" s="22">
        <f>IF(OR(X769="",X769=ФИО!$Q$8),0,IF(COUNTIF(X:X,X769)=1,0,1))</f>
        <v>0</v>
      </c>
      <c r="AA769" s="2">
        <f>INDEX(ФИО!B:B,SUMIFS(ФИО!D:D,ФИО!Q:Q,БЮДЖЕТ!X769))</f>
        <v>0</v>
      </c>
    </row>
    <row r="770" spans="1:27" x14ac:dyDescent="0.25">
      <c r="A770" s="1"/>
      <c r="B770" s="5">
        <f t="shared" si="103"/>
        <v>770</v>
      </c>
      <c r="C770" s="5" t="str">
        <f t="shared" si="104"/>
        <v/>
      </c>
      <c r="D770" s="99"/>
      <c r="E770" s="103">
        <f>SUMIFS(ID!$H:$H,ID!$F:$F,$D770)</f>
        <v>0</v>
      </c>
      <c r="F770" s="99"/>
      <c r="G770" s="103">
        <f>SUMIFS(ID!$L:$L,ID!$J:$J,$F770)</f>
        <v>0</v>
      </c>
      <c r="H770" s="99"/>
      <c r="I770" s="103">
        <f>SUMIFS(ID!$P:$P,ID!$N:$N,$H770)</f>
        <v>0</v>
      </c>
      <c r="J770" s="99"/>
      <c r="K770" s="103">
        <f>SUMIFS(ID!$T:$T,ID!$R:$R,$J770)</f>
        <v>0</v>
      </c>
      <c r="L770" s="99"/>
      <c r="M770" s="103">
        <f>SUMIFS(ID!$X:$X,ID!$V:$V,$L770)</f>
        <v>0</v>
      </c>
      <c r="N770" s="99"/>
      <c r="O770" s="103">
        <f>SUMIFS(ID!$AD:$AD,ID!$AB:$AB,$N770)</f>
        <v>0</v>
      </c>
      <c r="P770" s="99" t="str">
        <f t="shared" si="99"/>
        <v/>
      </c>
      <c r="Q770" s="22">
        <f t="shared" si="98"/>
        <v>0</v>
      </c>
      <c r="R770" s="30"/>
      <c r="S770" s="22">
        <f t="shared" si="100"/>
        <v>0</v>
      </c>
      <c r="T770" s="30"/>
      <c r="U770" s="22">
        <f t="shared" si="101"/>
        <v>0</v>
      </c>
      <c r="V770" s="78">
        <f t="shared" si="105"/>
        <v>0</v>
      </c>
      <c r="W770" s="22">
        <f t="shared" si="102"/>
        <v>0</v>
      </c>
      <c r="X770" s="76"/>
      <c r="Y770" s="22">
        <f>IF(OR(X770="",X770=ФИО!$Q$8),0,IF(COUNTIF(X:X,X770)=1,0,1))</f>
        <v>0</v>
      </c>
      <c r="AA770" s="2">
        <f>INDEX(ФИО!B:B,SUMIFS(ФИО!D:D,ФИО!Q:Q,БЮДЖЕТ!X770))</f>
        <v>0</v>
      </c>
    </row>
    <row r="771" spans="1:27" x14ac:dyDescent="0.25">
      <c r="A771" s="1"/>
      <c r="B771" s="5">
        <f t="shared" si="103"/>
        <v>771</v>
      </c>
      <c r="C771" s="5" t="str">
        <f t="shared" si="104"/>
        <v/>
      </c>
      <c r="D771" s="99"/>
      <c r="E771" s="103">
        <f>SUMIFS(ID!$H:$H,ID!$F:$F,$D771)</f>
        <v>0</v>
      </c>
      <c r="F771" s="99"/>
      <c r="G771" s="103">
        <f>SUMIFS(ID!$L:$L,ID!$J:$J,$F771)</f>
        <v>0</v>
      </c>
      <c r="H771" s="99"/>
      <c r="I771" s="103">
        <f>SUMIFS(ID!$P:$P,ID!$N:$N,$H771)</f>
        <v>0</v>
      </c>
      <c r="J771" s="99"/>
      <c r="K771" s="103">
        <f>SUMIFS(ID!$T:$T,ID!$R:$R,$J771)</f>
        <v>0</v>
      </c>
      <c r="L771" s="99"/>
      <c r="M771" s="103">
        <f>SUMIFS(ID!$X:$X,ID!$V:$V,$L771)</f>
        <v>0</v>
      </c>
      <c r="N771" s="99"/>
      <c r="O771" s="103">
        <f>SUMIFS(ID!$AD:$AD,ID!$AB:$AB,$N771)</f>
        <v>0</v>
      </c>
      <c r="P771" s="99" t="str">
        <f t="shared" si="99"/>
        <v/>
      </c>
      <c r="Q771" s="22">
        <f t="shared" si="98"/>
        <v>0</v>
      </c>
      <c r="R771" s="30"/>
      <c r="S771" s="22">
        <f t="shared" si="100"/>
        <v>0</v>
      </c>
      <c r="T771" s="30"/>
      <c r="U771" s="22">
        <f t="shared" si="101"/>
        <v>0</v>
      </c>
      <c r="V771" s="78">
        <f t="shared" si="105"/>
        <v>0</v>
      </c>
      <c r="W771" s="22">
        <f t="shared" si="102"/>
        <v>0</v>
      </c>
      <c r="X771" s="76"/>
      <c r="Y771" s="22">
        <f>IF(OR(X771="",X771=ФИО!$Q$8),0,IF(COUNTIF(X:X,X771)=1,0,1))</f>
        <v>0</v>
      </c>
      <c r="AA771" s="2">
        <f>INDEX(ФИО!B:B,SUMIFS(ФИО!D:D,ФИО!Q:Q,БЮДЖЕТ!X771))</f>
        <v>0</v>
      </c>
    </row>
    <row r="772" spans="1:27" x14ac:dyDescent="0.25">
      <c r="A772" s="1"/>
      <c r="B772" s="5">
        <f t="shared" si="103"/>
        <v>772</v>
      </c>
      <c r="C772" s="5" t="str">
        <f t="shared" si="104"/>
        <v/>
      </c>
      <c r="D772" s="99"/>
      <c r="E772" s="103">
        <f>SUMIFS(ID!$H:$H,ID!$F:$F,$D772)</f>
        <v>0</v>
      </c>
      <c r="F772" s="99"/>
      <c r="G772" s="103">
        <f>SUMIFS(ID!$L:$L,ID!$J:$J,$F772)</f>
        <v>0</v>
      </c>
      <c r="H772" s="99"/>
      <c r="I772" s="103">
        <f>SUMIFS(ID!$P:$P,ID!$N:$N,$H772)</f>
        <v>0</v>
      </c>
      <c r="J772" s="99"/>
      <c r="K772" s="103">
        <f>SUMIFS(ID!$T:$T,ID!$R:$R,$J772)</f>
        <v>0</v>
      </c>
      <c r="L772" s="99"/>
      <c r="M772" s="103">
        <f>SUMIFS(ID!$X:$X,ID!$V:$V,$L772)</f>
        <v>0</v>
      </c>
      <c r="N772" s="99"/>
      <c r="O772" s="103">
        <f>SUMIFS(ID!$AD:$AD,ID!$AB:$AB,$N772)</f>
        <v>0</v>
      </c>
      <c r="P772" s="99" t="str">
        <f t="shared" si="99"/>
        <v/>
      </c>
      <c r="Q772" s="22">
        <f t="shared" si="98"/>
        <v>0</v>
      </c>
      <c r="R772" s="30"/>
      <c r="S772" s="22">
        <f t="shared" si="100"/>
        <v>0</v>
      </c>
      <c r="T772" s="30"/>
      <c r="U772" s="22">
        <f t="shared" si="101"/>
        <v>0</v>
      </c>
      <c r="V772" s="78">
        <f t="shared" si="105"/>
        <v>0</v>
      </c>
      <c r="W772" s="22">
        <f t="shared" si="102"/>
        <v>0</v>
      </c>
      <c r="X772" s="76"/>
      <c r="Y772" s="22">
        <f>IF(OR(X772="",X772=ФИО!$Q$8),0,IF(COUNTIF(X:X,X772)=1,0,1))</f>
        <v>0</v>
      </c>
      <c r="AA772" s="2">
        <f>INDEX(ФИО!B:B,SUMIFS(ФИО!D:D,ФИО!Q:Q,БЮДЖЕТ!X772))</f>
        <v>0</v>
      </c>
    </row>
    <row r="773" spans="1:27" x14ac:dyDescent="0.25">
      <c r="A773" s="1"/>
      <c r="B773" s="5">
        <f t="shared" si="103"/>
        <v>773</v>
      </c>
      <c r="C773" s="5" t="str">
        <f t="shared" si="104"/>
        <v/>
      </c>
      <c r="D773" s="99"/>
      <c r="E773" s="103">
        <f>SUMIFS(ID!$H:$H,ID!$F:$F,$D773)</f>
        <v>0</v>
      </c>
      <c r="F773" s="99"/>
      <c r="G773" s="103">
        <f>SUMIFS(ID!$L:$L,ID!$J:$J,$F773)</f>
        <v>0</v>
      </c>
      <c r="H773" s="99"/>
      <c r="I773" s="103">
        <f>SUMIFS(ID!$P:$P,ID!$N:$N,$H773)</f>
        <v>0</v>
      </c>
      <c r="J773" s="99"/>
      <c r="K773" s="103">
        <f>SUMIFS(ID!$T:$T,ID!$R:$R,$J773)</f>
        <v>0</v>
      </c>
      <c r="L773" s="99"/>
      <c r="M773" s="103">
        <f>SUMIFS(ID!$X:$X,ID!$V:$V,$L773)</f>
        <v>0</v>
      </c>
      <c r="N773" s="99"/>
      <c r="O773" s="103">
        <f>SUMIFS(ID!$AD:$AD,ID!$AB:$AB,$N773)</f>
        <v>0</v>
      </c>
      <c r="P773" s="99" t="str">
        <f t="shared" si="99"/>
        <v/>
      </c>
      <c r="Q773" s="22">
        <f t="shared" si="98"/>
        <v>0</v>
      </c>
      <c r="R773" s="30"/>
      <c r="S773" s="22">
        <f t="shared" si="100"/>
        <v>0</v>
      </c>
      <c r="T773" s="30"/>
      <c r="U773" s="22">
        <f t="shared" si="101"/>
        <v>0</v>
      </c>
      <c r="V773" s="78">
        <f t="shared" si="105"/>
        <v>0</v>
      </c>
      <c r="W773" s="22">
        <f t="shared" si="102"/>
        <v>0</v>
      </c>
      <c r="X773" s="76"/>
      <c r="Y773" s="22">
        <f>IF(OR(X773="",X773=ФИО!$Q$8),0,IF(COUNTIF(X:X,X773)=1,0,1))</f>
        <v>0</v>
      </c>
      <c r="AA773" s="2">
        <f>INDEX(ФИО!B:B,SUMIFS(ФИО!D:D,ФИО!Q:Q,БЮДЖЕТ!X773))</f>
        <v>0</v>
      </c>
    </row>
    <row r="774" spans="1:27" x14ac:dyDescent="0.25">
      <c r="A774" s="1"/>
      <c r="B774" s="5">
        <f t="shared" si="103"/>
        <v>774</v>
      </c>
      <c r="C774" s="5" t="str">
        <f t="shared" si="104"/>
        <v/>
      </c>
      <c r="D774" s="99"/>
      <c r="E774" s="103">
        <f>SUMIFS(ID!$H:$H,ID!$F:$F,$D774)</f>
        <v>0</v>
      </c>
      <c r="F774" s="99"/>
      <c r="G774" s="103">
        <f>SUMIFS(ID!$L:$L,ID!$J:$J,$F774)</f>
        <v>0</v>
      </c>
      <c r="H774" s="99"/>
      <c r="I774" s="103">
        <f>SUMIFS(ID!$P:$P,ID!$N:$N,$H774)</f>
        <v>0</v>
      </c>
      <c r="J774" s="99"/>
      <c r="K774" s="103">
        <f>SUMIFS(ID!$T:$T,ID!$R:$R,$J774)</f>
        <v>0</v>
      </c>
      <c r="L774" s="99"/>
      <c r="M774" s="103">
        <f>SUMIFS(ID!$X:$X,ID!$V:$V,$L774)</f>
        <v>0</v>
      </c>
      <c r="N774" s="99"/>
      <c r="O774" s="103">
        <f>SUMIFS(ID!$AD:$AD,ID!$AB:$AB,$N774)</f>
        <v>0</v>
      </c>
      <c r="P774" s="99" t="str">
        <f t="shared" si="99"/>
        <v/>
      </c>
      <c r="Q774" s="22">
        <f t="shared" si="98"/>
        <v>0</v>
      </c>
      <c r="R774" s="30"/>
      <c r="S774" s="22">
        <f t="shared" si="100"/>
        <v>0</v>
      </c>
      <c r="T774" s="30"/>
      <c r="U774" s="22">
        <f t="shared" si="101"/>
        <v>0</v>
      </c>
      <c r="V774" s="78">
        <f t="shared" si="105"/>
        <v>0</v>
      </c>
      <c r="W774" s="22">
        <f t="shared" si="102"/>
        <v>0</v>
      </c>
      <c r="X774" s="76"/>
      <c r="Y774" s="22">
        <f>IF(OR(X774="",X774=ФИО!$Q$8),0,IF(COUNTIF(X:X,X774)=1,0,1))</f>
        <v>0</v>
      </c>
      <c r="AA774" s="2">
        <f>INDEX(ФИО!B:B,SUMIFS(ФИО!D:D,ФИО!Q:Q,БЮДЖЕТ!X774))</f>
        <v>0</v>
      </c>
    </row>
    <row r="775" spans="1:27" x14ac:dyDescent="0.25">
      <c r="A775" s="1"/>
      <c r="B775" s="5">
        <f t="shared" si="103"/>
        <v>775</v>
      </c>
      <c r="C775" s="5" t="str">
        <f t="shared" si="104"/>
        <v/>
      </c>
      <c r="D775" s="99"/>
      <c r="E775" s="103">
        <f>SUMIFS(ID!$H:$H,ID!$F:$F,$D775)</f>
        <v>0</v>
      </c>
      <c r="F775" s="99"/>
      <c r="G775" s="103">
        <f>SUMIFS(ID!$L:$L,ID!$J:$J,$F775)</f>
        <v>0</v>
      </c>
      <c r="H775" s="99"/>
      <c r="I775" s="103">
        <f>SUMIFS(ID!$P:$P,ID!$N:$N,$H775)</f>
        <v>0</v>
      </c>
      <c r="J775" s="99"/>
      <c r="K775" s="103">
        <f>SUMIFS(ID!$T:$T,ID!$R:$R,$J775)</f>
        <v>0</v>
      </c>
      <c r="L775" s="99"/>
      <c r="M775" s="103">
        <f>SUMIFS(ID!$X:$X,ID!$V:$V,$L775)</f>
        <v>0</v>
      </c>
      <c r="N775" s="99"/>
      <c r="O775" s="103">
        <f>SUMIFS(ID!$AD:$AD,ID!$AB:$AB,$N775)</f>
        <v>0</v>
      </c>
      <c r="P775" s="99" t="str">
        <f t="shared" si="99"/>
        <v/>
      </c>
      <c r="Q775" s="22">
        <f t="shared" si="98"/>
        <v>0</v>
      </c>
      <c r="R775" s="30"/>
      <c r="S775" s="22">
        <f t="shared" si="100"/>
        <v>0</v>
      </c>
      <c r="T775" s="30"/>
      <c r="U775" s="22">
        <f t="shared" si="101"/>
        <v>0</v>
      </c>
      <c r="V775" s="78">
        <f t="shared" si="105"/>
        <v>0</v>
      </c>
      <c r="W775" s="22">
        <f t="shared" si="102"/>
        <v>0</v>
      </c>
      <c r="X775" s="76"/>
      <c r="Y775" s="22">
        <f>IF(OR(X775="",X775=ФИО!$Q$8),0,IF(COUNTIF(X:X,X775)=1,0,1))</f>
        <v>0</v>
      </c>
      <c r="AA775" s="2">
        <f>INDEX(ФИО!B:B,SUMIFS(ФИО!D:D,ФИО!Q:Q,БЮДЖЕТ!X775))</f>
        <v>0</v>
      </c>
    </row>
    <row r="776" spans="1:27" x14ac:dyDescent="0.25">
      <c r="A776" s="1"/>
      <c r="B776" s="5">
        <f t="shared" si="103"/>
        <v>776</v>
      </c>
      <c r="C776" s="5" t="str">
        <f t="shared" si="104"/>
        <v/>
      </c>
      <c r="D776" s="99"/>
      <c r="E776" s="103">
        <f>SUMIFS(ID!$H:$H,ID!$F:$F,$D776)</f>
        <v>0</v>
      </c>
      <c r="F776" s="99"/>
      <c r="G776" s="103">
        <f>SUMIFS(ID!$L:$L,ID!$J:$J,$F776)</f>
        <v>0</v>
      </c>
      <c r="H776" s="99"/>
      <c r="I776" s="103">
        <f>SUMIFS(ID!$P:$P,ID!$N:$N,$H776)</f>
        <v>0</v>
      </c>
      <c r="J776" s="99"/>
      <c r="K776" s="103">
        <f>SUMIFS(ID!$T:$T,ID!$R:$R,$J776)</f>
        <v>0</v>
      </c>
      <c r="L776" s="99"/>
      <c r="M776" s="103">
        <f>SUMIFS(ID!$X:$X,ID!$V:$V,$L776)</f>
        <v>0</v>
      </c>
      <c r="N776" s="99"/>
      <c r="O776" s="103">
        <f>SUMIFS(ID!$AD:$AD,ID!$AB:$AB,$N776)</f>
        <v>0</v>
      </c>
      <c r="P776" s="99" t="str">
        <f t="shared" si="99"/>
        <v/>
      </c>
      <c r="Q776" s="22">
        <f t="shared" si="98"/>
        <v>0</v>
      </c>
      <c r="R776" s="30"/>
      <c r="S776" s="22">
        <f t="shared" si="100"/>
        <v>0</v>
      </c>
      <c r="T776" s="30"/>
      <c r="U776" s="22">
        <f t="shared" si="101"/>
        <v>0</v>
      </c>
      <c r="V776" s="78">
        <f t="shared" si="105"/>
        <v>0</v>
      </c>
      <c r="W776" s="22">
        <f t="shared" si="102"/>
        <v>0</v>
      </c>
      <c r="X776" s="76"/>
      <c r="Y776" s="22">
        <f>IF(OR(X776="",X776=ФИО!$Q$8),0,IF(COUNTIF(X:X,X776)=1,0,1))</f>
        <v>0</v>
      </c>
      <c r="AA776" s="2">
        <f>INDEX(ФИО!B:B,SUMIFS(ФИО!D:D,ФИО!Q:Q,БЮДЖЕТ!X776))</f>
        <v>0</v>
      </c>
    </row>
    <row r="777" spans="1:27" x14ac:dyDescent="0.25">
      <c r="A777" s="1"/>
      <c r="B777" s="5">
        <f t="shared" si="103"/>
        <v>777</v>
      </c>
      <c r="C777" s="5" t="str">
        <f t="shared" si="104"/>
        <v/>
      </c>
      <c r="D777" s="99"/>
      <c r="E777" s="103">
        <f>SUMIFS(ID!$H:$H,ID!$F:$F,$D777)</f>
        <v>0</v>
      </c>
      <c r="F777" s="99"/>
      <c r="G777" s="103">
        <f>SUMIFS(ID!$L:$L,ID!$J:$J,$F777)</f>
        <v>0</v>
      </c>
      <c r="H777" s="99"/>
      <c r="I777" s="103">
        <f>SUMIFS(ID!$P:$P,ID!$N:$N,$H777)</f>
        <v>0</v>
      </c>
      <c r="J777" s="99"/>
      <c r="K777" s="103">
        <f>SUMIFS(ID!$T:$T,ID!$R:$R,$J777)</f>
        <v>0</v>
      </c>
      <c r="L777" s="99"/>
      <c r="M777" s="103">
        <f>SUMIFS(ID!$X:$X,ID!$V:$V,$L777)</f>
        <v>0</v>
      </c>
      <c r="N777" s="99"/>
      <c r="O777" s="103">
        <f>SUMIFS(ID!$AD:$AD,ID!$AB:$AB,$N777)</f>
        <v>0</v>
      </c>
      <c r="P777" s="99" t="str">
        <f t="shared" si="99"/>
        <v/>
      </c>
      <c r="Q777" s="22">
        <f t="shared" si="98"/>
        <v>0</v>
      </c>
      <c r="R777" s="30"/>
      <c r="S777" s="22">
        <f t="shared" si="100"/>
        <v>0</v>
      </c>
      <c r="T777" s="30"/>
      <c r="U777" s="22">
        <f t="shared" si="101"/>
        <v>0</v>
      </c>
      <c r="V777" s="78">
        <f t="shared" si="105"/>
        <v>0</v>
      </c>
      <c r="W777" s="22">
        <f t="shared" si="102"/>
        <v>0</v>
      </c>
      <c r="X777" s="76"/>
      <c r="Y777" s="22">
        <f>IF(OR(X777="",X777=ФИО!$Q$8),0,IF(COUNTIF(X:X,X777)=1,0,1))</f>
        <v>0</v>
      </c>
      <c r="AA777" s="2">
        <f>INDEX(ФИО!B:B,SUMIFS(ФИО!D:D,ФИО!Q:Q,БЮДЖЕТ!X777))</f>
        <v>0</v>
      </c>
    </row>
    <row r="778" spans="1:27" x14ac:dyDescent="0.25">
      <c r="A778" s="1"/>
      <c r="B778" s="5">
        <f t="shared" si="103"/>
        <v>778</v>
      </c>
      <c r="C778" s="5" t="str">
        <f t="shared" si="104"/>
        <v/>
      </c>
      <c r="D778" s="99"/>
      <c r="E778" s="103">
        <f>SUMIFS(ID!$H:$H,ID!$F:$F,$D778)</f>
        <v>0</v>
      </c>
      <c r="F778" s="99"/>
      <c r="G778" s="103">
        <f>SUMIFS(ID!$L:$L,ID!$J:$J,$F778)</f>
        <v>0</v>
      </c>
      <c r="H778" s="99"/>
      <c r="I778" s="103">
        <f>SUMIFS(ID!$P:$P,ID!$N:$N,$H778)</f>
        <v>0</v>
      </c>
      <c r="J778" s="99"/>
      <c r="K778" s="103">
        <f>SUMIFS(ID!$T:$T,ID!$R:$R,$J778)</f>
        <v>0</v>
      </c>
      <c r="L778" s="99"/>
      <c r="M778" s="103">
        <f>SUMIFS(ID!$X:$X,ID!$V:$V,$L778)</f>
        <v>0</v>
      </c>
      <c r="N778" s="99"/>
      <c r="O778" s="103">
        <f>SUMIFS(ID!$AD:$AD,ID!$AB:$AB,$N778)</f>
        <v>0</v>
      </c>
      <c r="P778" s="99" t="str">
        <f t="shared" si="99"/>
        <v/>
      </c>
      <c r="Q778" s="22">
        <f t="shared" si="98"/>
        <v>0</v>
      </c>
      <c r="R778" s="30"/>
      <c r="S778" s="22">
        <f t="shared" si="100"/>
        <v>0</v>
      </c>
      <c r="T778" s="30"/>
      <c r="U778" s="22">
        <f t="shared" si="101"/>
        <v>0</v>
      </c>
      <c r="V778" s="78">
        <f t="shared" si="105"/>
        <v>0</v>
      </c>
      <c r="W778" s="22">
        <f t="shared" si="102"/>
        <v>0</v>
      </c>
      <c r="X778" s="76"/>
      <c r="Y778" s="22">
        <f>IF(OR(X778="",X778=ФИО!$Q$8),0,IF(COUNTIF(X:X,X778)=1,0,1))</f>
        <v>0</v>
      </c>
      <c r="AA778" s="2">
        <f>INDEX(ФИО!B:B,SUMIFS(ФИО!D:D,ФИО!Q:Q,БЮДЖЕТ!X778))</f>
        <v>0</v>
      </c>
    </row>
    <row r="779" spans="1:27" x14ac:dyDescent="0.25">
      <c r="A779" s="1"/>
      <c r="B779" s="5">
        <f t="shared" si="103"/>
        <v>779</v>
      </c>
      <c r="C779" s="5" t="str">
        <f t="shared" si="104"/>
        <v/>
      </c>
      <c r="D779" s="99"/>
      <c r="E779" s="103">
        <f>SUMIFS(ID!$H:$H,ID!$F:$F,$D779)</f>
        <v>0</v>
      </c>
      <c r="F779" s="99"/>
      <c r="G779" s="103">
        <f>SUMIFS(ID!$L:$L,ID!$J:$J,$F779)</f>
        <v>0</v>
      </c>
      <c r="H779" s="99"/>
      <c r="I779" s="103">
        <f>SUMIFS(ID!$P:$P,ID!$N:$N,$H779)</f>
        <v>0</v>
      </c>
      <c r="J779" s="99"/>
      <c r="K779" s="103">
        <f>SUMIFS(ID!$T:$T,ID!$R:$R,$J779)</f>
        <v>0</v>
      </c>
      <c r="L779" s="99"/>
      <c r="M779" s="103">
        <f>SUMIFS(ID!$X:$X,ID!$V:$V,$L779)</f>
        <v>0</v>
      </c>
      <c r="N779" s="99"/>
      <c r="O779" s="103">
        <f>SUMIFS(ID!$AD:$AD,ID!$AB:$AB,$N779)</f>
        <v>0</v>
      </c>
      <c r="P779" s="99" t="str">
        <f t="shared" si="99"/>
        <v/>
      </c>
      <c r="Q779" s="22">
        <f t="shared" ref="Q779:Q842" si="106">IF(P779="Ошибка!",1,IF(P779="",0,IF(COUNTIF(P:P,P779)=1,0,1)))</f>
        <v>0</v>
      </c>
      <c r="R779" s="30"/>
      <c r="S779" s="22">
        <f t="shared" si="100"/>
        <v>0</v>
      </c>
      <c r="T779" s="30"/>
      <c r="U779" s="22">
        <f t="shared" si="101"/>
        <v>0</v>
      </c>
      <c r="V779" s="78">
        <f t="shared" si="105"/>
        <v>0</v>
      </c>
      <c r="W779" s="22">
        <f t="shared" si="102"/>
        <v>0</v>
      </c>
      <c r="X779" s="76"/>
      <c r="Y779" s="22">
        <f>IF(OR(X779="",X779=ФИО!$Q$8),0,IF(COUNTIF(X:X,X779)=1,0,1))</f>
        <v>0</v>
      </c>
      <c r="AA779" s="2">
        <f>INDEX(ФИО!B:B,SUMIFS(ФИО!D:D,ФИО!Q:Q,БЮДЖЕТ!X779))</f>
        <v>0</v>
      </c>
    </row>
    <row r="780" spans="1:27" x14ac:dyDescent="0.25">
      <c r="A780" s="1"/>
      <c r="B780" s="5">
        <f t="shared" si="103"/>
        <v>780</v>
      </c>
      <c r="C780" s="5" t="str">
        <f t="shared" si="104"/>
        <v/>
      </c>
      <c r="D780" s="99"/>
      <c r="E780" s="103">
        <f>SUMIFS(ID!$H:$H,ID!$F:$F,$D780)</f>
        <v>0</v>
      </c>
      <c r="F780" s="99"/>
      <c r="G780" s="103">
        <f>SUMIFS(ID!$L:$L,ID!$J:$J,$F780)</f>
        <v>0</v>
      </c>
      <c r="H780" s="99"/>
      <c r="I780" s="103">
        <f>SUMIFS(ID!$P:$P,ID!$N:$N,$H780)</f>
        <v>0</v>
      </c>
      <c r="J780" s="99"/>
      <c r="K780" s="103">
        <f>SUMIFS(ID!$T:$T,ID!$R:$R,$J780)</f>
        <v>0</v>
      </c>
      <c r="L780" s="99"/>
      <c r="M780" s="103">
        <f>SUMIFS(ID!$X:$X,ID!$V:$V,$L780)</f>
        <v>0</v>
      </c>
      <c r="N780" s="99"/>
      <c r="O780" s="103">
        <f>SUMIFS(ID!$AD:$AD,ID!$AB:$AB,$N780)</f>
        <v>0</v>
      </c>
      <c r="P780" s="99" t="str">
        <f t="shared" ref="P780:P843" si="107">IF(OR(N780="",O780=0),"",IF(OR(E780=0,G780=0,I780=0,M780=0),"Ошибка!",E780&amp;"."&amp;G780&amp;"."&amp;I780&amp;"."&amp;M780&amp;"."&amp;O780))</f>
        <v/>
      </c>
      <c r="Q780" s="22">
        <f t="shared" si="106"/>
        <v>0</v>
      </c>
      <c r="R780" s="30"/>
      <c r="S780" s="22">
        <f t="shared" si="100"/>
        <v>0</v>
      </c>
      <c r="T780" s="30"/>
      <c r="U780" s="22">
        <f t="shared" si="101"/>
        <v>0</v>
      </c>
      <c r="V780" s="78">
        <f t="shared" si="105"/>
        <v>0</v>
      </c>
      <c r="W780" s="22">
        <f t="shared" si="102"/>
        <v>0</v>
      </c>
      <c r="X780" s="76"/>
      <c r="Y780" s="22">
        <f>IF(OR(X780="",X780=ФИО!$Q$8),0,IF(COUNTIF(X:X,X780)=1,0,1))</f>
        <v>0</v>
      </c>
      <c r="AA780" s="2">
        <f>INDEX(ФИО!B:B,SUMIFS(ФИО!D:D,ФИО!Q:Q,БЮДЖЕТ!X780))</f>
        <v>0</v>
      </c>
    </row>
    <row r="781" spans="1:27" x14ac:dyDescent="0.25">
      <c r="A781" s="1"/>
      <c r="B781" s="5">
        <f t="shared" si="103"/>
        <v>781</v>
      </c>
      <c r="C781" s="5" t="str">
        <f t="shared" si="104"/>
        <v/>
      </c>
      <c r="D781" s="99"/>
      <c r="E781" s="103">
        <f>SUMIFS(ID!$H:$H,ID!$F:$F,$D781)</f>
        <v>0</v>
      </c>
      <c r="F781" s="99"/>
      <c r="G781" s="103">
        <f>SUMIFS(ID!$L:$L,ID!$J:$J,$F781)</f>
        <v>0</v>
      </c>
      <c r="H781" s="99"/>
      <c r="I781" s="103">
        <f>SUMIFS(ID!$P:$P,ID!$N:$N,$H781)</f>
        <v>0</v>
      </c>
      <c r="J781" s="99"/>
      <c r="K781" s="103">
        <f>SUMIFS(ID!$T:$T,ID!$R:$R,$J781)</f>
        <v>0</v>
      </c>
      <c r="L781" s="99"/>
      <c r="M781" s="103">
        <f>SUMIFS(ID!$X:$X,ID!$V:$V,$L781)</f>
        <v>0</v>
      </c>
      <c r="N781" s="99"/>
      <c r="O781" s="103">
        <f>SUMIFS(ID!$AD:$AD,ID!$AB:$AB,$N781)</f>
        <v>0</v>
      </c>
      <c r="P781" s="99" t="str">
        <f t="shared" si="107"/>
        <v/>
      </c>
      <c r="Q781" s="22">
        <f t="shared" si="106"/>
        <v>0</v>
      </c>
      <c r="R781" s="30"/>
      <c r="S781" s="22">
        <f t="shared" ref="S781:S844" si="108">IF(OR(AND($P781&lt;&gt;"",R781=0),AND($P781="",AND(R781&lt;&gt;0,R781&lt;&gt;""))),1,0)</f>
        <v>0</v>
      </c>
      <c r="T781" s="30"/>
      <c r="U781" s="22">
        <f t="shared" ref="U781:U844" si="109">IF(OR(AND($P781&lt;&gt;"",T781=0),AND($P781="",AND(T781&lt;&gt;0,T781&lt;&gt;""))),1,0)</f>
        <v>0</v>
      </c>
      <c r="V781" s="78">
        <f t="shared" si="105"/>
        <v>0</v>
      </c>
      <c r="W781" s="22">
        <f t="shared" ref="W781:W844" si="110">IF(OR(AND($P781&lt;&gt;"",V781=0),AND($P781="",AND(V781&lt;&gt;0,V781&lt;&gt;""))),1,0)</f>
        <v>0</v>
      </c>
      <c r="X781" s="76"/>
      <c r="Y781" s="22">
        <f>IF(OR(X781="",X781=ФИО!$Q$8),0,IF(COUNTIF(X:X,X781)=1,0,1))</f>
        <v>0</v>
      </c>
      <c r="AA781" s="2">
        <f>INDEX(ФИО!B:B,SUMIFS(ФИО!D:D,ФИО!Q:Q,БЮДЖЕТ!X781))</f>
        <v>0</v>
      </c>
    </row>
    <row r="782" spans="1:27" x14ac:dyDescent="0.25">
      <c r="A782" s="1"/>
      <c r="B782" s="5">
        <f t="shared" ref="B782:B845" si="111">ROW(A782)</f>
        <v>782</v>
      </c>
      <c r="C782" s="5" t="str">
        <f t="shared" si="104"/>
        <v/>
      </c>
      <c r="D782" s="99"/>
      <c r="E782" s="103">
        <f>SUMIFS(ID!$H:$H,ID!$F:$F,$D782)</f>
        <v>0</v>
      </c>
      <c r="F782" s="99"/>
      <c r="G782" s="103">
        <f>SUMIFS(ID!$L:$L,ID!$J:$J,$F782)</f>
        <v>0</v>
      </c>
      <c r="H782" s="99"/>
      <c r="I782" s="103">
        <f>SUMIFS(ID!$P:$P,ID!$N:$N,$H782)</f>
        <v>0</v>
      </c>
      <c r="J782" s="99"/>
      <c r="K782" s="103">
        <f>SUMIFS(ID!$T:$T,ID!$R:$R,$J782)</f>
        <v>0</v>
      </c>
      <c r="L782" s="99"/>
      <c r="M782" s="103">
        <f>SUMIFS(ID!$X:$X,ID!$V:$V,$L782)</f>
        <v>0</v>
      </c>
      <c r="N782" s="99"/>
      <c r="O782" s="103">
        <f>SUMIFS(ID!$AD:$AD,ID!$AB:$AB,$N782)</f>
        <v>0</v>
      </c>
      <c r="P782" s="99" t="str">
        <f t="shared" si="107"/>
        <v/>
      </c>
      <c r="Q782" s="22">
        <f t="shared" si="106"/>
        <v>0</v>
      </c>
      <c r="R782" s="30"/>
      <c r="S782" s="22">
        <f t="shared" si="108"/>
        <v>0</v>
      </c>
      <c r="T782" s="30"/>
      <c r="U782" s="22">
        <f t="shared" si="109"/>
        <v>0</v>
      </c>
      <c r="V782" s="78">
        <f t="shared" si="105"/>
        <v>0</v>
      </c>
      <c r="W782" s="22">
        <f t="shared" si="110"/>
        <v>0</v>
      </c>
      <c r="X782" s="76"/>
      <c r="Y782" s="22">
        <f>IF(OR(X782="",X782=ФИО!$Q$8),0,IF(COUNTIF(X:X,X782)=1,0,1))</f>
        <v>0</v>
      </c>
      <c r="AA782" s="2">
        <f>INDEX(ФИО!B:B,SUMIFS(ФИО!D:D,ФИО!Q:Q,БЮДЖЕТ!X782))</f>
        <v>0</v>
      </c>
    </row>
    <row r="783" spans="1:27" x14ac:dyDescent="0.25">
      <c r="A783" s="1"/>
      <c r="B783" s="5">
        <f t="shared" si="111"/>
        <v>783</v>
      </c>
      <c r="C783" s="5" t="str">
        <f t="shared" ref="C783:C846" si="112">IF(OR(P783="",C782=""),"",C782+1)</f>
        <v/>
      </c>
      <c r="D783" s="99"/>
      <c r="E783" s="103">
        <f>SUMIFS(ID!$H:$H,ID!$F:$F,$D783)</f>
        <v>0</v>
      </c>
      <c r="F783" s="99"/>
      <c r="G783" s="103">
        <f>SUMIFS(ID!$L:$L,ID!$J:$J,$F783)</f>
        <v>0</v>
      </c>
      <c r="H783" s="99"/>
      <c r="I783" s="103">
        <f>SUMIFS(ID!$P:$P,ID!$N:$N,$H783)</f>
        <v>0</v>
      </c>
      <c r="J783" s="99"/>
      <c r="K783" s="103">
        <f>SUMIFS(ID!$T:$T,ID!$R:$R,$J783)</f>
        <v>0</v>
      </c>
      <c r="L783" s="99"/>
      <c r="M783" s="103">
        <f>SUMIFS(ID!$X:$X,ID!$V:$V,$L783)</f>
        <v>0</v>
      </c>
      <c r="N783" s="99"/>
      <c r="O783" s="103">
        <f>SUMIFS(ID!$AD:$AD,ID!$AB:$AB,$N783)</f>
        <v>0</v>
      </c>
      <c r="P783" s="99" t="str">
        <f t="shared" si="107"/>
        <v/>
      </c>
      <c r="Q783" s="22">
        <f t="shared" si="106"/>
        <v>0</v>
      </c>
      <c r="R783" s="30"/>
      <c r="S783" s="22">
        <f t="shared" si="108"/>
        <v>0</v>
      </c>
      <c r="T783" s="30"/>
      <c r="U783" s="22">
        <f t="shared" si="109"/>
        <v>0</v>
      </c>
      <c r="V783" s="78">
        <f t="shared" si="105"/>
        <v>0</v>
      </c>
      <c r="W783" s="22">
        <f t="shared" si="110"/>
        <v>0</v>
      </c>
      <c r="X783" s="76"/>
      <c r="Y783" s="22">
        <f>IF(OR(X783="",X783=ФИО!$Q$8),0,IF(COUNTIF(X:X,X783)=1,0,1))</f>
        <v>0</v>
      </c>
      <c r="AA783" s="2">
        <f>INDEX(ФИО!B:B,SUMIFS(ФИО!D:D,ФИО!Q:Q,БЮДЖЕТ!X783))</f>
        <v>0</v>
      </c>
    </row>
    <row r="784" spans="1:27" x14ac:dyDescent="0.25">
      <c r="A784" s="1"/>
      <c r="B784" s="5">
        <f t="shared" si="111"/>
        <v>784</v>
      </c>
      <c r="C784" s="5" t="str">
        <f t="shared" si="112"/>
        <v/>
      </c>
      <c r="D784" s="99"/>
      <c r="E784" s="103">
        <f>SUMIFS(ID!$H:$H,ID!$F:$F,$D784)</f>
        <v>0</v>
      </c>
      <c r="F784" s="99"/>
      <c r="G784" s="103">
        <f>SUMIFS(ID!$L:$L,ID!$J:$J,$F784)</f>
        <v>0</v>
      </c>
      <c r="H784" s="99"/>
      <c r="I784" s="103">
        <f>SUMIFS(ID!$P:$P,ID!$N:$N,$H784)</f>
        <v>0</v>
      </c>
      <c r="J784" s="99"/>
      <c r="K784" s="103">
        <f>SUMIFS(ID!$T:$T,ID!$R:$R,$J784)</f>
        <v>0</v>
      </c>
      <c r="L784" s="99"/>
      <c r="M784" s="103">
        <f>SUMIFS(ID!$X:$X,ID!$V:$V,$L784)</f>
        <v>0</v>
      </c>
      <c r="N784" s="99"/>
      <c r="O784" s="103">
        <f>SUMIFS(ID!$AD:$AD,ID!$AB:$AB,$N784)</f>
        <v>0</v>
      </c>
      <c r="P784" s="99" t="str">
        <f t="shared" si="107"/>
        <v/>
      </c>
      <c r="Q784" s="22">
        <f t="shared" si="106"/>
        <v>0</v>
      </c>
      <c r="R784" s="30"/>
      <c r="S784" s="22">
        <f t="shared" si="108"/>
        <v>0</v>
      </c>
      <c r="T784" s="30"/>
      <c r="U784" s="22">
        <f t="shared" si="109"/>
        <v>0</v>
      </c>
      <c r="V784" s="78">
        <f t="shared" si="105"/>
        <v>0</v>
      </c>
      <c r="W784" s="22">
        <f t="shared" si="110"/>
        <v>0</v>
      </c>
      <c r="X784" s="76"/>
      <c r="Y784" s="22">
        <f>IF(OR(X784="",X784=ФИО!$Q$8),0,IF(COUNTIF(X:X,X784)=1,0,1))</f>
        <v>0</v>
      </c>
      <c r="AA784" s="2">
        <f>INDEX(ФИО!B:B,SUMIFS(ФИО!D:D,ФИО!Q:Q,БЮДЖЕТ!X784))</f>
        <v>0</v>
      </c>
    </row>
    <row r="785" spans="1:27" x14ac:dyDescent="0.25">
      <c r="A785" s="1"/>
      <c r="B785" s="5">
        <f t="shared" si="111"/>
        <v>785</v>
      </c>
      <c r="C785" s="5" t="str">
        <f t="shared" si="112"/>
        <v/>
      </c>
      <c r="D785" s="99"/>
      <c r="E785" s="103">
        <f>SUMIFS(ID!$H:$H,ID!$F:$F,$D785)</f>
        <v>0</v>
      </c>
      <c r="F785" s="99"/>
      <c r="G785" s="103">
        <f>SUMIFS(ID!$L:$L,ID!$J:$J,$F785)</f>
        <v>0</v>
      </c>
      <c r="H785" s="99"/>
      <c r="I785" s="103">
        <f>SUMIFS(ID!$P:$P,ID!$N:$N,$H785)</f>
        <v>0</v>
      </c>
      <c r="J785" s="99"/>
      <c r="K785" s="103">
        <f>SUMIFS(ID!$T:$T,ID!$R:$R,$J785)</f>
        <v>0</v>
      </c>
      <c r="L785" s="99"/>
      <c r="M785" s="103">
        <f>SUMIFS(ID!$X:$X,ID!$V:$V,$L785)</f>
        <v>0</v>
      </c>
      <c r="N785" s="99"/>
      <c r="O785" s="103">
        <f>SUMIFS(ID!$AD:$AD,ID!$AB:$AB,$N785)</f>
        <v>0</v>
      </c>
      <c r="P785" s="99" t="str">
        <f t="shared" si="107"/>
        <v/>
      </c>
      <c r="Q785" s="22">
        <f t="shared" si="106"/>
        <v>0</v>
      </c>
      <c r="R785" s="30"/>
      <c r="S785" s="22">
        <f t="shared" si="108"/>
        <v>0</v>
      </c>
      <c r="T785" s="30"/>
      <c r="U785" s="22">
        <f t="shared" si="109"/>
        <v>0</v>
      </c>
      <c r="V785" s="78">
        <f t="shared" si="105"/>
        <v>0</v>
      </c>
      <c r="W785" s="22">
        <f t="shared" si="110"/>
        <v>0</v>
      </c>
      <c r="X785" s="76"/>
      <c r="Y785" s="22">
        <f>IF(OR(X785="",X785=ФИО!$Q$8),0,IF(COUNTIF(X:X,X785)=1,0,1))</f>
        <v>0</v>
      </c>
      <c r="AA785" s="2">
        <f>INDEX(ФИО!B:B,SUMIFS(ФИО!D:D,ФИО!Q:Q,БЮДЖЕТ!X785))</f>
        <v>0</v>
      </c>
    </row>
    <row r="786" spans="1:27" x14ac:dyDescent="0.25">
      <c r="A786" s="1"/>
      <c r="B786" s="5">
        <f t="shared" si="111"/>
        <v>786</v>
      </c>
      <c r="C786" s="5" t="str">
        <f t="shared" si="112"/>
        <v/>
      </c>
      <c r="D786" s="99"/>
      <c r="E786" s="103">
        <f>SUMIFS(ID!$H:$H,ID!$F:$F,$D786)</f>
        <v>0</v>
      </c>
      <c r="F786" s="99"/>
      <c r="G786" s="103">
        <f>SUMIFS(ID!$L:$L,ID!$J:$J,$F786)</f>
        <v>0</v>
      </c>
      <c r="H786" s="99"/>
      <c r="I786" s="103">
        <f>SUMIFS(ID!$P:$P,ID!$N:$N,$H786)</f>
        <v>0</v>
      </c>
      <c r="J786" s="99"/>
      <c r="K786" s="103">
        <f>SUMIFS(ID!$T:$T,ID!$R:$R,$J786)</f>
        <v>0</v>
      </c>
      <c r="L786" s="99"/>
      <c r="M786" s="103">
        <f>SUMIFS(ID!$X:$X,ID!$V:$V,$L786)</f>
        <v>0</v>
      </c>
      <c r="N786" s="99"/>
      <c r="O786" s="103">
        <f>SUMIFS(ID!$AD:$AD,ID!$AB:$AB,$N786)</f>
        <v>0</v>
      </c>
      <c r="P786" s="99" t="str">
        <f t="shared" si="107"/>
        <v/>
      </c>
      <c r="Q786" s="22">
        <f t="shared" si="106"/>
        <v>0</v>
      </c>
      <c r="R786" s="30"/>
      <c r="S786" s="22">
        <f t="shared" si="108"/>
        <v>0</v>
      </c>
      <c r="T786" s="30"/>
      <c r="U786" s="22">
        <f t="shared" si="109"/>
        <v>0</v>
      </c>
      <c r="V786" s="78">
        <f t="shared" si="105"/>
        <v>0</v>
      </c>
      <c r="W786" s="22">
        <f t="shared" si="110"/>
        <v>0</v>
      </c>
      <c r="X786" s="76"/>
      <c r="Y786" s="22">
        <f>IF(OR(X786="",X786=ФИО!$Q$8),0,IF(COUNTIF(X:X,X786)=1,0,1))</f>
        <v>0</v>
      </c>
      <c r="AA786" s="2">
        <f>INDEX(ФИО!B:B,SUMIFS(ФИО!D:D,ФИО!Q:Q,БЮДЖЕТ!X786))</f>
        <v>0</v>
      </c>
    </row>
    <row r="787" spans="1:27" x14ac:dyDescent="0.25">
      <c r="A787" s="1"/>
      <c r="B787" s="5">
        <f t="shared" si="111"/>
        <v>787</v>
      </c>
      <c r="C787" s="5" t="str">
        <f t="shared" si="112"/>
        <v/>
      </c>
      <c r="D787" s="99"/>
      <c r="E787" s="103">
        <f>SUMIFS(ID!$H:$H,ID!$F:$F,$D787)</f>
        <v>0</v>
      </c>
      <c r="F787" s="99"/>
      <c r="G787" s="103">
        <f>SUMIFS(ID!$L:$L,ID!$J:$J,$F787)</f>
        <v>0</v>
      </c>
      <c r="H787" s="99"/>
      <c r="I787" s="103">
        <f>SUMIFS(ID!$P:$P,ID!$N:$N,$H787)</f>
        <v>0</v>
      </c>
      <c r="J787" s="99"/>
      <c r="K787" s="103">
        <f>SUMIFS(ID!$T:$T,ID!$R:$R,$J787)</f>
        <v>0</v>
      </c>
      <c r="L787" s="99"/>
      <c r="M787" s="103">
        <f>SUMIFS(ID!$X:$X,ID!$V:$V,$L787)</f>
        <v>0</v>
      </c>
      <c r="N787" s="99"/>
      <c r="O787" s="103">
        <f>SUMIFS(ID!$AD:$AD,ID!$AB:$AB,$N787)</f>
        <v>0</v>
      </c>
      <c r="P787" s="99" t="str">
        <f t="shared" si="107"/>
        <v/>
      </c>
      <c r="Q787" s="22">
        <f t="shared" si="106"/>
        <v>0</v>
      </c>
      <c r="R787" s="30"/>
      <c r="S787" s="22">
        <f t="shared" si="108"/>
        <v>0</v>
      </c>
      <c r="T787" s="30"/>
      <c r="U787" s="22">
        <f t="shared" si="109"/>
        <v>0</v>
      </c>
      <c r="V787" s="78">
        <f t="shared" si="105"/>
        <v>0</v>
      </c>
      <c r="W787" s="22">
        <f t="shared" si="110"/>
        <v>0</v>
      </c>
      <c r="X787" s="76"/>
      <c r="Y787" s="22">
        <f>IF(OR(X787="",X787=ФИО!$Q$8),0,IF(COUNTIF(X:X,X787)=1,0,1))</f>
        <v>0</v>
      </c>
      <c r="AA787" s="2">
        <f>INDEX(ФИО!B:B,SUMIFS(ФИО!D:D,ФИО!Q:Q,БЮДЖЕТ!X787))</f>
        <v>0</v>
      </c>
    </row>
    <row r="788" spans="1:27" x14ac:dyDescent="0.25">
      <c r="A788" s="1"/>
      <c r="B788" s="5">
        <f t="shared" si="111"/>
        <v>788</v>
      </c>
      <c r="C788" s="5" t="str">
        <f t="shared" si="112"/>
        <v/>
      </c>
      <c r="D788" s="99"/>
      <c r="E788" s="103">
        <f>SUMIFS(ID!$H:$H,ID!$F:$F,$D788)</f>
        <v>0</v>
      </c>
      <c r="F788" s="99"/>
      <c r="G788" s="103">
        <f>SUMIFS(ID!$L:$L,ID!$J:$J,$F788)</f>
        <v>0</v>
      </c>
      <c r="H788" s="99"/>
      <c r="I788" s="103">
        <f>SUMIFS(ID!$P:$P,ID!$N:$N,$H788)</f>
        <v>0</v>
      </c>
      <c r="J788" s="99"/>
      <c r="K788" s="103">
        <f>SUMIFS(ID!$T:$T,ID!$R:$R,$J788)</f>
        <v>0</v>
      </c>
      <c r="L788" s="99"/>
      <c r="M788" s="103">
        <f>SUMIFS(ID!$X:$X,ID!$V:$V,$L788)</f>
        <v>0</v>
      </c>
      <c r="N788" s="99"/>
      <c r="O788" s="103">
        <f>SUMIFS(ID!$AD:$AD,ID!$AB:$AB,$N788)</f>
        <v>0</v>
      </c>
      <c r="P788" s="99" t="str">
        <f t="shared" si="107"/>
        <v/>
      </c>
      <c r="Q788" s="22">
        <f t="shared" si="106"/>
        <v>0</v>
      </c>
      <c r="R788" s="30"/>
      <c r="S788" s="22">
        <f t="shared" si="108"/>
        <v>0</v>
      </c>
      <c r="T788" s="30"/>
      <c r="U788" s="22">
        <f t="shared" si="109"/>
        <v>0</v>
      </c>
      <c r="V788" s="78">
        <f t="shared" si="105"/>
        <v>0</v>
      </c>
      <c r="W788" s="22">
        <f t="shared" si="110"/>
        <v>0</v>
      </c>
      <c r="X788" s="76"/>
      <c r="Y788" s="22">
        <f>IF(OR(X788="",X788=ФИО!$Q$8),0,IF(COUNTIF(X:X,X788)=1,0,1))</f>
        <v>0</v>
      </c>
      <c r="AA788" s="2">
        <f>INDEX(ФИО!B:B,SUMIFS(ФИО!D:D,ФИО!Q:Q,БЮДЖЕТ!X788))</f>
        <v>0</v>
      </c>
    </row>
    <row r="789" spans="1:27" x14ac:dyDescent="0.25">
      <c r="A789" s="1"/>
      <c r="B789" s="5">
        <f t="shared" si="111"/>
        <v>789</v>
      </c>
      <c r="C789" s="5" t="str">
        <f t="shared" si="112"/>
        <v/>
      </c>
      <c r="D789" s="99"/>
      <c r="E789" s="103">
        <f>SUMIFS(ID!$H:$H,ID!$F:$F,$D789)</f>
        <v>0</v>
      </c>
      <c r="F789" s="99"/>
      <c r="G789" s="103">
        <f>SUMIFS(ID!$L:$L,ID!$J:$J,$F789)</f>
        <v>0</v>
      </c>
      <c r="H789" s="99"/>
      <c r="I789" s="103">
        <f>SUMIFS(ID!$P:$P,ID!$N:$N,$H789)</f>
        <v>0</v>
      </c>
      <c r="J789" s="99"/>
      <c r="K789" s="103">
        <f>SUMIFS(ID!$T:$T,ID!$R:$R,$J789)</f>
        <v>0</v>
      </c>
      <c r="L789" s="99"/>
      <c r="M789" s="103">
        <f>SUMIFS(ID!$X:$X,ID!$V:$V,$L789)</f>
        <v>0</v>
      </c>
      <c r="N789" s="99"/>
      <c r="O789" s="103">
        <f>SUMIFS(ID!$AD:$AD,ID!$AB:$AB,$N789)</f>
        <v>0</v>
      </c>
      <c r="P789" s="99" t="str">
        <f t="shared" si="107"/>
        <v/>
      </c>
      <c r="Q789" s="22">
        <f t="shared" si="106"/>
        <v>0</v>
      </c>
      <c r="R789" s="30"/>
      <c r="S789" s="22">
        <f t="shared" si="108"/>
        <v>0</v>
      </c>
      <c r="T789" s="30"/>
      <c r="U789" s="22">
        <f t="shared" si="109"/>
        <v>0</v>
      </c>
      <c r="V789" s="78">
        <f t="shared" si="105"/>
        <v>0</v>
      </c>
      <c r="W789" s="22">
        <f t="shared" si="110"/>
        <v>0</v>
      </c>
      <c r="X789" s="76"/>
      <c r="Y789" s="22">
        <f>IF(OR(X789="",X789=ФИО!$Q$8),0,IF(COUNTIF(X:X,X789)=1,0,1))</f>
        <v>0</v>
      </c>
      <c r="AA789" s="2">
        <f>INDEX(ФИО!B:B,SUMIFS(ФИО!D:D,ФИО!Q:Q,БЮДЖЕТ!X789))</f>
        <v>0</v>
      </c>
    </row>
    <row r="790" spans="1:27" x14ac:dyDescent="0.25">
      <c r="A790" s="1"/>
      <c r="B790" s="5">
        <f t="shared" si="111"/>
        <v>790</v>
      </c>
      <c r="C790" s="5" t="str">
        <f t="shared" si="112"/>
        <v/>
      </c>
      <c r="D790" s="99"/>
      <c r="E790" s="103">
        <f>SUMIFS(ID!$H:$H,ID!$F:$F,$D790)</f>
        <v>0</v>
      </c>
      <c r="F790" s="99"/>
      <c r="G790" s="103">
        <f>SUMIFS(ID!$L:$L,ID!$J:$J,$F790)</f>
        <v>0</v>
      </c>
      <c r="H790" s="99"/>
      <c r="I790" s="103">
        <f>SUMIFS(ID!$P:$P,ID!$N:$N,$H790)</f>
        <v>0</v>
      </c>
      <c r="J790" s="99"/>
      <c r="K790" s="103">
        <f>SUMIFS(ID!$T:$T,ID!$R:$R,$J790)</f>
        <v>0</v>
      </c>
      <c r="L790" s="99"/>
      <c r="M790" s="103">
        <f>SUMIFS(ID!$X:$X,ID!$V:$V,$L790)</f>
        <v>0</v>
      </c>
      <c r="N790" s="99"/>
      <c r="O790" s="103">
        <f>SUMIFS(ID!$AD:$AD,ID!$AB:$AB,$N790)</f>
        <v>0</v>
      </c>
      <c r="P790" s="99" t="str">
        <f t="shared" si="107"/>
        <v/>
      </c>
      <c r="Q790" s="22">
        <f t="shared" si="106"/>
        <v>0</v>
      </c>
      <c r="R790" s="30"/>
      <c r="S790" s="22">
        <f t="shared" si="108"/>
        <v>0</v>
      </c>
      <c r="T790" s="30"/>
      <c r="U790" s="22">
        <f t="shared" si="109"/>
        <v>0</v>
      </c>
      <c r="V790" s="78">
        <f t="shared" si="105"/>
        <v>0</v>
      </c>
      <c r="W790" s="22">
        <f t="shared" si="110"/>
        <v>0</v>
      </c>
      <c r="X790" s="76"/>
      <c r="Y790" s="22">
        <f>IF(OR(X790="",X790=ФИО!$Q$8),0,IF(COUNTIF(X:X,X790)=1,0,1))</f>
        <v>0</v>
      </c>
      <c r="AA790" s="2">
        <f>INDEX(ФИО!B:B,SUMIFS(ФИО!D:D,ФИО!Q:Q,БЮДЖЕТ!X790))</f>
        <v>0</v>
      </c>
    </row>
    <row r="791" spans="1:27" x14ac:dyDescent="0.25">
      <c r="A791" s="1"/>
      <c r="B791" s="5">
        <f t="shared" si="111"/>
        <v>791</v>
      </c>
      <c r="C791" s="5" t="str">
        <f t="shared" si="112"/>
        <v/>
      </c>
      <c r="D791" s="99"/>
      <c r="E791" s="103">
        <f>SUMIFS(ID!$H:$H,ID!$F:$F,$D791)</f>
        <v>0</v>
      </c>
      <c r="F791" s="99"/>
      <c r="G791" s="103">
        <f>SUMIFS(ID!$L:$L,ID!$J:$J,$F791)</f>
        <v>0</v>
      </c>
      <c r="H791" s="99"/>
      <c r="I791" s="103">
        <f>SUMIFS(ID!$P:$P,ID!$N:$N,$H791)</f>
        <v>0</v>
      </c>
      <c r="J791" s="99"/>
      <c r="K791" s="103">
        <f>SUMIFS(ID!$T:$T,ID!$R:$R,$J791)</f>
        <v>0</v>
      </c>
      <c r="L791" s="99"/>
      <c r="M791" s="103">
        <f>SUMIFS(ID!$X:$X,ID!$V:$V,$L791)</f>
        <v>0</v>
      </c>
      <c r="N791" s="99"/>
      <c r="O791" s="103">
        <f>SUMIFS(ID!$AD:$AD,ID!$AB:$AB,$N791)</f>
        <v>0</v>
      </c>
      <c r="P791" s="99" t="str">
        <f t="shared" si="107"/>
        <v/>
      </c>
      <c r="Q791" s="22">
        <f t="shared" si="106"/>
        <v>0</v>
      </c>
      <c r="R791" s="30"/>
      <c r="S791" s="22">
        <f t="shared" si="108"/>
        <v>0</v>
      </c>
      <c r="T791" s="30"/>
      <c r="U791" s="22">
        <f t="shared" si="109"/>
        <v>0</v>
      </c>
      <c r="V791" s="78">
        <f t="shared" si="105"/>
        <v>0</v>
      </c>
      <c r="W791" s="22">
        <f t="shared" si="110"/>
        <v>0</v>
      </c>
      <c r="X791" s="76"/>
      <c r="Y791" s="22">
        <f>IF(OR(X791="",X791=ФИО!$Q$8),0,IF(COUNTIF(X:X,X791)=1,0,1))</f>
        <v>0</v>
      </c>
      <c r="AA791" s="2">
        <f>INDEX(ФИО!B:B,SUMIFS(ФИО!D:D,ФИО!Q:Q,БЮДЖЕТ!X791))</f>
        <v>0</v>
      </c>
    </row>
    <row r="792" spans="1:27" x14ac:dyDescent="0.25">
      <c r="A792" s="1"/>
      <c r="B792" s="5">
        <f t="shared" si="111"/>
        <v>792</v>
      </c>
      <c r="C792" s="5" t="str">
        <f t="shared" si="112"/>
        <v/>
      </c>
      <c r="D792" s="99"/>
      <c r="E792" s="103">
        <f>SUMIFS(ID!$H:$H,ID!$F:$F,$D792)</f>
        <v>0</v>
      </c>
      <c r="F792" s="99"/>
      <c r="G792" s="103">
        <f>SUMIFS(ID!$L:$L,ID!$J:$J,$F792)</f>
        <v>0</v>
      </c>
      <c r="H792" s="99"/>
      <c r="I792" s="103">
        <f>SUMIFS(ID!$P:$P,ID!$N:$N,$H792)</f>
        <v>0</v>
      </c>
      <c r="J792" s="99"/>
      <c r="K792" s="103">
        <f>SUMIFS(ID!$T:$T,ID!$R:$R,$J792)</f>
        <v>0</v>
      </c>
      <c r="L792" s="99"/>
      <c r="M792" s="103">
        <f>SUMIFS(ID!$X:$X,ID!$V:$V,$L792)</f>
        <v>0</v>
      </c>
      <c r="N792" s="99"/>
      <c r="O792" s="103">
        <f>SUMIFS(ID!$AD:$AD,ID!$AB:$AB,$N792)</f>
        <v>0</v>
      </c>
      <c r="P792" s="99" t="str">
        <f t="shared" si="107"/>
        <v/>
      </c>
      <c r="Q792" s="22">
        <f t="shared" si="106"/>
        <v>0</v>
      </c>
      <c r="R792" s="30"/>
      <c r="S792" s="22">
        <f t="shared" si="108"/>
        <v>0</v>
      </c>
      <c r="T792" s="30"/>
      <c r="U792" s="22">
        <f t="shared" si="109"/>
        <v>0</v>
      </c>
      <c r="V792" s="78">
        <f t="shared" si="105"/>
        <v>0</v>
      </c>
      <c r="W792" s="22">
        <f t="shared" si="110"/>
        <v>0</v>
      </c>
      <c r="X792" s="76"/>
      <c r="Y792" s="22">
        <f>IF(OR(X792="",X792=ФИО!$Q$8),0,IF(COUNTIF(X:X,X792)=1,0,1))</f>
        <v>0</v>
      </c>
      <c r="AA792" s="2">
        <f>INDEX(ФИО!B:B,SUMIFS(ФИО!D:D,ФИО!Q:Q,БЮДЖЕТ!X792))</f>
        <v>0</v>
      </c>
    </row>
    <row r="793" spans="1:27" x14ac:dyDescent="0.25">
      <c r="A793" s="1"/>
      <c r="B793" s="5">
        <f t="shared" si="111"/>
        <v>793</v>
      </c>
      <c r="C793" s="5" t="str">
        <f t="shared" si="112"/>
        <v/>
      </c>
      <c r="D793" s="99"/>
      <c r="E793" s="103">
        <f>SUMIFS(ID!$H:$H,ID!$F:$F,$D793)</f>
        <v>0</v>
      </c>
      <c r="F793" s="99"/>
      <c r="G793" s="103">
        <f>SUMIFS(ID!$L:$L,ID!$J:$J,$F793)</f>
        <v>0</v>
      </c>
      <c r="H793" s="99"/>
      <c r="I793" s="103">
        <f>SUMIFS(ID!$P:$P,ID!$N:$N,$H793)</f>
        <v>0</v>
      </c>
      <c r="J793" s="99"/>
      <c r="K793" s="103">
        <f>SUMIFS(ID!$T:$T,ID!$R:$R,$J793)</f>
        <v>0</v>
      </c>
      <c r="L793" s="99"/>
      <c r="M793" s="103">
        <f>SUMIFS(ID!$X:$X,ID!$V:$V,$L793)</f>
        <v>0</v>
      </c>
      <c r="N793" s="99"/>
      <c r="O793" s="103">
        <f>SUMIFS(ID!$AD:$AD,ID!$AB:$AB,$N793)</f>
        <v>0</v>
      </c>
      <c r="P793" s="99" t="str">
        <f t="shared" si="107"/>
        <v/>
      </c>
      <c r="Q793" s="22">
        <f t="shared" si="106"/>
        <v>0</v>
      </c>
      <c r="R793" s="30"/>
      <c r="S793" s="22">
        <f t="shared" si="108"/>
        <v>0</v>
      </c>
      <c r="T793" s="30"/>
      <c r="U793" s="22">
        <f t="shared" si="109"/>
        <v>0</v>
      </c>
      <c r="V793" s="78">
        <f t="shared" si="105"/>
        <v>0</v>
      </c>
      <c r="W793" s="22">
        <f t="shared" si="110"/>
        <v>0</v>
      </c>
      <c r="X793" s="76"/>
      <c r="Y793" s="22">
        <f>IF(OR(X793="",X793=ФИО!$Q$8),0,IF(COUNTIF(X:X,X793)=1,0,1))</f>
        <v>0</v>
      </c>
      <c r="AA793" s="2">
        <f>INDEX(ФИО!B:B,SUMIFS(ФИО!D:D,ФИО!Q:Q,БЮДЖЕТ!X793))</f>
        <v>0</v>
      </c>
    </row>
    <row r="794" spans="1:27" x14ac:dyDescent="0.25">
      <c r="A794" s="1"/>
      <c r="B794" s="5">
        <f t="shared" si="111"/>
        <v>794</v>
      </c>
      <c r="C794" s="5" t="str">
        <f t="shared" si="112"/>
        <v/>
      </c>
      <c r="D794" s="99"/>
      <c r="E794" s="103">
        <f>SUMIFS(ID!$H:$H,ID!$F:$F,$D794)</f>
        <v>0</v>
      </c>
      <c r="F794" s="99"/>
      <c r="G794" s="103">
        <f>SUMIFS(ID!$L:$L,ID!$J:$J,$F794)</f>
        <v>0</v>
      </c>
      <c r="H794" s="99"/>
      <c r="I794" s="103">
        <f>SUMIFS(ID!$P:$P,ID!$N:$N,$H794)</f>
        <v>0</v>
      </c>
      <c r="J794" s="99"/>
      <c r="K794" s="103">
        <f>SUMIFS(ID!$T:$T,ID!$R:$R,$J794)</f>
        <v>0</v>
      </c>
      <c r="L794" s="99"/>
      <c r="M794" s="103">
        <f>SUMIFS(ID!$X:$X,ID!$V:$V,$L794)</f>
        <v>0</v>
      </c>
      <c r="N794" s="99"/>
      <c r="O794" s="103">
        <f>SUMIFS(ID!$AD:$AD,ID!$AB:$AB,$N794)</f>
        <v>0</v>
      </c>
      <c r="P794" s="99" t="str">
        <f t="shared" si="107"/>
        <v/>
      </c>
      <c r="Q794" s="22">
        <f t="shared" si="106"/>
        <v>0</v>
      </c>
      <c r="R794" s="30"/>
      <c r="S794" s="22">
        <f t="shared" si="108"/>
        <v>0</v>
      </c>
      <c r="T794" s="30"/>
      <c r="U794" s="22">
        <f t="shared" si="109"/>
        <v>0</v>
      </c>
      <c r="V794" s="78">
        <f t="shared" si="105"/>
        <v>0</v>
      </c>
      <c r="W794" s="22">
        <f t="shared" si="110"/>
        <v>0</v>
      </c>
      <c r="X794" s="76"/>
      <c r="Y794" s="22">
        <f>IF(OR(X794="",X794=ФИО!$Q$8),0,IF(COUNTIF(X:X,X794)=1,0,1))</f>
        <v>0</v>
      </c>
      <c r="AA794" s="2">
        <f>INDEX(ФИО!B:B,SUMIFS(ФИО!D:D,ФИО!Q:Q,БЮДЖЕТ!X794))</f>
        <v>0</v>
      </c>
    </row>
    <row r="795" spans="1:27" x14ac:dyDescent="0.25">
      <c r="A795" s="1"/>
      <c r="B795" s="5">
        <f t="shared" si="111"/>
        <v>795</v>
      </c>
      <c r="C795" s="5" t="str">
        <f t="shared" si="112"/>
        <v/>
      </c>
      <c r="D795" s="99"/>
      <c r="E795" s="103">
        <f>SUMIFS(ID!$H:$H,ID!$F:$F,$D795)</f>
        <v>0</v>
      </c>
      <c r="F795" s="99"/>
      <c r="G795" s="103">
        <f>SUMIFS(ID!$L:$L,ID!$J:$J,$F795)</f>
        <v>0</v>
      </c>
      <c r="H795" s="99"/>
      <c r="I795" s="103">
        <f>SUMIFS(ID!$P:$P,ID!$N:$N,$H795)</f>
        <v>0</v>
      </c>
      <c r="J795" s="99"/>
      <c r="K795" s="103">
        <f>SUMIFS(ID!$T:$T,ID!$R:$R,$J795)</f>
        <v>0</v>
      </c>
      <c r="L795" s="99"/>
      <c r="M795" s="103">
        <f>SUMIFS(ID!$X:$X,ID!$V:$V,$L795)</f>
        <v>0</v>
      </c>
      <c r="N795" s="99"/>
      <c r="O795" s="103">
        <f>SUMIFS(ID!$AD:$AD,ID!$AB:$AB,$N795)</f>
        <v>0</v>
      </c>
      <c r="P795" s="99" t="str">
        <f t="shared" si="107"/>
        <v/>
      </c>
      <c r="Q795" s="22">
        <f t="shared" si="106"/>
        <v>0</v>
      </c>
      <c r="R795" s="30"/>
      <c r="S795" s="22">
        <f t="shared" si="108"/>
        <v>0</v>
      </c>
      <c r="T795" s="30"/>
      <c r="U795" s="22">
        <f t="shared" si="109"/>
        <v>0</v>
      </c>
      <c r="V795" s="78">
        <f t="shared" si="105"/>
        <v>0</v>
      </c>
      <c r="W795" s="22">
        <f t="shared" si="110"/>
        <v>0</v>
      </c>
      <c r="X795" s="76"/>
      <c r="Y795" s="22">
        <f>IF(OR(X795="",X795=ФИО!$Q$8),0,IF(COUNTIF(X:X,X795)=1,0,1))</f>
        <v>0</v>
      </c>
      <c r="AA795" s="2">
        <f>INDEX(ФИО!B:B,SUMIFS(ФИО!D:D,ФИО!Q:Q,БЮДЖЕТ!X795))</f>
        <v>0</v>
      </c>
    </row>
    <row r="796" spans="1:27" x14ac:dyDescent="0.25">
      <c r="A796" s="1"/>
      <c r="B796" s="5">
        <f t="shared" si="111"/>
        <v>796</v>
      </c>
      <c r="C796" s="5" t="str">
        <f t="shared" si="112"/>
        <v/>
      </c>
      <c r="D796" s="99"/>
      <c r="E796" s="103">
        <f>SUMIFS(ID!$H:$H,ID!$F:$F,$D796)</f>
        <v>0</v>
      </c>
      <c r="F796" s="99"/>
      <c r="G796" s="103">
        <f>SUMIFS(ID!$L:$L,ID!$J:$J,$F796)</f>
        <v>0</v>
      </c>
      <c r="H796" s="99"/>
      <c r="I796" s="103">
        <f>SUMIFS(ID!$P:$P,ID!$N:$N,$H796)</f>
        <v>0</v>
      </c>
      <c r="J796" s="99"/>
      <c r="K796" s="103">
        <f>SUMIFS(ID!$T:$T,ID!$R:$R,$J796)</f>
        <v>0</v>
      </c>
      <c r="L796" s="99"/>
      <c r="M796" s="103">
        <f>SUMIFS(ID!$X:$X,ID!$V:$V,$L796)</f>
        <v>0</v>
      </c>
      <c r="N796" s="99"/>
      <c r="O796" s="103">
        <f>SUMIFS(ID!$AD:$AD,ID!$AB:$AB,$N796)</f>
        <v>0</v>
      </c>
      <c r="P796" s="99" t="str">
        <f t="shared" si="107"/>
        <v/>
      </c>
      <c r="Q796" s="22">
        <f t="shared" si="106"/>
        <v>0</v>
      </c>
      <c r="R796" s="30"/>
      <c r="S796" s="22">
        <f t="shared" si="108"/>
        <v>0</v>
      </c>
      <c r="T796" s="30"/>
      <c r="U796" s="22">
        <f t="shared" si="109"/>
        <v>0</v>
      </c>
      <c r="V796" s="78">
        <f t="shared" si="105"/>
        <v>0</v>
      </c>
      <c r="W796" s="22">
        <f t="shared" si="110"/>
        <v>0</v>
      </c>
      <c r="X796" s="76"/>
      <c r="Y796" s="22">
        <f>IF(OR(X796="",X796=ФИО!$Q$8),0,IF(COUNTIF(X:X,X796)=1,0,1))</f>
        <v>0</v>
      </c>
      <c r="AA796" s="2">
        <f>INDEX(ФИО!B:B,SUMIFS(ФИО!D:D,ФИО!Q:Q,БЮДЖЕТ!X796))</f>
        <v>0</v>
      </c>
    </row>
    <row r="797" spans="1:27" x14ac:dyDescent="0.25">
      <c r="A797" s="1"/>
      <c r="B797" s="5">
        <f t="shared" si="111"/>
        <v>797</v>
      </c>
      <c r="C797" s="5" t="str">
        <f t="shared" si="112"/>
        <v/>
      </c>
      <c r="D797" s="99"/>
      <c r="E797" s="103">
        <f>SUMIFS(ID!$H:$H,ID!$F:$F,$D797)</f>
        <v>0</v>
      </c>
      <c r="F797" s="99"/>
      <c r="G797" s="103">
        <f>SUMIFS(ID!$L:$L,ID!$J:$J,$F797)</f>
        <v>0</v>
      </c>
      <c r="H797" s="99"/>
      <c r="I797" s="103">
        <f>SUMIFS(ID!$P:$P,ID!$N:$N,$H797)</f>
        <v>0</v>
      </c>
      <c r="J797" s="99"/>
      <c r="K797" s="103">
        <f>SUMIFS(ID!$T:$T,ID!$R:$R,$J797)</f>
        <v>0</v>
      </c>
      <c r="L797" s="99"/>
      <c r="M797" s="103">
        <f>SUMIFS(ID!$X:$X,ID!$V:$V,$L797)</f>
        <v>0</v>
      </c>
      <c r="N797" s="99"/>
      <c r="O797" s="103">
        <f>SUMIFS(ID!$AD:$AD,ID!$AB:$AB,$N797)</f>
        <v>0</v>
      </c>
      <c r="P797" s="99" t="str">
        <f t="shared" si="107"/>
        <v/>
      </c>
      <c r="Q797" s="22">
        <f t="shared" si="106"/>
        <v>0</v>
      </c>
      <c r="R797" s="30"/>
      <c r="S797" s="22">
        <f t="shared" si="108"/>
        <v>0</v>
      </c>
      <c r="T797" s="30"/>
      <c r="U797" s="22">
        <f t="shared" si="109"/>
        <v>0</v>
      </c>
      <c r="V797" s="78">
        <f t="shared" si="105"/>
        <v>0</v>
      </c>
      <c r="W797" s="22">
        <f t="shared" si="110"/>
        <v>0</v>
      </c>
      <c r="X797" s="76"/>
      <c r="Y797" s="22">
        <f>IF(OR(X797="",X797=ФИО!$Q$8),0,IF(COUNTIF(X:X,X797)=1,0,1))</f>
        <v>0</v>
      </c>
      <c r="AA797" s="2">
        <f>INDEX(ФИО!B:B,SUMIFS(ФИО!D:D,ФИО!Q:Q,БЮДЖЕТ!X797))</f>
        <v>0</v>
      </c>
    </row>
    <row r="798" spans="1:27" x14ac:dyDescent="0.25">
      <c r="A798" s="1"/>
      <c r="B798" s="5">
        <f t="shared" si="111"/>
        <v>798</v>
      </c>
      <c r="C798" s="5" t="str">
        <f t="shared" si="112"/>
        <v/>
      </c>
      <c r="D798" s="99"/>
      <c r="E798" s="103">
        <f>SUMIFS(ID!$H:$H,ID!$F:$F,$D798)</f>
        <v>0</v>
      </c>
      <c r="F798" s="99"/>
      <c r="G798" s="103">
        <f>SUMIFS(ID!$L:$L,ID!$J:$J,$F798)</f>
        <v>0</v>
      </c>
      <c r="H798" s="99"/>
      <c r="I798" s="103">
        <f>SUMIFS(ID!$P:$P,ID!$N:$N,$H798)</f>
        <v>0</v>
      </c>
      <c r="J798" s="99"/>
      <c r="K798" s="103">
        <f>SUMIFS(ID!$T:$T,ID!$R:$R,$J798)</f>
        <v>0</v>
      </c>
      <c r="L798" s="99"/>
      <c r="M798" s="103">
        <f>SUMIFS(ID!$X:$X,ID!$V:$V,$L798)</f>
        <v>0</v>
      </c>
      <c r="N798" s="99"/>
      <c r="O798" s="103">
        <f>SUMIFS(ID!$AD:$AD,ID!$AB:$AB,$N798)</f>
        <v>0</v>
      </c>
      <c r="P798" s="99" t="str">
        <f t="shared" si="107"/>
        <v/>
      </c>
      <c r="Q798" s="22">
        <f t="shared" si="106"/>
        <v>0</v>
      </c>
      <c r="R798" s="30"/>
      <c r="S798" s="22">
        <f t="shared" si="108"/>
        <v>0</v>
      </c>
      <c r="T798" s="30"/>
      <c r="U798" s="22">
        <f t="shared" si="109"/>
        <v>0</v>
      </c>
      <c r="V798" s="78">
        <f t="shared" si="105"/>
        <v>0</v>
      </c>
      <c r="W798" s="22">
        <f t="shared" si="110"/>
        <v>0</v>
      </c>
      <c r="X798" s="76"/>
      <c r="Y798" s="22">
        <f>IF(OR(X798="",X798=ФИО!$Q$8),0,IF(COUNTIF(X:X,X798)=1,0,1))</f>
        <v>0</v>
      </c>
      <c r="AA798" s="2">
        <f>INDEX(ФИО!B:B,SUMIFS(ФИО!D:D,ФИО!Q:Q,БЮДЖЕТ!X798))</f>
        <v>0</v>
      </c>
    </row>
    <row r="799" spans="1:27" x14ac:dyDescent="0.25">
      <c r="A799" s="1"/>
      <c r="B799" s="5">
        <f t="shared" si="111"/>
        <v>799</v>
      </c>
      <c r="C799" s="5" t="str">
        <f t="shared" si="112"/>
        <v/>
      </c>
      <c r="D799" s="99"/>
      <c r="E799" s="103">
        <f>SUMIFS(ID!$H:$H,ID!$F:$F,$D799)</f>
        <v>0</v>
      </c>
      <c r="F799" s="99"/>
      <c r="G799" s="103">
        <f>SUMIFS(ID!$L:$L,ID!$J:$J,$F799)</f>
        <v>0</v>
      </c>
      <c r="H799" s="99"/>
      <c r="I799" s="103">
        <f>SUMIFS(ID!$P:$P,ID!$N:$N,$H799)</f>
        <v>0</v>
      </c>
      <c r="J799" s="99"/>
      <c r="K799" s="103">
        <f>SUMIFS(ID!$T:$T,ID!$R:$R,$J799)</f>
        <v>0</v>
      </c>
      <c r="L799" s="99"/>
      <c r="M799" s="103">
        <f>SUMIFS(ID!$X:$X,ID!$V:$V,$L799)</f>
        <v>0</v>
      </c>
      <c r="N799" s="99"/>
      <c r="O799" s="103">
        <f>SUMIFS(ID!$AD:$AD,ID!$AB:$AB,$N799)</f>
        <v>0</v>
      </c>
      <c r="P799" s="99" t="str">
        <f t="shared" si="107"/>
        <v/>
      </c>
      <c r="Q799" s="22">
        <f t="shared" si="106"/>
        <v>0</v>
      </c>
      <c r="R799" s="30"/>
      <c r="S799" s="22">
        <f t="shared" si="108"/>
        <v>0</v>
      </c>
      <c r="T799" s="30"/>
      <c r="U799" s="22">
        <f t="shared" si="109"/>
        <v>0</v>
      </c>
      <c r="V799" s="78">
        <f t="shared" si="105"/>
        <v>0</v>
      </c>
      <c r="W799" s="22">
        <f t="shared" si="110"/>
        <v>0</v>
      </c>
      <c r="X799" s="76"/>
      <c r="Y799" s="22">
        <f>IF(OR(X799="",X799=ФИО!$Q$8),0,IF(COUNTIF(X:X,X799)=1,0,1))</f>
        <v>0</v>
      </c>
      <c r="AA799" s="2">
        <f>INDEX(ФИО!B:B,SUMIFS(ФИО!D:D,ФИО!Q:Q,БЮДЖЕТ!X799))</f>
        <v>0</v>
      </c>
    </row>
    <row r="800" spans="1:27" x14ac:dyDescent="0.25">
      <c r="A800" s="1"/>
      <c r="B800" s="5">
        <f t="shared" si="111"/>
        <v>800</v>
      </c>
      <c r="C800" s="5" t="str">
        <f t="shared" si="112"/>
        <v/>
      </c>
      <c r="D800" s="99"/>
      <c r="E800" s="103">
        <f>SUMIFS(ID!$H:$H,ID!$F:$F,$D800)</f>
        <v>0</v>
      </c>
      <c r="F800" s="99"/>
      <c r="G800" s="103">
        <f>SUMIFS(ID!$L:$L,ID!$J:$J,$F800)</f>
        <v>0</v>
      </c>
      <c r="H800" s="99"/>
      <c r="I800" s="103">
        <f>SUMIFS(ID!$P:$P,ID!$N:$N,$H800)</f>
        <v>0</v>
      </c>
      <c r="J800" s="99"/>
      <c r="K800" s="103">
        <f>SUMIFS(ID!$T:$T,ID!$R:$R,$J800)</f>
        <v>0</v>
      </c>
      <c r="L800" s="99"/>
      <c r="M800" s="103">
        <f>SUMIFS(ID!$X:$X,ID!$V:$V,$L800)</f>
        <v>0</v>
      </c>
      <c r="N800" s="99"/>
      <c r="O800" s="103">
        <f>SUMIFS(ID!$AD:$AD,ID!$AB:$AB,$N800)</f>
        <v>0</v>
      </c>
      <c r="P800" s="99" t="str">
        <f t="shared" si="107"/>
        <v/>
      </c>
      <c r="Q800" s="22">
        <f t="shared" si="106"/>
        <v>0</v>
      </c>
      <c r="R800" s="30"/>
      <c r="S800" s="22">
        <f t="shared" si="108"/>
        <v>0</v>
      </c>
      <c r="T800" s="30"/>
      <c r="U800" s="22">
        <f t="shared" si="109"/>
        <v>0</v>
      </c>
      <c r="V800" s="78">
        <f t="shared" si="105"/>
        <v>0</v>
      </c>
      <c r="W800" s="22">
        <f t="shared" si="110"/>
        <v>0</v>
      </c>
      <c r="X800" s="76"/>
      <c r="Y800" s="22">
        <f>IF(OR(X800="",X800=ФИО!$Q$8),0,IF(COUNTIF(X:X,X800)=1,0,1))</f>
        <v>0</v>
      </c>
      <c r="AA800" s="2">
        <f>INDEX(ФИО!B:B,SUMIFS(ФИО!D:D,ФИО!Q:Q,БЮДЖЕТ!X800))</f>
        <v>0</v>
      </c>
    </row>
    <row r="801" spans="1:27" x14ac:dyDescent="0.25">
      <c r="A801" s="1"/>
      <c r="B801" s="5">
        <f t="shared" si="111"/>
        <v>801</v>
      </c>
      <c r="C801" s="5" t="str">
        <f t="shared" si="112"/>
        <v/>
      </c>
      <c r="D801" s="99"/>
      <c r="E801" s="103">
        <f>SUMIFS(ID!$H:$H,ID!$F:$F,$D801)</f>
        <v>0</v>
      </c>
      <c r="F801" s="99"/>
      <c r="G801" s="103">
        <f>SUMIFS(ID!$L:$L,ID!$J:$J,$F801)</f>
        <v>0</v>
      </c>
      <c r="H801" s="99"/>
      <c r="I801" s="103">
        <f>SUMIFS(ID!$P:$P,ID!$N:$N,$H801)</f>
        <v>0</v>
      </c>
      <c r="J801" s="99"/>
      <c r="K801" s="103">
        <f>SUMIFS(ID!$T:$T,ID!$R:$R,$J801)</f>
        <v>0</v>
      </c>
      <c r="L801" s="99"/>
      <c r="M801" s="103">
        <f>SUMIFS(ID!$X:$X,ID!$V:$V,$L801)</f>
        <v>0</v>
      </c>
      <c r="N801" s="99"/>
      <c r="O801" s="103">
        <f>SUMIFS(ID!$AD:$AD,ID!$AB:$AB,$N801)</f>
        <v>0</v>
      </c>
      <c r="P801" s="99" t="str">
        <f t="shared" si="107"/>
        <v/>
      </c>
      <c r="Q801" s="22">
        <f t="shared" si="106"/>
        <v>0</v>
      </c>
      <c r="R801" s="30"/>
      <c r="S801" s="22">
        <f t="shared" si="108"/>
        <v>0</v>
      </c>
      <c r="T801" s="30"/>
      <c r="U801" s="22">
        <f t="shared" si="109"/>
        <v>0</v>
      </c>
      <c r="V801" s="78">
        <f t="shared" si="105"/>
        <v>0</v>
      </c>
      <c r="W801" s="22">
        <f t="shared" si="110"/>
        <v>0</v>
      </c>
      <c r="X801" s="76"/>
      <c r="Y801" s="22">
        <f>IF(OR(X801="",X801=ФИО!$Q$8),0,IF(COUNTIF(X:X,X801)=1,0,1))</f>
        <v>0</v>
      </c>
      <c r="AA801" s="2">
        <f>INDEX(ФИО!B:B,SUMIFS(ФИО!D:D,ФИО!Q:Q,БЮДЖЕТ!X801))</f>
        <v>0</v>
      </c>
    </row>
    <row r="802" spans="1:27" x14ac:dyDescent="0.25">
      <c r="A802" s="1"/>
      <c r="B802" s="5">
        <f t="shared" si="111"/>
        <v>802</v>
      </c>
      <c r="C802" s="5" t="str">
        <f t="shared" si="112"/>
        <v/>
      </c>
      <c r="D802" s="99"/>
      <c r="E802" s="103">
        <f>SUMIFS(ID!$H:$H,ID!$F:$F,$D802)</f>
        <v>0</v>
      </c>
      <c r="F802" s="99"/>
      <c r="G802" s="103">
        <f>SUMIFS(ID!$L:$L,ID!$J:$J,$F802)</f>
        <v>0</v>
      </c>
      <c r="H802" s="99"/>
      <c r="I802" s="103">
        <f>SUMIFS(ID!$P:$P,ID!$N:$N,$H802)</f>
        <v>0</v>
      </c>
      <c r="J802" s="99"/>
      <c r="K802" s="103">
        <f>SUMIFS(ID!$T:$T,ID!$R:$R,$J802)</f>
        <v>0</v>
      </c>
      <c r="L802" s="99"/>
      <c r="M802" s="103">
        <f>SUMIFS(ID!$X:$X,ID!$V:$V,$L802)</f>
        <v>0</v>
      </c>
      <c r="N802" s="99"/>
      <c r="O802" s="103">
        <f>SUMIFS(ID!$AD:$AD,ID!$AB:$AB,$N802)</f>
        <v>0</v>
      </c>
      <c r="P802" s="99" t="str">
        <f t="shared" si="107"/>
        <v/>
      </c>
      <c r="Q802" s="22">
        <f t="shared" si="106"/>
        <v>0</v>
      </c>
      <c r="R802" s="30"/>
      <c r="S802" s="22">
        <f t="shared" si="108"/>
        <v>0</v>
      </c>
      <c r="T802" s="30"/>
      <c r="U802" s="22">
        <f t="shared" si="109"/>
        <v>0</v>
      </c>
      <c r="V802" s="78">
        <f t="shared" si="105"/>
        <v>0</v>
      </c>
      <c r="W802" s="22">
        <f t="shared" si="110"/>
        <v>0</v>
      </c>
      <c r="X802" s="76"/>
      <c r="Y802" s="22">
        <f>IF(OR(X802="",X802=ФИО!$Q$8),0,IF(COUNTIF(X:X,X802)=1,0,1))</f>
        <v>0</v>
      </c>
      <c r="AA802" s="2">
        <f>INDEX(ФИО!B:B,SUMIFS(ФИО!D:D,ФИО!Q:Q,БЮДЖЕТ!X802))</f>
        <v>0</v>
      </c>
    </row>
    <row r="803" spans="1:27" x14ac:dyDescent="0.25">
      <c r="A803" s="1"/>
      <c r="B803" s="5">
        <f t="shared" si="111"/>
        <v>803</v>
      </c>
      <c r="C803" s="5" t="str">
        <f t="shared" si="112"/>
        <v/>
      </c>
      <c r="D803" s="99"/>
      <c r="E803" s="103">
        <f>SUMIFS(ID!$H:$H,ID!$F:$F,$D803)</f>
        <v>0</v>
      </c>
      <c r="F803" s="99"/>
      <c r="G803" s="103">
        <f>SUMIFS(ID!$L:$L,ID!$J:$J,$F803)</f>
        <v>0</v>
      </c>
      <c r="H803" s="99"/>
      <c r="I803" s="103">
        <f>SUMIFS(ID!$P:$P,ID!$N:$N,$H803)</f>
        <v>0</v>
      </c>
      <c r="J803" s="99"/>
      <c r="K803" s="103">
        <f>SUMIFS(ID!$T:$T,ID!$R:$R,$J803)</f>
        <v>0</v>
      </c>
      <c r="L803" s="99"/>
      <c r="M803" s="103">
        <f>SUMIFS(ID!$X:$X,ID!$V:$V,$L803)</f>
        <v>0</v>
      </c>
      <c r="N803" s="99"/>
      <c r="O803" s="103">
        <f>SUMIFS(ID!$AD:$AD,ID!$AB:$AB,$N803)</f>
        <v>0</v>
      </c>
      <c r="P803" s="99" t="str">
        <f t="shared" si="107"/>
        <v/>
      </c>
      <c r="Q803" s="22">
        <f t="shared" si="106"/>
        <v>0</v>
      </c>
      <c r="R803" s="30"/>
      <c r="S803" s="22">
        <f t="shared" si="108"/>
        <v>0</v>
      </c>
      <c r="T803" s="30"/>
      <c r="U803" s="22">
        <f t="shared" si="109"/>
        <v>0</v>
      </c>
      <c r="V803" s="78">
        <f t="shared" si="105"/>
        <v>0</v>
      </c>
      <c r="W803" s="22">
        <f t="shared" si="110"/>
        <v>0</v>
      </c>
      <c r="X803" s="76"/>
      <c r="Y803" s="22">
        <f>IF(OR(X803="",X803=ФИО!$Q$8),0,IF(COUNTIF(X:X,X803)=1,0,1))</f>
        <v>0</v>
      </c>
      <c r="AA803" s="2">
        <f>INDEX(ФИО!B:B,SUMIFS(ФИО!D:D,ФИО!Q:Q,БЮДЖЕТ!X803))</f>
        <v>0</v>
      </c>
    </row>
    <row r="804" spans="1:27" x14ac:dyDescent="0.25">
      <c r="A804" s="1"/>
      <c r="B804" s="5">
        <f t="shared" si="111"/>
        <v>804</v>
      </c>
      <c r="C804" s="5" t="str">
        <f t="shared" si="112"/>
        <v/>
      </c>
      <c r="D804" s="99"/>
      <c r="E804" s="103">
        <f>SUMIFS(ID!$H:$H,ID!$F:$F,$D804)</f>
        <v>0</v>
      </c>
      <c r="F804" s="99"/>
      <c r="G804" s="103">
        <f>SUMIFS(ID!$L:$L,ID!$J:$J,$F804)</f>
        <v>0</v>
      </c>
      <c r="H804" s="99"/>
      <c r="I804" s="103">
        <f>SUMIFS(ID!$P:$P,ID!$N:$N,$H804)</f>
        <v>0</v>
      </c>
      <c r="J804" s="99"/>
      <c r="K804" s="103">
        <f>SUMIFS(ID!$T:$T,ID!$R:$R,$J804)</f>
        <v>0</v>
      </c>
      <c r="L804" s="99"/>
      <c r="M804" s="103">
        <f>SUMIFS(ID!$X:$X,ID!$V:$V,$L804)</f>
        <v>0</v>
      </c>
      <c r="N804" s="99"/>
      <c r="O804" s="103">
        <f>SUMIFS(ID!$AD:$AD,ID!$AB:$AB,$N804)</f>
        <v>0</v>
      </c>
      <c r="P804" s="99" t="str">
        <f t="shared" si="107"/>
        <v/>
      </c>
      <c r="Q804" s="22">
        <f t="shared" si="106"/>
        <v>0</v>
      </c>
      <c r="R804" s="30"/>
      <c r="S804" s="22">
        <f t="shared" si="108"/>
        <v>0</v>
      </c>
      <c r="T804" s="30"/>
      <c r="U804" s="22">
        <f t="shared" si="109"/>
        <v>0</v>
      </c>
      <c r="V804" s="78">
        <f t="shared" ref="V804:V867" si="113">R804*T804</f>
        <v>0</v>
      </c>
      <c r="W804" s="22">
        <f t="shared" si="110"/>
        <v>0</v>
      </c>
      <c r="X804" s="76"/>
      <c r="Y804" s="22">
        <f>IF(OR(X804="",X804=ФИО!$Q$8),0,IF(COUNTIF(X:X,X804)=1,0,1))</f>
        <v>0</v>
      </c>
      <c r="AA804" s="2">
        <f>INDEX(ФИО!B:B,SUMIFS(ФИО!D:D,ФИО!Q:Q,БЮДЖЕТ!X804))</f>
        <v>0</v>
      </c>
    </row>
    <row r="805" spans="1:27" x14ac:dyDescent="0.25">
      <c r="A805" s="1"/>
      <c r="B805" s="5">
        <f t="shared" si="111"/>
        <v>805</v>
      </c>
      <c r="C805" s="5" t="str">
        <f t="shared" si="112"/>
        <v/>
      </c>
      <c r="D805" s="99"/>
      <c r="E805" s="103">
        <f>SUMIFS(ID!$H:$H,ID!$F:$F,$D805)</f>
        <v>0</v>
      </c>
      <c r="F805" s="99"/>
      <c r="G805" s="103">
        <f>SUMIFS(ID!$L:$L,ID!$J:$J,$F805)</f>
        <v>0</v>
      </c>
      <c r="H805" s="99"/>
      <c r="I805" s="103">
        <f>SUMIFS(ID!$P:$P,ID!$N:$N,$H805)</f>
        <v>0</v>
      </c>
      <c r="J805" s="99"/>
      <c r="K805" s="103">
        <f>SUMIFS(ID!$T:$T,ID!$R:$R,$J805)</f>
        <v>0</v>
      </c>
      <c r="L805" s="99"/>
      <c r="M805" s="103">
        <f>SUMIFS(ID!$X:$X,ID!$V:$V,$L805)</f>
        <v>0</v>
      </c>
      <c r="N805" s="99"/>
      <c r="O805" s="103">
        <f>SUMIFS(ID!$AD:$AD,ID!$AB:$AB,$N805)</f>
        <v>0</v>
      </c>
      <c r="P805" s="99" t="str">
        <f t="shared" si="107"/>
        <v/>
      </c>
      <c r="Q805" s="22">
        <f t="shared" si="106"/>
        <v>0</v>
      </c>
      <c r="R805" s="30"/>
      <c r="S805" s="22">
        <f t="shared" si="108"/>
        <v>0</v>
      </c>
      <c r="T805" s="30"/>
      <c r="U805" s="22">
        <f t="shared" si="109"/>
        <v>0</v>
      </c>
      <c r="V805" s="78">
        <f t="shared" si="113"/>
        <v>0</v>
      </c>
      <c r="W805" s="22">
        <f t="shared" si="110"/>
        <v>0</v>
      </c>
      <c r="X805" s="76"/>
      <c r="Y805" s="22">
        <f>IF(OR(X805="",X805=ФИО!$Q$8),0,IF(COUNTIF(X:X,X805)=1,0,1))</f>
        <v>0</v>
      </c>
      <c r="AA805" s="2">
        <f>INDEX(ФИО!B:B,SUMIFS(ФИО!D:D,ФИО!Q:Q,БЮДЖЕТ!X805))</f>
        <v>0</v>
      </c>
    </row>
    <row r="806" spans="1:27" x14ac:dyDescent="0.25">
      <c r="A806" s="1"/>
      <c r="B806" s="5">
        <f t="shared" si="111"/>
        <v>806</v>
      </c>
      <c r="C806" s="5" t="str">
        <f t="shared" si="112"/>
        <v/>
      </c>
      <c r="D806" s="99"/>
      <c r="E806" s="103">
        <f>SUMIFS(ID!$H:$H,ID!$F:$F,$D806)</f>
        <v>0</v>
      </c>
      <c r="F806" s="99"/>
      <c r="G806" s="103">
        <f>SUMIFS(ID!$L:$L,ID!$J:$J,$F806)</f>
        <v>0</v>
      </c>
      <c r="H806" s="99"/>
      <c r="I806" s="103">
        <f>SUMIFS(ID!$P:$P,ID!$N:$N,$H806)</f>
        <v>0</v>
      </c>
      <c r="J806" s="99"/>
      <c r="K806" s="103">
        <f>SUMIFS(ID!$T:$T,ID!$R:$R,$J806)</f>
        <v>0</v>
      </c>
      <c r="L806" s="99"/>
      <c r="M806" s="103">
        <f>SUMIFS(ID!$X:$X,ID!$V:$V,$L806)</f>
        <v>0</v>
      </c>
      <c r="N806" s="99"/>
      <c r="O806" s="103">
        <f>SUMIFS(ID!$AD:$AD,ID!$AB:$AB,$N806)</f>
        <v>0</v>
      </c>
      <c r="P806" s="99" t="str">
        <f t="shared" si="107"/>
        <v/>
      </c>
      <c r="Q806" s="22">
        <f t="shared" si="106"/>
        <v>0</v>
      </c>
      <c r="R806" s="30"/>
      <c r="S806" s="22">
        <f t="shared" si="108"/>
        <v>0</v>
      </c>
      <c r="T806" s="30"/>
      <c r="U806" s="22">
        <f t="shared" si="109"/>
        <v>0</v>
      </c>
      <c r="V806" s="78">
        <f t="shared" si="113"/>
        <v>0</v>
      </c>
      <c r="W806" s="22">
        <f t="shared" si="110"/>
        <v>0</v>
      </c>
      <c r="X806" s="76"/>
      <c r="Y806" s="22">
        <f>IF(OR(X806="",X806=ФИО!$Q$8),0,IF(COUNTIF(X:X,X806)=1,0,1))</f>
        <v>0</v>
      </c>
      <c r="AA806" s="2">
        <f>INDEX(ФИО!B:B,SUMIFS(ФИО!D:D,ФИО!Q:Q,БЮДЖЕТ!X806))</f>
        <v>0</v>
      </c>
    </row>
    <row r="807" spans="1:27" x14ac:dyDescent="0.25">
      <c r="A807" s="1"/>
      <c r="B807" s="5">
        <f t="shared" si="111"/>
        <v>807</v>
      </c>
      <c r="C807" s="5" t="str">
        <f t="shared" si="112"/>
        <v/>
      </c>
      <c r="D807" s="99"/>
      <c r="E807" s="103">
        <f>SUMIFS(ID!$H:$H,ID!$F:$F,$D807)</f>
        <v>0</v>
      </c>
      <c r="F807" s="99"/>
      <c r="G807" s="103">
        <f>SUMIFS(ID!$L:$L,ID!$J:$J,$F807)</f>
        <v>0</v>
      </c>
      <c r="H807" s="99"/>
      <c r="I807" s="103">
        <f>SUMIFS(ID!$P:$P,ID!$N:$N,$H807)</f>
        <v>0</v>
      </c>
      <c r="J807" s="99"/>
      <c r="K807" s="103">
        <f>SUMIFS(ID!$T:$T,ID!$R:$R,$J807)</f>
        <v>0</v>
      </c>
      <c r="L807" s="99"/>
      <c r="M807" s="103">
        <f>SUMIFS(ID!$X:$X,ID!$V:$V,$L807)</f>
        <v>0</v>
      </c>
      <c r="N807" s="99"/>
      <c r="O807" s="103">
        <f>SUMIFS(ID!$AD:$AD,ID!$AB:$AB,$N807)</f>
        <v>0</v>
      </c>
      <c r="P807" s="99" t="str">
        <f t="shared" si="107"/>
        <v/>
      </c>
      <c r="Q807" s="22">
        <f t="shared" si="106"/>
        <v>0</v>
      </c>
      <c r="R807" s="30"/>
      <c r="S807" s="22">
        <f t="shared" si="108"/>
        <v>0</v>
      </c>
      <c r="T807" s="30"/>
      <c r="U807" s="22">
        <f t="shared" si="109"/>
        <v>0</v>
      </c>
      <c r="V807" s="78">
        <f t="shared" si="113"/>
        <v>0</v>
      </c>
      <c r="W807" s="22">
        <f t="shared" si="110"/>
        <v>0</v>
      </c>
      <c r="X807" s="76"/>
      <c r="Y807" s="22">
        <f>IF(OR(X807="",X807=ФИО!$Q$8),0,IF(COUNTIF(X:X,X807)=1,0,1))</f>
        <v>0</v>
      </c>
      <c r="AA807" s="2">
        <f>INDEX(ФИО!B:B,SUMIFS(ФИО!D:D,ФИО!Q:Q,БЮДЖЕТ!X807))</f>
        <v>0</v>
      </c>
    </row>
    <row r="808" spans="1:27" x14ac:dyDescent="0.25">
      <c r="A808" s="1"/>
      <c r="B808" s="5">
        <f t="shared" si="111"/>
        <v>808</v>
      </c>
      <c r="C808" s="5" t="str">
        <f t="shared" si="112"/>
        <v/>
      </c>
      <c r="D808" s="99"/>
      <c r="E808" s="103">
        <f>SUMIFS(ID!$H:$H,ID!$F:$F,$D808)</f>
        <v>0</v>
      </c>
      <c r="F808" s="99"/>
      <c r="G808" s="103">
        <f>SUMIFS(ID!$L:$L,ID!$J:$J,$F808)</f>
        <v>0</v>
      </c>
      <c r="H808" s="99"/>
      <c r="I808" s="103">
        <f>SUMIFS(ID!$P:$P,ID!$N:$N,$H808)</f>
        <v>0</v>
      </c>
      <c r="J808" s="99"/>
      <c r="K808" s="103">
        <f>SUMIFS(ID!$T:$T,ID!$R:$R,$J808)</f>
        <v>0</v>
      </c>
      <c r="L808" s="99"/>
      <c r="M808" s="103">
        <f>SUMIFS(ID!$X:$X,ID!$V:$V,$L808)</f>
        <v>0</v>
      </c>
      <c r="N808" s="99"/>
      <c r="O808" s="103">
        <f>SUMIFS(ID!$AD:$AD,ID!$AB:$AB,$N808)</f>
        <v>0</v>
      </c>
      <c r="P808" s="99" t="str">
        <f t="shared" si="107"/>
        <v/>
      </c>
      <c r="Q808" s="22">
        <f t="shared" si="106"/>
        <v>0</v>
      </c>
      <c r="R808" s="30"/>
      <c r="S808" s="22">
        <f t="shared" si="108"/>
        <v>0</v>
      </c>
      <c r="T808" s="30"/>
      <c r="U808" s="22">
        <f t="shared" si="109"/>
        <v>0</v>
      </c>
      <c r="V808" s="78">
        <f t="shared" si="113"/>
        <v>0</v>
      </c>
      <c r="W808" s="22">
        <f t="shared" si="110"/>
        <v>0</v>
      </c>
      <c r="X808" s="76"/>
      <c r="Y808" s="22">
        <f>IF(OR(X808="",X808=ФИО!$Q$8),0,IF(COUNTIF(X:X,X808)=1,0,1))</f>
        <v>0</v>
      </c>
      <c r="AA808" s="2">
        <f>INDEX(ФИО!B:B,SUMIFS(ФИО!D:D,ФИО!Q:Q,БЮДЖЕТ!X808))</f>
        <v>0</v>
      </c>
    </row>
    <row r="809" spans="1:27" x14ac:dyDescent="0.25">
      <c r="A809" s="1"/>
      <c r="B809" s="5">
        <f t="shared" si="111"/>
        <v>809</v>
      </c>
      <c r="C809" s="5" t="str">
        <f t="shared" si="112"/>
        <v/>
      </c>
      <c r="D809" s="99"/>
      <c r="E809" s="103">
        <f>SUMIFS(ID!$H:$H,ID!$F:$F,$D809)</f>
        <v>0</v>
      </c>
      <c r="F809" s="99"/>
      <c r="G809" s="103">
        <f>SUMIFS(ID!$L:$L,ID!$J:$J,$F809)</f>
        <v>0</v>
      </c>
      <c r="H809" s="99"/>
      <c r="I809" s="103">
        <f>SUMIFS(ID!$P:$P,ID!$N:$N,$H809)</f>
        <v>0</v>
      </c>
      <c r="J809" s="99"/>
      <c r="K809" s="103">
        <f>SUMIFS(ID!$T:$T,ID!$R:$R,$J809)</f>
        <v>0</v>
      </c>
      <c r="L809" s="99"/>
      <c r="M809" s="103">
        <f>SUMIFS(ID!$X:$X,ID!$V:$V,$L809)</f>
        <v>0</v>
      </c>
      <c r="N809" s="99"/>
      <c r="O809" s="103">
        <f>SUMIFS(ID!$AD:$AD,ID!$AB:$AB,$N809)</f>
        <v>0</v>
      </c>
      <c r="P809" s="99" t="str">
        <f t="shared" si="107"/>
        <v/>
      </c>
      <c r="Q809" s="22">
        <f t="shared" si="106"/>
        <v>0</v>
      </c>
      <c r="R809" s="30"/>
      <c r="S809" s="22">
        <f t="shared" si="108"/>
        <v>0</v>
      </c>
      <c r="T809" s="30"/>
      <c r="U809" s="22">
        <f t="shared" si="109"/>
        <v>0</v>
      </c>
      <c r="V809" s="78">
        <f t="shared" si="113"/>
        <v>0</v>
      </c>
      <c r="W809" s="22">
        <f t="shared" si="110"/>
        <v>0</v>
      </c>
      <c r="X809" s="76"/>
      <c r="Y809" s="22">
        <f>IF(OR(X809="",X809=ФИО!$Q$8),0,IF(COUNTIF(X:X,X809)=1,0,1))</f>
        <v>0</v>
      </c>
      <c r="AA809" s="2">
        <f>INDEX(ФИО!B:B,SUMIFS(ФИО!D:D,ФИО!Q:Q,БЮДЖЕТ!X809))</f>
        <v>0</v>
      </c>
    </row>
    <row r="810" spans="1:27" x14ac:dyDescent="0.25">
      <c r="A810" s="1"/>
      <c r="B810" s="5">
        <f t="shared" si="111"/>
        <v>810</v>
      </c>
      <c r="C810" s="5" t="str">
        <f t="shared" si="112"/>
        <v/>
      </c>
      <c r="D810" s="99"/>
      <c r="E810" s="103">
        <f>SUMIFS(ID!$H:$H,ID!$F:$F,$D810)</f>
        <v>0</v>
      </c>
      <c r="F810" s="99"/>
      <c r="G810" s="103">
        <f>SUMIFS(ID!$L:$L,ID!$J:$J,$F810)</f>
        <v>0</v>
      </c>
      <c r="H810" s="99"/>
      <c r="I810" s="103">
        <f>SUMIFS(ID!$P:$P,ID!$N:$N,$H810)</f>
        <v>0</v>
      </c>
      <c r="J810" s="99"/>
      <c r="K810" s="103">
        <f>SUMIFS(ID!$T:$T,ID!$R:$R,$J810)</f>
        <v>0</v>
      </c>
      <c r="L810" s="99"/>
      <c r="M810" s="103">
        <f>SUMIFS(ID!$X:$X,ID!$V:$V,$L810)</f>
        <v>0</v>
      </c>
      <c r="N810" s="99"/>
      <c r="O810" s="103">
        <f>SUMIFS(ID!$AD:$AD,ID!$AB:$AB,$N810)</f>
        <v>0</v>
      </c>
      <c r="P810" s="99" t="str">
        <f t="shared" si="107"/>
        <v/>
      </c>
      <c r="Q810" s="22">
        <f t="shared" si="106"/>
        <v>0</v>
      </c>
      <c r="R810" s="30"/>
      <c r="S810" s="22">
        <f t="shared" si="108"/>
        <v>0</v>
      </c>
      <c r="T810" s="30"/>
      <c r="U810" s="22">
        <f t="shared" si="109"/>
        <v>0</v>
      </c>
      <c r="V810" s="78">
        <f t="shared" si="113"/>
        <v>0</v>
      </c>
      <c r="W810" s="22">
        <f t="shared" si="110"/>
        <v>0</v>
      </c>
      <c r="X810" s="76"/>
      <c r="Y810" s="22">
        <f>IF(OR(X810="",X810=ФИО!$Q$8),0,IF(COUNTIF(X:X,X810)=1,0,1))</f>
        <v>0</v>
      </c>
      <c r="AA810" s="2">
        <f>INDEX(ФИО!B:B,SUMIFS(ФИО!D:D,ФИО!Q:Q,БЮДЖЕТ!X810))</f>
        <v>0</v>
      </c>
    </row>
    <row r="811" spans="1:27" x14ac:dyDescent="0.25">
      <c r="A811" s="1"/>
      <c r="B811" s="5">
        <f t="shared" si="111"/>
        <v>811</v>
      </c>
      <c r="C811" s="5" t="str">
        <f t="shared" si="112"/>
        <v/>
      </c>
      <c r="D811" s="99"/>
      <c r="E811" s="103">
        <f>SUMIFS(ID!$H:$H,ID!$F:$F,$D811)</f>
        <v>0</v>
      </c>
      <c r="F811" s="99"/>
      <c r="G811" s="103">
        <f>SUMIFS(ID!$L:$L,ID!$J:$J,$F811)</f>
        <v>0</v>
      </c>
      <c r="H811" s="99"/>
      <c r="I811" s="103">
        <f>SUMIFS(ID!$P:$P,ID!$N:$N,$H811)</f>
        <v>0</v>
      </c>
      <c r="J811" s="99"/>
      <c r="K811" s="103">
        <f>SUMIFS(ID!$T:$T,ID!$R:$R,$J811)</f>
        <v>0</v>
      </c>
      <c r="L811" s="99"/>
      <c r="M811" s="103">
        <f>SUMIFS(ID!$X:$X,ID!$V:$V,$L811)</f>
        <v>0</v>
      </c>
      <c r="N811" s="99"/>
      <c r="O811" s="103">
        <f>SUMIFS(ID!$AD:$AD,ID!$AB:$AB,$N811)</f>
        <v>0</v>
      </c>
      <c r="P811" s="99" t="str">
        <f t="shared" si="107"/>
        <v/>
      </c>
      <c r="Q811" s="22">
        <f t="shared" si="106"/>
        <v>0</v>
      </c>
      <c r="R811" s="30"/>
      <c r="S811" s="22">
        <f t="shared" si="108"/>
        <v>0</v>
      </c>
      <c r="T811" s="30"/>
      <c r="U811" s="22">
        <f t="shared" si="109"/>
        <v>0</v>
      </c>
      <c r="V811" s="78">
        <f t="shared" si="113"/>
        <v>0</v>
      </c>
      <c r="W811" s="22">
        <f t="shared" si="110"/>
        <v>0</v>
      </c>
      <c r="X811" s="76"/>
      <c r="Y811" s="22">
        <f>IF(OR(X811="",X811=ФИО!$Q$8),0,IF(COUNTIF(X:X,X811)=1,0,1))</f>
        <v>0</v>
      </c>
      <c r="AA811" s="2">
        <f>INDEX(ФИО!B:B,SUMIFS(ФИО!D:D,ФИО!Q:Q,БЮДЖЕТ!X811))</f>
        <v>0</v>
      </c>
    </row>
    <row r="812" spans="1:27" x14ac:dyDescent="0.25">
      <c r="A812" s="1"/>
      <c r="B812" s="5">
        <f t="shared" si="111"/>
        <v>812</v>
      </c>
      <c r="C812" s="5" t="str">
        <f t="shared" si="112"/>
        <v/>
      </c>
      <c r="D812" s="99"/>
      <c r="E812" s="103">
        <f>SUMIFS(ID!$H:$H,ID!$F:$F,$D812)</f>
        <v>0</v>
      </c>
      <c r="F812" s="99"/>
      <c r="G812" s="103">
        <f>SUMIFS(ID!$L:$L,ID!$J:$J,$F812)</f>
        <v>0</v>
      </c>
      <c r="H812" s="99"/>
      <c r="I812" s="103">
        <f>SUMIFS(ID!$P:$P,ID!$N:$N,$H812)</f>
        <v>0</v>
      </c>
      <c r="J812" s="99"/>
      <c r="K812" s="103">
        <f>SUMIFS(ID!$T:$T,ID!$R:$R,$J812)</f>
        <v>0</v>
      </c>
      <c r="L812" s="99"/>
      <c r="M812" s="103">
        <f>SUMIFS(ID!$X:$X,ID!$V:$V,$L812)</f>
        <v>0</v>
      </c>
      <c r="N812" s="99"/>
      <c r="O812" s="103">
        <f>SUMIFS(ID!$AD:$AD,ID!$AB:$AB,$N812)</f>
        <v>0</v>
      </c>
      <c r="P812" s="99" t="str">
        <f t="shared" si="107"/>
        <v/>
      </c>
      <c r="Q812" s="22">
        <f t="shared" si="106"/>
        <v>0</v>
      </c>
      <c r="R812" s="30"/>
      <c r="S812" s="22">
        <f t="shared" si="108"/>
        <v>0</v>
      </c>
      <c r="T812" s="30"/>
      <c r="U812" s="22">
        <f t="shared" si="109"/>
        <v>0</v>
      </c>
      <c r="V812" s="78">
        <f t="shared" si="113"/>
        <v>0</v>
      </c>
      <c r="W812" s="22">
        <f t="shared" si="110"/>
        <v>0</v>
      </c>
      <c r="X812" s="76"/>
      <c r="Y812" s="22">
        <f>IF(OR(X812="",X812=ФИО!$Q$8),0,IF(COUNTIF(X:X,X812)=1,0,1))</f>
        <v>0</v>
      </c>
      <c r="AA812" s="2">
        <f>INDEX(ФИО!B:B,SUMIFS(ФИО!D:D,ФИО!Q:Q,БЮДЖЕТ!X812))</f>
        <v>0</v>
      </c>
    </row>
    <row r="813" spans="1:27" x14ac:dyDescent="0.25">
      <c r="A813" s="1"/>
      <c r="B813" s="5">
        <f t="shared" si="111"/>
        <v>813</v>
      </c>
      <c r="C813" s="5" t="str">
        <f t="shared" si="112"/>
        <v/>
      </c>
      <c r="D813" s="99"/>
      <c r="E813" s="103">
        <f>SUMIFS(ID!$H:$H,ID!$F:$F,$D813)</f>
        <v>0</v>
      </c>
      <c r="F813" s="99"/>
      <c r="G813" s="103">
        <f>SUMIFS(ID!$L:$L,ID!$J:$J,$F813)</f>
        <v>0</v>
      </c>
      <c r="H813" s="99"/>
      <c r="I813" s="103">
        <f>SUMIFS(ID!$P:$P,ID!$N:$N,$H813)</f>
        <v>0</v>
      </c>
      <c r="J813" s="99"/>
      <c r="K813" s="103">
        <f>SUMIFS(ID!$T:$T,ID!$R:$R,$J813)</f>
        <v>0</v>
      </c>
      <c r="L813" s="99"/>
      <c r="M813" s="103">
        <f>SUMIFS(ID!$X:$X,ID!$V:$V,$L813)</f>
        <v>0</v>
      </c>
      <c r="N813" s="99"/>
      <c r="O813" s="103">
        <f>SUMIFS(ID!$AD:$AD,ID!$AB:$AB,$N813)</f>
        <v>0</v>
      </c>
      <c r="P813" s="99" t="str">
        <f t="shared" si="107"/>
        <v/>
      </c>
      <c r="Q813" s="22">
        <f t="shared" si="106"/>
        <v>0</v>
      </c>
      <c r="R813" s="30"/>
      <c r="S813" s="22">
        <f t="shared" si="108"/>
        <v>0</v>
      </c>
      <c r="T813" s="30"/>
      <c r="U813" s="22">
        <f t="shared" si="109"/>
        <v>0</v>
      </c>
      <c r="V813" s="78">
        <f t="shared" si="113"/>
        <v>0</v>
      </c>
      <c r="W813" s="22">
        <f t="shared" si="110"/>
        <v>0</v>
      </c>
      <c r="X813" s="76"/>
      <c r="Y813" s="22">
        <f>IF(OR(X813="",X813=ФИО!$Q$8),0,IF(COUNTIF(X:X,X813)=1,0,1))</f>
        <v>0</v>
      </c>
      <c r="AA813" s="2">
        <f>INDEX(ФИО!B:B,SUMIFS(ФИО!D:D,ФИО!Q:Q,БЮДЖЕТ!X813))</f>
        <v>0</v>
      </c>
    </row>
    <row r="814" spans="1:27" x14ac:dyDescent="0.25">
      <c r="A814" s="1"/>
      <c r="B814" s="5">
        <f t="shared" si="111"/>
        <v>814</v>
      </c>
      <c r="C814" s="5" t="str">
        <f t="shared" si="112"/>
        <v/>
      </c>
      <c r="D814" s="99"/>
      <c r="E814" s="103">
        <f>SUMIFS(ID!$H:$H,ID!$F:$F,$D814)</f>
        <v>0</v>
      </c>
      <c r="F814" s="99"/>
      <c r="G814" s="103">
        <f>SUMIFS(ID!$L:$L,ID!$J:$J,$F814)</f>
        <v>0</v>
      </c>
      <c r="H814" s="99"/>
      <c r="I814" s="103">
        <f>SUMIFS(ID!$P:$P,ID!$N:$N,$H814)</f>
        <v>0</v>
      </c>
      <c r="J814" s="99"/>
      <c r="K814" s="103">
        <f>SUMIFS(ID!$T:$T,ID!$R:$R,$J814)</f>
        <v>0</v>
      </c>
      <c r="L814" s="99"/>
      <c r="M814" s="103">
        <f>SUMIFS(ID!$X:$X,ID!$V:$V,$L814)</f>
        <v>0</v>
      </c>
      <c r="N814" s="99"/>
      <c r="O814" s="103">
        <f>SUMIFS(ID!$AD:$AD,ID!$AB:$AB,$N814)</f>
        <v>0</v>
      </c>
      <c r="P814" s="99" t="str">
        <f t="shared" si="107"/>
        <v/>
      </c>
      <c r="Q814" s="22">
        <f t="shared" si="106"/>
        <v>0</v>
      </c>
      <c r="R814" s="30"/>
      <c r="S814" s="22">
        <f t="shared" si="108"/>
        <v>0</v>
      </c>
      <c r="T814" s="30"/>
      <c r="U814" s="22">
        <f t="shared" si="109"/>
        <v>0</v>
      </c>
      <c r="V814" s="78">
        <f t="shared" si="113"/>
        <v>0</v>
      </c>
      <c r="W814" s="22">
        <f t="shared" si="110"/>
        <v>0</v>
      </c>
      <c r="X814" s="76"/>
      <c r="Y814" s="22">
        <f>IF(OR(X814="",X814=ФИО!$Q$8),0,IF(COUNTIF(X:X,X814)=1,0,1))</f>
        <v>0</v>
      </c>
      <c r="AA814" s="2">
        <f>INDEX(ФИО!B:B,SUMIFS(ФИО!D:D,ФИО!Q:Q,БЮДЖЕТ!X814))</f>
        <v>0</v>
      </c>
    </row>
    <row r="815" spans="1:27" x14ac:dyDescent="0.25">
      <c r="A815" s="1"/>
      <c r="B815" s="5">
        <f t="shared" si="111"/>
        <v>815</v>
      </c>
      <c r="C815" s="5" t="str">
        <f t="shared" si="112"/>
        <v/>
      </c>
      <c r="D815" s="99"/>
      <c r="E815" s="103">
        <f>SUMIFS(ID!$H:$H,ID!$F:$F,$D815)</f>
        <v>0</v>
      </c>
      <c r="F815" s="99"/>
      <c r="G815" s="103">
        <f>SUMIFS(ID!$L:$L,ID!$J:$J,$F815)</f>
        <v>0</v>
      </c>
      <c r="H815" s="99"/>
      <c r="I815" s="103">
        <f>SUMIFS(ID!$P:$P,ID!$N:$N,$H815)</f>
        <v>0</v>
      </c>
      <c r="J815" s="99"/>
      <c r="K815" s="103">
        <f>SUMIFS(ID!$T:$T,ID!$R:$R,$J815)</f>
        <v>0</v>
      </c>
      <c r="L815" s="99"/>
      <c r="M815" s="103">
        <f>SUMIFS(ID!$X:$X,ID!$V:$V,$L815)</f>
        <v>0</v>
      </c>
      <c r="N815" s="99"/>
      <c r="O815" s="103">
        <f>SUMIFS(ID!$AD:$AD,ID!$AB:$AB,$N815)</f>
        <v>0</v>
      </c>
      <c r="P815" s="99" t="str">
        <f t="shared" si="107"/>
        <v/>
      </c>
      <c r="Q815" s="22">
        <f t="shared" si="106"/>
        <v>0</v>
      </c>
      <c r="R815" s="30"/>
      <c r="S815" s="22">
        <f t="shared" si="108"/>
        <v>0</v>
      </c>
      <c r="T815" s="30"/>
      <c r="U815" s="22">
        <f t="shared" si="109"/>
        <v>0</v>
      </c>
      <c r="V815" s="78">
        <f t="shared" si="113"/>
        <v>0</v>
      </c>
      <c r="W815" s="22">
        <f t="shared" si="110"/>
        <v>0</v>
      </c>
      <c r="X815" s="76"/>
      <c r="Y815" s="22">
        <f>IF(OR(X815="",X815=ФИО!$Q$8),0,IF(COUNTIF(X:X,X815)=1,0,1))</f>
        <v>0</v>
      </c>
      <c r="AA815" s="2">
        <f>INDEX(ФИО!B:B,SUMIFS(ФИО!D:D,ФИО!Q:Q,БЮДЖЕТ!X815))</f>
        <v>0</v>
      </c>
    </row>
    <row r="816" spans="1:27" x14ac:dyDescent="0.25">
      <c r="A816" s="1"/>
      <c r="B816" s="5">
        <f t="shared" si="111"/>
        <v>816</v>
      </c>
      <c r="C816" s="5" t="str">
        <f t="shared" si="112"/>
        <v/>
      </c>
      <c r="D816" s="99"/>
      <c r="E816" s="103">
        <f>SUMIFS(ID!$H:$H,ID!$F:$F,$D816)</f>
        <v>0</v>
      </c>
      <c r="F816" s="99"/>
      <c r="G816" s="103">
        <f>SUMIFS(ID!$L:$L,ID!$J:$J,$F816)</f>
        <v>0</v>
      </c>
      <c r="H816" s="99"/>
      <c r="I816" s="103">
        <f>SUMIFS(ID!$P:$P,ID!$N:$N,$H816)</f>
        <v>0</v>
      </c>
      <c r="J816" s="99"/>
      <c r="K816" s="103">
        <f>SUMIFS(ID!$T:$T,ID!$R:$R,$J816)</f>
        <v>0</v>
      </c>
      <c r="L816" s="99"/>
      <c r="M816" s="103">
        <f>SUMIFS(ID!$X:$X,ID!$V:$V,$L816)</f>
        <v>0</v>
      </c>
      <c r="N816" s="99"/>
      <c r="O816" s="103">
        <f>SUMIFS(ID!$AD:$AD,ID!$AB:$AB,$N816)</f>
        <v>0</v>
      </c>
      <c r="P816" s="99" t="str">
        <f t="shared" si="107"/>
        <v/>
      </c>
      <c r="Q816" s="22">
        <f t="shared" si="106"/>
        <v>0</v>
      </c>
      <c r="R816" s="30"/>
      <c r="S816" s="22">
        <f t="shared" si="108"/>
        <v>0</v>
      </c>
      <c r="T816" s="30"/>
      <c r="U816" s="22">
        <f t="shared" si="109"/>
        <v>0</v>
      </c>
      <c r="V816" s="78">
        <f t="shared" si="113"/>
        <v>0</v>
      </c>
      <c r="W816" s="22">
        <f t="shared" si="110"/>
        <v>0</v>
      </c>
      <c r="X816" s="76"/>
      <c r="Y816" s="22">
        <f>IF(OR(X816="",X816=ФИО!$Q$8),0,IF(COUNTIF(X:X,X816)=1,0,1))</f>
        <v>0</v>
      </c>
      <c r="AA816" s="2">
        <f>INDEX(ФИО!B:B,SUMIFS(ФИО!D:D,ФИО!Q:Q,БЮДЖЕТ!X816))</f>
        <v>0</v>
      </c>
    </row>
    <row r="817" spans="1:27" x14ac:dyDescent="0.25">
      <c r="A817" s="1"/>
      <c r="B817" s="5">
        <f t="shared" si="111"/>
        <v>817</v>
      </c>
      <c r="C817" s="5" t="str">
        <f t="shared" si="112"/>
        <v/>
      </c>
      <c r="D817" s="99"/>
      <c r="E817" s="103">
        <f>SUMIFS(ID!$H:$H,ID!$F:$F,$D817)</f>
        <v>0</v>
      </c>
      <c r="F817" s="99"/>
      <c r="G817" s="103">
        <f>SUMIFS(ID!$L:$L,ID!$J:$J,$F817)</f>
        <v>0</v>
      </c>
      <c r="H817" s="99"/>
      <c r="I817" s="103">
        <f>SUMIFS(ID!$P:$P,ID!$N:$N,$H817)</f>
        <v>0</v>
      </c>
      <c r="J817" s="99"/>
      <c r="K817" s="103">
        <f>SUMIFS(ID!$T:$T,ID!$R:$R,$J817)</f>
        <v>0</v>
      </c>
      <c r="L817" s="99"/>
      <c r="M817" s="103">
        <f>SUMIFS(ID!$X:$X,ID!$V:$V,$L817)</f>
        <v>0</v>
      </c>
      <c r="N817" s="99"/>
      <c r="O817" s="103">
        <f>SUMIFS(ID!$AD:$AD,ID!$AB:$AB,$N817)</f>
        <v>0</v>
      </c>
      <c r="P817" s="99" t="str">
        <f t="shared" si="107"/>
        <v/>
      </c>
      <c r="Q817" s="22">
        <f t="shared" si="106"/>
        <v>0</v>
      </c>
      <c r="R817" s="30"/>
      <c r="S817" s="22">
        <f t="shared" si="108"/>
        <v>0</v>
      </c>
      <c r="T817" s="30"/>
      <c r="U817" s="22">
        <f t="shared" si="109"/>
        <v>0</v>
      </c>
      <c r="V817" s="78">
        <f t="shared" si="113"/>
        <v>0</v>
      </c>
      <c r="W817" s="22">
        <f t="shared" si="110"/>
        <v>0</v>
      </c>
      <c r="X817" s="76"/>
      <c r="Y817" s="22">
        <f>IF(OR(X817="",X817=ФИО!$Q$8),0,IF(COUNTIF(X:X,X817)=1,0,1))</f>
        <v>0</v>
      </c>
      <c r="AA817" s="2">
        <f>INDEX(ФИО!B:B,SUMIFS(ФИО!D:D,ФИО!Q:Q,БЮДЖЕТ!X817))</f>
        <v>0</v>
      </c>
    </row>
    <row r="818" spans="1:27" x14ac:dyDescent="0.25">
      <c r="A818" s="1"/>
      <c r="B818" s="5">
        <f t="shared" si="111"/>
        <v>818</v>
      </c>
      <c r="C818" s="5" t="str">
        <f t="shared" si="112"/>
        <v/>
      </c>
      <c r="D818" s="99"/>
      <c r="E818" s="103">
        <f>SUMIFS(ID!$H:$H,ID!$F:$F,$D818)</f>
        <v>0</v>
      </c>
      <c r="F818" s="99"/>
      <c r="G818" s="103">
        <f>SUMIFS(ID!$L:$L,ID!$J:$J,$F818)</f>
        <v>0</v>
      </c>
      <c r="H818" s="99"/>
      <c r="I818" s="103">
        <f>SUMIFS(ID!$P:$P,ID!$N:$N,$H818)</f>
        <v>0</v>
      </c>
      <c r="J818" s="99"/>
      <c r="K818" s="103">
        <f>SUMIFS(ID!$T:$T,ID!$R:$R,$J818)</f>
        <v>0</v>
      </c>
      <c r="L818" s="99"/>
      <c r="M818" s="103">
        <f>SUMIFS(ID!$X:$X,ID!$V:$V,$L818)</f>
        <v>0</v>
      </c>
      <c r="N818" s="99"/>
      <c r="O818" s="103">
        <f>SUMIFS(ID!$AD:$AD,ID!$AB:$AB,$N818)</f>
        <v>0</v>
      </c>
      <c r="P818" s="99" t="str">
        <f t="shared" si="107"/>
        <v/>
      </c>
      <c r="Q818" s="22">
        <f t="shared" si="106"/>
        <v>0</v>
      </c>
      <c r="R818" s="30"/>
      <c r="S818" s="22">
        <f t="shared" si="108"/>
        <v>0</v>
      </c>
      <c r="T818" s="30"/>
      <c r="U818" s="22">
        <f t="shared" si="109"/>
        <v>0</v>
      </c>
      <c r="V818" s="78">
        <f t="shared" si="113"/>
        <v>0</v>
      </c>
      <c r="W818" s="22">
        <f t="shared" si="110"/>
        <v>0</v>
      </c>
      <c r="X818" s="76"/>
      <c r="Y818" s="22">
        <f>IF(OR(X818="",X818=ФИО!$Q$8),0,IF(COUNTIF(X:X,X818)=1,0,1))</f>
        <v>0</v>
      </c>
      <c r="AA818" s="2">
        <f>INDEX(ФИО!B:B,SUMIFS(ФИО!D:D,ФИО!Q:Q,БЮДЖЕТ!X818))</f>
        <v>0</v>
      </c>
    </row>
    <row r="819" spans="1:27" x14ac:dyDescent="0.25">
      <c r="A819" s="1"/>
      <c r="B819" s="5">
        <f t="shared" si="111"/>
        <v>819</v>
      </c>
      <c r="C819" s="5" t="str">
        <f t="shared" si="112"/>
        <v/>
      </c>
      <c r="D819" s="99"/>
      <c r="E819" s="103">
        <f>SUMIFS(ID!$H:$H,ID!$F:$F,$D819)</f>
        <v>0</v>
      </c>
      <c r="F819" s="99"/>
      <c r="G819" s="103">
        <f>SUMIFS(ID!$L:$L,ID!$J:$J,$F819)</f>
        <v>0</v>
      </c>
      <c r="H819" s="99"/>
      <c r="I819" s="103">
        <f>SUMIFS(ID!$P:$P,ID!$N:$N,$H819)</f>
        <v>0</v>
      </c>
      <c r="J819" s="99"/>
      <c r="K819" s="103">
        <f>SUMIFS(ID!$T:$T,ID!$R:$R,$J819)</f>
        <v>0</v>
      </c>
      <c r="L819" s="99"/>
      <c r="M819" s="103">
        <f>SUMIFS(ID!$X:$X,ID!$V:$V,$L819)</f>
        <v>0</v>
      </c>
      <c r="N819" s="99"/>
      <c r="O819" s="103">
        <f>SUMIFS(ID!$AD:$AD,ID!$AB:$AB,$N819)</f>
        <v>0</v>
      </c>
      <c r="P819" s="99" t="str">
        <f t="shared" si="107"/>
        <v/>
      </c>
      <c r="Q819" s="22">
        <f t="shared" si="106"/>
        <v>0</v>
      </c>
      <c r="R819" s="30"/>
      <c r="S819" s="22">
        <f t="shared" si="108"/>
        <v>0</v>
      </c>
      <c r="T819" s="30"/>
      <c r="U819" s="22">
        <f t="shared" si="109"/>
        <v>0</v>
      </c>
      <c r="V819" s="78">
        <f t="shared" si="113"/>
        <v>0</v>
      </c>
      <c r="W819" s="22">
        <f t="shared" si="110"/>
        <v>0</v>
      </c>
      <c r="X819" s="76"/>
      <c r="Y819" s="22">
        <f>IF(OR(X819="",X819=ФИО!$Q$8),0,IF(COUNTIF(X:X,X819)=1,0,1))</f>
        <v>0</v>
      </c>
      <c r="AA819" s="2">
        <f>INDEX(ФИО!B:B,SUMIFS(ФИО!D:D,ФИО!Q:Q,БЮДЖЕТ!X819))</f>
        <v>0</v>
      </c>
    </row>
    <row r="820" spans="1:27" x14ac:dyDescent="0.25">
      <c r="A820" s="1"/>
      <c r="B820" s="5">
        <f t="shared" si="111"/>
        <v>820</v>
      </c>
      <c r="C820" s="5" t="str">
        <f t="shared" si="112"/>
        <v/>
      </c>
      <c r="D820" s="99"/>
      <c r="E820" s="103">
        <f>SUMIFS(ID!$H:$H,ID!$F:$F,$D820)</f>
        <v>0</v>
      </c>
      <c r="F820" s="99"/>
      <c r="G820" s="103">
        <f>SUMIFS(ID!$L:$L,ID!$J:$J,$F820)</f>
        <v>0</v>
      </c>
      <c r="H820" s="99"/>
      <c r="I820" s="103">
        <f>SUMIFS(ID!$P:$P,ID!$N:$N,$H820)</f>
        <v>0</v>
      </c>
      <c r="J820" s="99"/>
      <c r="K820" s="103">
        <f>SUMIFS(ID!$T:$T,ID!$R:$R,$J820)</f>
        <v>0</v>
      </c>
      <c r="L820" s="99"/>
      <c r="M820" s="103">
        <f>SUMIFS(ID!$X:$X,ID!$V:$V,$L820)</f>
        <v>0</v>
      </c>
      <c r="N820" s="99"/>
      <c r="O820" s="103">
        <f>SUMIFS(ID!$AD:$AD,ID!$AB:$AB,$N820)</f>
        <v>0</v>
      </c>
      <c r="P820" s="99" t="str">
        <f t="shared" si="107"/>
        <v/>
      </c>
      <c r="Q820" s="22">
        <f t="shared" si="106"/>
        <v>0</v>
      </c>
      <c r="R820" s="30"/>
      <c r="S820" s="22">
        <f t="shared" si="108"/>
        <v>0</v>
      </c>
      <c r="T820" s="30"/>
      <c r="U820" s="22">
        <f t="shared" si="109"/>
        <v>0</v>
      </c>
      <c r="V820" s="78">
        <f t="shared" si="113"/>
        <v>0</v>
      </c>
      <c r="W820" s="22">
        <f t="shared" si="110"/>
        <v>0</v>
      </c>
      <c r="X820" s="76"/>
      <c r="Y820" s="22">
        <f>IF(OR(X820="",X820=ФИО!$Q$8),0,IF(COUNTIF(X:X,X820)=1,0,1))</f>
        <v>0</v>
      </c>
      <c r="AA820" s="2">
        <f>INDEX(ФИО!B:B,SUMIFS(ФИО!D:D,ФИО!Q:Q,БЮДЖЕТ!X820))</f>
        <v>0</v>
      </c>
    </row>
    <row r="821" spans="1:27" x14ac:dyDescent="0.25">
      <c r="A821" s="1"/>
      <c r="B821" s="5">
        <f t="shared" si="111"/>
        <v>821</v>
      </c>
      <c r="C821" s="5" t="str">
        <f t="shared" si="112"/>
        <v/>
      </c>
      <c r="D821" s="99"/>
      <c r="E821" s="103">
        <f>SUMIFS(ID!$H:$H,ID!$F:$F,$D821)</f>
        <v>0</v>
      </c>
      <c r="F821" s="99"/>
      <c r="G821" s="103">
        <f>SUMIFS(ID!$L:$L,ID!$J:$J,$F821)</f>
        <v>0</v>
      </c>
      <c r="H821" s="99"/>
      <c r="I821" s="103">
        <f>SUMIFS(ID!$P:$P,ID!$N:$N,$H821)</f>
        <v>0</v>
      </c>
      <c r="J821" s="99"/>
      <c r="K821" s="103">
        <f>SUMIFS(ID!$T:$T,ID!$R:$R,$J821)</f>
        <v>0</v>
      </c>
      <c r="L821" s="99"/>
      <c r="M821" s="103">
        <f>SUMIFS(ID!$X:$X,ID!$V:$V,$L821)</f>
        <v>0</v>
      </c>
      <c r="N821" s="99"/>
      <c r="O821" s="103">
        <f>SUMIFS(ID!$AD:$AD,ID!$AB:$AB,$N821)</f>
        <v>0</v>
      </c>
      <c r="P821" s="99" t="str">
        <f t="shared" si="107"/>
        <v/>
      </c>
      <c r="Q821" s="22">
        <f t="shared" si="106"/>
        <v>0</v>
      </c>
      <c r="R821" s="30"/>
      <c r="S821" s="22">
        <f t="shared" si="108"/>
        <v>0</v>
      </c>
      <c r="T821" s="30"/>
      <c r="U821" s="22">
        <f t="shared" si="109"/>
        <v>0</v>
      </c>
      <c r="V821" s="78">
        <f t="shared" si="113"/>
        <v>0</v>
      </c>
      <c r="W821" s="22">
        <f t="shared" si="110"/>
        <v>0</v>
      </c>
      <c r="X821" s="76"/>
      <c r="Y821" s="22">
        <f>IF(OR(X821="",X821=ФИО!$Q$8),0,IF(COUNTIF(X:X,X821)=1,0,1))</f>
        <v>0</v>
      </c>
      <c r="AA821" s="2">
        <f>INDEX(ФИО!B:B,SUMIFS(ФИО!D:D,ФИО!Q:Q,БЮДЖЕТ!X821))</f>
        <v>0</v>
      </c>
    </row>
    <row r="822" spans="1:27" x14ac:dyDescent="0.25">
      <c r="A822" s="1"/>
      <c r="B822" s="5">
        <f t="shared" si="111"/>
        <v>822</v>
      </c>
      <c r="C822" s="5" t="str">
        <f t="shared" si="112"/>
        <v/>
      </c>
      <c r="D822" s="99"/>
      <c r="E822" s="103">
        <f>SUMIFS(ID!$H:$H,ID!$F:$F,$D822)</f>
        <v>0</v>
      </c>
      <c r="F822" s="99"/>
      <c r="G822" s="103">
        <f>SUMIFS(ID!$L:$L,ID!$J:$J,$F822)</f>
        <v>0</v>
      </c>
      <c r="H822" s="99"/>
      <c r="I822" s="103">
        <f>SUMIFS(ID!$P:$P,ID!$N:$N,$H822)</f>
        <v>0</v>
      </c>
      <c r="J822" s="99"/>
      <c r="K822" s="103">
        <f>SUMIFS(ID!$T:$T,ID!$R:$R,$J822)</f>
        <v>0</v>
      </c>
      <c r="L822" s="99"/>
      <c r="M822" s="103">
        <f>SUMIFS(ID!$X:$X,ID!$V:$V,$L822)</f>
        <v>0</v>
      </c>
      <c r="N822" s="99"/>
      <c r="O822" s="103">
        <f>SUMIFS(ID!$AD:$AD,ID!$AB:$AB,$N822)</f>
        <v>0</v>
      </c>
      <c r="P822" s="99" t="str">
        <f t="shared" si="107"/>
        <v/>
      </c>
      <c r="Q822" s="22">
        <f t="shared" si="106"/>
        <v>0</v>
      </c>
      <c r="R822" s="30"/>
      <c r="S822" s="22">
        <f t="shared" si="108"/>
        <v>0</v>
      </c>
      <c r="T822" s="30"/>
      <c r="U822" s="22">
        <f t="shared" si="109"/>
        <v>0</v>
      </c>
      <c r="V822" s="78">
        <f t="shared" si="113"/>
        <v>0</v>
      </c>
      <c r="W822" s="22">
        <f t="shared" si="110"/>
        <v>0</v>
      </c>
      <c r="X822" s="76"/>
      <c r="Y822" s="22">
        <f>IF(OR(X822="",X822=ФИО!$Q$8),0,IF(COUNTIF(X:X,X822)=1,0,1))</f>
        <v>0</v>
      </c>
      <c r="AA822" s="2">
        <f>INDEX(ФИО!B:B,SUMIFS(ФИО!D:D,ФИО!Q:Q,БЮДЖЕТ!X822))</f>
        <v>0</v>
      </c>
    </row>
    <row r="823" spans="1:27" x14ac:dyDescent="0.25">
      <c r="A823" s="1"/>
      <c r="B823" s="5">
        <f t="shared" si="111"/>
        <v>823</v>
      </c>
      <c r="C823" s="5" t="str">
        <f t="shared" si="112"/>
        <v/>
      </c>
      <c r="D823" s="99"/>
      <c r="E823" s="103">
        <f>SUMIFS(ID!$H:$H,ID!$F:$F,$D823)</f>
        <v>0</v>
      </c>
      <c r="F823" s="99"/>
      <c r="G823" s="103">
        <f>SUMIFS(ID!$L:$L,ID!$J:$J,$F823)</f>
        <v>0</v>
      </c>
      <c r="H823" s="99"/>
      <c r="I823" s="103">
        <f>SUMIFS(ID!$P:$P,ID!$N:$N,$H823)</f>
        <v>0</v>
      </c>
      <c r="J823" s="99"/>
      <c r="K823" s="103">
        <f>SUMIFS(ID!$T:$T,ID!$R:$R,$J823)</f>
        <v>0</v>
      </c>
      <c r="L823" s="99"/>
      <c r="M823" s="103">
        <f>SUMIFS(ID!$X:$X,ID!$V:$V,$L823)</f>
        <v>0</v>
      </c>
      <c r="N823" s="99"/>
      <c r="O823" s="103">
        <f>SUMIFS(ID!$AD:$AD,ID!$AB:$AB,$N823)</f>
        <v>0</v>
      </c>
      <c r="P823" s="99" t="str">
        <f t="shared" si="107"/>
        <v/>
      </c>
      <c r="Q823" s="22">
        <f t="shared" si="106"/>
        <v>0</v>
      </c>
      <c r="R823" s="30"/>
      <c r="S823" s="22">
        <f t="shared" si="108"/>
        <v>0</v>
      </c>
      <c r="T823" s="30"/>
      <c r="U823" s="22">
        <f t="shared" si="109"/>
        <v>0</v>
      </c>
      <c r="V823" s="78">
        <f t="shared" si="113"/>
        <v>0</v>
      </c>
      <c r="W823" s="22">
        <f t="shared" si="110"/>
        <v>0</v>
      </c>
      <c r="X823" s="76"/>
      <c r="Y823" s="22">
        <f>IF(OR(X823="",X823=ФИО!$Q$8),0,IF(COUNTIF(X:X,X823)=1,0,1))</f>
        <v>0</v>
      </c>
      <c r="AA823" s="2">
        <f>INDEX(ФИО!B:B,SUMIFS(ФИО!D:D,ФИО!Q:Q,БЮДЖЕТ!X823))</f>
        <v>0</v>
      </c>
    </row>
    <row r="824" spans="1:27" x14ac:dyDescent="0.25">
      <c r="A824" s="1"/>
      <c r="B824" s="5">
        <f t="shared" si="111"/>
        <v>824</v>
      </c>
      <c r="C824" s="5" t="str">
        <f t="shared" si="112"/>
        <v/>
      </c>
      <c r="D824" s="99"/>
      <c r="E824" s="103">
        <f>SUMIFS(ID!$H:$H,ID!$F:$F,$D824)</f>
        <v>0</v>
      </c>
      <c r="F824" s="99"/>
      <c r="G824" s="103">
        <f>SUMIFS(ID!$L:$L,ID!$J:$J,$F824)</f>
        <v>0</v>
      </c>
      <c r="H824" s="99"/>
      <c r="I824" s="103">
        <f>SUMIFS(ID!$P:$P,ID!$N:$N,$H824)</f>
        <v>0</v>
      </c>
      <c r="J824" s="99"/>
      <c r="K824" s="103">
        <f>SUMIFS(ID!$T:$T,ID!$R:$R,$J824)</f>
        <v>0</v>
      </c>
      <c r="L824" s="99"/>
      <c r="M824" s="103">
        <f>SUMIFS(ID!$X:$X,ID!$V:$V,$L824)</f>
        <v>0</v>
      </c>
      <c r="N824" s="99"/>
      <c r="O824" s="103">
        <f>SUMIFS(ID!$AD:$AD,ID!$AB:$AB,$N824)</f>
        <v>0</v>
      </c>
      <c r="P824" s="99" t="str">
        <f t="shared" si="107"/>
        <v/>
      </c>
      <c r="Q824" s="22">
        <f t="shared" si="106"/>
        <v>0</v>
      </c>
      <c r="R824" s="30"/>
      <c r="S824" s="22">
        <f t="shared" si="108"/>
        <v>0</v>
      </c>
      <c r="T824" s="30"/>
      <c r="U824" s="22">
        <f t="shared" si="109"/>
        <v>0</v>
      </c>
      <c r="V824" s="78">
        <f t="shared" si="113"/>
        <v>0</v>
      </c>
      <c r="W824" s="22">
        <f t="shared" si="110"/>
        <v>0</v>
      </c>
      <c r="X824" s="76"/>
      <c r="Y824" s="22">
        <f>IF(OR(X824="",X824=ФИО!$Q$8),0,IF(COUNTIF(X:X,X824)=1,0,1))</f>
        <v>0</v>
      </c>
      <c r="AA824" s="2">
        <f>INDEX(ФИО!B:B,SUMIFS(ФИО!D:D,ФИО!Q:Q,БЮДЖЕТ!X824))</f>
        <v>0</v>
      </c>
    </row>
    <row r="825" spans="1:27" x14ac:dyDescent="0.25">
      <c r="A825" s="1"/>
      <c r="B825" s="5">
        <f t="shared" si="111"/>
        <v>825</v>
      </c>
      <c r="C825" s="5" t="str">
        <f t="shared" si="112"/>
        <v/>
      </c>
      <c r="D825" s="99"/>
      <c r="E825" s="103">
        <f>SUMIFS(ID!$H:$H,ID!$F:$F,$D825)</f>
        <v>0</v>
      </c>
      <c r="F825" s="99"/>
      <c r="G825" s="103">
        <f>SUMIFS(ID!$L:$L,ID!$J:$J,$F825)</f>
        <v>0</v>
      </c>
      <c r="H825" s="99"/>
      <c r="I825" s="103">
        <f>SUMIFS(ID!$P:$P,ID!$N:$N,$H825)</f>
        <v>0</v>
      </c>
      <c r="J825" s="99"/>
      <c r="K825" s="103">
        <f>SUMIFS(ID!$T:$T,ID!$R:$R,$J825)</f>
        <v>0</v>
      </c>
      <c r="L825" s="99"/>
      <c r="M825" s="103">
        <f>SUMIFS(ID!$X:$X,ID!$V:$V,$L825)</f>
        <v>0</v>
      </c>
      <c r="N825" s="99"/>
      <c r="O825" s="103">
        <f>SUMIFS(ID!$AD:$AD,ID!$AB:$AB,$N825)</f>
        <v>0</v>
      </c>
      <c r="P825" s="99" t="str">
        <f t="shared" si="107"/>
        <v/>
      </c>
      <c r="Q825" s="22">
        <f t="shared" si="106"/>
        <v>0</v>
      </c>
      <c r="R825" s="30"/>
      <c r="S825" s="22">
        <f t="shared" si="108"/>
        <v>0</v>
      </c>
      <c r="T825" s="30"/>
      <c r="U825" s="22">
        <f t="shared" si="109"/>
        <v>0</v>
      </c>
      <c r="V825" s="78">
        <f t="shared" si="113"/>
        <v>0</v>
      </c>
      <c r="W825" s="22">
        <f t="shared" si="110"/>
        <v>0</v>
      </c>
      <c r="X825" s="76"/>
      <c r="Y825" s="22">
        <f>IF(OR(X825="",X825=ФИО!$Q$8),0,IF(COUNTIF(X:X,X825)=1,0,1))</f>
        <v>0</v>
      </c>
      <c r="AA825" s="2">
        <f>INDEX(ФИО!B:B,SUMIFS(ФИО!D:D,ФИО!Q:Q,БЮДЖЕТ!X825))</f>
        <v>0</v>
      </c>
    </row>
    <row r="826" spans="1:27" x14ac:dyDescent="0.25">
      <c r="A826" s="1"/>
      <c r="B826" s="5">
        <f t="shared" si="111"/>
        <v>826</v>
      </c>
      <c r="C826" s="5" t="str">
        <f t="shared" si="112"/>
        <v/>
      </c>
      <c r="D826" s="99"/>
      <c r="E826" s="103">
        <f>SUMIFS(ID!$H:$H,ID!$F:$F,$D826)</f>
        <v>0</v>
      </c>
      <c r="F826" s="99"/>
      <c r="G826" s="103">
        <f>SUMIFS(ID!$L:$L,ID!$J:$J,$F826)</f>
        <v>0</v>
      </c>
      <c r="H826" s="99"/>
      <c r="I826" s="103">
        <f>SUMIFS(ID!$P:$P,ID!$N:$N,$H826)</f>
        <v>0</v>
      </c>
      <c r="J826" s="99"/>
      <c r="K826" s="103">
        <f>SUMIFS(ID!$T:$T,ID!$R:$R,$J826)</f>
        <v>0</v>
      </c>
      <c r="L826" s="99"/>
      <c r="M826" s="103">
        <f>SUMIFS(ID!$X:$X,ID!$V:$V,$L826)</f>
        <v>0</v>
      </c>
      <c r="N826" s="99"/>
      <c r="O826" s="103">
        <f>SUMIFS(ID!$AD:$AD,ID!$AB:$AB,$N826)</f>
        <v>0</v>
      </c>
      <c r="P826" s="99" t="str">
        <f t="shared" si="107"/>
        <v/>
      </c>
      <c r="Q826" s="22">
        <f t="shared" si="106"/>
        <v>0</v>
      </c>
      <c r="R826" s="30"/>
      <c r="S826" s="22">
        <f t="shared" si="108"/>
        <v>0</v>
      </c>
      <c r="T826" s="30"/>
      <c r="U826" s="22">
        <f t="shared" si="109"/>
        <v>0</v>
      </c>
      <c r="V826" s="78">
        <f t="shared" si="113"/>
        <v>0</v>
      </c>
      <c r="W826" s="22">
        <f t="shared" si="110"/>
        <v>0</v>
      </c>
      <c r="X826" s="76"/>
      <c r="Y826" s="22">
        <f>IF(OR(X826="",X826=ФИО!$Q$8),0,IF(COUNTIF(X:X,X826)=1,0,1))</f>
        <v>0</v>
      </c>
      <c r="AA826" s="2">
        <f>INDEX(ФИО!B:B,SUMIFS(ФИО!D:D,ФИО!Q:Q,БЮДЖЕТ!X826))</f>
        <v>0</v>
      </c>
    </row>
    <row r="827" spans="1:27" x14ac:dyDescent="0.25">
      <c r="A827" s="1"/>
      <c r="B827" s="5">
        <f t="shared" si="111"/>
        <v>827</v>
      </c>
      <c r="C827" s="5" t="str">
        <f t="shared" si="112"/>
        <v/>
      </c>
      <c r="D827" s="99"/>
      <c r="E827" s="103">
        <f>SUMIFS(ID!$H:$H,ID!$F:$F,$D827)</f>
        <v>0</v>
      </c>
      <c r="F827" s="99"/>
      <c r="G827" s="103">
        <f>SUMIFS(ID!$L:$L,ID!$J:$J,$F827)</f>
        <v>0</v>
      </c>
      <c r="H827" s="99"/>
      <c r="I827" s="103">
        <f>SUMIFS(ID!$P:$P,ID!$N:$N,$H827)</f>
        <v>0</v>
      </c>
      <c r="J827" s="99"/>
      <c r="K827" s="103">
        <f>SUMIFS(ID!$T:$T,ID!$R:$R,$J827)</f>
        <v>0</v>
      </c>
      <c r="L827" s="99"/>
      <c r="M827" s="103">
        <f>SUMIFS(ID!$X:$X,ID!$V:$V,$L827)</f>
        <v>0</v>
      </c>
      <c r="N827" s="99"/>
      <c r="O827" s="103">
        <f>SUMIFS(ID!$AD:$AD,ID!$AB:$AB,$N827)</f>
        <v>0</v>
      </c>
      <c r="P827" s="99" t="str">
        <f t="shared" si="107"/>
        <v/>
      </c>
      <c r="Q827" s="22">
        <f t="shared" si="106"/>
        <v>0</v>
      </c>
      <c r="R827" s="30"/>
      <c r="S827" s="22">
        <f t="shared" si="108"/>
        <v>0</v>
      </c>
      <c r="T827" s="30"/>
      <c r="U827" s="22">
        <f t="shared" si="109"/>
        <v>0</v>
      </c>
      <c r="V827" s="78">
        <f t="shared" si="113"/>
        <v>0</v>
      </c>
      <c r="W827" s="22">
        <f t="shared" si="110"/>
        <v>0</v>
      </c>
      <c r="X827" s="76"/>
      <c r="Y827" s="22">
        <f>IF(OR(X827="",X827=ФИО!$Q$8),0,IF(COUNTIF(X:X,X827)=1,0,1))</f>
        <v>0</v>
      </c>
      <c r="AA827" s="2">
        <f>INDEX(ФИО!B:B,SUMIFS(ФИО!D:D,ФИО!Q:Q,БЮДЖЕТ!X827))</f>
        <v>0</v>
      </c>
    </row>
    <row r="828" spans="1:27" x14ac:dyDescent="0.25">
      <c r="A828" s="1"/>
      <c r="B828" s="5">
        <f t="shared" si="111"/>
        <v>828</v>
      </c>
      <c r="C828" s="5" t="str">
        <f t="shared" si="112"/>
        <v/>
      </c>
      <c r="D828" s="99"/>
      <c r="E828" s="103">
        <f>SUMIFS(ID!$H:$H,ID!$F:$F,$D828)</f>
        <v>0</v>
      </c>
      <c r="F828" s="99"/>
      <c r="G828" s="103">
        <f>SUMIFS(ID!$L:$L,ID!$J:$J,$F828)</f>
        <v>0</v>
      </c>
      <c r="H828" s="99"/>
      <c r="I828" s="103">
        <f>SUMIFS(ID!$P:$P,ID!$N:$N,$H828)</f>
        <v>0</v>
      </c>
      <c r="J828" s="99"/>
      <c r="K828" s="103">
        <f>SUMIFS(ID!$T:$T,ID!$R:$R,$J828)</f>
        <v>0</v>
      </c>
      <c r="L828" s="99"/>
      <c r="M828" s="103">
        <f>SUMIFS(ID!$X:$X,ID!$V:$V,$L828)</f>
        <v>0</v>
      </c>
      <c r="N828" s="99"/>
      <c r="O828" s="103">
        <f>SUMIFS(ID!$AD:$AD,ID!$AB:$AB,$N828)</f>
        <v>0</v>
      </c>
      <c r="P828" s="99" t="str">
        <f t="shared" si="107"/>
        <v/>
      </c>
      <c r="Q828" s="22">
        <f t="shared" si="106"/>
        <v>0</v>
      </c>
      <c r="R828" s="30"/>
      <c r="S828" s="22">
        <f t="shared" si="108"/>
        <v>0</v>
      </c>
      <c r="T828" s="30"/>
      <c r="U828" s="22">
        <f t="shared" si="109"/>
        <v>0</v>
      </c>
      <c r="V828" s="78">
        <f t="shared" si="113"/>
        <v>0</v>
      </c>
      <c r="W828" s="22">
        <f t="shared" si="110"/>
        <v>0</v>
      </c>
      <c r="X828" s="76"/>
      <c r="Y828" s="22">
        <f>IF(OR(X828="",X828=ФИО!$Q$8),0,IF(COUNTIF(X:X,X828)=1,0,1))</f>
        <v>0</v>
      </c>
      <c r="AA828" s="2">
        <f>INDEX(ФИО!B:B,SUMIFS(ФИО!D:D,ФИО!Q:Q,БЮДЖЕТ!X828))</f>
        <v>0</v>
      </c>
    </row>
    <row r="829" spans="1:27" x14ac:dyDescent="0.25">
      <c r="A829" s="1"/>
      <c r="B829" s="5">
        <f t="shared" si="111"/>
        <v>829</v>
      </c>
      <c r="C829" s="5" t="str">
        <f t="shared" si="112"/>
        <v/>
      </c>
      <c r="D829" s="99"/>
      <c r="E829" s="103">
        <f>SUMIFS(ID!$H:$H,ID!$F:$F,$D829)</f>
        <v>0</v>
      </c>
      <c r="F829" s="99"/>
      <c r="G829" s="103">
        <f>SUMIFS(ID!$L:$L,ID!$J:$J,$F829)</f>
        <v>0</v>
      </c>
      <c r="H829" s="99"/>
      <c r="I829" s="103">
        <f>SUMIFS(ID!$P:$P,ID!$N:$N,$H829)</f>
        <v>0</v>
      </c>
      <c r="J829" s="99"/>
      <c r="K829" s="103">
        <f>SUMIFS(ID!$T:$T,ID!$R:$R,$J829)</f>
        <v>0</v>
      </c>
      <c r="L829" s="99"/>
      <c r="M829" s="103">
        <f>SUMIFS(ID!$X:$X,ID!$V:$V,$L829)</f>
        <v>0</v>
      </c>
      <c r="N829" s="99"/>
      <c r="O829" s="103">
        <f>SUMIFS(ID!$AD:$AD,ID!$AB:$AB,$N829)</f>
        <v>0</v>
      </c>
      <c r="P829" s="99" t="str">
        <f t="shared" si="107"/>
        <v/>
      </c>
      <c r="Q829" s="22">
        <f t="shared" si="106"/>
        <v>0</v>
      </c>
      <c r="R829" s="30"/>
      <c r="S829" s="22">
        <f t="shared" si="108"/>
        <v>0</v>
      </c>
      <c r="T829" s="30"/>
      <c r="U829" s="22">
        <f t="shared" si="109"/>
        <v>0</v>
      </c>
      <c r="V829" s="78">
        <f t="shared" si="113"/>
        <v>0</v>
      </c>
      <c r="W829" s="22">
        <f t="shared" si="110"/>
        <v>0</v>
      </c>
      <c r="X829" s="76"/>
      <c r="Y829" s="22">
        <f>IF(OR(X829="",X829=ФИО!$Q$8),0,IF(COUNTIF(X:X,X829)=1,0,1))</f>
        <v>0</v>
      </c>
      <c r="AA829" s="2">
        <f>INDEX(ФИО!B:B,SUMIFS(ФИО!D:D,ФИО!Q:Q,БЮДЖЕТ!X829))</f>
        <v>0</v>
      </c>
    </row>
    <row r="830" spans="1:27" x14ac:dyDescent="0.25">
      <c r="A830" s="1"/>
      <c r="B830" s="5">
        <f t="shared" si="111"/>
        <v>830</v>
      </c>
      <c r="C830" s="5" t="str">
        <f t="shared" si="112"/>
        <v/>
      </c>
      <c r="D830" s="99"/>
      <c r="E830" s="103">
        <f>SUMIFS(ID!$H:$H,ID!$F:$F,$D830)</f>
        <v>0</v>
      </c>
      <c r="F830" s="99"/>
      <c r="G830" s="103">
        <f>SUMIFS(ID!$L:$L,ID!$J:$J,$F830)</f>
        <v>0</v>
      </c>
      <c r="H830" s="99"/>
      <c r="I830" s="103">
        <f>SUMIFS(ID!$P:$P,ID!$N:$N,$H830)</f>
        <v>0</v>
      </c>
      <c r="J830" s="99"/>
      <c r="K830" s="103">
        <f>SUMIFS(ID!$T:$T,ID!$R:$R,$J830)</f>
        <v>0</v>
      </c>
      <c r="L830" s="99"/>
      <c r="M830" s="103">
        <f>SUMIFS(ID!$X:$X,ID!$V:$V,$L830)</f>
        <v>0</v>
      </c>
      <c r="N830" s="99"/>
      <c r="O830" s="103">
        <f>SUMIFS(ID!$AD:$AD,ID!$AB:$AB,$N830)</f>
        <v>0</v>
      </c>
      <c r="P830" s="99" t="str">
        <f t="shared" si="107"/>
        <v/>
      </c>
      <c r="Q830" s="22">
        <f t="shared" si="106"/>
        <v>0</v>
      </c>
      <c r="R830" s="30"/>
      <c r="S830" s="22">
        <f t="shared" si="108"/>
        <v>0</v>
      </c>
      <c r="T830" s="30"/>
      <c r="U830" s="22">
        <f t="shared" si="109"/>
        <v>0</v>
      </c>
      <c r="V830" s="78">
        <f t="shared" si="113"/>
        <v>0</v>
      </c>
      <c r="W830" s="22">
        <f t="shared" si="110"/>
        <v>0</v>
      </c>
      <c r="X830" s="76"/>
      <c r="Y830" s="22">
        <f>IF(OR(X830="",X830=ФИО!$Q$8),0,IF(COUNTIF(X:X,X830)=1,0,1))</f>
        <v>0</v>
      </c>
      <c r="AA830" s="2">
        <f>INDEX(ФИО!B:B,SUMIFS(ФИО!D:D,ФИО!Q:Q,БЮДЖЕТ!X830))</f>
        <v>0</v>
      </c>
    </row>
    <row r="831" spans="1:27" x14ac:dyDescent="0.25">
      <c r="A831" s="1"/>
      <c r="B831" s="5">
        <f t="shared" si="111"/>
        <v>831</v>
      </c>
      <c r="C831" s="5" t="str">
        <f t="shared" si="112"/>
        <v/>
      </c>
      <c r="D831" s="99"/>
      <c r="E831" s="103">
        <f>SUMIFS(ID!$H:$H,ID!$F:$F,$D831)</f>
        <v>0</v>
      </c>
      <c r="F831" s="99"/>
      <c r="G831" s="103">
        <f>SUMIFS(ID!$L:$L,ID!$J:$J,$F831)</f>
        <v>0</v>
      </c>
      <c r="H831" s="99"/>
      <c r="I831" s="103">
        <f>SUMIFS(ID!$P:$P,ID!$N:$N,$H831)</f>
        <v>0</v>
      </c>
      <c r="J831" s="99"/>
      <c r="K831" s="103">
        <f>SUMIFS(ID!$T:$T,ID!$R:$R,$J831)</f>
        <v>0</v>
      </c>
      <c r="L831" s="99"/>
      <c r="M831" s="103">
        <f>SUMIFS(ID!$X:$X,ID!$V:$V,$L831)</f>
        <v>0</v>
      </c>
      <c r="N831" s="99"/>
      <c r="O831" s="103">
        <f>SUMIFS(ID!$AD:$AD,ID!$AB:$AB,$N831)</f>
        <v>0</v>
      </c>
      <c r="P831" s="99" t="str">
        <f t="shared" si="107"/>
        <v/>
      </c>
      <c r="Q831" s="22">
        <f t="shared" si="106"/>
        <v>0</v>
      </c>
      <c r="R831" s="30"/>
      <c r="S831" s="22">
        <f t="shared" si="108"/>
        <v>0</v>
      </c>
      <c r="T831" s="30"/>
      <c r="U831" s="22">
        <f t="shared" si="109"/>
        <v>0</v>
      </c>
      <c r="V831" s="78">
        <f t="shared" si="113"/>
        <v>0</v>
      </c>
      <c r="W831" s="22">
        <f t="shared" si="110"/>
        <v>0</v>
      </c>
      <c r="X831" s="76"/>
      <c r="Y831" s="22">
        <f>IF(OR(X831="",X831=ФИО!$Q$8),0,IF(COUNTIF(X:X,X831)=1,0,1))</f>
        <v>0</v>
      </c>
      <c r="AA831" s="2">
        <f>INDEX(ФИО!B:B,SUMIFS(ФИО!D:D,ФИО!Q:Q,БЮДЖЕТ!X831))</f>
        <v>0</v>
      </c>
    </row>
    <row r="832" spans="1:27" x14ac:dyDescent="0.25">
      <c r="A832" s="1"/>
      <c r="B832" s="5">
        <f t="shared" si="111"/>
        <v>832</v>
      </c>
      <c r="C832" s="5" t="str">
        <f t="shared" si="112"/>
        <v/>
      </c>
      <c r="D832" s="99"/>
      <c r="E832" s="103">
        <f>SUMIFS(ID!$H:$H,ID!$F:$F,$D832)</f>
        <v>0</v>
      </c>
      <c r="F832" s="99"/>
      <c r="G832" s="103">
        <f>SUMIFS(ID!$L:$L,ID!$J:$J,$F832)</f>
        <v>0</v>
      </c>
      <c r="H832" s="99"/>
      <c r="I832" s="103">
        <f>SUMIFS(ID!$P:$P,ID!$N:$N,$H832)</f>
        <v>0</v>
      </c>
      <c r="J832" s="99"/>
      <c r="K832" s="103">
        <f>SUMIFS(ID!$T:$T,ID!$R:$R,$J832)</f>
        <v>0</v>
      </c>
      <c r="L832" s="99"/>
      <c r="M832" s="103">
        <f>SUMIFS(ID!$X:$X,ID!$V:$V,$L832)</f>
        <v>0</v>
      </c>
      <c r="N832" s="99"/>
      <c r="O832" s="103">
        <f>SUMIFS(ID!$AD:$AD,ID!$AB:$AB,$N832)</f>
        <v>0</v>
      </c>
      <c r="P832" s="99" t="str">
        <f t="shared" si="107"/>
        <v/>
      </c>
      <c r="Q832" s="22">
        <f t="shared" si="106"/>
        <v>0</v>
      </c>
      <c r="R832" s="30"/>
      <c r="S832" s="22">
        <f t="shared" si="108"/>
        <v>0</v>
      </c>
      <c r="T832" s="30"/>
      <c r="U832" s="22">
        <f t="shared" si="109"/>
        <v>0</v>
      </c>
      <c r="V832" s="78">
        <f t="shared" si="113"/>
        <v>0</v>
      </c>
      <c r="W832" s="22">
        <f t="shared" si="110"/>
        <v>0</v>
      </c>
      <c r="X832" s="76"/>
      <c r="Y832" s="22">
        <f>IF(OR(X832="",X832=ФИО!$Q$8),0,IF(COUNTIF(X:X,X832)=1,0,1))</f>
        <v>0</v>
      </c>
      <c r="AA832" s="2">
        <f>INDEX(ФИО!B:B,SUMIFS(ФИО!D:D,ФИО!Q:Q,БЮДЖЕТ!X832))</f>
        <v>0</v>
      </c>
    </row>
    <row r="833" spans="1:27" x14ac:dyDescent="0.25">
      <c r="A833" s="1"/>
      <c r="B833" s="5">
        <f t="shared" si="111"/>
        <v>833</v>
      </c>
      <c r="C833" s="5" t="str">
        <f t="shared" si="112"/>
        <v/>
      </c>
      <c r="D833" s="99"/>
      <c r="E833" s="103">
        <f>SUMIFS(ID!$H:$H,ID!$F:$F,$D833)</f>
        <v>0</v>
      </c>
      <c r="F833" s="99"/>
      <c r="G833" s="103">
        <f>SUMIFS(ID!$L:$L,ID!$J:$J,$F833)</f>
        <v>0</v>
      </c>
      <c r="H833" s="99"/>
      <c r="I833" s="103">
        <f>SUMIFS(ID!$P:$P,ID!$N:$N,$H833)</f>
        <v>0</v>
      </c>
      <c r="J833" s="99"/>
      <c r="K833" s="103">
        <f>SUMIFS(ID!$T:$T,ID!$R:$R,$J833)</f>
        <v>0</v>
      </c>
      <c r="L833" s="99"/>
      <c r="M833" s="103">
        <f>SUMIFS(ID!$X:$X,ID!$V:$V,$L833)</f>
        <v>0</v>
      </c>
      <c r="N833" s="99"/>
      <c r="O833" s="103">
        <f>SUMIFS(ID!$AD:$AD,ID!$AB:$AB,$N833)</f>
        <v>0</v>
      </c>
      <c r="P833" s="99" t="str">
        <f t="shared" si="107"/>
        <v/>
      </c>
      <c r="Q833" s="22">
        <f t="shared" si="106"/>
        <v>0</v>
      </c>
      <c r="R833" s="30"/>
      <c r="S833" s="22">
        <f t="shared" si="108"/>
        <v>0</v>
      </c>
      <c r="T833" s="30"/>
      <c r="U833" s="22">
        <f t="shared" si="109"/>
        <v>0</v>
      </c>
      <c r="V833" s="78">
        <f t="shared" si="113"/>
        <v>0</v>
      </c>
      <c r="W833" s="22">
        <f t="shared" si="110"/>
        <v>0</v>
      </c>
      <c r="X833" s="76"/>
      <c r="Y833" s="22">
        <f>IF(OR(X833="",X833=ФИО!$Q$8),0,IF(COUNTIF(X:X,X833)=1,0,1))</f>
        <v>0</v>
      </c>
      <c r="AA833" s="2">
        <f>INDEX(ФИО!B:B,SUMIFS(ФИО!D:D,ФИО!Q:Q,БЮДЖЕТ!X833))</f>
        <v>0</v>
      </c>
    </row>
    <row r="834" spans="1:27" x14ac:dyDescent="0.25">
      <c r="A834" s="1"/>
      <c r="B834" s="5">
        <f t="shared" si="111"/>
        <v>834</v>
      </c>
      <c r="C834" s="5" t="str">
        <f t="shared" si="112"/>
        <v/>
      </c>
      <c r="D834" s="99"/>
      <c r="E834" s="103">
        <f>SUMIFS(ID!$H:$H,ID!$F:$F,$D834)</f>
        <v>0</v>
      </c>
      <c r="F834" s="99"/>
      <c r="G834" s="103">
        <f>SUMIFS(ID!$L:$L,ID!$J:$J,$F834)</f>
        <v>0</v>
      </c>
      <c r="H834" s="99"/>
      <c r="I834" s="103">
        <f>SUMIFS(ID!$P:$P,ID!$N:$N,$H834)</f>
        <v>0</v>
      </c>
      <c r="J834" s="99"/>
      <c r="K834" s="103">
        <f>SUMIFS(ID!$T:$T,ID!$R:$R,$J834)</f>
        <v>0</v>
      </c>
      <c r="L834" s="99"/>
      <c r="M834" s="103">
        <f>SUMIFS(ID!$X:$X,ID!$V:$V,$L834)</f>
        <v>0</v>
      </c>
      <c r="N834" s="99"/>
      <c r="O834" s="103">
        <f>SUMIFS(ID!$AD:$AD,ID!$AB:$AB,$N834)</f>
        <v>0</v>
      </c>
      <c r="P834" s="99" t="str">
        <f t="shared" si="107"/>
        <v/>
      </c>
      <c r="Q834" s="22">
        <f t="shared" si="106"/>
        <v>0</v>
      </c>
      <c r="R834" s="30"/>
      <c r="S834" s="22">
        <f t="shared" si="108"/>
        <v>0</v>
      </c>
      <c r="T834" s="30"/>
      <c r="U834" s="22">
        <f t="shared" si="109"/>
        <v>0</v>
      </c>
      <c r="V834" s="78">
        <f t="shared" si="113"/>
        <v>0</v>
      </c>
      <c r="W834" s="22">
        <f t="shared" si="110"/>
        <v>0</v>
      </c>
      <c r="X834" s="76"/>
      <c r="Y834" s="22">
        <f>IF(OR(X834="",X834=ФИО!$Q$8),0,IF(COUNTIF(X:X,X834)=1,0,1))</f>
        <v>0</v>
      </c>
      <c r="AA834" s="2">
        <f>INDEX(ФИО!B:B,SUMIFS(ФИО!D:D,ФИО!Q:Q,БЮДЖЕТ!X834))</f>
        <v>0</v>
      </c>
    </row>
    <row r="835" spans="1:27" x14ac:dyDescent="0.25">
      <c r="A835" s="1"/>
      <c r="B835" s="5">
        <f t="shared" si="111"/>
        <v>835</v>
      </c>
      <c r="C835" s="5" t="str">
        <f t="shared" si="112"/>
        <v/>
      </c>
      <c r="D835" s="99"/>
      <c r="E835" s="103">
        <f>SUMIFS(ID!$H:$H,ID!$F:$F,$D835)</f>
        <v>0</v>
      </c>
      <c r="F835" s="99"/>
      <c r="G835" s="103">
        <f>SUMIFS(ID!$L:$L,ID!$J:$J,$F835)</f>
        <v>0</v>
      </c>
      <c r="H835" s="99"/>
      <c r="I835" s="103">
        <f>SUMIFS(ID!$P:$P,ID!$N:$N,$H835)</f>
        <v>0</v>
      </c>
      <c r="J835" s="99"/>
      <c r="K835" s="103">
        <f>SUMIFS(ID!$T:$T,ID!$R:$R,$J835)</f>
        <v>0</v>
      </c>
      <c r="L835" s="99"/>
      <c r="M835" s="103">
        <f>SUMIFS(ID!$X:$X,ID!$V:$V,$L835)</f>
        <v>0</v>
      </c>
      <c r="N835" s="99"/>
      <c r="O835" s="103">
        <f>SUMIFS(ID!$AD:$AD,ID!$AB:$AB,$N835)</f>
        <v>0</v>
      </c>
      <c r="P835" s="99" t="str">
        <f t="shared" si="107"/>
        <v/>
      </c>
      <c r="Q835" s="22">
        <f t="shared" si="106"/>
        <v>0</v>
      </c>
      <c r="R835" s="30"/>
      <c r="S835" s="22">
        <f t="shared" si="108"/>
        <v>0</v>
      </c>
      <c r="T835" s="30"/>
      <c r="U835" s="22">
        <f t="shared" si="109"/>
        <v>0</v>
      </c>
      <c r="V835" s="78">
        <f t="shared" si="113"/>
        <v>0</v>
      </c>
      <c r="W835" s="22">
        <f t="shared" si="110"/>
        <v>0</v>
      </c>
      <c r="X835" s="76"/>
      <c r="Y835" s="22">
        <f>IF(OR(X835="",X835=ФИО!$Q$8),0,IF(COUNTIF(X:X,X835)=1,0,1))</f>
        <v>0</v>
      </c>
      <c r="AA835" s="2">
        <f>INDEX(ФИО!B:B,SUMIFS(ФИО!D:D,ФИО!Q:Q,БЮДЖЕТ!X835))</f>
        <v>0</v>
      </c>
    </row>
    <row r="836" spans="1:27" x14ac:dyDescent="0.25">
      <c r="A836" s="1"/>
      <c r="B836" s="5">
        <f t="shared" si="111"/>
        <v>836</v>
      </c>
      <c r="C836" s="5" t="str">
        <f t="shared" si="112"/>
        <v/>
      </c>
      <c r="D836" s="99"/>
      <c r="E836" s="103">
        <f>SUMIFS(ID!$H:$H,ID!$F:$F,$D836)</f>
        <v>0</v>
      </c>
      <c r="F836" s="99"/>
      <c r="G836" s="103">
        <f>SUMIFS(ID!$L:$L,ID!$J:$J,$F836)</f>
        <v>0</v>
      </c>
      <c r="H836" s="99"/>
      <c r="I836" s="103">
        <f>SUMIFS(ID!$P:$P,ID!$N:$N,$H836)</f>
        <v>0</v>
      </c>
      <c r="J836" s="99"/>
      <c r="K836" s="103">
        <f>SUMIFS(ID!$T:$T,ID!$R:$R,$J836)</f>
        <v>0</v>
      </c>
      <c r="L836" s="99"/>
      <c r="M836" s="103">
        <f>SUMIFS(ID!$X:$X,ID!$V:$V,$L836)</f>
        <v>0</v>
      </c>
      <c r="N836" s="99"/>
      <c r="O836" s="103">
        <f>SUMIFS(ID!$AD:$AD,ID!$AB:$AB,$N836)</f>
        <v>0</v>
      </c>
      <c r="P836" s="99" t="str">
        <f t="shared" si="107"/>
        <v/>
      </c>
      <c r="Q836" s="22">
        <f t="shared" si="106"/>
        <v>0</v>
      </c>
      <c r="R836" s="30"/>
      <c r="S836" s="22">
        <f t="shared" si="108"/>
        <v>0</v>
      </c>
      <c r="T836" s="30"/>
      <c r="U836" s="22">
        <f t="shared" si="109"/>
        <v>0</v>
      </c>
      <c r="V836" s="78">
        <f t="shared" si="113"/>
        <v>0</v>
      </c>
      <c r="W836" s="22">
        <f t="shared" si="110"/>
        <v>0</v>
      </c>
      <c r="X836" s="76"/>
      <c r="Y836" s="22">
        <f>IF(OR(X836="",X836=ФИО!$Q$8),0,IF(COUNTIF(X:X,X836)=1,0,1))</f>
        <v>0</v>
      </c>
      <c r="AA836" s="2">
        <f>INDEX(ФИО!B:B,SUMIFS(ФИО!D:D,ФИО!Q:Q,БЮДЖЕТ!X836))</f>
        <v>0</v>
      </c>
    </row>
    <row r="837" spans="1:27" x14ac:dyDescent="0.25">
      <c r="A837" s="1"/>
      <c r="B837" s="5">
        <f t="shared" si="111"/>
        <v>837</v>
      </c>
      <c r="C837" s="5" t="str">
        <f t="shared" si="112"/>
        <v/>
      </c>
      <c r="D837" s="99"/>
      <c r="E837" s="103">
        <f>SUMIFS(ID!$H:$H,ID!$F:$F,$D837)</f>
        <v>0</v>
      </c>
      <c r="F837" s="99"/>
      <c r="G837" s="103">
        <f>SUMIFS(ID!$L:$L,ID!$J:$J,$F837)</f>
        <v>0</v>
      </c>
      <c r="H837" s="99"/>
      <c r="I837" s="103">
        <f>SUMIFS(ID!$P:$P,ID!$N:$N,$H837)</f>
        <v>0</v>
      </c>
      <c r="J837" s="99"/>
      <c r="K837" s="103">
        <f>SUMIFS(ID!$T:$T,ID!$R:$R,$J837)</f>
        <v>0</v>
      </c>
      <c r="L837" s="99"/>
      <c r="M837" s="103">
        <f>SUMIFS(ID!$X:$X,ID!$V:$V,$L837)</f>
        <v>0</v>
      </c>
      <c r="N837" s="99"/>
      <c r="O837" s="103">
        <f>SUMIFS(ID!$AD:$AD,ID!$AB:$AB,$N837)</f>
        <v>0</v>
      </c>
      <c r="P837" s="99" t="str">
        <f t="shared" si="107"/>
        <v/>
      </c>
      <c r="Q837" s="22">
        <f t="shared" si="106"/>
        <v>0</v>
      </c>
      <c r="R837" s="30"/>
      <c r="S837" s="22">
        <f t="shared" si="108"/>
        <v>0</v>
      </c>
      <c r="T837" s="30"/>
      <c r="U837" s="22">
        <f t="shared" si="109"/>
        <v>0</v>
      </c>
      <c r="V837" s="78">
        <f t="shared" si="113"/>
        <v>0</v>
      </c>
      <c r="W837" s="22">
        <f t="shared" si="110"/>
        <v>0</v>
      </c>
      <c r="X837" s="76"/>
      <c r="Y837" s="22">
        <f>IF(OR(X837="",X837=ФИО!$Q$8),0,IF(COUNTIF(X:X,X837)=1,0,1))</f>
        <v>0</v>
      </c>
      <c r="AA837" s="2">
        <f>INDEX(ФИО!B:B,SUMIFS(ФИО!D:D,ФИО!Q:Q,БЮДЖЕТ!X837))</f>
        <v>0</v>
      </c>
    </row>
    <row r="838" spans="1:27" x14ac:dyDescent="0.25">
      <c r="A838" s="1"/>
      <c r="B838" s="5">
        <f t="shared" si="111"/>
        <v>838</v>
      </c>
      <c r="C838" s="5" t="str">
        <f t="shared" si="112"/>
        <v/>
      </c>
      <c r="D838" s="99"/>
      <c r="E838" s="103">
        <f>SUMIFS(ID!$H:$H,ID!$F:$F,$D838)</f>
        <v>0</v>
      </c>
      <c r="F838" s="99"/>
      <c r="G838" s="103">
        <f>SUMIFS(ID!$L:$L,ID!$J:$J,$F838)</f>
        <v>0</v>
      </c>
      <c r="H838" s="99"/>
      <c r="I838" s="103">
        <f>SUMIFS(ID!$P:$P,ID!$N:$N,$H838)</f>
        <v>0</v>
      </c>
      <c r="J838" s="99"/>
      <c r="K838" s="103">
        <f>SUMIFS(ID!$T:$T,ID!$R:$R,$J838)</f>
        <v>0</v>
      </c>
      <c r="L838" s="99"/>
      <c r="M838" s="103">
        <f>SUMIFS(ID!$X:$X,ID!$V:$V,$L838)</f>
        <v>0</v>
      </c>
      <c r="N838" s="99"/>
      <c r="O838" s="103">
        <f>SUMIFS(ID!$AD:$AD,ID!$AB:$AB,$N838)</f>
        <v>0</v>
      </c>
      <c r="P838" s="99" t="str">
        <f t="shared" si="107"/>
        <v/>
      </c>
      <c r="Q838" s="22">
        <f t="shared" si="106"/>
        <v>0</v>
      </c>
      <c r="R838" s="30"/>
      <c r="S838" s="22">
        <f t="shared" si="108"/>
        <v>0</v>
      </c>
      <c r="T838" s="30"/>
      <c r="U838" s="22">
        <f t="shared" si="109"/>
        <v>0</v>
      </c>
      <c r="V838" s="78">
        <f t="shared" si="113"/>
        <v>0</v>
      </c>
      <c r="W838" s="22">
        <f t="shared" si="110"/>
        <v>0</v>
      </c>
      <c r="X838" s="76"/>
      <c r="Y838" s="22">
        <f>IF(OR(X838="",X838=ФИО!$Q$8),0,IF(COUNTIF(X:X,X838)=1,0,1))</f>
        <v>0</v>
      </c>
      <c r="AA838" s="2">
        <f>INDEX(ФИО!B:B,SUMIFS(ФИО!D:D,ФИО!Q:Q,БЮДЖЕТ!X838))</f>
        <v>0</v>
      </c>
    </row>
    <row r="839" spans="1:27" x14ac:dyDescent="0.25">
      <c r="A839" s="1"/>
      <c r="B839" s="5">
        <f t="shared" si="111"/>
        <v>839</v>
      </c>
      <c r="C839" s="5" t="str">
        <f t="shared" si="112"/>
        <v/>
      </c>
      <c r="D839" s="99"/>
      <c r="E839" s="103">
        <f>SUMIFS(ID!$H:$H,ID!$F:$F,$D839)</f>
        <v>0</v>
      </c>
      <c r="F839" s="99"/>
      <c r="G839" s="103">
        <f>SUMIFS(ID!$L:$L,ID!$J:$J,$F839)</f>
        <v>0</v>
      </c>
      <c r="H839" s="99"/>
      <c r="I839" s="103">
        <f>SUMIFS(ID!$P:$P,ID!$N:$N,$H839)</f>
        <v>0</v>
      </c>
      <c r="J839" s="99"/>
      <c r="K839" s="103">
        <f>SUMIFS(ID!$T:$T,ID!$R:$R,$J839)</f>
        <v>0</v>
      </c>
      <c r="L839" s="99"/>
      <c r="M839" s="103">
        <f>SUMIFS(ID!$X:$X,ID!$V:$V,$L839)</f>
        <v>0</v>
      </c>
      <c r="N839" s="99"/>
      <c r="O839" s="103">
        <f>SUMIFS(ID!$AD:$AD,ID!$AB:$AB,$N839)</f>
        <v>0</v>
      </c>
      <c r="P839" s="99" t="str">
        <f t="shared" si="107"/>
        <v/>
      </c>
      <c r="Q839" s="22">
        <f t="shared" si="106"/>
        <v>0</v>
      </c>
      <c r="R839" s="30"/>
      <c r="S839" s="22">
        <f t="shared" si="108"/>
        <v>0</v>
      </c>
      <c r="T839" s="30"/>
      <c r="U839" s="22">
        <f t="shared" si="109"/>
        <v>0</v>
      </c>
      <c r="V839" s="78">
        <f t="shared" si="113"/>
        <v>0</v>
      </c>
      <c r="W839" s="22">
        <f t="shared" si="110"/>
        <v>0</v>
      </c>
      <c r="X839" s="76"/>
      <c r="Y839" s="22">
        <f>IF(OR(X839="",X839=ФИО!$Q$8),0,IF(COUNTIF(X:X,X839)=1,0,1))</f>
        <v>0</v>
      </c>
      <c r="AA839" s="2">
        <f>INDEX(ФИО!B:B,SUMIFS(ФИО!D:D,ФИО!Q:Q,БЮДЖЕТ!X839))</f>
        <v>0</v>
      </c>
    </row>
    <row r="840" spans="1:27" x14ac:dyDescent="0.25">
      <c r="A840" s="1"/>
      <c r="B840" s="5">
        <f t="shared" si="111"/>
        <v>840</v>
      </c>
      <c r="C840" s="5" t="str">
        <f t="shared" si="112"/>
        <v/>
      </c>
      <c r="D840" s="99"/>
      <c r="E840" s="103">
        <f>SUMIFS(ID!$H:$H,ID!$F:$F,$D840)</f>
        <v>0</v>
      </c>
      <c r="F840" s="99"/>
      <c r="G840" s="103">
        <f>SUMIFS(ID!$L:$L,ID!$J:$J,$F840)</f>
        <v>0</v>
      </c>
      <c r="H840" s="99"/>
      <c r="I840" s="103">
        <f>SUMIFS(ID!$P:$P,ID!$N:$N,$H840)</f>
        <v>0</v>
      </c>
      <c r="J840" s="99"/>
      <c r="K840" s="103">
        <f>SUMIFS(ID!$T:$T,ID!$R:$R,$J840)</f>
        <v>0</v>
      </c>
      <c r="L840" s="99"/>
      <c r="M840" s="103">
        <f>SUMIFS(ID!$X:$X,ID!$V:$V,$L840)</f>
        <v>0</v>
      </c>
      <c r="N840" s="99"/>
      <c r="O840" s="103">
        <f>SUMIFS(ID!$AD:$AD,ID!$AB:$AB,$N840)</f>
        <v>0</v>
      </c>
      <c r="P840" s="99" t="str">
        <f t="shared" si="107"/>
        <v/>
      </c>
      <c r="Q840" s="22">
        <f t="shared" si="106"/>
        <v>0</v>
      </c>
      <c r="R840" s="30"/>
      <c r="S840" s="22">
        <f t="shared" si="108"/>
        <v>0</v>
      </c>
      <c r="T840" s="30"/>
      <c r="U840" s="22">
        <f t="shared" si="109"/>
        <v>0</v>
      </c>
      <c r="V840" s="78">
        <f t="shared" si="113"/>
        <v>0</v>
      </c>
      <c r="W840" s="22">
        <f t="shared" si="110"/>
        <v>0</v>
      </c>
      <c r="X840" s="76"/>
      <c r="Y840" s="22">
        <f>IF(OR(X840="",X840=ФИО!$Q$8),0,IF(COUNTIF(X:X,X840)=1,0,1))</f>
        <v>0</v>
      </c>
      <c r="AA840" s="2">
        <f>INDEX(ФИО!B:B,SUMIFS(ФИО!D:D,ФИО!Q:Q,БЮДЖЕТ!X840))</f>
        <v>0</v>
      </c>
    </row>
    <row r="841" spans="1:27" x14ac:dyDescent="0.25">
      <c r="A841" s="1"/>
      <c r="B841" s="5">
        <f t="shared" si="111"/>
        <v>841</v>
      </c>
      <c r="C841" s="5" t="str">
        <f t="shared" si="112"/>
        <v/>
      </c>
      <c r="D841" s="99"/>
      <c r="E841" s="103">
        <f>SUMIFS(ID!$H:$H,ID!$F:$F,$D841)</f>
        <v>0</v>
      </c>
      <c r="F841" s="99"/>
      <c r="G841" s="103">
        <f>SUMIFS(ID!$L:$L,ID!$J:$J,$F841)</f>
        <v>0</v>
      </c>
      <c r="H841" s="99"/>
      <c r="I841" s="103">
        <f>SUMIFS(ID!$P:$P,ID!$N:$N,$H841)</f>
        <v>0</v>
      </c>
      <c r="J841" s="99"/>
      <c r="K841" s="103">
        <f>SUMIFS(ID!$T:$T,ID!$R:$R,$J841)</f>
        <v>0</v>
      </c>
      <c r="L841" s="99"/>
      <c r="M841" s="103">
        <f>SUMIFS(ID!$X:$X,ID!$V:$V,$L841)</f>
        <v>0</v>
      </c>
      <c r="N841" s="99"/>
      <c r="O841" s="103">
        <f>SUMIFS(ID!$AD:$AD,ID!$AB:$AB,$N841)</f>
        <v>0</v>
      </c>
      <c r="P841" s="99" t="str">
        <f t="shared" si="107"/>
        <v/>
      </c>
      <c r="Q841" s="22">
        <f t="shared" si="106"/>
        <v>0</v>
      </c>
      <c r="R841" s="30"/>
      <c r="S841" s="22">
        <f t="shared" si="108"/>
        <v>0</v>
      </c>
      <c r="T841" s="30"/>
      <c r="U841" s="22">
        <f t="shared" si="109"/>
        <v>0</v>
      </c>
      <c r="V841" s="78">
        <f t="shared" si="113"/>
        <v>0</v>
      </c>
      <c r="W841" s="22">
        <f t="shared" si="110"/>
        <v>0</v>
      </c>
      <c r="X841" s="76"/>
      <c r="Y841" s="22">
        <f>IF(OR(X841="",X841=ФИО!$Q$8),0,IF(COUNTIF(X:X,X841)=1,0,1))</f>
        <v>0</v>
      </c>
      <c r="AA841" s="2">
        <f>INDEX(ФИО!B:B,SUMIFS(ФИО!D:D,ФИО!Q:Q,БЮДЖЕТ!X841))</f>
        <v>0</v>
      </c>
    </row>
    <row r="842" spans="1:27" x14ac:dyDescent="0.25">
      <c r="A842" s="1"/>
      <c r="B842" s="5">
        <f t="shared" si="111"/>
        <v>842</v>
      </c>
      <c r="C842" s="5" t="str">
        <f t="shared" si="112"/>
        <v/>
      </c>
      <c r="D842" s="99"/>
      <c r="E842" s="103">
        <f>SUMIFS(ID!$H:$H,ID!$F:$F,$D842)</f>
        <v>0</v>
      </c>
      <c r="F842" s="99"/>
      <c r="G842" s="103">
        <f>SUMIFS(ID!$L:$L,ID!$J:$J,$F842)</f>
        <v>0</v>
      </c>
      <c r="H842" s="99"/>
      <c r="I842" s="103">
        <f>SUMIFS(ID!$P:$P,ID!$N:$N,$H842)</f>
        <v>0</v>
      </c>
      <c r="J842" s="99"/>
      <c r="K842" s="103">
        <f>SUMIFS(ID!$T:$T,ID!$R:$R,$J842)</f>
        <v>0</v>
      </c>
      <c r="L842" s="99"/>
      <c r="M842" s="103">
        <f>SUMIFS(ID!$X:$X,ID!$V:$V,$L842)</f>
        <v>0</v>
      </c>
      <c r="N842" s="99"/>
      <c r="O842" s="103">
        <f>SUMIFS(ID!$AD:$AD,ID!$AB:$AB,$N842)</f>
        <v>0</v>
      </c>
      <c r="P842" s="99" t="str">
        <f t="shared" si="107"/>
        <v/>
      </c>
      <c r="Q842" s="22">
        <f t="shared" si="106"/>
        <v>0</v>
      </c>
      <c r="R842" s="30"/>
      <c r="S842" s="22">
        <f t="shared" si="108"/>
        <v>0</v>
      </c>
      <c r="T842" s="30"/>
      <c r="U842" s="22">
        <f t="shared" si="109"/>
        <v>0</v>
      </c>
      <c r="V842" s="78">
        <f t="shared" si="113"/>
        <v>0</v>
      </c>
      <c r="W842" s="22">
        <f t="shared" si="110"/>
        <v>0</v>
      </c>
      <c r="X842" s="76"/>
      <c r="Y842" s="22">
        <f>IF(OR(X842="",X842=ФИО!$Q$8),0,IF(COUNTIF(X:X,X842)=1,0,1))</f>
        <v>0</v>
      </c>
      <c r="AA842" s="2">
        <f>INDEX(ФИО!B:B,SUMIFS(ФИО!D:D,ФИО!Q:Q,БЮДЖЕТ!X842))</f>
        <v>0</v>
      </c>
    </row>
    <row r="843" spans="1:27" x14ac:dyDescent="0.25">
      <c r="A843" s="1"/>
      <c r="B843" s="5">
        <f t="shared" si="111"/>
        <v>843</v>
      </c>
      <c r="C843" s="5" t="str">
        <f t="shared" si="112"/>
        <v/>
      </c>
      <c r="D843" s="99"/>
      <c r="E843" s="103">
        <f>SUMIFS(ID!$H:$H,ID!$F:$F,$D843)</f>
        <v>0</v>
      </c>
      <c r="F843" s="99"/>
      <c r="G843" s="103">
        <f>SUMIFS(ID!$L:$L,ID!$J:$J,$F843)</f>
        <v>0</v>
      </c>
      <c r="H843" s="99"/>
      <c r="I843" s="103">
        <f>SUMIFS(ID!$P:$P,ID!$N:$N,$H843)</f>
        <v>0</v>
      </c>
      <c r="J843" s="99"/>
      <c r="K843" s="103">
        <f>SUMIFS(ID!$T:$T,ID!$R:$R,$J843)</f>
        <v>0</v>
      </c>
      <c r="L843" s="99"/>
      <c r="M843" s="103">
        <f>SUMIFS(ID!$X:$X,ID!$V:$V,$L843)</f>
        <v>0</v>
      </c>
      <c r="N843" s="99"/>
      <c r="O843" s="103">
        <f>SUMIFS(ID!$AD:$AD,ID!$AB:$AB,$N843)</f>
        <v>0</v>
      </c>
      <c r="P843" s="99" t="str">
        <f t="shared" si="107"/>
        <v/>
      </c>
      <c r="Q843" s="22">
        <f t="shared" ref="Q843:Q906" si="114">IF(P843="Ошибка!",1,IF(P843="",0,IF(COUNTIF(P:P,P843)=1,0,1)))</f>
        <v>0</v>
      </c>
      <c r="R843" s="30"/>
      <c r="S843" s="22">
        <f t="shared" si="108"/>
        <v>0</v>
      </c>
      <c r="T843" s="30"/>
      <c r="U843" s="22">
        <f t="shared" si="109"/>
        <v>0</v>
      </c>
      <c r="V843" s="78">
        <f t="shared" si="113"/>
        <v>0</v>
      </c>
      <c r="W843" s="22">
        <f t="shared" si="110"/>
        <v>0</v>
      </c>
      <c r="X843" s="76"/>
      <c r="Y843" s="22">
        <f>IF(OR(X843="",X843=ФИО!$Q$8),0,IF(COUNTIF(X:X,X843)=1,0,1))</f>
        <v>0</v>
      </c>
      <c r="AA843" s="2">
        <f>INDEX(ФИО!B:B,SUMIFS(ФИО!D:D,ФИО!Q:Q,БЮДЖЕТ!X843))</f>
        <v>0</v>
      </c>
    </row>
    <row r="844" spans="1:27" x14ac:dyDescent="0.25">
      <c r="A844" s="1"/>
      <c r="B844" s="5">
        <f t="shared" si="111"/>
        <v>844</v>
      </c>
      <c r="C844" s="5" t="str">
        <f t="shared" si="112"/>
        <v/>
      </c>
      <c r="D844" s="99"/>
      <c r="E844" s="103">
        <f>SUMIFS(ID!$H:$H,ID!$F:$F,$D844)</f>
        <v>0</v>
      </c>
      <c r="F844" s="99"/>
      <c r="G844" s="103">
        <f>SUMIFS(ID!$L:$L,ID!$J:$J,$F844)</f>
        <v>0</v>
      </c>
      <c r="H844" s="99"/>
      <c r="I844" s="103">
        <f>SUMIFS(ID!$P:$P,ID!$N:$N,$H844)</f>
        <v>0</v>
      </c>
      <c r="J844" s="99"/>
      <c r="K844" s="103">
        <f>SUMIFS(ID!$T:$T,ID!$R:$R,$J844)</f>
        <v>0</v>
      </c>
      <c r="L844" s="99"/>
      <c r="M844" s="103">
        <f>SUMIFS(ID!$X:$X,ID!$V:$V,$L844)</f>
        <v>0</v>
      </c>
      <c r="N844" s="99"/>
      <c r="O844" s="103">
        <f>SUMIFS(ID!$AD:$AD,ID!$AB:$AB,$N844)</f>
        <v>0</v>
      </c>
      <c r="P844" s="99" t="str">
        <f t="shared" ref="P844:P907" si="115">IF(OR(N844="",O844=0),"",IF(OR(E844=0,G844=0,I844=0,M844=0),"Ошибка!",E844&amp;"."&amp;G844&amp;"."&amp;I844&amp;"."&amp;M844&amp;"."&amp;O844))</f>
        <v/>
      </c>
      <c r="Q844" s="22">
        <f t="shared" si="114"/>
        <v>0</v>
      </c>
      <c r="R844" s="30"/>
      <c r="S844" s="22">
        <f t="shared" si="108"/>
        <v>0</v>
      </c>
      <c r="T844" s="30"/>
      <c r="U844" s="22">
        <f t="shared" si="109"/>
        <v>0</v>
      </c>
      <c r="V844" s="78">
        <f t="shared" si="113"/>
        <v>0</v>
      </c>
      <c r="W844" s="22">
        <f t="shared" si="110"/>
        <v>0</v>
      </c>
      <c r="X844" s="76"/>
      <c r="Y844" s="22">
        <f>IF(OR(X844="",X844=ФИО!$Q$8),0,IF(COUNTIF(X:X,X844)=1,0,1))</f>
        <v>0</v>
      </c>
      <c r="AA844" s="2">
        <f>INDEX(ФИО!B:B,SUMIFS(ФИО!D:D,ФИО!Q:Q,БЮДЖЕТ!X844))</f>
        <v>0</v>
      </c>
    </row>
    <row r="845" spans="1:27" x14ac:dyDescent="0.25">
      <c r="A845" s="1"/>
      <c r="B845" s="5">
        <f t="shared" si="111"/>
        <v>845</v>
      </c>
      <c r="C845" s="5" t="str">
        <f t="shared" si="112"/>
        <v/>
      </c>
      <c r="D845" s="99"/>
      <c r="E845" s="103">
        <f>SUMIFS(ID!$H:$H,ID!$F:$F,$D845)</f>
        <v>0</v>
      </c>
      <c r="F845" s="99"/>
      <c r="G845" s="103">
        <f>SUMIFS(ID!$L:$L,ID!$J:$J,$F845)</f>
        <v>0</v>
      </c>
      <c r="H845" s="99"/>
      <c r="I845" s="103">
        <f>SUMIFS(ID!$P:$P,ID!$N:$N,$H845)</f>
        <v>0</v>
      </c>
      <c r="J845" s="99"/>
      <c r="K845" s="103">
        <f>SUMIFS(ID!$T:$T,ID!$R:$R,$J845)</f>
        <v>0</v>
      </c>
      <c r="L845" s="99"/>
      <c r="M845" s="103">
        <f>SUMIFS(ID!$X:$X,ID!$V:$V,$L845)</f>
        <v>0</v>
      </c>
      <c r="N845" s="99"/>
      <c r="O845" s="103">
        <f>SUMIFS(ID!$AD:$AD,ID!$AB:$AB,$N845)</f>
        <v>0</v>
      </c>
      <c r="P845" s="99" t="str">
        <f t="shared" si="115"/>
        <v/>
      </c>
      <c r="Q845" s="22">
        <f t="shared" si="114"/>
        <v>0</v>
      </c>
      <c r="R845" s="30"/>
      <c r="S845" s="22">
        <f t="shared" ref="S845:S908" si="116">IF(OR(AND($P845&lt;&gt;"",R845=0),AND($P845="",AND(R845&lt;&gt;0,R845&lt;&gt;""))),1,0)</f>
        <v>0</v>
      </c>
      <c r="T845" s="30"/>
      <c r="U845" s="22">
        <f t="shared" ref="U845:U908" si="117">IF(OR(AND($P845&lt;&gt;"",T845=0),AND($P845="",AND(T845&lt;&gt;0,T845&lt;&gt;""))),1,0)</f>
        <v>0</v>
      </c>
      <c r="V845" s="78">
        <f t="shared" si="113"/>
        <v>0</v>
      </c>
      <c r="W845" s="22">
        <f t="shared" ref="W845:W908" si="118">IF(OR(AND($P845&lt;&gt;"",V845=0),AND($P845="",AND(V845&lt;&gt;0,V845&lt;&gt;""))),1,0)</f>
        <v>0</v>
      </c>
      <c r="X845" s="76"/>
      <c r="Y845" s="22">
        <f>IF(OR(X845="",X845=ФИО!$Q$8),0,IF(COUNTIF(X:X,X845)=1,0,1))</f>
        <v>0</v>
      </c>
      <c r="AA845" s="2">
        <f>INDEX(ФИО!B:B,SUMIFS(ФИО!D:D,ФИО!Q:Q,БЮДЖЕТ!X845))</f>
        <v>0</v>
      </c>
    </row>
    <row r="846" spans="1:27" x14ac:dyDescent="0.25">
      <c r="A846" s="1"/>
      <c r="B846" s="5">
        <f t="shared" ref="B846:B909" si="119">ROW(A846)</f>
        <v>846</v>
      </c>
      <c r="C846" s="5" t="str">
        <f t="shared" si="112"/>
        <v/>
      </c>
      <c r="D846" s="99"/>
      <c r="E846" s="103">
        <f>SUMIFS(ID!$H:$H,ID!$F:$F,$D846)</f>
        <v>0</v>
      </c>
      <c r="F846" s="99"/>
      <c r="G846" s="103">
        <f>SUMIFS(ID!$L:$L,ID!$J:$J,$F846)</f>
        <v>0</v>
      </c>
      <c r="H846" s="99"/>
      <c r="I846" s="103">
        <f>SUMIFS(ID!$P:$P,ID!$N:$N,$H846)</f>
        <v>0</v>
      </c>
      <c r="J846" s="99"/>
      <c r="K846" s="103">
        <f>SUMIFS(ID!$T:$T,ID!$R:$R,$J846)</f>
        <v>0</v>
      </c>
      <c r="L846" s="99"/>
      <c r="M846" s="103">
        <f>SUMIFS(ID!$X:$X,ID!$V:$V,$L846)</f>
        <v>0</v>
      </c>
      <c r="N846" s="99"/>
      <c r="O846" s="103">
        <f>SUMIFS(ID!$AD:$AD,ID!$AB:$AB,$N846)</f>
        <v>0</v>
      </c>
      <c r="P846" s="99" t="str">
        <f t="shared" si="115"/>
        <v/>
      </c>
      <c r="Q846" s="22">
        <f t="shared" si="114"/>
        <v>0</v>
      </c>
      <c r="R846" s="30"/>
      <c r="S846" s="22">
        <f t="shared" si="116"/>
        <v>0</v>
      </c>
      <c r="T846" s="30"/>
      <c r="U846" s="22">
        <f t="shared" si="117"/>
        <v>0</v>
      </c>
      <c r="V846" s="78">
        <f t="shared" si="113"/>
        <v>0</v>
      </c>
      <c r="W846" s="22">
        <f t="shared" si="118"/>
        <v>0</v>
      </c>
      <c r="X846" s="76"/>
      <c r="Y846" s="22">
        <f>IF(OR(X846="",X846=ФИО!$Q$8),0,IF(COUNTIF(X:X,X846)=1,0,1))</f>
        <v>0</v>
      </c>
      <c r="AA846" s="2">
        <f>INDEX(ФИО!B:B,SUMIFS(ФИО!D:D,ФИО!Q:Q,БЮДЖЕТ!X846))</f>
        <v>0</v>
      </c>
    </row>
    <row r="847" spans="1:27" x14ac:dyDescent="0.25">
      <c r="A847" s="1"/>
      <c r="B847" s="5">
        <f t="shared" si="119"/>
        <v>847</v>
      </c>
      <c r="C847" s="5" t="str">
        <f t="shared" ref="C847:C910" si="120">IF(OR(P847="",C846=""),"",C846+1)</f>
        <v/>
      </c>
      <c r="D847" s="99"/>
      <c r="E847" s="103">
        <f>SUMIFS(ID!$H:$H,ID!$F:$F,$D847)</f>
        <v>0</v>
      </c>
      <c r="F847" s="99"/>
      <c r="G847" s="103">
        <f>SUMIFS(ID!$L:$L,ID!$J:$J,$F847)</f>
        <v>0</v>
      </c>
      <c r="H847" s="99"/>
      <c r="I847" s="103">
        <f>SUMIFS(ID!$P:$P,ID!$N:$N,$H847)</f>
        <v>0</v>
      </c>
      <c r="J847" s="99"/>
      <c r="K847" s="103">
        <f>SUMIFS(ID!$T:$T,ID!$R:$R,$J847)</f>
        <v>0</v>
      </c>
      <c r="L847" s="99"/>
      <c r="M847" s="103">
        <f>SUMIFS(ID!$X:$X,ID!$V:$V,$L847)</f>
        <v>0</v>
      </c>
      <c r="N847" s="99"/>
      <c r="O847" s="103">
        <f>SUMIFS(ID!$AD:$AD,ID!$AB:$AB,$N847)</f>
        <v>0</v>
      </c>
      <c r="P847" s="99" t="str">
        <f t="shared" si="115"/>
        <v/>
      </c>
      <c r="Q847" s="22">
        <f t="shared" si="114"/>
        <v>0</v>
      </c>
      <c r="R847" s="30"/>
      <c r="S847" s="22">
        <f t="shared" si="116"/>
        <v>0</v>
      </c>
      <c r="T847" s="30"/>
      <c r="U847" s="22">
        <f t="shared" si="117"/>
        <v>0</v>
      </c>
      <c r="V847" s="78">
        <f t="shared" si="113"/>
        <v>0</v>
      </c>
      <c r="W847" s="22">
        <f t="shared" si="118"/>
        <v>0</v>
      </c>
      <c r="X847" s="76"/>
      <c r="Y847" s="22">
        <f>IF(OR(X847="",X847=ФИО!$Q$8),0,IF(COUNTIF(X:X,X847)=1,0,1))</f>
        <v>0</v>
      </c>
      <c r="AA847" s="2">
        <f>INDEX(ФИО!B:B,SUMIFS(ФИО!D:D,ФИО!Q:Q,БЮДЖЕТ!X847))</f>
        <v>0</v>
      </c>
    </row>
    <row r="848" spans="1:27" x14ac:dyDescent="0.25">
      <c r="A848" s="1"/>
      <c r="B848" s="5">
        <f t="shared" si="119"/>
        <v>848</v>
      </c>
      <c r="C848" s="5" t="str">
        <f t="shared" si="120"/>
        <v/>
      </c>
      <c r="D848" s="99"/>
      <c r="E848" s="103">
        <f>SUMIFS(ID!$H:$H,ID!$F:$F,$D848)</f>
        <v>0</v>
      </c>
      <c r="F848" s="99"/>
      <c r="G848" s="103">
        <f>SUMIFS(ID!$L:$L,ID!$J:$J,$F848)</f>
        <v>0</v>
      </c>
      <c r="H848" s="99"/>
      <c r="I848" s="103">
        <f>SUMIFS(ID!$P:$P,ID!$N:$N,$H848)</f>
        <v>0</v>
      </c>
      <c r="J848" s="99"/>
      <c r="K848" s="103">
        <f>SUMIFS(ID!$T:$T,ID!$R:$R,$J848)</f>
        <v>0</v>
      </c>
      <c r="L848" s="99"/>
      <c r="M848" s="103">
        <f>SUMIFS(ID!$X:$X,ID!$V:$V,$L848)</f>
        <v>0</v>
      </c>
      <c r="N848" s="99"/>
      <c r="O848" s="103">
        <f>SUMIFS(ID!$AD:$AD,ID!$AB:$AB,$N848)</f>
        <v>0</v>
      </c>
      <c r="P848" s="99" t="str">
        <f t="shared" si="115"/>
        <v/>
      </c>
      <c r="Q848" s="22">
        <f t="shared" si="114"/>
        <v>0</v>
      </c>
      <c r="R848" s="30"/>
      <c r="S848" s="22">
        <f t="shared" si="116"/>
        <v>0</v>
      </c>
      <c r="T848" s="30"/>
      <c r="U848" s="22">
        <f t="shared" si="117"/>
        <v>0</v>
      </c>
      <c r="V848" s="78">
        <f t="shared" si="113"/>
        <v>0</v>
      </c>
      <c r="W848" s="22">
        <f t="shared" si="118"/>
        <v>0</v>
      </c>
      <c r="X848" s="76"/>
      <c r="Y848" s="22">
        <f>IF(OR(X848="",X848=ФИО!$Q$8),0,IF(COUNTIF(X:X,X848)=1,0,1))</f>
        <v>0</v>
      </c>
      <c r="AA848" s="2">
        <f>INDEX(ФИО!B:B,SUMIFS(ФИО!D:D,ФИО!Q:Q,БЮДЖЕТ!X848))</f>
        <v>0</v>
      </c>
    </row>
    <row r="849" spans="1:27" x14ac:dyDescent="0.25">
      <c r="A849" s="1"/>
      <c r="B849" s="5">
        <f t="shared" si="119"/>
        <v>849</v>
      </c>
      <c r="C849" s="5" t="str">
        <f t="shared" si="120"/>
        <v/>
      </c>
      <c r="D849" s="99"/>
      <c r="E849" s="103">
        <f>SUMIFS(ID!$H:$H,ID!$F:$F,$D849)</f>
        <v>0</v>
      </c>
      <c r="F849" s="99"/>
      <c r="G849" s="103">
        <f>SUMIFS(ID!$L:$L,ID!$J:$J,$F849)</f>
        <v>0</v>
      </c>
      <c r="H849" s="99"/>
      <c r="I849" s="103">
        <f>SUMIFS(ID!$P:$P,ID!$N:$N,$H849)</f>
        <v>0</v>
      </c>
      <c r="J849" s="99"/>
      <c r="K849" s="103">
        <f>SUMIFS(ID!$T:$T,ID!$R:$R,$J849)</f>
        <v>0</v>
      </c>
      <c r="L849" s="99"/>
      <c r="M849" s="103">
        <f>SUMIFS(ID!$X:$X,ID!$V:$V,$L849)</f>
        <v>0</v>
      </c>
      <c r="N849" s="99"/>
      <c r="O849" s="103">
        <f>SUMIFS(ID!$AD:$AD,ID!$AB:$AB,$N849)</f>
        <v>0</v>
      </c>
      <c r="P849" s="99" t="str">
        <f t="shared" si="115"/>
        <v/>
      </c>
      <c r="Q849" s="22">
        <f t="shared" si="114"/>
        <v>0</v>
      </c>
      <c r="R849" s="30"/>
      <c r="S849" s="22">
        <f t="shared" si="116"/>
        <v>0</v>
      </c>
      <c r="T849" s="30"/>
      <c r="U849" s="22">
        <f t="shared" si="117"/>
        <v>0</v>
      </c>
      <c r="V849" s="78">
        <f t="shared" si="113"/>
        <v>0</v>
      </c>
      <c r="W849" s="22">
        <f t="shared" si="118"/>
        <v>0</v>
      </c>
      <c r="X849" s="76"/>
      <c r="Y849" s="22">
        <f>IF(OR(X849="",X849=ФИО!$Q$8),0,IF(COUNTIF(X:X,X849)=1,0,1))</f>
        <v>0</v>
      </c>
      <c r="AA849" s="2">
        <f>INDEX(ФИО!B:B,SUMIFS(ФИО!D:D,ФИО!Q:Q,БЮДЖЕТ!X849))</f>
        <v>0</v>
      </c>
    </row>
    <row r="850" spans="1:27" x14ac:dyDescent="0.25">
      <c r="A850" s="1"/>
      <c r="B850" s="5">
        <f t="shared" si="119"/>
        <v>850</v>
      </c>
      <c r="C850" s="5" t="str">
        <f t="shared" si="120"/>
        <v/>
      </c>
      <c r="D850" s="99"/>
      <c r="E850" s="103">
        <f>SUMIFS(ID!$H:$H,ID!$F:$F,$D850)</f>
        <v>0</v>
      </c>
      <c r="F850" s="99"/>
      <c r="G850" s="103">
        <f>SUMIFS(ID!$L:$L,ID!$J:$J,$F850)</f>
        <v>0</v>
      </c>
      <c r="H850" s="99"/>
      <c r="I850" s="103">
        <f>SUMIFS(ID!$P:$P,ID!$N:$N,$H850)</f>
        <v>0</v>
      </c>
      <c r="J850" s="99"/>
      <c r="K850" s="103">
        <f>SUMIFS(ID!$T:$T,ID!$R:$R,$J850)</f>
        <v>0</v>
      </c>
      <c r="L850" s="99"/>
      <c r="M850" s="103">
        <f>SUMIFS(ID!$X:$X,ID!$V:$V,$L850)</f>
        <v>0</v>
      </c>
      <c r="N850" s="99"/>
      <c r="O850" s="103">
        <f>SUMIFS(ID!$AD:$AD,ID!$AB:$AB,$N850)</f>
        <v>0</v>
      </c>
      <c r="P850" s="99" t="str">
        <f t="shared" si="115"/>
        <v/>
      </c>
      <c r="Q850" s="22">
        <f t="shared" si="114"/>
        <v>0</v>
      </c>
      <c r="R850" s="30"/>
      <c r="S850" s="22">
        <f t="shared" si="116"/>
        <v>0</v>
      </c>
      <c r="T850" s="30"/>
      <c r="U850" s="22">
        <f t="shared" si="117"/>
        <v>0</v>
      </c>
      <c r="V850" s="78">
        <f t="shared" si="113"/>
        <v>0</v>
      </c>
      <c r="W850" s="22">
        <f t="shared" si="118"/>
        <v>0</v>
      </c>
      <c r="X850" s="76"/>
      <c r="Y850" s="22">
        <f>IF(OR(X850="",X850=ФИО!$Q$8),0,IF(COUNTIF(X:X,X850)=1,0,1))</f>
        <v>0</v>
      </c>
      <c r="AA850" s="2">
        <f>INDEX(ФИО!B:B,SUMIFS(ФИО!D:D,ФИО!Q:Q,БЮДЖЕТ!X850))</f>
        <v>0</v>
      </c>
    </row>
    <row r="851" spans="1:27" x14ac:dyDescent="0.25">
      <c r="A851" s="1"/>
      <c r="B851" s="5">
        <f t="shared" si="119"/>
        <v>851</v>
      </c>
      <c r="C851" s="5" t="str">
        <f t="shared" si="120"/>
        <v/>
      </c>
      <c r="D851" s="99"/>
      <c r="E851" s="103">
        <f>SUMIFS(ID!$H:$H,ID!$F:$F,$D851)</f>
        <v>0</v>
      </c>
      <c r="F851" s="99"/>
      <c r="G851" s="103">
        <f>SUMIFS(ID!$L:$L,ID!$J:$J,$F851)</f>
        <v>0</v>
      </c>
      <c r="H851" s="99"/>
      <c r="I851" s="103">
        <f>SUMIFS(ID!$P:$P,ID!$N:$N,$H851)</f>
        <v>0</v>
      </c>
      <c r="J851" s="99"/>
      <c r="K851" s="103">
        <f>SUMIFS(ID!$T:$T,ID!$R:$R,$J851)</f>
        <v>0</v>
      </c>
      <c r="L851" s="99"/>
      <c r="M851" s="103">
        <f>SUMIFS(ID!$X:$X,ID!$V:$V,$L851)</f>
        <v>0</v>
      </c>
      <c r="N851" s="99"/>
      <c r="O851" s="103">
        <f>SUMIFS(ID!$AD:$AD,ID!$AB:$AB,$N851)</f>
        <v>0</v>
      </c>
      <c r="P851" s="99" t="str">
        <f t="shared" si="115"/>
        <v/>
      </c>
      <c r="Q851" s="22">
        <f t="shared" si="114"/>
        <v>0</v>
      </c>
      <c r="R851" s="30"/>
      <c r="S851" s="22">
        <f t="shared" si="116"/>
        <v>0</v>
      </c>
      <c r="T851" s="30"/>
      <c r="U851" s="22">
        <f t="shared" si="117"/>
        <v>0</v>
      </c>
      <c r="V851" s="78">
        <f t="shared" si="113"/>
        <v>0</v>
      </c>
      <c r="W851" s="22">
        <f t="shared" si="118"/>
        <v>0</v>
      </c>
      <c r="X851" s="76"/>
      <c r="Y851" s="22">
        <f>IF(OR(X851="",X851=ФИО!$Q$8),0,IF(COUNTIF(X:X,X851)=1,0,1))</f>
        <v>0</v>
      </c>
      <c r="AA851" s="2">
        <f>INDEX(ФИО!B:B,SUMIFS(ФИО!D:D,ФИО!Q:Q,БЮДЖЕТ!X851))</f>
        <v>0</v>
      </c>
    </row>
    <row r="852" spans="1:27" x14ac:dyDescent="0.25">
      <c r="A852" s="1"/>
      <c r="B852" s="5">
        <f t="shared" si="119"/>
        <v>852</v>
      </c>
      <c r="C852" s="5" t="str">
        <f t="shared" si="120"/>
        <v/>
      </c>
      <c r="D852" s="99"/>
      <c r="E852" s="103">
        <f>SUMIFS(ID!$H:$H,ID!$F:$F,$D852)</f>
        <v>0</v>
      </c>
      <c r="F852" s="99"/>
      <c r="G852" s="103">
        <f>SUMIFS(ID!$L:$L,ID!$J:$J,$F852)</f>
        <v>0</v>
      </c>
      <c r="H852" s="99"/>
      <c r="I852" s="103">
        <f>SUMIFS(ID!$P:$P,ID!$N:$N,$H852)</f>
        <v>0</v>
      </c>
      <c r="J852" s="99"/>
      <c r="K852" s="103">
        <f>SUMIFS(ID!$T:$T,ID!$R:$R,$J852)</f>
        <v>0</v>
      </c>
      <c r="L852" s="99"/>
      <c r="M852" s="103">
        <f>SUMIFS(ID!$X:$X,ID!$V:$V,$L852)</f>
        <v>0</v>
      </c>
      <c r="N852" s="99"/>
      <c r="O852" s="103">
        <f>SUMIFS(ID!$AD:$AD,ID!$AB:$AB,$N852)</f>
        <v>0</v>
      </c>
      <c r="P852" s="99" t="str">
        <f t="shared" si="115"/>
        <v/>
      </c>
      <c r="Q852" s="22">
        <f t="shared" si="114"/>
        <v>0</v>
      </c>
      <c r="R852" s="30"/>
      <c r="S852" s="22">
        <f t="shared" si="116"/>
        <v>0</v>
      </c>
      <c r="T852" s="30"/>
      <c r="U852" s="22">
        <f t="shared" si="117"/>
        <v>0</v>
      </c>
      <c r="V852" s="78">
        <f t="shared" si="113"/>
        <v>0</v>
      </c>
      <c r="W852" s="22">
        <f t="shared" si="118"/>
        <v>0</v>
      </c>
      <c r="X852" s="76"/>
      <c r="Y852" s="22">
        <f>IF(OR(X852="",X852=ФИО!$Q$8),0,IF(COUNTIF(X:X,X852)=1,0,1))</f>
        <v>0</v>
      </c>
      <c r="AA852" s="2">
        <f>INDEX(ФИО!B:B,SUMIFS(ФИО!D:D,ФИО!Q:Q,БЮДЖЕТ!X852))</f>
        <v>0</v>
      </c>
    </row>
    <row r="853" spans="1:27" x14ac:dyDescent="0.25">
      <c r="A853" s="1"/>
      <c r="B853" s="5">
        <f t="shared" si="119"/>
        <v>853</v>
      </c>
      <c r="C853" s="5" t="str">
        <f t="shared" si="120"/>
        <v/>
      </c>
      <c r="D853" s="99"/>
      <c r="E853" s="103">
        <f>SUMIFS(ID!$H:$H,ID!$F:$F,$D853)</f>
        <v>0</v>
      </c>
      <c r="F853" s="99"/>
      <c r="G853" s="103">
        <f>SUMIFS(ID!$L:$L,ID!$J:$J,$F853)</f>
        <v>0</v>
      </c>
      <c r="H853" s="99"/>
      <c r="I853" s="103">
        <f>SUMIFS(ID!$P:$P,ID!$N:$N,$H853)</f>
        <v>0</v>
      </c>
      <c r="J853" s="99"/>
      <c r="K853" s="103">
        <f>SUMIFS(ID!$T:$T,ID!$R:$R,$J853)</f>
        <v>0</v>
      </c>
      <c r="L853" s="99"/>
      <c r="M853" s="103">
        <f>SUMIFS(ID!$X:$X,ID!$V:$V,$L853)</f>
        <v>0</v>
      </c>
      <c r="N853" s="99"/>
      <c r="O853" s="103">
        <f>SUMIFS(ID!$AD:$AD,ID!$AB:$AB,$N853)</f>
        <v>0</v>
      </c>
      <c r="P853" s="99" t="str">
        <f t="shared" si="115"/>
        <v/>
      </c>
      <c r="Q853" s="22">
        <f t="shared" si="114"/>
        <v>0</v>
      </c>
      <c r="R853" s="30"/>
      <c r="S853" s="22">
        <f t="shared" si="116"/>
        <v>0</v>
      </c>
      <c r="T853" s="30"/>
      <c r="U853" s="22">
        <f t="shared" si="117"/>
        <v>0</v>
      </c>
      <c r="V853" s="78">
        <f t="shared" si="113"/>
        <v>0</v>
      </c>
      <c r="W853" s="22">
        <f t="shared" si="118"/>
        <v>0</v>
      </c>
      <c r="X853" s="76"/>
      <c r="Y853" s="22">
        <f>IF(OR(X853="",X853=ФИО!$Q$8),0,IF(COUNTIF(X:X,X853)=1,0,1))</f>
        <v>0</v>
      </c>
      <c r="AA853" s="2">
        <f>INDEX(ФИО!B:B,SUMIFS(ФИО!D:D,ФИО!Q:Q,БЮДЖЕТ!X853))</f>
        <v>0</v>
      </c>
    </row>
    <row r="854" spans="1:27" x14ac:dyDescent="0.25">
      <c r="A854" s="1"/>
      <c r="B854" s="5">
        <f t="shared" si="119"/>
        <v>854</v>
      </c>
      <c r="C854" s="5" t="str">
        <f t="shared" si="120"/>
        <v/>
      </c>
      <c r="D854" s="99"/>
      <c r="E854" s="103">
        <f>SUMIFS(ID!$H:$H,ID!$F:$F,$D854)</f>
        <v>0</v>
      </c>
      <c r="F854" s="99"/>
      <c r="G854" s="103">
        <f>SUMIFS(ID!$L:$L,ID!$J:$J,$F854)</f>
        <v>0</v>
      </c>
      <c r="H854" s="99"/>
      <c r="I854" s="103">
        <f>SUMIFS(ID!$P:$P,ID!$N:$N,$H854)</f>
        <v>0</v>
      </c>
      <c r="J854" s="99"/>
      <c r="K854" s="103">
        <f>SUMIFS(ID!$T:$T,ID!$R:$R,$J854)</f>
        <v>0</v>
      </c>
      <c r="L854" s="99"/>
      <c r="M854" s="103">
        <f>SUMIFS(ID!$X:$X,ID!$V:$V,$L854)</f>
        <v>0</v>
      </c>
      <c r="N854" s="99"/>
      <c r="O854" s="103">
        <f>SUMIFS(ID!$AD:$AD,ID!$AB:$AB,$N854)</f>
        <v>0</v>
      </c>
      <c r="P854" s="99" t="str">
        <f t="shared" si="115"/>
        <v/>
      </c>
      <c r="Q854" s="22">
        <f t="shared" si="114"/>
        <v>0</v>
      </c>
      <c r="R854" s="30"/>
      <c r="S854" s="22">
        <f t="shared" si="116"/>
        <v>0</v>
      </c>
      <c r="T854" s="30"/>
      <c r="U854" s="22">
        <f t="shared" si="117"/>
        <v>0</v>
      </c>
      <c r="V854" s="78">
        <f t="shared" si="113"/>
        <v>0</v>
      </c>
      <c r="W854" s="22">
        <f t="shared" si="118"/>
        <v>0</v>
      </c>
      <c r="X854" s="76"/>
      <c r="Y854" s="22">
        <f>IF(OR(X854="",X854=ФИО!$Q$8),0,IF(COUNTIF(X:X,X854)=1,0,1))</f>
        <v>0</v>
      </c>
      <c r="AA854" s="2">
        <f>INDEX(ФИО!B:B,SUMIFS(ФИО!D:D,ФИО!Q:Q,БЮДЖЕТ!X854))</f>
        <v>0</v>
      </c>
    </row>
    <row r="855" spans="1:27" x14ac:dyDescent="0.25">
      <c r="A855" s="1"/>
      <c r="B855" s="5">
        <f t="shared" si="119"/>
        <v>855</v>
      </c>
      <c r="C855" s="5" t="str">
        <f t="shared" si="120"/>
        <v/>
      </c>
      <c r="D855" s="99"/>
      <c r="E855" s="103">
        <f>SUMIFS(ID!$H:$H,ID!$F:$F,$D855)</f>
        <v>0</v>
      </c>
      <c r="F855" s="99"/>
      <c r="G855" s="103">
        <f>SUMIFS(ID!$L:$L,ID!$J:$J,$F855)</f>
        <v>0</v>
      </c>
      <c r="H855" s="99"/>
      <c r="I855" s="103">
        <f>SUMIFS(ID!$P:$P,ID!$N:$N,$H855)</f>
        <v>0</v>
      </c>
      <c r="J855" s="99"/>
      <c r="K855" s="103">
        <f>SUMIFS(ID!$T:$T,ID!$R:$R,$J855)</f>
        <v>0</v>
      </c>
      <c r="L855" s="99"/>
      <c r="M855" s="103">
        <f>SUMIFS(ID!$X:$X,ID!$V:$V,$L855)</f>
        <v>0</v>
      </c>
      <c r="N855" s="99"/>
      <c r="O855" s="103">
        <f>SUMIFS(ID!$AD:$AD,ID!$AB:$AB,$N855)</f>
        <v>0</v>
      </c>
      <c r="P855" s="99" t="str">
        <f t="shared" si="115"/>
        <v/>
      </c>
      <c r="Q855" s="22">
        <f t="shared" si="114"/>
        <v>0</v>
      </c>
      <c r="R855" s="30"/>
      <c r="S855" s="22">
        <f t="shared" si="116"/>
        <v>0</v>
      </c>
      <c r="T855" s="30"/>
      <c r="U855" s="22">
        <f t="shared" si="117"/>
        <v>0</v>
      </c>
      <c r="V855" s="78">
        <f t="shared" si="113"/>
        <v>0</v>
      </c>
      <c r="W855" s="22">
        <f t="shared" si="118"/>
        <v>0</v>
      </c>
      <c r="X855" s="76"/>
      <c r="Y855" s="22">
        <f>IF(OR(X855="",X855=ФИО!$Q$8),0,IF(COUNTIF(X:X,X855)=1,0,1))</f>
        <v>0</v>
      </c>
      <c r="AA855" s="2">
        <f>INDEX(ФИО!B:B,SUMIFS(ФИО!D:D,ФИО!Q:Q,БЮДЖЕТ!X855))</f>
        <v>0</v>
      </c>
    </row>
    <row r="856" spans="1:27" x14ac:dyDescent="0.25">
      <c r="A856" s="1"/>
      <c r="B856" s="5">
        <f t="shared" si="119"/>
        <v>856</v>
      </c>
      <c r="C856" s="5" t="str">
        <f t="shared" si="120"/>
        <v/>
      </c>
      <c r="D856" s="99"/>
      <c r="E856" s="103">
        <f>SUMIFS(ID!$H:$H,ID!$F:$F,$D856)</f>
        <v>0</v>
      </c>
      <c r="F856" s="99"/>
      <c r="G856" s="103">
        <f>SUMIFS(ID!$L:$L,ID!$J:$J,$F856)</f>
        <v>0</v>
      </c>
      <c r="H856" s="99"/>
      <c r="I856" s="103">
        <f>SUMIFS(ID!$P:$P,ID!$N:$N,$H856)</f>
        <v>0</v>
      </c>
      <c r="J856" s="99"/>
      <c r="K856" s="103">
        <f>SUMIFS(ID!$T:$T,ID!$R:$R,$J856)</f>
        <v>0</v>
      </c>
      <c r="L856" s="99"/>
      <c r="M856" s="103">
        <f>SUMIFS(ID!$X:$X,ID!$V:$V,$L856)</f>
        <v>0</v>
      </c>
      <c r="N856" s="99"/>
      <c r="O856" s="103">
        <f>SUMIFS(ID!$AD:$AD,ID!$AB:$AB,$N856)</f>
        <v>0</v>
      </c>
      <c r="P856" s="99" t="str">
        <f t="shared" si="115"/>
        <v/>
      </c>
      <c r="Q856" s="22">
        <f t="shared" si="114"/>
        <v>0</v>
      </c>
      <c r="R856" s="30"/>
      <c r="S856" s="22">
        <f t="shared" si="116"/>
        <v>0</v>
      </c>
      <c r="T856" s="30"/>
      <c r="U856" s="22">
        <f t="shared" si="117"/>
        <v>0</v>
      </c>
      <c r="V856" s="78">
        <f t="shared" si="113"/>
        <v>0</v>
      </c>
      <c r="W856" s="22">
        <f t="shared" si="118"/>
        <v>0</v>
      </c>
      <c r="X856" s="76"/>
      <c r="Y856" s="22">
        <f>IF(OR(X856="",X856=ФИО!$Q$8),0,IF(COUNTIF(X:X,X856)=1,0,1))</f>
        <v>0</v>
      </c>
      <c r="AA856" s="2">
        <f>INDEX(ФИО!B:B,SUMIFS(ФИО!D:D,ФИО!Q:Q,БЮДЖЕТ!X856))</f>
        <v>0</v>
      </c>
    </row>
    <row r="857" spans="1:27" x14ac:dyDescent="0.25">
      <c r="A857" s="1"/>
      <c r="B857" s="5">
        <f t="shared" si="119"/>
        <v>857</v>
      </c>
      <c r="C857" s="5" t="str">
        <f t="shared" si="120"/>
        <v/>
      </c>
      <c r="D857" s="99"/>
      <c r="E857" s="103">
        <f>SUMIFS(ID!$H:$H,ID!$F:$F,$D857)</f>
        <v>0</v>
      </c>
      <c r="F857" s="99"/>
      <c r="G857" s="103">
        <f>SUMIFS(ID!$L:$L,ID!$J:$J,$F857)</f>
        <v>0</v>
      </c>
      <c r="H857" s="99"/>
      <c r="I857" s="103">
        <f>SUMIFS(ID!$P:$P,ID!$N:$N,$H857)</f>
        <v>0</v>
      </c>
      <c r="J857" s="99"/>
      <c r="K857" s="103">
        <f>SUMIFS(ID!$T:$T,ID!$R:$R,$J857)</f>
        <v>0</v>
      </c>
      <c r="L857" s="99"/>
      <c r="M857" s="103">
        <f>SUMIFS(ID!$X:$X,ID!$V:$V,$L857)</f>
        <v>0</v>
      </c>
      <c r="N857" s="99"/>
      <c r="O857" s="103">
        <f>SUMIFS(ID!$AD:$AD,ID!$AB:$AB,$N857)</f>
        <v>0</v>
      </c>
      <c r="P857" s="99" t="str">
        <f t="shared" si="115"/>
        <v/>
      </c>
      <c r="Q857" s="22">
        <f t="shared" si="114"/>
        <v>0</v>
      </c>
      <c r="R857" s="30"/>
      <c r="S857" s="22">
        <f t="shared" si="116"/>
        <v>0</v>
      </c>
      <c r="T857" s="30"/>
      <c r="U857" s="22">
        <f t="shared" si="117"/>
        <v>0</v>
      </c>
      <c r="V857" s="78">
        <f t="shared" si="113"/>
        <v>0</v>
      </c>
      <c r="W857" s="22">
        <f t="shared" si="118"/>
        <v>0</v>
      </c>
      <c r="X857" s="76"/>
      <c r="Y857" s="22">
        <f>IF(OR(X857="",X857=ФИО!$Q$8),0,IF(COUNTIF(X:X,X857)=1,0,1))</f>
        <v>0</v>
      </c>
      <c r="AA857" s="2">
        <f>INDEX(ФИО!B:B,SUMIFS(ФИО!D:D,ФИО!Q:Q,БЮДЖЕТ!X857))</f>
        <v>0</v>
      </c>
    </row>
    <row r="858" spans="1:27" x14ac:dyDescent="0.25">
      <c r="A858" s="1"/>
      <c r="B858" s="5">
        <f t="shared" si="119"/>
        <v>858</v>
      </c>
      <c r="C858" s="5" t="str">
        <f t="shared" si="120"/>
        <v/>
      </c>
      <c r="D858" s="99"/>
      <c r="E858" s="103">
        <f>SUMIFS(ID!$H:$H,ID!$F:$F,$D858)</f>
        <v>0</v>
      </c>
      <c r="F858" s="99"/>
      <c r="G858" s="103">
        <f>SUMIFS(ID!$L:$L,ID!$J:$J,$F858)</f>
        <v>0</v>
      </c>
      <c r="H858" s="99"/>
      <c r="I858" s="103">
        <f>SUMIFS(ID!$P:$P,ID!$N:$N,$H858)</f>
        <v>0</v>
      </c>
      <c r="J858" s="99"/>
      <c r="K858" s="103">
        <f>SUMIFS(ID!$T:$T,ID!$R:$R,$J858)</f>
        <v>0</v>
      </c>
      <c r="L858" s="99"/>
      <c r="M858" s="103">
        <f>SUMIFS(ID!$X:$X,ID!$V:$V,$L858)</f>
        <v>0</v>
      </c>
      <c r="N858" s="99"/>
      <c r="O858" s="103">
        <f>SUMIFS(ID!$AD:$AD,ID!$AB:$AB,$N858)</f>
        <v>0</v>
      </c>
      <c r="P858" s="99" t="str">
        <f t="shared" si="115"/>
        <v/>
      </c>
      <c r="Q858" s="22">
        <f t="shared" si="114"/>
        <v>0</v>
      </c>
      <c r="R858" s="30"/>
      <c r="S858" s="22">
        <f t="shared" si="116"/>
        <v>0</v>
      </c>
      <c r="T858" s="30"/>
      <c r="U858" s="22">
        <f t="shared" si="117"/>
        <v>0</v>
      </c>
      <c r="V858" s="78">
        <f t="shared" si="113"/>
        <v>0</v>
      </c>
      <c r="W858" s="22">
        <f t="shared" si="118"/>
        <v>0</v>
      </c>
      <c r="X858" s="76"/>
      <c r="Y858" s="22">
        <f>IF(OR(X858="",X858=ФИО!$Q$8),0,IF(COUNTIF(X:X,X858)=1,0,1))</f>
        <v>0</v>
      </c>
      <c r="AA858" s="2">
        <f>INDEX(ФИО!B:B,SUMIFS(ФИО!D:D,ФИО!Q:Q,БЮДЖЕТ!X858))</f>
        <v>0</v>
      </c>
    </row>
    <row r="859" spans="1:27" x14ac:dyDescent="0.25">
      <c r="A859" s="1"/>
      <c r="B859" s="5">
        <f t="shared" si="119"/>
        <v>859</v>
      </c>
      <c r="C859" s="5" t="str">
        <f t="shared" si="120"/>
        <v/>
      </c>
      <c r="D859" s="99"/>
      <c r="E859" s="103">
        <f>SUMIFS(ID!$H:$H,ID!$F:$F,$D859)</f>
        <v>0</v>
      </c>
      <c r="F859" s="99"/>
      <c r="G859" s="103">
        <f>SUMIFS(ID!$L:$L,ID!$J:$J,$F859)</f>
        <v>0</v>
      </c>
      <c r="H859" s="99"/>
      <c r="I859" s="103">
        <f>SUMIFS(ID!$P:$P,ID!$N:$N,$H859)</f>
        <v>0</v>
      </c>
      <c r="J859" s="99"/>
      <c r="K859" s="103">
        <f>SUMIFS(ID!$T:$T,ID!$R:$R,$J859)</f>
        <v>0</v>
      </c>
      <c r="L859" s="99"/>
      <c r="M859" s="103">
        <f>SUMIFS(ID!$X:$X,ID!$V:$V,$L859)</f>
        <v>0</v>
      </c>
      <c r="N859" s="99"/>
      <c r="O859" s="103">
        <f>SUMIFS(ID!$AD:$AD,ID!$AB:$AB,$N859)</f>
        <v>0</v>
      </c>
      <c r="P859" s="99" t="str">
        <f t="shared" si="115"/>
        <v/>
      </c>
      <c r="Q859" s="22">
        <f t="shared" si="114"/>
        <v>0</v>
      </c>
      <c r="R859" s="30"/>
      <c r="S859" s="22">
        <f t="shared" si="116"/>
        <v>0</v>
      </c>
      <c r="T859" s="30"/>
      <c r="U859" s="22">
        <f t="shared" si="117"/>
        <v>0</v>
      </c>
      <c r="V859" s="78">
        <f t="shared" si="113"/>
        <v>0</v>
      </c>
      <c r="W859" s="22">
        <f t="shared" si="118"/>
        <v>0</v>
      </c>
      <c r="X859" s="76"/>
      <c r="Y859" s="22">
        <f>IF(OR(X859="",X859=ФИО!$Q$8),0,IF(COUNTIF(X:X,X859)=1,0,1))</f>
        <v>0</v>
      </c>
      <c r="AA859" s="2">
        <f>INDEX(ФИО!B:B,SUMIFS(ФИО!D:D,ФИО!Q:Q,БЮДЖЕТ!X859))</f>
        <v>0</v>
      </c>
    </row>
    <row r="860" spans="1:27" x14ac:dyDescent="0.25">
      <c r="A860" s="1"/>
      <c r="B860" s="5">
        <f t="shared" si="119"/>
        <v>860</v>
      </c>
      <c r="C860" s="5" t="str">
        <f t="shared" si="120"/>
        <v/>
      </c>
      <c r="D860" s="99"/>
      <c r="E860" s="103">
        <f>SUMIFS(ID!$H:$H,ID!$F:$F,$D860)</f>
        <v>0</v>
      </c>
      <c r="F860" s="99"/>
      <c r="G860" s="103">
        <f>SUMIFS(ID!$L:$L,ID!$J:$J,$F860)</f>
        <v>0</v>
      </c>
      <c r="H860" s="99"/>
      <c r="I860" s="103">
        <f>SUMIFS(ID!$P:$P,ID!$N:$N,$H860)</f>
        <v>0</v>
      </c>
      <c r="J860" s="99"/>
      <c r="K860" s="103">
        <f>SUMIFS(ID!$T:$T,ID!$R:$R,$J860)</f>
        <v>0</v>
      </c>
      <c r="L860" s="99"/>
      <c r="M860" s="103">
        <f>SUMIFS(ID!$X:$X,ID!$V:$V,$L860)</f>
        <v>0</v>
      </c>
      <c r="N860" s="99"/>
      <c r="O860" s="103">
        <f>SUMIFS(ID!$AD:$AD,ID!$AB:$AB,$N860)</f>
        <v>0</v>
      </c>
      <c r="P860" s="99" t="str">
        <f t="shared" si="115"/>
        <v/>
      </c>
      <c r="Q860" s="22">
        <f t="shared" si="114"/>
        <v>0</v>
      </c>
      <c r="R860" s="30"/>
      <c r="S860" s="22">
        <f t="shared" si="116"/>
        <v>0</v>
      </c>
      <c r="T860" s="30"/>
      <c r="U860" s="22">
        <f t="shared" si="117"/>
        <v>0</v>
      </c>
      <c r="V860" s="78">
        <f t="shared" si="113"/>
        <v>0</v>
      </c>
      <c r="W860" s="22">
        <f t="shared" si="118"/>
        <v>0</v>
      </c>
      <c r="X860" s="76"/>
      <c r="Y860" s="22">
        <f>IF(OR(X860="",X860=ФИО!$Q$8),0,IF(COUNTIF(X:X,X860)=1,0,1))</f>
        <v>0</v>
      </c>
      <c r="AA860" s="2">
        <f>INDEX(ФИО!B:B,SUMIFS(ФИО!D:D,ФИО!Q:Q,БЮДЖЕТ!X860))</f>
        <v>0</v>
      </c>
    </row>
    <row r="861" spans="1:27" x14ac:dyDescent="0.25">
      <c r="A861" s="1"/>
      <c r="B861" s="5">
        <f t="shared" si="119"/>
        <v>861</v>
      </c>
      <c r="C861" s="5" t="str">
        <f t="shared" si="120"/>
        <v/>
      </c>
      <c r="D861" s="99"/>
      <c r="E861" s="103">
        <f>SUMIFS(ID!$H:$H,ID!$F:$F,$D861)</f>
        <v>0</v>
      </c>
      <c r="F861" s="99"/>
      <c r="G861" s="103">
        <f>SUMIFS(ID!$L:$L,ID!$J:$J,$F861)</f>
        <v>0</v>
      </c>
      <c r="H861" s="99"/>
      <c r="I861" s="103">
        <f>SUMIFS(ID!$P:$P,ID!$N:$N,$H861)</f>
        <v>0</v>
      </c>
      <c r="J861" s="99"/>
      <c r="K861" s="103">
        <f>SUMIFS(ID!$T:$T,ID!$R:$R,$J861)</f>
        <v>0</v>
      </c>
      <c r="L861" s="99"/>
      <c r="M861" s="103">
        <f>SUMIFS(ID!$X:$X,ID!$V:$V,$L861)</f>
        <v>0</v>
      </c>
      <c r="N861" s="99"/>
      <c r="O861" s="103">
        <f>SUMIFS(ID!$AD:$AD,ID!$AB:$AB,$N861)</f>
        <v>0</v>
      </c>
      <c r="P861" s="99" t="str">
        <f t="shared" si="115"/>
        <v/>
      </c>
      <c r="Q861" s="22">
        <f t="shared" si="114"/>
        <v>0</v>
      </c>
      <c r="R861" s="30"/>
      <c r="S861" s="22">
        <f t="shared" si="116"/>
        <v>0</v>
      </c>
      <c r="T861" s="30"/>
      <c r="U861" s="22">
        <f t="shared" si="117"/>
        <v>0</v>
      </c>
      <c r="V861" s="78">
        <f t="shared" si="113"/>
        <v>0</v>
      </c>
      <c r="W861" s="22">
        <f t="shared" si="118"/>
        <v>0</v>
      </c>
      <c r="X861" s="76"/>
      <c r="Y861" s="22">
        <f>IF(OR(X861="",X861=ФИО!$Q$8),0,IF(COUNTIF(X:X,X861)=1,0,1))</f>
        <v>0</v>
      </c>
      <c r="AA861" s="2">
        <f>INDEX(ФИО!B:B,SUMIFS(ФИО!D:D,ФИО!Q:Q,БЮДЖЕТ!X861))</f>
        <v>0</v>
      </c>
    </row>
    <row r="862" spans="1:27" x14ac:dyDescent="0.25">
      <c r="A862" s="1"/>
      <c r="B862" s="5">
        <f t="shared" si="119"/>
        <v>862</v>
      </c>
      <c r="C862" s="5" t="str">
        <f t="shared" si="120"/>
        <v/>
      </c>
      <c r="D862" s="99"/>
      <c r="E862" s="103">
        <f>SUMIFS(ID!$H:$H,ID!$F:$F,$D862)</f>
        <v>0</v>
      </c>
      <c r="F862" s="99"/>
      <c r="G862" s="103">
        <f>SUMIFS(ID!$L:$L,ID!$J:$J,$F862)</f>
        <v>0</v>
      </c>
      <c r="H862" s="99"/>
      <c r="I862" s="103">
        <f>SUMIFS(ID!$P:$P,ID!$N:$N,$H862)</f>
        <v>0</v>
      </c>
      <c r="J862" s="99"/>
      <c r="K862" s="103">
        <f>SUMIFS(ID!$T:$T,ID!$R:$R,$J862)</f>
        <v>0</v>
      </c>
      <c r="L862" s="99"/>
      <c r="M862" s="103">
        <f>SUMIFS(ID!$X:$X,ID!$V:$V,$L862)</f>
        <v>0</v>
      </c>
      <c r="N862" s="99"/>
      <c r="O862" s="103">
        <f>SUMIFS(ID!$AD:$AD,ID!$AB:$AB,$N862)</f>
        <v>0</v>
      </c>
      <c r="P862" s="99" t="str">
        <f t="shared" si="115"/>
        <v/>
      </c>
      <c r="Q862" s="22">
        <f t="shared" si="114"/>
        <v>0</v>
      </c>
      <c r="R862" s="30"/>
      <c r="S862" s="22">
        <f t="shared" si="116"/>
        <v>0</v>
      </c>
      <c r="T862" s="30"/>
      <c r="U862" s="22">
        <f t="shared" si="117"/>
        <v>0</v>
      </c>
      <c r="V862" s="78">
        <f t="shared" si="113"/>
        <v>0</v>
      </c>
      <c r="W862" s="22">
        <f t="shared" si="118"/>
        <v>0</v>
      </c>
      <c r="X862" s="76"/>
      <c r="Y862" s="22">
        <f>IF(OR(X862="",X862=ФИО!$Q$8),0,IF(COUNTIF(X:X,X862)=1,0,1))</f>
        <v>0</v>
      </c>
      <c r="AA862" s="2">
        <f>INDEX(ФИО!B:B,SUMIFS(ФИО!D:D,ФИО!Q:Q,БЮДЖЕТ!X862))</f>
        <v>0</v>
      </c>
    </row>
    <row r="863" spans="1:27" x14ac:dyDescent="0.25">
      <c r="A863" s="1"/>
      <c r="B863" s="5">
        <f t="shared" si="119"/>
        <v>863</v>
      </c>
      <c r="C863" s="5" t="str">
        <f t="shared" si="120"/>
        <v/>
      </c>
      <c r="D863" s="99"/>
      <c r="E863" s="103">
        <f>SUMIFS(ID!$H:$H,ID!$F:$F,$D863)</f>
        <v>0</v>
      </c>
      <c r="F863" s="99"/>
      <c r="G863" s="103">
        <f>SUMIFS(ID!$L:$L,ID!$J:$J,$F863)</f>
        <v>0</v>
      </c>
      <c r="H863" s="99"/>
      <c r="I863" s="103">
        <f>SUMIFS(ID!$P:$P,ID!$N:$N,$H863)</f>
        <v>0</v>
      </c>
      <c r="J863" s="99"/>
      <c r="K863" s="103">
        <f>SUMIFS(ID!$T:$T,ID!$R:$R,$J863)</f>
        <v>0</v>
      </c>
      <c r="L863" s="99"/>
      <c r="M863" s="103">
        <f>SUMIFS(ID!$X:$X,ID!$V:$V,$L863)</f>
        <v>0</v>
      </c>
      <c r="N863" s="99"/>
      <c r="O863" s="103">
        <f>SUMIFS(ID!$AD:$AD,ID!$AB:$AB,$N863)</f>
        <v>0</v>
      </c>
      <c r="P863" s="99" t="str">
        <f t="shared" si="115"/>
        <v/>
      </c>
      <c r="Q863" s="22">
        <f t="shared" si="114"/>
        <v>0</v>
      </c>
      <c r="R863" s="30"/>
      <c r="S863" s="22">
        <f t="shared" si="116"/>
        <v>0</v>
      </c>
      <c r="T863" s="30"/>
      <c r="U863" s="22">
        <f t="shared" si="117"/>
        <v>0</v>
      </c>
      <c r="V863" s="78">
        <f t="shared" si="113"/>
        <v>0</v>
      </c>
      <c r="W863" s="22">
        <f t="shared" si="118"/>
        <v>0</v>
      </c>
      <c r="X863" s="76"/>
      <c r="Y863" s="22">
        <f>IF(OR(X863="",X863=ФИО!$Q$8),0,IF(COUNTIF(X:X,X863)=1,0,1))</f>
        <v>0</v>
      </c>
      <c r="AA863" s="2">
        <f>INDEX(ФИО!B:B,SUMIFS(ФИО!D:D,ФИО!Q:Q,БЮДЖЕТ!X863))</f>
        <v>0</v>
      </c>
    </row>
    <row r="864" spans="1:27" x14ac:dyDescent="0.25">
      <c r="A864" s="1"/>
      <c r="B864" s="5">
        <f t="shared" si="119"/>
        <v>864</v>
      </c>
      <c r="C864" s="5" t="str">
        <f t="shared" si="120"/>
        <v/>
      </c>
      <c r="D864" s="99"/>
      <c r="E864" s="103">
        <f>SUMIFS(ID!$H:$H,ID!$F:$F,$D864)</f>
        <v>0</v>
      </c>
      <c r="F864" s="99"/>
      <c r="G864" s="103">
        <f>SUMIFS(ID!$L:$L,ID!$J:$J,$F864)</f>
        <v>0</v>
      </c>
      <c r="H864" s="99"/>
      <c r="I864" s="103">
        <f>SUMIFS(ID!$P:$P,ID!$N:$N,$H864)</f>
        <v>0</v>
      </c>
      <c r="J864" s="99"/>
      <c r="K864" s="103">
        <f>SUMIFS(ID!$T:$T,ID!$R:$R,$J864)</f>
        <v>0</v>
      </c>
      <c r="L864" s="99"/>
      <c r="M864" s="103">
        <f>SUMIFS(ID!$X:$X,ID!$V:$V,$L864)</f>
        <v>0</v>
      </c>
      <c r="N864" s="99"/>
      <c r="O864" s="103">
        <f>SUMIFS(ID!$AD:$AD,ID!$AB:$AB,$N864)</f>
        <v>0</v>
      </c>
      <c r="P864" s="99" t="str">
        <f t="shared" si="115"/>
        <v/>
      </c>
      <c r="Q864" s="22">
        <f t="shared" si="114"/>
        <v>0</v>
      </c>
      <c r="R864" s="30"/>
      <c r="S864" s="22">
        <f t="shared" si="116"/>
        <v>0</v>
      </c>
      <c r="T864" s="30"/>
      <c r="U864" s="22">
        <f t="shared" si="117"/>
        <v>0</v>
      </c>
      <c r="V864" s="78">
        <f t="shared" si="113"/>
        <v>0</v>
      </c>
      <c r="W864" s="22">
        <f t="shared" si="118"/>
        <v>0</v>
      </c>
      <c r="X864" s="76"/>
      <c r="Y864" s="22">
        <f>IF(OR(X864="",X864=ФИО!$Q$8),0,IF(COUNTIF(X:X,X864)=1,0,1))</f>
        <v>0</v>
      </c>
      <c r="AA864" s="2">
        <f>INDEX(ФИО!B:B,SUMIFS(ФИО!D:D,ФИО!Q:Q,БЮДЖЕТ!X864))</f>
        <v>0</v>
      </c>
    </row>
    <row r="865" spans="1:27" x14ac:dyDescent="0.25">
      <c r="A865" s="1"/>
      <c r="B865" s="5">
        <f t="shared" si="119"/>
        <v>865</v>
      </c>
      <c r="C865" s="5" t="str">
        <f t="shared" si="120"/>
        <v/>
      </c>
      <c r="D865" s="99"/>
      <c r="E865" s="103">
        <f>SUMIFS(ID!$H:$H,ID!$F:$F,$D865)</f>
        <v>0</v>
      </c>
      <c r="F865" s="99"/>
      <c r="G865" s="103">
        <f>SUMIFS(ID!$L:$L,ID!$J:$J,$F865)</f>
        <v>0</v>
      </c>
      <c r="H865" s="99"/>
      <c r="I865" s="103">
        <f>SUMIFS(ID!$P:$P,ID!$N:$N,$H865)</f>
        <v>0</v>
      </c>
      <c r="J865" s="99"/>
      <c r="K865" s="103">
        <f>SUMIFS(ID!$T:$T,ID!$R:$R,$J865)</f>
        <v>0</v>
      </c>
      <c r="L865" s="99"/>
      <c r="M865" s="103">
        <f>SUMIFS(ID!$X:$X,ID!$V:$V,$L865)</f>
        <v>0</v>
      </c>
      <c r="N865" s="99"/>
      <c r="O865" s="103">
        <f>SUMIFS(ID!$AD:$AD,ID!$AB:$AB,$N865)</f>
        <v>0</v>
      </c>
      <c r="P865" s="99" t="str">
        <f t="shared" si="115"/>
        <v/>
      </c>
      <c r="Q865" s="22">
        <f t="shared" si="114"/>
        <v>0</v>
      </c>
      <c r="R865" s="30"/>
      <c r="S865" s="22">
        <f t="shared" si="116"/>
        <v>0</v>
      </c>
      <c r="T865" s="30"/>
      <c r="U865" s="22">
        <f t="shared" si="117"/>
        <v>0</v>
      </c>
      <c r="V865" s="78">
        <f t="shared" si="113"/>
        <v>0</v>
      </c>
      <c r="W865" s="22">
        <f t="shared" si="118"/>
        <v>0</v>
      </c>
      <c r="X865" s="76"/>
      <c r="Y865" s="22">
        <f>IF(OR(X865="",X865=ФИО!$Q$8),0,IF(COUNTIF(X:X,X865)=1,0,1))</f>
        <v>0</v>
      </c>
      <c r="AA865" s="2">
        <f>INDEX(ФИО!B:B,SUMIFS(ФИО!D:D,ФИО!Q:Q,БЮДЖЕТ!X865))</f>
        <v>0</v>
      </c>
    </row>
    <row r="866" spans="1:27" x14ac:dyDescent="0.25">
      <c r="A866" s="1"/>
      <c r="B866" s="5">
        <f t="shared" si="119"/>
        <v>866</v>
      </c>
      <c r="C866" s="5" t="str">
        <f t="shared" si="120"/>
        <v/>
      </c>
      <c r="D866" s="99"/>
      <c r="E866" s="103">
        <f>SUMIFS(ID!$H:$H,ID!$F:$F,$D866)</f>
        <v>0</v>
      </c>
      <c r="F866" s="99"/>
      <c r="G866" s="103">
        <f>SUMIFS(ID!$L:$L,ID!$J:$J,$F866)</f>
        <v>0</v>
      </c>
      <c r="H866" s="99"/>
      <c r="I866" s="103">
        <f>SUMIFS(ID!$P:$P,ID!$N:$N,$H866)</f>
        <v>0</v>
      </c>
      <c r="J866" s="99"/>
      <c r="K866" s="103">
        <f>SUMIFS(ID!$T:$T,ID!$R:$R,$J866)</f>
        <v>0</v>
      </c>
      <c r="L866" s="99"/>
      <c r="M866" s="103">
        <f>SUMIFS(ID!$X:$X,ID!$V:$V,$L866)</f>
        <v>0</v>
      </c>
      <c r="N866" s="99"/>
      <c r="O866" s="103">
        <f>SUMIFS(ID!$AD:$AD,ID!$AB:$AB,$N866)</f>
        <v>0</v>
      </c>
      <c r="P866" s="99" t="str">
        <f t="shared" si="115"/>
        <v/>
      </c>
      <c r="Q866" s="22">
        <f t="shared" si="114"/>
        <v>0</v>
      </c>
      <c r="R866" s="30"/>
      <c r="S866" s="22">
        <f t="shared" si="116"/>
        <v>0</v>
      </c>
      <c r="T866" s="30"/>
      <c r="U866" s="22">
        <f t="shared" si="117"/>
        <v>0</v>
      </c>
      <c r="V866" s="78">
        <f t="shared" si="113"/>
        <v>0</v>
      </c>
      <c r="W866" s="22">
        <f t="shared" si="118"/>
        <v>0</v>
      </c>
      <c r="X866" s="76"/>
      <c r="Y866" s="22">
        <f>IF(OR(X866="",X866=ФИО!$Q$8),0,IF(COUNTIF(X:X,X866)=1,0,1))</f>
        <v>0</v>
      </c>
      <c r="AA866" s="2">
        <f>INDEX(ФИО!B:B,SUMIFS(ФИО!D:D,ФИО!Q:Q,БЮДЖЕТ!X866))</f>
        <v>0</v>
      </c>
    </row>
    <row r="867" spans="1:27" x14ac:dyDescent="0.25">
      <c r="A867" s="1"/>
      <c r="B867" s="5">
        <f t="shared" si="119"/>
        <v>867</v>
      </c>
      <c r="C867" s="5" t="str">
        <f t="shared" si="120"/>
        <v/>
      </c>
      <c r="D867" s="99"/>
      <c r="E867" s="103">
        <f>SUMIFS(ID!$H:$H,ID!$F:$F,$D867)</f>
        <v>0</v>
      </c>
      <c r="F867" s="99"/>
      <c r="G867" s="103">
        <f>SUMIFS(ID!$L:$L,ID!$J:$J,$F867)</f>
        <v>0</v>
      </c>
      <c r="H867" s="99"/>
      <c r="I867" s="103">
        <f>SUMIFS(ID!$P:$P,ID!$N:$N,$H867)</f>
        <v>0</v>
      </c>
      <c r="J867" s="99"/>
      <c r="K867" s="103">
        <f>SUMIFS(ID!$T:$T,ID!$R:$R,$J867)</f>
        <v>0</v>
      </c>
      <c r="L867" s="99"/>
      <c r="M867" s="103">
        <f>SUMIFS(ID!$X:$X,ID!$V:$V,$L867)</f>
        <v>0</v>
      </c>
      <c r="N867" s="99"/>
      <c r="O867" s="103">
        <f>SUMIFS(ID!$AD:$AD,ID!$AB:$AB,$N867)</f>
        <v>0</v>
      </c>
      <c r="P867" s="99" t="str">
        <f t="shared" si="115"/>
        <v/>
      </c>
      <c r="Q867" s="22">
        <f t="shared" si="114"/>
        <v>0</v>
      </c>
      <c r="R867" s="30"/>
      <c r="S867" s="22">
        <f t="shared" si="116"/>
        <v>0</v>
      </c>
      <c r="T867" s="30"/>
      <c r="U867" s="22">
        <f t="shared" si="117"/>
        <v>0</v>
      </c>
      <c r="V867" s="78">
        <f t="shared" si="113"/>
        <v>0</v>
      </c>
      <c r="W867" s="22">
        <f t="shared" si="118"/>
        <v>0</v>
      </c>
      <c r="X867" s="76"/>
      <c r="Y867" s="22">
        <f>IF(OR(X867="",X867=ФИО!$Q$8),0,IF(COUNTIF(X:X,X867)=1,0,1))</f>
        <v>0</v>
      </c>
      <c r="AA867" s="2">
        <f>INDEX(ФИО!B:B,SUMIFS(ФИО!D:D,ФИО!Q:Q,БЮДЖЕТ!X867))</f>
        <v>0</v>
      </c>
    </row>
    <row r="868" spans="1:27" x14ac:dyDescent="0.25">
      <c r="A868" s="1"/>
      <c r="B868" s="5">
        <f t="shared" si="119"/>
        <v>868</v>
      </c>
      <c r="C868" s="5" t="str">
        <f t="shared" si="120"/>
        <v/>
      </c>
      <c r="D868" s="99"/>
      <c r="E868" s="103">
        <f>SUMIFS(ID!$H:$H,ID!$F:$F,$D868)</f>
        <v>0</v>
      </c>
      <c r="F868" s="99"/>
      <c r="G868" s="103">
        <f>SUMIFS(ID!$L:$L,ID!$J:$J,$F868)</f>
        <v>0</v>
      </c>
      <c r="H868" s="99"/>
      <c r="I868" s="103">
        <f>SUMIFS(ID!$P:$P,ID!$N:$N,$H868)</f>
        <v>0</v>
      </c>
      <c r="J868" s="99"/>
      <c r="K868" s="103">
        <f>SUMIFS(ID!$T:$T,ID!$R:$R,$J868)</f>
        <v>0</v>
      </c>
      <c r="L868" s="99"/>
      <c r="M868" s="103">
        <f>SUMIFS(ID!$X:$X,ID!$V:$V,$L868)</f>
        <v>0</v>
      </c>
      <c r="N868" s="99"/>
      <c r="O868" s="103">
        <f>SUMIFS(ID!$AD:$AD,ID!$AB:$AB,$N868)</f>
        <v>0</v>
      </c>
      <c r="P868" s="99" t="str">
        <f t="shared" si="115"/>
        <v/>
      </c>
      <c r="Q868" s="22">
        <f t="shared" si="114"/>
        <v>0</v>
      </c>
      <c r="R868" s="30"/>
      <c r="S868" s="22">
        <f t="shared" si="116"/>
        <v>0</v>
      </c>
      <c r="T868" s="30"/>
      <c r="U868" s="22">
        <f t="shared" si="117"/>
        <v>0</v>
      </c>
      <c r="V868" s="78">
        <f t="shared" ref="V868:V931" si="121">R868*T868</f>
        <v>0</v>
      </c>
      <c r="W868" s="22">
        <f t="shared" si="118"/>
        <v>0</v>
      </c>
      <c r="X868" s="76"/>
      <c r="Y868" s="22">
        <f>IF(OR(X868="",X868=ФИО!$Q$8),0,IF(COUNTIF(X:X,X868)=1,0,1))</f>
        <v>0</v>
      </c>
      <c r="AA868" s="2">
        <f>INDEX(ФИО!B:B,SUMIFS(ФИО!D:D,ФИО!Q:Q,БЮДЖЕТ!X868))</f>
        <v>0</v>
      </c>
    </row>
    <row r="869" spans="1:27" x14ac:dyDescent="0.25">
      <c r="A869" s="1"/>
      <c r="B869" s="5">
        <f t="shared" si="119"/>
        <v>869</v>
      </c>
      <c r="C869" s="5" t="str">
        <f t="shared" si="120"/>
        <v/>
      </c>
      <c r="D869" s="99"/>
      <c r="E869" s="103">
        <f>SUMIFS(ID!$H:$H,ID!$F:$F,$D869)</f>
        <v>0</v>
      </c>
      <c r="F869" s="99"/>
      <c r="G869" s="103">
        <f>SUMIFS(ID!$L:$L,ID!$J:$J,$F869)</f>
        <v>0</v>
      </c>
      <c r="H869" s="99"/>
      <c r="I869" s="103">
        <f>SUMIFS(ID!$P:$P,ID!$N:$N,$H869)</f>
        <v>0</v>
      </c>
      <c r="J869" s="99"/>
      <c r="K869" s="103">
        <f>SUMIFS(ID!$T:$T,ID!$R:$R,$J869)</f>
        <v>0</v>
      </c>
      <c r="L869" s="99"/>
      <c r="M869" s="103">
        <f>SUMIFS(ID!$X:$X,ID!$V:$V,$L869)</f>
        <v>0</v>
      </c>
      <c r="N869" s="99"/>
      <c r="O869" s="103">
        <f>SUMIFS(ID!$AD:$AD,ID!$AB:$AB,$N869)</f>
        <v>0</v>
      </c>
      <c r="P869" s="99" t="str">
        <f t="shared" si="115"/>
        <v/>
      </c>
      <c r="Q869" s="22">
        <f t="shared" si="114"/>
        <v>0</v>
      </c>
      <c r="R869" s="30"/>
      <c r="S869" s="22">
        <f t="shared" si="116"/>
        <v>0</v>
      </c>
      <c r="T869" s="30"/>
      <c r="U869" s="22">
        <f t="shared" si="117"/>
        <v>0</v>
      </c>
      <c r="V869" s="78">
        <f t="shared" si="121"/>
        <v>0</v>
      </c>
      <c r="W869" s="22">
        <f t="shared" si="118"/>
        <v>0</v>
      </c>
      <c r="X869" s="76"/>
      <c r="Y869" s="22">
        <f>IF(OR(X869="",X869=ФИО!$Q$8),0,IF(COUNTIF(X:X,X869)=1,0,1))</f>
        <v>0</v>
      </c>
      <c r="AA869" s="2">
        <f>INDEX(ФИО!B:B,SUMIFS(ФИО!D:D,ФИО!Q:Q,БЮДЖЕТ!X869))</f>
        <v>0</v>
      </c>
    </row>
    <row r="870" spans="1:27" x14ac:dyDescent="0.25">
      <c r="A870" s="1"/>
      <c r="B870" s="5">
        <f t="shared" si="119"/>
        <v>870</v>
      </c>
      <c r="C870" s="5" t="str">
        <f t="shared" si="120"/>
        <v/>
      </c>
      <c r="D870" s="99"/>
      <c r="E870" s="103">
        <f>SUMIFS(ID!$H:$H,ID!$F:$F,$D870)</f>
        <v>0</v>
      </c>
      <c r="F870" s="99"/>
      <c r="G870" s="103">
        <f>SUMIFS(ID!$L:$L,ID!$J:$J,$F870)</f>
        <v>0</v>
      </c>
      <c r="H870" s="99"/>
      <c r="I870" s="103">
        <f>SUMIFS(ID!$P:$P,ID!$N:$N,$H870)</f>
        <v>0</v>
      </c>
      <c r="J870" s="99"/>
      <c r="K870" s="103">
        <f>SUMIFS(ID!$T:$T,ID!$R:$R,$J870)</f>
        <v>0</v>
      </c>
      <c r="L870" s="99"/>
      <c r="M870" s="103">
        <f>SUMIFS(ID!$X:$X,ID!$V:$V,$L870)</f>
        <v>0</v>
      </c>
      <c r="N870" s="99"/>
      <c r="O870" s="103">
        <f>SUMIFS(ID!$AD:$AD,ID!$AB:$AB,$N870)</f>
        <v>0</v>
      </c>
      <c r="P870" s="99" t="str">
        <f t="shared" si="115"/>
        <v/>
      </c>
      <c r="Q870" s="22">
        <f t="shared" si="114"/>
        <v>0</v>
      </c>
      <c r="R870" s="30"/>
      <c r="S870" s="22">
        <f t="shared" si="116"/>
        <v>0</v>
      </c>
      <c r="T870" s="30"/>
      <c r="U870" s="22">
        <f t="shared" si="117"/>
        <v>0</v>
      </c>
      <c r="V870" s="78">
        <f t="shared" si="121"/>
        <v>0</v>
      </c>
      <c r="W870" s="22">
        <f t="shared" si="118"/>
        <v>0</v>
      </c>
      <c r="X870" s="76"/>
      <c r="Y870" s="22">
        <f>IF(OR(X870="",X870=ФИО!$Q$8),0,IF(COUNTIF(X:X,X870)=1,0,1))</f>
        <v>0</v>
      </c>
      <c r="AA870" s="2">
        <f>INDEX(ФИО!B:B,SUMIFS(ФИО!D:D,ФИО!Q:Q,БЮДЖЕТ!X870))</f>
        <v>0</v>
      </c>
    </row>
    <row r="871" spans="1:27" x14ac:dyDescent="0.25">
      <c r="A871" s="1"/>
      <c r="B871" s="5">
        <f t="shared" si="119"/>
        <v>871</v>
      </c>
      <c r="C871" s="5" t="str">
        <f t="shared" si="120"/>
        <v/>
      </c>
      <c r="D871" s="99"/>
      <c r="E871" s="103">
        <f>SUMIFS(ID!$H:$H,ID!$F:$F,$D871)</f>
        <v>0</v>
      </c>
      <c r="F871" s="99"/>
      <c r="G871" s="103">
        <f>SUMIFS(ID!$L:$L,ID!$J:$J,$F871)</f>
        <v>0</v>
      </c>
      <c r="H871" s="99"/>
      <c r="I871" s="103">
        <f>SUMIFS(ID!$P:$P,ID!$N:$N,$H871)</f>
        <v>0</v>
      </c>
      <c r="J871" s="99"/>
      <c r="K871" s="103">
        <f>SUMIFS(ID!$T:$T,ID!$R:$R,$J871)</f>
        <v>0</v>
      </c>
      <c r="L871" s="99"/>
      <c r="M871" s="103">
        <f>SUMIFS(ID!$X:$X,ID!$V:$V,$L871)</f>
        <v>0</v>
      </c>
      <c r="N871" s="99"/>
      <c r="O871" s="103">
        <f>SUMIFS(ID!$AD:$AD,ID!$AB:$AB,$N871)</f>
        <v>0</v>
      </c>
      <c r="P871" s="99" t="str">
        <f t="shared" si="115"/>
        <v/>
      </c>
      <c r="Q871" s="22">
        <f t="shared" si="114"/>
        <v>0</v>
      </c>
      <c r="R871" s="30"/>
      <c r="S871" s="22">
        <f t="shared" si="116"/>
        <v>0</v>
      </c>
      <c r="T871" s="30"/>
      <c r="U871" s="22">
        <f t="shared" si="117"/>
        <v>0</v>
      </c>
      <c r="V871" s="78">
        <f t="shared" si="121"/>
        <v>0</v>
      </c>
      <c r="W871" s="22">
        <f t="shared" si="118"/>
        <v>0</v>
      </c>
      <c r="X871" s="76"/>
      <c r="Y871" s="22">
        <f>IF(OR(X871="",X871=ФИО!$Q$8),0,IF(COUNTIF(X:X,X871)=1,0,1))</f>
        <v>0</v>
      </c>
      <c r="AA871" s="2">
        <f>INDEX(ФИО!B:B,SUMIFS(ФИО!D:D,ФИО!Q:Q,БЮДЖЕТ!X871))</f>
        <v>0</v>
      </c>
    </row>
    <row r="872" spans="1:27" x14ac:dyDescent="0.25">
      <c r="A872" s="1"/>
      <c r="B872" s="5">
        <f t="shared" si="119"/>
        <v>872</v>
      </c>
      <c r="C872" s="5" t="str">
        <f t="shared" si="120"/>
        <v/>
      </c>
      <c r="D872" s="99"/>
      <c r="E872" s="103">
        <f>SUMIFS(ID!$H:$H,ID!$F:$F,$D872)</f>
        <v>0</v>
      </c>
      <c r="F872" s="99"/>
      <c r="G872" s="103">
        <f>SUMIFS(ID!$L:$L,ID!$J:$J,$F872)</f>
        <v>0</v>
      </c>
      <c r="H872" s="99"/>
      <c r="I872" s="103">
        <f>SUMIFS(ID!$P:$P,ID!$N:$N,$H872)</f>
        <v>0</v>
      </c>
      <c r="J872" s="99"/>
      <c r="K872" s="103">
        <f>SUMIFS(ID!$T:$T,ID!$R:$R,$J872)</f>
        <v>0</v>
      </c>
      <c r="L872" s="99"/>
      <c r="M872" s="103">
        <f>SUMIFS(ID!$X:$X,ID!$V:$V,$L872)</f>
        <v>0</v>
      </c>
      <c r="N872" s="99"/>
      <c r="O872" s="103">
        <f>SUMIFS(ID!$AD:$AD,ID!$AB:$AB,$N872)</f>
        <v>0</v>
      </c>
      <c r="P872" s="99" t="str">
        <f t="shared" si="115"/>
        <v/>
      </c>
      <c r="Q872" s="22">
        <f t="shared" si="114"/>
        <v>0</v>
      </c>
      <c r="R872" s="30"/>
      <c r="S872" s="22">
        <f t="shared" si="116"/>
        <v>0</v>
      </c>
      <c r="T872" s="30"/>
      <c r="U872" s="22">
        <f t="shared" si="117"/>
        <v>0</v>
      </c>
      <c r="V872" s="78">
        <f t="shared" si="121"/>
        <v>0</v>
      </c>
      <c r="W872" s="22">
        <f t="shared" si="118"/>
        <v>0</v>
      </c>
      <c r="X872" s="76"/>
      <c r="Y872" s="22">
        <f>IF(OR(X872="",X872=ФИО!$Q$8),0,IF(COUNTIF(X:X,X872)=1,0,1))</f>
        <v>0</v>
      </c>
      <c r="AA872" s="2">
        <f>INDEX(ФИО!B:B,SUMIFS(ФИО!D:D,ФИО!Q:Q,БЮДЖЕТ!X872))</f>
        <v>0</v>
      </c>
    </row>
    <row r="873" spans="1:27" x14ac:dyDescent="0.25">
      <c r="A873" s="1"/>
      <c r="B873" s="5">
        <f t="shared" si="119"/>
        <v>873</v>
      </c>
      <c r="C873" s="5" t="str">
        <f t="shared" si="120"/>
        <v/>
      </c>
      <c r="D873" s="99"/>
      <c r="E873" s="103">
        <f>SUMIFS(ID!$H:$H,ID!$F:$F,$D873)</f>
        <v>0</v>
      </c>
      <c r="F873" s="99"/>
      <c r="G873" s="103">
        <f>SUMIFS(ID!$L:$L,ID!$J:$J,$F873)</f>
        <v>0</v>
      </c>
      <c r="H873" s="99"/>
      <c r="I873" s="103">
        <f>SUMIFS(ID!$P:$P,ID!$N:$N,$H873)</f>
        <v>0</v>
      </c>
      <c r="J873" s="99"/>
      <c r="K873" s="103">
        <f>SUMIFS(ID!$T:$T,ID!$R:$R,$J873)</f>
        <v>0</v>
      </c>
      <c r="L873" s="99"/>
      <c r="M873" s="103">
        <f>SUMIFS(ID!$X:$X,ID!$V:$V,$L873)</f>
        <v>0</v>
      </c>
      <c r="N873" s="99"/>
      <c r="O873" s="103">
        <f>SUMIFS(ID!$AD:$AD,ID!$AB:$AB,$N873)</f>
        <v>0</v>
      </c>
      <c r="P873" s="99" t="str">
        <f t="shared" si="115"/>
        <v/>
      </c>
      <c r="Q873" s="22">
        <f t="shared" si="114"/>
        <v>0</v>
      </c>
      <c r="R873" s="30"/>
      <c r="S873" s="22">
        <f t="shared" si="116"/>
        <v>0</v>
      </c>
      <c r="T873" s="30"/>
      <c r="U873" s="22">
        <f t="shared" si="117"/>
        <v>0</v>
      </c>
      <c r="V873" s="78">
        <f t="shared" si="121"/>
        <v>0</v>
      </c>
      <c r="W873" s="22">
        <f t="shared" si="118"/>
        <v>0</v>
      </c>
      <c r="X873" s="76"/>
      <c r="Y873" s="22">
        <f>IF(OR(X873="",X873=ФИО!$Q$8),0,IF(COUNTIF(X:X,X873)=1,0,1))</f>
        <v>0</v>
      </c>
      <c r="AA873" s="2">
        <f>INDEX(ФИО!B:B,SUMIFS(ФИО!D:D,ФИО!Q:Q,БЮДЖЕТ!X873))</f>
        <v>0</v>
      </c>
    </row>
    <row r="874" spans="1:27" x14ac:dyDescent="0.25">
      <c r="A874" s="1"/>
      <c r="B874" s="5">
        <f t="shared" si="119"/>
        <v>874</v>
      </c>
      <c r="C874" s="5" t="str">
        <f t="shared" si="120"/>
        <v/>
      </c>
      <c r="D874" s="99"/>
      <c r="E874" s="103">
        <f>SUMIFS(ID!$H:$H,ID!$F:$F,$D874)</f>
        <v>0</v>
      </c>
      <c r="F874" s="99"/>
      <c r="G874" s="103">
        <f>SUMIFS(ID!$L:$L,ID!$J:$J,$F874)</f>
        <v>0</v>
      </c>
      <c r="H874" s="99"/>
      <c r="I874" s="103">
        <f>SUMIFS(ID!$P:$P,ID!$N:$N,$H874)</f>
        <v>0</v>
      </c>
      <c r="J874" s="99"/>
      <c r="K874" s="103">
        <f>SUMIFS(ID!$T:$T,ID!$R:$R,$J874)</f>
        <v>0</v>
      </c>
      <c r="L874" s="99"/>
      <c r="M874" s="103">
        <f>SUMIFS(ID!$X:$X,ID!$V:$V,$L874)</f>
        <v>0</v>
      </c>
      <c r="N874" s="99"/>
      <c r="O874" s="103">
        <f>SUMIFS(ID!$AD:$AD,ID!$AB:$AB,$N874)</f>
        <v>0</v>
      </c>
      <c r="P874" s="99" t="str">
        <f t="shared" si="115"/>
        <v/>
      </c>
      <c r="Q874" s="22">
        <f t="shared" si="114"/>
        <v>0</v>
      </c>
      <c r="R874" s="30"/>
      <c r="S874" s="22">
        <f t="shared" si="116"/>
        <v>0</v>
      </c>
      <c r="T874" s="30"/>
      <c r="U874" s="22">
        <f t="shared" si="117"/>
        <v>0</v>
      </c>
      <c r="V874" s="78">
        <f t="shared" si="121"/>
        <v>0</v>
      </c>
      <c r="W874" s="22">
        <f t="shared" si="118"/>
        <v>0</v>
      </c>
      <c r="X874" s="76"/>
      <c r="Y874" s="22">
        <f>IF(OR(X874="",X874=ФИО!$Q$8),0,IF(COUNTIF(X:X,X874)=1,0,1))</f>
        <v>0</v>
      </c>
      <c r="AA874" s="2">
        <f>INDEX(ФИО!B:B,SUMIFS(ФИО!D:D,ФИО!Q:Q,БЮДЖЕТ!X874))</f>
        <v>0</v>
      </c>
    </row>
    <row r="875" spans="1:27" x14ac:dyDescent="0.25">
      <c r="A875" s="1"/>
      <c r="B875" s="5">
        <f t="shared" si="119"/>
        <v>875</v>
      </c>
      <c r="C875" s="5" t="str">
        <f t="shared" si="120"/>
        <v/>
      </c>
      <c r="D875" s="99"/>
      <c r="E875" s="103">
        <f>SUMIFS(ID!$H:$H,ID!$F:$F,$D875)</f>
        <v>0</v>
      </c>
      <c r="F875" s="99"/>
      <c r="G875" s="103">
        <f>SUMIFS(ID!$L:$L,ID!$J:$J,$F875)</f>
        <v>0</v>
      </c>
      <c r="H875" s="99"/>
      <c r="I875" s="103">
        <f>SUMIFS(ID!$P:$P,ID!$N:$N,$H875)</f>
        <v>0</v>
      </c>
      <c r="J875" s="99"/>
      <c r="K875" s="103">
        <f>SUMIFS(ID!$T:$T,ID!$R:$R,$J875)</f>
        <v>0</v>
      </c>
      <c r="L875" s="99"/>
      <c r="M875" s="103">
        <f>SUMIFS(ID!$X:$X,ID!$V:$V,$L875)</f>
        <v>0</v>
      </c>
      <c r="N875" s="99"/>
      <c r="O875" s="103">
        <f>SUMIFS(ID!$AD:$AD,ID!$AB:$AB,$N875)</f>
        <v>0</v>
      </c>
      <c r="P875" s="99" t="str">
        <f t="shared" si="115"/>
        <v/>
      </c>
      <c r="Q875" s="22">
        <f t="shared" si="114"/>
        <v>0</v>
      </c>
      <c r="R875" s="30"/>
      <c r="S875" s="22">
        <f t="shared" si="116"/>
        <v>0</v>
      </c>
      <c r="T875" s="30"/>
      <c r="U875" s="22">
        <f t="shared" si="117"/>
        <v>0</v>
      </c>
      <c r="V875" s="78">
        <f t="shared" si="121"/>
        <v>0</v>
      </c>
      <c r="W875" s="22">
        <f t="shared" si="118"/>
        <v>0</v>
      </c>
      <c r="X875" s="76"/>
      <c r="Y875" s="22">
        <f>IF(OR(X875="",X875=ФИО!$Q$8),0,IF(COUNTIF(X:X,X875)=1,0,1))</f>
        <v>0</v>
      </c>
      <c r="AA875" s="2">
        <f>INDEX(ФИО!B:B,SUMIFS(ФИО!D:D,ФИО!Q:Q,БЮДЖЕТ!X875))</f>
        <v>0</v>
      </c>
    </row>
    <row r="876" spans="1:27" x14ac:dyDescent="0.25">
      <c r="A876" s="1"/>
      <c r="B876" s="5">
        <f t="shared" si="119"/>
        <v>876</v>
      </c>
      <c r="C876" s="5" t="str">
        <f t="shared" si="120"/>
        <v/>
      </c>
      <c r="D876" s="99"/>
      <c r="E876" s="103">
        <f>SUMIFS(ID!$H:$H,ID!$F:$F,$D876)</f>
        <v>0</v>
      </c>
      <c r="F876" s="99"/>
      <c r="G876" s="103">
        <f>SUMIFS(ID!$L:$L,ID!$J:$J,$F876)</f>
        <v>0</v>
      </c>
      <c r="H876" s="99"/>
      <c r="I876" s="103">
        <f>SUMIFS(ID!$P:$P,ID!$N:$N,$H876)</f>
        <v>0</v>
      </c>
      <c r="J876" s="99"/>
      <c r="K876" s="103">
        <f>SUMIFS(ID!$T:$T,ID!$R:$R,$J876)</f>
        <v>0</v>
      </c>
      <c r="L876" s="99"/>
      <c r="M876" s="103">
        <f>SUMIFS(ID!$X:$X,ID!$V:$V,$L876)</f>
        <v>0</v>
      </c>
      <c r="N876" s="99"/>
      <c r="O876" s="103">
        <f>SUMIFS(ID!$AD:$AD,ID!$AB:$AB,$N876)</f>
        <v>0</v>
      </c>
      <c r="P876" s="99" t="str">
        <f t="shared" si="115"/>
        <v/>
      </c>
      <c r="Q876" s="22">
        <f t="shared" si="114"/>
        <v>0</v>
      </c>
      <c r="R876" s="30"/>
      <c r="S876" s="22">
        <f t="shared" si="116"/>
        <v>0</v>
      </c>
      <c r="T876" s="30"/>
      <c r="U876" s="22">
        <f t="shared" si="117"/>
        <v>0</v>
      </c>
      <c r="V876" s="78">
        <f t="shared" si="121"/>
        <v>0</v>
      </c>
      <c r="W876" s="22">
        <f t="shared" si="118"/>
        <v>0</v>
      </c>
      <c r="X876" s="76"/>
      <c r="Y876" s="22">
        <f>IF(OR(X876="",X876=ФИО!$Q$8),0,IF(COUNTIF(X:X,X876)=1,0,1))</f>
        <v>0</v>
      </c>
      <c r="AA876" s="2">
        <f>INDEX(ФИО!B:B,SUMIFS(ФИО!D:D,ФИО!Q:Q,БЮДЖЕТ!X876))</f>
        <v>0</v>
      </c>
    </row>
    <row r="877" spans="1:27" x14ac:dyDescent="0.25">
      <c r="A877" s="1"/>
      <c r="B877" s="5">
        <f t="shared" si="119"/>
        <v>877</v>
      </c>
      <c r="C877" s="5" t="str">
        <f t="shared" si="120"/>
        <v/>
      </c>
      <c r="D877" s="99"/>
      <c r="E877" s="103">
        <f>SUMIFS(ID!$H:$H,ID!$F:$F,$D877)</f>
        <v>0</v>
      </c>
      <c r="F877" s="99"/>
      <c r="G877" s="103">
        <f>SUMIFS(ID!$L:$L,ID!$J:$J,$F877)</f>
        <v>0</v>
      </c>
      <c r="H877" s="99"/>
      <c r="I877" s="103">
        <f>SUMIFS(ID!$P:$P,ID!$N:$N,$H877)</f>
        <v>0</v>
      </c>
      <c r="J877" s="99"/>
      <c r="K877" s="103">
        <f>SUMIFS(ID!$T:$T,ID!$R:$R,$J877)</f>
        <v>0</v>
      </c>
      <c r="L877" s="99"/>
      <c r="M877" s="103">
        <f>SUMIFS(ID!$X:$X,ID!$V:$V,$L877)</f>
        <v>0</v>
      </c>
      <c r="N877" s="99"/>
      <c r="O877" s="103">
        <f>SUMIFS(ID!$AD:$AD,ID!$AB:$AB,$N877)</f>
        <v>0</v>
      </c>
      <c r="P877" s="99" t="str">
        <f t="shared" si="115"/>
        <v/>
      </c>
      <c r="Q877" s="22">
        <f t="shared" si="114"/>
        <v>0</v>
      </c>
      <c r="R877" s="30"/>
      <c r="S877" s="22">
        <f t="shared" si="116"/>
        <v>0</v>
      </c>
      <c r="T877" s="30"/>
      <c r="U877" s="22">
        <f t="shared" si="117"/>
        <v>0</v>
      </c>
      <c r="V877" s="78">
        <f t="shared" si="121"/>
        <v>0</v>
      </c>
      <c r="W877" s="22">
        <f t="shared" si="118"/>
        <v>0</v>
      </c>
      <c r="X877" s="76"/>
      <c r="Y877" s="22">
        <f>IF(OR(X877="",X877=ФИО!$Q$8),0,IF(COUNTIF(X:X,X877)=1,0,1))</f>
        <v>0</v>
      </c>
      <c r="AA877" s="2">
        <f>INDEX(ФИО!B:B,SUMIFS(ФИО!D:D,ФИО!Q:Q,БЮДЖЕТ!X877))</f>
        <v>0</v>
      </c>
    </row>
    <row r="878" spans="1:27" x14ac:dyDescent="0.25">
      <c r="A878" s="1"/>
      <c r="B878" s="5">
        <f t="shared" si="119"/>
        <v>878</v>
      </c>
      <c r="C878" s="5" t="str">
        <f t="shared" si="120"/>
        <v/>
      </c>
      <c r="D878" s="99"/>
      <c r="E878" s="103">
        <f>SUMIFS(ID!$H:$H,ID!$F:$F,$D878)</f>
        <v>0</v>
      </c>
      <c r="F878" s="99"/>
      <c r="G878" s="103">
        <f>SUMIFS(ID!$L:$L,ID!$J:$J,$F878)</f>
        <v>0</v>
      </c>
      <c r="H878" s="99"/>
      <c r="I878" s="103">
        <f>SUMIFS(ID!$P:$P,ID!$N:$N,$H878)</f>
        <v>0</v>
      </c>
      <c r="J878" s="99"/>
      <c r="K878" s="103">
        <f>SUMIFS(ID!$T:$T,ID!$R:$R,$J878)</f>
        <v>0</v>
      </c>
      <c r="L878" s="99"/>
      <c r="M878" s="103">
        <f>SUMIFS(ID!$X:$X,ID!$V:$V,$L878)</f>
        <v>0</v>
      </c>
      <c r="N878" s="99"/>
      <c r="O878" s="103">
        <f>SUMIFS(ID!$AD:$AD,ID!$AB:$AB,$N878)</f>
        <v>0</v>
      </c>
      <c r="P878" s="99" t="str">
        <f t="shared" si="115"/>
        <v/>
      </c>
      <c r="Q878" s="22">
        <f t="shared" si="114"/>
        <v>0</v>
      </c>
      <c r="R878" s="30"/>
      <c r="S878" s="22">
        <f t="shared" si="116"/>
        <v>0</v>
      </c>
      <c r="T878" s="30"/>
      <c r="U878" s="22">
        <f t="shared" si="117"/>
        <v>0</v>
      </c>
      <c r="V878" s="78">
        <f t="shared" si="121"/>
        <v>0</v>
      </c>
      <c r="W878" s="22">
        <f t="shared" si="118"/>
        <v>0</v>
      </c>
      <c r="X878" s="76"/>
      <c r="Y878" s="22">
        <f>IF(OR(X878="",X878=ФИО!$Q$8),0,IF(COUNTIF(X:X,X878)=1,0,1))</f>
        <v>0</v>
      </c>
      <c r="AA878" s="2">
        <f>INDEX(ФИО!B:B,SUMIFS(ФИО!D:D,ФИО!Q:Q,БЮДЖЕТ!X878))</f>
        <v>0</v>
      </c>
    </row>
    <row r="879" spans="1:27" x14ac:dyDescent="0.25">
      <c r="A879" s="1"/>
      <c r="B879" s="5">
        <f t="shared" si="119"/>
        <v>879</v>
      </c>
      <c r="C879" s="5" t="str">
        <f t="shared" si="120"/>
        <v/>
      </c>
      <c r="D879" s="99"/>
      <c r="E879" s="103">
        <f>SUMIFS(ID!$H:$H,ID!$F:$F,$D879)</f>
        <v>0</v>
      </c>
      <c r="F879" s="99"/>
      <c r="G879" s="103">
        <f>SUMIFS(ID!$L:$L,ID!$J:$J,$F879)</f>
        <v>0</v>
      </c>
      <c r="H879" s="99"/>
      <c r="I879" s="103">
        <f>SUMIFS(ID!$P:$P,ID!$N:$N,$H879)</f>
        <v>0</v>
      </c>
      <c r="J879" s="99"/>
      <c r="K879" s="103">
        <f>SUMIFS(ID!$T:$T,ID!$R:$R,$J879)</f>
        <v>0</v>
      </c>
      <c r="L879" s="99"/>
      <c r="M879" s="103">
        <f>SUMIFS(ID!$X:$X,ID!$V:$V,$L879)</f>
        <v>0</v>
      </c>
      <c r="N879" s="99"/>
      <c r="O879" s="103">
        <f>SUMIFS(ID!$AD:$AD,ID!$AB:$AB,$N879)</f>
        <v>0</v>
      </c>
      <c r="P879" s="99" t="str">
        <f t="shared" si="115"/>
        <v/>
      </c>
      <c r="Q879" s="22">
        <f t="shared" si="114"/>
        <v>0</v>
      </c>
      <c r="R879" s="30"/>
      <c r="S879" s="22">
        <f t="shared" si="116"/>
        <v>0</v>
      </c>
      <c r="T879" s="30"/>
      <c r="U879" s="22">
        <f t="shared" si="117"/>
        <v>0</v>
      </c>
      <c r="V879" s="78">
        <f t="shared" si="121"/>
        <v>0</v>
      </c>
      <c r="W879" s="22">
        <f t="shared" si="118"/>
        <v>0</v>
      </c>
      <c r="X879" s="76"/>
      <c r="Y879" s="22">
        <f>IF(OR(X879="",X879=ФИО!$Q$8),0,IF(COUNTIF(X:X,X879)=1,0,1))</f>
        <v>0</v>
      </c>
      <c r="AA879" s="2">
        <f>INDEX(ФИО!B:B,SUMIFS(ФИО!D:D,ФИО!Q:Q,БЮДЖЕТ!X879))</f>
        <v>0</v>
      </c>
    </row>
    <row r="880" spans="1:27" x14ac:dyDescent="0.25">
      <c r="A880" s="1"/>
      <c r="B880" s="5">
        <f t="shared" si="119"/>
        <v>880</v>
      </c>
      <c r="C880" s="5" t="str">
        <f t="shared" si="120"/>
        <v/>
      </c>
      <c r="D880" s="99"/>
      <c r="E880" s="103">
        <f>SUMIFS(ID!$H:$H,ID!$F:$F,$D880)</f>
        <v>0</v>
      </c>
      <c r="F880" s="99"/>
      <c r="G880" s="103">
        <f>SUMIFS(ID!$L:$L,ID!$J:$J,$F880)</f>
        <v>0</v>
      </c>
      <c r="H880" s="99"/>
      <c r="I880" s="103">
        <f>SUMIFS(ID!$P:$P,ID!$N:$N,$H880)</f>
        <v>0</v>
      </c>
      <c r="J880" s="99"/>
      <c r="K880" s="103">
        <f>SUMIFS(ID!$T:$T,ID!$R:$R,$J880)</f>
        <v>0</v>
      </c>
      <c r="L880" s="99"/>
      <c r="M880" s="103">
        <f>SUMIFS(ID!$X:$X,ID!$V:$V,$L880)</f>
        <v>0</v>
      </c>
      <c r="N880" s="99"/>
      <c r="O880" s="103">
        <f>SUMIFS(ID!$AD:$AD,ID!$AB:$AB,$N880)</f>
        <v>0</v>
      </c>
      <c r="P880" s="99" t="str">
        <f t="shared" si="115"/>
        <v/>
      </c>
      <c r="Q880" s="22">
        <f t="shared" si="114"/>
        <v>0</v>
      </c>
      <c r="R880" s="30"/>
      <c r="S880" s="22">
        <f t="shared" si="116"/>
        <v>0</v>
      </c>
      <c r="T880" s="30"/>
      <c r="U880" s="22">
        <f t="shared" si="117"/>
        <v>0</v>
      </c>
      <c r="V880" s="78">
        <f t="shared" si="121"/>
        <v>0</v>
      </c>
      <c r="W880" s="22">
        <f t="shared" si="118"/>
        <v>0</v>
      </c>
      <c r="X880" s="76"/>
      <c r="Y880" s="22">
        <f>IF(OR(X880="",X880=ФИО!$Q$8),0,IF(COUNTIF(X:X,X880)=1,0,1))</f>
        <v>0</v>
      </c>
      <c r="AA880" s="2">
        <f>INDEX(ФИО!B:B,SUMIFS(ФИО!D:D,ФИО!Q:Q,БЮДЖЕТ!X880))</f>
        <v>0</v>
      </c>
    </row>
    <row r="881" spans="1:27" x14ac:dyDescent="0.25">
      <c r="A881" s="1"/>
      <c r="B881" s="5">
        <f t="shared" si="119"/>
        <v>881</v>
      </c>
      <c r="C881" s="5" t="str">
        <f t="shared" si="120"/>
        <v/>
      </c>
      <c r="D881" s="99"/>
      <c r="E881" s="103">
        <f>SUMIFS(ID!$H:$H,ID!$F:$F,$D881)</f>
        <v>0</v>
      </c>
      <c r="F881" s="99"/>
      <c r="G881" s="103">
        <f>SUMIFS(ID!$L:$L,ID!$J:$J,$F881)</f>
        <v>0</v>
      </c>
      <c r="H881" s="99"/>
      <c r="I881" s="103">
        <f>SUMIFS(ID!$P:$P,ID!$N:$N,$H881)</f>
        <v>0</v>
      </c>
      <c r="J881" s="99"/>
      <c r="K881" s="103">
        <f>SUMIFS(ID!$T:$T,ID!$R:$R,$J881)</f>
        <v>0</v>
      </c>
      <c r="L881" s="99"/>
      <c r="M881" s="103">
        <f>SUMIFS(ID!$X:$X,ID!$V:$V,$L881)</f>
        <v>0</v>
      </c>
      <c r="N881" s="99"/>
      <c r="O881" s="103">
        <f>SUMIFS(ID!$AD:$AD,ID!$AB:$AB,$N881)</f>
        <v>0</v>
      </c>
      <c r="P881" s="99" t="str">
        <f t="shared" si="115"/>
        <v/>
      </c>
      <c r="Q881" s="22">
        <f t="shared" si="114"/>
        <v>0</v>
      </c>
      <c r="R881" s="30"/>
      <c r="S881" s="22">
        <f t="shared" si="116"/>
        <v>0</v>
      </c>
      <c r="T881" s="30"/>
      <c r="U881" s="22">
        <f t="shared" si="117"/>
        <v>0</v>
      </c>
      <c r="V881" s="78">
        <f t="shared" si="121"/>
        <v>0</v>
      </c>
      <c r="W881" s="22">
        <f t="shared" si="118"/>
        <v>0</v>
      </c>
      <c r="X881" s="76"/>
      <c r="Y881" s="22">
        <f>IF(OR(X881="",X881=ФИО!$Q$8),0,IF(COUNTIF(X:X,X881)=1,0,1))</f>
        <v>0</v>
      </c>
      <c r="AA881" s="2">
        <f>INDEX(ФИО!B:B,SUMIFS(ФИО!D:D,ФИО!Q:Q,БЮДЖЕТ!X881))</f>
        <v>0</v>
      </c>
    </row>
    <row r="882" spans="1:27" x14ac:dyDescent="0.25">
      <c r="A882" s="1"/>
      <c r="B882" s="5">
        <f t="shared" si="119"/>
        <v>882</v>
      </c>
      <c r="C882" s="5" t="str">
        <f t="shared" si="120"/>
        <v/>
      </c>
      <c r="D882" s="99"/>
      <c r="E882" s="103">
        <f>SUMIFS(ID!$H:$H,ID!$F:$F,$D882)</f>
        <v>0</v>
      </c>
      <c r="F882" s="99"/>
      <c r="G882" s="103">
        <f>SUMIFS(ID!$L:$L,ID!$J:$J,$F882)</f>
        <v>0</v>
      </c>
      <c r="H882" s="99"/>
      <c r="I882" s="103">
        <f>SUMIFS(ID!$P:$P,ID!$N:$N,$H882)</f>
        <v>0</v>
      </c>
      <c r="J882" s="99"/>
      <c r="K882" s="103">
        <f>SUMIFS(ID!$T:$T,ID!$R:$R,$J882)</f>
        <v>0</v>
      </c>
      <c r="L882" s="99"/>
      <c r="M882" s="103">
        <f>SUMIFS(ID!$X:$X,ID!$V:$V,$L882)</f>
        <v>0</v>
      </c>
      <c r="N882" s="99"/>
      <c r="O882" s="103">
        <f>SUMIFS(ID!$AD:$AD,ID!$AB:$AB,$N882)</f>
        <v>0</v>
      </c>
      <c r="P882" s="99" t="str">
        <f t="shared" si="115"/>
        <v/>
      </c>
      <c r="Q882" s="22">
        <f t="shared" si="114"/>
        <v>0</v>
      </c>
      <c r="R882" s="30"/>
      <c r="S882" s="22">
        <f t="shared" si="116"/>
        <v>0</v>
      </c>
      <c r="T882" s="30"/>
      <c r="U882" s="22">
        <f t="shared" si="117"/>
        <v>0</v>
      </c>
      <c r="V882" s="78">
        <f t="shared" si="121"/>
        <v>0</v>
      </c>
      <c r="W882" s="22">
        <f t="shared" si="118"/>
        <v>0</v>
      </c>
      <c r="X882" s="76"/>
      <c r="Y882" s="22">
        <f>IF(OR(X882="",X882=ФИО!$Q$8),0,IF(COUNTIF(X:X,X882)=1,0,1))</f>
        <v>0</v>
      </c>
      <c r="AA882" s="2">
        <f>INDEX(ФИО!B:B,SUMIFS(ФИО!D:D,ФИО!Q:Q,БЮДЖЕТ!X882))</f>
        <v>0</v>
      </c>
    </row>
    <row r="883" spans="1:27" x14ac:dyDescent="0.25">
      <c r="A883" s="1"/>
      <c r="B883" s="5">
        <f t="shared" si="119"/>
        <v>883</v>
      </c>
      <c r="C883" s="5" t="str">
        <f t="shared" si="120"/>
        <v/>
      </c>
      <c r="D883" s="99"/>
      <c r="E883" s="103">
        <f>SUMIFS(ID!$H:$H,ID!$F:$F,$D883)</f>
        <v>0</v>
      </c>
      <c r="F883" s="99"/>
      <c r="G883" s="103">
        <f>SUMIFS(ID!$L:$L,ID!$J:$J,$F883)</f>
        <v>0</v>
      </c>
      <c r="H883" s="99"/>
      <c r="I883" s="103">
        <f>SUMIFS(ID!$P:$P,ID!$N:$N,$H883)</f>
        <v>0</v>
      </c>
      <c r="J883" s="99"/>
      <c r="K883" s="103">
        <f>SUMIFS(ID!$T:$T,ID!$R:$R,$J883)</f>
        <v>0</v>
      </c>
      <c r="L883" s="99"/>
      <c r="M883" s="103">
        <f>SUMIFS(ID!$X:$X,ID!$V:$V,$L883)</f>
        <v>0</v>
      </c>
      <c r="N883" s="99"/>
      <c r="O883" s="103">
        <f>SUMIFS(ID!$AD:$AD,ID!$AB:$AB,$N883)</f>
        <v>0</v>
      </c>
      <c r="P883" s="99" t="str">
        <f t="shared" si="115"/>
        <v/>
      </c>
      <c r="Q883" s="22">
        <f t="shared" si="114"/>
        <v>0</v>
      </c>
      <c r="R883" s="30"/>
      <c r="S883" s="22">
        <f t="shared" si="116"/>
        <v>0</v>
      </c>
      <c r="T883" s="30"/>
      <c r="U883" s="22">
        <f t="shared" si="117"/>
        <v>0</v>
      </c>
      <c r="V883" s="78">
        <f t="shared" si="121"/>
        <v>0</v>
      </c>
      <c r="W883" s="22">
        <f t="shared" si="118"/>
        <v>0</v>
      </c>
      <c r="X883" s="76"/>
      <c r="Y883" s="22">
        <f>IF(OR(X883="",X883=ФИО!$Q$8),0,IF(COUNTIF(X:X,X883)=1,0,1))</f>
        <v>0</v>
      </c>
      <c r="AA883" s="2">
        <f>INDEX(ФИО!B:B,SUMIFS(ФИО!D:D,ФИО!Q:Q,БЮДЖЕТ!X883))</f>
        <v>0</v>
      </c>
    </row>
    <row r="884" spans="1:27" x14ac:dyDescent="0.25">
      <c r="A884" s="1"/>
      <c r="B884" s="5">
        <f t="shared" si="119"/>
        <v>884</v>
      </c>
      <c r="C884" s="5" t="str">
        <f t="shared" si="120"/>
        <v/>
      </c>
      <c r="D884" s="99"/>
      <c r="E884" s="103">
        <f>SUMIFS(ID!$H:$H,ID!$F:$F,$D884)</f>
        <v>0</v>
      </c>
      <c r="F884" s="99"/>
      <c r="G884" s="103">
        <f>SUMIFS(ID!$L:$L,ID!$J:$J,$F884)</f>
        <v>0</v>
      </c>
      <c r="H884" s="99"/>
      <c r="I884" s="103">
        <f>SUMIFS(ID!$P:$P,ID!$N:$N,$H884)</f>
        <v>0</v>
      </c>
      <c r="J884" s="99"/>
      <c r="K884" s="103">
        <f>SUMIFS(ID!$T:$T,ID!$R:$R,$J884)</f>
        <v>0</v>
      </c>
      <c r="L884" s="99"/>
      <c r="M884" s="103">
        <f>SUMIFS(ID!$X:$X,ID!$V:$V,$L884)</f>
        <v>0</v>
      </c>
      <c r="N884" s="99"/>
      <c r="O884" s="103">
        <f>SUMIFS(ID!$AD:$AD,ID!$AB:$AB,$N884)</f>
        <v>0</v>
      </c>
      <c r="P884" s="99" t="str">
        <f t="shared" si="115"/>
        <v/>
      </c>
      <c r="Q884" s="22">
        <f t="shared" si="114"/>
        <v>0</v>
      </c>
      <c r="R884" s="30"/>
      <c r="S884" s="22">
        <f t="shared" si="116"/>
        <v>0</v>
      </c>
      <c r="T884" s="30"/>
      <c r="U884" s="22">
        <f t="shared" si="117"/>
        <v>0</v>
      </c>
      <c r="V884" s="78">
        <f t="shared" si="121"/>
        <v>0</v>
      </c>
      <c r="W884" s="22">
        <f t="shared" si="118"/>
        <v>0</v>
      </c>
      <c r="X884" s="76"/>
      <c r="Y884" s="22">
        <f>IF(OR(X884="",X884=ФИО!$Q$8),0,IF(COUNTIF(X:X,X884)=1,0,1))</f>
        <v>0</v>
      </c>
      <c r="AA884" s="2">
        <f>INDEX(ФИО!B:B,SUMIFS(ФИО!D:D,ФИО!Q:Q,БЮДЖЕТ!X884))</f>
        <v>0</v>
      </c>
    </row>
    <row r="885" spans="1:27" x14ac:dyDescent="0.25">
      <c r="A885" s="1"/>
      <c r="B885" s="5">
        <f t="shared" si="119"/>
        <v>885</v>
      </c>
      <c r="C885" s="5" t="str">
        <f t="shared" si="120"/>
        <v/>
      </c>
      <c r="D885" s="99"/>
      <c r="E885" s="103">
        <f>SUMIFS(ID!$H:$H,ID!$F:$F,$D885)</f>
        <v>0</v>
      </c>
      <c r="F885" s="99"/>
      <c r="G885" s="103">
        <f>SUMIFS(ID!$L:$L,ID!$J:$J,$F885)</f>
        <v>0</v>
      </c>
      <c r="H885" s="99"/>
      <c r="I885" s="103">
        <f>SUMIFS(ID!$P:$P,ID!$N:$N,$H885)</f>
        <v>0</v>
      </c>
      <c r="J885" s="99"/>
      <c r="K885" s="103">
        <f>SUMIFS(ID!$T:$T,ID!$R:$R,$J885)</f>
        <v>0</v>
      </c>
      <c r="L885" s="99"/>
      <c r="M885" s="103">
        <f>SUMIFS(ID!$X:$X,ID!$V:$V,$L885)</f>
        <v>0</v>
      </c>
      <c r="N885" s="99"/>
      <c r="O885" s="103">
        <f>SUMIFS(ID!$AD:$AD,ID!$AB:$AB,$N885)</f>
        <v>0</v>
      </c>
      <c r="P885" s="99" t="str">
        <f t="shared" si="115"/>
        <v/>
      </c>
      <c r="Q885" s="22">
        <f t="shared" si="114"/>
        <v>0</v>
      </c>
      <c r="R885" s="30"/>
      <c r="S885" s="22">
        <f t="shared" si="116"/>
        <v>0</v>
      </c>
      <c r="T885" s="30"/>
      <c r="U885" s="22">
        <f t="shared" si="117"/>
        <v>0</v>
      </c>
      <c r="V885" s="78">
        <f t="shared" si="121"/>
        <v>0</v>
      </c>
      <c r="W885" s="22">
        <f t="shared" si="118"/>
        <v>0</v>
      </c>
      <c r="X885" s="76"/>
      <c r="Y885" s="22">
        <f>IF(OR(X885="",X885=ФИО!$Q$8),0,IF(COUNTIF(X:X,X885)=1,0,1))</f>
        <v>0</v>
      </c>
      <c r="AA885" s="2">
        <f>INDEX(ФИО!B:B,SUMIFS(ФИО!D:D,ФИО!Q:Q,БЮДЖЕТ!X885))</f>
        <v>0</v>
      </c>
    </row>
    <row r="886" spans="1:27" x14ac:dyDescent="0.25">
      <c r="A886" s="1"/>
      <c r="B886" s="5">
        <f t="shared" si="119"/>
        <v>886</v>
      </c>
      <c r="C886" s="5" t="str">
        <f t="shared" si="120"/>
        <v/>
      </c>
      <c r="D886" s="99"/>
      <c r="E886" s="103">
        <f>SUMIFS(ID!$H:$H,ID!$F:$F,$D886)</f>
        <v>0</v>
      </c>
      <c r="F886" s="99"/>
      <c r="G886" s="103">
        <f>SUMIFS(ID!$L:$L,ID!$J:$J,$F886)</f>
        <v>0</v>
      </c>
      <c r="H886" s="99"/>
      <c r="I886" s="103">
        <f>SUMIFS(ID!$P:$P,ID!$N:$N,$H886)</f>
        <v>0</v>
      </c>
      <c r="J886" s="99"/>
      <c r="K886" s="103">
        <f>SUMIFS(ID!$T:$T,ID!$R:$R,$J886)</f>
        <v>0</v>
      </c>
      <c r="L886" s="99"/>
      <c r="M886" s="103">
        <f>SUMIFS(ID!$X:$X,ID!$V:$V,$L886)</f>
        <v>0</v>
      </c>
      <c r="N886" s="99"/>
      <c r="O886" s="103">
        <f>SUMIFS(ID!$AD:$AD,ID!$AB:$AB,$N886)</f>
        <v>0</v>
      </c>
      <c r="P886" s="99" t="str">
        <f t="shared" si="115"/>
        <v/>
      </c>
      <c r="Q886" s="22">
        <f t="shared" si="114"/>
        <v>0</v>
      </c>
      <c r="R886" s="30"/>
      <c r="S886" s="22">
        <f t="shared" si="116"/>
        <v>0</v>
      </c>
      <c r="T886" s="30"/>
      <c r="U886" s="22">
        <f t="shared" si="117"/>
        <v>0</v>
      </c>
      <c r="V886" s="78">
        <f t="shared" si="121"/>
        <v>0</v>
      </c>
      <c r="W886" s="22">
        <f t="shared" si="118"/>
        <v>0</v>
      </c>
      <c r="X886" s="76"/>
      <c r="Y886" s="22">
        <f>IF(OR(X886="",X886=ФИО!$Q$8),0,IF(COUNTIF(X:X,X886)=1,0,1))</f>
        <v>0</v>
      </c>
      <c r="AA886" s="2">
        <f>INDEX(ФИО!B:B,SUMIFS(ФИО!D:D,ФИО!Q:Q,БЮДЖЕТ!X886))</f>
        <v>0</v>
      </c>
    </row>
    <row r="887" spans="1:27" x14ac:dyDescent="0.25">
      <c r="A887" s="1"/>
      <c r="B887" s="5">
        <f t="shared" si="119"/>
        <v>887</v>
      </c>
      <c r="C887" s="5" t="str">
        <f t="shared" si="120"/>
        <v/>
      </c>
      <c r="D887" s="99"/>
      <c r="E887" s="103">
        <f>SUMIFS(ID!$H:$H,ID!$F:$F,$D887)</f>
        <v>0</v>
      </c>
      <c r="F887" s="99"/>
      <c r="G887" s="103">
        <f>SUMIFS(ID!$L:$L,ID!$J:$J,$F887)</f>
        <v>0</v>
      </c>
      <c r="H887" s="99"/>
      <c r="I887" s="103">
        <f>SUMIFS(ID!$P:$P,ID!$N:$N,$H887)</f>
        <v>0</v>
      </c>
      <c r="J887" s="99"/>
      <c r="K887" s="103">
        <f>SUMIFS(ID!$T:$T,ID!$R:$R,$J887)</f>
        <v>0</v>
      </c>
      <c r="L887" s="99"/>
      <c r="M887" s="103">
        <f>SUMIFS(ID!$X:$X,ID!$V:$V,$L887)</f>
        <v>0</v>
      </c>
      <c r="N887" s="99"/>
      <c r="O887" s="103">
        <f>SUMIFS(ID!$AD:$AD,ID!$AB:$AB,$N887)</f>
        <v>0</v>
      </c>
      <c r="P887" s="99" t="str">
        <f t="shared" si="115"/>
        <v/>
      </c>
      <c r="Q887" s="22">
        <f t="shared" si="114"/>
        <v>0</v>
      </c>
      <c r="R887" s="30"/>
      <c r="S887" s="22">
        <f t="shared" si="116"/>
        <v>0</v>
      </c>
      <c r="T887" s="30"/>
      <c r="U887" s="22">
        <f t="shared" si="117"/>
        <v>0</v>
      </c>
      <c r="V887" s="78">
        <f t="shared" si="121"/>
        <v>0</v>
      </c>
      <c r="W887" s="22">
        <f t="shared" si="118"/>
        <v>0</v>
      </c>
      <c r="X887" s="76"/>
      <c r="Y887" s="22">
        <f>IF(OR(X887="",X887=ФИО!$Q$8),0,IF(COUNTIF(X:X,X887)=1,0,1))</f>
        <v>0</v>
      </c>
      <c r="AA887" s="2">
        <f>INDEX(ФИО!B:B,SUMIFS(ФИО!D:D,ФИО!Q:Q,БЮДЖЕТ!X887))</f>
        <v>0</v>
      </c>
    </row>
    <row r="888" spans="1:27" x14ac:dyDescent="0.25">
      <c r="A888" s="1"/>
      <c r="B888" s="5">
        <f t="shared" si="119"/>
        <v>888</v>
      </c>
      <c r="C888" s="5" t="str">
        <f t="shared" si="120"/>
        <v/>
      </c>
      <c r="D888" s="99"/>
      <c r="E888" s="103">
        <f>SUMIFS(ID!$H:$H,ID!$F:$F,$D888)</f>
        <v>0</v>
      </c>
      <c r="F888" s="99"/>
      <c r="G888" s="103">
        <f>SUMIFS(ID!$L:$L,ID!$J:$J,$F888)</f>
        <v>0</v>
      </c>
      <c r="H888" s="99"/>
      <c r="I888" s="103">
        <f>SUMIFS(ID!$P:$P,ID!$N:$N,$H888)</f>
        <v>0</v>
      </c>
      <c r="J888" s="99"/>
      <c r="K888" s="103">
        <f>SUMIFS(ID!$T:$T,ID!$R:$R,$J888)</f>
        <v>0</v>
      </c>
      <c r="L888" s="99"/>
      <c r="M888" s="103">
        <f>SUMIFS(ID!$X:$X,ID!$V:$V,$L888)</f>
        <v>0</v>
      </c>
      <c r="N888" s="99"/>
      <c r="O888" s="103">
        <f>SUMIFS(ID!$AD:$AD,ID!$AB:$AB,$N888)</f>
        <v>0</v>
      </c>
      <c r="P888" s="99" t="str">
        <f t="shared" si="115"/>
        <v/>
      </c>
      <c r="Q888" s="22">
        <f t="shared" si="114"/>
        <v>0</v>
      </c>
      <c r="R888" s="30"/>
      <c r="S888" s="22">
        <f t="shared" si="116"/>
        <v>0</v>
      </c>
      <c r="T888" s="30"/>
      <c r="U888" s="22">
        <f t="shared" si="117"/>
        <v>0</v>
      </c>
      <c r="V888" s="78">
        <f t="shared" si="121"/>
        <v>0</v>
      </c>
      <c r="W888" s="22">
        <f t="shared" si="118"/>
        <v>0</v>
      </c>
      <c r="X888" s="76"/>
      <c r="Y888" s="22">
        <f>IF(OR(X888="",X888=ФИО!$Q$8),0,IF(COUNTIF(X:X,X888)=1,0,1))</f>
        <v>0</v>
      </c>
      <c r="AA888" s="2">
        <f>INDEX(ФИО!B:B,SUMIFS(ФИО!D:D,ФИО!Q:Q,БЮДЖЕТ!X888))</f>
        <v>0</v>
      </c>
    </row>
    <row r="889" spans="1:27" x14ac:dyDescent="0.25">
      <c r="A889" s="1"/>
      <c r="B889" s="5">
        <f t="shared" si="119"/>
        <v>889</v>
      </c>
      <c r="C889" s="5" t="str">
        <f t="shared" si="120"/>
        <v/>
      </c>
      <c r="D889" s="99"/>
      <c r="E889" s="103">
        <f>SUMIFS(ID!$H:$H,ID!$F:$F,$D889)</f>
        <v>0</v>
      </c>
      <c r="F889" s="99"/>
      <c r="G889" s="103">
        <f>SUMIFS(ID!$L:$L,ID!$J:$J,$F889)</f>
        <v>0</v>
      </c>
      <c r="H889" s="99"/>
      <c r="I889" s="103">
        <f>SUMIFS(ID!$P:$P,ID!$N:$N,$H889)</f>
        <v>0</v>
      </c>
      <c r="J889" s="99"/>
      <c r="K889" s="103">
        <f>SUMIFS(ID!$T:$T,ID!$R:$R,$J889)</f>
        <v>0</v>
      </c>
      <c r="L889" s="99"/>
      <c r="M889" s="103">
        <f>SUMIFS(ID!$X:$X,ID!$V:$V,$L889)</f>
        <v>0</v>
      </c>
      <c r="N889" s="99"/>
      <c r="O889" s="103">
        <f>SUMIFS(ID!$AD:$AD,ID!$AB:$AB,$N889)</f>
        <v>0</v>
      </c>
      <c r="P889" s="99" t="str">
        <f t="shared" si="115"/>
        <v/>
      </c>
      <c r="Q889" s="22">
        <f t="shared" si="114"/>
        <v>0</v>
      </c>
      <c r="R889" s="30"/>
      <c r="S889" s="22">
        <f t="shared" si="116"/>
        <v>0</v>
      </c>
      <c r="T889" s="30"/>
      <c r="U889" s="22">
        <f t="shared" si="117"/>
        <v>0</v>
      </c>
      <c r="V889" s="78">
        <f t="shared" si="121"/>
        <v>0</v>
      </c>
      <c r="W889" s="22">
        <f t="shared" si="118"/>
        <v>0</v>
      </c>
      <c r="X889" s="76"/>
      <c r="Y889" s="22">
        <f>IF(OR(X889="",X889=ФИО!$Q$8),0,IF(COUNTIF(X:X,X889)=1,0,1))</f>
        <v>0</v>
      </c>
      <c r="AA889" s="2">
        <f>INDEX(ФИО!B:B,SUMIFS(ФИО!D:D,ФИО!Q:Q,БЮДЖЕТ!X889))</f>
        <v>0</v>
      </c>
    </row>
    <row r="890" spans="1:27" x14ac:dyDescent="0.25">
      <c r="A890" s="1"/>
      <c r="B890" s="5">
        <f t="shared" si="119"/>
        <v>890</v>
      </c>
      <c r="C890" s="5" t="str">
        <f t="shared" si="120"/>
        <v/>
      </c>
      <c r="D890" s="99"/>
      <c r="E890" s="103">
        <f>SUMIFS(ID!$H:$H,ID!$F:$F,$D890)</f>
        <v>0</v>
      </c>
      <c r="F890" s="99"/>
      <c r="G890" s="103">
        <f>SUMIFS(ID!$L:$L,ID!$J:$J,$F890)</f>
        <v>0</v>
      </c>
      <c r="H890" s="99"/>
      <c r="I890" s="103">
        <f>SUMIFS(ID!$P:$P,ID!$N:$N,$H890)</f>
        <v>0</v>
      </c>
      <c r="J890" s="99"/>
      <c r="K890" s="103">
        <f>SUMIFS(ID!$T:$T,ID!$R:$R,$J890)</f>
        <v>0</v>
      </c>
      <c r="L890" s="99"/>
      <c r="M890" s="103">
        <f>SUMIFS(ID!$X:$X,ID!$V:$V,$L890)</f>
        <v>0</v>
      </c>
      <c r="N890" s="99"/>
      <c r="O890" s="103">
        <f>SUMIFS(ID!$AD:$AD,ID!$AB:$AB,$N890)</f>
        <v>0</v>
      </c>
      <c r="P890" s="99" t="str">
        <f t="shared" si="115"/>
        <v/>
      </c>
      <c r="Q890" s="22">
        <f t="shared" si="114"/>
        <v>0</v>
      </c>
      <c r="R890" s="30"/>
      <c r="S890" s="22">
        <f t="shared" si="116"/>
        <v>0</v>
      </c>
      <c r="T890" s="30"/>
      <c r="U890" s="22">
        <f t="shared" si="117"/>
        <v>0</v>
      </c>
      <c r="V890" s="78">
        <f t="shared" si="121"/>
        <v>0</v>
      </c>
      <c r="W890" s="22">
        <f t="shared" si="118"/>
        <v>0</v>
      </c>
      <c r="X890" s="76"/>
      <c r="Y890" s="22">
        <f>IF(OR(X890="",X890=ФИО!$Q$8),0,IF(COUNTIF(X:X,X890)=1,0,1))</f>
        <v>0</v>
      </c>
      <c r="AA890" s="2">
        <f>INDEX(ФИО!B:B,SUMIFS(ФИО!D:D,ФИО!Q:Q,БЮДЖЕТ!X890))</f>
        <v>0</v>
      </c>
    </row>
    <row r="891" spans="1:27" x14ac:dyDescent="0.25">
      <c r="A891" s="1"/>
      <c r="B891" s="5">
        <f t="shared" si="119"/>
        <v>891</v>
      </c>
      <c r="C891" s="5" t="str">
        <f t="shared" si="120"/>
        <v/>
      </c>
      <c r="D891" s="99"/>
      <c r="E891" s="103">
        <f>SUMIFS(ID!$H:$H,ID!$F:$F,$D891)</f>
        <v>0</v>
      </c>
      <c r="F891" s="99"/>
      <c r="G891" s="103">
        <f>SUMIFS(ID!$L:$L,ID!$J:$J,$F891)</f>
        <v>0</v>
      </c>
      <c r="H891" s="99"/>
      <c r="I891" s="103">
        <f>SUMIFS(ID!$P:$P,ID!$N:$N,$H891)</f>
        <v>0</v>
      </c>
      <c r="J891" s="99"/>
      <c r="K891" s="103">
        <f>SUMIFS(ID!$T:$T,ID!$R:$R,$J891)</f>
        <v>0</v>
      </c>
      <c r="L891" s="99"/>
      <c r="M891" s="103">
        <f>SUMIFS(ID!$X:$X,ID!$V:$V,$L891)</f>
        <v>0</v>
      </c>
      <c r="N891" s="99"/>
      <c r="O891" s="103">
        <f>SUMIFS(ID!$AD:$AD,ID!$AB:$AB,$N891)</f>
        <v>0</v>
      </c>
      <c r="P891" s="99" t="str">
        <f t="shared" si="115"/>
        <v/>
      </c>
      <c r="Q891" s="22">
        <f t="shared" si="114"/>
        <v>0</v>
      </c>
      <c r="R891" s="30"/>
      <c r="S891" s="22">
        <f t="shared" si="116"/>
        <v>0</v>
      </c>
      <c r="T891" s="30"/>
      <c r="U891" s="22">
        <f t="shared" si="117"/>
        <v>0</v>
      </c>
      <c r="V891" s="78">
        <f t="shared" si="121"/>
        <v>0</v>
      </c>
      <c r="W891" s="22">
        <f t="shared" si="118"/>
        <v>0</v>
      </c>
      <c r="X891" s="76"/>
      <c r="Y891" s="22">
        <f>IF(OR(X891="",X891=ФИО!$Q$8),0,IF(COUNTIF(X:X,X891)=1,0,1))</f>
        <v>0</v>
      </c>
      <c r="AA891" s="2">
        <f>INDEX(ФИО!B:B,SUMIFS(ФИО!D:D,ФИО!Q:Q,БЮДЖЕТ!X891))</f>
        <v>0</v>
      </c>
    </row>
    <row r="892" spans="1:27" x14ac:dyDescent="0.25">
      <c r="A892" s="1"/>
      <c r="B892" s="5">
        <f t="shared" si="119"/>
        <v>892</v>
      </c>
      <c r="C892" s="5" t="str">
        <f t="shared" si="120"/>
        <v/>
      </c>
      <c r="D892" s="99"/>
      <c r="E892" s="103">
        <f>SUMIFS(ID!$H:$H,ID!$F:$F,$D892)</f>
        <v>0</v>
      </c>
      <c r="F892" s="99"/>
      <c r="G892" s="103">
        <f>SUMIFS(ID!$L:$L,ID!$J:$J,$F892)</f>
        <v>0</v>
      </c>
      <c r="H892" s="99"/>
      <c r="I892" s="103">
        <f>SUMIFS(ID!$P:$P,ID!$N:$N,$H892)</f>
        <v>0</v>
      </c>
      <c r="J892" s="99"/>
      <c r="K892" s="103">
        <f>SUMIFS(ID!$T:$T,ID!$R:$R,$J892)</f>
        <v>0</v>
      </c>
      <c r="L892" s="99"/>
      <c r="M892" s="103">
        <f>SUMIFS(ID!$X:$X,ID!$V:$V,$L892)</f>
        <v>0</v>
      </c>
      <c r="N892" s="99"/>
      <c r="O892" s="103">
        <f>SUMIFS(ID!$AD:$AD,ID!$AB:$AB,$N892)</f>
        <v>0</v>
      </c>
      <c r="P892" s="99" t="str">
        <f t="shared" si="115"/>
        <v/>
      </c>
      <c r="Q892" s="22">
        <f t="shared" si="114"/>
        <v>0</v>
      </c>
      <c r="R892" s="30"/>
      <c r="S892" s="22">
        <f t="shared" si="116"/>
        <v>0</v>
      </c>
      <c r="T892" s="30"/>
      <c r="U892" s="22">
        <f t="shared" si="117"/>
        <v>0</v>
      </c>
      <c r="V892" s="78">
        <f t="shared" si="121"/>
        <v>0</v>
      </c>
      <c r="W892" s="22">
        <f t="shared" si="118"/>
        <v>0</v>
      </c>
      <c r="X892" s="76"/>
      <c r="Y892" s="22">
        <f>IF(OR(X892="",X892=ФИО!$Q$8),0,IF(COUNTIF(X:X,X892)=1,0,1))</f>
        <v>0</v>
      </c>
      <c r="AA892" s="2">
        <f>INDEX(ФИО!B:B,SUMIFS(ФИО!D:D,ФИО!Q:Q,БЮДЖЕТ!X892))</f>
        <v>0</v>
      </c>
    </row>
    <row r="893" spans="1:27" x14ac:dyDescent="0.25">
      <c r="A893" s="1"/>
      <c r="B893" s="5">
        <f t="shared" si="119"/>
        <v>893</v>
      </c>
      <c r="C893" s="5" t="str">
        <f t="shared" si="120"/>
        <v/>
      </c>
      <c r="D893" s="99"/>
      <c r="E893" s="103">
        <f>SUMIFS(ID!$H:$H,ID!$F:$F,$D893)</f>
        <v>0</v>
      </c>
      <c r="F893" s="99"/>
      <c r="G893" s="103">
        <f>SUMIFS(ID!$L:$L,ID!$J:$J,$F893)</f>
        <v>0</v>
      </c>
      <c r="H893" s="99"/>
      <c r="I893" s="103">
        <f>SUMIFS(ID!$P:$P,ID!$N:$N,$H893)</f>
        <v>0</v>
      </c>
      <c r="J893" s="99"/>
      <c r="K893" s="103">
        <f>SUMIFS(ID!$T:$T,ID!$R:$R,$J893)</f>
        <v>0</v>
      </c>
      <c r="L893" s="99"/>
      <c r="M893" s="103">
        <f>SUMIFS(ID!$X:$X,ID!$V:$V,$L893)</f>
        <v>0</v>
      </c>
      <c r="N893" s="99"/>
      <c r="O893" s="103">
        <f>SUMIFS(ID!$AD:$AD,ID!$AB:$AB,$N893)</f>
        <v>0</v>
      </c>
      <c r="P893" s="99" t="str">
        <f t="shared" si="115"/>
        <v/>
      </c>
      <c r="Q893" s="22">
        <f t="shared" si="114"/>
        <v>0</v>
      </c>
      <c r="R893" s="30"/>
      <c r="S893" s="22">
        <f t="shared" si="116"/>
        <v>0</v>
      </c>
      <c r="T893" s="30"/>
      <c r="U893" s="22">
        <f t="shared" si="117"/>
        <v>0</v>
      </c>
      <c r="V893" s="78">
        <f t="shared" si="121"/>
        <v>0</v>
      </c>
      <c r="W893" s="22">
        <f t="shared" si="118"/>
        <v>0</v>
      </c>
      <c r="X893" s="76"/>
      <c r="Y893" s="22">
        <f>IF(OR(X893="",X893=ФИО!$Q$8),0,IF(COUNTIF(X:X,X893)=1,0,1))</f>
        <v>0</v>
      </c>
      <c r="AA893" s="2">
        <f>INDEX(ФИО!B:B,SUMIFS(ФИО!D:D,ФИО!Q:Q,БЮДЖЕТ!X893))</f>
        <v>0</v>
      </c>
    </row>
    <row r="894" spans="1:27" x14ac:dyDescent="0.25">
      <c r="A894" s="1"/>
      <c r="B894" s="5">
        <f t="shared" si="119"/>
        <v>894</v>
      </c>
      <c r="C894" s="5" t="str">
        <f t="shared" si="120"/>
        <v/>
      </c>
      <c r="D894" s="99"/>
      <c r="E894" s="103">
        <f>SUMIFS(ID!$H:$H,ID!$F:$F,$D894)</f>
        <v>0</v>
      </c>
      <c r="F894" s="99"/>
      <c r="G894" s="103">
        <f>SUMIFS(ID!$L:$L,ID!$J:$J,$F894)</f>
        <v>0</v>
      </c>
      <c r="H894" s="99"/>
      <c r="I894" s="103">
        <f>SUMIFS(ID!$P:$P,ID!$N:$N,$H894)</f>
        <v>0</v>
      </c>
      <c r="J894" s="99"/>
      <c r="K894" s="103">
        <f>SUMIFS(ID!$T:$T,ID!$R:$R,$J894)</f>
        <v>0</v>
      </c>
      <c r="L894" s="99"/>
      <c r="M894" s="103">
        <f>SUMIFS(ID!$X:$X,ID!$V:$V,$L894)</f>
        <v>0</v>
      </c>
      <c r="N894" s="99"/>
      <c r="O894" s="103">
        <f>SUMIFS(ID!$AD:$AD,ID!$AB:$AB,$N894)</f>
        <v>0</v>
      </c>
      <c r="P894" s="99" t="str">
        <f t="shared" si="115"/>
        <v/>
      </c>
      <c r="Q894" s="22">
        <f t="shared" si="114"/>
        <v>0</v>
      </c>
      <c r="R894" s="30"/>
      <c r="S894" s="22">
        <f t="shared" si="116"/>
        <v>0</v>
      </c>
      <c r="T894" s="30"/>
      <c r="U894" s="22">
        <f t="shared" si="117"/>
        <v>0</v>
      </c>
      <c r="V894" s="78">
        <f t="shared" si="121"/>
        <v>0</v>
      </c>
      <c r="W894" s="22">
        <f t="shared" si="118"/>
        <v>0</v>
      </c>
      <c r="X894" s="76"/>
      <c r="Y894" s="22">
        <f>IF(OR(X894="",X894=ФИО!$Q$8),0,IF(COUNTIF(X:X,X894)=1,0,1))</f>
        <v>0</v>
      </c>
      <c r="AA894" s="2">
        <f>INDEX(ФИО!B:B,SUMIFS(ФИО!D:D,ФИО!Q:Q,БЮДЖЕТ!X894))</f>
        <v>0</v>
      </c>
    </row>
    <row r="895" spans="1:27" x14ac:dyDescent="0.25">
      <c r="A895" s="1"/>
      <c r="B895" s="5">
        <f t="shared" si="119"/>
        <v>895</v>
      </c>
      <c r="C895" s="5" t="str">
        <f t="shared" si="120"/>
        <v/>
      </c>
      <c r="D895" s="99"/>
      <c r="E895" s="103">
        <f>SUMIFS(ID!$H:$H,ID!$F:$F,$D895)</f>
        <v>0</v>
      </c>
      <c r="F895" s="99"/>
      <c r="G895" s="103">
        <f>SUMIFS(ID!$L:$L,ID!$J:$J,$F895)</f>
        <v>0</v>
      </c>
      <c r="H895" s="99"/>
      <c r="I895" s="103">
        <f>SUMIFS(ID!$P:$P,ID!$N:$N,$H895)</f>
        <v>0</v>
      </c>
      <c r="J895" s="99"/>
      <c r="K895" s="103">
        <f>SUMIFS(ID!$T:$T,ID!$R:$R,$J895)</f>
        <v>0</v>
      </c>
      <c r="L895" s="99"/>
      <c r="M895" s="103">
        <f>SUMIFS(ID!$X:$X,ID!$V:$V,$L895)</f>
        <v>0</v>
      </c>
      <c r="N895" s="99"/>
      <c r="O895" s="103">
        <f>SUMIFS(ID!$AD:$AD,ID!$AB:$AB,$N895)</f>
        <v>0</v>
      </c>
      <c r="P895" s="99" t="str">
        <f t="shared" si="115"/>
        <v/>
      </c>
      <c r="Q895" s="22">
        <f t="shared" si="114"/>
        <v>0</v>
      </c>
      <c r="R895" s="30"/>
      <c r="S895" s="22">
        <f t="shared" si="116"/>
        <v>0</v>
      </c>
      <c r="T895" s="30"/>
      <c r="U895" s="22">
        <f t="shared" si="117"/>
        <v>0</v>
      </c>
      <c r="V895" s="78">
        <f t="shared" si="121"/>
        <v>0</v>
      </c>
      <c r="W895" s="22">
        <f t="shared" si="118"/>
        <v>0</v>
      </c>
      <c r="X895" s="76"/>
      <c r="Y895" s="22">
        <f>IF(OR(X895="",X895=ФИО!$Q$8),0,IF(COUNTIF(X:X,X895)=1,0,1))</f>
        <v>0</v>
      </c>
      <c r="AA895" s="2">
        <f>INDEX(ФИО!B:B,SUMIFS(ФИО!D:D,ФИО!Q:Q,БЮДЖЕТ!X895))</f>
        <v>0</v>
      </c>
    </row>
    <row r="896" spans="1:27" x14ac:dyDescent="0.25">
      <c r="A896" s="1"/>
      <c r="B896" s="5">
        <f t="shared" si="119"/>
        <v>896</v>
      </c>
      <c r="C896" s="5" t="str">
        <f t="shared" si="120"/>
        <v/>
      </c>
      <c r="D896" s="99"/>
      <c r="E896" s="103">
        <f>SUMIFS(ID!$H:$H,ID!$F:$F,$D896)</f>
        <v>0</v>
      </c>
      <c r="F896" s="99"/>
      <c r="G896" s="103">
        <f>SUMIFS(ID!$L:$L,ID!$J:$J,$F896)</f>
        <v>0</v>
      </c>
      <c r="H896" s="99"/>
      <c r="I896" s="103">
        <f>SUMIFS(ID!$P:$P,ID!$N:$N,$H896)</f>
        <v>0</v>
      </c>
      <c r="J896" s="99"/>
      <c r="K896" s="103">
        <f>SUMIFS(ID!$T:$T,ID!$R:$R,$J896)</f>
        <v>0</v>
      </c>
      <c r="L896" s="99"/>
      <c r="M896" s="103">
        <f>SUMIFS(ID!$X:$X,ID!$V:$V,$L896)</f>
        <v>0</v>
      </c>
      <c r="N896" s="99"/>
      <c r="O896" s="103">
        <f>SUMIFS(ID!$AD:$AD,ID!$AB:$AB,$N896)</f>
        <v>0</v>
      </c>
      <c r="P896" s="99" t="str">
        <f t="shared" si="115"/>
        <v/>
      </c>
      <c r="Q896" s="22">
        <f t="shared" si="114"/>
        <v>0</v>
      </c>
      <c r="R896" s="30"/>
      <c r="S896" s="22">
        <f t="shared" si="116"/>
        <v>0</v>
      </c>
      <c r="T896" s="30"/>
      <c r="U896" s="22">
        <f t="shared" si="117"/>
        <v>0</v>
      </c>
      <c r="V896" s="78">
        <f t="shared" si="121"/>
        <v>0</v>
      </c>
      <c r="W896" s="22">
        <f t="shared" si="118"/>
        <v>0</v>
      </c>
      <c r="X896" s="76"/>
      <c r="Y896" s="22">
        <f>IF(OR(X896="",X896=ФИО!$Q$8),0,IF(COUNTIF(X:X,X896)=1,0,1))</f>
        <v>0</v>
      </c>
      <c r="AA896" s="2">
        <f>INDEX(ФИО!B:B,SUMIFS(ФИО!D:D,ФИО!Q:Q,БЮДЖЕТ!X896))</f>
        <v>0</v>
      </c>
    </row>
    <row r="897" spans="1:27" x14ac:dyDescent="0.25">
      <c r="A897" s="1"/>
      <c r="B897" s="5">
        <f t="shared" si="119"/>
        <v>897</v>
      </c>
      <c r="C897" s="5" t="str">
        <f t="shared" si="120"/>
        <v/>
      </c>
      <c r="D897" s="99"/>
      <c r="E897" s="103">
        <f>SUMIFS(ID!$H:$H,ID!$F:$F,$D897)</f>
        <v>0</v>
      </c>
      <c r="F897" s="99"/>
      <c r="G897" s="103">
        <f>SUMIFS(ID!$L:$L,ID!$J:$J,$F897)</f>
        <v>0</v>
      </c>
      <c r="H897" s="99"/>
      <c r="I897" s="103">
        <f>SUMIFS(ID!$P:$P,ID!$N:$N,$H897)</f>
        <v>0</v>
      </c>
      <c r="J897" s="99"/>
      <c r="K897" s="103">
        <f>SUMIFS(ID!$T:$T,ID!$R:$R,$J897)</f>
        <v>0</v>
      </c>
      <c r="L897" s="99"/>
      <c r="M897" s="103">
        <f>SUMIFS(ID!$X:$X,ID!$V:$V,$L897)</f>
        <v>0</v>
      </c>
      <c r="N897" s="99"/>
      <c r="O897" s="103">
        <f>SUMIFS(ID!$AD:$AD,ID!$AB:$AB,$N897)</f>
        <v>0</v>
      </c>
      <c r="P897" s="99" t="str">
        <f t="shared" si="115"/>
        <v/>
      </c>
      <c r="Q897" s="22">
        <f t="shared" si="114"/>
        <v>0</v>
      </c>
      <c r="R897" s="30"/>
      <c r="S897" s="22">
        <f t="shared" si="116"/>
        <v>0</v>
      </c>
      <c r="T897" s="30"/>
      <c r="U897" s="22">
        <f t="shared" si="117"/>
        <v>0</v>
      </c>
      <c r="V897" s="78">
        <f t="shared" si="121"/>
        <v>0</v>
      </c>
      <c r="W897" s="22">
        <f t="shared" si="118"/>
        <v>0</v>
      </c>
      <c r="X897" s="76"/>
      <c r="Y897" s="22">
        <f>IF(OR(X897="",X897=ФИО!$Q$8),0,IF(COUNTIF(X:X,X897)=1,0,1))</f>
        <v>0</v>
      </c>
      <c r="AA897" s="2">
        <f>INDEX(ФИО!B:B,SUMIFS(ФИО!D:D,ФИО!Q:Q,БЮДЖЕТ!X897))</f>
        <v>0</v>
      </c>
    </row>
    <row r="898" spans="1:27" x14ac:dyDescent="0.25">
      <c r="A898" s="1"/>
      <c r="B898" s="5">
        <f t="shared" si="119"/>
        <v>898</v>
      </c>
      <c r="C898" s="5" t="str">
        <f t="shared" si="120"/>
        <v/>
      </c>
      <c r="D898" s="99"/>
      <c r="E898" s="103">
        <f>SUMIFS(ID!$H:$H,ID!$F:$F,$D898)</f>
        <v>0</v>
      </c>
      <c r="F898" s="99"/>
      <c r="G898" s="103">
        <f>SUMIFS(ID!$L:$L,ID!$J:$J,$F898)</f>
        <v>0</v>
      </c>
      <c r="H898" s="99"/>
      <c r="I898" s="103">
        <f>SUMIFS(ID!$P:$P,ID!$N:$N,$H898)</f>
        <v>0</v>
      </c>
      <c r="J898" s="99"/>
      <c r="K898" s="103">
        <f>SUMIFS(ID!$T:$T,ID!$R:$R,$J898)</f>
        <v>0</v>
      </c>
      <c r="L898" s="99"/>
      <c r="M898" s="103">
        <f>SUMIFS(ID!$X:$X,ID!$V:$V,$L898)</f>
        <v>0</v>
      </c>
      <c r="N898" s="99"/>
      <c r="O898" s="103">
        <f>SUMIFS(ID!$AD:$AD,ID!$AB:$AB,$N898)</f>
        <v>0</v>
      </c>
      <c r="P898" s="99" t="str">
        <f t="shared" si="115"/>
        <v/>
      </c>
      <c r="Q898" s="22">
        <f t="shared" si="114"/>
        <v>0</v>
      </c>
      <c r="R898" s="30"/>
      <c r="S898" s="22">
        <f t="shared" si="116"/>
        <v>0</v>
      </c>
      <c r="T898" s="30"/>
      <c r="U898" s="22">
        <f t="shared" si="117"/>
        <v>0</v>
      </c>
      <c r="V898" s="78">
        <f t="shared" si="121"/>
        <v>0</v>
      </c>
      <c r="W898" s="22">
        <f t="shared" si="118"/>
        <v>0</v>
      </c>
      <c r="X898" s="76"/>
      <c r="Y898" s="22">
        <f>IF(OR(X898="",X898=ФИО!$Q$8),0,IF(COUNTIF(X:X,X898)=1,0,1))</f>
        <v>0</v>
      </c>
      <c r="AA898" s="2">
        <f>INDEX(ФИО!B:B,SUMIFS(ФИО!D:D,ФИО!Q:Q,БЮДЖЕТ!X898))</f>
        <v>0</v>
      </c>
    </row>
    <row r="899" spans="1:27" x14ac:dyDescent="0.25">
      <c r="A899" s="1"/>
      <c r="B899" s="5">
        <f t="shared" si="119"/>
        <v>899</v>
      </c>
      <c r="C899" s="5" t="str">
        <f t="shared" si="120"/>
        <v/>
      </c>
      <c r="D899" s="99"/>
      <c r="E899" s="103">
        <f>SUMIFS(ID!$H:$H,ID!$F:$F,$D899)</f>
        <v>0</v>
      </c>
      <c r="F899" s="99"/>
      <c r="G899" s="103">
        <f>SUMIFS(ID!$L:$L,ID!$J:$J,$F899)</f>
        <v>0</v>
      </c>
      <c r="H899" s="99"/>
      <c r="I899" s="103">
        <f>SUMIFS(ID!$P:$P,ID!$N:$N,$H899)</f>
        <v>0</v>
      </c>
      <c r="J899" s="99"/>
      <c r="K899" s="103">
        <f>SUMIFS(ID!$T:$T,ID!$R:$R,$J899)</f>
        <v>0</v>
      </c>
      <c r="L899" s="99"/>
      <c r="M899" s="103">
        <f>SUMIFS(ID!$X:$X,ID!$V:$V,$L899)</f>
        <v>0</v>
      </c>
      <c r="N899" s="99"/>
      <c r="O899" s="103">
        <f>SUMIFS(ID!$AD:$AD,ID!$AB:$AB,$N899)</f>
        <v>0</v>
      </c>
      <c r="P899" s="99" t="str">
        <f t="shared" si="115"/>
        <v/>
      </c>
      <c r="Q899" s="22">
        <f t="shared" si="114"/>
        <v>0</v>
      </c>
      <c r="R899" s="30"/>
      <c r="S899" s="22">
        <f t="shared" si="116"/>
        <v>0</v>
      </c>
      <c r="T899" s="30"/>
      <c r="U899" s="22">
        <f t="shared" si="117"/>
        <v>0</v>
      </c>
      <c r="V899" s="78">
        <f t="shared" si="121"/>
        <v>0</v>
      </c>
      <c r="W899" s="22">
        <f t="shared" si="118"/>
        <v>0</v>
      </c>
      <c r="X899" s="76"/>
      <c r="Y899" s="22">
        <f>IF(OR(X899="",X899=ФИО!$Q$8),0,IF(COUNTIF(X:X,X899)=1,0,1))</f>
        <v>0</v>
      </c>
      <c r="AA899" s="2">
        <f>INDEX(ФИО!B:B,SUMIFS(ФИО!D:D,ФИО!Q:Q,БЮДЖЕТ!X899))</f>
        <v>0</v>
      </c>
    </row>
    <row r="900" spans="1:27" x14ac:dyDescent="0.25">
      <c r="A900" s="1"/>
      <c r="B900" s="5">
        <f t="shared" si="119"/>
        <v>900</v>
      </c>
      <c r="C900" s="5" t="str">
        <f t="shared" si="120"/>
        <v/>
      </c>
      <c r="D900" s="99"/>
      <c r="E900" s="103">
        <f>SUMIFS(ID!$H:$H,ID!$F:$F,$D900)</f>
        <v>0</v>
      </c>
      <c r="F900" s="99"/>
      <c r="G900" s="103">
        <f>SUMIFS(ID!$L:$L,ID!$J:$J,$F900)</f>
        <v>0</v>
      </c>
      <c r="H900" s="99"/>
      <c r="I900" s="103">
        <f>SUMIFS(ID!$P:$P,ID!$N:$N,$H900)</f>
        <v>0</v>
      </c>
      <c r="J900" s="99"/>
      <c r="K900" s="103">
        <f>SUMIFS(ID!$T:$T,ID!$R:$R,$J900)</f>
        <v>0</v>
      </c>
      <c r="L900" s="99"/>
      <c r="M900" s="103">
        <f>SUMIFS(ID!$X:$X,ID!$V:$V,$L900)</f>
        <v>0</v>
      </c>
      <c r="N900" s="99"/>
      <c r="O900" s="103">
        <f>SUMIFS(ID!$AD:$AD,ID!$AB:$AB,$N900)</f>
        <v>0</v>
      </c>
      <c r="P900" s="99" t="str">
        <f t="shared" si="115"/>
        <v/>
      </c>
      <c r="Q900" s="22">
        <f t="shared" si="114"/>
        <v>0</v>
      </c>
      <c r="R900" s="30"/>
      <c r="S900" s="22">
        <f t="shared" si="116"/>
        <v>0</v>
      </c>
      <c r="T900" s="30"/>
      <c r="U900" s="22">
        <f t="shared" si="117"/>
        <v>0</v>
      </c>
      <c r="V900" s="78">
        <f t="shared" si="121"/>
        <v>0</v>
      </c>
      <c r="W900" s="22">
        <f t="shared" si="118"/>
        <v>0</v>
      </c>
      <c r="X900" s="76"/>
      <c r="Y900" s="22">
        <f>IF(OR(X900="",X900=ФИО!$Q$8),0,IF(COUNTIF(X:X,X900)=1,0,1))</f>
        <v>0</v>
      </c>
      <c r="AA900" s="2">
        <f>INDEX(ФИО!B:B,SUMIFS(ФИО!D:D,ФИО!Q:Q,БЮДЖЕТ!X900))</f>
        <v>0</v>
      </c>
    </row>
    <row r="901" spans="1:27" x14ac:dyDescent="0.25">
      <c r="A901" s="1"/>
      <c r="B901" s="5">
        <f t="shared" si="119"/>
        <v>901</v>
      </c>
      <c r="C901" s="5" t="str">
        <f t="shared" si="120"/>
        <v/>
      </c>
      <c r="D901" s="99"/>
      <c r="E901" s="103">
        <f>SUMIFS(ID!$H:$H,ID!$F:$F,$D901)</f>
        <v>0</v>
      </c>
      <c r="F901" s="99"/>
      <c r="G901" s="103">
        <f>SUMIFS(ID!$L:$L,ID!$J:$J,$F901)</f>
        <v>0</v>
      </c>
      <c r="H901" s="99"/>
      <c r="I901" s="103">
        <f>SUMIFS(ID!$P:$P,ID!$N:$N,$H901)</f>
        <v>0</v>
      </c>
      <c r="J901" s="99"/>
      <c r="K901" s="103">
        <f>SUMIFS(ID!$T:$T,ID!$R:$R,$J901)</f>
        <v>0</v>
      </c>
      <c r="L901" s="99"/>
      <c r="M901" s="103">
        <f>SUMIFS(ID!$X:$X,ID!$V:$V,$L901)</f>
        <v>0</v>
      </c>
      <c r="N901" s="99"/>
      <c r="O901" s="103">
        <f>SUMIFS(ID!$AD:$AD,ID!$AB:$AB,$N901)</f>
        <v>0</v>
      </c>
      <c r="P901" s="99" t="str">
        <f t="shared" si="115"/>
        <v/>
      </c>
      <c r="Q901" s="22">
        <f t="shared" si="114"/>
        <v>0</v>
      </c>
      <c r="R901" s="30"/>
      <c r="S901" s="22">
        <f t="shared" si="116"/>
        <v>0</v>
      </c>
      <c r="T901" s="30"/>
      <c r="U901" s="22">
        <f t="shared" si="117"/>
        <v>0</v>
      </c>
      <c r="V901" s="78">
        <f t="shared" si="121"/>
        <v>0</v>
      </c>
      <c r="W901" s="22">
        <f t="shared" si="118"/>
        <v>0</v>
      </c>
      <c r="X901" s="76"/>
      <c r="Y901" s="22">
        <f>IF(OR(X901="",X901=ФИО!$Q$8),0,IF(COUNTIF(X:X,X901)=1,0,1))</f>
        <v>0</v>
      </c>
      <c r="AA901" s="2">
        <f>INDEX(ФИО!B:B,SUMIFS(ФИО!D:D,ФИО!Q:Q,БЮДЖЕТ!X901))</f>
        <v>0</v>
      </c>
    </row>
    <row r="902" spans="1:27" x14ac:dyDescent="0.25">
      <c r="A902" s="1"/>
      <c r="B902" s="5">
        <f t="shared" si="119"/>
        <v>902</v>
      </c>
      <c r="C902" s="5" t="str">
        <f t="shared" si="120"/>
        <v/>
      </c>
      <c r="D902" s="99"/>
      <c r="E902" s="103">
        <f>SUMIFS(ID!$H:$H,ID!$F:$F,$D902)</f>
        <v>0</v>
      </c>
      <c r="F902" s="99"/>
      <c r="G902" s="103">
        <f>SUMIFS(ID!$L:$L,ID!$J:$J,$F902)</f>
        <v>0</v>
      </c>
      <c r="H902" s="99"/>
      <c r="I902" s="103">
        <f>SUMIFS(ID!$P:$P,ID!$N:$N,$H902)</f>
        <v>0</v>
      </c>
      <c r="J902" s="99"/>
      <c r="K902" s="103">
        <f>SUMIFS(ID!$T:$T,ID!$R:$R,$J902)</f>
        <v>0</v>
      </c>
      <c r="L902" s="99"/>
      <c r="M902" s="103">
        <f>SUMIFS(ID!$X:$X,ID!$V:$V,$L902)</f>
        <v>0</v>
      </c>
      <c r="N902" s="99"/>
      <c r="O902" s="103">
        <f>SUMIFS(ID!$AD:$AD,ID!$AB:$AB,$N902)</f>
        <v>0</v>
      </c>
      <c r="P902" s="99" t="str">
        <f t="shared" si="115"/>
        <v/>
      </c>
      <c r="Q902" s="22">
        <f t="shared" si="114"/>
        <v>0</v>
      </c>
      <c r="R902" s="30"/>
      <c r="S902" s="22">
        <f t="shared" si="116"/>
        <v>0</v>
      </c>
      <c r="T902" s="30"/>
      <c r="U902" s="22">
        <f t="shared" si="117"/>
        <v>0</v>
      </c>
      <c r="V902" s="78">
        <f t="shared" si="121"/>
        <v>0</v>
      </c>
      <c r="W902" s="22">
        <f t="shared" si="118"/>
        <v>0</v>
      </c>
      <c r="X902" s="76"/>
      <c r="Y902" s="22">
        <f>IF(OR(X902="",X902=ФИО!$Q$8),0,IF(COUNTIF(X:X,X902)=1,0,1))</f>
        <v>0</v>
      </c>
      <c r="AA902" s="2">
        <f>INDEX(ФИО!B:B,SUMIFS(ФИО!D:D,ФИО!Q:Q,БЮДЖЕТ!X902))</f>
        <v>0</v>
      </c>
    </row>
    <row r="903" spans="1:27" x14ac:dyDescent="0.25">
      <c r="A903" s="1"/>
      <c r="B903" s="5">
        <f t="shared" si="119"/>
        <v>903</v>
      </c>
      <c r="C903" s="5" t="str">
        <f t="shared" si="120"/>
        <v/>
      </c>
      <c r="D903" s="99"/>
      <c r="E903" s="103">
        <f>SUMIFS(ID!$H:$H,ID!$F:$F,$D903)</f>
        <v>0</v>
      </c>
      <c r="F903" s="99"/>
      <c r="G903" s="103">
        <f>SUMIFS(ID!$L:$L,ID!$J:$J,$F903)</f>
        <v>0</v>
      </c>
      <c r="H903" s="99"/>
      <c r="I903" s="103">
        <f>SUMIFS(ID!$P:$P,ID!$N:$N,$H903)</f>
        <v>0</v>
      </c>
      <c r="J903" s="99"/>
      <c r="K903" s="103">
        <f>SUMIFS(ID!$T:$T,ID!$R:$R,$J903)</f>
        <v>0</v>
      </c>
      <c r="L903" s="99"/>
      <c r="M903" s="103">
        <f>SUMIFS(ID!$X:$X,ID!$V:$V,$L903)</f>
        <v>0</v>
      </c>
      <c r="N903" s="99"/>
      <c r="O903" s="103">
        <f>SUMIFS(ID!$AD:$AD,ID!$AB:$AB,$N903)</f>
        <v>0</v>
      </c>
      <c r="P903" s="99" t="str">
        <f t="shared" si="115"/>
        <v/>
      </c>
      <c r="Q903" s="22">
        <f t="shared" si="114"/>
        <v>0</v>
      </c>
      <c r="R903" s="30"/>
      <c r="S903" s="22">
        <f t="shared" si="116"/>
        <v>0</v>
      </c>
      <c r="T903" s="30"/>
      <c r="U903" s="22">
        <f t="shared" si="117"/>
        <v>0</v>
      </c>
      <c r="V903" s="78">
        <f t="shared" si="121"/>
        <v>0</v>
      </c>
      <c r="W903" s="22">
        <f t="shared" si="118"/>
        <v>0</v>
      </c>
      <c r="X903" s="76"/>
      <c r="Y903" s="22">
        <f>IF(OR(X903="",X903=ФИО!$Q$8),0,IF(COUNTIF(X:X,X903)=1,0,1))</f>
        <v>0</v>
      </c>
      <c r="AA903" s="2">
        <f>INDEX(ФИО!B:B,SUMIFS(ФИО!D:D,ФИО!Q:Q,БЮДЖЕТ!X903))</f>
        <v>0</v>
      </c>
    </row>
    <row r="904" spans="1:27" x14ac:dyDescent="0.25">
      <c r="A904" s="1"/>
      <c r="B904" s="5">
        <f t="shared" si="119"/>
        <v>904</v>
      </c>
      <c r="C904" s="5" t="str">
        <f t="shared" si="120"/>
        <v/>
      </c>
      <c r="D904" s="99"/>
      <c r="E904" s="103">
        <f>SUMIFS(ID!$H:$H,ID!$F:$F,$D904)</f>
        <v>0</v>
      </c>
      <c r="F904" s="99"/>
      <c r="G904" s="103">
        <f>SUMIFS(ID!$L:$L,ID!$J:$J,$F904)</f>
        <v>0</v>
      </c>
      <c r="H904" s="99"/>
      <c r="I904" s="103">
        <f>SUMIFS(ID!$P:$P,ID!$N:$N,$H904)</f>
        <v>0</v>
      </c>
      <c r="J904" s="99"/>
      <c r="K904" s="103">
        <f>SUMIFS(ID!$T:$T,ID!$R:$R,$J904)</f>
        <v>0</v>
      </c>
      <c r="L904" s="99"/>
      <c r="M904" s="103">
        <f>SUMIFS(ID!$X:$X,ID!$V:$V,$L904)</f>
        <v>0</v>
      </c>
      <c r="N904" s="99"/>
      <c r="O904" s="103">
        <f>SUMIFS(ID!$AD:$AD,ID!$AB:$AB,$N904)</f>
        <v>0</v>
      </c>
      <c r="P904" s="99" t="str">
        <f t="shared" si="115"/>
        <v/>
      </c>
      <c r="Q904" s="22">
        <f t="shared" si="114"/>
        <v>0</v>
      </c>
      <c r="R904" s="30"/>
      <c r="S904" s="22">
        <f t="shared" si="116"/>
        <v>0</v>
      </c>
      <c r="T904" s="30"/>
      <c r="U904" s="22">
        <f t="shared" si="117"/>
        <v>0</v>
      </c>
      <c r="V904" s="78">
        <f t="shared" si="121"/>
        <v>0</v>
      </c>
      <c r="W904" s="22">
        <f t="shared" si="118"/>
        <v>0</v>
      </c>
      <c r="X904" s="76"/>
      <c r="Y904" s="22">
        <f>IF(OR(X904="",X904=ФИО!$Q$8),0,IF(COUNTIF(X:X,X904)=1,0,1))</f>
        <v>0</v>
      </c>
      <c r="AA904" s="2">
        <f>INDEX(ФИО!B:B,SUMIFS(ФИО!D:D,ФИО!Q:Q,БЮДЖЕТ!X904))</f>
        <v>0</v>
      </c>
    </row>
    <row r="905" spans="1:27" x14ac:dyDescent="0.25">
      <c r="A905" s="1"/>
      <c r="B905" s="5">
        <f t="shared" si="119"/>
        <v>905</v>
      </c>
      <c r="C905" s="5" t="str">
        <f t="shared" si="120"/>
        <v/>
      </c>
      <c r="D905" s="99"/>
      <c r="E905" s="103">
        <f>SUMIFS(ID!$H:$H,ID!$F:$F,$D905)</f>
        <v>0</v>
      </c>
      <c r="F905" s="99"/>
      <c r="G905" s="103">
        <f>SUMIFS(ID!$L:$L,ID!$J:$J,$F905)</f>
        <v>0</v>
      </c>
      <c r="H905" s="99"/>
      <c r="I905" s="103">
        <f>SUMIFS(ID!$P:$P,ID!$N:$N,$H905)</f>
        <v>0</v>
      </c>
      <c r="J905" s="99"/>
      <c r="K905" s="103">
        <f>SUMIFS(ID!$T:$T,ID!$R:$R,$J905)</f>
        <v>0</v>
      </c>
      <c r="L905" s="99"/>
      <c r="M905" s="103">
        <f>SUMIFS(ID!$X:$X,ID!$V:$V,$L905)</f>
        <v>0</v>
      </c>
      <c r="N905" s="99"/>
      <c r="O905" s="103">
        <f>SUMIFS(ID!$AD:$AD,ID!$AB:$AB,$N905)</f>
        <v>0</v>
      </c>
      <c r="P905" s="99" t="str">
        <f t="shared" si="115"/>
        <v/>
      </c>
      <c r="Q905" s="22">
        <f t="shared" si="114"/>
        <v>0</v>
      </c>
      <c r="R905" s="30"/>
      <c r="S905" s="22">
        <f t="shared" si="116"/>
        <v>0</v>
      </c>
      <c r="T905" s="30"/>
      <c r="U905" s="22">
        <f t="shared" si="117"/>
        <v>0</v>
      </c>
      <c r="V905" s="78">
        <f t="shared" si="121"/>
        <v>0</v>
      </c>
      <c r="W905" s="22">
        <f t="shared" si="118"/>
        <v>0</v>
      </c>
      <c r="X905" s="76"/>
      <c r="Y905" s="22">
        <f>IF(OR(X905="",X905=ФИО!$Q$8),0,IF(COUNTIF(X:X,X905)=1,0,1))</f>
        <v>0</v>
      </c>
      <c r="AA905" s="2">
        <f>INDEX(ФИО!B:B,SUMIFS(ФИО!D:D,ФИО!Q:Q,БЮДЖЕТ!X905))</f>
        <v>0</v>
      </c>
    </row>
    <row r="906" spans="1:27" x14ac:dyDescent="0.25">
      <c r="A906" s="1"/>
      <c r="B906" s="5">
        <f t="shared" si="119"/>
        <v>906</v>
      </c>
      <c r="C906" s="5" t="str">
        <f t="shared" si="120"/>
        <v/>
      </c>
      <c r="D906" s="99"/>
      <c r="E906" s="103">
        <f>SUMIFS(ID!$H:$H,ID!$F:$F,$D906)</f>
        <v>0</v>
      </c>
      <c r="F906" s="99"/>
      <c r="G906" s="103">
        <f>SUMIFS(ID!$L:$L,ID!$J:$J,$F906)</f>
        <v>0</v>
      </c>
      <c r="H906" s="99"/>
      <c r="I906" s="103">
        <f>SUMIFS(ID!$P:$P,ID!$N:$N,$H906)</f>
        <v>0</v>
      </c>
      <c r="J906" s="99"/>
      <c r="K906" s="103">
        <f>SUMIFS(ID!$T:$T,ID!$R:$R,$J906)</f>
        <v>0</v>
      </c>
      <c r="L906" s="99"/>
      <c r="M906" s="103">
        <f>SUMIFS(ID!$X:$X,ID!$V:$V,$L906)</f>
        <v>0</v>
      </c>
      <c r="N906" s="99"/>
      <c r="O906" s="103">
        <f>SUMIFS(ID!$AD:$AD,ID!$AB:$AB,$N906)</f>
        <v>0</v>
      </c>
      <c r="P906" s="99" t="str">
        <f t="shared" si="115"/>
        <v/>
      </c>
      <c r="Q906" s="22">
        <f t="shared" si="114"/>
        <v>0</v>
      </c>
      <c r="R906" s="30"/>
      <c r="S906" s="22">
        <f t="shared" si="116"/>
        <v>0</v>
      </c>
      <c r="T906" s="30"/>
      <c r="U906" s="22">
        <f t="shared" si="117"/>
        <v>0</v>
      </c>
      <c r="V906" s="78">
        <f t="shared" si="121"/>
        <v>0</v>
      </c>
      <c r="W906" s="22">
        <f t="shared" si="118"/>
        <v>0</v>
      </c>
      <c r="X906" s="76"/>
      <c r="Y906" s="22">
        <f>IF(OR(X906="",X906=ФИО!$Q$8),0,IF(COUNTIF(X:X,X906)=1,0,1))</f>
        <v>0</v>
      </c>
      <c r="AA906" s="2">
        <f>INDEX(ФИО!B:B,SUMIFS(ФИО!D:D,ФИО!Q:Q,БЮДЖЕТ!X906))</f>
        <v>0</v>
      </c>
    </row>
    <row r="907" spans="1:27" x14ac:dyDescent="0.25">
      <c r="A907" s="1"/>
      <c r="B907" s="5">
        <f t="shared" si="119"/>
        <v>907</v>
      </c>
      <c r="C907" s="5" t="str">
        <f t="shared" si="120"/>
        <v/>
      </c>
      <c r="D907" s="99"/>
      <c r="E907" s="103">
        <f>SUMIFS(ID!$H:$H,ID!$F:$F,$D907)</f>
        <v>0</v>
      </c>
      <c r="F907" s="99"/>
      <c r="G907" s="103">
        <f>SUMIFS(ID!$L:$L,ID!$J:$J,$F907)</f>
        <v>0</v>
      </c>
      <c r="H907" s="99"/>
      <c r="I907" s="103">
        <f>SUMIFS(ID!$P:$P,ID!$N:$N,$H907)</f>
        <v>0</v>
      </c>
      <c r="J907" s="99"/>
      <c r="K907" s="103">
        <f>SUMIFS(ID!$T:$T,ID!$R:$R,$J907)</f>
        <v>0</v>
      </c>
      <c r="L907" s="99"/>
      <c r="M907" s="103">
        <f>SUMIFS(ID!$X:$X,ID!$V:$V,$L907)</f>
        <v>0</v>
      </c>
      <c r="N907" s="99"/>
      <c r="O907" s="103">
        <f>SUMIFS(ID!$AD:$AD,ID!$AB:$AB,$N907)</f>
        <v>0</v>
      </c>
      <c r="P907" s="99" t="str">
        <f t="shared" si="115"/>
        <v/>
      </c>
      <c r="Q907" s="22">
        <f t="shared" ref="Q907:Q970" si="122">IF(P907="Ошибка!",1,IF(P907="",0,IF(COUNTIF(P:P,P907)=1,0,1)))</f>
        <v>0</v>
      </c>
      <c r="R907" s="30"/>
      <c r="S907" s="22">
        <f t="shared" si="116"/>
        <v>0</v>
      </c>
      <c r="T907" s="30"/>
      <c r="U907" s="22">
        <f t="shared" si="117"/>
        <v>0</v>
      </c>
      <c r="V907" s="78">
        <f t="shared" si="121"/>
        <v>0</v>
      </c>
      <c r="W907" s="22">
        <f t="shared" si="118"/>
        <v>0</v>
      </c>
      <c r="X907" s="76"/>
      <c r="Y907" s="22">
        <f>IF(OR(X907="",X907=ФИО!$Q$8),0,IF(COUNTIF(X:X,X907)=1,0,1))</f>
        <v>0</v>
      </c>
      <c r="AA907" s="2">
        <f>INDEX(ФИО!B:B,SUMIFS(ФИО!D:D,ФИО!Q:Q,БЮДЖЕТ!X907))</f>
        <v>0</v>
      </c>
    </row>
    <row r="908" spans="1:27" x14ac:dyDescent="0.25">
      <c r="A908" s="1"/>
      <c r="B908" s="5">
        <f t="shared" si="119"/>
        <v>908</v>
      </c>
      <c r="C908" s="5" t="str">
        <f t="shared" si="120"/>
        <v/>
      </c>
      <c r="D908" s="99"/>
      <c r="E908" s="103">
        <f>SUMIFS(ID!$H:$H,ID!$F:$F,$D908)</f>
        <v>0</v>
      </c>
      <c r="F908" s="99"/>
      <c r="G908" s="103">
        <f>SUMIFS(ID!$L:$L,ID!$J:$J,$F908)</f>
        <v>0</v>
      </c>
      <c r="H908" s="99"/>
      <c r="I908" s="103">
        <f>SUMIFS(ID!$P:$P,ID!$N:$N,$H908)</f>
        <v>0</v>
      </c>
      <c r="J908" s="99"/>
      <c r="K908" s="103">
        <f>SUMIFS(ID!$T:$T,ID!$R:$R,$J908)</f>
        <v>0</v>
      </c>
      <c r="L908" s="99"/>
      <c r="M908" s="103">
        <f>SUMIFS(ID!$X:$X,ID!$V:$V,$L908)</f>
        <v>0</v>
      </c>
      <c r="N908" s="99"/>
      <c r="O908" s="103">
        <f>SUMIFS(ID!$AD:$AD,ID!$AB:$AB,$N908)</f>
        <v>0</v>
      </c>
      <c r="P908" s="99" t="str">
        <f t="shared" ref="P908:P971" si="123">IF(OR(N908="",O908=0),"",IF(OR(E908=0,G908=0,I908=0,M908=0),"Ошибка!",E908&amp;"."&amp;G908&amp;"."&amp;I908&amp;"."&amp;M908&amp;"."&amp;O908))</f>
        <v/>
      </c>
      <c r="Q908" s="22">
        <f t="shared" si="122"/>
        <v>0</v>
      </c>
      <c r="R908" s="30"/>
      <c r="S908" s="22">
        <f t="shared" si="116"/>
        <v>0</v>
      </c>
      <c r="T908" s="30"/>
      <c r="U908" s="22">
        <f t="shared" si="117"/>
        <v>0</v>
      </c>
      <c r="V908" s="78">
        <f t="shared" si="121"/>
        <v>0</v>
      </c>
      <c r="W908" s="22">
        <f t="shared" si="118"/>
        <v>0</v>
      </c>
      <c r="X908" s="76"/>
      <c r="Y908" s="22">
        <f>IF(OR(X908="",X908=ФИО!$Q$8),0,IF(COUNTIF(X:X,X908)=1,0,1))</f>
        <v>0</v>
      </c>
      <c r="AA908" s="2">
        <f>INDEX(ФИО!B:B,SUMIFS(ФИО!D:D,ФИО!Q:Q,БЮДЖЕТ!X908))</f>
        <v>0</v>
      </c>
    </row>
    <row r="909" spans="1:27" x14ac:dyDescent="0.25">
      <c r="A909" s="1"/>
      <c r="B909" s="5">
        <f t="shared" si="119"/>
        <v>909</v>
      </c>
      <c r="C909" s="5" t="str">
        <f t="shared" si="120"/>
        <v/>
      </c>
      <c r="D909" s="99"/>
      <c r="E909" s="103">
        <f>SUMIFS(ID!$H:$H,ID!$F:$F,$D909)</f>
        <v>0</v>
      </c>
      <c r="F909" s="99"/>
      <c r="G909" s="103">
        <f>SUMIFS(ID!$L:$L,ID!$J:$J,$F909)</f>
        <v>0</v>
      </c>
      <c r="H909" s="99"/>
      <c r="I909" s="103">
        <f>SUMIFS(ID!$P:$P,ID!$N:$N,$H909)</f>
        <v>0</v>
      </c>
      <c r="J909" s="99"/>
      <c r="K909" s="103">
        <f>SUMIFS(ID!$T:$T,ID!$R:$R,$J909)</f>
        <v>0</v>
      </c>
      <c r="L909" s="99"/>
      <c r="M909" s="103">
        <f>SUMIFS(ID!$X:$X,ID!$V:$V,$L909)</f>
        <v>0</v>
      </c>
      <c r="N909" s="99"/>
      <c r="O909" s="103">
        <f>SUMIFS(ID!$AD:$AD,ID!$AB:$AB,$N909)</f>
        <v>0</v>
      </c>
      <c r="P909" s="99" t="str">
        <f t="shared" si="123"/>
        <v/>
      </c>
      <c r="Q909" s="22">
        <f t="shared" si="122"/>
        <v>0</v>
      </c>
      <c r="R909" s="30"/>
      <c r="S909" s="22">
        <f t="shared" ref="S909:S972" si="124">IF(OR(AND($P909&lt;&gt;"",R909=0),AND($P909="",AND(R909&lt;&gt;0,R909&lt;&gt;""))),1,0)</f>
        <v>0</v>
      </c>
      <c r="T909" s="30"/>
      <c r="U909" s="22">
        <f t="shared" ref="U909:U972" si="125">IF(OR(AND($P909&lt;&gt;"",T909=0),AND($P909="",AND(T909&lt;&gt;0,T909&lt;&gt;""))),1,0)</f>
        <v>0</v>
      </c>
      <c r="V909" s="78">
        <f t="shared" si="121"/>
        <v>0</v>
      </c>
      <c r="W909" s="22">
        <f t="shared" ref="W909:W972" si="126">IF(OR(AND($P909&lt;&gt;"",V909=0),AND($P909="",AND(V909&lt;&gt;0,V909&lt;&gt;""))),1,0)</f>
        <v>0</v>
      </c>
      <c r="X909" s="76"/>
      <c r="Y909" s="22">
        <f>IF(OR(X909="",X909=ФИО!$Q$8),0,IF(COUNTIF(X:X,X909)=1,0,1))</f>
        <v>0</v>
      </c>
      <c r="AA909" s="2">
        <f>INDEX(ФИО!B:B,SUMIFS(ФИО!D:D,ФИО!Q:Q,БЮДЖЕТ!X909))</f>
        <v>0</v>
      </c>
    </row>
    <row r="910" spans="1:27" x14ac:dyDescent="0.25">
      <c r="A910" s="1"/>
      <c r="B910" s="5">
        <f t="shared" ref="B910:B973" si="127">ROW(A910)</f>
        <v>910</v>
      </c>
      <c r="C910" s="5" t="str">
        <f t="shared" si="120"/>
        <v/>
      </c>
      <c r="D910" s="99"/>
      <c r="E910" s="103">
        <f>SUMIFS(ID!$H:$H,ID!$F:$F,$D910)</f>
        <v>0</v>
      </c>
      <c r="F910" s="99"/>
      <c r="G910" s="103">
        <f>SUMIFS(ID!$L:$L,ID!$J:$J,$F910)</f>
        <v>0</v>
      </c>
      <c r="H910" s="99"/>
      <c r="I910" s="103">
        <f>SUMIFS(ID!$P:$P,ID!$N:$N,$H910)</f>
        <v>0</v>
      </c>
      <c r="J910" s="99"/>
      <c r="K910" s="103">
        <f>SUMIFS(ID!$T:$T,ID!$R:$R,$J910)</f>
        <v>0</v>
      </c>
      <c r="L910" s="99"/>
      <c r="M910" s="103">
        <f>SUMIFS(ID!$X:$X,ID!$V:$V,$L910)</f>
        <v>0</v>
      </c>
      <c r="N910" s="99"/>
      <c r="O910" s="103">
        <f>SUMIFS(ID!$AD:$AD,ID!$AB:$AB,$N910)</f>
        <v>0</v>
      </c>
      <c r="P910" s="99" t="str">
        <f t="shared" si="123"/>
        <v/>
      </c>
      <c r="Q910" s="22">
        <f t="shared" si="122"/>
        <v>0</v>
      </c>
      <c r="R910" s="30"/>
      <c r="S910" s="22">
        <f t="shared" si="124"/>
        <v>0</v>
      </c>
      <c r="T910" s="30"/>
      <c r="U910" s="22">
        <f t="shared" si="125"/>
        <v>0</v>
      </c>
      <c r="V910" s="78">
        <f t="shared" si="121"/>
        <v>0</v>
      </c>
      <c r="W910" s="22">
        <f t="shared" si="126"/>
        <v>0</v>
      </c>
      <c r="X910" s="76"/>
      <c r="Y910" s="22">
        <f>IF(OR(X910="",X910=ФИО!$Q$8),0,IF(COUNTIF(X:X,X910)=1,0,1))</f>
        <v>0</v>
      </c>
      <c r="AA910" s="2">
        <f>INDEX(ФИО!B:B,SUMIFS(ФИО!D:D,ФИО!Q:Q,БЮДЖЕТ!X910))</f>
        <v>0</v>
      </c>
    </row>
    <row r="911" spans="1:27" x14ac:dyDescent="0.25">
      <c r="A911" s="1"/>
      <c r="B911" s="5">
        <f t="shared" si="127"/>
        <v>911</v>
      </c>
      <c r="C911" s="5" t="str">
        <f t="shared" ref="C911:C974" si="128">IF(OR(P911="",C910=""),"",C910+1)</f>
        <v/>
      </c>
      <c r="D911" s="99"/>
      <c r="E911" s="103">
        <f>SUMIFS(ID!$H:$H,ID!$F:$F,$D911)</f>
        <v>0</v>
      </c>
      <c r="F911" s="99"/>
      <c r="G911" s="103">
        <f>SUMIFS(ID!$L:$L,ID!$J:$J,$F911)</f>
        <v>0</v>
      </c>
      <c r="H911" s="99"/>
      <c r="I911" s="103">
        <f>SUMIFS(ID!$P:$P,ID!$N:$N,$H911)</f>
        <v>0</v>
      </c>
      <c r="J911" s="99"/>
      <c r="K911" s="103">
        <f>SUMIFS(ID!$T:$T,ID!$R:$R,$J911)</f>
        <v>0</v>
      </c>
      <c r="L911" s="99"/>
      <c r="M911" s="103">
        <f>SUMIFS(ID!$X:$X,ID!$V:$V,$L911)</f>
        <v>0</v>
      </c>
      <c r="N911" s="99"/>
      <c r="O911" s="103">
        <f>SUMIFS(ID!$AD:$AD,ID!$AB:$AB,$N911)</f>
        <v>0</v>
      </c>
      <c r="P911" s="99" t="str">
        <f t="shared" si="123"/>
        <v/>
      </c>
      <c r="Q911" s="22">
        <f t="shared" si="122"/>
        <v>0</v>
      </c>
      <c r="R911" s="30"/>
      <c r="S911" s="22">
        <f t="shared" si="124"/>
        <v>0</v>
      </c>
      <c r="T911" s="30"/>
      <c r="U911" s="22">
        <f t="shared" si="125"/>
        <v>0</v>
      </c>
      <c r="V911" s="78">
        <f t="shared" si="121"/>
        <v>0</v>
      </c>
      <c r="W911" s="22">
        <f t="shared" si="126"/>
        <v>0</v>
      </c>
      <c r="X911" s="76"/>
      <c r="Y911" s="22">
        <f>IF(OR(X911="",X911=ФИО!$Q$8),0,IF(COUNTIF(X:X,X911)=1,0,1))</f>
        <v>0</v>
      </c>
      <c r="AA911" s="2">
        <f>INDEX(ФИО!B:B,SUMIFS(ФИО!D:D,ФИО!Q:Q,БЮДЖЕТ!X911))</f>
        <v>0</v>
      </c>
    </row>
    <row r="912" spans="1:27" x14ac:dyDescent="0.25">
      <c r="A912" s="1"/>
      <c r="B912" s="5">
        <f t="shared" si="127"/>
        <v>912</v>
      </c>
      <c r="C912" s="5" t="str">
        <f t="shared" si="128"/>
        <v/>
      </c>
      <c r="D912" s="99"/>
      <c r="E912" s="103">
        <f>SUMIFS(ID!$H:$H,ID!$F:$F,$D912)</f>
        <v>0</v>
      </c>
      <c r="F912" s="99"/>
      <c r="G912" s="103">
        <f>SUMIFS(ID!$L:$L,ID!$J:$J,$F912)</f>
        <v>0</v>
      </c>
      <c r="H912" s="99"/>
      <c r="I912" s="103">
        <f>SUMIFS(ID!$P:$P,ID!$N:$N,$H912)</f>
        <v>0</v>
      </c>
      <c r="J912" s="99"/>
      <c r="K912" s="103">
        <f>SUMIFS(ID!$T:$T,ID!$R:$R,$J912)</f>
        <v>0</v>
      </c>
      <c r="L912" s="99"/>
      <c r="M912" s="103">
        <f>SUMIFS(ID!$X:$X,ID!$V:$V,$L912)</f>
        <v>0</v>
      </c>
      <c r="N912" s="99"/>
      <c r="O912" s="103">
        <f>SUMIFS(ID!$AD:$AD,ID!$AB:$AB,$N912)</f>
        <v>0</v>
      </c>
      <c r="P912" s="99" t="str">
        <f t="shared" si="123"/>
        <v/>
      </c>
      <c r="Q912" s="22">
        <f t="shared" si="122"/>
        <v>0</v>
      </c>
      <c r="R912" s="30"/>
      <c r="S912" s="22">
        <f t="shared" si="124"/>
        <v>0</v>
      </c>
      <c r="T912" s="30"/>
      <c r="U912" s="22">
        <f t="shared" si="125"/>
        <v>0</v>
      </c>
      <c r="V912" s="78">
        <f t="shared" si="121"/>
        <v>0</v>
      </c>
      <c r="W912" s="22">
        <f t="shared" si="126"/>
        <v>0</v>
      </c>
      <c r="X912" s="76"/>
      <c r="Y912" s="22">
        <f>IF(OR(X912="",X912=ФИО!$Q$8),0,IF(COUNTIF(X:X,X912)=1,0,1))</f>
        <v>0</v>
      </c>
      <c r="AA912" s="2">
        <f>INDEX(ФИО!B:B,SUMIFS(ФИО!D:D,ФИО!Q:Q,БЮДЖЕТ!X912))</f>
        <v>0</v>
      </c>
    </row>
    <row r="913" spans="1:27" x14ac:dyDescent="0.25">
      <c r="A913" s="1"/>
      <c r="B913" s="5">
        <f t="shared" si="127"/>
        <v>913</v>
      </c>
      <c r="C913" s="5" t="str">
        <f t="shared" si="128"/>
        <v/>
      </c>
      <c r="D913" s="99"/>
      <c r="E913" s="103">
        <f>SUMIFS(ID!$H:$H,ID!$F:$F,$D913)</f>
        <v>0</v>
      </c>
      <c r="F913" s="99"/>
      <c r="G913" s="103">
        <f>SUMIFS(ID!$L:$L,ID!$J:$J,$F913)</f>
        <v>0</v>
      </c>
      <c r="H913" s="99"/>
      <c r="I913" s="103">
        <f>SUMIFS(ID!$P:$P,ID!$N:$N,$H913)</f>
        <v>0</v>
      </c>
      <c r="J913" s="99"/>
      <c r="K913" s="103">
        <f>SUMIFS(ID!$T:$T,ID!$R:$R,$J913)</f>
        <v>0</v>
      </c>
      <c r="L913" s="99"/>
      <c r="M913" s="103">
        <f>SUMIFS(ID!$X:$X,ID!$V:$V,$L913)</f>
        <v>0</v>
      </c>
      <c r="N913" s="99"/>
      <c r="O913" s="103">
        <f>SUMIFS(ID!$AD:$AD,ID!$AB:$AB,$N913)</f>
        <v>0</v>
      </c>
      <c r="P913" s="99" t="str">
        <f t="shared" si="123"/>
        <v/>
      </c>
      <c r="Q913" s="22">
        <f t="shared" si="122"/>
        <v>0</v>
      </c>
      <c r="R913" s="30"/>
      <c r="S913" s="22">
        <f t="shared" si="124"/>
        <v>0</v>
      </c>
      <c r="T913" s="30"/>
      <c r="U913" s="22">
        <f t="shared" si="125"/>
        <v>0</v>
      </c>
      <c r="V913" s="78">
        <f t="shared" si="121"/>
        <v>0</v>
      </c>
      <c r="W913" s="22">
        <f t="shared" si="126"/>
        <v>0</v>
      </c>
      <c r="X913" s="76"/>
      <c r="Y913" s="22">
        <f>IF(OR(X913="",X913=ФИО!$Q$8),0,IF(COUNTIF(X:X,X913)=1,0,1))</f>
        <v>0</v>
      </c>
      <c r="AA913" s="2">
        <f>INDEX(ФИО!B:B,SUMIFS(ФИО!D:D,ФИО!Q:Q,БЮДЖЕТ!X913))</f>
        <v>0</v>
      </c>
    </row>
    <row r="914" spans="1:27" x14ac:dyDescent="0.25">
      <c r="A914" s="1"/>
      <c r="B914" s="5">
        <f t="shared" si="127"/>
        <v>914</v>
      </c>
      <c r="C914" s="5" t="str">
        <f t="shared" si="128"/>
        <v/>
      </c>
      <c r="D914" s="99"/>
      <c r="E914" s="103">
        <f>SUMIFS(ID!$H:$H,ID!$F:$F,$D914)</f>
        <v>0</v>
      </c>
      <c r="F914" s="99"/>
      <c r="G914" s="103">
        <f>SUMIFS(ID!$L:$L,ID!$J:$J,$F914)</f>
        <v>0</v>
      </c>
      <c r="H914" s="99"/>
      <c r="I914" s="103">
        <f>SUMIFS(ID!$P:$P,ID!$N:$N,$H914)</f>
        <v>0</v>
      </c>
      <c r="J914" s="99"/>
      <c r="K914" s="103">
        <f>SUMIFS(ID!$T:$T,ID!$R:$R,$J914)</f>
        <v>0</v>
      </c>
      <c r="L914" s="99"/>
      <c r="M914" s="103">
        <f>SUMIFS(ID!$X:$X,ID!$V:$V,$L914)</f>
        <v>0</v>
      </c>
      <c r="N914" s="99"/>
      <c r="O914" s="103">
        <f>SUMIFS(ID!$AD:$AD,ID!$AB:$AB,$N914)</f>
        <v>0</v>
      </c>
      <c r="P914" s="99" t="str">
        <f t="shared" si="123"/>
        <v/>
      </c>
      <c r="Q914" s="22">
        <f t="shared" si="122"/>
        <v>0</v>
      </c>
      <c r="R914" s="30"/>
      <c r="S914" s="22">
        <f t="shared" si="124"/>
        <v>0</v>
      </c>
      <c r="T914" s="30"/>
      <c r="U914" s="22">
        <f t="shared" si="125"/>
        <v>0</v>
      </c>
      <c r="V914" s="78">
        <f t="shared" si="121"/>
        <v>0</v>
      </c>
      <c r="W914" s="22">
        <f t="shared" si="126"/>
        <v>0</v>
      </c>
      <c r="X914" s="76"/>
      <c r="Y914" s="22">
        <f>IF(OR(X914="",X914=ФИО!$Q$8),0,IF(COUNTIF(X:X,X914)=1,0,1))</f>
        <v>0</v>
      </c>
      <c r="AA914" s="2">
        <f>INDEX(ФИО!B:B,SUMIFS(ФИО!D:D,ФИО!Q:Q,БЮДЖЕТ!X914))</f>
        <v>0</v>
      </c>
    </row>
    <row r="915" spans="1:27" x14ac:dyDescent="0.25">
      <c r="A915" s="1"/>
      <c r="B915" s="5">
        <f t="shared" si="127"/>
        <v>915</v>
      </c>
      <c r="C915" s="5" t="str">
        <f t="shared" si="128"/>
        <v/>
      </c>
      <c r="D915" s="99"/>
      <c r="E915" s="103">
        <f>SUMIFS(ID!$H:$H,ID!$F:$F,$D915)</f>
        <v>0</v>
      </c>
      <c r="F915" s="99"/>
      <c r="G915" s="103">
        <f>SUMIFS(ID!$L:$L,ID!$J:$J,$F915)</f>
        <v>0</v>
      </c>
      <c r="H915" s="99"/>
      <c r="I915" s="103">
        <f>SUMIFS(ID!$P:$P,ID!$N:$N,$H915)</f>
        <v>0</v>
      </c>
      <c r="J915" s="99"/>
      <c r="K915" s="103">
        <f>SUMIFS(ID!$T:$T,ID!$R:$R,$J915)</f>
        <v>0</v>
      </c>
      <c r="L915" s="99"/>
      <c r="M915" s="103">
        <f>SUMIFS(ID!$X:$X,ID!$V:$V,$L915)</f>
        <v>0</v>
      </c>
      <c r="N915" s="99"/>
      <c r="O915" s="103">
        <f>SUMIFS(ID!$AD:$AD,ID!$AB:$AB,$N915)</f>
        <v>0</v>
      </c>
      <c r="P915" s="99" t="str">
        <f t="shared" si="123"/>
        <v/>
      </c>
      <c r="Q915" s="22">
        <f t="shared" si="122"/>
        <v>0</v>
      </c>
      <c r="R915" s="30"/>
      <c r="S915" s="22">
        <f t="shared" si="124"/>
        <v>0</v>
      </c>
      <c r="T915" s="30"/>
      <c r="U915" s="22">
        <f t="shared" si="125"/>
        <v>0</v>
      </c>
      <c r="V915" s="78">
        <f t="shared" si="121"/>
        <v>0</v>
      </c>
      <c r="W915" s="22">
        <f t="shared" si="126"/>
        <v>0</v>
      </c>
      <c r="X915" s="76"/>
      <c r="Y915" s="22">
        <f>IF(OR(X915="",X915=ФИО!$Q$8),0,IF(COUNTIF(X:X,X915)=1,0,1))</f>
        <v>0</v>
      </c>
      <c r="AA915" s="2">
        <f>INDEX(ФИО!B:B,SUMIFS(ФИО!D:D,ФИО!Q:Q,БЮДЖЕТ!X915))</f>
        <v>0</v>
      </c>
    </row>
    <row r="916" spans="1:27" x14ac:dyDescent="0.25">
      <c r="A916" s="1"/>
      <c r="B916" s="5">
        <f t="shared" si="127"/>
        <v>916</v>
      </c>
      <c r="C916" s="5" t="str">
        <f t="shared" si="128"/>
        <v/>
      </c>
      <c r="D916" s="99"/>
      <c r="E916" s="103">
        <f>SUMIFS(ID!$H:$H,ID!$F:$F,$D916)</f>
        <v>0</v>
      </c>
      <c r="F916" s="99"/>
      <c r="G916" s="103">
        <f>SUMIFS(ID!$L:$L,ID!$J:$J,$F916)</f>
        <v>0</v>
      </c>
      <c r="H916" s="99"/>
      <c r="I916" s="103">
        <f>SUMIFS(ID!$P:$P,ID!$N:$N,$H916)</f>
        <v>0</v>
      </c>
      <c r="J916" s="99"/>
      <c r="K916" s="103">
        <f>SUMIFS(ID!$T:$T,ID!$R:$R,$J916)</f>
        <v>0</v>
      </c>
      <c r="L916" s="99"/>
      <c r="M916" s="103">
        <f>SUMIFS(ID!$X:$X,ID!$V:$V,$L916)</f>
        <v>0</v>
      </c>
      <c r="N916" s="99"/>
      <c r="O916" s="103">
        <f>SUMIFS(ID!$AD:$AD,ID!$AB:$AB,$N916)</f>
        <v>0</v>
      </c>
      <c r="P916" s="99" t="str">
        <f t="shared" si="123"/>
        <v/>
      </c>
      <c r="Q916" s="22">
        <f t="shared" si="122"/>
        <v>0</v>
      </c>
      <c r="R916" s="30"/>
      <c r="S916" s="22">
        <f t="shared" si="124"/>
        <v>0</v>
      </c>
      <c r="T916" s="30"/>
      <c r="U916" s="22">
        <f t="shared" si="125"/>
        <v>0</v>
      </c>
      <c r="V916" s="78">
        <f t="shared" si="121"/>
        <v>0</v>
      </c>
      <c r="W916" s="22">
        <f t="shared" si="126"/>
        <v>0</v>
      </c>
      <c r="X916" s="76"/>
      <c r="Y916" s="22">
        <f>IF(OR(X916="",X916=ФИО!$Q$8),0,IF(COUNTIF(X:X,X916)=1,0,1))</f>
        <v>0</v>
      </c>
      <c r="AA916" s="2">
        <f>INDEX(ФИО!B:B,SUMIFS(ФИО!D:D,ФИО!Q:Q,БЮДЖЕТ!X916))</f>
        <v>0</v>
      </c>
    </row>
    <row r="917" spans="1:27" x14ac:dyDescent="0.25">
      <c r="A917" s="1"/>
      <c r="B917" s="5">
        <f t="shared" si="127"/>
        <v>917</v>
      </c>
      <c r="C917" s="5" t="str">
        <f t="shared" si="128"/>
        <v/>
      </c>
      <c r="D917" s="99"/>
      <c r="E917" s="103">
        <f>SUMIFS(ID!$H:$H,ID!$F:$F,$D917)</f>
        <v>0</v>
      </c>
      <c r="F917" s="99"/>
      <c r="G917" s="103">
        <f>SUMIFS(ID!$L:$L,ID!$J:$J,$F917)</f>
        <v>0</v>
      </c>
      <c r="H917" s="99"/>
      <c r="I917" s="103">
        <f>SUMIFS(ID!$P:$P,ID!$N:$N,$H917)</f>
        <v>0</v>
      </c>
      <c r="J917" s="99"/>
      <c r="K917" s="103">
        <f>SUMIFS(ID!$T:$T,ID!$R:$R,$J917)</f>
        <v>0</v>
      </c>
      <c r="L917" s="99"/>
      <c r="M917" s="103">
        <f>SUMIFS(ID!$X:$X,ID!$V:$V,$L917)</f>
        <v>0</v>
      </c>
      <c r="N917" s="99"/>
      <c r="O917" s="103">
        <f>SUMIFS(ID!$AD:$AD,ID!$AB:$AB,$N917)</f>
        <v>0</v>
      </c>
      <c r="P917" s="99" t="str">
        <f t="shared" si="123"/>
        <v/>
      </c>
      <c r="Q917" s="22">
        <f t="shared" si="122"/>
        <v>0</v>
      </c>
      <c r="R917" s="30"/>
      <c r="S917" s="22">
        <f t="shared" si="124"/>
        <v>0</v>
      </c>
      <c r="T917" s="30"/>
      <c r="U917" s="22">
        <f t="shared" si="125"/>
        <v>0</v>
      </c>
      <c r="V917" s="78">
        <f t="shared" si="121"/>
        <v>0</v>
      </c>
      <c r="W917" s="22">
        <f t="shared" si="126"/>
        <v>0</v>
      </c>
      <c r="X917" s="76"/>
      <c r="Y917" s="22">
        <f>IF(OR(X917="",X917=ФИО!$Q$8),0,IF(COUNTIF(X:X,X917)=1,0,1))</f>
        <v>0</v>
      </c>
      <c r="AA917" s="2">
        <f>INDEX(ФИО!B:B,SUMIFS(ФИО!D:D,ФИО!Q:Q,БЮДЖЕТ!X917))</f>
        <v>0</v>
      </c>
    </row>
    <row r="918" spans="1:27" x14ac:dyDescent="0.25">
      <c r="A918" s="1"/>
      <c r="B918" s="5">
        <f t="shared" si="127"/>
        <v>918</v>
      </c>
      <c r="C918" s="5" t="str">
        <f t="shared" si="128"/>
        <v/>
      </c>
      <c r="D918" s="99"/>
      <c r="E918" s="103">
        <f>SUMIFS(ID!$H:$H,ID!$F:$F,$D918)</f>
        <v>0</v>
      </c>
      <c r="F918" s="99"/>
      <c r="G918" s="103">
        <f>SUMIFS(ID!$L:$L,ID!$J:$J,$F918)</f>
        <v>0</v>
      </c>
      <c r="H918" s="99"/>
      <c r="I918" s="103">
        <f>SUMIFS(ID!$P:$P,ID!$N:$N,$H918)</f>
        <v>0</v>
      </c>
      <c r="J918" s="99"/>
      <c r="K918" s="103">
        <f>SUMIFS(ID!$T:$T,ID!$R:$R,$J918)</f>
        <v>0</v>
      </c>
      <c r="L918" s="99"/>
      <c r="M918" s="103">
        <f>SUMIFS(ID!$X:$X,ID!$V:$V,$L918)</f>
        <v>0</v>
      </c>
      <c r="N918" s="99"/>
      <c r="O918" s="103">
        <f>SUMIFS(ID!$AD:$AD,ID!$AB:$AB,$N918)</f>
        <v>0</v>
      </c>
      <c r="P918" s="99" t="str">
        <f t="shared" si="123"/>
        <v/>
      </c>
      <c r="Q918" s="22">
        <f t="shared" si="122"/>
        <v>0</v>
      </c>
      <c r="R918" s="30"/>
      <c r="S918" s="22">
        <f t="shared" si="124"/>
        <v>0</v>
      </c>
      <c r="T918" s="30"/>
      <c r="U918" s="22">
        <f t="shared" si="125"/>
        <v>0</v>
      </c>
      <c r="V918" s="78">
        <f t="shared" si="121"/>
        <v>0</v>
      </c>
      <c r="W918" s="22">
        <f t="shared" si="126"/>
        <v>0</v>
      </c>
      <c r="X918" s="76"/>
      <c r="Y918" s="22">
        <f>IF(OR(X918="",X918=ФИО!$Q$8),0,IF(COUNTIF(X:X,X918)=1,0,1))</f>
        <v>0</v>
      </c>
      <c r="AA918" s="2">
        <f>INDEX(ФИО!B:B,SUMIFS(ФИО!D:D,ФИО!Q:Q,БЮДЖЕТ!X918))</f>
        <v>0</v>
      </c>
    </row>
    <row r="919" spans="1:27" x14ac:dyDescent="0.25">
      <c r="A919" s="1"/>
      <c r="B919" s="5">
        <f t="shared" si="127"/>
        <v>919</v>
      </c>
      <c r="C919" s="5" t="str">
        <f t="shared" si="128"/>
        <v/>
      </c>
      <c r="D919" s="99"/>
      <c r="E919" s="103">
        <f>SUMIFS(ID!$H:$H,ID!$F:$F,$D919)</f>
        <v>0</v>
      </c>
      <c r="F919" s="99"/>
      <c r="G919" s="103">
        <f>SUMIFS(ID!$L:$L,ID!$J:$J,$F919)</f>
        <v>0</v>
      </c>
      <c r="H919" s="99"/>
      <c r="I919" s="103">
        <f>SUMIFS(ID!$P:$P,ID!$N:$N,$H919)</f>
        <v>0</v>
      </c>
      <c r="J919" s="99"/>
      <c r="K919" s="103">
        <f>SUMIFS(ID!$T:$T,ID!$R:$R,$J919)</f>
        <v>0</v>
      </c>
      <c r="L919" s="99"/>
      <c r="M919" s="103">
        <f>SUMIFS(ID!$X:$X,ID!$V:$V,$L919)</f>
        <v>0</v>
      </c>
      <c r="N919" s="99"/>
      <c r="O919" s="103">
        <f>SUMIFS(ID!$AD:$AD,ID!$AB:$AB,$N919)</f>
        <v>0</v>
      </c>
      <c r="P919" s="99" t="str">
        <f t="shared" si="123"/>
        <v/>
      </c>
      <c r="Q919" s="22">
        <f t="shared" si="122"/>
        <v>0</v>
      </c>
      <c r="R919" s="30"/>
      <c r="S919" s="22">
        <f t="shared" si="124"/>
        <v>0</v>
      </c>
      <c r="T919" s="30"/>
      <c r="U919" s="22">
        <f t="shared" si="125"/>
        <v>0</v>
      </c>
      <c r="V919" s="78">
        <f t="shared" si="121"/>
        <v>0</v>
      </c>
      <c r="W919" s="22">
        <f t="shared" si="126"/>
        <v>0</v>
      </c>
      <c r="X919" s="76"/>
      <c r="Y919" s="22">
        <f>IF(OR(X919="",X919=ФИО!$Q$8),0,IF(COUNTIF(X:X,X919)=1,0,1))</f>
        <v>0</v>
      </c>
      <c r="AA919" s="2">
        <f>INDEX(ФИО!B:B,SUMIFS(ФИО!D:D,ФИО!Q:Q,БЮДЖЕТ!X919))</f>
        <v>0</v>
      </c>
    </row>
    <row r="920" spans="1:27" x14ac:dyDescent="0.25">
      <c r="A920" s="1"/>
      <c r="B920" s="5">
        <f t="shared" si="127"/>
        <v>920</v>
      </c>
      <c r="C920" s="5" t="str">
        <f t="shared" si="128"/>
        <v/>
      </c>
      <c r="D920" s="99"/>
      <c r="E920" s="103">
        <f>SUMIFS(ID!$H:$H,ID!$F:$F,$D920)</f>
        <v>0</v>
      </c>
      <c r="F920" s="99"/>
      <c r="G920" s="103">
        <f>SUMIFS(ID!$L:$L,ID!$J:$J,$F920)</f>
        <v>0</v>
      </c>
      <c r="H920" s="99"/>
      <c r="I920" s="103">
        <f>SUMIFS(ID!$P:$P,ID!$N:$N,$H920)</f>
        <v>0</v>
      </c>
      <c r="J920" s="99"/>
      <c r="K920" s="103">
        <f>SUMIFS(ID!$T:$T,ID!$R:$R,$J920)</f>
        <v>0</v>
      </c>
      <c r="L920" s="99"/>
      <c r="M920" s="103">
        <f>SUMIFS(ID!$X:$X,ID!$V:$V,$L920)</f>
        <v>0</v>
      </c>
      <c r="N920" s="99"/>
      <c r="O920" s="103">
        <f>SUMIFS(ID!$AD:$AD,ID!$AB:$AB,$N920)</f>
        <v>0</v>
      </c>
      <c r="P920" s="99" t="str">
        <f t="shared" si="123"/>
        <v/>
      </c>
      <c r="Q920" s="22">
        <f t="shared" si="122"/>
        <v>0</v>
      </c>
      <c r="R920" s="30"/>
      <c r="S920" s="22">
        <f t="shared" si="124"/>
        <v>0</v>
      </c>
      <c r="T920" s="30"/>
      <c r="U920" s="22">
        <f t="shared" si="125"/>
        <v>0</v>
      </c>
      <c r="V920" s="78">
        <f t="shared" si="121"/>
        <v>0</v>
      </c>
      <c r="W920" s="22">
        <f t="shared" si="126"/>
        <v>0</v>
      </c>
      <c r="X920" s="76"/>
      <c r="Y920" s="22">
        <f>IF(OR(X920="",X920=ФИО!$Q$8),0,IF(COUNTIF(X:X,X920)=1,0,1))</f>
        <v>0</v>
      </c>
      <c r="AA920" s="2">
        <f>INDEX(ФИО!B:B,SUMIFS(ФИО!D:D,ФИО!Q:Q,БЮДЖЕТ!X920))</f>
        <v>0</v>
      </c>
    </row>
    <row r="921" spans="1:27" x14ac:dyDescent="0.25">
      <c r="A921" s="1"/>
      <c r="B921" s="5">
        <f t="shared" si="127"/>
        <v>921</v>
      </c>
      <c r="C921" s="5" t="str">
        <f t="shared" si="128"/>
        <v/>
      </c>
      <c r="D921" s="99"/>
      <c r="E921" s="103">
        <f>SUMIFS(ID!$H:$H,ID!$F:$F,$D921)</f>
        <v>0</v>
      </c>
      <c r="F921" s="99"/>
      <c r="G921" s="103">
        <f>SUMIFS(ID!$L:$L,ID!$J:$J,$F921)</f>
        <v>0</v>
      </c>
      <c r="H921" s="99"/>
      <c r="I921" s="103">
        <f>SUMIFS(ID!$P:$P,ID!$N:$N,$H921)</f>
        <v>0</v>
      </c>
      <c r="J921" s="99"/>
      <c r="K921" s="103">
        <f>SUMIFS(ID!$T:$T,ID!$R:$R,$J921)</f>
        <v>0</v>
      </c>
      <c r="L921" s="99"/>
      <c r="M921" s="103">
        <f>SUMIFS(ID!$X:$X,ID!$V:$V,$L921)</f>
        <v>0</v>
      </c>
      <c r="N921" s="99"/>
      <c r="O921" s="103">
        <f>SUMIFS(ID!$AD:$AD,ID!$AB:$AB,$N921)</f>
        <v>0</v>
      </c>
      <c r="P921" s="99" t="str">
        <f t="shared" si="123"/>
        <v/>
      </c>
      <c r="Q921" s="22">
        <f t="shared" si="122"/>
        <v>0</v>
      </c>
      <c r="R921" s="30"/>
      <c r="S921" s="22">
        <f t="shared" si="124"/>
        <v>0</v>
      </c>
      <c r="T921" s="30"/>
      <c r="U921" s="22">
        <f t="shared" si="125"/>
        <v>0</v>
      </c>
      <c r="V921" s="78">
        <f t="shared" si="121"/>
        <v>0</v>
      </c>
      <c r="W921" s="22">
        <f t="shared" si="126"/>
        <v>0</v>
      </c>
      <c r="X921" s="76"/>
      <c r="Y921" s="22">
        <f>IF(OR(X921="",X921=ФИО!$Q$8),0,IF(COUNTIF(X:X,X921)=1,0,1))</f>
        <v>0</v>
      </c>
      <c r="AA921" s="2">
        <f>INDEX(ФИО!B:B,SUMIFS(ФИО!D:D,ФИО!Q:Q,БЮДЖЕТ!X921))</f>
        <v>0</v>
      </c>
    </row>
    <row r="922" spans="1:27" x14ac:dyDescent="0.25">
      <c r="A922" s="1"/>
      <c r="B922" s="5">
        <f t="shared" si="127"/>
        <v>922</v>
      </c>
      <c r="C922" s="5" t="str">
        <f t="shared" si="128"/>
        <v/>
      </c>
      <c r="D922" s="99"/>
      <c r="E922" s="103">
        <f>SUMIFS(ID!$H:$H,ID!$F:$F,$D922)</f>
        <v>0</v>
      </c>
      <c r="F922" s="99"/>
      <c r="G922" s="103">
        <f>SUMIFS(ID!$L:$L,ID!$J:$J,$F922)</f>
        <v>0</v>
      </c>
      <c r="H922" s="99"/>
      <c r="I922" s="103">
        <f>SUMIFS(ID!$P:$P,ID!$N:$N,$H922)</f>
        <v>0</v>
      </c>
      <c r="J922" s="99"/>
      <c r="K922" s="103">
        <f>SUMIFS(ID!$T:$T,ID!$R:$R,$J922)</f>
        <v>0</v>
      </c>
      <c r="L922" s="99"/>
      <c r="M922" s="103">
        <f>SUMIFS(ID!$X:$X,ID!$V:$V,$L922)</f>
        <v>0</v>
      </c>
      <c r="N922" s="99"/>
      <c r="O922" s="103">
        <f>SUMIFS(ID!$AD:$AD,ID!$AB:$AB,$N922)</f>
        <v>0</v>
      </c>
      <c r="P922" s="99" t="str">
        <f t="shared" si="123"/>
        <v/>
      </c>
      <c r="Q922" s="22">
        <f t="shared" si="122"/>
        <v>0</v>
      </c>
      <c r="R922" s="30"/>
      <c r="S922" s="22">
        <f t="shared" si="124"/>
        <v>0</v>
      </c>
      <c r="T922" s="30"/>
      <c r="U922" s="22">
        <f t="shared" si="125"/>
        <v>0</v>
      </c>
      <c r="V922" s="78">
        <f t="shared" si="121"/>
        <v>0</v>
      </c>
      <c r="W922" s="22">
        <f t="shared" si="126"/>
        <v>0</v>
      </c>
      <c r="X922" s="76"/>
      <c r="Y922" s="22">
        <f>IF(OR(X922="",X922=ФИО!$Q$8),0,IF(COUNTIF(X:X,X922)=1,0,1))</f>
        <v>0</v>
      </c>
      <c r="AA922" s="2">
        <f>INDEX(ФИО!B:B,SUMIFS(ФИО!D:D,ФИО!Q:Q,БЮДЖЕТ!X922))</f>
        <v>0</v>
      </c>
    </row>
    <row r="923" spans="1:27" x14ac:dyDescent="0.25">
      <c r="A923" s="1"/>
      <c r="B923" s="5">
        <f t="shared" si="127"/>
        <v>923</v>
      </c>
      <c r="C923" s="5" t="str">
        <f t="shared" si="128"/>
        <v/>
      </c>
      <c r="D923" s="99"/>
      <c r="E923" s="103">
        <f>SUMIFS(ID!$H:$H,ID!$F:$F,$D923)</f>
        <v>0</v>
      </c>
      <c r="F923" s="99"/>
      <c r="G923" s="103">
        <f>SUMIFS(ID!$L:$L,ID!$J:$J,$F923)</f>
        <v>0</v>
      </c>
      <c r="H923" s="99"/>
      <c r="I923" s="103">
        <f>SUMIFS(ID!$P:$P,ID!$N:$N,$H923)</f>
        <v>0</v>
      </c>
      <c r="J923" s="99"/>
      <c r="K923" s="103">
        <f>SUMIFS(ID!$T:$T,ID!$R:$R,$J923)</f>
        <v>0</v>
      </c>
      <c r="L923" s="99"/>
      <c r="M923" s="103">
        <f>SUMIFS(ID!$X:$X,ID!$V:$V,$L923)</f>
        <v>0</v>
      </c>
      <c r="N923" s="99"/>
      <c r="O923" s="103">
        <f>SUMIFS(ID!$AD:$AD,ID!$AB:$AB,$N923)</f>
        <v>0</v>
      </c>
      <c r="P923" s="99" t="str">
        <f t="shared" si="123"/>
        <v/>
      </c>
      <c r="Q923" s="22">
        <f t="shared" si="122"/>
        <v>0</v>
      </c>
      <c r="R923" s="30"/>
      <c r="S923" s="22">
        <f t="shared" si="124"/>
        <v>0</v>
      </c>
      <c r="T923" s="30"/>
      <c r="U923" s="22">
        <f t="shared" si="125"/>
        <v>0</v>
      </c>
      <c r="V923" s="78">
        <f t="shared" si="121"/>
        <v>0</v>
      </c>
      <c r="W923" s="22">
        <f t="shared" si="126"/>
        <v>0</v>
      </c>
      <c r="X923" s="76"/>
      <c r="Y923" s="22">
        <f>IF(OR(X923="",X923=ФИО!$Q$8),0,IF(COUNTIF(X:X,X923)=1,0,1))</f>
        <v>0</v>
      </c>
      <c r="AA923" s="2">
        <f>INDEX(ФИО!B:B,SUMIFS(ФИО!D:D,ФИО!Q:Q,БЮДЖЕТ!X923))</f>
        <v>0</v>
      </c>
    </row>
    <row r="924" spans="1:27" x14ac:dyDescent="0.25">
      <c r="A924" s="1"/>
      <c r="B924" s="5">
        <f t="shared" si="127"/>
        <v>924</v>
      </c>
      <c r="C924" s="5" t="str">
        <f t="shared" si="128"/>
        <v/>
      </c>
      <c r="D924" s="99"/>
      <c r="E924" s="103">
        <f>SUMIFS(ID!$H:$H,ID!$F:$F,$D924)</f>
        <v>0</v>
      </c>
      <c r="F924" s="99"/>
      <c r="G924" s="103">
        <f>SUMIFS(ID!$L:$L,ID!$J:$J,$F924)</f>
        <v>0</v>
      </c>
      <c r="H924" s="99"/>
      <c r="I924" s="103">
        <f>SUMIFS(ID!$P:$P,ID!$N:$N,$H924)</f>
        <v>0</v>
      </c>
      <c r="J924" s="99"/>
      <c r="K924" s="103">
        <f>SUMIFS(ID!$T:$T,ID!$R:$R,$J924)</f>
        <v>0</v>
      </c>
      <c r="L924" s="99"/>
      <c r="M924" s="103">
        <f>SUMIFS(ID!$X:$X,ID!$V:$V,$L924)</f>
        <v>0</v>
      </c>
      <c r="N924" s="99"/>
      <c r="O924" s="103">
        <f>SUMIFS(ID!$AD:$AD,ID!$AB:$AB,$N924)</f>
        <v>0</v>
      </c>
      <c r="P924" s="99" t="str">
        <f t="shared" si="123"/>
        <v/>
      </c>
      <c r="Q924" s="22">
        <f t="shared" si="122"/>
        <v>0</v>
      </c>
      <c r="R924" s="30"/>
      <c r="S924" s="22">
        <f t="shared" si="124"/>
        <v>0</v>
      </c>
      <c r="T924" s="30"/>
      <c r="U924" s="22">
        <f t="shared" si="125"/>
        <v>0</v>
      </c>
      <c r="V924" s="78">
        <f t="shared" si="121"/>
        <v>0</v>
      </c>
      <c r="W924" s="22">
        <f t="shared" si="126"/>
        <v>0</v>
      </c>
      <c r="X924" s="76"/>
      <c r="Y924" s="22">
        <f>IF(OR(X924="",X924=ФИО!$Q$8),0,IF(COUNTIF(X:X,X924)=1,0,1))</f>
        <v>0</v>
      </c>
      <c r="AA924" s="2">
        <f>INDEX(ФИО!B:B,SUMIFS(ФИО!D:D,ФИО!Q:Q,БЮДЖЕТ!X924))</f>
        <v>0</v>
      </c>
    </row>
    <row r="925" spans="1:27" x14ac:dyDescent="0.25">
      <c r="A925" s="1"/>
      <c r="B925" s="5">
        <f t="shared" si="127"/>
        <v>925</v>
      </c>
      <c r="C925" s="5" t="str">
        <f t="shared" si="128"/>
        <v/>
      </c>
      <c r="D925" s="99"/>
      <c r="E925" s="103">
        <f>SUMIFS(ID!$H:$H,ID!$F:$F,$D925)</f>
        <v>0</v>
      </c>
      <c r="F925" s="99"/>
      <c r="G925" s="103">
        <f>SUMIFS(ID!$L:$L,ID!$J:$J,$F925)</f>
        <v>0</v>
      </c>
      <c r="H925" s="99"/>
      <c r="I925" s="103">
        <f>SUMIFS(ID!$P:$P,ID!$N:$N,$H925)</f>
        <v>0</v>
      </c>
      <c r="J925" s="99"/>
      <c r="K925" s="103">
        <f>SUMIFS(ID!$T:$T,ID!$R:$R,$J925)</f>
        <v>0</v>
      </c>
      <c r="L925" s="99"/>
      <c r="M925" s="103">
        <f>SUMIFS(ID!$X:$X,ID!$V:$V,$L925)</f>
        <v>0</v>
      </c>
      <c r="N925" s="99"/>
      <c r="O925" s="103">
        <f>SUMIFS(ID!$AD:$AD,ID!$AB:$AB,$N925)</f>
        <v>0</v>
      </c>
      <c r="P925" s="99" t="str">
        <f t="shared" si="123"/>
        <v/>
      </c>
      <c r="Q925" s="22">
        <f t="shared" si="122"/>
        <v>0</v>
      </c>
      <c r="R925" s="30"/>
      <c r="S925" s="22">
        <f t="shared" si="124"/>
        <v>0</v>
      </c>
      <c r="T925" s="30"/>
      <c r="U925" s="22">
        <f t="shared" si="125"/>
        <v>0</v>
      </c>
      <c r="V925" s="78">
        <f t="shared" si="121"/>
        <v>0</v>
      </c>
      <c r="W925" s="22">
        <f t="shared" si="126"/>
        <v>0</v>
      </c>
      <c r="X925" s="76"/>
      <c r="Y925" s="22">
        <f>IF(OR(X925="",X925=ФИО!$Q$8),0,IF(COUNTIF(X:X,X925)=1,0,1))</f>
        <v>0</v>
      </c>
      <c r="AA925" s="2">
        <f>INDEX(ФИО!B:B,SUMIFS(ФИО!D:D,ФИО!Q:Q,БЮДЖЕТ!X925))</f>
        <v>0</v>
      </c>
    </row>
    <row r="926" spans="1:27" x14ac:dyDescent="0.25">
      <c r="A926" s="1"/>
      <c r="B926" s="5">
        <f t="shared" si="127"/>
        <v>926</v>
      </c>
      <c r="C926" s="5" t="str">
        <f t="shared" si="128"/>
        <v/>
      </c>
      <c r="D926" s="99"/>
      <c r="E926" s="103">
        <f>SUMIFS(ID!$H:$H,ID!$F:$F,$D926)</f>
        <v>0</v>
      </c>
      <c r="F926" s="99"/>
      <c r="G926" s="103">
        <f>SUMIFS(ID!$L:$L,ID!$J:$J,$F926)</f>
        <v>0</v>
      </c>
      <c r="H926" s="99"/>
      <c r="I926" s="103">
        <f>SUMIFS(ID!$P:$P,ID!$N:$N,$H926)</f>
        <v>0</v>
      </c>
      <c r="J926" s="99"/>
      <c r="K926" s="103">
        <f>SUMIFS(ID!$T:$T,ID!$R:$R,$J926)</f>
        <v>0</v>
      </c>
      <c r="L926" s="99"/>
      <c r="M926" s="103">
        <f>SUMIFS(ID!$X:$X,ID!$V:$V,$L926)</f>
        <v>0</v>
      </c>
      <c r="N926" s="99"/>
      <c r="O926" s="103">
        <f>SUMIFS(ID!$AD:$AD,ID!$AB:$AB,$N926)</f>
        <v>0</v>
      </c>
      <c r="P926" s="99" t="str">
        <f t="shared" si="123"/>
        <v/>
      </c>
      <c r="Q926" s="22">
        <f t="shared" si="122"/>
        <v>0</v>
      </c>
      <c r="R926" s="30"/>
      <c r="S926" s="22">
        <f t="shared" si="124"/>
        <v>0</v>
      </c>
      <c r="T926" s="30"/>
      <c r="U926" s="22">
        <f t="shared" si="125"/>
        <v>0</v>
      </c>
      <c r="V926" s="78">
        <f t="shared" si="121"/>
        <v>0</v>
      </c>
      <c r="W926" s="22">
        <f t="shared" si="126"/>
        <v>0</v>
      </c>
      <c r="X926" s="76"/>
      <c r="Y926" s="22">
        <f>IF(OR(X926="",X926=ФИО!$Q$8),0,IF(COUNTIF(X:X,X926)=1,0,1))</f>
        <v>0</v>
      </c>
      <c r="AA926" s="2">
        <f>INDEX(ФИО!B:B,SUMIFS(ФИО!D:D,ФИО!Q:Q,БЮДЖЕТ!X926))</f>
        <v>0</v>
      </c>
    </row>
    <row r="927" spans="1:27" x14ac:dyDescent="0.25">
      <c r="A927" s="1"/>
      <c r="B927" s="5">
        <f t="shared" si="127"/>
        <v>927</v>
      </c>
      <c r="C927" s="5" t="str">
        <f t="shared" si="128"/>
        <v/>
      </c>
      <c r="D927" s="99"/>
      <c r="E927" s="103">
        <f>SUMIFS(ID!$H:$H,ID!$F:$F,$D927)</f>
        <v>0</v>
      </c>
      <c r="F927" s="99"/>
      <c r="G927" s="103">
        <f>SUMIFS(ID!$L:$L,ID!$J:$J,$F927)</f>
        <v>0</v>
      </c>
      <c r="H927" s="99"/>
      <c r="I927" s="103">
        <f>SUMIFS(ID!$P:$P,ID!$N:$N,$H927)</f>
        <v>0</v>
      </c>
      <c r="J927" s="99"/>
      <c r="K927" s="103">
        <f>SUMIFS(ID!$T:$T,ID!$R:$R,$J927)</f>
        <v>0</v>
      </c>
      <c r="L927" s="99"/>
      <c r="M927" s="103">
        <f>SUMIFS(ID!$X:$X,ID!$V:$V,$L927)</f>
        <v>0</v>
      </c>
      <c r="N927" s="99"/>
      <c r="O927" s="103">
        <f>SUMIFS(ID!$AD:$AD,ID!$AB:$AB,$N927)</f>
        <v>0</v>
      </c>
      <c r="P927" s="99" t="str">
        <f t="shared" si="123"/>
        <v/>
      </c>
      <c r="Q927" s="22">
        <f t="shared" si="122"/>
        <v>0</v>
      </c>
      <c r="R927" s="30"/>
      <c r="S927" s="22">
        <f t="shared" si="124"/>
        <v>0</v>
      </c>
      <c r="T927" s="30"/>
      <c r="U927" s="22">
        <f t="shared" si="125"/>
        <v>0</v>
      </c>
      <c r="V927" s="78">
        <f t="shared" si="121"/>
        <v>0</v>
      </c>
      <c r="W927" s="22">
        <f t="shared" si="126"/>
        <v>0</v>
      </c>
      <c r="X927" s="76"/>
      <c r="Y927" s="22">
        <f>IF(OR(X927="",X927=ФИО!$Q$8),0,IF(COUNTIF(X:X,X927)=1,0,1))</f>
        <v>0</v>
      </c>
      <c r="AA927" s="2">
        <f>INDEX(ФИО!B:B,SUMIFS(ФИО!D:D,ФИО!Q:Q,БЮДЖЕТ!X927))</f>
        <v>0</v>
      </c>
    </row>
    <row r="928" spans="1:27" x14ac:dyDescent="0.25">
      <c r="A928" s="1"/>
      <c r="B928" s="5">
        <f t="shared" si="127"/>
        <v>928</v>
      </c>
      <c r="C928" s="5" t="str">
        <f t="shared" si="128"/>
        <v/>
      </c>
      <c r="D928" s="99"/>
      <c r="E928" s="103">
        <f>SUMIFS(ID!$H:$H,ID!$F:$F,$D928)</f>
        <v>0</v>
      </c>
      <c r="F928" s="99"/>
      <c r="G928" s="103">
        <f>SUMIFS(ID!$L:$L,ID!$J:$J,$F928)</f>
        <v>0</v>
      </c>
      <c r="H928" s="99"/>
      <c r="I928" s="103">
        <f>SUMIFS(ID!$P:$P,ID!$N:$N,$H928)</f>
        <v>0</v>
      </c>
      <c r="J928" s="99"/>
      <c r="K928" s="103">
        <f>SUMIFS(ID!$T:$T,ID!$R:$R,$J928)</f>
        <v>0</v>
      </c>
      <c r="L928" s="99"/>
      <c r="M928" s="103">
        <f>SUMIFS(ID!$X:$X,ID!$V:$V,$L928)</f>
        <v>0</v>
      </c>
      <c r="N928" s="99"/>
      <c r="O928" s="103">
        <f>SUMIFS(ID!$AD:$AD,ID!$AB:$AB,$N928)</f>
        <v>0</v>
      </c>
      <c r="P928" s="99" t="str">
        <f t="shared" si="123"/>
        <v/>
      </c>
      <c r="Q928" s="22">
        <f t="shared" si="122"/>
        <v>0</v>
      </c>
      <c r="R928" s="30"/>
      <c r="S928" s="22">
        <f t="shared" si="124"/>
        <v>0</v>
      </c>
      <c r="T928" s="30"/>
      <c r="U928" s="22">
        <f t="shared" si="125"/>
        <v>0</v>
      </c>
      <c r="V928" s="78">
        <f t="shared" si="121"/>
        <v>0</v>
      </c>
      <c r="W928" s="22">
        <f t="shared" si="126"/>
        <v>0</v>
      </c>
      <c r="X928" s="76"/>
      <c r="Y928" s="22">
        <f>IF(OR(X928="",X928=ФИО!$Q$8),0,IF(COUNTIF(X:X,X928)=1,0,1))</f>
        <v>0</v>
      </c>
      <c r="AA928" s="2">
        <f>INDEX(ФИО!B:B,SUMIFS(ФИО!D:D,ФИО!Q:Q,БЮДЖЕТ!X928))</f>
        <v>0</v>
      </c>
    </row>
    <row r="929" spans="1:27" x14ac:dyDescent="0.25">
      <c r="A929" s="1"/>
      <c r="B929" s="5">
        <f t="shared" si="127"/>
        <v>929</v>
      </c>
      <c r="C929" s="5" t="str">
        <f t="shared" si="128"/>
        <v/>
      </c>
      <c r="D929" s="99"/>
      <c r="E929" s="103">
        <f>SUMIFS(ID!$H:$H,ID!$F:$F,$D929)</f>
        <v>0</v>
      </c>
      <c r="F929" s="99"/>
      <c r="G929" s="103">
        <f>SUMIFS(ID!$L:$L,ID!$J:$J,$F929)</f>
        <v>0</v>
      </c>
      <c r="H929" s="99"/>
      <c r="I929" s="103">
        <f>SUMIFS(ID!$P:$P,ID!$N:$N,$H929)</f>
        <v>0</v>
      </c>
      <c r="J929" s="99"/>
      <c r="K929" s="103">
        <f>SUMIFS(ID!$T:$T,ID!$R:$R,$J929)</f>
        <v>0</v>
      </c>
      <c r="L929" s="99"/>
      <c r="M929" s="103">
        <f>SUMIFS(ID!$X:$X,ID!$V:$V,$L929)</f>
        <v>0</v>
      </c>
      <c r="N929" s="99"/>
      <c r="O929" s="103">
        <f>SUMIFS(ID!$AD:$AD,ID!$AB:$AB,$N929)</f>
        <v>0</v>
      </c>
      <c r="P929" s="99" t="str">
        <f t="shared" si="123"/>
        <v/>
      </c>
      <c r="Q929" s="22">
        <f t="shared" si="122"/>
        <v>0</v>
      </c>
      <c r="R929" s="30"/>
      <c r="S929" s="22">
        <f t="shared" si="124"/>
        <v>0</v>
      </c>
      <c r="T929" s="30"/>
      <c r="U929" s="22">
        <f t="shared" si="125"/>
        <v>0</v>
      </c>
      <c r="V929" s="78">
        <f t="shared" si="121"/>
        <v>0</v>
      </c>
      <c r="W929" s="22">
        <f t="shared" si="126"/>
        <v>0</v>
      </c>
      <c r="X929" s="76"/>
      <c r="Y929" s="22">
        <f>IF(OR(X929="",X929=ФИО!$Q$8),0,IF(COUNTIF(X:X,X929)=1,0,1))</f>
        <v>0</v>
      </c>
      <c r="AA929" s="2">
        <f>INDEX(ФИО!B:B,SUMIFS(ФИО!D:D,ФИО!Q:Q,БЮДЖЕТ!X929))</f>
        <v>0</v>
      </c>
    </row>
    <row r="930" spans="1:27" x14ac:dyDescent="0.25">
      <c r="A930" s="1"/>
      <c r="B930" s="5">
        <f t="shared" si="127"/>
        <v>930</v>
      </c>
      <c r="C930" s="5" t="str">
        <f t="shared" si="128"/>
        <v/>
      </c>
      <c r="D930" s="99"/>
      <c r="E930" s="103">
        <f>SUMIFS(ID!$H:$H,ID!$F:$F,$D930)</f>
        <v>0</v>
      </c>
      <c r="F930" s="99"/>
      <c r="G930" s="103">
        <f>SUMIFS(ID!$L:$L,ID!$J:$J,$F930)</f>
        <v>0</v>
      </c>
      <c r="H930" s="99"/>
      <c r="I930" s="103">
        <f>SUMIFS(ID!$P:$P,ID!$N:$N,$H930)</f>
        <v>0</v>
      </c>
      <c r="J930" s="99"/>
      <c r="K930" s="103">
        <f>SUMIFS(ID!$T:$T,ID!$R:$R,$J930)</f>
        <v>0</v>
      </c>
      <c r="L930" s="99"/>
      <c r="M930" s="103">
        <f>SUMIFS(ID!$X:$X,ID!$V:$V,$L930)</f>
        <v>0</v>
      </c>
      <c r="N930" s="99"/>
      <c r="O930" s="103">
        <f>SUMIFS(ID!$AD:$AD,ID!$AB:$AB,$N930)</f>
        <v>0</v>
      </c>
      <c r="P930" s="99" t="str">
        <f t="shared" si="123"/>
        <v/>
      </c>
      <c r="Q930" s="22">
        <f t="shared" si="122"/>
        <v>0</v>
      </c>
      <c r="R930" s="30"/>
      <c r="S930" s="22">
        <f t="shared" si="124"/>
        <v>0</v>
      </c>
      <c r="T930" s="30"/>
      <c r="U930" s="22">
        <f t="shared" si="125"/>
        <v>0</v>
      </c>
      <c r="V930" s="78">
        <f t="shared" si="121"/>
        <v>0</v>
      </c>
      <c r="W930" s="22">
        <f t="shared" si="126"/>
        <v>0</v>
      </c>
      <c r="X930" s="76"/>
      <c r="Y930" s="22">
        <f>IF(OR(X930="",X930=ФИО!$Q$8),0,IF(COUNTIF(X:X,X930)=1,0,1))</f>
        <v>0</v>
      </c>
      <c r="AA930" s="2">
        <f>INDEX(ФИО!B:B,SUMIFS(ФИО!D:D,ФИО!Q:Q,БЮДЖЕТ!X930))</f>
        <v>0</v>
      </c>
    </row>
    <row r="931" spans="1:27" x14ac:dyDescent="0.25">
      <c r="A931" s="1"/>
      <c r="B931" s="5">
        <f t="shared" si="127"/>
        <v>931</v>
      </c>
      <c r="C931" s="5" t="str">
        <f t="shared" si="128"/>
        <v/>
      </c>
      <c r="D931" s="99"/>
      <c r="E931" s="103">
        <f>SUMIFS(ID!$H:$H,ID!$F:$F,$D931)</f>
        <v>0</v>
      </c>
      <c r="F931" s="99"/>
      <c r="G931" s="103">
        <f>SUMIFS(ID!$L:$L,ID!$J:$J,$F931)</f>
        <v>0</v>
      </c>
      <c r="H931" s="99"/>
      <c r="I931" s="103">
        <f>SUMIFS(ID!$P:$P,ID!$N:$N,$H931)</f>
        <v>0</v>
      </c>
      <c r="J931" s="99"/>
      <c r="K931" s="103">
        <f>SUMIFS(ID!$T:$T,ID!$R:$R,$J931)</f>
        <v>0</v>
      </c>
      <c r="L931" s="99"/>
      <c r="M931" s="103">
        <f>SUMIFS(ID!$X:$X,ID!$V:$V,$L931)</f>
        <v>0</v>
      </c>
      <c r="N931" s="99"/>
      <c r="O931" s="103">
        <f>SUMIFS(ID!$AD:$AD,ID!$AB:$AB,$N931)</f>
        <v>0</v>
      </c>
      <c r="P931" s="99" t="str">
        <f t="shared" si="123"/>
        <v/>
      </c>
      <c r="Q931" s="22">
        <f t="shared" si="122"/>
        <v>0</v>
      </c>
      <c r="R931" s="30"/>
      <c r="S931" s="22">
        <f t="shared" si="124"/>
        <v>0</v>
      </c>
      <c r="T931" s="30"/>
      <c r="U931" s="22">
        <f t="shared" si="125"/>
        <v>0</v>
      </c>
      <c r="V931" s="78">
        <f t="shared" si="121"/>
        <v>0</v>
      </c>
      <c r="W931" s="22">
        <f t="shared" si="126"/>
        <v>0</v>
      </c>
      <c r="X931" s="76"/>
      <c r="Y931" s="22">
        <f>IF(OR(X931="",X931=ФИО!$Q$8),0,IF(COUNTIF(X:X,X931)=1,0,1))</f>
        <v>0</v>
      </c>
      <c r="AA931" s="2">
        <f>INDEX(ФИО!B:B,SUMIFS(ФИО!D:D,ФИО!Q:Q,БЮДЖЕТ!X931))</f>
        <v>0</v>
      </c>
    </row>
    <row r="932" spans="1:27" x14ac:dyDescent="0.25">
      <c r="A932" s="1"/>
      <c r="B932" s="5">
        <f t="shared" si="127"/>
        <v>932</v>
      </c>
      <c r="C932" s="5" t="str">
        <f t="shared" si="128"/>
        <v/>
      </c>
      <c r="D932" s="99"/>
      <c r="E932" s="103">
        <f>SUMIFS(ID!$H:$H,ID!$F:$F,$D932)</f>
        <v>0</v>
      </c>
      <c r="F932" s="99"/>
      <c r="G932" s="103">
        <f>SUMIFS(ID!$L:$L,ID!$J:$J,$F932)</f>
        <v>0</v>
      </c>
      <c r="H932" s="99"/>
      <c r="I932" s="103">
        <f>SUMIFS(ID!$P:$P,ID!$N:$N,$H932)</f>
        <v>0</v>
      </c>
      <c r="J932" s="99"/>
      <c r="K932" s="103">
        <f>SUMIFS(ID!$T:$T,ID!$R:$R,$J932)</f>
        <v>0</v>
      </c>
      <c r="L932" s="99"/>
      <c r="M932" s="103">
        <f>SUMIFS(ID!$X:$X,ID!$V:$V,$L932)</f>
        <v>0</v>
      </c>
      <c r="N932" s="99"/>
      <c r="O932" s="103">
        <f>SUMIFS(ID!$AD:$AD,ID!$AB:$AB,$N932)</f>
        <v>0</v>
      </c>
      <c r="P932" s="99" t="str">
        <f t="shared" si="123"/>
        <v/>
      </c>
      <c r="Q932" s="22">
        <f t="shared" si="122"/>
        <v>0</v>
      </c>
      <c r="R932" s="30"/>
      <c r="S932" s="22">
        <f t="shared" si="124"/>
        <v>0</v>
      </c>
      <c r="T932" s="30"/>
      <c r="U932" s="22">
        <f t="shared" si="125"/>
        <v>0</v>
      </c>
      <c r="V932" s="78">
        <f t="shared" ref="V932:V995" si="129">R932*T932</f>
        <v>0</v>
      </c>
      <c r="W932" s="22">
        <f t="shared" si="126"/>
        <v>0</v>
      </c>
      <c r="X932" s="76"/>
      <c r="Y932" s="22">
        <f>IF(OR(X932="",X932=ФИО!$Q$8),0,IF(COUNTIF(X:X,X932)=1,0,1))</f>
        <v>0</v>
      </c>
      <c r="AA932" s="2">
        <f>INDEX(ФИО!B:B,SUMIFS(ФИО!D:D,ФИО!Q:Q,БЮДЖЕТ!X932))</f>
        <v>0</v>
      </c>
    </row>
    <row r="933" spans="1:27" x14ac:dyDescent="0.25">
      <c r="A933" s="1"/>
      <c r="B933" s="5">
        <f t="shared" si="127"/>
        <v>933</v>
      </c>
      <c r="C933" s="5" t="str">
        <f t="shared" si="128"/>
        <v/>
      </c>
      <c r="D933" s="99"/>
      <c r="E933" s="103">
        <f>SUMIFS(ID!$H:$H,ID!$F:$F,$D933)</f>
        <v>0</v>
      </c>
      <c r="F933" s="99"/>
      <c r="G933" s="103">
        <f>SUMIFS(ID!$L:$L,ID!$J:$J,$F933)</f>
        <v>0</v>
      </c>
      <c r="H933" s="99"/>
      <c r="I933" s="103">
        <f>SUMIFS(ID!$P:$P,ID!$N:$N,$H933)</f>
        <v>0</v>
      </c>
      <c r="J933" s="99"/>
      <c r="K933" s="103">
        <f>SUMIFS(ID!$T:$T,ID!$R:$R,$J933)</f>
        <v>0</v>
      </c>
      <c r="L933" s="99"/>
      <c r="M933" s="103">
        <f>SUMIFS(ID!$X:$X,ID!$V:$V,$L933)</f>
        <v>0</v>
      </c>
      <c r="N933" s="99"/>
      <c r="O933" s="103">
        <f>SUMIFS(ID!$AD:$AD,ID!$AB:$AB,$N933)</f>
        <v>0</v>
      </c>
      <c r="P933" s="99" t="str">
        <f t="shared" si="123"/>
        <v/>
      </c>
      <c r="Q933" s="22">
        <f t="shared" si="122"/>
        <v>0</v>
      </c>
      <c r="R933" s="30"/>
      <c r="S933" s="22">
        <f t="shared" si="124"/>
        <v>0</v>
      </c>
      <c r="T933" s="30"/>
      <c r="U933" s="22">
        <f t="shared" si="125"/>
        <v>0</v>
      </c>
      <c r="V933" s="78">
        <f t="shared" si="129"/>
        <v>0</v>
      </c>
      <c r="W933" s="22">
        <f t="shared" si="126"/>
        <v>0</v>
      </c>
      <c r="X933" s="76"/>
      <c r="Y933" s="22">
        <f>IF(OR(X933="",X933=ФИО!$Q$8),0,IF(COUNTIF(X:X,X933)=1,0,1))</f>
        <v>0</v>
      </c>
      <c r="AA933" s="2">
        <f>INDEX(ФИО!B:B,SUMIFS(ФИО!D:D,ФИО!Q:Q,БЮДЖЕТ!X933))</f>
        <v>0</v>
      </c>
    </row>
    <row r="934" spans="1:27" x14ac:dyDescent="0.25">
      <c r="A934" s="1"/>
      <c r="B934" s="5">
        <f t="shared" si="127"/>
        <v>934</v>
      </c>
      <c r="C934" s="5" t="str">
        <f t="shared" si="128"/>
        <v/>
      </c>
      <c r="D934" s="99"/>
      <c r="E934" s="103">
        <f>SUMIFS(ID!$H:$H,ID!$F:$F,$D934)</f>
        <v>0</v>
      </c>
      <c r="F934" s="99"/>
      <c r="G934" s="103">
        <f>SUMIFS(ID!$L:$L,ID!$J:$J,$F934)</f>
        <v>0</v>
      </c>
      <c r="H934" s="99"/>
      <c r="I934" s="103">
        <f>SUMIFS(ID!$P:$P,ID!$N:$N,$H934)</f>
        <v>0</v>
      </c>
      <c r="J934" s="99"/>
      <c r="K934" s="103">
        <f>SUMIFS(ID!$T:$T,ID!$R:$R,$J934)</f>
        <v>0</v>
      </c>
      <c r="L934" s="99"/>
      <c r="M934" s="103">
        <f>SUMIFS(ID!$X:$X,ID!$V:$V,$L934)</f>
        <v>0</v>
      </c>
      <c r="N934" s="99"/>
      <c r="O934" s="103">
        <f>SUMIFS(ID!$AD:$AD,ID!$AB:$AB,$N934)</f>
        <v>0</v>
      </c>
      <c r="P934" s="99" t="str">
        <f t="shared" si="123"/>
        <v/>
      </c>
      <c r="Q934" s="22">
        <f t="shared" si="122"/>
        <v>0</v>
      </c>
      <c r="R934" s="30"/>
      <c r="S934" s="22">
        <f t="shared" si="124"/>
        <v>0</v>
      </c>
      <c r="T934" s="30"/>
      <c r="U934" s="22">
        <f t="shared" si="125"/>
        <v>0</v>
      </c>
      <c r="V934" s="78">
        <f t="shared" si="129"/>
        <v>0</v>
      </c>
      <c r="W934" s="22">
        <f t="shared" si="126"/>
        <v>0</v>
      </c>
      <c r="X934" s="76"/>
      <c r="Y934" s="22">
        <f>IF(OR(X934="",X934=ФИО!$Q$8),0,IF(COUNTIF(X:X,X934)=1,0,1))</f>
        <v>0</v>
      </c>
      <c r="AA934" s="2">
        <f>INDEX(ФИО!B:B,SUMIFS(ФИО!D:D,ФИО!Q:Q,БЮДЖЕТ!X934))</f>
        <v>0</v>
      </c>
    </row>
    <row r="935" spans="1:27" x14ac:dyDescent="0.25">
      <c r="A935" s="1"/>
      <c r="B935" s="5">
        <f t="shared" si="127"/>
        <v>935</v>
      </c>
      <c r="C935" s="5" t="str">
        <f t="shared" si="128"/>
        <v/>
      </c>
      <c r="D935" s="99"/>
      <c r="E935" s="103">
        <f>SUMIFS(ID!$H:$H,ID!$F:$F,$D935)</f>
        <v>0</v>
      </c>
      <c r="F935" s="99"/>
      <c r="G935" s="103">
        <f>SUMIFS(ID!$L:$L,ID!$J:$J,$F935)</f>
        <v>0</v>
      </c>
      <c r="H935" s="99"/>
      <c r="I935" s="103">
        <f>SUMIFS(ID!$P:$P,ID!$N:$N,$H935)</f>
        <v>0</v>
      </c>
      <c r="J935" s="99"/>
      <c r="K935" s="103">
        <f>SUMIFS(ID!$T:$T,ID!$R:$R,$J935)</f>
        <v>0</v>
      </c>
      <c r="L935" s="99"/>
      <c r="M935" s="103">
        <f>SUMIFS(ID!$X:$X,ID!$V:$V,$L935)</f>
        <v>0</v>
      </c>
      <c r="N935" s="99"/>
      <c r="O935" s="103">
        <f>SUMIFS(ID!$AD:$AD,ID!$AB:$AB,$N935)</f>
        <v>0</v>
      </c>
      <c r="P935" s="99" t="str">
        <f t="shared" si="123"/>
        <v/>
      </c>
      <c r="Q935" s="22">
        <f t="shared" si="122"/>
        <v>0</v>
      </c>
      <c r="R935" s="30"/>
      <c r="S935" s="22">
        <f t="shared" si="124"/>
        <v>0</v>
      </c>
      <c r="T935" s="30"/>
      <c r="U935" s="22">
        <f t="shared" si="125"/>
        <v>0</v>
      </c>
      <c r="V935" s="78">
        <f t="shared" si="129"/>
        <v>0</v>
      </c>
      <c r="W935" s="22">
        <f t="shared" si="126"/>
        <v>0</v>
      </c>
      <c r="X935" s="76"/>
      <c r="Y935" s="22">
        <f>IF(OR(X935="",X935=ФИО!$Q$8),0,IF(COUNTIF(X:X,X935)=1,0,1))</f>
        <v>0</v>
      </c>
      <c r="AA935" s="2">
        <f>INDEX(ФИО!B:B,SUMIFS(ФИО!D:D,ФИО!Q:Q,БЮДЖЕТ!X935))</f>
        <v>0</v>
      </c>
    </row>
    <row r="936" spans="1:27" x14ac:dyDescent="0.25">
      <c r="A936" s="1"/>
      <c r="B936" s="5">
        <f t="shared" si="127"/>
        <v>936</v>
      </c>
      <c r="C936" s="5" t="str">
        <f t="shared" si="128"/>
        <v/>
      </c>
      <c r="D936" s="99"/>
      <c r="E936" s="103">
        <f>SUMIFS(ID!$H:$H,ID!$F:$F,$D936)</f>
        <v>0</v>
      </c>
      <c r="F936" s="99"/>
      <c r="G936" s="103">
        <f>SUMIFS(ID!$L:$L,ID!$J:$J,$F936)</f>
        <v>0</v>
      </c>
      <c r="H936" s="99"/>
      <c r="I936" s="103">
        <f>SUMIFS(ID!$P:$P,ID!$N:$N,$H936)</f>
        <v>0</v>
      </c>
      <c r="J936" s="99"/>
      <c r="K936" s="103">
        <f>SUMIFS(ID!$T:$T,ID!$R:$R,$J936)</f>
        <v>0</v>
      </c>
      <c r="L936" s="99"/>
      <c r="M936" s="103">
        <f>SUMIFS(ID!$X:$X,ID!$V:$V,$L936)</f>
        <v>0</v>
      </c>
      <c r="N936" s="99"/>
      <c r="O936" s="103">
        <f>SUMIFS(ID!$AD:$AD,ID!$AB:$AB,$N936)</f>
        <v>0</v>
      </c>
      <c r="P936" s="99" t="str">
        <f t="shared" si="123"/>
        <v/>
      </c>
      <c r="Q936" s="22">
        <f t="shared" si="122"/>
        <v>0</v>
      </c>
      <c r="R936" s="30"/>
      <c r="S936" s="22">
        <f t="shared" si="124"/>
        <v>0</v>
      </c>
      <c r="T936" s="30"/>
      <c r="U936" s="22">
        <f t="shared" si="125"/>
        <v>0</v>
      </c>
      <c r="V936" s="78">
        <f t="shared" si="129"/>
        <v>0</v>
      </c>
      <c r="W936" s="22">
        <f t="shared" si="126"/>
        <v>0</v>
      </c>
      <c r="X936" s="76"/>
      <c r="Y936" s="22">
        <f>IF(OR(X936="",X936=ФИО!$Q$8),0,IF(COUNTIF(X:X,X936)=1,0,1))</f>
        <v>0</v>
      </c>
      <c r="AA936" s="2">
        <f>INDEX(ФИО!B:B,SUMIFS(ФИО!D:D,ФИО!Q:Q,БЮДЖЕТ!X936))</f>
        <v>0</v>
      </c>
    </row>
    <row r="937" spans="1:27" x14ac:dyDescent="0.25">
      <c r="A937" s="1"/>
      <c r="B937" s="5">
        <f t="shared" si="127"/>
        <v>937</v>
      </c>
      <c r="C937" s="5" t="str">
        <f t="shared" si="128"/>
        <v/>
      </c>
      <c r="D937" s="99"/>
      <c r="E937" s="103">
        <f>SUMIFS(ID!$H:$H,ID!$F:$F,$D937)</f>
        <v>0</v>
      </c>
      <c r="F937" s="99"/>
      <c r="G937" s="103">
        <f>SUMIFS(ID!$L:$L,ID!$J:$J,$F937)</f>
        <v>0</v>
      </c>
      <c r="H937" s="99"/>
      <c r="I937" s="103">
        <f>SUMIFS(ID!$P:$P,ID!$N:$N,$H937)</f>
        <v>0</v>
      </c>
      <c r="J937" s="99"/>
      <c r="K937" s="103">
        <f>SUMIFS(ID!$T:$T,ID!$R:$R,$J937)</f>
        <v>0</v>
      </c>
      <c r="L937" s="99"/>
      <c r="M937" s="103">
        <f>SUMIFS(ID!$X:$X,ID!$V:$V,$L937)</f>
        <v>0</v>
      </c>
      <c r="N937" s="99"/>
      <c r="O937" s="103">
        <f>SUMIFS(ID!$AD:$AD,ID!$AB:$AB,$N937)</f>
        <v>0</v>
      </c>
      <c r="P937" s="99" t="str">
        <f t="shared" si="123"/>
        <v/>
      </c>
      <c r="Q937" s="22">
        <f t="shared" si="122"/>
        <v>0</v>
      </c>
      <c r="R937" s="30"/>
      <c r="S937" s="22">
        <f t="shared" si="124"/>
        <v>0</v>
      </c>
      <c r="T937" s="30"/>
      <c r="U937" s="22">
        <f t="shared" si="125"/>
        <v>0</v>
      </c>
      <c r="V937" s="78">
        <f t="shared" si="129"/>
        <v>0</v>
      </c>
      <c r="W937" s="22">
        <f t="shared" si="126"/>
        <v>0</v>
      </c>
      <c r="X937" s="76"/>
      <c r="Y937" s="22">
        <f>IF(OR(X937="",X937=ФИО!$Q$8),0,IF(COUNTIF(X:X,X937)=1,0,1))</f>
        <v>0</v>
      </c>
      <c r="AA937" s="2">
        <f>INDEX(ФИО!B:B,SUMIFS(ФИО!D:D,ФИО!Q:Q,БЮДЖЕТ!X937))</f>
        <v>0</v>
      </c>
    </row>
    <row r="938" spans="1:27" x14ac:dyDescent="0.25">
      <c r="A938" s="1"/>
      <c r="B938" s="5">
        <f t="shared" si="127"/>
        <v>938</v>
      </c>
      <c r="C938" s="5" t="str">
        <f t="shared" si="128"/>
        <v/>
      </c>
      <c r="D938" s="99"/>
      <c r="E938" s="103">
        <f>SUMIFS(ID!$H:$H,ID!$F:$F,$D938)</f>
        <v>0</v>
      </c>
      <c r="F938" s="99"/>
      <c r="G938" s="103">
        <f>SUMIFS(ID!$L:$L,ID!$J:$J,$F938)</f>
        <v>0</v>
      </c>
      <c r="H938" s="99"/>
      <c r="I938" s="103">
        <f>SUMIFS(ID!$P:$P,ID!$N:$N,$H938)</f>
        <v>0</v>
      </c>
      <c r="J938" s="99"/>
      <c r="K938" s="103">
        <f>SUMIFS(ID!$T:$T,ID!$R:$R,$J938)</f>
        <v>0</v>
      </c>
      <c r="L938" s="99"/>
      <c r="M938" s="103">
        <f>SUMIFS(ID!$X:$X,ID!$V:$V,$L938)</f>
        <v>0</v>
      </c>
      <c r="N938" s="99"/>
      <c r="O938" s="103">
        <f>SUMIFS(ID!$AD:$AD,ID!$AB:$AB,$N938)</f>
        <v>0</v>
      </c>
      <c r="P938" s="99" t="str">
        <f t="shared" si="123"/>
        <v/>
      </c>
      <c r="Q938" s="22">
        <f t="shared" si="122"/>
        <v>0</v>
      </c>
      <c r="R938" s="30"/>
      <c r="S938" s="22">
        <f t="shared" si="124"/>
        <v>0</v>
      </c>
      <c r="T938" s="30"/>
      <c r="U938" s="22">
        <f t="shared" si="125"/>
        <v>0</v>
      </c>
      <c r="V938" s="78">
        <f t="shared" si="129"/>
        <v>0</v>
      </c>
      <c r="W938" s="22">
        <f t="shared" si="126"/>
        <v>0</v>
      </c>
      <c r="X938" s="76"/>
      <c r="Y938" s="22">
        <f>IF(OR(X938="",X938=ФИО!$Q$8),0,IF(COUNTIF(X:X,X938)=1,0,1))</f>
        <v>0</v>
      </c>
      <c r="AA938" s="2">
        <f>INDEX(ФИО!B:B,SUMIFS(ФИО!D:D,ФИО!Q:Q,БЮДЖЕТ!X938))</f>
        <v>0</v>
      </c>
    </row>
    <row r="939" spans="1:27" x14ac:dyDescent="0.25">
      <c r="A939" s="1"/>
      <c r="B939" s="5">
        <f t="shared" si="127"/>
        <v>939</v>
      </c>
      <c r="C939" s="5" t="str">
        <f t="shared" si="128"/>
        <v/>
      </c>
      <c r="D939" s="99"/>
      <c r="E939" s="103">
        <f>SUMIFS(ID!$H:$H,ID!$F:$F,$D939)</f>
        <v>0</v>
      </c>
      <c r="F939" s="99"/>
      <c r="G939" s="103">
        <f>SUMIFS(ID!$L:$L,ID!$J:$J,$F939)</f>
        <v>0</v>
      </c>
      <c r="H939" s="99"/>
      <c r="I939" s="103">
        <f>SUMIFS(ID!$P:$P,ID!$N:$N,$H939)</f>
        <v>0</v>
      </c>
      <c r="J939" s="99"/>
      <c r="K939" s="103">
        <f>SUMIFS(ID!$T:$T,ID!$R:$R,$J939)</f>
        <v>0</v>
      </c>
      <c r="L939" s="99"/>
      <c r="M939" s="103">
        <f>SUMIFS(ID!$X:$X,ID!$V:$V,$L939)</f>
        <v>0</v>
      </c>
      <c r="N939" s="99"/>
      <c r="O939" s="103">
        <f>SUMIFS(ID!$AD:$AD,ID!$AB:$AB,$N939)</f>
        <v>0</v>
      </c>
      <c r="P939" s="99" t="str">
        <f t="shared" si="123"/>
        <v/>
      </c>
      <c r="Q939" s="22">
        <f t="shared" si="122"/>
        <v>0</v>
      </c>
      <c r="R939" s="30"/>
      <c r="S939" s="22">
        <f t="shared" si="124"/>
        <v>0</v>
      </c>
      <c r="T939" s="30"/>
      <c r="U939" s="22">
        <f t="shared" si="125"/>
        <v>0</v>
      </c>
      <c r="V939" s="78">
        <f t="shared" si="129"/>
        <v>0</v>
      </c>
      <c r="W939" s="22">
        <f t="shared" si="126"/>
        <v>0</v>
      </c>
      <c r="X939" s="76"/>
      <c r="Y939" s="22">
        <f>IF(OR(X939="",X939=ФИО!$Q$8),0,IF(COUNTIF(X:X,X939)=1,0,1))</f>
        <v>0</v>
      </c>
      <c r="AA939" s="2">
        <f>INDEX(ФИО!B:B,SUMIFS(ФИО!D:D,ФИО!Q:Q,БЮДЖЕТ!X939))</f>
        <v>0</v>
      </c>
    </row>
    <row r="940" spans="1:27" x14ac:dyDescent="0.25">
      <c r="A940" s="1"/>
      <c r="B940" s="5">
        <f t="shared" si="127"/>
        <v>940</v>
      </c>
      <c r="C940" s="5" t="str">
        <f t="shared" si="128"/>
        <v/>
      </c>
      <c r="D940" s="99"/>
      <c r="E940" s="103">
        <f>SUMIFS(ID!$H:$H,ID!$F:$F,$D940)</f>
        <v>0</v>
      </c>
      <c r="F940" s="99"/>
      <c r="G940" s="103">
        <f>SUMIFS(ID!$L:$L,ID!$J:$J,$F940)</f>
        <v>0</v>
      </c>
      <c r="H940" s="99"/>
      <c r="I940" s="103">
        <f>SUMIFS(ID!$P:$P,ID!$N:$N,$H940)</f>
        <v>0</v>
      </c>
      <c r="J940" s="99"/>
      <c r="K940" s="103">
        <f>SUMIFS(ID!$T:$T,ID!$R:$R,$J940)</f>
        <v>0</v>
      </c>
      <c r="L940" s="99"/>
      <c r="M940" s="103">
        <f>SUMIFS(ID!$X:$X,ID!$V:$V,$L940)</f>
        <v>0</v>
      </c>
      <c r="N940" s="99"/>
      <c r="O940" s="103">
        <f>SUMIFS(ID!$AD:$AD,ID!$AB:$AB,$N940)</f>
        <v>0</v>
      </c>
      <c r="P940" s="99" t="str">
        <f t="shared" si="123"/>
        <v/>
      </c>
      <c r="Q940" s="22">
        <f t="shared" si="122"/>
        <v>0</v>
      </c>
      <c r="R940" s="30"/>
      <c r="S940" s="22">
        <f t="shared" si="124"/>
        <v>0</v>
      </c>
      <c r="T940" s="30"/>
      <c r="U940" s="22">
        <f t="shared" si="125"/>
        <v>0</v>
      </c>
      <c r="V940" s="78">
        <f t="shared" si="129"/>
        <v>0</v>
      </c>
      <c r="W940" s="22">
        <f t="shared" si="126"/>
        <v>0</v>
      </c>
      <c r="X940" s="76"/>
      <c r="Y940" s="22">
        <f>IF(OR(X940="",X940=ФИО!$Q$8),0,IF(COUNTIF(X:X,X940)=1,0,1))</f>
        <v>0</v>
      </c>
      <c r="AA940" s="2">
        <f>INDEX(ФИО!B:B,SUMIFS(ФИО!D:D,ФИО!Q:Q,БЮДЖЕТ!X940))</f>
        <v>0</v>
      </c>
    </row>
    <row r="941" spans="1:27" x14ac:dyDescent="0.25">
      <c r="A941" s="1"/>
      <c r="B941" s="5">
        <f t="shared" si="127"/>
        <v>941</v>
      </c>
      <c r="C941" s="5" t="str">
        <f t="shared" si="128"/>
        <v/>
      </c>
      <c r="D941" s="99"/>
      <c r="E941" s="103">
        <f>SUMIFS(ID!$H:$H,ID!$F:$F,$D941)</f>
        <v>0</v>
      </c>
      <c r="F941" s="99"/>
      <c r="G941" s="103">
        <f>SUMIFS(ID!$L:$L,ID!$J:$J,$F941)</f>
        <v>0</v>
      </c>
      <c r="H941" s="99"/>
      <c r="I941" s="103">
        <f>SUMIFS(ID!$P:$P,ID!$N:$N,$H941)</f>
        <v>0</v>
      </c>
      <c r="J941" s="99"/>
      <c r="K941" s="103">
        <f>SUMIFS(ID!$T:$T,ID!$R:$R,$J941)</f>
        <v>0</v>
      </c>
      <c r="L941" s="99"/>
      <c r="M941" s="103">
        <f>SUMIFS(ID!$X:$X,ID!$V:$V,$L941)</f>
        <v>0</v>
      </c>
      <c r="N941" s="99"/>
      <c r="O941" s="103">
        <f>SUMIFS(ID!$AD:$AD,ID!$AB:$AB,$N941)</f>
        <v>0</v>
      </c>
      <c r="P941" s="99" t="str">
        <f t="shared" si="123"/>
        <v/>
      </c>
      <c r="Q941" s="22">
        <f t="shared" si="122"/>
        <v>0</v>
      </c>
      <c r="R941" s="30"/>
      <c r="S941" s="22">
        <f t="shared" si="124"/>
        <v>0</v>
      </c>
      <c r="T941" s="30"/>
      <c r="U941" s="22">
        <f t="shared" si="125"/>
        <v>0</v>
      </c>
      <c r="V941" s="78">
        <f t="shared" si="129"/>
        <v>0</v>
      </c>
      <c r="W941" s="22">
        <f t="shared" si="126"/>
        <v>0</v>
      </c>
      <c r="X941" s="76"/>
      <c r="Y941" s="22">
        <f>IF(OR(X941="",X941=ФИО!$Q$8),0,IF(COUNTIF(X:X,X941)=1,0,1))</f>
        <v>0</v>
      </c>
      <c r="AA941" s="2">
        <f>INDEX(ФИО!B:B,SUMIFS(ФИО!D:D,ФИО!Q:Q,БЮДЖЕТ!X941))</f>
        <v>0</v>
      </c>
    </row>
    <row r="942" spans="1:27" x14ac:dyDescent="0.25">
      <c r="A942" s="1"/>
      <c r="B942" s="5">
        <f t="shared" si="127"/>
        <v>942</v>
      </c>
      <c r="C942" s="5" t="str">
        <f t="shared" si="128"/>
        <v/>
      </c>
      <c r="D942" s="99"/>
      <c r="E942" s="103">
        <f>SUMIFS(ID!$H:$H,ID!$F:$F,$D942)</f>
        <v>0</v>
      </c>
      <c r="F942" s="99"/>
      <c r="G942" s="103">
        <f>SUMIFS(ID!$L:$L,ID!$J:$J,$F942)</f>
        <v>0</v>
      </c>
      <c r="H942" s="99"/>
      <c r="I942" s="103">
        <f>SUMIFS(ID!$P:$P,ID!$N:$N,$H942)</f>
        <v>0</v>
      </c>
      <c r="J942" s="99"/>
      <c r="K942" s="103">
        <f>SUMIFS(ID!$T:$T,ID!$R:$R,$J942)</f>
        <v>0</v>
      </c>
      <c r="L942" s="99"/>
      <c r="M942" s="103">
        <f>SUMIFS(ID!$X:$X,ID!$V:$V,$L942)</f>
        <v>0</v>
      </c>
      <c r="N942" s="99"/>
      <c r="O942" s="103">
        <f>SUMIFS(ID!$AD:$AD,ID!$AB:$AB,$N942)</f>
        <v>0</v>
      </c>
      <c r="P942" s="99" t="str">
        <f t="shared" si="123"/>
        <v/>
      </c>
      <c r="Q942" s="22">
        <f t="shared" si="122"/>
        <v>0</v>
      </c>
      <c r="R942" s="30"/>
      <c r="S942" s="22">
        <f t="shared" si="124"/>
        <v>0</v>
      </c>
      <c r="T942" s="30"/>
      <c r="U942" s="22">
        <f t="shared" si="125"/>
        <v>0</v>
      </c>
      <c r="V942" s="78">
        <f t="shared" si="129"/>
        <v>0</v>
      </c>
      <c r="W942" s="22">
        <f t="shared" si="126"/>
        <v>0</v>
      </c>
      <c r="X942" s="76"/>
      <c r="Y942" s="22">
        <f>IF(OR(X942="",X942=ФИО!$Q$8),0,IF(COUNTIF(X:X,X942)=1,0,1))</f>
        <v>0</v>
      </c>
      <c r="AA942" s="2">
        <f>INDEX(ФИО!B:B,SUMIFS(ФИО!D:D,ФИО!Q:Q,БЮДЖЕТ!X942))</f>
        <v>0</v>
      </c>
    </row>
    <row r="943" spans="1:27" x14ac:dyDescent="0.25">
      <c r="A943" s="1"/>
      <c r="B943" s="5">
        <f t="shared" si="127"/>
        <v>943</v>
      </c>
      <c r="C943" s="5" t="str">
        <f t="shared" si="128"/>
        <v/>
      </c>
      <c r="D943" s="99"/>
      <c r="E943" s="103">
        <f>SUMIFS(ID!$H:$H,ID!$F:$F,$D943)</f>
        <v>0</v>
      </c>
      <c r="F943" s="99"/>
      <c r="G943" s="103">
        <f>SUMIFS(ID!$L:$L,ID!$J:$J,$F943)</f>
        <v>0</v>
      </c>
      <c r="H943" s="99"/>
      <c r="I943" s="103">
        <f>SUMIFS(ID!$P:$P,ID!$N:$N,$H943)</f>
        <v>0</v>
      </c>
      <c r="J943" s="99"/>
      <c r="K943" s="103">
        <f>SUMIFS(ID!$T:$T,ID!$R:$R,$J943)</f>
        <v>0</v>
      </c>
      <c r="L943" s="99"/>
      <c r="M943" s="103">
        <f>SUMIFS(ID!$X:$X,ID!$V:$V,$L943)</f>
        <v>0</v>
      </c>
      <c r="N943" s="99"/>
      <c r="O943" s="103">
        <f>SUMIFS(ID!$AD:$AD,ID!$AB:$AB,$N943)</f>
        <v>0</v>
      </c>
      <c r="P943" s="99" t="str">
        <f t="shared" si="123"/>
        <v/>
      </c>
      <c r="Q943" s="22">
        <f t="shared" si="122"/>
        <v>0</v>
      </c>
      <c r="R943" s="30"/>
      <c r="S943" s="22">
        <f t="shared" si="124"/>
        <v>0</v>
      </c>
      <c r="T943" s="30"/>
      <c r="U943" s="22">
        <f t="shared" si="125"/>
        <v>0</v>
      </c>
      <c r="V943" s="78">
        <f t="shared" si="129"/>
        <v>0</v>
      </c>
      <c r="W943" s="22">
        <f t="shared" si="126"/>
        <v>0</v>
      </c>
      <c r="X943" s="76"/>
      <c r="Y943" s="22">
        <f>IF(OR(X943="",X943=ФИО!$Q$8),0,IF(COUNTIF(X:X,X943)=1,0,1))</f>
        <v>0</v>
      </c>
      <c r="AA943" s="2">
        <f>INDEX(ФИО!B:B,SUMIFS(ФИО!D:D,ФИО!Q:Q,БЮДЖЕТ!X943))</f>
        <v>0</v>
      </c>
    </row>
    <row r="944" spans="1:27" x14ac:dyDescent="0.25">
      <c r="A944" s="1"/>
      <c r="B944" s="5">
        <f t="shared" si="127"/>
        <v>944</v>
      </c>
      <c r="C944" s="5" t="str">
        <f t="shared" si="128"/>
        <v/>
      </c>
      <c r="D944" s="99"/>
      <c r="E944" s="103">
        <f>SUMIFS(ID!$H:$H,ID!$F:$F,$D944)</f>
        <v>0</v>
      </c>
      <c r="F944" s="99"/>
      <c r="G944" s="103">
        <f>SUMIFS(ID!$L:$L,ID!$J:$J,$F944)</f>
        <v>0</v>
      </c>
      <c r="H944" s="99"/>
      <c r="I944" s="103">
        <f>SUMIFS(ID!$P:$P,ID!$N:$N,$H944)</f>
        <v>0</v>
      </c>
      <c r="J944" s="99"/>
      <c r="K944" s="103">
        <f>SUMIFS(ID!$T:$T,ID!$R:$R,$J944)</f>
        <v>0</v>
      </c>
      <c r="L944" s="99"/>
      <c r="M944" s="103">
        <f>SUMIFS(ID!$X:$X,ID!$V:$V,$L944)</f>
        <v>0</v>
      </c>
      <c r="N944" s="99"/>
      <c r="O944" s="103">
        <f>SUMIFS(ID!$AD:$AD,ID!$AB:$AB,$N944)</f>
        <v>0</v>
      </c>
      <c r="P944" s="99" t="str">
        <f t="shared" si="123"/>
        <v/>
      </c>
      <c r="Q944" s="22">
        <f t="shared" si="122"/>
        <v>0</v>
      </c>
      <c r="R944" s="30"/>
      <c r="S944" s="22">
        <f t="shared" si="124"/>
        <v>0</v>
      </c>
      <c r="T944" s="30"/>
      <c r="U944" s="22">
        <f t="shared" si="125"/>
        <v>0</v>
      </c>
      <c r="V944" s="78">
        <f t="shared" si="129"/>
        <v>0</v>
      </c>
      <c r="W944" s="22">
        <f t="shared" si="126"/>
        <v>0</v>
      </c>
      <c r="X944" s="76"/>
      <c r="Y944" s="22">
        <f>IF(OR(X944="",X944=ФИО!$Q$8),0,IF(COUNTIF(X:X,X944)=1,0,1))</f>
        <v>0</v>
      </c>
      <c r="AA944" s="2">
        <f>INDEX(ФИО!B:B,SUMIFS(ФИО!D:D,ФИО!Q:Q,БЮДЖЕТ!X944))</f>
        <v>0</v>
      </c>
    </row>
    <row r="945" spans="1:27" x14ac:dyDescent="0.25">
      <c r="A945" s="1"/>
      <c r="B945" s="5">
        <f t="shared" si="127"/>
        <v>945</v>
      </c>
      <c r="C945" s="5" t="str">
        <f t="shared" si="128"/>
        <v/>
      </c>
      <c r="D945" s="99"/>
      <c r="E945" s="103">
        <f>SUMIFS(ID!$H:$H,ID!$F:$F,$D945)</f>
        <v>0</v>
      </c>
      <c r="F945" s="99"/>
      <c r="G945" s="103">
        <f>SUMIFS(ID!$L:$L,ID!$J:$J,$F945)</f>
        <v>0</v>
      </c>
      <c r="H945" s="99"/>
      <c r="I945" s="103">
        <f>SUMIFS(ID!$P:$P,ID!$N:$N,$H945)</f>
        <v>0</v>
      </c>
      <c r="J945" s="99"/>
      <c r="K945" s="103">
        <f>SUMIFS(ID!$T:$T,ID!$R:$R,$J945)</f>
        <v>0</v>
      </c>
      <c r="L945" s="99"/>
      <c r="M945" s="103">
        <f>SUMIFS(ID!$X:$X,ID!$V:$V,$L945)</f>
        <v>0</v>
      </c>
      <c r="N945" s="99"/>
      <c r="O945" s="103">
        <f>SUMIFS(ID!$AD:$AD,ID!$AB:$AB,$N945)</f>
        <v>0</v>
      </c>
      <c r="P945" s="99" t="str">
        <f t="shared" si="123"/>
        <v/>
      </c>
      <c r="Q945" s="22">
        <f t="shared" si="122"/>
        <v>0</v>
      </c>
      <c r="R945" s="30"/>
      <c r="S945" s="22">
        <f t="shared" si="124"/>
        <v>0</v>
      </c>
      <c r="T945" s="30"/>
      <c r="U945" s="22">
        <f t="shared" si="125"/>
        <v>0</v>
      </c>
      <c r="V945" s="78">
        <f t="shared" si="129"/>
        <v>0</v>
      </c>
      <c r="W945" s="22">
        <f t="shared" si="126"/>
        <v>0</v>
      </c>
      <c r="X945" s="76"/>
      <c r="Y945" s="22">
        <f>IF(OR(X945="",X945=ФИО!$Q$8),0,IF(COUNTIF(X:X,X945)=1,0,1))</f>
        <v>0</v>
      </c>
      <c r="AA945" s="2">
        <f>INDEX(ФИО!B:B,SUMIFS(ФИО!D:D,ФИО!Q:Q,БЮДЖЕТ!X945))</f>
        <v>0</v>
      </c>
    </row>
    <row r="946" spans="1:27" x14ac:dyDescent="0.25">
      <c r="A946" s="1"/>
      <c r="B946" s="5">
        <f t="shared" si="127"/>
        <v>946</v>
      </c>
      <c r="C946" s="5" t="str">
        <f t="shared" si="128"/>
        <v/>
      </c>
      <c r="D946" s="99"/>
      <c r="E946" s="103">
        <f>SUMIFS(ID!$H:$H,ID!$F:$F,$D946)</f>
        <v>0</v>
      </c>
      <c r="F946" s="99"/>
      <c r="G946" s="103">
        <f>SUMIFS(ID!$L:$L,ID!$J:$J,$F946)</f>
        <v>0</v>
      </c>
      <c r="H946" s="99"/>
      <c r="I946" s="103">
        <f>SUMIFS(ID!$P:$P,ID!$N:$N,$H946)</f>
        <v>0</v>
      </c>
      <c r="J946" s="99"/>
      <c r="K946" s="103">
        <f>SUMIFS(ID!$T:$T,ID!$R:$R,$J946)</f>
        <v>0</v>
      </c>
      <c r="L946" s="99"/>
      <c r="M946" s="103">
        <f>SUMIFS(ID!$X:$X,ID!$V:$V,$L946)</f>
        <v>0</v>
      </c>
      <c r="N946" s="99"/>
      <c r="O946" s="103">
        <f>SUMIFS(ID!$AD:$AD,ID!$AB:$AB,$N946)</f>
        <v>0</v>
      </c>
      <c r="P946" s="99" t="str">
        <f t="shared" si="123"/>
        <v/>
      </c>
      <c r="Q946" s="22">
        <f t="shared" si="122"/>
        <v>0</v>
      </c>
      <c r="R946" s="30"/>
      <c r="S946" s="22">
        <f t="shared" si="124"/>
        <v>0</v>
      </c>
      <c r="T946" s="30"/>
      <c r="U946" s="22">
        <f t="shared" si="125"/>
        <v>0</v>
      </c>
      <c r="V946" s="78">
        <f t="shared" si="129"/>
        <v>0</v>
      </c>
      <c r="W946" s="22">
        <f t="shared" si="126"/>
        <v>0</v>
      </c>
      <c r="X946" s="76"/>
      <c r="Y946" s="22">
        <f>IF(OR(X946="",X946=ФИО!$Q$8),0,IF(COUNTIF(X:X,X946)=1,0,1))</f>
        <v>0</v>
      </c>
      <c r="AA946" s="2">
        <f>INDEX(ФИО!B:B,SUMIFS(ФИО!D:D,ФИО!Q:Q,БЮДЖЕТ!X946))</f>
        <v>0</v>
      </c>
    </row>
    <row r="947" spans="1:27" x14ac:dyDescent="0.25">
      <c r="A947" s="1"/>
      <c r="B947" s="5">
        <f t="shared" si="127"/>
        <v>947</v>
      </c>
      <c r="C947" s="5" t="str">
        <f t="shared" si="128"/>
        <v/>
      </c>
      <c r="D947" s="99"/>
      <c r="E947" s="103">
        <f>SUMIFS(ID!$H:$H,ID!$F:$F,$D947)</f>
        <v>0</v>
      </c>
      <c r="F947" s="99"/>
      <c r="G947" s="103">
        <f>SUMIFS(ID!$L:$L,ID!$J:$J,$F947)</f>
        <v>0</v>
      </c>
      <c r="H947" s="99"/>
      <c r="I947" s="103">
        <f>SUMIFS(ID!$P:$P,ID!$N:$N,$H947)</f>
        <v>0</v>
      </c>
      <c r="J947" s="99"/>
      <c r="K947" s="103">
        <f>SUMIFS(ID!$T:$T,ID!$R:$R,$J947)</f>
        <v>0</v>
      </c>
      <c r="L947" s="99"/>
      <c r="M947" s="103">
        <f>SUMIFS(ID!$X:$X,ID!$V:$V,$L947)</f>
        <v>0</v>
      </c>
      <c r="N947" s="99"/>
      <c r="O947" s="103">
        <f>SUMIFS(ID!$AD:$AD,ID!$AB:$AB,$N947)</f>
        <v>0</v>
      </c>
      <c r="P947" s="99" t="str">
        <f t="shared" si="123"/>
        <v/>
      </c>
      <c r="Q947" s="22">
        <f t="shared" si="122"/>
        <v>0</v>
      </c>
      <c r="R947" s="30"/>
      <c r="S947" s="22">
        <f t="shared" si="124"/>
        <v>0</v>
      </c>
      <c r="T947" s="30"/>
      <c r="U947" s="22">
        <f t="shared" si="125"/>
        <v>0</v>
      </c>
      <c r="V947" s="78">
        <f t="shared" si="129"/>
        <v>0</v>
      </c>
      <c r="W947" s="22">
        <f t="shared" si="126"/>
        <v>0</v>
      </c>
      <c r="X947" s="76"/>
      <c r="Y947" s="22">
        <f>IF(OR(X947="",X947=ФИО!$Q$8),0,IF(COUNTIF(X:X,X947)=1,0,1))</f>
        <v>0</v>
      </c>
      <c r="AA947" s="2">
        <f>INDEX(ФИО!B:B,SUMIFS(ФИО!D:D,ФИО!Q:Q,БЮДЖЕТ!X947))</f>
        <v>0</v>
      </c>
    </row>
    <row r="948" spans="1:27" x14ac:dyDescent="0.25">
      <c r="A948" s="1"/>
      <c r="B948" s="5">
        <f t="shared" si="127"/>
        <v>948</v>
      </c>
      <c r="C948" s="5" t="str">
        <f t="shared" si="128"/>
        <v/>
      </c>
      <c r="D948" s="99"/>
      <c r="E948" s="103">
        <f>SUMIFS(ID!$H:$H,ID!$F:$F,$D948)</f>
        <v>0</v>
      </c>
      <c r="F948" s="99"/>
      <c r="G948" s="103">
        <f>SUMIFS(ID!$L:$L,ID!$J:$J,$F948)</f>
        <v>0</v>
      </c>
      <c r="H948" s="99"/>
      <c r="I948" s="103">
        <f>SUMIFS(ID!$P:$P,ID!$N:$N,$H948)</f>
        <v>0</v>
      </c>
      <c r="J948" s="99"/>
      <c r="K948" s="103">
        <f>SUMIFS(ID!$T:$T,ID!$R:$R,$J948)</f>
        <v>0</v>
      </c>
      <c r="L948" s="99"/>
      <c r="M948" s="103">
        <f>SUMIFS(ID!$X:$X,ID!$V:$V,$L948)</f>
        <v>0</v>
      </c>
      <c r="N948" s="99"/>
      <c r="O948" s="103">
        <f>SUMIFS(ID!$AD:$AD,ID!$AB:$AB,$N948)</f>
        <v>0</v>
      </c>
      <c r="P948" s="99" t="str">
        <f t="shared" si="123"/>
        <v/>
      </c>
      <c r="Q948" s="22">
        <f t="shared" si="122"/>
        <v>0</v>
      </c>
      <c r="R948" s="30"/>
      <c r="S948" s="22">
        <f t="shared" si="124"/>
        <v>0</v>
      </c>
      <c r="T948" s="30"/>
      <c r="U948" s="22">
        <f t="shared" si="125"/>
        <v>0</v>
      </c>
      <c r="V948" s="78">
        <f t="shared" si="129"/>
        <v>0</v>
      </c>
      <c r="W948" s="22">
        <f t="shared" si="126"/>
        <v>0</v>
      </c>
      <c r="X948" s="76"/>
      <c r="Y948" s="22">
        <f>IF(OR(X948="",X948=ФИО!$Q$8),0,IF(COUNTIF(X:X,X948)=1,0,1))</f>
        <v>0</v>
      </c>
      <c r="AA948" s="2">
        <f>INDEX(ФИО!B:B,SUMIFS(ФИО!D:D,ФИО!Q:Q,БЮДЖЕТ!X948))</f>
        <v>0</v>
      </c>
    </row>
    <row r="949" spans="1:27" x14ac:dyDescent="0.25">
      <c r="A949" s="1"/>
      <c r="B949" s="5">
        <f t="shared" si="127"/>
        <v>949</v>
      </c>
      <c r="C949" s="5" t="str">
        <f t="shared" si="128"/>
        <v/>
      </c>
      <c r="D949" s="99"/>
      <c r="E949" s="103">
        <f>SUMIFS(ID!$H:$H,ID!$F:$F,$D949)</f>
        <v>0</v>
      </c>
      <c r="F949" s="99"/>
      <c r="G949" s="103">
        <f>SUMIFS(ID!$L:$L,ID!$J:$J,$F949)</f>
        <v>0</v>
      </c>
      <c r="H949" s="99"/>
      <c r="I949" s="103">
        <f>SUMIFS(ID!$P:$P,ID!$N:$N,$H949)</f>
        <v>0</v>
      </c>
      <c r="J949" s="99"/>
      <c r="K949" s="103">
        <f>SUMIFS(ID!$T:$T,ID!$R:$R,$J949)</f>
        <v>0</v>
      </c>
      <c r="L949" s="99"/>
      <c r="M949" s="103">
        <f>SUMIFS(ID!$X:$X,ID!$V:$V,$L949)</f>
        <v>0</v>
      </c>
      <c r="N949" s="99"/>
      <c r="O949" s="103">
        <f>SUMIFS(ID!$AD:$AD,ID!$AB:$AB,$N949)</f>
        <v>0</v>
      </c>
      <c r="P949" s="99" t="str">
        <f t="shared" si="123"/>
        <v/>
      </c>
      <c r="Q949" s="22">
        <f t="shared" si="122"/>
        <v>0</v>
      </c>
      <c r="R949" s="30"/>
      <c r="S949" s="22">
        <f t="shared" si="124"/>
        <v>0</v>
      </c>
      <c r="T949" s="30"/>
      <c r="U949" s="22">
        <f t="shared" si="125"/>
        <v>0</v>
      </c>
      <c r="V949" s="78">
        <f t="shared" si="129"/>
        <v>0</v>
      </c>
      <c r="W949" s="22">
        <f t="shared" si="126"/>
        <v>0</v>
      </c>
      <c r="X949" s="76"/>
      <c r="Y949" s="22">
        <f>IF(OR(X949="",X949=ФИО!$Q$8),0,IF(COUNTIF(X:X,X949)=1,0,1))</f>
        <v>0</v>
      </c>
      <c r="AA949" s="2">
        <f>INDEX(ФИО!B:B,SUMIFS(ФИО!D:D,ФИО!Q:Q,БЮДЖЕТ!X949))</f>
        <v>0</v>
      </c>
    </row>
    <row r="950" spans="1:27" x14ac:dyDescent="0.25">
      <c r="A950" s="1"/>
      <c r="B950" s="5">
        <f t="shared" si="127"/>
        <v>950</v>
      </c>
      <c r="C950" s="5" t="str">
        <f t="shared" si="128"/>
        <v/>
      </c>
      <c r="D950" s="99"/>
      <c r="E950" s="103">
        <f>SUMIFS(ID!$H:$H,ID!$F:$F,$D950)</f>
        <v>0</v>
      </c>
      <c r="F950" s="99"/>
      <c r="G950" s="103">
        <f>SUMIFS(ID!$L:$L,ID!$J:$J,$F950)</f>
        <v>0</v>
      </c>
      <c r="H950" s="99"/>
      <c r="I950" s="103">
        <f>SUMIFS(ID!$P:$P,ID!$N:$N,$H950)</f>
        <v>0</v>
      </c>
      <c r="J950" s="99"/>
      <c r="K950" s="103">
        <f>SUMIFS(ID!$T:$T,ID!$R:$R,$J950)</f>
        <v>0</v>
      </c>
      <c r="L950" s="99"/>
      <c r="M950" s="103">
        <f>SUMIFS(ID!$X:$X,ID!$V:$V,$L950)</f>
        <v>0</v>
      </c>
      <c r="N950" s="99"/>
      <c r="O950" s="103">
        <f>SUMIFS(ID!$AD:$AD,ID!$AB:$AB,$N950)</f>
        <v>0</v>
      </c>
      <c r="P950" s="99" t="str">
        <f t="shared" si="123"/>
        <v/>
      </c>
      <c r="Q950" s="22">
        <f t="shared" si="122"/>
        <v>0</v>
      </c>
      <c r="R950" s="30"/>
      <c r="S950" s="22">
        <f t="shared" si="124"/>
        <v>0</v>
      </c>
      <c r="T950" s="30"/>
      <c r="U950" s="22">
        <f t="shared" si="125"/>
        <v>0</v>
      </c>
      <c r="V950" s="78">
        <f t="shared" si="129"/>
        <v>0</v>
      </c>
      <c r="W950" s="22">
        <f t="shared" si="126"/>
        <v>0</v>
      </c>
      <c r="X950" s="76"/>
      <c r="Y950" s="22">
        <f>IF(OR(X950="",X950=ФИО!$Q$8),0,IF(COUNTIF(X:X,X950)=1,0,1))</f>
        <v>0</v>
      </c>
      <c r="AA950" s="2">
        <f>INDEX(ФИО!B:B,SUMIFS(ФИО!D:D,ФИО!Q:Q,БЮДЖЕТ!X950))</f>
        <v>0</v>
      </c>
    </row>
    <row r="951" spans="1:27" x14ac:dyDescent="0.25">
      <c r="A951" s="1"/>
      <c r="B951" s="5">
        <f t="shared" si="127"/>
        <v>951</v>
      </c>
      <c r="C951" s="5" t="str">
        <f t="shared" si="128"/>
        <v/>
      </c>
      <c r="D951" s="99"/>
      <c r="E951" s="103">
        <f>SUMIFS(ID!$H:$H,ID!$F:$F,$D951)</f>
        <v>0</v>
      </c>
      <c r="F951" s="99"/>
      <c r="G951" s="103">
        <f>SUMIFS(ID!$L:$L,ID!$J:$J,$F951)</f>
        <v>0</v>
      </c>
      <c r="H951" s="99"/>
      <c r="I951" s="103">
        <f>SUMIFS(ID!$P:$P,ID!$N:$N,$H951)</f>
        <v>0</v>
      </c>
      <c r="J951" s="99"/>
      <c r="K951" s="103">
        <f>SUMIFS(ID!$T:$T,ID!$R:$R,$J951)</f>
        <v>0</v>
      </c>
      <c r="L951" s="99"/>
      <c r="M951" s="103">
        <f>SUMIFS(ID!$X:$X,ID!$V:$V,$L951)</f>
        <v>0</v>
      </c>
      <c r="N951" s="99"/>
      <c r="O951" s="103">
        <f>SUMIFS(ID!$AD:$AD,ID!$AB:$AB,$N951)</f>
        <v>0</v>
      </c>
      <c r="P951" s="99" t="str">
        <f t="shared" si="123"/>
        <v/>
      </c>
      <c r="Q951" s="22">
        <f t="shared" si="122"/>
        <v>0</v>
      </c>
      <c r="R951" s="30"/>
      <c r="S951" s="22">
        <f t="shared" si="124"/>
        <v>0</v>
      </c>
      <c r="T951" s="30"/>
      <c r="U951" s="22">
        <f t="shared" si="125"/>
        <v>0</v>
      </c>
      <c r="V951" s="78">
        <f t="shared" si="129"/>
        <v>0</v>
      </c>
      <c r="W951" s="22">
        <f t="shared" si="126"/>
        <v>0</v>
      </c>
      <c r="X951" s="76"/>
      <c r="Y951" s="22">
        <f>IF(OR(X951="",X951=ФИО!$Q$8),0,IF(COUNTIF(X:X,X951)=1,0,1))</f>
        <v>0</v>
      </c>
      <c r="AA951" s="2">
        <f>INDEX(ФИО!B:B,SUMIFS(ФИО!D:D,ФИО!Q:Q,БЮДЖЕТ!X951))</f>
        <v>0</v>
      </c>
    </row>
    <row r="952" spans="1:27" x14ac:dyDescent="0.25">
      <c r="A952" s="1"/>
      <c r="B952" s="5">
        <f t="shared" si="127"/>
        <v>952</v>
      </c>
      <c r="C952" s="5" t="str">
        <f t="shared" si="128"/>
        <v/>
      </c>
      <c r="D952" s="99"/>
      <c r="E952" s="103">
        <f>SUMIFS(ID!$H:$H,ID!$F:$F,$D952)</f>
        <v>0</v>
      </c>
      <c r="F952" s="99"/>
      <c r="G952" s="103">
        <f>SUMIFS(ID!$L:$L,ID!$J:$J,$F952)</f>
        <v>0</v>
      </c>
      <c r="H952" s="99"/>
      <c r="I952" s="103">
        <f>SUMIFS(ID!$P:$P,ID!$N:$N,$H952)</f>
        <v>0</v>
      </c>
      <c r="J952" s="99"/>
      <c r="K952" s="103">
        <f>SUMIFS(ID!$T:$T,ID!$R:$R,$J952)</f>
        <v>0</v>
      </c>
      <c r="L952" s="99"/>
      <c r="M952" s="103">
        <f>SUMIFS(ID!$X:$X,ID!$V:$V,$L952)</f>
        <v>0</v>
      </c>
      <c r="N952" s="99"/>
      <c r="O952" s="103">
        <f>SUMIFS(ID!$AD:$AD,ID!$AB:$AB,$N952)</f>
        <v>0</v>
      </c>
      <c r="P952" s="99" t="str">
        <f t="shared" si="123"/>
        <v/>
      </c>
      <c r="Q952" s="22">
        <f t="shared" si="122"/>
        <v>0</v>
      </c>
      <c r="R952" s="30"/>
      <c r="S952" s="22">
        <f t="shared" si="124"/>
        <v>0</v>
      </c>
      <c r="T952" s="30"/>
      <c r="U952" s="22">
        <f t="shared" si="125"/>
        <v>0</v>
      </c>
      <c r="V952" s="78">
        <f t="shared" si="129"/>
        <v>0</v>
      </c>
      <c r="W952" s="22">
        <f t="shared" si="126"/>
        <v>0</v>
      </c>
      <c r="X952" s="76"/>
      <c r="Y952" s="22">
        <f>IF(OR(X952="",X952=ФИО!$Q$8),0,IF(COUNTIF(X:X,X952)=1,0,1))</f>
        <v>0</v>
      </c>
      <c r="AA952" s="2">
        <f>INDEX(ФИО!B:B,SUMIFS(ФИО!D:D,ФИО!Q:Q,БЮДЖЕТ!X952))</f>
        <v>0</v>
      </c>
    </row>
    <row r="953" spans="1:27" x14ac:dyDescent="0.25">
      <c r="A953" s="1"/>
      <c r="B953" s="5">
        <f t="shared" si="127"/>
        <v>953</v>
      </c>
      <c r="C953" s="5" t="str">
        <f t="shared" si="128"/>
        <v/>
      </c>
      <c r="D953" s="99"/>
      <c r="E953" s="103">
        <f>SUMIFS(ID!$H:$H,ID!$F:$F,$D953)</f>
        <v>0</v>
      </c>
      <c r="F953" s="99"/>
      <c r="G953" s="103">
        <f>SUMIFS(ID!$L:$L,ID!$J:$J,$F953)</f>
        <v>0</v>
      </c>
      <c r="H953" s="99"/>
      <c r="I953" s="103">
        <f>SUMIFS(ID!$P:$P,ID!$N:$N,$H953)</f>
        <v>0</v>
      </c>
      <c r="J953" s="99"/>
      <c r="K953" s="103">
        <f>SUMIFS(ID!$T:$T,ID!$R:$R,$J953)</f>
        <v>0</v>
      </c>
      <c r="L953" s="99"/>
      <c r="M953" s="103">
        <f>SUMIFS(ID!$X:$X,ID!$V:$V,$L953)</f>
        <v>0</v>
      </c>
      <c r="N953" s="99"/>
      <c r="O953" s="103">
        <f>SUMIFS(ID!$AD:$AD,ID!$AB:$AB,$N953)</f>
        <v>0</v>
      </c>
      <c r="P953" s="99" t="str">
        <f t="shared" si="123"/>
        <v/>
      </c>
      <c r="Q953" s="22">
        <f t="shared" si="122"/>
        <v>0</v>
      </c>
      <c r="R953" s="30"/>
      <c r="S953" s="22">
        <f t="shared" si="124"/>
        <v>0</v>
      </c>
      <c r="T953" s="30"/>
      <c r="U953" s="22">
        <f t="shared" si="125"/>
        <v>0</v>
      </c>
      <c r="V953" s="78">
        <f t="shared" si="129"/>
        <v>0</v>
      </c>
      <c r="W953" s="22">
        <f t="shared" si="126"/>
        <v>0</v>
      </c>
      <c r="X953" s="76"/>
      <c r="Y953" s="22">
        <f>IF(OR(X953="",X953=ФИО!$Q$8),0,IF(COUNTIF(X:X,X953)=1,0,1))</f>
        <v>0</v>
      </c>
      <c r="AA953" s="2">
        <f>INDEX(ФИО!B:B,SUMIFS(ФИО!D:D,ФИО!Q:Q,БЮДЖЕТ!X953))</f>
        <v>0</v>
      </c>
    </row>
    <row r="954" spans="1:27" x14ac:dyDescent="0.25">
      <c r="A954" s="1"/>
      <c r="B954" s="5">
        <f t="shared" si="127"/>
        <v>954</v>
      </c>
      <c r="C954" s="5" t="str">
        <f t="shared" si="128"/>
        <v/>
      </c>
      <c r="D954" s="99"/>
      <c r="E954" s="103">
        <f>SUMIFS(ID!$H:$H,ID!$F:$F,$D954)</f>
        <v>0</v>
      </c>
      <c r="F954" s="99"/>
      <c r="G954" s="103">
        <f>SUMIFS(ID!$L:$L,ID!$J:$J,$F954)</f>
        <v>0</v>
      </c>
      <c r="H954" s="99"/>
      <c r="I954" s="103">
        <f>SUMIFS(ID!$P:$P,ID!$N:$N,$H954)</f>
        <v>0</v>
      </c>
      <c r="J954" s="99"/>
      <c r="K954" s="103">
        <f>SUMIFS(ID!$T:$T,ID!$R:$R,$J954)</f>
        <v>0</v>
      </c>
      <c r="L954" s="99"/>
      <c r="M954" s="103">
        <f>SUMIFS(ID!$X:$X,ID!$V:$V,$L954)</f>
        <v>0</v>
      </c>
      <c r="N954" s="99"/>
      <c r="O954" s="103">
        <f>SUMIFS(ID!$AD:$AD,ID!$AB:$AB,$N954)</f>
        <v>0</v>
      </c>
      <c r="P954" s="99" t="str">
        <f t="shared" si="123"/>
        <v/>
      </c>
      <c r="Q954" s="22">
        <f t="shared" si="122"/>
        <v>0</v>
      </c>
      <c r="R954" s="30"/>
      <c r="S954" s="22">
        <f t="shared" si="124"/>
        <v>0</v>
      </c>
      <c r="T954" s="30"/>
      <c r="U954" s="22">
        <f t="shared" si="125"/>
        <v>0</v>
      </c>
      <c r="V954" s="78">
        <f t="shared" si="129"/>
        <v>0</v>
      </c>
      <c r="W954" s="22">
        <f t="shared" si="126"/>
        <v>0</v>
      </c>
      <c r="X954" s="76"/>
      <c r="Y954" s="22">
        <f>IF(OR(X954="",X954=ФИО!$Q$8),0,IF(COUNTIF(X:X,X954)=1,0,1))</f>
        <v>0</v>
      </c>
      <c r="AA954" s="2">
        <f>INDEX(ФИО!B:B,SUMIFS(ФИО!D:D,ФИО!Q:Q,БЮДЖЕТ!X954))</f>
        <v>0</v>
      </c>
    </row>
    <row r="955" spans="1:27" x14ac:dyDescent="0.25">
      <c r="A955" s="1"/>
      <c r="B955" s="5">
        <f t="shared" si="127"/>
        <v>955</v>
      </c>
      <c r="C955" s="5" t="str">
        <f t="shared" si="128"/>
        <v/>
      </c>
      <c r="D955" s="99"/>
      <c r="E955" s="103">
        <f>SUMIFS(ID!$H:$H,ID!$F:$F,$D955)</f>
        <v>0</v>
      </c>
      <c r="F955" s="99"/>
      <c r="G955" s="103">
        <f>SUMIFS(ID!$L:$L,ID!$J:$J,$F955)</f>
        <v>0</v>
      </c>
      <c r="H955" s="99"/>
      <c r="I955" s="103">
        <f>SUMIFS(ID!$P:$P,ID!$N:$N,$H955)</f>
        <v>0</v>
      </c>
      <c r="J955" s="99"/>
      <c r="K955" s="103">
        <f>SUMIFS(ID!$T:$T,ID!$R:$R,$J955)</f>
        <v>0</v>
      </c>
      <c r="L955" s="99"/>
      <c r="M955" s="103">
        <f>SUMIFS(ID!$X:$X,ID!$V:$V,$L955)</f>
        <v>0</v>
      </c>
      <c r="N955" s="99"/>
      <c r="O955" s="103">
        <f>SUMIFS(ID!$AD:$AD,ID!$AB:$AB,$N955)</f>
        <v>0</v>
      </c>
      <c r="P955" s="99" t="str">
        <f t="shared" si="123"/>
        <v/>
      </c>
      <c r="Q955" s="22">
        <f t="shared" si="122"/>
        <v>0</v>
      </c>
      <c r="R955" s="30"/>
      <c r="S955" s="22">
        <f t="shared" si="124"/>
        <v>0</v>
      </c>
      <c r="T955" s="30"/>
      <c r="U955" s="22">
        <f t="shared" si="125"/>
        <v>0</v>
      </c>
      <c r="V955" s="78">
        <f t="shared" si="129"/>
        <v>0</v>
      </c>
      <c r="W955" s="22">
        <f t="shared" si="126"/>
        <v>0</v>
      </c>
      <c r="X955" s="76"/>
      <c r="Y955" s="22">
        <f>IF(OR(X955="",X955=ФИО!$Q$8),0,IF(COUNTIF(X:X,X955)=1,0,1))</f>
        <v>0</v>
      </c>
      <c r="AA955" s="2">
        <f>INDEX(ФИО!B:B,SUMIFS(ФИО!D:D,ФИО!Q:Q,БЮДЖЕТ!X955))</f>
        <v>0</v>
      </c>
    </row>
    <row r="956" spans="1:27" x14ac:dyDescent="0.25">
      <c r="A956" s="1"/>
      <c r="B956" s="5">
        <f t="shared" si="127"/>
        <v>956</v>
      </c>
      <c r="C956" s="5" t="str">
        <f t="shared" si="128"/>
        <v/>
      </c>
      <c r="D956" s="99"/>
      <c r="E956" s="103">
        <f>SUMIFS(ID!$H:$H,ID!$F:$F,$D956)</f>
        <v>0</v>
      </c>
      <c r="F956" s="99"/>
      <c r="G956" s="103">
        <f>SUMIFS(ID!$L:$L,ID!$J:$J,$F956)</f>
        <v>0</v>
      </c>
      <c r="H956" s="99"/>
      <c r="I956" s="103">
        <f>SUMIFS(ID!$P:$P,ID!$N:$N,$H956)</f>
        <v>0</v>
      </c>
      <c r="J956" s="99"/>
      <c r="K956" s="103">
        <f>SUMIFS(ID!$T:$T,ID!$R:$R,$J956)</f>
        <v>0</v>
      </c>
      <c r="L956" s="99"/>
      <c r="M956" s="103">
        <f>SUMIFS(ID!$X:$X,ID!$V:$V,$L956)</f>
        <v>0</v>
      </c>
      <c r="N956" s="99"/>
      <c r="O956" s="103">
        <f>SUMIFS(ID!$AD:$AD,ID!$AB:$AB,$N956)</f>
        <v>0</v>
      </c>
      <c r="P956" s="99" t="str">
        <f t="shared" si="123"/>
        <v/>
      </c>
      <c r="Q956" s="22">
        <f t="shared" si="122"/>
        <v>0</v>
      </c>
      <c r="R956" s="30"/>
      <c r="S956" s="22">
        <f t="shared" si="124"/>
        <v>0</v>
      </c>
      <c r="T956" s="30"/>
      <c r="U956" s="22">
        <f t="shared" si="125"/>
        <v>0</v>
      </c>
      <c r="V956" s="78">
        <f t="shared" si="129"/>
        <v>0</v>
      </c>
      <c r="W956" s="22">
        <f t="shared" si="126"/>
        <v>0</v>
      </c>
      <c r="X956" s="76"/>
      <c r="Y956" s="22">
        <f>IF(OR(X956="",X956=ФИО!$Q$8),0,IF(COUNTIF(X:X,X956)=1,0,1))</f>
        <v>0</v>
      </c>
      <c r="AA956" s="2">
        <f>INDEX(ФИО!B:B,SUMIFS(ФИО!D:D,ФИО!Q:Q,БЮДЖЕТ!X956))</f>
        <v>0</v>
      </c>
    </row>
    <row r="957" spans="1:27" x14ac:dyDescent="0.25">
      <c r="A957" s="1"/>
      <c r="B957" s="5">
        <f t="shared" si="127"/>
        <v>957</v>
      </c>
      <c r="C957" s="5" t="str">
        <f t="shared" si="128"/>
        <v/>
      </c>
      <c r="D957" s="99"/>
      <c r="E957" s="103">
        <f>SUMIFS(ID!$H:$H,ID!$F:$F,$D957)</f>
        <v>0</v>
      </c>
      <c r="F957" s="99"/>
      <c r="G957" s="103">
        <f>SUMIFS(ID!$L:$L,ID!$J:$J,$F957)</f>
        <v>0</v>
      </c>
      <c r="H957" s="99"/>
      <c r="I957" s="103">
        <f>SUMIFS(ID!$P:$P,ID!$N:$N,$H957)</f>
        <v>0</v>
      </c>
      <c r="J957" s="99"/>
      <c r="K957" s="103">
        <f>SUMIFS(ID!$T:$T,ID!$R:$R,$J957)</f>
        <v>0</v>
      </c>
      <c r="L957" s="99"/>
      <c r="M957" s="103">
        <f>SUMIFS(ID!$X:$X,ID!$V:$V,$L957)</f>
        <v>0</v>
      </c>
      <c r="N957" s="99"/>
      <c r="O957" s="103">
        <f>SUMIFS(ID!$AD:$AD,ID!$AB:$AB,$N957)</f>
        <v>0</v>
      </c>
      <c r="P957" s="99" t="str">
        <f t="shared" si="123"/>
        <v/>
      </c>
      <c r="Q957" s="22">
        <f t="shared" si="122"/>
        <v>0</v>
      </c>
      <c r="R957" s="30"/>
      <c r="S957" s="22">
        <f t="shared" si="124"/>
        <v>0</v>
      </c>
      <c r="T957" s="30"/>
      <c r="U957" s="22">
        <f t="shared" si="125"/>
        <v>0</v>
      </c>
      <c r="V957" s="78">
        <f t="shared" si="129"/>
        <v>0</v>
      </c>
      <c r="W957" s="22">
        <f t="shared" si="126"/>
        <v>0</v>
      </c>
      <c r="X957" s="76"/>
      <c r="Y957" s="22">
        <f>IF(OR(X957="",X957=ФИО!$Q$8),0,IF(COUNTIF(X:X,X957)=1,0,1))</f>
        <v>0</v>
      </c>
      <c r="AA957" s="2">
        <f>INDEX(ФИО!B:B,SUMIFS(ФИО!D:D,ФИО!Q:Q,БЮДЖЕТ!X957))</f>
        <v>0</v>
      </c>
    </row>
    <row r="958" spans="1:27" x14ac:dyDescent="0.25">
      <c r="A958" s="1"/>
      <c r="B958" s="5">
        <f t="shared" si="127"/>
        <v>958</v>
      </c>
      <c r="C958" s="5" t="str">
        <f t="shared" si="128"/>
        <v/>
      </c>
      <c r="D958" s="99"/>
      <c r="E958" s="103">
        <f>SUMIFS(ID!$H:$H,ID!$F:$F,$D958)</f>
        <v>0</v>
      </c>
      <c r="F958" s="99"/>
      <c r="G958" s="103">
        <f>SUMIFS(ID!$L:$L,ID!$J:$J,$F958)</f>
        <v>0</v>
      </c>
      <c r="H958" s="99"/>
      <c r="I958" s="103">
        <f>SUMIFS(ID!$P:$P,ID!$N:$N,$H958)</f>
        <v>0</v>
      </c>
      <c r="J958" s="99"/>
      <c r="K958" s="103">
        <f>SUMIFS(ID!$T:$T,ID!$R:$R,$J958)</f>
        <v>0</v>
      </c>
      <c r="L958" s="99"/>
      <c r="M958" s="103">
        <f>SUMIFS(ID!$X:$X,ID!$V:$V,$L958)</f>
        <v>0</v>
      </c>
      <c r="N958" s="99"/>
      <c r="O958" s="103">
        <f>SUMIFS(ID!$AD:$AD,ID!$AB:$AB,$N958)</f>
        <v>0</v>
      </c>
      <c r="P958" s="99" t="str">
        <f t="shared" si="123"/>
        <v/>
      </c>
      <c r="Q958" s="22">
        <f t="shared" si="122"/>
        <v>0</v>
      </c>
      <c r="R958" s="30"/>
      <c r="S958" s="22">
        <f t="shared" si="124"/>
        <v>0</v>
      </c>
      <c r="T958" s="30"/>
      <c r="U958" s="22">
        <f t="shared" si="125"/>
        <v>0</v>
      </c>
      <c r="V958" s="78">
        <f t="shared" si="129"/>
        <v>0</v>
      </c>
      <c r="W958" s="22">
        <f t="shared" si="126"/>
        <v>0</v>
      </c>
      <c r="X958" s="76"/>
      <c r="Y958" s="22">
        <f>IF(OR(X958="",X958=ФИО!$Q$8),0,IF(COUNTIF(X:X,X958)=1,0,1))</f>
        <v>0</v>
      </c>
      <c r="AA958" s="2">
        <f>INDEX(ФИО!B:B,SUMIFS(ФИО!D:D,ФИО!Q:Q,БЮДЖЕТ!X958))</f>
        <v>0</v>
      </c>
    </row>
    <row r="959" spans="1:27" x14ac:dyDescent="0.25">
      <c r="A959" s="1"/>
      <c r="B959" s="5">
        <f t="shared" si="127"/>
        <v>959</v>
      </c>
      <c r="C959" s="5" t="str">
        <f t="shared" si="128"/>
        <v/>
      </c>
      <c r="D959" s="99"/>
      <c r="E959" s="103">
        <f>SUMIFS(ID!$H:$H,ID!$F:$F,$D959)</f>
        <v>0</v>
      </c>
      <c r="F959" s="99"/>
      <c r="G959" s="103">
        <f>SUMIFS(ID!$L:$L,ID!$J:$J,$F959)</f>
        <v>0</v>
      </c>
      <c r="H959" s="99"/>
      <c r="I959" s="103">
        <f>SUMIFS(ID!$P:$P,ID!$N:$N,$H959)</f>
        <v>0</v>
      </c>
      <c r="J959" s="99"/>
      <c r="K959" s="103">
        <f>SUMIFS(ID!$T:$T,ID!$R:$R,$J959)</f>
        <v>0</v>
      </c>
      <c r="L959" s="99"/>
      <c r="M959" s="103">
        <f>SUMIFS(ID!$X:$X,ID!$V:$V,$L959)</f>
        <v>0</v>
      </c>
      <c r="N959" s="99"/>
      <c r="O959" s="103">
        <f>SUMIFS(ID!$AD:$AD,ID!$AB:$AB,$N959)</f>
        <v>0</v>
      </c>
      <c r="P959" s="99" t="str">
        <f t="shared" si="123"/>
        <v/>
      </c>
      <c r="Q959" s="22">
        <f t="shared" si="122"/>
        <v>0</v>
      </c>
      <c r="R959" s="30"/>
      <c r="S959" s="22">
        <f t="shared" si="124"/>
        <v>0</v>
      </c>
      <c r="T959" s="30"/>
      <c r="U959" s="22">
        <f t="shared" si="125"/>
        <v>0</v>
      </c>
      <c r="V959" s="78">
        <f t="shared" si="129"/>
        <v>0</v>
      </c>
      <c r="W959" s="22">
        <f t="shared" si="126"/>
        <v>0</v>
      </c>
      <c r="X959" s="76"/>
      <c r="Y959" s="22">
        <f>IF(OR(X959="",X959=ФИО!$Q$8),0,IF(COUNTIF(X:X,X959)=1,0,1))</f>
        <v>0</v>
      </c>
      <c r="AA959" s="2">
        <f>INDEX(ФИО!B:B,SUMIFS(ФИО!D:D,ФИО!Q:Q,БЮДЖЕТ!X959))</f>
        <v>0</v>
      </c>
    </row>
    <row r="960" spans="1:27" x14ac:dyDescent="0.25">
      <c r="A960" s="1"/>
      <c r="B960" s="5">
        <f t="shared" si="127"/>
        <v>960</v>
      </c>
      <c r="C960" s="5" t="str">
        <f t="shared" si="128"/>
        <v/>
      </c>
      <c r="D960" s="99"/>
      <c r="E960" s="103">
        <f>SUMIFS(ID!$H:$H,ID!$F:$F,$D960)</f>
        <v>0</v>
      </c>
      <c r="F960" s="99"/>
      <c r="G960" s="103">
        <f>SUMIFS(ID!$L:$L,ID!$J:$J,$F960)</f>
        <v>0</v>
      </c>
      <c r="H960" s="99"/>
      <c r="I960" s="103">
        <f>SUMIFS(ID!$P:$P,ID!$N:$N,$H960)</f>
        <v>0</v>
      </c>
      <c r="J960" s="99"/>
      <c r="K960" s="103">
        <f>SUMIFS(ID!$T:$T,ID!$R:$R,$J960)</f>
        <v>0</v>
      </c>
      <c r="L960" s="99"/>
      <c r="M960" s="103">
        <f>SUMIFS(ID!$X:$X,ID!$V:$V,$L960)</f>
        <v>0</v>
      </c>
      <c r="N960" s="99"/>
      <c r="O960" s="103">
        <f>SUMIFS(ID!$AD:$AD,ID!$AB:$AB,$N960)</f>
        <v>0</v>
      </c>
      <c r="P960" s="99" t="str">
        <f t="shared" si="123"/>
        <v/>
      </c>
      <c r="Q960" s="22">
        <f t="shared" si="122"/>
        <v>0</v>
      </c>
      <c r="R960" s="30"/>
      <c r="S960" s="22">
        <f t="shared" si="124"/>
        <v>0</v>
      </c>
      <c r="T960" s="30"/>
      <c r="U960" s="22">
        <f t="shared" si="125"/>
        <v>0</v>
      </c>
      <c r="V960" s="78">
        <f t="shared" si="129"/>
        <v>0</v>
      </c>
      <c r="W960" s="22">
        <f t="shared" si="126"/>
        <v>0</v>
      </c>
      <c r="X960" s="76"/>
      <c r="Y960" s="22">
        <f>IF(OR(X960="",X960=ФИО!$Q$8),0,IF(COUNTIF(X:X,X960)=1,0,1))</f>
        <v>0</v>
      </c>
      <c r="AA960" s="2">
        <f>INDEX(ФИО!B:B,SUMIFS(ФИО!D:D,ФИО!Q:Q,БЮДЖЕТ!X960))</f>
        <v>0</v>
      </c>
    </row>
    <row r="961" spans="1:27" x14ac:dyDescent="0.25">
      <c r="A961" s="1"/>
      <c r="B961" s="5">
        <f t="shared" si="127"/>
        <v>961</v>
      </c>
      <c r="C961" s="5" t="str">
        <f t="shared" si="128"/>
        <v/>
      </c>
      <c r="D961" s="99"/>
      <c r="E961" s="103">
        <f>SUMIFS(ID!$H:$H,ID!$F:$F,$D961)</f>
        <v>0</v>
      </c>
      <c r="F961" s="99"/>
      <c r="G961" s="103">
        <f>SUMIFS(ID!$L:$L,ID!$J:$J,$F961)</f>
        <v>0</v>
      </c>
      <c r="H961" s="99"/>
      <c r="I961" s="103">
        <f>SUMIFS(ID!$P:$P,ID!$N:$N,$H961)</f>
        <v>0</v>
      </c>
      <c r="J961" s="99"/>
      <c r="K961" s="103">
        <f>SUMIFS(ID!$T:$T,ID!$R:$R,$J961)</f>
        <v>0</v>
      </c>
      <c r="L961" s="99"/>
      <c r="M961" s="103">
        <f>SUMIFS(ID!$X:$X,ID!$V:$V,$L961)</f>
        <v>0</v>
      </c>
      <c r="N961" s="99"/>
      <c r="O961" s="103">
        <f>SUMIFS(ID!$AD:$AD,ID!$AB:$AB,$N961)</f>
        <v>0</v>
      </c>
      <c r="P961" s="99" t="str">
        <f t="shared" si="123"/>
        <v/>
      </c>
      <c r="Q961" s="22">
        <f t="shared" si="122"/>
        <v>0</v>
      </c>
      <c r="R961" s="30"/>
      <c r="S961" s="22">
        <f t="shared" si="124"/>
        <v>0</v>
      </c>
      <c r="T961" s="30"/>
      <c r="U961" s="22">
        <f t="shared" si="125"/>
        <v>0</v>
      </c>
      <c r="V961" s="78">
        <f t="shared" si="129"/>
        <v>0</v>
      </c>
      <c r="W961" s="22">
        <f t="shared" si="126"/>
        <v>0</v>
      </c>
      <c r="X961" s="76"/>
      <c r="Y961" s="22">
        <f>IF(OR(X961="",X961=ФИО!$Q$8),0,IF(COUNTIF(X:X,X961)=1,0,1))</f>
        <v>0</v>
      </c>
      <c r="AA961" s="2">
        <f>INDEX(ФИО!B:B,SUMIFS(ФИО!D:D,ФИО!Q:Q,БЮДЖЕТ!X961))</f>
        <v>0</v>
      </c>
    </row>
    <row r="962" spans="1:27" x14ac:dyDescent="0.25">
      <c r="A962" s="1"/>
      <c r="B962" s="5">
        <f t="shared" si="127"/>
        <v>962</v>
      </c>
      <c r="C962" s="5" t="str">
        <f t="shared" si="128"/>
        <v/>
      </c>
      <c r="D962" s="99"/>
      <c r="E962" s="103">
        <f>SUMIFS(ID!$H:$H,ID!$F:$F,$D962)</f>
        <v>0</v>
      </c>
      <c r="F962" s="99"/>
      <c r="G962" s="103">
        <f>SUMIFS(ID!$L:$L,ID!$J:$J,$F962)</f>
        <v>0</v>
      </c>
      <c r="H962" s="99"/>
      <c r="I962" s="103">
        <f>SUMIFS(ID!$P:$P,ID!$N:$N,$H962)</f>
        <v>0</v>
      </c>
      <c r="J962" s="99"/>
      <c r="K962" s="103">
        <f>SUMIFS(ID!$T:$T,ID!$R:$R,$J962)</f>
        <v>0</v>
      </c>
      <c r="L962" s="99"/>
      <c r="M962" s="103">
        <f>SUMIFS(ID!$X:$X,ID!$V:$V,$L962)</f>
        <v>0</v>
      </c>
      <c r="N962" s="99"/>
      <c r="O962" s="103">
        <f>SUMIFS(ID!$AD:$AD,ID!$AB:$AB,$N962)</f>
        <v>0</v>
      </c>
      <c r="P962" s="99" t="str">
        <f t="shared" si="123"/>
        <v/>
      </c>
      <c r="Q962" s="22">
        <f t="shared" si="122"/>
        <v>0</v>
      </c>
      <c r="R962" s="30"/>
      <c r="S962" s="22">
        <f t="shared" si="124"/>
        <v>0</v>
      </c>
      <c r="T962" s="30"/>
      <c r="U962" s="22">
        <f t="shared" si="125"/>
        <v>0</v>
      </c>
      <c r="V962" s="78">
        <f t="shared" si="129"/>
        <v>0</v>
      </c>
      <c r="W962" s="22">
        <f t="shared" si="126"/>
        <v>0</v>
      </c>
      <c r="X962" s="76"/>
      <c r="Y962" s="22">
        <f>IF(OR(X962="",X962=ФИО!$Q$8),0,IF(COUNTIF(X:X,X962)=1,0,1))</f>
        <v>0</v>
      </c>
      <c r="AA962" s="2">
        <f>INDEX(ФИО!B:B,SUMIFS(ФИО!D:D,ФИО!Q:Q,БЮДЖЕТ!X962))</f>
        <v>0</v>
      </c>
    </row>
    <row r="963" spans="1:27" x14ac:dyDescent="0.25">
      <c r="A963" s="1"/>
      <c r="B963" s="5">
        <f t="shared" si="127"/>
        <v>963</v>
      </c>
      <c r="C963" s="5" t="str">
        <f t="shared" si="128"/>
        <v/>
      </c>
      <c r="D963" s="99"/>
      <c r="E963" s="103">
        <f>SUMIFS(ID!$H:$H,ID!$F:$F,$D963)</f>
        <v>0</v>
      </c>
      <c r="F963" s="99"/>
      <c r="G963" s="103">
        <f>SUMIFS(ID!$L:$L,ID!$J:$J,$F963)</f>
        <v>0</v>
      </c>
      <c r="H963" s="99"/>
      <c r="I963" s="103">
        <f>SUMIFS(ID!$P:$P,ID!$N:$N,$H963)</f>
        <v>0</v>
      </c>
      <c r="J963" s="99"/>
      <c r="K963" s="103">
        <f>SUMIFS(ID!$T:$T,ID!$R:$R,$J963)</f>
        <v>0</v>
      </c>
      <c r="L963" s="99"/>
      <c r="M963" s="103">
        <f>SUMIFS(ID!$X:$X,ID!$V:$V,$L963)</f>
        <v>0</v>
      </c>
      <c r="N963" s="99"/>
      <c r="O963" s="103">
        <f>SUMIFS(ID!$AD:$AD,ID!$AB:$AB,$N963)</f>
        <v>0</v>
      </c>
      <c r="P963" s="99" t="str">
        <f t="shared" si="123"/>
        <v/>
      </c>
      <c r="Q963" s="22">
        <f t="shared" si="122"/>
        <v>0</v>
      </c>
      <c r="R963" s="30"/>
      <c r="S963" s="22">
        <f t="shared" si="124"/>
        <v>0</v>
      </c>
      <c r="T963" s="30"/>
      <c r="U963" s="22">
        <f t="shared" si="125"/>
        <v>0</v>
      </c>
      <c r="V963" s="78">
        <f t="shared" si="129"/>
        <v>0</v>
      </c>
      <c r="W963" s="22">
        <f t="shared" si="126"/>
        <v>0</v>
      </c>
      <c r="X963" s="76"/>
      <c r="Y963" s="22">
        <f>IF(OR(X963="",X963=ФИО!$Q$8),0,IF(COUNTIF(X:X,X963)=1,0,1))</f>
        <v>0</v>
      </c>
      <c r="AA963" s="2">
        <f>INDEX(ФИО!B:B,SUMIFS(ФИО!D:D,ФИО!Q:Q,БЮДЖЕТ!X963))</f>
        <v>0</v>
      </c>
    </row>
    <row r="964" spans="1:27" x14ac:dyDescent="0.25">
      <c r="A964" s="1"/>
      <c r="B964" s="5">
        <f t="shared" si="127"/>
        <v>964</v>
      </c>
      <c r="C964" s="5" t="str">
        <f t="shared" si="128"/>
        <v/>
      </c>
      <c r="D964" s="99"/>
      <c r="E964" s="103">
        <f>SUMIFS(ID!$H:$H,ID!$F:$F,$D964)</f>
        <v>0</v>
      </c>
      <c r="F964" s="99"/>
      <c r="G964" s="103">
        <f>SUMIFS(ID!$L:$L,ID!$J:$J,$F964)</f>
        <v>0</v>
      </c>
      <c r="H964" s="99"/>
      <c r="I964" s="103">
        <f>SUMIFS(ID!$P:$P,ID!$N:$N,$H964)</f>
        <v>0</v>
      </c>
      <c r="J964" s="99"/>
      <c r="K964" s="103">
        <f>SUMIFS(ID!$T:$T,ID!$R:$R,$J964)</f>
        <v>0</v>
      </c>
      <c r="L964" s="99"/>
      <c r="M964" s="103">
        <f>SUMIFS(ID!$X:$X,ID!$V:$V,$L964)</f>
        <v>0</v>
      </c>
      <c r="N964" s="99"/>
      <c r="O964" s="103">
        <f>SUMIFS(ID!$AD:$AD,ID!$AB:$AB,$N964)</f>
        <v>0</v>
      </c>
      <c r="P964" s="99" t="str">
        <f t="shared" si="123"/>
        <v/>
      </c>
      <c r="Q964" s="22">
        <f t="shared" si="122"/>
        <v>0</v>
      </c>
      <c r="R964" s="30"/>
      <c r="S964" s="22">
        <f t="shared" si="124"/>
        <v>0</v>
      </c>
      <c r="T964" s="30"/>
      <c r="U964" s="22">
        <f t="shared" si="125"/>
        <v>0</v>
      </c>
      <c r="V964" s="78">
        <f t="shared" si="129"/>
        <v>0</v>
      </c>
      <c r="W964" s="22">
        <f t="shared" si="126"/>
        <v>0</v>
      </c>
      <c r="X964" s="76"/>
      <c r="Y964" s="22">
        <f>IF(OR(X964="",X964=ФИО!$Q$8),0,IF(COUNTIF(X:X,X964)=1,0,1))</f>
        <v>0</v>
      </c>
      <c r="AA964" s="2">
        <f>INDEX(ФИО!B:B,SUMIFS(ФИО!D:D,ФИО!Q:Q,БЮДЖЕТ!X964))</f>
        <v>0</v>
      </c>
    </row>
    <row r="965" spans="1:27" x14ac:dyDescent="0.25">
      <c r="A965" s="1"/>
      <c r="B965" s="5">
        <f t="shared" si="127"/>
        <v>965</v>
      </c>
      <c r="C965" s="5" t="str">
        <f t="shared" si="128"/>
        <v/>
      </c>
      <c r="D965" s="99"/>
      <c r="E965" s="103">
        <f>SUMIFS(ID!$H:$H,ID!$F:$F,$D965)</f>
        <v>0</v>
      </c>
      <c r="F965" s="99"/>
      <c r="G965" s="103">
        <f>SUMIFS(ID!$L:$L,ID!$J:$J,$F965)</f>
        <v>0</v>
      </c>
      <c r="H965" s="99"/>
      <c r="I965" s="103">
        <f>SUMIFS(ID!$P:$P,ID!$N:$N,$H965)</f>
        <v>0</v>
      </c>
      <c r="J965" s="99"/>
      <c r="K965" s="103">
        <f>SUMIFS(ID!$T:$T,ID!$R:$R,$J965)</f>
        <v>0</v>
      </c>
      <c r="L965" s="99"/>
      <c r="M965" s="103">
        <f>SUMIFS(ID!$X:$X,ID!$V:$V,$L965)</f>
        <v>0</v>
      </c>
      <c r="N965" s="99"/>
      <c r="O965" s="103">
        <f>SUMIFS(ID!$AD:$AD,ID!$AB:$AB,$N965)</f>
        <v>0</v>
      </c>
      <c r="P965" s="99" t="str">
        <f t="shared" si="123"/>
        <v/>
      </c>
      <c r="Q965" s="22">
        <f t="shared" si="122"/>
        <v>0</v>
      </c>
      <c r="R965" s="30"/>
      <c r="S965" s="22">
        <f t="shared" si="124"/>
        <v>0</v>
      </c>
      <c r="T965" s="30"/>
      <c r="U965" s="22">
        <f t="shared" si="125"/>
        <v>0</v>
      </c>
      <c r="V965" s="78">
        <f t="shared" si="129"/>
        <v>0</v>
      </c>
      <c r="W965" s="22">
        <f t="shared" si="126"/>
        <v>0</v>
      </c>
      <c r="X965" s="76"/>
      <c r="Y965" s="22">
        <f>IF(OR(X965="",X965=ФИО!$Q$8),0,IF(COUNTIF(X:X,X965)=1,0,1))</f>
        <v>0</v>
      </c>
      <c r="AA965" s="2">
        <f>INDEX(ФИО!B:B,SUMIFS(ФИО!D:D,ФИО!Q:Q,БЮДЖЕТ!X965))</f>
        <v>0</v>
      </c>
    </row>
    <row r="966" spans="1:27" x14ac:dyDescent="0.25">
      <c r="A966" s="1"/>
      <c r="B966" s="5">
        <f t="shared" si="127"/>
        <v>966</v>
      </c>
      <c r="C966" s="5" t="str">
        <f t="shared" si="128"/>
        <v/>
      </c>
      <c r="D966" s="99"/>
      <c r="E966" s="103">
        <f>SUMIFS(ID!$H:$H,ID!$F:$F,$D966)</f>
        <v>0</v>
      </c>
      <c r="F966" s="99"/>
      <c r="G966" s="103">
        <f>SUMIFS(ID!$L:$L,ID!$J:$J,$F966)</f>
        <v>0</v>
      </c>
      <c r="H966" s="99"/>
      <c r="I966" s="103">
        <f>SUMIFS(ID!$P:$P,ID!$N:$N,$H966)</f>
        <v>0</v>
      </c>
      <c r="J966" s="99"/>
      <c r="K966" s="103">
        <f>SUMIFS(ID!$T:$T,ID!$R:$R,$J966)</f>
        <v>0</v>
      </c>
      <c r="L966" s="99"/>
      <c r="M966" s="103">
        <f>SUMIFS(ID!$X:$X,ID!$V:$V,$L966)</f>
        <v>0</v>
      </c>
      <c r="N966" s="99"/>
      <c r="O966" s="103">
        <f>SUMIFS(ID!$AD:$AD,ID!$AB:$AB,$N966)</f>
        <v>0</v>
      </c>
      <c r="P966" s="99" t="str">
        <f t="shared" si="123"/>
        <v/>
      </c>
      <c r="Q966" s="22">
        <f t="shared" si="122"/>
        <v>0</v>
      </c>
      <c r="R966" s="30"/>
      <c r="S966" s="22">
        <f t="shared" si="124"/>
        <v>0</v>
      </c>
      <c r="T966" s="30"/>
      <c r="U966" s="22">
        <f t="shared" si="125"/>
        <v>0</v>
      </c>
      <c r="V966" s="78">
        <f t="shared" si="129"/>
        <v>0</v>
      </c>
      <c r="W966" s="22">
        <f t="shared" si="126"/>
        <v>0</v>
      </c>
      <c r="X966" s="76"/>
      <c r="Y966" s="22">
        <f>IF(OR(X966="",X966=ФИО!$Q$8),0,IF(COUNTIF(X:X,X966)=1,0,1))</f>
        <v>0</v>
      </c>
      <c r="AA966" s="2">
        <f>INDEX(ФИО!B:B,SUMIFS(ФИО!D:D,ФИО!Q:Q,БЮДЖЕТ!X966))</f>
        <v>0</v>
      </c>
    </row>
    <row r="967" spans="1:27" x14ac:dyDescent="0.25">
      <c r="A967" s="1"/>
      <c r="B967" s="5">
        <f t="shared" si="127"/>
        <v>967</v>
      </c>
      <c r="C967" s="5" t="str">
        <f t="shared" si="128"/>
        <v/>
      </c>
      <c r="D967" s="99"/>
      <c r="E967" s="103">
        <f>SUMIFS(ID!$H:$H,ID!$F:$F,$D967)</f>
        <v>0</v>
      </c>
      <c r="F967" s="99"/>
      <c r="G967" s="103">
        <f>SUMIFS(ID!$L:$L,ID!$J:$J,$F967)</f>
        <v>0</v>
      </c>
      <c r="H967" s="99"/>
      <c r="I967" s="103">
        <f>SUMIFS(ID!$P:$P,ID!$N:$N,$H967)</f>
        <v>0</v>
      </c>
      <c r="J967" s="99"/>
      <c r="K967" s="103">
        <f>SUMIFS(ID!$T:$T,ID!$R:$R,$J967)</f>
        <v>0</v>
      </c>
      <c r="L967" s="99"/>
      <c r="M967" s="103">
        <f>SUMIFS(ID!$X:$X,ID!$V:$V,$L967)</f>
        <v>0</v>
      </c>
      <c r="N967" s="99"/>
      <c r="O967" s="103">
        <f>SUMIFS(ID!$AD:$AD,ID!$AB:$AB,$N967)</f>
        <v>0</v>
      </c>
      <c r="P967" s="99" t="str">
        <f t="shared" si="123"/>
        <v/>
      </c>
      <c r="Q967" s="22">
        <f t="shared" si="122"/>
        <v>0</v>
      </c>
      <c r="R967" s="30"/>
      <c r="S967" s="22">
        <f t="shared" si="124"/>
        <v>0</v>
      </c>
      <c r="T967" s="30"/>
      <c r="U967" s="22">
        <f t="shared" si="125"/>
        <v>0</v>
      </c>
      <c r="V967" s="78">
        <f t="shared" si="129"/>
        <v>0</v>
      </c>
      <c r="W967" s="22">
        <f t="shared" si="126"/>
        <v>0</v>
      </c>
      <c r="X967" s="76"/>
      <c r="Y967" s="22">
        <f>IF(OR(X967="",X967=ФИО!$Q$8),0,IF(COUNTIF(X:X,X967)=1,0,1))</f>
        <v>0</v>
      </c>
      <c r="AA967" s="2">
        <f>INDEX(ФИО!B:B,SUMIFS(ФИО!D:D,ФИО!Q:Q,БЮДЖЕТ!X967))</f>
        <v>0</v>
      </c>
    </row>
    <row r="968" spans="1:27" x14ac:dyDescent="0.25">
      <c r="A968" s="1"/>
      <c r="B968" s="5">
        <f t="shared" si="127"/>
        <v>968</v>
      </c>
      <c r="C968" s="5" t="str">
        <f t="shared" si="128"/>
        <v/>
      </c>
      <c r="D968" s="99"/>
      <c r="E968" s="103">
        <f>SUMIFS(ID!$H:$H,ID!$F:$F,$D968)</f>
        <v>0</v>
      </c>
      <c r="F968" s="99"/>
      <c r="G968" s="103">
        <f>SUMIFS(ID!$L:$L,ID!$J:$J,$F968)</f>
        <v>0</v>
      </c>
      <c r="H968" s="99"/>
      <c r="I968" s="103">
        <f>SUMIFS(ID!$P:$P,ID!$N:$N,$H968)</f>
        <v>0</v>
      </c>
      <c r="J968" s="99"/>
      <c r="K968" s="103">
        <f>SUMIFS(ID!$T:$T,ID!$R:$R,$J968)</f>
        <v>0</v>
      </c>
      <c r="L968" s="99"/>
      <c r="M968" s="103">
        <f>SUMIFS(ID!$X:$X,ID!$V:$V,$L968)</f>
        <v>0</v>
      </c>
      <c r="N968" s="99"/>
      <c r="O968" s="103">
        <f>SUMIFS(ID!$AD:$AD,ID!$AB:$AB,$N968)</f>
        <v>0</v>
      </c>
      <c r="P968" s="99" t="str">
        <f t="shared" si="123"/>
        <v/>
      </c>
      <c r="Q968" s="22">
        <f t="shared" si="122"/>
        <v>0</v>
      </c>
      <c r="R968" s="30"/>
      <c r="S968" s="22">
        <f t="shared" si="124"/>
        <v>0</v>
      </c>
      <c r="T968" s="30"/>
      <c r="U968" s="22">
        <f t="shared" si="125"/>
        <v>0</v>
      </c>
      <c r="V968" s="78">
        <f t="shared" si="129"/>
        <v>0</v>
      </c>
      <c r="W968" s="22">
        <f t="shared" si="126"/>
        <v>0</v>
      </c>
      <c r="X968" s="76"/>
      <c r="Y968" s="22">
        <f>IF(OR(X968="",X968=ФИО!$Q$8),0,IF(COUNTIF(X:X,X968)=1,0,1))</f>
        <v>0</v>
      </c>
      <c r="AA968" s="2">
        <f>INDEX(ФИО!B:B,SUMIFS(ФИО!D:D,ФИО!Q:Q,БЮДЖЕТ!X968))</f>
        <v>0</v>
      </c>
    </row>
    <row r="969" spans="1:27" x14ac:dyDescent="0.25">
      <c r="A969" s="1"/>
      <c r="B969" s="5">
        <f t="shared" si="127"/>
        <v>969</v>
      </c>
      <c r="C969" s="5" t="str">
        <f t="shared" si="128"/>
        <v/>
      </c>
      <c r="D969" s="99"/>
      <c r="E969" s="103">
        <f>SUMIFS(ID!$H:$H,ID!$F:$F,$D969)</f>
        <v>0</v>
      </c>
      <c r="F969" s="99"/>
      <c r="G969" s="103">
        <f>SUMIFS(ID!$L:$L,ID!$J:$J,$F969)</f>
        <v>0</v>
      </c>
      <c r="H969" s="99"/>
      <c r="I969" s="103">
        <f>SUMIFS(ID!$P:$P,ID!$N:$N,$H969)</f>
        <v>0</v>
      </c>
      <c r="J969" s="99"/>
      <c r="K969" s="103">
        <f>SUMIFS(ID!$T:$T,ID!$R:$R,$J969)</f>
        <v>0</v>
      </c>
      <c r="L969" s="99"/>
      <c r="M969" s="103">
        <f>SUMIFS(ID!$X:$X,ID!$V:$V,$L969)</f>
        <v>0</v>
      </c>
      <c r="N969" s="99"/>
      <c r="O969" s="103">
        <f>SUMIFS(ID!$AD:$AD,ID!$AB:$AB,$N969)</f>
        <v>0</v>
      </c>
      <c r="P969" s="99" t="str">
        <f t="shared" si="123"/>
        <v/>
      </c>
      <c r="Q969" s="22">
        <f t="shared" si="122"/>
        <v>0</v>
      </c>
      <c r="R969" s="30"/>
      <c r="S969" s="22">
        <f t="shared" si="124"/>
        <v>0</v>
      </c>
      <c r="T969" s="30"/>
      <c r="U969" s="22">
        <f t="shared" si="125"/>
        <v>0</v>
      </c>
      <c r="V969" s="78">
        <f t="shared" si="129"/>
        <v>0</v>
      </c>
      <c r="W969" s="22">
        <f t="shared" si="126"/>
        <v>0</v>
      </c>
      <c r="X969" s="76"/>
      <c r="Y969" s="22">
        <f>IF(OR(X969="",X969=ФИО!$Q$8),0,IF(COUNTIF(X:X,X969)=1,0,1))</f>
        <v>0</v>
      </c>
      <c r="AA969" s="2">
        <f>INDEX(ФИО!B:B,SUMIFS(ФИО!D:D,ФИО!Q:Q,БЮДЖЕТ!X969))</f>
        <v>0</v>
      </c>
    </row>
    <row r="970" spans="1:27" x14ac:dyDescent="0.25">
      <c r="A970" s="1"/>
      <c r="B970" s="5">
        <f t="shared" si="127"/>
        <v>970</v>
      </c>
      <c r="C970" s="5" t="str">
        <f t="shared" si="128"/>
        <v/>
      </c>
      <c r="D970" s="99"/>
      <c r="E970" s="103">
        <f>SUMIFS(ID!$H:$H,ID!$F:$F,$D970)</f>
        <v>0</v>
      </c>
      <c r="F970" s="99"/>
      <c r="G970" s="103">
        <f>SUMIFS(ID!$L:$L,ID!$J:$J,$F970)</f>
        <v>0</v>
      </c>
      <c r="H970" s="99"/>
      <c r="I970" s="103">
        <f>SUMIFS(ID!$P:$P,ID!$N:$N,$H970)</f>
        <v>0</v>
      </c>
      <c r="J970" s="99"/>
      <c r="K970" s="103">
        <f>SUMIFS(ID!$T:$T,ID!$R:$R,$J970)</f>
        <v>0</v>
      </c>
      <c r="L970" s="99"/>
      <c r="M970" s="103">
        <f>SUMIFS(ID!$X:$X,ID!$V:$V,$L970)</f>
        <v>0</v>
      </c>
      <c r="N970" s="99"/>
      <c r="O970" s="103">
        <f>SUMIFS(ID!$AD:$AD,ID!$AB:$AB,$N970)</f>
        <v>0</v>
      </c>
      <c r="P970" s="99" t="str">
        <f t="shared" si="123"/>
        <v/>
      </c>
      <c r="Q970" s="22">
        <f t="shared" si="122"/>
        <v>0</v>
      </c>
      <c r="R970" s="30"/>
      <c r="S970" s="22">
        <f t="shared" si="124"/>
        <v>0</v>
      </c>
      <c r="T970" s="30"/>
      <c r="U970" s="22">
        <f t="shared" si="125"/>
        <v>0</v>
      </c>
      <c r="V970" s="78">
        <f t="shared" si="129"/>
        <v>0</v>
      </c>
      <c r="W970" s="22">
        <f t="shared" si="126"/>
        <v>0</v>
      </c>
      <c r="X970" s="76"/>
      <c r="Y970" s="22">
        <f>IF(OR(X970="",X970=ФИО!$Q$8),0,IF(COUNTIF(X:X,X970)=1,0,1))</f>
        <v>0</v>
      </c>
      <c r="AA970" s="2">
        <f>INDEX(ФИО!B:B,SUMIFS(ФИО!D:D,ФИО!Q:Q,БЮДЖЕТ!X970))</f>
        <v>0</v>
      </c>
    </row>
    <row r="971" spans="1:27" x14ac:dyDescent="0.25">
      <c r="A971" s="1"/>
      <c r="B971" s="5">
        <f t="shared" si="127"/>
        <v>971</v>
      </c>
      <c r="C971" s="5" t="str">
        <f t="shared" si="128"/>
        <v/>
      </c>
      <c r="D971" s="99"/>
      <c r="E971" s="103">
        <f>SUMIFS(ID!$H:$H,ID!$F:$F,$D971)</f>
        <v>0</v>
      </c>
      <c r="F971" s="99"/>
      <c r="G971" s="103">
        <f>SUMIFS(ID!$L:$L,ID!$J:$J,$F971)</f>
        <v>0</v>
      </c>
      <c r="H971" s="99"/>
      <c r="I971" s="103">
        <f>SUMIFS(ID!$P:$P,ID!$N:$N,$H971)</f>
        <v>0</v>
      </c>
      <c r="J971" s="99"/>
      <c r="K971" s="103">
        <f>SUMIFS(ID!$T:$T,ID!$R:$R,$J971)</f>
        <v>0</v>
      </c>
      <c r="L971" s="99"/>
      <c r="M971" s="103">
        <f>SUMIFS(ID!$X:$X,ID!$V:$V,$L971)</f>
        <v>0</v>
      </c>
      <c r="N971" s="99"/>
      <c r="O971" s="103">
        <f>SUMIFS(ID!$AD:$AD,ID!$AB:$AB,$N971)</f>
        <v>0</v>
      </c>
      <c r="P971" s="99" t="str">
        <f t="shared" si="123"/>
        <v/>
      </c>
      <c r="Q971" s="22">
        <f t="shared" ref="Q971:Q1034" si="130">IF(P971="Ошибка!",1,IF(P971="",0,IF(COUNTIF(P:P,P971)=1,0,1)))</f>
        <v>0</v>
      </c>
      <c r="R971" s="30"/>
      <c r="S971" s="22">
        <f t="shared" si="124"/>
        <v>0</v>
      </c>
      <c r="T971" s="30"/>
      <c r="U971" s="22">
        <f t="shared" si="125"/>
        <v>0</v>
      </c>
      <c r="V971" s="78">
        <f t="shared" si="129"/>
        <v>0</v>
      </c>
      <c r="W971" s="22">
        <f t="shared" si="126"/>
        <v>0</v>
      </c>
      <c r="X971" s="76"/>
      <c r="Y971" s="22">
        <f>IF(OR(X971="",X971=ФИО!$Q$8),0,IF(COUNTIF(X:X,X971)=1,0,1))</f>
        <v>0</v>
      </c>
      <c r="AA971" s="2">
        <f>INDEX(ФИО!B:B,SUMIFS(ФИО!D:D,ФИО!Q:Q,БЮДЖЕТ!X971))</f>
        <v>0</v>
      </c>
    </row>
    <row r="972" spans="1:27" x14ac:dyDescent="0.25">
      <c r="A972" s="1"/>
      <c r="B972" s="5">
        <f t="shared" si="127"/>
        <v>972</v>
      </c>
      <c r="C972" s="5" t="str">
        <f t="shared" si="128"/>
        <v/>
      </c>
      <c r="D972" s="99"/>
      <c r="E972" s="103">
        <f>SUMIFS(ID!$H:$H,ID!$F:$F,$D972)</f>
        <v>0</v>
      </c>
      <c r="F972" s="99"/>
      <c r="G972" s="103">
        <f>SUMIFS(ID!$L:$L,ID!$J:$J,$F972)</f>
        <v>0</v>
      </c>
      <c r="H972" s="99"/>
      <c r="I972" s="103">
        <f>SUMIFS(ID!$P:$P,ID!$N:$N,$H972)</f>
        <v>0</v>
      </c>
      <c r="J972" s="99"/>
      <c r="K972" s="103">
        <f>SUMIFS(ID!$T:$T,ID!$R:$R,$J972)</f>
        <v>0</v>
      </c>
      <c r="L972" s="99"/>
      <c r="M972" s="103">
        <f>SUMIFS(ID!$X:$X,ID!$V:$V,$L972)</f>
        <v>0</v>
      </c>
      <c r="N972" s="99"/>
      <c r="O972" s="103">
        <f>SUMIFS(ID!$AD:$AD,ID!$AB:$AB,$N972)</f>
        <v>0</v>
      </c>
      <c r="P972" s="99" t="str">
        <f t="shared" ref="P972:P1035" si="131">IF(OR(N972="",O972=0),"",IF(OR(E972=0,G972=0,I972=0,M972=0),"Ошибка!",E972&amp;"."&amp;G972&amp;"."&amp;I972&amp;"."&amp;M972&amp;"."&amp;O972))</f>
        <v/>
      </c>
      <c r="Q972" s="22">
        <f t="shared" si="130"/>
        <v>0</v>
      </c>
      <c r="R972" s="30"/>
      <c r="S972" s="22">
        <f t="shared" si="124"/>
        <v>0</v>
      </c>
      <c r="T972" s="30"/>
      <c r="U972" s="22">
        <f t="shared" si="125"/>
        <v>0</v>
      </c>
      <c r="V972" s="78">
        <f t="shared" si="129"/>
        <v>0</v>
      </c>
      <c r="W972" s="22">
        <f t="shared" si="126"/>
        <v>0</v>
      </c>
      <c r="X972" s="76"/>
      <c r="Y972" s="22">
        <f>IF(OR(X972="",X972=ФИО!$Q$8),0,IF(COUNTIF(X:X,X972)=1,0,1))</f>
        <v>0</v>
      </c>
      <c r="AA972" s="2">
        <f>INDEX(ФИО!B:B,SUMIFS(ФИО!D:D,ФИО!Q:Q,БЮДЖЕТ!X972))</f>
        <v>0</v>
      </c>
    </row>
    <row r="973" spans="1:27" x14ac:dyDescent="0.25">
      <c r="A973" s="1"/>
      <c r="B973" s="5">
        <f t="shared" si="127"/>
        <v>973</v>
      </c>
      <c r="C973" s="5" t="str">
        <f t="shared" si="128"/>
        <v/>
      </c>
      <c r="D973" s="99"/>
      <c r="E973" s="103">
        <f>SUMIFS(ID!$H:$H,ID!$F:$F,$D973)</f>
        <v>0</v>
      </c>
      <c r="F973" s="99"/>
      <c r="G973" s="103">
        <f>SUMIFS(ID!$L:$L,ID!$J:$J,$F973)</f>
        <v>0</v>
      </c>
      <c r="H973" s="99"/>
      <c r="I973" s="103">
        <f>SUMIFS(ID!$P:$P,ID!$N:$N,$H973)</f>
        <v>0</v>
      </c>
      <c r="J973" s="99"/>
      <c r="K973" s="103">
        <f>SUMIFS(ID!$T:$T,ID!$R:$R,$J973)</f>
        <v>0</v>
      </c>
      <c r="L973" s="99"/>
      <c r="M973" s="103">
        <f>SUMIFS(ID!$X:$X,ID!$V:$V,$L973)</f>
        <v>0</v>
      </c>
      <c r="N973" s="99"/>
      <c r="O973" s="103">
        <f>SUMIFS(ID!$AD:$AD,ID!$AB:$AB,$N973)</f>
        <v>0</v>
      </c>
      <c r="P973" s="99" t="str">
        <f t="shared" si="131"/>
        <v/>
      </c>
      <c r="Q973" s="22">
        <f t="shared" si="130"/>
        <v>0</v>
      </c>
      <c r="R973" s="30"/>
      <c r="S973" s="22">
        <f t="shared" ref="S973:S1036" si="132">IF(OR(AND($P973&lt;&gt;"",R973=0),AND($P973="",AND(R973&lt;&gt;0,R973&lt;&gt;""))),1,0)</f>
        <v>0</v>
      </c>
      <c r="T973" s="30"/>
      <c r="U973" s="22">
        <f t="shared" ref="U973:U1036" si="133">IF(OR(AND($P973&lt;&gt;"",T973=0),AND($P973="",AND(T973&lt;&gt;0,T973&lt;&gt;""))),1,0)</f>
        <v>0</v>
      </c>
      <c r="V973" s="78">
        <f t="shared" si="129"/>
        <v>0</v>
      </c>
      <c r="W973" s="22">
        <f t="shared" ref="W973:W1036" si="134">IF(OR(AND($P973&lt;&gt;"",V973=0),AND($P973="",AND(V973&lt;&gt;0,V973&lt;&gt;""))),1,0)</f>
        <v>0</v>
      </c>
      <c r="X973" s="76"/>
      <c r="Y973" s="22">
        <f>IF(OR(X973="",X973=ФИО!$Q$8),0,IF(COUNTIF(X:X,X973)=1,0,1))</f>
        <v>0</v>
      </c>
      <c r="AA973" s="2">
        <f>INDEX(ФИО!B:B,SUMIFS(ФИО!D:D,ФИО!Q:Q,БЮДЖЕТ!X973))</f>
        <v>0</v>
      </c>
    </row>
    <row r="974" spans="1:27" x14ac:dyDescent="0.25">
      <c r="A974" s="1"/>
      <c r="B974" s="5">
        <f t="shared" ref="B974:B1037" si="135">ROW(A974)</f>
        <v>974</v>
      </c>
      <c r="C974" s="5" t="str">
        <f t="shared" si="128"/>
        <v/>
      </c>
      <c r="D974" s="99"/>
      <c r="E974" s="103">
        <f>SUMIFS(ID!$H:$H,ID!$F:$F,$D974)</f>
        <v>0</v>
      </c>
      <c r="F974" s="99"/>
      <c r="G974" s="103">
        <f>SUMIFS(ID!$L:$L,ID!$J:$J,$F974)</f>
        <v>0</v>
      </c>
      <c r="H974" s="99"/>
      <c r="I974" s="103">
        <f>SUMIFS(ID!$P:$P,ID!$N:$N,$H974)</f>
        <v>0</v>
      </c>
      <c r="J974" s="99"/>
      <c r="K974" s="103">
        <f>SUMIFS(ID!$T:$T,ID!$R:$R,$J974)</f>
        <v>0</v>
      </c>
      <c r="L974" s="99"/>
      <c r="M974" s="103">
        <f>SUMIFS(ID!$X:$X,ID!$V:$V,$L974)</f>
        <v>0</v>
      </c>
      <c r="N974" s="99"/>
      <c r="O974" s="103">
        <f>SUMIFS(ID!$AD:$AD,ID!$AB:$AB,$N974)</f>
        <v>0</v>
      </c>
      <c r="P974" s="99" t="str">
        <f t="shared" si="131"/>
        <v/>
      </c>
      <c r="Q974" s="22">
        <f t="shared" si="130"/>
        <v>0</v>
      </c>
      <c r="R974" s="30"/>
      <c r="S974" s="22">
        <f t="shared" si="132"/>
        <v>0</v>
      </c>
      <c r="T974" s="30"/>
      <c r="U974" s="22">
        <f t="shared" si="133"/>
        <v>0</v>
      </c>
      <c r="V974" s="78">
        <f t="shared" si="129"/>
        <v>0</v>
      </c>
      <c r="W974" s="22">
        <f t="shared" si="134"/>
        <v>0</v>
      </c>
      <c r="X974" s="76"/>
      <c r="Y974" s="22">
        <f>IF(OR(X974="",X974=ФИО!$Q$8),0,IF(COUNTIF(X:X,X974)=1,0,1))</f>
        <v>0</v>
      </c>
      <c r="AA974" s="2">
        <f>INDEX(ФИО!B:B,SUMIFS(ФИО!D:D,ФИО!Q:Q,БЮДЖЕТ!X974))</f>
        <v>0</v>
      </c>
    </row>
    <row r="975" spans="1:27" x14ac:dyDescent="0.25">
      <c r="A975" s="1"/>
      <c r="B975" s="5">
        <f t="shared" si="135"/>
        <v>975</v>
      </c>
      <c r="C975" s="5" t="str">
        <f t="shared" ref="C975:C1038" si="136">IF(OR(P975="",C974=""),"",C974+1)</f>
        <v/>
      </c>
      <c r="D975" s="99"/>
      <c r="E975" s="103">
        <f>SUMIFS(ID!$H:$H,ID!$F:$F,$D975)</f>
        <v>0</v>
      </c>
      <c r="F975" s="99"/>
      <c r="G975" s="103">
        <f>SUMIFS(ID!$L:$L,ID!$J:$J,$F975)</f>
        <v>0</v>
      </c>
      <c r="H975" s="99"/>
      <c r="I975" s="103">
        <f>SUMIFS(ID!$P:$P,ID!$N:$N,$H975)</f>
        <v>0</v>
      </c>
      <c r="J975" s="99"/>
      <c r="K975" s="103">
        <f>SUMIFS(ID!$T:$T,ID!$R:$R,$J975)</f>
        <v>0</v>
      </c>
      <c r="L975" s="99"/>
      <c r="M975" s="103">
        <f>SUMIFS(ID!$X:$X,ID!$V:$V,$L975)</f>
        <v>0</v>
      </c>
      <c r="N975" s="99"/>
      <c r="O975" s="103">
        <f>SUMIFS(ID!$AD:$AD,ID!$AB:$AB,$N975)</f>
        <v>0</v>
      </c>
      <c r="P975" s="99" t="str">
        <f t="shared" si="131"/>
        <v/>
      </c>
      <c r="Q975" s="22">
        <f t="shared" si="130"/>
        <v>0</v>
      </c>
      <c r="R975" s="30"/>
      <c r="S975" s="22">
        <f t="shared" si="132"/>
        <v>0</v>
      </c>
      <c r="T975" s="30"/>
      <c r="U975" s="22">
        <f t="shared" si="133"/>
        <v>0</v>
      </c>
      <c r="V975" s="78">
        <f t="shared" si="129"/>
        <v>0</v>
      </c>
      <c r="W975" s="22">
        <f t="shared" si="134"/>
        <v>0</v>
      </c>
      <c r="X975" s="76"/>
      <c r="Y975" s="22">
        <f>IF(OR(X975="",X975=ФИО!$Q$8),0,IF(COUNTIF(X:X,X975)=1,0,1))</f>
        <v>0</v>
      </c>
      <c r="AA975" s="2">
        <f>INDEX(ФИО!B:B,SUMIFS(ФИО!D:D,ФИО!Q:Q,БЮДЖЕТ!X975))</f>
        <v>0</v>
      </c>
    </row>
    <row r="976" spans="1:27" x14ac:dyDescent="0.25">
      <c r="A976" s="1"/>
      <c r="B976" s="5">
        <f t="shared" si="135"/>
        <v>976</v>
      </c>
      <c r="C976" s="5" t="str">
        <f t="shared" si="136"/>
        <v/>
      </c>
      <c r="D976" s="99"/>
      <c r="E976" s="103">
        <f>SUMIFS(ID!$H:$H,ID!$F:$F,$D976)</f>
        <v>0</v>
      </c>
      <c r="F976" s="99"/>
      <c r="G976" s="103">
        <f>SUMIFS(ID!$L:$L,ID!$J:$J,$F976)</f>
        <v>0</v>
      </c>
      <c r="H976" s="99"/>
      <c r="I976" s="103">
        <f>SUMIFS(ID!$P:$P,ID!$N:$N,$H976)</f>
        <v>0</v>
      </c>
      <c r="J976" s="99"/>
      <c r="K976" s="103">
        <f>SUMIFS(ID!$T:$T,ID!$R:$R,$J976)</f>
        <v>0</v>
      </c>
      <c r="L976" s="99"/>
      <c r="M976" s="103">
        <f>SUMIFS(ID!$X:$X,ID!$V:$V,$L976)</f>
        <v>0</v>
      </c>
      <c r="N976" s="99"/>
      <c r="O976" s="103">
        <f>SUMIFS(ID!$AD:$AD,ID!$AB:$AB,$N976)</f>
        <v>0</v>
      </c>
      <c r="P976" s="99" t="str">
        <f t="shared" si="131"/>
        <v/>
      </c>
      <c r="Q976" s="22">
        <f t="shared" si="130"/>
        <v>0</v>
      </c>
      <c r="R976" s="30"/>
      <c r="S976" s="22">
        <f t="shared" si="132"/>
        <v>0</v>
      </c>
      <c r="T976" s="30"/>
      <c r="U976" s="22">
        <f t="shared" si="133"/>
        <v>0</v>
      </c>
      <c r="V976" s="78">
        <f t="shared" si="129"/>
        <v>0</v>
      </c>
      <c r="W976" s="22">
        <f t="shared" si="134"/>
        <v>0</v>
      </c>
      <c r="X976" s="76"/>
      <c r="Y976" s="22">
        <f>IF(OR(X976="",X976=ФИО!$Q$8),0,IF(COUNTIF(X:X,X976)=1,0,1))</f>
        <v>0</v>
      </c>
      <c r="AA976" s="2">
        <f>INDEX(ФИО!B:B,SUMIFS(ФИО!D:D,ФИО!Q:Q,БЮДЖЕТ!X976))</f>
        <v>0</v>
      </c>
    </row>
    <row r="977" spans="1:27" x14ac:dyDescent="0.25">
      <c r="A977" s="1"/>
      <c r="B977" s="5">
        <f t="shared" si="135"/>
        <v>977</v>
      </c>
      <c r="C977" s="5" t="str">
        <f t="shared" si="136"/>
        <v/>
      </c>
      <c r="D977" s="99"/>
      <c r="E977" s="103">
        <f>SUMIFS(ID!$H:$H,ID!$F:$F,$D977)</f>
        <v>0</v>
      </c>
      <c r="F977" s="99"/>
      <c r="G977" s="103">
        <f>SUMIFS(ID!$L:$L,ID!$J:$J,$F977)</f>
        <v>0</v>
      </c>
      <c r="H977" s="99"/>
      <c r="I977" s="103">
        <f>SUMIFS(ID!$P:$P,ID!$N:$N,$H977)</f>
        <v>0</v>
      </c>
      <c r="J977" s="99"/>
      <c r="K977" s="103">
        <f>SUMIFS(ID!$T:$T,ID!$R:$R,$J977)</f>
        <v>0</v>
      </c>
      <c r="L977" s="99"/>
      <c r="M977" s="103">
        <f>SUMIFS(ID!$X:$X,ID!$V:$V,$L977)</f>
        <v>0</v>
      </c>
      <c r="N977" s="99"/>
      <c r="O977" s="103">
        <f>SUMIFS(ID!$AD:$AD,ID!$AB:$AB,$N977)</f>
        <v>0</v>
      </c>
      <c r="P977" s="99" t="str">
        <f t="shared" si="131"/>
        <v/>
      </c>
      <c r="Q977" s="22">
        <f t="shared" si="130"/>
        <v>0</v>
      </c>
      <c r="R977" s="30"/>
      <c r="S977" s="22">
        <f t="shared" si="132"/>
        <v>0</v>
      </c>
      <c r="T977" s="30"/>
      <c r="U977" s="22">
        <f t="shared" si="133"/>
        <v>0</v>
      </c>
      <c r="V977" s="78">
        <f t="shared" si="129"/>
        <v>0</v>
      </c>
      <c r="W977" s="22">
        <f t="shared" si="134"/>
        <v>0</v>
      </c>
      <c r="X977" s="76"/>
      <c r="Y977" s="22">
        <f>IF(OR(X977="",X977=ФИО!$Q$8),0,IF(COUNTIF(X:X,X977)=1,0,1))</f>
        <v>0</v>
      </c>
      <c r="AA977" s="2">
        <f>INDEX(ФИО!B:B,SUMIFS(ФИО!D:D,ФИО!Q:Q,БЮДЖЕТ!X977))</f>
        <v>0</v>
      </c>
    </row>
    <row r="978" spans="1:27" x14ac:dyDescent="0.25">
      <c r="A978" s="1"/>
      <c r="B978" s="5">
        <f t="shared" si="135"/>
        <v>978</v>
      </c>
      <c r="C978" s="5" t="str">
        <f t="shared" si="136"/>
        <v/>
      </c>
      <c r="D978" s="99"/>
      <c r="E978" s="103">
        <f>SUMIFS(ID!$H:$H,ID!$F:$F,$D978)</f>
        <v>0</v>
      </c>
      <c r="F978" s="99"/>
      <c r="G978" s="103">
        <f>SUMIFS(ID!$L:$L,ID!$J:$J,$F978)</f>
        <v>0</v>
      </c>
      <c r="H978" s="99"/>
      <c r="I978" s="103">
        <f>SUMIFS(ID!$P:$P,ID!$N:$N,$H978)</f>
        <v>0</v>
      </c>
      <c r="J978" s="99"/>
      <c r="K978" s="103">
        <f>SUMIFS(ID!$T:$T,ID!$R:$R,$J978)</f>
        <v>0</v>
      </c>
      <c r="L978" s="99"/>
      <c r="M978" s="103">
        <f>SUMIFS(ID!$X:$X,ID!$V:$V,$L978)</f>
        <v>0</v>
      </c>
      <c r="N978" s="99"/>
      <c r="O978" s="103">
        <f>SUMIFS(ID!$AD:$AD,ID!$AB:$AB,$N978)</f>
        <v>0</v>
      </c>
      <c r="P978" s="99" t="str">
        <f t="shared" si="131"/>
        <v/>
      </c>
      <c r="Q978" s="22">
        <f t="shared" si="130"/>
        <v>0</v>
      </c>
      <c r="R978" s="30"/>
      <c r="S978" s="22">
        <f t="shared" si="132"/>
        <v>0</v>
      </c>
      <c r="T978" s="30"/>
      <c r="U978" s="22">
        <f t="shared" si="133"/>
        <v>0</v>
      </c>
      <c r="V978" s="78">
        <f t="shared" si="129"/>
        <v>0</v>
      </c>
      <c r="W978" s="22">
        <f t="shared" si="134"/>
        <v>0</v>
      </c>
      <c r="X978" s="76"/>
      <c r="Y978" s="22">
        <f>IF(OR(X978="",X978=ФИО!$Q$8),0,IF(COUNTIF(X:X,X978)=1,0,1))</f>
        <v>0</v>
      </c>
      <c r="AA978" s="2">
        <f>INDEX(ФИО!B:B,SUMIFS(ФИО!D:D,ФИО!Q:Q,БЮДЖЕТ!X978))</f>
        <v>0</v>
      </c>
    </row>
    <row r="979" spans="1:27" x14ac:dyDescent="0.25">
      <c r="A979" s="1"/>
      <c r="B979" s="5">
        <f t="shared" si="135"/>
        <v>979</v>
      </c>
      <c r="C979" s="5" t="str">
        <f t="shared" si="136"/>
        <v/>
      </c>
      <c r="D979" s="99"/>
      <c r="E979" s="103">
        <f>SUMIFS(ID!$H:$H,ID!$F:$F,$D979)</f>
        <v>0</v>
      </c>
      <c r="F979" s="99"/>
      <c r="G979" s="103">
        <f>SUMIFS(ID!$L:$L,ID!$J:$J,$F979)</f>
        <v>0</v>
      </c>
      <c r="H979" s="99"/>
      <c r="I979" s="103">
        <f>SUMIFS(ID!$P:$P,ID!$N:$N,$H979)</f>
        <v>0</v>
      </c>
      <c r="J979" s="99"/>
      <c r="K979" s="103">
        <f>SUMIFS(ID!$T:$T,ID!$R:$R,$J979)</f>
        <v>0</v>
      </c>
      <c r="L979" s="99"/>
      <c r="M979" s="103">
        <f>SUMIFS(ID!$X:$X,ID!$V:$V,$L979)</f>
        <v>0</v>
      </c>
      <c r="N979" s="99"/>
      <c r="O979" s="103">
        <f>SUMIFS(ID!$AD:$AD,ID!$AB:$AB,$N979)</f>
        <v>0</v>
      </c>
      <c r="P979" s="99" t="str">
        <f t="shared" si="131"/>
        <v/>
      </c>
      <c r="Q979" s="22">
        <f t="shared" si="130"/>
        <v>0</v>
      </c>
      <c r="R979" s="30"/>
      <c r="S979" s="22">
        <f t="shared" si="132"/>
        <v>0</v>
      </c>
      <c r="T979" s="30"/>
      <c r="U979" s="22">
        <f t="shared" si="133"/>
        <v>0</v>
      </c>
      <c r="V979" s="78">
        <f t="shared" si="129"/>
        <v>0</v>
      </c>
      <c r="W979" s="22">
        <f t="shared" si="134"/>
        <v>0</v>
      </c>
      <c r="X979" s="76"/>
      <c r="Y979" s="22">
        <f>IF(OR(X979="",X979=ФИО!$Q$8),0,IF(COUNTIF(X:X,X979)=1,0,1))</f>
        <v>0</v>
      </c>
      <c r="AA979" s="2">
        <f>INDEX(ФИО!B:B,SUMIFS(ФИО!D:D,ФИО!Q:Q,БЮДЖЕТ!X979))</f>
        <v>0</v>
      </c>
    </row>
    <row r="980" spans="1:27" x14ac:dyDescent="0.25">
      <c r="A980" s="1"/>
      <c r="B980" s="5">
        <f t="shared" si="135"/>
        <v>980</v>
      </c>
      <c r="C980" s="5" t="str">
        <f t="shared" si="136"/>
        <v/>
      </c>
      <c r="D980" s="99"/>
      <c r="E980" s="103">
        <f>SUMIFS(ID!$H:$H,ID!$F:$F,$D980)</f>
        <v>0</v>
      </c>
      <c r="F980" s="99"/>
      <c r="G980" s="103">
        <f>SUMIFS(ID!$L:$L,ID!$J:$J,$F980)</f>
        <v>0</v>
      </c>
      <c r="H980" s="99"/>
      <c r="I980" s="103">
        <f>SUMIFS(ID!$P:$P,ID!$N:$N,$H980)</f>
        <v>0</v>
      </c>
      <c r="J980" s="99"/>
      <c r="K980" s="103">
        <f>SUMIFS(ID!$T:$T,ID!$R:$R,$J980)</f>
        <v>0</v>
      </c>
      <c r="L980" s="99"/>
      <c r="M980" s="103">
        <f>SUMIFS(ID!$X:$X,ID!$V:$V,$L980)</f>
        <v>0</v>
      </c>
      <c r="N980" s="99"/>
      <c r="O980" s="103">
        <f>SUMIFS(ID!$AD:$AD,ID!$AB:$AB,$N980)</f>
        <v>0</v>
      </c>
      <c r="P980" s="99" t="str">
        <f t="shared" si="131"/>
        <v/>
      </c>
      <c r="Q980" s="22">
        <f t="shared" si="130"/>
        <v>0</v>
      </c>
      <c r="R980" s="30"/>
      <c r="S980" s="22">
        <f t="shared" si="132"/>
        <v>0</v>
      </c>
      <c r="T980" s="30"/>
      <c r="U980" s="22">
        <f t="shared" si="133"/>
        <v>0</v>
      </c>
      <c r="V980" s="78">
        <f t="shared" si="129"/>
        <v>0</v>
      </c>
      <c r="W980" s="22">
        <f t="shared" si="134"/>
        <v>0</v>
      </c>
      <c r="X980" s="76"/>
      <c r="Y980" s="22">
        <f>IF(OR(X980="",X980=ФИО!$Q$8),0,IF(COUNTIF(X:X,X980)=1,0,1))</f>
        <v>0</v>
      </c>
      <c r="AA980" s="2">
        <f>INDEX(ФИО!B:B,SUMIFS(ФИО!D:D,ФИО!Q:Q,БЮДЖЕТ!X980))</f>
        <v>0</v>
      </c>
    </row>
    <row r="981" spans="1:27" x14ac:dyDescent="0.25">
      <c r="A981" s="1"/>
      <c r="B981" s="5">
        <f t="shared" si="135"/>
        <v>981</v>
      </c>
      <c r="C981" s="5" t="str">
        <f t="shared" si="136"/>
        <v/>
      </c>
      <c r="D981" s="99"/>
      <c r="E981" s="103">
        <f>SUMIFS(ID!$H:$H,ID!$F:$F,$D981)</f>
        <v>0</v>
      </c>
      <c r="F981" s="99"/>
      <c r="G981" s="103">
        <f>SUMIFS(ID!$L:$L,ID!$J:$J,$F981)</f>
        <v>0</v>
      </c>
      <c r="H981" s="99"/>
      <c r="I981" s="103">
        <f>SUMIFS(ID!$P:$P,ID!$N:$N,$H981)</f>
        <v>0</v>
      </c>
      <c r="J981" s="99"/>
      <c r="K981" s="103">
        <f>SUMIFS(ID!$T:$T,ID!$R:$R,$J981)</f>
        <v>0</v>
      </c>
      <c r="L981" s="99"/>
      <c r="M981" s="103">
        <f>SUMIFS(ID!$X:$X,ID!$V:$V,$L981)</f>
        <v>0</v>
      </c>
      <c r="N981" s="99"/>
      <c r="O981" s="103">
        <f>SUMIFS(ID!$AD:$AD,ID!$AB:$AB,$N981)</f>
        <v>0</v>
      </c>
      <c r="P981" s="99" t="str">
        <f t="shared" si="131"/>
        <v/>
      </c>
      <c r="Q981" s="22">
        <f t="shared" si="130"/>
        <v>0</v>
      </c>
      <c r="R981" s="30"/>
      <c r="S981" s="22">
        <f t="shared" si="132"/>
        <v>0</v>
      </c>
      <c r="T981" s="30"/>
      <c r="U981" s="22">
        <f t="shared" si="133"/>
        <v>0</v>
      </c>
      <c r="V981" s="78">
        <f t="shared" si="129"/>
        <v>0</v>
      </c>
      <c r="W981" s="22">
        <f t="shared" si="134"/>
        <v>0</v>
      </c>
      <c r="X981" s="76"/>
      <c r="Y981" s="22">
        <f>IF(OR(X981="",X981=ФИО!$Q$8),0,IF(COUNTIF(X:X,X981)=1,0,1))</f>
        <v>0</v>
      </c>
      <c r="AA981" s="2">
        <f>INDEX(ФИО!B:B,SUMIFS(ФИО!D:D,ФИО!Q:Q,БЮДЖЕТ!X981))</f>
        <v>0</v>
      </c>
    </row>
    <row r="982" spans="1:27" x14ac:dyDescent="0.25">
      <c r="A982" s="1"/>
      <c r="B982" s="5">
        <f t="shared" si="135"/>
        <v>982</v>
      </c>
      <c r="C982" s="5" t="str">
        <f t="shared" si="136"/>
        <v/>
      </c>
      <c r="D982" s="99"/>
      <c r="E982" s="103">
        <f>SUMIFS(ID!$H:$H,ID!$F:$F,$D982)</f>
        <v>0</v>
      </c>
      <c r="F982" s="99"/>
      <c r="G982" s="103">
        <f>SUMIFS(ID!$L:$L,ID!$J:$J,$F982)</f>
        <v>0</v>
      </c>
      <c r="H982" s="99"/>
      <c r="I982" s="103">
        <f>SUMIFS(ID!$P:$P,ID!$N:$N,$H982)</f>
        <v>0</v>
      </c>
      <c r="J982" s="99"/>
      <c r="K982" s="103">
        <f>SUMIFS(ID!$T:$T,ID!$R:$R,$J982)</f>
        <v>0</v>
      </c>
      <c r="L982" s="99"/>
      <c r="M982" s="103">
        <f>SUMIFS(ID!$X:$X,ID!$V:$V,$L982)</f>
        <v>0</v>
      </c>
      <c r="N982" s="99"/>
      <c r="O982" s="103">
        <f>SUMIFS(ID!$AD:$AD,ID!$AB:$AB,$N982)</f>
        <v>0</v>
      </c>
      <c r="P982" s="99" t="str">
        <f t="shared" si="131"/>
        <v/>
      </c>
      <c r="Q982" s="22">
        <f t="shared" si="130"/>
        <v>0</v>
      </c>
      <c r="R982" s="30"/>
      <c r="S982" s="22">
        <f t="shared" si="132"/>
        <v>0</v>
      </c>
      <c r="T982" s="30"/>
      <c r="U982" s="22">
        <f t="shared" si="133"/>
        <v>0</v>
      </c>
      <c r="V982" s="78">
        <f t="shared" si="129"/>
        <v>0</v>
      </c>
      <c r="W982" s="22">
        <f t="shared" si="134"/>
        <v>0</v>
      </c>
      <c r="X982" s="76"/>
      <c r="Y982" s="22">
        <f>IF(OR(X982="",X982=ФИО!$Q$8),0,IF(COUNTIF(X:X,X982)=1,0,1))</f>
        <v>0</v>
      </c>
      <c r="AA982" s="2">
        <f>INDEX(ФИО!B:B,SUMIFS(ФИО!D:D,ФИО!Q:Q,БЮДЖЕТ!X982))</f>
        <v>0</v>
      </c>
    </row>
    <row r="983" spans="1:27" x14ac:dyDescent="0.25">
      <c r="A983" s="1"/>
      <c r="B983" s="5">
        <f t="shared" si="135"/>
        <v>983</v>
      </c>
      <c r="C983" s="5" t="str">
        <f t="shared" si="136"/>
        <v/>
      </c>
      <c r="D983" s="99"/>
      <c r="E983" s="103">
        <f>SUMIFS(ID!$H:$H,ID!$F:$F,$D983)</f>
        <v>0</v>
      </c>
      <c r="F983" s="99"/>
      <c r="G983" s="103">
        <f>SUMIFS(ID!$L:$L,ID!$J:$J,$F983)</f>
        <v>0</v>
      </c>
      <c r="H983" s="99"/>
      <c r="I983" s="103">
        <f>SUMIFS(ID!$P:$P,ID!$N:$N,$H983)</f>
        <v>0</v>
      </c>
      <c r="J983" s="99"/>
      <c r="K983" s="103">
        <f>SUMIFS(ID!$T:$T,ID!$R:$R,$J983)</f>
        <v>0</v>
      </c>
      <c r="L983" s="99"/>
      <c r="M983" s="103">
        <f>SUMIFS(ID!$X:$X,ID!$V:$V,$L983)</f>
        <v>0</v>
      </c>
      <c r="N983" s="99"/>
      <c r="O983" s="103">
        <f>SUMIFS(ID!$AD:$AD,ID!$AB:$AB,$N983)</f>
        <v>0</v>
      </c>
      <c r="P983" s="99" t="str">
        <f t="shared" si="131"/>
        <v/>
      </c>
      <c r="Q983" s="22">
        <f t="shared" si="130"/>
        <v>0</v>
      </c>
      <c r="R983" s="30"/>
      <c r="S983" s="22">
        <f t="shared" si="132"/>
        <v>0</v>
      </c>
      <c r="T983" s="30"/>
      <c r="U983" s="22">
        <f t="shared" si="133"/>
        <v>0</v>
      </c>
      <c r="V983" s="78">
        <f t="shared" si="129"/>
        <v>0</v>
      </c>
      <c r="W983" s="22">
        <f t="shared" si="134"/>
        <v>0</v>
      </c>
      <c r="X983" s="76"/>
      <c r="Y983" s="22">
        <f>IF(OR(X983="",X983=ФИО!$Q$8),0,IF(COUNTIF(X:X,X983)=1,0,1))</f>
        <v>0</v>
      </c>
      <c r="AA983" s="2">
        <f>INDEX(ФИО!B:B,SUMIFS(ФИО!D:D,ФИО!Q:Q,БЮДЖЕТ!X983))</f>
        <v>0</v>
      </c>
    </row>
    <row r="984" spans="1:27" x14ac:dyDescent="0.25">
      <c r="A984" s="1"/>
      <c r="B984" s="5">
        <f t="shared" si="135"/>
        <v>984</v>
      </c>
      <c r="C984" s="5" t="str">
        <f t="shared" si="136"/>
        <v/>
      </c>
      <c r="D984" s="99"/>
      <c r="E984" s="103">
        <f>SUMIFS(ID!$H:$H,ID!$F:$F,$D984)</f>
        <v>0</v>
      </c>
      <c r="F984" s="99"/>
      <c r="G984" s="103">
        <f>SUMIFS(ID!$L:$L,ID!$J:$J,$F984)</f>
        <v>0</v>
      </c>
      <c r="H984" s="99"/>
      <c r="I984" s="103">
        <f>SUMIFS(ID!$P:$P,ID!$N:$N,$H984)</f>
        <v>0</v>
      </c>
      <c r="J984" s="99"/>
      <c r="K984" s="103">
        <f>SUMIFS(ID!$T:$T,ID!$R:$R,$J984)</f>
        <v>0</v>
      </c>
      <c r="L984" s="99"/>
      <c r="M984" s="103">
        <f>SUMIFS(ID!$X:$X,ID!$V:$V,$L984)</f>
        <v>0</v>
      </c>
      <c r="N984" s="99"/>
      <c r="O984" s="103">
        <f>SUMIFS(ID!$AD:$AD,ID!$AB:$AB,$N984)</f>
        <v>0</v>
      </c>
      <c r="P984" s="99" t="str">
        <f t="shared" si="131"/>
        <v/>
      </c>
      <c r="Q984" s="22">
        <f t="shared" si="130"/>
        <v>0</v>
      </c>
      <c r="R984" s="30"/>
      <c r="S984" s="22">
        <f t="shared" si="132"/>
        <v>0</v>
      </c>
      <c r="T984" s="30"/>
      <c r="U984" s="22">
        <f t="shared" si="133"/>
        <v>0</v>
      </c>
      <c r="V984" s="78">
        <f t="shared" si="129"/>
        <v>0</v>
      </c>
      <c r="W984" s="22">
        <f t="shared" si="134"/>
        <v>0</v>
      </c>
      <c r="X984" s="76"/>
      <c r="Y984" s="22">
        <f>IF(OR(X984="",X984=ФИО!$Q$8),0,IF(COUNTIF(X:X,X984)=1,0,1))</f>
        <v>0</v>
      </c>
      <c r="AA984" s="2">
        <f>INDEX(ФИО!B:B,SUMIFS(ФИО!D:D,ФИО!Q:Q,БЮДЖЕТ!X984))</f>
        <v>0</v>
      </c>
    </row>
    <row r="985" spans="1:27" x14ac:dyDescent="0.25">
      <c r="A985" s="1"/>
      <c r="B985" s="5">
        <f t="shared" si="135"/>
        <v>985</v>
      </c>
      <c r="C985" s="5" t="str">
        <f t="shared" si="136"/>
        <v/>
      </c>
      <c r="D985" s="99"/>
      <c r="E985" s="103">
        <f>SUMIFS(ID!$H:$H,ID!$F:$F,$D985)</f>
        <v>0</v>
      </c>
      <c r="F985" s="99"/>
      <c r="G985" s="103">
        <f>SUMIFS(ID!$L:$L,ID!$J:$J,$F985)</f>
        <v>0</v>
      </c>
      <c r="H985" s="99"/>
      <c r="I985" s="103">
        <f>SUMIFS(ID!$P:$P,ID!$N:$N,$H985)</f>
        <v>0</v>
      </c>
      <c r="J985" s="99"/>
      <c r="K985" s="103">
        <f>SUMIFS(ID!$T:$T,ID!$R:$R,$J985)</f>
        <v>0</v>
      </c>
      <c r="L985" s="99"/>
      <c r="M985" s="103">
        <f>SUMIFS(ID!$X:$X,ID!$V:$V,$L985)</f>
        <v>0</v>
      </c>
      <c r="N985" s="99"/>
      <c r="O985" s="103">
        <f>SUMIFS(ID!$AD:$AD,ID!$AB:$AB,$N985)</f>
        <v>0</v>
      </c>
      <c r="P985" s="99" t="str">
        <f t="shared" si="131"/>
        <v/>
      </c>
      <c r="Q985" s="22">
        <f t="shared" si="130"/>
        <v>0</v>
      </c>
      <c r="R985" s="30"/>
      <c r="S985" s="22">
        <f t="shared" si="132"/>
        <v>0</v>
      </c>
      <c r="T985" s="30"/>
      <c r="U985" s="22">
        <f t="shared" si="133"/>
        <v>0</v>
      </c>
      <c r="V985" s="78">
        <f t="shared" si="129"/>
        <v>0</v>
      </c>
      <c r="W985" s="22">
        <f t="shared" si="134"/>
        <v>0</v>
      </c>
      <c r="X985" s="76"/>
      <c r="Y985" s="22">
        <f>IF(OR(X985="",X985=ФИО!$Q$8),0,IF(COUNTIF(X:X,X985)=1,0,1))</f>
        <v>0</v>
      </c>
      <c r="AA985" s="2">
        <f>INDEX(ФИО!B:B,SUMIFS(ФИО!D:D,ФИО!Q:Q,БЮДЖЕТ!X985))</f>
        <v>0</v>
      </c>
    </row>
    <row r="986" spans="1:27" x14ac:dyDescent="0.25">
      <c r="A986" s="1"/>
      <c r="B986" s="5">
        <f t="shared" si="135"/>
        <v>986</v>
      </c>
      <c r="C986" s="5" t="str">
        <f t="shared" si="136"/>
        <v/>
      </c>
      <c r="D986" s="99"/>
      <c r="E986" s="103">
        <f>SUMIFS(ID!$H:$H,ID!$F:$F,$D986)</f>
        <v>0</v>
      </c>
      <c r="F986" s="99"/>
      <c r="G986" s="103">
        <f>SUMIFS(ID!$L:$L,ID!$J:$J,$F986)</f>
        <v>0</v>
      </c>
      <c r="H986" s="99"/>
      <c r="I986" s="103">
        <f>SUMIFS(ID!$P:$P,ID!$N:$N,$H986)</f>
        <v>0</v>
      </c>
      <c r="J986" s="99"/>
      <c r="K986" s="103">
        <f>SUMIFS(ID!$T:$T,ID!$R:$R,$J986)</f>
        <v>0</v>
      </c>
      <c r="L986" s="99"/>
      <c r="M986" s="103">
        <f>SUMIFS(ID!$X:$X,ID!$V:$V,$L986)</f>
        <v>0</v>
      </c>
      <c r="N986" s="99"/>
      <c r="O986" s="103">
        <f>SUMIFS(ID!$AD:$AD,ID!$AB:$AB,$N986)</f>
        <v>0</v>
      </c>
      <c r="P986" s="99" t="str">
        <f t="shared" si="131"/>
        <v/>
      </c>
      <c r="Q986" s="22">
        <f t="shared" si="130"/>
        <v>0</v>
      </c>
      <c r="R986" s="30"/>
      <c r="S986" s="22">
        <f t="shared" si="132"/>
        <v>0</v>
      </c>
      <c r="T986" s="30"/>
      <c r="U986" s="22">
        <f t="shared" si="133"/>
        <v>0</v>
      </c>
      <c r="V986" s="78">
        <f t="shared" si="129"/>
        <v>0</v>
      </c>
      <c r="W986" s="22">
        <f t="shared" si="134"/>
        <v>0</v>
      </c>
      <c r="X986" s="76"/>
      <c r="Y986" s="22">
        <f>IF(OR(X986="",X986=ФИО!$Q$8),0,IF(COUNTIF(X:X,X986)=1,0,1))</f>
        <v>0</v>
      </c>
      <c r="AA986" s="2">
        <f>INDEX(ФИО!B:B,SUMIFS(ФИО!D:D,ФИО!Q:Q,БЮДЖЕТ!X986))</f>
        <v>0</v>
      </c>
    </row>
    <row r="987" spans="1:27" x14ac:dyDescent="0.25">
      <c r="A987" s="1"/>
      <c r="B987" s="5">
        <f t="shared" si="135"/>
        <v>987</v>
      </c>
      <c r="C987" s="5" t="str">
        <f t="shared" si="136"/>
        <v/>
      </c>
      <c r="D987" s="99"/>
      <c r="E987" s="103">
        <f>SUMIFS(ID!$H:$H,ID!$F:$F,$D987)</f>
        <v>0</v>
      </c>
      <c r="F987" s="99"/>
      <c r="G987" s="103">
        <f>SUMIFS(ID!$L:$L,ID!$J:$J,$F987)</f>
        <v>0</v>
      </c>
      <c r="H987" s="99"/>
      <c r="I987" s="103">
        <f>SUMIFS(ID!$P:$P,ID!$N:$N,$H987)</f>
        <v>0</v>
      </c>
      <c r="J987" s="99"/>
      <c r="K987" s="103">
        <f>SUMIFS(ID!$T:$T,ID!$R:$R,$J987)</f>
        <v>0</v>
      </c>
      <c r="L987" s="99"/>
      <c r="M987" s="103">
        <f>SUMIFS(ID!$X:$X,ID!$V:$V,$L987)</f>
        <v>0</v>
      </c>
      <c r="N987" s="99"/>
      <c r="O987" s="103">
        <f>SUMIFS(ID!$AD:$AD,ID!$AB:$AB,$N987)</f>
        <v>0</v>
      </c>
      <c r="P987" s="99" t="str">
        <f t="shared" si="131"/>
        <v/>
      </c>
      <c r="Q987" s="22">
        <f t="shared" si="130"/>
        <v>0</v>
      </c>
      <c r="R987" s="30"/>
      <c r="S987" s="22">
        <f t="shared" si="132"/>
        <v>0</v>
      </c>
      <c r="T987" s="30"/>
      <c r="U987" s="22">
        <f t="shared" si="133"/>
        <v>0</v>
      </c>
      <c r="V987" s="78">
        <f t="shared" si="129"/>
        <v>0</v>
      </c>
      <c r="W987" s="22">
        <f t="shared" si="134"/>
        <v>0</v>
      </c>
      <c r="X987" s="76"/>
      <c r="Y987" s="22">
        <f>IF(OR(X987="",X987=ФИО!$Q$8),0,IF(COUNTIF(X:X,X987)=1,0,1))</f>
        <v>0</v>
      </c>
      <c r="AA987" s="2">
        <f>INDEX(ФИО!B:B,SUMIFS(ФИО!D:D,ФИО!Q:Q,БЮДЖЕТ!X987))</f>
        <v>0</v>
      </c>
    </row>
    <row r="988" spans="1:27" x14ac:dyDescent="0.25">
      <c r="A988" s="1"/>
      <c r="B988" s="5">
        <f t="shared" si="135"/>
        <v>988</v>
      </c>
      <c r="C988" s="5" t="str">
        <f t="shared" si="136"/>
        <v/>
      </c>
      <c r="D988" s="99"/>
      <c r="E988" s="103">
        <f>SUMIFS(ID!$H:$H,ID!$F:$F,$D988)</f>
        <v>0</v>
      </c>
      <c r="F988" s="99"/>
      <c r="G988" s="103">
        <f>SUMIFS(ID!$L:$L,ID!$J:$J,$F988)</f>
        <v>0</v>
      </c>
      <c r="H988" s="99"/>
      <c r="I988" s="103">
        <f>SUMIFS(ID!$P:$P,ID!$N:$N,$H988)</f>
        <v>0</v>
      </c>
      <c r="J988" s="99"/>
      <c r="K988" s="103">
        <f>SUMIFS(ID!$T:$T,ID!$R:$R,$J988)</f>
        <v>0</v>
      </c>
      <c r="L988" s="99"/>
      <c r="M988" s="103">
        <f>SUMIFS(ID!$X:$X,ID!$V:$V,$L988)</f>
        <v>0</v>
      </c>
      <c r="N988" s="99"/>
      <c r="O988" s="103">
        <f>SUMIFS(ID!$AD:$AD,ID!$AB:$AB,$N988)</f>
        <v>0</v>
      </c>
      <c r="P988" s="99" t="str">
        <f t="shared" si="131"/>
        <v/>
      </c>
      <c r="Q988" s="22">
        <f t="shared" si="130"/>
        <v>0</v>
      </c>
      <c r="R988" s="30"/>
      <c r="S988" s="22">
        <f t="shared" si="132"/>
        <v>0</v>
      </c>
      <c r="T988" s="30"/>
      <c r="U988" s="22">
        <f t="shared" si="133"/>
        <v>0</v>
      </c>
      <c r="V988" s="78">
        <f t="shared" si="129"/>
        <v>0</v>
      </c>
      <c r="W988" s="22">
        <f t="shared" si="134"/>
        <v>0</v>
      </c>
      <c r="X988" s="76"/>
      <c r="Y988" s="22">
        <f>IF(OR(X988="",X988=ФИО!$Q$8),0,IF(COUNTIF(X:X,X988)=1,0,1))</f>
        <v>0</v>
      </c>
      <c r="AA988" s="2">
        <f>INDEX(ФИО!B:B,SUMIFS(ФИО!D:D,ФИО!Q:Q,БЮДЖЕТ!X988))</f>
        <v>0</v>
      </c>
    </row>
    <row r="989" spans="1:27" x14ac:dyDescent="0.25">
      <c r="A989" s="1"/>
      <c r="B989" s="5">
        <f t="shared" si="135"/>
        <v>989</v>
      </c>
      <c r="C989" s="5" t="str">
        <f t="shared" si="136"/>
        <v/>
      </c>
      <c r="D989" s="99"/>
      <c r="E989" s="103">
        <f>SUMIFS(ID!$H:$H,ID!$F:$F,$D989)</f>
        <v>0</v>
      </c>
      <c r="F989" s="99"/>
      <c r="G989" s="103">
        <f>SUMIFS(ID!$L:$L,ID!$J:$J,$F989)</f>
        <v>0</v>
      </c>
      <c r="H989" s="99"/>
      <c r="I989" s="103">
        <f>SUMIFS(ID!$P:$P,ID!$N:$N,$H989)</f>
        <v>0</v>
      </c>
      <c r="J989" s="99"/>
      <c r="K989" s="103">
        <f>SUMIFS(ID!$T:$T,ID!$R:$R,$J989)</f>
        <v>0</v>
      </c>
      <c r="L989" s="99"/>
      <c r="M989" s="103">
        <f>SUMIFS(ID!$X:$X,ID!$V:$V,$L989)</f>
        <v>0</v>
      </c>
      <c r="N989" s="99"/>
      <c r="O989" s="103">
        <f>SUMIFS(ID!$AD:$AD,ID!$AB:$AB,$N989)</f>
        <v>0</v>
      </c>
      <c r="P989" s="99" t="str">
        <f t="shared" si="131"/>
        <v/>
      </c>
      <c r="Q989" s="22">
        <f t="shared" si="130"/>
        <v>0</v>
      </c>
      <c r="R989" s="30"/>
      <c r="S989" s="22">
        <f t="shared" si="132"/>
        <v>0</v>
      </c>
      <c r="T989" s="30"/>
      <c r="U989" s="22">
        <f t="shared" si="133"/>
        <v>0</v>
      </c>
      <c r="V989" s="78">
        <f t="shared" si="129"/>
        <v>0</v>
      </c>
      <c r="W989" s="22">
        <f t="shared" si="134"/>
        <v>0</v>
      </c>
      <c r="X989" s="76"/>
      <c r="Y989" s="22">
        <f>IF(OR(X989="",X989=ФИО!$Q$8),0,IF(COUNTIF(X:X,X989)=1,0,1))</f>
        <v>0</v>
      </c>
      <c r="AA989" s="2">
        <f>INDEX(ФИО!B:B,SUMIFS(ФИО!D:D,ФИО!Q:Q,БЮДЖЕТ!X989))</f>
        <v>0</v>
      </c>
    </row>
    <row r="990" spans="1:27" x14ac:dyDescent="0.25">
      <c r="A990" s="1"/>
      <c r="B990" s="5">
        <f t="shared" si="135"/>
        <v>990</v>
      </c>
      <c r="C990" s="5" t="str">
        <f t="shared" si="136"/>
        <v/>
      </c>
      <c r="D990" s="99"/>
      <c r="E990" s="103">
        <f>SUMIFS(ID!$H:$H,ID!$F:$F,$D990)</f>
        <v>0</v>
      </c>
      <c r="F990" s="99"/>
      <c r="G990" s="103">
        <f>SUMIFS(ID!$L:$L,ID!$J:$J,$F990)</f>
        <v>0</v>
      </c>
      <c r="H990" s="99"/>
      <c r="I990" s="103">
        <f>SUMIFS(ID!$P:$P,ID!$N:$N,$H990)</f>
        <v>0</v>
      </c>
      <c r="J990" s="99"/>
      <c r="K990" s="103">
        <f>SUMIFS(ID!$T:$T,ID!$R:$R,$J990)</f>
        <v>0</v>
      </c>
      <c r="L990" s="99"/>
      <c r="M990" s="103">
        <f>SUMIFS(ID!$X:$X,ID!$V:$V,$L990)</f>
        <v>0</v>
      </c>
      <c r="N990" s="99"/>
      <c r="O990" s="103">
        <f>SUMIFS(ID!$AD:$AD,ID!$AB:$AB,$N990)</f>
        <v>0</v>
      </c>
      <c r="P990" s="99" t="str">
        <f t="shared" si="131"/>
        <v/>
      </c>
      <c r="Q990" s="22">
        <f t="shared" si="130"/>
        <v>0</v>
      </c>
      <c r="R990" s="30"/>
      <c r="S990" s="22">
        <f t="shared" si="132"/>
        <v>0</v>
      </c>
      <c r="T990" s="30"/>
      <c r="U990" s="22">
        <f t="shared" si="133"/>
        <v>0</v>
      </c>
      <c r="V990" s="78">
        <f t="shared" si="129"/>
        <v>0</v>
      </c>
      <c r="W990" s="22">
        <f t="shared" si="134"/>
        <v>0</v>
      </c>
      <c r="X990" s="76"/>
      <c r="Y990" s="22">
        <f>IF(OR(X990="",X990=ФИО!$Q$8),0,IF(COUNTIF(X:X,X990)=1,0,1))</f>
        <v>0</v>
      </c>
      <c r="AA990" s="2">
        <f>INDEX(ФИО!B:B,SUMIFS(ФИО!D:D,ФИО!Q:Q,БЮДЖЕТ!X990))</f>
        <v>0</v>
      </c>
    </row>
    <row r="991" spans="1:27" x14ac:dyDescent="0.25">
      <c r="A991" s="1"/>
      <c r="B991" s="5">
        <f t="shared" si="135"/>
        <v>991</v>
      </c>
      <c r="C991" s="5" t="str">
        <f t="shared" si="136"/>
        <v/>
      </c>
      <c r="D991" s="99"/>
      <c r="E991" s="103">
        <f>SUMIFS(ID!$H:$H,ID!$F:$F,$D991)</f>
        <v>0</v>
      </c>
      <c r="F991" s="99"/>
      <c r="G991" s="103">
        <f>SUMIFS(ID!$L:$L,ID!$J:$J,$F991)</f>
        <v>0</v>
      </c>
      <c r="H991" s="99"/>
      <c r="I991" s="103">
        <f>SUMIFS(ID!$P:$P,ID!$N:$N,$H991)</f>
        <v>0</v>
      </c>
      <c r="J991" s="99"/>
      <c r="K991" s="103">
        <f>SUMIFS(ID!$T:$T,ID!$R:$R,$J991)</f>
        <v>0</v>
      </c>
      <c r="L991" s="99"/>
      <c r="M991" s="103">
        <f>SUMIFS(ID!$X:$X,ID!$V:$V,$L991)</f>
        <v>0</v>
      </c>
      <c r="N991" s="99"/>
      <c r="O991" s="103">
        <f>SUMIFS(ID!$AD:$AD,ID!$AB:$AB,$N991)</f>
        <v>0</v>
      </c>
      <c r="P991" s="99" t="str">
        <f t="shared" si="131"/>
        <v/>
      </c>
      <c r="Q991" s="22">
        <f t="shared" si="130"/>
        <v>0</v>
      </c>
      <c r="R991" s="30"/>
      <c r="S991" s="22">
        <f t="shared" si="132"/>
        <v>0</v>
      </c>
      <c r="T991" s="30"/>
      <c r="U991" s="22">
        <f t="shared" si="133"/>
        <v>0</v>
      </c>
      <c r="V991" s="78">
        <f t="shared" si="129"/>
        <v>0</v>
      </c>
      <c r="W991" s="22">
        <f t="shared" si="134"/>
        <v>0</v>
      </c>
      <c r="X991" s="76"/>
      <c r="Y991" s="22">
        <f>IF(OR(X991="",X991=ФИО!$Q$8),0,IF(COUNTIF(X:X,X991)=1,0,1))</f>
        <v>0</v>
      </c>
      <c r="AA991" s="2">
        <f>INDEX(ФИО!B:B,SUMIFS(ФИО!D:D,ФИО!Q:Q,БЮДЖЕТ!X991))</f>
        <v>0</v>
      </c>
    </row>
    <row r="992" spans="1:27" x14ac:dyDescent="0.25">
      <c r="A992" s="1"/>
      <c r="B992" s="5">
        <f t="shared" si="135"/>
        <v>992</v>
      </c>
      <c r="C992" s="5" t="str">
        <f t="shared" si="136"/>
        <v/>
      </c>
      <c r="D992" s="99"/>
      <c r="E992" s="103">
        <f>SUMIFS(ID!$H:$H,ID!$F:$F,$D992)</f>
        <v>0</v>
      </c>
      <c r="F992" s="99"/>
      <c r="G992" s="103">
        <f>SUMIFS(ID!$L:$L,ID!$J:$J,$F992)</f>
        <v>0</v>
      </c>
      <c r="H992" s="99"/>
      <c r="I992" s="103">
        <f>SUMIFS(ID!$P:$P,ID!$N:$N,$H992)</f>
        <v>0</v>
      </c>
      <c r="J992" s="99"/>
      <c r="K992" s="103">
        <f>SUMIFS(ID!$T:$T,ID!$R:$R,$J992)</f>
        <v>0</v>
      </c>
      <c r="L992" s="99"/>
      <c r="M992" s="103">
        <f>SUMIFS(ID!$X:$X,ID!$V:$V,$L992)</f>
        <v>0</v>
      </c>
      <c r="N992" s="99"/>
      <c r="O992" s="103">
        <f>SUMIFS(ID!$AD:$AD,ID!$AB:$AB,$N992)</f>
        <v>0</v>
      </c>
      <c r="P992" s="99" t="str">
        <f t="shared" si="131"/>
        <v/>
      </c>
      <c r="Q992" s="22">
        <f t="shared" si="130"/>
        <v>0</v>
      </c>
      <c r="R992" s="30"/>
      <c r="S992" s="22">
        <f t="shared" si="132"/>
        <v>0</v>
      </c>
      <c r="T992" s="30"/>
      <c r="U992" s="22">
        <f t="shared" si="133"/>
        <v>0</v>
      </c>
      <c r="V992" s="78">
        <f t="shared" si="129"/>
        <v>0</v>
      </c>
      <c r="W992" s="22">
        <f t="shared" si="134"/>
        <v>0</v>
      </c>
      <c r="X992" s="76"/>
      <c r="Y992" s="22">
        <f>IF(OR(X992="",X992=ФИО!$Q$8),0,IF(COUNTIF(X:X,X992)=1,0,1))</f>
        <v>0</v>
      </c>
      <c r="AA992" s="2">
        <f>INDEX(ФИО!B:B,SUMIFS(ФИО!D:D,ФИО!Q:Q,БЮДЖЕТ!X992))</f>
        <v>0</v>
      </c>
    </row>
    <row r="993" spans="1:27" x14ac:dyDescent="0.25">
      <c r="A993" s="1"/>
      <c r="B993" s="5">
        <f t="shared" si="135"/>
        <v>993</v>
      </c>
      <c r="C993" s="5" t="str">
        <f t="shared" si="136"/>
        <v/>
      </c>
      <c r="D993" s="99"/>
      <c r="E993" s="103">
        <f>SUMIFS(ID!$H:$H,ID!$F:$F,$D993)</f>
        <v>0</v>
      </c>
      <c r="F993" s="99"/>
      <c r="G993" s="103">
        <f>SUMIFS(ID!$L:$L,ID!$J:$J,$F993)</f>
        <v>0</v>
      </c>
      <c r="H993" s="99"/>
      <c r="I993" s="103">
        <f>SUMIFS(ID!$P:$P,ID!$N:$N,$H993)</f>
        <v>0</v>
      </c>
      <c r="J993" s="99"/>
      <c r="K993" s="103">
        <f>SUMIFS(ID!$T:$T,ID!$R:$R,$J993)</f>
        <v>0</v>
      </c>
      <c r="L993" s="99"/>
      <c r="M993" s="103">
        <f>SUMIFS(ID!$X:$X,ID!$V:$V,$L993)</f>
        <v>0</v>
      </c>
      <c r="N993" s="99"/>
      <c r="O993" s="103">
        <f>SUMIFS(ID!$AD:$AD,ID!$AB:$AB,$N993)</f>
        <v>0</v>
      </c>
      <c r="P993" s="99" t="str">
        <f t="shared" si="131"/>
        <v/>
      </c>
      <c r="Q993" s="22">
        <f t="shared" si="130"/>
        <v>0</v>
      </c>
      <c r="R993" s="30"/>
      <c r="S993" s="22">
        <f t="shared" si="132"/>
        <v>0</v>
      </c>
      <c r="T993" s="30"/>
      <c r="U993" s="22">
        <f t="shared" si="133"/>
        <v>0</v>
      </c>
      <c r="V993" s="78">
        <f t="shared" si="129"/>
        <v>0</v>
      </c>
      <c r="W993" s="22">
        <f t="shared" si="134"/>
        <v>0</v>
      </c>
      <c r="X993" s="76"/>
      <c r="Y993" s="22">
        <f>IF(OR(X993="",X993=ФИО!$Q$8),0,IF(COUNTIF(X:X,X993)=1,0,1))</f>
        <v>0</v>
      </c>
      <c r="AA993" s="2">
        <f>INDEX(ФИО!B:B,SUMIFS(ФИО!D:D,ФИО!Q:Q,БЮДЖЕТ!X993))</f>
        <v>0</v>
      </c>
    </row>
    <row r="994" spans="1:27" x14ac:dyDescent="0.25">
      <c r="A994" s="1"/>
      <c r="B994" s="5">
        <f t="shared" si="135"/>
        <v>994</v>
      </c>
      <c r="C994" s="5" t="str">
        <f t="shared" si="136"/>
        <v/>
      </c>
      <c r="D994" s="99"/>
      <c r="E994" s="103">
        <f>SUMIFS(ID!$H:$H,ID!$F:$F,$D994)</f>
        <v>0</v>
      </c>
      <c r="F994" s="99"/>
      <c r="G994" s="103">
        <f>SUMIFS(ID!$L:$L,ID!$J:$J,$F994)</f>
        <v>0</v>
      </c>
      <c r="H994" s="99"/>
      <c r="I994" s="103">
        <f>SUMIFS(ID!$P:$P,ID!$N:$N,$H994)</f>
        <v>0</v>
      </c>
      <c r="J994" s="99"/>
      <c r="K994" s="103">
        <f>SUMIFS(ID!$T:$T,ID!$R:$R,$J994)</f>
        <v>0</v>
      </c>
      <c r="L994" s="99"/>
      <c r="M994" s="103">
        <f>SUMIFS(ID!$X:$X,ID!$V:$V,$L994)</f>
        <v>0</v>
      </c>
      <c r="N994" s="99"/>
      <c r="O994" s="103">
        <f>SUMIFS(ID!$AD:$AD,ID!$AB:$AB,$N994)</f>
        <v>0</v>
      </c>
      <c r="P994" s="99" t="str">
        <f t="shared" si="131"/>
        <v/>
      </c>
      <c r="Q994" s="22">
        <f t="shared" si="130"/>
        <v>0</v>
      </c>
      <c r="R994" s="30"/>
      <c r="S994" s="22">
        <f t="shared" si="132"/>
        <v>0</v>
      </c>
      <c r="T994" s="30"/>
      <c r="U994" s="22">
        <f t="shared" si="133"/>
        <v>0</v>
      </c>
      <c r="V994" s="78">
        <f t="shared" si="129"/>
        <v>0</v>
      </c>
      <c r="W994" s="22">
        <f t="shared" si="134"/>
        <v>0</v>
      </c>
      <c r="X994" s="76"/>
      <c r="Y994" s="22">
        <f>IF(OR(X994="",X994=ФИО!$Q$8),0,IF(COUNTIF(X:X,X994)=1,0,1))</f>
        <v>0</v>
      </c>
      <c r="AA994" s="2">
        <f>INDEX(ФИО!B:B,SUMIFS(ФИО!D:D,ФИО!Q:Q,БЮДЖЕТ!X994))</f>
        <v>0</v>
      </c>
    </row>
    <row r="995" spans="1:27" x14ac:dyDescent="0.25">
      <c r="A995" s="1"/>
      <c r="B995" s="5">
        <f t="shared" si="135"/>
        <v>995</v>
      </c>
      <c r="C995" s="5" t="str">
        <f t="shared" si="136"/>
        <v/>
      </c>
      <c r="D995" s="99"/>
      <c r="E995" s="103">
        <f>SUMIFS(ID!$H:$H,ID!$F:$F,$D995)</f>
        <v>0</v>
      </c>
      <c r="F995" s="99"/>
      <c r="G995" s="103">
        <f>SUMIFS(ID!$L:$L,ID!$J:$J,$F995)</f>
        <v>0</v>
      </c>
      <c r="H995" s="99"/>
      <c r="I995" s="103">
        <f>SUMIFS(ID!$P:$P,ID!$N:$N,$H995)</f>
        <v>0</v>
      </c>
      <c r="J995" s="99"/>
      <c r="K995" s="103">
        <f>SUMIFS(ID!$T:$T,ID!$R:$R,$J995)</f>
        <v>0</v>
      </c>
      <c r="L995" s="99"/>
      <c r="M995" s="103">
        <f>SUMIFS(ID!$X:$X,ID!$V:$V,$L995)</f>
        <v>0</v>
      </c>
      <c r="N995" s="99"/>
      <c r="O995" s="103">
        <f>SUMIFS(ID!$AD:$AD,ID!$AB:$AB,$N995)</f>
        <v>0</v>
      </c>
      <c r="P995" s="99" t="str">
        <f t="shared" si="131"/>
        <v/>
      </c>
      <c r="Q995" s="22">
        <f t="shared" si="130"/>
        <v>0</v>
      </c>
      <c r="R995" s="30"/>
      <c r="S995" s="22">
        <f t="shared" si="132"/>
        <v>0</v>
      </c>
      <c r="T995" s="30"/>
      <c r="U995" s="22">
        <f t="shared" si="133"/>
        <v>0</v>
      </c>
      <c r="V995" s="78">
        <f t="shared" si="129"/>
        <v>0</v>
      </c>
      <c r="W995" s="22">
        <f t="shared" si="134"/>
        <v>0</v>
      </c>
      <c r="X995" s="76"/>
      <c r="Y995" s="22">
        <f>IF(OR(X995="",X995=ФИО!$Q$8),0,IF(COUNTIF(X:X,X995)=1,0,1))</f>
        <v>0</v>
      </c>
      <c r="AA995" s="2">
        <f>INDEX(ФИО!B:B,SUMIFS(ФИО!D:D,ФИО!Q:Q,БЮДЖЕТ!X995))</f>
        <v>0</v>
      </c>
    </row>
    <row r="996" spans="1:27" x14ac:dyDescent="0.25">
      <c r="A996" s="1"/>
      <c r="B996" s="5">
        <f t="shared" si="135"/>
        <v>996</v>
      </c>
      <c r="C996" s="5" t="str">
        <f t="shared" si="136"/>
        <v/>
      </c>
      <c r="D996" s="99"/>
      <c r="E996" s="103">
        <f>SUMIFS(ID!$H:$H,ID!$F:$F,$D996)</f>
        <v>0</v>
      </c>
      <c r="F996" s="99"/>
      <c r="G996" s="103">
        <f>SUMIFS(ID!$L:$L,ID!$J:$J,$F996)</f>
        <v>0</v>
      </c>
      <c r="H996" s="99"/>
      <c r="I996" s="103">
        <f>SUMIFS(ID!$P:$P,ID!$N:$N,$H996)</f>
        <v>0</v>
      </c>
      <c r="J996" s="99"/>
      <c r="K996" s="103">
        <f>SUMIFS(ID!$T:$T,ID!$R:$R,$J996)</f>
        <v>0</v>
      </c>
      <c r="L996" s="99"/>
      <c r="M996" s="103">
        <f>SUMIFS(ID!$X:$X,ID!$V:$V,$L996)</f>
        <v>0</v>
      </c>
      <c r="N996" s="99"/>
      <c r="O996" s="103">
        <f>SUMIFS(ID!$AD:$AD,ID!$AB:$AB,$N996)</f>
        <v>0</v>
      </c>
      <c r="P996" s="99" t="str">
        <f t="shared" si="131"/>
        <v/>
      </c>
      <c r="Q996" s="22">
        <f t="shared" si="130"/>
        <v>0</v>
      </c>
      <c r="R996" s="30"/>
      <c r="S996" s="22">
        <f t="shared" si="132"/>
        <v>0</v>
      </c>
      <c r="T996" s="30"/>
      <c r="U996" s="22">
        <f t="shared" si="133"/>
        <v>0</v>
      </c>
      <c r="V996" s="78">
        <f t="shared" ref="V996:V1059" si="137">R996*T996</f>
        <v>0</v>
      </c>
      <c r="W996" s="22">
        <f t="shared" si="134"/>
        <v>0</v>
      </c>
      <c r="X996" s="76"/>
      <c r="Y996" s="22">
        <f>IF(OR(X996="",X996=ФИО!$Q$8),0,IF(COUNTIF(X:X,X996)=1,0,1))</f>
        <v>0</v>
      </c>
      <c r="AA996" s="2">
        <f>INDEX(ФИО!B:B,SUMIFS(ФИО!D:D,ФИО!Q:Q,БЮДЖЕТ!X996))</f>
        <v>0</v>
      </c>
    </row>
    <row r="997" spans="1:27" x14ac:dyDescent="0.25">
      <c r="A997" s="1"/>
      <c r="B997" s="5">
        <f t="shared" si="135"/>
        <v>997</v>
      </c>
      <c r="C997" s="5" t="str">
        <f t="shared" si="136"/>
        <v/>
      </c>
      <c r="D997" s="99"/>
      <c r="E997" s="103">
        <f>SUMIFS(ID!$H:$H,ID!$F:$F,$D997)</f>
        <v>0</v>
      </c>
      <c r="F997" s="99"/>
      <c r="G997" s="103">
        <f>SUMIFS(ID!$L:$L,ID!$J:$J,$F997)</f>
        <v>0</v>
      </c>
      <c r="H997" s="99"/>
      <c r="I997" s="103">
        <f>SUMIFS(ID!$P:$P,ID!$N:$N,$H997)</f>
        <v>0</v>
      </c>
      <c r="J997" s="99"/>
      <c r="K997" s="103">
        <f>SUMIFS(ID!$T:$T,ID!$R:$R,$J997)</f>
        <v>0</v>
      </c>
      <c r="L997" s="99"/>
      <c r="M997" s="103">
        <f>SUMIFS(ID!$X:$X,ID!$V:$V,$L997)</f>
        <v>0</v>
      </c>
      <c r="N997" s="99"/>
      <c r="O997" s="103">
        <f>SUMIFS(ID!$AD:$AD,ID!$AB:$AB,$N997)</f>
        <v>0</v>
      </c>
      <c r="P997" s="99" t="str">
        <f t="shared" si="131"/>
        <v/>
      </c>
      <c r="Q997" s="22">
        <f t="shared" si="130"/>
        <v>0</v>
      </c>
      <c r="R997" s="30"/>
      <c r="S997" s="22">
        <f t="shared" si="132"/>
        <v>0</v>
      </c>
      <c r="T997" s="30"/>
      <c r="U997" s="22">
        <f t="shared" si="133"/>
        <v>0</v>
      </c>
      <c r="V997" s="78">
        <f t="shared" si="137"/>
        <v>0</v>
      </c>
      <c r="W997" s="22">
        <f t="shared" si="134"/>
        <v>0</v>
      </c>
      <c r="X997" s="76"/>
      <c r="Y997" s="22">
        <f>IF(OR(X997="",X997=ФИО!$Q$8),0,IF(COUNTIF(X:X,X997)=1,0,1))</f>
        <v>0</v>
      </c>
      <c r="AA997" s="2">
        <f>INDEX(ФИО!B:B,SUMIFS(ФИО!D:D,ФИО!Q:Q,БЮДЖЕТ!X997))</f>
        <v>0</v>
      </c>
    </row>
    <row r="998" spans="1:27" x14ac:dyDescent="0.25">
      <c r="A998" s="1"/>
      <c r="B998" s="5">
        <f t="shared" si="135"/>
        <v>998</v>
      </c>
      <c r="C998" s="5" t="str">
        <f t="shared" si="136"/>
        <v/>
      </c>
      <c r="D998" s="99"/>
      <c r="E998" s="103">
        <f>SUMIFS(ID!$H:$H,ID!$F:$F,$D998)</f>
        <v>0</v>
      </c>
      <c r="F998" s="99"/>
      <c r="G998" s="103">
        <f>SUMIFS(ID!$L:$L,ID!$J:$J,$F998)</f>
        <v>0</v>
      </c>
      <c r="H998" s="99"/>
      <c r="I998" s="103">
        <f>SUMIFS(ID!$P:$P,ID!$N:$N,$H998)</f>
        <v>0</v>
      </c>
      <c r="J998" s="99"/>
      <c r="K998" s="103">
        <f>SUMIFS(ID!$T:$T,ID!$R:$R,$J998)</f>
        <v>0</v>
      </c>
      <c r="L998" s="99"/>
      <c r="M998" s="103">
        <f>SUMIFS(ID!$X:$X,ID!$V:$V,$L998)</f>
        <v>0</v>
      </c>
      <c r="N998" s="99"/>
      <c r="O998" s="103">
        <f>SUMIFS(ID!$AD:$AD,ID!$AB:$AB,$N998)</f>
        <v>0</v>
      </c>
      <c r="P998" s="99" t="str">
        <f t="shared" si="131"/>
        <v/>
      </c>
      <c r="Q998" s="22">
        <f t="shared" si="130"/>
        <v>0</v>
      </c>
      <c r="R998" s="30"/>
      <c r="S998" s="22">
        <f t="shared" si="132"/>
        <v>0</v>
      </c>
      <c r="T998" s="30"/>
      <c r="U998" s="22">
        <f t="shared" si="133"/>
        <v>0</v>
      </c>
      <c r="V998" s="78">
        <f t="shared" si="137"/>
        <v>0</v>
      </c>
      <c r="W998" s="22">
        <f t="shared" si="134"/>
        <v>0</v>
      </c>
      <c r="X998" s="76"/>
      <c r="Y998" s="22">
        <f>IF(OR(X998="",X998=ФИО!$Q$8),0,IF(COUNTIF(X:X,X998)=1,0,1))</f>
        <v>0</v>
      </c>
      <c r="AA998" s="2">
        <f>INDEX(ФИО!B:B,SUMIFS(ФИО!D:D,ФИО!Q:Q,БЮДЖЕТ!X998))</f>
        <v>0</v>
      </c>
    </row>
    <row r="999" spans="1:27" x14ac:dyDescent="0.25">
      <c r="A999" s="1"/>
      <c r="B999" s="5">
        <f t="shared" si="135"/>
        <v>999</v>
      </c>
      <c r="C999" s="5" t="str">
        <f t="shared" si="136"/>
        <v/>
      </c>
      <c r="D999" s="99"/>
      <c r="E999" s="103">
        <f>SUMIFS(ID!$H:$H,ID!$F:$F,$D999)</f>
        <v>0</v>
      </c>
      <c r="F999" s="99"/>
      <c r="G999" s="103">
        <f>SUMIFS(ID!$L:$L,ID!$J:$J,$F999)</f>
        <v>0</v>
      </c>
      <c r="H999" s="99"/>
      <c r="I999" s="103">
        <f>SUMIFS(ID!$P:$P,ID!$N:$N,$H999)</f>
        <v>0</v>
      </c>
      <c r="J999" s="99"/>
      <c r="K999" s="103">
        <f>SUMIFS(ID!$T:$T,ID!$R:$R,$J999)</f>
        <v>0</v>
      </c>
      <c r="L999" s="99"/>
      <c r="M999" s="103">
        <f>SUMIFS(ID!$X:$X,ID!$V:$V,$L999)</f>
        <v>0</v>
      </c>
      <c r="N999" s="99"/>
      <c r="O999" s="103">
        <f>SUMIFS(ID!$AD:$AD,ID!$AB:$AB,$N999)</f>
        <v>0</v>
      </c>
      <c r="P999" s="99" t="str">
        <f t="shared" si="131"/>
        <v/>
      </c>
      <c r="Q999" s="22">
        <f t="shared" si="130"/>
        <v>0</v>
      </c>
      <c r="R999" s="30"/>
      <c r="S999" s="22">
        <f t="shared" si="132"/>
        <v>0</v>
      </c>
      <c r="T999" s="30"/>
      <c r="U999" s="22">
        <f t="shared" si="133"/>
        <v>0</v>
      </c>
      <c r="V999" s="78">
        <f t="shared" si="137"/>
        <v>0</v>
      </c>
      <c r="W999" s="22">
        <f t="shared" si="134"/>
        <v>0</v>
      </c>
      <c r="X999" s="76"/>
      <c r="Y999" s="22">
        <f>IF(OR(X999="",X999=ФИО!$Q$8),0,IF(COUNTIF(X:X,X999)=1,0,1))</f>
        <v>0</v>
      </c>
      <c r="AA999" s="2">
        <f>INDEX(ФИО!B:B,SUMIFS(ФИО!D:D,ФИО!Q:Q,БЮДЖЕТ!X999))</f>
        <v>0</v>
      </c>
    </row>
    <row r="1000" spans="1:27" x14ac:dyDescent="0.25">
      <c r="A1000" s="1"/>
      <c r="B1000" s="5">
        <f t="shared" si="135"/>
        <v>1000</v>
      </c>
      <c r="C1000" s="5" t="str">
        <f t="shared" si="136"/>
        <v/>
      </c>
      <c r="D1000" s="99"/>
      <c r="E1000" s="103">
        <f>SUMIFS(ID!$H:$H,ID!$F:$F,$D1000)</f>
        <v>0</v>
      </c>
      <c r="F1000" s="99"/>
      <c r="G1000" s="103">
        <f>SUMIFS(ID!$L:$L,ID!$J:$J,$F1000)</f>
        <v>0</v>
      </c>
      <c r="H1000" s="99"/>
      <c r="I1000" s="103">
        <f>SUMIFS(ID!$P:$P,ID!$N:$N,$H1000)</f>
        <v>0</v>
      </c>
      <c r="J1000" s="99"/>
      <c r="K1000" s="103">
        <f>SUMIFS(ID!$T:$T,ID!$R:$R,$J1000)</f>
        <v>0</v>
      </c>
      <c r="L1000" s="99"/>
      <c r="M1000" s="103">
        <f>SUMIFS(ID!$X:$X,ID!$V:$V,$L1000)</f>
        <v>0</v>
      </c>
      <c r="N1000" s="99"/>
      <c r="O1000" s="103">
        <f>SUMIFS(ID!$AD:$AD,ID!$AB:$AB,$N1000)</f>
        <v>0</v>
      </c>
      <c r="P1000" s="99" t="str">
        <f t="shared" si="131"/>
        <v/>
      </c>
      <c r="Q1000" s="22">
        <f t="shared" si="130"/>
        <v>0</v>
      </c>
      <c r="R1000" s="30"/>
      <c r="S1000" s="22">
        <f t="shared" si="132"/>
        <v>0</v>
      </c>
      <c r="T1000" s="30"/>
      <c r="U1000" s="22">
        <f t="shared" si="133"/>
        <v>0</v>
      </c>
      <c r="V1000" s="78">
        <f t="shared" si="137"/>
        <v>0</v>
      </c>
      <c r="W1000" s="22">
        <f t="shared" si="134"/>
        <v>0</v>
      </c>
      <c r="X1000" s="76"/>
      <c r="Y1000" s="22">
        <f>IF(OR(X1000="",X1000=ФИО!$Q$8),0,IF(COUNTIF(X:X,X1000)=1,0,1))</f>
        <v>0</v>
      </c>
      <c r="AA1000" s="2">
        <f>INDEX(ФИО!B:B,SUMIFS(ФИО!D:D,ФИО!Q:Q,БЮДЖЕТ!X1000))</f>
        <v>0</v>
      </c>
    </row>
    <row r="1001" spans="1:27" x14ac:dyDescent="0.25">
      <c r="A1001" s="1"/>
      <c r="B1001" s="5">
        <f t="shared" si="135"/>
        <v>1001</v>
      </c>
      <c r="C1001" s="5" t="str">
        <f t="shared" si="136"/>
        <v/>
      </c>
      <c r="D1001" s="99"/>
      <c r="E1001" s="103">
        <f>SUMIFS(ID!$H:$H,ID!$F:$F,$D1001)</f>
        <v>0</v>
      </c>
      <c r="F1001" s="99"/>
      <c r="G1001" s="103">
        <f>SUMIFS(ID!$L:$L,ID!$J:$J,$F1001)</f>
        <v>0</v>
      </c>
      <c r="H1001" s="99"/>
      <c r="I1001" s="103">
        <f>SUMIFS(ID!$P:$P,ID!$N:$N,$H1001)</f>
        <v>0</v>
      </c>
      <c r="J1001" s="99"/>
      <c r="K1001" s="103">
        <f>SUMIFS(ID!$T:$T,ID!$R:$R,$J1001)</f>
        <v>0</v>
      </c>
      <c r="L1001" s="99"/>
      <c r="M1001" s="103">
        <f>SUMIFS(ID!$X:$X,ID!$V:$V,$L1001)</f>
        <v>0</v>
      </c>
      <c r="N1001" s="99"/>
      <c r="O1001" s="103">
        <f>SUMIFS(ID!$AD:$AD,ID!$AB:$AB,$N1001)</f>
        <v>0</v>
      </c>
      <c r="P1001" s="99" t="str">
        <f t="shared" si="131"/>
        <v/>
      </c>
      <c r="Q1001" s="22">
        <f t="shared" si="130"/>
        <v>0</v>
      </c>
      <c r="R1001" s="30"/>
      <c r="S1001" s="22">
        <f t="shared" si="132"/>
        <v>0</v>
      </c>
      <c r="T1001" s="30"/>
      <c r="U1001" s="22">
        <f t="shared" si="133"/>
        <v>0</v>
      </c>
      <c r="V1001" s="78">
        <f t="shared" si="137"/>
        <v>0</v>
      </c>
      <c r="W1001" s="22">
        <f t="shared" si="134"/>
        <v>0</v>
      </c>
      <c r="X1001" s="76"/>
      <c r="Y1001" s="22">
        <f>IF(OR(X1001="",X1001=ФИО!$Q$8),0,IF(COUNTIF(X:X,X1001)=1,0,1))</f>
        <v>0</v>
      </c>
      <c r="AA1001" s="2">
        <f>INDEX(ФИО!B:B,SUMIFS(ФИО!D:D,ФИО!Q:Q,БЮДЖЕТ!X1001))</f>
        <v>0</v>
      </c>
    </row>
    <row r="1002" spans="1:27" x14ac:dyDescent="0.25">
      <c r="A1002" s="1"/>
      <c r="B1002" s="5">
        <f t="shared" si="135"/>
        <v>1002</v>
      </c>
      <c r="C1002" s="5" t="str">
        <f t="shared" si="136"/>
        <v/>
      </c>
      <c r="D1002" s="99"/>
      <c r="E1002" s="103">
        <f>SUMIFS(ID!$H:$H,ID!$F:$F,$D1002)</f>
        <v>0</v>
      </c>
      <c r="F1002" s="99"/>
      <c r="G1002" s="103">
        <f>SUMIFS(ID!$L:$L,ID!$J:$J,$F1002)</f>
        <v>0</v>
      </c>
      <c r="H1002" s="99"/>
      <c r="I1002" s="103">
        <f>SUMIFS(ID!$P:$P,ID!$N:$N,$H1002)</f>
        <v>0</v>
      </c>
      <c r="J1002" s="99"/>
      <c r="K1002" s="103">
        <f>SUMIFS(ID!$T:$T,ID!$R:$R,$J1002)</f>
        <v>0</v>
      </c>
      <c r="L1002" s="99"/>
      <c r="M1002" s="103">
        <f>SUMIFS(ID!$X:$X,ID!$V:$V,$L1002)</f>
        <v>0</v>
      </c>
      <c r="N1002" s="99"/>
      <c r="O1002" s="103">
        <f>SUMIFS(ID!$AD:$AD,ID!$AB:$AB,$N1002)</f>
        <v>0</v>
      </c>
      <c r="P1002" s="99" t="str">
        <f t="shared" si="131"/>
        <v/>
      </c>
      <c r="Q1002" s="22">
        <f t="shared" si="130"/>
        <v>0</v>
      </c>
      <c r="R1002" s="30"/>
      <c r="S1002" s="22">
        <f t="shared" si="132"/>
        <v>0</v>
      </c>
      <c r="T1002" s="30"/>
      <c r="U1002" s="22">
        <f t="shared" si="133"/>
        <v>0</v>
      </c>
      <c r="V1002" s="78">
        <f t="shared" si="137"/>
        <v>0</v>
      </c>
      <c r="W1002" s="22">
        <f t="shared" si="134"/>
        <v>0</v>
      </c>
      <c r="X1002" s="76"/>
      <c r="Y1002" s="22">
        <f>IF(OR(X1002="",X1002=ФИО!$Q$8),0,IF(COUNTIF(X:X,X1002)=1,0,1))</f>
        <v>0</v>
      </c>
      <c r="AA1002" s="2">
        <f>INDEX(ФИО!B:B,SUMIFS(ФИО!D:D,ФИО!Q:Q,БЮДЖЕТ!X1002))</f>
        <v>0</v>
      </c>
    </row>
    <row r="1003" spans="1:27" x14ac:dyDescent="0.25">
      <c r="A1003" s="1"/>
      <c r="B1003" s="5">
        <f t="shared" si="135"/>
        <v>1003</v>
      </c>
      <c r="C1003" s="5" t="str">
        <f t="shared" si="136"/>
        <v/>
      </c>
      <c r="D1003" s="99"/>
      <c r="E1003" s="103">
        <f>SUMIFS(ID!$H:$H,ID!$F:$F,$D1003)</f>
        <v>0</v>
      </c>
      <c r="F1003" s="99"/>
      <c r="G1003" s="103">
        <f>SUMIFS(ID!$L:$L,ID!$J:$J,$F1003)</f>
        <v>0</v>
      </c>
      <c r="H1003" s="99"/>
      <c r="I1003" s="103">
        <f>SUMIFS(ID!$P:$P,ID!$N:$N,$H1003)</f>
        <v>0</v>
      </c>
      <c r="J1003" s="99"/>
      <c r="K1003" s="103">
        <f>SUMIFS(ID!$T:$T,ID!$R:$R,$J1003)</f>
        <v>0</v>
      </c>
      <c r="L1003" s="99"/>
      <c r="M1003" s="103">
        <f>SUMIFS(ID!$X:$X,ID!$V:$V,$L1003)</f>
        <v>0</v>
      </c>
      <c r="N1003" s="99"/>
      <c r="O1003" s="103">
        <f>SUMIFS(ID!$AD:$AD,ID!$AB:$AB,$N1003)</f>
        <v>0</v>
      </c>
      <c r="P1003" s="99" t="str">
        <f t="shared" si="131"/>
        <v/>
      </c>
      <c r="Q1003" s="22">
        <f t="shared" si="130"/>
        <v>0</v>
      </c>
      <c r="R1003" s="30"/>
      <c r="S1003" s="22">
        <f t="shared" si="132"/>
        <v>0</v>
      </c>
      <c r="T1003" s="30"/>
      <c r="U1003" s="22">
        <f t="shared" si="133"/>
        <v>0</v>
      </c>
      <c r="V1003" s="78">
        <f t="shared" si="137"/>
        <v>0</v>
      </c>
      <c r="W1003" s="22">
        <f t="shared" si="134"/>
        <v>0</v>
      </c>
      <c r="X1003" s="76"/>
      <c r="Y1003" s="22">
        <f>IF(OR(X1003="",X1003=ФИО!$Q$8),0,IF(COUNTIF(X:X,X1003)=1,0,1))</f>
        <v>0</v>
      </c>
      <c r="AA1003" s="2">
        <f>INDEX(ФИО!B:B,SUMIFS(ФИО!D:D,ФИО!Q:Q,БЮДЖЕТ!X1003))</f>
        <v>0</v>
      </c>
    </row>
    <row r="1004" spans="1:27" x14ac:dyDescent="0.25">
      <c r="A1004" s="1"/>
      <c r="B1004" s="5">
        <f t="shared" si="135"/>
        <v>1004</v>
      </c>
      <c r="C1004" s="5" t="str">
        <f t="shared" si="136"/>
        <v/>
      </c>
      <c r="D1004" s="99"/>
      <c r="E1004" s="103">
        <f>SUMIFS(ID!$H:$H,ID!$F:$F,$D1004)</f>
        <v>0</v>
      </c>
      <c r="F1004" s="99"/>
      <c r="G1004" s="103">
        <f>SUMIFS(ID!$L:$L,ID!$J:$J,$F1004)</f>
        <v>0</v>
      </c>
      <c r="H1004" s="99"/>
      <c r="I1004" s="103">
        <f>SUMIFS(ID!$P:$P,ID!$N:$N,$H1004)</f>
        <v>0</v>
      </c>
      <c r="J1004" s="99"/>
      <c r="K1004" s="103">
        <f>SUMIFS(ID!$T:$T,ID!$R:$R,$J1004)</f>
        <v>0</v>
      </c>
      <c r="L1004" s="99"/>
      <c r="M1004" s="103">
        <f>SUMIFS(ID!$X:$X,ID!$V:$V,$L1004)</f>
        <v>0</v>
      </c>
      <c r="N1004" s="99"/>
      <c r="O1004" s="103">
        <f>SUMIFS(ID!$AD:$AD,ID!$AB:$AB,$N1004)</f>
        <v>0</v>
      </c>
      <c r="P1004" s="99" t="str">
        <f t="shared" si="131"/>
        <v/>
      </c>
      <c r="Q1004" s="22">
        <f t="shared" si="130"/>
        <v>0</v>
      </c>
      <c r="R1004" s="30"/>
      <c r="S1004" s="22">
        <f t="shared" si="132"/>
        <v>0</v>
      </c>
      <c r="T1004" s="30"/>
      <c r="U1004" s="22">
        <f t="shared" si="133"/>
        <v>0</v>
      </c>
      <c r="V1004" s="78">
        <f t="shared" si="137"/>
        <v>0</v>
      </c>
      <c r="W1004" s="22">
        <f t="shared" si="134"/>
        <v>0</v>
      </c>
      <c r="X1004" s="76"/>
      <c r="Y1004" s="22">
        <f>IF(OR(X1004="",X1004=ФИО!$Q$8),0,IF(COUNTIF(X:X,X1004)=1,0,1))</f>
        <v>0</v>
      </c>
      <c r="AA1004" s="2">
        <f>INDEX(ФИО!B:B,SUMIFS(ФИО!D:D,ФИО!Q:Q,БЮДЖЕТ!X1004))</f>
        <v>0</v>
      </c>
    </row>
    <row r="1005" spans="1:27" x14ac:dyDescent="0.25">
      <c r="A1005" s="1"/>
      <c r="B1005" s="5">
        <f t="shared" si="135"/>
        <v>1005</v>
      </c>
      <c r="C1005" s="5" t="str">
        <f t="shared" si="136"/>
        <v/>
      </c>
      <c r="D1005" s="99"/>
      <c r="E1005" s="103">
        <f>SUMIFS(ID!$H:$H,ID!$F:$F,$D1005)</f>
        <v>0</v>
      </c>
      <c r="F1005" s="99"/>
      <c r="G1005" s="103">
        <f>SUMIFS(ID!$L:$L,ID!$J:$J,$F1005)</f>
        <v>0</v>
      </c>
      <c r="H1005" s="99"/>
      <c r="I1005" s="103">
        <f>SUMIFS(ID!$P:$P,ID!$N:$N,$H1005)</f>
        <v>0</v>
      </c>
      <c r="J1005" s="99"/>
      <c r="K1005" s="103">
        <f>SUMIFS(ID!$T:$T,ID!$R:$R,$J1005)</f>
        <v>0</v>
      </c>
      <c r="L1005" s="99"/>
      <c r="M1005" s="103">
        <f>SUMIFS(ID!$X:$X,ID!$V:$V,$L1005)</f>
        <v>0</v>
      </c>
      <c r="N1005" s="99"/>
      <c r="O1005" s="103">
        <f>SUMIFS(ID!$AD:$AD,ID!$AB:$AB,$N1005)</f>
        <v>0</v>
      </c>
      <c r="P1005" s="99" t="str">
        <f t="shared" si="131"/>
        <v/>
      </c>
      <c r="Q1005" s="22">
        <f t="shared" si="130"/>
        <v>0</v>
      </c>
      <c r="R1005" s="30"/>
      <c r="S1005" s="22">
        <f t="shared" si="132"/>
        <v>0</v>
      </c>
      <c r="T1005" s="30"/>
      <c r="U1005" s="22">
        <f t="shared" si="133"/>
        <v>0</v>
      </c>
      <c r="V1005" s="78">
        <f t="shared" si="137"/>
        <v>0</v>
      </c>
      <c r="W1005" s="22">
        <f t="shared" si="134"/>
        <v>0</v>
      </c>
      <c r="X1005" s="76"/>
      <c r="Y1005" s="22">
        <f>IF(OR(X1005="",X1005=ФИО!$Q$8),0,IF(COUNTIF(X:X,X1005)=1,0,1))</f>
        <v>0</v>
      </c>
      <c r="AA1005" s="2">
        <f>INDEX(ФИО!B:B,SUMIFS(ФИО!D:D,ФИО!Q:Q,БЮДЖЕТ!X1005))</f>
        <v>0</v>
      </c>
    </row>
    <row r="1006" spans="1:27" x14ac:dyDescent="0.25">
      <c r="A1006" s="1"/>
      <c r="B1006" s="5">
        <f t="shared" si="135"/>
        <v>1006</v>
      </c>
      <c r="C1006" s="5" t="str">
        <f t="shared" si="136"/>
        <v/>
      </c>
      <c r="D1006" s="99"/>
      <c r="E1006" s="103">
        <f>SUMIFS(ID!$H:$H,ID!$F:$F,$D1006)</f>
        <v>0</v>
      </c>
      <c r="F1006" s="99"/>
      <c r="G1006" s="103">
        <f>SUMIFS(ID!$L:$L,ID!$J:$J,$F1006)</f>
        <v>0</v>
      </c>
      <c r="H1006" s="99"/>
      <c r="I1006" s="103">
        <f>SUMIFS(ID!$P:$P,ID!$N:$N,$H1006)</f>
        <v>0</v>
      </c>
      <c r="J1006" s="99"/>
      <c r="K1006" s="103">
        <f>SUMIFS(ID!$T:$T,ID!$R:$R,$J1006)</f>
        <v>0</v>
      </c>
      <c r="L1006" s="99"/>
      <c r="M1006" s="103">
        <f>SUMIFS(ID!$X:$X,ID!$V:$V,$L1006)</f>
        <v>0</v>
      </c>
      <c r="N1006" s="99"/>
      <c r="O1006" s="103">
        <f>SUMIFS(ID!$AD:$AD,ID!$AB:$AB,$N1006)</f>
        <v>0</v>
      </c>
      <c r="P1006" s="99" t="str">
        <f t="shared" si="131"/>
        <v/>
      </c>
      <c r="Q1006" s="22">
        <f t="shared" si="130"/>
        <v>0</v>
      </c>
      <c r="R1006" s="30"/>
      <c r="S1006" s="22">
        <f t="shared" si="132"/>
        <v>0</v>
      </c>
      <c r="T1006" s="30"/>
      <c r="U1006" s="22">
        <f t="shared" si="133"/>
        <v>0</v>
      </c>
      <c r="V1006" s="78">
        <f t="shared" si="137"/>
        <v>0</v>
      </c>
      <c r="W1006" s="22">
        <f t="shared" si="134"/>
        <v>0</v>
      </c>
      <c r="X1006" s="76"/>
      <c r="Y1006" s="22">
        <f>IF(OR(X1006="",X1006=ФИО!$Q$8),0,IF(COUNTIF(X:X,X1006)=1,0,1))</f>
        <v>0</v>
      </c>
      <c r="AA1006" s="2">
        <f>INDEX(ФИО!B:B,SUMIFS(ФИО!D:D,ФИО!Q:Q,БЮДЖЕТ!X1006))</f>
        <v>0</v>
      </c>
    </row>
    <row r="1007" spans="1:27" x14ac:dyDescent="0.25">
      <c r="A1007" s="1"/>
      <c r="B1007" s="5">
        <f t="shared" si="135"/>
        <v>1007</v>
      </c>
      <c r="C1007" s="5" t="str">
        <f t="shared" si="136"/>
        <v/>
      </c>
      <c r="D1007" s="99"/>
      <c r="E1007" s="103">
        <f>SUMIFS(ID!$H:$H,ID!$F:$F,$D1007)</f>
        <v>0</v>
      </c>
      <c r="F1007" s="99"/>
      <c r="G1007" s="103">
        <f>SUMIFS(ID!$L:$L,ID!$J:$J,$F1007)</f>
        <v>0</v>
      </c>
      <c r="H1007" s="99"/>
      <c r="I1007" s="103">
        <f>SUMIFS(ID!$P:$P,ID!$N:$N,$H1007)</f>
        <v>0</v>
      </c>
      <c r="J1007" s="99"/>
      <c r="K1007" s="103">
        <f>SUMIFS(ID!$T:$T,ID!$R:$R,$J1007)</f>
        <v>0</v>
      </c>
      <c r="L1007" s="99"/>
      <c r="M1007" s="103">
        <f>SUMIFS(ID!$X:$X,ID!$V:$V,$L1007)</f>
        <v>0</v>
      </c>
      <c r="N1007" s="99"/>
      <c r="O1007" s="103">
        <f>SUMIFS(ID!$AD:$AD,ID!$AB:$AB,$N1007)</f>
        <v>0</v>
      </c>
      <c r="P1007" s="99" t="str">
        <f t="shared" si="131"/>
        <v/>
      </c>
      <c r="Q1007" s="22">
        <f t="shared" si="130"/>
        <v>0</v>
      </c>
      <c r="R1007" s="30"/>
      <c r="S1007" s="22">
        <f t="shared" si="132"/>
        <v>0</v>
      </c>
      <c r="T1007" s="30"/>
      <c r="U1007" s="22">
        <f t="shared" si="133"/>
        <v>0</v>
      </c>
      <c r="V1007" s="78">
        <f t="shared" si="137"/>
        <v>0</v>
      </c>
      <c r="W1007" s="22">
        <f t="shared" si="134"/>
        <v>0</v>
      </c>
      <c r="X1007" s="76"/>
      <c r="Y1007" s="22">
        <f>IF(OR(X1007="",X1007=ФИО!$Q$8),0,IF(COUNTIF(X:X,X1007)=1,0,1))</f>
        <v>0</v>
      </c>
      <c r="AA1007" s="2">
        <f>INDEX(ФИО!B:B,SUMIFS(ФИО!D:D,ФИО!Q:Q,БЮДЖЕТ!X1007))</f>
        <v>0</v>
      </c>
    </row>
    <row r="1008" spans="1:27" x14ac:dyDescent="0.25">
      <c r="A1008" s="1"/>
      <c r="B1008" s="5">
        <f t="shared" si="135"/>
        <v>1008</v>
      </c>
      <c r="C1008" s="5" t="str">
        <f t="shared" si="136"/>
        <v/>
      </c>
      <c r="D1008" s="99"/>
      <c r="E1008" s="103">
        <f>SUMIFS(ID!$H:$H,ID!$F:$F,$D1008)</f>
        <v>0</v>
      </c>
      <c r="F1008" s="99"/>
      <c r="G1008" s="103">
        <f>SUMIFS(ID!$L:$L,ID!$J:$J,$F1008)</f>
        <v>0</v>
      </c>
      <c r="H1008" s="99"/>
      <c r="I1008" s="103">
        <f>SUMIFS(ID!$P:$P,ID!$N:$N,$H1008)</f>
        <v>0</v>
      </c>
      <c r="J1008" s="99"/>
      <c r="K1008" s="103">
        <f>SUMIFS(ID!$T:$T,ID!$R:$R,$J1008)</f>
        <v>0</v>
      </c>
      <c r="L1008" s="99"/>
      <c r="M1008" s="103">
        <f>SUMIFS(ID!$X:$X,ID!$V:$V,$L1008)</f>
        <v>0</v>
      </c>
      <c r="N1008" s="99"/>
      <c r="O1008" s="103">
        <f>SUMIFS(ID!$AD:$AD,ID!$AB:$AB,$N1008)</f>
        <v>0</v>
      </c>
      <c r="P1008" s="99" t="str">
        <f t="shared" si="131"/>
        <v/>
      </c>
      <c r="Q1008" s="22">
        <f t="shared" si="130"/>
        <v>0</v>
      </c>
      <c r="R1008" s="30"/>
      <c r="S1008" s="22">
        <f t="shared" si="132"/>
        <v>0</v>
      </c>
      <c r="T1008" s="30"/>
      <c r="U1008" s="22">
        <f t="shared" si="133"/>
        <v>0</v>
      </c>
      <c r="V1008" s="78">
        <f t="shared" si="137"/>
        <v>0</v>
      </c>
      <c r="W1008" s="22">
        <f t="shared" si="134"/>
        <v>0</v>
      </c>
      <c r="X1008" s="76"/>
      <c r="Y1008" s="22">
        <f>IF(OR(X1008="",X1008=ФИО!$Q$8),0,IF(COUNTIF(X:X,X1008)=1,0,1))</f>
        <v>0</v>
      </c>
      <c r="AA1008" s="2">
        <f>INDEX(ФИО!B:B,SUMIFS(ФИО!D:D,ФИО!Q:Q,БЮДЖЕТ!X1008))</f>
        <v>0</v>
      </c>
    </row>
    <row r="1009" spans="1:27" x14ac:dyDescent="0.25">
      <c r="A1009" s="1"/>
      <c r="B1009" s="5">
        <f t="shared" si="135"/>
        <v>1009</v>
      </c>
      <c r="C1009" s="5" t="str">
        <f t="shared" si="136"/>
        <v/>
      </c>
      <c r="D1009" s="99"/>
      <c r="E1009" s="103">
        <f>SUMIFS(ID!$H:$H,ID!$F:$F,$D1009)</f>
        <v>0</v>
      </c>
      <c r="F1009" s="99"/>
      <c r="G1009" s="103">
        <f>SUMIFS(ID!$L:$L,ID!$J:$J,$F1009)</f>
        <v>0</v>
      </c>
      <c r="H1009" s="99"/>
      <c r="I1009" s="103">
        <f>SUMIFS(ID!$P:$P,ID!$N:$N,$H1009)</f>
        <v>0</v>
      </c>
      <c r="J1009" s="99"/>
      <c r="K1009" s="103">
        <f>SUMIFS(ID!$T:$T,ID!$R:$R,$J1009)</f>
        <v>0</v>
      </c>
      <c r="L1009" s="99"/>
      <c r="M1009" s="103">
        <f>SUMIFS(ID!$X:$X,ID!$V:$V,$L1009)</f>
        <v>0</v>
      </c>
      <c r="N1009" s="99"/>
      <c r="O1009" s="103">
        <f>SUMIFS(ID!$AD:$AD,ID!$AB:$AB,$N1009)</f>
        <v>0</v>
      </c>
      <c r="P1009" s="99" t="str">
        <f t="shared" si="131"/>
        <v/>
      </c>
      <c r="Q1009" s="22">
        <f t="shared" si="130"/>
        <v>0</v>
      </c>
      <c r="R1009" s="30"/>
      <c r="S1009" s="22">
        <f t="shared" si="132"/>
        <v>0</v>
      </c>
      <c r="T1009" s="30"/>
      <c r="U1009" s="22">
        <f t="shared" si="133"/>
        <v>0</v>
      </c>
      <c r="V1009" s="78">
        <f t="shared" si="137"/>
        <v>0</v>
      </c>
      <c r="W1009" s="22">
        <f t="shared" si="134"/>
        <v>0</v>
      </c>
      <c r="X1009" s="76"/>
      <c r="Y1009" s="22">
        <f>IF(OR(X1009="",X1009=ФИО!$Q$8),0,IF(COUNTIF(X:X,X1009)=1,0,1))</f>
        <v>0</v>
      </c>
      <c r="AA1009" s="2">
        <f>INDEX(ФИО!B:B,SUMIFS(ФИО!D:D,ФИО!Q:Q,БЮДЖЕТ!X1009))</f>
        <v>0</v>
      </c>
    </row>
    <row r="1010" spans="1:27" x14ac:dyDescent="0.25">
      <c r="A1010" s="1"/>
      <c r="B1010" s="5">
        <f t="shared" si="135"/>
        <v>1010</v>
      </c>
      <c r="C1010" s="5" t="str">
        <f t="shared" si="136"/>
        <v/>
      </c>
      <c r="D1010" s="99"/>
      <c r="E1010" s="103">
        <f>SUMIFS(ID!$H:$H,ID!$F:$F,$D1010)</f>
        <v>0</v>
      </c>
      <c r="F1010" s="99"/>
      <c r="G1010" s="103">
        <f>SUMIFS(ID!$L:$L,ID!$J:$J,$F1010)</f>
        <v>0</v>
      </c>
      <c r="H1010" s="99"/>
      <c r="I1010" s="103">
        <f>SUMIFS(ID!$P:$P,ID!$N:$N,$H1010)</f>
        <v>0</v>
      </c>
      <c r="J1010" s="99"/>
      <c r="K1010" s="103">
        <f>SUMIFS(ID!$T:$T,ID!$R:$R,$J1010)</f>
        <v>0</v>
      </c>
      <c r="L1010" s="99"/>
      <c r="M1010" s="103">
        <f>SUMIFS(ID!$X:$X,ID!$V:$V,$L1010)</f>
        <v>0</v>
      </c>
      <c r="N1010" s="99"/>
      <c r="O1010" s="103">
        <f>SUMIFS(ID!$AD:$AD,ID!$AB:$AB,$N1010)</f>
        <v>0</v>
      </c>
      <c r="P1010" s="99" t="str">
        <f t="shared" si="131"/>
        <v/>
      </c>
      <c r="Q1010" s="22">
        <f t="shared" si="130"/>
        <v>0</v>
      </c>
      <c r="R1010" s="30"/>
      <c r="S1010" s="22">
        <f t="shared" si="132"/>
        <v>0</v>
      </c>
      <c r="T1010" s="30"/>
      <c r="U1010" s="22">
        <f t="shared" si="133"/>
        <v>0</v>
      </c>
      <c r="V1010" s="78">
        <f t="shared" si="137"/>
        <v>0</v>
      </c>
      <c r="W1010" s="22">
        <f t="shared" si="134"/>
        <v>0</v>
      </c>
      <c r="X1010" s="76"/>
      <c r="Y1010" s="22">
        <f>IF(OR(X1010="",X1010=ФИО!$Q$8),0,IF(COUNTIF(X:X,X1010)=1,0,1))</f>
        <v>0</v>
      </c>
      <c r="AA1010" s="2">
        <f>INDEX(ФИО!B:B,SUMIFS(ФИО!D:D,ФИО!Q:Q,БЮДЖЕТ!X1010))</f>
        <v>0</v>
      </c>
    </row>
    <row r="1011" spans="1:27" x14ac:dyDescent="0.25">
      <c r="A1011" s="1"/>
      <c r="B1011" s="5">
        <f t="shared" si="135"/>
        <v>1011</v>
      </c>
      <c r="C1011" s="5" t="str">
        <f t="shared" si="136"/>
        <v/>
      </c>
      <c r="D1011" s="99"/>
      <c r="E1011" s="103">
        <f>SUMIFS(ID!$H:$H,ID!$F:$F,$D1011)</f>
        <v>0</v>
      </c>
      <c r="F1011" s="99"/>
      <c r="G1011" s="103">
        <f>SUMIFS(ID!$L:$L,ID!$J:$J,$F1011)</f>
        <v>0</v>
      </c>
      <c r="H1011" s="99"/>
      <c r="I1011" s="103">
        <f>SUMIFS(ID!$P:$P,ID!$N:$N,$H1011)</f>
        <v>0</v>
      </c>
      <c r="J1011" s="99"/>
      <c r="K1011" s="103">
        <f>SUMIFS(ID!$T:$T,ID!$R:$R,$J1011)</f>
        <v>0</v>
      </c>
      <c r="L1011" s="99"/>
      <c r="M1011" s="103">
        <f>SUMIFS(ID!$X:$X,ID!$V:$V,$L1011)</f>
        <v>0</v>
      </c>
      <c r="N1011" s="99"/>
      <c r="O1011" s="103">
        <f>SUMIFS(ID!$AD:$AD,ID!$AB:$AB,$N1011)</f>
        <v>0</v>
      </c>
      <c r="P1011" s="99" t="str">
        <f t="shared" si="131"/>
        <v/>
      </c>
      <c r="Q1011" s="22">
        <f t="shared" si="130"/>
        <v>0</v>
      </c>
      <c r="R1011" s="30"/>
      <c r="S1011" s="22">
        <f t="shared" si="132"/>
        <v>0</v>
      </c>
      <c r="T1011" s="30"/>
      <c r="U1011" s="22">
        <f t="shared" si="133"/>
        <v>0</v>
      </c>
      <c r="V1011" s="78">
        <f t="shared" si="137"/>
        <v>0</v>
      </c>
      <c r="W1011" s="22">
        <f t="shared" si="134"/>
        <v>0</v>
      </c>
      <c r="X1011" s="76"/>
      <c r="Y1011" s="22">
        <f>IF(OR(X1011="",X1011=ФИО!$Q$8),0,IF(COUNTIF(X:X,X1011)=1,0,1))</f>
        <v>0</v>
      </c>
      <c r="AA1011" s="2">
        <f>INDEX(ФИО!B:B,SUMIFS(ФИО!D:D,ФИО!Q:Q,БЮДЖЕТ!X1011))</f>
        <v>0</v>
      </c>
    </row>
    <row r="1012" spans="1:27" x14ac:dyDescent="0.25">
      <c r="A1012" s="1"/>
      <c r="B1012" s="5">
        <f t="shared" si="135"/>
        <v>1012</v>
      </c>
      <c r="C1012" s="5" t="str">
        <f t="shared" si="136"/>
        <v/>
      </c>
      <c r="D1012" s="99"/>
      <c r="E1012" s="103">
        <f>SUMIFS(ID!$H:$H,ID!$F:$F,$D1012)</f>
        <v>0</v>
      </c>
      <c r="F1012" s="99"/>
      <c r="G1012" s="103">
        <f>SUMIFS(ID!$L:$L,ID!$J:$J,$F1012)</f>
        <v>0</v>
      </c>
      <c r="H1012" s="99"/>
      <c r="I1012" s="103">
        <f>SUMIFS(ID!$P:$P,ID!$N:$N,$H1012)</f>
        <v>0</v>
      </c>
      <c r="J1012" s="99"/>
      <c r="K1012" s="103">
        <f>SUMIFS(ID!$T:$T,ID!$R:$R,$J1012)</f>
        <v>0</v>
      </c>
      <c r="L1012" s="99"/>
      <c r="M1012" s="103">
        <f>SUMIFS(ID!$X:$X,ID!$V:$V,$L1012)</f>
        <v>0</v>
      </c>
      <c r="N1012" s="99"/>
      <c r="O1012" s="103">
        <f>SUMIFS(ID!$AD:$AD,ID!$AB:$AB,$N1012)</f>
        <v>0</v>
      </c>
      <c r="P1012" s="99" t="str">
        <f t="shared" si="131"/>
        <v/>
      </c>
      <c r="Q1012" s="22">
        <f t="shared" si="130"/>
        <v>0</v>
      </c>
      <c r="R1012" s="30"/>
      <c r="S1012" s="22">
        <f t="shared" si="132"/>
        <v>0</v>
      </c>
      <c r="T1012" s="30"/>
      <c r="U1012" s="22">
        <f t="shared" si="133"/>
        <v>0</v>
      </c>
      <c r="V1012" s="78">
        <f t="shared" si="137"/>
        <v>0</v>
      </c>
      <c r="W1012" s="22">
        <f t="shared" si="134"/>
        <v>0</v>
      </c>
      <c r="X1012" s="76"/>
      <c r="Y1012" s="22">
        <f>IF(OR(X1012="",X1012=ФИО!$Q$8),0,IF(COUNTIF(X:X,X1012)=1,0,1))</f>
        <v>0</v>
      </c>
      <c r="AA1012" s="2">
        <f>INDEX(ФИО!B:B,SUMIFS(ФИО!D:D,ФИО!Q:Q,БЮДЖЕТ!X1012))</f>
        <v>0</v>
      </c>
    </row>
    <row r="1013" spans="1:27" x14ac:dyDescent="0.25">
      <c r="A1013" s="1"/>
      <c r="B1013" s="5">
        <f t="shared" si="135"/>
        <v>1013</v>
      </c>
      <c r="C1013" s="5" t="str">
        <f t="shared" si="136"/>
        <v/>
      </c>
      <c r="D1013" s="99"/>
      <c r="E1013" s="103">
        <f>SUMIFS(ID!$H:$H,ID!$F:$F,$D1013)</f>
        <v>0</v>
      </c>
      <c r="F1013" s="99"/>
      <c r="G1013" s="103">
        <f>SUMIFS(ID!$L:$L,ID!$J:$J,$F1013)</f>
        <v>0</v>
      </c>
      <c r="H1013" s="99"/>
      <c r="I1013" s="103">
        <f>SUMIFS(ID!$P:$P,ID!$N:$N,$H1013)</f>
        <v>0</v>
      </c>
      <c r="J1013" s="99"/>
      <c r="K1013" s="103">
        <f>SUMIFS(ID!$T:$T,ID!$R:$R,$J1013)</f>
        <v>0</v>
      </c>
      <c r="L1013" s="99"/>
      <c r="M1013" s="103">
        <f>SUMIFS(ID!$X:$X,ID!$V:$V,$L1013)</f>
        <v>0</v>
      </c>
      <c r="N1013" s="99"/>
      <c r="O1013" s="103">
        <f>SUMIFS(ID!$AD:$AD,ID!$AB:$AB,$N1013)</f>
        <v>0</v>
      </c>
      <c r="P1013" s="99" t="str">
        <f t="shared" si="131"/>
        <v/>
      </c>
      <c r="Q1013" s="22">
        <f t="shared" si="130"/>
        <v>0</v>
      </c>
      <c r="R1013" s="30"/>
      <c r="S1013" s="22">
        <f t="shared" si="132"/>
        <v>0</v>
      </c>
      <c r="T1013" s="30"/>
      <c r="U1013" s="22">
        <f t="shared" si="133"/>
        <v>0</v>
      </c>
      <c r="V1013" s="78">
        <f t="shared" si="137"/>
        <v>0</v>
      </c>
      <c r="W1013" s="22">
        <f t="shared" si="134"/>
        <v>0</v>
      </c>
      <c r="X1013" s="76"/>
      <c r="Y1013" s="22">
        <f>IF(OR(X1013="",X1013=ФИО!$Q$8),0,IF(COUNTIF(X:X,X1013)=1,0,1))</f>
        <v>0</v>
      </c>
      <c r="AA1013" s="2">
        <f>INDEX(ФИО!B:B,SUMIFS(ФИО!D:D,ФИО!Q:Q,БЮДЖЕТ!X1013))</f>
        <v>0</v>
      </c>
    </row>
    <row r="1014" spans="1:27" x14ac:dyDescent="0.25">
      <c r="A1014" s="1"/>
      <c r="B1014" s="5">
        <f t="shared" si="135"/>
        <v>1014</v>
      </c>
      <c r="C1014" s="5" t="str">
        <f t="shared" si="136"/>
        <v/>
      </c>
      <c r="D1014" s="99"/>
      <c r="E1014" s="103">
        <f>SUMIFS(ID!$H:$H,ID!$F:$F,$D1014)</f>
        <v>0</v>
      </c>
      <c r="F1014" s="99"/>
      <c r="G1014" s="103">
        <f>SUMIFS(ID!$L:$L,ID!$J:$J,$F1014)</f>
        <v>0</v>
      </c>
      <c r="H1014" s="99"/>
      <c r="I1014" s="103">
        <f>SUMIFS(ID!$P:$P,ID!$N:$N,$H1014)</f>
        <v>0</v>
      </c>
      <c r="J1014" s="99"/>
      <c r="K1014" s="103">
        <f>SUMIFS(ID!$T:$T,ID!$R:$R,$J1014)</f>
        <v>0</v>
      </c>
      <c r="L1014" s="99"/>
      <c r="M1014" s="103">
        <f>SUMIFS(ID!$X:$X,ID!$V:$V,$L1014)</f>
        <v>0</v>
      </c>
      <c r="N1014" s="99"/>
      <c r="O1014" s="103">
        <f>SUMIFS(ID!$AD:$AD,ID!$AB:$AB,$N1014)</f>
        <v>0</v>
      </c>
      <c r="P1014" s="99" t="str">
        <f t="shared" si="131"/>
        <v/>
      </c>
      <c r="Q1014" s="22">
        <f t="shared" si="130"/>
        <v>0</v>
      </c>
      <c r="R1014" s="30"/>
      <c r="S1014" s="22">
        <f t="shared" si="132"/>
        <v>0</v>
      </c>
      <c r="T1014" s="30"/>
      <c r="U1014" s="22">
        <f t="shared" si="133"/>
        <v>0</v>
      </c>
      <c r="V1014" s="78">
        <f t="shared" si="137"/>
        <v>0</v>
      </c>
      <c r="W1014" s="22">
        <f t="shared" si="134"/>
        <v>0</v>
      </c>
      <c r="X1014" s="76"/>
      <c r="Y1014" s="22">
        <f>IF(OR(X1014="",X1014=ФИО!$Q$8),0,IF(COUNTIF(X:X,X1014)=1,0,1))</f>
        <v>0</v>
      </c>
      <c r="AA1014" s="2">
        <f>INDEX(ФИО!B:B,SUMIFS(ФИО!D:D,ФИО!Q:Q,БЮДЖЕТ!X1014))</f>
        <v>0</v>
      </c>
    </row>
    <row r="1015" spans="1:27" x14ac:dyDescent="0.25">
      <c r="A1015" s="1"/>
      <c r="B1015" s="5">
        <f t="shared" si="135"/>
        <v>1015</v>
      </c>
      <c r="C1015" s="5" t="str">
        <f t="shared" si="136"/>
        <v/>
      </c>
      <c r="D1015" s="99"/>
      <c r="E1015" s="103">
        <f>SUMIFS(ID!$H:$H,ID!$F:$F,$D1015)</f>
        <v>0</v>
      </c>
      <c r="F1015" s="99"/>
      <c r="G1015" s="103">
        <f>SUMIFS(ID!$L:$L,ID!$J:$J,$F1015)</f>
        <v>0</v>
      </c>
      <c r="H1015" s="99"/>
      <c r="I1015" s="103">
        <f>SUMIFS(ID!$P:$P,ID!$N:$N,$H1015)</f>
        <v>0</v>
      </c>
      <c r="J1015" s="99"/>
      <c r="K1015" s="103">
        <f>SUMIFS(ID!$T:$T,ID!$R:$R,$J1015)</f>
        <v>0</v>
      </c>
      <c r="L1015" s="99"/>
      <c r="M1015" s="103">
        <f>SUMIFS(ID!$X:$X,ID!$V:$V,$L1015)</f>
        <v>0</v>
      </c>
      <c r="N1015" s="99"/>
      <c r="O1015" s="103">
        <f>SUMIFS(ID!$AD:$AD,ID!$AB:$AB,$N1015)</f>
        <v>0</v>
      </c>
      <c r="P1015" s="99" t="str">
        <f t="shared" si="131"/>
        <v/>
      </c>
      <c r="Q1015" s="22">
        <f t="shared" si="130"/>
        <v>0</v>
      </c>
      <c r="R1015" s="30"/>
      <c r="S1015" s="22">
        <f t="shared" si="132"/>
        <v>0</v>
      </c>
      <c r="T1015" s="30"/>
      <c r="U1015" s="22">
        <f t="shared" si="133"/>
        <v>0</v>
      </c>
      <c r="V1015" s="78">
        <f t="shared" si="137"/>
        <v>0</v>
      </c>
      <c r="W1015" s="22">
        <f t="shared" si="134"/>
        <v>0</v>
      </c>
      <c r="X1015" s="76"/>
      <c r="Y1015" s="22">
        <f>IF(OR(X1015="",X1015=ФИО!$Q$8),0,IF(COUNTIF(X:X,X1015)=1,0,1))</f>
        <v>0</v>
      </c>
      <c r="AA1015" s="2">
        <f>INDEX(ФИО!B:B,SUMIFS(ФИО!D:D,ФИО!Q:Q,БЮДЖЕТ!X1015))</f>
        <v>0</v>
      </c>
    </row>
    <row r="1016" spans="1:27" x14ac:dyDescent="0.25">
      <c r="A1016" s="1"/>
      <c r="B1016" s="5">
        <f t="shared" si="135"/>
        <v>1016</v>
      </c>
      <c r="C1016" s="5" t="str">
        <f t="shared" si="136"/>
        <v/>
      </c>
      <c r="D1016" s="99"/>
      <c r="E1016" s="103">
        <f>SUMIFS(ID!$H:$H,ID!$F:$F,$D1016)</f>
        <v>0</v>
      </c>
      <c r="F1016" s="99"/>
      <c r="G1016" s="103">
        <f>SUMIFS(ID!$L:$L,ID!$J:$J,$F1016)</f>
        <v>0</v>
      </c>
      <c r="H1016" s="99"/>
      <c r="I1016" s="103">
        <f>SUMIFS(ID!$P:$P,ID!$N:$N,$H1016)</f>
        <v>0</v>
      </c>
      <c r="J1016" s="99"/>
      <c r="K1016" s="103">
        <f>SUMIFS(ID!$T:$T,ID!$R:$R,$J1016)</f>
        <v>0</v>
      </c>
      <c r="L1016" s="99"/>
      <c r="M1016" s="103">
        <f>SUMIFS(ID!$X:$X,ID!$V:$V,$L1016)</f>
        <v>0</v>
      </c>
      <c r="N1016" s="99"/>
      <c r="O1016" s="103">
        <f>SUMIFS(ID!$AD:$AD,ID!$AB:$AB,$N1016)</f>
        <v>0</v>
      </c>
      <c r="P1016" s="99" t="str">
        <f t="shared" si="131"/>
        <v/>
      </c>
      <c r="Q1016" s="22">
        <f t="shared" si="130"/>
        <v>0</v>
      </c>
      <c r="R1016" s="30"/>
      <c r="S1016" s="22">
        <f t="shared" si="132"/>
        <v>0</v>
      </c>
      <c r="T1016" s="30"/>
      <c r="U1016" s="22">
        <f t="shared" si="133"/>
        <v>0</v>
      </c>
      <c r="V1016" s="78">
        <f t="shared" si="137"/>
        <v>0</v>
      </c>
      <c r="W1016" s="22">
        <f t="shared" si="134"/>
        <v>0</v>
      </c>
      <c r="X1016" s="76"/>
      <c r="Y1016" s="22">
        <f>IF(OR(X1016="",X1016=ФИО!$Q$8),0,IF(COUNTIF(X:X,X1016)=1,0,1))</f>
        <v>0</v>
      </c>
      <c r="AA1016" s="2">
        <f>INDEX(ФИО!B:B,SUMIFS(ФИО!D:D,ФИО!Q:Q,БЮДЖЕТ!X1016))</f>
        <v>0</v>
      </c>
    </row>
    <row r="1017" spans="1:27" x14ac:dyDescent="0.25">
      <c r="A1017" s="1"/>
      <c r="B1017" s="5">
        <f t="shared" si="135"/>
        <v>1017</v>
      </c>
      <c r="C1017" s="5" t="str">
        <f t="shared" si="136"/>
        <v/>
      </c>
      <c r="D1017" s="99"/>
      <c r="E1017" s="103">
        <f>SUMIFS(ID!$H:$H,ID!$F:$F,$D1017)</f>
        <v>0</v>
      </c>
      <c r="F1017" s="99"/>
      <c r="G1017" s="103">
        <f>SUMIFS(ID!$L:$L,ID!$J:$J,$F1017)</f>
        <v>0</v>
      </c>
      <c r="H1017" s="99"/>
      <c r="I1017" s="103">
        <f>SUMIFS(ID!$P:$P,ID!$N:$N,$H1017)</f>
        <v>0</v>
      </c>
      <c r="J1017" s="99"/>
      <c r="K1017" s="103">
        <f>SUMIFS(ID!$T:$T,ID!$R:$R,$J1017)</f>
        <v>0</v>
      </c>
      <c r="L1017" s="99"/>
      <c r="M1017" s="103">
        <f>SUMIFS(ID!$X:$X,ID!$V:$V,$L1017)</f>
        <v>0</v>
      </c>
      <c r="N1017" s="99"/>
      <c r="O1017" s="103">
        <f>SUMIFS(ID!$AD:$AD,ID!$AB:$AB,$N1017)</f>
        <v>0</v>
      </c>
      <c r="P1017" s="99" t="str">
        <f t="shared" si="131"/>
        <v/>
      </c>
      <c r="Q1017" s="22">
        <f t="shared" si="130"/>
        <v>0</v>
      </c>
      <c r="R1017" s="30"/>
      <c r="S1017" s="22">
        <f t="shared" si="132"/>
        <v>0</v>
      </c>
      <c r="T1017" s="30"/>
      <c r="U1017" s="22">
        <f t="shared" si="133"/>
        <v>0</v>
      </c>
      <c r="V1017" s="78">
        <f t="shared" si="137"/>
        <v>0</v>
      </c>
      <c r="W1017" s="22">
        <f t="shared" si="134"/>
        <v>0</v>
      </c>
      <c r="X1017" s="76"/>
      <c r="Y1017" s="22">
        <f>IF(OR(X1017="",X1017=ФИО!$Q$8),0,IF(COUNTIF(X:X,X1017)=1,0,1))</f>
        <v>0</v>
      </c>
      <c r="AA1017" s="2">
        <f>INDEX(ФИО!B:B,SUMIFS(ФИО!D:D,ФИО!Q:Q,БЮДЖЕТ!X1017))</f>
        <v>0</v>
      </c>
    </row>
    <row r="1018" spans="1:27" x14ac:dyDescent="0.25">
      <c r="A1018" s="1"/>
      <c r="B1018" s="5">
        <f t="shared" si="135"/>
        <v>1018</v>
      </c>
      <c r="C1018" s="5" t="str">
        <f t="shared" si="136"/>
        <v/>
      </c>
      <c r="D1018" s="99"/>
      <c r="E1018" s="103">
        <f>SUMIFS(ID!$H:$H,ID!$F:$F,$D1018)</f>
        <v>0</v>
      </c>
      <c r="F1018" s="99"/>
      <c r="G1018" s="103">
        <f>SUMIFS(ID!$L:$L,ID!$J:$J,$F1018)</f>
        <v>0</v>
      </c>
      <c r="H1018" s="99"/>
      <c r="I1018" s="103">
        <f>SUMIFS(ID!$P:$P,ID!$N:$N,$H1018)</f>
        <v>0</v>
      </c>
      <c r="J1018" s="99"/>
      <c r="K1018" s="103">
        <f>SUMIFS(ID!$T:$T,ID!$R:$R,$J1018)</f>
        <v>0</v>
      </c>
      <c r="L1018" s="99"/>
      <c r="M1018" s="103">
        <f>SUMIFS(ID!$X:$X,ID!$V:$V,$L1018)</f>
        <v>0</v>
      </c>
      <c r="N1018" s="99"/>
      <c r="O1018" s="103">
        <f>SUMIFS(ID!$AD:$AD,ID!$AB:$AB,$N1018)</f>
        <v>0</v>
      </c>
      <c r="P1018" s="99" t="str">
        <f t="shared" si="131"/>
        <v/>
      </c>
      <c r="Q1018" s="22">
        <f t="shared" si="130"/>
        <v>0</v>
      </c>
      <c r="R1018" s="30"/>
      <c r="S1018" s="22">
        <f t="shared" si="132"/>
        <v>0</v>
      </c>
      <c r="T1018" s="30"/>
      <c r="U1018" s="22">
        <f t="shared" si="133"/>
        <v>0</v>
      </c>
      <c r="V1018" s="78">
        <f t="shared" si="137"/>
        <v>0</v>
      </c>
      <c r="W1018" s="22">
        <f t="shared" si="134"/>
        <v>0</v>
      </c>
      <c r="X1018" s="76"/>
      <c r="Y1018" s="22">
        <f>IF(OR(X1018="",X1018=ФИО!$Q$8),0,IF(COUNTIF(X:X,X1018)=1,0,1))</f>
        <v>0</v>
      </c>
      <c r="AA1018" s="2">
        <f>INDEX(ФИО!B:B,SUMIFS(ФИО!D:D,ФИО!Q:Q,БЮДЖЕТ!X1018))</f>
        <v>0</v>
      </c>
    </row>
    <row r="1019" spans="1:27" x14ac:dyDescent="0.25">
      <c r="A1019" s="1"/>
      <c r="B1019" s="5">
        <f t="shared" si="135"/>
        <v>1019</v>
      </c>
      <c r="C1019" s="5" t="str">
        <f t="shared" si="136"/>
        <v/>
      </c>
      <c r="D1019" s="99"/>
      <c r="E1019" s="103">
        <f>SUMIFS(ID!$H:$H,ID!$F:$F,$D1019)</f>
        <v>0</v>
      </c>
      <c r="F1019" s="99"/>
      <c r="G1019" s="103">
        <f>SUMIFS(ID!$L:$L,ID!$J:$J,$F1019)</f>
        <v>0</v>
      </c>
      <c r="H1019" s="99"/>
      <c r="I1019" s="103">
        <f>SUMIFS(ID!$P:$P,ID!$N:$N,$H1019)</f>
        <v>0</v>
      </c>
      <c r="J1019" s="99"/>
      <c r="K1019" s="103">
        <f>SUMIFS(ID!$T:$T,ID!$R:$R,$J1019)</f>
        <v>0</v>
      </c>
      <c r="L1019" s="99"/>
      <c r="M1019" s="103">
        <f>SUMIFS(ID!$X:$X,ID!$V:$V,$L1019)</f>
        <v>0</v>
      </c>
      <c r="N1019" s="99"/>
      <c r="O1019" s="103">
        <f>SUMIFS(ID!$AD:$AD,ID!$AB:$AB,$N1019)</f>
        <v>0</v>
      </c>
      <c r="P1019" s="99" t="str">
        <f t="shared" si="131"/>
        <v/>
      </c>
      <c r="Q1019" s="22">
        <f t="shared" si="130"/>
        <v>0</v>
      </c>
      <c r="R1019" s="30"/>
      <c r="S1019" s="22">
        <f t="shared" si="132"/>
        <v>0</v>
      </c>
      <c r="T1019" s="30"/>
      <c r="U1019" s="22">
        <f t="shared" si="133"/>
        <v>0</v>
      </c>
      <c r="V1019" s="78">
        <f t="shared" si="137"/>
        <v>0</v>
      </c>
      <c r="W1019" s="22">
        <f t="shared" si="134"/>
        <v>0</v>
      </c>
      <c r="X1019" s="76"/>
      <c r="Y1019" s="22">
        <f>IF(OR(X1019="",X1019=ФИО!$Q$8),0,IF(COUNTIF(X:X,X1019)=1,0,1))</f>
        <v>0</v>
      </c>
      <c r="AA1019" s="2">
        <f>INDEX(ФИО!B:B,SUMIFS(ФИО!D:D,ФИО!Q:Q,БЮДЖЕТ!X1019))</f>
        <v>0</v>
      </c>
    </row>
    <row r="1020" spans="1:27" x14ac:dyDescent="0.25">
      <c r="A1020" s="1"/>
      <c r="B1020" s="5">
        <f t="shared" si="135"/>
        <v>1020</v>
      </c>
      <c r="C1020" s="5" t="str">
        <f t="shared" si="136"/>
        <v/>
      </c>
      <c r="D1020" s="99"/>
      <c r="E1020" s="103">
        <f>SUMIFS(ID!$H:$H,ID!$F:$F,$D1020)</f>
        <v>0</v>
      </c>
      <c r="F1020" s="99"/>
      <c r="G1020" s="103">
        <f>SUMIFS(ID!$L:$L,ID!$J:$J,$F1020)</f>
        <v>0</v>
      </c>
      <c r="H1020" s="99"/>
      <c r="I1020" s="103">
        <f>SUMIFS(ID!$P:$P,ID!$N:$N,$H1020)</f>
        <v>0</v>
      </c>
      <c r="J1020" s="99"/>
      <c r="K1020" s="103">
        <f>SUMIFS(ID!$T:$T,ID!$R:$R,$J1020)</f>
        <v>0</v>
      </c>
      <c r="L1020" s="99"/>
      <c r="M1020" s="103">
        <f>SUMIFS(ID!$X:$X,ID!$V:$V,$L1020)</f>
        <v>0</v>
      </c>
      <c r="N1020" s="99"/>
      <c r="O1020" s="103">
        <f>SUMIFS(ID!$AD:$AD,ID!$AB:$AB,$N1020)</f>
        <v>0</v>
      </c>
      <c r="P1020" s="99" t="str">
        <f t="shared" si="131"/>
        <v/>
      </c>
      <c r="Q1020" s="22">
        <f t="shared" si="130"/>
        <v>0</v>
      </c>
      <c r="R1020" s="30"/>
      <c r="S1020" s="22">
        <f t="shared" si="132"/>
        <v>0</v>
      </c>
      <c r="T1020" s="30"/>
      <c r="U1020" s="22">
        <f t="shared" si="133"/>
        <v>0</v>
      </c>
      <c r="V1020" s="78">
        <f t="shared" si="137"/>
        <v>0</v>
      </c>
      <c r="W1020" s="22">
        <f t="shared" si="134"/>
        <v>0</v>
      </c>
      <c r="X1020" s="76"/>
      <c r="Y1020" s="22">
        <f>IF(OR(X1020="",X1020=ФИО!$Q$8),0,IF(COUNTIF(X:X,X1020)=1,0,1))</f>
        <v>0</v>
      </c>
      <c r="AA1020" s="2">
        <f>INDEX(ФИО!B:B,SUMIFS(ФИО!D:D,ФИО!Q:Q,БЮДЖЕТ!X1020))</f>
        <v>0</v>
      </c>
    </row>
    <row r="1021" spans="1:27" x14ac:dyDescent="0.25">
      <c r="A1021" s="1"/>
      <c r="B1021" s="5">
        <f t="shared" si="135"/>
        <v>1021</v>
      </c>
      <c r="C1021" s="5" t="str">
        <f t="shared" si="136"/>
        <v/>
      </c>
      <c r="D1021" s="99"/>
      <c r="E1021" s="103">
        <f>SUMIFS(ID!$H:$H,ID!$F:$F,$D1021)</f>
        <v>0</v>
      </c>
      <c r="F1021" s="99"/>
      <c r="G1021" s="103">
        <f>SUMIFS(ID!$L:$L,ID!$J:$J,$F1021)</f>
        <v>0</v>
      </c>
      <c r="H1021" s="99"/>
      <c r="I1021" s="103">
        <f>SUMIFS(ID!$P:$P,ID!$N:$N,$H1021)</f>
        <v>0</v>
      </c>
      <c r="J1021" s="99"/>
      <c r="K1021" s="103">
        <f>SUMIFS(ID!$T:$T,ID!$R:$R,$J1021)</f>
        <v>0</v>
      </c>
      <c r="L1021" s="99"/>
      <c r="M1021" s="103">
        <f>SUMIFS(ID!$X:$X,ID!$V:$V,$L1021)</f>
        <v>0</v>
      </c>
      <c r="N1021" s="99"/>
      <c r="O1021" s="103">
        <f>SUMIFS(ID!$AD:$AD,ID!$AB:$AB,$N1021)</f>
        <v>0</v>
      </c>
      <c r="P1021" s="99" t="str">
        <f t="shared" si="131"/>
        <v/>
      </c>
      <c r="Q1021" s="22">
        <f t="shared" si="130"/>
        <v>0</v>
      </c>
      <c r="R1021" s="30"/>
      <c r="S1021" s="22">
        <f t="shared" si="132"/>
        <v>0</v>
      </c>
      <c r="T1021" s="30"/>
      <c r="U1021" s="22">
        <f t="shared" si="133"/>
        <v>0</v>
      </c>
      <c r="V1021" s="78">
        <f t="shared" si="137"/>
        <v>0</v>
      </c>
      <c r="W1021" s="22">
        <f t="shared" si="134"/>
        <v>0</v>
      </c>
      <c r="X1021" s="76"/>
      <c r="Y1021" s="22">
        <f>IF(OR(X1021="",X1021=ФИО!$Q$8),0,IF(COUNTIF(X:X,X1021)=1,0,1))</f>
        <v>0</v>
      </c>
      <c r="AA1021" s="2">
        <f>INDEX(ФИО!B:B,SUMIFS(ФИО!D:D,ФИО!Q:Q,БЮДЖЕТ!X1021))</f>
        <v>0</v>
      </c>
    </row>
    <row r="1022" spans="1:27" x14ac:dyDescent="0.25">
      <c r="A1022" s="1"/>
      <c r="B1022" s="5">
        <f t="shared" si="135"/>
        <v>1022</v>
      </c>
      <c r="C1022" s="5" t="str">
        <f t="shared" si="136"/>
        <v/>
      </c>
      <c r="D1022" s="99"/>
      <c r="E1022" s="103">
        <f>SUMIFS(ID!$H:$H,ID!$F:$F,$D1022)</f>
        <v>0</v>
      </c>
      <c r="F1022" s="99"/>
      <c r="G1022" s="103">
        <f>SUMIFS(ID!$L:$L,ID!$J:$J,$F1022)</f>
        <v>0</v>
      </c>
      <c r="H1022" s="99"/>
      <c r="I1022" s="103">
        <f>SUMIFS(ID!$P:$P,ID!$N:$N,$H1022)</f>
        <v>0</v>
      </c>
      <c r="J1022" s="99"/>
      <c r="K1022" s="103">
        <f>SUMIFS(ID!$T:$T,ID!$R:$R,$J1022)</f>
        <v>0</v>
      </c>
      <c r="L1022" s="99"/>
      <c r="M1022" s="103">
        <f>SUMIFS(ID!$X:$X,ID!$V:$V,$L1022)</f>
        <v>0</v>
      </c>
      <c r="N1022" s="99"/>
      <c r="O1022" s="103">
        <f>SUMIFS(ID!$AD:$AD,ID!$AB:$AB,$N1022)</f>
        <v>0</v>
      </c>
      <c r="P1022" s="99" t="str">
        <f t="shared" si="131"/>
        <v/>
      </c>
      <c r="Q1022" s="22">
        <f t="shared" si="130"/>
        <v>0</v>
      </c>
      <c r="R1022" s="30"/>
      <c r="S1022" s="22">
        <f t="shared" si="132"/>
        <v>0</v>
      </c>
      <c r="T1022" s="30"/>
      <c r="U1022" s="22">
        <f t="shared" si="133"/>
        <v>0</v>
      </c>
      <c r="V1022" s="78">
        <f t="shared" si="137"/>
        <v>0</v>
      </c>
      <c r="W1022" s="22">
        <f t="shared" si="134"/>
        <v>0</v>
      </c>
      <c r="X1022" s="76"/>
      <c r="Y1022" s="22">
        <f>IF(OR(X1022="",X1022=ФИО!$Q$8),0,IF(COUNTIF(X:X,X1022)=1,0,1))</f>
        <v>0</v>
      </c>
      <c r="AA1022" s="2">
        <f>INDEX(ФИО!B:B,SUMIFS(ФИО!D:D,ФИО!Q:Q,БЮДЖЕТ!X1022))</f>
        <v>0</v>
      </c>
    </row>
    <row r="1023" spans="1:27" x14ac:dyDescent="0.25">
      <c r="A1023" s="1"/>
      <c r="B1023" s="5">
        <f t="shared" si="135"/>
        <v>1023</v>
      </c>
      <c r="C1023" s="5" t="str">
        <f t="shared" si="136"/>
        <v/>
      </c>
      <c r="D1023" s="99"/>
      <c r="E1023" s="103">
        <f>SUMIFS(ID!$H:$H,ID!$F:$F,$D1023)</f>
        <v>0</v>
      </c>
      <c r="F1023" s="99"/>
      <c r="G1023" s="103">
        <f>SUMIFS(ID!$L:$L,ID!$J:$J,$F1023)</f>
        <v>0</v>
      </c>
      <c r="H1023" s="99"/>
      <c r="I1023" s="103">
        <f>SUMIFS(ID!$P:$P,ID!$N:$N,$H1023)</f>
        <v>0</v>
      </c>
      <c r="J1023" s="99"/>
      <c r="K1023" s="103">
        <f>SUMIFS(ID!$T:$T,ID!$R:$R,$J1023)</f>
        <v>0</v>
      </c>
      <c r="L1023" s="99"/>
      <c r="M1023" s="103">
        <f>SUMIFS(ID!$X:$X,ID!$V:$V,$L1023)</f>
        <v>0</v>
      </c>
      <c r="N1023" s="99"/>
      <c r="O1023" s="103">
        <f>SUMIFS(ID!$AD:$AD,ID!$AB:$AB,$N1023)</f>
        <v>0</v>
      </c>
      <c r="P1023" s="99" t="str">
        <f t="shared" si="131"/>
        <v/>
      </c>
      <c r="Q1023" s="22">
        <f t="shared" si="130"/>
        <v>0</v>
      </c>
      <c r="R1023" s="30"/>
      <c r="S1023" s="22">
        <f t="shared" si="132"/>
        <v>0</v>
      </c>
      <c r="T1023" s="30"/>
      <c r="U1023" s="22">
        <f t="shared" si="133"/>
        <v>0</v>
      </c>
      <c r="V1023" s="78">
        <f t="shared" si="137"/>
        <v>0</v>
      </c>
      <c r="W1023" s="22">
        <f t="shared" si="134"/>
        <v>0</v>
      </c>
      <c r="X1023" s="76"/>
      <c r="Y1023" s="22">
        <f>IF(OR(X1023="",X1023=ФИО!$Q$8),0,IF(COUNTIF(X:X,X1023)=1,0,1))</f>
        <v>0</v>
      </c>
      <c r="AA1023" s="2">
        <f>INDEX(ФИО!B:B,SUMIFS(ФИО!D:D,ФИО!Q:Q,БЮДЖЕТ!X1023))</f>
        <v>0</v>
      </c>
    </row>
    <row r="1024" spans="1:27" x14ac:dyDescent="0.25">
      <c r="A1024" s="1"/>
      <c r="B1024" s="5">
        <f t="shared" si="135"/>
        <v>1024</v>
      </c>
      <c r="C1024" s="5" t="str">
        <f t="shared" si="136"/>
        <v/>
      </c>
      <c r="D1024" s="99"/>
      <c r="E1024" s="103">
        <f>SUMIFS(ID!$H:$H,ID!$F:$F,$D1024)</f>
        <v>0</v>
      </c>
      <c r="F1024" s="99"/>
      <c r="G1024" s="103">
        <f>SUMIFS(ID!$L:$L,ID!$J:$J,$F1024)</f>
        <v>0</v>
      </c>
      <c r="H1024" s="99"/>
      <c r="I1024" s="103">
        <f>SUMIFS(ID!$P:$P,ID!$N:$N,$H1024)</f>
        <v>0</v>
      </c>
      <c r="J1024" s="99"/>
      <c r="K1024" s="103">
        <f>SUMIFS(ID!$T:$T,ID!$R:$R,$J1024)</f>
        <v>0</v>
      </c>
      <c r="L1024" s="99"/>
      <c r="M1024" s="103">
        <f>SUMIFS(ID!$X:$X,ID!$V:$V,$L1024)</f>
        <v>0</v>
      </c>
      <c r="N1024" s="99"/>
      <c r="O1024" s="103">
        <f>SUMIFS(ID!$AD:$AD,ID!$AB:$AB,$N1024)</f>
        <v>0</v>
      </c>
      <c r="P1024" s="99" t="str">
        <f t="shared" si="131"/>
        <v/>
      </c>
      <c r="Q1024" s="22">
        <f t="shared" si="130"/>
        <v>0</v>
      </c>
      <c r="R1024" s="30"/>
      <c r="S1024" s="22">
        <f t="shared" si="132"/>
        <v>0</v>
      </c>
      <c r="T1024" s="30"/>
      <c r="U1024" s="22">
        <f t="shared" si="133"/>
        <v>0</v>
      </c>
      <c r="V1024" s="78">
        <f t="shared" si="137"/>
        <v>0</v>
      </c>
      <c r="W1024" s="22">
        <f t="shared" si="134"/>
        <v>0</v>
      </c>
      <c r="X1024" s="76"/>
      <c r="Y1024" s="22">
        <f>IF(OR(X1024="",X1024=ФИО!$Q$8),0,IF(COUNTIF(X:X,X1024)=1,0,1))</f>
        <v>0</v>
      </c>
      <c r="AA1024" s="2">
        <f>INDEX(ФИО!B:B,SUMIFS(ФИО!D:D,ФИО!Q:Q,БЮДЖЕТ!X1024))</f>
        <v>0</v>
      </c>
    </row>
    <row r="1025" spans="1:27" x14ac:dyDescent="0.25">
      <c r="A1025" s="1"/>
      <c r="B1025" s="5">
        <f t="shared" si="135"/>
        <v>1025</v>
      </c>
      <c r="C1025" s="5" t="str">
        <f t="shared" si="136"/>
        <v/>
      </c>
      <c r="D1025" s="99"/>
      <c r="E1025" s="103">
        <f>SUMIFS(ID!$H:$H,ID!$F:$F,$D1025)</f>
        <v>0</v>
      </c>
      <c r="F1025" s="99"/>
      <c r="G1025" s="103">
        <f>SUMIFS(ID!$L:$L,ID!$J:$J,$F1025)</f>
        <v>0</v>
      </c>
      <c r="H1025" s="99"/>
      <c r="I1025" s="103">
        <f>SUMIFS(ID!$P:$P,ID!$N:$N,$H1025)</f>
        <v>0</v>
      </c>
      <c r="J1025" s="99"/>
      <c r="K1025" s="103">
        <f>SUMIFS(ID!$T:$T,ID!$R:$R,$J1025)</f>
        <v>0</v>
      </c>
      <c r="L1025" s="99"/>
      <c r="M1025" s="103">
        <f>SUMIFS(ID!$X:$X,ID!$V:$V,$L1025)</f>
        <v>0</v>
      </c>
      <c r="N1025" s="99"/>
      <c r="O1025" s="103">
        <f>SUMIFS(ID!$AD:$AD,ID!$AB:$AB,$N1025)</f>
        <v>0</v>
      </c>
      <c r="P1025" s="99" t="str">
        <f t="shared" si="131"/>
        <v/>
      </c>
      <c r="Q1025" s="22">
        <f t="shared" si="130"/>
        <v>0</v>
      </c>
      <c r="R1025" s="30"/>
      <c r="S1025" s="22">
        <f t="shared" si="132"/>
        <v>0</v>
      </c>
      <c r="T1025" s="30"/>
      <c r="U1025" s="22">
        <f t="shared" si="133"/>
        <v>0</v>
      </c>
      <c r="V1025" s="78">
        <f t="shared" si="137"/>
        <v>0</v>
      </c>
      <c r="W1025" s="22">
        <f t="shared" si="134"/>
        <v>0</v>
      </c>
      <c r="X1025" s="76"/>
      <c r="Y1025" s="22">
        <f>IF(OR(X1025="",X1025=ФИО!$Q$8),0,IF(COUNTIF(X:X,X1025)=1,0,1))</f>
        <v>0</v>
      </c>
      <c r="AA1025" s="2">
        <f>INDEX(ФИО!B:B,SUMIFS(ФИО!D:D,ФИО!Q:Q,БЮДЖЕТ!X1025))</f>
        <v>0</v>
      </c>
    </row>
    <row r="1026" spans="1:27" x14ac:dyDescent="0.25">
      <c r="A1026" s="1"/>
      <c r="B1026" s="5">
        <f t="shared" si="135"/>
        <v>1026</v>
      </c>
      <c r="C1026" s="5" t="str">
        <f t="shared" si="136"/>
        <v/>
      </c>
      <c r="D1026" s="99"/>
      <c r="E1026" s="103">
        <f>SUMIFS(ID!$H:$H,ID!$F:$F,$D1026)</f>
        <v>0</v>
      </c>
      <c r="F1026" s="99"/>
      <c r="G1026" s="103">
        <f>SUMIFS(ID!$L:$L,ID!$J:$J,$F1026)</f>
        <v>0</v>
      </c>
      <c r="H1026" s="99"/>
      <c r="I1026" s="103">
        <f>SUMIFS(ID!$P:$P,ID!$N:$N,$H1026)</f>
        <v>0</v>
      </c>
      <c r="J1026" s="99"/>
      <c r="K1026" s="103">
        <f>SUMIFS(ID!$T:$T,ID!$R:$R,$J1026)</f>
        <v>0</v>
      </c>
      <c r="L1026" s="99"/>
      <c r="M1026" s="103">
        <f>SUMIFS(ID!$X:$X,ID!$V:$V,$L1026)</f>
        <v>0</v>
      </c>
      <c r="N1026" s="99"/>
      <c r="O1026" s="103">
        <f>SUMIFS(ID!$AD:$AD,ID!$AB:$AB,$N1026)</f>
        <v>0</v>
      </c>
      <c r="P1026" s="99" t="str">
        <f t="shared" si="131"/>
        <v/>
      </c>
      <c r="Q1026" s="22">
        <f t="shared" si="130"/>
        <v>0</v>
      </c>
      <c r="R1026" s="30"/>
      <c r="S1026" s="22">
        <f t="shared" si="132"/>
        <v>0</v>
      </c>
      <c r="T1026" s="30"/>
      <c r="U1026" s="22">
        <f t="shared" si="133"/>
        <v>0</v>
      </c>
      <c r="V1026" s="78">
        <f t="shared" si="137"/>
        <v>0</v>
      </c>
      <c r="W1026" s="22">
        <f t="shared" si="134"/>
        <v>0</v>
      </c>
      <c r="X1026" s="76"/>
      <c r="Y1026" s="22">
        <f>IF(OR(X1026="",X1026=ФИО!$Q$8),0,IF(COUNTIF(X:X,X1026)=1,0,1))</f>
        <v>0</v>
      </c>
      <c r="AA1026" s="2">
        <f>INDEX(ФИО!B:B,SUMIFS(ФИО!D:D,ФИО!Q:Q,БЮДЖЕТ!X1026))</f>
        <v>0</v>
      </c>
    </row>
    <row r="1027" spans="1:27" x14ac:dyDescent="0.25">
      <c r="A1027" s="1"/>
      <c r="B1027" s="5">
        <f t="shared" si="135"/>
        <v>1027</v>
      </c>
      <c r="C1027" s="5" t="str">
        <f t="shared" si="136"/>
        <v/>
      </c>
      <c r="D1027" s="99"/>
      <c r="E1027" s="103">
        <f>SUMIFS(ID!$H:$H,ID!$F:$F,$D1027)</f>
        <v>0</v>
      </c>
      <c r="F1027" s="99"/>
      <c r="G1027" s="103">
        <f>SUMIFS(ID!$L:$L,ID!$J:$J,$F1027)</f>
        <v>0</v>
      </c>
      <c r="H1027" s="99"/>
      <c r="I1027" s="103">
        <f>SUMIFS(ID!$P:$P,ID!$N:$N,$H1027)</f>
        <v>0</v>
      </c>
      <c r="J1027" s="99"/>
      <c r="K1027" s="103">
        <f>SUMIFS(ID!$T:$T,ID!$R:$R,$J1027)</f>
        <v>0</v>
      </c>
      <c r="L1027" s="99"/>
      <c r="M1027" s="103">
        <f>SUMIFS(ID!$X:$X,ID!$V:$V,$L1027)</f>
        <v>0</v>
      </c>
      <c r="N1027" s="99"/>
      <c r="O1027" s="103">
        <f>SUMIFS(ID!$AD:$AD,ID!$AB:$AB,$N1027)</f>
        <v>0</v>
      </c>
      <c r="P1027" s="99" t="str">
        <f t="shared" si="131"/>
        <v/>
      </c>
      <c r="Q1027" s="22">
        <f t="shared" si="130"/>
        <v>0</v>
      </c>
      <c r="R1027" s="30"/>
      <c r="S1027" s="22">
        <f t="shared" si="132"/>
        <v>0</v>
      </c>
      <c r="T1027" s="30"/>
      <c r="U1027" s="22">
        <f t="shared" si="133"/>
        <v>0</v>
      </c>
      <c r="V1027" s="78">
        <f t="shared" si="137"/>
        <v>0</v>
      </c>
      <c r="W1027" s="22">
        <f t="shared" si="134"/>
        <v>0</v>
      </c>
      <c r="X1027" s="76"/>
      <c r="Y1027" s="22">
        <f>IF(OR(X1027="",X1027=ФИО!$Q$8),0,IF(COUNTIF(X:X,X1027)=1,0,1))</f>
        <v>0</v>
      </c>
      <c r="AA1027" s="2">
        <f>INDEX(ФИО!B:B,SUMIFS(ФИО!D:D,ФИО!Q:Q,БЮДЖЕТ!X1027))</f>
        <v>0</v>
      </c>
    </row>
    <row r="1028" spans="1:27" x14ac:dyDescent="0.25">
      <c r="A1028" s="1"/>
      <c r="B1028" s="5">
        <f t="shared" si="135"/>
        <v>1028</v>
      </c>
      <c r="C1028" s="5" t="str">
        <f t="shared" si="136"/>
        <v/>
      </c>
      <c r="D1028" s="99"/>
      <c r="E1028" s="103">
        <f>SUMIFS(ID!$H:$H,ID!$F:$F,$D1028)</f>
        <v>0</v>
      </c>
      <c r="F1028" s="99"/>
      <c r="G1028" s="103">
        <f>SUMIFS(ID!$L:$L,ID!$J:$J,$F1028)</f>
        <v>0</v>
      </c>
      <c r="H1028" s="99"/>
      <c r="I1028" s="103">
        <f>SUMIFS(ID!$P:$P,ID!$N:$N,$H1028)</f>
        <v>0</v>
      </c>
      <c r="J1028" s="99"/>
      <c r="K1028" s="103">
        <f>SUMIFS(ID!$T:$T,ID!$R:$R,$J1028)</f>
        <v>0</v>
      </c>
      <c r="L1028" s="99"/>
      <c r="M1028" s="103">
        <f>SUMIFS(ID!$X:$X,ID!$V:$V,$L1028)</f>
        <v>0</v>
      </c>
      <c r="N1028" s="99"/>
      <c r="O1028" s="103">
        <f>SUMIFS(ID!$AD:$AD,ID!$AB:$AB,$N1028)</f>
        <v>0</v>
      </c>
      <c r="P1028" s="99" t="str">
        <f t="shared" si="131"/>
        <v/>
      </c>
      <c r="Q1028" s="22">
        <f t="shared" si="130"/>
        <v>0</v>
      </c>
      <c r="R1028" s="30"/>
      <c r="S1028" s="22">
        <f t="shared" si="132"/>
        <v>0</v>
      </c>
      <c r="T1028" s="30"/>
      <c r="U1028" s="22">
        <f t="shared" si="133"/>
        <v>0</v>
      </c>
      <c r="V1028" s="78">
        <f t="shared" si="137"/>
        <v>0</v>
      </c>
      <c r="W1028" s="22">
        <f t="shared" si="134"/>
        <v>0</v>
      </c>
      <c r="X1028" s="76"/>
      <c r="Y1028" s="22">
        <f>IF(OR(X1028="",X1028=ФИО!$Q$8),0,IF(COUNTIF(X:X,X1028)=1,0,1))</f>
        <v>0</v>
      </c>
      <c r="AA1028" s="2">
        <f>INDEX(ФИО!B:B,SUMIFS(ФИО!D:D,ФИО!Q:Q,БЮДЖЕТ!X1028))</f>
        <v>0</v>
      </c>
    </row>
    <row r="1029" spans="1:27" x14ac:dyDescent="0.25">
      <c r="A1029" s="1"/>
      <c r="B1029" s="5">
        <f t="shared" si="135"/>
        <v>1029</v>
      </c>
      <c r="C1029" s="5" t="str">
        <f t="shared" si="136"/>
        <v/>
      </c>
      <c r="D1029" s="99"/>
      <c r="E1029" s="103">
        <f>SUMIFS(ID!$H:$H,ID!$F:$F,$D1029)</f>
        <v>0</v>
      </c>
      <c r="F1029" s="99"/>
      <c r="G1029" s="103">
        <f>SUMIFS(ID!$L:$L,ID!$J:$J,$F1029)</f>
        <v>0</v>
      </c>
      <c r="H1029" s="99"/>
      <c r="I1029" s="103">
        <f>SUMIFS(ID!$P:$P,ID!$N:$N,$H1029)</f>
        <v>0</v>
      </c>
      <c r="J1029" s="99"/>
      <c r="K1029" s="103">
        <f>SUMIFS(ID!$T:$T,ID!$R:$R,$J1029)</f>
        <v>0</v>
      </c>
      <c r="L1029" s="99"/>
      <c r="M1029" s="103">
        <f>SUMIFS(ID!$X:$X,ID!$V:$V,$L1029)</f>
        <v>0</v>
      </c>
      <c r="N1029" s="99"/>
      <c r="O1029" s="103">
        <f>SUMIFS(ID!$AD:$AD,ID!$AB:$AB,$N1029)</f>
        <v>0</v>
      </c>
      <c r="P1029" s="99" t="str">
        <f t="shared" si="131"/>
        <v/>
      </c>
      <c r="Q1029" s="22">
        <f t="shared" si="130"/>
        <v>0</v>
      </c>
      <c r="R1029" s="30"/>
      <c r="S1029" s="22">
        <f t="shared" si="132"/>
        <v>0</v>
      </c>
      <c r="T1029" s="30"/>
      <c r="U1029" s="22">
        <f t="shared" si="133"/>
        <v>0</v>
      </c>
      <c r="V1029" s="78">
        <f t="shared" si="137"/>
        <v>0</v>
      </c>
      <c r="W1029" s="22">
        <f t="shared" si="134"/>
        <v>0</v>
      </c>
      <c r="X1029" s="76"/>
      <c r="Y1029" s="22">
        <f>IF(OR(X1029="",X1029=ФИО!$Q$8),0,IF(COUNTIF(X:X,X1029)=1,0,1))</f>
        <v>0</v>
      </c>
      <c r="AA1029" s="2">
        <f>INDEX(ФИО!B:B,SUMIFS(ФИО!D:D,ФИО!Q:Q,БЮДЖЕТ!X1029))</f>
        <v>0</v>
      </c>
    </row>
    <row r="1030" spans="1:27" x14ac:dyDescent="0.25">
      <c r="A1030" s="1"/>
      <c r="B1030" s="5">
        <f t="shared" si="135"/>
        <v>1030</v>
      </c>
      <c r="C1030" s="5" t="str">
        <f t="shared" si="136"/>
        <v/>
      </c>
      <c r="D1030" s="99"/>
      <c r="E1030" s="103">
        <f>SUMIFS(ID!$H:$H,ID!$F:$F,$D1030)</f>
        <v>0</v>
      </c>
      <c r="F1030" s="99"/>
      <c r="G1030" s="103">
        <f>SUMIFS(ID!$L:$L,ID!$J:$J,$F1030)</f>
        <v>0</v>
      </c>
      <c r="H1030" s="99"/>
      <c r="I1030" s="103">
        <f>SUMIFS(ID!$P:$P,ID!$N:$N,$H1030)</f>
        <v>0</v>
      </c>
      <c r="J1030" s="99"/>
      <c r="K1030" s="103">
        <f>SUMIFS(ID!$T:$T,ID!$R:$R,$J1030)</f>
        <v>0</v>
      </c>
      <c r="L1030" s="99"/>
      <c r="M1030" s="103">
        <f>SUMIFS(ID!$X:$X,ID!$V:$V,$L1030)</f>
        <v>0</v>
      </c>
      <c r="N1030" s="99"/>
      <c r="O1030" s="103">
        <f>SUMIFS(ID!$AD:$AD,ID!$AB:$AB,$N1030)</f>
        <v>0</v>
      </c>
      <c r="P1030" s="99" t="str">
        <f t="shared" si="131"/>
        <v/>
      </c>
      <c r="Q1030" s="22">
        <f t="shared" si="130"/>
        <v>0</v>
      </c>
      <c r="R1030" s="30"/>
      <c r="S1030" s="22">
        <f t="shared" si="132"/>
        <v>0</v>
      </c>
      <c r="T1030" s="30"/>
      <c r="U1030" s="22">
        <f t="shared" si="133"/>
        <v>0</v>
      </c>
      <c r="V1030" s="78">
        <f t="shared" si="137"/>
        <v>0</v>
      </c>
      <c r="W1030" s="22">
        <f t="shared" si="134"/>
        <v>0</v>
      </c>
      <c r="X1030" s="76"/>
      <c r="Y1030" s="22">
        <f>IF(OR(X1030="",X1030=ФИО!$Q$8),0,IF(COUNTIF(X:X,X1030)=1,0,1))</f>
        <v>0</v>
      </c>
      <c r="AA1030" s="2">
        <f>INDEX(ФИО!B:B,SUMIFS(ФИО!D:D,ФИО!Q:Q,БЮДЖЕТ!X1030))</f>
        <v>0</v>
      </c>
    </row>
    <row r="1031" spans="1:27" x14ac:dyDescent="0.25">
      <c r="A1031" s="1"/>
      <c r="B1031" s="5">
        <f t="shared" si="135"/>
        <v>1031</v>
      </c>
      <c r="C1031" s="5" t="str">
        <f t="shared" si="136"/>
        <v/>
      </c>
      <c r="D1031" s="99"/>
      <c r="E1031" s="103">
        <f>SUMIFS(ID!$H:$H,ID!$F:$F,$D1031)</f>
        <v>0</v>
      </c>
      <c r="F1031" s="99"/>
      <c r="G1031" s="103">
        <f>SUMIFS(ID!$L:$L,ID!$J:$J,$F1031)</f>
        <v>0</v>
      </c>
      <c r="H1031" s="99"/>
      <c r="I1031" s="103">
        <f>SUMIFS(ID!$P:$P,ID!$N:$N,$H1031)</f>
        <v>0</v>
      </c>
      <c r="J1031" s="99"/>
      <c r="K1031" s="103">
        <f>SUMIFS(ID!$T:$T,ID!$R:$R,$J1031)</f>
        <v>0</v>
      </c>
      <c r="L1031" s="99"/>
      <c r="M1031" s="103">
        <f>SUMIFS(ID!$X:$X,ID!$V:$V,$L1031)</f>
        <v>0</v>
      </c>
      <c r="N1031" s="99"/>
      <c r="O1031" s="103">
        <f>SUMIFS(ID!$AD:$AD,ID!$AB:$AB,$N1031)</f>
        <v>0</v>
      </c>
      <c r="P1031" s="99" t="str">
        <f t="shared" si="131"/>
        <v/>
      </c>
      <c r="Q1031" s="22">
        <f t="shared" si="130"/>
        <v>0</v>
      </c>
      <c r="R1031" s="30"/>
      <c r="S1031" s="22">
        <f t="shared" si="132"/>
        <v>0</v>
      </c>
      <c r="T1031" s="30"/>
      <c r="U1031" s="22">
        <f t="shared" si="133"/>
        <v>0</v>
      </c>
      <c r="V1031" s="78">
        <f t="shared" si="137"/>
        <v>0</v>
      </c>
      <c r="W1031" s="22">
        <f t="shared" si="134"/>
        <v>0</v>
      </c>
      <c r="X1031" s="76"/>
      <c r="Y1031" s="22">
        <f>IF(OR(X1031="",X1031=ФИО!$Q$8),0,IF(COUNTIF(X:X,X1031)=1,0,1))</f>
        <v>0</v>
      </c>
      <c r="AA1031" s="2">
        <f>INDEX(ФИО!B:B,SUMIFS(ФИО!D:D,ФИО!Q:Q,БЮДЖЕТ!X1031))</f>
        <v>0</v>
      </c>
    </row>
    <row r="1032" spans="1:27" x14ac:dyDescent="0.25">
      <c r="A1032" s="1"/>
      <c r="B1032" s="5">
        <f t="shared" si="135"/>
        <v>1032</v>
      </c>
      <c r="C1032" s="5" t="str">
        <f t="shared" si="136"/>
        <v/>
      </c>
      <c r="D1032" s="99"/>
      <c r="E1032" s="103">
        <f>SUMIFS(ID!$H:$H,ID!$F:$F,$D1032)</f>
        <v>0</v>
      </c>
      <c r="F1032" s="99"/>
      <c r="G1032" s="103">
        <f>SUMIFS(ID!$L:$L,ID!$J:$J,$F1032)</f>
        <v>0</v>
      </c>
      <c r="H1032" s="99"/>
      <c r="I1032" s="103">
        <f>SUMIFS(ID!$P:$P,ID!$N:$N,$H1032)</f>
        <v>0</v>
      </c>
      <c r="J1032" s="99"/>
      <c r="K1032" s="103">
        <f>SUMIFS(ID!$T:$T,ID!$R:$R,$J1032)</f>
        <v>0</v>
      </c>
      <c r="L1032" s="99"/>
      <c r="M1032" s="103">
        <f>SUMIFS(ID!$X:$X,ID!$V:$V,$L1032)</f>
        <v>0</v>
      </c>
      <c r="N1032" s="99"/>
      <c r="O1032" s="103">
        <f>SUMIFS(ID!$AD:$AD,ID!$AB:$AB,$N1032)</f>
        <v>0</v>
      </c>
      <c r="P1032" s="99" t="str">
        <f t="shared" si="131"/>
        <v/>
      </c>
      <c r="Q1032" s="22">
        <f t="shared" si="130"/>
        <v>0</v>
      </c>
      <c r="R1032" s="30"/>
      <c r="S1032" s="22">
        <f t="shared" si="132"/>
        <v>0</v>
      </c>
      <c r="T1032" s="30"/>
      <c r="U1032" s="22">
        <f t="shared" si="133"/>
        <v>0</v>
      </c>
      <c r="V1032" s="78">
        <f t="shared" si="137"/>
        <v>0</v>
      </c>
      <c r="W1032" s="22">
        <f t="shared" si="134"/>
        <v>0</v>
      </c>
      <c r="X1032" s="76"/>
      <c r="Y1032" s="22">
        <f>IF(OR(X1032="",X1032=ФИО!$Q$8),0,IF(COUNTIF(X:X,X1032)=1,0,1))</f>
        <v>0</v>
      </c>
      <c r="AA1032" s="2">
        <f>INDEX(ФИО!B:B,SUMIFS(ФИО!D:D,ФИО!Q:Q,БЮДЖЕТ!X1032))</f>
        <v>0</v>
      </c>
    </row>
    <row r="1033" spans="1:27" x14ac:dyDescent="0.25">
      <c r="A1033" s="1"/>
      <c r="B1033" s="5">
        <f t="shared" si="135"/>
        <v>1033</v>
      </c>
      <c r="C1033" s="5" t="str">
        <f t="shared" si="136"/>
        <v/>
      </c>
      <c r="D1033" s="99"/>
      <c r="E1033" s="103">
        <f>SUMIFS(ID!$H:$H,ID!$F:$F,$D1033)</f>
        <v>0</v>
      </c>
      <c r="F1033" s="99"/>
      <c r="G1033" s="103">
        <f>SUMIFS(ID!$L:$L,ID!$J:$J,$F1033)</f>
        <v>0</v>
      </c>
      <c r="H1033" s="99"/>
      <c r="I1033" s="103">
        <f>SUMIFS(ID!$P:$P,ID!$N:$N,$H1033)</f>
        <v>0</v>
      </c>
      <c r="J1033" s="99"/>
      <c r="K1033" s="103">
        <f>SUMIFS(ID!$T:$T,ID!$R:$R,$J1033)</f>
        <v>0</v>
      </c>
      <c r="L1033" s="99"/>
      <c r="M1033" s="103">
        <f>SUMIFS(ID!$X:$X,ID!$V:$V,$L1033)</f>
        <v>0</v>
      </c>
      <c r="N1033" s="99"/>
      <c r="O1033" s="103">
        <f>SUMIFS(ID!$AD:$AD,ID!$AB:$AB,$N1033)</f>
        <v>0</v>
      </c>
      <c r="P1033" s="99" t="str">
        <f t="shared" si="131"/>
        <v/>
      </c>
      <c r="Q1033" s="22">
        <f t="shared" si="130"/>
        <v>0</v>
      </c>
      <c r="R1033" s="30"/>
      <c r="S1033" s="22">
        <f t="shared" si="132"/>
        <v>0</v>
      </c>
      <c r="T1033" s="30"/>
      <c r="U1033" s="22">
        <f t="shared" si="133"/>
        <v>0</v>
      </c>
      <c r="V1033" s="78">
        <f t="shared" si="137"/>
        <v>0</v>
      </c>
      <c r="W1033" s="22">
        <f t="shared" si="134"/>
        <v>0</v>
      </c>
      <c r="X1033" s="76"/>
      <c r="Y1033" s="22">
        <f>IF(OR(X1033="",X1033=ФИО!$Q$8),0,IF(COUNTIF(X:X,X1033)=1,0,1))</f>
        <v>0</v>
      </c>
      <c r="AA1033" s="2">
        <f>INDEX(ФИО!B:B,SUMIFS(ФИО!D:D,ФИО!Q:Q,БЮДЖЕТ!X1033))</f>
        <v>0</v>
      </c>
    </row>
    <row r="1034" spans="1:27" x14ac:dyDescent="0.25">
      <c r="A1034" s="1"/>
      <c r="B1034" s="5">
        <f t="shared" si="135"/>
        <v>1034</v>
      </c>
      <c r="C1034" s="5" t="str">
        <f t="shared" si="136"/>
        <v/>
      </c>
      <c r="D1034" s="99"/>
      <c r="E1034" s="103">
        <f>SUMIFS(ID!$H:$H,ID!$F:$F,$D1034)</f>
        <v>0</v>
      </c>
      <c r="F1034" s="99"/>
      <c r="G1034" s="103">
        <f>SUMIFS(ID!$L:$L,ID!$J:$J,$F1034)</f>
        <v>0</v>
      </c>
      <c r="H1034" s="99"/>
      <c r="I1034" s="103">
        <f>SUMIFS(ID!$P:$P,ID!$N:$N,$H1034)</f>
        <v>0</v>
      </c>
      <c r="J1034" s="99"/>
      <c r="K1034" s="103">
        <f>SUMIFS(ID!$T:$T,ID!$R:$R,$J1034)</f>
        <v>0</v>
      </c>
      <c r="L1034" s="99"/>
      <c r="M1034" s="103">
        <f>SUMIFS(ID!$X:$X,ID!$V:$V,$L1034)</f>
        <v>0</v>
      </c>
      <c r="N1034" s="99"/>
      <c r="O1034" s="103">
        <f>SUMIFS(ID!$AD:$AD,ID!$AB:$AB,$N1034)</f>
        <v>0</v>
      </c>
      <c r="P1034" s="99" t="str">
        <f t="shared" si="131"/>
        <v/>
      </c>
      <c r="Q1034" s="22">
        <f t="shared" si="130"/>
        <v>0</v>
      </c>
      <c r="R1034" s="30"/>
      <c r="S1034" s="22">
        <f t="shared" si="132"/>
        <v>0</v>
      </c>
      <c r="T1034" s="30"/>
      <c r="U1034" s="22">
        <f t="shared" si="133"/>
        <v>0</v>
      </c>
      <c r="V1034" s="78">
        <f t="shared" si="137"/>
        <v>0</v>
      </c>
      <c r="W1034" s="22">
        <f t="shared" si="134"/>
        <v>0</v>
      </c>
      <c r="X1034" s="76"/>
      <c r="Y1034" s="22">
        <f>IF(OR(X1034="",X1034=ФИО!$Q$8),0,IF(COUNTIF(X:X,X1034)=1,0,1))</f>
        <v>0</v>
      </c>
      <c r="AA1034" s="2">
        <f>INDEX(ФИО!B:B,SUMIFS(ФИО!D:D,ФИО!Q:Q,БЮДЖЕТ!X1034))</f>
        <v>0</v>
      </c>
    </row>
    <row r="1035" spans="1:27" x14ac:dyDescent="0.25">
      <c r="A1035" s="1"/>
      <c r="B1035" s="5">
        <f t="shared" si="135"/>
        <v>1035</v>
      </c>
      <c r="C1035" s="5" t="str">
        <f t="shared" si="136"/>
        <v/>
      </c>
      <c r="D1035" s="99"/>
      <c r="E1035" s="103">
        <f>SUMIFS(ID!$H:$H,ID!$F:$F,$D1035)</f>
        <v>0</v>
      </c>
      <c r="F1035" s="99"/>
      <c r="G1035" s="103">
        <f>SUMIFS(ID!$L:$L,ID!$J:$J,$F1035)</f>
        <v>0</v>
      </c>
      <c r="H1035" s="99"/>
      <c r="I1035" s="103">
        <f>SUMIFS(ID!$P:$P,ID!$N:$N,$H1035)</f>
        <v>0</v>
      </c>
      <c r="J1035" s="99"/>
      <c r="K1035" s="103">
        <f>SUMIFS(ID!$T:$T,ID!$R:$R,$J1035)</f>
        <v>0</v>
      </c>
      <c r="L1035" s="99"/>
      <c r="M1035" s="103">
        <f>SUMIFS(ID!$X:$X,ID!$V:$V,$L1035)</f>
        <v>0</v>
      </c>
      <c r="N1035" s="99"/>
      <c r="O1035" s="103">
        <f>SUMIFS(ID!$AD:$AD,ID!$AB:$AB,$N1035)</f>
        <v>0</v>
      </c>
      <c r="P1035" s="99" t="str">
        <f t="shared" si="131"/>
        <v/>
      </c>
      <c r="Q1035" s="22">
        <f t="shared" ref="Q1035:Q1098" si="138">IF(P1035="Ошибка!",1,IF(P1035="",0,IF(COUNTIF(P:P,P1035)=1,0,1)))</f>
        <v>0</v>
      </c>
      <c r="R1035" s="30"/>
      <c r="S1035" s="22">
        <f t="shared" si="132"/>
        <v>0</v>
      </c>
      <c r="T1035" s="30"/>
      <c r="U1035" s="22">
        <f t="shared" si="133"/>
        <v>0</v>
      </c>
      <c r="V1035" s="78">
        <f t="shared" si="137"/>
        <v>0</v>
      </c>
      <c r="W1035" s="22">
        <f t="shared" si="134"/>
        <v>0</v>
      </c>
      <c r="X1035" s="76"/>
      <c r="Y1035" s="22">
        <f>IF(OR(X1035="",X1035=ФИО!$Q$8),0,IF(COUNTIF(X:X,X1035)=1,0,1))</f>
        <v>0</v>
      </c>
      <c r="AA1035" s="2">
        <f>INDEX(ФИО!B:B,SUMIFS(ФИО!D:D,ФИО!Q:Q,БЮДЖЕТ!X1035))</f>
        <v>0</v>
      </c>
    </row>
    <row r="1036" spans="1:27" x14ac:dyDescent="0.25">
      <c r="A1036" s="1"/>
      <c r="B1036" s="5">
        <f t="shared" si="135"/>
        <v>1036</v>
      </c>
      <c r="C1036" s="5" t="str">
        <f t="shared" si="136"/>
        <v/>
      </c>
      <c r="D1036" s="99"/>
      <c r="E1036" s="103">
        <f>SUMIFS(ID!$H:$H,ID!$F:$F,$D1036)</f>
        <v>0</v>
      </c>
      <c r="F1036" s="99"/>
      <c r="G1036" s="103">
        <f>SUMIFS(ID!$L:$L,ID!$J:$J,$F1036)</f>
        <v>0</v>
      </c>
      <c r="H1036" s="99"/>
      <c r="I1036" s="103">
        <f>SUMIFS(ID!$P:$P,ID!$N:$N,$H1036)</f>
        <v>0</v>
      </c>
      <c r="J1036" s="99"/>
      <c r="K1036" s="103">
        <f>SUMIFS(ID!$T:$T,ID!$R:$R,$J1036)</f>
        <v>0</v>
      </c>
      <c r="L1036" s="99"/>
      <c r="M1036" s="103">
        <f>SUMIFS(ID!$X:$X,ID!$V:$V,$L1036)</f>
        <v>0</v>
      </c>
      <c r="N1036" s="99"/>
      <c r="O1036" s="103">
        <f>SUMIFS(ID!$AD:$AD,ID!$AB:$AB,$N1036)</f>
        <v>0</v>
      </c>
      <c r="P1036" s="99" t="str">
        <f t="shared" ref="P1036:P1099" si="139">IF(OR(N1036="",O1036=0),"",IF(OR(E1036=0,G1036=0,I1036=0,M1036=0),"Ошибка!",E1036&amp;"."&amp;G1036&amp;"."&amp;I1036&amp;"."&amp;M1036&amp;"."&amp;O1036))</f>
        <v/>
      </c>
      <c r="Q1036" s="22">
        <f t="shared" si="138"/>
        <v>0</v>
      </c>
      <c r="R1036" s="30"/>
      <c r="S1036" s="22">
        <f t="shared" si="132"/>
        <v>0</v>
      </c>
      <c r="T1036" s="30"/>
      <c r="U1036" s="22">
        <f t="shared" si="133"/>
        <v>0</v>
      </c>
      <c r="V1036" s="78">
        <f t="shared" si="137"/>
        <v>0</v>
      </c>
      <c r="W1036" s="22">
        <f t="shared" si="134"/>
        <v>0</v>
      </c>
      <c r="X1036" s="76"/>
      <c r="Y1036" s="22">
        <f>IF(OR(X1036="",X1036=ФИО!$Q$8),0,IF(COUNTIF(X:X,X1036)=1,0,1))</f>
        <v>0</v>
      </c>
      <c r="AA1036" s="2">
        <f>INDEX(ФИО!B:B,SUMIFS(ФИО!D:D,ФИО!Q:Q,БЮДЖЕТ!X1036))</f>
        <v>0</v>
      </c>
    </row>
    <row r="1037" spans="1:27" x14ac:dyDescent="0.25">
      <c r="A1037" s="1"/>
      <c r="B1037" s="5">
        <f t="shared" si="135"/>
        <v>1037</v>
      </c>
      <c r="C1037" s="5" t="str">
        <f t="shared" si="136"/>
        <v/>
      </c>
      <c r="D1037" s="99"/>
      <c r="E1037" s="103">
        <f>SUMIFS(ID!$H:$H,ID!$F:$F,$D1037)</f>
        <v>0</v>
      </c>
      <c r="F1037" s="99"/>
      <c r="G1037" s="103">
        <f>SUMIFS(ID!$L:$L,ID!$J:$J,$F1037)</f>
        <v>0</v>
      </c>
      <c r="H1037" s="99"/>
      <c r="I1037" s="103">
        <f>SUMIFS(ID!$P:$P,ID!$N:$N,$H1037)</f>
        <v>0</v>
      </c>
      <c r="J1037" s="99"/>
      <c r="K1037" s="103">
        <f>SUMIFS(ID!$T:$T,ID!$R:$R,$J1037)</f>
        <v>0</v>
      </c>
      <c r="L1037" s="99"/>
      <c r="M1037" s="103">
        <f>SUMIFS(ID!$X:$X,ID!$V:$V,$L1037)</f>
        <v>0</v>
      </c>
      <c r="N1037" s="99"/>
      <c r="O1037" s="103">
        <f>SUMIFS(ID!$AD:$AD,ID!$AB:$AB,$N1037)</f>
        <v>0</v>
      </c>
      <c r="P1037" s="99" t="str">
        <f t="shared" si="139"/>
        <v/>
      </c>
      <c r="Q1037" s="22">
        <f t="shared" si="138"/>
        <v>0</v>
      </c>
      <c r="R1037" s="30"/>
      <c r="S1037" s="22">
        <f t="shared" ref="S1037:S1100" si="140">IF(OR(AND($P1037&lt;&gt;"",R1037=0),AND($P1037="",AND(R1037&lt;&gt;0,R1037&lt;&gt;""))),1,0)</f>
        <v>0</v>
      </c>
      <c r="T1037" s="30"/>
      <c r="U1037" s="22">
        <f t="shared" ref="U1037:U1100" si="141">IF(OR(AND($P1037&lt;&gt;"",T1037=0),AND($P1037="",AND(T1037&lt;&gt;0,T1037&lt;&gt;""))),1,0)</f>
        <v>0</v>
      </c>
      <c r="V1037" s="78">
        <f t="shared" si="137"/>
        <v>0</v>
      </c>
      <c r="W1037" s="22">
        <f t="shared" ref="W1037:W1100" si="142">IF(OR(AND($P1037&lt;&gt;"",V1037=0),AND($P1037="",AND(V1037&lt;&gt;0,V1037&lt;&gt;""))),1,0)</f>
        <v>0</v>
      </c>
      <c r="X1037" s="76"/>
      <c r="Y1037" s="22">
        <f>IF(OR(X1037="",X1037=ФИО!$Q$8),0,IF(COUNTIF(X:X,X1037)=1,0,1))</f>
        <v>0</v>
      </c>
      <c r="AA1037" s="2">
        <f>INDEX(ФИО!B:B,SUMIFS(ФИО!D:D,ФИО!Q:Q,БЮДЖЕТ!X1037))</f>
        <v>0</v>
      </c>
    </row>
    <row r="1038" spans="1:27" x14ac:dyDescent="0.25">
      <c r="A1038" s="1"/>
      <c r="B1038" s="5">
        <f t="shared" ref="B1038:B1101" si="143">ROW(A1038)</f>
        <v>1038</v>
      </c>
      <c r="C1038" s="5" t="str">
        <f t="shared" si="136"/>
        <v/>
      </c>
      <c r="D1038" s="99"/>
      <c r="E1038" s="103">
        <f>SUMIFS(ID!$H:$H,ID!$F:$F,$D1038)</f>
        <v>0</v>
      </c>
      <c r="F1038" s="99"/>
      <c r="G1038" s="103">
        <f>SUMIFS(ID!$L:$L,ID!$J:$J,$F1038)</f>
        <v>0</v>
      </c>
      <c r="H1038" s="99"/>
      <c r="I1038" s="103">
        <f>SUMIFS(ID!$P:$P,ID!$N:$N,$H1038)</f>
        <v>0</v>
      </c>
      <c r="J1038" s="99"/>
      <c r="K1038" s="103">
        <f>SUMIFS(ID!$T:$T,ID!$R:$R,$J1038)</f>
        <v>0</v>
      </c>
      <c r="L1038" s="99"/>
      <c r="M1038" s="103">
        <f>SUMIFS(ID!$X:$X,ID!$V:$V,$L1038)</f>
        <v>0</v>
      </c>
      <c r="N1038" s="99"/>
      <c r="O1038" s="103">
        <f>SUMIFS(ID!$AD:$AD,ID!$AB:$AB,$N1038)</f>
        <v>0</v>
      </c>
      <c r="P1038" s="99" t="str">
        <f t="shared" si="139"/>
        <v/>
      </c>
      <c r="Q1038" s="22">
        <f t="shared" si="138"/>
        <v>0</v>
      </c>
      <c r="R1038" s="30"/>
      <c r="S1038" s="22">
        <f t="shared" si="140"/>
        <v>0</v>
      </c>
      <c r="T1038" s="30"/>
      <c r="U1038" s="22">
        <f t="shared" si="141"/>
        <v>0</v>
      </c>
      <c r="V1038" s="78">
        <f t="shared" si="137"/>
        <v>0</v>
      </c>
      <c r="W1038" s="22">
        <f t="shared" si="142"/>
        <v>0</v>
      </c>
      <c r="X1038" s="76"/>
      <c r="Y1038" s="22">
        <f>IF(OR(X1038="",X1038=ФИО!$Q$8),0,IF(COUNTIF(X:X,X1038)=1,0,1))</f>
        <v>0</v>
      </c>
      <c r="AA1038" s="2">
        <f>INDEX(ФИО!B:B,SUMIFS(ФИО!D:D,ФИО!Q:Q,БЮДЖЕТ!X1038))</f>
        <v>0</v>
      </c>
    </row>
    <row r="1039" spans="1:27" x14ac:dyDescent="0.25">
      <c r="A1039" s="1"/>
      <c r="B1039" s="5">
        <f t="shared" si="143"/>
        <v>1039</v>
      </c>
      <c r="C1039" s="5" t="str">
        <f t="shared" ref="C1039:C1102" si="144">IF(OR(P1039="",C1038=""),"",C1038+1)</f>
        <v/>
      </c>
      <c r="D1039" s="99"/>
      <c r="E1039" s="103">
        <f>SUMIFS(ID!$H:$H,ID!$F:$F,$D1039)</f>
        <v>0</v>
      </c>
      <c r="F1039" s="99"/>
      <c r="G1039" s="103">
        <f>SUMIFS(ID!$L:$L,ID!$J:$J,$F1039)</f>
        <v>0</v>
      </c>
      <c r="H1039" s="99"/>
      <c r="I1039" s="103">
        <f>SUMIFS(ID!$P:$P,ID!$N:$N,$H1039)</f>
        <v>0</v>
      </c>
      <c r="J1039" s="99"/>
      <c r="K1039" s="103">
        <f>SUMIFS(ID!$T:$T,ID!$R:$R,$J1039)</f>
        <v>0</v>
      </c>
      <c r="L1039" s="99"/>
      <c r="M1039" s="103">
        <f>SUMIFS(ID!$X:$X,ID!$V:$V,$L1039)</f>
        <v>0</v>
      </c>
      <c r="N1039" s="99"/>
      <c r="O1039" s="103">
        <f>SUMIFS(ID!$AD:$AD,ID!$AB:$AB,$N1039)</f>
        <v>0</v>
      </c>
      <c r="P1039" s="99" t="str">
        <f t="shared" si="139"/>
        <v/>
      </c>
      <c r="Q1039" s="22">
        <f t="shared" si="138"/>
        <v>0</v>
      </c>
      <c r="R1039" s="30"/>
      <c r="S1039" s="22">
        <f t="shared" si="140"/>
        <v>0</v>
      </c>
      <c r="T1039" s="30"/>
      <c r="U1039" s="22">
        <f t="shared" si="141"/>
        <v>0</v>
      </c>
      <c r="V1039" s="78">
        <f t="shared" si="137"/>
        <v>0</v>
      </c>
      <c r="W1039" s="22">
        <f t="shared" si="142"/>
        <v>0</v>
      </c>
      <c r="X1039" s="76"/>
      <c r="Y1039" s="22">
        <f>IF(OR(X1039="",X1039=ФИО!$Q$8),0,IF(COUNTIF(X:X,X1039)=1,0,1))</f>
        <v>0</v>
      </c>
      <c r="AA1039" s="2">
        <f>INDEX(ФИО!B:B,SUMIFS(ФИО!D:D,ФИО!Q:Q,БЮДЖЕТ!X1039))</f>
        <v>0</v>
      </c>
    </row>
    <row r="1040" spans="1:27" x14ac:dyDescent="0.25">
      <c r="A1040" s="1"/>
      <c r="B1040" s="5">
        <f t="shared" si="143"/>
        <v>1040</v>
      </c>
      <c r="C1040" s="5" t="str">
        <f t="shared" si="144"/>
        <v/>
      </c>
      <c r="D1040" s="99"/>
      <c r="E1040" s="103">
        <f>SUMIFS(ID!$H:$H,ID!$F:$F,$D1040)</f>
        <v>0</v>
      </c>
      <c r="F1040" s="99"/>
      <c r="G1040" s="103">
        <f>SUMIFS(ID!$L:$L,ID!$J:$J,$F1040)</f>
        <v>0</v>
      </c>
      <c r="H1040" s="99"/>
      <c r="I1040" s="103">
        <f>SUMIFS(ID!$P:$P,ID!$N:$N,$H1040)</f>
        <v>0</v>
      </c>
      <c r="J1040" s="99"/>
      <c r="K1040" s="103">
        <f>SUMIFS(ID!$T:$T,ID!$R:$R,$J1040)</f>
        <v>0</v>
      </c>
      <c r="L1040" s="99"/>
      <c r="M1040" s="103">
        <f>SUMIFS(ID!$X:$X,ID!$V:$V,$L1040)</f>
        <v>0</v>
      </c>
      <c r="N1040" s="99"/>
      <c r="O1040" s="103">
        <f>SUMIFS(ID!$AD:$AD,ID!$AB:$AB,$N1040)</f>
        <v>0</v>
      </c>
      <c r="P1040" s="99" t="str">
        <f t="shared" si="139"/>
        <v/>
      </c>
      <c r="Q1040" s="22">
        <f t="shared" si="138"/>
        <v>0</v>
      </c>
      <c r="R1040" s="30"/>
      <c r="S1040" s="22">
        <f t="shared" si="140"/>
        <v>0</v>
      </c>
      <c r="T1040" s="30"/>
      <c r="U1040" s="22">
        <f t="shared" si="141"/>
        <v>0</v>
      </c>
      <c r="V1040" s="78">
        <f t="shared" si="137"/>
        <v>0</v>
      </c>
      <c r="W1040" s="22">
        <f t="shared" si="142"/>
        <v>0</v>
      </c>
      <c r="X1040" s="76"/>
      <c r="Y1040" s="22">
        <f>IF(OR(X1040="",X1040=ФИО!$Q$8),0,IF(COUNTIF(X:X,X1040)=1,0,1))</f>
        <v>0</v>
      </c>
      <c r="AA1040" s="2">
        <f>INDEX(ФИО!B:B,SUMIFS(ФИО!D:D,ФИО!Q:Q,БЮДЖЕТ!X1040))</f>
        <v>0</v>
      </c>
    </row>
    <row r="1041" spans="1:27" x14ac:dyDescent="0.25">
      <c r="A1041" s="1"/>
      <c r="B1041" s="5">
        <f t="shared" si="143"/>
        <v>1041</v>
      </c>
      <c r="C1041" s="5" t="str">
        <f t="shared" si="144"/>
        <v/>
      </c>
      <c r="D1041" s="99"/>
      <c r="E1041" s="103">
        <f>SUMIFS(ID!$H:$H,ID!$F:$F,$D1041)</f>
        <v>0</v>
      </c>
      <c r="F1041" s="99"/>
      <c r="G1041" s="103">
        <f>SUMIFS(ID!$L:$L,ID!$J:$J,$F1041)</f>
        <v>0</v>
      </c>
      <c r="H1041" s="99"/>
      <c r="I1041" s="103">
        <f>SUMIFS(ID!$P:$P,ID!$N:$N,$H1041)</f>
        <v>0</v>
      </c>
      <c r="J1041" s="99"/>
      <c r="K1041" s="103">
        <f>SUMIFS(ID!$T:$T,ID!$R:$R,$J1041)</f>
        <v>0</v>
      </c>
      <c r="L1041" s="99"/>
      <c r="M1041" s="103">
        <f>SUMIFS(ID!$X:$X,ID!$V:$V,$L1041)</f>
        <v>0</v>
      </c>
      <c r="N1041" s="99"/>
      <c r="O1041" s="103">
        <f>SUMIFS(ID!$AD:$AD,ID!$AB:$AB,$N1041)</f>
        <v>0</v>
      </c>
      <c r="P1041" s="99" t="str">
        <f t="shared" si="139"/>
        <v/>
      </c>
      <c r="Q1041" s="22">
        <f t="shared" si="138"/>
        <v>0</v>
      </c>
      <c r="R1041" s="30"/>
      <c r="S1041" s="22">
        <f t="shared" si="140"/>
        <v>0</v>
      </c>
      <c r="T1041" s="30"/>
      <c r="U1041" s="22">
        <f t="shared" si="141"/>
        <v>0</v>
      </c>
      <c r="V1041" s="78">
        <f t="shared" si="137"/>
        <v>0</v>
      </c>
      <c r="W1041" s="22">
        <f t="shared" si="142"/>
        <v>0</v>
      </c>
      <c r="X1041" s="76"/>
      <c r="Y1041" s="22">
        <f>IF(OR(X1041="",X1041=ФИО!$Q$8),0,IF(COUNTIF(X:X,X1041)=1,0,1))</f>
        <v>0</v>
      </c>
      <c r="AA1041" s="2">
        <f>INDEX(ФИО!B:B,SUMIFS(ФИО!D:D,ФИО!Q:Q,БЮДЖЕТ!X1041))</f>
        <v>0</v>
      </c>
    </row>
    <row r="1042" spans="1:27" x14ac:dyDescent="0.25">
      <c r="A1042" s="1"/>
      <c r="B1042" s="5">
        <f t="shared" si="143"/>
        <v>1042</v>
      </c>
      <c r="C1042" s="5" t="str">
        <f t="shared" si="144"/>
        <v/>
      </c>
      <c r="D1042" s="99"/>
      <c r="E1042" s="103">
        <f>SUMIFS(ID!$H:$H,ID!$F:$F,$D1042)</f>
        <v>0</v>
      </c>
      <c r="F1042" s="99"/>
      <c r="G1042" s="103">
        <f>SUMIFS(ID!$L:$L,ID!$J:$J,$F1042)</f>
        <v>0</v>
      </c>
      <c r="H1042" s="99"/>
      <c r="I1042" s="103">
        <f>SUMIFS(ID!$P:$P,ID!$N:$N,$H1042)</f>
        <v>0</v>
      </c>
      <c r="J1042" s="99"/>
      <c r="K1042" s="103">
        <f>SUMIFS(ID!$T:$T,ID!$R:$R,$J1042)</f>
        <v>0</v>
      </c>
      <c r="L1042" s="99"/>
      <c r="M1042" s="103">
        <f>SUMIFS(ID!$X:$X,ID!$V:$V,$L1042)</f>
        <v>0</v>
      </c>
      <c r="N1042" s="99"/>
      <c r="O1042" s="103">
        <f>SUMIFS(ID!$AD:$AD,ID!$AB:$AB,$N1042)</f>
        <v>0</v>
      </c>
      <c r="P1042" s="99" t="str">
        <f t="shared" si="139"/>
        <v/>
      </c>
      <c r="Q1042" s="22">
        <f t="shared" si="138"/>
        <v>0</v>
      </c>
      <c r="R1042" s="30"/>
      <c r="S1042" s="22">
        <f t="shared" si="140"/>
        <v>0</v>
      </c>
      <c r="T1042" s="30"/>
      <c r="U1042" s="22">
        <f t="shared" si="141"/>
        <v>0</v>
      </c>
      <c r="V1042" s="78">
        <f t="shared" si="137"/>
        <v>0</v>
      </c>
      <c r="W1042" s="22">
        <f t="shared" si="142"/>
        <v>0</v>
      </c>
      <c r="X1042" s="76"/>
      <c r="Y1042" s="22">
        <f>IF(OR(X1042="",X1042=ФИО!$Q$8),0,IF(COUNTIF(X:X,X1042)=1,0,1))</f>
        <v>0</v>
      </c>
      <c r="AA1042" s="2">
        <f>INDEX(ФИО!B:B,SUMIFS(ФИО!D:D,ФИО!Q:Q,БЮДЖЕТ!X1042))</f>
        <v>0</v>
      </c>
    </row>
    <row r="1043" spans="1:27" x14ac:dyDescent="0.25">
      <c r="A1043" s="1"/>
      <c r="B1043" s="5">
        <f t="shared" si="143"/>
        <v>1043</v>
      </c>
      <c r="C1043" s="5" t="str">
        <f t="shared" si="144"/>
        <v/>
      </c>
      <c r="D1043" s="99"/>
      <c r="E1043" s="103">
        <f>SUMIFS(ID!$H:$H,ID!$F:$F,$D1043)</f>
        <v>0</v>
      </c>
      <c r="F1043" s="99"/>
      <c r="G1043" s="103">
        <f>SUMIFS(ID!$L:$L,ID!$J:$J,$F1043)</f>
        <v>0</v>
      </c>
      <c r="H1043" s="99"/>
      <c r="I1043" s="103">
        <f>SUMIFS(ID!$P:$P,ID!$N:$N,$H1043)</f>
        <v>0</v>
      </c>
      <c r="J1043" s="99"/>
      <c r="K1043" s="103">
        <f>SUMIFS(ID!$T:$T,ID!$R:$R,$J1043)</f>
        <v>0</v>
      </c>
      <c r="L1043" s="99"/>
      <c r="M1043" s="103">
        <f>SUMIFS(ID!$X:$X,ID!$V:$V,$L1043)</f>
        <v>0</v>
      </c>
      <c r="N1043" s="99"/>
      <c r="O1043" s="103">
        <f>SUMIFS(ID!$AD:$AD,ID!$AB:$AB,$N1043)</f>
        <v>0</v>
      </c>
      <c r="P1043" s="99" t="str">
        <f t="shared" si="139"/>
        <v/>
      </c>
      <c r="Q1043" s="22">
        <f t="shared" si="138"/>
        <v>0</v>
      </c>
      <c r="R1043" s="30"/>
      <c r="S1043" s="22">
        <f t="shared" si="140"/>
        <v>0</v>
      </c>
      <c r="T1043" s="30"/>
      <c r="U1043" s="22">
        <f t="shared" si="141"/>
        <v>0</v>
      </c>
      <c r="V1043" s="78">
        <f t="shared" si="137"/>
        <v>0</v>
      </c>
      <c r="W1043" s="22">
        <f t="shared" si="142"/>
        <v>0</v>
      </c>
      <c r="X1043" s="76"/>
      <c r="Y1043" s="22">
        <f>IF(OR(X1043="",X1043=ФИО!$Q$8),0,IF(COUNTIF(X:X,X1043)=1,0,1))</f>
        <v>0</v>
      </c>
      <c r="AA1043" s="2">
        <f>INDEX(ФИО!B:B,SUMIFS(ФИО!D:D,ФИО!Q:Q,БЮДЖЕТ!X1043))</f>
        <v>0</v>
      </c>
    </row>
    <row r="1044" spans="1:27" x14ac:dyDescent="0.25">
      <c r="A1044" s="1"/>
      <c r="B1044" s="5">
        <f t="shared" si="143"/>
        <v>1044</v>
      </c>
      <c r="C1044" s="5" t="str">
        <f t="shared" si="144"/>
        <v/>
      </c>
      <c r="D1044" s="99"/>
      <c r="E1044" s="103">
        <f>SUMIFS(ID!$H:$H,ID!$F:$F,$D1044)</f>
        <v>0</v>
      </c>
      <c r="F1044" s="99"/>
      <c r="G1044" s="103">
        <f>SUMIFS(ID!$L:$L,ID!$J:$J,$F1044)</f>
        <v>0</v>
      </c>
      <c r="H1044" s="99"/>
      <c r="I1044" s="103">
        <f>SUMIFS(ID!$P:$P,ID!$N:$N,$H1044)</f>
        <v>0</v>
      </c>
      <c r="J1044" s="99"/>
      <c r="K1044" s="103">
        <f>SUMIFS(ID!$T:$T,ID!$R:$R,$J1044)</f>
        <v>0</v>
      </c>
      <c r="L1044" s="99"/>
      <c r="M1044" s="103">
        <f>SUMIFS(ID!$X:$X,ID!$V:$V,$L1044)</f>
        <v>0</v>
      </c>
      <c r="N1044" s="99"/>
      <c r="O1044" s="103">
        <f>SUMIFS(ID!$AD:$AD,ID!$AB:$AB,$N1044)</f>
        <v>0</v>
      </c>
      <c r="P1044" s="99" t="str">
        <f t="shared" si="139"/>
        <v/>
      </c>
      <c r="Q1044" s="22">
        <f t="shared" si="138"/>
        <v>0</v>
      </c>
      <c r="R1044" s="30"/>
      <c r="S1044" s="22">
        <f t="shared" si="140"/>
        <v>0</v>
      </c>
      <c r="T1044" s="30"/>
      <c r="U1044" s="22">
        <f t="shared" si="141"/>
        <v>0</v>
      </c>
      <c r="V1044" s="78">
        <f t="shared" si="137"/>
        <v>0</v>
      </c>
      <c r="W1044" s="22">
        <f t="shared" si="142"/>
        <v>0</v>
      </c>
      <c r="X1044" s="76"/>
      <c r="Y1044" s="22">
        <f>IF(OR(X1044="",X1044=ФИО!$Q$8),0,IF(COUNTIF(X:X,X1044)=1,0,1))</f>
        <v>0</v>
      </c>
      <c r="AA1044" s="2">
        <f>INDEX(ФИО!B:B,SUMIFS(ФИО!D:D,ФИО!Q:Q,БЮДЖЕТ!X1044))</f>
        <v>0</v>
      </c>
    </row>
    <row r="1045" spans="1:27" x14ac:dyDescent="0.25">
      <c r="A1045" s="1"/>
      <c r="B1045" s="5">
        <f t="shared" si="143"/>
        <v>1045</v>
      </c>
      <c r="C1045" s="5" t="str">
        <f t="shared" si="144"/>
        <v/>
      </c>
      <c r="D1045" s="99"/>
      <c r="E1045" s="103">
        <f>SUMIFS(ID!$H:$H,ID!$F:$F,$D1045)</f>
        <v>0</v>
      </c>
      <c r="F1045" s="99"/>
      <c r="G1045" s="103">
        <f>SUMIFS(ID!$L:$L,ID!$J:$J,$F1045)</f>
        <v>0</v>
      </c>
      <c r="H1045" s="99"/>
      <c r="I1045" s="103">
        <f>SUMIFS(ID!$P:$P,ID!$N:$N,$H1045)</f>
        <v>0</v>
      </c>
      <c r="J1045" s="99"/>
      <c r="K1045" s="103">
        <f>SUMIFS(ID!$T:$T,ID!$R:$R,$J1045)</f>
        <v>0</v>
      </c>
      <c r="L1045" s="99"/>
      <c r="M1045" s="103">
        <f>SUMIFS(ID!$X:$X,ID!$V:$V,$L1045)</f>
        <v>0</v>
      </c>
      <c r="N1045" s="99"/>
      <c r="O1045" s="103">
        <f>SUMIFS(ID!$AD:$AD,ID!$AB:$AB,$N1045)</f>
        <v>0</v>
      </c>
      <c r="P1045" s="99" t="str">
        <f t="shared" si="139"/>
        <v/>
      </c>
      <c r="Q1045" s="22">
        <f t="shared" si="138"/>
        <v>0</v>
      </c>
      <c r="R1045" s="30"/>
      <c r="S1045" s="22">
        <f t="shared" si="140"/>
        <v>0</v>
      </c>
      <c r="T1045" s="30"/>
      <c r="U1045" s="22">
        <f t="shared" si="141"/>
        <v>0</v>
      </c>
      <c r="V1045" s="78">
        <f t="shared" si="137"/>
        <v>0</v>
      </c>
      <c r="W1045" s="22">
        <f t="shared" si="142"/>
        <v>0</v>
      </c>
      <c r="X1045" s="76"/>
      <c r="Y1045" s="22">
        <f>IF(OR(X1045="",X1045=ФИО!$Q$8),0,IF(COUNTIF(X:X,X1045)=1,0,1))</f>
        <v>0</v>
      </c>
      <c r="AA1045" s="2">
        <f>INDEX(ФИО!B:B,SUMIFS(ФИО!D:D,ФИО!Q:Q,БЮДЖЕТ!X1045))</f>
        <v>0</v>
      </c>
    </row>
    <row r="1046" spans="1:27" x14ac:dyDescent="0.25">
      <c r="A1046" s="1"/>
      <c r="B1046" s="5">
        <f t="shared" si="143"/>
        <v>1046</v>
      </c>
      <c r="C1046" s="5" t="str">
        <f t="shared" si="144"/>
        <v/>
      </c>
      <c r="D1046" s="99"/>
      <c r="E1046" s="103">
        <f>SUMIFS(ID!$H:$H,ID!$F:$F,$D1046)</f>
        <v>0</v>
      </c>
      <c r="F1046" s="99"/>
      <c r="G1046" s="103">
        <f>SUMIFS(ID!$L:$L,ID!$J:$J,$F1046)</f>
        <v>0</v>
      </c>
      <c r="H1046" s="99"/>
      <c r="I1046" s="103">
        <f>SUMIFS(ID!$P:$P,ID!$N:$N,$H1046)</f>
        <v>0</v>
      </c>
      <c r="J1046" s="99"/>
      <c r="K1046" s="103">
        <f>SUMIFS(ID!$T:$T,ID!$R:$R,$J1046)</f>
        <v>0</v>
      </c>
      <c r="L1046" s="99"/>
      <c r="M1046" s="103">
        <f>SUMIFS(ID!$X:$X,ID!$V:$V,$L1046)</f>
        <v>0</v>
      </c>
      <c r="N1046" s="99"/>
      <c r="O1046" s="103">
        <f>SUMIFS(ID!$AD:$AD,ID!$AB:$AB,$N1046)</f>
        <v>0</v>
      </c>
      <c r="P1046" s="99" t="str">
        <f t="shared" si="139"/>
        <v/>
      </c>
      <c r="Q1046" s="22">
        <f t="shared" si="138"/>
        <v>0</v>
      </c>
      <c r="R1046" s="30"/>
      <c r="S1046" s="22">
        <f t="shared" si="140"/>
        <v>0</v>
      </c>
      <c r="T1046" s="30"/>
      <c r="U1046" s="22">
        <f t="shared" si="141"/>
        <v>0</v>
      </c>
      <c r="V1046" s="78">
        <f t="shared" si="137"/>
        <v>0</v>
      </c>
      <c r="W1046" s="22">
        <f t="shared" si="142"/>
        <v>0</v>
      </c>
      <c r="X1046" s="76"/>
      <c r="Y1046" s="22">
        <f>IF(OR(X1046="",X1046=ФИО!$Q$8),0,IF(COUNTIF(X:X,X1046)=1,0,1))</f>
        <v>0</v>
      </c>
      <c r="AA1046" s="2">
        <f>INDEX(ФИО!B:B,SUMIFS(ФИО!D:D,ФИО!Q:Q,БЮДЖЕТ!X1046))</f>
        <v>0</v>
      </c>
    </row>
    <row r="1047" spans="1:27" x14ac:dyDescent="0.25">
      <c r="A1047" s="1"/>
      <c r="B1047" s="5">
        <f t="shared" si="143"/>
        <v>1047</v>
      </c>
      <c r="C1047" s="5" t="str">
        <f t="shared" si="144"/>
        <v/>
      </c>
      <c r="D1047" s="99"/>
      <c r="E1047" s="103">
        <f>SUMIFS(ID!$H:$H,ID!$F:$F,$D1047)</f>
        <v>0</v>
      </c>
      <c r="F1047" s="99"/>
      <c r="G1047" s="103">
        <f>SUMIFS(ID!$L:$L,ID!$J:$J,$F1047)</f>
        <v>0</v>
      </c>
      <c r="H1047" s="99"/>
      <c r="I1047" s="103">
        <f>SUMIFS(ID!$P:$P,ID!$N:$N,$H1047)</f>
        <v>0</v>
      </c>
      <c r="J1047" s="99"/>
      <c r="K1047" s="103">
        <f>SUMIFS(ID!$T:$T,ID!$R:$R,$J1047)</f>
        <v>0</v>
      </c>
      <c r="L1047" s="99"/>
      <c r="M1047" s="103">
        <f>SUMIFS(ID!$X:$X,ID!$V:$V,$L1047)</f>
        <v>0</v>
      </c>
      <c r="N1047" s="99"/>
      <c r="O1047" s="103">
        <f>SUMIFS(ID!$AD:$AD,ID!$AB:$AB,$N1047)</f>
        <v>0</v>
      </c>
      <c r="P1047" s="99" t="str">
        <f t="shared" si="139"/>
        <v/>
      </c>
      <c r="Q1047" s="22">
        <f t="shared" si="138"/>
        <v>0</v>
      </c>
      <c r="R1047" s="30"/>
      <c r="S1047" s="22">
        <f t="shared" si="140"/>
        <v>0</v>
      </c>
      <c r="T1047" s="30"/>
      <c r="U1047" s="22">
        <f t="shared" si="141"/>
        <v>0</v>
      </c>
      <c r="V1047" s="78">
        <f t="shared" si="137"/>
        <v>0</v>
      </c>
      <c r="W1047" s="22">
        <f t="shared" si="142"/>
        <v>0</v>
      </c>
      <c r="X1047" s="76"/>
      <c r="Y1047" s="22">
        <f>IF(OR(X1047="",X1047=ФИО!$Q$8),0,IF(COUNTIF(X:X,X1047)=1,0,1))</f>
        <v>0</v>
      </c>
      <c r="AA1047" s="2">
        <f>INDEX(ФИО!B:B,SUMIFS(ФИО!D:D,ФИО!Q:Q,БЮДЖЕТ!X1047))</f>
        <v>0</v>
      </c>
    </row>
    <row r="1048" spans="1:27" x14ac:dyDescent="0.25">
      <c r="A1048" s="1"/>
      <c r="B1048" s="5">
        <f t="shared" si="143"/>
        <v>1048</v>
      </c>
      <c r="C1048" s="5" t="str">
        <f t="shared" si="144"/>
        <v/>
      </c>
      <c r="D1048" s="99"/>
      <c r="E1048" s="103">
        <f>SUMIFS(ID!$H:$H,ID!$F:$F,$D1048)</f>
        <v>0</v>
      </c>
      <c r="F1048" s="99"/>
      <c r="G1048" s="103">
        <f>SUMIFS(ID!$L:$L,ID!$J:$J,$F1048)</f>
        <v>0</v>
      </c>
      <c r="H1048" s="99"/>
      <c r="I1048" s="103">
        <f>SUMIFS(ID!$P:$P,ID!$N:$N,$H1048)</f>
        <v>0</v>
      </c>
      <c r="J1048" s="99"/>
      <c r="K1048" s="103">
        <f>SUMIFS(ID!$T:$T,ID!$R:$R,$J1048)</f>
        <v>0</v>
      </c>
      <c r="L1048" s="99"/>
      <c r="M1048" s="103">
        <f>SUMIFS(ID!$X:$X,ID!$V:$V,$L1048)</f>
        <v>0</v>
      </c>
      <c r="N1048" s="99"/>
      <c r="O1048" s="103">
        <f>SUMIFS(ID!$AD:$AD,ID!$AB:$AB,$N1048)</f>
        <v>0</v>
      </c>
      <c r="P1048" s="99" t="str">
        <f t="shared" si="139"/>
        <v/>
      </c>
      <c r="Q1048" s="22">
        <f t="shared" si="138"/>
        <v>0</v>
      </c>
      <c r="R1048" s="30"/>
      <c r="S1048" s="22">
        <f t="shared" si="140"/>
        <v>0</v>
      </c>
      <c r="T1048" s="30"/>
      <c r="U1048" s="22">
        <f t="shared" si="141"/>
        <v>0</v>
      </c>
      <c r="V1048" s="78">
        <f t="shared" si="137"/>
        <v>0</v>
      </c>
      <c r="W1048" s="22">
        <f t="shared" si="142"/>
        <v>0</v>
      </c>
      <c r="X1048" s="76"/>
      <c r="Y1048" s="22">
        <f>IF(OR(X1048="",X1048=ФИО!$Q$8),0,IF(COUNTIF(X:X,X1048)=1,0,1))</f>
        <v>0</v>
      </c>
      <c r="AA1048" s="2">
        <f>INDEX(ФИО!B:B,SUMIFS(ФИО!D:D,ФИО!Q:Q,БЮДЖЕТ!X1048))</f>
        <v>0</v>
      </c>
    </row>
    <row r="1049" spans="1:27" x14ac:dyDescent="0.25">
      <c r="A1049" s="1"/>
      <c r="B1049" s="5">
        <f t="shared" si="143"/>
        <v>1049</v>
      </c>
      <c r="C1049" s="5" t="str">
        <f t="shared" si="144"/>
        <v/>
      </c>
      <c r="D1049" s="99"/>
      <c r="E1049" s="103">
        <f>SUMIFS(ID!$H:$H,ID!$F:$F,$D1049)</f>
        <v>0</v>
      </c>
      <c r="F1049" s="99"/>
      <c r="G1049" s="103">
        <f>SUMIFS(ID!$L:$L,ID!$J:$J,$F1049)</f>
        <v>0</v>
      </c>
      <c r="H1049" s="99"/>
      <c r="I1049" s="103">
        <f>SUMIFS(ID!$P:$P,ID!$N:$N,$H1049)</f>
        <v>0</v>
      </c>
      <c r="J1049" s="99"/>
      <c r="K1049" s="103">
        <f>SUMIFS(ID!$T:$T,ID!$R:$R,$J1049)</f>
        <v>0</v>
      </c>
      <c r="L1049" s="99"/>
      <c r="M1049" s="103">
        <f>SUMIFS(ID!$X:$X,ID!$V:$V,$L1049)</f>
        <v>0</v>
      </c>
      <c r="N1049" s="99"/>
      <c r="O1049" s="103">
        <f>SUMIFS(ID!$AD:$AD,ID!$AB:$AB,$N1049)</f>
        <v>0</v>
      </c>
      <c r="P1049" s="99" t="str">
        <f t="shared" si="139"/>
        <v/>
      </c>
      <c r="Q1049" s="22">
        <f t="shared" si="138"/>
        <v>0</v>
      </c>
      <c r="R1049" s="30"/>
      <c r="S1049" s="22">
        <f t="shared" si="140"/>
        <v>0</v>
      </c>
      <c r="T1049" s="30"/>
      <c r="U1049" s="22">
        <f t="shared" si="141"/>
        <v>0</v>
      </c>
      <c r="V1049" s="78">
        <f t="shared" si="137"/>
        <v>0</v>
      </c>
      <c r="W1049" s="22">
        <f t="shared" si="142"/>
        <v>0</v>
      </c>
      <c r="X1049" s="76"/>
      <c r="Y1049" s="22">
        <f>IF(OR(X1049="",X1049=ФИО!$Q$8),0,IF(COUNTIF(X:X,X1049)=1,0,1))</f>
        <v>0</v>
      </c>
      <c r="AA1049" s="2">
        <f>INDEX(ФИО!B:B,SUMIFS(ФИО!D:D,ФИО!Q:Q,БЮДЖЕТ!X1049))</f>
        <v>0</v>
      </c>
    </row>
    <row r="1050" spans="1:27" x14ac:dyDescent="0.25">
      <c r="A1050" s="1"/>
      <c r="B1050" s="5">
        <f t="shared" si="143"/>
        <v>1050</v>
      </c>
      <c r="C1050" s="5" t="str">
        <f t="shared" si="144"/>
        <v/>
      </c>
      <c r="D1050" s="99"/>
      <c r="E1050" s="103">
        <f>SUMIFS(ID!$H:$H,ID!$F:$F,$D1050)</f>
        <v>0</v>
      </c>
      <c r="F1050" s="99"/>
      <c r="G1050" s="103">
        <f>SUMIFS(ID!$L:$L,ID!$J:$J,$F1050)</f>
        <v>0</v>
      </c>
      <c r="H1050" s="99"/>
      <c r="I1050" s="103">
        <f>SUMIFS(ID!$P:$P,ID!$N:$N,$H1050)</f>
        <v>0</v>
      </c>
      <c r="J1050" s="99"/>
      <c r="K1050" s="103">
        <f>SUMIFS(ID!$T:$T,ID!$R:$R,$J1050)</f>
        <v>0</v>
      </c>
      <c r="L1050" s="99"/>
      <c r="M1050" s="103">
        <f>SUMIFS(ID!$X:$X,ID!$V:$V,$L1050)</f>
        <v>0</v>
      </c>
      <c r="N1050" s="99"/>
      <c r="O1050" s="103">
        <f>SUMIFS(ID!$AD:$AD,ID!$AB:$AB,$N1050)</f>
        <v>0</v>
      </c>
      <c r="P1050" s="99" t="str">
        <f t="shared" si="139"/>
        <v/>
      </c>
      <c r="Q1050" s="22">
        <f t="shared" si="138"/>
        <v>0</v>
      </c>
      <c r="R1050" s="30"/>
      <c r="S1050" s="22">
        <f t="shared" si="140"/>
        <v>0</v>
      </c>
      <c r="T1050" s="30"/>
      <c r="U1050" s="22">
        <f t="shared" si="141"/>
        <v>0</v>
      </c>
      <c r="V1050" s="78">
        <f t="shared" si="137"/>
        <v>0</v>
      </c>
      <c r="W1050" s="22">
        <f t="shared" si="142"/>
        <v>0</v>
      </c>
      <c r="X1050" s="76"/>
      <c r="Y1050" s="22">
        <f>IF(OR(X1050="",X1050=ФИО!$Q$8),0,IF(COUNTIF(X:X,X1050)=1,0,1))</f>
        <v>0</v>
      </c>
      <c r="AA1050" s="2">
        <f>INDEX(ФИО!B:B,SUMIFS(ФИО!D:D,ФИО!Q:Q,БЮДЖЕТ!X1050))</f>
        <v>0</v>
      </c>
    </row>
    <row r="1051" spans="1:27" x14ac:dyDescent="0.25">
      <c r="A1051" s="1"/>
      <c r="B1051" s="5">
        <f t="shared" si="143"/>
        <v>1051</v>
      </c>
      <c r="C1051" s="5" t="str">
        <f t="shared" si="144"/>
        <v/>
      </c>
      <c r="D1051" s="99"/>
      <c r="E1051" s="103">
        <f>SUMIFS(ID!$H:$H,ID!$F:$F,$D1051)</f>
        <v>0</v>
      </c>
      <c r="F1051" s="99"/>
      <c r="G1051" s="103">
        <f>SUMIFS(ID!$L:$L,ID!$J:$J,$F1051)</f>
        <v>0</v>
      </c>
      <c r="H1051" s="99"/>
      <c r="I1051" s="103">
        <f>SUMIFS(ID!$P:$P,ID!$N:$N,$H1051)</f>
        <v>0</v>
      </c>
      <c r="J1051" s="99"/>
      <c r="K1051" s="103">
        <f>SUMIFS(ID!$T:$T,ID!$R:$R,$J1051)</f>
        <v>0</v>
      </c>
      <c r="L1051" s="99"/>
      <c r="M1051" s="103">
        <f>SUMIFS(ID!$X:$X,ID!$V:$V,$L1051)</f>
        <v>0</v>
      </c>
      <c r="N1051" s="99"/>
      <c r="O1051" s="103">
        <f>SUMIFS(ID!$AD:$AD,ID!$AB:$AB,$N1051)</f>
        <v>0</v>
      </c>
      <c r="P1051" s="99" t="str">
        <f t="shared" si="139"/>
        <v/>
      </c>
      <c r="Q1051" s="22">
        <f t="shared" si="138"/>
        <v>0</v>
      </c>
      <c r="R1051" s="30"/>
      <c r="S1051" s="22">
        <f t="shared" si="140"/>
        <v>0</v>
      </c>
      <c r="T1051" s="30"/>
      <c r="U1051" s="22">
        <f t="shared" si="141"/>
        <v>0</v>
      </c>
      <c r="V1051" s="78">
        <f t="shared" si="137"/>
        <v>0</v>
      </c>
      <c r="W1051" s="22">
        <f t="shared" si="142"/>
        <v>0</v>
      </c>
      <c r="X1051" s="76"/>
      <c r="Y1051" s="22">
        <f>IF(OR(X1051="",X1051=ФИО!$Q$8),0,IF(COUNTIF(X:X,X1051)=1,0,1))</f>
        <v>0</v>
      </c>
      <c r="AA1051" s="2">
        <f>INDEX(ФИО!B:B,SUMIFS(ФИО!D:D,ФИО!Q:Q,БЮДЖЕТ!X1051))</f>
        <v>0</v>
      </c>
    </row>
    <row r="1052" spans="1:27" x14ac:dyDescent="0.25">
      <c r="A1052" s="1"/>
      <c r="B1052" s="5">
        <f t="shared" si="143"/>
        <v>1052</v>
      </c>
      <c r="C1052" s="5" t="str">
        <f t="shared" si="144"/>
        <v/>
      </c>
      <c r="D1052" s="99"/>
      <c r="E1052" s="103">
        <f>SUMIFS(ID!$H:$H,ID!$F:$F,$D1052)</f>
        <v>0</v>
      </c>
      <c r="F1052" s="99"/>
      <c r="G1052" s="103">
        <f>SUMIFS(ID!$L:$L,ID!$J:$J,$F1052)</f>
        <v>0</v>
      </c>
      <c r="H1052" s="99"/>
      <c r="I1052" s="103">
        <f>SUMIFS(ID!$P:$P,ID!$N:$N,$H1052)</f>
        <v>0</v>
      </c>
      <c r="J1052" s="99"/>
      <c r="K1052" s="103">
        <f>SUMIFS(ID!$T:$T,ID!$R:$R,$J1052)</f>
        <v>0</v>
      </c>
      <c r="L1052" s="99"/>
      <c r="M1052" s="103">
        <f>SUMIFS(ID!$X:$X,ID!$V:$V,$L1052)</f>
        <v>0</v>
      </c>
      <c r="N1052" s="99"/>
      <c r="O1052" s="103">
        <f>SUMIFS(ID!$AD:$AD,ID!$AB:$AB,$N1052)</f>
        <v>0</v>
      </c>
      <c r="P1052" s="99" t="str">
        <f t="shared" si="139"/>
        <v/>
      </c>
      <c r="Q1052" s="22">
        <f t="shared" si="138"/>
        <v>0</v>
      </c>
      <c r="R1052" s="30"/>
      <c r="S1052" s="22">
        <f t="shared" si="140"/>
        <v>0</v>
      </c>
      <c r="T1052" s="30"/>
      <c r="U1052" s="22">
        <f t="shared" si="141"/>
        <v>0</v>
      </c>
      <c r="V1052" s="78">
        <f t="shared" si="137"/>
        <v>0</v>
      </c>
      <c r="W1052" s="22">
        <f t="shared" si="142"/>
        <v>0</v>
      </c>
      <c r="X1052" s="76"/>
      <c r="Y1052" s="22">
        <f>IF(OR(X1052="",X1052=ФИО!$Q$8),0,IF(COUNTIF(X:X,X1052)=1,0,1))</f>
        <v>0</v>
      </c>
      <c r="AA1052" s="2">
        <f>INDEX(ФИО!B:B,SUMIFS(ФИО!D:D,ФИО!Q:Q,БЮДЖЕТ!X1052))</f>
        <v>0</v>
      </c>
    </row>
    <row r="1053" spans="1:27" x14ac:dyDescent="0.25">
      <c r="A1053" s="1"/>
      <c r="B1053" s="5">
        <f t="shared" si="143"/>
        <v>1053</v>
      </c>
      <c r="C1053" s="5" t="str">
        <f t="shared" si="144"/>
        <v/>
      </c>
      <c r="D1053" s="99"/>
      <c r="E1053" s="103">
        <f>SUMIFS(ID!$H:$H,ID!$F:$F,$D1053)</f>
        <v>0</v>
      </c>
      <c r="F1053" s="99"/>
      <c r="G1053" s="103">
        <f>SUMIFS(ID!$L:$L,ID!$J:$J,$F1053)</f>
        <v>0</v>
      </c>
      <c r="H1053" s="99"/>
      <c r="I1053" s="103">
        <f>SUMIFS(ID!$P:$P,ID!$N:$N,$H1053)</f>
        <v>0</v>
      </c>
      <c r="J1053" s="99"/>
      <c r="K1053" s="103">
        <f>SUMIFS(ID!$T:$T,ID!$R:$R,$J1053)</f>
        <v>0</v>
      </c>
      <c r="L1053" s="99"/>
      <c r="M1053" s="103">
        <f>SUMIFS(ID!$X:$X,ID!$V:$V,$L1053)</f>
        <v>0</v>
      </c>
      <c r="N1053" s="99"/>
      <c r="O1053" s="103">
        <f>SUMIFS(ID!$AD:$AD,ID!$AB:$AB,$N1053)</f>
        <v>0</v>
      </c>
      <c r="P1053" s="99" t="str">
        <f t="shared" si="139"/>
        <v/>
      </c>
      <c r="Q1053" s="22">
        <f t="shared" si="138"/>
        <v>0</v>
      </c>
      <c r="R1053" s="30"/>
      <c r="S1053" s="22">
        <f t="shared" si="140"/>
        <v>0</v>
      </c>
      <c r="T1053" s="30"/>
      <c r="U1053" s="22">
        <f t="shared" si="141"/>
        <v>0</v>
      </c>
      <c r="V1053" s="78">
        <f t="shared" si="137"/>
        <v>0</v>
      </c>
      <c r="W1053" s="22">
        <f t="shared" si="142"/>
        <v>0</v>
      </c>
      <c r="X1053" s="76"/>
      <c r="Y1053" s="22">
        <f>IF(OR(X1053="",X1053=ФИО!$Q$8),0,IF(COUNTIF(X:X,X1053)=1,0,1))</f>
        <v>0</v>
      </c>
      <c r="AA1053" s="2">
        <f>INDEX(ФИО!B:B,SUMIFS(ФИО!D:D,ФИО!Q:Q,БЮДЖЕТ!X1053))</f>
        <v>0</v>
      </c>
    </row>
    <row r="1054" spans="1:27" x14ac:dyDescent="0.25">
      <c r="A1054" s="1"/>
      <c r="B1054" s="5">
        <f t="shared" si="143"/>
        <v>1054</v>
      </c>
      <c r="C1054" s="5" t="str">
        <f t="shared" si="144"/>
        <v/>
      </c>
      <c r="D1054" s="99"/>
      <c r="E1054" s="103">
        <f>SUMIFS(ID!$H:$H,ID!$F:$F,$D1054)</f>
        <v>0</v>
      </c>
      <c r="F1054" s="99"/>
      <c r="G1054" s="103">
        <f>SUMIFS(ID!$L:$L,ID!$J:$J,$F1054)</f>
        <v>0</v>
      </c>
      <c r="H1054" s="99"/>
      <c r="I1054" s="103">
        <f>SUMIFS(ID!$P:$P,ID!$N:$N,$H1054)</f>
        <v>0</v>
      </c>
      <c r="J1054" s="99"/>
      <c r="K1054" s="103">
        <f>SUMIFS(ID!$T:$T,ID!$R:$R,$J1054)</f>
        <v>0</v>
      </c>
      <c r="L1054" s="99"/>
      <c r="M1054" s="103">
        <f>SUMIFS(ID!$X:$X,ID!$V:$V,$L1054)</f>
        <v>0</v>
      </c>
      <c r="N1054" s="99"/>
      <c r="O1054" s="103">
        <f>SUMIFS(ID!$AD:$AD,ID!$AB:$AB,$N1054)</f>
        <v>0</v>
      </c>
      <c r="P1054" s="99" t="str">
        <f t="shared" si="139"/>
        <v/>
      </c>
      <c r="Q1054" s="22">
        <f t="shared" si="138"/>
        <v>0</v>
      </c>
      <c r="R1054" s="30"/>
      <c r="S1054" s="22">
        <f t="shared" si="140"/>
        <v>0</v>
      </c>
      <c r="T1054" s="30"/>
      <c r="U1054" s="22">
        <f t="shared" si="141"/>
        <v>0</v>
      </c>
      <c r="V1054" s="78">
        <f t="shared" si="137"/>
        <v>0</v>
      </c>
      <c r="W1054" s="22">
        <f t="shared" si="142"/>
        <v>0</v>
      </c>
      <c r="X1054" s="76"/>
      <c r="Y1054" s="22">
        <f>IF(OR(X1054="",X1054=ФИО!$Q$8),0,IF(COUNTIF(X:X,X1054)=1,0,1))</f>
        <v>0</v>
      </c>
      <c r="AA1054" s="2">
        <f>INDEX(ФИО!B:B,SUMIFS(ФИО!D:D,ФИО!Q:Q,БЮДЖЕТ!X1054))</f>
        <v>0</v>
      </c>
    </row>
    <row r="1055" spans="1:27" x14ac:dyDescent="0.25">
      <c r="A1055" s="1"/>
      <c r="B1055" s="5">
        <f t="shared" si="143"/>
        <v>1055</v>
      </c>
      <c r="C1055" s="5" t="str">
        <f t="shared" si="144"/>
        <v/>
      </c>
      <c r="D1055" s="99"/>
      <c r="E1055" s="103">
        <f>SUMIFS(ID!$H:$H,ID!$F:$F,$D1055)</f>
        <v>0</v>
      </c>
      <c r="F1055" s="99"/>
      <c r="G1055" s="103">
        <f>SUMIFS(ID!$L:$L,ID!$J:$J,$F1055)</f>
        <v>0</v>
      </c>
      <c r="H1055" s="99"/>
      <c r="I1055" s="103">
        <f>SUMIFS(ID!$P:$P,ID!$N:$N,$H1055)</f>
        <v>0</v>
      </c>
      <c r="J1055" s="99"/>
      <c r="K1055" s="103">
        <f>SUMIFS(ID!$T:$T,ID!$R:$R,$J1055)</f>
        <v>0</v>
      </c>
      <c r="L1055" s="99"/>
      <c r="M1055" s="103">
        <f>SUMIFS(ID!$X:$X,ID!$V:$V,$L1055)</f>
        <v>0</v>
      </c>
      <c r="N1055" s="99"/>
      <c r="O1055" s="103">
        <f>SUMIFS(ID!$AD:$AD,ID!$AB:$AB,$N1055)</f>
        <v>0</v>
      </c>
      <c r="P1055" s="99" t="str">
        <f t="shared" si="139"/>
        <v/>
      </c>
      <c r="Q1055" s="22">
        <f t="shared" si="138"/>
        <v>0</v>
      </c>
      <c r="R1055" s="30"/>
      <c r="S1055" s="22">
        <f t="shared" si="140"/>
        <v>0</v>
      </c>
      <c r="T1055" s="30"/>
      <c r="U1055" s="22">
        <f t="shared" si="141"/>
        <v>0</v>
      </c>
      <c r="V1055" s="78">
        <f t="shared" si="137"/>
        <v>0</v>
      </c>
      <c r="W1055" s="22">
        <f t="shared" si="142"/>
        <v>0</v>
      </c>
      <c r="X1055" s="76"/>
      <c r="Y1055" s="22">
        <f>IF(OR(X1055="",X1055=ФИО!$Q$8),0,IF(COUNTIF(X:X,X1055)=1,0,1))</f>
        <v>0</v>
      </c>
      <c r="AA1055" s="2">
        <f>INDEX(ФИО!B:B,SUMIFS(ФИО!D:D,ФИО!Q:Q,БЮДЖЕТ!X1055))</f>
        <v>0</v>
      </c>
    </row>
    <row r="1056" spans="1:27" x14ac:dyDescent="0.25">
      <c r="A1056" s="1"/>
      <c r="B1056" s="5">
        <f t="shared" si="143"/>
        <v>1056</v>
      </c>
      <c r="C1056" s="5" t="str">
        <f t="shared" si="144"/>
        <v/>
      </c>
      <c r="D1056" s="99"/>
      <c r="E1056" s="103">
        <f>SUMIFS(ID!$H:$H,ID!$F:$F,$D1056)</f>
        <v>0</v>
      </c>
      <c r="F1056" s="99"/>
      <c r="G1056" s="103">
        <f>SUMIFS(ID!$L:$L,ID!$J:$J,$F1056)</f>
        <v>0</v>
      </c>
      <c r="H1056" s="99"/>
      <c r="I1056" s="103">
        <f>SUMIFS(ID!$P:$P,ID!$N:$N,$H1056)</f>
        <v>0</v>
      </c>
      <c r="J1056" s="99"/>
      <c r="K1056" s="103">
        <f>SUMIFS(ID!$T:$T,ID!$R:$R,$J1056)</f>
        <v>0</v>
      </c>
      <c r="L1056" s="99"/>
      <c r="M1056" s="103">
        <f>SUMIFS(ID!$X:$X,ID!$V:$V,$L1056)</f>
        <v>0</v>
      </c>
      <c r="N1056" s="99"/>
      <c r="O1056" s="103">
        <f>SUMIFS(ID!$AD:$AD,ID!$AB:$AB,$N1056)</f>
        <v>0</v>
      </c>
      <c r="P1056" s="99" t="str">
        <f t="shared" si="139"/>
        <v/>
      </c>
      <c r="Q1056" s="22">
        <f t="shared" si="138"/>
        <v>0</v>
      </c>
      <c r="R1056" s="30"/>
      <c r="S1056" s="22">
        <f t="shared" si="140"/>
        <v>0</v>
      </c>
      <c r="T1056" s="30"/>
      <c r="U1056" s="22">
        <f t="shared" si="141"/>
        <v>0</v>
      </c>
      <c r="V1056" s="78">
        <f t="shared" si="137"/>
        <v>0</v>
      </c>
      <c r="W1056" s="22">
        <f t="shared" si="142"/>
        <v>0</v>
      </c>
      <c r="X1056" s="76"/>
      <c r="Y1056" s="22">
        <f>IF(OR(X1056="",X1056=ФИО!$Q$8),0,IF(COUNTIF(X:X,X1056)=1,0,1))</f>
        <v>0</v>
      </c>
      <c r="AA1056" s="2">
        <f>INDEX(ФИО!B:B,SUMIFS(ФИО!D:D,ФИО!Q:Q,БЮДЖЕТ!X1056))</f>
        <v>0</v>
      </c>
    </row>
    <row r="1057" spans="1:27" x14ac:dyDescent="0.25">
      <c r="A1057" s="1"/>
      <c r="B1057" s="5">
        <f t="shared" si="143"/>
        <v>1057</v>
      </c>
      <c r="C1057" s="5" t="str">
        <f t="shared" si="144"/>
        <v/>
      </c>
      <c r="D1057" s="99"/>
      <c r="E1057" s="103">
        <f>SUMIFS(ID!$H:$H,ID!$F:$F,$D1057)</f>
        <v>0</v>
      </c>
      <c r="F1057" s="99"/>
      <c r="G1057" s="103">
        <f>SUMIFS(ID!$L:$L,ID!$J:$J,$F1057)</f>
        <v>0</v>
      </c>
      <c r="H1057" s="99"/>
      <c r="I1057" s="103">
        <f>SUMIFS(ID!$P:$P,ID!$N:$N,$H1057)</f>
        <v>0</v>
      </c>
      <c r="J1057" s="99"/>
      <c r="K1057" s="103">
        <f>SUMIFS(ID!$T:$T,ID!$R:$R,$J1057)</f>
        <v>0</v>
      </c>
      <c r="L1057" s="99"/>
      <c r="M1057" s="103">
        <f>SUMIFS(ID!$X:$X,ID!$V:$V,$L1057)</f>
        <v>0</v>
      </c>
      <c r="N1057" s="99"/>
      <c r="O1057" s="103">
        <f>SUMIFS(ID!$AD:$AD,ID!$AB:$AB,$N1057)</f>
        <v>0</v>
      </c>
      <c r="P1057" s="99" t="str">
        <f t="shared" si="139"/>
        <v/>
      </c>
      <c r="Q1057" s="22">
        <f t="shared" si="138"/>
        <v>0</v>
      </c>
      <c r="R1057" s="30"/>
      <c r="S1057" s="22">
        <f t="shared" si="140"/>
        <v>0</v>
      </c>
      <c r="T1057" s="30"/>
      <c r="U1057" s="22">
        <f t="shared" si="141"/>
        <v>0</v>
      </c>
      <c r="V1057" s="78">
        <f t="shared" si="137"/>
        <v>0</v>
      </c>
      <c r="W1057" s="22">
        <f t="shared" si="142"/>
        <v>0</v>
      </c>
      <c r="X1057" s="76"/>
      <c r="Y1057" s="22">
        <f>IF(OR(X1057="",X1057=ФИО!$Q$8),0,IF(COUNTIF(X:X,X1057)=1,0,1))</f>
        <v>0</v>
      </c>
      <c r="AA1057" s="2">
        <f>INDEX(ФИО!B:B,SUMIFS(ФИО!D:D,ФИО!Q:Q,БЮДЖЕТ!X1057))</f>
        <v>0</v>
      </c>
    </row>
    <row r="1058" spans="1:27" x14ac:dyDescent="0.25">
      <c r="A1058" s="1"/>
      <c r="B1058" s="5">
        <f t="shared" si="143"/>
        <v>1058</v>
      </c>
      <c r="C1058" s="5" t="str">
        <f t="shared" si="144"/>
        <v/>
      </c>
      <c r="D1058" s="99"/>
      <c r="E1058" s="103">
        <f>SUMIFS(ID!$H:$H,ID!$F:$F,$D1058)</f>
        <v>0</v>
      </c>
      <c r="F1058" s="99"/>
      <c r="G1058" s="103">
        <f>SUMIFS(ID!$L:$L,ID!$J:$J,$F1058)</f>
        <v>0</v>
      </c>
      <c r="H1058" s="99"/>
      <c r="I1058" s="103">
        <f>SUMIFS(ID!$P:$P,ID!$N:$N,$H1058)</f>
        <v>0</v>
      </c>
      <c r="J1058" s="99"/>
      <c r="K1058" s="103">
        <f>SUMIFS(ID!$T:$T,ID!$R:$R,$J1058)</f>
        <v>0</v>
      </c>
      <c r="L1058" s="99"/>
      <c r="M1058" s="103">
        <f>SUMIFS(ID!$X:$X,ID!$V:$V,$L1058)</f>
        <v>0</v>
      </c>
      <c r="N1058" s="99"/>
      <c r="O1058" s="103">
        <f>SUMIFS(ID!$AD:$AD,ID!$AB:$AB,$N1058)</f>
        <v>0</v>
      </c>
      <c r="P1058" s="99" t="str">
        <f t="shared" si="139"/>
        <v/>
      </c>
      <c r="Q1058" s="22">
        <f t="shared" si="138"/>
        <v>0</v>
      </c>
      <c r="R1058" s="30"/>
      <c r="S1058" s="22">
        <f t="shared" si="140"/>
        <v>0</v>
      </c>
      <c r="T1058" s="30"/>
      <c r="U1058" s="22">
        <f t="shared" si="141"/>
        <v>0</v>
      </c>
      <c r="V1058" s="78">
        <f t="shared" si="137"/>
        <v>0</v>
      </c>
      <c r="W1058" s="22">
        <f t="shared" si="142"/>
        <v>0</v>
      </c>
      <c r="X1058" s="76"/>
      <c r="Y1058" s="22">
        <f>IF(OR(X1058="",X1058=ФИО!$Q$8),0,IF(COUNTIF(X:X,X1058)=1,0,1))</f>
        <v>0</v>
      </c>
      <c r="AA1058" s="2">
        <f>INDEX(ФИО!B:B,SUMIFS(ФИО!D:D,ФИО!Q:Q,БЮДЖЕТ!X1058))</f>
        <v>0</v>
      </c>
    </row>
    <row r="1059" spans="1:27" x14ac:dyDescent="0.25">
      <c r="A1059" s="1"/>
      <c r="B1059" s="5">
        <f t="shared" si="143"/>
        <v>1059</v>
      </c>
      <c r="C1059" s="5" t="str">
        <f t="shared" si="144"/>
        <v/>
      </c>
      <c r="D1059" s="99"/>
      <c r="E1059" s="103">
        <f>SUMIFS(ID!$H:$H,ID!$F:$F,$D1059)</f>
        <v>0</v>
      </c>
      <c r="F1059" s="99"/>
      <c r="G1059" s="103">
        <f>SUMIFS(ID!$L:$L,ID!$J:$J,$F1059)</f>
        <v>0</v>
      </c>
      <c r="H1059" s="99"/>
      <c r="I1059" s="103">
        <f>SUMIFS(ID!$P:$P,ID!$N:$N,$H1059)</f>
        <v>0</v>
      </c>
      <c r="J1059" s="99"/>
      <c r="K1059" s="103">
        <f>SUMIFS(ID!$T:$T,ID!$R:$R,$J1059)</f>
        <v>0</v>
      </c>
      <c r="L1059" s="99"/>
      <c r="M1059" s="103">
        <f>SUMIFS(ID!$X:$X,ID!$V:$V,$L1059)</f>
        <v>0</v>
      </c>
      <c r="N1059" s="99"/>
      <c r="O1059" s="103">
        <f>SUMIFS(ID!$AD:$AD,ID!$AB:$AB,$N1059)</f>
        <v>0</v>
      </c>
      <c r="P1059" s="99" t="str">
        <f t="shared" si="139"/>
        <v/>
      </c>
      <c r="Q1059" s="22">
        <f t="shared" si="138"/>
        <v>0</v>
      </c>
      <c r="R1059" s="30"/>
      <c r="S1059" s="22">
        <f t="shared" si="140"/>
        <v>0</v>
      </c>
      <c r="T1059" s="30"/>
      <c r="U1059" s="22">
        <f t="shared" si="141"/>
        <v>0</v>
      </c>
      <c r="V1059" s="78">
        <f t="shared" si="137"/>
        <v>0</v>
      </c>
      <c r="W1059" s="22">
        <f t="shared" si="142"/>
        <v>0</v>
      </c>
      <c r="X1059" s="76"/>
      <c r="Y1059" s="22">
        <f>IF(OR(X1059="",X1059=ФИО!$Q$8),0,IF(COUNTIF(X:X,X1059)=1,0,1))</f>
        <v>0</v>
      </c>
      <c r="AA1059" s="2">
        <f>INDEX(ФИО!B:B,SUMIFS(ФИО!D:D,ФИО!Q:Q,БЮДЖЕТ!X1059))</f>
        <v>0</v>
      </c>
    </row>
    <row r="1060" spans="1:27" x14ac:dyDescent="0.25">
      <c r="A1060" s="1"/>
      <c r="B1060" s="5">
        <f t="shared" si="143"/>
        <v>1060</v>
      </c>
      <c r="C1060" s="5" t="str">
        <f t="shared" si="144"/>
        <v/>
      </c>
      <c r="D1060" s="99"/>
      <c r="E1060" s="103">
        <f>SUMIFS(ID!$H:$H,ID!$F:$F,$D1060)</f>
        <v>0</v>
      </c>
      <c r="F1060" s="99"/>
      <c r="G1060" s="103">
        <f>SUMIFS(ID!$L:$L,ID!$J:$J,$F1060)</f>
        <v>0</v>
      </c>
      <c r="H1060" s="99"/>
      <c r="I1060" s="103">
        <f>SUMIFS(ID!$P:$P,ID!$N:$N,$H1060)</f>
        <v>0</v>
      </c>
      <c r="J1060" s="99"/>
      <c r="K1060" s="103">
        <f>SUMIFS(ID!$T:$T,ID!$R:$R,$J1060)</f>
        <v>0</v>
      </c>
      <c r="L1060" s="99"/>
      <c r="M1060" s="103">
        <f>SUMIFS(ID!$X:$X,ID!$V:$V,$L1060)</f>
        <v>0</v>
      </c>
      <c r="N1060" s="99"/>
      <c r="O1060" s="103">
        <f>SUMIFS(ID!$AD:$AD,ID!$AB:$AB,$N1060)</f>
        <v>0</v>
      </c>
      <c r="P1060" s="99" t="str">
        <f t="shared" si="139"/>
        <v/>
      </c>
      <c r="Q1060" s="22">
        <f t="shared" si="138"/>
        <v>0</v>
      </c>
      <c r="R1060" s="30"/>
      <c r="S1060" s="22">
        <f t="shared" si="140"/>
        <v>0</v>
      </c>
      <c r="T1060" s="30"/>
      <c r="U1060" s="22">
        <f t="shared" si="141"/>
        <v>0</v>
      </c>
      <c r="V1060" s="78">
        <f t="shared" ref="V1060:V1123" si="145">R1060*T1060</f>
        <v>0</v>
      </c>
      <c r="W1060" s="22">
        <f t="shared" si="142"/>
        <v>0</v>
      </c>
      <c r="X1060" s="76"/>
      <c r="Y1060" s="22">
        <f>IF(OR(X1060="",X1060=ФИО!$Q$8),0,IF(COUNTIF(X:X,X1060)=1,0,1))</f>
        <v>0</v>
      </c>
      <c r="AA1060" s="2">
        <f>INDEX(ФИО!B:B,SUMIFS(ФИО!D:D,ФИО!Q:Q,БЮДЖЕТ!X1060))</f>
        <v>0</v>
      </c>
    </row>
    <row r="1061" spans="1:27" x14ac:dyDescent="0.25">
      <c r="A1061" s="1"/>
      <c r="B1061" s="5">
        <f t="shared" si="143"/>
        <v>1061</v>
      </c>
      <c r="C1061" s="5" t="str">
        <f t="shared" si="144"/>
        <v/>
      </c>
      <c r="D1061" s="99"/>
      <c r="E1061" s="103">
        <f>SUMIFS(ID!$H:$H,ID!$F:$F,$D1061)</f>
        <v>0</v>
      </c>
      <c r="F1061" s="99"/>
      <c r="G1061" s="103">
        <f>SUMIFS(ID!$L:$L,ID!$J:$J,$F1061)</f>
        <v>0</v>
      </c>
      <c r="H1061" s="99"/>
      <c r="I1061" s="103">
        <f>SUMIFS(ID!$P:$P,ID!$N:$N,$H1061)</f>
        <v>0</v>
      </c>
      <c r="J1061" s="99"/>
      <c r="K1061" s="103">
        <f>SUMIFS(ID!$T:$T,ID!$R:$R,$J1061)</f>
        <v>0</v>
      </c>
      <c r="L1061" s="99"/>
      <c r="M1061" s="103">
        <f>SUMIFS(ID!$X:$X,ID!$V:$V,$L1061)</f>
        <v>0</v>
      </c>
      <c r="N1061" s="99"/>
      <c r="O1061" s="103">
        <f>SUMIFS(ID!$AD:$AD,ID!$AB:$AB,$N1061)</f>
        <v>0</v>
      </c>
      <c r="P1061" s="99" t="str">
        <f t="shared" si="139"/>
        <v/>
      </c>
      <c r="Q1061" s="22">
        <f t="shared" si="138"/>
        <v>0</v>
      </c>
      <c r="R1061" s="30"/>
      <c r="S1061" s="22">
        <f t="shared" si="140"/>
        <v>0</v>
      </c>
      <c r="T1061" s="30"/>
      <c r="U1061" s="22">
        <f t="shared" si="141"/>
        <v>0</v>
      </c>
      <c r="V1061" s="78">
        <f t="shared" si="145"/>
        <v>0</v>
      </c>
      <c r="W1061" s="22">
        <f t="shared" si="142"/>
        <v>0</v>
      </c>
      <c r="X1061" s="76"/>
      <c r="Y1061" s="22">
        <f>IF(OR(X1061="",X1061=ФИО!$Q$8),0,IF(COUNTIF(X:X,X1061)=1,0,1))</f>
        <v>0</v>
      </c>
      <c r="AA1061" s="2">
        <f>INDEX(ФИО!B:B,SUMIFS(ФИО!D:D,ФИО!Q:Q,БЮДЖЕТ!X1061))</f>
        <v>0</v>
      </c>
    </row>
    <row r="1062" spans="1:27" x14ac:dyDescent="0.25">
      <c r="A1062" s="1"/>
      <c r="B1062" s="5">
        <f t="shared" si="143"/>
        <v>1062</v>
      </c>
      <c r="C1062" s="5" t="str">
        <f t="shared" si="144"/>
        <v/>
      </c>
      <c r="D1062" s="99"/>
      <c r="E1062" s="103">
        <f>SUMIFS(ID!$H:$H,ID!$F:$F,$D1062)</f>
        <v>0</v>
      </c>
      <c r="F1062" s="99"/>
      <c r="G1062" s="103">
        <f>SUMIFS(ID!$L:$L,ID!$J:$J,$F1062)</f>
        <v>0</v>
      </c>
      <c r="H1062" s="99"/>
      <c r="I1062" s="103">
        <f>SUMIFS(ID!$P:$P,ID!$N:$N,$H1062)</f>
        <v>0</v>
      </c>
      <c r="J1062" s="99"/>
      <c r="K1062" s="103">
        <f>SUMIFS(ID!$T:$T,ID!$R:$R,$J1062)</f>
        <v>0</v>
      </c>
      <c r="L1062" s="99"/>
      <c r="M1062" s="103">
        <f>SUMIFS(ID!$X:$X,ID!$V:$V,$L1062)</f>
        <v>0</v>
      </c>
      <c r="N1062" s="99"/>
      <c r="O1062" s="103">
        <f>SUMIFS(ID!$AD:$AD,ID!$AB:$AB,$N1062)</f>
        <v>0</v>
      </c>
      <c r="P1062" s="99" t="str">
        <f t="shared" si="139"/>
        <v/>
      </c>
      <c r="Q1062" s="22">
        <f t="shared" si="138"/>
        <v>0</v>
      </c>
      <c r="R1062" s="30"/>
      <c r="S1062" s="22">
        <f t="shared" si="140"/>
        <v>0</v>
      </c>
      <c r="T1062" s="30"/>
      <c r="U1062" s="22">
        <f t="shared" si="141"/>
        <v>0</v>
      </c>
      <c r="V1062" s="78">
        <f t="shared" si="145"/>
        <v>0</v>
      </c>
      <c r="W1062" s="22">
        <f t="shared" si="142"/>
        <v>0</v>
      </c>
      <c r="X1062" s="76"/>
      <c r="Y1062" s="22">
        <f>IF(OR(X1062="",X1062=ФИО!$Q$8),0,IF(COUNTIF(X:X,X1062)=1,0,1))</f>
        <v>0</v>
      </c>
      <c r="AA1062" s="2">
        <f>INDEX(ФИО!B:B,SUMIFS(ФИО!D:D,ФИО!Q:Q,БЮДЖЕТ!X1062))</f>
        <v>0</v>
      </c>
    </row>
    <row r="1063" spans="1:27" x14ac:dyDescent="0.25">
      <c r="A1063" s="1"/>
      <c r="B1063" s="5">
        <f t="shared" si="143"/>
        <v>1063</v>
      </c>
      <c r="C1063" s="5" t="str">
        <f t="shared" si="144"/>
        <v/>
      </c>
      <c r="D1063" s="99"/>
      <c r="E1063" s="103">
        <f>SUMIFS(ID!$H:$H,ID!$F:$F,$D1063)</f>
        <v>0</v>
      </c>
      <c r="F1063" s="99"/>
      <c r="G1063" s="103">
        <f>SUMIFS(ID!$L:$L,ID!$J:$J,$F1063)</f>
        <v>0</v>
      </c>
      <c r="H1063" s="99"/>
      <c r="I1063" s="103">
        <f>SUMIFS(ID!$P:$P,ID!$N:$N,$H1063)</f>
        <v>0</v>
      </c>
      <c r="J1063" s="99"/>
      <c r="K1063" s="103">
        <f>SUMIFS(ID!$T:$T,ID!$R:$R,$J1063)</f>
        <v>0</v>
      </c>
      <c r="L1063" s="99"/>
      <c r="M1063" s="103">
        <f>SUMIFS(ID!$X:$X,ID!$V:$V,$L1063)</f>
        <v>0</v>
      </c>
      <c r="N1063" s="99"/>
      <c r="O1063" s="103">
        <f>SUMIFS(ID!$AD:$AD,ID!$AB:$AB,$N1063)</f>
        <v>0</v>
      </c>
      <c r="P1063" s="99" t="str">
        <f t="shared" si="139"/>
        <v/>
      </c>
      <c r="Q1063" s="22">
        <f t="shared" si="138"/>
        <v>0</v>
      </c>
      <c r="R1063" s="30"/>
      <c r="S1063" s="22">
        <f t="shared" si="140"/>
        <v>0</v>
      </c>
      <c r="T1063" s="30"/>
      <c r="U1063" s="22">
        <f t="shared" si="141"/>
        <v>0</v>
      </c>
      <c r="V1063" s="78">
        <f t="shared" si="145"/>
        <v>0</v>
      </c>
      <c r="W1063" s="22">
        <f t="shared" si="142"/>
        <v>0</v>
      </c>
      <c r="X1063" s="76"/>
      <c r="Y1063" s="22">
        <f>IF(OR(X1063="",X1063=ФИО!$Q$8),0,IF(COUNTIF(X:X,X1063)=1,0,1))</f>
        <v>0</v>
      </c>
      <c r="AA1063" s="2">
        <f>INDEX(ФИО!B:B,SUMIFS(ФИО!D:D,ФИО!Q:Q,БЮДЖЕТ!X1063))</f>
        <v>0</v>
      </c>
    </row>
    <row r="1064" spans="1:27" x14ac:dyDescent="0.25">
      <c r="A1064" s="1"/>
      <c r="B1064" s="5">
        <f t="shared" si="143"/>
        <v>1064</v>
      </c>
      <c r="C1064" s="5" t="str">
        <f t="shared" si="144"/>
        <v/>
      </c>
      <c r="D1064" s="99"/>
      <c r="E1064" s="103">
        <f>SUMIFS(ID!$H:$H,ID!$F:$F,$D1064)</f>
        <v>0</v>
      </c>
      <c r="F1064" s="99"/>
      <c r="G1064" s="103">
        <f>SUMIFS(ID!$L:$L,ID!$J:$J,$F1064)</f>
        <v>0</v>
      </c>
      <c r="H1064" s="99"/>
      <c r="I1064" s="103">
        <f>SUMIFS(ID!$P:$P,ID!$N:$N,$H1064)</f>
        <v>0</v>
      </c>
      <c r="J1064" s="99"/>
      <c r="K1064" s="103">
        <f>SUMIFS(ID!$T:$T,ID!$R:$R,$J1064)</f>
        <v>0</v>
      </c>
      <c r="L1064" s="99"/>
      <c r="M1064" s="103">
        <f>SUMIFS(ID!$X:$X,ID!$V:$V,$L1064)</f>
        <v>0</v>
      </c>
      <c r="N1064" s="99"/>
      <c r="O1064" s="103">
        <f>SUMIFS(ID!$AD:$AD,ID!$AB:$AB,$N1064)</f>
        <v>0</v>
      </c>
      <c r="P1064" s="99" t="str">
        <f t="shared" si="139"/>
        <v/>
      </c>
      <c r="Q1064" s="22">
        <f t="shared" si="138"/>
        <v>0</v>
      </c>
      <c r="R1064" s="30"/>
      <c r="S1064" s="22">
        <f t="shared" si="140"/>
        <v>0</v>
      </c>
      <c r="T1064" s="30"/>
      <c r="U1064" s="22">
        <f t="shared" si="141"/>
        <v>0</v>
      </c>
      <c r="V1064" s="78">
        <f t="shared" si="145"/>
        <v>0</v>
      </c>
      <c r="W1064" s="22">
        <f t="shared" si="142"/>
        <v>0</v>
      </c>
      <c r="X1064" s="76"/>
      <c r="Y1064" s="22">
        <f>IF(OR(X1064="",X1064=ФИО!$Q$8),0,IF(COUNTIF(X:X,X1064)=1,0,1))</f>
        <v>0</v>
      </c>
      <c r="AA1064" s="2">
        <f>INDEX(ФИО!B:B,SUMIFS(ФИО!D:D,ФИО!Q:Q,БЮДЖЕТ!X1064))</f>
        <v>0</v>
      </c>
    </row>
    <row r="1065" spans="1:27" x14ac:dyDescent="0.25">
      <c r="A1065" s="1"/>
      <c r="B1065" s="5">
        <f t="shared" si="143"/>
        <v>1065</v>
      </c>
      <c r="C1065" s="5" t="str">
        <f t="shared" si="144"/>
        <v/>
      </c>
      <c r="D1065" s="99"/>
      <c r="E1065" s="103">
        <f>SUMIFS(ID!$H:$H,ID!$F:$F,$D1065)</f>
        <v>0</v>
      </c>
      <c r="F1065" s="99"/>
      <c r="G1065" s="103">
        <f>SUMIFS(ID!$L:$L,ID!$J:$J,$F1065)</f>
        <v>0</v>
      </c>
      <c r="H1065" s="99"/>
      <c r="I1065" s="103">
        <f>SUMIFS(ID!$P:$P,ID!$N:$N,$H1065)</f>
        <v>0</v>
      </c>
      <c r="J1065" s="99"/>
      <c r="K1065" s="103">
        <f>SUMIFS(ID!$T:$T,ID!$R:$R,$J1065)</f>
        <v>0</v>
      </c>
      <c r="L1065" s="99"/>
      <c r="M1065" s="103">
        <f>SUMIFS(ID!$X:$X,ID!$V:$V,$L1065)</f>
        <v>0</v>
      </c>
      <c r="N1065" s="99"/>
      <c r="O1065" s="103">
        <f>SUMIFS(ID!$AD:$AD,ID!$AB:$AB,$N1065)</f>
        <v>0</v>
      </c>
      <c r="P1065" s="99" t="str">
        <f t="shared" si="139"/>
        <v/>
      </c>
      <c r="Q1065" s="22">
        <f t="shared" si="138"/>
        <v>0</v>
      </c>
      <c r="R1065" s="30"/>
      <c r="S1065" s="22">
        <f t="shared" si="140"/>
        <v>0</v>
      </c>
      <c r="T1065" s="30"/>
      <c r="U1065" s="22">
        <f t="shared" si="141"/>
        <v>0</v>
      </c>
      <c r="V1065" s="78">
        <f t="shared" si="145"/>
        <v>0</v>
      </c>
      <c r="W1065" s="22">
        <f t="shared" si="142"/>
        <v>0</v>
      </c>
      <c r="X1065" s="76"/>
      <c r="Y1065" s="22">
        <f>IF(OR(X1065="",X1065=ФИО!$Q$8),0,IF(COUNTIF(X:X,X1065)=1,0,1))</f>
        <v>0</v>
      </c>
      <c r="AA1065" s="2">
        <f>INDEX(ФИО!B:B,SUMIFS(ФИО!D:D,ФИО!Q:Q,БЮДЖЕТ!X1065))</f>
        <v>0</v>
      </c>
    </row>
    <row r="1066" spans="1:27" x14ac:dyDescent="0.25">
      <c r="A1066" s="1"/>
      <c r="B1066" s="5">
        <f t="shared" si="143"/>
        <v>1066</v>
      </c>
      <c r="C1066" s="5" t="str">
        <f t="shared" si="144"/>
        <v/>
      </c>
      <c r="D1066" s="99"/>
      <c r="E1066" s="103">
        <f>SUMIFS(ID!$H:$H,ID!$F:$F,$D1066)</f>
        <v>0</v>
      </c>
      <c r="F1066" s="99"/>
      <c r="G1066" s="103">
        <f>SUMIFS(ID!$L:$L,ID!$J:$J,$F1066)</f>
        <v>0</v>
      </c>
      <c r="H1066" s="99"/>
      <c r="I1066" s="103">
        <f>SUMIFS(ID!$P:$P,ID!$N:$N,$H1066)</f>
        <v>0</v>
      </c>
      <c r="J1066" s="99"/>
      <c r="K1066" s="103">
        <f>SUMIFS(ID!$T:$T,ID!$R:$R,$J1066)</f>
        <v>0</v>
      </c>
      <c r="L1066" s="99"/>
      <c r="M1066" s="103">
        <f>SUMIFS(ID!$X:$X,ID!$V:$V,$L1066)</f>
        <v>0</v>
      </c>
      <c r="N1066" s="99"/>
      <c r="O1066" s="103">
        <f>SUMIFS(ID!$AD:$AD,ID!$AB:$AB,$N1066)</f>
        <v>0</v>
      </c>
      <c r="P1066" s="99" t="str">
        <f t="shared" si="139"/>
        <v/>
      </c>
      <c r="Q1066" s="22">
        <f t="shared" si="138"/>
        <v>0</v>
      </c>
      <c r="R1066" s="30"/>
      <c r="S1066" s="22">
        <f t="shared" si="140"/>
        <v>0</v>
      </c>
      <c r="T1066" s="30"/>
      <c r="U1066" s="22">
        <f t="shared" si="141"/>
        <v>0</v>
      </c>
      <c r="V1066" s="78">
        <f t="shared" si="145"/>
        <v>0</v>
      </c>
      <c r="W1066" s="22">
        <f t="shared" si="142"/>
        <v>0</v>
      </c>
      <c r="X1066" s="76"/>
      <c r="Y1066" s="22">
        <f>IF(OR(X1066="",X1066=ФИО!$Q$8),0,IF(COUNTIF(X:X,X1066)=1,0,1))</f>
        <v>0</v>
      </c>
      <c r="AA1066" s="2">
        <f>INDEX(ФИО!B:B,SUMIFS(ФИО!D:D,ФИО!Q:Q,БЮДЖЕТ!X1066))</f>
        <v>0</v>
      </c>
    </row>
    <row r="1067" spans="1:27" x14ac:dyDescent="0.25">
      <c r="A1067" s="1"/>
      <c r="B1067" s="5">
        <f t="shared" si="143"/>
        <v>1067</v>
      </c>
      <c r="C1067" s="5" t="str">
        <f t="shared" si="144"/>
        <v/>
      </c>
      <c r="D1067" s="99"/>
      <c r="E1067" s="103">
        <f>SUMIFS(ID!$H:$H,ID!$F:$F,$D1067)</f>
        <v>0</v>
      </c>
      <c r="F1067" s="99"/>
      <c r="G1067" s="103">
        <f>SUMIFS(ID!$L:$L,ID!$J:$J,$F1067)</f>
        <v>0</v>
      </c>
      <c r="H1067" s="99"/>
      <c r="I1067" s="103">
        <f>SUMIFS(ID!$P:$P,ID!$N:$N,$H1067)</f>
        <v>0</v>
      </c>
      <c r="J1067" s="99"/>
      <c r="K1067" s="103">
        <f>SUMIFS(ID!$T:$T,ID!$R:$R,$J1067)</f>
        <v>0</v>
      </c>
      <c r="L1067" s="99"/>
      <c r="M1067" s="103">
        <f>SUMIFS(ID!$X:$X,ID!$V:$V,$L1067)</f>
        <v>0</v>
      </c>
      <c r="N1067" s="99"/>
      <c r="O1067" s="103">
        <f>SUMIFS(ID!$AD:$AD,ID!$AB:$AB,$N1067)</f>
        <v>0</v>
      </c>
      <c r="P1067" s="99" t="str">
        <f t="shared" si="139"/>
        <v/>
      </c>
      <c r="Q1067" s="22">
        <f t="shared" si="138"/>
        <v>0</v>
      </c>
      <c r="R1067" s="30"/>
      <c r="S1067" s="22">
        <f t="shared" si="140"/>
        <v>0</v>
      </c>
      <c r="T1067" s="30"/>
      <c r="U1067" s="22">
        <f t="shared" si="141"/>
        <v>0</v>
      </c>
      <c r="V1067" s="78">
        <f t="shared" si="145"/>
        <v>0</v>
      </c>
      <c r="W1067" s="22">
        <f t="shared" si="142"/>
        <v>0</v>
      </c>
      <c r="X1067" s="76"/>
      <c r="Y1067" s="22">
        <f>IF(OR(X1067="",X1067=ФИО!$Q$8),0,IF(COUNTIF(X:X,X1067)=1,0,1))</f>
        <v>0</v>
      </c>
      <c r="AA1067" s="2">
        <f>INDEX(ФИО!B:B,SUMIFS(ФИО!D:D,ФИО!Q:Q,БЮДЖЕТ!X1067))</f>
        <v>0</v>
      </c>
    </row>
    <row r="1068" spans="1:27" x14ac:dyDescent="0.25">
      <c r="A1068" s="1"/>
      <c r="B1068" s="5">
        <f t="shared" si="143"/>
        <v>1068</v>
      </c>
      <c r="C1068" s="5" t="str">
        <f t="shared" si="144"/>
        <v/>
      </c>
      <c r="D1068" s="99"/>
      <c r="E1068" s="103">
        <f>SUMIFS(ID!$H:$H,ID!$F:$F,$D1068)</f>
        <v>0</v>
      </c>
      <c r="F1068" s="99"/>
      <c r="G1068" s="103">
        <f>SUMIFS(ID!$L:$L,ID!$J:$J,$F1068)</f>
        <v>0</v>
      </c>
      <c r="H1068" s="99"/>
      <c r="I1068" s="103">
        <f>SUMIFS(ID!$P:$P,ID!$N:$N,$H1068)</f>
        <v>0</v>
      </c>
      <c r="J1068" s="99"/>
      <c r="K1068" s="103">
        <f>SUMIFS(ID!$T:$T,ID!$R:$R,$J1068)</f>
        <v>0</v>
      </c>
      <c r="L1068" s="99"/>
      <c r="M1068" s="103">
        <f>SUMIFS(ID!$X:$X,ID!$V:$V,$L1068)</f>
        <v>0</v>
      </c>
      <c r="N1068" s="99"/>
      <c r="O1068" s="103">
        <f>SUMIFS(ID!$AD:$AD,ID!$AB:$AB,$N1068)</f>
        <v>0</v>
      </c>
      <c r="P1068" s="99" t="str">
        <f t="shared" si="139"/>
        <v/>
      </c>
      <c r="Q1068" s="22">
        <f t="shared" si="138"/>
        <v>0</v>
      </c>
      <c r="R1068" s="30"/>
      <c r="S1068" s="22">
        <f t="shared" si="140"/>
        <v>0</v>
      </c>
      <c r="T1068" s="30"/>
      <c r="U1068" s="22">
        <f t="shared" si="141"/>
        <v>0</v>
      </c>
      <c r="V1068" s="78">
        <f t="shared" si="145"/>
        <v>0</v>
      </c>
      <c r="W1068" s="22">
        <f t="shared" si="142"/>
        <v>0</v>
      </c>
      <c r="X1068" s="76"/>
      <c r="Y1068" s="22">
        <f>IF(OR(X1068="",X1068=ФИО!$Q$8),0,IF(COUNTIF(X:X,X1068)=1,0,1))</f>
        <v>0</v>
      </c>
      <c r="AA1068" s="2">
        <f>INDEX(ФИО!B:B,SUMIFS(ФИО!D:D,ФИО!Q:Q,БЮДЖЕТ!X1068))</f>
        <v>0</v>
      </c>
    </row>
    <row r="1069" spans="1:27" x14ac:dyDescent="0.25">
      <c r="A1069" s="1"/>
      <c r="B1069" s="5">
        <f t="shared" si="143"/>
        <v>1069</v>
      </c>
      <c r="C1069" s="5" t="str">
        <f t="shared" si="144"/>
        <v/>
      </c>
      <c r="D1069" s="99"/>
      <c r="E1069" s="103">
        <f>SUMIFS(ID!$H:$H,ID!$F:$F,$D1069)</f>
        <v>0</v>
      </c>
      <c r="F1069" s="99"/>
      <c r="G1069" s="103">
        <f>SUMIFS(ID!$L:$L,ID!$J:$J,$F1069)</f>
        <v>0</v>
      </c>
      <c r="H1069" s="99"/>
      <c r="I1069" s="103">
        <f>SUMIFS(ID!$P:$P,ID!$N:$N,$H1069)</f>
        <v>0</v>
      </c>
      <c r="J1069" s="99"/>
      <c r="K1069" s="103">
        <f>SUMIFS(ID!$T:$T,ID!$R:$R,$J1069)</f>
        <v>0</v>
      </c>
      <c r="L1069" s="99"/>
      <c r="M1069" s="103">
        <f>SUMIFS(ID!$X:$X,ID!$V:$V,$L1069)</f>
        <v>0</v>
      </c>
      <c r="N1069" s="99"/>
      <c r="O1069" s="103">
        <f>SUMIFS(ID!$AD:$AD,ID!$AB:$AB,$N1069)</f>
        <v>0</v>
      </c>
      <c r="P1069" s="99" t="str">
        <f t="shared" si="139"/>
        <v/>
      </c>
      <c r="Q1069" s="22">
        <f t="shared" si="138"/>
        <v>0</v>
      </c>
      <c r="R1069" s="30"/>
      <c r="S1069" s="22">
        <f t="shared" si="140"/>
        <v>0</v>
      </c>
      <c r="T1069" s="30"/>
      <c r="U1069" s="22">
        <f t="shared" si="141"/>
        <v>0</v>
      </c>
      <c r="V1069" s="78">
        <f t="shared" si="145"/>
        <v>0</v>
      </c>
      <c r="W1069" s="22">
        <f t="shared" si="142"/>
        <v>0</v>
      </c>
      <c r="X1069" s="76"/>
      <c r="Y1069" s="22">
        <f>IF(OR(X1069="",X1069=ФИО!$Q$8),0,IF(COUNTIF(X:X,X1069)=1,0,1))</f>
        <v>0</v>
      </c>
      <c r="AA1069" s="2">
        <f>INDEX(ФИО!B:B,SUMIFS(ФИО!D:D,ФИО!Q:Q,БЮДЖЕТ!X1069))</f>
        <v>0</v>
      </c>
    </row>
    <row r="1070" spans="1:27" x14ac:dyDescent="0.25">
      <c r="A1070" s="1"/>
      <c r="B1070" s="5">
        <f t="shared" si="143"/>
        <v>1070</v>
      </c>
      <c r="C1070" s="5" t="str">
        <f t="shared" si="144"/>
        <v/>
      </c>
      <c r="D1070" s="99"/>
      <c r="E1070" s="103">
        <f>SUMIFS(ID!$H:$H,ID!$F:$F,$D1070)</f>
        <v>0</v>
      </c>
      <c r="F1070" s="99"/>
      <c r="G1070" s="103">
        <f>SUMIFS(ID!$L:$L,ID!$J:$J,$F1070)</f>
        <v>0</v>
      </c>
      <c r="H1070" s="99"/>
      <c r="I1070" s="103">
        <f>SUMIFS(ID!$P:$P,ID!$N:$N,$H1070)</f>
        <v>0</v>
      </c>
      <c r="J1070" s="99"/>
      <c r="K1070" s="103">
        <f>SUMIFS(ID!$T:$T,ID!$R:$R,$J1070)</f>
        <v>0</v>
      </c>
      <c r="L1070" s="99"/>
      <c r="M1070" s="103">
        <f>SUMIFS(ID!$X:$X,ID!$V:$V,$L1070)</f>
        <v>0</v>
      </c>
      <c r="N1070" s="99"/>
      <c r="O1070" s="103">
        <f>SUMIFS(ID!$AD:$AD,ID!$AB:$AB,$N1070)</f>
        <v>0</v>
      </c>
      <c r="P1070" s="99" t="str">
        <f t="shared" si="139"/>
        <v/>
      </c>
      <c r="Q1070" s="22">
        <f t="shared" si="138"/>
        <v>0</v>
      </c>
      <c r="R1070" s="30"/>
      <c r="S1070" s="22">
        <f t="shared" si="140"/>
        <v>0</v>
      </c>
      <c r="T1070" s="30"/>
      <c r="U1070" s="22">
        <f t="shared" si="141"/>
        <v>0</v>
      </c>
      <c r="V1070" s="78">
        <f t="shared" si="145"/>
        <v>0</v>
      </c>
      <c r="W1070" s="22">
        <f t="shared" si="142"/>
        <v>0</v>
      </c>
      <c r="X1070" s="76"/>
      <c r="Y1070" s="22">
        <f>IF(OR(X1070="",X1070=ФИО!$Q$8),0,IF(COUNTIF(X:X,X1070)=1,0,1))</f>
        <v>0</v>
      </c>
      <c r="AA1070" s="2">
        <f>INDEX(ФИО!B:B,SUMIFS(ФИО!D:D,ФИО!Q:Q,БЮДЖЕТ!X1070))</f>
        <v>0</v>
      </c>
    </row>
    <row r="1071" spans="1:27" x14ac:dyDescent="0.25">
      <c r="A1071" s="1"/>
      <c r="B1071" s="5">
        <f t="shared" si="143"/>
        <v>1071</v>
      </c>
      <c r="C1071" s="5" t="str">
        <f t="shared" si="144"/>
        <v/>
      </c>
      <c r="D1071" s="99"/>
      <c r="E1071" s="103">
        <f>SUMIFS(ID!$H:$H,ID!$F:$F,$D1071)</f>
        <v>0</v>
      </c>
      <c r="F1071" s="99"/>
      <c r="G1071" s="103">
        <f>SUMIFS(ID!$L:$L,ID!$J:$J,$F1071)</f>
        <v>0</v>
      </c>
      <c r="H1071" s="99"/>
      <c r="I1071" s="103">
        <f>SUMIFS(ID!$P:$P,ID!$N:$N,$H1071)</f>
        <v>0</v>
      </c>
      <c r="J1071" s="99"/>
      <c r="K1071" s="103">
        <f>SUMIFS(ID!$T:$T,ID!$R:$R,$J1071)</f>
        <v>0</v>
      </c>
      <c r="L1071" s="99"/>
      <c r="M1071" s="103">
        <f>SUMIFS(ID!$X:$X,ID!$V:$V,$L1071)</f>
        <v>0</v>
      </c>
      <c r="N1071" s="99"/>
      <c r="O1071" s="103">
        <f>SUMIFS(ID!$AD:$AD,ID!$AB:$AB,$N1071)</f>
        <v>0</v>
      </c>
      <c r="P1071" s="99" t="str">
        <f t="shared" si="139"/>
        <v/>
      </c>
      <c r="Q1071" s="22">
        <f t="shared" si="138"/>
        <v>0</v>
      </c>
      <c r="R1071" s="30"/>
      <c r="S1071" s="22">
        <f t="shared" si="140"/>
        <v>0</v>
      </c>
      <c r="T1071" s="30"/>
      <c r="U1071" s="22">
        <f t="shared" si="141"/>
        <v>0</v>
      </c>
      <c r="V1071" s="78">
        <f t="shared" si="145"/>
        <v>0</v>
      </c>
      <c r="W1071" s="22">
        <f t="shared" si="142"/>
        <v>0</v>
      </c>
      <c r="X1071" s="76"/>
      <c r="Y1071" s="22">
        <f>IF(OR(X1071="",X1071=ФИО!$Q$8),0,IF(COUNTIF(X:X,X1071)=1,0,1))</f>
        <v>0</v>
      </c>
      <c r="AA1071" s="2">
        <f>INDEX(ФИО!B:B,SUMIFS(ФИО!D:D,ФИО!Q:Q,БЮДЖЕТ!X1071))</f>
        <v>0</v>
      </c>
    </row>
    <row r="1072" spans="1:27" x14ac:dyDescent="0.25">
      <c r="A1072" s="1"/>
      <c r="B1072" s="5">
        <f t="shared" si="143"/>
        <v>1072</v>
      </c>
      <c r="C1072" s="5" t="str">
        <f t="shared" si="144"/>
        <v/>
      </c>
      <c r="D1072" s="99"/>
      <c r="E1072" s="103">
        <f>SUMIFS(ID!$H:$H,ID!$F:$F,$D1072)</f>
        <v>0</v>
      </c>
      <c r="F1072" s="99"/>
      <c r="G1072" s="103">
        <f>SUMIFS(ID!$L:$L,ID!$J:$J,$F1072)</f>
        <v>0</v>
      </c>
      <c r="H1072" s="99"/>
      <c r="I1072" s="103">
        <f>SUMIFS(ID!$P:$P,ID!$N:$N,$H1072)</f>
        <v>0</v>
      </c>
      <c r="J1072" s="99"/>
      <c r="K1072" s="103">
        <f>SUMIFS(ID!$T:$T,ID!$R:$R,$J1072)</f>
        <v>0</v>
      </c>
      <c r="L1072" s="99"/>
      <c r="M1072" s="103">
        <f>SUMIFS(ID!$X:$X,ID!$V:$V,$L1072)</f>
        <v>0</v>
      </c>
      <c r="N1072" s="99"/>
      <c r="O1072" s="103">
        <f>SUMIFS(ID!$AD:$AD,ID!$AB:$AB,$N1072)</f>
        <v>0</v>
      </c>
      <c r="P1072" s="99" t="str">
        <f t="shared" si="139"/>
        <v/>
      </c>
      <c r="Q1072" s="22">
        <f t="shared" si="138"/>
        <v>0</v>
      </c>
      <c r="R1072" s="30"/>
      <c r="S1072" s="22">
        <f t="shared" si="140"/>
        <v>0</v>
      </c>
      <c r="T1072" s="30"/>
      <c r="U1072" s="22">
        <f t="shared" si="141"/>
        <v>0</v>
      </c>
      <c r="V1072" s="78">
        <f t="shared" si="145"/>
        <v>0</v>
      </c>
      <c r="W1072" s="22">
        <f t="shared" si="142"/>
        <v>0</v>
      </c>
      <c r="X1072" s="76"/>
      <c r="Y1072" s="22">
        <f>IF(OR(X1072="",X1072=ФИО!$Q$8),0,IF(COUNTIF(X:X,X1072)=1,0,1))</f>
        <v>0</v>
      </c>
      <c r="AA1072" s="2">
        <f>INDEX(ФИО!B:B,SUMIFS(ФИО!D:D,ФИО!Q:Q,БЮДЖЕТ!X1072))</f>
        <v>0</v>
      </c>
    </row>
    <row r="1073" spans="1:27" x14ac:dyDescent="0.25">
      <c r="A1073" s="1"/>
      <c r="B1073" s="5">
        <f t="shared" si="143"/>
        <v>1073</v>
      </c>
      <c r="C1073" s="5" t="str">
        <f t="shared" si="144"/>
        <v/>
      </c>
      <c r="D1073" s="99"/>
      <c r="E1073" s="103">
        <f>SUMIFS(ID!$H:$H,ID!$F:$F,$D1073)</f>
        <v>0</v>
      </c>
      <c r="F1073" s="99"/>
      <c r="G1073" s="103">
        <f>SUMIFS(ID!$L:$L,ID!$J:$J,$F1073)</f>
        <v>0</v>
      </c>
      <c r="H1073" s="99"/>
      <c r="I1073" s="103">
        <f>SUMIFS(ID!$P:$P,ID!$N:$N,$H1073)</f>
        <v>0</v>
      </c>
      <c r="J1073" s="99"/>
      <c r="K1073" s="103">
        <f>SUMIFS(ID!$T:$T,ID!$R:$R,$J1073)</f>
        <v>0</v>
      </c>
      <c r="L1073" s="99"/>
      <c r="M1073" s="103">
        <f>SUMIFS(ID!$X:$X,ID!$V:$V,$L1073)</f>
        <v>0</v>
      </c>
      <c r="N1073" s="99"/>
      <c r="O1073" s="103">
        <f>SUMIFS(ID!$AD:$AD,ID!$AB:$AB,$N1073)</f>
        <v>0</v>
      </c>
      <c r="P1073" s="99" t="str">
        <f t="shared" si="139"/>
        <v/>
      </c>
      <c r="Q1073" s="22">
        <f t="shared" si="138"/>
        <v>0</v>
      </c>
      <c r="R1073" s="30"/>
      <c r="S1073" s="22">
        <f t="shared" si="140"/>
        <v>0</v>
      </c>
      <c r="T1073" s="30"/>
      <c r="U1073" s="22">
        <f t="shared" si="141"/>
        <v>0</v>
      </c>
      <c r="V1073" s="78">
        <f t="shared" si="145"/>
        <v>0</v>
      </c>
      <c r="W1073" s="22">
        <f t="shared" si="142"/>
        <v>0</v>
      </c>
      <c r="X1073" s="76"/>
      <c r="Y1073" s="22">
        <f>IF(OR(X1073="",X1073=ФИО!$Q$8),0,IF(COUNTIF(X:X,X1073)=1,0,1))</f>
        <v>0</v>
      </c>
      <c r="AA1073" s="2">
        <f>INDEX(ФИО!B:B,SUMIFS(ФИО!D:D,ФИО!Q:Q,БЮДЖЕТ!X1073))</f>
        <v>0</v>
      </c>
    </row>
    <row r="1074" spans="1:27" x14ac:dyDescent="0.25">
      <c r="A1074" s="1"/>
      <c r="B1074" s="5">
        <f t="shared" si="143"/>
        <v>1074</v>
      </c>
      <c r="C1074" s="5" t="str">
        <f t="shared" si="144"/>
        <v/>
      </c>
      <c r="D1074" s="99"/>
      <c r="E1074" s="103">
        <f>SUMIFS(ID!$H:$H,ID!$F:$F,$D1074)</f>
        <v>0</v>
      </c>
      <c r="F1074" s="99"/>
      <c r="G1074" s="103">
        <f>SUMIFS(ID!$L:$L,ID!$J:$J,$F1074)</f>
        <v>0</v>
      </c>
      <c r="H1074" s="99"/>
      <c r="I1074" s="103">
        <f>SUMIFS(ID!$P:$P,ID!$N:$N,$H1074)</f>
        <v>0</v>
      </c>
      <c r="J1074" s="99"/>
      <c r="K1074" s="103">
        <f>SUMIFS(ID!$T:$T,ID!$R:$R,$J1074)</f>
        <v>0</v>
      </c>
      <c r="L1074" s="99"/>
      <c r="M1074" s="103">
        <f>SUMIFS(ID!$X:$X,ID!$V:$V,$L1074)</f>
        <v>0</v>
      </c>
      <c r="N1074" s="99"/>
      <c r="O1074" s="103">
        <f>SUMIFS(ID!$AD:$AD,ID!$AB:$AB,$N1074)</f>
        <v>0</v>
      </c>
      <c r="P1074" s="99" t="str">
        <f t="shared" si="139"/>
        <v/>
      </c>
      <c r="Q1074" s="22">
        <f t="shared" si="138"/>
        <v>0</v>
      </c>
      <c r="R1074" s="30"/>
      <c r="S1074" s="22">
        <f t="shared" si="140"/>
        <v>0</v>
      </c>
      <c r="T1074" s="30"/>
      <c r="U1074" s="22">
        <f t="shared" si="141"/>
        <v>0</v>
      </c>
      <c r="V1074" s="78">
        <f t="shared" si="145"/>
        <v>0</v>
      </c>
      <c r="W1074" s="22">
        <f t="shared" si="142"/>
        <v>0</v>
      </c>
      <c r="X1074" s="76"/>
      <c r="Y1074" s="22">
        <f>IF(OR(X1074="",X1074=ФИО!$Q$8),0,IF(COUNTIF(X:X,X1074)=1,0,1))</f>
        <v>0</v>
      </c>
      <c r="AA1074" s="2">
        <f>INDEX(ФИО!B:B,SUMIFS(ФИО!D:D,ФИО!Q:Q,БЮДЖЕТ!X1074))</f>
        <v>0</v>
      </c>
    </row>
    <row r="1075" spans="1:27" x14ac:dyDescent="0.25">
      <c r="A1075" s="1"/>
      <c r="B1075" s="5">
        <f t="shared" si="143"/>
        <v>1075</v>
      </c>
      <c r="C1075" s="5" t="str">
        <f t="shared" si="144"/>
        <v/>
      </c>
      <c r="D1075" s="99"/>
      <c r="E1075" s="103">
        <f>SUMIFS(ID!$H:$H,ID!$F:$F,$D1075)</f>
        <v>0</v>
      </c>
      <c r="F1075" s="99"/>
      <c r="G1075" s="103">
        <f>SUMIFS(ID!$L:$L,ID!$J:$J,$F1075)</f>
        <v>0</v>
      </c>
      <c r="H1075" s="99"/>
      <c r="I1075" s="103">
        <f>SUMIFS(ID!$P:$P,ID!$N:$N,$H1075)</f>
        <v>0</v>
      </c>
      <c r="J1075" s="99"/>
      <c r="K1075" s="103">
        <f>SUMIFS(ID!$T:$T,ID!$R:$R,$J1075)</f>
        <v>0</v>
      </c>
      <c r="L1075" s="99"/>
      <c r="M1075" s="103">
        <f>SUMIFS(ID!$X:$X,ID!$V:$V,$L1075)</f>
        <v>0</v>
      </c>
      <c r="N1075" s="99"/>
      <c r="O1075" s="103">
        <f>SUMIFS(ID!$AD:$AD,ID!$AB:$AB,$N1075)</f>
        <v>0</v>
      </c>
      <c r="P1075" s="99" t="str">
        <f t="shared" si="139"/>
        <v/>
      </c>
      <c r="Q1075" s="22">
        <f t="shared" si="138"/>
        <v>0</v>
      </c>
      <c r="R1075" s="30"/>
      <c r="S1075" s="22">
        <f t="shared" si="140"/>
        <v>0</v>
      </c>
      <c r="T1075" s="30"/>
      <c r="U1075" s="22">
        <f t="shared" si="141"/>
        <v>0</v>
      </c>
      <c r="V1075" s="78">
        <f t="shared" si="145"/>
        <v>0</v>
      </c>
      <c r="W1075" s="22">
        <f t="shared" si="142"/>
        <v>0</v>
      </c>
      <c r="X1075" s="76"/>
      <c r="Y1075" s="22">
        <f>IF(OR(X1075="",X1075=ФИО!$Q$8),0,IF(COUNTIF(X:X,X1075)=1,0,1))</f>
        <v>0</v>
      </c>
      <c r="AA1075" s="2">
        <f>INDEX(ФИО!B:B,SUMIFS(ФИО!D:D,ФИО!Q:Q,БЮДЖЕТ!X1075))</f>
        <v>0</v>
      </c>
    </row>
    <row r="1076" spans="1:27" x14ac:dyDescent="0.25">
      <c r="A1076" s="1"/>
      <c r="B1076" s="5">
        <f t="shared" si="143"/>
        <v>1076</v>
      </c>
      <c r="C1076" s="5" t="str">
        <f t="shared" si="144"/>
        <v/>
      </c>
      <c r="D1076" s="99"/>
      <c r="E1076" s="103">
        <f>SUMIFS(ID!$H:$H,ID!$F:$F,$D1076)</f>
        <v>0</v>
      </c>
      <c r="F1076" s="99"/>
      <c r="G1076" s="103">
        <f>SUMIFS(ID!$L:$L,ID!$J:$J,$F1076)</f>
        <v>0</v>
      </c>
      <c r="H1076" s="99"/>
      <c r="I1076" s="103">
        <f>SUMIFS(ID!$P:$P,ID!$N:$N,$H1076)</f>
        <v>0</v>
      </c>
      <c r="J1076" s="99"/>
      <c r="K1076" s="103">
        <f>SUMIFS(ID!$T:$T,ID!$R:$R,$J1076)</f>
        <v>0</v>
      </c>
      <c r="L1076" s="99"/>
      <c r="M1076" s="103">
        <f>SUMIFS(ID!$X:$X,ID!$V:$V,$L1076)</f>
        <v>0</v>
      </c>
      <c r="N1076" s="99"/>
      <c r="O1076" s="103">
        <f>SUMIFS(ID!$AD:$AD,ID!$AB:$AB,$N1076)</f>
        <v>0</v>
      </c>
      <c r="P1076" s="99" t="str">
        <f t="shared" si="139"/>
        <v/>
      </c>
      <c r="Q1076" s="22">
        <f t="shared" si="138"/>
        <v>0</v>
      </c>
      <c r="R1076" s="30"/>
      <c r="S1076" s="22">
        <f t="shared" si="140"/>
        <v>0</v>
      </c>
      <c r="T1076" s="30"/>
      <c r="U1076" s="22">
        <f t="shared" si="141"/>
        <v>0</v>
      </c>
      <c r="V1076" s="78">
        <f t="shared" si="145"/>
        <v>0</v>
      </c>
      <c r="W1076" s="22">
        <f t="shared" si="142"/>
        <v>0</v>
      </c>
      <c r="X1076" s="76"/>
      <c r="Y1076" s="22">
        <f>IF(OR(X1076="",X1076=ФИО!$Q$8),0,IF(COUNTIF(X:X,X1076)=1,0,1))</f>
        <v>0</v>
      </c>
      <c r="AA1076" s="2">
        <f>INDEX(ФИО!B:B,SUMIFS(ФИО!D:D,ФИО!Q:Q,БЮДЖЕТ!X1076))</f>
        <v>0</v>
      </c>
    </row>
    <row r="1077" spans="1:27" x14ac:dyDescent="0.25">
      <c r="A1077" s="1"/>
      <c r="B1077" s="5">
        <f t="shared" si="143"/>
        <v>1077</v>
      </c>
      <c r="C1077" s="5" t="str">
        <f t="shared" si="144"/>
        <v/>
      </c>
      <c r="D1077" s="99"/>
      <c r="E1077" s="103">
        <f>SUMIFS(ID!$H:$H,ID!$F:$F,$D1077)</f>
        <v>0</v>
      </c>
      <c r="F1077" s="99"/>
      <c r="G1077" s="103">
        <f>SUMIFS(ID!$L:$L,ID!$J:$J,$F1077)</f>
        <v>0</v>
      </c>
      <c r="H1077" s="99"/>
      <c r="I1077" s="103">
        <f>SUMIFS(ID!$P:$P,ID!$N:$N,$H1077)</f>
        <v>0</v>
      </c>
      <c r="J1077" s="99"/>
      <c r="K1077" s="103">
        <f>SUMIFS(ID!$T:$T,ID!$R:$R,$J1077)</f>
        <v>0</v>
      </c>
      <c r="L1077" s="99"/>
      <c r="M1077" s="103">
        <f>SUMIFS(ID!$X:$X,ID!$V:$V,$L1077)</f>
        <v>0</v>
      </c>
      <c r="N1077" s="99"/>
      <c r="O1077" s="103">
        <f>SUMIFS(ID!$AD:$AD,ID!$AB:$AB,$N1077)</f>
        <v>0</v>
      </c>
      <c r="P1077" s="99" t="str">
        <f t="shared" si="139"/>
        <v/>
      </c>
      <c r="Q1077" s="22">
        <f t="shared" si="138"/>
        <v>0</v>
      </c>
      <c r="R1077" s="30"/>
      <c r="S1077" s="22">
        <f t="shared" si="140"/>
        <v>0</v>
      </c>
      <c r="T1077" s="30"/>
      <c r="U1077" s="22">
        <f t="shared" si="141"/>
        <v>0</v>
      </c>
      <c r="V1077" s="78">
        <f t="shared" si="145"/>
        <v>0</v>
      </c>
      <c r="W1077" s="22">
        <f t="shared" si="142"/>
        <v>0</v>
      </c>
      <c r="X1077" s="76"/>
      <c r="Y1077" s="22">
        <f>IF(OR(X1077="",X1077=ФИО!$Q$8),0,IF(COUNTIF(X:X,X1077)=1,0,1))</f>
        <v>0</v>
      </c>
      <c r="AA1077" s="2">
        <f>INDEX(ФИО!B:B,SUMIFS(ФИО!D:D,ФИО!Q:Q,БЮДЖЕТ!X1077))</f>
        <v>0</v>
      </c>
    </row>
    <row r="1078" spans="1:27" x14ac:dyDescent="0.25">
      <c r="A1078" s="1"/>
      <c r="B1078" s="5">
        <f t="shared" si="143"/>
        <v>1078</v>
      </c>
      <c r="C1078" s="5" t="str">
        <f t="shared" si="144"/>
        <v/>
      </c>
      <c r="D1078" s="99"/>
      <c r="E1078" s="103">
        <f>SUMIFS(ID!$H:$H,ID!$F:$F,$D1078)</f>
        <v>0</v>
      </c>
      <c r="F1078" s="99"/>
      <c r="G1078" s="103">
        <f>SUMIFS(ID!$L:$L,ID!$J:$J,$F1078)</f>
        <v>0</v>
      </c>
      <c r="H1078" s="99"/>
      <c r="I1078" s="103">
        <f>SUMIFS(ID!$P:$P,ID!$N:$N,$H1078)</f>
        <v>0</v>
      </c>
      <c r="J1078" s="99"/>
      <c r="K1078" s="103">
        <f>SUMIFS(ID!$T:$T,ID!$R:$R,$J1078)</f>
        <v>0</v>
      </c>
      <c r="L1078" s="99"/>
      <c r="M1078" s="103">
        <f>SUMIFS(ID!$X:$X,ID!$V:$V,$L1078)</f>
        <v>0</v>
      </c>
      <c r="N1078" s="99"/>
      <c r="O1078" s="103">
        <f>SUMIFS(ID!$AD:$AD,ID!$AB:$AB,$N1078)</f>
        <v>0</v>
      </c>
      <c r="P1078" s="99" t="str">
        <f t="shared" si="139"/>
        <v/>
      </c>
      <c r="Q1078" s="22">
        <f t="shared" si="138"/>
        <v>0</v>
      </c>
      <c r="R1078" s="30"/>
      <c r="S1078" s="22">
        <f t="shared" si="140"/>
        <v>0</v>
      </c>
      <c r="T1078" s="30"/>
      <c r="U1078" s="22">
        <f t="shared" si="141"/>
        <v>0</v>
      </c>
      <c r="V1078" s="78">
        <f t="shared" si="145"/>
        <v>0</v>
      </c>
      <c r="W1078" s="22">
        <f t="shared" si="142"/>
        <v>0</v>
      </c>
      <c r="X1078" s="76"/>
      <c r="Y1078" s="22">
        <f>IF(OR(X1078="",X1078=ФИО!$Q$8),0,IF(COUNTIF(X:X,X1078)=1,0,1))</f>
        <v>0</v>
      </c>
      <c r="AA1078" s="2">
        <f>INDEX(ФИО!B:B,SUMIFS(ФИО!D:D,ФИО!Q:Q,БЮДЖЕТ!X1078))</f>
        <v>0</v>
      </c>
    </row>
    <row r="1079" spans="1:27" x14ac:dyDescent="0.25">
      <c r="A1079" s="1"/>
      <c r="B1079" s="5">
        <f t="shared" si="143"/>
        <v>1079</v>
      </c>
      <c r="C1079" s="5" t="str">
        <f t="shared" si="144"/>
        <v/>
      </c>
      <c r="D1079" s="99"/>
      <c r="E1079" s="103">
        <f>SUMIFS(ID!$H:$H,ID!$F:$F,$D1079)</f>
        <v>0</v>
      </c>
      <c r="F1079" s="99"/>
      <c r="G1079" s="103">
        <f>SUMIFS(ID!$L:$L,ID!$J:$J,$F1079)</f>
        <v>0</v>
      </c>
      <c r="H1079" s="99"/>
      <c r="I1079" s="103">
        <f>SUMIFS(ID!$P:$P,ID!$N:$N,$H1079)</f>
        <v>0</v>
      </c>
      <c r="J1079" s="99"/>
      <c r="K1079" s="103">
        <f>SUMIFS(ID!$T:$T,ID!$R:$R,$J1079)</f>
        <v>0</v>
      </c>
      <c r="L1079" s="99"/>
      <c r="M1079" s="103">
        <f>SUMIFS(ID!$X:$X,ID!$V:$V,$L1079)</f>
        <v>0</v>
      </c>
      <c r="N1079" s="99"/>
      <c r="O1079" s="103">
        <f>SUMIFS(ID!$AD:$AD,ID!$AB:$AB,$N1079)</f>
        <v>0</v>
      </c>
      <c r="P1079" s="99" t="str">
        <f t="shared" si="139"/>
        <v/>
      </c>
      <c r="Q1079" s="22">
        <f t="shared" si="138"/>
        <v>0</v>
      </c>
      <c r="R1079" s="30"/>
      <c r="S1079" s="22">
        <f t="shared" si="140"/>
        <v>0</v>
      </c>
      <c r="T1079" s="30"/>
      <c r="U1079" s="22">
        <f t="shared" si="141"/>
        <v>0</v>
      </c>
      <c r="V1079" s="78">
        <f t="shared" si="145"/>
        <v>0</v>
      </c>
      <c r="W1079" s="22">
        <f t="shared" si="142"/>
        <v>0</v>
      </c>
      <c r="X1079" s="76"/>
      <c r="Y1079" s="22">
        <f>IF(OR(X1079="",X1079=ФИО!$Q$8),0,IF(COUNTIF(X:X,X1079)=1,0,1))</f>
        <v>0</v>
      </c>
      <c r="AA1079" s="2">
        <f>INDEX(ФИО!B:B,SUMIFS(ФИО!D:D,ФИО!Q:Q,БЮДЖЕТ!X1079))</f>
        <v>0</v>
      </c>
    </row>
    <row r="1080" spans="1:27" x14ac:dyDescent="0.25">
      <c r="A1080" s="1"/>
      <c r="B1080" s="5">
        <f t="shared" si="143"/>
        <v>1080</v>
      </c>
      <c r="C1080" s="5" t="str">
        <f t="shared" si="144"/>
        <v/>
      </c>
      <c r="D1080" s="99"/>
      <c r="E1080" s="103">
        <f>SUMIFS(ID!$H:$H,ID!$F:$F,$D1080)</f>
        <v>0</v>
      </c>
      <c r="F1080" s="99"/>
      <c r="G1080" s="103">
        <f>SUMIFS(ID!$L:$L,ID!$J:$J,$F1080)</f>
        <v>0</v>
      </c>
      <c r="H1080" s="99"/>
      <c r="I1080" s="103">
        <f>SUMIFS(ID!$P:$P,ID!$N:$N,$H1080)</f>
        <v>0</v>
      </c>
      <c r="J1080" s="99"/>
      <c r="K1080" s="103">
        <f>SUMIFS(ID!$T:$T,ID!$R:$R,$J1080)</f>
        <v>0</v>
      </c>
      <c r="L1080" s="99"/>
      <c r="M1080" s="103">
        <f>SUMIFS(ID!$X:$X,ID!$V:$V,$L1080)</f>
        <v>0</v>
      </c>
      <c r="N1080" s="99"/>
      <c r="O1080" s="103">
        <f>SUMIFS(ID!$AD:$AD,ID!$AB:$AB,$N1080)</f>
        <v>0</v>
      </c>
      <c r="P1080" s="99" t="str">
        <f t="shared" si="139"/>
        <v/>
      </c>
      <c r="Q1080" s="22">
        <f t="shared" si="138"/>
        <v>0</v>
      </c>
      <c r="R1080" s="30"/>
      <c r="S1080" s="22">
        <f t="shared" si="140"/>
        <v>0</v>
      </c>
      <c r="T1080" s="30"/>
      <c r="U1080" s="22">
        <f t="shared" si="141"/>
        <v>0</v>
      </c>
      <c r="V1080" s="78">
        <f t="shared" si="145"/>
        <v>0</v>
      </c>
      <c r="W1080" s="22">
        <f t="shared" si="142"/>
        <v>0</v>
      </c>
      <c r="X1080" s="76"/>
      <c r="Y1080" s="22">
        <f>IF(OR(X1080="",X1080=ФИО!$Q$8),0,IF(COUNTIF(X:X,X1080)=1,0,1))</f>
        <v>0</v>
      </c>
      <c r="AA1080" s="2">
        <f>INDEX(ФИО!B:B,SUMIFS(ФИО!D:D,ФИО!Q:Q,БЮДЖЕТ!X1080))</f>
        <v>0</v>
      </c>
    </row>
    <row r="1081" spans="1:27" x14ac:dyDescent="0.25">
      <c r="A1081" s="1"/>
      <c r="B1081" s="5">
        <f t="shared" si="143"/>
        <v>1081</v>
      </c>
      <c r="C1081" s="5" t="str">
        <f t="shared" si="144"/>
        <v/>
      </c>
      <c r="D1081" s="99"/>
      <c r="E1081" s="103">
        <f>SUMIFS(ID!$H:$H,ID!$F:$F,$D1081)</f>
        <v>0</v>
      </c>
      <c r="F1081" s="99"/>
      <c r="G1081" s="103">
        <f>SUMIFS(ID!$L:$L,ID!$J:$J,$F1081)</f>
        <v>0</v>
      </c>
      <c r="H1081" s="99"/>
      <c r="I1081" s="103">
        <f>SUMIFS(ID!$P:$P,ID!$N:$N,$H1081)</f>
        <v>0</v>
      </c>
      <c r="J1081" s="99"/>
      <c r="K1081" s="103">
        <f>SUMIFS(ID!$T:$T,ID!$R:$R,$J1081)</f>
        <v>0</v>
      </c>
      <c r="L1081" s="99"/>
      <c r="M1081" s="103">
        <f>SUMIFS(ID!$X:$X,ID!$V:$V,$L1081)</f>
        <v>0</v>
      </c>
      <c r="N1081" s="99"/>
      <c r="O1081" s="103">
        <f>SUMIFS(ID!$AD:$AD,ID!$AB:$AB,$N1081)</f>
        <v>0</v>
      </c>
      <c r="P1081" s="99" t="str">
        <f t="shared" si="139"/>
        <v/>
      </c>
      <c r="Q1081" s="22">
        <f t="shared" si="138"/>
        <v>0</v>
      </c>
      <c r="R1081" s="30"/>
      <c r="S1081" s="22">
        <f t="shared" si="140"/>
        <v>0</v>
      </c>
      <c r="T1081" s="30"/>
      <c r="U1081" s="22">
        <f t="shared" si="141"/>
        <v>0</v>
      </c>
      <c r="V1081" s="78">
        <f t="shared" si="145"/>
        <v>0</v>
      </c>
      <c r="W1081" s="22">
        <f t="shared" si="142"/>
        <v>0</v>
      </c>
      <c r="X1081" s="76"/>
      <c r="Y1081" s="22">
        <f>IF(OR(X1081="",X1081=ФИО!$Q$8),0,IF(COUNTIF(X:X,X1081)=1,0,1))</f>
        <v>0</v>
      </c>
      <c r="AA1081" s="2">
        <f>INDEX(ФИО!B:B,SUMIFS(ФИО!D:D,ФИО!Q:Q,БЮДЖЕТ!X1081))</f>
        <v>0</v>
      </c>
    </row>
    <row r="1082" spans="1:27" x14ac:dyDescent="0.25">
      <c r="A1082" s="1"/>
      <c r="B1082" s="5">
        <f t="shared" si="143"/>
        <v>1082</v>
      </c>
      <c r="C1082" s="5" t="str">
        <f t="shared" si="144"/>
        <v/>
      </c>
      <c r="D1082" s="99"/>
      <c r="E1082" s="103">
        <f>SUMIFS(ID!$H:$H,ID!$F:$F,$D1082)</f>
        <v>0</v>
      </c>
      <c r="F1082" s="99"/>
      <c r="G1082" s="103">
        <f>SUMIFS(ID!$L:$L,ID!$J:$J,$F1082)</f>
        <v>0</v>
      </c>
      <c r="H1082" s="99"/>
      <c r="I1082" s="103">
        <f>SUMIFS(ID!$P:$P,ID!$N:$N,$H1082)</f>
        <v>0</v>
      </c>
      <c r="J1082" s="99"/>
      <c r="K1082" s="103">
        <f>SUMIFS(ID!$T:$T,ID!$R:$R,$J1082)</f>
        <v>0</v>
      </c>
      <c r="L1082" s="99"/>
      <c r="M1082" s="103">
        <f>SUMIFS(ID!$X:$X,ID!$V:$V,$L1082)</f>
        <v>0</v>
      </c>
      <c r="N1082" s="99"/>
      <c r="O1082" s="103">
        <f>SUMIFS(ID!$AD:$AD,ID!$AB:$AB,$N1082)</f>
        <v>0</v>
      </c>
      <c r="P1082" s="99" t="str">
        <f t="shared" si="139"/>
        <v/>
      </c>
      <c r="Q1082" s="22">
        <f t="shared" si="138"/>
        <v>0</v>
      </c>
      <c r="R1082" s="30"/>
      <c r="S1082" s="22">
        <f t="shared" si="140"/>
        <v>0</v>
      </c>
      <c r="T1082" s="30"/>
      <c r="U1082" s="22">
        <f t="shared" si="141"/>
        <v>0</v>
      </c>
      <c r="V1082" s="78">
        <f t="shared" si="145"/>
        <v>0</v>
      </c>
      <c r="W1082" s="22">
        <f t="shared" si="142"/>
        <v>0</v>
      </c>
      <c r="X1082" s="76"/>
      <c r="Y1082" s="22">
        <f>IF(OR(X1082="",X1082=ФИО!$Q$8),0,IF(COUNTIF(X:X,X1082)=1,0,1))</f>
        <v>0</v>
      </c>
      <c r="AA1082" s="2">
        <f>INDEX(ФИО!B:B,SUMIFS(ФИО!D:D,ФИО!Q:Q,БЮДЖЕТ!X1082))</f>
        <v>0</v>
      </c>
    </row>
    <row r="1083" spans="1:27" x14ac:dyDescent="0.25">
      <c r="A1083" s="1"/>
      <c r="B1083" s="5">
        <f t="shared" si="143"/>
        <v>1083</v>
      </c>
      <c r="C1083" s="5" t="str">
        <f t="shared" si="144"/>
        <v/>
      </c>
      <c r="D1083" s="99"/>
      <c r="E1083" s="103">
        <f>SUMIFS(ID!$H:$H,ID!$F:$F,$D1083)</f>
        <v>0</v>
      </c>
      <c r="F1083" s="99"/>
      <c r="G1083" s="103">
        <f>SUMIFS(ID!$L:$L,ID!$J:$J,$F1083)</f>
        <v>0</v>
      </c>
      <c r="H1083" s="99"/>
      <c r="I1083" s="103">
        <f>SUMIFS(ID!$P:$P,ID!$N:$N,$H1083)</f>
        <v>0</v>
      </c>
      <c r="J1083" s="99"/>
      <c r="K1083" s="103">
        <f>SUMIFS(ID!$T:$T,ID!$R:$R,$J1083)</f>
        <v>0</v>
      </c>
      <c r="L1083" s="99"/>
      <c r="M1083" s="103">
        <f>SUMIFS(ID!$X:$X,ID!$V:$V,$L1083)</f>
        <v>0</v>
      </c>
      <c r="N1083" s="99"/>
      <c r="O1083" s="103">
        <f>SUMIFS(ID!$AD:$AD,ID!$AB:$AB,$N1083)</f>
        <v>0</v>
      </c>
      <c r="P1083" s="99" t="str">
        <f t="shared" si="139"/>
        <v/>
      </c>
      <c r="Q1083" s="22">
        <f t="shared" si="138"/>
        <v>0</v>
      </c>
      <c r="R1083" s="30"/>
      <c r="S1083" s="22">
        <f t="shared" si="140"/>
        <v>0</v>
      </c>
      <c r="T1083" s="30"/>
      <c r="U1083" s="22">
        <f t="shared" si="141"/>
        <v>0</v>
      </c>
      <c r="V1083" s="78">
        <f t="shared" si="145"/>
        <v>0</v>
      </c>
      <c r="W1083" s="22">
        <f t="shared" si="142"/>
        <v>0</v>
      </c>
      <c r="X1083" s="76"/>
      <c r="Y1083" s="22">
        <f>IF(OR(X1083="",X1083=ФИО!$Q$8),0,IF(COUNTIF(X:X,X1083)=1,0,1))</f>
        <v>0</v>
      </c>
      <c r="AA1083" s="2">
        <f>INDEX(ФИО!B:B,SUMIFS(ФИО!D:D,ФИО!Q:Q,БЮДЖЕТ!X1083))</f>
        <v>0</v>
      </c>
    </row>
    <row r="1084" spans="1:27" x14ac:dyDescent="0.25">
      <c r="A1084" s="1"/>
      <c r="B1084" s="5">
        <f t="shared" si="143"/>
        <v>1084</v>
      </c>
      <c r="C1084" s="5" t="str">
        <f t="shared" si="144"/>
        <v/>
      </c>
      <c r="D1084" s="99"/>
      <c r="E1084" s="103">
        <f>SUMIFS(ID!$H:$H,ID!$F:$F,$D1084)</f>
        <v>0</v>
      </c>
      <c r="F1084" s="99"/>
      <c r="G1084" s="103">
        <f>SUMIFS(ID!$L:$L,ID!$J:$J,$F1084)</f>
        <v>0</v>
      </c>
      <c r="H1084" s="99"/>
      <c r="I1084" s="103">
        <f>SUMIFS(ID!$P:$P,ID!$N:$N,$H1084)</f>
        <v>0</v>
      </c>
      <c r="J1084" s="99"/>
      <c r="K1084" s="103">
        <f>SUMIFS(ID!$T:$T,ID!$R:$R,$J1084)</f>
        <v>0</v>
      </c>
      <c r="L1084" s="99"/>
      <c r="M1084" s="103">
        <f>SUMIFS(ID!$X:$X,ID!$V:$V,$L1084)</f>
        <v>0</v>
      </c>
      <c r="N1084" s="99"/>
      <c r="O1084" s="103">
        <f>SUMIFS(ID!$AD:$AD,ID!$AB:$AB,$N1084)</f>
        <v>0</v>
      </c>
      <c r="P1084" s="99" t="str">
        <f t="shared" si="139"/>
        <v/>
      </c>
      <c r="Q1084" s="22">
        <f t="shared" si="138"/>
        <v>0</v>
      </c>
      <c r="R1084" s="30"/>
      <c r="S1084" s="22">
        <f t="shared" si="140"/>
        <v>0</v>
      </c>
      <c r="T1084" s="30"/>
      <c r="U1084" s="22">
        <f t="shared" si="141"/>
        <v>0</v>
      </c>
      <c r="V1084" s="78">
        <f t="shared" si="145"/>
        <v>0</v>
      </c>
      <c r="W1084" s="22">
        <f t="shared" si="142"/>
        <v>0</v>
      </c>
      <c r="X1084" s="76"/>
      <c r="Y1084" s="22">
        <f>IF(OR(X1084="",X1084=ФИО!$Q$8),0,IF(COUNTIF(X:X,X1084)=1,0,1))</f>
        <v>0</v>
      </c>
      <c r="AA1084" s="2">
        <f>INDEX(ФИО!B:B,SUMIFS(ФИО!D:D,ФИО!Q:Q,БЮДЖЕТ!X1084))</f>
        <v>0</v>
      </c>
    </row>
    <row r="1085" spans="1:27" x14ac:dyDescent="0.25">
      <c r="A1085" s="1"/>
      <c r="B1085" s="5">
        <f t="shared" si="143"/>
        <v>1085</v>
      </c>
      <c r="C1085" s="5" t="str">
        <f t="shared" si="144"/>
        <v/>
      </c>
      <c r="D1085" s="99"/>
      <c r="E1085" s="103">
        <f>SUMIFS(ID!$H:$H,ID!$F:$F,$D1085)</f>
        <v>0</v>
      </c>
      <c r="F1085" s="99"/>
      <c r="G1085" s="103">
        <f>SUMIFS(ID!$L:$L,ID!$J:$J,$F1085)</f>
        <v>0</v>
      </c>
      <c r="H1085" s="99"/>
      <c r="I1085" s="103">
        <f>SUMIFS(ID!$P:$P,ID!$N:$N,$H1085)</f>
        <v>0</v>
      </c>
      <c r="J1085" s="99"/>
      <c r="K1085" s="103">
        <f>SUMIFS(ID!$T:$T,ID!$R:$R,$J1085)</f>
        <v>0</v>
      </c>
      <c r="L1085" s="99"/>
      <c r="M1085" s="103">
        <f>SUMIFS(ID!$X:$X,ID!$V:$V,$L1085)</f>
        <v>0</v>
      </c>
      <c r="N1085" s="99"/>
      <c r="O1085" s="103">
        <f>SUMIFS(ID!$AD:$AD,ID!$AB:$AB,$N1085)</f>
        <v>0</v>
      </c>
      <c r="P1085" s="99" t="str">
        <f t="shared" si="139"/>
        <v/>
      </c>
      <c r="Q1085" s="22">
        <f t="shared" si="138"/>
        <v>0</v>
      </c>
      <c r="R1085" s="30"/>
      <c r="S1085" s="22">
        <f t="shared" si="140"/>
        <v>0</v>
      </c>
      <c r="T1085" s="30"/>
      <c r="U1085" s="22">
        <f t="shared" si="141"/>
        <v>0</v>
      </c>
      <c r="V1085" s="78">
        <f t="shared" si="145"/>
        <v>0</v>
      </c>
      <c r="W1085" s="22">
        <f t="shared" si="142"/>
        <v>0</v>
      </c>
      <c r="X1085" s="76"/>
      <c r="Y1085" s="22">
        <f>IF(OR(X1085="",X1085=ФИО!$Q$8),0,IF(COUNTIF(X:X,X1085)=1,0,1))</f>
        <v>0</v>
      </c>
      <c r="AA1085" s="2">
        <f>INDEX(ФИО!B:B,SUMIFS(ФИО!D:D,ФИО!Q:Q,БЮДЖЕТ!X1085))</f>
        <v>0</v>
      </c>
    </row>
    <row r="1086" spans="1:27" x14ac:dyDescent="0.25">
      <c r="A1086" s="1"/>
      <c r="B1086" s="5">
        <f t="shared" si="143"/>
        <v>1086</v>
      </c>
      <c r="C1086" s="5" t="str">
        <f t="shared" si="144"/>
        <v/>
      </c>
      <c r="D1086" s="99"/>
      <c r="E1086" s="103">
        <f>SUMIFS(ID!$H:$H,ID!$F:$F,$D1086)</f>
        <v>0</v>
      </c>
      <c r="F1086" s="99"/>
      <c r="G1086" s="103">
        <f>SUMIFS(ID!$L:$L,ID!$J:$J,$F1086)</f>
        <v>0</v>
      </c>
      <c r="H1086" s="99"/>
      <c r="I1086" s="103">
        <f>SUMIFS(ID!$P:$P,ID!$N:$N,$H1086)</f>
        <v>0</v>
      </c>
      <c r="J1086" s="99"/>
      <c r="K1086" s="103">
        <f>SUMIFS(ID!$T:$T,ID!$R:$R,$J1086)</f>
        <v>0</v>
      </c>
      <c r="L1086" s="99"/>
      <c r="M1086" s="103">
        <f>SUMIFS(ID!$X:$X,ID!$V:$V,$L1086)</f>
        <v>0</v>
      </c>
      <c r="N1086" s="99"/>
      <c r="O1086" s="103">
        <f>SUMIFS(ID!$AD:$AD,ID!$AB:$AB,$N1086)</f>
        <v>0</v>
      </c>
      <c r="P1086" s="99" t="str">
        <f t="shared" si="139"/>
        <v/>
      </c>
      <c r="Q1086" s="22">
        <f t="shared" si="138"/>
        <v>0</v>
      </c>
      <c r="R1086" s="30"/>
      <c r="S1086" s="22">
        <f t="shared" si="140"/>
        <v>0</v>
      </c>
      <c r="T1086" s="30"/>
      <c r="U1086" s="22">
        <f t="shared" si="141"/>
        <v>0</v>
      </c>
      <c r="V1086" s="78">
        <f t="shared" si="145"/>
        <v>0</v>
      </c>
      <c r="W1086" s="22">
        <f t="shared" si="142"/>
        <v>0</v>
      </c>
      <c r="X1086" s="76"/>
      <c r="Y1086" s="22">
        <f>IF(OR(X1086="",X1086=ФИО!$Q$8),0,IF(COUNTIF(X:X,X1086)=1,0,1))</f>
        <v>0</v>
      </c>
      <c r="AA1086" s="2">
        <f>INDEX(ФИО!B:B,SUMIFS(ФИО!D:D,ФИО!Q:Q,БЮДЖЕТ!X1086))</f>
        <v>0</v>
      </c>
    </row>
    <row r="1087" spans="1:27" x14ac:dyDescent="0.25">
      <c r="A1087" s="1"/>
      <c r="B1087" s="5">
        <f t="shared" si="143"/>
        <v>1087</v>
      </c>
      <c r="C1087" s="5" t="str">
        <f t="shared" si="144"/>
        <v/>
      </c>
      <c r="D1087" s="99"/>
      <c r="E1087" s="103">
        <f>SUMIFS(ID!$H:$H,ID!$F:$F,$D1087)</f>
        <v>0</v>
      </c>
      <c r="F1087" s="99"/>
      <c r="G1087" s="103">
        <f>SUMIFS(ID!$L:$L,ID!$J:$J,$F1087)</f>
        <v>0</v>
      </c>
      <c r="H1087" s="99"/>
      <c r="I1087" s="103">
        <f>SUMIFS(ID!$P:$P,ID!$N:$N,$H1087)</f>
        <v>0</v>
      </c>
      <c r="J1087" s="99"/>
      <c r="K1087" s="103">
        <f>SUMIFS(ID!$T:$T,ID!$R:$R,$J1087)</f>
        <v>0</v>
      </c>
      <c r="L1087" s="99"/>
      <c r="M1087" s="103">
        <f>SUMIFS(ID!$X:$X,ID!$V:$V,$L1087)</f>
        <v>0</v>
      </c>
      <c r="N1087" s="99"/>
      <c r="O1087" s="103">
        <f>SUMIFS(ID!$AD:$AD,ID!$AB:$AB,$N1087)</f>
        <v>0</v>
      </c>
      <c r="P1087" s="99" t="str">
        <f t="shared" si="139"/>
        <v/>
      </c>
      <c r="Q1087" s="22">
        <f t="shared" si="138"/>
        <v>0</v>
      </c>
      <c r="R1087" s="30"/>
      <c r="S1087" s="22">
        <f t="shared" si="140"/>
        <v>0</v>
      </c>
      <c r="T1087" s="30"/>
      <c r="U1087" s="22">
        <f t="shared" si="141"/>
        <v>0</v>
      </c>
      <c r="V1087" s="78">
        <f t="shared" si="145"/>
        <v>0</v>
      </c>
      <c r="W1087" s="22">
        <f t="shared" si="142"/>
        <v>0</v>
      </c>
      <c r="X1087" s="76"/>
      <c r="Y1087" s="22">
        <f>IF(OR(X1087="",X1087=ФИО!$Q$8),0,IF(COUNTIF(X:X,X1087)=1,0,1))</f>
        <v>0</v>
      </c>
      <c r="AA1087" s="2">
        <f>INDEX(ФИО!B:B,SUMIFS(ФИО!D:D,ФИО!Q:Q,БЮДЖЕТ!X1087))</f>
        <v>0</v>
      </c>
    </row>
    <row r="1088" spans="1:27" x14ac:dyDescent="0.25">
      <c r="A1088" s="1"/>
      <c r="B1088" s="5">
        <f t="shared" si="143"/>
        <v>1088</v>
      </c>
      <c r="C1088" s="5" t="str">
        <f t="shared" si="144"/>
        <v/>
      </c>
      <c r="D1088" s="99"/>
      <c r="E1088" s="103">
        <f>SUMIFS(ID!$H:$H,ID!$F:$F,$D1088)</f>
        <v>0</v>
      </c>
      <c r="F1088" s="99"/>
      <c r="G1088" s="103">
        <f>SUMIFS(ID!$L:$L,ID!$J:$J,$F1088)</f>
        <v>0</v>
      </c>
      <c r="H1088" s="99"/>
      <c r="I1088" s="103">
        <f>SUMIFS(ID!$P:$P,ID!$N:$N,$H1088)</f>
        <v>0</v>
      </c>
      <c r="J1088" s="99"/>
      <c r="K1088" s="103">
        <f>SUMIFS(ID!$T:$T,ID!$R:$R,$J1088)</f>
        <v>0</v>
      </c>
      <c r="L1088" s="99"/>
      <c r="M1088" s="103">
        <f>SUMIFS(ID!$X:$X,ID!$V:$V,$L1088)</f>
        <v>0</v>
      </c>
      <c r="N1088" s="99"/>
      <c r="O1088" s="103">
        <f>SUMIFS(ID!$AD:$AD,ID!$AB:$AB,$N1088)</f>
        <v>0</v>
      </c>
      <c r="P1088" s="99" t="str">
        <f t="shared" si="139"/>
        <v/>
      </c>
      <c r="Q1088" s="22">
        <f t="shared" si="138"/>
        <v>0</v>
      </c>
      <c r="R1088" s="30"/>
      <c r="S1088" s="22">
        <f t="shared" si="140"/>
        <v>0</v>
      </c>
      <c r="T1088" s="30"/>
      <c r="U1088" s="22">
        <f t="shared" si="141"/>
        <v>0</v>
      </c>
      <c r="V1088" s="78">
        <f t="shared" si="145"/>
        <v>0</v>
      </c>
      <c r="W1088" s="22">
        <f t="shared" si="142"/>
        <v>0</v>
      </c>
      <c r="X1088" s="76"/>
      <c r="Y1088" s="22">
        <f>IF(OR(X1088="",X1088=ФИО!$Q$8),0,IF(COUNTIF(X:X,X1088)=1,0,1))</f>
        <v>0</v>
      </c>
      <c r="AA1088" s="2">
        <f>INDEX(ФИО!B:B,SUMIFS(ФИО!D:D,ФИО!Q:Q,БЮДЖЕТ!X1088))</f>
        <v>0</v>
      </c>
    </row>
    <row r="1089" spans="1:27" x14ac:dyDescent="0.25">
      <c r="A1089" s="1"/>
      <c r="B1089" s="5">
        <f t="shared" si="143"/>
        <v>1089</v>
      </c>
      <c r="C1089" s="5" t="str">
        <f t="shared" si="144"/>
        <v/>
      </c>
      <c r="D1089" s="99"/>
      <c r="E1089" s="103">
        <f>SUMIFS(ID!$H:$H,ID!$F:$F,$D1089)</f>
        <v>0</v>
      </c>
      <c r="F1089" s="99"/>
      <c r="G1089" s="103">
        <f>SUMIFS(ID!$L:$L,ID!$J:$J,$F1089)</f>
        <v>0</v>
      </c>
      <c r="H1089" s="99"/>
      <c r="I1089" s="103">
        <f>SUMIFS(ID!$P:$P,ID!$N:$N,$H1089)</f>
        <v>0</v>
      </c>
      <c r="J1089" s="99"/>
      <c r="K1089" s="103">
        <f>SUMIFS(ID!$T:$T,ID!$R:$R,$J1089)</f>
        <v>0</v>
      </c>
      <c r="L1089" s="99"/>
      <c r="M1089" s="103">
        <f>SUMIFS(ID!$X:$X,ID!$V:$V,$L1089)</f>
        <v>0</v>
      </c>
      <c r="N1089" s="99"/>
      <c r="O1089" s="103">
        <f>SUMIFS(ID!$AD:$AD,ID!$AB:$AB,$N1089)</f>
        <v>0</v>
      </c>
      <c r="P1089" s="99" t="str">
        <f t="shared" si="139"/>
        <v/>
      </c>
      <c r="Q1089" s="22">
        <f t="shared" si="138"/>
        <v>0</v>
      </c>
      <c r="R1089" s="30"/>
      <c r="S1089" s="22">
        <f t="shared" si="140"/>
        <v>0</v>
      </c>
      <c r="T1089" s="30"/>
      <c r="U1089" s="22">
        <f t="shared" si="141"/>
        <v>0</v>
      </c>
      <c r="V1089" s="78">
        <f t="shared" si="145"/>
        <v>0</v>
      </c>
      <c r="W1089" s="22">
        <f t="shared" si="142"/>
        <v>0</v>
      </c>
      <c r="X1089" s="76"/>
      <c r="Y1089" s="22">
        <f>IF(OR(X1089="",X1089=ФИО!$Q$8),0,IF(COUNTIF(X:X,X1089)=1,0,1))</f>
        <v>0</v>
      </c>
      <c r="AA1089" s="2">
        <f>INDEX(ФИО!B:B,SUMIFS(ФИО!D:D,ФИО!Q:Q,БЮДЖЕТ!X1089))</f>
        <v>0</v>
      </c>
    </row>
    <row r="1090" spans="1:27" x14ac:dyDescent="0.25">
      <c r="A1090" s="1"/>
      <c r="B1090" s="5">
        <f t="shared" si="143"/>
        <v>1090</v>
      </c>
      <c r="C1090" s="5" t="str">
        <f t="shared" si="144"/>
        <v/>
      </c>
      <c r="D1090" s="99"/>
      <c r="E1090" s="103">
        <f>SUMIFS(ID!$H:$H,ID!$F:$F,$D1090)</f>
        <v>0</v>
      </c>
      <c r="F1090" s="99"/>
      <c r="G1090" s="103">
        <f>SUMIFS(ID!$L:$L,ID!$J:$J,$F1090)</f>
        <v>0</v>
      </c>
      <c r="H1090" s="99"/>
      <c r="I1090" s="103">
        <f>SUMIFS(ID!$P:$P,ID!$N:$N,$H1090)</f>
        <v>0</v>
      </c>
      <c r="J1090" s="99"/>
      <c r="K1090" s="103">
        <f>SUMIFS(ID!$T:$T,ID!$R:$R,$J1090)</f>
        <v>0</v>
      </c>
      <c r="L1090" s="99"/>
      <c r="M1090" s="103">
        <f>SUMIFS(ID!$X:$X,ID!$V:$V,$L1090)</f>
        <v>0</v>
      </c>
      <c r="N1090" s="99"/>
      <c r="O1090" s="103">
        <f>SUMIFS(ID!$AD:$AD,ID!$AB:$AB,$N1090)</f>
        <v>0</v>
      </c>
      <c r="P1090" s="99" t="str">
        <f t="shared" si="139"/>
        <v/>
      </c>
      <c r="Q1090" s="22">
        <f t="shared" si="138"/>
        <v>0</v>
      </c>
      <c r="R1090" s="30"/>
      <c r="S1090" s="22">
        <f t="shared" si="140"/>
        <v>0</v>
      </c>
      <c r="T1090" s="30"/>
      <c r="U1090" s="22">
        <f t="shared" si="141"/>
        <v>0</v>
      </c>
      <c r="V1090" s="78">
        <f t="shared" si="145"/>
        <v>0</v>
      </c>
      <c r="W1090" s="22">
        <f t="shared" si="142"/>
        <v>0</v>
      </c>
      <c r="X1090" s="76"/>
      <c r="Y1090" s="22">
        <f>IF(OR(X1090="",X1090=ФИО!$Q$8),0,IF(COUNTIF(X:X,X1090)=1,0,1))</f>
        <v>0</v>
      </c>
      <c r="AA1090" s="2">
        <f>INDEX(ФИО!B:B,SUMIFS(ФИО!D:D,ФИО!Q:Q,БЮДЖЕТ!X1090))</f>
        <v>0</v>
      </c>
    </row>
    <row r="1091" spans="1:27" x14ac:dyDescent="0.25">
      <c r="A1091" s="1"/>
      <c r="B1091" s="5">
        <f t="shared" si="143"/>
        <v>1091</v>
      </c>
      <c r="C1091" s="5" t="str">
        <f t="shared" si="144"/>
        <v/>
      </c>
      <c r="D1091" s="99"/>
      <c r="E1091" s="103">
        <f>SUMIFS(ID!$H:$H,ID!$F:$F,$D1091)</f>
        <v>0</v>
      </c>
      <c r="F1091" s="99"/>
      <c r="G1091" s="103">
        <f>SUMIFS(ID!$L:$L,ID!$J:$J,$F1091)</f>
        <v>0</v>
      </c>
      <c r="H1091" s="99"/>
      <c r="I1091" s="103">
        <f>SUMIFS(ID!$P:$P,ID!$N:$N,$H1091)</f>
        <v>0</v>
      </c>
      <c r="J1091" s="99"/>
      <c r="K1091" s="103">
        <f>SUMIFS(ID!$T:$T,ID!$R:$R,$J1091)</f>
        <v>0</v>
      </c>
      <c r="L1091" s="99"/>
      <c r="M1091" s="103">
        <f>SUMIFS(ID!$X:$X,ID!$V:$V,$L1091)</f>
        <v>0</v>
      </c>
      <c r="N1091" s="99"/>
      <c r="O1091" s="103">
        <f>SUMIFS(ID!$AD:$AD,ID!$AB:$AB,$N1091)</f>
        <v>0</v>
      </c>
      <c r="P1091" s="99" t="str">
        <f t="shared" si="139"/>
        <v/>
      </c>
      <c r="Q1091" s="22">
        <f t="shared" si="138"/>
        <v>0</v>
      </c>
      <c r="R1091" s="30"/>
      <c r="S1091" s="22">
        <f t="shared" si="140"/>
        <v>0</v>
      </c>
      <c r="T1091" s="30"/>
      <c r="U1091" s="22">
        <f t="shared" si="141"/>
        <v>0</v>
      </c>
      <c r="V1091" s="78">
        <f t="shared" si="145"/>
        <v>0</v>
      </c>
      <c r="W1091" s="22">
        <f t="shared" si="142"/>
        <v>0</v>
      </c>
      <c r="X1091" s="76"/>
      <c r="Y1091" s="22">
        <f>IF(OR(X1091="",X1091=ФИО!$Q$8),0,IF(COUNTIF(X:X,X1091)=1,0,1))</f>
        <v>0</v>
      </c>
      <c r="AA1091" s="2">
        <f>INDEX(ФИО!B:B,SUMIFS(ФИО!D:D,ФИО!Q:Q,БЮДЖЕТ!X1091))</f>
        <v>0</v>
      </c>
    </row>
    <row r="1092" spans="1:27" x14ac:dyDescent="0.25">
      <c r="A1092" s="1"/>
      <c r="B1092" s="5">
        <f t="shared" si="143"/>
        <v>1092</v>
      </c>
      <c r="C1092" s="5" t="str">
        <f t="shared" si="144"/>
        <v/>
      </c>
      <c r="D1092" s="99"/>
      <c r="E1092" s="103">
        <f>SUMIFS(ID!$H:$H,ID!$F:$F,$D1092)</f>
        <v>0</v>
      </c>
      <c r="F1092" s="99"/>
      <c r="G1092" s="103">
        <f>SUMIFS(ID!$L:$L,ID!$J:$J,$F1092)</f>
        <v>0</v>
      </c>
      <c r="H1092" s="99"/>
      <c r="I1092" s="103">
        <f>SUMIFS(ID!$P:$P,ID!$N:$N,$H1092)</f>
        <v>0</v>
      </c>
      <c r="J1092" s="99"/>
      <c r="K1092" s="103">
        <f>SUMIFS(ID!$T:$T,ID!$R:$R,$J1092)</f>
        <v>0</v>
      </c>
      <c r="L1092" s="99"/>
      <c r="M1092" s="103">
        <f>SUMIFS(ID!$X:$X,ID!$V:$V,$L1092)</f>
        <v>0</v>
      </c>
      <c r="N1092" s="99"/>
      <c r="O1092" s="103">
        <f>SUMIFS(ID!$AD:$AD,ID!$AB:$AB,$N1092)</f>
        <v>0</v>
      </c>
      <c r="P1092" s="99" t="str">
        <f t="shared" si="139"/>
        <v/>
      </c>
      <c r="Q1092" s="22">
        <f t="shared" si="138"/>
        <v>0</v>
      </c>
      <c r="R1092" s="30"/>
      <c r="S1092" s="22">
        <f t="shared" si="140"/>
        <v>0</v>
      </c>
      <c r="T1092" s="30"/>
      <c r="U1092" s="22">
        <f t="shared" si="141"/>
        <v>0</v>
      </c>
      <c r="V1092" s="78">
        <f t="shared" si="145"/>
        <v>0</v>
      </c>
      <c r="W1092" s="22">
        <f t="shared" si="142"/>
        <v>0</v>
      </c>
      <c r="X1092" s="76"/>
      <c r="Y1092" s="22">
        <f>IF(OR(X1092="",X1092=ФИО!$Q$8),0,IF(COUNTIF(X:X,X1092)=1,0,1))</f>
        <v>0</v>
      </c>
      <c r="AA1092" s="2">
        <f>INDEX(ФИО!B:B,SUMIFS(ФИО!D:D,ФИО!Q:Q,БЮДЖЕТ!X1092))</f>
        <v>0</v>
      </c>
    </row>
    <row r="1093" spans="1:27" x14ac:dyDescent="0.25">
      <c r="A1093" s="1"/>
      <c r="B1093" s="5">
        <f t="shared" si="143"/>
        <v>1093</v>
      </c>
      <c r="C1093" s="5" t="str">
        <f t="shared" si="144"/>
        <v/>
      </c>
      <c r="D1093" s="99"/>
      <c r="E1093" s="103">
        <f>SUMIFS(ID!$H:$H,ID!$F:$F,$D1093)</f>
        <v>0</v>
      </c>
      <c r="F1093" s="99"/>
      <c r="G1093" s="103">
        <f>SUMIFS(ID!$L:$L,ID!$J:$J,$F1093)</f>
        <v>0</v>
      </c>
      <c r="H1093" s="99"/>
      <c r="I1093" s="103">
        <f>SUMIFS(ID!$P:$P,ID!$N:$N,$H1093)</f>
        <v>0</v>
      </c>
      <c r="J1093" s="99"/>
      <c r="K1093" s="103">
        <f>SUMIFS(ID!$T:$T,ID!$R:$R,$J1093)</f>
        <v>0</v>
      </c>
      <c r="L1093" s="99"/>
      <c r="M1093" s="103">
        <f>SUMIFS(ID!$X:$X,ID!$V:$V,$L1093)</f>
        <v>0</v>
      </c>
      <c r="N1093" s="99"/>
      <c r="O1093" s="103">
        <f>SUMIFS(ID!$AD:$AD,ID!$AB:$AB,$N1093)</f>
        <v>0</v>
      </c>
      <c r="P1093" s="99" t="str">
        <f t="shared" si="139"/>
        <v/>
      </c>
      <c r="Q1093" s="22">
        <f t="shared" si="138"/>
        <v>0</v>
      </c>
      <c r="R1093" s="30"/>
      <c r="S1093" s="22">
        <f t="shared" si="140"/>
        <v>0</v>
      </c>
      <c r="T1093" s="30"/>
      <c r="U1093" s="22">
        <f t="shared" si="141"/>
        <v>0</v>
      </c>
      <c r="V1093" s="78">
        <f t="shared" si="145"/>
        <v>0</v>
      </c>
      <c r="W1093" s="22">
        <f t="shared" si="142"/>
        <v>0</v>
      </c>
      <c r="X1093" s="76"/>
      <c r="Y1093" s="22">
        <f>IF(OR(X1093="",X1093=ФИО!$Q$8),0,IF(COUNTIF(X:X,X1093)=1,0,1))</f>
        <v>0</v>
      </c>
      <c r="AA1093" s="2">
        <f>INDEX(ФИО!B:B,SUMIFS(ФИО!D:D,ФИО!Q:Q,БЮДЖЕТ!X1093))</f>
        <v>0</v>
      </c>
    </row>
    <row r="1094" spans="1:27" x14ac:dyDescent="0.25">
      <c r="A1094" s="1"/>
      <c r="B1094" s="5">
        <f t="shared" si="143"/>
        <v>1094</v>
      </c>
      <c r="C1094" s="5" t="str">
        <f t="shared" si="144"/>
        <v/>
      </c>
      <c r="D1094" s="99"/>
      <c r="E1094" s="103">
        <f>SUMIFS(ID!$H:$H,ID!$F:$F,$D1094)</f>
        <v>0</v>
      </c>
      <c r="F1094" s="99"/>
      <c r="G1094" s="103">
        <f>SUMIFS(ID!$L:$L,ID!$J:$J,$F1094)</f>
        <v>0</v>
      </c>
      <c r="H1094" s="99"/>
      <c r="I1094" s="103">
        <f>SUMIFS(ID!$P:$P,ID!$N:$N,$H1094)</f>
        <v>0</v>
      </c>
      <c r="J1094" s="99"/>
      <c r="K1094" s="103">
        <f>SUMIFS(ID!$T:$T,ID!$R:$R,$J1094)</f>
        <v>0</v>
      </c>
      <c r="L1094" s="99"/>
      <c r="M1094" s="103">
        <f>SUMIFS(ID!$X:$X,ID!$V:$V,$L1094)</f>
        <v>0</v>
      </c>
      <c r="N1094" s="99"/>
      <c r="O1094" s="103">
        <f>SUMIFS(ID!$AD:$AD,ID!$AB:$AB,$N1094)</f>
        <v>0</v>
      </c>
      <c r="P1094" s="99" t="str">
        <f t="shared" si="139"/>
        <v/>
      </c>
      <c r="Q1094" s="22">
        <f t="shared" si="138"/>
        <v>0</v>
      </c>
      <c r="R1094" s="30"/>
      <c r="S1094" s="22">
        <f t="shared" si="140"/>
        <v>0</v>
      </c>
      <c r="T1094" s="30"/>
      <c r="U1094" s="22">
        <f t="shared" si="141"/>
        <v>0</v>
      </c>
      <c r="V1094" s="78">
        <f t="shared" si="145"/>
        <v>0</v>
      </c>
      <c r="W1094" s="22">
        <f t="shared" si="142"/>
        <v>0</v>
      </c>
      <c r="X1094" s="76"/>
      <c r="Y1094" s="22">
        <f>IF(OR(X1094="",X1094=ФИО!$Q$8),0,IF(COUNTIF(X:X,X1094)=1,0,1))</f>
        <v>0</v>
      </c>
      <c r="AA1094" s="2">
        <f>INDEX(ФИО!B:B,SUMIFS(ФИО!D:D,ФИО!Q:Q,БЮДЖЕТ!X1094))</f>
        <v>0</v>
      </c>
    </row>
    <row r="1095" spans="1:27" x14ac:dyDescent="0.25">
      <c r="A1095" s="1"/>
      <c r="B1095" s="5">
        <f t="shared" si="143"/>
        <v>1095</v>
      </c>
      <c r="C1095" s="5" t="str">
        <f t="shared" si="144"/>
        <v/>
      </c>
      <c r="D1095" s="99"/>
      <c r="E1095" s="103">
        <f>SUMIFS(ID!$H:$H,ID!$F:$F,$D1095)</f>
        <v>0</v>
      </c>
      <c r="F1095" s="99"/>
      <c r="G1095" s="103">
        <f>SUMIFS(ID!$L:$L,ID!$J:$J,$F1095)</f>
        <v>0</v>
      </c>
      <c r="H1095" s="99"/>
      <c r="I1095" s="103">
        <f>SUMIFS(ID!$P:$P,ID!$N:$N,$H1095)</f>
        <v>0</v>
      </c>
      <c r="J1095" s="99"/>
      <c r="K1095" s="103">
        <f>SUMIFS(ID!$T:$T,ID!$R:$R,$J1095)</f>
        <v>0</v>
      </c>
      <c r="L1095" s="99"/>
      <c r="M1095" s="103">
        <f>SUMIFS(ID!$X:$X,ID!$V:$V,$L1095)</f>
        <v>0</v>
      </c>
      <c r="N1095" s="99"/>
      <c r="O1095" s="103">
        <f>SUMIFS(ID!$AD:$AD,ID!$AB:$AB,$N1095)</f>
        <v>0</v>
      </c>
      <c r="P1095" s="99" t="str">
        <f t="shared" si="139"/>
        <v/>
      </c>
      <c r="Q1095" s="22">
        <f t="shared" si="138"/>
        <v>0</v>
      </c>
      <c r="R1095" s="30"/>
      <c r="S1095" s="22">
        <f t="shared" si="140"/>
        <v>0</v>
      </c>
      <c r="T1095" s="30"/>
      <c r="U1095" s="22">
        <f t="shared" si="141"/>
        <v>0</v>
      </c>
      <c r="V1095" s="78">
        <f t="shared" si="145"/>
        <v>0</v>
      </c>
      <c r="W1095" s="22">
        <f t="shared" si="142"/>
        <v>0</v>
      </c>
      <c r="X1095" s="76"/>
      <c r="Y1095" s="22">
        <f>IF(OR(X1095="",X1095=ФИО!$Q$8),0,IF(COUNTIF(X:X,X1095)=1,0,1))</f>
        <v>0</v>
      </c>
      <c r="AA1095" s="2">
        <f>INDEX(ФИО!B:B,SUMIFS(ФИО!D:D,ФИО!Q:Q,БЮДЖЕТ!X1095))</f>
        <v>0</v>
      </c>
    </row>
    <row r="1096" spans="1:27" x14ac:dyDescent="0.25">
      <c r="A1096" s="1"/>
      <c r="B1096" s="5">
        <f t="shared" si="143"/>
        <v>1096</v>
      </c>
      <c r="C1096" s="5" t="str">
        <f t="shared" si="144"/>
        <v/>
      </c>
      <c r="D1096" s="99"/>
      <c r="E1096" s="103">
        <f>SUMIFS(ID!$H:$H,ID!$F:$F,$D1096)</f>
        <v>0</v>
      </c>
      <c r="F1096" s="99"/>
      <c r="G1096" s="103">
        <f>SUMIFS(ID!$L:$L,ID!$J:$J,$F1096)</f>
        <v>0</v>
      </c>
      <c r="H1096" s="99"/>
      <c r="I1096" s="103">
        <f>SUMIFS(ID!$P:$P,ID!$N:$N,$H1096)</f>
        <v>0</v>
      </c>
      <c r="J1096" s="99"/>
      <c r="K1096" s="103">
        <f>SUMIFS(ID!$T:$T,ID!$R:$R,$J1096)</f>
        <v>0</v>
      </c>
      <c r="L1096" s="99"/>
      <c r="M1096" s="103">
        <f>SUMIFS(ID!$X:$X,ID!$V:$V,$L1096)</f>
        <v>0</v>
      </c>
      <c r="N1096" s="99"/>
      <c r="O1096" s="103">
        <f>SUMIFS(ID!$AD:$AD,ID!$AB:$AB,$N1096)</f>
        <v>0</v>
      </c>
      <c r="P1096" s="99" t="str">
        <f t="shared" si="139"/>
        <v/>
      </c>
      <c r="Q1096" s="22">
        <f t="shared" si="138"/>
        <v>0</v>
      </c>
      <c r="R1096" s="30"/>
      <c r="S1096" s="22">
        <f t="shared" si="140"/>
        <v>0</v>
      </c>
      <c r="T1096" s="30"/>
      <c r="U1096" s="22">
        <f t="shared" si="141"/>
        <v>0</v>
      </c>
      <c r="V1096" s="78">
        <f t="shared" si="145"/>
        <v>0</v>
      </c>
      <c r="W1096" s="22">
        <f t="shared" si="142"/>
        <v>0</v>
      </c>
      <c r="X1096" s="76"/>
      <c r="Y1096" s="22">
        <f>IF(OR(X1096="",X1096=ФИО!$Q$8),0,IF(COUNTIF(X:X,X1096)=1,0,1))</f>
        <v>0</v>
      </c>
      <c r="AA1096" s="2">
        <f>INDEX(ФИО!B:B,SUMIFS(ФИО!D:D,ФИО!Q:Q,БЮДЖЕТ!X1096))</f>
        <v>0</v>
      </c>
    </row>
    <row r="1097" spans="1:27" x14ac:dyDescent="0.25">
      <c r="A1097" s="1"/>
      <c r="B1097" s="5">
        <f t="shared" si="143"/>
        <v>1097</v>
      </c>
      <c r="C1097" s="5" t="str">
        <f t="shared" si="144"/>
        <v/>
      </c>
      <c r="D1097" s="99"/>
      <c r="E1097" s="103">
        <f>SUMIFS(ID!$H:$H,ID!$F:$F,$D1097)</f>
        <v>0</v>
      </c>
      <c r="F1097" s="99"/>
      <c r="G1097" s="103">
        <f>SUMIFS(ID!$L:$L,ID!$J:$J,$F1097)</f>
        <v>0</v>
      </c>
      <c r="H1097" s="99"/>
      <c r="I1097" s="103">
        <f>SUMIFS(ID!$P:$P,ID!$N:$N,$H1097)</f>
        <v>0</v>
      </c>
      <c r="J1097" s="99"/>
      <c r="K1097" s="103">
        <f>SUMIFS(ID!$T:$T,ID!$R:$R,$J1097)</f>
        <v>0</v>
      </c>
      <c r="L1097" s="99"/>
      <c r="M1097" s="103">
        <f>SUMIFS(ID!$X:$X,ID!$V:$V,$L1097)</f>
        <v>0</v>
      </c>
      <c r="N1097" s="99"/>
      <c r="O1097" s="103">
        <f>SUMIFS(ID!$AD:$AD,ID!$AB:$AB,$N1097)</f>
        <v>0</v>
      </c>
      <c r="P1097" s="99" t="str">
        <f t="shared" si="139"/>
        <v/>
      </c>
      <c r="Q1097" s="22">
        <f t="shared" si="138"/>
        <v>0</v>
      </c>
      <c r="R1097" s="30"/>
      <c r="S1097" s="22">
        <f t="shared" si="140"/>
        <v>0</v>
      </c>
      <c r="T1097" s="30"/>
      <c r="U1097" s="22">
        <f t="shared" si="141"/>
        <v>0</v>
      </c>
      <c r="V1097" s="78">
        <f t="shared" si="145"/>
        <v>0</v>
      </c>
      <c r="W1097" s="22">
        <f t="shared" si="142"/>
        <v>0</v>
      </c>
      <c r="X1097" s="76"/>
      <c r="Y1097" s="22">
        <f>IF(OR(X1097="",X1097=ФИО!$Q$8),0,IF(COUNTIF(X:X,X1097)=1,0,1))</f>
        <v>0</v>
      </c>
      <c r="AA1097" s="2">
        <f>INDEX(ФИО!B:B,SUMIFS(ФИО!D:D,ФИО!Q:Q,БЮДЖЕТ!X1097))</f>
        <v>0</v>
      </c>
    </row>
    <row r="1098" spans="1:27" x14ac:dyDescent="0.25">
      <c r="A1098" s="1"/>
      <c r="B1098" s="5">
        <f t="shared" si="143"/>
        <v>1098</v>
      </c>
      <c r="C1098" s="5" t="str">
        <f t="shared" si="144"/>
        <v/>
      </c>
      <c r="D1098" s="99"/>
      <c r="E1098" s="103">
        <f>SUMIFS(ID!$H:$H,ID!$F:$F,$D1098)</f>
        <v>0</v>
      </c>
      <c r="F1098" s="99"/>
      <c r="G1098" s="103">
        <f>SUMIFS(ID!$L:$L,ID!$J:$J,$F1098)</f>
        <v>0</v>
      </c>
      <c r="H1098" s="99"/>
      <c r="I1098" s="103">
        <f>SUMIFS(ID!$P:$P,ID!$N:$N,$H1098)</f>
        <v>0</v>
      </c>
      <c r="J1098" s="99"/>
      <c r="K1098" s="103">
        <f>SUMIFS(ID!$T:$T,ID!$R:$R,$J1098)</f>
        <v>0</v>
      </c>
      <c r="L1098" s="99"/>
      <c r="M1098" s="103">
        <f>SUMIFS(ID!$X:$X,ID!$V:$V,$L1098)</f>
        <v>0</v>
      </c>
      <c r="N1098" s="99"/>
      <c r="O1098" s="103">
        <f>SUMIFS(ID!$AD:$AD,ID!$AB:$AB,$N1098)</f>
        <v>0</v>
      </c>
      <c r="P1098" s="99" t="str">
        <f t="shared" si="139"/>
        <v/>
      </c>
      <c r="Q1098" s="22">
        <f t="shared" si="138"/>
        <v>0</v>
      </c>
      <c r="R1098" s="30"/>
      <c r="S1098" s="22">
        <f t="shared" si="140"/>
        <v>0</v>
      </c>
      <c r="T1098" s="30"/>
      <c r="U1098" s="22">
        <f t="shared" si="141"/>
        <v>0</v>
      </c>
      <c r="V1098" s="78">
        <f t="shared" si="145"/>
        <v>0</v>
      </c>
      <c r="W1098" s="22">
        <f t="shared" si="142"/>
        <v>0</v>
      </c>
      <c r="X1098" s="76"/>
      <c r="Y1098" s="22">
        <f>IF(OR(X1098="",X1098=ФИО!$Q$8),0,IF(COUNTIF(X:X,X1098)=1,0,1))</f>
        <v>0</v>
      </c>
      <c r="AA1098" s="2">
        <f>INDEX(ФИО!B:B,SUMIFS(ФИО!D:D,ФИО!Q:Q,БЮДЖЕТ!X1098))</f>
        <v>0</v>
      </c>
    </row>
    <row r="1099" spans="1:27" x14ac:dyDescent="0.25">
      <c r="A1099" s="1"/>
      <c r="B1099" s="5">
        <f t="shared" si="143"/>
        <v>1099</v>
      </c>
      <c r="C1099" s="5" t="str">
        <f t="shared" si="144"/>
        <v/>
      </c>
      <c r="D1099" s="99"/>
      <c r="E1099" s="103">
        <f>SUMIFS(ID!$H:$H,ID!$F:$F,$D1099)</f>
        <v>0</v>
      </c>
      <c r="F1099" s="99"/>
      <c r="G1099" s="103">
        <f>SUMIFS(ID!$L:$L,ID!$J:$J,$F1099)</f>
        <v>0</v>
      </c>
      <c r="H1099" s="99"/>
      <c r="I1099" s="103">
        <f>SUMIFS(ID!$P:$P,ID!$N:$N,$H1099)</f>
        <v>0</v>
      </c>
      <c r="J1099" s="99"/>
      <c r="K1099" s="103">
        <f>SUMIFS(ID!$T:$T,ID!$R:$R,$J1099)</f>
        <v>0</v>
      </c>
      <c r="L1099" s="99"/>
      <c r="M1099" s="103">
        <f>SUMIFS(ID!$X:$X,ID!$V:$V,$L1099)</f>
        <v>0</v>
      </c>
      <c r="N1099" s="99"/>
      <c r="O1099" s="103">
        <f>SUMIFS(ID!$AD:$AD,ID!$AB:$AB,$N1099)</f>
        <v>0</v>
      </c>
      <c r="P1099" s="99" t="str">
        <f t="shared" si="139"/>
        <v/>
      </c>
      <c r="Q1099" s="22">
        <f t="shared" ref="Q1099:Q1162" si="146">IF(P1099="Ошибка!",1,IF(P1099="",0,IF(COUNTIF(P:P,P1099)=1,0,1)))</f>
        <v>0</v>
      </c>
      <c r="R1099" s="30"/>
      <c r="S1099" s="22">
        <f t="shared" si="140"/>
        <v>0</v>
      </c>
      <c r="T1099" s="30"/>
      <c r="U1099" s="22">
        <f t="shared" si="141"/>
        <v>0</v>
      </c>
      <c r="V1099" s="78">
        <f t="shared" si="145"/>
        <v>0</v>
      </c>
      <c r="W1099" s="22">
        <f t="shared" si="142"/>
        <v>0</v>
      </c>
      <c r="X1099" s="76"/>
      <c r="Y1099" s="22">
        <f>IF(OR(X1099="",X1099=ФИО!$Q$8),0,IF(COUNTIF(X:X,X1099)=1,0,1))</f>
        <v>0</v>
      </c>
      <c r="AA1099" s="2">
        <f>INDEX(ФИО!B:B,SUMIFS(ФИО!D:D,ФИО!Q:Q,БЮДЖЕТ!X1099))</f>
        <v>0</v>
      </c>
    </row>
    <row r="1100" spans="1:27" x14ac:dyDescent="0.25">
      <c r="A1100" s="1"/>
      <c r="B1100" s="5">
        <f t="shared" si="143"/>
        <v>1100</v>
      </c>
      <c r="C1100" s="5" t="str">
        <f t="shared" si="144"/>
        <v/>
      </c>
      <c r="D1100" s="99"/>
      <c r="E1100" s="103">
        <f>SUMIFS(ID!$H:$H,ID!$F:$F,$D1100)</f>
        <v>0</v>
      </c>
      <c r="F1100" s="99"/>
      <c r="G1100" s="103">
        <f>SUMIFS(ID!$L:$L,ID!$J:$J,$F1100)</f>
        <v>0</v>
      </c>
      <c r="H1100" s="99"/>
      <c r="I1100" s="103">
        <f>SUMIFS(ID!$P:$P,ID!$N:$N,$H1100)</f>
        <v>0</v>
      </c>
      <c r="J1100" s="99"/>
      <c r="K1100" s="103">
        <f>SUMIFS(ID!$T:$T,ID!$R:$R,$J1100)</f>
        <v>0</v>
      </c>
      <c r="L1100" s="99"/>
      <c r="M1100" s="103">
        <f>SUMIFS(ID!$X:$X,ID!$V:$V,$L1100)</f>
        <v>0</v>
      </c>
      <c r="N1100" s="99"/>
      <c r="O1100" s="103">
        <f>SUMIFS(ID!$AD:$AD,ID!$AB:$AB,$N1100)</f>
        <v>0</v>
      </c>
      <c r="P1100" s="99" t="str">
        <f t="shared" ref="P1100:P1163" si="147">IF(OR(N1100="",O1100=0),"",IF(OR(E1100=0,G1100=0,I1100=0,M1100=0),"Ошибка!",E1100&amp;"."&amp;G1100&amp;"."&amp;I1100&amp;"."&amp;M1100&amp;"."&amp;O1100))</f>
        <v/>
      </c>
      <c r="Q1100" s="22">
        <f t="shared" si="146"/>
        <v>0</v>
      </c>
      <c r="R1100" s="30"/>
      <c r="S1100" s="22">
        <f t="shared" si="140"/>
        <v>0</v>
      </c>
      <c r="T1100" s="30"/>
      <c r="U1100" s="22">
        <f t="shared" si="141"/>
        <v>0</v>
      </c>
      <c r="V1100" s="78">
        <f t="shared" si="145"/>
        <v>0</v>
      </c>
      <c r="W1100" s="22">
        <f t="shared" si="142"/>
        <v>0</v>
      </c>
      <c r="X1100" s="76"/>
      <c r="Y1100" s="22">
        <f>IF(OR(X1100="",X1100=ФИО!$Q$8),0,IF(COUNTIF(X:X,X1100)=1,0,1))</f>
        <v>0</v>
      </c>
      <c r="AA1100" s="2">
        <f>INDEX(ФИО!B:B,SUMIFS(ФИО!D:D,ФИО!Q:Q,БЮДЖЕТ!X1100))</f>
        <v>0</v>
      </c>
    </row>
    <row r="1101" spans="1:27" x14ac:dyDescent="0.25">
      <c r="A1101" s="1"/>
      <c r="B1101" s="5">
        <f t="shared" si="143"/>
        <v>1101</v>
      </c>
      <c r="C1101" s="5" t="str">
        <f t="shared" si="144"/>
        <v/>
      </c>
      <c r="D1101" s="99"/>
      <c r="E1101" s="103">
        <f>SUMIFS(ID!$H:$H,ID!$F:$F,$D1101)</f>
        <v>0</v>
      </c>
      <c r="F1101" s="99"/>
      <c r="G1101" s="103">
        <f>SUMIFS(ID!$L:$L,ID!$J:$J,$F1101)</f>
        <v>0</v>
      </c>
      <c r="H1101" s="99"/>
      <c r="I1101" s="103">
        <f>SUMIFS(ID!$P:$P,ID!$N:$N,$H1101)</f>
        <v>0</v>
      </c>
      <c r="J1101" s="99"/>
      <c r="K1101" s="103">
        <f>SUMIFS(ID!$T:$T,ID!$R:$R,$J1101)</f>
        <v>0</v>
      </c>
      <c r="L1101" s="99"/>
      <c r="M1101" s="103">
        <f>SUMIFS(ID!$X:$X,ID!$V:$V,$L1101)</f>
        <v>0</v>
      </c>
      <c r="N1101" s="99"/>
      <c r="O1101" s="103">
        <f>SUMIFS(ID!$AD:$AD,ID!$AB:$AB,$N1101)</f>
        <v>0</v>
      </c>
      <c r="P1101" s="99" t="str">
        <f t="shared" si="147"/>
        <v/>
      </c>
      <c r="Q1101" s="22">
        <f t="shared" si="146"/>
        <v>0</v>
      </c>
      <c r="R1101" s="30"/>
      <c r="S1101" s="22">
        <f t="shared" ref="S1101:S1164" si="148">IF(OR(AND($P1101&lt;&gt;"",R1101=0),AND($P1101="",AND(R1101&lt;&gt;0,R1101&lt;&gt;""))),1,0)</f>
        <v>0</v>
      </c>
      <c r="T1101" s="30"/>
      <c r="U1101" s="22">
        <f t="shared" ref="U1101:U1164" si="149">IF(OR(AND($P1101&lt;&gt;"",T1101=0),AND($P1101="",AND(T1101&lt;&gt;0,T1101&lt;&gt;""))),1,0)</f>
        <v>0</v>
      </c>
      <c r="V1101" s="78">
        <f t="shared" si="145"/>
        <v>0</v>
      </c>
      <c r="W1101" s="22">
        <f t="shared" ref="W1101:W1164" si="150">IF(OR(AND($P1101&lt;&gt;"",V1101=0),AND($P1101="",AND(V1101&lt;&gt;0,V1101&lt;&gt;""))),1,0)</f>
        <v>0</v>
      </c>
      <c r="X1101" s="76"/>
      <c r="Y1101" s="22">
        <f>IF(OR(X1101="",X1101=ФИО!$Q$8),0,IF(COUNTIF(X:X,X1101)=1,0,1))</f>
        <v>0</v>
      </c>
      <c r="AA1101" s="2">
        <f>INDEX(ФИО!B:B,SUMIFS(ФИО!D:D,ФИО!Q:Q,БЮДЖЕТ!X1101))</f>
        <v>0</v>
      </c>
    </row>
    <row r="1102" spans="1:27" x14ac:dyDescent="0.25">
      <c r="A1102" s="1"/>
      <c r="B1102" s="5">
        <f t="shared" ref="B1102:B1165" si="151">ROW(A1102)</f>
        <v>1102</v>
      </c>
      <c r="C1102" s="5" t="str">
        <f t="shared" si="144"/>
        <v/>
      </c>
      <c r="D1102" s="99"/>
      <c r="E1102" s="103">
        <f>SUMIFS(ID!$H:$H,ID!$F:$F,$D1102)</f>
        <v>0</v>
      </c>
      <c r="F1102" s="99"/>
      <c r="G1102" s="103">
        <f>SUMIFS(ID!$L:$L,ID!$J:$J,$F1102)</f>
        <v>0</v>
      </c>
      <c r="H1102" s="99"/>
      <c r="I1102" s="103">
        <f>SUMIFS(ID!$P:$P,ID!$N:$N,$H1102)</f>
        <v>0</v>
      </c>
      <c r="J1102" s="99"/>
      <c r="K1102" s="103">
        <f>SUMIFS(ID!$T:$T,ID!$R:$R,$J1102)</f>
        <v>0</v>
      </c>
      <c r="L1102" s="99"/>
      <c r="M1102" s="103">
        <f>SUMIFS(ID!$X:$X,ID!$V:$V,$L1102)</f>
        <v>0</v>
      </c>
      <c r="N1102" s="99"/>
      <c r="O1102" s="103">
        <f>SUMIFS(ID!$AD:$AD,ID!$AB:$AB,$N1102)</f>
        <v>0</v>
      </c>
      <c r="P1102" s="99" t="str">
        <f t="shared" si="147"/>
        <v/>
      </c>
      <c r="Q1102" s="22">
        <f t="shared" si="146"/>
        <v>0</v>
      </c>
      <c r="R1102" s="30"/>
      <c r="S1102" s="22">
        <f t="shared" si="148"/>
        <v>0</v>
      </c>
      <c r="T1102" s="30"/>
      <c r="U1102" s="22">
        <f t="shared" si="149"/>
        <v>0</v>
      </c>
      <c r="V1102" s="78">
        <f t="shared" si="145"/>
        <v>0</v>
      </c>
      <c r="W1102" s="22">
        <f t="shared" si="150"/>
        <v>0</v>
      </c>
      <c r="X1102" s="76"/>
      <c r="Y1102" s="22">
        <f>IF(OR(X1102="",X1102=ФИО!$Q$8),0,IF(COUNTIF(X:X,X1102)=1,0,1))</f>
        <v>0</v>
      </c>
      <c r="AA1102" s="2">
        <f>INDEX(ФИО!B:B,SUMIFS(ФИО!D:D,ФИО!Q:Q,БЮДЖЕТ!X1102))</f>
        <v>0</v>
      </c>
    </row>
    <row r="1103" spans="1:27" x14ac:dyDescent="0.25">
      <c r="A1103" s="1"/>
      <c r="B1103" s="5">
        <f t="shared" si="151"/>
        <v>1103</v>
      </c>
      <c r="C1103" s="5" t="str">
        <f t="shared" ref="C1103:C1166" si="152">IF(OR(P1103="",C1102=""),"",C1102+1)</f>
        <v/>
      </c>
      <c r="D1103" s="99"/>
      <c r="E1103" s="103">
        <f>SUMIFS(ID!$H:$H,ID!$F:$F,$D1103)</f>
        <v>0</v>
      </c>
      <c r="F1103" s="99"/>
      <c r="G1103" s="103">
        <f>SUMIFS(ID!$L:$L,ID!$J:$J,$F1103)</f>
        <v>0</v>
      </c>
      <c r="H1103" s="99"/>
      <c r="I1103" s="103">
        <f>SUMIFS(ID!$P:$P,ID!$N:$N,$H1103)</f>
        <v>0</v>
      </c>
      <c r="J1103" s="99"/>
      <c r="K1103" s="103">
        <f>SUMIFS(ID!$T:$T,ID!$R:$R,$J1103)</f>
        <v>0</v>
      </c>
      <c r="L1103" s="99"/>
      <c r="M1103" s="103">
        <f>SUMIFS(ID!$X:$X,ID!$V:$V,$L1103)</f>
        <v>0</v>
      </c>
      <c r="N1103" s="99"/>
      <c r="O1103" s="103">
        <f>SUMIFS(ID!$AD:$AD,ID!$AB:$AB,$N1103)</f>
        <v>0</v>
      </c>
      <c r="P1103" s="99" t="str">
        <f t="shared" si="147"/>
        <v/>
      </c>
      <c r="Q1103" s="22">
        <f t="shared" si="146"/>
        <v>0</v>
      </c>
      <c r="R1103" s="30"/>
      <c r="S1103" s="22">
        <f t="shared" si="148"/>
        <v>0</v>
      </c>
      <c r="T1103" s="30"/>
      <c r="U1103" s="22">
        <f t="shared" si="149"/>
        <v>0</v>
      </c>
      <c r="V1103" s="78">
        <f t="shared" si="145"/>
        <v>0</v>
      </c>
      <c r="W1103" s="22">
        <f t="shared" si="150"/>
        <v>0</v>
      </c>
      <c r="X1103" s="76"/>
      <c r="Y1103" s="22">
        <f>IF(OR(X1103="",X1103=ФИО!$Q$8),0,IF(COUNTIF(X:X,X1103)=1,0,1))</f>
        <v>0</v>
      </c>
      <c r="AA1103" s="2">
        <f>INDEX(ФИО!B:B,SUMIFS(ФИО!D:D,ФИО!Q:Q,БЮДЖЕТ!X1103))</f>
        <v>0</v>
      </c>
    </row>
    <row r="1104" spans="1:27" x14ac:dyDescent="0.25">
      <c r="A1104" s="1"/>
      <c r="B1104" s="5">
        <f t="shared" si="151"/>
        <v>1104</v>
      </c>
      <c r="C1104" s="5" t="str">
        <f t="shared" si="152"/>
        <v/>
      </c>
      <c r="D1104" s="99"/>
      <c r="E1104" s="103">
        <f>SUMIFS(ID!$H:$H,ID!$F:$F,$D1104)</f>
        <v>0</v>
      </c>
      <c r="F1104" s="99"/>
      <c r="G1104" s="103">
        <f>SUMIFS(ID!$L:$L,ID!$J:$J,$F1104)</f>
        <v>0</v>
      </c>
      <c r="H1104" s="99"/>
      <c r="I1104" s="103">
        <f>SUMIFS(ID!$P:$P,ID!$N:$N,$H1104)</f>
        <v>0</v>
      </c>
      <c r="J1104" s="99"/>
      <c r="K1104" s="103">
        <f>SUMIFS(ID!$T:$T,ID!$R:$R,$J1104)</f>
        <v>0</v>
      </c>
      <c r="L1104" s="99"/>
      <c r="M1104" s="103">
        <f>SUMIFS(ID!$X:$X,ID!$V:$V,$L1104)</f>
        <v>0</v>
      </c>
      <c r="N1104" s="99"/>
      <c r="O1104" s="103">
        <f>SUMIFS(ID!$AD:$AD,ID!$AB:$AB,$N1104)</f>
        <v>0</v>
      </c>
      <c r="P1104" s="99" t="str">
        <f t="shared" si="147"/>
        <v/>
      </c>
      <c r="Q1104" s="22">
        <f t="shared" si="146"/>
        <v>0</v>
      </c>
      <c r="R1104" s="30"/>
      <c r="S1104" s="22">
        <f t="shared" si="148"/>
        <v>0</v>
      </c>
      <c r="T1104" s="30"/>
      <c r="U1104" s="22">
        <f t="shared" si="149"/>
        <v>0</v>
      </c>
      <c r="V1104" s="78">
        <f t="shared" si="145"/>
        <v>0</v>
      </c>
      <c r="W1104" s="22">
        <f t="shared" si="150"/>
        <v>0</v>
      </c>
      <c r="X1104" s="76"/>
      <c r="Y1104" s="22">
        <f>IF(OR(X1104="",X1104=ФИО!$Q$8),0,IF(COUNTIF(X:X,X1104)=1,0,1))</f>
        <v>0</v>
      </c>
      <c r="AA1104" s="2">
        <f>INDEX(ФИО!B:B,SUMIFS(ФИО!D:D,ФИО!Q:Q,БЮДЖЕТ!X1104))</f>
        <v>0</v>
      </c>
    </row>
    <row r="1105" spans="1:27" x14ac:dyDescent="0.25">
      <c r="A1105" s="1"/>
      <c r="B1105" s="5">
        <f t="shared" si="151"/>
        <v>1105</v>
      </c>
      <c r="C1105" s="5" t="str">
        <f t="shared" si="152"/>
        <v/>
      </c>
      <c r="D1105" s="99"/>
      <c r="E1105" s="103">
        <f>SUMIFS(ID!$H:$H,ID!$F:$F,$D1105)</f>
        <v>0</v>
      </c>
      <c r="F1105" s="99"/>
      <c r="G1105" s="103">
        <f>SUMIFS(ID!$L:$L,ID!$J:$J,$F1105)</f>
        <v>0</v>
      </c>
      <c r="H1105" s="99"/>
      <c r="I1105" s="103">
        <f>SUMIFS(ID!$P:$P,ID!$N:$N,$H1105)</f>
        <v>0</v>
      </c>
      <c r="J1105" s="99"/>
      <c r="K1105" s="103">
        <f>SUMIFS(ID!$T:$T,ID!$R:$R,$J1105)</f>
        <v>0</v>
      </c>
      <c r="L1105" s="99"/>
      <c r="M1105" s="103">
        <f>SUMIFS(ID!$X:$X,ID!$V:$V,$L1105)</f>
        <v>0</v>
      </c>
      <c r="N1105" s="99"/>
      <c r="O1105" s="103">
        <f>SUMIFS(ID!$AD:$AD,ID!$AB:$AB,$N1105)</f>
        <v>0</v>
      </c>
      <c r="P1105" s="99" t="str">
        <f t="shared" si="147"/>
        <v/>
      </c>
      <c r="Q1105" s="22">
        <f t="shared" si="146"/>
        <v>0</v>
      </c>
      <c r="R1105" s="30"/>
      <c r="S1105" s="22">
        <f t="shared" si="148"/>
        <v>0</v>
      </c>
      <c r="T1105" s="30"/>
      <c r="U1105" s="22">
        <f t="shared" si="149"/>
        <v>0</v>
      </c>
      <c r="V1105" s="78">
        <f t="shared" si="145"/>
        <v>0</v>
      </c>
      <c r="W1105" s="22">
        <f t="shared" si="150"/>
        <v>0</v>
      </c>
      <c r="X1105" s="76"/>
      <c r="Y1105" s="22">
        <f>IF(OR(X1105="",X1105=ФИО!$Q$8),0,IF(COUNTIF(X:X,X1105)=1,0,1))</f>
        <v>0</v>
      </c>
      <c r="AA1105" s="2">
        <f>INDEX(ФИО!B:B,SUMIFS(ФИО!D:D,ФИО!Q:Q,БЮДЖЕТ!X1105))</f>
        <v>0</v>
      </c>
    </row>
    <row r="1106" spans="1:27" x14ac:dyDescent="0.25">
      <c r="A1106" s="1"/>
      <c r="B1106" s="5">
        <f t="shared" si="151"/>
        <v>1106</v>
      </c>
      <c r="C1106" s="5" t="str">
        <f t="shared" si="152"/>
        <v/>
      </c>
      <c r="D1106" s="99"/>
      <c r="E1106" s="103">
        <f>SUMIFS(ID!$H:$H,ID!$F:$F,$D1106)</f>
        <v>0</v>
      </c>
      <c r="F1106" s="99"/>
      <c r="G1106" s="103">
        <f>SUMIFS(ID!$L:$L,ID!$J:$J,$F1106)</f>
        <v>0</v>
      </c>
      <c r="H1106" s="99"/>
      <c r="I1106" s="103">
        <f>SUMIFS(ID!$P:$P,ID!$N:$N,$H1106)</f>
        <v>0</v>
      </c>
      <c r="J1106" s="99"/>
      <c r="K1106" s="103">
        <f>SUMIFS(ID!$T:$T,ID!$R:$R,$J1106)</f>
        <v>0</v>
      </c>
      <c r="L1106" s="99"/>
      <c r="M1106" s="103">
        <f>SUMIFS(ID!$X:$X,ID!$V:$V,$L1106)</f>
        <v>0</v>
      </c>
      <c r="N1106" s="99"/>
      <c r="O1106" s="103">
        <f>SUMIFS(ID!$AD:$AD,ID!$AB:$AB,$N1106)</f>
        <v>0</v>
      </c>
      <c r="P1106" s="99" t="str">
        <f t="shared" si="147"/>
        <v/>
      </c>
      <c r="Q1106" s="22">
        <f t="shared" si="146"/>
        <v>0</v>
      </c>
      <c r="R1106" s="30"/>
      <c r="S1106" s="22">
        <f t="shared" si="148"/>
        <v>0</v>
      </c>
      <c r="T1106" s="30"/>
      <c r="U1106" s="22">
        <f t="shared" si="149"/>
        <v>0</v>
      </c>
      <c r="V1106" s="78">
        <f t="shared" si="145"/>
        <v>0</v>
      </c>
      <c r="W1106" s="22">
        <f t="shared" si="150"/>
        <v>0</v>
      </c>
      <c r="X1106" s="76"/>
      <c r="Y1106" s="22">
        <f>IF(OR(X1106="",X1106=ФИО!$Q$8),0,IF(COUNTIF(X:X,X1106)=1,0,1))</f>
        <v>0</v>
      </c>
      <c r="AA1106" s="2">
        <f>INDEX(ФИО!B:B,SUMIFS(ФИО!D:D,ФИО!Q:Q,БЮДЖЕТ!X1106))</f>
        <v>0</v>
      </c>
    </row>
    <row r="1107" spans="1:27" x14ac:dyDescent="0.25">
      <c r="A1107" s="1"/>
      <c r="B1107" s="5">
        <f t="shared" si="151"/>
        <v>1107</v>
      </c>
      <c r="C1107" s="5" t="str">
        <f t="shared" si="152"/>
        <v/>
      </c>
      <c r="D1107" s="99"/>
      <c r="E1107" s="103">
        <f>SUMIFS(ID!$H:$H,ID!$F:$F,$D1107)</f>
        <v>0</v>
      </c>
      <c r="F1107" s="99"/>
      <c r="G1107" s="103">
        <f>SUMIFS(ID!$L:$L,ID!$J:$J,$F1107)</f>
        <v>0</v>
      </c>
      <c r="H1107" s="99"/>
      <c r="I1107" s="103">
        <f>SUMIFS(ID!$P:$P,ID!$N:$N,$H1107)</f>
        <v>0</v>
      </c>
      <c r="J1107" s="99"/>
      <c r="K1107" s="103">
        <f>SUMIFS(ID!$T:$T,ID!$R:$R,$J1107)</f>
        <v>0</v>
      </c>
      <c r="L1107" s="99"/>
      <c r="M1107" s="103">
        <f>SUMIFS(ID!$X:$X,ID!$V:$V,$L1107)</f>
        <v>0</v>
      </c>
      <c r="N1107" s="99"/>
      <c r="O1107" s="103">
        <f>SUMIFS(ID!$AD:$AD,ID!$AB:$AB,$N1107)</f>
        <v>0</v>
      </c>
      <c r="P1107" s="99" t="str">
        <f t="shared" si="147"/>
        <v/>
      </c>
      <c r="Q1107" s="22">
        <f t="shared" si="146"/>
        <v>0</v>
      </c>
      <c r="R1107" s="30"/>
      <c r="S1107" s="22">
        <f t="shared" si="148"/>
        <v>0</v>
      </c>
      <c r="T1107" s="30"/>
      <c r="U1107" s="22">
        <f t="shared" si="149"/>
        <v>0</v>
      </c>
      <c r="V1107" s="78">
        <f t="shared" si="145"/>
        <v>0</v>
      </c>
      <c r="W1107" s="22">
        <f t="shared" si="150"/>
        <v>0</v>
      </c>
      <c r="X1107" s="76"/>
      <c r="Y1107" s="22">
        <f>IF(OR(X1107="",X1107=ФИО!$Q$8),0,IF(COUNTIF(X:X,X1107)=1,0,1))</f>
        <v>0</v>
      </c>
      <c r="AA1107" s="2">
        <f>INDEX(ФИО!B:B,SUMIFS(ФИО!D:D,ФИО!Q:Q,БЮДЖЕТ!X1107))</f>
        <v>0</v>
      </c>
    </row>
    <row r="1108" spans="1:27" x14ac:dyDescent="0.25">
      <c r="A1108" s="1"/>
      <c r="B1108" s="5">
        <f t="shared" si="151"/>
        <v>1108</v>
      </c>
      <c r="C1108" s="5" t="str">
        <f t="shared" si="152"/>
        <v/>
      </c>
      <c r="D1108" s="99"/>
      <c r="E1108" s="103">
        <f>SUMIFS(ID!$H:$H,ID!$F:$F,$D1108)</f>
        <v>0</v>
      </c>
      <c r="F1108" s="99"/>
      <c r="G1108" s="103">
        <f>SUMIFS(ID!$L:$L,ID!$J:$J,$F1108)</f>
        <v>0</v>
      </c>
      <c r="H1108" s="99"/>
      <c r="I1108" s="103">
        <f>SUMIFS(ID!$P:$P,ID!$N:$N,$H1108)</f>
        <v>0</v>
      </c>
      <c r="J1108" s="99"/>
      <c r="K1108" s="103">
        <f>SUMIFS(ID!$T:$T,ID!$R:$R,$J1108)</f>
        <v>0</v>
      </c>
      <c r="L1108" s="99"/>
      <c r="M1108" s="103">
        <f>SUMIFS(ID!$X:$X,ID!$V:$V,$L1108)</f>
        <v>0</v>
      </c>
      <c r="N1108" s="99"/>
      <c r="O1108" s="103">
        <f>SUMIFS(ID!$AD:$AD,ID!$AB:$AB,$N1108)</f>
        <v>0</v>
      </c>
      <c r="P1108" s="99" t="str">
        <f t="shared" si="147"/>
        <v/>
      </c>
      <c r="Q1108" s="22">
        <f t="shared" si="146"/>
        <v>0</v>
      </c>
      <c r="R1108" s="30"/>
      <c r="S1108" s="22">
        <f t="shared" si="148"/>
        <v>0</v>
      </c>
      <c r="T1108" s="30"/>
      <c r="U1108" s="22">
        <f t="shared" si="149"/>
        <v>0</v>
      </c>
      <c r="V1108" s="78">
        <f t="shared" si="145"/>
        <v>0</v>
      </c>
      <c r="W1108" s="22">
        <f t="shared" si="150"/>
        <v>0</v>
      </c>
      <c r="X1108" s="76"/>
      <c r="Y1108" s="22">
        <f>IF(OR(X1108="",X1108=ФИО!$Q$8),0,IF(COUNTIF(X:X,X1108)=1,0,1))</f>
        <v>0</v>
      </c>
      <c r="AA1108" s="2">
        <f>INDEX(ФИО!B:B,SUMIFS(ФИО!D:D,ФИО!Q:Q,БЮДЖЕТ!X1108))</f>
        <v>0</v>
      </c>
    </row>
    <row r="1109" spans="1:27" x14ac:dyDescent="0.25">
      <c r="A1109" s="1"/>
      <c r="B1109" s="5">
        <f t="shared" si="151"/>
        <v>1109</v>
      </c>
      <c r="C1109" s="5" t="str">
        <f t="shared" si="152"/>
        <v/>
      </c>
      <c r="D1109" s="99"/>
      <c r="E1109" s="103">
        <f>SUMIFS(ID!$H:$H,ID!$F:$F,$D1109)</f>
        <v>0</v>
      </c>
      <c r="F1109" s="99"/>
      <c r="G1109" s="103">
        <f>SUMIFS(ID!$L:$L,ID!$J:$J,$F1109)</f>
        <v>0</v>
      </c>
      <c r="H1109" s="99"/>
      <c r="I1109" s="103">
        <f>SUMIFS(ID!$P:$P,ID!$N:$N,$H1109)</f>
        <v>0</v>
      </c>
      <c r="J1109" s="99"/>
      <c r="K1109" s="103">
        <f>SUMIFS(ID!$T:$T,ID!$R:$R,$J1109)</f>
        <v>0</v>
      </c>
      <c r="L1109" s="99"/>
      <c r="M1109" s="103">
        <f>SUMIFS(ID!$X:$X,ID!$V:$V,$L1109)</f>
        <v>0</v>
      </c>
      <c r="N1109" s="99"/>
      <c r="O1109" s="103">
        <f>SUMIFS(ID!$AD:$AD,ID!$AB:$AB,$N1109)</f>
        <v>0</v>
      </c>
      <c r="P1109" s="99" t="str">
        <f t="shared" si="147"/>
        <v/>
      </c>
      <c r="Q1109" s="22">
        <f t="shared" si="146"/>
        <v>0</v>
      </c>
      <c r="R1109" s="30"/>
      <c r="S1109" s="22">
        <f t="shared" si="148"/>
        <v>0</v>
      </c>
      <c r="T1109" s="30"/>
      <c r="U1109" s="22">
        <f t="shared" si="149"/>
        <v>0</v>
      </c>
      <c r="V1109" s="78">
        <f t="shared" si="145"/>
        <v>0</v>
      </c>
      <c r="W1109" s="22">
        <f t="shared" si="150"/>
        <v>0</v>
      </c>
      <c r="X1109" s="76"/>
      <c r="Y1109" s="22">
        <f>IF(OR(X1109="",X1109=ФИО!$Q$8),0,IF(COUNTIF(X:X,X1109)=1,0,1))</f>
        <v>0</v>
      </c>
      <c r="AA1109" s="2">
        <f>INDEX(ФИО!B:B,SUMIFS(ФИО!D:D,ФИО!Q:Q,БЮДЖЕТ!X1109))</f>
        <v>0</v>
      </c>
    </row>
    <row r="1110" spans="1:27" x14ac:dyDescent="0.25">
      <c r="A1110" s="1"/>
      <c r="B1110" s="5">
        <f t="shared" si="151"/>
        <v>1110</v>
      </c>
      <c r="C1110" s="5" t="str">
        <f t="shared" si="152"/>
        <v/>
      </c>
      <c r="D1110" s="99"/>
      <c r="E1110" s="103">
        <f>SUMIFS(ID!$H:$H,ID!$F:$F,$D1110)</f>
        <v>0</v>
      </c>
      <c r="F1110" s="99"/>
      <c r="G1110" s="103">
        <f>SUMIFS(ID!$L:$L,ID!$J:$J,$F1110)</f>
        <v>0</v>
      </c>
      <c r="H1110" s="99"/>
      <c r="I1110" s="103">
        <f>SUMIFS(ID!$P:$P,ID!$N:$N,$H1110)</f>
        <v>0</v>
      </c>
      <c r="J1110" s="99"/>
      <c r="K1110" s="103">
        <f>SUMIFS(ID!$T:$T,ID!$R:$R,$J1110)</f>
        <v>0</v>
      </c>
      <c r="L1110" s="99"/>
      <c r="M1110" s="103">
        <f>SUMIFS(ID!$X:$X,ID!$V:$V,$L1110)</f>
        <v>0</v>
      </c>
      <c r="N1110" s="99"/>
      <c r="O1110" s="103">
        <f>SUMIFS(ID!$AD:$AD,ID!$AB:$AB,$N1110)</f>
        <v>0</v>
      </c>
      <c r="P1110" s="99" t="str">
        <f t="shared" si="147"/>
        <v/>
      </c>
      <c r="Q1110" s="22">
        <f t="shared" si="146"/>
        <v>0</v>
      </c>
      <c r="R1110" s="30"/>
      <c r="S1110" s="22">
        <f t="shared" si="148"/>
        <v>0</v>
      </c>
      <c r="T1110" s="30"/>
      <c r="U1110" s="22">
        <f t="shared" si="149"/>
        <v>0</v>
      </c>
      <c r="V1110" s="78">
        <f t="shared" si="145"/>
        <v>0</v>
      </c>
      <c r="W1110" s="22">
        <f t="shared" si="150"/>
        <v>0</v>
      </c>
      <c r="X1110" s="76"/>
      <c r="Y1110" s="22">
        <f>IF(OR(X1110="",X1110=ФИО!$Q$8),0,IF(COUNTIF(X:X,X1110)=1,0,1))</f>
        <v>0</v>
      </c>
      <c r="AA1110" s="2">
        <f>INDEX(ФИО!B:B,SUMIFS(ФИО!D:D,ФИО!Q:Q,БЮДЖЕТ!X1110))</f>
        <v>0</v>
      </c>
    </row>
    <row r="1111" spans="1:27" x14ac:dyDescent="0.25">
      <c r="A1111" s="1"/>
      <c r="B1111" s="5">
        <f t="shared" si="151"/>
        <v>1111</v>
      </c>
      <c r="C1111" s="5" t="str">
        <f t="shared" si="152"/>
        <v/>
      </c>
      <c r="D1111" s="99"/>
      <c r="E1111" s="103">
        <f>SUMIFS(ID!$H:$H,ID!$F:$F,$D1111)</f>
        <v>0</v>
      </c>
      <c r="F1111" s="99"/>
      <c r="G1111" s="103">
        <f>SUMIFS(ID!$L:$L,ID!$J:$J,$F1111)</f>
        <v>0</v>
      </c>
      <c r="H1111" s="99"/>
      <c r="I1111" s="103">
        <f>SUMIFS(ID!$P:$P,ID!$N:$N,$H1111)</f>
        <v>0</v>
      </c>
      <c r="J1111" s="99"/>
      <c r="K1111" s="103">
        <f>SUMIFS(ID!$T:$T,ID!$R:$R,$J1111)</f>
        <v>0</v>
      </c>
      <c r="L1111" s="99"/>
      <c r="M1111" s="103">
        <f>SUMIFS(ID!$X:$X,ID!$V:$V,$L1111)</f>
        <v>0</v>
      </c>
      <c r="N1111" s="99"/>
      <c r="O1111" s="103">
        <f>SUMIFS(ID!$AD:$AD,ID!$AB:$AB,$N1111)</f>
        <v>0</v>
      </c>
      <c r="P1111" s="99" t="str">
        <f t="shared" si="147"/>
        <v/>
      </c>
      <c r="Q1111" s="22">
        <f t="shared" si="146"/>
        <v>0</v>
      </c>
      <c r="R1111" s="30"/>
      <c r="S1111" s="22">
        <f t="shared" si="148"/>
        <v>0</v>
      </c>
      <c r="T1111" s="30"/>
      <c r="U1111" s="22">
        <f t="shared" si="149"/>
        <v>0</v>
      </c>
      <c r="V1111" s="78">
        <f t="shared" si="145"/>
        <v>0</v>
      </c>
      <c r="W1111" s="22">
        <f t="shared" si="150"/>
        <v>0</v>
      </c>
      <c r="X1111" s="76"/>
      <c r="Y1111" s="22">
        <f>IF(OR(X1111="",X1111=ФИО!$Q$8),0,IF(COUNTIF(X:X,X1111)=1,0,1))</f>
        <v>0</v>
      </c>
      <c r="AA1111" s="2">
        <f>INDEX(ФИО!B:B,SUMIFS(ФИО!D:D,ФИО!Q:Q,БЮДЖЕТ!X1111))</f>
        <v>0</v>
      </c>
    </row>
    <row r="1112" spans="1:27" x14ac:dyDescent="0.25">
      <c r="A1112" s="1"/>
      <c r="B1112" s="5">
        <f t="shared" si="151"/>
        <v>1112</v>
      </c>
      <c r="C1112" s="5" t="str">
        <f t="shared" si="152"/>
        <v/>
      </c>
      <c r="D1112" s="99"/>
      <c r="E1112" s="103">
        <f>SUMIFS(ID!$H:$H,ID!$F:$F,$D1112)</f>
        <v>0</v>
      </c>
      <c r="F1112" s="99"/>
      <c r="G1112" s="103">
        <f>SUMIFS(ID!$L:$L,ID!$J:$J,$F1112)</f>
        <v>0</v>
      </c>
      <c r="H1112" s="99"/>
      <c r="I1112" s="103">
        <f>SUMIFS(ID!$P:$P,ID!$N:$N,$H1112)</f>
        <v>0</v>
      </c>
      <c r="J1112" s="99"/>
      <c r="K1112" s="103">
        <f>SUMIFS(ID!$T:$T,ID!$R:$R,$J1112)</f>
        <v>0</v>
      </c>
      <c r="L1112" s="99"/>
      <c r="M1112" s="103">
        <f>SUMIFS(ID!$X:$X,ID!$V:$V,$L1112)</f>
        <v>0</v>
      </c>
      <c r="N1112" s="99"/>
      <c r="O1112" s="103">
        <f>SUMIFS(ID!$AD:$AD,ID!$AB:$AB,$N1112)</f>
        <v>0</v>
      </c>
      <c r="P1112" s="99" t="str">
        <f t="shared" si="147"/>
        <v/>
      </c>
      <c r="Q1112" s="22">
        <f t="shared" si="146"/>
        <v>0</v>
      </c>
      <c r="R1112" s="30"/>
      <c r="S1112" s="22">
        <f t="shared" si="148"/>
        <v>0</v>
      </c>
      <c r="T1112" s="30"/>
      <c r="U1112" s="22">
        <f t="shared" si="149"/>
        <v>0</v>
      </c>
      <c r="V1112" s="78">
        <f t="shared" si="145"/>
        <v>0</v>
      </c>
      <c r="W1112" s="22">
        <f t="shared" si="150"/>
        <v>0</v>
      </c>
      <c r="X1112" s="76"/>
      <c r="Y1112" s="22">
        <f>IF(OR(X1112="",X1112=ФИО!$Q$8),0,IF(COUNTIF(X:X,X1112)=1,0,1))</f>
        <v>0</v>
      </c>
      <c r="AA1112" s="2">
        <f>INDEX(ФИО!B:B,SUMIFS(ФИО!D:D,ФИО!Q:Q,БЮДЖЕТ!X1112))</f>
        <v>0</v>
      </c>
    </row>
    <row r="1113" spans="1:27" x14ac:dyDescent="0.25">
      <c r="A1113" s="1"/>
      <c r="B1113" s="5">
        <f t="shared" si="151"/>
        <v>1113</v>
      </c>
      <c r="C1113" s="5" t="str">
        <f t="shared" si="152"/>
        <v/>
      </c>
      <c r="D1113" s="99"/>
      <c r="E1113" s="103">
        <f>SUMIFS(ID!$H:$H,ID!$F:$F,$D1113)</f>
        <v>0</v>
      </c>
      <c r="F1113" s="99"/>
      <c r="G1113" s="103">
        <f>SUMIFS(ID!$L:$L,ID!$J:$J,$F1113)</f>
        <v>0</v>
      </c>
      <c r="H1113" s="99"/>
      <c r="I1113" s="103">
        <f>SUMIFS(ID!$P:$P,ID!$N:$N,$H1113)</f>
        <v>0</v>
      </c>
      <c r="J1113" s="99"/>
      <c r="K1113" s="103">
        <f>SUMIFS(ID!$T:$T,ID!$R:$R,$J1113)</f>
        <v>0</v>
      </c>
      <c r="L1113" s="99"/>
      <c r="M1113" s="103">
        <f>SUMIFS(ID!$X:$X,ID!$V:$V,$L1113)</f>
        <v>0</v>
      </c>
      <c r="N1113" s="99"/>
      <c r="O1113" s="103">
        <f>SUMIFS(ID!$AD:$AD,ID!$AB:$AB,$N1113)</f>
        <v>0</v>
      </c>
      <c r="P1113" s="99" t="str">
        <f t="shared" si="147"/>
        <v/>
      </c>
      <c r="Q1113" s="22">
        <f t="shared" si="146"/>
        <v>0</v>
      </c>
      <c r="R1113" s="30"/>
      <c r="S1113" s="22">
        <f t="shared" si="148"/>
        <v>0</v>
      </c>
      <c r="T1113" s="30"/>
      <c r="U1113" s="22">
        <f t="shared" si="149"/>
        <v>0</v>
      </c>
      <c r="V1113" s="78">
        <f t="shared" si="145"/>
        <v>0</v>
      </c>
      <c r="W1113" s="22">
        <f t="shared" si="150"/>
        <v>0</v>
      </c>
      <c r="X1113" s="76"/>
      <c r="Y1113" s="22">
        <f>IF(OR(X1113="",X1113=ФИО!$Q$8),0,IF(COUNTIF(X:X,X1113)=1,0,1))</f>
        <v>0</v>
      </c>
      <c r="AA1113" s="2">
        <f>INDEX(ФИО!B:B,SUMIFS(ФИО!D:D,ФИО!Q:Q,БЮДЖЕТ!X1113))</f>
        <v>0</v>
      </c>
    </row>
    <row r="1114" spans="1:27" x14ac:dyDescent="0.25">
      <c r="A1114" s="1"/>
      <c r="B1114" s="5">
        <f t="shared" si="151"/>
        <v>1114</v>
      </c>
      <c r="C1114" s="5" t="str">
        <f t="shared" si="152"/>
        <v/>
      </c>
      <c r="D1114" s="99"/>
      <c r="E1114" s="103">
        <f>SUMIFS(ID!$H:$H,ID!$F:$F,$D1114)</f>
        <v>0</v>
      </c>
      <c r="F1114" s="99"/>
      <c r="G1114" s="103">
        <f>SUMIFS(ID!$L:$L,ID!$J:$J,$F1114)</f>
        <v>0</v>
      </c>
      <c r="H1114" s="99"/>
      <c r="I1114" s="103">
        <f>SUMIFS(ID!$P:$P,ID!$N:$N,$H1114)</f>
        <v>0</v>
      </c>
      <c r="J1114" s="99"/>
      <c r="K1114" s="103">
        <f>SUMIFS(ID!$T:$T,ID!$R:$R,$J1114)</f>
        <v>0</v>
      </c>
      <c r="L1114" s="99"/>
      <c r="M1114" s="103">
        <f>SUMIFS(ID!$X:$X,ID!$V:$V,$L1114)</f>
        <v>0</v>
      </c>
      <c r="N1114" s="99"/>
      <c r="O1114" s="103">
        <f>SUMIFS(ID!$AD:$AD,ID!$AB:$AB,$N1114)</f>
        <v>0</v>
      </c>
      <c r="P1114" s="99" t="str">
        <f t="shared" si="147"/>
        <v/>
      </c>
      <c r="Q1114" s="22">
        <f t="shared" si="146"/>
        <v>0</v>
      </c>
      <c r="R1114" s="30"/>
      <c r="S1114" s="22">
        <f t="shared" si="148"/>
        <v>0</v>
      </c>
      <c r="T1114" s="30"/>
      <c r="U1114" s="22">
        <f t="shared" si="149"/>
        <v>0</v>
      </c>
      <c r="V1114" s="78">
        <f t="shared" si="145"/>
        <v>0</v>
      </c>
      <c r="W1114" s="22">
        <f t="shared" si="150"/>
        <v>0</v>
      </c>
      <c r="X1114" s="76"/>
      <c r="Y1114" s="22">
        <f>IF(OR(X1114="",X1114=ФИО!$Q$8),0,IF(COUNTIF(X:X,X1114)=1,0,1))</f>
        <v>0</v>
      </c>
      <c r="AA1114" s="2">
        <f>INDEX(ФИО!B:B,SUMIFS(ФИО!D:D,ФИО!Q:Q,БЮДЖЕТ!X1114))</f>
        <v>0</v>
      </c>
    </row>
    <row r="1115" spans="1:27" x14ac:dyDescent="0.25">
      <c r="A1115" s="1"/>
      <c r="B1115" s="5">
        <f t="shared" si="151"/>
        <v>1115</v>
      </c>
      <c r="C1115" s="5" t="str">
        <f t="shared" si="152"/>
        <v/>
      </c>
      <c r="D1115" s="99"/>
      <c r="E1115" s="103">
        <f>SUMIFS(ID!$H:$H,ID!$F:$F,$D1115)</f>
        <v>0</v>
      </c>
      <c r="F1115" s="99"/>
      <c r="G1115" s="103">
        <f>SUMIFS(ID!$L:$L,ID!$J:$J,$F1115)</f>
        <v>0</v>
      </c>
      <c r="H1115" s="99"/>
      <c r="I1115" s="103">
        <f>SUMIFS(ID!$P:$P,ID!$N:$N,$H1115)</f>
        <v>0</v>
      </c>
      <c r="J1115" s="99"/>
      <c r="K1115" s="103">
        <f>SUMIFS(ID!$T:$T,ID!$R:$R,$J1115)</f>
        <v>0</v>
      </c>
      <c r="L1115" s="99"/>
      <c r="M1115" s="103">
        <f>SUMIFS(ID!$X:$X,ID!$V:$V,$L1115)</f>
        <v>0</v>
      </c>
      <c r="N1115" s="99"/>
      <c r="O1115" s="103">
        <f>SUMIFS(ID!$AD:$AD,ID!$AB:$AB,$N1115)</f>
        <v>0</v>
      </c>
      <c r="P1115" s="99" t="str">
        <f t="shared" si="147"/>
        <v/>
      </c>
      <c r="Q1115" s="22">
        <f t="shared" si="146"/>
        <v>0</v>
      </c>
      <c r="R1115" s="30"/>
      <c r="S1115" s="22">
        <f t="shared" si="148"/>
        <v>0</v>
      </c>
      <c r="T1115" s="30"/>
      <c r="U1115" s="22">
        <f t="shared" si="149"/>
        <v>0</v>
      </c>
      <c r="V1115" s="78">
        <f t="shared" si="145"/>
        <v>0</v>
      </c>
      <c r="W1115" s="22">
        <f t="shared" si="150"/>
        <v>0</v>
      </c>
      <c r="X1115" s="76"/>
      <c r="Y1115" s="22">
        <f>IF(OR(X1115="",X1115=ФИО!$Q$8),0,IF(COUNTIF(X:X,X1115)=1,0,1))</f>
        <v>0</v>
      </c>
      <c r="AA1115" s="2">
        <f>INDEX(ФИО!B:B,SUMIFS(ФИО!D:D,ФИО!Q:Q,БЮДЖЕТ!X1115))</f>
        <v>0</v>
      </c>
    </row>
    <row r="1116" spans="1:27" x14ac:dyDescent="0.25">
      <c r="A1116" s="1"/>
      <c r="B1116" s="5">
        <f t="shared" si="151"/>
        <v>1116</v>
      </c>
      <c r="C1116" s="5" t="str">
        <f t="shared" si="152"/>
        <v/>
      </c>
      <c r="D1116" s="99"/>
      <c r="E1116" s="103">
        <f>SUMIFS(ID!$H:$H,ID!$F:$F,$D1116)</f>
        <v>0</v>
      </c>
      <c r="F1116" s="99"/>
      <c r="G1116" s="103">
        <f>SUMIFS(ID!$L:$L,ID!$J:$J,$F1116)</f>
        <v>0</v>
      </c>
      <c r="H1116" s="99"/>
      <c r="I1116" s="103">
        <f>SUMIFS(ID!$P:$P,ID!$N:$N,$H1116)</f>
        <v>0</v>
      </c>
      <c r="J1116" s="99"/>
      <c r="K1116" s="103">
        <f>SUMIFS(ID!$T:$T,ID!$R:$R,$J1116)</f>
        <v>0</v>
      </c>
      <c r="L1116" s="99"/>
      <c r="M1116" s="103">
        <f>SUMIFS(ID!$X:$X,ID!$V:$V,$L1116)</f>
        <v>0</v>
      </c>
      <c r="N1116" s="99"/>
      <c r="O1116" s="103">
        <f>SUMIFS(ID!$AD:$AD,ID!$AB:$AB,$N1116)</f>
        <v>0</v>
      </c>
      <c r="P1116" s="99" t="str">
        <f t="shared" si="147"/>
        <v/>
      </c>
      <c r="Q1116" s="22">
        <f t="shared" si="146"/>
        <v>0</v>
      </c>
      <c r="R1116" s="30"/>
      <c r="S1116" s="22">
        <f t="shared" si="148"/>
        <v>0</v>
      </c>
      <c r="T1116" s="30"/>
      <c r="U1116" s="22">
        <f t="shared" si="149"/>
        <v>0</v>
      </c>
      <c r="V1116" s="78">
        <f t="shared" si="145"/>
        <v>0</v>
      </c>
      <c r="W1116" s="22">
        <f t="shared" si="150"/>
        <v>0</v>
      </c>
      <c r="X1116" s="76"/>
      <c r="Y1116" s="22">
        <f>IF(OR(X1116="",X1116=ФИО!$Q$8),0,IF(COUNTIF(X:X,X1116)=1,0,1))</f>
        <v>0</v>
      </c>
      <c r="AA1116" s="2">
        <f>INDEX(ФИО!B:B,SUMIFS(ФИО!D:D,ФИО!Q:Q,БЮДЖЕТ!X1116))</f>
        <v>0</v>
      </c>
    </row>
    <row r="1117" spans="1:27" x14ac:dyDescent="0.25">
      <c r="A1117" s="1"/>
      <c r="B1117" s="5">
        <f t="shared" si="151"/>
        <v>1117</v>
      </c>
      <c r="C1117" s="5" t="str">
        <f t="shared" si="152"/>
        <v/>
      </c>
      <c r="D1117" s="99"/>
      <c r="E1117" s="103">
        <f>SUMIFS(ID!$H:$H,ID!$F:$F,$D1117)</f>
        <v>0</v>
      </c>
      <c r="F1117" s="99"/>
      <c r="G1117" s="103">
        <f>SUMIFS(ID!$L:$L,ID!$J:$J,$F1117)</f>
        <v>0</v>
      </c>
      <c r="H1117" s="99"/>
      <c r="I1117" s="103">
        <f>SUMIFS(ID!$P:$P,ID!$N:$N,$H1117)</f>
        <v>0</v>
      </c>
      <c r="J1117" s="99"/>
      <c r="K1117" s="103">
        <f>SUMIFS(ID!$T:$T,ID!$R:$R,$J1117)</f>
        <v>0</v>
      </c>
      <c r="L1117" s="99"/>
      <c r="M1117" s="103">
        <f>SUMIFS(ID!$X:$X,ID!$V:$V,$L1117)</f>
        <v>0</v>
      </c>
      <c r="N1117" s="99"/>
      <c r="O1117" s="103">
        <f>SUMIFS(ID!$AD:$AD,ID!$AB:$AB,$N1117)</f>
        <v>0</v>
      </c>
      <c r="P1117" s="99" t="str">
        <f t="shared" si="147"/>
        <v/>
      </c>
      <c r="Q1117" s="22">
        <f t="shared" si="146"/>
        <v>0</v>
      </c>
      <c r="R1117" s="30"/>
      <c r="S1117" s="22">
        <f t="shared" si="148"/>
        <v>0</v>
      </c>
      <c r="T1117" s="30"/>
      <c r="U1117" s="22">
        <f t="shared" si="149"/>
        <v>0</v>
      </c>
      <c r="V1117" s="78">
        <f t="shared" si="145"/>
        <v>0</v>
      </c>
      <c r="W1117" s="22">
        <f t="shared" si="150"/>
        <v>0</v>
      </c>
      <c r="X1117" s="76"/>
      <c r="Y1117" s="22">
        <f>IF(OR(X1117="",X1117=ФИО!$Q$8),0,IF(COUNTIF(X:X,X1117)=1,0,1))</f>
        <v>0</v>
      </c>
      <c r="AA1117" s="2">
        <f>INDEX(ФИО!B:B,SUMIFS(ФИО!D:D,ФИО!Q:Q,БЮДЖЕТ!X1117))</f>
        <v>0</v>
      </c>
    </row>
    <row r="1118" spans="1:27" x14ac:dyDescent="0.25">
      <c r="A1118" s="1"/>
      <c r="B1118" s="5">
        <f t="shared" si="151"/>
        <v>1118</v>
      </c>
      <c r="C1118" s="5" t="str">
        <f t="shared" si="152"/>
        <v/>
      </c>
      <c r="D1118" s="99"/>
      <c r="E1118" s="103">
        <f>SUMIFS(ID!$H:$H,ID!$F:$F,$D1118)</f>
        <v>0</v>
      </c>
      <c r="F1118" s="99"/>
      <c r="G1118" s="103">
        <f>SUMIFS(ID!$L:$L,ID!$J:$J,$F1118)</f>
        <v>0</v>
      </c>
      <c r="H1118" s="99"/>
      <c r="I1118" s="103">
        <f>SUMIFS(ID!$P:$P,ID!$N:$N,$H1118)</f>
        <v>0</v>
      </c>
      <c r="J1118" s="99"/>
      <c r="K1118" s="103">
        <f>SUMIFS(ID!$T:$T,ID!$R:$R,$J1118)</f>
        <v>0</v>
      </c>
      <c r="L1118" s="99"/>
      <c r="M1118" s="103">
        <f>SUMIFS(ID!$X:$X,ID!$V:$V,$L1118)</f>
        <v>0</v>
      </c>
      <c r="N1118" s="99"/>
      <c r="O1118" s="103">
        <f>SUMIFS(ID!$AD:$AD,ID!$AB:$AB,$N1118)</f>
        <v>0</v>
      </c>
      <c r="P1118" s="99" t="str">
        <f t="shared" si="147"/>
        <v/>
      </c>
      <c r="Q1118" s="22">
        <f t="shared" si="146"/>
        <v>0</v>
      </c>
      <c r="R1118" s="30"/>
      <c r="S1118" s="22">
        <f t="shared" si="148"/>
        <v>0</v>
      </c>
      <c r="T1118" s="30"/>
      <c r="U1118" s="22">
        <f t="shared" si="149"/>
        <v>0</v>
      </c>
      <c r="V1118" s="78">
        <f t="shared" si="145"/>
        <v>0</v>
      </c>
      <c r="W1118" s="22">
        <f t="shared" si="150"/>
        <v>0</v>
      </c>
      <c r="X1118" s="76"/>
      <c r="Y1118" s="22">
        <f>IF(OR(X1118="",X1118=ФИО!$Q$8),0,IF(COUNTIF(X:X,X1118)=1,0,1))</f>
        <v>0</v>
      </c>
      <c r="AA1118" s="2">
        <f>INDEX(ФИО!B:B,SUMIFS(ФИО!D:D,ФИО!Q:Q,БЮДЖЕТ!X1118))</f>
        <v>0</v>
      </c>
    </row>
    <row r="1119" spans="1:27" x14ac:dyDescent="0.25">
      <c r="A1119" s="1"/>
      <c r="B1119" s="5">
        <f t="shared" si="151"/>
        <v>1119</v>
      </c>
      <c r="C1119" s="5" t="str">
        <f t="shared" si="152"/>
        <v/>
      </c>
      <c r="D1119" s="99"/>
      <c r="E1119" s="103">
        <f>SUMIFS(ID!$H:$H,ID!$F:$F,$D1119)</f>
        <v>0</v>
      </c>
      <c r="F1119" s="99"/>
      <c r="G1119" s="103">
        <f>SUMIFS(ID!$L:$L,ID!$J:$J,$F1119)</f>
        <v>0</v>
      </c>
      <c r="H1119" s="99"/>
      <c r="I1119" s="103">
        <f>SUMIFS(ID!$P:$P,ID!$N:$N,$H1119)</f>
        <v>0</v>
      </c>
      <c r="J1119" s="99"/>
      <c r="K1119" s="103">
        <f>SUMIFS(ID!$T:$T,ID!$R:$R,$J1119)</f>
        <v>0</v>
      </c>
      <c r="L1119" s="99"/>
      <c r="M1119" s="103">
        <f>SUMIFS(ID!$X:$X,ID!$V:$V,$L1119)</f>
        <v>0</v>
      </c>
      <c r="N1119" s="99"/>
      <c r="O1119" s="103">
        <f>SUMIFS(ID!$AD:$AD,ID!$AB:$AB,$N1119)</f>
        <v>0</v>
      </c>
      <c r="P1119" s="99" t="str">
        <f t="shared" si="147"/>
        <v/>
      </c>
      <c r="Q1119" s="22">
        <f t="shared" si="146"/>
        <v>0</v>
      </c>
      <c r="R1119" s="30"/>
      <c r="S1119" s="22">
        <f t="shared" si="148"/>
        <v>0</v>
      </c>
      <c r="T1119" s="30"/>
      <c r="U1119" s="22">
        <f t="shared" si="149"/>
        <v>0</v>
      </c>
      <c r="V1119" s="78">
        <f t="shared" si="145"/>
        <v>0</v>
      </c>
      <c r="W1119" s="22">
        <f t="shared" si="150"/>
        <v>0</v>
      </c>
      <c r="X1119" s="76"/>
      <c r="Y1119" s="22">
        <f>IF(OR(X1119="",X1119=ФИО!$Q$8),0,IF(COUNTIF(X:X,X1119)=1,0,1))</f>
        <v>0</v>
      </c>
      <c r="AA1119" s="2">
        <f>INDEX(ФИО!B:B,SUMIFS(ФИО!D:D,ФИО!Q:Q,БЮДЖЕТ!X1119))</f>
        <v>0</v>
      </c>
    </row>
    <row r="1120" spans="1:27" x14ac:dyDescent="0.25">
      <c r="A1120" s="1"/>
      <c r="B1120" s="5">
        <f t="shared" si="151"/>
        <v>1120</v>
      </c>
      <c r="C1120" s="5" t="str">
        <f t="shared" si="152"/>
        <v/>
      </c>
      <c r="D1120" s="99"/>
      <c r="E1120" s="103">
        <f>SUMIFS(ID!$H:$H,ID!$F:$F,$D1120)</f>
        <v>0</v>
      </c>
      <c r="F1120" s="99"/>
      <c r="G1120" s="103">
        <f>SUMIFS(ID!$L:$L,ID!$J:$J,$F1120)</f>
        <v>0</v>
      </c>
      <c r="H1120" s="99"/>
      <c r="I1120" s="103">
        <f>SUMIFS(ID!$P:$P,ID!$N:$N,$H1120)</f>
        <v>0</v>
      </c>
      <c r="J1120" s="99"/>
      <c r="K1120" s="103">
        <f>SUMIFS(ID!$T:$T,ID!$R:$R,$J1120)</f>
        <v>0</v>
      </c>
      <c r="L1120" s="99"/>
      <c r="M1120" s="103">
        <f>SUMIFS(ID!$X:$X,ID!$V:$V,$L1120)</f>
        <v>0</v>
      </c>
      <c r="N1120" s="99"/>
      <c r="O1120" s="103">
        <f>SUMIFS(ID!$AD:$AD,ID!$AB:$AB,$N1120)</f>
        <v>0</v>
      </c>
      <c r="P1120" s="99" t="str">
        <f t="shared" si="147"/>
        <v/>
      </c>
      <c r="Q1120" s="22">
        <f t="shared" si="146"/>
        <v>0</v>
      </c>
      <c r="R1120" s="30"/>
      <c r="S1120" s="22">
        <f t="shared" si="148"/>
        <v>0</v>
      </c>
      <c r="T1120" s="30"/>
      <c r="U1120" s="22">
        <f t="shared" si="149"/>
        <v>0</v>
      </c>
      <c r="V1120" s="78">
        <f t="shared" si="145"/>
        <v>0</v>
      </c>
      <c r="W1120" s="22">
        <f t="shared" si="150"/>
        <v>0</v>
      </c>
      <c r="X1120" s="76"/>
      <c r="Y1120" s="22">
        <f>IF(OR(X1120="",X1120=ФИО!$Q$8),0,IF(COUNTIF(X:X,X1120)=1,0,1))</f>
        <v>0</v>
      </c>
      <c r="AA1120" s="2">
        <f>INDEX(ФИО!B:B,SUMIFS(ФИО!D:D,ФИО!Q:Q,БЮДЖЕТ!X1120))</f>
        <v>0</v>
      </c>
    </row>
    <row r="1121" spans="1:27" x14ac:dyDescent="0.25">
      <c r="A1121" s="1"/>
      <c r="B1121" s="5">
        <f t="shared" si="151"/>
        <v>1121</v>
      </c>
      <c r="C1121" s="5" t="str">
        <f t="shared" si="152"/>
        <v/>
      </c>
      <c r="D1121" s="99"/>
      <c r="E1121" s="103">
        <f>SUMIFS(ID!$H:$H,ID!$F:$F,$D1121)</f>
        <v>0</v>
      </c>
      <c r="F1121" s="99"/>
      <c r="G1121" s="103">
        <f>SUMIFS(ID!$L:$L,ID!$J:$J,$F1121)</f>
        <v>0</v>
      </c>
      <c r="H1121" s="99"/>
      <c r="I1121" s="103">
        <f>SUMIFS(ID!$P:$P,ID!$N:$N,$H1121)</f>
        <v>0</v>
      </c>
      <c r="J1121" s="99"/>
      <c r="K1121" s="103">
        <f>SUMIFS(ID!$T:$T,ID!$R:$R,$J1121)</f>
        <v>0</v>
      </c>
      <c r="L1121" s="99"/>
      <c r="M1121" s="103">
        <f>SUMIFS(ID!$X:$X,ID!$V:$V,$L1121)</f>
        <v>0</v>
      </c>
      <c r="N1121" s="99"/>
      <c r="O1121" s="103">
        <f>SUMIFS(ID!$AD:$AD,ID!$AB:$AB,$N1121)</f>
        <v>0</v>
      </c>
      <c r="P1121" s="99" t="str">
        <f t="shared" si="147"/>
        <v/>
      </c>
      <c r="Q1121" s="22">
        <f t="shared" si="146"/>
        <v>0</v>
      </c>
      <c r="R1121" s="30"/>
      <c r="S1121" s="22">
        <f t="shared" si="148"/>
        <v>0</v>
      </c>
      <c r="T1121" s="30"/>
      <c r="U1121" s="22">
        <f t="shared" si="149"/>
        <v>0</v>
      </c>
      <c r="V1121" s="78">
        <f t="shared" si="145"/>
        <v>0</v>
      </c>
      <c r="W1121" s="22">
        <f t="shared" si="150"/>
        <v>0</v>
      </c>
      <c r="X1121" s="76"/>
      <c r="Y1121" s="22">
        <f>IF(OR(X1121="",X1121=ФИО!$Q$8),0,IF(COUNTIF(X:X,X1121)=1,0,1))</f>
        <v>0</v>
      </c>
      <c r="AA1121" s="2">
        <f>INDEX(ФИО!B:B,SUMIFS(ФИО!D:D,ФИО!Q:Q,БЮДЖЕТ!X1121))</f>
        <v>0</v>
      </c>
    </row>
    <row r="1122" spans="1:27" x14ac:dyDescent="0.25">
      <c r="A1122" s="1"/>
      <c r="B1122" s="5">
        <f t="shared" si="151"/>
        <v>1122</v>
      </c>
      <c r="C1122" s="5" t="str">
        <f t="shared" si="152"/>
        <v/>
      </c>
      <c r="D1122" s="99"/>
      <c r="E1122" s="103">
        <f>SUMIFS(ID!$H:$H,ID!$F:$F,$D1122)</f>
        <v>0</v>
      </c>
      <c r="F1122" s="99"/>
      <c r="G1122" s="103">
        <f>SUMIFS(ID!$L:$L,ID!$J:$J,$F1122)</f>
        <v>0</v>
      </c>
      <c r="H1122" s="99"/>
      <c r="I1122" s="103">
        <f>SUMIFS(ID!$P:$P,ID!$N:$N,$H1122)</f>
        <v>0</v>
      </c>
      <c r="J1122" s="99"/>
      <c r="K1122" s="103">
        <f>SUMIFS(ID!$T:$T,ID!$R:$R,$J1122)</f>
        <v>0</v>
      </c>
      <c r="L1122" s="99"/>
      <c r="M1122" s="103">
        <f>SUMIFS(ID!$X:$X,ID!$V:$V,$L1122)</f>
        <v>0</v>
      </c>
      <c r="N1122" s="99"/>
      <c r="O1122" s="103">
        <f>SUMIFS(ID!$AD:$AD,ID!$AB:$AB,$N1122)</f>
        <v>0</v>
      </c>
      <c r="P1122" s="99" t="str">
        <f t="shared" si="147"/>
        <v/>
      </c>
      <c r="Q1122" s="22">
        <f t="shared" si="146"/>
        <v>0</v>
      </c>
      <c r="R1122" s="30"/>
      <c r="S1122" s="22">
        <f t="shared" si="148"/>
        <v>0</v>
      </c>
      <c r="T1122" s="30"/>
      <c r="U1122" s="22">
        <f t="shared" si="149"/>
        <v>0</v>
      </c>
      <c r="V1122" s="78">
        <f t="shared" si="145"/>
        <v>0</v>
      </c>
      <c r="W1122" s="22">
        <f t="shared" si="150"/>
        <v>0</v>
      </c>
      <c r="X1122" s="76"/>
      <c r="Y1122" s="22">
        <f>IF(OR(X1122="",X1122=ФИО!$Q$8),0,IF(COUNTIF(X:X,X1122)=1,0,1))</f>
        <v>0</v>
      </c>
      <c r="AA1122" s="2">
        <f>INDEX(ФИО!B:B,SUMIFS(ФИО!D:D,ФИО!Q:Q,БЮДЖЕТ!X1122))</f>
        <v>0</v>
      </c>
    </row>
    <row r="1123" spans="1:27" x14ac:dyDescent="0.25">
      <c r="A1123" s="1"/>
      <c r="B1123" s="5">
        <f t="shared" si="151"/>
        <v>1123</v>
      </c>
      <c r="C1123" s="5" t="str">
        <f t="shared" si="152"/>
        <v/>
      </c>
      <c r="D1123" s="99"/>
      <c r="E1123" s="103">
        <f>SUMIFS(ID!$H:$H,ID!$F:$F,$D1123)</f>
        <v>0</v>
      </c>
      <c r="F1123" s="99"/>
      <c r="G1123" s="103">
        <f>SUMIFS(ID!$L:$L,ID!$J:$J,$F1123)</f>
        <v>0</v>
      </c>
      <c r="H1123" s="99"/>
      <c r="I1123" s="103">
        <f>SUMIFS(ID!$P:$P,ID!$N:$N,$H1123)</f>
        <v>0</v>
      </c>
      <c r="J1123" s="99"/>
      <c r="K1123" s="103">
        <f>SUMIFS(ID!$T:$T,ID!$R:$R,$J1123)</f>
        <v>0</v>
      </c>
      <c r="L1123" s="99"/>
      <c r="M1123" s="103">
        <f>SUMIFS(ID!$X:$X,ID!$V:$V,$L1123)</f>
        <v>0</v>
      </c>
      <c r="N1123" s="99"/>
      <c r="O1123" s="103">
        <f>SUMIFS(ID!$AD:$AD,ID!$AB:$AB,$N1123)</f>
        <v>0</v>
      </c>
      <c r="P1123" s="99" t="str">
        <f t="shared" si="147"/>
        <v/>
      </c>
      <c r="Q1123" s="22">
        <f t="shared" si="146"/>
        <v>0</v>
      </c>
      <c r="R1123" s="30"/>
      <c r="S1123" s="22">
        <f t="shared" si="148"/>
        <v>0</v>
      </c>
      <c r="T1123" s="30"/>
      <c r="U1123" s="22">
        <f t="shared" si="149"/>
        <v>0</v>
      </c>
      <c r="V1123" s="78">
        <f t="shared" si="145"/>
        <v>0</v>
      </c>
      <c r="W1123" s="22">
        <f t="shared" si="150"/>
        <v>0</v>
      </c>
      <c r="X1123" s="76"/>
      <c r="Y1123" s="22">
        <f>IF(OR(X1123="",X1123=ФИО!$Q$8),0,IF(COUNTIF(X:X,X1123)=1,0,1))</f>
        <v>0</v>
      </c>
      <c r="AA1123" s="2">
        <f>INDEX(ФИО!B:B,SUMIFS(ФИО!D:D,ФИО!Q:Q,БЮДЖЕТ!X1123))</f>
        <v>0</v>
      </c>
    </row>
    <row r="1124" spans="1:27" x14ac:dyDescent="0.25">
      <c r="A1124" s="1"/>
      <c r="B1124" s="5">
        <f t="shared" si="151"/>
        <v>1124</v>
      </c>
      <c r="C1124" s="5" t="str">
        <f t="shared" si="152"/>
        <v/>
      </c>
      <c r="D1124" s="99"/>
      <c r="E1124" s="103">
        <f>SUMIFS(ID!$H:$H,ID!$F:$F,$D1124)</f>
        <v>0</v>
      </c>
      <c r="F1124" s="99"/>
      <c r="G1124" s="103">
        <f>SUMIFS(ID!$L:$L,ID!$J:$J,$F1124)</f>
        <v>0</v>
      </c>
      <c r="H1124" s="99"/>
      <c r="I1124" s="103">
        <f>SUMIFS(ID!$P:$P,ID!$N:$N,$H1124)</f>
        <v>0</v>
      </c>
      <c r="J1124" s="99"/>
      <c r="K1124" s="103">
        <f>SUMIFS(ID!$T:$T,ID!$R:$R,$J1124)</f>
        <v>0</v>
      </c>
      <c r="L1124" s="99"/>
      <c r="M1124" s="103">
        <f>SUMIFS(ID!$X:$X,ID!$V:$V,$L1124)</f>
        <v>0</v>
      </c>
      <c r="N1124" s="99"/>
      <c r="O1124" s="103">
        <f>SUMIFS(ID!$AD:$AD,ID!$AB:$AB,$N1124)</f>
        <v>0</v>
      </c>
      <c r="P1124" s="99" t="str">
        <f t="shared" si="147"/>
        <v/>
      </c>
      <c r="Q1124" s="22">
        <f t="shared" si="146"/>
        <v>0</v>
      </c>
      <c r="R1124" s="30"/>
      <c r="S1124" s="22">
        <f t="shared" si="148"/>
        <v>0</v>
      </c>
      <c r="T1124" s="30"/>
      <c r="U1124" s="22">
        <f t="shared" si="149"/>
        <v>0</v>
      </c>
      <c r="V1124" s="78">
        <f t="shared" ref="V1124:V1187" si="153">R1124*T1124</f>
        <v>0</v>
      </c>
      <c r="W1124" s="22">
        <f t="shared" si="150"/>
        <v>0</v>
      </c>
      <c r="X1124" s="76"/>
      <c r="Y1124" s="22">
        <f>IF(OR(X1124="",X1124=ФИО!$Q$8),0,IF(COUNTIF(X:X,X1124)=1,0,1))</f>
        <v>0</v>
      </c>
      <c r="AA1124" s="2">
        <f>INDEX(ФИО!B:B,SUMIFS(ФИО!D:D,ФИО!Q:Q,БЮДЖЕТ!X1124))</f>
        <v>0</v>
      </c>
    </row>
    <row r="1125" spans="1:27" x14ac:dyDescent="0.25">
      <c r="A1125" s="1"/>
      <c r="B1125" s="5">
        <f t="shared" si="151"/>
        <v>1125</v>
      </c>
      <c r="C1125" s="5" t="str">
        <f t="shared" si="152"/>
        <v/>
      </c>
      <c r="D1125" s="99"/>
      <c r="E1125" s="103">
        <f>SUMIFS(ID!$H:$H,ID!$F:$F,$D1125)</f>
        <v>0</v>
      </c>
      <c r="F1125" s="99"/>
      <c r="G1125" s="103">
        <f>SUMIFS(ID!$L:$L,ID!$J:$J,$F1125)</f>
        <v>0</v>
      </c>
      <c r="H1125" s="99"/>
      <c r="I1125" s="103">
        <f>SUMIFS(ID!$P:$P,ID!$N:$N,$H1125)</f>
        <v>0</v>
      </c>
      <c r="J1125" s="99"/>
      <c r="K1125" s="103">
        <f>SUMIFS(ID!$T:$T,ID!$R:$R,$J1125)</f>
        <v>0</v>
      </c>
      <c r="L1125" s="99"/>
      <c r="M1125" s="103">
        <f>SUMIFS(ID!$X:$X,ID!$V:$V,$L1125)</f>
        <v>0</v>
      </c>
      <c r="N1125" s="99"/>
      <c r="O1125" s="103">
        <f>SUMIFS(ID!$AD:$AD,ID!$AB:$AB,$N1125)</f>
        <v>0</v>
      </c>
      <c r="P1125" s="99" t="str">
        <f t="shared" si="147"/>
        <v/>
      </c>
      <c r="Q1125" s="22">
        <f t="shared" si="146"/>
        <v>0</v>
      </c>
      <c r="R1125" s="30"/>
      <c r="S1125" s="22">
        <f t="shared" si="148"/>
        <v>0</v>
      </c>
      <c r="T1125" s="30"/>
      <c r="U1125" s="22">
        <f t="shared" si="149"/>
        <v>0</v>
      </c>
      <c r="V1125" s="78">
        <f t="shared" si="153"/>
        <v>0</v>
      </c>
      <c r="W1125" s="22">
        <f t="shared" si="150"/>
        <v>0</v>
      </c>
      <c r="X1125" s="76"/>
      <c r="Y1125" s="22">
        <f>IF(OR(X1125="",X1125=ФИО!$Q$8),0,IF(COUNTIF(X:X,X1125)=1,0,1))</f>
        <v>0</v>
      </c>
      <c r="AA1125" s="2">
        <f>INDEX(ФИО!B:B,SUMIFS(ФИО!D:D,ФИО!Q:Q,БЮДЖЕТ!X1125))</f>
        <v>0</v>
      </c>
    </row>
    <row r="1126" spans="1:27" x14ac:dyDescent="0.25">
      <c r="A1126" s="1"/>
      <c r="B1126" s="5">
        <f t="shared" si="151"/>
        <v>1126</v>
      </c>
      <c r="C1126" s="5" t="str">
        <f t="shared" si="152"/>
        <v/>
      </c>
      <c r="D1126" s="99"/>
      <c r="E1126" s="103">
        <f>SUMIFS(ID!$H:$H,ID!$F:$F,$D1126)</f>
        <v>0</v>
      </c>
      <c r="F1126" s="99"/>
      <c r="G1126" s="103">
        <f>SUMIFS(ID!$L:$L,ID!$J:$J,$F1126)</f>
        <v>0</v>
      </c>
      <c r="H1126" s="99"/>
      <c r="I1126" s="103">
        <f>SUMIFS(ID!$P:$P,ID!$N:$N,$H1126)</f>
        <v>0</v>
      </c>
      <c r="J1126" s="99"/>
      <c r="K1126" s="103">
        <f>SUMIFS(ID!$T:$T,ID!$R:$R,$J1126)</f>
        <v>0</v>
      </c>
      <c r="L1126" s="99"/>
      <c r="M1126" s="103">
        <f>SUMIFS(ID!$X:$X,ID!$V:$V,$L1126)</f>
        <v>0</v>
      </c>
      <c r="N1126" s="99"/>
      <c r="O1126" s="103">
        <f>SUMIFS(ID!$AD:$AD,ID!$AB:$AB,$N1126)</f>
        <v>0</v>
      </c>
      <c r="P1126" s="99" t="str">
        <f t="shared" si="147"/>
        <v/>
      </c>
      <c r="Q1126" s="22">
        <f t="shared" si="146"/>
        <v>0</v>
      </c>
      <c r="R1126" s="30"/>
      <c r="S1126" s="22">
        <f t="shared" si="148"/>
        <v>0</v>
      </c>
      <c r="T1126" s="30"/>
      <c r="U1126" s="22">
        <f t="shared" si="149"/>
        <v>0</v>
      </c>
      <c r="V1126" s="78">
        <f t="shared" si="153"/>
        <v>0</v>
      </c>
      <c r="W1126" s="22">
        <f t="shared" si="150"/>
        <v>0</v>
      </c>
      <c r="X1126" s="76"/>
      <c r="Y1126" s="22">
        <f>IF(OR(X1126="",X1126=ФИО!$Q$8),0,IF(COUNTIF(X:X,X1126)=1,0,1))</f>
        <v>0</v>
      </c>
      <c r="AA1126" s="2">
        <f>INDEX(ФИО!B:B,SUMIFS(ФИО!D:D,ФИО!Q:Q,БЮДЖЕТ!X1126))</f>
        <v>0</v>
      </c>
    </row>
    <row r="1127" spans="1:27" x14ac:dyDescent="0.25">
      <c r="A1127" s="1"/>
      <c r="B1127" s="5">
        <f t="shared" si="151"/>
        <v>1127</v>
      </c>
      <c r="C1127" s="5" t="str">
        <f t="shared" si="152"/>
        <v/>
      </c>
      <c r="D1127" s="99"/>
      <c r="E1127" s="103">
        <f>SUMIFS(ID!$H:$H,ID!$F:$F,$D1127)</f>
        <v>0</v>
      </c>
      <c r="F1127" s="99"/>
      <c r="G1127" s="103">
        <f>SUMIFS(ID!$L:$L,ID!$J:$J,$F1127)</f>
        <v>0</v>
      </c>
      <c r="H1127" s="99"/>
      <c r="I1127" s="103">
        <f>SUMIFS(ID!$P:$P,ID!$N:$N,$H1127)</f>
        <v>0</v>
      </c>
      <c r="J1127" s="99"/>
      <c r="K1127" s="103">
        <f>SUMIFS(ID!$T:$T,ID!$R:$R,$J1127)</f>
        <v>0</v>
      </c>
      <c r="L1127" s="99"/>
      <c r="M1127" s="103">
        <f>SUMIFS(ID!$X:$X,ID!$V:$V,$L1127)</f>
        <v>0</v>
      </c>
      <c r="N1127" s="99"/>
      <c r="O1127" s="103">
        <f>SUMIFS(ID!$AD:$AD,ID!$AB:$AB,$N1127)</f>
        <v>0</v>
      </c>
      <c r="P1127" s="99" t="str">
        <f t="shared" si="147"/>
        <v/>
      </c>
      <c r="Q1127" s="22">
        <f t="shared" si="146"/>
        <v>0</v>
      </c>
      <c r="R1127" s="30"/>
      <c r="S1127" s="22">
        <f t="shared" si="148"/>
        <v>0</v>
      </c>
      <c r="T1127" s="30"/>
      <c r="U1127" s="22">
        <f t="shared" si="149"/>
        <v>0</v>
      </c>
      <c r="V1127" s="78">
        <f t="shared" si="153"/>
        <v>0</v>
      </c>
      <c r="W1127" s="22">
        <f t="shared" si="150"/>
        <v>0</v>
      </c>
      <c r="X1127" s="76"/>
      <c r="Y1127" s="22">
        <f>IF(OR(X1127="",X1127=ФИО!$Q$8),0,IF(COUNTIF(X:X,X1127)=1,0,1))</f>
        <v>0</v>
      </c>
      <c r="AA1127" s="2">
        <f>INDEX(ФИО!B:B,SUMIFS(ФИО!D:D,ФИО!Q:Q,БЮДЖЕТ!X1127))</f>
        <v>0</v>
      </c>
    </row>
    <row r="1128" spans="1:27" x14ac:dyDescent="0.25">
      <c r="A1128" s="1"/>
      <c r="B1128" s="5">
        <f t="shared" si="151"/>
        <v>1128</v>
      </c>
      <c r="C1128" s="5" t="str">
        <f t="shared" si="152"/>
        <v/>
      </c>
      <c r="D1128" s="99"/>
      <c r="E1128" s="103">
        <f>SUMIFS(ID!$H:$H,ID!$F:$F,$D1128)</f>
        <v>0</v>
      </c>
      <c r="F1128" s="99"/>
      <c r="G1128" s="103">
        <f>SUMIFS(ID!$L:$L,ID!$J:$J,$F1128)</f>
        <v>0</v>
      </c>
      <c r="H1128" s="99"/>
      <c r="I1128" s="103">
        <f>SUMIFS(ID!$P:$P,ID!$N:$N,$H1128)</f>
        <v>0</v>
      </c>
      <c r="J1128" s="99"/>
      <c r="K1128" s="103">
        <f>SUMIFS(ID!$T:$T,ID!$R:$R,$J1128)</f>
        <v>0</v>
      </c>
      <c r="L1128" s="99"/>
      <c r="M1128" s="103">
        <f>SUMIFS(ID!$X:$X,ID!$V:$V,$L1128)</f>
        <v>0</v>
      </c>
      <c r="N1128" s="99"/>
      <c r="O1128" s="103">
        <f>SUMIFS(ID!$AD:$AD,ID!$AB:$AB,$N1128)</f>
        <v>0</v>
      </c>
      <c r="P1128" s="99" t="str">
        <f t="shared" si="147"/>
        <v/>
      </c>
      <c r="Q1128" s="22">
        <f t="shared" si="146"/>
        <v>0</v>
      </c>
      <c r="R1128" s="30"/>
      <c r="S1128" s="22">
        <f t="shared" si="148"/>
        <v>0</v>
      </c>
      <c r="T1128" s="30"/>
      <c r="U1128" s="22">
        <f t="shared" si="149"/>
        <v>0</v>
      </c>
      <c r="V1128" s="78">
        <f t="shared" si="153"/>
        <v>0</v>
      </c>
      <c r="W1128" s="22">
        <f t="shared" si="150"/>
        <v>0</v>
      </c>
      <c r="X1128" s="76"/>
      <c r="Y1128" s="22">
        <f>IF(OR(X1128="",X1128=ФИО!$Q$8),0,IF(COUNTIF(X:X,X1128)=1,0,1))</f>
        <v>0</v>
      </c>
      <c r="AA1128" s="2">
        <f>INDEX(ФИО!B:B,SUMIFS(ФИО!D:D,ФИО!Q:Q,БЮДЖЕТ!X1128))</f>
        <v>0</v>
      </c>
    </row>
    <row r="1129" spans="1:27" x14ac:dyDescent="0.25">
      <c r="A1129" s="1"/>
      <c r="B1129" s="5">
        <f t="shared" si="151"/>
        <v>1129</v>
      </c>
      <c r="C1129" s="5" t="str">
        <f t="shared" si="152"/>
        <v/>
      </c>
      <c r="D1129" s="99"/>
      <c r="E1129" s="103">
        <f>SUMIFS(ID!$H:$H,ID!$F:$F,$D1129)</f>
        <v>0</v>
      </c>
      <c r="F1129" s="99"/>
      <c r="G1129" s="103">
        <f>SUMIFS(ID!$L:$L,ID!$J:$J,$F1129)</f>
        <v>0</v>
      </c>
      <c r="H1129" s="99"/>
      <c r="I1129" s="103">
        <f>SUMIFS(ID!$P:$P,ID!$N:$N,$H1129)</f>
        <v>0</v>
      </c>
      <c r="J1129" s="99"/>
      <c r="K1129" s="103">
        <f>SUMIFS(ID!$T:$T,ID!$R:$R,$J1129)</f>
        <v>0</v>
      </c>
      <c r="L1129" s="99"/>
      <c r="M1129" s="103">
        <f>SUMIFS(ID!$X:$X,ID!$V:$V,$L1129)</f>
        <v>0</v>
      </c>
      <c r="N1129" s="99"/>
      <c r="O1129" s="103">
        <f>SUMIFS(ID!$AD:$AD,ID!$AB:$AB,$N1129)</f>
        <v>0</v>
      </c>
      <c r="P1129" s="99" t="str">
        <f t="shared" si="147"/>
        <v/>
      </c>
      <c r="Q1129" s="22">
        <f t="shared" si="146"/>
        <v>0</v>
      </c>
      <c r="R1129" s="30"/>
      <c r="S1129" s="22">
        <f t="shared" si="148"/>
        <v>0</v>
      </c>
      <c r="T1129" s="30"/>
      <c r="U1129" s="22">
        <f t="shared" si="149"/>
        <v>0</v>
      </c>
      <c r="V1129" s="78">
        <f t="shared" si="153"/>
        <v>0</v>
      </c>
      <c r="W1129" s="22">
        <f t="shared" si="150"/>
        <v>0</v>
      </c>
      <c r="X1129" s="76"/>
      <c r="Y1129" s="22">
        <f>IF(OR(X1129="",X1129=ФИО!$Q$8),0,IF(COUNTIF(X:X,X1129)=1,0,1))</f>
        <v>0</v>
      </c>
      <c r="AA1129" s="2">
        <f>INDEX(ФИО!B:B,SUMIFS(ФИО!D:D,ФИО!Q:Q,БЮДЖЕТ!X1129))</f>
        <v>0</v>
      </c>
    </row>
    <row r="1130" spans="1:27" x14ac:dyDescent="0.25">
      <c r="A1130" s="1"/>
      <c r="B1130" s="5">
        <f t="shared" si="151"/>
        <v>1130</v>
      </c>
      <c r="C1130" s="5" t="str">
        <f t="shared" si="152"/>
        <v/>
      </c>
      <c r="D1130" s="99"/>
      <c r="E1130" s="103">
        <f>SUMIFS(ID!$H:$H,ID!$F:$F,$D1130)</f>
        <v>0</v>
      </c>
      <c r="F1130" s="99"/>
      <c r="G1130" s="103">
        <f>SUMIFS(ID!$L:$L,ID!$J:$J,$F1130)</f>
        <v>0</v>
      </c>
      <c r="H1130" s="99"/>
      <c r="I1130" s="103">
        <f>SUMIFS(ID!$P:$P,ID!$N:$N,$H1130)</f>
        <v>0</v>
      </c>
      <c r="J1130" s="99"/>
      <c r="K1130" s="103">
        <f>SUMIFS(ID!$T:$T,ID!$R:$R,$J1130)</f>
        <v>0</v>
      </c>
      <c r="L1130" s="99"/>
      <c r="M1130" s="103">
        <f>SUMIFS(ID!$X:$X,ID!$V:$V,$L1130)</f>
        <v>0</v>
      </c>
      <c r="N1130" s="99"/>
      <c r="O1130" s="103">
        <f>SUMIFS(ID!$AD:$AD,ID!$AB:$AB,$N1130)</f>
        <v>0</v>
      </c>
      <c r="P1130" s="99" t="str">
        <f t="shared" si="147"/>
        <v/>
      </c>
      <c r="Q1130" s="22">
        <f t="shared" si="146"/>
        <v>0</v>
      </c>
      <c r="R1130" s="30"/>
      <c r="S1130" s="22">
        <f t="shared" si="148"/>
        <v>0</v>
      </c>
      <c r="T1130" s="30"/>
      <c r="U1130" s="22">
        <f t="shared" si="149"/>
        <v>0</v>
      </c>
      <c r="V1130" s="78">
        <f t="shared" si="153"/>
        <v>0</v>
      </c>
      <c r="W1130" s="22">
        <f t="shared" si="150"/>
        <v>0</v>
      </c>
      <c r="X1130" s="76"/>
      <c r="Y1130" s="22">
        <f>IF(OR(X1130="",X1130=ФИО!$Q$8),0,IF(COUNTIF(X:X,X1130)=1,0,1))</f>
        <v>0</v>
      </c>
      <c r="AA1130" s="2">
        <f>INDEX(ФИО!B:B,SUMIFS(ФИО!D:D,ФИО!Q:Q,БЮДЖЕТ!X1130))</f>
        <v>0</v>
      </c>
    </row>
    <row r="1131" spans="1:27" x14ac:dyDescent="0.25">
      <c r="A1131" s="1"/>
      <c r="B1131" s="5">
        <f t="shared" si="151"/>
        <v>1131</v>
      </c>
      <c r="C1131" s="5" t="str">
        <f t="shared" si="152"/>
        <v/>
      </c>
      <c r="D1131" s="99"/>
      <c r="E1131" s="103">
        <f>SUMIFS(ID!$H:$H,ID!$F:$F,$D1131)</f>
        <v>0</v>
      </c>
      <c r="F1131" s="99"/>
      <c r="G1131" s="103">
        <f>SUMIFS(ID!$L:$L,ID!$J:$J,$F1131)</f>
        <v>0</v>
      </c>
      <c r="H1131" s="99"/>
      <c r="I1131" s="103">
        <f>SUMIFS(ID!$P:$P,ID!$N:$N,$H1131)</f>
        <v>0</v>
      </c>
      <c r="J1131" s="99"/>
      <c r="K1131" s="103">
        <f>SUMIFS(ID!$T:$T,ID!$R:$R,$J1131)</f>
        <v>0</v>
      </c>
      <c r="L1131" s="99"/>
      <c r="M1131" s="103">
        <f>SUMIFS(ID!$X:$X,ID!$V:$V,$L1131)</f>
        <v>0</v>
      </c>
      <c r="N1131" s="99"/>
      <c r="O1131" s="103">
        <f>SUMIFS(ID!$AD:$AD,ID!$AB:$AB,$N1131)</f>
        <v>0</v>
      </c>
      <c r="P1131" s="99" t="str">
        <f t="shared" si="147"/>
        <v/>
      </c>
      <c r="Q1131" s="22">
        <f t="shared" si="146"/>
        <v>0</v>
      </c>
      <c r="R1131" s="30"/>
      <c r="S1131" s="22">
        <f t="shared" si="148"/>
        <v>0</v>
      </c>
      <c r="T1131" s="30"/>
      <c r="U1131" s="22">
        <f t="shared" si="149"/>
        <v>0</v>
      </c>
      <c r="V1131" s="78">
        <f t="shared" si="153"/>
        <v>0</v>
      </c>
      <c r="W1131" s="22">
        <f t="shared" si="150"/>
        <v>0</v>
      </c>
      <c r="X1131" s="76"/>
      <c r="Y1131" s="22">
        <f>IF(OR(X1131="",X1131=ФИО!$Q$8),0,IF(COUNTIF(X:X,X1131)=1,0,1))</f>
        <v>0</v>
      </c>
      <c r="AA1131" s="2">
        <f>INDEX(ФИО!B:B,SUMIFS(ФИО!D:D,ФИО!Q:Q,БЮДЖЕТ!X1131))</f>
        <v>0</v>
      </c>
    </row>
    <row r="1132" spans="1:27" x14ac:dyDescent="0.25">
      <c r="A1132" s="1"/>
      <c r="B1132" s="5">
        <f t="shared" si="151"/>
        <v>1132</v>
      </c>
      <c r="C1132" s="5" t="str">
        <f t="shared" si="152"/>
        <v/>
      </c>
      <c r="D1132" s="99"/>
      <c r="E1132" s="103">
        <f>SUMIFS(ID!$H:$H,ID!$F:$F,$D1132)</f>
        <v>0</v>
      </c>
      <c r="F1132" s="99"/>
      <c r="G1132" s="103">
        <f>SUMIFS(ID!$L:$L,ID!$J:$J,$F1132)</f>
        <v>0</v>
      </c>
      <c r="H1132" s="99"/>
      <c r="I1132" s="103">
        <f>SUMIFS(ID!$P:$P,ID!$N:$N,$H1132)</f>
        <v>0</v>
      </c>
      <c r="J1132" s="99"/>
      <c r="K1132" s="103">
        <f>SUMIFS(ID!$T:$T,ID!$R:$R,$J1132)</f>
        <v>0</v>
      </c>
      <c r="L1132" s="99"/>
      <c r="M1132" s="103">
        <f>SUMIFS(ID!$X:$X,ID!$V:$V,$L1132)</f>
        <v>0</v>
      </c>
      <c r="N1132" s="99"/>
      <c r="O1132" s="103">
        <f>SUMIFS(ID!$AD:$AD,ID!$AB:$AB,$N1132)</f>
        <v>0</v>
      </c>
      <c r="P1132" s="99" t="str">
        <f t="shared" si="147"/>
        <v/>
      </c>
      <c r="Q1132" s="22">
        <f t="shared" si="146"/>
        <v>0</v>
      </c>
      <c r="R1132" s="30"/>
      <c r="S1132" s="22">
        <f t="shared" si="148"/>
        <v>0</v>
      </c>
      <c r="T1132" s="30"/>
      <c r="U1132" s="22">
        <f t="shared" si="149"/>
        <v>0</v>
      </c>
      <c r="V1132" s="78">
        <f t="shared" si="153"/>
        <v>0</v>
      </c>
      <c r="W1132" s="22">
        <f t="shared" si="150"/>
        <v>0</v>
      </c>
      <c r="X1132" s="76"/>
      <c r="Y1132" s="22">
        <f>IF(OR(X1132="",X1132=ФИО!$Q$8),0,IF(COUNTIF(X:X,X1132)=1,0,1))</f>
        <v>0</v>
      </c>
      <c r="AA1132" s="2">
        <f>INDEX(ФИО!B:B,SUMIFS(ФИО!D:D,ФИО!Q:Q,БЮДЖЕТ!X1132))</f>
        <v>0</v>
      </c>
    </row>
    <row r="1133" spans="1:27" x14ac:dyDescent="0.25">
      <c r="A1133" s="1"/>
      <c r="B1133" s="5">
        <f t="shared" si="151"/>
        <v>1133</v>
      </c>
      <c r="C1133" s="5" t="str">
        <f t="shared" si="152"/>
        <v/>
      </c>
      <c r="D1133" s="99"/>
      <c r="E1133" s="103">
        <f>SUMIFS(ID!$H:$H,ID!$F:$F,$D1133)</f>
        <v>0</v>
      </c>
      <c r="F1133" s="99"/>
      <c r="G1133" s="103">
        <f>SUMIFS(ID!$L:$L,ID!$J:$J,$F1133)</f>
        <v>0</v>
      </c>
      <c r="H1133" s="99"/>
      <c r="I1133" s="103">
        <f>SUMIFS(ID!$P:$P,ID!$N:$N,$H1133)</f>
        <v>0</v>
      </c>
      <c r="J1133" s="99"/>
      <c r="K1133" s="103">
        <f>SUMIFS(ID!$T:$T,ID!$R:$R,$J1133)</f>
        <v>0</v>
      </c>
      <c r="L1133" s="99"/>
      <c r="M1133" s="103">
        <f>SUMIFS(ID!$X:$X,ID!$V:$V,$L1133)</f>
        <v>0</v>
      </c>
      <c r="N1133" s="99"/>
      <c r="O1133" s="103">
        <f>SUMIFS(ID!$AD:$AD,ID!$AB:$AB,$N1133)</f>
        <v>0</v>
      </c>
      <c r="P1133" s="99" t="str">
        <f t="shared" si="147"/>
        <v/>
      </c>
      <c r="Q1133" s="22">
        <f t="shared" si="146"/>
        <v>0</v>
      </c>
      <c r="R1133" s="30"/>
      <c r="S1133" s="22">
        <f t="shared" si="148"/>
        <v>0</v>
      </c>
      <c r="T1133" s="30"/>
      <c r="U1133" s="22">
        <f t="shared" si="149"/>
        <v>0</v>
      </c>
      <c r="V1133" s="78">
        <f t="shared" si="153"/>
        <v>0</v>
      </c>
      <c r="W1133" s="22">
        <f t="shared" si="150"/>
        <v>0</v>
      </c>
      <c r="X1133" s="76"/>
      <c r="Y1133" s="22">
        <f>IF(OR(X1133="",X1133=ФИО!$Q$8),0,IF(COUNTIF(X:X,X1133)=1,0,1))</f>
        <v>0</v>
      </c>
      <c r="AA1133" s="2">
        <f>INDEX(ФИО!B:B,SUMIFS(ФИО!D:D,ФИО!Q:Q,БЮДЖЕТ!X1133))</f>
        <v>0</v>
      </c>
    </row>
    <row r="1134" spans="1:27" x14ac:dyDescent="0.25">
      <c r="A1134" s="1"/>
      <c r="B1134" s="5">
        <f t="shared" si="151"/>
        <v>1134</v>
      </c>
      <c r="C1134" s="5" t="str">
        <f t="shared" si="152"/>
        <v/>
      </c>
      <c r="D1134" s="99"/>
      <c r="E1134" s="103">
        <f>SUMIFS(ID!$H:$H,ID!$F:$F,$D1134)</f>
        <v>0</v>
      </c>
      <c r="F1134" s="99"/>
      <c r="G1134" s="103">
        <f>SUMIFS(ID!$L:$L,ID!$J:$J,$F1134)</f>
        <v>0</v>
      </c>
      <c r="H1134" s="99"/>
      <c r="I1134" s="103">
        <f>SUMIFS(ID!$P:$P,ID!$N:$N,$H1134)</f>
        <v>0</v>
      </c>
      <c r="J1134" s="99"/>
      <c r="K1134" s="103">
        <f>SUMIFS(ID!$T:$T,ID!$R:$R,$J1134)</f>
        <v>0</v>
      </c>
      <c r="L1134" s="99"/>
      <c r="M1134" s="103">
        <f>SUMIFS(ID!$X:$X,ID!$V:$V,$L1134)</f>
        <v>0</v>
      </c>
      <c r="N1134" s="99"/>
      <c r="O1134" s="103">
        <f>SUMIFS(ID!$AD:$AD,ID!$AB:$AB,$N1134)</f>
        <v>0</v>
      </c>
      <c r="P1134" s="99" t="str">
        <f t="shared" si="147"/>
        <v/>
      </c>
      <c r="Q1134" s="22">
        <f t="shared" si="146"/>
        <v>0</v>
      </c>
      <c r="R1134" s="30"/>
      <c r="S1134" s="22">
        <f t="shared" si="148"/>
        <v>0</v>
      </c>
      <c r="T1134" s="30"/>
      <c r="U1134" s="22">
        <f t="shared" si="149"/>
        <v>0</v>
      </c>
      <c r="V1134" s="78">
        <f t="shared" si="153"/>
        <v>0</v>
      </c>
      <c r="W1134" s="22">
        <f t="shared" si="150"/>
        <v>0</v>
      </c>
      <c r="X1134" s="76"/>
      <c r="Y1134" s="22">
        <f>IF(OR(X1134="",X1134=ФИО!$Q$8),0,IF(COUNTIF(X:X,X1134)=1,0,1))</f>
        <v>0</v>
      </c>
      <c r="AA1134" s="2">
        <f>INDEX(ФИО!B:B,SUMIFS(ФИО!D:D,ФИО!Q:Q,БЮДЖЕТ!X1134))</f>
        <v>0</v>
      </c>
    </row>
    <row r="1135" spans="1:27" x14ac:dyDescent="0.25">
      <c r="A1135" s="1"/>
      <c r="B1135" s="5">
        <f t="shared" si="151"/>
        <v>1135</v>
      </c>
      <c r="C1135" s="5" t="str">
        <f t="shared" si="152"/>
        <v/>
      </c>
      <c r="D1135" s="99"/>
      <c r="E1135" s="103">
        <f>SUMIFS(ID!$H:$H,ID!$F:$F,$D1135)</f>
        <v>0</v>
      </c>
      <c r="F1135" s="99"/>
      <c r="G1135" s="103">
        <f>SUMIFS(ID!$L:$L,ID!$J:$J,$F1135)</f>
        <v>0</v>
      </c>
      <c r="H1135" s="99"/>
      <c r="I1135" s="103">
        <f>SUMIFS(ID!$P:$P,ID!$N:$N,$H1135)</f>
        <v>0</v>
      </c>
      <c r="J1135" s="99"/>
      <c r="K1135" s="103">
        <f>SUMIFS(ID!$T:$T,ID!$R:$R,$J1135)</f>
        <v>0</v>
      </c>
      <c r="L1135" s="99"/>
      <c r="M1135" s="103">
        <f>SUMIFS(ID!$X:$X,ID!$V:$V,$L1135)</f>
        <v>0</v>
      </c>
      <c r="N1135" s="99"/>
      <c r="O1135" s="103">
        <f>SUMIFS(ID!$AD:$AD,ID!$AB:$AB,$N1135)</f>
        <v>0</v>
      </c>
      <c r="P1135" s="99" t="str">
        <f t="shared" si="147"/>
        <v/>
      </c>
      <c r="Q1135" s="22">
        <f t="shared" si="146"/>
        <v>0</v>
      </c>
      <c r="R1135" s="30"/>
      <c r="S1135" s="22">
        <f t="shared" si="148"/>
        <v>0</v>
      </c>
      <c r="T1135" s="30"/>
      <c r="U1135" s="22">
        <f t="shared" si="149"/>
        <v>0</v>
      </c>
      <c r="V1135" s="78">
        <f t="shared" si="153"/>
        <v>0</v>
      </c>
      <c r="W1135" s="22">
        <f t="shared" si="150"/>
        <v>0</v>
      </c>
      <c r="X1135" s="76"/>
      <c r="Y1135" s="22">
        <f>IF(OR(X1135="",X1135=ФИО!$Q$8),0,IF(COUNTIF(X:X,X1135)=1,0,1))</f>
        <v>0</v>
      </c>
      <c r="AA1135" s="2">
        <f>INDEX(ФИО!B:B,SUMIFS(ФИО!D:D,ФИО!Q:Q,БЮДЖЕТ!X1135))</f>
        <v>0</v>
      </c>
    </row>
    <row r="1136" spans="1:27" x14ac:dyDescent="0.25">
      <c r="A1136" s="1"/>
      <c r="B1136" s="5">
        <f t="shared" si="151"/>
        <v>1136</v>
      </c>
      <c r="C1136" s="5" t="str">
        <f t="shared" si="152"/>
        <v/>
      </c>
      <c r="D1136" s="99"/>
      <c r="E1136" s="103">
        <f>SUMIFS(ID!$H:$H,ID!$F:$F,$D1136)</f>
        <v>0</v>
      </c>
      <c r="F1136" s="99"/>
      <c r="G1136" s="103">
        <f>SUMIFS(ID!$L:$L,ID!$J:$J,$F1136)</f>
        <v>0</v>
      </c>
      <c r="H1136" s="99"/>
      <c r="I1136" s="103">
        <f>SUMIFS(ID!$P:$P,ID!$N:$N,$H1136)</f>
        <v>0</v>
      </c>
      <c r="J1136" s="99"/>
      <c r="K1136" s="103">
        <f>SUMIFS(ID!$T:$T,ID!$R:$R,$J1136)</f>
        <v>0</v>
      </c>
      <c r="L1136" s="99"/>
      <c r="M1136" s="103">
        <f>SUMIFS(ID!$X:$X,ID!$V:$V,$L1136)</f>
        <v>0</v>
      </c>
      <c r="N1136" s="99"/>
      <c r="O1136" s="103">
        <f>SUMIFS(ID!$AD:$AD,ID!$AB:$AB,$N1136)</f>
        <v>0</v>
      </c>
      <c r="P1136" s="99" t="str">
        <f t="shared" si="147"/>
        <v/>
      </c>
      <c r="Q1136" s="22">
        <f t="shared" si="146"/>
        <v>0</v>
      </c>
      <c r="R1136" s="30"/>
      <c r="S1136" s="22">
        <f t="shared" si="148"/>
        <v>0</v>
      </c>
      <c r="T1136" s="30"/>
      <c r="U1136" s="22">
        <f t="shared" si="149"/>
        <v>0</v>
      </c>
      <c r="V1136" s="78">
        <f t="shared" si="153"/>
        <v>0</v>
      </c>
      <c r="W1136" s="22">
        <f t="shared" si="150"/>
        <v>0</v>
      </c>
      <c r="X1136" s="76"/>
      <c r="Y1136" s="22">
        <f>IF(OR(X1136="",X1136=ФИО!$Q$8),0,IF(COUNTIF(X:X,X1136)=1,0,1))</f>
        <v>0</v>
      </c>
      <c r="AA1136" s="2">
        <f>INDEX(ФИО!B:B,SUMIFS(ФИО!D:D,ФИО!Q:Q,БЮДЖЕТ!X1136))</f>
        <v>0</v>
      </c>
    </row>
    <row r="1137" spans="1:27" x14ac:dyDescent="0.25">
      <c r="A1137" s="1"/>
      <c r="B1137" s="5">
        <f t="shared" si="151"/>
        <v>1137</v>
      </c>
      <c r="C1137" s="5" t="str">
        <f t="shared" si="152"/>
        <v/>
      </c>
      <c r="D1137" s="99"/>
      <c r="E1137" s="103">
        <f>SUMIFS(ID!$H:$H,ID!$F:$F,$D1137)</f>
        <v>0</v>
      </c>
      <c r="F1137" s="99"/>
      <c r="G1137" s="103">
        <f>SUMIFS(ID!$L:$L,ID!$J:$J,$F1137)</f>
        <v>0</v>
      </c>
      <c r="H1137" s="99"/>
      <c r="I1137" s="103">
        <f>SUMIFS(ID!$P:$P,ID!$N:$N,$H1137)</f>
        <v>0</v>
      </c>
      <c r="J1137" s="99"/>
      <c r="K1137" s="103">
        <f>SUMIFS(ID!$T:$T,ID!$R:$R,$J1137)</f>
        <v>0</v>
      </c>
      <c r="L1137" s="99"/>
      <c r="M1137" s="103">
        <f>SUMIFS(ID!$X:$X,ID!$V:$V,$L1137)</f>
        <v>0</v>
      </c>
      <c r="N1137" s="99"/>
      <c r="O1137" s="103">
        <f>SUMIFS(ID!$AD:$AD,ID!$AB:$AB,$N1137)</f>
        <v>0</v>
      </c>
      <c r="P1137" s="99" t="str">
        <f t="shared" si="147"/>
        <v/>
      </c>
      <c r="Q1137" s="22">
        <f t="shared" si="146"/>
        <v>0</v>
      </c>
      <c r="R1137" s="30"/>
      <c r="S1137" s="22">
        <f t="shared" si="148"/>
        <v>0</v>
      </c>
      <c r="T1137" s="30"/>
      <c r="U1137" s="22">
        <f t="shared" si="149"/>
        <v>0</v>
      </c>
      <c r="V1137" s="78">
        <f t="shared" si="153"/>
        <v>0</v>
      </c>
      <c r="W1137" s="22">
        <f t="shared" si="150"/>
        <v>0</v>
      </c>
      <c r="X1137" s="76"/>
      <c r="Y1137" s="22">
        <f>IF(OR(X1137="",X1137=ФИО!$Q$8),0,IF(COUNTIF(X:X,X1137)=1,0,1))</f>
        <v>0</v>
      </c>
      <c r="AA1137" s="2">
        <f>INDEX(ФИО!B:B,SUMIFS(ФИО!D:D,ФИО!Q:Q,БЮДЖЕТ!X1137))</f>
        <v>0</v>
      </c>
    </row>
    <row r="1138" spans="1:27" x14ac:dyDescent="0.25">
      <c r="A1138" s="1"/>
      <c r="B1138" s="5">
        <f t="shared" si="151"/>
        <v>1138</v>
      </c>
      <c r="C1138" s="5" t="str">
        <f t="shared" si="152"/>
        <v/>
      </c>
      <c r="D1138" s="99"/>
      <c r="E1138" s="103">
        <f>SUMIFS(ID!$H:$H,ID!$F:$F,$D1138)</f>
        <v>0</v>
      </c>
      <c r="F1138" s="99"/>
      <c r="G1138" s="103">
        <f>SUMIFS(ID!$L:$L,ID!$J:$J,$F1138)</f>
        <v>0</v>
      </c>
      <c r="H1138" s="99"/>
      <c r="I1138" s="103">
        <f>SUMIFS(ID!$P:$P,ID!$N:$N,$H1138)</f>
        <v>0</v>
      </c>
      <c r="J1138" s="99"/>
      <c r="K1138" s="103">
        <f>SUMIFS(ID!$T:$T,ID!$R:$R,$J1138)</f>
        <v>0</v>
      </c>
      <c r="L1138" s="99"/>
      <c r="M1138" s="103">
        <f>SUMIFS(ID!$X:$X,ID!$V:$V,$L1138)</f>
        <v>0</v>
      </c>
      <c r="N1138" s="99"/>
      <c r="O1138" s="103">
        <f>SUMIFS(ID!$AD:$AD,ID!$AB:$AB,$N1138)</f>
        <v>0</v>
      </c>
      <c r="P1138" s="99" t="str">
        <f t="shared" si="147"/>
        <v/>
      </c>
      <c r="Q1138" s="22">
        <f t="shared" si="146"/>
        <v>0</v>
      </c>
      <c r="R1138" s="30"/>
      <c r="S1138" s="22">
        <f t="shared" si="148"/>
        <v>0</v>
      </c>
      <c r="T1138" s="30"/>
      <c r="U1138" s="22">
        <f t="shared" si="149"/>
        <v>0</v>
      </c>
      <c r="V1138" s="78">
        <f t="shared" si="153"/>
        <v>0</v>
      </c>
      <c r="W1138" s="22">
        <f t="shared" si="150"/>
        <v>0</v>
      </c>
      <c r="X1138" s="76"/>
      <c r="Y1138" s="22">
        <f>IF(OR(X1138="",X1138=ФИО!$Q$8),0,IF(COUNTIF(X:X,X1138)=1,0,1))</f>
        <v>0</v>
      </c>
      <c r="AA1138" s="2">
        <f>INDEX(ФИО!B:B,SUMIFS(ФИО!D:D,ФИО!Q:Q,БЮДЖЕТ!X1138))</f>
        <v>0</v>
      </c>
    </row>
    <row r="1139" spans="1:27" x14ac:dyDescent="0.25">
      <c r="A1139" s="1"/>
      <c r="B1139" s="5">
        <f t="shared" si="151"/>
        <v>1139</v>
      </c>
      <c r="C1139" s="5" t="str">
        <f t="shared" si="152"/>
        <v/>
      </c>
      <c r="D1139" s="99"/>
      <c r="E1139" s="103">
        <f>SUMIFS(ID!$H:$H,ID!$F:$F,$D1139)</f>
        <v>0</v>
      </c>
      <c r="F1139" s="99"/>
      <c r="G1139" s="103">
        <f>SUMIFS(ID!$L:$L,ID!$J:$J,$F1139)</f>
        <v>0</v>
      </c>
      <c r="H1139" s="99"/>
      <c r="I1139" s="103">
        <f>SUMIFS(ID!$P:$P,ID!$N:$N,$H1139)</f>
        <v>0</v>
      </c>
      <c r="J1139" s="99"/>
      <c r="K1139" s="103">
        <f>SUMIFS(ID!$T:$T,ID!$R:$R,$J1139)</f>
        <v>0</v>
      </c>
      <c r="L1139" s="99"/>
      <c r="M1139" s="103">
        <f>SUMIFS(ID!$X:$X,ID!$V:$V,$L1139)</f>
        <v>0</v>
      </c>
      <c r="N1139" s="99"/>
      <c r="O1139" s="103">
        <f>SUMIFS(ID!$AD:$AD,ID!$AB:$AB,$N1139)</f>
        <v>0</v>
      </c>
      <c r="P1139" s="99" t="str">
        <f t="shared" si="147"/>
        <v/>
      </c>
      <c r="Q1139" s="22">
        <f t="shared" si="146"/>
        <v>0</v>
      </c>
      <c r="R1139" s="30"/>
      <c r="S1139" s="22">
        <f t="shared" si="148"/>
        <v>0</v>
      </c>
      <c r="T1139" s="30"/>
      <c r="U1139" s="22">
        <f t="shared" si="149"/>
        <v>0</v>
      </c>
      <c r="V1139" s="78">
        <f t="shared" si="153"/>
        <v>0</v>
      </c>
      <c r="W1139" s="22">
        <f t="shared" si="150"/>
        <v>0</v>
      </c>
      <c r="X1139" s="76"/>
      <c r="Y1139" s="22">
        <f>IF(OR(X1139="",X1139=ФИО!$Q$8),0,IF(COUNTIF(X:X,X1139)=1,0,1))</f>
        <v>0</v>
      </c>
      <c r="AA1139" s="2">
        <f>INDEX(ФИО!B:B,SUMIFS(ФИО!D:D,ФИО!Q:Q,БЮДЖЕТ!X1139))</f>
        <v>0</v>
      </c>
    </row>
    <row r="1140" spans="1:27" x14ac:dyDescent="0.25">
      <c r="A1140" s="1"/>
      <c r="B1140" s="5">
        <f t="shared" si="151"/>
        <v>1140</v>
      </c>
      <c r="C1140" s="5" t="str">
        <f t="shared" si="152"/>
        <v/>
      </c>
      <c r="D1140" s="99"/>
      <c r="E1140" s="103">
        <f>SUMIFS(ID!$H:$H,ID!$F:$F,$D1140)</f>
        <v>0</v>
      </c>
      <c r="F1140" s="99"/>
      <c r="G1140" s="103">
        <f>SUMIFS(ID!$L:$L,ID!$J:$J,$F1140)</f>
        <v>0</v>
      </c>
      <c r="H1140" s="99"/>
      <c r="I1140" s="103">
        <f>SUMIFS(ID!$P:$P,ID!$N:$N,$H1140)</f>
        <v>0</v>
      </c>
      <c r="J1140" s="99"/>
      <c r="K1140" s="103">
        <f>SUMIFS(ID!$T:$T,ID!$R:$R,$J1140)</f>
        <v>0</v>
      </c>
      <c r="L1140" s="99"/>
      <c r="M1140" s="103">
        <f>SUMIFS(ID!$X:$X,ID!$V:$V,$L1140)</f>
        <v>0</v>
      </c>
      <c r="N1140" s="99"/>
      <c r="O1140" s="103">
        <f>SUMIFS(ID!$AD:$AD,ID!$AB:$AB,$N1140)</f>
        <v>0</v>
      </c>
      <c r="P1140" s="99" t="str">
        <f t="shared" si="147"/>
        <v/>
      </c>
      <c r="Q1140" s="22">
        <f t="shared" si="146"/>
        <v>0</v>
      </c>
      <c r="R1140" s="30"/>
      <c r="S1140" s="22">
        <f t="shared" si="148"/>
        <v>0</v>
      </c>
      <c r="T1140" s="30"/>
      <c r="U1140" s="22">
        <f t="shared" si="149"/>
        <v>0</v>
      </c>
      <c r="V1140" s="78">
        <f t="shared" si="153"/>
        <v>0</v>
      </c>
      <c r="W1140" s="22">
        <f t="shared" si="150"/>
        <v>0</v>
      </c>
      <c r="X1140" s="76"/>
      <c r="Y1140" s="22">
        <f>IF(OR(X1140="",X1140=ФИО!$Q$8),0,IF(COUNTIF(X:X,X1140)=1,0,1))</f>
        <v>0</v>
      </c>
      <c r="AA1140" s="2">
        <f>INDEX(ФИО!B:B,SUMIFS(ФИО!D:D,ФИО!Q:Q,БЮДЖЕТ!X1140))</f>
        <v>0</v>
      </c>
    </row>
    <row r="1141" spans="1:27" x14ac:dyDescent="0.25">
      <c r="A1141" s="1"/>
      <c r="B1141" s="5">
        <f t="shared" si="151"/>
        <v>1141</v>
      </c>
      <c r="C1141" s="5" t="str">
        <f t="shared" si="152"/>
        <v/>
      </c>
      <c r="D1141" s="99"/>
      <c r="E1141" s="103">
        <f>SUMIFS(ID!$H:$H,ID!$F:$F,$D1141)</f>
        <v>0</v>
      </c>
      <c r="F1141" s="99"/>
      <c r="G1141" s="103">
        <f>SUMIFS(ID!$L:$L,ID!$J:$J,$F1141)</f>
        <v>0</v>
      </c>
      <c r="H1141" s="99"/>
      <c r="I1141" s="103">
        <f>SUMIFS(ID!$P:$P,ID!$N:$N,$H1141)</f>
        <v>0</v>
      </c>
      <c r="J1141" s="99"/>
      <c r="K1141" s="103">
        <f>SUMIFS(ID!$T:$T,ID!$R:$R,$J1141)</f>
        <v>0</v>
      </c>
      <c r="L1141" s="99"/>
      <c r="M1141" s="103">
        <f>SUMIFS(ID!$X:$X,ID!$V:$V,$L1141)</f>
        <v>0</v>
      </c>
      <c r="N1141" s="99"/>
      <c r="O1141" s="103">
        <f>SUMIFS(ID!$AD:$AD,ID!$AB:$AB,$N1141)</f>
        <v>0</v>
      </c>
      <c r="P1141" s="99" t="str">
        <f t="shared" si="147"/>
        <v/>
      </c>
      <c r="Q1141" s="22">
        <f t="shared" si="146"/>
        <v>0</v>
      </c>
      <c r="R1141" s="30"/>
      <c r="S1141" s="22">
        <f t="shared" si="148"/>
        <v>0</v>
      </c>
      <c r="T1141" s="30"/>
      <c r="U1141" s="22">
        <f t="shared" si="149"/>
        <v>0</v>
      </c>
      <c r="V1141" s="78">
        <f t="shared" si="153"/>
        <v>0</v>
      </c>
      <c r="W1141" s="22">
        <f t="shared" si="150"/>
        <v>0</v>
      </c>
      <c r="X1141" s="76"/>
      <c r="Y1141" s="22">
        <f>IF(OR(X1141="",X1141=ФИО!$Q$8),0,IF(COUNTIF(X:X,X1141)=1,0,1))</f>
        <v>0</v>
      </c>
      <c r="AA1141" s="2">
        <f>INDEX(ФИО!B:B,SUMIFS(ФИО!D:D,ФИО!Q:Q,БЮДЖЕТ!X1141))</f>
        <v>0</v>
      </c>
    </row>
    <row r="1142" spans="1:27" x14ac:dyDescent="0.25">
      <c r="A1142" s="1"/>
      <c r="B1142" s="5">
        <f t="shared" si="151"/>
        <v>1142</v>
      </c>
      <c r="C1142" s="5" t="str">
        <f t="shared" si="152"/>
        <v/>
      </c>
      <c r="D1142" s="99"/>
      <c r="E1142" s="103">
        <f>SUMIFS(ID!$H:$H,ID!$F:$F,$D1142)</f>
        <v>0</v>
      </c>
      <c r="F1142" s="99"/>
      <c r="G1142" s="103">
        <f>SUMIFS(ID!$L:$L,ID!$J:$J,$F1142)</f>
        <v>0</v>
      </c>
      <c r="H1142" s="99"/>
      <c r="I1142" s="103">
        <f>SUMIFS(ID!$P:$P,ID!$N:$N,$H1142)</f>
        <v>0</v>
      </c>
      <c r="J1142" s="99"/>
      <c r="K1142" s="103">
        <f>SUMIFS(ID!$T:$T,ID!$R:$R,$J1142)</f>
        <v>0</v>
      </c>
      <c r="L1142" s="99"/>
      <c r="M1142" s="103">
        <f>SUMIFS(ID!$X:$X,ID!$V:$V,$L1142)</f>
        <v>0</v>
      </c>
      <c r="N1142" s="99"/>
      <c r="O1142" s="103">
        <f>SUMIFS(ID!$AD:$AD,ID!$AB:$AB,$N1142)</f>
        <v>0</v>
      </c>
      <c r="P1142" s="99" t="str">
        <f t="shared" si="147"/>
        <v/>
      </c>
      <c r="Q1142" s="22">
        <f t="shared" si="146"/>
        <v>0</v>
      </c>
      <c r="R1142" s="30"/>
      <c r="S1142" s="22">
        <f t="shared" si="148"/>
        <v>0</v>
      </c>
      <c r="T1142" s="30"/>
      <c r="U1142" s="22">
        <f t="shared" si="149"/>
        <v>0</v>
      </c>
      <c r="V1142" s="78">
        <f t="shared" si="153"/>
        <v>0</v>
      </c>
      <c r="W1142" s="22">
        <f t="shared" si="150"/>
        <v>0</v>
      </c>
      <c r="X1142" s="76"/>
      <c r="Y1142" s="22">
        <f>IF(OR(X1142="",X1142=ФИО!$Q$8),0,IF(COUNTIF(X:X,X1142)=1,0,1))</f>
        <v>0</v>
      </c>
      <c r="AA1142" s="2">
        <f>INDEX(ФИО!B:B,SUMIFS(ФИО!D:D,ФИО!Q:Q,БЮДЖЕТ!X1142))</f>
        <v>0</v>
      </c>
    </row>
    <row r="1143" spans="1:27" x14ac:dyDescent="0.25">
      <c r="A1143" s="1"/>
      <c r="B1143" s="5">
        <f t="shared" si="151"/>
        <v>1143</v>
      </c>
      <c r="C1143" s="5" t="str">
        <f t="shared" si="152"/>
        <v/>
      </c>
      <c r="D1143" s="99"/>
      <c r="E1143" s="103">
        <f>SUMIFS(ID!$H:$H,ID!$F:$F,$D1143)</f>
        <v>0</v>
      </c>
      <c r="F1143" s="99"/>
      <c r="G1143" s="103">
        <f>SUMIFS(ID!$L:$L,ID!$J:$J,$F1143)</f>
        <v>0</v>
      </c>
      <c r="H1143" s="99"/>
      <c r="I1143" s="103">
        <f>SUMIFS(ID!$P:$P,ID!$N:$N,$H1143)</f>
        <v>0</v>
      </c>
      <c r="J1143" s="99"/>
      <c r="K1143" s="103">
        <f>SUMIFS(ID!$T:$T,ID!$R:$R,$J1143)</f>
        <v>0</v>
      </c>
      <c r="L1143" s="99"/>
      <c r="M1143" s="103">
        <f>SUMIFS(ID!$X:$X,ID!$V:$V,$L1143)</f>
        <v>0</v>
      </c>
      <c r="N1143" s="99"/>
      <c r="O1143" s="103">
        <f>SUMIFS(ID!$AD:$AD,ID!$AB:$AB,$N1143)</f>
        <v>0</v>
      </c>
      <c r="P1143" s="99" t="str">
        <f t="shared" si="147"/>
        <v/>
      </c>
      <c r="Q1143" s="22">
        <f t="shared" si="146"/>
        <v>0</v>
      </c>
      <c r="R1143" s="30"/>
      <c r="S1143" s="22">
        <f t="shared" si="148"/>
        <v>0</v>
      </c>
      <c r="T1143" s="30"/>
      <c r="U1143" s="22">
        <f t="shared" si="149"/>
        <v>0</v>
      </c>
      <c r="V1143" s="78">
        <f t="shared" si="153"/>
        <v>0</v>
      </c>
      <c r="W1143" s="22">
        <f t="shared" si="150"/>
        <v>0</v>
      </c>
      <c r="X1143" s="76"/>
      <c r="Y1143" s="22">
        <f>IF(OR(X1143="",X1143=ФИО!$Q$8),0,IF(COUNTIF(X:X,X1143)=1,0,1))</f>
        <v>0</v>
      </c>
      <c r="AA1143" s="2">
        <f>INDEX(ФИО!B:B,SUMIFS(ФИО!D:D,ФИО!Q:Q,БЮДЖЕТ!X1143))</f>
        <v>0</v>
      </c>
    </row>
    <row r="1144" spans="1:27" x14ac:dyDescent="0.25">
      <c r="A1144" s="1"/>
      <c r="B1144" s="5">
        <f t="shared" si="151"/>
        <v>1144</v>
      </c>
      <c r="C1144" s="5" t="str">
        <f t="shared" si="152"/>
        <v/>
      </c>
      <c r="D1144" s="99"/>
      <c r="E1144" s="103">
        <f>SUMIFS(ID!$H:$H,ID!$F:$F,$D1144)</f>
        <v>0</v>
      </c>
      <c r="F1144" s="99"/>
      <c r="G1144" s="103">
        <f>SUMIFS(ID!$L:$L,ID!$J:$J,$F1144)</f>
        <v>0</v>
      </c>
      <c r="H1144" s="99"/>
      <c r="I1144" s="103">
        <f>SUMIFS(ID!$P:$P,ID!$N:$N,$H1144)</f>
        <v>0</v>
      </c>
      <c r="J1144" s="99"/>
      <c r="K1144" s="103">
        <f>SUMIFS(ID!$T:$T,ID!$R:$R,$J1144)</f>
        <v>0</v>
      </c>
      <c r="L1144" s="99"/>
      <c r="M1144" s="103">
        <f>SUMIFS(ID!$X:$X,ID!$V:$V,$L1144)</f>
        <v>0</v>
      </c>
      <c r="N1144" s="99"/>
      <c r="O1144" s="103">
        <f>SUMIFS(ID!$AD:$AD,ID!$AB:$AB,$N1144)</f>
        <v>0</v>
      </c>
      <c r="P1144" s="99" t="str">
        <f t="shared" si="147"/>
        <v/>
      </c>
      <c r="Q1144" s="22">
        <f t="shared" si="146"/>
        <v>0</v>
      </c>
      <c r="R1144" s="30"/>
      <c r="S1144" s="22">
        <f t="shared" si="148"/>
        <v>0</v>
      </c>
      <c r="T1144" s="30"/>
      <c r="U1144" s="22">
        <f t="shared" si="149"/>
        <v>0</v>
      </c>
      <c r="V1144" s="78">
        <f t="shared" si="153"/>
        <v>0</v>
      </c>
      <c r="W1144" s="22">
        <f t="shared" si="150"/>
        <v>0</v>
      </c>
      <c r="X1144" s="76"/>
      <c r="Y1144" s="22">
        <f>IF(OR(X1144="",X1144=ФИО!$Q$8),0,IF(COUNTIF(X:X,X1144)=1,0,1))</f>
        <v>0</v>
      </c>
      <c r="AA1144" s="2">
        <f>INDEX(ФИО!B:B,SUMIFS(ФИО!D:D,ФИО!Q:Q,БЮДЖЕТ!X1144))</f>
        <v>0</v>
      </c>
    </row>
    <row r="1145" spans="1:27" x14ac:dyDescent="0.25">
      <c r="A1145" s="1"/>
      <c r="B1145" s="5">
        <f t="shared" si="151"/>
        <v>1145</v>
      </c>
      <c r="C1145" s="5" t="str">
        <f t="shared" si="152"/>
        <v/>
      </c>
      <c r="D1145" s="99"/>
      <c r="E1145" s="103">
        <f>SUMIFS(ID!$H:$H,ID!$F:$F,$D1145)</f>
        <v>0</v>
      </c>
      <c r="F1145" s="99"/>
      <c r="G1145" s="103">
        <f>SUMIFS(ID!$L:$L,ID!$J:$J,$F1145)</f>
        <v>0</v>
      </c>
      <c r="H1145" s="99"/>
      <c r="I1145" s="103">
        <f>SUMIFS(ID!$P:$P,ID!$N:$N,$H1145)</f>
        <v>0</v>
      </c>
      <c r="J1145" s="99"/>
      <c r="K1145" s="103">
        <f>SUMIFS(ID!$T:$T,ID!$R:$R,$J1145)</f>
        <v>0</v>
      </c>
      <c r="L1145" s="99"/>
      <c r="M1145" s="103">
        <f>SUMIFS(ID!$X:$X,ID!$V:$V,$L1145)</f>
        <v>0</v>
      </c>
      <c r="N1145" s="99"/>
      <c r="O1145" s="103">
        <f>SUMIFS(ID!$AD:$AD,ID!$AB:$AB,$N1145)</f>
        <v>0</v>
      </c>
      <c r="P1145" s="99" t="str">
        <f t="shared" si="147"/>
        <v/>
      </c>
      <c r="Q1145" s="22">
        <f t="shared" si="146"/>
        <v>0</v>
      </c>
      <c r="R1145" s="30"/>
      <c r="S1145" s="22">
        <f t="shared" si="148"/>
        <v>0</v>
      </c>
      <c r="T1145" s="30"/>
      <c r="U1145" s="22">
        <f t="shared" si="149"/>
        <v>0</v>
      </c>
      <c r="V1145" s="78">
        <f t="shared" si="153"/>
        <v>0</v>
      </c>
      <c r="W1145" s="22">
        <f t="shared" si="150"/>
        <v>0</v>
      </c>
      <c r="X1145" s="76"/>
      <c r="Y1145" s="22">
        <f>IF(OR(X1145="",X1145=ФИО!$Q$8),0,IF(COUNTIF(X:X,X1145)=1,0,1))</f>
        <v>0</v>
      </c>
      <c r="AA1145" s="2">
        <f>INDEX(ФИО!B:B,SUMIFS(ФИО!D:D,ФИО!Q:Q,БЮДЖЕТ!X1145))</f>
        <v>0</v>
      </c>
    </row>
    <row r="1146" spans="1:27" x14ac:dyDescent="0.25">
      <c r="A1146" s="1"/>
      <c r="B1146" s="5">
        <f t="shared" si="151"/>
        <v>1146</v>
      </c>
      <c r="C1146" s="5" t="str">
        <f t="shared" si="152"/>
        <v/>
      </c>
      <c r="D1146" s="99"/>
      <c r="E1146" s="103">
        <f>SUMIFS(ID!$H:$H,ID!$F:$F,$D1146)</f>
        <v>0</v>
      </c>
      <c r="F1146" s="99"/>
      <c r="G1146" s="103">
        <f>SUMIFS(ID!$L:$L,ID!$J:$J,$F1146)</f>
        <v>0</v>
      </c>
      <c r="H1146" s="99"/>
      <c r="I1146" s="103">
        <f>SUMIFS(ID!$P:$P,ID!$N:$N,$H1146)</f>
        <v>0</v>
      </c>
      <c r="J1146" s="99"/>
      <c r="K1146" s="103">
        <f>SUMIFS(ID!$T:$T,ID!$R:$R,$J1146)</f>
        <v>0</v>
      </c>
      <c r="L1146" s="99"/>
      <c r="M1146" s="103">
        <f>SUMIFS(ID!$X:$X,ID!$V:$V,$L1146)</f>
        <v>0</v>
      </c>
      <c r="N1146" s="99"/>
      <c r="O1146" s="103">
        <f>SUMIFS(ID!$AD:$AD,ID!$AB:$AB,$N1146)</f>
        <v>0</v>
      </c>
      <c r="P1146" s="99" t="str">
        <f t="shared" si="147"/>
        <v/>
      </c>
      <c r="Q1146" s="22">
        <f t="shared" si="146"/>
        <v>0</v>
      </c>
      <c r="R1146" s="30"/>
      <c r="S1146" s="22">
        <f t="shared" si="148"/>
        <v>0</v>
      </c>
      <c r="T1146" s="30"/>
      <c r="U1146" s="22">
        <f t="shared" si="149"/>
        <v>0</v>
      </c>
      <c r="V1146" s="78">
        <f t="shared" si="153"/>
        <v>0</v>
      </c>
      <c r="W1146" s="22">
        <f t="shared" si="150"/>
        <v>0</v>
      </c>
      <c r="X1146" s="76"/>
      <c r="Y1146" s="22">
        <f>IF(OR(X1146="",X1146=ФИО!$Q$8),0,IF(COUNTIF(X:X,X1146)=1,0,1))</f>
        <v>0</v>
      </c>
      <c r="AA1146" s="2">
        <f>INDEX(ФИО!B:B,SUMIFS(ФИО!D:D,ФИО!Q:Q,БЮДЖЕТ!X1146))</f>
        <v>0</v>
      </c>
    </row>
    <row r="1147" spans="1:27" x14ac:dyDescent="0.25">
      <c r="A1147" s="1"/>
      <c r="B1147" s="5">
        <f t="shared" si="151"/>
        <v>1147</v>
      </c>
      <c r="C1147" s="5" t="str">
        <f t="shared" si="152"/>
        <v/>
      </c>
      <c r="D1147" s="99"/>
      <c r="E1147" s="103">
        <f>SUMIFS(ID!$H:$H,ID!$F:$F,$D1147)</f>
        <v>0</v>
      </c>
      <c r="F1147" s="99"/>
      <c r="G1147" s="103">
        <f>SUMIFS(ID!$L:$L,ID!$J:$J,$F1147)</f>
        <v>0</v>
      </c>
      <c r="H1147" s="99"/>
      <c r="I1147" s="103">
        <f>SUMIFS(ID!$P:$P,ID!$N:$N,$H1147)</f>
        <v>0</v>
      </c>
      <c r="J1147" s="99"/>
      <c r="K1147" s="103">
        <f>SUMIFS(ID!$T:$T,ID!$R:$R,$J1147)</f>
        <v>0</v>
      </c>
      <c r="L1147" s="99"/>
      <c r="M1147" s="103">
        <f>SUMIFS(ID!$X:$X,ID!$V:$V,$L1147)</f>
        <v>0</v>
      </c>
      <c r="N1147" s="99"/>
      <c r="O1147" s="103">
        <f>SUMIFS(ID!$AD:$AD,ID!$AB:$AB,$N1147)</f>
        <v>0</v>
      </c>
      <c r="P1147" s="99" t="str">
        <f t="shared" si="147"/>
        <v/>
      </c>
      <c r="Q1147" s="22">
        <f t="shared" si="146"/>
        <v>0</v>
      </c>
      <c r="R1147" s="30"/>
      <c r="S1147" s="22">
        <f t="shared" si="148"/>
        <v>0</v>
      </c>
      <c r="T1147" s="30"/>
      <c r="U1147" s="22">
        <f t="shared" si="149"/>
        <v>0</v>
      </c>
      <c r="V1147" s="78">
        <f t="shared" si="153"/>
        <v>0</v>
      </c>
      <c r="W1147" s="22">
        <f t="shared" si="150"/>
        <v>0</v>
      </c>
      <c r="X1147" s="76"/>
      <c r="Y1147" s="22">
        <f>IF(OR(X1147="",X1147=ФИО!$Q$8),0,IF(COUNTIF(X:X,X1147)=1,0,1))</f>
        <v>0</v>
      </c>
      <c r="AA1147" s="2">
        <f>INDEX(ФИО!B:B,SUMIFS(ФИО!D:D,ФИО!Q:Q,БЮДЖЕТ!X1147))</f>
        <v>0</v>
      </c>
    </row>
    <row r="1148" spans="1:27" x14ac:dyDescent="0.25">
      <c r="A1148" s="1"/>
      <c r="B1148" s="5">
        <f t="shared" si="151"/>
        <v>1148</v>
      </c>
      <c r="C1148" s="5" t="str">
        <f t="shared" si="152"/>
        <v/>
      </c>
      <c r="D1148" s="99"/>
      <c r="E1148" s="103">
        <f>SUMIFS(ID!$H:$H,ID!$F:$F,$D1148)</f>
        <v>0</v>
      </c>
      <c r="F1148" s="99"/>
      <c r="G1148" s="103">
        <f>SUMIFS(ID!$L:$L,ID!$J:$J,$F1148)</f>
        <v>0</v>
      </c>
      <c r="H1148" s="99"/>
      <c r="I1148" s="103">
        <f>SUMIFS(ID!$P:$P,ID!$N:$N,$H1148)</f>
        <v>0</v>
      </c>
      <c r="J1148" s="99"/>
      <c r="K1148" s="103">
        <f>SUMIFS(ID!$T:$T,ID!$R:$R,$J1148)</f>
        <v>0</v>
      </c>
      <c r="L1148" s="99"/>
      <c r="M1148" s="103">
        <f>SUMIFS(ID!$X:$X,ID!$V:$V,$L1148)</f>
        <v>0</v>
      </c>
      <c r="N1148" s="99"/>
      <c r="O1148" s="103">
        <f>SUMIFS(ID!$AD:$AD,ID!$AB:$AB,$N1148)</f>
        <v>0</v>
      </c>
      <c r="P1148" s="99" t="str">
        <f t="shared" si="147"/>
        <v/>
      </c>
      <c r="Q1148" s="22">
        <f t="shared" si="146"/>
        <v>0</v>
      </c>
      <c r="R1148" s="30"/>
      <c r="S1148" s="22">
        <f t="shared" si="148"/>
        <v>0</v>
      </c>
      <c r="T1148" s="30"/>
      <c r="U1148" s="22">
        <f t="shared" si="149"/>
        <v>0</v>
      </c>
      <c r="V1148" s="78">
        <f t="shared" si="153"/>
        <v>0</v>
      </c>
      <c r="W1148" s="22">
        <f t="shared" si="150"/>
        <v>0</v>
      </c>
      <c r="X1148" s="76"/>
      <c r="Y1148" s="22">
        <f>IF(OR(X1148="",X1148=ФИО!$Q$8),0,IF(COUNTIF(X:X,X1148)=1,0,1))</f>
        <v>0</v>
      </c>
      <c r="AA1148" s="2">
        <f>INDEX(ФИО!B:B,SUMIFS(ФИО!D:D,ФИО!Q:Q,БЮДЖЕТ!X1148))</f>
        <v>0</v>
      </c>
    </row>
    <row r="1149" spans="1:27" x14ac:dyDescent="0.25">
      <c r="A1149" s="1"/>
      <c r="B1149" s="5">
        <f t="shared" si="151"/>
        <v>1149</v>
      </c>
      <c r="C1149" s="5" t="str">
        <f t="shared" si="152"/>
        <v/>
      </c>
      <c r="D1149" s="99"/>
      <c r="E1149" s="103">
        <f>SUMIFS(ID!$H:$H,ID!$F:$F,$D1149)</f>
        <v>0</v>
      </c>
      <c r="F1149" s="99"/>
      <c r="G1149" s="103">
        <f>SUMIFS(ID!$L:$L,ID!$J:$J,$F1149)</f>
        <v>0</v>
      </c>
      <c r="H1149" s="99"/>
      <c r="I1149" s="103">
        <f>SUMIFS(ID!$P:$P,ID!$N:$N,$H1149)</f>
        <v>0</v>
      </c>
      <c r="J1149" s="99"/>
      <c r="K1149" s="103">
        <f>SUMIFS(ID!$T:$T,ID!$R:$R,$J1149)</f>
        <v>0</v>
      </c>
      <c r="L1149" s="99"/>
      <c r="M1149" s="103">
        <f>SUMIFS(ID!$X:$X,ID!$V:$V,$L1149)</f>
        <v>0</v>
      </c>
      <c r="N1149" s="99"/>
      <c r="O1149" s="103">
        <f>SUMIFS(ID!$AD:$AD,ID!$AB:$AB,$N1149)</f>
        <v>0</v>
      </c>
      <c r="P1149" s="99" t="str">
        <f t="shared" si="147"/>
        <v/>
      </c>
      <c r="Q1149" s="22">
        <f t="shared" si="146"/>
        <v>0</v>
      </c>
      <c r="R1149" s="30"/>
      <c r="S1149" s="22">
        <f t="shared" si="148"/>
        <v>0</v>
      </c>
      <c r="T1149" s="30"/>
      <c r="U1149" s="22">
        <f t="shared" si="149"/>
        <v>0</v>
      </c>
      <c r="V1149" s="78">
        <f t="shared" si="153"/>
        <v>0</v>
      </c>
      <c r="W1149" s="22">
        <f t="shared" si="150"/>
        <v>0</v>
      </c>
      <c r="X1149" s="76"/>
      <c r="Y1149" s="22">
        <f>IF(OR(X1149="",X1149=ФИО!$Q$8),0,IF(COUNTIF(X:X,X1149)=1,0,1))</f>
        <v>0</v>
      </c>
      <c r="AA1149" s="2">
        <f>INDEX(ФИО!B:B,SUMIFS(ФИО!D:D,ФИО!Q:Q,БЮДЖЕТ!X1149))</f>
        <v>0</v>
      </c>
    </row>
    <row r="1150" spans="1:27" x14ac:dyDescent="0.25">
      <c r="A1150" s="1"/>
      <c r="B1150" s="5">
        <f t="shared" si="151"/>
        <v>1150</v>
      </c>
      <c r="C1150" s="5" t="str">
        <f t="shared" si="152"/>
        <v/>
      </c>
      <c r="D1150" s="99"/>
      <c r="E1150" s="103">
        <f>SUMIFS(ID!$H:$H,ID!$F:$F,$D1150)</f>
        <v>0</v>
      </c>
      <c r="F1150" s="99"/>
      <c r="G1150" s="103">
        <f>SUMIFS(ID!$L:$L,ID!$J:$J,$F1150)</f>
        <v>0</v>
      </c>
      <c r="H1150" s="99"/>
      <c r="I1150" s="103">
        <f>SUMIFS(ID!$P:$P,ID!$N:$N,$H1150)</f>
        <v>0</v>
      </c>
      <c r="J1150" s="99"/>
      <c r="K1150" s="103">
        <f>SUMIFS(ID!$T:$T,ID!$R:$R,$J1150)</f>
        <v>0</v>
      </c>
      <c r="L1150" s="99"/>
      <c r="M1150" s="103">
        <f>SUMIFS(ID!$X:$X,ID!$V:$V,$L1150)</f>
        <v>0</v>
      </c>
      <c r="N1150" s="99"/>
      <c r="O1150" s="103">
        <f>SUMIFS(ID!$AD:$AD,ID!$AB:$AB,$N1150)</f>
        <v>0</v>
      </c>
      <c r="P1150" s="99" t="str">
        <f t="shared" si="147"/>
        <v/>
      </c>
      <c r="Q1150" s="22">
        <f t="shared" si="146"/>
        <v>0</v>
      </c>
      <c r="R1150" s="30"/>
      <c r="S1150" s="22">
        <f t="shared" si="148"/>
        <v>0</v>
      </c>
      <c r="T1150" s="30"/>
      <c r="U1150" s="22">
        <f t="shared" si="149"/>
        <v>0</v>
      </c>
      <c r="V1150" s="78">
        <f t="shared" si="153"/>
        <v>0</v>
      </c>
      <c r="W1150" s="22">
        <f t="shared" si="150"/>
        <v>0</v>
      </c>
      <c r="X1150" s="76"/>
      <c r="Y1150" s="22">
        <f>IF(OR(X1150="",X1150=ФИО!$Q$8),0,IF(COUNTIF(X:X,X1150)=1,0,1))</f>
        <v>0</v>
      </c>
      <c r="AA1150" s="2">
        <f>INDEX(ФИО!B:B,SUMIFS(ФИО!D:D,ФИО!Q:Q,БЮДЖЕТ!X1150))</f>
        <v>0</v>
      </c>
    </row>
    <row r="1151" spans="1:27" x14ac:dyDescent="0.25">
      <c r="A1151" s="1"/>
      <c r="B1151" s="5">
        <f t="shared" si="151"/>
        <v>1151</v>
      </c>
      <c r="C1151" s="5" t="str">
        <f t="shared" si="152"/>
        <v/>
      </c>
      <c r="D1151" s="99"/>
      <c r="E1151" s="103">
        <f>SUMIFS(ID!$H:$H,ID!$F:$F,$D1151)</f>
        <v>0</v>
      </c>
      <c r="F1151" s="99"/>
      <c r="G1151" s="103">
        <f>SUMIFS(ID!$L:$L,ID!$J:$J,$F1151)</f>
        <v>0</v>
      </c>
      <c r="H1151" s="99"/>
      <c r="I1151" s="103">
        <f>SUMIFS(ID!$P:$P,ID!$N:$N,$H1151)</f>
        <v>0</v>
      </c>
      <c r="J1151" s="99"/>
      <c r="K1151" s="103">
        <f>SUMIFS(ID!$T:$T,ID!$R:$R,$J1151)</f>
        <v>0</v>
      </c>
      <c r="L1151" s="99"/>
      <c r="M1151" s="103">
        <f>SUMIFS(ID!$X:$X,ID!$V:$V,$L1151)</f>
        <v>0</v>
      </c>
      <c r="N1151" s="99"/>
      <c r="O1151" s="103">
        <f>SUMIFS(ID!$AD:$AD,ID!$AB:$AB,$N1151)</f>
        <v>0</v>
      </c>
      <c r="P1151" s="99" t="str">
        <f t="shared" si="147"/>
        <v/>
      </c>
      <c r="Q1151" s="22">
        <f t="shared" si="146"/>
        <v>0</v>
      </c>
      <c r="R1151" s="30"/>
      <c r="S1151" s="22">
        <f t="shared" si="148"/>
        <v>0</v>
      </c>
      <c r="T1151" s="30"/>
      <c r="U1151" s="22">
        <f t="shared" si="149"/>
        <v>0</v>
      </c>
      <c r="V1151" s="78">
        <f t="shared" si="153"/>
        <v>0</v>
      </c>
      <c r="W1151" s="22">
        <f t="shared" si="150"/>
        <v>0</v>
      </c>
      <c r="X1151" s="76"/>
      <c r="Y1151" s="22">
        <f>IF(OR(X1151="",X1151=ФИО!$Q$8),0,IF(COUNTIF(X:X,X1151)=1,0,1))</f>
        <v>0</v>
      </c>
      <c r="AA1151" s="2">
        <f>INDEX(ФИО!B:B,SUMIFS(ФИО!D:D,ФИО!Q:Q,БЮДЖЕТ!X1151))</f>
        <v>0</v>
      </c>
    </row>
    <row r="1152" spans="1:27" x14ac:dyDescent="0.25">
      <c r="A1152" s="1"/>
      <c r="B1152" s="5">
        <f t="shared" si="151"/>
        <v>1152</v>
      </c>
      <c r="C1152" s="5" t="str">
        <f t="shared" si="152"/>
        <v/>
      </c>
      <c r="D1152" s="99"/>
      <c r="E1152" s="103">
        <f>SUMIFS(ID!$H:$H,ID!$F:$F,$D1152)</f>
        <v>0</v>
      </c>
      <c r="F1152" s="99"/>
      <c r="G1152" s="103">
        <f>SUMIFS(ID!$L:$L,ID!$J:$J,$F1152)</f>
        <v>0</v>
      </c>
      <c r="H1152" s="99"/>
      <c r="I1152" s="103">
        <f>SUMIFS(ID!$P:$P,ID!$N:$N,$H1152)</f>
        <v>0</v>
      </c>
      <c r="J1152" s="99"/>
      <c r="K1152" s="103">
        <f>SUMIFS(ID!$T:$T,ID!$R:$R,$J1152)</f>
        <v>0</v>
      </c>
      <c r="L1152" s="99"/>
      <c r="M1152" s="103">
        <f>SUMIFS(ID!$X:$X,ID!$V:$V,$L1152)</f>
        <v>0</v>
      </c>
      <c r="N1152" s="99"/>
      <c r="O1152" s="103">
        <f>SUMIFS(ID!$AD:$AD,ID!$AB:$AB,$N1152)</f>
        <v>0</v>
      </c>
      <c r="P1152" s="99" t="str">
        <f t="shared" si="147"/>
        <v/>
      </c>
      <c r="Q1152" s="22">
        <f t="shared" si="146"/>
        <v>0</v>
      </c>
      <c r="R1152" s="30"/>
      <c r="S1152" s="22">
        <f t="shared" si="148"/>
        <v>0</v>
      </c>
      <c r="T1152" s="30"/>
      <c r="U1152" s="22">
        <f t="shared" si="149"/>
        <v>0</v>
      </c>
      <c r="V1152" s="78">
        <f t="shared" si="153"/>
        <v>0</v>
      </c>
      <c r="W1152" s="22">
        <f t="shared" si="150"/>
        <v>0</v>
      </c>
      <c r="X1152" s="76"/>
      <c r="Y1152" s="22">
        <f>IF(OR(X1152="",X1152=ФИО!$Q$8),0,IF(COUNTIF(X:X,X1152)=1,0,1))</f>
        <v>0</v>
      </c>
      <c r="AA1152" s="2">
        <f>INDEX(ФИО!B:B,SUMIFS(ФИО!D:D,ФИО!Q:Q,БЮДЖЕТ!X1152))</f>
        <v>0</v>
      </c>
    </row>
    <row r="1153" spans="1:27" x14ac:dyDescent="0.25">
      <c r="A1153" s="1"/>
      <c r="B1153" s="5">
        <f t="shared" si="151"/>
        <v>1153</v>
      </c>
      <c r="C1153" s="5" t="str">
        <f t="shared" si="152"/>
        <v/>
      </c>
      <c r="D1153" s="99"/>
      <c r="E1153" s="103">
        <f>SUMIFS(ID!$H:$H,ID!$F:$F,$D1153)</f>
        <v>0</v>
      </c>
      <c r="F1153" s="99"/>
      <c r="G1153" s="103">
        <f>SUMIFS(ID!$L:$L,ID!$J:$J,$F1153)</f>
        <v>0</v>
      </c>
      <c r="H1153" s="99"/>
      <c r="I1153" s="103">
        <f>SUMIFS(ID!$P:$P,ID!$N:$N,$H1153)</f>
        <v>0</v>
      </c>
      <c r="J1153" s="99"/>
      <c r="K1153" s="103">
        <f>SUMIFS(ID!$T:$T,ID!$R:$R,$J1153)</f>
        <v>0</v>
      </c>
      <c r="L1153" s="99"/>
      <c r="M1153" s="103">
        <f>SUMIFS(ID!$X:$X,ID!$V:$V,$L1153)</f>
        <v>0</v>
      </c>
      <c r="N1153" s="99"/>
      <c r="O1153" s="103">
        <f>SUMIFS(ID!$AD:$AD,ID!$AB:$AB,$N1153)</f>
        <v>0</v>
      </c>
      <c r="P1153" s="99" t="str">
        <f t="shared" si="147"/>
        <v/>
      </c>
      <c r="Q1153" s="22">
        <f t="shared" si="146"/>
        <v>0</v>
      </c>
      <c r="R1153" s="30"/>
      <c r="S1153" s="22">
        <f t="shared" si="148"/>
        <v>0</v>
      </c>
      <c r="T1153" s="30"/>
      <c r="U1153" s="22">
        <f t="shared" si="149"/>
        <v>0</v>
      </c>
      <c r="V1153" s="78">
        <f t="shared" si="153"/>
        <v>0</v>
      </c>
      <c r="W1153" s="22">
        <f t="shared" si="150"/>
        <v>0</v>
      </c>
      <c r="X1153" s="76"/>
      <c r="Y1153" s="22">
        <f>IF(OR(X1153="",X1153=ФИО!$Q$8),0,IF(COUNTIF(X:X,X1153)=1,0,1))</f>
        <v>0</v>
      </c>
      <c r="AA1153" s="2">
        <f>INDEX(ФИО!B:B,SUMIFS(ФИО!D:D,ФИО!Q:Q,БЮДЖЕТ!X1153))</f>
        <v>0</v>
      </c>
    </row>
    <row r="1154" spans="1:27" x14ac:dyDescent="0.25">
      <c r="A1154" s="1"/>
      <c r="B1154" s="5">
        <f t="shared" si="151"/>
        <v>1154</v>
      </c>
      <c r="C1154" s="5" t="str">
        <f t="shared" si="152"/>
        <v/>
      </c>
      <c r="D1154" s="99"/>
      <c r="E1154" s="103">
        <f>SUMIFS(ID!$H:$H,ID!$F:$F,$D1154)</f>
        <v>0</v>
      </c>
      <c r="F1154" s="99"/>
      <c r="G1154" s="103">
        <f>SUMIFS(ID!$L:$L,ID!$J:$J,$F1154)</f>
        <v>0</v>
      </c>
      <c r="H1154" s="99"/>
      <c r="I1154" s="103">
        <f>SUMIFS(ID!$P:$P,ID!$N:$N,$H1154)</f>
        <v>0</v>
      </c>
      <c r="J1154" s="99"/>
      <c r="K1154" s="103">
        <f>SUMIFS(ID!$T:$T,ID!$R:$R,$J1154)</f>
        <v>0</v>
      </c>
      <c r="L1154" s="99"/>
      <c r="M1154" s="103">
        <f>SUMIFS(ID!$X:$X,ID!$V:$V,$L1154)</f>
        <v>0</v>
      </c>
      <c r="N1154" s="99"/>
      <c r="O1154" s="103">
        <f>SUMIFS(ID!$AD:$AD,ID!$AB:$AB,$N1154)</f>
        <v>0</v>
      </c>
      <c r="P1154" s="99" t="str">
        <f t="shared" si="147"/>
        <v/>
      </c>
      <c r="Q1154" s="22">
        <f t="shared" si="146"/>
        <v>0</v>
      </c>
      <c r="R1154" s="30"/>
      <c r="S1154" s="22">
        <f t="shared" si="148"/>
        <v>0</v>
      </c>
      <c r="T1154" s="30"/>
      <c r="U1154" s="22">
        <f t="shared" si="149"/>
        <v>0</v>
      </c>
      <c r="V1154" s="78">
        <f t="shared" si="153"/>
        <v>0</v>
      </c>
      <c r="W1154" s="22">
        <f t="shared" si="150"/>
        <v>0</v>
      </c>
      <c r="X1154" s="76"/>
      <c r="Y1154" s="22">
        <f>IF(OR(X1154="",X1154=ФИО!$Q$8),0,IF(COUNTIF(X:X,X1154)=1,0,1))</f>
        <v>0</v>
      </c>
      <c r="AA1154" s="2">
        <f>INDEX(ФИО!B:B,SUMIFS(ФИО!D:D,ФИО!Q:Q,БЮДЖЕТ!X1154))</f>
        <v>0</v>
      </c>
    </row>
    <row r="1155" spans="1:27" x14ac:dyDescent="0.25">
      <c r="A1155" s="1"/>
      <c r="B1155" s="5">
        <f t="shared" si="151"/>
        <v>1155</v>
      </c>
      <c r="C1155" s="5" t="str">
        <f t="shared" si="152"/>
        <v/>
      </c>
      <c r="D1155" s="99"/>
      <c r="E1155" s="103">
        <f>SUMIFS(ID!$H:$H,ID!$F:$F,$D1155)</f>
        <v>0</v>
      </c>
      <c r="F1155" s="99"/>
      <c r="G1155" s="103">
        <f>SUMIFS(ID!$L:$L,ID!$J:$J,$F1155)</f>
        <v>0</v>
      </c>
      <c r="H1155" s="99"/>
      <c r="I1155" s="103">
        <f>SUMIFS(ID!$P:$P,ID!$N:$N,$H1155)</f>
        <v>0</v>
      </c>
      <c r="J1155" s="99"/>
      <c r="K1155" s="103">
        <f>SUMIFS(ID!$T:$T,ID!$R:$R,$J1155)</f>
        <v>0</v>
      </c>
      <c r="L1155" s="99"/>
      <c r="M1155" s="103">
        <f>SUMIFS(ID!$X:$X,ID!$V:$V,$L1155)</f>
        <v>0</v>
      </c>
      <c r="N1155" s="99"/>
      <c r="O1155" s="103">
        <f>SUMIFS(ID!$AD:$AD,ID!$AB:$AB,$N1155)</f>
        <v>0</v>
      </c>
      <c r="P1155" s="99" t="str">
        <f t="shared" si="147"/>
        <v/>
      </c>
      <c r="Q1155" s="22">
        <f t="shared" si="146"/>
        <v>0</v>
      </c>
      <c r="R1155" s="30"/>
      <c r="S1155" s="22">
        <f t="shared" si="148"/>
        <v>0</v>
      </c>
      <c r="T1155" s="30"/>
      <c r="U1155" s="22">
        <f t="shared" si="149"/>
        <v>0</v>
      </c>
      <c r="V1155" s="78">
        <f t="shared" si="153"/>
        <v>0</v>
      </c>
      <c r="W1155" s="22">
        <f t="shared" si="150"/>
        <v>0</v>
      </c>
      <c r="X1155" s="76"/>
      <c r="Y1155" s="22">
        <f>IF(OR(X1155="",X1155=ФИО!$Q$8),0,IF(COUNTIF(X:X,X1155)=1,0,1))</f>
        <v>0</v>
      </c>
      <c r="AA1155" s="2">
        <f>INDEX(ФИО!B:B,SUMIFS(ФИО!D:D,ФИО!Q:Q,БЮДЖЕТ!X1155))</f>
        <v>0</v>
      </c>
    </row>
    <row r="1156" spans="1:27" x14ac:dyDescent="0.25">
      <c r="A1156" s="1"/>
      <c r="B1156" s="5">
        <f t="shared" si="151"/>
        <v>1156</v>
      </c>
      <c r="C1156" s="5" t="str">
        <f t="shared" si="152"/>
        <v/>
      </c>
      <c r="D1156" s="99"/>
      <c r="E1156" s="103">
        <f>SUMIFS(ID!$H:$H,ID!$F:$F,$D1156)</f>
        <v>0</v>
      </c>
      <c r="F1156" s="99"/>
      <c r="G1156" s="103">
        <f>SUMIFS(ID!$L:$L,ID!$J:$J,$F1156)</f>
        <v>0</v>
      </c>
      <c r="H1156" s="99"/>
      <c r="I1156" s="103">
        <f>SUMIFS(ID!$P:$P,ID!$N:$N,$H1156)</f>
        <v>0</v>
      </c>
      <c r="J1156" s="99"/>
      <c r="K1156" s="103">
        <f>SUMIFS(ID!$T:$T,ID!$R:$R,$J1156)</f>
        <v>0</v>
      </c>
      <c r="L1156" s="99"/>
      <c r="M1156" s="103">
        <f>SUMIFS(ID!$X:$X,ID!$V:$V,$L1156)</f>
        <v>0</v>
      </c>
      <c r="N1156" s="99"/>
      <c r="O1156" s="103">
        <f>SUMIFS(ID!$AD:$AD,ID!$AB:$AB,$N1156)</f>
        <v>0</v>
      </c>
      <c r="P1156" s="99" t="str">
        <f t="shared" si="147"/>
        <v/>
      </c>
      <c r="Q1156" s="22">
        <f t="shared" si="146"/>
        <v>0</v>
      </c>
      <c r="R1156" s="30"/>
      <c r="S1156" s="22">
        <f t="shared" si="148"/>
        <v>0</v>
      </c>
      <c r="T1156" s="30"/>
      <c r="U1156" s="22">
        <f t="shared" si="149"/>
        <v>0</v>
      </c>
      <c r="V1156" s="78">
        <f t="shared" si="153"/>
        <v>0</v>
      </c>
      <c r="W1156" s="22">
        <f t="shared" si="150"/>
        <v>0</v>
      </c>
      <c r="X1156" s="76"/>
      <c r="Y1156" s="22">
        <f>IF(OR(X1156="",X1156=ФИО!$Q$8),0,IF(COUNTIF(X:X,X1156)=1,0,1))</f>
        <v>0</v>
      </c>
      <c r="AA1156" s="2">
        <f>INDEX(ФИО!B:B,SUMIFS(ФИО!D:D,ФИО!Q:Q,БЮДЖЕТ!X1156))</f>
        <v>0</v>
      </c>
    </row>
    <row r="1157" spans="1:27" x14ac:dyDescent="0.25">
      <c r="A1157" s="1"/>
      <c r="B1157" s="5">
        <f t="shared" si="151"/>
        <v>1157</v>
      </c>
      <c r="C1157" s="5" t="str">
        <f t="shared" si="152"/>
        <v/>
      </c>
      <c r="D1157" s="99"/>
      <c r="E1157" s="103">
        <f>SUMIFS(ID!$H:$H,ID!$F:$F,$D1157)</f>
        <v>0</v>
      </c>
      <c r="F1157" s="99"/>
      <c r="G1157" s="103">
        <f>SUMIFS(ID!$L:$L,ID!$J:$J,$F1157)</f>
        <v>0</v>
      </c>
      <c r="H1157" s="99"/>
      <c r="I1157" s="103">
        <f>SUMIFS(ID!$P:$P,ID!$N:$N,$H1157)</f>
        <v>0</v>
      </c>
      <c r="J1157" s="99"/>
      <c r="K1157" s="103">
        <f>SUMIFS(ID!$T:$T,ID!$R:$R,$J1157)</f>
        <v>0</v>
      </c>
      <c r="L1157" s="99"/>
      <c r="M1157" s="103">
        <f>SUMIFS(ID!$X:$X,ID!$V:$V,$L1157)</f>
        <v>0</v>
      </c>
      <c r="N1157" s="99"/>
      <c r="O1157" s="103">
        <f>SUMIFS(ID!$AD:$AD,ID!$AB:$AB,$N1157)</f>
        <v>0</v>
      </c>
      <c r="P1157" s="99" t="str">
        <f t="shared" si="147"/>
        <v/>
      </c>
      <c r="Q1157" s="22">
        <f t="shared" si="146"/>
        <v>0</v>
      </c>
      <c r="R1157" s="30"/>
      <c r="S1157" s="22">
        <f t="shared" si="148"/>
        <v>0</v>
      </c>
      <c r="T1157" s="30"/>
      <c r="U1157" s="22">
        <f t="shared" si="149"/>
        <v>0</v>
      </c>
      <c r="V1157" s="78">
        <f t="shared" si="153"/>
        <v>0</v>
      </c>
      <c r="W1157" s="22">
        <f t="shared" si="150"/>
        <v>0</v>
      </c>
      <c r="X1157" s="76"/>
      <c r="Y1157" s="22">
        <f>IF(OR(X1157="",X1157=ФИО!$Q$8),0,IF(COUNTIF(X:X,X1157)=1,0,1))</f>
        <v>0</v>
      </c>
      <c r="AA1157" s="2">
        <f>INDEX(ФИО!B:B,SUMIFS(ФИО!D:D,ФИО!Q:Q,БЮДЖЕТ!X1157))</f>
        <v>0</v>
      </c>
    </row>
    <row r="1158" spans="1:27" x14ac:dyDescent="0.25">
      <c r="A1158" s="1"/>
      <c r="B1158" s="5">
        <f t="shared" si="151"/>
        <v>1158</v>
      </c>
      <c r="C1158" s="5" t="str">
        <f t="shared" si="152"/>
        <v/>
      </c>
      <c r="D1158" s="99"/>
      <c r="E1158" s="103">
        <f>SUMIFS(ID!$H:$H,ID!$F:$F,$D1158)</f>
        <v>0</v>
      </c>
      <c r="F1158" s="99"/>
      <c r="G1158" s="103">
        <f>SUMIFS(ID!$L:$L,ID!$J:$J,$F1158)</f>
        <v>0</v>
      </c>
      <c r="H1158" s="99"/>
      <c r="I1158" s="103">
        <f>SUMIFS(ID!$P:$P,ID!$N:$N,$H1158)</f>
        <v>0</v>
      </c>
      <c r="J1158" s="99"/>
      <c r="K1158" s="103">
        <f>SUMIFS(ID!$T:$T,ID!$R:$R,$J1158)</f>
        <v>0</v>
      </c>
      <c r="L1158" s="99"/>
      <c r="M1158" s="103">
        <f>SUMIFS(ID!$X:$X,ID!$V:$V,$L1158)</f>
        <v>0</v>
      </c>
      <c r="N1158" s="99"/>
      <c r="O1158" s="103">
        <f>SUMIFS(ID!$AD:$AD,ID!$AB:$AB,$N1158)</f>
        <v>0</v>
      </c>
      <c r="P1158" s="99" t="str">
        <f t="shared" si="147"/>
        <v/>
      </c>
      <c r="Q1158" s="22">
        <f t="shared" si="146"/>
        <v>0</v>
      </c>
      <c r="R1158" s="30"/>
      <c r="S1158" s="22">
        <f t="shared" si="148"/>
        <v>0</v>
      </c>
      <c r="T1158" s="30"/>
      <c r="U1158" s="22">
        <f t="shared" si="149"/>
        <v>0</v>
      </c>
      <c r="V1158" s="78">
        <f t="shared" si="153"/>
        <v>0</v>
      </c>
      <c r="W1158" s="22">
        <f t="shared" si="150"/>
        <v>0</v>
      </c>
      <c r="X1158" s="76"/>
      <c r="Y1158" s="22">
        <f>IF(OR(X1158="",X1158=ФИО!$Q$8),0,IF(COUNTIF(X:X,X1158)=1,0,1))</f>
        <v>0</v>
      </c>
      <c r="AA1158" s="2">
        <f>INDEX(ФИО!B:B,SUMIFS(ФИО!D:D,ФИО!Q:Q,БЮДЖЕТ!X1158))</f>
        <v>0</v>
      </c>
    </row>
    <row r="1159" spans="1:27" x14ac:dyDescent="0.25">
      <c r="A1159" s="1"/>
      <c r="B1159" s="5">
        <f t="shared" si="151"/>
        <v>1159</v>
      </c>
      <c r="C1159" s="5" t="str">
        <f t="shared" si="152"/>
        <v/>
      </c>
      <c r="D1159" s="99"/>
      <c r="E1159" s="103">
        <f>SUMIFS(ID!$H:$H,ID!$F:$F,$D1159)</f>
        <v>0</v>
      </c>
      <c r="F1159" s="99"/>
      <c r="G1159" s="103">
        <f>SUMIFS(ID!$L:$L,ID!$J:$J,$F1159)</f>
        <v>0</v>
      </c>
      <c r="H1159" s="99"/>
      <c r="I1159" s="103">
        <f>SUMIFS(ID!$P:$P,ID!$N:$N,$H1159)</f>
        <v>0</v>
      </c>
      <c r="J1159" s="99"/>
      <c r="K1159" s="103">
        <f>SUMIFS(ID!$T:$T,ID!$R:$R,$J1159)</f>
        <v>0</v>
      </c>
      <c r="L1159" s="99"/>
      <c r="M1159" s="103">
        <f>SUMIFS(ID!$X:$X,ID!$V:$V,$L1159)</f>
        <v>0</v>
      </c>
      <c r="N1159" s="99"/>
      <c r="O1159" s="103">
        <f>SUMIFS(ID!$AD:$AD,ID!$AB:$AB,$N1159)</f>
        <v>0</v>
      </c>
      <c r="P1159" s="99" t="str">
        <f t="shared" si="147"/>
        <v/>
      </c>
      <c r="Q1159" s="22">
        <f t="shared" si="146"/>
        <v>0</v>
      </c>
      <c r="R1159" s="30"/>
      <c r="S1159" s="22">
        <f t="shared" si="148"/>
        <v>0</v>
      </c>
      <c r="T1159" s="30"/>
      <c r="U1159" s="22">
        <f t="shared" si="149"/>
        <v>0</v>
      </c>
      <c r="V1159" s="78">
        <f t="shared" si="153"/>
        <v>0</v>
      </c>
      <c r="W1159" s="22">
        <f t="shared" si="150"/>
        <v>0</v>
      </c>
      <c r="X1159" s="76"/>
      <c r="Y1159" s="22">
        <f>IF(OR(X1159="",X1159=ФИО!$Q$8),0,IF(COUNTIF(X:X,X1159)=1,0,1))</f>
        <v>0</v>
      </c>
      <c r="AA1159" s="2">
        <f>INDEX(ФИО!B:B,SUMIFS(ФИО!D:D,ФИО!Q:Q,БЮДЖЕТ!X1159))</f>
        <v>0</v>
      </c>
    </row>
    <row r="1160" spans="1:27" x14ac:dyDescent="0.25">
      <c r="A1160" s="1"/>
      <c r="B1160" s="5">
        <f t="shared" si="151"/>
        <v>1160</v>
      </c>
      <c r="C1160" s="5" t="str">
        <f t="shared" si="152"/>
        <v/>
      </c>
      <c r="D1160" s="99"/>
      <c r="E1160" s="103">
        <f>SUMIFS(ID!$H:$H,ID!$F:$F,$D1160)</f>
        <v>0</v>
      </c>
      <c r="F1160" s="99"/>
      <c r="G1160" s="103">
        <f>SUMIFS(ID!$L:$L,ID!$J:$J,$F1160)</f>
        <v>0</v>
      </c>
      <c r="H1160" s="99"/>
      <c r="I1160" s="103">
        <f>SUMIFS(ID!$P:$P,ID!$N:$N,$H1160)</f>
        <v>0</v>
      </c>
      <c r="J1160" s="99"/>
      <c r="K1160" s="103">
        <f>SUMIFS(ID!$T:$T,ID!$R:$R,$J1160)</f>
        <v>0</v>
      </c>
      <c r="L1160" s="99"/>
      <c r="M1160" s="103">
        <f>SUMIFS(ID!$X:$X,ID!$V:$V,$L1160)</f>
        <v>0</v>
      </c>
      <c r="N1160" s="99"/>
      <c r="O1160" s="103">
        <f>SUMIFS(ID!$AD:$AD,ID!$AB:$AB,$N1160)</f>
        <v>0</v>
      </c>
      <c r="P1160" s="99" t="str">
        <f t="shared" si="147"/>
        <v/>
      </c>
      <c r="Q1160" s="22">
        <f t="shared" si="146"/>
        <v>0</v>
      </c>
      <c r="R1160" s="30"/>
      <c r="S1160" s="22">
        <f t="shared" si="148"/>
        <v>0</v>
      </c>
      <c r="T1160" s="30"/>
      <c r="U1160" s="22">
        <f t="shared" si="149"/>
        <v>0</v>
      </c>
      <c r="V1160" s="78">
        <f t="shared" si="153"/>
        <v>0</v>
      </c>
      <c r="W1160" s="22">
        <f t="shared" si="150"/>
        <v>0</v>
      </c>
      <c r="X1160" s="76"/>
      <c r="Y1160" s="22">
        <f>IF(OR(X1160="",X1160=ФИО!$Q$8),0,IF(COUNTIF(X:X,X1160)=1,0,1))</f>
        <v>0</v>
      </c>
      <c r="AA1160" s="2">
        <f>INDEX(ФИО!B:B,SUMIFS(ФИО!D:D,ФИО!Q:Q,БЮДЖЕТ!X1160))</f>
        <v>0</v>
      </c>
    </row>
    <row r="1161" spans="1:27" x14ac:dyDescent="0.25">
      <c r="A1161" s="1"/>
      <c r="B1161" s="5">
        <f t="shared" si="151"/>
        <v>1161</v>
      </c>
      <c r="C1161" s="5" t="str">
        <f t="shared" si="152"/>
        <v/>
      </c>
      <c r="D1161" s="99"/>
      <c r="E1161" s="103">
        <f>SUMIFS(ID!$H:$H,ID!$F:$F,$D1161)</f>
        <v>0</v>
      </c>
      <c r="F1161" s="99"/>
      <c r="G1161" s="103">
        <f>SUMIFS(ID!$L:$L,ID!$J:$J,$F1161)</f>
        <v>0</v>
      </c>
      <c r="H1161" s="99"/>
      <c r="I1161" s="103">
        <f>SUMIFS(ID!$P:$P,ID!$N:$N,$H1161)</f>
        <v>0</v>
      </c>
      <c r="J1161" s="99"/>
      <c r="K1161" s="103">
        <f>SUMIFS(ID!$T:$T,ID!$R:$R,$J1161)</f>
        <v>0</v>
      </c>
      <c r="L1161" s="99"/>
      <c r="M1161" s="103">
        <f>SUMIFS(ID!$X:$X,ID!$V:$V,$L1161)</f>
        <v>0</v>
      </c>
      <c r="N1161" s="99"/>
      <c r="O1161" s="103">
        <f>SUMIFS(ID!$AD:$AD,ID!$AB:$AB,$N1161)</f>
        <v>0</v>
      </c>
      <c r="P1161" s="99" t="str">
        <f t="shared" si="147"/>
        <v/>
      </c>
      <c r="Q1161" s="22">
        <f t="shared" si="146"/>
        <v>0</v>
      </c>
      <c r="R1161" s="30"/>
      <c r="S1161" s="22">
        <f t="shared" si="148"/>
        <v>0</v>
      </c>
      <c r="T1161" s="30"/>
      <c r="U1161" s="22">
        <f t="shared" si="149"/>
        <v>0</v>
      </c>
      <c r="V1161" s="78">
        <f t="shared" si="153"/>
        <v>0</v>
      </c>
      <c r="W1161" s="22">
        <f t="shared" si="150"/>
        <v>0</v>
      </c>
      <c r="X1161" s="76"/>
      <c r="Y1161" s="22">
        <f>IF(OR(X1161="",X1161=ФИО!$Q$8),0,IF(COUNTIF(X:X,X1161)=1,0,1))</f>
        <v>0</v>
      </c>
      <c r="AA1161" s="2">
        <f>INDEX(ФИО!B:B,SUMIFS(ФИО!D:D,ФИО!Q:Q,БЮДЖЕТ!X1161))</f>
        <v>0</v>
      </c>
    </row>
    <row r="1162" spans="1:27" x14ac:dyDescent="0.25">
      <c r="A1162" s="1"/>
      <c r="B1162" s="5">
        <f t="shared" si="151"/>
        <v>1162</v>
      </c>
      <c r="C1162" s="5" t="str">
        <f t="shared" si="152"/>
        <v/>
      </c>
      <c r="D1162" s="99"/>
      <c r="E1162" s="103">
        <f>SUMIFS(ID!$H:$H,ID!$F:$F,$D1162)</f>
        <v>0</v>
      </c>
      <c r="F1162" s="99"/>
      <c r="G1162" s="103">
        <f>SUMIFS(ID!$L:$L,ID!$J:$J,$F1162)</f>
        <v>0</v>
      </c>
      <c r="H1162" s="99"/>
      <c r="I1162" s="103">
        <f>SUMIFS(ID!$P:$P,ID!$N:$N,$H1162)</f>
        <v>0</v>
      </c>
      <c r="J1162" s="99"/>
      <c r="K1162" s="103">
        <f>SUMIFS(ID!$T:$T,ID!$R:$R,$J1162)</f>
        <v>0</v>
      </c>
      <c r="L1162" s="99"/>
      <c r="M1162" s="103">
        <f>SUMIFS(ID!$X:$X,ID!$V:$V,$L1162)</f>
        <v>0</v>
      </c>
      <c r="N1162" s="99"/>
      <c r="O1162" s="103">
        <f>SUMIFS(ID!$AD:$AD,ID!$AB:$AB,$N1162)</f>
        <v>0</v>
      </c>
      <c r="P1162" s="99" t="str">
        <f t="shared" si="147"/>
        <v/>
      </c>
      <c r="Q1162" s="22">
        <f t="shared" si="146"/>
        <v>0</v>
      </c>
      <c r="R1162" s="30"/>
      <c r="S1162" s="22">
        <f t="shared" si="148"/>
        <v>0</v>
      </c>
      <c r="T1162" s="30"/>
      <c r="U1162" s="22">
        <f t="shared" si="149"/>
        <v>0</v>
      </c>
      <c r="V1162" s="78">
        <f t="shared" si="153"/>
        <v>0</v>
      </c>
      <c r="W1162" s="22">
        <f t="shared" si="150"/>
        <v>0</v>
      </c>
      <c r="X1162" s="76"/>
      <c r="Y1162" s="22">
        <f>IF(OR(X1162="",X1162=ФИО!$Q$8),0,IF(COUNTIF(X:X,X1162)=1,0,1))</f>
        <v>0</v>
      </c>
      <c r="AA1162" s="2">
        <f>INDEX(ФИО!B:B,SUMIFS(ФИО!D:D,ФИО!Q:Q,БЮДЖЕТ!X1162))</f>
        <v>0</v>
      </c>
    </row>
    <row r="1163" spans="1:27" x14ac:dyDescent="0.25">
      <c r="A1163" s="1"/>
      <c r="B1163" s="5">
        <f t="shared" si="151"/>
        <v>1163</v>
      </c>
      <c r="C1163" s="5" t="str">
        <f t="shared" si="152"/>
        <v/>
      </c>
      <c r="D1163" s="99"/>
      <c r="E1163" s="103">
        <f>SUMIFS(ID!$H:$H,ID!$F:$F,$D1163)</f>
        <v>0</v>
      </c>
      <c r="F1163" s="99"/>
      <c r="G1163" s="103">
        <f>SUMIFS(ID!$L:$L,ID!$J:$J,$F1163)</f>
        <v>0</v>
      </c>
      <c r="H1163" s="99"/>
      <c r="I1163" s="103">
        <f>SUMIFS(ID!$P:$P,ID!$N:$N,$H1163)</f>
        <v>0</v>
      </c>
      <c r="J1163" s="99"/>
      <c r="K1163" s="103">
        <f>SUMIFS(ID!$T:$T,ID!$R:$R,$J1163)</f>
        <v>0</v>
      </c>
      <c r="L1163" s="99"/>
      <c r="M1163" s="103">
        <f>SUMIFS(ID!$X:$X,ID!$V:$V,$L1163)</f>
        <v>0</v>
      </c>
      <c r="N1163" s="99"/>
      <c r="O1163" s="103">
        <f>SUMIFS(ID!$AD:$AD,ID!$AB:$AB,$N1163)</f>
        <v>0</v>
      </c>
      <c r="P1163" s="99" t="str">
        <f t="shared" si="147"/>
        <v/>
      </c>
      <c r="Q1163" s="22">
        <f t="shared" ref="Q1163:Q1226" si="154">IF(P1163="Ошибка!",1,IF(P1163="",0,IF(COUNTIF(P:P,P1163)=1,0,1)))</f>
        <v>0</v>
      </c>
      <c r="R1163" s="30"/>
      <c r="S1163" s="22">
        <f t="shared" si="148"/>
        <v>0</v>
      </c>
      <c r="T1163" s="30"/>
      <c r="U1163" s="22">
        <f t="shared" si="149"/>
        <v>0</v>
      </c>
      <c r="V1163" s="78">
        <f t="shared" si="153"/>
        <v>0</v>
      </c>
      <c r="W1163" s="22">
        <f t="shared" si="150"/>
        <v>0</v>
      </c>
      <c r="X1163" s="76"/>
      <c r="Y1163" s="22">
        <f>IF(OR(X1163="",X1163=ФИО!$Q$8),0,IF(COUNTIF(X:X,X1163)=1,0,1))</f>
        <v>0</v>
      </c>
      <c r="AA1163" s="2">
        <f>INDEX(ФИО!B:B,SUMIFS(ФИО!D:D,ФИО!Q:Q,БЮДЖЕТ!X1163))</f>
        <v>0</v>
      </c>
    </row>
    <row r="1164" spans="1:27" x14ac:dyDescent="0.25">
      <c r="A1164" s="1"/>
      <c r="B1164" s="5">
        <f t="shared" si="151"/>
        <v>1164</v>
      </c>
      <c r="C1164" s="5" t="str">
        <f t="shared" si="152"/>
        <v/>
      </c>
      <c r="D1164" s="99"/>
      <c r="E1164" s="103">
        <f>SUMIFS(ID!$H:$H,ID!$F:$F,$D1164)</f>
        <v>0</v>
      </c>
      <c r="F1164" s="99"/>
      <c r="G1164" s="103">
        <f>SUMIFS(ID!$L:$L,ID!$J:$J,$F1164)</f>
        <v>0</v>
      </c>
      <c r="H1164" s="99"/>
      <c r="I1164" s="103">
        <f>SUMIFS(ID!$P:$P,ID!$N:$N,$H1164)</f>
        <v>0</v>
      </c>
      <c r="J1164" s="99"/>
      <c r="K1164" s="103">
        <f>SUMIFS(ID!$T:$T,ID!$R:$R,$J1164)</f>
        <v>0</v>
      </c>
      <c r="L1164" s="99"/>
      <c r="M1164" s="103">
        <f>SUMIFS(ID!$X:$X,ID!$V:$V,$L1164)</f>
        <v>0</v>
      </c>
      <c r="N1164" s="99"/>
      <c r="O1164" s="103">
        <f>SUMIFS(ID!$AD:$AD,ID!$AB:$AB,$N1164)</f>
        <v>0</v>
      </c>
      <c r="P1164" s="99" t="str">
        <f t="shared" ref="P1164:P1227" si="155">IF(OR(N1164="",O1164=0),"",IF(OR(E1164=0,G1164=0,I1164=0,M1164=0),"Ошибка!",E1164&amp;"."&amp;G1164&amp;"."&amp;I1164&amp;"."&amp;M1164&amp;"."&amp;O1164))</f>
        <v/>
      </c>
      <c r="Q1164" s="22">
        <f t="shared" si="154"/>
        <v>0</v>
      </c>
      <c r="R1164" s="30"/>
      <c r="S1164" s="22">
        <f t="shared" si="148"/>
        <v>0</v>
      </c>
      <c r="T1164" s="30"/>
      <c r="U1164" s="22">
        <f t="shared" si="149"/>
        <v>0</v>
      </c>
      <c r="V1164" s="78">
        <f t="shared" si="153"/>
        <v>0</v>
      </c>
      <c r="W1164" s="22">
        <f t="shared" si="150"/>
        <v>0</v>
      </c>
      <c r="X1164" s="76"/>
      <c r="Y1164" s="22">
        <f>IF(OR(X1164="",X1164=ФИО!$Q$8),0,IF(COUNTIF(X:X,X1164)=1,0,1))</f>
        <v>0</v>
      </c>
      <c r="AA1164" s="2">
        <f>INDEX(ФИО!B:B,SUMIFS(ФИО!D:D,ФИО!Q:Q,БЮДЖЕТ!X1164))</f>
        <v>0</v>
      </c>
    </row>
    <row r="1165" spans="1:27" x14ac:dyDescent="0.25">
      <c r="A1165" s="1"/>
      <c r="B1165" s="5">
        <f t="shared" si="151"/>
        <v>1165</v>
      </c>
      <c r="C1165" s="5" t="str">
        <f t="shared" si="152"/>
        <v/>
      </c>
      <c r="D1165" s="99"/>
      <c r="E1165" s="103">
        <f>SUMIFS(ID!$H:$H,ID!$F:$F,$D1165)</f>
        <v>0</v>
      </c>
      <c r="F1165" s="99"/>
      <c r="G1165" s="103">
        <f>SUMIFS(ID!$L:$L,ID!$J:$J,$F1165)</f>
        <v>0</v>
      </c>
      <c r="H1165" s="99"/>
      <c r="I1165" s="103">
        <f>SUMIFS(ID!$P:$P,ID!$N:$N,$H1165)</f>
        <v>0</v>
      </c>
      <c r="J1165" s="99"/>
      <c r="K1165" s="103">
        <f>SUMIFS(ID!$T:$T,ID!$R:$R,$J1165)</f>
        <v>0</v>
      </c>
      <c r="L1165" s="99"/>
      <c r="M1165" s="103">
        <f>SUMIFS(ID!$X:$X,ID!$V:$V,$L1165)</f>
        <v>0</v>
      </c>
      <c r="N1165" s="99"/>
      <c r="O1165" s="103">
        <f>SUMIFS(ID!$AD:$AD,ID!$AB:$AB,$N1165)</f>
        <v>0</v>
      </c>
      <c r="P1165" s="99" t="str">
        <f t="shared" si="155"/>
        <v/>
      </c>
      <c r="Q1165" s="22">
        <f t="shared" si="154"/>
        <v>0</v>
      </c>
      <c r="R1165" s="30"/>
      <c r="S1165" s="22">
        <f t="shared" ref="S1165:S1228" si="156">IF(OR(AND($P1165&lt;&gt;"",R1165=0),AND($P1165="",AND(R1165&lt;&gt;0,R1165&lt;&gt;""))),1,0)</f>
        <v>0</v>
      </c>
      <c r="T1165" s="30"/>
      <c r="U1165" s="22">
        <f t="shared" ref="U1165:U1228" si="157">IF(OR(AND($P1165&lt;&gt;"",T1165=0),AND($P1165="",AND(T1165&lt;&gt;0,T1165&lt;&gt;""))),1,0)</f>
        <v>0</v>
      </c>
      <c r="V1165" s="78">
        <f t="shared" si="153"/>
        <v>0</v>
      </c>
      <c r="W1165" s="22">
        <f t="shared" ref="W1165:W1228" si="158">IF(OR(AND($P1165&lt;&gt;"",V1165=0),AND($P1165="",AND(V1165&lt;&gt;0,V1165&lt;&gt;""))),1,0)</f>
        <v>0</v>
      </c>
      <c r="X1165" s="76"/>
      <c r="Y1165" s="22">
        <f>IF(OR(X1165="",X1165=ФИО!$Q$8),0,IF(COUNTIF(X:X,X1165)=1,0,1))</f>
        <v>0</v>
      </c>
      <c r="AA1165" s="2">
        <f>INDEX(ФИО!B:B,SUMIFS(ФИО!D:D,ФИО!Q:Q,БЮДЖЕТ!X1165))</f>
        <v>0</v>
      </c>
    </row>
    <row r="1166" spans="1:27" x14ac:dyDescent="0.25">
      <c r="A1166" s="1"/>
      <c r="B1166" s="5">
        <f t="shared" ref="B1166:B1229" si="159">ROW(A1166)</f>
        <v>1166</v>
      </c>
      <c r="C1166" s="5" t="str">
        <f t="shared" si="152"/>
        <v/>
      </c>
      <c r="D1166" s="99"/>
      <c r="E1166" s="103">
        <f>SUMIFS(ID!$H:$H,ID!$F:$F,$D1166)</f>
        <v>0</v>
      </c>
      <c r="F1166" s="99"/>
      <c r="G1166" s="103">
        <f>SUMIFS(ID!$L:$L,ID!$J:$J,$F1166)</f>
        <v>0</v>
      </c>
      <c r="H1166" s="99"/>
      <c r="I1166" s="103">
        <f>SUMIFS(ID!$P:$P,ID!$N:$N,$H1166)</f>
        <v>0</v>
      </c>
      <c r="J1166" s="99"/>
      <c r="K1166" s="103">
        <f>SUMIFS(ID!$T:$T,ID!$R:$R,$J1166)</f>
        <v>0</v>
      </c>
      <c r="L1166" s="99"/>
      <c r="M1166" s="103">
        <f>SUMIFS(ID!$X:$X,ID!$V:$V,$L1166)</f>
        <v>0</v>
      </c>
      <c r="N1166" s="99"/>
      <c r="O1166" s="103">
        <f>SUMIFS(ID!$AD:$AD,ID!$AB:$AB,$N1166)</f>
        <v>0</v>
      </c>
      <c r="P1166" s="99" t="str">
        <f t="shared" si="155"/>
        <v/>
      </c>
      <c r="Q1166" s="22">
        <f t="shared" si="154"/>
        <v>0</v>
      </c>
      <c r="R1166" s="30"/>
      <c r="S1166" s="22">
        <f t="shared" si="156"/>
        <v>0</v>
      </c>
      <c r="T1166" s="30"/>
      <c r="U1166" s="22">
        <f t="shared" si="157"/>
        <v>0</v>
      </c>
      <c r="V1166" s="78">
        <f t="shared" si="153"/>
        <v>0</v>
      </c>
      <c r="W1166" s="22">
        <f t="shared" si="158"/>
        <v>0</v>
      </c>
      <c r="X1166" s="76"/>
      <c r="Y1166" s="22">
        <f>IF(OR(X1166="",X1166=ФИО!$Q$8),0,IF(COUNTIF(X:X,X1166)=1,0,1))</f>
        <v>0</v>
      </c>
      <c r="AA1166" s="2">
        <f>INDEX(ФИО!B:B,SUMIFS(ФИО!D:D,ФИО!Q:Q,БЮДЖЕТ!X1166))</f>
        <v>0</v>
      </c>
    </row>
    <row r="1167" spans="1:27" x14ac:dyDescent="0.25">
      <c r="A1167" s="1"/>
      <c r="B1167" s="5">
        <f t="shared" si="159"/>
        <v>1167</v>
      </c>
      <c r="C1167" s="5" t="str">
        <f t="shared" ref="C1167:C1230" si="160">IF(OR(P1167="",C1166=""),"",C1166+1)</f>
        <v/>
      </c>
      <c r="D1167" s="99"/>
      <c r="E1167" s="103">
        <f>SUMIFS(ID!$H:$H,ID!$F:$F,$D1167)</f>
        <v>0</v>
      </c>
      <c r="F1167" s="99"/>
      <c r="G1167" s="103">
        <f>SUMIFS(ID!$L:$L,ID!$J:$J,$F1167)</f>
        <v>0</v>
      </c>
      <c r="H1167" s="99"/>
      <c r="I1167" s="103">
        <f>SUMIFS(ID!$P:$P,ID!$N:$N,$H1167)</f>
        <v>0</v>
      </c>
      <c r="J1167" s="99"/>
      <c r="K1167" s="103">
        <f>SUMIFS(ID!$T:$T,ID!$R:$R,$J1167)</f>
        <v>0</v>
      </c>
      <c r="L1167" s="99"/>
      <c r="M1167" s="103">
        <f>SUMIFS(ID!$X:$X,ID!$V:$V,$L1167)</f>
        <v>0</v>
      </c>
      <c r="N1167" s="99"/>
      <c r="O1167" s="103">
        <f>SUMIFS(ID!$AD:$AD,ID!$AB:$AB,$N1167)</f>
        <v>0</v>
      </c>
      <c r="P1167" s="99" t="str">
        <f t="shared" si="155"/>
        <v/>
      </c>
      <c r="Q1167" s="22">
        <f t="shared" si="154"/>
        <v>0</v>
      </c>
      <c r="R1167" s="30"/>
      <c r="S1167" s="22">
        <f t="shared" si="156"/>
        <v>0</v>
      </c>
      <c r="T1167" s="30"/>
      <c r="U1167" s="22">
        <f t="shared" si="157"/>
        <v>0</v>
      </c>
      <c r="V1167" s="78">
        <f t="shared" si="153"/>
        <v>0</v>
      </c>
      <c r="W1167" s="22">
        <f t="shared" si="158"/>
        <v>0</v>
      </c>
      <c r="X1167" s="76"/>
      <c r="Y1167" s="22">
        <f>IF(OR(X1167="",X1167=ФИО!$Q$8),0,IF(COUNTIF(X:X,X1167)=1,0,1))</f>
        <v>0</v>
      </c>
      <c r="AA1167" s="2">
        <f>INDEX(ФИО!B:B,SUMIFS(ФИО!D:D,ФИО!Q:Q,БЮДЖЕТ!X1167))</f>
        <v>0</v>
      </c>
    </row>
    <row r="1168" spans="1:27" x14ac:dyDescent="0.25">
      <c r="A1168" s="1"/>
      <c r="B1168" s="5">
        <f t="shared" si="159"/>
        <v>1168</v>
      </c>
      <c r="C1168" s="5" t="str">
        <f t="shared" si="160"/>
        <v/>
      </c>
      <c r="D1168" s="99"/>
      <c r="E1168" s="103">
        <f>SUMIFS(ID!$H:$H,ID!$F:$F,$D1168)</f>
        <v>0</v>
      </c>
      <c r="F1168" s="99"/>
      <c r="G1168" s="103">
        <f>SUMIFS(ID!$L:$L,ID!$J:$J,$F1168)</f>
        <v>0</v>
      </c>
      <c r="H1168" s="99"/>
      <c r="I1168" s="103">
        <f>SUMIFS(ID!$P:$P,ID!$N:$N,$H1168)</f>
        <v>0</v>
      </c>
      <c r="J1168" s="99"/>
      <c r="K1168" s="103">
        <f>SUMIFS(ID!$T:$T,ID!$R:$R,$J1168)</f>
        <v>0</v>
      </c>
      <c r="L1168" s="99"/>
      <c r="M1168" s="103">
        <f>SUMIFS(ID!$X:$X,ID!$V:$V,$L1168)</f>
        <v>0</v>
      </c>
      <c r="N1168" s="99"/>
      <c r="O1168" s="103">
        <f>SUMIFS(ID!$AD:$AD,ID!$AB:$AB,$N1168)</f>
        <v>0</v>
      </c>
      <c r="P1168" s="99" t="str">
        <f t="shared" si="155"/>
        <v/>
      </c>
      <c r="Q1168" s="22">
        <f t="shared" si="154"/>
        <v>0</v>
      </c>
      <c r="R1168" s="30"/>
      <c r="S1168" s="22">
        <f t="shared" si="156"/>
        <v>0</v>
      </c>
      <c r="T1168" s="30"/>
      <c r="U1168" s="22">
        <f t="shared" si="157"/>
        <v>0</v>
      </c>
      <c r="V1168" s="78">
        <f t="shared" si="153"/>
        <v>0</v>
      </c>
      <c r="W1168" s="22">
        <f t="shared" si="158"/>
        <v>0</v>
      </c>
      <c r="X1168" s="76"/>
      <c r="Y1168" s="22">
        <f>IF(OR(X1168="",X1168=ФИО!$Q$8),0,IF(COUNTIF(X:X,X1168)=1,0,1))</f>
        <v>0</v>
      </c>
      <c r="AA1168" s="2">
        <f>INDEX(ФИО!B:B,SUMIFS(ФИО!D:D,ФИО!Q:Q,БЮДЖЕТ!X1168))</f>
        <v>0</v>
      </c>
    </row>
    <row r="1169" spans="1:27" x14ac:dyDescent="0.25">
      <c r="A1169" s="1"/>
      <c r="B1169" s="5">
        <f t="shared" si="159"/>
        <v>1169</v>
      </c>
      <c r="C1169" s="5" t="str">
        <f t="shared" si="160"/>
        <v/>
      </c>
      <c r="D1169" s="99"/>
      <c r="E1169" s="103">
        <f>SUMIFS(ID!$H:$H,ID!$F:$F,$D1169)</f>
        <v>0</v>
      </c>
      <c r="F1169" s="99"/>
      <c r="G1169" s="103">
        <f>SUMIFS(ID!$L:$L,ID!$J:$J,$F1169)</f>
        <v>0</v>
      </c>
      <c r="H1169" s="99"/>
      <c r="I1169" s="103">
        <f>SUMIFS(ID!$P:$P,ID!$N:$N,$H1169)</f>
        <v>0</v>
      </c>
      <c r="J1169" s="99"/>
      <c r="K1169" s="103">
        <f>SUMIFS(ID!$T:$T,ID!$R:$R,$J1169)</f>
        <v>0</v>
      </c>
      <c r="L1169" s="99"/>
      <c r="M1169" s="103">
        <f>SUMIFS(ID!$X:$X,ID!$V:$V,$L1169)</f>
        <v>0</v>
      </c>
      <c r="N1169" s="99"/>
      <c r="O1169" s="103">
        <f>SUMIFS(ID!$AD:$AD,ID!$AB:$AB,$N1169)</f>
        <v>0</v>
      </c>
      <c r="P1169" s="99" t="str">
        <f t="shared" si="155"/>
        <v/>
      </c>
      <c r="Q1169" s="22">
        <f t="shared" si="154"/>
        <v>0</v>
      </c>
      <c r="R1169" s="30"/>
      <c r="S1169" s="22">
        <f t="shared" si="156"/>
        <v>0</v>
      </c>
      <c r="T1169" s="30"/>
      <c r="U1169" s="22">
        <f t="shared" si="157"/>
        <v>0</v>
      </c>
      <c r="V1169" s="78">
        <f t="shared" si="153"/>
        <v>0</v>
      </c>
      <c r="W1169" s="22">
        <f t="shared" si="158"/>
        <v>0</v>
      </c>
      <c r="X1169" s="76"/>
      <c r="Y1169" s="22">
        <f>IF(OR(X1169="",X1169=ФИО!$Q$8),0,IF(COUNTIF(X:X,X1169)=1,0,1))</f>
        <v>0</v>
      </c>
      <c r="AA1169" s="2">
        <f>INDEX(ФИО!B:B,SUMIFS(ФИО!D:D,ФИО!Q:Q,БЮДЖЕТ!X1169))</f>
        <v>0</v>
      </c>
    </row>
    <row r="1170" spans="1:27" x14ac:dyDescent="0.25">
      <c r="A1170" s="1"/>
      <c r="B1170" s="5">
        <f t="shared" si="159"/>
        <v>1170</v>
      </c>
      <c r="C1170" s="5" t="str">
        <f t="shared" si="160"/>
        <v/>
      </c>
      <c r="D1170" s="99"/>
      <c r="E1170" s="103">
        <f>SUMIFS(ID!$H:$H,ID!$F:$F,$D1170)</f>
        <v>0</v>
      </c>
      <c r="F1170" s="99"/>
      <c r="G1170" s="103">
        <f>SUMIFS(ID!$L:$L,ID!$J:$J,$F1170)</f>
        <v>0</v>
      </c>
      <c r="H1170" s="99"/>
      <c r="I1170" s="103">
        <f>SUMIFS(ID!$P:$P,ID!$N:$N,$H1170)</f>
        <v>0</v>
      </c>
      <c r="J1170" s="99"/>
      <c r="K1170" s="103">
        <f>SUMIFS(ID!$T:$T,ID!$R:$R,$J1170)</f>
        <v>0</v>
      </c>
      <c r="L1170" s="99"/>
      <c r="M1170" s="103">
        <f>SUMIFS(ID!$X:$X,ID!$V:$V,$L1170)</f>
        <v>0</v>
      </c>
      <c r="N1170" s="99"/>
      <c r="O1170" s="103">
        <f>SUMIFS(ID!$AD:$AD,ID!$AB:$AB,$N1170)</f>
        <v>0</v>
      </c>
      <c r="P1170" s="99" t="str">
        <f t="shared" si="155"/>
        <v/>
      </c>
      <c r="Q1170" s="22">
        <f t="shared" si="154"/>
        <v>0</v>
      </c>
      <c r="R1170" s="30"/>
      <c r="S1170" s="22">
        <f t="shared" si="156"/>
        <v>0</v>
      </c>
      <c r="T1170" s="30"/>
      <c r="U1170" s="22">
        <f t="shared" si="157"/>
        <v>0</v>
      </c>
      <c r="V1170" s="78">
        <f t="shared" si="153"/>
        <v>0</v>
      </c>
      <c r="W1170" s="22">
        <f t="shared" si="158"/>
        <v>0</v>
      </c>
      <c r="X1170" s="76"/>
      <c r="Y1170" s="22">
        <f>IF(OR(X1170="",X1170=ФИО!$Q$8),0,IF(COUNTIF(X:X,X1170)=1,0,1))</f>
        <v>0</v>
      </c>
      <c r="AA1170" s="2">
        <f>INDEX(ФИО!B:B,SUMIFS(ФИО!D:D,ФИО!Q:Q,БЮДЖЕТ!X1170))</f>
        <v>0</v>
      </c>
    </row>
    <row r="1171" spans="1:27" x14ac:dyDescent="0.25">
      <c r="A1171" s="1"/>
      <c r="B1171" s="5">
        <f t="shared" si="159"/>
        <v>1171</v>
      </c>
      <c r="C1171" s="5" t="str">
        <f t="shared" si="160"/>
        <v/>
      </c>
      <c r="D1171" s="99"/>
      <c r="E1171" s="103">
        <f>SUMIFS(ID!$H:$H,ID!$F:$F,$D1171)</f>
        <v>0</v>
      </c>
      <c r="F1171" s="99"/>
      <c r="G1171" s="103">
        <f>SUMIFS(ID!$L:$L,ID!$J:$J,$F1171)</f>
        <v>0</v>
      </c>
      <c r="H1171" s="99"/>
      <c r="I1171" s="103">
        <f>SUMIFS(ID!$P:$P,ID!$N:$N,$H1171)</f>
        <v>0</v>
      </c>
      <c r="J1171" s="99"/>
      <c r="K1171" s="103">
        <f>SUMIFS(ID!$T:$T,ID!$R:$R,$J1171)</f>
        <v>0</v>
      </c>
      <c r="L1171" s="99"/>
      <c r="M1171" s="103">
        <f>SUMIFS(ID!$X:$X,ID!$V:$V,$L1171)</f>
        <v>0</v>
      </c>
      <c r="N1171" s="99"/>
      <c r="O1171" s="103">
        <f>SUMIFS(ID!$AD:$AD,ID!$AB:$AB,$N1171)</f>
        <v>0</v>
      </c>
      <c r="P1171" s="99" t="str">
        <f t="shared" si="155"/>
        <v/>
      </c>
      <c r="Q1171" s="22">
        <f t="shared" si="154"/>
        <v>0</v>
      </c>
      <c r="R1171" s="30"/>
      <c r="S1171" s="22">
        <f t="shared" si="156"/>
        <v>0</v>
      </c>
      <c r="T1171" s="30"/>
      <c r="U1171" s="22">
        <f t="shared" si="157"/>
        <v>0</v>
      </c>
      <c r="V1171" s="78">
        <f t="shared" si="153"/>
        <v>0</v>
      </c>
      <c r="W1171" s="22">
        <f t="shared" si="158"/>
        <v>0</v>
      </c>
      <c r="X1171" s="76"/>
      <c r="Y1171" s="22">
        <f>IF(OR(X1171="",X1171=ФИО!$Q$8),0,IF(COUNTIF(X:X,X1171)=1,0,1))</f>
        <v>0</v>
      </c>
      <c r="AA1171" s="2">
        <f>INDEX(ФИО!B:B,SUMIFS(ФИО!D:D,ФИО!Q:Q,БЮДЖЕТ!X1171))</f>
        <v>0</v>
      </c>
    </row>
    <row r="1172" spans="1:27" x14ac:dyDescent="0.25">
      <c r="A1172" s="1"/>
      <c r="B1172" s="5">
        <f t="shared" si="159"/>
        <v>1172</v>
      </c>
      <c r="C1172" s="5" t="str">
        <f t="shared" si="160"/>
        <v/>
      </c>
      <c r="D1172" s="99"/>
      <c r="E1172" s="103">
        <f>SUMIFS(ID!$H:$H,ID!$F:$F,$D1172)</f>
        <v>0</v>
      </c>
      <c r="F1172" s="99"/>
      <c r="G1172" s="103">
        <f>SUMIFS(ID!$L:$L,ID!$J:$J,$F1172)</f>
        <v>0</v>
      </c>
      <c r="H1172" s="99"/>
      <c r="I1172" s="103">
        <f>SUMIFS(ID!$P:$P,ID!$N:$N,$H1172)</f>
        <v>0</v>
      </c>
      <c r="J1172" s="99"/>
      <c r="K1172" s="103">
        <f>SUMIFS(ID!$T:$T,ID!$R:$R,$J1172)</f>
        <v>0</v>
      </c>
      <c r="L1172" s="99"/>
      <c r="M1172" s="103">
        <f>SUMIFS(ID!$X:$X,ID!$V:$V,$L1172)</f>
        <v>0</v>
      </c>
      <c r="N1172" s="99"/>
      <c r="O1172" s="103">
        <f>SUMIFS(ID!$AD:$AD,ID!$AB:$AB,$N1172)</f>
        <v>0</v>
      </c>
      <c r="P1172" s="99" t="str">
        <f t="shared" si="155"/>
        <v/>
      </c>
      <c r="Q1172" s="22">
        <f t="shared" si="154"/>
        <v>0</v>
      </c>
      <c r="R1172" s="30"/>
      <c r="S1172" s="22">
        <f t="shared" si="156"/>
        <v>0</v>
      </c>
      <c r="T1172" s="30"/>
      <c r="U1172" s="22">
        <f t="shared" si="157"/>
        <v>0</v>
      </c>
      <c r="V1172" s="78">
        <f t="shared" si="153"/>
        <v>0</v>
      </c>
      <c r="W1172" s="22">
        <f t="shared" si="158"/>
        <v>0</v>
      </c>
      <c r="X1172" s="76"/>
      <c r="Y1172" s="22">
        <f>IF(OR(X1172="",X1172=ФИО!$Q$8),0,IF(COUNTIF(X:X,X1172)=1,0,1))</f>
        <v>0</v>
      </c>
      <c r="AA1172" s="2">
        <f>INDEX(ФИО!B:B,SUMIFS(ФИО!D:D,ФИО!Q:Q,БЮДЖЕТ!X1172))</f>
        <v>0</v>
      </c>
    </row>
    <row r="1173" spans="1:27" x14ac:dyDescent="0.25">
      <c r="A1173" s="1"/>
      <c r="B1173" s="5">
        <f t="shared" si="159"/>
        <v>1173</v>
      </c>
      <c r="C1173" s="5" t="str">
        <f t="shared" si="160"/>
        <v/>
      </c>
      <c r="D1173" s="99"/>
      <c r="E1173" s="103">
        <f>SUMIFS(ID!$H:$H,ID!$F:$F,$D1173)</f>
        <v>0</v>
      </c>
      <c r="F1173" s="99"/>
      <c r="G1173" s="103">
        <f>SUMIFS(ID!$L:$L,ID!$J:$J,$F1173)</f>
        <v>0</v>
      </c>
      <c r="H1173" s="99"/>
      <c r="I1173" s="103">
        <f>SUMIFS(ID!$P:$P,ID!$N:$N,$H1173)</f>
        <v>0</v>
      </c>
      <c r="J1173" s="99"/>
      <c r="K1173" s="103">
        <f>SUMIFS(ID!$T:$T,ID!$R:$R,$J1173)</f>
        <v>0</v>
      </c>
      <c r="L1173" s="99"/>
      <c r="M1173" s="103">
        <f>SUMIFS(ID!$X:$X,ID!$V:$V,$L1173)</f>
        <v>0</v>
      </c>
      <c r="N1173" s="99"/>
      <c r="O1173" s="103">
        <f>SUMIFS(ID!$AD:$AD,ID!$AB:$AB,$N1173)</f>
        <v>0</v>
      </c>
      <c r="P1173" s="99" t="str">
        <f t="shared" si="155"/>
        <v/>
      </c>
      <c r="Q1173" s="22">
        <f t="shared" si="154"/>
        <v>0</v>
      </c>
      <c r="R1173" s="30"/>
      <c r="S1173" s="22">
        <f t="shared" si="156"/>
        <v>0</v>
      </c>
      <c r="T1173" s="30"/>
      <c r="U1173" s="22">
        <f t="shared" si="157"/>
        <v>0</v>
      </c>
      <c r="V1173" s="78">
        <f t="shared" si="153"/>
        <v>0</v>
      </c>
      <c r="W1173" s="22">
        <f t="shared" si="158"/>
        <v>0</v>
      </c>
      <c r="X1173" s="76"/>
      <c r="Y1173" s="22">
        <f>IF(OR(X1173="",X1173=ФИО!$Q$8),0,IF(COUNTIF(X:X,X1173)=1,0,1))</f>
        <v>0</v>
      </c>
      <c r="AA1173" s="2">
        <f>INDEX(ФИО!B:B,SUMIFS(ФИО!D:D,ФИО!Q:Q,БЮДЖЕТ!X1173))</f>
        <v>0</v>
      </c>
    </row>
    <row r="1174" spans="1:27" x14ac:dyDescent="0.25">
      <c r="A1174" s="1"/>
      <c r="B1174" s="5">
        <f t="shared" si="159"/>
        <v>1174</v>
      </c>
      <c r="C1174" s="5" t="str">
        <f t="shared" si="160"/>
        <v/>
      </c>
      <c r="D1174" s="99"/>
      <c r="E1174" s="103">
        <f>SUMIFS(ID!$H:$H,ID!$F:$F,$D1174)</f>
        <v>0</v>
      </c>
      <c r="F1174" s="99"/>
      <c r="G1174" s="103">
        <f>SUMIFS(ID!$L:$L,ID!$J:$J,$F1174)</f>
        <v>0</v>
      </c>
      <c r="H1174" s="99"/>
      <c r="I1174" s="103">
        <f>SUMIFS(ID!$P:$P,ID!$N:$N,$H1174)</f>
        <v>0</v>
      </c>
      <c r="J1174" s="99"/>
      <c r="K1174" s="103">
        <f>SUMIFS(ID!$T:$T,ID!$R:$R,$J1174)</f>
        <v>0</v>
      </c>
      <c r="L1174" s="99"/>
      <c r="M1174" s="103">
        <f>SUMIFS(ID!$X:$X,ID!$V:$V,$L1174)</f>
        <v>0</v>
      </c>
      <c r="N1174" s="99"/>
      <c r="O1174" s="103">
        <f>SUMIFS(ID!$AD:$AD,ID!$AB:$AB,$N1174)</f>
        <v>0</v>
      </c>
      <c r="P1174" s="99" t="str">
        <f t="shared" si="155"/>
        <v/>
      </c>
      <c r="Q1174" s="22">
        <f t="shared" si="154"/>
        <v>0</v>
      </c>
      <c r="R1174" s="30"/>
      <c r="S1174" s="22">
        <f t="shared" si="156"/>
        <v>0</v>
      </c>
      <c r="T1174" s="30"/>
      <c r="U1174" s="22">
        <f t="shared" si="157"/>
        <v>0</v>
      </c>
      <c r="V1174" s="78">
        <f t="shared" si="153"/>
        <v>0</v>
      </c>
      <c r="W1174" s="22">
        <f t="shared" si="158"/>
        <v>0</v>
      </c>
      <c r="X1174" s="76"/>
      <c r="Y1174" s="22">
        <f>IF(OR(X1174="",X1174=ФИО!$Q$8),0,IF(COUNTIF(X:X,X1174)=1,0,1))</f>
        <v>0</v>
      </c>
      <c r="AA1174" s="2">
        <f>INDEX(ФИО!B:B,SUMIFS(ФИО!D:D,ФИО!Q:Q,БЮДЖЕТ!X1174))</f>
        <v>0</v>
      </c>
    </row>
    <row r="1175" spans="1:27" x14ac:dyDescent="0.25">
      <c r="A1175" s="1"/>
      <c r="B1175" s="5">
        <f t="shared" si="159"/>
        <v>1175</v>
      </c>
      <c r="C1175" s="5" t="str">
        <f t="shared" si="160"/>
        <v/>
      </c>
      <c r="D1175" s="99"/>
      <c r="E1175" s="103">
        <f>SUMIFS(ID!$H:$H,ID!$F:$F,$D1175)</f>
        <v>0</v>
      </c>
      <c r="F1175" s="99"/>
      <c r="G1175" s="103">
        <f>SUMIFS(ID!$L:$L,ID!$J:$J,$F1175)</f>
        <v>0</v>
      </c>
      <c r="H1175" s="99"/>
      <c r="I1175" s="103">
        <f>SUMIFS(ID!$P:$P,ID!$N:$N,$H1175)</f>
        <v>0</v>
      </c>
      <c r="J1175" s="99"/>
      <c r="K1175" s="103">
        <f>SUMIFS(ID!$T:$T,ID!$R:$R,$J1175)</f>
        <v>0</v>
      </c>
      <c r="L1175" s="99"/>
      <c r="M1175" s="103">
        <f>SUMIFS(ID!$X:$X,ID!$V:$V,$L1175)</f>
        <v>0</v>
      </c>
      <c r="N1175" s="99"/>
      <c r="O1175" s="103">
        <f>SUMIFS(ID!$AD:$AD,ID!$AB:$AB,$N1175)</f>
        <v>0</v>
      </c>
      <c r="P1175" s="99" t="str">
        <f t="shared" si="155"/>
        <v/>
      </c>
      <c r="Q1175" s="22">
        <f t="shared" si="154"/>
        <v>0</v>
      </c>
      <c r="R1175" s="30"/>
      <c r="S1175" s="22">
        <f t="shared" si="156"/>
        <v>0</v>
      </c>
      <c r="T1175" s="30"/>
      <c r="U1175" s="22">
        <f t="shared" si="157"/>
        <v>0</v>
      </c>
      <c r="V1175" s="78">
        <f t="shared" si="153"/>
        <v>0</v>
      </c>
      <c r="W1175" s="22">
        <f t="shared" si="158"/>
        <v>0</v>
      </c>
      <c r="X1175" s="76"/>
      <c r="Y1175" s="22">
        <f>IF(OR(X1175="",X1175=ФИО!$Q$8),0,IF(COUNTIF(X:X,X1175)=1,0,1))</f>
        <v>0</v>
      </c>
      <c r="AA1175" s="2">
        <f>INDEX(ФИО!B:B,SUMIFS(ФИО!D:D,ФИО!Q:Q,БЮДЖЕТ!X1175))</f>
        <v>0</v>
      </c>
    </row>
    <row r="1176" spans="1:27" x14ac:dyDescent="0.25">
      <c r="A1176" s="1"/>
      <c r="B1176" s="5">
        <f t="shared" si="159"/>
        <v>1176</v>
      </c>
      <c r="C1176" s="5" t="str">
        <f t="shared" si="160"/>
        <v/>
      </c>
      <c r="D1176" s="99"/>
      <c r="E1176" s="103">
        <f>SUMIFS(ID!$H:$H,ID!$F:$F,$D1176)</f>
        <v>0</v>
      </c>
      <c r="F1176" s="99"/>
      <c r="G1176" s="103">
        <f>SUMIFS(ID!$L:$L,ID!$J:$J,$F1176)</f>
        <v>0</v>
      </c>
      <c r="H1176" s="99"/>
      <c r="I1176" s="103">
        <f>SUMIFS(ID!$P:$P,ID!$N:$N,$H1176)</f>
        <v>0</v>
      </c>
      <c r="J1176" s="99"/>
      <c r="K1176" s="103">
        <f>SUMIFS(ID!$T:$T,ID!$R:$R,$J1176)</f>
        <v>0</v>
      </c>
      <c r="L1176" s="99"/>
      <c r="M1176" s="103">
        <f>SUMIFS(ID!$X:$X,ID!$V:$V,$L1176)</f>
        <v>0</v>
      </c>
      <c r="N1176" s="99"/>
      <c r="O1176" s="103">
        <f>SUMIFS(ID!$AD:$AD,ID!$AB:$AB,$N1176)</f>
        <v>0</v>
      </c>
      <c r="P1176" s="99" t="str">
        <f t="shared" si="155"/>
        <v/>
      </c>
      <c r="Q1176" s="22">
        <f t="shared" si="154"/>
        <v>0</v>
      </c>
      <c r="R1176" s="30"/>
      <c r="S1176" s="22">
        <f t="shared" si="156"/>
        <v>0</v>
      </c>
      <c r="T1176" s="30"/>
      <c r="U1176" s="22">
        <f t="shared" si="157"/>
        <v>0</v>
      </c>
      <c r="V1176" s="78">
        <f t="shared" si="153"/>
        <v>0</v>
      </c>
      <c r="W1176" s="22">
        <f t="shared" si="158"/>
        <v>0</v>
      </c>
      <c r="X1176" s="76"/>
      <c r="Y1176" s="22">
        <f>IF(OR(X1176="",X1176=ФИО!$Q$8),0,IF(COUNTIF(X:X,X1176)=1,0,1))</f>
        <v>0</v>
      </c>
      <c r="AA1176" s="2">
        <f>INDEX(ФИО!B:B,SUMIFS(ФИО!D:D,ФИО!Q:Q,БЮДЖЕТ!X1176))</f>
        <v>0</v>
      </c>
    </row>
    <row r="1177" spans="1:27" x14ac:dyDescent="0.25">
      <c r="A1177" s="1"/>
      <c r="B1177" s="5">
        <f t="shared" si="159"/>
        <v>1177</v>
      </c>
      <c r="C1177" s="5" t="str">
        <f t="shared" si="160"/>
        <v/>
      </c>
      <c r="D1177" s="99"/>
      <c r="E1177" s="103">
        <f>SUMIFS(ID!$H:$H,ID!$F:$F,$D1177)</f>
        <v>0</v>
      </c>
      <c r="F1177" s="99"/>
      <c r="G1177" s="103">
        <f>SUMIFS(ID!$L:$L,ID!$J:$J,$F1177)</f>
        <v>0</v>
      </c>
      <c r="H1177" s="99"/>
      <c r="I1177" s="103">
        <f>SUMIFS(ID!$P:$P,ID!$N:$N,$H1177)</f>
        <v>0</v>
      </c>
      <c r="J1177" s="99"/>
      <c r="K1177" s="103">
        <f>SUMIFS(ID!$T:$T,ID!$R:$R,$J1177)</f>
        <v>0</v>
      </c>
      <c r="L1177" s="99"/>
      <c r="M1177" s="103">
        <f>SUMIFS(ID!$X:$X,ID!$V:$V,$L1177)</f>
        <v>0</v>
      </c>
      <c r="N1177" s="99"/>
      <c r="O1177" s="103">
        <f>SUMIFS(ID!$AD:$AD,ID!$AB:$AB,$N1177)</f>
        <v>0</v>
      </c>
      <c r="P1177" s="99" t="str">
        <f t="shared" si="155"/>
        <v/>
      </c>
      <c r="Q1177" s="22">
        <f t="shared" si="154"/>
        <v>0</v>
      </c>
      <c r="R1177" s="30"/>
      <c r="S1177" s="22">
        <f t="shared" si="156"/>
        <v>0</v>
      </c>
      <c r="T1177" s="30"/>
      <c r="U1177" s="22">
        <f t="shared" si="157"/>
        <v>0</v>
      </c>
      <c r="V1177" s="78">
        <f t="shared" si="153"/>
        <v>0</v>
      </c>
      <c r="W1177" s="22">
        <f t="shared" si="158"/>
        <v>0</v>
      </c>
      <c r="X1177" s="76"/>
      <c r="Y1177" s="22">
        <f>IF(OR(X1177="",X1177=ФИО!$Q$8),0,IF(COUNTIF(X:X,X1177)=1,0,1))</f>
        <v>0</v>
      </c>
      <c r="AA1177" s="2">
        <f>INDEX(ФИО!B:B,SUMIFS(ФИО!D:D,ФИО!Q:Q,БЮДЖЕТ!X1177))</f>
        <v>0</v>
      </c>
    </row>
    <row r="1178" spans="1:27" x14ac:dyDescent="0.25">
      <c r="A1178" s="1"/>
      <c r="B1178" s="5">
        <f t="shared" si="159"/>
        <v>1178</v>
      </c>
      <c r="C1178" s="5" t="str">
        <f t="shared" si="160"/>
        <v/>
      </c>
      <c r="D1178" s="99"/>
      <c r="E1178" s="103">
        <f>SUMIFS(ID!$H:$H,ID!$F:$F,$D1178)</f>
        <v>0</v>
      </c>
      <c r="F1178" s="99"/>
      <c r="G1178" s="103">
        <f>SUMIFS(ID!$L:$L,ID!$J:$J,$F1178)</f>
        <v>0</v>
      </c>
      <c r="H1178" s="99"/>
      <c r="I1178" s="103">
        <f>SUMIFS(ID!$P:$P,ID!$N:$N,$H1178)</f>
        <v>0</v>
      </c>
      <c r="J1178" s="99"/>
      <c r="K1178" s="103">
        <f>SUMIFS(ID!$T:$T,ID!$R:$R,$J1178)</f>
        <v>0</v>
      </c>
      <c r="L1178" s="99"/>
      <c r="M1178" s="103">
        <f>SUMIFS(ID!$X:$X,ID!$V:$V,$L1178)</f>
        <v>0</v>
      </c>
      <c r="N1178" s="99"/>
      <c r="O1178" s="103">
        <f>SUMIFS(ID!$AD:$AD,ID!$AB:$AB,$N1178)</f>
        <v>0</v>
      </c>
      <c r="P1178" s="99" t="str">
        <f t="shared" si="155"/>
        <v/>
      </c>
      <c r="Q1178" s="22">
        <f t="shared" si="154"/>
        <v>0</v>
      </c>
      <c r="R1178" s="30"/>
      <c r="S1178" s="22">
        <f t="shared" si="156"/>
        <v>0</v>
      </c>
      <c r="T1178" s="30"/>
      <c r="U1178" s="22">
        <f t="shared" si="157"/>
        <v>0</v>
      </c>
      <c r="V1178" s="78">
        <f t="shared" si="153"/>
        <v>0</v>
      </c>
      <c r="W1178" s="22">
        <f t="shared" si="158"/>
        <v>0</v>
      </c>
      <c r="X1178" s="76"/>
      <c r="Y1178" s="22">
        <f>IF(OR(X1178="",X1178=ФИО!$Q$8),0,IF(COUNTIF(X:X,X1178)=1,0,1))</f>
        <v>0</v>
      </c>
      <c r="AA1178" s="2">
        <f>INDEX(ФИО!B:B,SUMIFS(ФИО!D:D,ФИО!Q:Q,БЮДЖЕТ!X1178))</f>
        <v>0</v>
      </c>
    </row>
    <row r="1179" spans="1:27" x14ac:dyDescent="0.25">
      <c r="A1179" s="1"/>
      <c r="B1179" s="5">
        <f t="shared" si="159"/>
        <v>1179</v>
      </c>
      <c r="C1179" s="5" t="str">
        <f t="shared" si="160"/>
        <v/>
      </c>
      <c r="D1179" s="99"/>
      <c r="E1179" s="103">
        <f>SUMIFS(ID!$H:$H,ID!$F:$F,$D1179)</f>
        <v>0</v>
      </c>
      <c r="F1179" s="99"/>
      <c r="G1179" s="103">
        <f>SUMIFS(ID!$L:$L,ID!$J:$J,$F1179)</f>
        <v>0</v>
      </c>
      <c r="H1179" s="99"/>
      <c r="I1179" s="103">
        <f>SUMIFS(ID!$P:$P,ID!$N:$N,$H1179)</f>
        <v>0</v>
      </c>
      <c r="J1179" s="99"/>
      <c r="K1179" s="103">
        <f>SUMIFS(ID!$T:$T,ID!$R:$R,$J1179)</f>
        <v>0</v>
      </c>
      <c r="L1179" s="99"/>
      <c r="M1179" s="103">
        <f>SUMIFS(ID!$X:$X,ID!$V:$V,$L1179)</f>
        <v>0</v>
      </c>
      <c r="N1179" s="99"/>
      <c r="O1179" s="103">
        <f>SUMIFS(ID!$AD:$AD,ID!$AB:$AB,$N1179)</f>
        <v>0</v>
      </c>
      <c r="P1179" s="99" t="str">
        <f t="shared" si="155"/>
        <v/>
      </c>
      <c r="Q1179" s="22">
        <f t="shared" si="154"/>
        <v>0</v>
      </c>
      <c r="R1179" s="30"/>
      <c r="S1179" s="22">
        <f t="shared" si="156"/>
        <v>0</v>
      </c>
      <c r="T1179" s="30"/>
      <c r="U1179" s="22">
        <f t="shared" si="157"/>
        <v>0</v>
      </c>
      <c r="V1179" s="78">
        <f t="shared" si="153"/>
        <v>0</v>
      </c>
      <c r="W1179" s="22">
        <f t="shared" si="158"/>
        <v>0</v>
      </c>
      <c r="X1179" s="76"/>
      <c r="Y1179" s="22">
        <f>IF(OR(X1179="",X1179=ФИО!$Q$8),0,IF(COUNTIF(X:X,X1179)=1,0,1))</f>
        <v>0</v>
      </c>
      <c r="AA1179" s="2">
        <f>INDEX(ФИО!B:B,SUMIFS(ФИО!D:D,ФИО!Q:Q,БЮДЖЕТ!X1179))</f>
        <v>0</v>
      </c>
    </row>
    <row r="1180" spans="1:27" x14ac:dyDescent="0.25">
      <c r="A1180" s="1"/>
      <c r="B1180" s="5">
        <f t="shared" si="159"/>
        <v>1180</v>
      </c>
      <c r="C1180" s="5" t="str">
        <f t="shared" si="160"/>
        <v/>
      </c>
      <c r="D1180" s="99"/>
      <c r="E1180" s="103">
        <f>SUMIFS(ID!$H:$H,ID!$F:$F,$D1180)</f>
        <v>0</v>
      </c>
      <c r="F1180" s="99"/>
      <c r="G1180" s="103">
        <f>SUMIFS(ID!$L:$L,ID!$J:$J,$F1180)</f>
        <v>0</v>
      </c>
      <c r="H1180" s="99"/>
      <c r="I1180" s="103">
        <f>SUMIFS(ID!$P:$P,ID!$N:$N,$H1180)</f>
        <v>0</v>
      </c>
      <c r="J1180" s="99"/>
      <c r="K1180" s="103">
        <f>SUMIFS(ID!$T:$T,ID!$R:$R,$J1180)</f>
        <v>0</v>
      </c>
      <c r="L1180" s="99"/>
      <c r="M1180" s="103">
        <f>SUMIFS(ID!$X:$X,ID!$V:$V,$L1180)</f>
        <v>0</v>
      </c>
      <c r="N1180" s="99"/>
      <c r="O1180" s="103">
        <f>SUMIFS(ID!$AD:$AD,ID!$AB:$AB,$N1180)</f>
        <v>0</v>
      </c>
      <c r="P1180" s="99" t="str">
        <f t="shared" si="155"/>
        <v/>
      </c>
      <c r="Q1180" s="22">
        <f t="shared" si="154"/>
        <v>0</v>
      </c>
      <c r="R1180" s="30"/>
      <c r="S1180" s="22">
        <f t="shared" si="156"/>
        <v>0</v>
      </c>
      <c r="T1180" s="30"/>
      <c r="U1180" s="22">
        <f t="shared" si="157"/>
        <v>0</v>
      </c>
      <c r="V1180" s="78">
        <f t="shared" si="153"/>
        <v>0</v>
      </c>
      <c r="W1180" s="22">
        <f t="shared" si="158"/>
        <v>0</v>
      </c>
      <c r="X1180" s="76"/>
      <c r="Y1180" s="22">
        <f>IF(OR(X1180="",X1180=ФИО!$Q$8),0,IF(COUNTIF(X:X,X1180)=1,0,1))</f>
        <v>0</v>
      </c>
      <c r="AA1180" s="2">
        <f>INDEX(ФИО!B:B,SUMIFS(ФИО!D:D,ФИО!Q:Q,БЮДЖЕТ!X1180))</f>
        <v>0</v>
      </c>
    </row>
    <row r="1181" spans="1:27" x14ac:dyDescent="0.25">
      <c r="A1181" s="1"/>
      <c r="B1181" s="5">
        <f t="shared" si="159"/>
        <v>1181</v>
      </c>
      <c r="C1181" s="5" t="str">
        <f t="shared" si="160"/>
        <v/>
      </c>
      <c r="D1181" s="99"/>
      <c r="E1181" s="103">
        <f>SUMIFS(ID!$H:$H,ID!$F:$F,$D1181)</f>
        <v>0</v>
      </c>
      <c r="F1181" s="99"/>
      <c r="G1181" s="103">
        <f>SUMIFS(ID!$L:$L,ID!$J:$J,$F1181)</f>
        <v>0</v>
      </c>
      <c r="H1181" s="99"/>
      <c r="I1181" s="103">
        <f>SUMIFS(ID!$P:$P,ID!$N:$N,$H1181)</f>
        <v>0</v>
      </c>
      <c r="J1181" s="99"/>
      <c r="K1181" s="103">
        <f>SUMIFS(ID!$T:$T,ID!$R:$R,$J1181)</f>
        <v>0</v>
      </c>
      <c r="L1181" s="99"/>
      <c r="M1181" s="103">
        <f>SUMIFS(ID!$X:$X,ID!$V:$V,$L1181)</f>
        <v>0</v>
      </c>
      <c r="N1181" s="99"/>
      <c r="O1181" s="103">
        <f>SUMIFS(ID!$AD:$AD,ID!$AB:$AB,$N1181)</f>
        <v>0</v>
      </c>
      <c r="P1181" s="99" t="str">
        <f t="shared" si="155"/>
        <v/>
      </c>
      <c r="Q1181" s="22">
        <f t="shared" si="154"/>
        <v>0</v>
      </c>
      <c r="R1181" s="30"/>
      <c r="S1181" s="22">
        <f t="shared" si="156"/>
        <v>0</v>
      </c>
      <c r="T1181" s="30"/>
      <c r="U1181" s="22">
        <f t="shared" si="157"/>
        <v>0</v>
      </c>
      <c r="V1181" s="78">
        <f t="shared" si="153"/>
        <v>0</v>
      </c>
      <c r="W1181" s="22">
        <f t="shared" si="158"/>
        <v>0</v>
      </c>
      <c r="X1181" s="76"/>
      <c r="Y1181" s="22">
        <f>IF(OR(X1181="",X1181=ФИО!$Q$8),0,IF(COUNTIF(X:X,X1181)=1,0,1))</f>
        <v>0</v>
      </c>
      <c r="AA1181" s="2">
        <f>INDEX(ФИО!B:B,SUMIFS(ФИО!D:D,ФИО!Q:Q,БЮДЖЕТ!X1181))</f>
        <v>0</v>
      </c>
    </row>
    <row r="1182" spans="1:27" x14ac:dyDescent="0.25">
      <c r="A1182" s="1"/>
      <c r="B1182" s="5">
        <f t="shared" si="159"/>
        <v>1182</v>
      </c>
      <c r="C1182" s="5" t="str">
        <f t="shared" si="160"/>
        <v/>
      </c>
      <c r="D1182" s="99"/>
      <c r="E1182" s="103">
        <f>SUMIFS(ID!$H:$H,ID!$F:$F,$D1182)</f>
        <v>0</v>
      </c>
      <c r="F1182" s="99"/>
      <c r="G1182" s="103">
        <f>SUMIFS(ID!$L:$L,ID!$J:$J,$F1182)</f>
        <v>0</v>
      </c>
      <c r="H1182" s="99"/>
      <c r="I1182" s="103">
        <f>SUMIFS(ID!$P:$P,ID!$N:$N,$H1182)</f>
        <v>0</v>
      </c>
      <c r="J1182" s="99"/>
      <c r="K1182" s="103">
        <f>SUMIFS(ID!$T:$T,ID!$R:$R,$J1182)</f>
        <v>0</v>
      </c>
      <c r="L1182" s="99"/>
      <c r="M1182" s="103">
        <f>SUMIFS(ID!$X:$X,ID!$V:$V,$L1182)</f>
        <v>0</v>
      </c>
      <c r="N1182" s="99"/>
      <c r="O1182" s="103">
        <f>SUMIFS(ID!$AD:$AD,ID!$AB:$AB,$N1182)</f>
        <v>0</v>
      </c>
      <c r="P1182" s="99" t="str">
        <f t="shared" si="155"/>
        <v/>
      </c>
      <c r="Q1182" s="22">
        <f t="shared" si="154"/>
        <v>0</v>
      </c>
      <c r="R1182" s="30"/>
      <c r="S1182" s="22">
        <f t="shared" si="156"/>
        <v>0</v>
      </c>
      <c r="T1182" s="30"/>
      <c r="U1182" s="22">
        <f t="shared" si="157"/>
        <v>0</v>
      </c>
      <c r="V1182" s="78">
        <f t="shared" si="153"/>
        <v>0</v>
      </c>
      <c r="W1182" s="22">
        <f t="shared" si="158"/>
        <v>0</v>
      </c>
      <c r="X1182" s="76"/>
      <c r="Y1182" s="22">
        <f>IF(OR(X1182="",X1182=ФИО!$Q$8),0,IF(COUNTIF(X:X,X1182)=1,0,1))</f>
        <v>0</v>
      </c>
      <c r="AA1182" s="2">
        <f>INDEX(ФИО!B:B,SUMIFS(ФИО!D:D,ФИО!Q:Q,БЮДЖЕТ!X1182))</f>
        <v>0</v>
      </c>
    </row>
    <row r="1183" spans="1:27" x14ac:dyDescent="0.25">
      <c r="A1183" s="1"/>
      <c r="B1183" s="5">
        <f t="shared" si="159"/>
        <v>1183</v>
      </c>
      <c r="C1183" s="5" t="str">
        <f t="shared" si="160"/>
        <v/>
      </c>
      <c r="D1183" s="99"/>
      <c r="E1183" s="103">
        <f>SUMIFS(ID!$H:$H,ID!$F:$F,$D1183)</f>
        <v>0</v>
      </c>
      <c r="F1183" s="99"/>
      <c r="G1183" s="103">
        <f>SUMIFS(ID!$L:$L,ID!$J:$J,$F1183)</f>
        <v>0</v>
      </c>
      <c r="H1183" s="99"/>
      <c r="I1183" s="103">
        <f>SUMIFS(ID!$P:$P,ID!$N:$N,$H1183)</f>
        <v>0</v>
      </c>
      <c r="J1183" s="99"/>
      <c r="K1183" s="103">
        <f>SUMIFS(ID!$T:$T,ID!$R:$R,$J1183)</f>
        <v>0</v>
      </c>
      <c r="L1183" s="99"/>
      <c r="M1183" s="103">
        <f>SUMIFS(ID!$X:$X,ID!$V:$V,$L1183)</f>
        <v>0</v>
      </c>
      <c r="N1183" s="99"/>
      <c r="O1183" s="103">
        <f>SUMIFS(ID!$AD:$AD,ID!$AB:$AB,$N1183)</f>
        <v>0</v>
      </c>
      <c r="P1183" s="99" t="str">
        <f t="shared" si="155"/>
        <v/>
      </c>
      <c r="Q1183" s="22">
        <f t="shared" si="154"/>
        <v>0</v>
      </c>
      <c r="R1183" s="30"/>
      <c r="S1183" s="22">
        <f t="shared" si="156"/>
        <v>0</v>
      </c>
      <c r="T1183" s="30"/>
      <c r="U1183" s="22">
        <f t="shared" si="157"/>
        <v>0</v>
      </c>
      <c r="V1183" s="78">
        <f t="shared" si="153"/>
        <v>0</v>
      </c>
      <c r="W1183" s="22">
        <f t="shared" si="158"/>
        <v>0</v>
      </c>
      <c r="X1183" s="76"/>
      <c r="Y1183" s="22">
        <f>IF(OR(X1183="",X1183=ФИО!$Q$8),0,IF(COUNTIF(X:X,X1183)=1,0,1))</f>
        <v>0</v>
      </c>
      <c r="AA1183" s="2">
        <f>INDEX(ФИО!B:B,SUMIFS(ФИО!D:D,ФИО!Q:Q,БЮДЖЕТ!X1183))</f>
        <v>0</v>
      </c>
    </row>
    <row r="1184" spans="1:27" x14ac:dyDescent="0.25">
      <c r="A1184" s="1"/>
      <c r="B1184" s="5">
        <f t="shared" si="159"/>
        <v>1184</v>
      </c>
      <c r="C1184" s="5" t="str">
        <f t="shared" si="160"/>
        <v/>
      </c>
      <c r="D1184" s="99"/>
      <c r="E1184" s="103">
        <f>SUMIFS(ID!$H:$H,ID!$F:$F,$D1184)</f>
        <v>0</v>
      </c>
      <c r="F1184" s="99"/>
      <c r="G1184" s="103">
        <f>SUMIFS(ID!$L:$L,ID!$J:$J,$F1184)</f>
        <v>0</v>
      </c>
      <c r="H1184" s="99"/>
      <c r="I1184" s="103">
        <f>SUMIFS(ID!$P:$P,ID!$N:$N,$H1184)</f>
        <v>0</v>
      </c>
      <c r="J1184" s="99"/>
      <c r="K1184" s="103">
        <f>SUMIFS(ID!$T:$T,ID!$R:$R,$J1184)</f>
        <v>0</v>
      </c>
      <c r="L1184" s="99"/>
      <c r="M1184" s="103">
        <f>SUMIFS(ID!$X:$X,ID!$V:$V,$L1184)</f>
        <v>0</v>
      </c>
      <c r="N1184" s="99"/>
      <c r="O1184" s="103">
        <f>SUMIFS(ID!$AD:$AD,ID!$AB:$AB,$N1184)</f>
        <v>0</v>
      </c>
      <c r="P1184" s="99" t="str">
        <f t="shared" si="155"/>
        <v/>
      </c>
      <c r="Q1184" s="22">
        <f t="shared" si="154"/>
        <v>0</v>
      </c>
      <c r="R1184" s="30"/>
      <c r="S1184" s="22">
        <f t="shared" si="156"/>
        <v>0</v>
      </c>
      <c r="T1184" s="30"/>
      <c r="U1184" s="22">
        <f t="shared" si="157"/>
        <v>0</v>
      </c>
      <c r="V1184" s="78">
        <f t="shared" si="153"/>
        <v>0</v>
      </c>
      <c r="W1184" s="22">
        <f t="shared" si="158"/>
        <v>0</v>
      </c>
      <c r="X1184" s="76"/>
      <c r="Y1184" s="22">
        <f>IF(OR(X1184="",X1184=ФИО!$Q$8),0,IF(COUNTIF(X:X,X1184)=1,0,1))</f>
        <v>0</v>
      </c>
      <c r="AA1184" s="2">
        <f>INDEX(ФИО!B:B,SUMIFS(ФИО!D:D,ФИО!Q:Q,БЮДЖЕТ!X1184))</f>
        <v>0</v>
      </c>
    </row>
    <row r="1185" spans="1:27" x14ac:dyDescent="0.25">
      <c r="A1185" s="1"/>
      <c r="B1185" s="5">
        <f t="shared" si="159"/>
        <v>1185</v>
      </c>
      <c r="C1185" s="5" t="str">
        <f t="shared" si="160"/>
        <v/>
      </c>
      <c r="D1185" s="99"/>
      <c r="E1185" s="103">
        <f>SUMIFS(ID!$H:$H,ID!$F:$F,$D1185)</f>
        <v>0</v>
      </c>
      <c r="F1185" s="99"/>
      <c r="G1185" s="103">
        <f>SUMIFS(ID!$L:$L,ID!$J:$J,$F1185)</f>
        <v>0</v>
      </c>
      <c r="H1185" s="99"/>
      <c r="I1185" s="103">
        <f>SUMIFS(ID!$P:$P,ID!$N:$N,$H1185)</f>
        <v>0</v>
      </c>
      <c r="J1185" s="99"/>
      <c r="K1185" s="103">
        <f>SUMIFS(ID!$T:$T,ID!$R:$R,$J1185)</f>
        <v>0</v>
      </c>
      <c r="L1185" s="99"/>
      <c r="M1185" s="103">
        <f>SUMIFS(ID!$X:$X,ID!$V:$V,$L1185)</f>
        <v>0</v>
      </c>
      <c r="N1185" s="99"/>
      <c r="O1185" s="103">
        <f>SUMIFS(ID!$AD:$AD,ID!$AB:$AB,$N1185)</f>
        <v>0</v>
      </c>
      <c r="P1185" s="99" t="str">
        <f t="shared" si="155"/>
        <v/>
      </c>
      <c r="Q1185" s="22">
        <f t="shared" si="154"/>
        <v>0</v>
      </c>
      <c r="R1185" s="30"/>
      <c r="S1185" s="22">
        <f t="shared" si="156"/>
        <v>0</v>
      </c>
      <c r="T1185" s="30"/>
      <c r="U1185" s="22">
        <f t="shared" si="157"/>
        <v>0</v>
      </c>
      <c r="V1185" s="78">
        <f t="shared" si="153"/>
        <v>0</v>
      </c>
      <c r="W1185" s="22">
        <f t="shared" si="158"/>
        <v>0</v>
      </c>
      <c r="X1185" s="76"/>
      <c r="Y1185" s="22">
        <f>IF(OR(X1185="",X1185=ФИО!$Q$8),0,IF(COUNTIF(X:X,X1185)=1,0,1))</f>
        <v>0</v>
      </c>
      <c r="AA1185" s="2">
        <f>INDEX(ФИО!B:B,SUMIFS(ФИО!D:D,ФИО!Q:Q,БЮДЖЕТ!X1185))</f>
        <v>0</v>
      </c>
    </row>
    <row r="1186" spans="1:27" x14ac:dyDescent="0.25">
      <c r="A1186" s="1"/>
      <c r="B1186" s="5">
        <f t="shared" si="159"/>
        <v>1186</v>
      </c>
      <c r="C1186" s="5" t="str">
        <f t="shared" si="160"/>
        <v/>
      </c>
      <c r="D1186" s="99"/>
      <c r="E1186" s="103">
        <f>SUMIFS(ID!$H:$H,ID!$F:$F,$D1186)</f>
        <v>0</v>
      </c>
      <c r="F1186" s="99"/>
      <c r="G1186" s="103">
        <f>SUMIFS(ID!$L:$L,ID!$J:$J,$F1186)</f>
        <v>0</v>
      </c>
      <c r="H1186" s="99"/>
      <c r="I1186" s="103">
        <f>SUMIFS(ID!$P:$P,ID!$N:$N,$H1186)</f>
        <v>0</v>
      </c>
      <c r="J1186" s="99"/>
      <c r="K1186" s="103">
        <f>SUMIFS(ID!$T:$T,ID!$R:$R,$J1186)</f>
        <v>0</v>
      </c>
      <c r="L1186" s="99"/>
      <c r="M1186" s="103">
        <f>SUMIFS(ID!$X:$X,ID!$V:$V,$L1186)</f>
        <v>0</v>
      </c>
      <c r="N1186" s="99"/>
      <c r="O1186" s="103">
        <f>SUMIFS(ID!$AD:$AD,ID!$AB:$AB,$N1186)</f>
        <v>0</v>
      </c>
      <c r="P1186" s="99" t="str">
        <f t="shared" si="155"/>
        <v/>
      </c>
      <c r="Q1186" s="22">
        <f t="shared" si="154"/>
        <v>0</v>
      </c>
      <c r="R1186" s="30"/>
      <c r="S1186" s="22">
        <f t="shared" si="156"/>
        <v>0</v>
      </c>
      <c r="T1186" s="30"/>
      <c r="U1186" s="22">
        <f t="shared" si="157"/>
        <v>0</v>
      </c>
      <c r="V1186" s="78">
        <f t="shared" si="153"/>
        <v>0</v>
      </c>
      <c r="W1186" s="22">
        <f t="shared" si="158"/>
        <v>0</v>
      </c>
      <c r="X1186" s="76"/>
      <c r="Y1186" s="22">
        <f>IF(OR(X1186="",X1186=ФИО!$Q$8),0,IF(COUNTIF(X:X,X1186)=1,0,1))</f>
        <v>0</v>
      </c>
      <c r="AA1186" s="2">
        <f>INDEX(ФИО!B:B,SUMIFS(ФИО!D:D,ФИО!Q:Q,БЮДЖЕТ!X1186))</f>
        <v>0</v>
      </c>
    </row>
    <row r="1187" spans="1:27" x14ac:dyDescent="0.25">
      <c r="A1187" s="1"/>
      <c r="B1187" s="5">
        <f t="shared" si="159"/>
        <v>1187</v>
      </c>
      <c r="C1187" s="5" t="str">
        <f t="shared" si="160"/>
        <v/>
      </c>
      <c r="D1187" s="99"/>
      <c r="E1187" s="103">
        <f>SUMIFS(ID!$H:$H,ID!$F:$F,$D1187)</f>
        <v>0</v>
      </c>
      <c r="F1187" s="99"/>
      <c r="G1187" s="103">
        <f>SUMIFS(ID!$L:$L,ID!$J:$J,$F1187)</f>
        <v>0</v>
      </c>
      <c r="H1187" s="99"/>
      <c r="I1187" s="103">
        <f>SUMIFS(ID!$P:$P,ID!$N:$N,$H1187)</f>
        <v>0</v>
      </c>
      <c r="J1187" s="99"/>
      <c r="K1187" s="103">
        <f>SUMIFS(ID!$T:$T,ID!$R:$R,$J1187)</f>
        <v>0</v>
      </c>
      <c r="L1187" s="99"/>
      <c r="M1187" s="103">
        <f>SUMIFS(ID!$X:$X,ID!$V:$V,$L1187)</f>
        <v>0</v>
      </c>
      <c r="N1187" s="99"/>
      <c r="O1187" s="103">
        <f>SUMIFS(ID!$AD:$AD,ID!$AB:$AB,$N1187)</f>
        <v>0</v>
      </c>
      <c r="P1187" s="99" t="str">
        <f t="shared" si="155"/>
        <v/>
      </c>
      <c r="Q1187" s="22">
        <f t="shared" si="154"/>
        <v>0</v>
      </c>
      <c r="R1187" s="30"/>
      <c r="S1187" s="22">
        <f t="shared" si="156"/>
        <v>0</v>
      </c>
      <c r="T1187" s="30"/>
      <c r="U1187" s="22">
        <f t="shared" si="157"/>
        <v>0</v>
      </c>
      <c r="V1187" s="78">
        <f t="shared" si="153"/>
        <v>0</v>
      </c>
      <c r="W1187" s="22">
        <f t="shared" si="158"/>
        <v>0</v>
      </c>
      <c r="X1187" s="76"/>
      <c r="Y1187" s="22">
        <f>IF(OR(X1187="",X1187=ФИО!$Q$8),0,IF(COUNTIF(X:X,X1187)=1,0,1))</f>
        <v>0</v>
      </c>
      <c r="AA1187" s="2">
        <f>INDEX(ФИО!B:B,SUMIFS(ФИО!D:D,ФИО!Q:Q,БЮДЖЕТ!X1187))</f>
        <v>0</v>
      </c>
    </row>
    <row r="1188" spans="1:27" x14ac:dyDescent="0.25">
      <c r="A1188" s="1"/>
      <c r="B1188" s="5">
        <f t="shared" si="159"/>
        <v>1188</v>
      </c>
      <c r="C1188" s="5" t="str">
        <f t="shared" si="160"/>
        <v/>
      </c>
      <c r="D1188" s="99"/>
      <c r="E1188" s="103">
        <f>SUMIFS(ID!$H:$H,ID!$F:$F,$D1188)</f>
        <v>0</v>
      </c>
      <c r="F1188" s="99"/>
      <c r="G1188" s="103">
        <f>SUMIFS(ID!$L:$L,ID!$J:$J,$F1188)</f>
        <v>0</v>
      </c>
      <c r="H1188" s="99"/>
      <c r="I1188" s="103">
        <f>SUMIFS(ID!$P:$P,ID!$N:$N,$H1188)</f>
        <v>0</v>
      </c>
      <c r="J1188" s="99"/>
      <c r="K1188" s="103">
        <f>SUMIFS(ID!$T:$T,ID!$R:$R,$J1188)</f>
        <v>0</v>
      </c>
      <c r="L1188" s="99"/>
      <c r="M1188" s="103">
        <f>SUMIFS(ID!$X:$X,ID!$V:$V,$L1188)</f>
        <v>0</v>
      </c>
      <c r="N1188" s="99"/>
      <c r="O1188" s="103">
        <f>SUMIFS(ID!$AD:$AD,ID!$AB:$AB,$N1188)</f>
        <v>0</v>
      </c>
      <c r="P1188" s="99" t="str">
        <f t="shared" si="155"/>
        <v/>
      </c>
      <c r="Q1188" s="22">
        <f t="shared" si="154"/>
        <v>0</v>
      </c>
      <c r="R1188" s="30"/>
      <c r="S1188" s="22">
        <f t="shared" si="156"/>
        <v>0</v>
      </c>
      <c r="T1188" s="30"/>
      <c r="U1188" s="22">
        <f t="shared" si="157"/>
        <v>0</v>
      </c>
      <c r="V1188" s="78">
        <f t="shared" ref="V1188:V1251" si="161">R1188*T1188</f>
        <v>0</v>
      </c>
      <c r="W1188" s="22">
        <f t="shared" si="158"/>
        <v>0</v>
      </c>
      <c r="X1188" s="76"/>
      <c r="Y1188" s="22">
        <f>IF(OR(X1188="",X1188=ФИО!$Q$8),0,IF(COUNTIF(X:X,X1188)=1,0,1))</f>
        <v>0</v>
      </c>
      <c r="AA1188" s="2">
        <f>INDEX(ФИО!B:B,SUMIFS(ФИО!D:D,ФИО!Q:Q,БЮДЖЕТ!X1188))</f>
        <v>0</v>
      </c>
    </row>
    <row r="1189" spans="1:27" x14ac:dyDescent="0.25">
      <c r="A1189" s="1"/>
      <c r="B1189" s="5">
        <f t="shared" si="159"/>
        <v>1189</v>
      </c>
      <c r="C1189" s="5" t="str">
        <f t="shared" si="160"/>
        <v/>
      </c>
      <c r="D1189" s="99"/>
      <c r="E1189" s="103">
        <f>SUMIFS(ID!$H:$H,ID!$F:$F,$D1189)</f>
        <v>0</v>
      </c>
      <c r="F1189" s="99"/>
      <c r="G1189" s="103">
        <f>SUMIFS(ID!$L:$L,ID!$J:$J,$F1189)</f>
        <v>0</v>
      </c>
      <c r="H1189" s="99"/>
      <c r="I1189" s="103">
        <f>SUMIFS(ID!$P:$P,ID!$N:$N,$H1189)</f>
        <v>0</v>
      </c>
      <c r="J1189" s="99"/>
      <c r="K1189" s="103">
        <f>SUMIFS(ID!$T:$T,ID!$R:$R,$J1189)</f>
        <v>0</v>
      </c>
      <c r="L1189" s="99"/>
      <c r="M1189" s="103">
        <f>SUMIFS(ID!$X:$X,ID!$V:$V,$L1189)</f>
        <v>0</v>
      </c>
      <c r="N1189" s="99"/>
      <c r="O1189" s="103">
        <f>SUMIFS(ID!$AD:$AD,ID!$AB:$AB,$N1189)</f>
        <v>0</v>
      </c>
      <c r="P1189" s="99" t="str">
        <f t="shared" si="155"/>
        <v/>
      </c>
      <c r="Q1189" s="22">
        <f t="shared" si="154"/>
        <v>0</v>
      </c>
      <c r="R1189" s="30"/>
      <c r="S1189" s="22">
        <f t="shared" si="156"/>
        <v>0</v>
      </c>
      <c r="T1189" s="30"/>
      <c r="U1189" s="22">
        <f t="shared" si="157"/>
        <v>0</v>
      </c>
      <c r="V1189" s="78">
        <f t="shared" si="161"/>
        <v>0</v>
      </c>
      <c r="W1189" s="22">
        <f t="shared" si="158"/>
        <v>0</v>
      </c>
      <c r="X1189" s="76"/>
      <c r="Y1189" s="22">
        <f>IF(OR(X1189="",X1189=ФИО!$Q$8),0,IF(COUNTIF(X:X,X1189)=1,0,1))</f>
        <v>0</v>
      </c>
      <c r="AA1189" s="2">
        <f>INDEX(ФИО!B:B,SUMIFS(ФИО!D:D,ФИО!Q:Q,БЮДЖЕТ!X1189))</f>
        <v>0</v>
      </c>
    </row>
    <row r="1190" spans="1:27" x14ac:dyDescent="0.25">
      <c r="A1190" s="1"/>
      <c r="B1190" s="5">
        <f t="shared" si="159"/>
        <v>1190</v>
      </c>
      <c r="C1190" s="5" t="str">
        <f t="shared" si="160"/>
        <v/>
      </c>
      <c r="D1190" s="99"/>
      <c r="E1190" s="103">
        <f>SUMIFS(ID!$H:$H,ID!$F:$F,$D1190)</f>
        <v>0</v>
      </c>
      <c r="F1190" s="99"/>
      <c r="G1190" s="103">
        <f>SUMIFS(ID!$L:$L,ID!$J:$J,$F1190)</f>
        <v>0</v>
      </c>
      <c r="H1190" s="99"/>
      <c r="I1190" s="103">
        <f>SUMIFS(ID!$P:$P,ID!$N:$N,$H1190)</f>
        <v>0</v>
      </c>
      <c r="J1190" s="99"/>
      <c r="K1190" s="103">
        <f>SUMIFS(ID!$T:$T,ID!$R:$R,$J1190)</f>
        <v>0</v>
      </c>
      <c r="L1190" s="99"/>
      <c r="M1190" s="103">
        <f>SUMIFS(ID!$X:$X,ID!$V:$V,$L1190)</f>
        <v>0</v>
      </c>
      <c r="N1190" s="99"/>
      <c r="O1190" s="103">
        <f>SUMIFS(ID!$AD:$AD,ID!$AB:$AB,$N1190)</f>
        <v>0</v>
      </c>
      <c r="P1190" s="99" t="str">
        <f t="shared" si="155"/>
        <v/>
      </c>
      <c r="Q1190" s="22">
        <f t="shared" si="154"/>
        <v>0</v>
      </c>
      <c r="R1190" s="30"/>
      <c r="S1190" s="22">
        <f t="shared" si="156"/>
        <v>0</v>
      </c>
      <c r="T1190" s="30"/>
      <c r="U1190" s="22">
        <f t="shared" si="157"/>
        <v>0</v>
      </c>
      <c r="V1190" s="78">
        <f t="shared" si="161"/>
        <v>0</v>
      </c>
      <c r="W1190" s="22">
        <f t="shared" si="158"/>
        <v>0</v>
      </c>
      <c r="X1190" s="76"/>
      <c r="Y1190" s="22">
        <f>IF(OR(X1190="",X1190=ФИО!$Q$8),0,IF(COUNTIF(X:X,X1190)=1,0,1))</f>
        <v>0</v>
      </c>
      <c r="AA1190" s="2">
        <f>INDEX(ФИО!B:B,SUMIFS(ФИО!D:D,ФИО!Q:Q,БЮДЖЕТ!X1190))</f>
        <v>0</v>
      </c>
    </row>
    <row r="1191" spans="1:27" x14ac:dyDescent="0.25">
      <c r="A1191" s="1"/>
      <c r="B1191" s="5">
        <f t="shared" si="159"/>
        <v>1191</v>
      </c>
      <c r="C1191" s="5" t="str">
        <f t="shared" si="160"/>
        <v/>
      </c>
      <c r="D1191" s="99"/>
      <c r="E1191" s="103">
        <f>SUMIFS(ID!$H:$H,ID!$F:$F,$D1191)</f>
        <v>0</v>
      </c>
      <c r="F1191" s="99"/>
      <c r="G1191" s="103">
        <f>SUMIFS(ID!$L:$L,ID!$J:$J,$F1191)</f>
        <v>0</v>
      </c>
      <c r="H1191" s="99"/>
      <c r="I1191" s="103">
        <f>SUMIFS(ID!$P:$P,ID!$N:$N,$H1191)</f>
        <v>0</v>
      </c>
      <c r="J1191" s="99"/>
      <c r="K1191" s="103">
        <f>SUMIFS(ID!$T:$T,ID!$R:$R,$J1191)</f>
        <v>0</v>
      </c>
      <c r="L1191" s="99"/>
      <c r="M1191" s="103">
        <f>SUMIFS(ID!$X:$X,ID!$V:$V,$L1191)</f>
        <v>0</v>
      </c>
      <c r="N1191" s="99"/>
      <c r="O1191" s="103">
        <f>SUMIFS(ID!$AD:$AD,ID!$AB:$AB,$N1191)</f>
        <v>0</v>
      </c>
      <c r="P1191" s="99" t="str">
        <f t="shared" si="155"/>
        <v/>
      </c>
      <c r="Q1191" s="22">
        <f t="shared" si="154"/>
        <v>0</v>
      </c>
      <c r="R1191" s="30"/>
      <c r="S1191" s="22">
        <f t="shared" si="156"/>
        <v>0</v>
      </c>
      <c r="T1191" s="30"/>
      <c r="U1191" s="22">
        <f t="shared" si="157"/>
        <v>0</v>
      </c>
      <c r="V1191" s="78">
        <f t="shared" si="161"/>
        <v>0</v>
      </c>
      <c r="W1191" s="22">
        <f t="shared" si="158"/>
        <v>0</v>
      </c>
      <c r="X1191" s="76"/>
      <c r="Y1191" s="22">
        <f>IF(OR(X1191="",X1191=ФИО!$Q$8),0,IF(COUNTIF(X:X,X1191)=1,0,1))</f>
        <v>0</v>
      </c>
      <c r="AA1191" s="2">
        <f>INDEX(ФИО!B:B,SUMIFS(ФИО!D:D,ФИО!Q:Q,БЮДЖЕТ!X1191))</f>
        <v>0</v>
      </c>
    </row>
    <row r="1192" spans="1:27" x14ac:dyDescent="0.25">
      <c r="A1192" s="1"/>
      <c r="B1192" s="5">
        <f t="shared" si="159"/>
        <v>1192</v>
      </c>
      <c r="C1192" s="5" t="str">
        <f t="shared" si="160"/>
        <v/>
      </c>
      <c r="D1192" s="99"/>
      <c r="E1192" s="103">
        <f>SUMIFS(ID!$H:$H,ID!$F:$F,$D1192)</f>
        <v>0</v>
      </c>
      <c r="F1192" s="99"/>
      <c r="G1192" s="103">
        <f>SUMIFS(ID!$L:$L,ID!$J:$J,$F1192)</f>
        <v>0</v>
      </c>
      <c r="H1192" s="99"/>
      <c r="I1192" s="103">
        <f>SUMIFS(ID!$P:$P,ID!$N:$N,$H1192)</f>
        <v>0</v>
      </c>
      <c r="J1192" s="99"/>
      <c r="K1192" s="103">
        <f>SUMIFS(ID!$T:$T,ID!$R:$R,$J1192)</f>
        <v>0</v>
      </c>
      <c r="L1192" s="99"/>
      <c r="M1192" s="103">
        <f>SUMIFS(ID!$X:$X,ID!$V:$V,$L1192)</f>
        <v>0</v>
      </c>
      <c r="N1192" s="99"/>
      <c r="O1192" s="103">
        <f>SUMIFS(ID!$AD:$AD,ID!$AB:$AB,$N1192)</f>
        <v>0</v>
      </c>
      <c r="P1192" s="99" t="str">
        <f t="shared" si="155"/>
        <v/>
      </c>
      <c r="Q1192" s="22">
        <f t="shared" si="154"/>
        <v>0</v>
      </c>
      <c r="R1192" s="30"/>
      <c r="S1192" s="22">
        <f t="shared" si="156"/>
        <v>0</v>
      </c>
      <c r="T1192" s="30"/>
      <c r="U1192" s="22">
        <f t="shared" si="157"/>
        <v>0</v>
      </c>
      <c r="V1192" s="78">
        <f t="shared" si="161"/>
        <v>0</v>
      </c>
      <c r="W1192" s="22">
        <f t="shared" si="158"/>
        <v>0</v>
      </c>
      <c r="X1192" s="76"/>
      <c r="Y1192" s="22">
        <f>IF(OR(X1192="",X1192=ФИО!$Q$8),0,IF(COUNTIF(X:X,X1192)=1,0,1))</f>
        <v>0</v>
      </c>
      <c r="AA1192" s="2">
        <f>INDEX(ФИО!B:B,SUMIFS(ФИО!D:D,ФИО!Q:Q,БЮДЖЕТ!X1192))</f>
        <v>0</v>
      </c>
    </row>
    <row r="1193" spans="1:27" x14ac:dyDescent="0.25">
      <c r="A1193" s="1"/>
      <c r="B1193" s="5">
        <f t="shared" si="159"/>
        <v>1193</v>
      </c>
      <c r="C1193" s="5" t="str">
        <f t="shared" si="160"/>
        <v/>
      </c>
      <c r="D1193" s="99"/>
      <c r="E1193" s="103">
        <f>SUMIFS(ID!$H:$H,ID!$F:$F,$D1193)</f>
        <v>0</v>
      </c>
      <c r="F1193" s="99"/>
      <c r="G1193" s="103">
        <f>SUMIFS(ID!$L:$L,ID!$J:$J,$F1193)</f>
        <v>0</v>
      </c>
      <c r="H1193" s="99"/>
      <c r="I1193" s="103">
        <f>SUMIFS(ID!$P:$P,ID!$N:$N,$H1193)</f>
        <v>0</v>
      </c>
      <c r="J1193" s="99"/>
      <c r="K1193" s="103">
        <f>SUMIFS(ID!$T:$T,ID!$R:$R,$J1193)</f>
        <v>0</v>
      </c>
      <c r="L1193" s="99"/>
      <c r="M1193" s="103">
        <f>SUMIFS(ID!$X:$X,ID!$V:$V,$L1193)</f>
        <v>0</v>
      </c>
      <c r="N1193" s="99"/>
      <c r="O1193" s="103">
        <f>SUMIFS(ID!$AD:$AD,ID!$AB:$AB,$N1193)</f>
        <v>0</v>
      </c>
      <c r="P1193" s="99" t="str">
        <f t="shared" si="155"/>
        <v/>
      </c>
      <c r="Q1193" s="22">
        <f t="shared" si="154"/>
        <v>0</v>
      </c>
      <c r="R1193" s="30"/>
      <c r="S1193" s="22">
        <f t="shared" si="156"/>
        <v>0</v>
      </c>
      <c r="T1193" s="30"/>
      <c r="U1193" s="22">
        <f t="shared" si="157"/>
        <v>0</v>
      </c>
      <c r="V1193" s="78">
        <f t="shared" si="161"/>
        <v>0</v>
      </c>
      <c r="W1193" s="22">
        <f t="shared" si="158"/>
        <v>0</v>
      </c>
      <c r="X1193" s="76"/>
      <c r="Y1193" s="22">
        <f>IF(OR(X1193="",X1193=ФИО!$Q$8),0,IF(COUNTIF(X:X,X1193)=1,0,1))</f>
        <v>0</v>
      </c>
      <c r="AA1193" s="2">
        <f>INDEX(ФИО!B:B,SUMIFS(ФИО!D:D,ФИО!Q:Q,БЮДЖЕТ!X1193))</f>
        <v>0</v>
      </c>
    </row>
    <row r="1194" spans="1:27" x14ac:dyDescent="0.25">
      <c r="A1194" s="1"/>
      <c r="B1194" s="5">
        <f t="shared" si="159"/>
        <v>1194</v>
      </c>
      <c r="C1194" s="5" t="str">
        <f t="shared" si="160"/>
        <v/>
      </c>
      <c r="D1194" s="99"/>
      <c r="E1194" s="103">
        <f>SUMIFS(ID!$H:$H,ID!$F:$F,$D1194)</f>
        <v>0</v>
      </c>
      <c r="F1194" s="99"/>
      <c r="G1194" s="103">
        <f>SUMIFS(ID!$L:$L,ID!$J:$J,$F1194)</f>
        <v>0</v>
      </c>
      <c r="H1194" s="99"/>
      <c r="I1194" s="103">
        <f>SUMIFS(ID!$P:$P,ID!$N:$N,$H1194)</f>
        <v>0</v>
      </c>
      <c r="J1194" s="99"/>
      <c r="K1194" s="103">
        <f>SUMIFS(ID!$T:$T,ID!$R:$R,$J1194)</f>
        <v>0</v>
      </c>
      <c r="L1194" s="99"/>
      <c r="M1194" s="103">
        <f>SUMIFS(ID!$X:$X,ID!$V:$V,$L1194)</f>
        <v>0</v>
      </c>
      <c r="N1194" s="99"/>
      <c r="O1194" s="103">
        <f>SUMIFS(ID!$AD:$AD,ID!$AB:$AB,$N1194)</f>
        <v>0</v>
      </c>
      <c r="P1194" s="99" t="str">
        <f t="shared" si="155"/>
        <v/>
      </c>
      <c r="Q1194" s="22">
        <f t="shared" si="154"/>
        <v>0</v>
      </c>
      <c r="R1194" s="30"/>
      <c r="S1194" s="22">
        <f t="shared" si="156"/>
        <v>0</v>
      </c>
      <c r="T1194" s="30"/>
      <c r="U1194" s="22">
        <f t="shared" si="157"/>
        <v>0</v>
      </c>
      <c r="V1194" s="78">
        <f t="shared" si="161"/>
        <v>0</v>
      </c>
      <c r="W1194" s="22">
        <f t="shared" si="158"/>
        <v>0</v>
      </c>
      <c r="X1194" s="76"/>
      <c r="Y1194" s="22">
        <f>IF(OR(X1194="",X1194=ФИО!$Q$8),0,IF(COUNTIF(X:X,X1194)=1,0,1))</f>
        <v>0</v>
      </c>
      <c r="AA1194" s="2">
        <f>INDEX(ФИО!B:B,SUMIFS(ФИО!D:D,ФИО!Q:Q,БЮДЖЕТ!X1194))</f>
        <v>0</v>
      </c>
    </row>
    <row r="1195" spans="1:27" x14ac:dyDescent="0.25">
      <c r="A1195" s="1"/>
      <c r="B1195" s="5">
        <f t="shared" si="159"/>
        <v>1195</v>
      </c>
      <c r="C1195" s="5" t="str">
        <f t="shared" si="160"/>
        <v/>
      </c>
      <c r="D1195" s="99"/>
      <c r="E1195" s="103">
        <f>SUMIFS(ID!$H:$H,ID!$F:$F,$D1195)</f>
        <v>0</v>
      </c>
      <c r="F1195" s="99"/>
      <c r="G1195" s="103">
        <f>SUMIFS(ID!$L:$L,ID!$J:$J,$F1195)</f>
        <v>0</v>
      </c>
      <c r="H1195" s="99"/>
      <c r="I1195" s="103">
        <f>SUMIFS(ID!$P:$P,ID!$N:$N,$H1195)</f>
        <v>0</v>
      </c>
      <c r="J1195" s="99"/>
      <c r="K1195" s="103">
        <f>SUMIFS(ID!$T:$T,ID!$R:$R,$J1195)</f>
        <v>0</v>
      </c>
      <c r="L1195" s="99"/>
      <c r="M1195" s="103">
        <f>SUMIFS(ID!$X:$X,ID!$V:$V,$L1195)</f>
        <v>0</v>
      </c>
      <c r="N1195" s="99"/>
      <c r="O1195" s="103">
        <f>SUMIFS(ID!$AD:$AD,ID!$AB:$AB,$N1195)</f>
        <v>0</v>
      </c>
      <c r="P1195" s="99" t="str">
        <f t="shared" si="155"/>
        <v/>
      </c>
      <c r="Q1195" s="22">
        <f t="shared" si="154"/>
        <v>0</v>
      </c>
      <c r="R1195" s="30"/>
      <c r="S1195" s="22">
        <f t="shared" si="156"/>
        <v>0</v>
      </c>
      <c r="T1195" s="30"/>
      <c r="U1195" s="22">
        <f t="shared" si="157"/>
        <v>0</v>
      </c>
      <c r="V1195" s="78">
        <f t="shared" si="161"/>
        <v>0</v>
      </c>
      <c r="W1195" s="22">
        <f t="shared" si="158"/>
        <v>0</v>
      </c>
      <c r="X1195" s="76"/>
      <c r="Y1195" s="22">
        <f>IF(OR(X1195="",X1195=ФИО!$Q$8),0,IF(COUNTIF(X:X,X1195)=1,0,1))</f>
        <v>0</v>
      </c>
      <c r="AA1195" s="2">
        <f>INDEX(ФИО!B:B,SUMIFS(ФИО!D:D,ФИО!Q:Q,БЮДЖЕТ!X1195))</f>
        <v>0</v>
      </c>
    </row>
    <row r="1196" spans="1:27" x14ac:dyDescent="0.25">
      <c r="A1196" s="1"/>
      <c r="B1196" s="5">
        <f t="shared" si="159"/>
        <v>1196</v>
      </c>
      <c r="C1196" s="5" t="str">
        <f t="shared" si="160"/>
        <v/>
      </c>
      <c r="D1196" s="99"/>
      <c r="E1196" s="103">
        <f>SUMIFS(ID!$H:$H,ID!$F:$F,$D1196)</f>
        <v>0</v>
      </c>
      <c r="F1196" s="99"/>
      <c r="G1196" s="103">
        <f>SUMIFS(ID!$L:$L,ID!$J:$J,$F1196)</f>
        <v>0</v>
      </c>
      <c r="H1196" s="99"/>
      <c r="I1196" s="103">
        <f>SUMIFS(ID!$P:$P,ID!$N:$N,$H1196)</f>
        <v>0</v>
      </c>
      <c r="J1196" s="99"/>
      <c r="K1196" s="103">
        <f>SUMIFS(ID!$T:$T,ID!$R:$R,$J1196)</f>
        <v>0</v>
      </c>
      <c r="L1196" s="99"/>
      <c r="M1196" s="103">
        <f>SUMIFS(ID!$X:$X,ID!$V:$V,$L1196)</f>
        <v>0</v>
      </c>
      <c r="N1196" s="99"/>
      <c r="O1196" s="103">
        <f>SUMIFS(ID!$AD:$AD,ID!$AB:$AB,$N1196)</f>
        <v>0</v>
      </c>
      <c r="P1196" s="99" t="str">
        <f t="shared" si="155"/>
        <v/>
      </c>
      <c r="Q1196" s="22">
        <f t="shared" si="154"/>
        <v>0</v>
      </c>
      <c r="R1196" s="30"/>
      <c r="S1196" s="22">
        <f t="shared" si="156"/>
        <v>0</v>
      </c>
      <c r="T1196" s="30"/>
      <c r="U1196" s="22">
        <f t="shared" si="157"/>
        <v>0</v>
      </c>
      <c r="V1196" s="78">
        <f t="shared" si="161"/>
        <v>0</v>
      </c>
      <c r="W1196" s="22">
        <f t="shared" si="158"/>
        <v>0</v>
      </c>
      <c r="X1196" s="76"/>
      <c r="Y1196" s="22">
        <f>IF(OR(X1196="",X1196=ФИО!$Q$8),0,IF(COUNTIF(X:X,X1196)=1,0,1))</f>
        <v>0</v>
      </c>
      <c r="AA1196" s="2">
        <f>INDEX(ФИО!B:B,SUMIFS(ФИО!D:D,ФИО!Q:Q,БЮДЖЕТ!X1196))</f>
        <v>0</v>
      </c>
    </row>
    <row r="1197" spans="1:27" x14ac:dyDescent="0.25">
      <c r="A1197" s="1"/>
      <c r="B1197" s="5">
        <f t="shared" si="159"/>
        <v>1197</v>
      </c>
      <c r="C1197" s="5" t="str">
        <f t="shared" si="160"/>
        <v/>
      </c>
      <c r="D1197" s="99"/>
      <c r="E1197" s="103">
        <f>SUMIFS(ID!$H:$H,ID!$F:$F,$D1197)</f>
        <v>0</v>
      </c>
      <c r="F1197" s="99"/>
      <c r="G1197" s="103">
        <f>SUMIFS(ID!$L:$L,ID!$J:$J,$F1197)</f>
        <v>0</v>
      </c>
      <c r="H1197" s="99"/>
      <c r="I1197" s="103">
        <f>SUMIFS(ID!$P:$P,ID!$N:$N,$H1197)</f>
        <v>0</v>
      </c>
      <c r="J1197" s="99"/>
      <c r="K1197" s="103">
        <f>SUMIFS(ID!$T:$T,ID!$R:$R,$J1197)</f>
        <v>0</v>
      </c>
      <c r="L1197" s="99"/>
      <c r="M1197" s="103">
        <f>SUMIFS(ID!$X:$X,ID!$V:$V,$L1197)</f>
        <v>0</v>
      </c>
      <c r="N1197" s="99"/>
      <c r="O1197" s="103">
        <f>SUMIFS(ID!$AD:$AD,ID!$AB:$AB,$N1197)</f>
        <v>0</v>
      </c>
      <c r="P1197" s="99" t="str">
        <f t="shared" si="155"/>
        <v/>
      </c>
      <c r="Q1197" s="22">
        <f t="shared" si="154"/>
        <v>0</v>
      </c>
      <c r="R1197" s="30"/>
      <c r="S1197" s="22">
        <f t="shared" si="156"/>
        <v>0</v>
      </c>
      <c r="T1197" s="30"/>
      <c r="U1197" s="22">
        <f t="shared" si="157"/>
        <v>0</v>
      </c>
      <c r="V1197" s="78">
        <f t="shared" si="161"/>
        <v>0</v>
      </c>
      <c r="W1197" s="22">
        <f t="shared" si="158"/>
        <v>0</v>
      </c>
      <c r="X1197" s="76"/>
      <c r="Y1197" s="22">
        <f>IF(OR(X1197="",X1197=ФИО!$Q$8),0,IF(COUNTIF(X:X,X1197)=1,0,1))</f>
        <v>0</v>
      </c>
      <c r="AA1197" s="2">
        <f>INDEX(ФИО!B:B,SUMIFS(ФИО!D:D,ФИО!Q:Q,БЮДЖЕТ!X1197))</f>
        <v>0</v>
      </c>
    </row>
    <row r="1198" spans="1:27" x14ac:dyDescent="0.25">
      <c r="A1198" s="1"/>
      <c r="B1198" s="5">
        <f t="shared" si="159"/>
        <v>1198</v>
      </c>
      <c r="C1198" s="5" t="str">
        <f t="shared" si="160"/>
        <v/>
      </c>
      <c r="D1198" s="99"/>
      <c r="E1198" s="103">
        <f>SUMIFS(ID!$H:$H,ID!$F:$F,$D1198)</f>
        <v>0</v>
      </c>
      <c r="F1198" s="99"/>
      <c r="G1198" s="103">
        <f>SUMIFS(ID!$L:$L,ID!$J:$J,$F1198)</f>
        <v>0</v>
      </c>
      <c r="H1198" s="99"/>
      <c r="I1198" s="103">
        <f>SUMIFS(ID!$P:$P,ID!$N:$N,$H1198)</f>
        <v>0</v>
      </c>
      <c r="J1198" s="99"/>
      <c r="K1198" s="103">
        <f>SUMIFS(ID!$T:$T,ID!$R:$R,$J1198)</f>
        <v>0</v>
      </c>
      <c r="L1198" s="99"/>
      <c r="M1198" s="103">
        <f>SUMIFS(ID!$X:$X,ID!$V:$V,$L1198)</f>
        <v>0</v>
      </c>
      <c r="N1198" s="99"/>
      <c r="O1198" s="103">
        <f>SUMIFS(ID!$AD:$AD,ID!$AB:$AB,$N1198)</f>
        <v>0</v>
      </c>
      <c r="P1198" s="99" t="str">
        <f t="shared" si="155"/>
        <v/>
      </c>
      <c r="Q1198" s="22">
        <f t="shared" si="154"/>
        <v>0</v>
      </c>
      <c r="R1198" s="30"/>
      <c r="S1198" s="22">
        <f t="shared" si="156"/>
        <v>0</v>
      </c>
      <c r="T1198" s="30"/>
      <c r="U1198" s="22">
        <f t="shared" si="157"/>
        <v>0</v>
      </c>
      <c r="V1198" s="78">
        <f t="shared" si="161"/>
        <v>0</v>
      </c>
      <c r="W1198" s="22">
        <f t="shared" si="158"/>
        <v>0</v>
      </c>
      <c r="X1198" s="76"/>
      <c r="Y1198" s="22">
        <f>IF(OR(X1198="",X1198=ФИО!$Q$8),0,IF(COUNTIF(X:X,X1198)=1,0,1))</f>
        <v>0</v>
      </c>
      <c r="AA1198" s="2">
        <f>INDEX(ФИО!B:B,SUMIFS(ФИО!D:D,ФИО!Q:Q,БЮДЖЕТ!X1198))</f>
        <v>0</v>
      </c>
    </row>
    <row r="1199" spans="1:27" x14ac:dyDescent="0.25">
      <c r="A1199" s="1"/>
      <c r="B1199" s="5">
        <f t="shared" si="159"/>
        <v>1199</v>
      </c>
      <c r="C1199" s="5" t="str">
        <f t="shared" si="160"/>
        <v/>
      </c>
      <c r="D1199" s="99"/>
      <c r="E1199" s="103">
        <f>SUMIFS(ID!$H:$H,ID!$F:$F,$D1199)</f>
        <v>0</v>
      </c>
      <c r="F1199" s="99"/>
      <c r="G1199" s="103">
        <f>SUMIFS(ID!$L:$L,ID!$J:$J,$F1199)</f>
        <v>0</v>
      </c>
      <c r="H1199" s="99"/>
      <c r="I1199" s="103">
        <f>SUMIFS(ID!$P:$P,ID!$N:$N,$H1199)</f>
        <v>0</v>
      </c>
      <c r="J1199" s="99"/>
      <c r="K1199" s="103">
        <f>SUMIFS(ID!$T:$T,ID!$R:$R,$J1199)</f>
        <v>0</v>
      </c>
      <c r="L1199" s="99"/>
      <c r="M1199" s="103">
        <f>SUMIFS(ID!$X:$X,ID!$V:$V,$L1199)</f>
        <v>0</v>
      </c>
      <c r="N1199" s="99"/>
      <c r="O1199" s="103">
        <f>SUMIFS(ID!$AD:$AD,ID!$AB:$AB,$N1199)</f>
        <v>0</v>
      </c>
      <c r="P1199" s="99" t="str">
        <f t="shared" si="155"/>
        <v/>
      </c>
      <c r="Q1199" s="22">
        <f t="shared" si="154"/>
        <v>0</v>
      </c>
      <c r="R1199" s="30"/>
      <c r="S1199" s="22">
        <f t="shared" si="156"/>
        <v>0</v>
      </c>
      <c r="T1199" s="30"/>
      <c r="U1199" s="22">
        <f t="shared" si="157"/>
        <v>0</v>
      </c>
      <c r="V1199" s="78">
        <f t="shared" si="161"/>
        <v>0</v>
      </c>
      <c r="W1199" s="22">
        <f t="shared" si="158"/>
        <v>0</v>
      </c>
      <c r="X1199" s="76"/>
      <c r="Y1199" s="22">
        <f>IF(OR(X1199="",X1199=ФИО!$Q$8),0,IF(COUNTIF(X:X,X1199)=1,0,1))</f>
        <v>0</v>
      </c>
      <c r="AA1199" s="2">
        <f>INDEX(ФИО!B:B,SUMIFS(ФИО!D:D,ФИО!Q:Q,БЮДЖЕТ!X1199))</f>
        <v>0</v>
      </c>
    </row>
    <row r="1200" spans="1:27" x14ac:dyDescent="0.25">
      <c r="A1200" s="1"/>
      <c r="B1200" s="5">
        <f t="shared" si="159"/>
        <v>1200</v>
      </c>
      <c r="C1200" s="5" t="str">
        <f t="shared" si="160"/>
        <v/>
      </c>
      <c r="D1200" s="99"/>
      <c r="E1200" s="103">
        <f>SUMIFS(ID!$H:$H,ID!$F:$F,$D1200)</f>
        <v>0</v>
      </c>
      <c r="F1200" s="99"/>
      <c r="G1200" s="103">
        <f>SUMIFS(ID!$L:$L,ID!$J:$J,$F1200)</f>
        <v>0</v>
      </c>
      <c r="H1200" s="99"/>
      <c r="I1200" s="103">
        <f>SUMIFS(ID!$P:$P,ID!$N:$N,$H1200)</f>
        <v>0</v>
      </c>
      <c r="J1200" s="99"/>
      <c r="K1200" s="103">
        <f>SUMIFS(ID!$T:$T,ID!$R:$R,$J1200)</f>
        <v>0</v>
      </c>
      <c r="L1200" s="99"/>
      <c r="M1200" s="103">
        <f>SUMIFS(ID!$X:$X,ID!$V:$V,$L1200)</f>
        <v>0</v>
      </c>
      <c r="N1200" s="99"/>
      <c r="O1200" s="103">
        <f>SUMIFS(ID!$AD:$AD,ID!$AB:$AB,$N1200)</f>
        <v>0</v>
      </c>
      <c r="P1200" s="99" t="str">
        <f t="shared" si="155"/>
        <v/>
      </c>
      <c r="Q1200" s="22">
        <f t="shared" si="154"/>
        <v>0</v>
      </c>
      <c r="R1200" s="30"/>
      <c r="S1200" s="22">
        <f t="shared" si="156"/>
        <v>0</v>
      </c>
      <c r="T1200" s="30"/>
      <c r="U1200" s="22">
        <f t="shared" si="157"/>
        <v>0</v>
      </c>
      <c r="V1200" s="78">
        <f t="shared" si="161"/>
        <v>0</v>
      </c>
      <c r="W1200" s="22">
        <f t="shared" si="158"/>
        <v>0</v>
      </c>
      <c r="X1200" s="76"/>
      <c r="Y1200" s="22">
        <f>IF(OR(X1200="",X1200=ФИО!$Q$8),0,IF(COUNTIF(X:X,X1200)=1,0,1))</f>
        <v>0</v>
      </c>
      <c r="AA1200" s="2">
        <f>INDEX(ФИО!B:B,SUMIFS(ФИО!D:D,ФИО!Q:Q,БЮДЖЕТ!X1200))</f>
        <v>0</v>
      </c>
    </row>
    <row r="1201" spans="1:27" x14ac:dyDescent="0.25">
      <c r="A1201" s="1"/>
      <c r="B1201" s="5">
        <f t="shared" si="159"/>
        <v>1201</v>
      </c>
      <c r="C1201" s="5" t="str">
        <f t="shared" si="160"/>
        <v/>
      </c>
      <c r="D1201" s="99"/>
      <c r="E1201" s="103">
        <f>SUMIFS(ID!$H:$H,ID!$F:$F,$D1201)</f>
        <v>0</v>
      </c>
      <c r="F1201" s="99"/>
      <c r="G1201" s="103">
        <f>SUMIFS(ID!$L:$L,ID!$J:$J,$F1201)</f>
        <v>0</v>
      </c>
      <c r="H1201" s="99"/>
      <c r="I1201" s="103">
        <f>SUMIFS(ID!$P:$P,ID!$N:$N,$H1201)</f>
        <v>0</v>
      </c>
      <c r="J1201" s="99"/>
      <c r="K1201" s="103">
        <f>SUMIFS(ID!$T:$T,ID!$R:$R,$J1201)</f>
        <v>0</v>
      </c>
      <c r="L1201" s="99"/>
      <c r="M1201" s="103">
        <f>SUMIFS(ID!$X:$X,ID!$V:$V,$L1201)</f>
        <v>0</v>
      </c>
      <c r="N1201" s="99"/>
      <c r="O1201" s="103">
        <f>SUMIFS(ID!$AD:$AD,ID!$AB:$AB,$N1201)</f>
        <v>0</v>
      </c>
      <c r="P1201" s="99" t="str">
        <f t="shared" si="155"/>
        <v/>
      </c>
      <c r="Q1201" s="22">
        <f t="shared" si="154"/>
        <v>0</v>
      </c>
      <c r="R1201" s="30"/>
      <c r="S1201" s="22">
        <f t="shared" si="156"/>
        <v>0</v>
      </c>
      <c r="T1201" s="30"/>
      <c r="U1201" s="22">
        <f t="shared" si="157"/>
        <v>0</v>
      </c>
      <c r="V1201" s="78">
        <f t="shared" si="161"/>
        <v>0</v>
      </c>
      <c r="W1201" s="22">
        <f t="shared" si="158"/>
        <v>0</v>
      </c>
      <c r="X1201" s="76"/>
      <c r="Y1201" s="22">
        <f>IF(OR(X1201="",X1201=ФИО!$Q$8),0,IF(COUNTIF(X:X,X1201)=1,0,1))</f>
        <v>0</v>
      </c>
      <c r="AA1201" s="2">
        <f>INDEX(ФИО!B:B,SUMIFS(ФИО!D:D,ФИО!Q:Q,БЮДЖЕТ!X1201))</f>
        <v>0</v>
      </c>
    </row>
    <row r="1202" spans="1:27" x14ac:dyDescent="0.25">
      <c r="A1202" s="1"/>
      <c r="B1202" s="5">
        <f t="shared" si="159"/>
        <v>1202</v>
      </c>
      <c r="C1202" s="5" t="str">
        <f t="shared" si="160"/>
        <v/>
      </c>
      <c r="D1202" s="99"/>
      <c r="E1202" s="103">
        <f>SUMIFS(ID!$H:$H,ID!$F:$F,$D1202)</f>
        <v>0</v>
      </c>
      <c r="F1202" s="99"/>
      <c r="G1202" s="103">
        <f>SUMIFS(ID!$L:$L,ID!$J:$J,$F1202)</f>
        <v>0</v>
      </c>
      <c r="H1202" s="99"/>
      <c r="I1202" s="103">
        <f>SUMIFS(ID!$P:$P,ID!$N:$N,$H1202)</f>
        <v>0</v>
      </c>
      <c r="J1202" s="99"/>
      <c r="K1202" s="103">
        <f>SUMIFS(ID!$T:$T,ID!$R:$R,$J1202)</f>
        <v>0</v>
      </c>
      <c r="L1202" s="99"/>
      <c r="M1202" s="103">
        <f>SUMIFS(ID!$X:$X,ID!$V:$V,$L1202)</f>
        <v>0</v>
      </c>
      <c r="N1202" s="99"/>
      <c r="O1202" s="103">
        <f>SUMIFS(ID!$AD:$AD,ID!$AB:$AB,$N1202)</f>
        <v>0</v>
      </c>
      <c r="P1202" s="99" t="str">
        <f t="shared" si="155"/>
        <v/>
      </c>
      <c r="Q1202" s="22">
        <f t="shared" si="154"/>
        <v>0</v>
      </c>
      <c r="R1202" s="30"/>
      <c r="S1202" s="22">
        <f t="shared" si="156"/>
        <v>0</v>
      </c>
      <c r="T1202" s="30"/>
      <c r="U1202" s="22">
        <f t="shared" si="157"/>
        <v>0</v>
      </c>
      <c r="V1202" s="78">
        <f t="shared" si="161"/>
        <v>0</v>
      </c>
      <c r="W1202" s="22">
        <f t="shared" si="158"/>
        <v>0</v>
      </c>
      <c r="X1202" s="76"/>
      <c r="Y1202" s="22">
        <f>IF(OR(X1202="",X1202=ФИО!$Q$8),0,IF(COUNTIF(X:X,X1202)=1,0,1))</f>
        <v>0</v>
      </c>
      <c r="AA1202" s="2">
        <f>INDEX(ФИО!B:B,SUMIFS(ФИО!D:D,ФИО!Q:Q,БЮДЖЕТ!X1202))</f>
        <v>0</v>
      </c>
    </row>
    <row r="1203" spans="1:27" x14ac:dyDescent="0.25">
      <c r="A1203" s="1"/>
      <c r="B1203" s="5">
        <f t="shared" si="159"/>
        <v>1203</v>
      </c>
      <c r="C1203" s="5" t="str">
        <f t="shared" si="160"/>
        <v/>
      </c>
      <c r="D1203" s="99"/>
      <c r="E1203" s="103">
        <f>SUMIFS(ID!$H:$H,ID!$F:$F,$D1203)</f>
        <v>0</v>
      </c>
      <c r="F1203" s="99"/>
      <c r="G1203" s="103">
        <f>SUMIFS(ID!$L:$L,ID!$J:$J,$F1203)</f>
        <v>0</v>
      </c>
      <c r="H1203" s="99"/>
      <c r="I1203" s="103">
        <f>SUMIFS(ID!$P:$P,ID!$N:$N,$H1203)</f>
        <v>0</v>
      </c>
      <c r="J1203" s="99"/>
      <c r="K1203" s="103">
        <f>SUMIFS(ID!$T:$T,ID!$R:$R,$J1203)</f>
        <v>0</v>
      </c>
      <c r="L1203" s="99"/>
      <c r="M1203" s="103">
        <f>SUMIFS(ID!$X:$X,ID!$V:$V,$L1203)</f>
        <v>0</v>
      </c>
      <c r="N1203" s="99"/>
      <c r="O1203" s="103">
        <f>SUMIFS(ID!$AD:$AD,ID!$AB:$AB,$N1203)</f>
        <v>0</v>
      </c>
      <c r="P1203" s="99" t="str">
        <f t="shared" si="155"/>
        <v/>
      </c>
      <c r="Q1203" s="22">
        <f t="shared" si="154"/>
        <v>0</v>
      </c>
      <c r="R1203" s="30"/>
      <c r="S1203" s="22">
        <f t="shared" si="156"/>
        <v>0</v>
      </c>
      <c r="T1203" s="30"/>
      <c r="U1203" s="22">
        <f t="shared" si="157"/>
        <v>0</v>
      </c>
      <c r="V1203" s="78">
        <f t="shared" si="161"/>
        <v>0</v>
      </c>
      <c r="W1203" s="22">
        <f t="shared" si="158"/>
        <v>0</v>
      </c>
      <c r="X1203" s="76"/>
      <c r="Y1203" s="22">
        <f>IF(OR(X1203="",X1203=ФИО!$Q$8),0,IF(COUNTIF(X:X,X1203)=1,0,1))</f>
        <v>0</v>
      </c>
      <c r="AA1203" s="2">
        <f>INDEX(ФИО!B:B,SUMIFS(ФИО!D:D,ФИО!Q:Q,БЮДЖЕТ!X1203))</f>
        <v>0</v>
      </c>
    </row>
    <row r="1204" spans="1:27" x14ac:dyDescent="0.25">
      <c r="A1204" s="1"/>
      <c r="B1204" s="5">
        <f t="shared" si="159"/>
        <v>1204</v>
      </c>
      <c r="C1204" s="5" t="str">
        <f t="shared" si="160"/>
        <v/>
      </c>
      <c r="D1204" s="99"/>
      <c r="E1204" s="103">
        <f>SUMIFS(ID!$H:$H,ID!$F:$F,$D1204)</f>
        <v>0</v>
      </c>
      <c r="F1204" s="99"/>
      <c r="G1204" s="103">
        <f>SUMIFS(ID!$L:$L,ID!$J:$J,$F1204)</f>
        <v>0</v>
      </c>
      <c r="H1204" s="99"/>
      <c r="I1204" s="103">
        <f>SUMIFS(ID!$P:$P,ID!$N:$N,$H1204)</f>
        <v>0</v>
      </c>
      <c r="J1204" s="99"/>
      <c r="K1204" s="103">
        <f>SUMIFS(ID!$T:$T,ID!$R:$R,$J1204)</f>
        <v>0</v>
      </c>
      <c r="L1204" s="99"/>
      <c r="M1204" s="103">
        <f>SUMIFS(ID!$X:$X,ID!$V:$V,$L1204)</f>
        <v>0</v>
      </c>
      <c r="N1204" s="99"/>
      <c r="O1204" s="103">
        <f>SUMIFS(ID!$AD:$AD,ID!$AB:$AB,$N1204)</f>
        <v>0</v>
      </c>
      <c r="P1204" s="99" t="str">
        <f t="shared" si="155"/>
        <v/>
      </c>
      <c r="Q1204" s="22">
        <f t="shared" si="154"/>
        <v>0</v>
      </c>
      <c r="R1204" s="30"/>
      <c r="S1204" s="22">
        <f t="shared" si="156"/>
        <v>0</v>
      </c>
      <c r="T1204" s="30"/>
      <c r="U1204" s="22">
        <f t="shared" si="157"/>
        <v>0</v>
      </c>
      <c r="V1204" s="78">
        <f t="shared" si="161"/>
        <v>0</v>
      </c>
      <c r="W1204" s="22">
        <f t="shared" si="158"/>
        <v>0</v>
      </c>
      <c r="X1204" s="76"/>
      <c r="Y1204" s="22">
        <f>IF(OR(X1204="",X1204=ФИО!$Q$8),0,IF(COUNTIF(X:X,X1204)=1,0,1))</f>
        <v>0</v>
      </c>
      <c r="AA1204" s="2">
        <f>INDEX(ФИО!B:B,SUMIFS(ФИО!D:D,ФИО!Q:Q,БЮДЖЕТ!X1204))</f>
        <v>0</v>
      </c>
    </row>
    <row r="1205" spans="1:27" x14ac:dyDescent="0.25">
      <c r="A1205" s="1"/>
      <c r="B1205" s="5">
        <f t="shared" si="159"/>
        <v>1205</v>
      </c>
      <c r="C1205" s="5" t="str">
        <f t="shared" si="160"/>
        <v/>
      </c>
      <c r="D1205" s="99"/>
      <c r="E1205" s="103">
        <f>SUMIFS(ID!$H:$H,ID!$F:$F,$D1205)</f>
        <v>0</v>
      </c>
      <c r="F1205" s="99"/>
      <c r="G1205" s="103">
        <f>SUMIFS(ID!$L:$L,ID!$J:$J,$F1205)</f>
        <v>0</v>
      </c>
      <c r="H1205" s="99"/>
      <c r="I1205" s="103">
        <f>SUMIFS(ID!$P:$P,ID!$N:$N,$H1205)</f>
        <v>0</v>
      </c>
      <c r="J1205" s="99"/>
      <c r="K1205" s="103">
        <f>SUMIFS(ID!$T:$T,ID!$R:$R,$J1205)</f>
        <v>0</v>
      </c>
      <c r="L1205" s="99"/>
      <c r="M1205" s="103">
        <f>SUMIFS(ID!$X:$X,ID!$V:$V,$L1205)</f>
        <v>0</v>
      </c>
      <c r="N1205" s="99"/>
      <c r="O1205" s="103">
        <f>SUMIFS(ID!$AD:$AD,ID!$AB:$AB,$N1205)</f>
        <v>0</v>
      </c>
      <c r="P1205" s="99" t="str">
        <f t="shared" si="155"/>
        <v/>
      </c>
      <c r="Q1205" s="22">
        <f t="shared" si="154"/>
        <v>0</v>
      </c>
      <c r="R1205" s="30"/>
      <c r="S1205" s="22">
        <f t="shared" si="156"/>
        <v>0</v>
      </c>
      <c r="T1205" s="30"/>
      <c r="U1205" s="22">
        <f t="shared" si="157"/>
        <v>0</v>
      </c>
      <c r="V1205" s="78">
        <f t="shared" si="161"/>
        <v>0</v>
      </c>
      <c r="W1205" s="22">
        <f t="shared" si="158"/>
        <v>0</v>
      </c>
      <c r="X1205" s="76"/>
      <c r="Y1205" s="22">
        <f>IF(OR(X1205="",X1205=ФИО!$Q$8),0,IF(COUNTIF(X:X,X1205)=1,0,1))</f>
        <v>0</v>
      </c>
      <c r="AA1205" s="2">
        <f>INDEX(ФИО!B:B,SUMIFS(ФИО!D:D,ФИО!Q:Q,БЮДЖЕТ!X1205))</f>
        <v>0</v>
      </c>
    </row>
    <row r="1206" spans="1:27" x14ac:dyDescent="0.25">
      <c r="A1206" s="1"/>
      <c r="B1206" s="5">
        <f t="shared" si="159"/>
        <v>1206</v>
      </c>
      <c r="C1206" s="5" t="str">
        <f t="shared" si="160"/>
        <v/>
      </c>
      <c r="D1206" s="99"/>
      <c r="E1206" s="103">
        <f>SUMIFS(ID!$H:$H,ID!$F:$F,$D1206)</f>
        <v>0</v>
      </c>
      <c r="F1206" s="99"/>
      <c r="G1206" s="103">
        <f>SUMIFS(ID!$L:$L,ID!$J:$J,$F1206)</f>
        <v>0</v>
      </c>
      <c r="H1206" s="99"/>
      <c r="I1206" s="103">
        <f>SUMIFS(ID!$P:$P,ID!$N:$N,$H1206)</f>
        <v>0</v>
      </c>
      <c r="J1206" s="99"/>
      <c r="K1206" s="103">
        <f>SUMIFS(ID!$T:$T,ID!$R:$R,$J1206)</f>
        <v>0</v>
      </c>
      <c r="L1206" s="99"/>
      <c r="M1206" s="103">
        <f>SUMIFS(ID!$X:$X,ID!$V:$V,$L1206)</f>
        <v>0</v>
      </c>
      <c r="N1206" s="99"/>
      <c r="O1206" s="103">
        <f>SUMIFS(ID!$AD:$AD,ID!$AB:$AB,$N1206)</f>
        <v>0</v>
      </c>
      <c r="P1206" s="99" t="str">
        <f t="shared" si="155"/>
        <v/>
      </c>
      <c r="Q1206" s="22">
        <f t="shared" si="154"/>
        <v>0</v>
      </c>
      <c r="R1206" s="30"/>
      <c r="S1206" s="22">
        <f t="shared" si="156"/>
        <v>0</v>
      </c>
      <c r="T1206" s="30"/>
      <c r="U1206" s="22">
        <f t="shared" si="157"/>
        <v>0</v>
      </c>
      <c r="V1206" s="78">
        <f t="shared" si="161"/>
        <v>0</v>
      </c>
      <c r="W1206" s="22">
        <f t="shared" si="158"/>
        <v>0</v>
      </c>
      <c r="X1206" s="76"/>
      <c r="Y1206" s="22">
        <f>IF(OR(X1206="",X1206=ФИО!$Q$8),0,IF(COUNTIF(X:X,X1206)=1,0,1))</f>
        <v>0</v>
      </c>
      <c r="AA1206" s="2">
        <f>INDEX(ФИО!B:B,SUMIFS(ФИО!D:D,ФИО!Q:Q,БЮДЖЕТ!X1206))</f>
        <v>0</v>
      </c>
    </row>
    <row r="1207" spans="1:27" x14ac:dyDescent="0.25">
      <c r="A1207" s="1"/>
      <c r="B1207" s="5">
        <f t="shared" si="159"/>
        <v>1207</v>
      </c>
      <c r="C1207" s="5" t="str">
        <f t="shared" si="160"/>
        <v/>
      </c>
      <c r="D1207" s="99"/>
      <c r="E1207" s="103">
        <f>SUMIFS(ID!$H:$H,ID!$F:$F,$D1207)</f>
        <v>0</v>
      </c>
      <c r="F1207" s="99"/>
      <c r="G1207" s="103">
        <f>SUMIFS(ID!$L:$L,ID!$J:$J,$F1207)</f>
        <v>0</v>
      </c>
      <c r="H1207" s="99"/>
      <c r="I1207" s="103">
        <f>SUMIFS(ID!$P:$P,ID!$N:$N,$H1207)</f>
        <v>0</v>
      </c>
      <c r="J1207" s="99"/>
      <c r="K1207" s="103">
        <f>SUMIFS(ID!$T:$T,ID!$R:$R,$J1207)</f>
        <v>0</v>
      </c>
      <c r="L1207" s="99"/>
      <c r="M1207" s="103">
        <f>SUMIFS(ID!$X:$X,ID!$V:$V,$L1207)</f>
        <v>0</v>
      </c>
      <c r="N1207" s="99"/>
      <c r="O1207" s="103">
        <f>SUMIFS(ID!$AD:$AD,ID!$AB:$AB,$N1207)</f>
        <v>0</v>
      </c>
      <c r="P1207" s="99" t="str">
        <f t="shared" si="155"/>
        <v/>
      </c>
      <c r="Q1207" s="22">
        <f t="shared" si="154"/>
        <v>0</v>
      </c>
      <c r="R1207" s="30"/>
      <c r="S1207" s="22">
        <f t="shared" si="156"/>
        <v>0</v>
      </c>
      <c r="T1207" s="30"/>
      <c r="U1207" s="22">
        <f t="shared" si="157"/>
        <v>0</v>
      </c>
      <c r="V1207" s="78">
        <f t="shared" si="161"/>
        <v>0</v>
      </c>
      <c r="W1207" s="22">
        <f t="shared" si="158"/>
        <v>0</v>
      </c>
      <c r="X1207" s="76"/>
      <c r="Y1207" s="22">
        <f>IF(OR(X1207="",X1207=ФИО!$Q$8),0,IF(COUNTIF(X:X,X1207)=1,0,1))</f>
        <v>0</v>
      </c>
      <c r="AA1207" s="2">
        <f>INDEX(ФИО!B:B,SUMIFS(ФИО!D:D,ФИО!Q:Q,БЮДЖЕТ!X1207))</f>
        <v>0</v>
      </c>
    </row>
    <row r="1208" spans="1:27" x14ac:dyDescent="0.25">
      <c r="A1208" s="1"/>
      <c r="B1208" s="5">
        <f t="shared" si="159"/>
        <v>1208</v>
      </c>
      <c r="C1208" s="5" t="str">
        <f t="shared" si="160"/>
        <v/>
      </c>
      <c r="D1208" s="99"/>
      <c r="E1208" s="103">
        <f>SUMIFS(ID!$H:$H,ID!$F:$F,$D1208)</f>
        <v>0</v>
      </c>
      <c r="F1208" s="99"/>
      <c r="G1208" s="103">
        <f>SUMIFS(ID!$L:$L,ID!$J:$J,$F1208)</f>
        <v>0</v>
      </c>
      <c r="H1208" s="99"/>
      <c r="I1208" s="103">
        <f>SUMIFS(ID!$P:$P,ID!$N:$N,$H1208)</f>
        <v>0</v>
      </c>
      <c r="J1208" s="99"/>
      <c r="K1208" s="103">
        <f>SUMIFS(ID!$T:$T,ID!$R:$R,$J1208)</f>
        <v>0</v>
      </c>
      <c r="L1208" s="99"/>
      <c r="M1208" s="103">
        <f>SUMIFS(ID!$X:$X,ID!$V:$V,$L1208)</f>
        <v>0</v>
      </c>
      <c r="N1208" s="99"/>
      <c r="O1208" s="103">
        <f>SUMIFS(ID!$AD:$AD,ID!$AB:$AB,$N1208)</f>
        <v>0</v>
      </c>
      <c r="P1208" s="99" t="str">
        <f t="shared" si="155"/>
        <v/>
      </c>
      <c r="Q1208" s="22">
        <f t="shared" si="154"/>
        <v>0</v>
      </c>
      <c r="R1208" s="30"/>
      <c r="S1208" s="22">
        <f t="shared" si="156"/>
        <v>0</v>
      </c>
      <c r="T1208" s="30"/>
      <c r="U1208" s="22">
        <f t="shared" si="157"/>
        <v>0</v>
      </c>
      <c r="V1208" s="78">
        <f t="shared" si="161"/>
        <v>0</v>
      </c>
      <c r="W1208" s="22">
        <f t="shared" si="158"/>
        <v>0</v>
      </c>
      <c r="X1208" s="76"/>
      <c r="Y1208" s="22">
        <f>IF(OR(X1208="",X1208=ФИО!$Q$8),0,IF(COUNTIF(X:X,X1208)=1,0,1))</f>
        <v>0</v>
      </c>
      <c r="AA1208" s="2">
        <f>INDEX(ФИО!B:B,SUMIFS(ФИО!D:D,ФИО!Q:Q,БЮДЖЕТ!X1208))</f>
        <v>0</v>
      </c>
    </row>
    <row r="1209" spans="1:27" x14ac:dyDescent="0.25">
      <c r="A1209" s="1"/>
      <c r="B1209" s="5">
        <f t="shared" si="159"/>
        <v>1209</v>
      </c>
      <c r="C1209" s="5" t="str">
        <f t="shared" si="160"/>
        <v/>
      </c>
      <c r="D1209" s="99"/>
      <c r="E1209" s="103">
        <f>SUMIFS(ID!$H:$H,ID!$F:$F,$D1209)</f>
        <v>0</v>
      </c>
      <c r="F1209" s="99"/>
      <c r="G1209" s="103">
        <f>SUMIFS(ID!$L:$L,ID!$J:$J,$F1209)</f>
        <v>0</v>
      </c>
      <c r="H1209" s="99"/>
      <c r="I1209" s="103">
        <f>SUMIFS(ID!$P:$P,ID!$N:$N,$H1209)</f>
        <v>0</v>
      </c>
      <c r="J1209" s="99"/>
      <c r="K1209" s="103">
        <f>SUMIFS(ID!$T:$T,ID!$R:$R,$J1209)</f>
        <v>0</v>
      </c>
      <c r="L1209" s="99"/>
      <c r="M1209" s="103">
        <f>SUMIFS(ID!$X:$X,ID!$V:$V,$L1209)</f>
        <v>0</v>
      </c>
      <c r="N1209" s="99"/>
      <c r="O1209" s="103">
        <f>SUMIFS(ID!$AD:$AD,ID!$AB:$AB,$N1209)</f>
        <v>0</v>
      </c>
      <c r="P1209" s="99" t="str">
        <f t="shared" si="155"/>
        <v/>
      </c>
      <c r="Q1209" s="22">
        <f t="shared" si="154"/>
        <v>0</v>
      </c>
      <c r="R1209" s="30"/>
      <c r="S1209" s="22">
        <f t="shared" si="156"/>
        <v>0</v>
      </c>
      <c r="T1209" s="30"/>
      <c r="U1209" s="22">
        <f t="shared" si="157"/>
        <v>0</v>
      </c>
      <c r="V1209" s="78">
        <f t="shared" si="161"/>
        <v>0</v>
      </c>
      <c r="W1209" s="22">
        <f t="shared" si="158"/>
        <v>0</v>
      </c>
      <c r="X1209" s="76"/>
      <c r="Y1209" s="22">
        <f>IF(OR(X1209="",X1209=ФИО!$Q$8),0,IF(COUNTIF(X:X,X1209)=1,0,1))</f>
        <v>0</v>
      </c>
      <c r="AA1209" s="2">
        <f>INDEX(ФИО!B:B,SUMIFS(ФИО!D:D,ФИО!Q:Q,БЮДЖЕТ!X1209))</f>
        <v>0</v>
      </c>
    </row>
    <row r="1210" spans="1:27" x14ac:dyDescent="0.25">
      <c r="A1210" s="1"/>
      <c r="B1210" s="5">
        <f t="shared" si="159"/>
        <v>1210</v>
      </c>
      <c r="C1210" s="5" t="str">
        <f t="shared" si="160"/>
        <v/>
      </c>
      <c r="D1210" s="99"/>
      <c r="E1210" s="103">
        <f>SUMIFS(ID!$H:$H,ID!$F:$F,$D1210)</f>
        <v>0</v>
      </c>
      <c r="F1210" s="99"/>
      <c r="G1210" s="103">
        <f>SUMIFS(ID!$L:$L,ID!$J:$J,$F1210)</f>
        <v>0</v>
      </c>
      <c r="H1210" s="99"/>
      <c r="I1210" s="103">
        <f>SUMIFS(ID!$P:$P,ID!$N:$N,$H1210)</f>
        <v>0</v>
      </c>
      <c r="J1210" s="99"/>
      <c r="K1210" s="103">
        <f>SUMIFS(ID!$T:$T,ID!$R:$R,$J1210)</f>
        <v>0</v>
      </c>
      <c r="L1210" s="99"/>
      <c r="M1210" s="103">
        <f>SUMIFS(ID!$X:$X,ID!$V:$V,$L1210)</f>
        <v>0</v>
      </c>
      <c r="N1210" s="99"/>
      <c r="O1210" s="103">
        <f>SUMIFS(ID!$AD:$AD,ID!$AB:$AB,$N1210)</f>
        <v>0</v>
      </c>
      <c r="P1210" s="99" t="str">
        <f t="shared" si="155"/>
        <v/>
      </c>
      <c r="Q1210" s="22">
        <f t="shared" si="154"/>
        <v>0</v>
      </c>
      <c r="R1210" s="30"/>
      <c r="S1210" s="22">
        <f t="shared" si="156"/>
        <v>0</v>
      </c>
      <c r="T1210" s="30"/>
      <c r="U1210" s="22">
        <f t="shared" si="157"/>
        <v>0</v>
      </c>
      <c r="V1210" s="78">
        <f t="shared" si="161"/>
        <v>0</v>
      </c>
      <c r="W1210" s="22">
        <f t="shared" si="158"/>
        <v>0</v>
      </c>
      <c r="X1210" s="76"/>
      <c r="Y1210" s="22">
        <f>IF(OR(X1210="",X1210=ФИО!$Q$8),0,IF(COUNTIF(X:X,X1210)=1,0,1))</f>
        <v>0</v>
      </c>
      <c r="AA1210" s="2">
        <f>INDEX(ФИО!B:B,SUMIFS(ФИО!D:D,ФИО!Q:Q,БЮДЖЕТ!X1210))</f>
        <v>0</v>
      </c>
    </row>
    <row r="1211" spans="1:27" x14ac:dyDescent="0.25">
      <c r="A1211" s="1"/>
      <c r="B1211" s="5">
        <f t="shared" si="159"/>
        <v>1211</v>
      </c>
      <c r="C1211" s="5" t="str">
        <f t="shared" si="160"/>
        <v/>
      </c>
      <c r="D1211" s="99"/>
      <c r="E1211" s="103">
        <f>SUMIFS(ID!$H:$H,ID!$F:$F,$D1211)</f>
        <v>0</v>
      </c>
      <c r="F1211" s="99"/>
      <c r="G1211" s="103">
        <f>SUMIFS(ID!$L:$L,ID!$J:$J,$F1211)</f>
        <v>0</v>
      </c>
      <c r="H1211" s="99"/>
      <c r="I1211" s="103">
        <f>SUMIFS(ID!$P:$P,ID!$N:$N,$H1211)</f>
        <v>0</v>
      </c>
      <c r="J1211" s="99"/>
      <c r="K1211" s="103">
        <f>SUMIFS(ID!$T:$T,ID!$R:$R,$J1211)</f>
        <v>0</v>
      </c>
      <c r="L1211" s="99"/>
      <c r="M1211" s="103">
        <f>SUMIFS(ID!$X:$X,ID!$V:$V,$L1211)</f>
        <v>0</v>
      </c>
      <c r="N1211" s="99"/>
      <c r="O1211" s="103">
        <f>SUMIFS(ID!$AD:$AD,ID!$AB:$AB,$N1211)</f>
        <v>0</v>
      </c>
      <c r="P1211" s="99" t="str">
        <f t="shared" si="155"/>
        <v/>
      </c>
      <c r="Q1211" s="22">
        <f t="shared" si="154"/>
        <v>0</v>
      </c>
      <c r="R1211" s="30"/>
      <c r="S1211" s="22">
        <f t="shared" si="156"/>
        <v>0</v>
      </c>
      <c r="T1211" s="30"/>
      <c r="U1211" s="22">
        <f t="shared" si="157"/>
        <v>0</v>
      </c>
      <c r="V1211" s="78">
        <f t="shared" si="161"/>
        <v>0</v>
      </c>
      <c r="W1211" s="22">
        <f t="shared" si="158"/>
        <v>0</v>
      </c>
      <c r="X1211" s="76"/>
      <c r="Y1211" s="22">
        <f>IF(OR(X1211="",X1211=ФИО!$Q$8),0,IF(COUNTIF(X:X,X1211)=1,0,1))</f>
        <v>0</v>
      </c>
      <c r="AA1211" s="2">
        <f>INDEX(ФИО!B:B,SUMIFS(ФИО!D:D,ФИО!Q:Q,БЮДЖЕТ!X1211))</f>
        <v>0</v>
      </c>
    </row>
    <row r="1212" spans="1:27" x14ac:dyDescent="0.25">
      <c r="A1212" s="1"/>
      <c r="B1212" s="5">
        <f t="shared" si="159"/>
        <v>1212</v>
      </c>
      <c r="C1212" s="5" t="str">
        <f t="shared" si="160"/>
        <v/>
      </c>
      <c r="D1212" s="99"/>
      <c r="E1212" s="103">
        <f>SUMIFS(ID!$H:$H,ID!$F:$F,$D1212)</f>
        <v>0</v>
      </c>
      <c r="F1212" s="99"/>
      <c r="G1212" s="103">
        <f>SUMIFS(ID!$L:$L,ID!$J:$J,$F1212)</f>
        <v>0</v>
      </c>
      <c r="H1212" s="99"/>
      <c r="I1212" s="103">
        <f>SUMIFS(ID!$P:$P,ID!$N:$N,$H1212)</f>
        <v>0</v>
      </c>
      <c r="J1212" s="99"/>
      <c r="K1212" s="103">
        <f>SUMIFS(ID!$T:$T,ID!$R:$R,$J1212)</f>
        <v>0</v>
      </c>
      <c r="L1212" s="99"/>
      <c r="M1212" s="103">
        <f>SUMIFS(ID!$X:$X,ID!$V:$V,$L1212)</f>
        <v>0</v>
      </c>
      <c r="N1212" s="99"/>
      <c r="O1212" s="103">
        <f>SUMIFS(ID!$AD:$AD,ID!$AB:$AB,$N1212)</f>
        <v>0</v>
      </c>
      <c r="P1212" s="99" t="str">
        <f t="shared" si="155"/>
        <v/>
      </c>
      <c r="Q1212" s="22">
        <f t="shared" si="154"/>
        <v>0</v>
      </c>
      <c r="R1212" s="30"/>
      <c r="S1212" s="22">
        <f t="shared" si="156"/>
        <v>0</v>
      </c>
      <c r="T1212" s="30"/>
      <c r="U1212" s="22">
        <f t="shared" si="157"/>
        <v>0</v>
      </c>
      <c r="V1212" s="78">
        <f t="shared" si="161"/>
        <v>0</v>
      </c>
      <c r="W1212" s="22">
        <f t="shared" si="158"/>
        <v>0</v>
      </c>
      <c r="X1212" s="76"/>
      <c r="Y1212" s="22">
        <f>IF(OR(X1212="",X1212=ФИО!$Q$8),0,IF(COUNTIF(X:X,X1212)=1,0,1))</f>
        <v>0</v>
      </c>
      <c r="AA1212" s="2">
        <f>INDEX(ФИО!B:B,SUMIFS(ФИО!D:D,ФИО!Q:Q,БЮДЖЕТ!X1212))</f>
        <v>0</v>
      </c>
    </row>
    <row r="1213" spans="1:27" x14ac:dyDescent="0.25">
      <c r="A1213" s="1"/>
      <c r="B1213" s="5">
        <f t="shared" si="159"/>
        <v>1213</v>
      </c>
      <c r="C1213" s="5" t="str">
        <f t="shared" si="160"/>
        <v/>
      </c>
      <c r="D1213" s="99"/>
      <c r="E1213" s="103">
        <f>SUMIFS(ID!$H:$H,ID!$F:$F,$D1213)</f>
        <v>0</v>
      </c>
      <c r="F1213" s="99"/>
      <c r="G1213" s="103">
        <f>SUMIFS(ID!$L:$L,ID!$J:$J,$F1213)</f>
        <v>0</v>
      </c>
      <c r="H1213" s="99"/>
      <c r="I1213" s="103">
        <f>SUMIFS(ID!$P:$P,ID!$N:$N,$H1213)</f>
        <v>0</v>
      </c>
      <c r="J1213" s="99"/>
      <c r="K1213" s="103">
        <f>SUMIFS(ID!$T:$T,ID!$R:$R,$J1213)</f>
        <v>0</v>
      </c>
      <c r="L1213" s="99"/>
      <c r="M1213" s="103">
        <f>SUMIFS(ID!$X:$X,ID!$V:$V,$L1213)</f>
        <v>0</v>
      </c>
      <c r="N1213" s="99"/>
      <c r="O1213" s="103">
        <f>SUMIFS(ID!$AD:$AD,ID!$AB:$AB,$N1213)</f>
        <v>0</v>
      </c>
      <c r="P1213" s="99" t="str">
        <f t="shared" si="155"/>
        <v/>
      </c>
      <c r="Q1213" s="22">
        <f t="shared" si="154"/>
        <v>0</v>
      </c>
      <c r="R1213" s="30"/>
      <c r="S1213" s="22">
        <f t="shared" si="156"/>
        <v>0</v>
      </c>
      <c r="T1213" s="30"/>
      <c r="U1213" s="22">
        <f t="shared" si="157"/>
        <v>0</v>
      </c>
      <c r="V1213" s="78">
        <f t="shared" si="161"/>
        <v>0</v>
      </c>
      <c r="W1213" s="22">
        <f t="shared" si="158"/>
        <v>0</v>
      </c>
      <c r="X1213" s="76"/>
      <c r="Y1213" s="22">
        <f>IF(OR(X1213="",X1213=ФИО!$Q$8),0,IF(COUNTIF(X:X,X1213)=1,0,1))</f>
        <v>0</v>
      </c>
      <c r="AA1213" s="2">
        <f>INDEX(ФИО!B:B,SUMIFS(ФИО!D:D,ФИО!Q:Q,БЮДЖЕТ!X1213))</f>
        <v>0</v>
      </c>
    </row>
    <row r="1214" spans="1:27" x14ac:dyDescent="0.25">
      <c r="A1214" s="1"/>
      <c r="B1214" s="5">
        <f t="shared" si="159"/>
        <v>1214</v>
      </c>
      <c r="C1214" s="5" t="str">
        <f t="shared" si="160"/>
        <v/>
      </c>
      <c r="D1214" s="99"/>
      <c r="E1214" s="103">
        <f>SUMIFS(ID!$H:$H,ID!$F:$F,$D1214)</f>
        <v>0</v>
      </c>
      <c r="F1214" s="99"/>
      <c r="G1214" s="103">
        <f>SUMIFS(ID!$L:$L,ID!$J:$J,$F1214)</f>
        <v>0</v>
      </c>
      <c r="H1214" s="99"/>
      <c r="I1214" s="103">
        <f>SUMIFS(ID!$P:$P,ID!$N:$N,$H1214)</f>
        <v>0</v>
      </c>
      <c r="J1214" s="99"/>
      <c r="K1214" s="103">
        <f>SUMIFS(ID!$T:$T,ID!$R:$R,$J1214)</f>
        <v>0</v>
      </c>
      <c r="L1214" s="99"/>
      <c r="M1214" s="103">
        <f>SUMIFS(ID!$X:$X,ID!$V:$V,$L1214)</f>
        <v>0</v>
      </c>
      <c r="N1214" s="99"/>
      <c r="O1214" s="103">
        <f>SUMIFS(ID!$AD:$AD,ID!$AB:$AB,$N1214)</f>
        <v>0</v>
      </c>
      <c r="P1214" s="99" t="str">
        <f t="shared" si="155"/>
        <v/>
      </c>
      <c r="Q1214" s="22">
        <f t="shared" si="154"/>
        <v>0</v>
      </c>
      <c r="R1214" s="30"/>
      <c r="S1214" s="22">
        <f t="shared" si="156"/>
        <v>0</v>
      </c>
      <c r="T1214" s="30"/>
      <c r="U1214" s="22">
        <f t="shared" si="157"/>
        <v>0</v>
      </c>
      <c r="V1214" s="78">
        <f t="shared" si="161"/>
        <v>0</v>
      </c>
      <c r="W1214" s="22">
        <f t="shared" si="158"/>
        <v>0</v>
      </c>
      <c r="X1214" s="76"/>
      <c r="Y1214" s="22">
        <f>IF(OR(X1214="",X1214=ФИО!$Q$8),0,IF(COUNTIF(X:X,X1214)=1,0,1))</f>
        <v>0</v>
      </c>
      <c r="AA1214" s="2">
        <f>INDEX(ФИО!B:B,SUMIFS(ФИО!D:D,ФИО!Q:Q,БЮДЖЕТ!X1214))</f>
        <v>0</v>
      </c>
    </row>
    <row r="1215" spans="1:27" x14ac:dyDescent="0.25">
      <c r="A1215" s="1"/>
      <c r="B1215" s="5">
        <f t="shared" si="159"/>
        <v>1215</v>
      </c>
      <c r="C1215" s="5" t="str">
        <f t="shared" si="160"/>
        <v/>
      </c>
      <c r="D1215" s="99"/>
      <c r="E1215" s="103">
        <f>SUMIFS(ID!$H:$H,ID!$F:$F,$D1215)</f>
        <v>0</v>
      </c>
      <c r="F1215" s="99"/>
      <c r="G1215" s="103">
        <f>SUMIFS(ID!$L:$L,ID!$J:$J,$F1215)</f>
        <v>0</v>
      </c>
      <c r="H1215" s="99"/>
      <c r="I1215" s="103">
        <f>SUMIFS(ID!$P:$P,ID!$N:$N,$H1215)</f>
        <v>0</v>
      </c>
      <c r="J1215" s="99"/>
      <c r="K1215" s="103">
        <f>SUMIFS(ID!$T:$T,ID!$R:$R,$J1215)</f>
        <v>0</v>
      </c>
      <c r="L1215" s="99"/>
      <c r="M1215" s="103">
        <f>SUMIFS(ID!$X:$X,ID!$V:$V,$L1215)</f>
        <v>0</v>
      </c>
      <c r="N1215" s="99"/>
      <c r="O1215" s="103">
        <f>SUMIFS(ID!$AD:$AD,ID!$AB:$AB,$N1215)</f>
        <v>0</v>
      </c>
      <c r="P1215" s="99" t="str">
        <f t="shared" si="155"/>
        <v/>
      </c>
      <c r="Q1215" s="22">
        <f t="shared" si="154"/>
        <v>0</v>
      </c>
      <c r="R1215" s="30"/>
      <c r="S1215" s="22">
        <f t="shared" si="156"/>
        <v>0</v>
      </c>
      <c r="T1215" s="30"/>
      <c r="U1215" s="22">
        <f t="shared" si="157"/>
        <v>0</v>
      </c>
      <c r="V1215" s="78">
        <f t="shared" si="161"/>
        <v>0</v>
      </c>
      <c r="W1215" s="22">
        <f t="shared" si="158"/>
        <v>0</v>
      </c>
      <c r="X1215" s="76"/>
      <c r="Y1215" s="22">
        <f>IF(OR(X1215="",X1215=ФИО!$Q$8),0,IF(COUNTIF(X:X,X1215)=1,0,1))</f>
        <v>0</v>
      </c>
      <c r="AA1215" s="2">
        <f>INDEX(ФИО!B:B,SUMIFS(ФИО!D:D,ФИО!Q:Q,БЮДЖЕТ!X1215))</f>
        <v>0</v>
      </c>
    </row>
    <row r="1216" spans="1:27" x14ac:dyDescent="0.25">
      <c r="A1216" s="1"/>
      <c r="B1216" s="5">
        <f t="shared" si="159"/>
        <v>1216</v>
      </c>
      <c r="C1216" s="5" t="str">
        <f t="shared" si="160"/>
        <v/>
      </c>
      <c r="D1216" s="99"/>
      <c r="E1216" s="103">
        <f>SUMIFS(ID!$H:$H,ID!$F:$F,$D1216)</f>
        <v>0</v>
      </c>
      <c r="F1216" s="99"/>
      <c r="G1216" s="103">
        <f>SUMIFS(ID!$L:$L,ID!$J:$J,$F1216)</f>
        <v>0</v>
      </c>
      <c r="H1216" s="99"/>
      <c r="I1216" s="103">
        <f>SUMIFS(ID!$P:$P,ID!$N:$N,$H1216)</f>
        <v>0</v>
      </c>
      <c r="J1216" s="99"/>
      <c r="K1216" s="103">
        <f>SUMIFS(ID!$T:$T,ID!$R:$R,$J1216)</f>
        <v>0</v>
      </c>
      <c r="L1216" s="99"/>
      <c r="M1216" s="103">
        <f>SUMIFS(ID!$X:$X,ID!$V:$V,$L1216)</f>
        <v>0</v>
      </c>
      <c r="N1216" s="99"/>
      <c r="O1216" s="103">
        <f>SUMIFS(ID!$AD:$AD,ID!$AB:$AB,$N1216)</f>
        <v>0</v>
      </c>
      <c r="P1216" s="99" t="str">
        <f t="shared" si="155"/>
        <v/>
      </c>
      <c r="Q1216" s="22">
        <f t="shared" si="154"/>
        <v>0</v>
      </c>
      <c r="R1216" s="30"/>
      <c r="S1216" s="22">
        <f t="shared" si="156"/>
        <v>0</v>
      </c>
      <c r="T1216" s="30"/>
      <c r="U1216" s="22">
        <f t="shared" si="157"/>
        <v>0</v>
      </c>
      <c r="V1216" s="78">
        <f t="shared" si="161"/>
        <v>0</v>
      </c>
      <c r="W1216" s="22">
        <f t="shared" si="158"/>
        <v>0</v>
      </c>
      <c r="X1216" s="76"/>
      <c r="Y1216" s="22">
        <f>IF(OR(X1216="",X1216=ФИО!$Q$8),0,IF(COUNTIF(X:X,X1216)=1,0,1))</f>
        <v>0</v>
      </c>
      <c r="AA1216" s="2">
        <f>INDEX(ФИО!B:B,SUMIFS(ФИО!D:D,ФИО!Q:Q,БЮДЖЕТ!X1216))</f>
        <v>0</v>
      </c>
    </row>
    <row r="1217" spans="1:27" x14ac:dyDescent="0.25">
      <c r="A1217" s="1"/>
      <c r="B1217" s="5">
        <f t="shared" si="159"/>
        <v>1217</v>
      </c>
      <c r="C1217" s="5" t="str">
        <f t="shared" si="160"/>
        <v/>
      </c>
      <c r="D1217" s="99"/>
      <c r="E1217" s="103">
        <f>SUMIFS(ID!$H:$H,ID!$F:$F,$D1217)</f>
        <v>0</v>
      </c>
      <c r="F1217" s="99"/>
      <c r="G1217" s="103">
        <f>SUMIFS(ID!$L:$L,ID!$J:$J,$F1217)</f>
        <v>0</v>
      </c>
      <c r="H1217" s="99"/>
      <c r="I1217" s="103">
        <f>SUMIFS(ID!$P:$P,ID!$N:$N,$H1217)</f>
        <v>0</v>
      </c>
      <c r="J1217" s="99"/>
      <c r="K1217" s="103">
        <f>SUMIFS(ID!$T:$T,ID!$R:$R,$J1217)</f>
        <v>0</v>
      </c>
      <c r="L1217" s="99"/>
      <c r="M1217" s="103">
        <f>SUMIFS(ID!$X:$X,ID!$V:$V,$L1217)</f>
        <v>0</v>
      </c>
      <c r="N1217" s="99"/>
      <c r="O1217" s="103">
        <f>SUMIFS(ID!$AD:$AD,ID!$AB:$AB,$N1217)</f>
        <v>0</v>
      </c>
      <c r="P1217" s="99" t="str">
        <f t="shared" si="155"/>
        <v/>
      </c>
      <c r="Q1217" s="22">
        <f t="shared" si="154"/>
        <v>0</v>
      </c>
      <c r="R1217" s="30"/>
      <c r="S1217" s="22">
        <f t="shared" si="156"/>
        <v>0</v>
      </c>
      <c r="T1217" s="30"/>
      <c r="U1217" s="22">
        <f t="shared" si="157"/>
        <v>0</v>
      </c>
      <c r="V1217" s="78">
        <f t="shared" si="161"/>
        <v>0</v>
      </c>
      <c r="W1217" s="22">
        <f t="shared" si="158"/>
        <v>0</v>
      </c>
      <c r="X1217" s="76"/>
      <c r="Y1217" s="22">
        <f>IF(OR(X1217="",X1217=ФИО!$Q$8),0,IF(COUNTIF(X:X,X1217)=1,0,1))</f>
        <v>0</v>
      </c>
      <c r="AA1217" s="2">
        <f>INDEX(ФИО!B:B,SUMIFS(ФИО!D:D,ФИО!Q:Q,БЮДЖЕТ!X1217))</f>
        <v>0</v>
      </c>
    </row>
    <row r="1218" spans="1:27" x14ac:dyDescent="0.25">
      <c r="A1218" s="1"/>
      <c r="B1218" s="5">
        <f t="shared" si="159"/>
        <v>1218</v>
      </c>
      <c r="C1218" s="5" t="str">
        <f t="shared" si="160"/>
        <v/>
      </c>
      <c r="D1218" s="99"/>
      <c r="E1218" s="103">
        <f>SUMIFS(ID!$H:$H,ID!$F:$F,$D1218)</f>
        <v>0</v>
      </c>
      <c r="F1218" s="99"/>
      <c r="G1218" s="103">
        <f>SUMIFS(ID!$L:$L,ID!$J:$J,$F1218)</f>
        <v>0</v>
      </c>
      <c r="H1218" s="99"/>
      <c r="I1218" s="103">
        <f>SUMIFS(ID!$P:$P,ID!$N:$N,$H1218)</f>
        <v>0</v>
      </c>
      <c r="J1218" s="99"/>
      <c r="K1218" s="103">
        <f>SUMIFS(ID!$T:$T,ID!$R:$R,$J1218)</f>
        <v>0</v>
      </c>
      <c r="L1218" s="99"/>
      <c r="M1218" s="103">
        <f>SUMIFS(ID!$X:$X,ID!$V:$V,$L1218)</f>
        <v>0</v>
      </c>
      <c r="N1218" s="99"/>
      <c r="O1218" s="103">
        <f>SUMIFS(ID!$AD:$AD,ID!$AB:$AB,$N1218)</f>
        <v>0</v>
      </c>
      <c r="P1218" s="99" t="str">
        <f t="shared" si="155"/>
        <v/>
      </c>
      <c r="Q1218" s="22">
        <f t="shared" si="154"/>
        <v>0</v>
      </c>
      <c r="R1218" s="30"/>
      <c r="S1218" s="22">
        <f t="shared" si="156"/>
        <v>0</v>
      </c>
      <c r="T1218" s="30"/>
      <c r="U1218" s="22">
        <f t="shared" si="157"/>
        <v>0</v>
      </c>
      <c r="V1218" s="78">
        <f t="shared" si="161"/>
        <v>0</v>
      </c>
      <c r="W1218" s="22">
        <f t="shared" si="158"/>
        <v>0</v>
      </c>
      <c r="X1218" s="76"/>
      <c r="Y1218" s="22">
        <f>IF(OR(X1218="",X1218=ФИО!$Q$8),0,IF(COUNTIF(X:X,X1218)=1,0,1))</f>
        <v>0</v>
      </c>
      <c r="AA1218" s="2">
        <f>INDEX(ФИО!B:B,SUMIFS(ФИО!D:D,ФИО!Q:Q,БЮДЖЕТ!X1218))</f>
        <v>0</v>
      </c>
    </row>
    <row r="1219" spans="1:27" x14ac:dyDescent="0.25">
      <c r="A1219" s="1"/>
      <c r="B1219" s="5">
        <f t="shared" si="159"/>
        <v>1219</v>
      </c>
      <c r="C1219" s="5" t="str">
        <f t="shared" si="160"/>
        <v/>
      </c>
      <c r="D1219" s="99"/>
      <c r="E1219" s="103">
        <f>SUMIFS(ID!$H:$H,ID!$F:$F,$D1219)</f>
        <v>0</v>
      </c>
      <c r="F1219" s="99"/>
      <c r="G1219" s="103">
        <f>SUMIFS(ID!$L:$L,ID!$J:$J,$F1219)</f>
        <v>0</v>
      </c>
      <c r="H1219" s="99"/>
      <c r="I1219" s="103">
        <f>SUMIFS(ID!$P:$P,ID!$N:$N,$H1219)</f>
        <v>0</v>
      </c>
      <c r="J1219" s="99"/>
      <c r="K1219" s="103">
        <f>SUMIFS(ID!$T:$T,ID!$R:$R,$J1219)</f>
        <v>0</v>
      </c>
      <c r="L1219" s="99"/>
      <c r="M1219" s="103">
        <f>SUMIFS(ID!$X:$X,ID!$V:$V,$L1219)</f>
        <v>0</v>
      </c>
      <c r="N1219" s="99"/>
      <c r="O1219" s="103">
        <f>SUMIFS(ID!$AD:$AD,ID!$AB:$AB,$N1219)</f>
        <v>0</v>
      </c>
      <c r="P1219" s="99" t="str">
        <f t="shared" si="155"/>
        <v/>
      </c>
      <c r="Q1219" s="22">
        <f t="shared" si="154"/>
        <v>0</v>
      </c>
      <c r="R1219" s="30"/>
      <c r="S1219" s="22">
        <f t="shared" si="156"/>
        <v>0</v>
      </c>
      <c r="T1219" s="30"/>
      <c r="U1219" s="22">
        <f t="shared" si="157"/>
        <v>0</v>
      </c>
      <c r="V1219" s="78">
        <f t="shared" si="161"/>
        <v>0</v>
      </c>
      <c r="W1219" s="22">
        <f t="shared" si="158"/>
        <v>0</v>
      </c>
      <c r="X1219" s="76"/>
      <c r="Y1219" s="22">
        <f>IF(OR(X1219="",X1219=ФИО!$Q$8),0,IF(COUNTIF(X:X,X1219)=1,0,1))</f>
        <v>0</v>
      </c>
      <c r="AA1219" s="2">
        <f>INDEX(ФИО!B:B,SUMIFS(ФИО!D:D,ФИО!Q:Q,БЮДЖЕТ!X1219))</f>
        <v>0</v>
      </c>
    </row>
    <row r="1220" spans="1:27" x14ac:dyDescent="0.25">
      <c r="A1220" s="1"/>
      <c r="B1220" s="5">
        <f t="shared" si="159"/>
        <v>1220</v>
      </c>
      <c r="C1220" s="5" t="str">
        <f t="shared" si="160"/>
        <v/>
      </c>
      <c r="D1220" s="99"/>
      <c r="E1220" s="103">
        <f>SUMIFS(ID!$H:$H,ID!$F:$F,$D1220)</f>
        <v>0</v>
      </c>
      <c r="F1220" s="99"/>
      <c r="G1220" s="103">
        <f>SUMIFS(ID!$L:$L,ID!$J:$J,$F1220)</f>
        <v>0</v>
      </c>
      <c r="H1220" s="99"/>
      <c r="I1220" s="103">
        <f>SUMIFS(ID!$P:$P,ID!$N:$N,$H1220)</f>
        <v>0</v>
      </c>
      <c r="J1220" s="99"/>
      <c r="K1220" s="103">
        <f>SUMIFS(ID!$T:$T,ID!$R:$R,$J1220)</f>
        <v>0</v>
      </c>
      <c r="L1220" s="99"/>
      <c r="M1220" s="103">
        <f>SUMIFS(ID!$X:$X,ID!$V:$V,$L1220)</f>
        <v>0</v>
      </c>
      <c r="N1220" s="99"/>
      <c r="O1220" s="103">
        <f>SUMIFS(ID!$AD:$AD,ID!$AB:$AB,$N1220)</f>
        <v>0</v>
      </c>
      <c r="P1220" s="99" t="str">
        <f t="shared" si="155"/>
        <v/>
      </c>
      <c r="Q1220" s="22">
        <f t="shared" si="154"/>
        <v>0</v>
      </c>
      <c r="R1220" s="30"/>
      <c r="S1220" s="22">
        <f t="shared" si="156"/>
        <v>0</v>
      </c>
      <c r="T1220" s="30"/>
      <c r="U1220" s="22">
        <f t="shared" si="157"/>
        <v>0</v>
      </c>
      <c r="V1220" s="78">
        <f t="shared" si="161"/>
        <v>0</v>
      </c>
      <c r="W1220" s="22">
        <f t="shared" si="158"/>
        <v>0</v>
      </c>
      <c r="X1220" s="76"/>
      <c r="Y1220" s="22">
        <f>IF(OR(X1220="",X1220=ФИО!$Q$8),0,IF(COUNTIF(X:X,X1220)=1,0,1))</f>
        <v>0</v>
      </c>
      <c r="AA1220" s="2">
        <f>INDEX(ФИО!B:B,SUMIFS(ФИО!D:D,ФИО!Q:Q,БЮДЖЕТ!X1220))</f>
        <v>0</v>
      </c>
    </row>
    <row r="1221" spans="1:27" x14ac:dyDescent="0.25">
      <c r="A1221" s="1"/>
      <c r="B1221" s="5">
        <f t="shared" si="159"/>
        <v>1221</v>
      </c>
      <c r="C1221" s="5" t="str">
        <f t="shared" si="160"/>
        <v/>
      </c>
      <c r="D1221" s="99"/>
      <c r="E1221" s="103">
        <f>SUMIFS(ID!$H:$H,ID!$F:$F,$D1221)</f>
        <v>0</v>
      </c>
      <c r="F1221" s="99"/>
      <c r="G1221" s="103">
        <f>SUMIFS(ID!$L:$L,ID!$J:$J,$F1221)</f>
        <v>0</v>
      </c>
      <c r="H1221" s="99"/>
      <c r="I1221" s="103">
        <f>SUMIFS(ID!$P:$P,ID!$N:$N,$H1221)</f>
        <v>0</v>
      </c>
      <c r="J1221" s="99"/>
      <c r="K1221" s="103">
        <f>SUMIFS(ID!$T:$T,ID!$R:$R,$J1221)</f>
        <v>0</v>
      </c>
      <c r="L1221" s="99"/>
      <c r="M1221" s="103">
        <f>SUMIFS(ID!$X:$X,ID!$V:$V,$L1221)</f>
        <v>0</v>
      </c>
      <c r="N1221" s="99"/>
      <c r="O1221" s="103">
        <f>SUMIFS(ID!$AD:$AD,ID!$AB:$AB,$N1221)</f>
        <v>0</v>
      </c>
      <c r="P1221" s="99" t="str">
        <f t="shared" si="155"/>
        <v/>
      </c>
      <c r="Q1221" s="22">
        <f t="shared" si="154"/>
        <v>0</v>
      </c>
      <c r="R1221" s="30"/>
      <c r="S1221" s="22">
        <f t="shared" si="156"/>
        <v>0</v>
      </c>
      <c r="T1221" s="30"/>
      <c r="U1221" s="22">
        <f t="shared" si="157"/>
        <v>0</v>
      </c>
      <c r="V1221" s="78">
        <f t="shared" si="161"/>
        <v>0</v>
      </c>
      <c r="W1221" s="22">
        <f t="shared" si="158"/>
        <v>0</v>
      </c>
      <c r="X1221" s="76"/>
      <c r="Y1221" s="22">
        <f>IF(OR(X1221="",X1221=ФИО!$Q$8),0,IF(COUNTIF(X:X,X1221)=1,0,1))</f>
        <v>0</v>
      </c>
      <c r="AA1221" s="2">
        <f>INDEX(ФИО!B:B,SUMIFS(ФИО!D:D,ФИО!Q:Q,БЮДЖЕТ!X1221))</f>
        <v>0</v>
      </c>
    </row>
    <row r="1222" spans="1:27" x14ac:dyDescent="0.25">
      <c r="A1222" s="1"/>
      <c r="B1222" s="5">
        <f t="shared" si="159"/>
        <v>1222</v>
      </c>
      <c r="C1222" s="5" t="str">
        <f t="shared" si="160"/>
        <v/>
      </c>
      <c r="D1222" s="99"/>
      <c r="E1222" s="103">
        <f>SUMIFS(ID!$H:$H,ID!$F:$F,$D1222)</f>
        <v>0</v>
      </c>
      <c r="F1222" s="99"/>
      <c r="G1222" s="103">
        <f>SUMIFS(ID!$L:$L,ID!$J:$J,$F1222)</f>
        <v>0</v>
      </c>
      <c r="H1222" s="99"/>
      <c r="I1222" s="103">
        <f>SUMIFS(ID!$P:$P,ID!$N:$N,$H1222)</f>
        <v>0</v>
      </c>
      <c r="J1222" s="99"/>
      <c r="K1222" s="103">
        <f>SUMIFS(ID!$T:$T,ID!$R:$R,$J1222)</f>
        <v>0</v>
      </c>
      <c r="L1222" s="99"/>
      <c r="M1222" s="103">
        <f>SUMIFS(ID!$X:$X,ID!$V:$V,$L1222)</f>
        <v>0</v>
      </c>
      <c r="N1222" s="99"/>
      <c r="O1222" s="103">
        <f>SUMIFS(ID!$AD:$AD,ID!$AB:$AB,$N1222)</f>
        <v>0</v>
      </c>
      <c r="P1222" s="99" t="str">
        <f t="shared" si="155"/>
        <v/>
      </c>
      <c r="Q1222" s="22">
        <f t="shared" si="154"/>
        <v>0</v>
      </c>
      <c r="R1222" s="30"/>
      <c r="S1222" s="22">
        <f t="shared" si="156"/>
        <v>0</v>
      </c>
      <c r="T1222" s="30"/>
      <c r="U1222" s="22">
        <f t="shared" si="157"/>
        <v>0</v>
      </c>
      <c r="V1222" s="78">
        <f t="shared" si="161"/>
        <v>0</v>
      </c>
      <c r="W1222" s="22">
        <f t="shared" si="158"/>
        <v>0</v>
      </c>
      <c r="X1222" s="76"/>
      <c r="Y1222" s="22">
        <f>IF(OR(X1222="",X1222=ФИО!$Q$8),0,IF(COUNTIF(X:X,X1222)=1,0,1))</f>
        <v>0</v>
      </c>
      <c r="AA1222" s="2">
        <f>INDEX(ФИО!B:B,SUMIFS(ФИО!D:D,ФИО!Q:Q,БЮДЖЕТ!X1222))</f>
        <v>0</v>
      </c>
    </row>
    <row r="1223" spans="1:27" x14ac:dyDescent="0.25">
      <c r="A1223" s="1"/>
      <c r="B1223" s="5">
        <f t="shared" si="159"/>
        <v>1223</v>
      </c>
      <c r="C1223" s="5" t="str">
        <f t="shared" si="160"/>
        <v/>
      </c>
      <c r="D1223" s="99"/>
      <c r="E1223" s="103">
        <f>SUMIFS(ID!$H:$H,ID!$F:$F,$D1223)</f>
        <v>0</v>
      </c>
      <c r="F1223" s="99"/>
      <c r="G1223" s="103">
        <f>SUMIFS(ID!$L:$L,ID!$J:$J,$F1223)</f>
        <v>0</v>
      </c>
      <c r="H1223" s="99"/>
      <c r="I1223" s="103">
        <f>SUMIFS(ID!$P:$P,ID!$N:$N,$H1223)</f>
        <v>0</v>
      </c>
      <c r="J1223" s="99"/>
      <c r="K1223" s="103">
        <f>SUMIFS(ID!$T:$T,ID!$R:$R,$J1223)</f>
        <v>0</v>
      </c>
      <c r="L1223" s="99"/>
      <c r="M1223" s="103">
        <f>SUMIFS(ID!$X:$X,ID!$V:$V,$L1223)</f>
        <v>0</v>
      </c>
      <c r="N1223" s="99"/>
      <c r="O1223" s="103">
        <f>SUMIFS(ID!$AD:$AD,ID!$AB:$AB,$N1223)</f>
        <v>0</v>
      </c>
      <c r="P1223" s="99" t="str">
        <f t="shared" si="155"/>
        <v/>
      </c>
      <c r="Q1223" s="22">
        <f t="shared" si="154"/>
        <v>0</v>
      </c>
      <c r="R1223" s="30"/>
      <c r="S1223" s="22">
        <f t="shared" si="156"/>
        <v>0</v>
      </c>
      <c r="T1223" s="30"/>
      <c r="U1223" s="22">
        <f t="shared" si="157"/>
        <v>0</v>
      </c>
      <c r="V1223" s="78">
        <f t="shared" si="161"/>
        <v>0</v>
      </c>
      <c r="W1223" s="22">
        <f t="shared" si="158"/>
        <v>0</v>
      </c>
      <c r="X1223" s="76"/>
      <c r="Y1223" s="22">
        <f>IF(OR(X1223="",X1223=ФИО!$Q$8),0,IF(COUNTIF(X:X,X1223)=1,0,1))</f>
        <v>0</v>
      </c>
      <c r="AA1223" s="2">
        <f>INDEX(ФИО!B:B,SUMIFS(ФИО!D:D,ФИО!Q:Q,БЮДЖЕТ!X1223))</f>
        <v>0</v>
      </c>
    </row>
    <row r="1224" spans="1:27" x14ac:dyDescent="0.25">
      <c r="A1224" s="1"/>
      <c r="B1224" s="5">
        <f t="shared" si="159"/>
        <v>1224</v>
      </c>
      <c r="C1224" s="5" t="str">
        <f t="shared" si="160"/>
        <v/>
      </c>
      <c r="D1224" s="99"/>
      <c r="E1224" s="103">
        <f>SUMIFS(ID!$H:$H,ID!$F:$F,$D1224)</f>
        <v>0</v>
      </c>
      <c r="F1224" s="99"/>
      <c r="G1224" s="103">
        <f>SUMIFS(ID!$L:$L,ID!$J:$J,$F1224)</f>
        <v>0</v>
      </c>
      <c r="H1224" s="99"/>
      <c r="I1224" s="103">
        <f>SUMIFS(ID!$P:$P,ID!$N:$N,$H1224)</f>
        <v>0</v>
      </c>
      <c r="J1224" s="99"/>
      <c r="K1224" s="103">
        <f>SUMIFS(ID!$T:$T,ID!$R:$R,$J1224)</f>
        <v>0</v>
      </c>
      <c r="L1224" s="99"/>
      <c r="M1224" s="103">
        <f>SUMIFS(ID!$X:$X,ID!$V:$V,$L1224)</f>
        <v>0</v>
      </c>
      <c r="N1224" s="99"/>
      <c r="O1224" s="103">
        <f>SUMIFS(ID!$AD:$AD,ID!$AB:$AB,$N1224)</f>
        <v>0</v>
      </c>
      <c r="P1224" s="99" t="str">
        <f t="shared" si="155"/>
        <v/>
      </c>
      <c r="Q1224" s="22">
        <f t="shared" si="154"/>
        <v>0</v>
      </c>
      <c r="R1224" s="30"/>
      <c r="S1224" s="22">
        <f t="shared" si="156"/>
        <v>0</v>
      </c>
      <c r="T1224" s="30"/>
      <c r="U1224" s="22">
        <f t="shared" si="157"/>
        <v>0</v>
      </c>
      <c r="V1224" s="78">
        <f t="shared" si="161"/>
        <v>0</v>
      </c>
      <c r="W1224" s="22">
        <f t="shared" si="158"/>
        <v>0</v>
      </c>
      <c r="X1224" s="76"/>
      <c r="Y1224" s="22">
        <f>IF(OR(X1224="",X1224=ФИО!$Q$8),0,IF(COUNTIF(X:X,X1224)=1,0,1))</f>
        <v>0</v>
      </c>
      <c r="AA1224" s="2">
        <f>INDEX(ФИО!B:B,SUMIFS(ФИО!D:D,ФИО!Q:Q,БЮДЖЕТ!X1224))</f>
        <v>0</v>
      </c>
    </row>
    <row r="1225" spans="1:27" x14ac:dyDescent="0.25">
      <c r="A1225" s="1"/>
      <c r="B1225" s="5">
        <f t="shared" si="159"/>
        <v>1225</v>
      </c>
      <c r="C1225" s="5" t="str">
        <f t="shared" si="160"/>
        <v/>
      </c>
      <c r="D1225" s="99"/>
      <c r="E1225" s="103">
        <f>SUMIFS(ID!$H:$H,ID!$F:$F,$D1225)</f>
        <v>0</v>
      </c>
      <c r="F1225" s="99"/>
      <c r="G1225" s="103">
        <f>SUMIFS(ID!$L:$L,ID!$J:$J,$F1225)</f>
        <v>0</v>
      </c>
      <c r="H1225" s="99"/>
      <c r="I1225" s="103">
        <f>SUMIFS(ID!$P:$P,ID!$N:$N,$H1225)</f>
        <v>0</v>
      </c>
      <c r="J1225" s="99"/>
      <c r="K1225" s="103">
        <f>SUMIFS(ID!$T:$T,ID!$R:$R,$J1225)</f>
        <v>0</v>
      </c>
      <c r="L1225" s="99"/>
      <c r="M1225" s="103">
        <f>SUMIFS(ID!$X:$X,ID!$V:$V,$L1225)</f>
        <v>0</v>
      </c>
      <c r="N1225" s="99"/>
      <c r="O1225" s="103">
        <f>SUMIFS(ID!$AD:$AD,ID!$AB:$AB,$N1225)</f>
        <v>0</v>
      </c>
      <c r="P1225" s="99" t="str">
        <f t="shared" si="155"/>
        <v/>
      </c>
      <c r="Q1225" s="22">
        <f t="shared" si="154"/>
        <v>0</v>
      </c>
      <c r="R1225" s="30"/>
      <c r="S1225" s="22">
        <f t="shared" si="156"/>
        <v>0</v>
      </c>
      <c r="T1225" s="30"/>
      <c r="U1225" s="22">
        <f t="shared" si="157"/>
        <v>0</v>
      </c>
      <c r="V1225" s="78">
        <f t="shared" si="161"/>
        <v>0</v>
      </c>
      <c r="W1225" s="22">
        <f t="shared" si="158"/>
        <v>0</v>
      </c>
      <c r="X1225" s="76"/>
      <c r="Y1225" s="22">
        <f>IF(OR(X1225="",X1225=ФИО!$Q$8),0,IF(COUNTIF(X:X,X1225)=1,0,1))</f>
        <v>0</v>
      </c>
      <c r="AA1225" s="2">
        <f>INDEX(ФИО!B:B,SUMIFS(ФИО!D:D,ФИО!Q:Q,БЮДЖЕТ!X1225))</f>
        <v>0</v>
      </c>
    </row>
    <row r="1226" spans="1:27" x14ac:dyDescent="0.25">
      <c r="A1226" s="1"/>
      <c r="B1226" s="5">
        <f t="shared" si="159"/>
        <v>1226</v>
      </c>
      <c r="C1226" s="5" t="str">
        <f t="shared" si="160"/>
        <v/>
      </c>
      <c r="D1226" s="99"/>
      <c r="E1226" s="103">
        <f>SUMIFS(ID!$H:$H,ID!$F:$F,$D1226)</f>
        <v>0</v>
      </c>
      <c r="F1226" s="99"/>
      <c r="G1226" s="103">
        <f>SUMIFS(ID!$L:$L,ID!$J:$J,$F1226)</f>
        <v>0</v>
      </c>
      <c r="H1226" s="99"/>
      <c r="I1226" s="103">
        <f>SUMIFS(ID!$P:$P,ID!$N:$N,$H1226)</f>
        <v>0</v>
      </c>
      <c r="J1226" s="99"/>
      <c r="K1226" s="103">
        <f>SUMIFS(ID!$T:$T,ID!$R:$R,$J1226)</f>
        <v>0</v>
      </c>
      <c r="L1226" s="99"/>
      <c r="M1226" s="103">
        <f>SUMIFS(ID!$X:$X,ID!$V:$V,$L1226)</f>
        <v>0</v>
      </c>
      <c r="N1226" s="99"/>
      <c r="O1226" s="103">
        <f>SUMIFS(ID!$AD:$AD,ID!$AB:$AB,$N1226)</f>
        <v>0</v>
      </c>
      <c r="P1226" s="99" t="str">
        <f t="shared" si="155"/>
        <v/>
      </c>
      <c r="Q1226" s="22">
        <f t="shared" si="154"/>
        <v>0</v>
      </c>
      <c r="R1226" s="30"/>
      <c r="S1226" s="22">
        <f t="shared" si="156"/>
        <v>0</v>
      </c>
      <c r="T1226" s="30"/>
      <c r="U1226" s="22">
        <f t="shared" si="157"/>
        <v>0</v>
      </c>
      <c r="V1226" s="78">
        <f t="shared" si="161"/>
        <v>0</v>
      </c>
      <c r="W1226" s="22">
        <f t="shared" si="158"/>
        <v>0</v>
      </c>
      <c r="X1226" s="76"/>
      <c r="Y1226" s="22">
        <f>IF(OR(X1226="",X1226=ФИО!$Q$8),0,IF(COUNTIF(X:X,X1226)=1,0,1))</f>
        <v>0</v>
      </c>
      <c r="AA1226" s="2">
        <f>INDEX(ФИО!B:B,SUMIFS(ФИО!D:D,ФИО!Q:Q,БЮДЖЕТ!X1226))</f>
        <v>0</v>
      </c>
    </row>
    <row r="1227" spans="1:27" x14ac:dyDescent="0.25">
      <c r="A1227" s="1"/>
      <c r="B1227" s="5">
        <f t="shared" si="159"/>
        <v>1227</v>
      </c>
      <c r="C1227" s="5" t="str">
        <f t="shared" si="160"/>
        <v/>
      </c>
      <c r="D1227" s="99"/>
      <c r="E1227" s="103">
        <f>SUMIFS(ID!$H:$H,ID!$F:$F,$D1227)</f>
        <v>0</v>
      </c>
      <c r="F1227" s="99"/>
      <c r="G1227" s="103">
        <f>SUMIFS(ID!$L:$L,ID!$J:$J,$F1227)</f>
        <v>0</v>
      </c>
      <c r="H1227" s="99"/>
      <c r="I1227" s="103">
        <f>SUMIFS(ID!$P:$P,ID!$N:$N,$H1227)</f>
        <v>0</v>
      </c>
      <c r="J1227" s="99"/>
      <c r="K1227" s="103">
        <f>SUMIFS(ID!$T:$T,ID!$R:$R,$J1227)</f>
        <v>0</v>
      </c>
      <c r="L1227" s="99"/>
      <c r="M1227" s="103">
        <f>SUMIFS(ID!$X:$X,ID!$V:$V,$L1227)</f>
        <v>0</v>
      </c>
      <c r="N1227" s="99"/>
      <c r="O1227" s="103">
        <f>SUMIFS(ID!$AD:$AD,ID!$AB:$AB,$N1227)</f>
        <v>0</v>
      </c>
      <c r="P1227" s="99" t="str">
        <f t="shared" si="155"/>
        <v/>
      </c>
      <c r="Q1227" s="22">
        <f t="shared" ref="Q1227:Q1290" si="162">IF(P1227="Ошибка!",1,IF(P1227="",0,IF(COUNTIF(P:P,P1227)=1,0,1)))</f>
        <v>0</v>
      </c>
      <c r="R1227" s="30"/>
      <c r="S1227" s="22">
        <f t="shared" si="156"/>
        <v>0</v>
      </c>
      <c r="T1227" s="30"/>
      <c r="U1227" s="22">
        <f t="shared" si="157"/>
        <v>0</v>
      </c>
      <c r="V1227" s="78">
        <f t="shared" si="161"/>
        <v>0</v>
      </c>
      <c r="W1227" s="22">
        <f t="shared" si="158"/>
        <v>0</v>
      </c>
      <c r="X1227" s="76"/>
      <c r="Y1227" s="22">
        <f>IF(OR(X1227="",X1227=ФИО!$Q$8),0,IF(COUNTIF(X:X,X1227)=1,0,1))</f>
        <v>0</v>
      </c>
      <c r="AA1227" s="2">
        <f>INDEX(ФИО!B:B,SUMIFS(ФИО!D:D,ФИО!Q:Q,БЮДЖЕТ!X1227))</f>
        <v>0</v>
      </c>
    </row>
    <row r="1228" spans="1:27" x14ac:dyDescent="0.25">
      <c r="A1228" s="1"/>
      <c r="B1228" s="5">
        <f t="shared" si="159"/>
        <v>1228</v>
      </c>
      <c r="C1228" s="5" t="str">
        <f t="shared" si="160"/>
        <v/>
      </c>
      <c r="D1228" s="99"/>
      <c r="E1228" s="103">
        <f>SUMIFS(ID!$H:$H,ID!$F:$F,$D1228)</f>
        <v>0</v>
      </c>
      <c r="F1228" s="99"/>
      <c r="G1228" s="103">
        <f>SUMIFS(ID!$L:$L,ID!$J:$J,$F1228)</f>
        <v>0</v>
      </c>
      <c r="H1228" s="99"/>
      <c r="I1228" s="103">
        <f>SUMIFS(ID!$P:$P,ID!$N:$N,$H1228)</f>
        <v>0</v>
      </c>
      <c r="J1228" s="99"/>
      <c r="K1228" s="103">
        <f>SUMIFS(ID!$T:$T,ID!$R:$R,$J1228)</f>
        <v>0</v>
      </c>
      <c r="L1228" s="99"/>
      <c r="M1228" s="103">
        <f>SUMIFS(ID!$X:$X,ID!$V:$V,$L1228)</f>
        <v>0</v>
      </c>
      <c r="N1228" s="99"/>
      <c r="O1228" s="103">
        <f>SUMIFS(ID!$AD:$AD,ID!$AB:$AB,$N1228)</f>
        <v>0</v>
      </c>
      <c r="P1228" s="99" t="str">
        <f t="shared" ref="P1228:P1291" si="163">IF(OR(N1228="",O1228=0),"",IF(OR(E1228=0,G1228=0,I1228=0,M1228=0),"Ошибка!",E1228&amp;"."&amp;G1228&amp;"."&amp;I1228&amp;"."&amp;M1228&amp;"."&amp;O1228))</f>
        <v/>
      </c>
      <c r="Q1228" s="22">
        <f t="shared" si="162"/>
        <v>0</v>
      </c>
      <c r="R1228" s="30"/>
      <c r="S1228" s="22">
        <f t="shared" si="156"/>
        <v>0</v>
      </c>
      <c r="T1228" s="30"/>
      <c r="U1228" s="22">
        <f t="shared" si="157"/>
        <v>0</v>
      </c>
      <c r="V1228" s="78">
        <f t="shared" si="161"/>
        <v>0</v>
      </c>
      <c r="W1228" s="22">
        <f t="shared" si="158"/>
        <v>0</v>
      </c>
      <c r="X1228" s="76"/>
      <c r="Y1228" s="22">
        <f>IF(OR(X1228="",X1228=ФИО!$Q$8),0,IF(COUNTIF(X:X,X1228)=1,0,1))</f>
        <v>0</v>
      </c>
      <c r="AA1228" s="2">
        <f>INDEX(ФИО!B:B,SUMIFS(ФИО!D:D,ФИО!Q:Q,БЮДЖЕТ!X1228))</f>
        <v>0</v>
      </c>
    </row>
    <row r="1229" spans="1:27" x14ac:dyDescent="0.25">
      <c r="A1229" s="1"/>
      <c r="B1229" s="5">
        <f t="shared" si="159"/>
        <v>1229</v>
      </c>
      <c r="C1229" s="5" t="str">
        <f t="shared" si="160"/>
        <v/>
      </c>
      <c r="D1229" s="99"/>
      <c r="E1229" s="103">
        <f>SUMIFS(ID!$H:$H,ID!$F:$F,$D1229)</f>
        <v>0</v>
      </c>
      <c r="F1229" s="99"/>
      <c r="G1229" s="103">
        <f>SUMIFS(ID!$L:$L,ID!$J:$J,$F1229)</f>
        <v>0</v>
      </c>
      <c r="H1229" s="99"/>
      <c r="I1229" s="103">
        <f>SUMIFS(ID!$P:$P,ID!$N:$N,$H1229)</f>
        <v>0</v>
      </c>
      <c r="J1229" s="99"/>
      <c r="K1229" s="103">
        <f>SUMIFS(ID!$T:$T,ID!$R:$R,$J1229)</f>
        <v>0</v>
      </c>
      <c r="L1229" s="99"/>
      <c r="M1229" s="103">
        <f>SUMIFS(ID!$X:$X,ID!$V:$V,$L1229)</f>
        <v>0</v>
      </c>
      <c r="N1229" s="99"/>
      <c r="O1229" s="103">
        <f>SUMIFS(ID!$AD:$AD,ID!$AB:$AB,$N1229)</f>
        <v>0</v>
      </c>
      <c r="P1229" s="99" t="str">
        <f t="shared" si="163"/>
        <v/>
      </c>
      <c r="Q1229" s="22">
        <f t="shared" si="162"/>
        <v>0</v>
      </c>
      <c r="R1229" s="30"/>
      <c r="S1229" s="22">
        <f t="shared" ref="S1229:S1292" si="164">IF(OR(AND($P1229&lt;&gt;"",R1229=0),AND($P1229="",AND(R1229&lt;&gt;0,R1229&lt;&gt;""))),1,0)</f>
        <v>0</v>
      </c>
      <c r="T1229" s="30"/>
      <c r="U1229" s="22">
        <f t="shared" ref="U1229:U1292" si="165">IF(OR(AND($P1229&lt;&gt;"",T1229=0),AND($P1229="",AND(T1229&lt;&gt;0,T1229&lt;&gt;""))),1,0)</f>
        <v>0</v>
      </c>
      <c r="V1229" s="78">
        <f t="shared" si="161"/>
        <v>0</v>
      </c>
      <c r="W1229" s="22">
        <f t="shared" ref="W1229:W1292" si="166">IF(OR(AND($P1229&lt;&gt;"",V1229=0),AND($P1229="",AND(V1229&lt;&gt;0,V1229&lt;&gt;""))),1,0)</f>
        <v>0</v>
      </c>
      <c r="X1229" s="76"/>
      <c r="Y1229" s="22">
        <f>IF(OR(X1229="",X1229=ФИО!$Q$8),0,IF(COUNTIF(X:X,X1229)=1,0,1))</f>
        <v>0</v>
      </c>
      <c r="AA1229" s="2">
        <f>INDEX(ФИО!B:B,SUMIFS(ФИО!D:D,ФИО!Q:Q,БЮДЖЕТ!X1229))</f>
        <v>0</v>
      </c>
    </row>
    <row r="1230" spans="1:27" x14ac:dyDescent="0.25">
      <c r="A1230" s="1"/>
      <c r="B1230" s="5">
        <f t="shared" ref="B1230:B1293" si="167">ROW(A1230)</f>
        <v>1230</v>
      </c>
      <c r="C1230" s="5" t="str">
        <f t="shared" si="160"/>
        <v/>
      </c>
      <c r="D1230" s="99"/>
      <c r="E1230" s="103">
        <f>SUMIFS(ID!$H:$H,ID!$F:$F,$D1230)</f>
        <v>0</v>
      </c>
      <c r="F1230" s="99"/>
      <c r="G1230" s="103">
        <f>SUMIFS(ID!$L:$L,ID!$J:$J,$F1230)</f>
        <v>0</v>
      </c>
      <c r="H1230" s="99"/>
      <c r="I1230" s="103">
        <f>SUMIFS(ID!$P:$P,ID!$N:$N,$H1230)</f>
        <v>0</v>
      </c>
      <c r="J1230" s="99"/>
      <c r="K1230" s="103">
        <f>SUMIFS(ID!$T:$T,ID!$R:$R,$J1230)</f>
        <v>0</v>
      </c>
      <c r="L1230" s="99"/>
      <c r="M1230" s="103">
        <f>SUMIFS(ID!$X:$X,ID!$V:$V,$L1230)</f>
        <v>0</v>
      </c>
      <c r="N1230" s="99"/>
      <c r="O1230" s="103">
        <f>SUMIFS(ID!$AD:$AD,ID!$AB:$AB,$N1230)</f>
        <v>0</v>
      </c>
      <c r="P1230" s="99" t="str">
        <f t="shared" si="163"/>
        <v/>
      </c>
      <c r="Q1230" s="22">
        <f t="shared" si="162"/>
        <v>0</v>
      </c>
      <c r="R1230" s="30"/>
      <c r="S1230" s="22">
        <f t="shared" si="164"/>
        <v>0</v>
      </c>
      <c r="T1230" s="30"/>
      <c r="U1230" s="22">
        <f t="shared" si="165"/>
        <v>0</v>
      </c>
      <c r="V1230" s="78">
        <f t="shared" si="161"/>
        <v>0</v>
      </c>
      <c r="W1230" s="22">
        <f t="shared" si="166"/>
        <v>0</v>
      </c>
      <c r="X1230" s="76"/>
      <c r="Y1230" s="22">
        <f>IF(OR(X1230="",X1230=ФИО!$Q$8),0,IF(COUNTIF(X:X,X1230)=1,0,1))</f>
        <v>0</v>
      </c>
      <c r="AA1230" s="2">
        <f>INDEX(ФИО!B:B,SUMIFS(ФИО!D:D,ФИО!Q:Q,БЮДЖЕТ!X1230))</f>
        <v>0</v>
      </c>
    </row>
    <row r="1231" spans="1:27" x14ac:dyDescent="0.25">
      <c r="A1231" s="1"/>
      <c r="B1231" s="5">
        <f t="shared" si="167"/>
        <v>1231</v>
      </c>
      <c r="C1231" s="5" t="str">
        <f t="shared" ref="C1231:C1294" si="168">IF(OR(P1231="",C1230=""),"",C1230+1)</f>
        <v/>
      </c>
      <c r="D1231" s="99"/>
      <c r="E1231" s="103">
        <f>SUMIFS(ID!$H:$H,ID!$F:$F,$D1231)</f>
        <v>0</v>
      </c>
      <c r="F1231" s="99"/>
      <c r="G1231" s="103">
        <f>SUMIFS(ID!$L:$L,ID!$J:$J,$F1231)</f>
        <v>0</v>
      </c>
      <c r="H1231" s="99"/>
      <c r="I1231" s="103">
        <f>SUMIFS(ID!$P:$P,ID!$N:$N,$H1231)</f>
        <v>0</v>
      </c>
      <c r="J1231" s="99"/>
      <c r="K1231" s="103">
        <f>SUMIFS(ID!$T:$T,ID!$R:$R,$J1231)</f>
        <v>0</v>
      </c>
      <c r="L1231" s="99"/>
      <c r="M1231" s="103">
        <f>SUMIFS(ID!$X:$X,ID!$V:$V,$L1231)</f>
        <v>0</v>
      </c>
      <c r="N1231" s="99"/>
      <c r="O1231" s="103">
        <f>SUMIFS(ID!$AD:$AD,ID!$AB:$AB,$N1231)</f>
        <v>0</v>
      </c>
      <c r="P1231" s="99" t="str">
        <f t="shared" si="163"/>
        <v/>
      </c>
      <c r="Q1231" s="22">
        <f t="shared" si="162"/>
        <v>0</v>
      </c>
      <c r="R1231" s="30"/>
      <c r="S1231" s="22">
        <f t="shared" si="164"/>
        <v>0</v>
      </c>
      <c r="T1231" s="30"/>
      <c r="U1231" s="22">
        <f t="shared" si="165"/>
        <v>0</v>
      </c>
      <c r="V1231" s="78">
        <f t="shared" si="161"/>
        <v>0</v>
      </c>
      <c r="W1231" s="22">
        <f t="shared" si="166"/>
        <v>0</v>
      </c>
      <c r="X1231" s="76"/>
      <c r="Y1231" s="22">
        <f>IF(OR(X1231="",X1231=ФИО!$Q$8),0,IF(COUNTIF(X:X,X1231)=1,0,1))</f>
        <v>0</v>
      </c>
      <c r="AA1231" s="2">
        <f>INDEX(ФИО!B:B,SUMIFS(ФИО!D:D,ФИО!Q:Q,БЮДЖЕТ!X1231))</f>
        <v>0</v>
      </c>
    </row>
    <row r="1232" spans="1:27" x14ac:dyDescent="0.25">
      <c r="A1232" s="1"/>
      <c r="B1232" s="5">
        <f t="shared" si="167"/>
        <v>1232</v>
      </c>
      <c r="C1232" s="5" t="str">
        <f t="shared" si="168"/>
        <v/>
      </c>
      <c r="D1232" s="99"/>
      <c r="E1232" s="103">
        <f>SUMIFS(ID!$H:$H,ID!$F:$F,$D1232)</f>
        <v>0</v>
      </c>
      <c r="F1232" s="99"/>
      <c r="G1232" s="103">
        <f>SUMIFS(ID!$L:$L,ID!$J:$J,$F1232)</f>
        <v>0</v>
      </c>
      <c r="H1232" s="99"/>
      <c r="I1232" s="103">
        <f>SUMIFS(ID!$P:$P,ID!$N:$N,$H1232)</f>
        <v>0</v>
      </c>
      <c r="J1232" s="99"/>
      <c r="K1232" s="103">
        <f>SUMIFS(ID!$T:$T,ID!$R:$R,$J1232)</f>
        <v>0</v>
      </c>
      <c r="L1232" s="99"/>
      <c r="M1232" s="103">
        <f>SUMIFS(ID!$X:$X,ID!$V:$V,$L1232)</f>
        <v>0</v>
      </c>
      <c r="N1232" s="99"/>
      <c r="O1232" s="103">
        <f>SUMIFS(ID!$AD:$AD,ID!$AB:$AB,$N1232)</f>
        <v>0</v>
      </c>
      <c r="P1232" s="99" t="str">
        <f t="shared" si="163"/>
        <v/>
      </c>
      <c r="Q1232" s="22">
        <f t="shared" si="162"/>
        <v>0</v>
      </c>
      <c r="R1232" s="30"/>
      <c r="S1232" s="22">
        <f t="shared" si="164"/>
        <v>0</v>
      </c>
      <c r="T1232" s="30"/>
      <c r="U1232" s="22">
        <f t="shared" si="165"/>
        <v>0</v>
      </c>
      <c r="V1232" s="78">
        <f t="shared" si="161"/>
        <v>0</v>
      </c>
      <c r="W1232" s="22">
        <f t="shared" si="166"/>
        <v>0</v>
      </c>
      <c r="X1232" s="76"/>
      <c r="Y1232" s="22">
        <f>IF(OR(X1232="",X1232=ФИО!$Q$8),0,IF(COUNTIF(X:X,X1232)=1,0,1))</f>
        <v>0</v>
      </c>
      <c r="AA1232" s="2">
        <f>INDEX(ФИО!B:B,SUMIFS(ФИО!D:D,ФИО!Q:Q,БЮДЖЕТ!X1232))</f>
        <v>0</v>
      </c>
    </row>
    <row r="1233" spans="1:27" x14ac:dyDescent="0.25">
      <c r="A1233" s="1"/>
      <c r="B1233" s="5">
        <f t="shared" si="167"/>
        <v>1233</v>
      </c>
      <c r="C1233" s="5" t="str">
        <f t="shared" si="168"/>
        <v/>
      </c>
      <c r="D1233" s="99"/>
      <c r="E1233" s="103">
        <f>SUMIFS(ID!$H:$H,ID!$F:$F,$D1233)</f>
        <v>0</v>
      </c>
      <c r="F1233" s="99"/>
      <c r="G1233" s="103">
        <f>SUMIFS(ID!$L:$L,ID!$J:$J,$F1233)</f>
        <v>0</v>
      </c>
      <c r="H1233" s="99"/>
      <c r="I1233" s="103">
        <f>SUMIFS(ID!$P:$P,ID!$N:$N,$H1233)</f>
        <v>0</v>
      </c>
      <c r="J1233" s="99"/>
      <c r="K1233" s="103">
        <f>SUMIFS(ID!$T:$T,ID!$R:$R,$J1233)</f>
        <v>0</v>
      </c>
      <c r="L1233" s="99"/>
      <c r="M1233" s="103">
        <f>SUMIFS(ID!$X:$X,ID!$V:$V,$L1233)</f>
        <v>0</v>
      </c>
      <c r="N1233" s="99"/>
      <c r="O1233" s="103">
        <f>SUMIFS(ID!$AD:$AD,ID!$AB:$AB,$N1233)</f>
        <v>0</v>
      </c>
      <c r="P1233" s="99" t="str">
        <f t="shared" si="163"/>
        <v/>
      </c>
      <c r="Q1233" s="22">
        <f t="shared" si="162"/>
        <v>0</v>
      </c>
      <c r="R1233" s="30"/>
      <c r="S1233" s="22">
        <f t="shared" si="164"/>
        <v>0</v>
      </c>
      <c r="T1233" s="30"/>
      <c r="U1233" s="22">
        <f t="shared" si="165"/>
        <v>0</v>
      </c>
      <c r="V1233" s="78">
        <f t="shared" si="161"/>
        <v>0</v>
      </c>
      <c r="W1233" s="22">
        <f t="shared" si="166"/>
        <v>0</v>
      </c>
      <c r="X1233" s="76"/>
      <c r="Y1233" s="22">
        <f>IF(OR(X1233="",X1233=ФИО!$Q$8),0,IF(COUNTIF(X:X,X1233)=1,0,1))</f>
        <v>0</v>
      </c>
      <c r="AA1233" s="2">
        <f>INDEX(ФИО!B:B,SUMIFS(ФИО!D:D,ФИО!Q:Q,БЮДЖЕТ!X1233))</f>
        <v>0</v>
      </c>
    </row>
    <row r="1234" spans="1:27" x14ac:dyDescent="0.25">
      <c r="A1234" s="1"/>
      <c r="B1234" s="5">
        <f t="shared" si="167"/>
        <v>1234</v>
      </c>
      <c r="C1234" s="5" t="str">
        <f t="shared" si="168"/>
        <v/>
      </c>
      <c r="D1234" s="99"/>
      <c r="E1234" s="103">
        <f>SUMIFS(ID!$H:$H,ID!$F:$F,$D1234)</f>
        <v>0</v>
      </c>
      <c r="F1234" s="99"/>
      <c r="G1234" s="103">
        <f>SUMIFS(ID!$L:$L,ID!$J:$J,$F1234)</f>
        <v>0</v>
      </c>
      <c r="H1234" s="99"/>
      <c r="I1234" s="103">
        <f>SUMIFS(ID!$P:$P,ID!$N:$N,$H1234)</f>
        <v>0</v>
      </c>
      <c r="J1234" s="99"/>
      <c r="K1234" s="103">
        <f>SUMIFS(ID!$T:$T,ID!$R:$R,$J1234)</f>
        <v>0</v>
      </c>
      <c r="L1234" s="99"/>
      <c r="M1234" s="103">
        <f>SUMIFS(ID!$X:$X,ID!$V:$V,$L1234)</f>
        <v>0</v>
      </c>
      <c r="N1234" s="99"/>
      <c r="O1234" s="103">
        <f>SUMIFS(ID!$AD:$AD,ID!$AB:$AB,$N1234)</f>
        <v>0</v>
      </c>
      <c r="P1234" s="99" t="str">
        <f t="shared" si="163"/>
        <v/>
      </c>
      <c r="Q1234" s="22">
        <f t="shared" si="162"/>
        <v>0</v>
      </c>
      <c r="R1234" s="30"/>
      <c r="S1234" s="22">
        <f t="shared" si="164"/>
        <v>0</v>
      </c>
      <c r="T1234" s="30"/>
      <c r="U1234" s="22">
        <f t="shared" si="165"/>
        <v>0</v>
      </c>
      <c r="V1234" s="78">
        <f t="shared" si="161"/>
        <v>0</v>
      </c>
      <c r="W1234" s="22">
        <f t="shared" si="166"/>
        <v>0</v>
      </c>
      <c r="X1234" s="76"/>
      <c r="Y1234" s="22">
        <f>IF(OR(X1234="",X1234=ФИО!$Q$8),0,IF(COUNTIF(X:X,X1234)=1,0,1))</f>
        <v>0</v>
      </c>
      <c r="AA1234" s="2">
        <f>INDEX(ФИО!B:B,SUMIFS(ФИО!D:D,ФИО!Q:Q,БЮДЖЕТ!X1234))</f>
        <v>0</v>
      </c>
    </row>
    <row r="1235" spans="1:27" x14ac:dyDescent="0.25">
      <c r="A1235" s="1"/>
      <c r="B1235" s="5">
        <f t="shared" si="167"/>
        <v>1235</v>
      </c>
      <c r="C1235" s="5" t="str">
        <f t="shared" si="168"/>
        <v/>
      </c>
      <c r="D1235" s="99"/>
      <c r="E1235" s="103">
        <f>SUMIFS(ID!$H:$H,ID!$F:$F,$D1235)</f>
        <v>0</v>
      </c>
      <c r="F1235" s="99"/>
      <c r="G1235" s="103">
        <f>SUMIFS(ID!$L:$L,ID!$J:$J,$F1235)</f>
        <v>0</v>
      </c>
      <c r="H1235" s="99"/>
      <c r="I1235" s="103">
        <f>SUMIFS(ID!$P:$P,ID!$N:$N,$H1235)</f>
        <v>0</v>
      </c>
      <c r="J1235" s="99"/>
      <c r="K1235" s="103">
        <f>SUMIFS(ID!$T:$T,ID!$R:$R,$J1235)</f>
        <v>0</v>
      </c>
      <c r="L1235" s="99"/>
      <c r="M1235" s="103">
        <f>SUMIFS(ID!$X:$X,ID!$V:$V,$L1235)</f>
        <v>0</v>
      </c>
      <c r="N1235" s="99"/>
      <c r="O1235" s="103">
        <f>SUMIFS(ID!$AD:$AD,ID!$AB:$AB,$N1235)</f>
        <v>0</v>
      </c>
      <c r="P1235" s="99" t="str">
        <f t="shared" si="163"/>
        <v/>
      </c>
      <c r="Q1235" s="22">
        <f t="shared" si="162"/>
        <v>0</v>
      </c>
      <c r="R1235" s="30"/>
      <c r="S1235" s="22">
        <f t="shared" si="164"/>
        <v>0</v>
      </c>
      <c r="T1235" s="30"/>
      <c r="U1235" s="22">
        <f t="shared" si="165"/>
        <v>0</v>
      </c>
      <c r="V1235" s="78">
        <f t="shared" si="161"/>
        <v>0</v>
      </c>
      <c r="W1235" s="22">
        <f t="shared" si="166"/>
        <v>0</v>
      </c>
      <c r="X1235" s="76"/>
      <c r="Y1235" s="22">
        <f>IF(OR(X1235="",X1235=ФИО!$Q$8),0,IF(COUNTIF(X:X,X1235)=1,0,1))</f>
        <v>0</v>
      </c>
      <c r="AA1235" s="2">
        <f>INDEX(ФИО!B:B,SUMIFS(ФИО!D:D,ФИО!Q:Q,БЮДЖЕТ!X1235))</f>
        <v>0</v>
      </c>
    </row>
    <row r="1236" spans="1:27" x14ac:dyDescent="0.25">
      <c r="A1236" s="1"/>
      <c r="B1236" s="5">
        <f t="shared" si="167"/>
        <v>1236</v>
      </c>
      <c r="C1236" s="5" t="str">
        <f t="shared" si="168"/>
        <v/>
      </c>
      <c r="D1236" s="99"/>
      <c r="E1236" s="103">
        <f>SUMIFS(ID!$H:$H,ID!$F:$F,$D1236)</f>
        <v>0</v>
      </c>
      <c r="F1236" s="99"/>
      <c r="G1236" s="103">
        <f>SUMIFS(ID!$L:$L,ID!$J:$J,$F1236)</f>
        <v>0</v>
      </c>
      <c r="H1236" s="99"/>
      <c r="I1236" s="103">
        <f>SUMIFS(ID!$P:$P,ID!$N:$N,$H1236)</f>
        <v>0</v>
      </c>
      <c r="J1236" s="99"/>
      <c r="K1236" s="103">
        <f>SUMIFS(ID!$T:$T,ID!$R:$R,$J1236)</f>
        <v>0</v>
      </c>
      <c r="L1236" s="99"/>
      <c r="M1236" s="103">
        <f>SUMIFS(ID!$X:$X,ID!$V:$V,$L1236)</f>
        <v>0</v>
      </c>
      <c r="N1236" s="99"/>
      <c r="O1236" s="103">
        <f>SUMIFS(ID!$AD:$AD,ID!$AB:$AB,$N1236)</f>
        <v>0</v>
      </c>
      <c r="P1236" s="99" t="str">
        <f t="shared" si="163"/>
        <v/>
      </c>
      <c r="Q1236" s="22">
        <f t="shared" si="162"/>
        <v>0</v>
      </c>
      <c r="R1236" s="30"/>
      <c r="S1236" s="22">
        <f t="shared" si="164"/>
        <v>0</v>
      </c>
      <c r="T1236" s="30"/>
      <c r="U1236" s="22">
        <f t="shared" si="165"/>
        <v>0</v>
      </c>
      <c r="V1236" s="78">
        <f t="shared" si="161"/>
        <v>0</v>
      </c>
      <c r="W1236" s="22">
        <f t="shared" si="166"/>
        <v>0</v>
      </c>
      <c r="X1236" s="76"/>
      <c r="Y1236" s="22">
        <f>IF(OR(X1236="",X1236=ФИО!$Q$8),0,IF(COUNTIF(X:X,X1236)=1,0,1))</f>
        <v>0</v>
      </c>
      <c r="AA1236" s="2">
        <f>INDEX(ФИО!B:B,SUMIFS(ФИО!D:D,ФИО!Q:Q,БЮДЖЕТ!X1236))</f>
        <v>0</v>
      </c>
    </row>
    <row r="1237" spans="1:27" x14ac:dyDescent="0.25">
      <c r="A1237" s="1"/>
      <c r="B1237" s="5">
        <f t="shared" si="167"/>
        <v>1237</v>
      </c>
      <c r="C1237" s="5" t="str">
        <f t="shared" si="168"/>
        <v/>
      </c>
      <c r="D1237" s="99"/>
      <c r="E1237" s="103">
        <f>SUMIFS(ID!$H:$H,ID!$F:$F,$D1237)</f>
        <v>0</v>
      </c>
      <c r="F1237" s="99"/>
      <c r="G1237" s="103">
        <f>SUMIFS(ID!$L:$L,ID!$J:$J,$F1237)</f>
        <v>0</v>
      </c>
      <c r="H1237" s="99"/>
      <c r="I1237" s="103">
        <f>SUMIFS(ID!$P:$P,ID!$N:$N,$H1237)</f>
        <v>0</v>
      </c>
      <c r="J1237" s="99"/>
      <c r="K1237" s="103">
        <f>SUMIFS(ID!$T:$T,ID!$R:$R,$J1237)</f>
        <v>0</v>
      </c>
      <c r="L1237" s="99"/>
      <c r="M1237" s="103">
        <f>SUMIFS(ID!$X:$X,ID!$V:$V,$L1237)</f>
        <v>0</v>
      </c>
      <c r="N1237" s="99"/>
      <c r="O1237" s="103">
        <f>SUMIFS(ID!$AD:$AD,ID!$AB:$AB,$N1237)</f>
        <v>0</v>
      </c>
      <c r="P1237" s="99" t="str">
        <f t="shared" si="163"/>
        <v/>
      </c>
      <c r="Q1237" s="22">
        <f t="shared" si="162"/>
        <v>0</v>
      </c>
      <c r="R1237" s="30"/>
      <c r="S1237" s="22">
        <f t="shared" si="164"/>
        <v>0</v>
      </c>
      <c r="T1237" s="30"/>
      <c r="U1237" s="22">
        <f t="shared" si="165"/>
        <v>0</v>
      </c>
      <c r="V1237" s="78">
        <f t="shared" si="161"/>
        <v>0</v>
      </c>
      <c r="W1237" s="22">
        <f t="shared" si="166"/>
        <v>0</v>
      </c>
      <c r="X1237" s="76"/>
      <c r="Y1237" s="22">
        <f>IF(OR(X1237="",X1237=ФИО!$Q$8),0,IF(COUNTIF(X:X,X1237)=1,0,1))</f>
        <v>0</v>
      </c>
      <c r="AA1237" s="2">
        <f>INDEX(ФИО!B:B,SUMIFS(ФИО!D:D,ФИО!Q:Q,БЮДЖЕТ!X1237))</f>
        <v>0</v>
      </c>
    </row>
    <row r="1238" spans="1:27" x14ac:dyDescent="0.25">
      <c r="A1238" s="1"/>
      <c r="B1238" s="5">
        <f t="shared" si="167"/>
        <v>1238</v>
      </c>
      <c r="C1238" s="5" t="str">
        <f t="shared" si="168"/>
        <v/>
      </c>
      <c r="D1238" s="99"/>
      <c r="E1238" s="103">
        <f>SUMIFS(ID!$H:$H,ID!$F:$F,$D1238)</f>
        <v>0</v>
      </c>
      <c r="F1238" s="99"/>
      <c r="G1238" s="103">
        <f>SUMIFS(ID!$L:$L,ID!$J:$J,$F1238)</f>
        <v>0</v>
      </c>
      <c r="H1238" s="99"/>
      <c r="I1238" s="103">
        <f>SUMIFS(ID!$P:$P,ID!$N:$N,$H1238)</f>
        <v>0</v>
      </c>
      <c r="J1238" s="99"/>
      <c r="K1238" s="103">
        <f>SUMIFS(ID!$T:$T,ID!$R:$R,$J1238)</f>
        <v>0</v>
      </c>
      <c r="L1238" s="99"/>
      <c r="M1238" s="103">
        <f>SUMIFS(ID!$X:$X,ID!$V:$V,$L1238)</f>
        <v>0</v>
      </c>
      <c r="N1238" s="99"/>
      <c r="O1238" s="103">
        <f>SUMIFS(ID!$AD:$AD,ID!$AB:$AB,$N1238)</f>
        <v>0</v>
      </c>
      <c r="P1238" s="99" t="str">
        <f t="shared" si="163"/>
        <v/>
      </c>
      <c r="Q1238" s="22">
        <f t="shared" si="162"/>
        <v>0</v>
      </c>
      <c r="R1238" s="30"/>
      <c r="S1238" s="22">
        <f t="shared" si="164"/>
        <v>0</v>
      </c>
      <c r="T1238" s="30"/>
      <c r="U1238" s="22">
        <f t="shared" si="165"/>
        <v>0</v>
      </c>
      <c r="V1238" s="78">
        <f t="shared" si="161"/>
        <v>0</v>
      </c>
      <c r="W1238" s="22">
        <f t="shared" si="166"/>
        <v>0</v>
      </c>
      <c r="X1238" s="76"/>
      <c r="Y1238" s="22">
        <f>IF(OR(X1238="",X1238=ФИО!$Q$8),0,IF(COUNTIF(X:X,X1238)=1,0,1))</f>
        <v>0</v>
      </c>
      <c r="AA1238" s="2">
        <f>INDEX(ФИО!B:B,SUMIFS(ФИО!D:D,ФИО!Q:Q,БЮДЖЕТ!X1238))</f>
        <v>0</v>
      </c>
    </row>
    <row r="1239" spans="1:27" x14ac:dyDescent="0.25">
      <c r="A1239" s="1"/>
      <c r="B1239" s="5">
        <f t="shared" si="167"/>
        <v>1239</v>
      </c>
      <c r="C1239" s="5" t="str">
        <f t="shared" si="168"/>
        <v/>
      </c>
      <c r="D1239" s="99"/>
      <c r="E1239" s="103">
        <f>SUMIFS(ID!$H:$H,ID!$F:$F,$D1239)</f>
        <v>0</v>
      </c>
      <c r="F1239" s="99"/>
      <c r="G1239" s="103">
        <f>SUMIFS(ID!$L:$L,ID!$J:$J,$F1239)</f>
        <v>0</v>
      </c>
      <c r="H1239" s="99"/>
      <c r="I1239" s="103">
        <f>SUMIFS(ID!$P:$P,ID!$N:$N,$H1239)</f>
        <v>0</v>
      </c>
      <c r="J1239" s="99"/>
      <c r="K1239" s="103">
        <f>SUMIFS(ID!$T:$T,ID!$R:$R,$J1239)</f>
        <v>0</v>
      </c>
      <c r="L1239" s="99"/>
      <c r="M1239" s="103">
        <f>SUMIFS(ID!$X:$X,ID!$V:$V,$L1239)</f>
        <v>0</v>
      </c>
      <c r="N1239" s="99"/>
      <c r="O1239" s="103">
        <f>SUMIFS(ID!$AD:$AD,ID!$AB:$AB,$N1239)</f>
        <v>0</v>
      </c>
      <c r="P1239" s="99" t="str">
        <f t="shared" si="163"/>
        <v/>
      </c>
      <c r="Q1239" s="22">
        <f t="shared" si="162"/>
        <v>0</v>
      </c>
      <c r="R1239" s="30"/>
      <c r="S1239" s="22">
        <f t="shared" si="164"/>
        <v>0</v>
      </c>
      <c r="T1239" s="30"/>
      <c r="U1239" s="22">
        <f t="shared" si="165"/>
        <v>0</v>
      </c>
      <c r="V1239" s="78">
        <f t="shared" si="161"/>
        <v>0</v>
      </c>
      <c r="W1239" s="22">
        <f t="shared" si="166"/>
        <v>0</v>
      </c>
      <c r="X1239" s="76"/>
      <c r="Y1239" s="22">
        <f>IF(OR(X1239="",X1239=ФИО!$Q$8),0,IF(COUNTIF(X:X,X1239)=1,0,1))</f>
        <v>0</v>
      </c>
      <c r="AA1239" s="2">
        <f>INDEX(ФИО!B:B,SUMIFS(ФИО!D:D,ФИО!Q:Q,БЮДЖЕТ!X1239))</f>
        <v>0</v>
      </c>
    </row>
    <row r="1240" spans="1:27" x14ac:dyDescent="0.25">
      <c r="A1240" s="1"/>
      <c r="B1240" s="5">
        <f t="shared" si="167"/>
        <v>1240</v>
      </c>
      <c r="C1240" s="5" t="str">
        <f t="shared" si="168"/>
        <v/>
      </c>
      <c r="D1240" s="99"/>
      <c r="E1240" s="103">
        <f>SUMIFS(ID!$H:$H,ID!$F:$F,$D1240)</f>
        <v>0</v>
      </c>
      <c r="F1240" s="99"/>
      <c r="G1240" s="103">
        <f>SUMIFS(ID!$L:$L,ID!$J:$J,$F1240)</f>
        <v>0</v>
      </c>
      <c r="H1240" s="99"/>
      <c r="I1240" s="103">
        <f>SUMIFS(ID!$P:$P,ID!$N:$N,$H1240)</f>
        <v>0</v>
      </c>
      <c r="J1240" s="99"/>
      <c r="K1240" s="103">
        <f>SUMIFS(ID!$T:$T,ID!$R:$R,$J1240)</f>
        <v>0</v>
      </c>
      <c r="L1240" s="99"/>
      <c r="M1240" s="103">
        <f>SUMIFS(ID!$X:$X,ID!$V:$V,$L1240)</f>
        <v>0</v>
      </c>
      <c r="N1240" s="99"/>
      <c r="O1240" s="103">
        <f>SUMIFS(ID!$AD:$AD,ID!$AB:$AB,$N1240)</f>
        <v>0</v>
      </c>
      <c r="P1240" s="99" t="str">
        <f t="shared" si="163"/>
        <v/>
      </c>
      <c r="Q1240" s="22">
        <f t="shared" si="162"/>
        <v>0</v>
      </c>
      <c r="R1240" s="30"/>
      <c r="S1240" s="22">
        <f t="shared" si="164"/>
        <v>0</v>
      </c>
      <c r="T1240" s="30"/>
      <c r="U1240" s="22">
        <f t="shared" si="165"/>
        <v>0</v>
      </c>
      <c r="V1240" s="78">
        <f t="shared" si="161"/>
        <v>0</v>
      </c>
      <c r="W1240" s="22">
        <f t="shared" si="166"/>
        <v>0</v>
      </c>
      <c r="X1240" s="76"/>
      <c r="Y1240" s="22">
        <f>IF(OR(X1240="",X1240=ФИО!$Q$8),0,IF(COUNTIF(X:X,X1240)=1,0,1))</f>
        <v>0</v>
      </c>
      <c r="AA1240" s="2">
        <f>INDEX(ФИО!B:B,SUMIFS(ФИО!D:D,ФИО!Q:Q,БЮДЖЕТ!X1240))</f>
        <v>0</v>
      </c>
    </row>
    <row r="1241" spans="1:27" x14ac:dyDescent="0.25">
      <c r="A1241" s="1"/>
      <c r="B1241" s="5">
        <f t="shared" si="167"/>
        <v>1241</v>
      </c>
      <c r="C1241" s="5" t="str">
        <f t="shared" si="168"/>
        <v/>
      </c>
      <c r="D1241" s="99"/>
      <c r="E1241" s="103">
        <f>SUMIFS(ID!$H:$H,ID!$F:$F,$D1241)</f>
        <v>0</v>
      </c>
      <c r="F1241" s="99"/>
      <c r="G1241" s="103">
        <f>SUMIFS(ID!$L:$L,ID!$J:$J,$F1241)</f>
        <v>0</v>
      </c>
      <c r="H1241" s="99"/>
      <c r="I1241" s="103">
        <f>SUMIFS(ID!$P:$P,ID!$N:$N,$H1241)</f>
        <v>0</v>
      </c>
      <c r="J1241" s="99"/>
      <c r="K1241" s="103">
        <f>SUMIFS(ID!$T:$T,ID!$R:$R,$J1241)</f>
        <v>0</v>
      </c>
      <c r="L1241" s="99"/>
      <c r="M1241" s="103">
        <f>SUMIFS(ID!$X:$X,ID!$V:$V,$L1241)</f>
        <v>0</v>
      </c>
      <c r="N1241" s="99"/>
      <c r="O1241" s="103">
        <f>SUMIFS(ID!$AD:$AD,ID!$AB:$AB,$N1241)</f>
        <v>0</v>
      </c>
      <c r="P1241" s="99" t="str">
        <f t="shared" si="163"/>
        <v/>
      </c>
      <c r="Q1241" s="22">
        <f t="shared" si="162"/>
        <v>0</v>
      </c>
      <c r="R1241" s="30"/>
      <c r="S1241" s="22">
        <f t="shared" si="164"/>
        <v>0</v>
      </c>
      <c r="T1241" s="30"/>
      <c r="U1241" s="22">
        <f t="shared" si="165"/>
        <v>0</v>
      </c>
      <c r="V1241" s="78">
        <f t="shared" si="161"/>
        <v>0</v>
      </c>
      <c r="W1241" s="22">
        <f t="shared" si="166"/>
        <v>0</v>
      </c>
      <c r="X1241" s="76"/>
      <c r="Y1241" s="22">
        <f>IF(OR(X1241="",X1241=ФИО!$Q$8),0,IF(COUNTIF(X:X,X1241)=1,0,1))</f>
        <v>0</v>
      </c>
      <c r="AA1241" s="2">
        <f>INDEX(ФИО!B:B,SUMIFS(ФИО!D:D,ФИО!Q:Q,БЮДЖЕТ!X1241))</f>
        <v>0</v>
      </c>
    </row>
    <row r="1242" spans="1:27" x14ac:dyDescent="0.25">
      <c r="A1242" s="1"/>
      <c r="B1242" s="5">
        <f t="shared" si="167"/>
        <v>1242</v>
      </c>
      <c r="C1242" s="5" t="str">
        <f t="shared" si="168"/>
        <v/>
      </c>
      <c r="D1242" s="99"/>
      <c r="E1242" s="103">
        <f>SUMIFS(ID!$H:$H,ID!$F:$F,$D1242)</f>
        <v>0</v>
      </c>
      <c r="F1242" s="99"/>
      <c r="G1242" s="103">
        <f>SUMIFS(ID!$L:$L,ID!$J:$J,$F1242)</f>
        <v>0</v>
      </c>
      <c r="H1242" s="99"/>
      <c r="I1242" s="103">
        <f>SUMIFS(ID!$P:$P,ID!$N:$N,$H1242)</f>
        <v>0</v>
      </c>
      <c r="J1242" s="99"/>
      <c r="K1242" s="103">
        <f>SUMIFS(ID!$T:$T,ID!$R:$R,$J1242)</f>
        <v>0</v>
      </c>
      <c r="L1242" s="99"/>
      <c r="M1242" s="103">
        <f>SUMIFS(ID!$X:$X,ID!$V:$V,$L1242)</f>
        <v>0</v>
      </c>
      <c r="N1242" s="99"/>
      <c r="O1242" s="103">
        <f>SUMIFS(ID!$AD:$AD,ID!$AB:$AB,$N1242)</f>
        <v>0</v>
      </c>
      <c r="P1242" s="99" t="str">
        <f t="shared" si="163"/>
        <v/>
      </c>
      <c r="Q1242" s="22">
        <f t="shared" si="162"/>
        <v>0</v>
      </c>
      <c r="R1242" s="30"/>
      <c r="S1242" s="22">
        <f t="shared" si="164"/>
        <v>0</v>
      </c>
      <c r="T1242" s="30"/>
      <c r="U1242" s="22">
        <f t="shared" si="165"/>
        <v>0</v>
      </c>
      <c r="V1242" s="78">
        <f t="shared" si="161"/>
        <v>0</v>
      </c>
      <c r="W1242" s="22">
        <f t="shared" si="166"/>
        <v>0</v>
      </c>
      <c r="X1242" s="76"/>
      <c r="Y1242" s="22">
        <f>IF(OR(X1242="",X1242=ФИО!$Q$8),0,IF(COUNTIF(X:X,X1242)=1,0,1))</f>
        <v>0</v>
      </c>
      <c r="AA1242" s="2">
        <f>INDEX(ФИО!B:B,SUMIFS(ФИО!D:D,ФИО!Q:Q,БЮДЖЕТ!X1242))</f>
        <v>0</v>
      </c>
    </row>
    <row r="1243" spans="1:27" x14ac:dyDescent="0.25">
      <c r="A1243" s="1"/>
      <c r="B1243" s="5">
        <f t="shared" si="167"/>
        <v>1243</v>
      </c>
      <c r="C1243" s="5" t="str">
        <f t="shared" si="168"/>
        <v/>
      </c>
      <c r="D1243" s="99"/>
      <c r="E1243" s="103">
        <f>SUMIFS(ID!$H:$H,ID!$F:$F,$D1243)</f>
        <v>0</v>
      </c>
      <c r="F1243" s="99"/>
      <c r="G1243" s="103">
        <f>SUMIFS(ID!$L:$L,ID!$J:$J,$F1243)</f>
        <v>0</v>
      </c>
      <c r="H1243" s="99"/>
      <c r="I1243" s="103">
        <f>SUMIFS(ID!$P:$P,ID!$N:$N,$H1243)</f>
        <v>0</v>
      </c>
      <c r="J1243" s="99"/>
      <c r="K1243" s="103">
        <f>SUMIFS(ID!$T:$T,ID!$R:$R,$J1243)</f>
        <v>0</v>
      </c>
      <c r="L1243" s="99"/>
      <c r="M1243" s="103">
        <f>SUMIFS(ID!$X:$X,ID!$V:$V,$L1243)</f>
        <v>0</v>
      </c>
      <c r="N1243" s="99"/>
      <c r="O1243" s="103">
        <f>SUMIFS(ID!$AD:$AD,ID!$AB:$AB,$N1243)</f>
        <v>0</v>
      </c>
      <c r="P1243" s="99" t="str">
        <f t="shared" si="163"/>
        <v/>
      </c>
      <c r="Q1243" s="22">
        <f t="shared" si="162"/>
        <v>0</v>
      </c>
      <c r="R1243" s="30"/>
      <c r="S1243" s="22">
        <f t="shared" si="164"/>
        <v>0</v>
      </c>
      <c r="T1243" s="30"/>
      <c r="U1243" s="22">
        <f t="shared" si="165"/>
        <v>0</v>
      </c>
      <c r="V1243" s="78">
        <f t="shared" si="161"/>
        <v>0</v>
      </c>
      <c r="W1243" s="22">
        <f t="shared" si="166"/>
        <v>0</v>
      </c>
      <c r="X1243" s="76"/>
      <c r="Y1243" s="22">
        <f>IF(OR(X1243="",X1243=ФИО!$Q$8),0,IF(COUNTIF(X:X,X1243)=1,0,1))</f>
        <v>0</v>
      </c>
      <c r="AA1243" s="2">
        <f>INDEX(ФИО!B:B,SUMIFS(ФИО!D:D,ФИО!Q:Q,БЮДЖЕТ!X1243))</f>
        <v>0</v>
      </c>
    </row>
    <row r="1244" spans="1:27" x14ac:dyDescent="0.25">
      <c r="A1244" s="1"/>
      <c r="B1244" s="5">
        <f t="shared" si="167"/>
        <v>1244</v>
      </c>
      <c r="C1244" s="5" t="str">
        <f t="shared" si="168"/>
        <v/>
      </c>
      <c r="D1244" s="99"/>
      <c r="E1244" s="103">
        <f>SUMIFS(ID!$H:$H,ID!$F:$F,$D1244)</f>
        <v>0</v>
      </c>
      <c r="F1244" s="99"/>
      <c r="G1244" s="103">
        <f>SUMIFS(ID!$L:$L,ID!$J:$J,$F1244)</f>
        <v>0</v>
      </c>
      <c r="H1244" s="99"/>
      <c r="I1244" s="103">
        <f>SUMIFS(ID!$P:$P,ID!$N:$N,$H1244)</f>
        <v>0</v>
      </c>
      <c r="J1244" s="99"/>
      <c r="K1244" s="103">
        <f>SUMIFS(ID!$T:$T,ID!$R:$R,$J1244)</f>
        <v>0</v>
      </c>
      <c r="L1244" s="99"/>
      <c r="M1244" s="103">
        <f>SUMIFS(ID!$X:$X,ID!$V:$V,$L1244)</f>
        <v>0</v>
      </c>
      <c r="N1244" s="99"/>
      <c r="O1244" s="103">
        <f>SUMIFS(ID!$AD:$AD,ID!$AB:$AB,$N1244)</f>
        <v>0</v>
      </c>
      <c r="P1244" s="99" t="str">
        <f t="shared" si="163"/>
        <v/>
      </c>
      <c r="Q1244" s="22">
        <f t="shared" si="162"/>
        <v>0</v>
      </c>
      <c r="R1244" s="30"/>
      <c r="S1244" s="22">
        <f t="shared" si="164"/>
        <v>0</v>
      </c>
      <c r="T1244" s="30"/>
      <c r="U1244" s="22">
        <f t="shared" si="165"/>
        <v>0</v>
      </c>
      <c r="V1244" s="78">
        <f t="shared" si="161"/>
        <v>0</v>
      </c>
      <c r="W1244" s="22">
        <f t="shared" si="166"/>
        <v>0</v>
      </c>
      <c r="X1244" s="76"/>
      <c r="Y1244" s="22">
        <f>IF(OR(X1244="",X1244=ФИО!$Q$8),0,IF(COUNTIF(X:X,X1244)=1,0,1))</f>
        <v>0</v>
      </c>
      <c r="AA1244" s="2">
        <f>INDEX(ФИО!B:B,SUMIFS(ФИО!D:D,ФИО!Q:Q,БЮДЖЕТ!X1244))</f>
        <v>0</v>
      </c>
    </row>
    <row r="1245" spans="1:27" x14ac:dyDescent="0.25">
      <c r="A1245" s="1"/>
      <c r="B1245" s="5">
        <f t="shared" si="167"/>
        <v>1245</v>
      </c>
      <c r="C1245" s="5" t="str">
        <f t="shared" si="168"/>
        <v/>
      </c>
      <c r="D1245" s="99"/>
      <c r="E1245" s="103">
        <f>SUMIFS(ID!$H:$H,ID!$F:$F,$D1245)</f>
        <v>0</v>
      </c>
      <c r="F1245" s="99"/>
      <c r="G1245" s="103">
        <f>SUMIFS(ID!$L:$L,ID!$J:$J,$F1245)</f>
        <v>0</v>
      </c>
      <c r="H1245" s="99"/>
      <c r="I1245" s="103">
        <f>SUMIFS(ID!$P:$P,ID!$N:$N,$H1245)</f>
        <v>0</v>
      </c>
      <c r="J1245" s="99"/>
      <c r="K1245" s="103">
        <f>SUMIFS(ID!$T:$T,ID!$R:$R,$J1245)</f>
        <v>0</v>
      </c>
      <c r="L1245" s="99"/>
      <c r="M1245" s="103">
        <f>SUMIFS(ID!$X:$X,ID!$V:$V,$L1245)</f>
        <v>0</v>
      </c>
      <c r="N1245" s="99"/>
      <c r="O1245" s="103">
        <f>SUMIFS(ID!$AD:$AD,ID!$AB:$AB,$N1245)</f>
        <v>0</v>
      </c>
      <c r="P1245" s="99" t="str">
        <f t="shared" si="163"/>
        <v/>
      </c>
      <c r="Q1245" s="22">
        <f t="shared" si="162"/>
        <v>0</v>
      </c>
      <c r="R1245" s="30"/>
      <c r="S1245" s="22">
        <f t="shared" si="164"/>
        <v>0</v>
      </c>
      <c r="T1245" s="30"/>
      <c r="U1245" s="22">
        <f t="shared" si="165"/>
        <v>0</v>
      </c>
      <c r="V1245" s="78">
        <f t="shared" si="161"/>
        <v>0</v>
      </c>
      <c r="W1245" s="22">
        <f t="shared" si="166"/>
        <v>0</v>
      </c>
      <c r="X1245" s="76"/>
      <c r="Y1245" s="22">
        <f>IF(OR(X1245="",X1245=ФИО!$Q$8),0,IF(COUNTIF(X:X,X1245)=1,0,1))</f>
        <v>0</v>
      </c>
      <c r="AA1245" s="2">
        <f>INDEX(ФИО!B:B,SUMIFS(ФИО!D:D,ФИО!Q:Q,БЮДЖЕТ!X1245))</f>
        <v>0</v>
      </c>
    </row>
    <row r="1246" spans="1:27" x14ac:dyDescent="0.25">
      <c r="A1246" s="1"/>
      <c r="B1246" s="5">
        <f t="shared" si="167"/>
        <v>1246</v>
      </c>
      <c r="C1246" s="5" t="str">
        <f t="shared" si="168"/>
        <v/>
      </c>
      <c r="D1246" s="99"/>
      <c r="E1246" s="103">
        <f>SUMIFS(ID!$H:$H,ID!$F:$F,$D1246)</f>
        <v>0</v>
      </c>
      <c r="F1246" s="99"/>
      <c r="G1246" s="103">
        <f>SUMIFS(ID!$L:$L,ID!$J:$J,$F1246)</f>
        <v>0</v>
      </c>
      <c r="H1246" s="99"/>
      <c r="I1246" s="103">
        <f>SUMIFS(ID!$P:$P,ID!$N:$N,$H1246)</f>
        <v>0</v>
      </c>
      <c r="J1246" s="99"/>
      <c r="K1246" s="103">
        <f>SUMIFS(ID!$T:$T,ID!$R:$R,$J1246)</f>
        <v>0</v>
      </c>
      <c r="L1246" s="99"/>
      <c r="M1246" s="103">
        <f>SUMIFS(ID!$X:$X,ID!$V:$V,$L1246)</f>
        <v>0</v>
      </c>
      <c r="N1246" s="99"/>
      <c r="O1246" s="103">
        <f>SUMIFS(ID!$AD:$AD,ID!$AB:$AB,$N1246)</f>
        <v>0</v>
      </c>
      <c r="P1246" s="99" t="str">
        <f t="shared" si="163"/>
        <v/>
      </c>
      <c r="Q1246" s="22">
        <f t="shared" si="162"/>
        <v>0</v>
      </c>
      <c r="R1246" s="30"/>
      <c r="S1246" s="22">
        <f t="shared" si="164"/>
        <v>0</v>
      </c>
      <c r="T1246" s="30"/>
      <c r="U1246" s="22">
        <f t="shared" si="165"/>
        <v>0</v>
      </c>
      <c r="V1246" s="78">
        <f t="shared" si="161"/>
        <v>0</v>
      </c>
      <c r="W1246" s="22">
        <f t="shared" si="166"/>
        <v>0</v>
      </c>
      <c r="X1246" s="76"/>
      <c r="Y1246" s="22">
        <f>IF(OR(X1246="",X1246=ФИО!$Q$8),0,IF(COUNTIF(X:X,X1246)=1,0,1))</f>
        <v>0</v>
      </c>
      <c r="AA1246" s="2">
        <f>INDEX(ФИО!B:B,SUMIFS(ФИО!D:D,ФИО!Q:Q,БЮДЖЕТ!X1246))</f>
        <v>0</v>
      </c>
    </row>
    <row r="1247" spans="1:27" x14ac:dyDescent="0.25">
      <c r="A1247" s="1"/>
      <c r="B1247" s="5">
        <f t="shared" si="167"/>
        <v>1247</v>
      </c>
      <c r="C1247" s="5" t="str">
        <f t="shared" si="168"/>
        <v/>
      </c>
      <c r="D1247" s="99"/>
      <c r="E1247" s="103">
        <f>SUMIFS(ID!$H:$H,ID!$F:$F,$D1247)</f>
        <v>0</v>
      </c>
      <c r="F1247" s="99"/>
      <c r="G1247" s="103">
        <f>SUMIFS(ID!$L:$L,ID!$J:$J,$F1247)</f>
        <v>0</v>
      </c>
      <c r="H1247" s="99"/>
      <c r="I1247" s="103">
        <f>SUMIFS(ID!$P:$P,ID!$N:$N,$H1247)</f>
        <v>0</v>
      </c>
      <c r="J1247" s="99"/>
      <c r="K1247" s="103">
        <f>SUMIFS(ID!$T:$T,ID!$R:$R,$J1247)</f>
        <v>0</v>
      </c>
      <c r="L1247" s="99"/>
      <c r="M1247" s="103">
        <f>SUMIFS(ID!$X:$X,ID!$V:$V,$L1247)</f>
        <v>0</v>
      </c>
      <c r="N1247" s="99"/>
      <c r="O1247" s="103">
        <f>SUMIFS(ID!$AD:$AD,ID!$AB:$AB,$N1247)</f>
        <v>0</v>
      </c>
      <c r="P1247" s="99" t="str">
        <f t="shared" si="163"/>
        <v/>
      </c>
      <c r="Q1247" s="22">
        <f t="shared" si="162"/>
        <v>0</v>
      </c>
      <c r="R1247" s="30"/>
      <c r="S1247" s="22">
        <f t="shared" si="164"/>
        <v>0</v>
      </c>
      <c r="T1247" s="30"/>
      <c r="U1247" s="22">
        <f t="shared" si="165"/>
        <v>0</v>
      </c>
      <c r="V1247" s="78">
        <f t="shared" si="161"/>
        <v>0</v>
      </c>
      <c r="W1247" s="22">
        <f t="shared" si="166"/>
        <v>0</v>
      </c>
      <c r="X1247" s="76"/>
      <c r="Y1247" s="22">
        <f>IF(OR(X1247="",X1247=ФИО!$Q$8),0,IF(COUNTIF(X:X,X1247)=1,0,1))</f>
        <v>0</v>
      </c>
      <c r="AA1247" s="2">
        <f>INDEX(ФИО!B:B,SUMIFS(ФИО!D:D,ФИО!Q:Q,БЮДЖЕТ!X1247))</f>
        <v>0</v>
      </c>
    </row>
    <row r="1248" spans="1:27" x14ac:dyDescent="0.25">
      <c r="A1248" s="1"/>
      <c r="B1248" s="5">
        <f t="shared" si="167"/>
        <v>1248</v>
      </c>
      <c r="C1248" s="5" t="str">
        <f t="shared" si="168"/>
        <v/>
      </c>
      <c r="D1248" s="99"/>
      <c r="E1248" s="103">
        <f>SUMIFS(ID!$H:$H,ID!$F:$F,$D1248)</f>
        <v>0</v>
      </c>
      <c r="F1248" s="99"/>
      <c r="G1248" s="103">
        <f>SUMIFS(ID!$L:$L,ID!$J:$J,$F1248)</f>
        <v>0</v>
      </c>
      <c r="H1248" s="99"/>
      <c r="I1248" s="103">
        <f>SUMIFS(ID!$P:$P,ID!$N:$N,$H1248)</f>
        <v>0</v>
      </c>
      <c r="J1248" s="99"/>
      <c r="K1248" s="103">
        <f>SUMIFS(ID!$T:$T,ID!$R:$R,$J1248)</f>
        <v>0</v>
      </c>
      <c r="L1248" s="99"/>
      <c r="M1248" s="103">
        <f>SUMIFS(ID!$X:$X,ID!$V:$V,$L1248)</f>
        <v>0</v>
      </c>
      <c r="N1248" s="99"/>
      <c r="O1248" s="103">
        <f>SUMIFS(ID!$AD:$AD,ID!$AB:$AB,$N1248)</f>
        <v>0</v>
      </c>
      <c r="P1248" s="99" t="str">
        <f t="shared" si="163"/>
        <v/>
      </c>
      <c r="Q1248" s="22">
        <f t="shared" si="162"/>
        <v>0</v>
      </c>
      <c r="R1248" s="30"/>
      <c r="S1248" s="22">
        <f t="shared" si="164"/>
        <v>0</v>
      </c>
      <c r="T1248" s="30"/>
      <c r="U1248" s="22">
        <f t="shared" si="165"/>
        <v>0</v>
      </c>
      <c r="V1248" s="78">
        <f t="shared" si="161"/>
        <v>0</v>
      </c>
      <c r="W1248" s="22">
        <f t="shared" si="166"/>
        <v>0</v>
      </c>
      <c r="X1248" s="76"/>
      <c r="Y1248" s="22">
        <f>IF(OR(X1248="",X1248=ФИО!$Q$8),0,IF(COUNTIF(X:X,X1248)=1,0,1))</f>
        <v>0</v>
      </c>
      <c r="AA1248" s="2">
        <f>INDEX(ФИО!B:B,SUMIFS(ФИО!D:D,ФИО!Q:Q,БЮДЖЕТ!X1248))</f>
        <v>0</v>
      </c>
    </row>
    <row r="1249" spans="1:27" x14ac:dyDescent="0.25">
      <c r="A1249" s="1"/>
      <c r="B1249" s="5">
        <f t="shared" si="167"/>
        <v>1249</v>
      </c>
      <c r="C1249" s="5" t="str">
        <f t="shared" si="168"/>
        <v/>
      </c>
      <c r="D1249" s="99"/>
      <c r="E1249" s="103">
        <f>SUMIFS(ID!$H:$H,ID!$F:$F,$D1249)</f>
        <v>0</v>
      </c>
      <c r="F1249" s="99"/>
      <c r="G1249" s="103">
        <f>SUMIFS(ID!$L:$L,ID!$J:$J,$F1249)</f>
        <v>0</v>
      </c>
      <c r="H1249" s="99"/>
      <c r="I1249" s="103">
        <f>SUMIFS(ID!$P:$P,ID!$N:$N,$H1249)</f>
        <v>0</v>
      </c>
      <c r="J1249" s="99"/>
      <c r="K1249" s="103">
        <f>SUMIFS(ID!$T:$T,ID!$R:$R,$J1249)</f>
        <v>0</v>
      </c>
      <c r="L1249" s="99"/>
      <c r="M1249" s="103">
        <f>SUMIFS(ID!$X:$X,ID!$V:$V,$L1249)</f>
        <v>0</v>
      </c>
      <c r="N1249" s="99"/>
      <c r="O1249" s="103">
        <f>SUMIFS(ID!$AD:$AD,ID!$AB:$AB,$N1249)</f>
        <v>0</v>
      </c>
      <c r="P1249" s="99" t="str">
        <f t="shared" si="163"/>
        <v/>
      </c>
      <c r="Q1249" s="22">
        <f t="shared" si="162"/>
        <v>0</v>
      </c>
      <c r="R1249" s="30"/>
      <c r="S1249" s="22">
        <f t="shared" si="164"/>
        <v>0</v>
      </c>
      <c r="T1249" s="30"/>
      <c r="U1249" s="22">
        <f t="shared" si="165"/>
        <v>0</v>
      </c>
      <c r="V1249" s="78">
        <f t="shared" si="161"/>
        <v>0</v>
      </c>
      <c r="W1249" s="22">
        <f t="shared" si="166"/>
        <v>0</v>
      </c>
      <c r="X1249" s="76"/>
      <c r="Y1249" s="22">
        <f>IF(OR(X1249="",X1249=ФИО!$Q$8),0,IF(COUNTIF(X:X,X1249)=1,0,1))</f>
        <v>0</v>
      </c>
      <c r="AA1249" s="2">
        <f>INDEX(ФИО!B:B,SUMIFS(ФИО!D:D,ФИО!Q:Q,БЮДЖЕТ!X1249))</f>
        <v>0</v>
      </c>
    </row>
    <row r="1250" spans="1:27" x14ac:dyDescent="0.25">
      <c r="A1250" s="1"/>
      <c r="B1250" s="5">
        <f t="shared" si="167"/>
        <v>1250</v>
      </c>
      <c r="C1250" s="5" t="str">
        <f t="shared" si="168"/>
        <v/>
      </c>
      <c r="D1250" s="99"/>
      <c r="E1250" s="103">
        <f>SUMIFS(ID!$H:$H,ID!$F:$F,$D1250)</f>
        <v>0</v>
      </c>
      <c r="F1250" s="99"/>
      <c r="G1250" s="103">
        <f>SUMIFS(ID!$L:$L,ID!$J:$J,$F1250)</f>
        <v>0</v>
      </c>
      <c r="H1250" s="99"/>
      <c r="I1250" s="103">
        <f>SUMIFS(ID!$P:$P,ID!$N:$N,$H1250)</f>
        <v>0</v>
      </c>
      <c r="J1250" s="99"/>
      <c r="K1250" s="103">
        <f>SUMIFS(ID!$T:$T,ID!$R:$R,$J1250)</f>
        <v>0</v>
      </c>
      <c r="L1250" s="99"/>
      <c r="M1250" s="103">
        <f>SUMIFS(ID!$X:$X,ID!$V:$V,$L1250)</f>
        <v>0</v>
      </c>
      <c r="N1250" s="99"/>
      <c r="O1250" s="103">
        <f>SUMIFS(ID!$AD:$AD,ID!$AB:$AB,$N1250)</f>
        <v>0</v>
      </c>
      <c r="P1250" s="99" t="str">
        <f t="shared" si="163"/>
        <v/>
      </c>
      <c r="Q1250" s="22">
        <f t="shared" si="162"/>
        <v>0</v>
      </c>
      <c r="R1250" s="30"/>
      <c r="S1250" s="22">
        <f t="shared" si="164"/>
        <v>0</v>
      </c>
      <c r="T1250" s="30"/>
      <c r="U1250" s="22">
        <f t="shared" si="165"/>
        <v>0</v>
      </c>
      <c r="V1250" s="78">
        <f t="shared" si="161"/>
        <v>0</v>
      </c>
      <c r="W1250" s="22">
        <f t="shared" si="166"/>
        <v>0</v>
      </c>
      <c r="X1250" s="76"/>
      <c r="Y1250" s="22">
        <f>IF(OR(X1250="",X1250=ФИО!$Q$8),0,IF(COUNTIF(X:X,X1250)=1,0,1))</f>
        <v>0</v>
      </c>
      <c r="AA1250" s="2">
        <f>INDEX(ФИО!B:B,SUMIFS(ФИО!D:D,ФИО!Q:Q,БЮДЖЕТ!X1250))</f>
        <v>0</v>
      </c>
    </row>
    <row r="1251" spans="1:27" x14ac:dyDescent="0.25">
      <c r="A1251" s="1"/>
      <c r="B1251" s="5">
        <f t="shared" si="167"/>
        <v>1251</v>
      </c>
      <c r="C1251" s="5" t="str">
        <f t="shared" si="168"/>
        <v/>
      </c>
      <c r="D1251" s="99"/>
      <c r="E1251" s="103">
        <f>SUMIFS(ID!$H:$H,ID!$F:$F,$D1251)</f>
        <v>0</v>
      </c>
      <c r="F1251" s="99"/>
      <c r="G1251" s="103">
        <f>SUMIFS(ID!$L:$L,ID!$J:$J,$F1251)</f>
        <v>0</v>
      </c>
      <c r="H1251" s="99"/>
      <c r="I1251" s="103">
        <f>SUMIFS(ID!$P:$P,ID!$N:$N,$H1251)</f>
        <v>0</v>
      </c>
      <c r="J1251" s="99"/>
      <c r="K1251" s="103">
        <f>SUMIFS(ID!$T:$T,ID!$R:$R,$J1251)</f>
        <v>0</v>
      </c>
      <c r="L1251" s="99"/>
      <c r="M1251" s="103">
        <f>SUMIFS(ID!$X:$X,ID!$V:$V,$L1251)</f>
        <v>0</v>
      </c>
      <c r="N1251" s="99"/>
      <c r="O1251" s="103">
        <f>SUMIFS(ID!$AD:$AD,ID!$AB:$AB,$N1251)</f>
        <v>0</v>
      </c>
      <c r="P1251" s="99" t="str">
        <f t="shared" si="163"/>
        <v/>
      </c>
      <c r="Q1251" s="22">
        <f t="shared" si="162"/>
        <v>0</v>
      </c>
      <c r="R1251" s="30"/>
      <c r="S1251" s="22">
        <f t="shared" si="164"/>
        <v>0</v>
      </c>
      <c r="T1251" s="30"/>
      <c r="U1251" s="22">
        <f t="shared" si="165"/>
        <v>0</v>
      </c>
      <c r="V1251" s="78">
        <f t="shared" si="161"/>
        <v>0</v>
      </c>
      <c r="W1251" s="22">
        <f t="shared" si="166"/>
        <v>0</v>
      </c>
      <c r="X1251" s="76"/>
      <c r="Y1251" s="22">
        <f>IF(OR(X1251="",X1251=ФИО!$Q$8),0,IF(COUNTIF(X:X,X1251)=1,0,1))</f>
        <v>0</v>
      </c>
      <c r="AA1251" s="2">
        <f>INDEX(ФИО!B:B,SUMIFS(ФИО!D:D,ФИО!Q:Q,БЮДЖЕТ!X1251))</f>
        <v>0</v>
      </c>
    </row>
    <row r="1252" spans="1:27" x14ac:dyDescent="0.25">
      <c r="A1252" s="1"/>
      <c r="B1252" s="5">
        <f t="shared" si="167"/>
        <v>1252</v>
      </c>
      <c r="C1252" s="5" t="str">
        <f t="shared" si="168"/>
        <v/>
      </c>
      <c r="D1252" s="99"/>
      <c r="E1252" s="103">
        <f>SUMIFS(ID!$H:$H,ID!$F:$F,$D1252)</f>
        <v>0</v>
      </c>
      <c r="F1252" s="99"/>
      <c r="G1252" s="103">
        <f>SUMIFS(ID!$L:$L,ID!$J:$J,$F1252)</f>
        <v>0</v>
      </c>
      <c r="H1252" s="99"/>
      <c r="I1252" s="103">
        <f>SUMIFS(ID!$P:$P,ID!$N:$N,$H1252)</f>
        <v>0</v>
      </c>
      <c r="J1252" s="99"/>
      <c r="K1252" s="103">
        <f>SUMIFS(ID!$T:$T,ID!$R:$R,$J1252)</f>
        <v>0</v>
      </c>
      <c r="L1252" s="99"/>
      <c r="M1252" s="103">
        <f>SUMIFS(ID!$X:$X,ID!$V:$V,$L1252)</f>
        <v>0</v>
      </c>
      <c r="N1252" s="99"/>
      <c r="O1252" s="103">
        <f>SUMIFS(ID!$AD:$AD,ID!$AB:$AB,$N1252)</f>
        <v>0</v>
      </c>
      <c r="P1252" s="99" t="str">
        <f t="shared" si="163"/>
        <v/>
      </c>
      <c r="Q1252" s="22">
        <f t="shared" si="162"/>
        <v>0</v>
      </c>
      <c r="R1252" s="30"/>
      <c r="S1252" s="22">
        <f t="shared" si="164"/>
        <v>0</v>
      </c>
      <c r="T1252" s="30"/>
      <c r="U1252" s="22">
        <f t="shared" si="165"/>
        <v>0</v>
      </c>
      <c r="V1252" s="78">
        <f t="shared" ref="V1252:V1315" si="169">R1252*T1252</f>
        <v>0</v>
      </c>
      <c r="W1252" s="22">
        <f t="shared" si="166"/>
        <v>0</v>
      </c>
      <c r="X1252" s="76"/>
      <c r="Y1252" s="22">
        <f>IF(OR(X1252="",X1252=ФИО!$Q$8),0,IF(COUNTIF(X:X,X1252)=1,0,1))</f>
        <v>0</v>
      </c>
      <c r="AA1252" s="2">
        <f>INDEX(ФИО!B:B,SUMIFS(ФИО!D:D,ФИО!Q:Q,БЮДЖЕТ!X1252))</f>
        <v>0</v>
      </c>
    </row>
    <row r="1253" spans="1:27" x14ac:dyDescent="0.25">
      <c r="A1253" s="1"/>
      <c r="B1253" s="5">
        <f t="shared" si="167"/>
        <v>1253</v>
      </c>
      <c r="C1253" s="5" t="str">
        <f t="shared" si="168"/>
        <v/>
      </c>
      <c r="D1253" s="99"/>
      <c r="E1253" s="103">
        <f>SUMIFS(ID!$H:$H,ID!$F:$F,$D1253)</f>
        <v>0</v>
      </c>
      <c r="F1253" s="99"/>
      <c r="G1253" s="103">
        <f>SUMIFS(ID!$L:$L,ID!$J:$J,$F1253)</f>
        <v>0</v>
      </c>
      <c r="H1253" s="99"/>
      <c r="I1253" s="103">
        <f>SUMIFS(ID!$P:$P,ID!$N:$N,$H1253)</f>
        <v>0</v>
      </c>
      <c r="J1253" s="99"/>
      <c r="K1253" s="103">
        <f>SUMIFS(ID!$T:$T,ID!$R:$R,$J1253)</f>
        <v>0</v>
      </c>
      <c r="L1253" s="99"/>
      <c r="M1253" s="103">
        <f>SUMIFS(ID!$X:$X,ID!$V:$V,$L1253)</f>
        <v>0</v>
      </c>
      <c r="N1253" s="99"/>
      <c r="O1253" s="103">
        <f>SUMIFS(ID!$AD:$AD,ID!$AB:$AB,$N1253)</f>
        <v>0</v>
      </c>
      <c r="P1253" s="99" t="str">
        <f t="shared" si="163"/>
        <v/>
      </c>
      <c r="Q1253" s="22">
        <f t="shared" si="162"/>
        <v>0</v>
      </c>
      <c r="R1253" s="30"/>
      <c r="S1253" s="22">
        <f t="shared" si="164"/>
        <v>0</v>
      </c>
      <c r="T1253" s="30"/>
      <c r="U1253" s="22">
        <f t="shared" si="165"/>
        <v>0</v>
      </c>
      <c r="V1253" s="78">
        <f t="shared" si="169"/>
        <v>0</v>
      </c>
      <c r="W1253" s="22">
        <f t="shared" si="166"/>
        <v>0</v>
      </c>
      <c r="X1253" s="76"/>
      <c r="Y1253" s="22">
        <f>IF(OR(X1253="",X1253=ФИО!$Q$8),0,IF(COUNTIF(X:X,X1253)=1,0,1))</f>
        <v>0</v>
      </c>
      <c r="AA1253" s="2">
        <f>INDEX(ФИО!B:B,SUMIFS(ФИО!D:D,ФИО!Q:Q,БЮДЖЕТ!X1253))</f>
        <v>0</v>
      </c>
    </row>
    <row r="1254" spans="1:27" x14ac:dyDescent="0.25">
      <c r="A1254" s="1"/>
      <c r="B1254" s="5">
        <f t="shared" si="167"/>
        <v>1254</v>
      </c>
      <c r="C1254" s="5" t="str">
        <f t="shared" si="168"/>
        <v/>
      </c>
      <c r="D1254" s="99"/>
      <c r="E1254" s="103">
        <f>SUMIFS(ID!$H:$H,ID!$F:$F,$D1254)</f>
        <v>0</v>
      </c>
      <c r="F1254" s="99"/>
      <c r="G1254" s="103">
        <f>SUMIFS(ID!$L:$L,ID!$J:$J,$F1254)</f>
        <v>0</v>
      </c>
      <c r="H1254" s="99"/>
      <c r="I1254" s="103">
        <f>SUMIFS(ID!$P:$P,ID!$N:$N,$H1254)</f>
        <v>0</v>
      </c>
      <c r="J1254" s="99"/>
      <c r="K1254" s="103">
        <f>SUMIFS(ID!$T:$T,ID!$R:$R,$J1254)</f>
        <v>0</v>
      </c>
      <c r="L1254" s="99"/>
      <c r="M1254" s="103">
        <f>SUMIFS(ID!$X:$X,ID!$V:$V,$L1254)</f>
        <v>0</v>
      </c>
      <c r="N1254" s="99"/>
      <c r="O1254" s="103">
        <f>SUMIFS(ID!$AD:$AD,ID!$AB:$AB,$N1254)</f>
        <v>0</v>
      </c>
      <c r="P1254" s="99" t="str">
        <f t="shared" si="163"/>
        <v/>
      </c>
      <c r="Q1254" s="22">
        <f t="shared" si="162"/>
        <v>0</v>
      </c>
      <c r="R1254" s="30"/>
      <c r="S1254" s="22">
        <f t="shared" si="164"/>
        <v>0</v>
      </c>
      <c r="T1254" s="30"/>
      <c r="U1254" s="22">
        <f t="shared" si="165"/>
        <v>0</v>
      </c>
      <c r="V1254" s="78">
        <f t="shared" si="169"/>
        <v>0</v>
      </c>
      <c r="W1254" s="22">
        <f t="shared" si="166"/>
        <v>0</v>
      </c>
      <c r="X1254" s="76"/>
      <c r="Y1254" s="22">
        <f>IF(OR(X1254="",X1254=ФИО!$Q$8),0,IF(COUNTIF(X:X,X1254)=1,0,1))</f>
        <v>0</v>
      </c>
      <c r="AA1254" s="2">
        <f>INDEX(ФИО!B:B,SUMIFS(ФИО!D:D,ФИО!Q:Q,БЮДЖЕТ!X1254))</f>
        <v>0</v>
      </c>
    </row>
    <row r="1255" spans="1:27" x14ac:dyDescent="0.25">
      <c r="A1255" s="1"/>
      <c r="B1255" s="5">
        <f t="shared" si="167"/>
        <v>1255</v>
      </c>
      <c r="C1255" s="5" t="str">
        <f t="shared" si="168"/>
        <v/>
      </c>
      <c r="D1255" s="99"/>
      <c r="E1255" s="103">
        <f>SUMIFS(ID!$H:$H,ID!$F:$F,$D1255)</f>
        <v>0</v>
      </c>
      <c r="F1255" s="99"/>
      <c r="G1255" s="103">
        <f>SUMIFS(ID!$L:$L,ID!$J:$J,$F1255)</f>
        <v>0</v>
      </c>
      <c r="H1255" s="99"/>
      <c r="I1255" s="103">
        <f>SUMIFS(ID!$P:$P,ID!$N:$N,$H1255)</f>
        <v>0</v>
      </c>
      <c r="J1255" s="99"/>
      <c r="K1255" s="103">
        <f>SUMIFS(ID!$T:$T,ID!$R:$R,$J1255)</f>
        <v>0</v>
      </c>
      <c r="L1255" s="99"/>
      <c r="M1255" s="103">
        <f>SUMIFS(ID!$X:$X,ID!$V:$V,$L1255)</f>
        <v>0</v>
      </c>
      <c r="N1255" s="99"/>
      <c r="O1255" s="103">
        <f>SUMIFS(ID!$AD:$AD,ID!$AB:$AB,$N1255)</f>
        <v>0</v>
      </c>
      <c r="P1255" s="99" t="str">
        <f t="shared" si="163"/>
        <v/>
      </c>
      <c r="Q1255" s="22">
        <f t="shared" si="162"/>
        <v>0</v>
      </c>
      <c r="R1255" s="30"/>
      <c r="S1255" s="22">
        <f t="shared" si="164"/>
        <v>0</v>
      </c>
      <c r="T1255" s="30"/>
      <c r="U1255" s="22">
        <f t="shared" si="165"/>
        <v>0</v>
      </c>
      <c r="V1255" s="78">
        <f t="shared" si="169"/>
        <v>0</v>
      </c>
      <c r="W1255" s="22">
        <f t="shared" si="166"/>
        <v>0</v>
      </c>
      <c r="X1255" s="76"/>
      <c r="Y1255" s="22">
        <f>IF(OR(X1255="",X1255=ФИО!$Q$8),0,IF(COUNTIF(X:X,X1255)=1,0,1))</f>
        <v>0</v>
      </c>
      <c r="AA1255" s="2">
        <f>INDEX(ФИО!B:B,SUMIFS(ФИО!D:D,ФИО!Q:Q,БЮДЖЕТ!X1255))</f>
        <v>0</v>
      </c>
    </row>
    <row r="1256" spans="1:27" x14ac:dyDescent="0.25">
      <c r="A1256" s="1"/>
      <c r="B1256" s="5">
        <f t="shared" si="167"/>
        <v>1256</v>
      </c>
      <c r="C1256" s="5" t="str">
        <f t="shared" si="168"/>
        <v/>
      </c>
      <c r="D1256" s="99"/>
      <c r="E1256" s="103">
        <f>SUMIFS(ID!$H:$H,ID!$F:$F,$D1256)</f>
        <v>0</v>
      </c>
      <c r="F1256" s="99"/>
      <c r="G1256" s="103">
        <f>SUMIFS(ID!$L:$L,ID!$J:$J,$F1256)</f>
        <v>0</v>
      </c>
      <c r="H1256" s="99"/>
      <c r="I1256" s="103">
        <f>SUMIFS(ID!$P:$P,ID!$N:$N,$H1256)</f>
        <v>0</v>
      </c>
      <c r="J1256" s="99"/>
      <c r="K1256" s="103">
        <f>SUMIFS(ID!$T:$T,ID!$R:$R,$J1256)</f>
        <v>0</v>
      </c>
      <c r="L1256" s="99"/>
      <c r="M1256" s="103">
        <f>SUMIFS(ID!$X:$X,ID!$V:$V,$L1256)</f>
        <v>0</v>
      </c>
      <c r="N1256" s="99"/>
      <c r="O1256" s="103">
        <f>SUMIFS(ID!$AD:$AD,ID!$AB:$AB,$N1256)</f>
        <v>0</v>
      </c>
      <c r="P1256" s="99" t="str">
        <f t="shared" si="163"/>
        <v/>
      </c>
      <c r="Q1256" s="22">
        <f t="shared" si="162"/>
        <v>0</v>
      </c>
      <c r="R1256" s="30"/>
      <c r="S1256" s="22">
        <f t="shared" si="164"/>
        <v>0</v>
      </c>
      <c r="T1256" s="30"/>
      <c r="U1256" s="22">
        <f t="shared" si="165"/>
        <v>0</v>
      </c>
      <c r="V1256" s="78">
        <f t="shared" si="169"/>
        <v>0</v>
      </c>
      <c r="W1256" s="22">
        <f t="shared" si="166"/>
        <v>0</v>
      </c>
      <c r="X1256" s="76"/>
      <c r="Y1256" s="22">
        <f>IF(OR(X1256="",X1256=ФИО!$Q$8),0,IF(COUNTIF(X:X,X1256)=1,0,1))</f>
        <v>0</v>
      </c>
      <c r="AA1256" s="2">
        <f>INDEX(ФИО!B:B,SUMIFS(ФИО!D:D,ФИО!Q:Q,БЮДЖЕТ!X1256))</f>
        <v>0</v>
      </c>
    </row>
    <row r="1257" spans="1:27" x14ac:dyDescent="0.25">
      <c r="A1257" s="1"/>
      <c r="B1257" s="5">
        <f t="shared" si="167"/>
        <v>1257</v>
      </c>
      <c r="C1257" s="5" t="str">
        <f t="shared" si="168"/>
        <v/>
      </c>
      <c r="D1257" s="99"/>
      <c r="E1257" s="103">
        <f>SUMIFS(ID!$H:$H,ID!$F:$F,$D1257)</f>
        <v>0</v>
      </c>
      <c r="F1257" s="99"/>
      <c r="G1257" s="103">
        <f>SUMIFS(ID!$L:$L,ID!$J:$J,$F1257)</f>
        <v>0</v>
      </c>
      <c r="H1257" s="99"/>
      <c r="I1257" s="103">
        <f>SUMIFS(ID!$P:$P,ID!$N:$N,$H1257)</f>
        <v>0</v>
      </c>
      <c r="J1257" s="99"/>
      <c r="K1257" s="103">
        <f>SUMIFS(ID!$T:$T,ID!$R:$R,$J1257)</f>
        <v>0</v>
      </c>
      <c r="L1257" s="99"/>
      <c r="M1257" s="103">
        <f>SUMIFS(ID!$X:$X,ID!$V:$V,$L1257)</f>
        <v>0</v>
      </c>
      <c r="N1257" s="99"/>
      <c r="O1257" s="103">
        <f>SUMIFS(ID!$AD:$AD,ID!$AB:$AB,$N1257)</f>
        <v>0</v>
      </c>
      <c r="P1257" s="99" t="str">
        <f t="shared" si="163"/>
        <v/>
      </c>
      <c r="Q1257" s="22">
        <f t="shared" si="162"/>
        <v>0</v>
      </c>
      <c r="R1257" s="30"/>
      <c r="S1257" s="22">
        <f t="shared" si="164"/>
        <v>0</v>
      </c>
      <c r="T1257" s="30"/>
      <c r="U1257" s="22">
        <f t="shared" si="165"/>
        <v>0</v>
      </c>
      <c r="V1257" s="78">
        <f t="shared" si="169"/>
        <v>0</v>
      </c>
      <c r="W1257" s="22">
        <f t="shared" si="166"/>
        <v>0</v>
      </c>
      <c r="X1257" s="76"/>
      <c r="Y1257" s="22">
        <f>IF(OR(X1257="",X1257=ФИО!$Q$8),0,IF(COUNTIF(X:X,X1257)=1,0,1))</f>
        <v>0</v>
      </c>
      <c r="AA1257" s="2">
        <f>INDEX(ФИО!B:B,SUMIFS(ФИО!D:D,ФИО!Q:Q,БЮДЖЕТ!X1257))</f>
        <v>0</v>
      </c>
    </row>
    <row r="1258" spans="1:27" x14ac:dyDescent="0.25">
      <c r="A1258" s="1"/>
      <c r="B1258" s="5">
        <f t="shared" si="167"/>
        <v>1258</v>
      </c>
      <c r="C1258" s="5" t="str">
        <f t="shared" si="168"/>
        <v/>
      </c>
      <c r="D1258" s="99"/>
      <c r="E1258" s="103">
        <f>SUMIFS(ID!$H:$H,ID!$F:$F,$D1258)</f>
        <v>0</v>
      </c>
      <c r="F1258" s="99"/>
      <c r="G1258" s="103">
        <f>SUMIFS(ID!$L:$L,ID!$J:$J,$F1258)</f>
        <v>0</v>
      </c>
      <c r="H1258" s="99"/>
      <c r="I1258" s="103">
        <f>SUMIFS(ID!$P:$P,ID!$N:$N,$H1258)</f>
        <v>0</v>
      </c>
      <c r="J1258" s="99"/>
      <c r="K1258" s="103">
        <f>SUMIFS(ID!$T:$T,ID!$R:$R,$J1258)</f>
        <v>0</v>
      </c>
      <c r="L1258" s="99"/>
      <c r="M1258" s="103">
        <f>SUMIFS(ID!$X:$X,ID!$V:$V,$L1258)</f>
        <v>0</v>
      </c>
      <c r="N1258" s="99"/>
      <c r="O1258" s="103">
        <f>SUMIFS(ID!$AD:$AD,ID!$AB:$AB,$N1258)</f>
        <v>0</v>
      </c>
      <c r="P1258" s="99" t="str">
        <f t="shared" si="163"/>
        <v/>
      </c>
      <c r="Q1258" s="22">
        <f t="shared" si="162"/>
        <v>0</v>
      </c>
      <c r="R1258" s="30"/>
      <c r="S1258" s="22">
        <f t="shared" si="164"/>
        <v>0</v>
      </c>
      <c r="T1258" s="30"/>
      <c r="U1258" s="22">
        <f t="shared" si="165"/>
        <v>0</v>
      </c>
      <c r="V1258" s="78">
        <f t="shared" si="169"/>
        <v>0</v>
      </c>
      <c r="W1258" s="22">
        <f t="shared" si="166"/>
        <v>0</v>
      </c>
      <c r="X1258" s="76"/>
      <c r="Y1258" s="22">
        <f>IF(OR(X1258="",X1258=ФИО!$Q$8),0,IF(COUNTIF(X:X,X1258)=1,0,1))</f>
        <v>0</v>
      </c>
      <c r="AA1258" s="2">
        <f>INDEX(ФИО!B:B,SUMIFS(ФИО!D:D,ФИО!Q:Q,БЮДЖЕТ!X1258))</f>
        <v>0</v>
      </c>
    </row>
    <row r="1259" spans="1:27" x14ac:dyDescent="0.25">
      <c r="A1259" s="1"/>
      <c r="B1259" s="5">
        <f t="shared" si="167"/>
        <v>1259</v>
      </c>
      <c r="C1259" s="5" t="str">
        <f t="shared" si="168"/>
        <v/>
      </c>
      <c r="D1259" s="99"/>
      <c r="E1259" s="103">
        <f>SUMIFS(ID!$H:$H,ID!$F:$F,$D1259)</f>
        <v>0</v>
      </c>
      <c r="F1259" s="99"/>
      <c r="G1259" s="103">
        <f>SUMIFS(ID!$L:$L,ID!$J:$J,$F1259)</f>
        <v>0</v>
      </c>
      <c r="H1259" s="99"/>
      <c r="I1259" s="103">
        <f>SUMIFS(ID!$P:$P,ID!$N:$N,$H1259)</f>
        <v>0</v>
      </c>
      <c r="J1259" s="99"/>
      <c r="K1259" s="103">
        <f>SUMIFS(ID!$T:$T,ID!$R:$R,$J1259)</f>
        <v>0</v>
      </c>
      <c r="L1259" s="99"/>
      <c r="M1259" s="103">
        <f>SUMIFS(ID!$X:$X,ID!$V:$V,$L1259)</f>
        <v>0</v>
      </c>
      <c r="N1259" s="99"/>
      <c r="O1259" s="103">
        <f>SUMIFS(ID!$AD:$AD,ID!$AB:$AB,$N1259)</f>
        <v>0</v>
      </c>
      <c r="P1259" s="99" t="str">
        <f t="shared" si="163"/>
        <v/>
      </c>
      <c r="Q1259" s="22">
        <f t="shared" si="162"/>
        <v>0</v>
      </c>
      <c r="R1259" s="30"/>
      <c r="S1259" s="22">
        <f t="shared" si="164"/>
        <v>0</v>
      </c>
      <c r="T1259" s="30"/>
      <c r="U1259" s="22">
        <f t="shared" si="165"/>
        <v>0</v>
      </c>
      <c r="V1259" s="78">
        <f t="shared" si="169"/>
        <v>0</v>
      </c>
      <c r="W1259" s="22">
        <f t="shared" si="166"/>
        <v>0</v>
      </c>
      <c r="X1259" s="76"/>
      <c r="Y1259" s="22">
        <f>IF(OR(X1259="",X1259=ФИО!$Q$8),0,IF(COUNTIF(X:X,X1259)=1,0,1))</f>
        <v>0</v>
      </c>
      <c r="AA1259" s="2">
        <f>INDEX(ФИО!B:B,SUMIFS(ФИО!D:D,ФИО!Q:Q,БЮДЖЕТ!X1259))</f>
        <v>0</v>
      </c>
    </row>
    <row r="1260" spans="1:27" x14ac:dyDescent="0.25">
      <c r="A1260" s="1"/>
      <c r="B1260" s="5">
        <f t="shared" si="167"/>
        <v>1260</v>
      </c>
      <c r="C1260" s="5" t="str">
        <f t="shared" si="168"/>
        <v/>
      </c>
      <c r="D1260" s="99"/>
      <c r="E1260" s="103">
        <f>SUMIFS(ID!$H:$H,ID!$F:$F,$D1260)</f>
        <v>0</v>
      </c>
      <c r="F1260" s="99"/>
      <c r="G1260" s="103">
        <f>SUMIFS(ID!$L:$L,ID!$J:$J,$F1260)</f>
        <v>0</v>
      </c>
      <c r="H1260" s="99"/>
      <c r="I1260" s="103">
        <f>SUMIFS(ID!$P:$P,ID!$N:$N,$H1260)</f>
        <v>0</v>
      </c>
      <c r="J1260" s="99"/>
      <c r="K1260" s="103">
        <f>SUMIFS(ID!$T:$T,ID!$R:$R,$J1260)</f>
        <v>0</v>
      </c>
      <c r="L1260" s="99"/>
      <c r="M1260" s="103">
        <f>SUMIFS(ID!$X:$X,ID!$V:$V,$L1260)</f>
        <v>0</v>
      </c>
      <c r="N1260" s="99"/>
      <c r="O1260" s="103">
        <f>SUMIFS(ID!$AD:$AD,ID!$AB:$AB,$N1260)</f>
        <v>0</v>
      </c>
      <c r="P1260" s="99" t="str">
        <f t="shared" si="163"/>
        <v/>
      </c>
      <c r="Q1260" s="22">
        <f t="shared" si="162"/>
        <v>0</v>
      </c>
      <c r="R1260" s="30"/>
      <c r="S1260" s="22">
        <f t="shared" si="164"/>
        <v>0</v>
      </c>
      <c r="T1260" s="30"/>
      <c r="U1260" s="22">
        <f t="shared" si="165"/>
        <v>0</v>
      </c>
      <c r="V1260" s="78">
        <f t="shared" si="169"/>
        <v>0</v>
      </c>
      <c r="W1260" s="22">
        <f t="shared" si="166"/>
        <v>0</v>
      </c>
      <c r="X1260" s="76"/>
      <c r="Y1260" s="22">
        <f>IF(OR(X1260="",X1260=ФИО!$Q$8),0,IF(COUNTIF(X:X,X1260)=1,0,1))</f>
        <v>0</v>
      </c>
      <c r="AA1260" s="2">
        <f>INDEX(ФИО!B:B,SUMIFS(ФИО!D:D,ФИО!Q:Q,БЮДЖЕТ!X1260))</f>
        <v>0</v>
      </c>
    </row>
    <row r="1261" spans="1:27" x14ac:dyDescent="0.25">
      <c r="A1261" s="1"/>
      <c r="B1261" s="5">
        <f t="shared" si="167"/>
        <v>1261</v>
      </c>
      <c r="C1261" s="5" t="str">
        <f t="shared" si="168"/>
        <v/>
      </c>
      <c r="D1261" s="99"/>
      <c r="E1261" s="103">
        <f>SUMIFS(ID!$H:$H,ID!$F:$F,$D1261)</f>
        <v>0</v>
      </c>
      <c r="F1261" s="99"/>
      <c r="G1261" s="103">
        <f>SUMIFS(ID!$L:$L,ID!$J:$J,$F1261)</f>
        <v>0</v>
      </c>
      <c r="H1261" s="99"/>
      <c r="I1261" s="103">
        <f>SUMIFS(ID!$P:$P,ID!$N:$N,$H1261)</f>
        <v>0</v>
      </c>
      <c r="J1261" s="99"/>
      <c r="K1261" s="103">
        <f>SUMIFS(ID!$T:$T,ID!$R:$R,$J1261)</f>
        <v>0</v>
      </c>
      <c r="L1261" s="99"/>
      <c r="M1261" s="103">
        <f>SUMIFS(ID!$X:$X,ID!$V:$V,$L1261)</f>
        <v>0</v>
      </c>
      <c r="N1261" s="99"/>
      <c r="O1261" s="103">
        <f>SUMIFS(ID!$AD:$AD,ID!$AB:$AB,$N1261)</f>
        <v>0</v>
      </c>
      <c r="P1261" s="99" t="str">
        <f t="shared" si="163"/>
        <v/>
      </c>
      <c r="Q1261" s="22">
        <f t="shared" si="162"/>
        <v>0</v>
      </c>
      <c r="R1261" s="30"/>
      <c r="S1261" s="22">
        <f t="shared" si="164"/>
        <v>0</v>
      </c>
      <c r="T1261" s="30"/>
      <c r="U1261" s="22">
        <f t="shared" si="165"/>
        <v>0</v>
      </c>
      <c r="V1261" s="78">
        <f t="shared" si="169"/>
        <v>0</v>
      </c>
      <c r="W1261" s="22">
        <f t="shared" si="166"/>
        <v>0</v>
      </c>
      <c r="X1261" s="76"/>
      <c r="Y1261" s="22">
        <f>IF(OR(X1261="",X1261=ФИО!$Q$8),0,IF(COUNTIF(X:X,X1261)=1,0,1))</f>
        <v>0</v>
      </c>
      <c r="AA1261" s="2">
        <f>INDEX(ФИО!B:B,SUMIFS(ФИО!D:D,ФИО!Q:Q,БЮДЖЕТ!X1261))</f>
        <v>0</v>
      </c>
    </row>
    <row r="1262" spans="1:27" x14ac:dyDescent="0.25">
      <c r="A1262" s="1"/>
      <c r="B1262" s="5">
        <f t="shared" si="167"/>
        <v>1262</v>
      </c>
      <c r="C1262" s="5" t="str">
        <f t="shared" si="168"/>
        <v/>
      </c>
      <c r="D1262" s="99"/>
      <c r="E1262" s="103">
        <f>SUMIFS(ID!$H:$H,ID!$F:$F,$D1262)</f>
        <v>0</v>
      </c>
      <c r="F1262" s="99"/>
      <c r="G1262" s="103">
        <f>SUMIFS(ID!$L:$L,ID!$J:$J,$F1262)</f>
        <v>0</v>
      </c>
      <c r="H1262" s="99"/>
      <c r="I1262" s="103">
        <f>SUMIFS(ID!$P:$P,ID!$N:$N,$H1262)</f>
        <v>0</v>
      </c>
      <c r="J1262" s="99"/>
      <c r="K1262" s="103">
        <f>SUMIFS(ID!$T:$T,ID!$R:$R,$J1262)</f>
        <v>0</v>
      </c>
      <c r="L1262" s="99"/>
      <c r="M1262" s="103">
        <f>SUMIFS(ID!$X:$X,ID!$V:$V,$L1262)</f>
        <v>0</v>
      </c>
      <c r="N1262" s="99"/>
      <c r="O1262" s="103">
        <f>SUMIFS(ID!$AD:$AD,ID!$AB:$AB,$N1262)</f>
        <v>0</v>
      </c>
      <c r="P1262" s="99" t="str">
        <f t="shared" si="163"/>
        <v/>
      </c>
      <c r="Q1262" s="22">
        <f t="shared" si="162"/>
        <v>0</v>
      </c>
      <c r="R1262" s="30"/>
      <c r="S1262" s="22">
        <f t="shared" si="164"/>
        <v>0</v>
      </c>
      <c r="T1262" s="30"/>
      <c r="U1262" s="22">
        <f t="shared" si="165"/>
        <v>0</v>
      </c>
      <c r="V1262" s="78">
        <f t="shared" si="169"/>
        <v>0</v>
      </c>
      <c r="W1262" s="22">
        <f t="shared" si="166"/>
        <v>0</v>
      </c>
      <c r="X1262" s="76"/>
      <c r="Y1262" s="22">
        <f>IF(OR(X1262="",X1262=ФИО!$Q$8),0,IF(COUNTIF(X:X,X1262)=1,0,1))</f>
        <v>0</v>
      </c>
      <c r="AA1262" s="2">
        <f>INDEX(ФИО!B:B,SUMIFS(ФИО!D:D,ФИО!Q:Q,БЮДЖЕТ!X1262))</f>
        <v>0</v>
      </c>
    </row>
    <row r="1263" spans="1:27" x14ac:dyDescent="0.25">
      <c r="A1263" s="1"/>
      <c r="B1263" s="5">
        <f t="shared" si="167"/>
        <v>1263</v>
      </c>
      <c r="C1263" s="5" t="str">
        <f t="shared" si="168"/>
        <v/>
      </c>
      <c r="D1263" s="99"/>
      <c r="E1263" s="103">
        <f>SUMIFS(ID!$H:$H,ID!$F:$F,$D1263)</f>
        <v>0</v>
      </c>
      <c r="F1263" s="99"/>
      <c r="G1263" s="103">
        <f>SUMIFS(ID!$L:$L,ID!$J:$J,$F1263)</f>
        <v>0</v>
      </c>
      <c r="H1263" s="99"/>
      <c r="I1263" s="103">
        <f>SUMIFS(ID!$P:$P,ID!$N:$N,$H1263)</f>
        <v>0</v>
      </c>
      <c r="J1263" s="99"/>
      <c r="K1263" s="103">
        <f>SUMIFS(ID!$T:$T,ID!$R:$R,$J1263)</f>
        <v>0</v>
      </c>
      <c r="L1263" s="99"/>
      <c r="M1263" s="103">
        <f>SUMIFS(ID!$X:$X,ID!$V:$V,$L1263)</f>
        <v>0</v>
      </c>
      <c r="N1263" s="99"/>
      <c r="O1263" s="103">
        <f>SUMIFS(ID!$AD:$AD,ID!$AB:$AB,$N1263)</f>
        <v>0</v>
      </c>
      <c r="P1263" s="99" t="str">
        <f t="shared" si="163"/>
        <v/>
      </c>
      <c r="Q1263" s="22">
        <f t="shared" si="162"/>
        <v>0</v>
      </c>
      <c r="R1263" s="30"/>
      <c r="S1263" s="22">
        <f t="shared" si="164"/>
        <v>0</v>
      </c>
      <c r="T1263" s="30"/>
      <c r="U1263" s="22">
        <f t="shared" si="165"/>
        <v>0</v>
      </c>
      <c r="V1263" s="78">
        <f t="shared" si="169"/>
        <v>0</v>
      </c>
      <c r="W1263" s="22">
        <f t="shared" si="166"/>
        <v>0</v>
      </c>
      <c r="X1263" s="76"/>
      <c r="Y1263" s="22">
        <f>IF(OR(X1263="",X1263=ФИО!$Q$8),0,IF(COUNTIF(X:X,X1263)=1,0,1))</f>
        <v>0</v>
      </c>
      <c r="AA1263" s="2">
        <f>INDEX(ФИО!B:B,SUMIFS(ФИО!D:D,ФИО!Q:Q,БЮДЖЕТ!X1263))</f>
        <v>0</v>
      </c>
    </row>
    <row r="1264" spans="1:27" x14ac:dyDescent="0.25">
      <c r="A1264" s="1"/>
      <c r="B1264" s="5">
        <f t="shared" si="167"/>
        <v>1264</v>
      </c>
      <c r="C1264" s="5" t="str">
        <f t="shared" si="168"/>
        <v/>
      </c>
      <c r="D1264" s="99"/>
      <c r="E1264" s="103">
        <f>SUMIFS(ID!$H:$H,ID!$F:$F,$D1264)</f>
        <v>0</v>
      </c>
      <c r="F1264" s="99"/>
      <c r="G1264" s="103">
        <f>SUMIFS(ID!$L:$L,ID!$J:$J,$F1264)</f>
        <v>0</v>
      </c>
      <c r="H1264" s="99"/>
      <c r="I1264" s="103">
        <f>SUMIFS(ID!$P:$P,ID!$N:$N,$H1264)</f>
        <v>0</v>
      </c>
      <c r="J1264" s="99"/>
      <c r="K1264" s="103">
        <f>SUMIFS(ID!$T:$T,ID!$R:$R,$J1264)</f>
        <v>0</v>
      </c>
      <c r="L1264" s="99"/>
      <c r="M1264" s="103">
        <f>SUMIFS(ID!$X:$X,ID!$V:$V,$L1264)</f>
        <v>0</v>
      </c>
      <c r="N1264" s="99"/>
      <c r="O1264" s="103">
        <f>SUMIFS(ID!$AD:$AD,ID!$AB:$AB,$N1264)</f>
        <v>0</v>
      </c>
      <c r="P1264" s="99" t="str">
        <f t="shared" si="163"/>
        <v/>
      </c>
      <c r="Q1264" s="22">
        <f t="shared" si="162"/>
        <v>0</v>
      </c>
      <c r="R1264" s="30"/>
      <c r="S1264" s="22">
        <f t="shared" si="164"/>
        <v>0</v>
      </c>
      <c r="T1264" s="30"/>
      <c r="U1264" s="22">
        <f t="shared" si="165"/>
        <v>0</v>
      </c>
      <c r="V1264" s="78">
        <f t="shared" si="169"/>
        <v>0</v>
      </c>
      <c r="W1264" s="22">
        <f t="shared" si="166"/>
        <v>0</v>
      </c>
      <c r="X1264" s="76"/>
      <c r="Y1264" s="22">
        <f>IF(OR(X1264="",X1264=ФИО!$Q$8),0,IF(COUNTIF(X:X,X1264)=1,0,1))</f>
        <v>0</v>
      </c>
      <c r="AA1264" s="2">
        <f>INDEX(ФИО!B:B,SUMIFS(ФИО!D:D,ФИО!Q:Q,БЮДЖЕТ!X1264))</f>
        <v>0</v>
      </c>
    </row>
    <row r="1265" spans="1:27" x14ac:dyDescent="0.25">
      <c r="A1265" s="1"/>
      <c r="B1265" s="5">
        <f t="shared" si="167"/>
        <v>1265</v>
      </c>
      <c r="C1265" s="5" t="str">
        <f t="shared" si="168"/>
        <v/>
      </c>
      <c r="D1265" s="99"/>
      <c r="E1265" s="103">
        <f>SUMIFS(ID!$H:$H,ID!$F:$F,$D1265)</f>
        <v>0</v>
      </c>
      <c r="F1265" s="99"/>
      <c r="G1265" s="103">
        <f>SUMIFS(ID!$L:$L,ID!$J:$J,$F1265)</f>
        <v>0</v>
      </c>
      <c r="H1265" s="99"/>
      <c r="I1265" s="103">
        <f>SUMIFS(ID!$P:$P,ID!$N:$N,$H1265)</f>
        <v>0</v>
      </c>
      <c r="J1265" s="99"/>
      <c r="K1265" s="103">
        <f>SUMIFS(ID!$T:$T,ID!$R:$R,$J1265)</f>
        <v>0</v>
      </c>
      <c r="L1265" s="99"/>
      <c r="M1265" s="103">
        <f>SUMIFS(ID!$X:$X,ID!$V:$V,$L1265)</f>
        <v>0</v>
      </c>
      <c r="N1265" s="99"/>
      <c r="O1265" s="103">
        <f>SUMIFS(ID!$AD:$AD,ID!$AB:$AB,$N1265)</f>
        <v>0</v>
      </c>
      <c r="P1265" s="99" t="str">
        <f t="shared" si="163"/>
        <v/>
      </c>
      <c r="Q1265" s="22">
        <f t="shared" si="162"/>
        <v>0</v>
      </c>
      <c r="R1265" s="30"/>
      <c r="S1265" s="22">
        <f t="shared" si="164"/>
        <v>0</v>
      </c>
      <c r="T1265" s="30"/>
      <c r="U1265" s="22">
        <f t="shared" si="165"/>
        <v>0</v>
      </c>
      <c r="V1265" s="78">
        <f t="shared" si="169"/>
        <v>0</v>
      </c>
      <c r="W1265" s="22">
        <f t="shared" si="166"/>
        <v>0</v>
      </c>
      <c r="X1265" s="76"/>
      <c r="Y1265" s="22">
        <f>IF(OR(X1265="",X1265=ФИО!$Q$8),0,IF(COUNTIF(X:X,X1265)=1,0,1))</f>
        <v>0</v>
      </c>
      <c r="AA1265" s="2">
        <f>INDEX(ФИО!B:B,SUMIFS(ФИО!D:D,ФИО!Q:Q,БЮДЖЕТ!X1265))</f>
        <v>0</v>
      </c>
    </row>
    <row r="1266" spans="1:27" x14ac:dyDescent="0.25">
      <c r="A1266" s="1"/>
      <c r="B1266" s="5">
        <f t="shared" si="167"/>
        <v>1266</v>
      </c>
      <c r="C1266" s="5" t="str">
        <f t="shared" si="168"/>
        <v/>
      </c>
      <c r="D1266" s="99"/>
      <c r="E1266" s="103">
        <f>SUMIFS(ID!$H:$H,ID!$F:$F,$D1266)</f>
        <v>0</v>
      </c>
      <c r="F1266" s="99"/>
      <c r="G1266" s="103">
        <f>SUMIFS(ID!$L:$L,ID!$J:$J,$F1266)</f>
        <v>0</v>
      </c>
      <c r="H1266" s="99"/>
      <c r="I1266" s="103">
        <f>SUMIFS(ID!$P:$P,ID!$N:$N,$H1266)</f>
        <v>0</v>
      </c>
      <c r="J1266" s="99"/>
      <c r="K1266" s="103">
        <f>SUMIFS(ID!$T:$T,ID!$R:$R,$J1266)</f>
        <v>0</v>
      </c>
      <c r="L1266" s="99"/>
      <c r="M1266" s="103">
        <f>SUMIFS(ID!$X:$X,ID!$V:$V,$L1266)</f>
        <v>0</v>
      </c>
      <c r="N1266" s="99"/>
      <c r="O1266" s="103">
        <f>SUMIFS(ID!$AD:$AD,ID!$AB:$AB,$N1266)</f>
        <v>0</v>
      </c>
      <c r="P1266" s="99" t="str">
        <f t="shared" si="163"/>
        <v/>
      </c>
      <c r="Q1266" s="22">
        <f t="shared" si="162"/>
        <v>0</v>
      </c>
      <c r="R1266" s="30"/>
      <c r="S1266" s="22">
        <f t="shared" si="164"/>
        <v>0</v>
      </c>
      <c r="T1266" s="30"/>
      <c r="U1266" s="22">
        <f t="shared" si="165"/>
        <v>0</v>
      </c>
      <c r="V1266" s="78">
        <f t="shared" si="169"/>
        <v>0</v>
      </c>
      <c r="W1266" s="22">
        <f t="shared" si="166"/>
        <v>0</v>
      </c>
      <c r="X1266" s="76"/>
      <c r="Y1266" s="22">
        <f>IF(OR(X1266="",X1266=ФИО!$Q$8),0,IF(COUNTIF(X:X,X1266)=1,0,1))</f>
        <v>0</v>
      </c>
      <c r="AA1266" s="2">
        <f>INDEX(ФИО!B:B,SUMIFS(ФИО!D:D,ФИО!Q:Q,БЮДЖЕТ!X1266))</f>
        <v>0</v>
      </c>
    </row>
    <row r="1267" spans="1:27" x14ac:dyDescent="0.25">
      <c r="A1267" s="1"/>
      <c r="B1267" s="5">
        <f t="shared" si="167"/>
        <v>1267</v>
      </c>
      <c r="C1267" s="5" t="str">
        <f t="shared" si="168"/>
        <v/>
      </c>
      <c r="D1267" s="99"/>
      <c r="E1267" s="103">
        <f>SUMIFS(ID!$H:$H,ID!$F:$F,$D1267)</f>
        <v>0</v>
      </c>
      <c r="F1267" s="99"/>
      <c r="G1267" s="103">
        <f>SUMIFS(ID!$L:$L,ID!$J:$J,$F1267)</f>
        <v>0</v>
      </c>
      <c r="H1267" s="99"/>
      <c r="I1267" s="103">
        <f>SUMIFS(ID!$P:$P,ID!$N:$N,$H1267)</f>
        <v>0</v>
      </c>
      <c r="J1267" s="99"/>
      <c r="K1267" s="103">
        <f>SUMIFS(ID!$T:$T,ID!$R:$R,$J1267)</f>
        <v>0</v>
      </c>
      <c r="L1267" s="99"/>
      <c r="M1267" s="103">
        <f>SUMIFS(ID!$X:$X,ID!$V:$V,$L1267)</f>
        <v>0</v>
      </c>
      <c r="N1267" s="99"/>
      <c r="O1267" s="103">
        <f>SUMIFS(ID!$AD:$AD,ID!$AB:$AB,$N1267)</f>
        <v>0</v>
      </c>
      <c r="P1267" s="99" t="str">
        <f t="shared" si="163"/>
        <v/>
      </c>
      <c r="Q1267" s="22">
        <f t="shared" si="162"/>
        <v>0</v>
      </c>
      <c r="R1267" s="30"/>
      <c r="S1267" s="22">
        <f t="shared" si="164"/>
        <v>0</v>
      </c>
      <c r="T1267" s="30"/>
      <c r="U1267" s="22">
        <f t="shared" si="165"/>
        <v>0</v>
      </c>
      <c r="V1267" s="78">
        <f t="shared" si="169"/>
        <v>0</v>
      </c>
      <c r="W1267" s="22">
        <f t="shared" si="166"/>
        <v>0</v>
      </c>
      <c r="X1267" s="76"/>
      <c r="Y1267" s="22">
        <f>IF(OR(X1267="",X1267=ФИО!$Q$8),0,IF(COUNTIF(X:X,X1267)=1,0,1))</f>
        <v>0</v>
      </c>
      <c r="AA1267" s="2">
        <f>INDEX(ФИО!B:B,SUMIFS(ФИО!D:D,ФИО!Q:Q,БЮДЖЕТ!X1267))</f>
        <v>0</v>
      </c>
    </row>
    <row r="1268" spans="1:27" x14ac:dyDescent="0.25">
      <c r="A1268" s="1"/>
      <c r="B1268" s="5">
        <f t="shared" si="167"/>
        <v>1268</v>
      </c>
      <c r="C1268" s="5" t="str">
        <f t="shared" si="168"/>
        <v/>
      </c>
      <c r="D1268" s="99"/>
      <c r="E1268" s="103">
        <f>SUMIFS(ID!$H:$H,ID!$F:$F,$D1268)</f>
        <v>0</v>
      </c>
      <c r="F1268" s="99"/>
      <c r="G1268" s="103">
        <f>SUMIFS(ID!$L:$L,ID!$J:$J,$F1268)</f>
        <v>0</v>
      </c>
      <c r="H1268" s="99"/>
      <c r="I1268" s="103">
        <f>SUMIFS(ID!$P:$P,ID!$N:$N,$H1268)</f>
        <v>0</v>
      </c>
      <c r="J1268" s="99"/>
      <c r="K1268" s="103">
        <f>SUMIFS(ID!$T:$T,ID!$R:$R,$J1268)</f>
        <v>0</v>
      </c>
      <c r="L1268" s="99"/>
      <c r="M1268" s="103">
        <f>SUMIFS(ID!$X:$X,ID!$V:$V,$L1268)</f>
        <v>0</v>
      </c>
      <c r="N1268" s="99"/>
      <c r="O1268" s="103">
        <f>SUMIFS(ID!$AD:$AD,ID!$AB:$AB,$N1268)</f>
        <v>0</v>
      </c>
      <c r="P1268" s="99" t="str">
        <f t="shared" si="163"/>
        <v/>
      </c>
      <c r="Q1268" s="22">
        <f t="shared" si="162"/>
        <v>0</v>
      </c>
      <c r="R1268" s="30"/>
      <c r="S1268" s="22">
        <f t="shared" si="164"/>
        <v>0</v>
      </c>
      <c r="T1268" s="30"/>
      <c r="U1268" s="22">
        <f t="shared" si="165"/>
        <v>0</v>
      </c>
      <c r="V1268" s="78">
        <f t="shared" si="169"/>
        <v>0</v>
      </c>
      <c r="W1268" s="22">
        <f t="shared" si="166"/>
        <v>0</v>
      </c>
      <c r="X1268" s="76"/>
      <c r="Y1268" s="22">
        <f>IF(OR(X1268="",X1268=ФИО!$Q$8),0,IF(COUNTIF(X:X,X1268)=1,0,1))</f>
        <v>0</v>
      </c>
      <c r="AA1268" s="2">
        <f>INDEX(ФИО!B:B,SUMIFS(ФИО!D:D,ФИО!Q:Q,БЮДЖЕТ!X1268))</f>
        <v>0</v>
      </c>
    </row>
    <row r="1269" spans="1:27" x14ac:dyDescent="0.25">
      <c r="A1269" s="1"/>
      <c r="B1269" s="5">
        <f t="shared" si="167"/>
        <v>1269</v>
      </c>
      <c r="C1269" s="5" t="str">
        <f t="shared" si="168"/>
        <v/>
      </c>
      <c r="D1269" s="99"/>
      <c r="E1269" s="103">
        <f>SUMIFS(ID!$H:$H,ID!$F:$F,$D1269)</f>
        <v>0</v>
      </c>
      <c r="F1269" s="99"/>
      <c r="G1269" s="103">
        <f>SUMIFS(ID!$L:$L,ID!$J:$J,$F1269)</f>
        <v>0</v>
      </c>
      <c r="H1269" s="99"/>
      <c r="I1269" s="103">
        <f>SUMIFS(ID!$P:$P,ID!$N:$N,$H1269)</f>
        <v>0</v>
      </c>
      <c r="J1269" s="99"/>
      <c r="K1269" s="103">
        <f>SUMIFS(ID!$T:$T,ID!$R:$R,$J1269)</f>
        <v>0</v>
      </c>
      <c r="L1269" s="99"/>
      <c r="M1269" s="103">
        <f>SUMIFS(ID!$X:$X,ID!$V:$V,$L1269)</f>
        <v>0</v>
      </c>
      <c r="N1269" s="99"/>
      <c r="O1269" s="103">
        <f>SUMIFS(ID!$AD:$AD,ID!$AB:$AB,$N1269)</f>
        <v>0</v>
      </c>
      <c r="P1269" s="99" t="str">
        <f t="shared" si="163"/>
        <v/>
      </c>
      <c r="Q1269" s="22">
        <f t="shared" si="162"/>
        <v>0</v>
      </c>
      <c r="R1269" s="30"/>
      <c r="S1269" s="22">
        <f t="shared" si="164"/>
        <v>0</v>
      </c>
      <c r="T1269" s="30"/>
      <c r="U1269" s="22">
        <f t="shared" si="165"/>
        <v>0</v>
      </c>
      <c r="V1269" s="78">
        <f t="shared" si="169"/>
        <v>0</v>
      </c>
      <c r="W1269" s="22">
        <f t="shared" si="166"/>
        <v>0</v>
      </c>
      <c r="X1269" s="76"/>
      <c r="Y1269" s="22">
        <f>IF(OR(X1269="",X1269=ФИО!$Q$8),0,IF(COUNTIF(X:X,X1269)=1,0,1))</f>
        <v>0</v>
      </c>
      <c r="AA1269" s="2">
        <f>INDEX(ФИО!B:B,SUMIFS(ФИО!D:D,ФИО!Q:Q,БЮДЖЕТ!X1269))</f>
        <v>0</v>
      </c>
    </row>
    <row r="1270" spans="1:27" x14ac:dyDescent="0.25">
      <c r="A1270" s="1"/>
      <c r="B1270" s="5">
        <f t="shared" si="167"/>
        <v>1270</v>
      </c>
      <c r="C1270" s="5" t="str">
        <f t="shared" si="168"/>
        <v/>
      </c>
      <c r="D1270" s="99"/>
      <c r="E1270" s="103">
        <f>SUMIFS(ID!$H:$H,ID!$F:$F,$D1270)</f>
        <v>0</v>
      </c>
      <c r="F1270" s="99"/>
      <c r="G1270" s="103">
        <f>SUMIFS(ID!$L:$L,ID!$J:$J,$F1270)</f>
        <v>0</v>
      </c>
      <c r="H1270" s="99"/>
      <c r="I1270" s="103">
        <f>SUMIFS(ID!$P:$P,ID!$N:$N,$H1270)</f>
        <v>0</v>
      </c>
      <c r="J1270" s="99"/>
      <c r="K1270" s="103">
        <f>SUMIFS(ID!$T:$T,ID!$R:$R,$J1270)</f>
        <v>0</v>
      </c>
      <c r="L1270" s="99"/>
      <c r="M1270" s="103">
        <f>SUMIFS(ID!$X:$X,ID!$V:$V,$L1270)</f>
        <v>0</v>
      </c>
      <c r="N1270" s="99"/>
      <c r="O1270" s="103">
        <f>SUMIFS(ID!$AD:$AD,ID!$AB:$AB,$N1270)</f>
        <v>0</v>
      </c>
      <c r="P1270" s="99" t="str">
        <f t="shared" si="163"/>
        <v/>
      </c>
      <c r="Q1270" s="22">
        <f t="shared" si="162"/>
        <v>0</v>
      </c>
      <c r="R1270" s="30"/>
      <c r="S1270" s="22">
        <f t="shared" si="164"/>
        <v>0</v>
      </c>
      <c r="T1270" s="30"/>
      <c r="U1270" s="22">
        <f t="shared" si="165"/>
        <v>0</v>
      </c>
      <c r="V1270" s="78">
        <f t="shared" si="169"/>
        <v>0</v>
      </c>
      <c r="W1270" s="22">
        <f t="shared" si="166"/>
        <v>0</v>
      </c>
      <c r="X1270" s="76"/>
      <c r="Y1270" s="22">
        <f>IF(OR(X1270="",X1270=ФИО!$Q$8),0,IF(COUNTIF(X:X,X1270)=1,0,1))</f>
        <v>0</v>
      </c>
      <c r="AA1270" s="2">
        <f>INDEX(ФИО!B:B,SUMIFS(ФИО!D:D,ФИО!Q:Q,БЮДЖЕТ!X1270))</f>
        <v>0</v>
      </c>
    </row>
    <row r="1271" spans="1:27" x14ac:dyDescent="0.25">
      <c r="A1271" s="1"/>
      <c r="B1271" s="5">
        <f t="shared" si="167"/>
        <v>1271</v>
      </c>
      <c r="C1271" s="5" t="str">
        <f t="shared" si="168"/>
        <v/>
      </c>
      <c r="D1271" s="99"/>
      <c r="E1271" s="103">
        <f>SUMIFS(ID!$H:$H,ID!$F:$F,$D1271)</f>
        <v>0</v>
      </c>
      <c r="F1271" s="99"/>
      <c r="G1271" s="103">
        <f>SUMIFS(ID!$L:$L,ID!$J:$J,$F1271)</f>
        <v>0</v>
      </c>
      <c r="H1271" s="99"/>
      <c r="I1271" s="103">
        <f>SUMIFS(ID!$P:$P,ID!$N:$N,$H1271)</f>
        <v>0</v>
      </c>
      <c r="J1271" s="99"/>
      <c r="K1271" s="103">
        <f>SUMIFS(ID!$T:$T,ID!$R:$R,$J1271)</f>
        <v>0</v>
      </c>
      <c r="L1271" s="99"/>
      <c r="M1271" s="103">
        <f>SUMIFS(ID!$X:$X,ID!$V:$V,$L1271)</f>
        <v>0</v>
      </c>
      <c r="N1271" s="99"/>
      <c r="O1271" s="103">
        <f>SUMIFS(ID!$AD:$AD,ID!$AB:$AB,$N1271)</f>
        <v>0</v>
      </c>
      <c r="P1271" s="99" t="str">
        <f t="shared" si="163"/>
        <v/>
      </c>
      <c r="Q1271" s="22">
        <f t="shared" si="162"/>
        <v>0</v>
      </c>
      <c r="R1271" s="30"/>
      <c r="S1271" s="22">
        <f t="shared" si="164"/>
        <v>0</v>
      </c>
      <c r="T1271" s="30"/>
      <c r="U1271" s="22">
        <f t="shared" si="165"/>
        <v>0</v>
      </c>
      <c r="V1271" s="78">
        <f t="shared" si="169"/>
        <v>0</v>
      </c>
      <c r="W1271" s="22">
        <f t="shared" si="166"/>
        <v>0</v>
      </c>
      <c r="X1271" s="76"/>
      <c r="Y1271" s="22">
        <f>IF(OR(X1271="",X1271=ФИО!$Q$8),0,IF(COUNTIF(X:X,X1271)=1,0,1))</f>
        <v>0</v>
      </c>
      <c r="AA1271" s="2">
        <f>INDEX(ФИО!B:B,SUMIFS(ФИО!D:D,ФИО!Q:Q,БЮДЖЕТ!X1271))</f>
        <v>0</v>
      </c>
    </row>
    <row r="1272" spans="1:27" x14ac:dyDescent="0.25">
      <c r="A1272" s="1"/>
      <c r="B1272" s="5">
        <f t="shared" si="167"/>
        <v>1272</v>
      </c>
      <c r="C1272" s="5" t="str">
        <f t="shared" si="168"/>
        <v/>
      </c>
      <c r="D1272" s="99"/>
      <c r="E1272" s="103">
        <f>SUMIFS(ID!$H:$H,ID!$F:$F,$D1272)</f>
        <v>0</v>
      </c>
      <c r="F1272" s="99"/>
      <c r="G1272" s="103">
        <f>SUMIFS(ID!$L:$L,ID!$J:$J,$F1272)</f>
        <v>0</v>
      </c>
      <c r="H1272" s="99"/>
      <c r="I1272" s="103">
        <f>SUMIFS(ID!$P:$P,ID!$N:$N,$H1272)</f>
        <v>0</v>
      </c>
      <c r="J1272" s="99"/>
      <c r="K1272" s="103">
        <f>SUMIFS(ID!$T:$T,ID!$R:$R,$J1272)</f>
        <v>0</v>
      </c>
      <c r="L1272" s="99"/>
      <c r="M1272" s="103">
        <f>SUMIFS(ID!$X:$X,ID!$V:$V,$L1272)</f>
        <v>0</v>
      </c>
      <c r="N1272" s="99"/>
      <c r="O1272" s="103">
        <f>SUMIFS(ID!$AD:$AD,ID!$AB:$AB,$N1272)</f>
        <v>0</v>
      </c>
      <c r="P1272" s="99" t="str">
        <f t="shared" si="163"/>
        <v/>
      </c>
      <c r="Q1272" s="22">
        <f t="shared" si="162"/>
        <v>0</v>
      </c>
      <c r="R1272" s="30"/>
      <c r="S1272" s="22">
        <f t="shared" si="164"/>
        <v>0</v>
      </c>
      <c r="T1272" s="30"/>
      <c r="U1272" s="22">
        <f t="shared" si="165"/>
        <v>0</v>
      </c>
      <c r="V1272" s="78">
        <f t="shared" si="169"/>
        <v>0</v>
      </c>
      <c r="W1272" s="22">
        <f t="shared" si="166"/>
        <v>0</v>
      </c>
      <c r="X1272" s="76"/>
      <c r="Y1272" s="22">
        <f>IF(OR(X1272="",X1272=ФИО!$Q$8),0,IF(COUNTIF(X:X,X1272)=1,0,1))</f>
        <v>0</v>
      </c>
      <c r="AA1272" s="2">
        <f>INDEX(ФИО!B:B,SUMIFS(ФИО!D:D,ФИО!Q:Q,БЮДЖЕТ!X1272))</f>
        <v>0</v>
      </c>
    </row>
    <row r="1273" spans="1:27" x14ac:dyDescent="0.25">
      <c r="A1273" s="1"/>
      <c r="B1273" s="5">
        <f t="shared" si="167"/>
        <v>1273</v>
      </c>
      <c r="C1273" s="5" t="str">
        <f t="shared" si="168"/>
        <v/>
      </c>
      <c r="D1273" s="99"/>
      <c r="E1273" s="103">
        <f>SUMIFS(ID!$H:$H,ID!$F:$F,$D1273)</f>
        <v>0</v>
      </c>
      <c r="F1273" s="99"/>
      <c r="G1273" s="103">
        <f>SUMIFS(ID!$L:$L,ID!$J:$J,$F1273)</f>
        <v>0</v>
      </c>
      <c r="H1273" s="99"/>
      <c r="I1273" s="103">
        <f>SUMIFS(ID!$P:$P,ID!$N:$N,$H1273)</f>
        <v>0</v>
      </c>
      <c r="J1273" s="99"/>
      <c r="K1273" s="103">
        <f>SUMIFS(ID!$T:$T,ID!$R:$R,$J1273)</f>
        <v>0</v>
      </c>
      <c r="L1273" s="99"/>
      <c r="M1273" s="103">
        <f>SUMIFS(ID!$X:$X,ID!$V:$V,$L1273)</f>
        <v>0</v>
      </c>
      <c r="N1273" s="99"/>
      <c r="O1273" s="103">
        <f>SUMIFS(ID!$AD:$AD,ID!$AB:$AB,$N1273)</f>
        <v>0</v>
      </c>
      <c r="P1273" s="99" t="str">
        <f t="shared" si="163"/>
        <v/>
      </c>
      <c r="Q1273" s="22">
        <f t="shared" si="162"/>
        <v>0</v>
      </c>
      <c r="R1273" s="30"/>
      <c r="S1273" s="22">
        <f t="shared" si="164"/>
        <v>0</v>
      </c>
      <c r="T1273" s="30"/>
      <c r="U1273" s="22">
        <f t="shared" si="165"/>
        <v>0</v>
      </c>
      <c r="V1273" s="78">
        <f t="shared" si="169"/>
        <v>0</v>
      </c>
      <c r="W1273" s="22">
        <f t="shared" si="166"/>
        <v>0</v>
      </c>
      <c r="X1273" s="76"/>
      <c r="Y1273" s="22">
        <f>IF(OR(X1273="",X1273=ФИО!$Q$8),0,IF(COUNTIF(X:X,X1273)=1,0,1))</f>
        <v>0</v>
      </c>
      <c r="AA1273" s="2">
        <f>INDEX(ФИО!B:B,SUMIFS(ФИО!D:D,ФИО!Q:Q,БЮДЖЕТ!X1273))</f>
        <v>0</v>
      </c>
    </row>
    <row r="1274" spans="1:27" x14ac:dyDescent="0.25">
      <c r="A1274" s="1"/>
      <c r="B1274" s="5">
        <f t="shared" si="167"/>
        <v>1274</v>
      </c>
      <c r="C1274" s="5" t="str">
        <f t="shared" si="168"/>
        <v/>
      </c>
      <c r="D1274" s="99"/>
      <c r="E1274" s="103">
        <f>SUMIFS(ID!$H:$H,ID!$F:$F,$D1274)</f>
        <v>0</v>
      </c>
      <c r="F1274" s="99"/>
      <c r="G1274" s="103">
        <f>SUMIFS(ID!$L:$L,ID!$J:$J,$F1274)</f>
        <v>0</v>
      </c>
      <c r="H1274" s="99"/>
      <c r="I1274" s="103">
        <f>SUMIFS(ID!$P:$P,ID!$N:$N,$H1274)</f>
        <v>0</v>
      </c>
      <c r="J1274" s="99"/>
      <c r="K1274" s="103">
        <f>SUMIFS(ID!$T:$T,ID!$R:$R,$J1274)</f>
        <v>0</v>
      </c>
      <c r="L1274" s="99"/>
      <c r="M1274" s="103">
        <f>SUMIFS(ID!$X:$X,ID!$V:$V,$L1274)</f>
        <v>0</v>
      </c>
      <c r="N1274" s="99"/>
      <c r="O1274" s="103">
        <f>SUMIFS(ID!$AD:$AD,ID!$AB:$AB,$N1274)</f>
        <v>0</v>
      </c>
      <c r="P1274" s="99" t="str">
        <f t="shared" si="163"/>
        <v/>
      </c>
      <c r="Q1274" s="22">
        <f t="shared" si="162"/>
        <v>0</v>
      </c>
      <c r="R1274" s="30"/>
      <c r="S1274" s="22">
        <f t="shared" si="164"/>
        <v>0</v>
      </c>
      <c r="T1274" s="30"/>
      <c r="U1274" s="22">
        <f t="shared" si="165"/>
        <v>0</v>
      </c>
      <c r="V1274" s="78">
        <f t="shared" si="169"/>
        <v>0</v>
      </c>
      <c r="W1274" s="22">
        <f t="shared" si="166"/>
        <v>0</v>
      </c>
      <c r="X1274" s="76"/>
      <c r="Y1274" s="22">
        <f>IF(OR(X1274="",X1274=ФИО!$Q$8),0,IF(COUNTIF(X:X,X1274)=1,0,1))</f>
        <v>0</v>
      </c>
      <c r="AA1274" s="2">
        <f>INDEX(ФИО!B:B,SUMIFS(ФИО!D:D,ФИО!Q:Q,БЮДЖЕТ!X1274))</f>
        <v>0</v>
      </c>
    </row>
    <row r="1275" spans="1:27" x14ac:dyDescent="0.25">
      <c r="A1275" s="1"/>
      <c r="B1275" s="5">
        <f t="shared" si="167"/>
        <v>1275</v>
      </c>
      <c r="C1275" s="5" t="str">
        <f t="shared" si="168"/>
        <v/>
      </c>
      <c r="D1275" s="99"/>
      <c r="E1275" s="103">
        <f>SUMIFS(ID!$H:$H,ID!$F:$F,$D1275)</f>
        <v>0</v>
      </c>
      <c r="F1275" s="99"/>
      <c r="G1275" s="103">
        <f>SUMIFS(ID!$L:$L,ID!$J:$J,$F1275)</f>
        <v>0</v>
      </c>
      <c r="H1275" s="99"/>
      <c r="I1275" s="103">
        <f>SUMIFS(ID!$P:$P,ID!$N:$N,$H1275)</f>
        <v>0</v>
      </c>
      <c r="J1275" s="99"/>
      <c r="K1275" s="103">
        <f>SUMIFS(ID!$T:$T,ID!$R:$R,$J1275)</f>
        <v>0</v>
      </c>
      <c r="L1275" s="99"/>
      <c r="M1275" s="103">
        <f>SUMIFS(ID!$X:$X,ID!$V:$V,$L1275)</f>
        <v>0</v>
      </c>
      <c r="N1275" s="99"/>
      <c r="O1275" s="103">
        <f>SUMIFS(ID!$AD:$AD,ID!$AB:$AB,$N1275)</f>
        <v>0</v>
      </c>
      <c r="P1275" s="99" t="str">
        <f t="shared" si="163"/>
        <v/>
      </c>
      <c r="Q1275" s="22">
        <f t="shared" si="162"/>
        <v>0</v>
      </c>
      <c r="R1275" s="30"/>
      <c r="S1275" s="22">
        <f t="shared" si="164"/>
        <v>0</v>
      </c>
      <c r="T1275" s="30"/>
      <c r="U1275" s="22">
        <f t="shared" si="165"/>
        <v>0</v>
      </c>
      <c r="V1275" s="78">
        <f t="shared" si="169"/>
        <v>0</v>
      </c>
      <c r="W1275" s="22">
        <f t="shared" si="166"/>
        <v>0</v>
      </c>
      <c r="X1275" s="76"/>
      <c r="Y1275" s="22">
        <f>IF(OR(X1275="",X1275=ФИО!$Q$8),0,IF(COUNTIF(X:X,X1275)=1,0,1))</f>
        <v>0</v>
      </c>
      <c r="AA1275" s="2">
        <f>INDEX(ФИО!B:B,SUMIFS(ФИО!D:D,ФИО!Q:Q,БЮДЖЕТ!X1275))</f>
        <v>0</v>
      </c>
    </row>
    <row r="1276" spans="1:27" x14ac:dyDescent="0.25">
      <c r="A1276" s="1"/>
      <c r="B1276" s="5">
        <f t="shared" si="167"/>
        <v>1276</v>
      </c>
      <c r="C1276" s="5" t="str">
        <f t="shared" si="168"/>
        <v/>
      </c>
      <c r="D1276" s="99"/>
      <c r="E1276" s="103">
        <f>SUMIFS(ID!$H:$H,ID!$F:$F,$D1276)</f>
        <v>0</v>
      </c>
      <c r="F1276" s="99"/>
      <c r="G1276" s="103">
        <f>SUMIFS(ID!$L:$L,ID!$J:$J,$F1276)</f>
        <v>0</v>
      </c>
      <c r="H1276" s="99"/>
      <c r="I1276" s="103">
        <f>SUMIFS(ID!$P:$P,ID!$N:$N,$H1276)</f>
        <v>0</v>
      </c>
      <c r="J1276" s="99"/>
      <c r="K1276" s="103">
        <f>SUMIFS(ID!$T:$T,ID!$R:$R,$J1276)</f>
        <v>0</v>
      </c>
      <c r="L1276" s="99"/>
      <c r="M1276" s="103">
        <f>SUMIFS(ID!$X:$X,ID!$V:$V,$L1276)</f>
        <v>0</v>
      </c>
      <c r="N1276" s="99"/>
      <c r="O1276" s="103">
        <f>SUMIFS(ID!$AD:$AD,ID!$AB:$AB,$N1276)</f>
        <v>0</v>
      </c>
      <c r="P1276" s="99" t="str">
        <f t="shared" si="163"/>
        <v/>
      </c>
      <c r="Q1276" s="22">
        <f t="shared" si="162"/>
        <v>0</v>
      </c>
      <c r="R1276" s="30"/>
      <c r="S1276" s="22">
        <f t="shared" si="164"/>
        <v>0</v>
      </c>
      <c r="T1276" s="30"/>
      <c r="U1276" s="22">
        <f t="shared" si="165"/>
        <v>0</v>
      </c>
      <c r="V1276" s="78">
        <f t="shared" si="169"/>
        <v>0</v>
      </c>
      <c r="W1276" s="22">
        <f t="shared" si="166"/>
        <v>0</v>
      </c>
      <c r="X1276" s="76"/>
      <c r="Y1276" s="22">
        <f>IF(OR(X1276="",X1276=ФИО!$Q$8),0,IF(COUNTIF(X:X,X1276)=1,0,1))</f>
        <v>0</v>
      </c>
      <c r="AA1276" s="2">
        <f>INDEX(ФИО!B:B,SUMIFS(ФИО!D:D,ФИО!Q:Q,БЮДЖЕТ!X1276))</f>
        <v>0</v>
      </c>
    </row>
    <row r="1277" spans="1:27" x14ac:dyDescent="0.25">
      <c r="A1277" s="1"/>
      <c r="B1277" s="5">
        <f t="shared" si="167"/>
        <v>1277</v>
      </c>
      <c r="C1277" s="5" t="str">
        <f t="shared" si="168"/>
        <v/>
      </c>
      <c r="D1277" s="99"/>
      <c r="E1277" s="103">
        <f>SUMIFS(ID!$H:$H,ID!$F:$F,$D1277)</f>
        <v>0</v>
      </c>
      <c r="F1277" s="99"/>
      <c r="G1277" s="103">
        <f>SUMIFS(ID!$L:$L,ID!$J:$J,$F1277)</f>
        <v>0</v>
      </c>
      <c r="H1277" s="99"/>
      <c r="I1277" s="103">
        <f>SUMIFS(ID!$P:$P,ID!$N:$N,$H1277)</f>
        <v>0</v>
      </c>
      <c r="J1277" s="99"/>
      <c r="K1277" s="103">
        <f>SUMIFS(ID!$T:$T,ID!$R:$R,$J1277)</f>
        <v>0</v>
      </c>
      <c r="L1277" s="99"/>
      <c r="M1277" s="103">
        <f>SUMIFS(ID!$X:$X,ID!$V:$V,$L1277)</f>
        <v>0</v>
      </c>
      <c r="N1277" s="99"/>
      <c r="O1277" s="103">
        <f>SUMIFS(ID!$AD:$AD,ID!$AB:$AB,$N1277)</f>
        <v>0</v>
      </c>
      <c r="P1277" s="99" t="str">
        <f t="shared" si="163"/>
        <v/>
      </c>
      <c r="Q1277" s="22">
        <f t="shared" si="162"/>
        <v>0</v>
      </c>
      <c r="R1277" s="30"/>
      <c r="S1277" s="22">
        <f t="shared" si="164"/>
        <v>0</v>
      </c>
      <c r="T1277" s="30"/>
      <c r="U1277" s="22">
        <f t="shared" si="165"/>
        <v>0</v>
      </c>
      <c r="V1277" s="78">
        <f t="shared" si="169"/>
        <v>0</v>
      </c>
      <c r="W1277" s="22">
        <f t="shared" si="166"/>
        <v>0</v>
      </c>
      <c r="X1277" s="76"/>
      <c r="Y1277" s="22">
        <f>IF(OR(X1277="",X1277=ФИО!$Q$8),0,IF(COUNTIF(X:X,X1277)=1,0,1))</f>
        <v>0</v>
      </c>
      <c r="AA1277" s="2">
        <f>INDEX(ФИО!B:B,SUMIFS(ФИО!D:D,ФИО!Q:Q,БЮДЖЕТ!X1277))</f>
        <v>0</v>
      </c>
    </row>
    <row r="1278" spans="1:27" x14ac:dyDescent="0.25">
      <c r="A1278" s="1"/>
      <c r="B1278" s="5">
        <f t="shared" si="167"/>
        <v>1278</v>
      </c>
      <c r="C1278" s="5" t="str">
        <f t="shared" si="168"/>
        <v/>
      </c>
      <c r="D1278" s="99"/>
      <c r="E1278" s="103">
        <f>SUMIFS(ID!$H:$H,ID!$F:$F,$D1278)</f>
        <v>0</v>
      </c>
      <c r="F1278" s="99"/>
      <c r="G1278" s="103">
        <f>SUMIFS(ID!$L:$L,ID!$J:$J,$F1278)</f>
        <v>0</v>
      </c>
      <c r="H1278" s="99"/>
      <c r="I1278" s="103">
        <f>SUMIFS(ID!$P:$P,ID!$N:$N,$H1278)</f>
        <v>0</v>
      </c>
      <c r="J1278" s="99"/>
      <c r="K1278" s="103">
        <f>SUMIFS(ID!$T:$T,ID!$R:$R,$J1278)</f>
        <v>0</v>
      </c>
      <c r="L1278" s="99"/>
      <c r="M1278" s="103">
        <f>SUMIFS(ID!$X:$X,ID!$V:$V,$L1278)</f>
        <v>0</v>
      </c>
      <c r="N1278" s="99"/>
      <c r="O1278" s="103">
        <f>SUMIFS(ID!$AD:$AD,ID!$AB:$AB,$N1278)</f>
        <v>0</v>
      </c>
      <c r="P1278" s="99" t="str">
        <f t="shared" si="163"/>
        <v/>
      </c>
      <c r="Q1278" s="22">
        <f t="shared" si="162"/>
        <v>0</v>
      </c>
      <c r="R1278" s="30"/>
      <c r="S1278" s="22">
        <f t="shared" si="164"/>
        <v>0</v>
      </c>
      <c r="T1278" s="30"/>
      <c r="U1278" s="22">
        <f t="shared" si="165"/>
        <v>0</v>
      </c>
      <c r="V1278" s="78">
        <f t="shared" si="169"/>
        <v>0</v>
      </c>
      <c r="W1278" s="22">
        <f t="shared" si="166"/>
        <v>0</v>
      </c>
      <c r="X1278" s="76"/>
      <c r="Y1278" s="22">
        <f>IF(OR(X1278="",X1278=ФИО!$Q$8),0,IF(COUNTIF(X:X,X1278)=1,0,1))</f>
        <v>0</v>
      </c>
      <c r="AA1278" s="2">
        <f>INDEX(ФИО!B:B,SUMIFS(ФИО!D:D,ФИО!Q:Q,БЮДЖЕТ!X1278))</f>
        <v>0</v>
      </c>
    </row>
    <row r="1279" spans="1:27" x14ac:dyDescent="0.25">
      <c r="A1279" s="1"/>
      <c r="B1279" s="5">
        <f t="shared" si="167"/>
        <v>1279</v>
      </c>
      <c r="C1279" s="5" t="str">
        <f t="shared" si="168"/>
        <v/>
      </c>
      <c r="D1279" s="99"/>
      <c r="E1279" s="103">
        <f>SUMIFS(ID!$H:$H,ID!$F:$F,$D1279)</f>
        <v>0</v>
      </c>
      <c r="F1279" s="99"/>
      <c r="G1279" s="103">
        <f>SUMIFS(ID!$L:$L,ID!$J:$J,$F1279)</f>
        <v>0</v>
      </c>
      <c r="H1279" s="99"/>
      <c r="I1279" s="103">
        <f>SUMIFS(ID!$P:$P,ID!$N:$N,$H1279)</f>
        <v>0</v>
      </c>
      <c r="J1279" s="99"/>
      <c r="K1279" s="103">
        <f>SUMIFS(ID!$T:$T,ID!$R:$R,$J1279)</f>
        <v>0</v>
      </c>
      <c r="L1279" s="99"/>
      <c r="M1279" s="103">
        <f>SUMIFS(ID!$X:$X,ID!$V:$V,$L1279)</f>
        <v>0</v>
      </c>
      <c r="N1279" s="99"/>
      <c r="O1279" s="103">
        <f>SUMIFS(ID!$AD:$AD,ID!$AB:$AB,$N1279)</f>
        <v>0</v>
      </c>
      <c r="P1279" s="99" t="str">
        <f t="shared" si="163"/>
        <v/>
      </c>
      <c r="Q1279" s="22">
        <f t="shared" si="162"/>
        <v>0</v>
      </c>
      <c r="R1279" s="30"/>
      <c r="S1279" s="22">
        <f t="shared" si="164"/>
        <v>0</v>
      </c>
      <c r="T1279" s="30"/>
      <c r="U1279" s="22">
        <f t="shared" si="165"/>
        <v>0</v>
      </c>
      <c r="V1279" s="78">
        <f t="shared" si="169"/>
        <v>0</v>
      </c>
      <c r="W1279" s="22">
        <f t="shared" si="166"/>
        <v>0</v>
      </c>
      <c r="X1279" s="76"/>
      <c r="Y1279" s="22">
        <f>IF(OR(X1279="",X1279=ФИО!$Q$8),0,IF(COUNTIF(X:X,X1279)=1,0,1))</f>
        <v>0</v>
      </c>
      <c r="AA1279" s="2">
        <f>INDEX(ФИО!B:B,SUMIFS(ФИО!D:D,ФИО!Q:Q,БЮДЖЕТ!X1279))</f>
        <v>0</v>
      </c>
    </row>
    <row r="1280" spans="1:27" x14ac:dyDescent="0.25">
      <c r="A1280" s="1"/>
      <c r="B1280" s="5">
        <f t="shared" si="167"/>
        <v>1280</v>
      </c>
      <c r="C1280" s="5" t="str">
        <f t="shared" si="168"/>
        <v/>
      </c>
      <c r="D1280" s="99"/>
      <c r="E1280" s="103">
        <f>SUMIFS(ID!$H:$H,ID!$F:$F,$D1280)</f>
        <v>0</v>
      </c>
      <c r="F1280" s="99"/>
      <c r="G1280" s="103">
        <f>SUMIFS(ID!$L:$L,ID!$J:$J,$F1280)</f>
        <v>0</v>
      </c>
      <c r="H1280" s="99"/>
      <c r="I1280" s="103">
        <f>SUMIFS(ID!$P:$P,ID!$N:$N,$H1280)</f>
        <v>0</v>
      </c>
      <c r="J1280" s="99"/>
      <c r="K1280" s="103">
        <f>SUMIFS(ID!$T:$T,ID!$R:$R,$J1280)</f>
        <v>0</v>
      </c>
      <c r="L1280" s="99"/>
      <c r="M1280" s="103">
        <f>SUMIFS(ID!$X:$X,ID!$V:$V,$L1280)</f>
        <v>0</v>
      </c>
      <c r="N1280" s="99"/>
      <c r="O1280" s="103">
        <f>SUMIFS(ID!$AD:$AD,ID!$AB:$AB,$N1280)</f>
        <v>0</v>
      </c>
      <c r="P1280" s="99" t="str">
        <f t="shared" si="163"/>
        <v/>
      </c>
      <c r="Q1280" s="22">
        <f t="shared" si="162"/>
        <v>0</v>
      </c>
      <c r="R1280" s="30"/>
      <c r="S1280" s="22">
        <f t="shared" si="164"/>
        <v>0</v>
      </c>
      <c r="T1280" s="30"/>
      <c r="U1280" s="22">
        <f t="shared" si="165"/>
        <v>0</v>
      </c>
      <c r="V1280" s="78">
        <f t="shared" si="169"/>
        <v>0</v>
      </c>
      <c r="W1280" s="22">
        <f t="shared" si="166"/>
        <v>0</v>
      </c>
      <c r="X1280" s="76"/>
      <c r="Y1280" s="22">
        <f>IF(OR(X1280="",X1280=ФИО!$Q$8),0,IF(COUNTIF(X:X,X1280)=1,0,1))</f>
        <v>0</v>
      </c>
      <c r="AA1280" s="2">
        <f>INDEX(ФИО!B:B,SUMIFS(ФИО!D:D,ФИО!Q:Q,БЮДЖЕТ!X1280))</f>
        <v>0</v>
      </c>
    </row>
    <row r="1281" spans="1:27" x14ac:dyDescent="0.25">
      <c r="A1281" s="1"/>
      <c r="B1281" s="5">
        <f t="shared" si="167"/>
        <v>1281</v>
      </c>
      <c r="C1281" s="5" t="str">
        <f t="shared" si="168"/>
        <v/>
      </c>
      <c r="D1281" s="99"/>
      <c r="E1281" s="103">
        <f>SUMIFS(ID!$H:$H,ID!$F:$F,$D1281)</f>
        <v>0</v>
      </c>
      <c r="F1281" s="99"/>
      <c r="G1281" s="103">
        <f>SUMIFS(ID!$L:$L,ID!$J:$J,$F1281)</f>
        <v>0</v>
      </c>
      <c r="H1281" s="99"/>
      <c r="I1281" s="103">
        <f>SUMIFS(ID!$P:$P,ID!$N:$N,$H1281)</f>
        <v>0</v>
      </c>
      <c r="J1281" s="99"/>
      <c r="K1281" s="103">
        <f>SUMIFS(ID!$T:$T,ID!$R:$R,$J1281)</f>
        <v>0</v>
      </c>
      <c r="L1281" s="99"/>
      <c r="M1281" s="103">
        <f>SUMIFS(ID!$X:$X,ID!$V:$V,$L1281)</f>
        <v>0</v>
      </c>
      <c r="N1281" s="99"/>
      <c r="O1281" s="103">
        <f>SUMIFS(ID!$AD:$AD,ID!$AB:$AB,$N1281)</f>
        <v>0</v>
      </c>
      <c r="P1281" s="99" t="str">
        <f t="shared" si="163"/>
        <v/>
      </c>
      <c r="Q1281" s="22">
        <f t="shared" si="162"/>
        <v>0</v>
      </c>
      <c r="R1281" s="30"/>
      <c r="S1281" s="22">
        <f t="shared" si="164"/>
        <v>0</v>
      </c>
      <c r="T1281" s="30"/>
      <c r="U1281" s="22">
        <f t="shared" si="165"/>
        <v>0</v>
      </c>
      <c r="V1281" s="78">
        <f t="shared" si="169"/>
        <v>0</v>
      </c>
      <c r="W1281" s="22">
        <f t="shared" si="166"/>
        <v>0</v>
      </c>
      <c r="X1281" s="76"/>
      <c r="Y1281" s="22">
        <f>IF(OR(X1281="",X1281=ФИО!$Q$8),0,IF(COUNTIF(X:X,X1281)=1,0,1))</f>
        <v>0</v>
      </c>
      <c r="AA1281" s="2">
        <f>INDEX(ФИО!B:B,SUMIFS(ФИО!D:D,ФИО!Q:Q,БЮДЖЕТ!X1281))</f>
        <v>0</v>
      </c>
    </row>
    <row r="1282" spans="1:27" x14ac:dyDescent="0.25">
      <c r="A1282" s="1"/>
      <c r="B1282" s="5">
        <f t="shared" si="167"/>
        <v>1282</v>
      </c>
      <c r="C1282" s="5" t="str">
        <f t="shared" si="168"/>
        <v/>
      </c>
      <c r="D1282" s="99"/>
      <c r="E1282" s="103">
        <f>SUMIFS(ID!$H:$H,ID!$F:$F,$D1282)</f>
        <v>0</v>
      </c>
      <c r="F1282" s="99"/>
      <c r="G1282" s="103">
        <f>SUMIFS(ID!$L:$L,ID!$J:$J,$F1282)</f>
        <v>0</v>
      </c>
      <c r="H1282" s="99"/>
      <c r="I1282" s="103">
        <f>SUMIFS(ID!$P:$P,ID!$N:$N,$H1282)</f>
        <v>0</v>
      </c>
      <c r="J1282" s="99"/>
      <c r="K1282" s="103">
        <f>SUMIFS(ID!$T:$T,ID!$R:$R,$J1282)</f>
        <v>0</v>
      </c>
      <c r="L1282" s="99"/>
      <c r="M1282" s="103">
        <f>SUMIFS(ID!$X:$X,ID!$V:$V,$L1282)</f>
        <v>0</v>
      </c>
      <c r="N1282" s="99"/>
      <c r="O1282" s="103">
        <f>SUMIFS(ID!$AD:$AD,ID!$AB:$AB,$N1282)</f>
        <v>0</v>
      </c>
      <c r="P1282" s="99" t="str">
        <f t="shared" si="163"/>
        <v/>
      </c>
      <c r="Q1282" s="22">
        <f t="shared" si="162"/>
        <v>0</v>
      </c>
      <c r="R1282" s="30"/>
      <c r="S1282" s="22">
        <f t="shared" si="164"/>
        <v>0</v>
      </c>
      <c r="T1282" s="30"/>
      <c r="U1282" s="22">
        <f t="shared" si="165"/>
        <v>0</v>
      </c>
      <c r="V1282" s="78">
        <f t="shared" si="169"/>
        <v>0</v>
      </c>
      <c r="W1282" s="22">
        <f t="shared" si="166"/>
        <v>0</v>
      </c>
      <c r="X1282" s="76"/>
      <c r="Y1282" s="22">
        <f>IF(OR(X1282="",X1282=ФИО!$Q$8),0,IF(COUNTIF(X:X,X1282)=1,0,1))</f>
        <v>0</v>
      </c>
      <c r="AA1282" s="2">
        <f>INDEX(ФИО!B:B,SUMIFS(ФИО!D:D,ФИО!Q:Q,БЮДЖЕТ!X1282))</f>
        <v>0</v>
      </c>
    </row>
    <row r="1283" spans="1:27" x14ac:dyDescent="0.25">
      <c r="A1283" s="1"/>
      <c r="B1283" s="5">
        <f t="shared" si="167"/>
        <v>1283</v>
      </c>
      <c r="C1283" s="5" t="str">
        <f t="shared" si="168"/>
        <v/>
      </c>
      <c r="D1283" s="99"/>
      <c r="E1283" s="103">
        <f>SUMIFS(ID!$H:$H,ID!$F:$F,$D1283)</f>
        <v>0</v>
      </c>
      <c r="F1283" s="99"/>
      <c r="G1283" s="103">
        <f>SUMIFS(ID!$L:$L,ID!$J:$J,$F1283)</f>
        <v>0</v>
      </c>
      <c r="H1283" s="99"/>
      <c r="I1283" s="103">
        <f>SUMIFS(ID!$P:$P,ID!$N:$N,$H1283)</f>
        <v>0</v>
      </c>
      <c r="J1283" s="99"/>
      <c r="K1283" s="103">
        <f>SUMIFS(ID!$T:$T,ID!$R:$R,$J1283)</f>
        <v>0</v>
      </c>
      <c r="L1283" s="99"/>
      <c r="M1283" s="103">
        <f>SUMIFS(ID!$X:$X,ID!$V:$V,$L1283)</f>
        <v>0</v>
      </c>
      <c r="N1283" s="99"/>
      <c r="O1283" s="103">
        <f>SUMIFS(ID!$AD:$AD,ID!$AB:$AB,$N1283)</f>
        <v>0</v>
      </c>
      <c r="P1283" s="99" t="str">
        <f t="shared" si="163"/>
        <v/>
      </c>
      <c r="Q1283" s="22">
        <f t="shared" si="162"/>
        <v>0</v>
      </c>
      <c r="R1283" s="30"/>
      <c r="S1283" s="22">
        <f t="shared" si="164"/>
        <v>0</v>
      </c>
      <c r="T1283" s="30"/>
      <c r="U1283" s="22">
        <f t="shared" si="165"/>
        <v>0</v>
      </c>
      <c r="V1283" s="78">
        <f t="shared" si="169"/>
        <v>0</v>
      </c>
      <c r="W1283" s="22">
        <f t="shared" si="166"/>
        <v>0</v>
      </c>
      <c r="X1283" s="76"/>
      <c r="Y1283" s="22">
        <f>IF(OR(X1283="",X1283=ФИО!$Q$8),0,IF(COUNTIF(X:X,X1283)=1,0,1))</f>
        <v>0</v>
      </c>
      <c r="AA1283" s="2">
        <f>INDEX(ФИО!B:B,SUMIFS(ФИО!D:D,ФИО!Q:Q,БЮДЖЕТ!X1283))</f>
        <v>0</v>
      </c>
    </row>
    <row r="1284" spans="1:27" x14ac:dyDescent="0.25">
      <c r="A1284" s="1"/>
      <c r="B1284" s="5">
        <f t="shared" si="167"/>
        <v>1284</v>
      </c>
      <c r="C1284" s="5" t="str">
        <f t="shared" si="168"/>
        <v/>
      </c>
      <c r="D1284" s="99"/>
      <c r="E1284" s="103">
        <f>SUMIFS(ID!$H:$H,ID!$F:$F,$D1284)</f>
        <v>0</v>
      </c>
      <c r="F1284" s="99"/>
      <c r="G1284" s="103">
        <f>SUMIFS(ID!$L:$L,ID!$J:$J,$F1284)</f>
        <v>0</v>
      </c>
      <c r="H1284" s="99"/>
      <c r="I1284" s="103">
        <f>SUMIFS(ID!$P:$P,ID!$N:$N,$H1284)</f>
        <v>0</v>
      </c>
      <c r="J1284" s="99"/>
      <c r="K1284" s="103">
        <f>SUMIFS(ID!$T:$T,ID!$R:$R,$J1284)</f>
        <v>0</v>
      </c>
      <c r="L1284" s="99"/>
      <c r="M1284" s="103">
        <f>SUMIFS(ID!$X:$X,ID!$V:$V,$L1284)</f>
        <v>0</v>
      </c>
      <c r="N1284" s="99"/>
      <c r="O1284" s="103">
        <f>SUMIFS(ID!$AD:$AD,ID!$AB:$AB,$N1284)</f>
        <v>0</v>
      </c>
      <c r="P1284" s="99" t="str">
        <f t="shared" si="163"/>
        <v/>
      </c>
      <c r="Q1284" s="22">
        <f t="shared" si="162"/>
        <v>0</v>
      </c>
      <c r="R1284" s="30"/>
      <c r="S1284" s="22">
        <f t="shared" si="164"/>
        <v>0</v>
      </c>
      <c r="T1284" s="30"/>
      <c r="U1284" s="22">
        <f t="shared" si="165"/>
        <v>0</v>
      </c>
      <c r="V1284" s="78">
        <f t="shared" si="169"/>
        <v>0</v>
      </c>
      <c r="W1284" s="22">
        <f t="shared" si="166"/>
        <v>0</v>
      </c>
      <c r="X1284" s="76"/>
      <c r="Y1284" s="22">
        <f>IF(OR(X1284="",X1284=ФИО!$Q$8),0,IF(COUNTIF(X:X,X1284)=1,0,1))</f>
        <v>0</v>
      </c>
      <c r="AA1284" s="2">
        <f>INDEX(ФИО!B:B,SUMIFS(ФИО!D:D,ФИО!Q:Q,БЮДЖЕТ!X1284))</f>
        <v>0</v>
      </c>
    </row>
    <row r="1285" spans="1:27" x14ac:dyDescent="0.25">
      <c r="A1285" s="1"/>
      <c r="B1285" s="5">
        <f t="shared" si="167"/>
        <v>1285</v>
      </c>
      <c r="C1285" s="5" t="str">
        <f t="shared" si="168"/>
        <v/>
      </c>
      <c r="D1285" s="99"/>
      <c r="E1285" s="103">
        <f>SUMIFS(ID!$H:$H,ID!$F:$F,$D1285)</f>
        <v>0</v>
      </c>
      <c r="F1285" s="99"/>
      <c r="G1285" s="103">
        <f>SUMIFS(ID!$L:$L,ID!$J:$J,$F1285)</f>
        <v>0</v>
      </c>
      <c r="H1285" s="99"/>
      <c r="I1285" s="103">
        <f>SUMIFS(ID!$P:$P,ID!$N:$N,$H1285)</f>
        <v>0</v>
      </c>
      <c r="J1285" s="99"/>
      <c r="K1285" s="103">
        <f>SUMIFS(ID!$T:$T,ID!$R:$R,$J1285)</f>
        <v>0</v>
      </c>
      <c r="L1285" s="99"/>
      <c r="M1285" s="103">
        <f>SUMIFS(ID!$X:$X,ID!$V:$V,$L1285)</f>
        <v>0</v>
      </c>
      <c r="N1285" s="99"/>
      <c r="O1285" s="103">
        <f>SUMIFS(ID!$AD:$AD,ID!$AB:$AB,$N1285)</f>
        <v>0</v>
      </c>
      <c r="P1285" s="99" t="str">
        <f t="shared" si="163"/>
        <v/>
      </c>
      <c r="Q1285" s="22">
        <f t="shared" si="162"/>
        <v>0</v>
      </c>
      <c r="R1285" s="30"/>
      <c r="S1285" s="22">
        <f t="shared" si="164"/>
        <v>0</v>
      </c>
      <c r="T1285" s="30"/>
      <c r="U1285" s="22">
        <f t="shared" si="165"/>
        <v>0</v>
      </c>
      <c r="V1285" s="78">
        <f t="shared" si="169"/>
        <v>0</v>
      </c>
      <c r="W1285" s="22">
        <f t="shared" si="166"/>
        <v>0</v>
      </c>
      <c r="X1285" s="76"/>
      <c r="Y1285" s="22">
        <f>IF(OR(X1285="",X1285=ФИО!$Q$8),0,IF(COUNTIF(X:X,X1285)=1,0,1))</f>
        <v>0</v>
      </c>
      <c r="AA1285" s="2">
        <f>INDEX(ФИО!B:B,SUMIFS(ФИО!D:D,ФИО!Q:Q,БЮДЖЕТ!X1285))</f>
        <v>0</v>
      </c>
    </row>
    <row r="1286" spans="1:27" x14ac:dyDescent="0.25">
      <c r="A1286" s="1"/>
      <c r="B1286" s="5">
        <f t="shared" si="167"/>
        <v>1286</v>
      </c>
      <c r="C1286" s="5" t="str">
        <f t="shared" si="168"/>
        <v/>
      </c>
      <c r="D1286" s="99"/>
      <c r="E1286" s="103">
        <f>SUMIFS(ID!$H:$H,ID!$F:$F,$D1286)</f>
        <v>0</v>
      </c>
      <c r="F1286" s="99"/>
      <c r="G1286" s="103">
        <f>SUMIFS(ID!$L:$L,ID!$J:$J,$F1286)</f>
        <v>0</v>
      </c>
      <c r="H1286" s="99"/>
      <c r="I1286" s="103">
        <f>SUMIFS(ID!$P:$P,ID!$N:$N,$H1286)</f>
        <v>0</v>
      </c>
      <c r="J1286" s="99"/>
      <c r="K1286" s="103">
        <f>SUMIFS(ID!$T:$T,ID!$R:$R,$J1286)</f>
        <v>0</v>
      </c>
      <c r="L1286" s="99"/>
      <c r="M1286" s="103">
        <f>SUMIFS(ID!$X:$X,ID!$V:$V,$L1286)</f>
        <v>0</v>
      </c>
      <c r="N1286" s="99"/>
      <c r="O1286" s="103">
        <f>SUMIFS(ID!$AD:$AD,ID!$AB:$AB,$N1286)</f>
        <v>0</v>
      </c>
      <c r="P1286" s="99" t="str">
        <f t="shared" si="163"/>
        <v/>
      </c>
      <c r="Q1286" s="22">
        <f t="shared" si="162"/>
        <v>0</v>
      </c>
      <c r="R1286" s="30"/>
      <c r="S1286" s="22">
        <f t="shared" si="164"/>
        <v>0</v>
      </c>
      <c r="T1286" s="30"/>
      <c r="U1286" s="22">
        <f t="shared" si="165"/>
        <v>0</v>
      </c>
      <c r="V1286" s="78">
        <f t="shared" si="169"/>
        <v>0</v>
      </c>
      <c r="W1286" s="22">
        <f t="shared" si="166"/>
        <v>0</v>
      </c>
      <c r="X1286" s="76"/>
      <c r="Y1286" s="22">
        <f>IF(OR(X1286="",X1286=ФИО!$Q$8),0,IF(COUNTIF(X:X,X1286)=1,0,1))</f>
        <v>0</v>
      </c>
      <c r="AA1286" s="2">
        <f>INDEX(ФИО!B:B,SUMIFS(ФИО!D:D,ФИО!Q:Q,БЮДЖЕТ!X1286))</f>
        <v>0</v>
      </c>
    </row>
    <row r="1287" spans="1:27" x14ac:dyDescent="0.25">
      <c r="A1287" s="1"/>
      <c r="B1287" s="5">
        <f t="shared" si="167"/>
        <v>1287</v>
      </c>
      <c r="C1287" s="5" t="str">
        <f t="shared" si="168"/>
        <v/>
      </c>
      <c r="D1287" s="99"/>
      <c r="E1287" s="103">
        <f>SUMIFS(ID!$H:$H,ID!$F:$F,$D1287)</f>
        <v>0</v>
      </c>
      <c r="F1287" s="99"/>
      <c r="G1287" s="103">
        <f>SUMIFS(ID!$L:$L,ID!$J:$J,$F1287)</f>
        <v>0</v>
      </c>
      <c r="H1287" s="99"/>
      <c r="I1287" s="103">
        <f>SUMIFS(ID!$P:$P,ID!$N:$N,$H1287)</f>
        <v>0</v>
      </c>
      <c r="J1287" s="99"/>
      <c r="K1287" s="103">
        <f>SUMIFS(ID!$T:$T,ID!$R:$R,$J1287)</f>
        <v>0</v>
      </c>
      <c r="L1287" s="99"/>
      <c r="M1287" s="103">
        <f>SUMIFS(ID!$X:$X,ID!$V:$V,$L1287)</f>
        <v>0</v>
      </c>
      <c r="N1287" s="99"/>
      <c r="O1287" s="103">
        <f>SUMIFS(ID!$AD:$AD,ID!$AB:$AB,$N1287)</f>
        <v>0</v>
      </c>
      <c r="P1287" s="99" t="str">
        <f t="shared" si="163"/>
        <v/>
      </c>
      <c r="Q1287" s="22">
        <f t="shared" si="162"/>
        <v>0</v>
      </c>
      <c r="R1287" s="30"/>
      <c r="S1287" s="22">
        <f t="shared" si="164"/>
        <v>0</v>
      </c>
      <c r="T1287" s="30"/>
      <c r="U1287" s="22">
        <f t="shared" si="165"/>
        <v>0</v>
      </c>
      <c r="V1287" s="78">
        <f t="shared" si="169"/>
        <v>0</v>
      </c>
      <c r="W1287" s="22">
        <f t="shared" si="166"/>
        <v>0</v>
      </c>
      <c r="X1287" s="76"/>
      <c r="Y1287" s="22">
        <f>IF(OR(X1287="",X1287=ФИО!$Q$8),0,IF(COUNTIF(X:X,X1287)=1,0,1))</f>
        <v>0</v>
      </c>
      <c r="AA1287" s="2">
        <f>INDEX(ФИО!B:B,SUMIFS(ФИО!D:D,ФИО!Q:Q,БЮДЖЕТ!X1287))</f>
        <v>0</v>
      </c>
    </row>
    <row r="1288" spans="1:27" x14ac:dyDescent="0.25">
      <c r="A1288" s="1"/>
      <c r="B1288" s="5">
        <f t="shared" si="167"/>
        <v>1288</v>
      </c>
      <c r="C1288" s="5" t="str">
        <f t="shared" si="168"/>
        <v/>
      </c>
      <c r="D1288" s="99"/>
      <c r="E1288" s="103">
        <f>SUMIFS(ID!$H:$H,ID!$F:$F,$D1288)</f>
        <v>0</v>
      </c>
      <c r="F1288" s="99"/>
      <c r="G1288" s="103">
        <f>SUMIFS(ID!$L:$L,ID!$J:$J,$F1288)</f>
        <v>0</v>
      </c>
      <c r="H1288" s="99"/>
      <c r="I1288" s="103">
        <f>SUMIFS(ID!$P:$P,ID!$N:$N,$H1288)</f>
        <v>0</v>
      </c>
      <c r="J1288" s="99"/>
      <c r="K1288" s="103">
        <f>SUMIFS(ID!$T:$T,ID!$R:$R,$J1288)</f>
        <v>0</v>
      </c>
      <c r="L1288" s="99"/>
      <c r="M1288" s="103">
        <f>SUMIFS(ID!$X:$X,ID!$V:$V,$L1288)</f>
        <v>0</v>
      </c>
      <c r="N1288" s="99"/>
      <c r="O1288" s="103">
        <f>SUMIFS(ID!$AD:$AD,ID!$AB:$AB,$N1288)</f>
        <v>0</v>
      </c>
      <c r="P1288" s="99" t="str">
        <f t="shared" si="163"/>
        <v/>
      </c>
      <c r="Q1288" s="22">
        <f t="shared" si="162"/>
        <v>0</v>
      </c>
      <c r="R1288" s="30"/>
      <c r="S1288" s="22">
        <f t="shared" si="164"/>
        <v>0</v>
      </c>
      <c r="T1288" s="30"/>
      <c r="U1288" s="22">
        <f t="shared" si="165"/>
        <v>0</v>
      </c>
      <c r="V1288" s="78">
        <f t="shared" si="169"/>
        <v>0</v>
      </c>
      <c r="W1288" s="22">
        <f t="shared" si="166"/>
        <v>0</v>
      </c>
      <c r="X1288" s="76"/>
      <c r="Y1288" s="22">
        <f>IF(OR(X1288="",X1288=ФИО!$Q$8),0,IF(COUNTIF(X:X,X1288)=1,0,1))</f>
        <v>0</v>
      </c>
      <c r="AA1288" s="2">
        <f>INDEX(ФИО!B:B,SUMIFS(ФИО!D:D,ФИО!Q:Q,БЮДЖЕТ!X1288))</f>
        <v>0</v>
      </c>
    </row>
    <row r="1289" spans="1:27" x14ac:dyDescent="0.25">
      <c r="A1289" s="1"/>
      <c r="B1289" s="5">
        <f t="shared" si="167"/>
        <v>1289</v>
      </c>
      <c r="C1289" s="5" t="str">
        <f t="shared" si="168"/>
        <v/>
      </c>
      <c r="D1289" s="99"/>
      <c r="E1289" s="103">
        <f>SUMIFS(ID!$H:$H,ID!$F:$F,$D1289)</f>
        <v>0</v>
      </c>
      <c r="F1289" s="99"/>
      <c r="G1289" s="103">
        <f>SUMIFS(ID!$L:$L,ID!$J:$J,$F1289)</f>
        <v>0</v>
      </c>
      <c r="H1289" s="99"/>
      <c r="I1289" s="103">
        <f>SUMIFS(ID!$P:$P,ID!$N:$N,$H1289)</f>
        <v>0</v>
      </c>
      <c r="J1289" s="99"/>
      <c r="K1289" s="103">
        <f>SUMIFS(ID!$T:$T,ID!$R:$R,$J1289)</f>
        <v>0</v>
      </c>
      <c r="L1289" s="99"/>
      <c r="M1289" s="103">
        <f>SUMIFS(ID!$X:$X,ID!$V:$V,$L1289)</f>
        <v>0</v>
      </c>
      <c r="N1289" s="99"/>
      <c r="O1289" s="103">
        <f>SUMIFS(ID!$AD:$AD,ID!$AB:$AB,$N1289)</f>
        <v>0</v>
      </c>
      <c r="P1289" s="99" t="str">
        <f t="shared" si="163"/>
        <v/>
      </c>
      <c r="Q1289" s="22">
        <f t="shared" si="162"/>
        <v>0</v>
      </c>
      <c r="R1289" s="30"/>
      <c r="S1289" s="22">
        <f t="shared" si="164"/>
        <v>0</v>
      </c>
      <c r="T1289" s="30"/>
      <c r="U1289" s="22">
        <f t="shared" si="165"/>
        <v>0</v>
      </c>
      <c r="V1289" s="78">
        <f t="shared" si="169"/>
        <v>0</v>
      </c>
      <c r="W1289" s="22">
        <f t="shared" si="166"/>
        <v>0</v>
      </c>
      <c r="X1289" s="76"/>
      <c r="Y1289" s="22">
        <f>IF(OR(X1289="",X1289=ФИО!$Q$8),0,IF(COUNTIF(X:X,X1289)=1,0,1))</f>
        <v>0</v>
      </c>
      <c r="AA1289" s="2">
        <f>INDEX(ФИО!B:B,SUMIFS(ФИО!D:D,ФИО!Q:Q,БЮДЖЕТ!X1289))</f>
        <v>0</v>
      </c>
    </row>
    <row r="1290" spans="1:27" x14ac:dyDescent="0.25">
      <c r="A1290" s="1"/>
      <c r="B1290" s="5">
        <f t="shared" si="167"/>
        <v>1290</v>
      </c>
      <c r="C1290" s="5" t="str">
        <f t="shared" si="168"/>
        <v/>
      </c>
      <c r="D1290" s="99"/>
      <c r="E1290" s="103">
        <f>SUMIFS(ID!$H:$H,ID!$F:$F,$D1290)</f>
        <v>0</v>
      </c>
      <c r="F1290" s="99"/>
      <c r="G1290" s="103">
        <f>SUMIFS(ID!$L:$L,ID!$J:$J,$F1290)</f>
        <v>0</v>
      </c>
      <c r="H1290" s="99"/>
      <c r="I1290" s="103">
        <f>SUMIFS(ID!$P:$P,ID!$N:$N,$H1290)</f>
        <v>0</v>
      </c>
      <c r="J1290" s="99"/>
      <c r="K1290" s="103">
        <f>SUMIFS(ID!$T:$T,ID!$R:$R,$J1290)</f>
        <v>0</v>
      </c>
      <c r="L1290" s="99"/>
      <c r="M1290" s="103">
        <f>SUMIFS(ID!$X:$X,ID!$V:$V,$L1290)</f>
        <v>0</v>
      </c>
      <c r="N1290" s="99"/>
      <c r="O1290" s="103">
        <f>SUMIFS(ID!$AD:$AD,ID!$AB:$AB,$N1290)</f>
        <v>0</v>
      </c>
      <c r="P1290" s="99" t="str">
        <f t="shared" si="163"/>
        <v/>
      </c>
      <c r="Q1290" s="22">
        <f t="shared" si="162"/>
        <v>0</v>
      </c>
      <c r="R1290" s="30"/>
      <c r="S1290" s="22">
        <f t="shared" si="164"/>
        <v>0</v>
      </c>
      <c r="T1290" s="30"/>
      <c r="U1290" s="22">
        <f t="shared" si="165"/>
        <v>0</v>
      </c>
      <c r="V1290" s="78">
        <f t="shared" si="169"/>
        <v>0</v>
      </c>
      <c r="W1290" s="22">
        <f t="shared" si="166"/>
        <v>0</v>
      </c>
      <c r="X1290" s="76"/>
      <c r="Y1290" s="22">
        <f>IF(OR(X1290="",X1290=ФИО!$Q$8),0,IF(COUNTIF(X:X,X1290)=1,0,1))</f>
        <v>0</v>
      </c>
      <c r="AA1290" s="2">
        <f>INDEX(ФИО!B:B,SUMIFS(ФИО!D:D,ФИО!Q:Q,БЮДЖЕТ!X1290))</f>
        <v>0</v>
      </c>
    </row>
    <row r="1291" spans="1:27" x14ac:dyDescent="0.25">
      <c r="A1291" s="1"/>
      <c r="B1291" s="5">
        <f t="shared" si="167"/>
        <v>1291</v>
      </c>
      <c r="C1291" s="5" t="str">
        <f t="shared" si="168"/>
        <v/>
      </c>
      <c r="D1291" s="99"/>
      <c r="E1291" s="103">
        <f>SUMIFS(ID!$H:$H,ID!$F:$F,$D1291)</f>
        <v>0</v>
      </c>
      <c r="F1291" s="99"/>
      <c r="G1291" s="103">
        <f>SUMIFS(ID!$L:$L,ID!$J:$J,$F1291)</f>
        <v>0</v>
      </c>
      <c r="H1291" s="99"/>
      <c r="I1291" s="103">
        <f>SUMIFS(ID!$P:$P,ID!$N:$N,$H1291)</f>
        <v>0</v>
      </c>
      <c r="J1291" s="99"/>
      <c r="K1291" s="103">
        <f>SUMIFS(ID!$T:$T,ID!$R:$R,$J1291)</f>
        <v>0</v>
      </c>
      <c r="L1291" s="99"/>
      <c r="M1291" s="103">
        <f>SUMIFS(ID!$X:$X,ID!$V:$V,$L1291)</f>
        <v>0</v>
      </c>
      <c r="N1291" s="99"/>
      <c r="O1291" s="103">
        <f>SUMIFS(ID!$AD:$AD,ID!$AB:$AB,$N1291)</f>
        <v>0</v>
      </c>
      <c r="P1291" s="99" t="str">
        <f t="shared" si="163"/>
        <v/>
      </c>
      <c r="Q1291" s="22">
        <f t="shared" ref="Q1291:Q1354" si="170">IF(P1291="Ошибка!",1,IF(P1291="",0,IF(COUNTIF(P:P,P1291)=1,0,1)))</f>
        <v>0</v>
      </c>
      <c r="R1291" s="30"/>
      <c r="S1291" s="22">
        <f t="shared" si="164"/>
        <v>0</v>
      </c>
      <c r="T1291" s="30"/>
      <c r="U1291" s="22">
        <f t="shared" si="165"/>
        <v>0</v>
      </c>
      <c r="V1291" s="78">
        <f t="shared" si="169"/>
        <v>0</v>
      </c>
      <c r="W1291" s="22">
        <f t="shared" si="166"/>
        <v>0</v>
      </c>
      <c r="X1291" s="76"/>
      <c r="Y1291" s="22">
        <f>IF(OR(X1291="",X1291=ФИО!$Q$8),0,IF(COUNTIF(X:X,X1291)=1,0,1))</f>
        <v>0</v>
      </c>
      <c r="AA1291" s="2">
        <f>INDEX(ФИО!B:B,SUMIFS(ФИО!D:D,ФИО!Q:Q,БЮДЖЕТ!X1291))</f>
        <v>0</v>
      </c>
    </row>
    <row r="1292" spans="1:27" x14ac:dyDescent="0.25">
      <c r="A1292" s="1"/>
      <c r="B1292" s="5">
        <f t="shared" si="167"/>
        <v>1292</v>
      </c>
      <c r="C1292" s="5" t="str">
        <f t="shared" si="168"/>
        <v/>
      </c>
      <c r="D1292" s="99"/>
      <c r="E1292" s="103">
        <f>SUMIFS(ID!$H:$H,ID!$F:$F,$D1292)</f>
        <v>0</v>
      </c>
      <c r="F1292" s="99"/>
      <c r="G1292" s="103">
        <f>SUMIFS(ID!$L:$L,ID!$J:$J,$F1292)</f>
        <v>0</v>
      </c>
      <c r="H1292" s="99"/>
      <c r="I1292" s="103">
        <f>SUMIFS(ID!$P:$P,ID!$N:$N,$H1292)</f>
        <v>0</v>
      </c>
      <c r="J1292" s="99"/>
      <c r="K1292" s="103">
        <f>SUMIFS(ID!$T:$T,ID!$R:$R,$J1292)</f>
        <v>0</v>
      </c>
      <c r="L1292" s="99"/>
      <c r="M1292" s="103">
        <f>SUMIFS(ID!$X:$X,ID!$V:$V,$L1292)</f>
        <v>0</v>
      </c>
      <c r="N1292" s="99"/>
      <c r="O1292" s="103">
        <f>SUMIFS(ID!$AD:$AD,ID!$AB:$AB,$N1292)</f>
        <v>0</v>
      </c>
      <c r="P1292" s="99" t="str">
        <f t="shared" ref="P1292:P1355" si="171">IF(OR(N1292="",O1292=0),"",IF(OR(E1292=0,G1292=0,I1292=0,M1292=0),"Ошибка!",E1292&amp;"."&amp;G1292&amp;"."&amp;I1292&amp;"."&amp;M1292&amp;"."&amp;O1292))</f>
        <v/>
      </c>
      <c r="Q1292" s="22">
        <f t="shared" si="170"/>
        <v>0</v>
      </c>
      <c r="R1292" s="30"/>
      <c r="S1292" s="22">
        <f t="shared" si="164"/>
        <v>0</v>
      </c>
      <c r="T1292" s="30"/>
      <c r="U1292" s="22">
        <f t="shared" si="165"/>
        <v>0</v>
      </c>
      <c r="V1292" s="78">
        <f t="shared" si="169"/>
        <v>0</v>
      </c>
      <c r="W1292" s="22">
        <f t="shared" si="166"/>
        <v>0</v>
      </c>
      <c r="X1292" s="76"/>
      <c r="Y1292" s="22">
        <f>IF(OR(X1292="",X1292=ФИО!$Q$8),0,IF(COUNTIF(X:X,X1292)=1,0,1))</f>
        <v>0</v>
      </c>
      <c r="AA1292" s="2">
        <f>INDEX(ФИО!B:B,SUMIFS(ФИО!D:D,ФИО!Q:Q,БЮДЖЕТ!X1292))</f>
        <v>0</v>
      </c>
    </row>
    <row r="1293" spans="1:27" x14ac:dyDescent="0.25">
      <c r="A1293" s="1"/>
      <c r="B1293" s="5">
        <f t="shared" si="167"/>
        <v>1293</v>
      </c>
      <c r="C1293" s="5" t="str">
        <f t="shared" si="168"/>
        <v/>
      </c>
      <c r="D1293" s="99"/>
      <c r="E1293" s="103">
        <f>SUMIFS(ID!$H:$H,ID!$F:$F,$D1293)</f>
        <v>0</v>
      </c>
      <c r="F1293" s="99"/>
      <c r="G1293" s="103">
        <f>SUMIFS(ID!$L:$L,ID!$J:$J,$F1293)</f>
        <v>0</v>
      </c>
      <c r="H1293" s="99"/>
      <c r="I1293" s="103">
        <f>SUMIFS(ID!$P:$P,ID!$N:$N,$H1293)</f>
        <v>0</v>
      </c>
      <c r="J1293" s="99"/>
      <c r="K1293" s="103">
        <f>SUMIFS(ID!$T:$T,ID!$R:$R,$J1293)</f>
        <v>0</v>
      </c>
      <c r="L1293" s="99"/>
      <c r="M1293" s="103">
        <f>SUMIFS(ID!$X:$X,ID!$V:$V,$L1293)</f>
        <v>0</v>
      </c>
      <c r="N1293" s="99"/>
      <c r="O1293" s="103">
        <f>SUMIFS(ID!$AD:$AD,ID!$AB:$AB,$N1293)</f>
        <v>0</v>
      </c>
      <c r="P1293" s="99" t="str">
        <f t="shared" si="171"/>
        <v/>
      </c>
      <c r="Q1293" s="22">
        <f t="shared" si="170"/>
        <v>0</v>
      </c>
      <c r="R1293" s="30"/>
      <c r="S1293" s="22">
        <f t="shared" ref="S1293:S1356" si="172">IF(OR(AND($P1293&lt;&gt;"",R1293=0),AND($P1293="",AND(R1293&lt;&gt;0,R1293&lt;&gt;""))),1,0)</f>
        <v>0</v>
      </c>
      <c r="T1293" s="30"/>
      <c r="U1293" s="22">
        <f t="shared" ref="U1293:U1356" si="173">IF(OR(AND($P1293&lt;&gt;"",T1293=0),AND($P1293="",AND(T1293&lt;&gt;0,T1293&lt;&gt;""))),1,0)</f>
        <v>0</v>
      </c>
      <c r="V1293" s="78">
        <f t="shared" si="169"/>
        <v>0</v>
      </c>
      <c r="W1293" s="22">
        <f t="shared" ref="W1293:W1356" si="174">IF(OR(AND($P1293&lt;&gt;"",V1293=0),AND($P1293="",AND(V1293&lt;&gt;0,V1293&lt;&gt;""))),1,0)</f>
        <v>0</v>
      </c>
      <c r="X1293" s="76"/>
      <c r="Y1293" s="22">
        <f>IF(OR(X1293="",X1293=ФИО!$Q$8),0,IF(COUNTIF(X:X,X1293)=1,0,1))</f>
        <v>0</v>
      </c>
      <c r="AA1293" s="2">
        <f>INDEX(ФИО!B:B,SUMIFS(ФИО!D:D,ФИО!Q:Q,БЮДЖЕТ!X1293))</f>
        <v>0</v>
      </c>
    </row>
    <row r="1294" spans="1:27" x14ac:dyDescent="0.25">
      <c r="A1294" s="1"/>
      <c r="B1294" s="5">
        <f t="shared" ref="B1294:B1357" si="175">ROW(A1294)</f>
        <v>1294</v>
      </c>
      <c r="C1294" s="5" t="str">
        <f t="shared" si="168"/>
        <v/>
      </c>
      <c r="D1294" s="99"/>
      <c r="E1294" s="103">
        <f>SUMIFS(ID!$H:$H,ID!$F:$F,$D1294)</f>
        <v>0</v>
      </c>
      <c r="F1294" s="99"/>
      <c r="G1294" s="103">
        <f>SUMIFS(ID!$L:$L,ID!$J:$J,$F1294)</f>
        <v>0</v>
      </c>
      <c r="H1294" s="99"/>
      <c r="I1294" s="103">
        <f>SUMIFS(ID!$P:$P,ID!$N:$N,$H1294)</f>
        <v>0</v>
      </c>
      <c r="J1294" s="99"/>
      <c r="K1294" s="103">
        <f>SUMIFS(ID!$T:$T,ID!$R:$R,$J1294)</f>
        <v>0</v>
      </c>
      <c r="L1294" s="99"/>
      <c r="M1294" s="103">
        <f>SUMIFS(ID!$X:$X,ID!$V:$V,$L1294)</f>
        <v>0</v>
      </c>
      <c r="N1294" s="99"/>
      <c r="O1294" s="103">
        <f>SUMIFS(ID!$AD:$AD,ID!$AB:$AB,$N1294)</f>
        <v>0</v>
      </c>
      <c r="P1294" s="99" t="str">
        <f t="shared" si="171"/>
        <v/>
      </c>
      <c r="Q1294" s="22">
        <f t="shared" si="170"/>
        <v>0</v>
      </c>
      <c r="R1294" s="30"/>
      <c r="S1294" s="22">
        <f t="shared" si="172"/>
        <v>0</v>
      </c>
      <c r="T1294" s="30"/>
      <c r="U1294" s="22">
        <f t="shared" si="173"/>
        <v>0</v>
      </c>
      <c r="V1294" s="78">
        <f t="shared" si="169"/>
        <v>0</v>
      </c>
      <c r="W1294" s="22">
        <f t="shared" si="174"/>
        <v>0</v>
      </c>
      <c r="X1294" s="76"/>
      <c r="Y1294" s="22">
        <f>IF(OR(X1294="",X1294=ФИО!$Q$8),0,IF(COUNTIF(X:X,X1294)=1,0,1))</f>
        <v>0</v>
      </c>
      <c r="AA1294" s="2">
        <f>INDEX(ФИО!B:B,SUMIFS(ФИО!D:D,ФИО!Q:Q,БЮДЖЕТ!X1294))</f>
        <v>0</v>
      </c>
    </row>
    <row r="1295" spans="1:27" x14ac:dyDescent="0.25">
      <c r="A1295" s="1"/>
      <c r="B1295" s="5">
        <f t="shared" si="175"/>
        <v>1295</v>
      </c>
      <c r="C1295" s="5" t="str">
        <f t="shared" ref="C1295:C1358" si="176">IF(OR(P1295="",C1294=""),"",C1294+1)</f>
        <v/>
      </c>
      <c r="D1295" s="99"/>
      <c r="E1295" s="103">
        <f>SUMIFS(ID!$H:$H,ID!$F:$F,$D1295)</f>
        <v>0</v>
      </c>
      <c r="F1295" s="99"/>
      <c r="G1295" s="103">
        <f>SUMIFS(ID!$L:$L,ID!$J:$J,$F1295)</f>
        <v>0</v>
      </c>
      <c r="H1295" s="99"/>
      <c r="I1295" s="103">
        <f>SUMIFS(ID!$P:$P,ID!$N:$N,$H1295)</f>
        <v>0</v>
      </c>
      <c r="J1295" s="99"/>
      <c r="K1295" s="103">
        <f>SUMIFS(ID!$T:$T,ID!$R:$R,$J1295)</f>
        <v>0</v>
      </c>
      <c r="L1295" s="99"/>
      <c r="M1295" s="103">
        <f>SUMIFS(ID!$X:$X,ID!$V:$V,$L1295)</f>
        <v>0</v>
      </c>
      <c r="N1295" s="99"/>
      <c r="O1295" s="103">
        <f>SUMIFS(ID!$AD:$AD,ID!$AB:$AB,$N1295)</f>
        <v>0</v>
      </c>
      <c r="P1295" s="99" t="str">
        <f t="shared" si="171"/>
        <v/>
      </c>
      <c r="Q1295" s="22">
        <f t="shared" si="170"/>
        <v>0</v>
      </c>
      <c r="R1295" s="30"/>
      <c r="S1295" s="22">
        <f t="shared" si="172"/>
        <v>0</v>
      </c>
      <c r="T1295" s="30"/>
      <c r="U1295" s="22">
        <f t="shared" si="173"/>
        <v>0</v>
      </c>
      <c r="V1295" s="78">
        <f t="shared" si="169"/>
        <v>0</v>
      </c>
      <c r="W1295" s="22">
        <f t="shared" si="174"/>
        <v>0</v>
      </c>
      <c r="X1295" s="76"/>
      <c r="Y1295" s="22">
        <f>IF(OR(X1295="",X1295=ФИО!$Q$8),0,IF(COUNTIF(X:X,X1295)=1,0,1))</f>
        <v>0</v>
      </c>
      <c r="AA1295" s="2">
        <f>INDEX(ФИО!B:B,SUMIFS(ФИО!D:D,ФИО!Q:Q,БЮДЖЕТ!X1295))</f>
        <v>0</v>
      </c>
    </row>
    <row r="1296" spans="1:27" x14ac:dyDescent="0.25">
      <c r="A1296" s="1"/>
      <c r="B1296" s="5">
        <f t="shared" si="175"/>
        <v>1296</v>
      </c>
      <c r="C1296" s="5" t="str">
        <f t="shared" si="176"/>
        <v/>
      </c>
      <c r="D1296" s="99"/>
      <c r="E1296" s="103">
        <f>SUMIFS(ID!$H:$H,ID!$F:$F,$D1296)</f>
        <v>0</v>
      </c>
      <c r="F1296" s="99"/>
      <c r="G1296" s="103">
        <f>SUMIFS(ID!$L:$L,ID!$J:$J,$F1296)</f>
        <v>0</v>
      </c>
      <c r="H1296" s="99"/>
      <c r="I1296" s="103">
        <f>SUMIFS(ID!$P:$P,ID!$N:$N,$H1296)</f>
        <v>0</v>
      </c>
      <c r="J1296" s="99"/>
      <c r="K1296" s="103">
        <f>SUMIFS(ID!$T:$T,ID!$R:$R,$J1296)</f>
        <v>0</v>
      </c>
      <c r="L1296" s="99"/>
      <c r="M1296" s="103">
        <f>SUMIFS(ID!$X:$X,ID!$V:$V,$L1296)</f>
        <v>0</v>
      </c>
      <c r="N1296" s="99"/>
      <c r="O1296" s="103">
        <f>SUMIFS(ID!$AD:$AD,ID!$AB:$AB,$N1296)</f>
        <v>0</v>
      </c>
      <c r="P1296" s="99" t="str">
        <f t="shared" si="171"/>
        <v/>
      </c>
      <c r="Q1296" s="22">
        <f t="shared" si="170"/>
        <v>0</v>
      </c>
      <c r="R1296" s="30"/>
      <c r="S1296" s="22">
        <f t="shared" si="172"/>
        <v>0</v>
      </c>
      <c r="T1296" s="30"/>
      <c r="U1296" s="22">
        <f t="shared" si="173"/>
        <v>0</v>
      </c>
      <c r="V1296" s="78">
        <f t="shared" si="169"/>
        <v>0</v>
      </c>
      <c r="W1296" s="22">
        <f t="shared" si="174"/>
        <v>0</v>
      </c>
      <c r="X1296" s="76"/>
      <c r="Y1296" s="22">
        <f>IF(OR(X1296="",X1296=ФИО!$Q$8),0,IF(COUNTIF(X:X,X1296)=1,0,1))</f>
        <v>0</v>
      </c>
      <c r="AA1296" s="2">
        <f>INDEX(ФИО!B:B,SUMIFS(ФИО!D:D,ФИО!Q:Q,БЮДЖЕТ!X1296))</f>
        <v>0</v>
      </c>
    </row>
    <row r="1297" spans="1:27" x14ac:dyDescent="0.25">
      <c r="A1297" s="1"/>
      <c r="B1297" s="5">
        <f t="shared" si="175"/>
        <v>1297</v>
      </c>
      <c r="C1297" s="5" t="str">
        <f t="shared" si="176"/>
        <v/>
      </c>
      <c r="D1297" s="99"/>
      <c r="E1297" s="103">
        <f>SUMIFS(ID!$H:$H,ID!$F:$F,$D1297)</f>
        <v>0</v>
      </c>
      <c r="F1297" s="99"/>
      <c r="G1297" s="103">
        <f>SUMIFS(ID!$L:$L,ID!$J:$J,$F1297)</f>
        <v>0</v>
      </c>
      <c r="H1297" s="99"/>
      <c r="I1297" s="103">
        <f>SUMIFS(ID!$P:$P,ID!$N:$N,$H1297)</f>
        <v>0</v>
      </c>
      <c r="J1297" s="99"/>
      <c r="K1297" s="103">
        <f>SUMIFS(ID!$T:$T,ID!$R:$R,$J1297)</f>
        <v>0</v>
      </c>
      <c r="L1297" s="99"/>
      <c r="M1297" s="103">
        <f>SUMIFS(ID!$X:$X,ID!$V:$V,$L1297)</f>
        <v>0</v>
      </c>
      <c r="N1297" s="99"/>
      <c r="O1297" s="103">
        <f>SUMIFS(ID!$AD:$AD,ID!$AB:$AB,$N1297)</f>
        <v>0</v>
      </c>
      <c r="P1297" s="99" t="str">
        <f t="shared" si="171"/>
        <v/>
      </c>
      <c r="Q1297" s="22">
        <f t="shared" si="170"/>
        <v>0</v>
      </c>
      <c r="R1297" s="30"/>
      <c r="S1297" s="22">
        <f t="shared" si="172"/>
        <v>0</v>
      </c>
      <c r="T1297" s="30"/>
      <c r="U1297" s="22">
        <f t="shared" si="173"/>
        <v>0</v>
      </c>
      <c r="V1297" s="78">
        <f t="shared" si="169"/>
        <v>0</v>
      </c>
      <c r="W1297" s="22">
        <f t="shared" si="174"/>
        <v>0</v>
      </c>
      <c r="X1297" s="76"/>
      <c r="Y1297" s="22">
        <f>IF(OR(X1297="",X1297=ФИО!$Q$8),0,IF(COUNTIF(X:X,X1297)=1,0,1))</f>
        <v>0</v>
      </c>
      <c r="AA1297" s="2">
        <f>INDEX(ФИО!B:B,SUMIFS(ФИО!D:D,ФИО!Q:Q,БЮДЖЕТ!X1297))</f>
        <v>0</v>
      </c>
    </row>
    <row r="1298" spans="1:27" x14ac:dyDescent="0.25">
      <c r="A1298" s="1"/>
      <c r="B1298" s="5">
        <f t="shared" si="175"/>
        <v>1298</v>
      </c>
      <c r="C1298" s="5" t="str">
        <f t="shared" si="176"/>
        <v/>
      </c>
      <c r="D1298" s="99"/>
      <c r="E1298" s="103">
        <f>SUMIFS(ID!$H:$H,ID!$F:$F,$D1298)</f>
        <v>0</v>
      </c>
      <c r="F1298" s="99"/>
      <c r="G1298" s="103">
        <f>SUMIFS(ID!$L:$L,ID!$J:$J,$F1298)</f>
        <v>0</v>
      </c>
      <c r="H1298" s="99"/>
      <c r="I1298" s="103">
        <f>SUMIFS(ID!$P:$P,ID!$N:$N,$H1298)</f>
        <v>0</v>
      </c>
      <c r="J1298" s="99"/>
      <c r="K1298" s="103">
        <f>SUMIFS(ID!$T:$T,ID!$R:$R,$J1298)</f>
        <v>0</v>
      </c>
      <c r="L1298" s="99"/>
      <c r="M1298" s="103">
        <f>SUMIFS(ID!$X:$X,ID!$V:$V,$L1298)</f>
        <v>0</v>
      </c>
      <c r="N1298" s="99"/>
      <c r="O1298" s="103">
        <f>SUMIFS(ID!$AD:$AD,ID!$AB:$AB,$N1298)</f>
        <v>0</v>
      </c>
      <c r="P1298" s="99" t="str">
        <f t="shared" si="171"/>
        <v/>
      </c>
      <c r="Q1298" s="22">
        <f t="shared" si="170"/>
        <v>0</v>
      </c>
      <c r="R1298" s="30"/>
      <c r="S1298" s="22">
        <f t="shared" si="172"/>
        <v>0</v>
      </c>
      <c r="T1298" s="30"/>
      <c r="U1298" s="22">
        <f t="shared" si="173"/>
        <v>0</v>
      </c>
      <c r="V1298" s="78">
        <f t="shared" si="169"/>
        <v>0</v>
      </c>
      <c r="W1298" s="22">
        <f t="shared" si="174"/>
        <v>0</v>
      </c>
      <c r="X1298" s="76"/>
      <c r="Y1298" s="22">
        <f>IF(OR(X1298="",X1298=ФИО!$Q$8),0,IF(COUNTIF(X:X,X1298)=1,0,1))</f>
        <v>0</v>
      </c>
      <c r="AA1298" s="2">
        <f>INDEX(ФИО!B:B,SUMIFS(ФИО!D:D,ФИО!Q:Q,БЮДЖЕТ!X1298))</f>
        <v>0</v>
      </c>
    </row>
    <row r="1299" spans="1:27" x14ac:dyDescent="0.25">
      <c r="A1299" s="1"/>
      <c r="B1299" s="5">
        <f t="shared" si="175"/>
        <v>1299</v>
      </c>
      <c r="C1299" s="5" t="str">
        <f t="shared" si="176"/>
        <v/>
      </c>
      <c r="D1299" s="99"/>
      <c r="E1299" s="103">
        <f>SUMIFS(ID!$H:$H,ID!$F:$F,$D1299)</f>
        <v>0</v>
      </c>
      <c r="F1299" s="99"/>
      <c r="G1299" s="103">
        <f>SUMIFS(ID!$L:$L,ID!$J:$J,$F1299)</f>
        <v>0</v>
      </c>
      <c r="H1299" s="99"/>
      <c r="I1299" s="103">
        <f>SUMIFS(ID!$P:$P,ID!$N:$N,$H1299)</f>
        <v>0</v>
      </c>
      <c r="J1299" s="99"/>
      <c r="K1299" s="103">
        <f>SUMIFS(ID!$T:$T,ID!$R:$R,$J1299)</f>
        <v>0</v>
      </c>
      <c r="L1299" s="99"/>
      <c r="M1299" s="103">
        <f>SUMIFS(ID!$X:$X,ID!$V:$V,$L1299)</f>
        <v>0</v>
      </c>
      <c r="N1299" s="99"/>
      <c r="O1299" s="103">
        <f>SUMIFS(ID!$AD:$AD,ID!$AB:$AB,$N1299)</f>
        <v>0</v>
      </c>
      <c r="P1299" s="99" t="str">
        <f t="shared" si="171"/>
        <v/>
      </c>
      <c r="Q1299" s="22">
        <f t="shared" si="170"/>
        <v>0</v>
      </c>
      <c r="R1299" s="30"/>
      <c r="S1299" s="22">
        <f t="shared" si="172"/>
        <v>0</v>
      </c>
      <c r="T1299" s="30"/>
      <c r="U1299" s="22">
        <f t="shared" si="173"/>
        <v>0</v>
      </c>
      <c r="V1299" s="78">
        <f t="shared" si="169"/>
        <v>0</v>
      </c>
      <c r="W1299" s="22">
        <f t="shared" si="174"/>
        <v>0</v>
      </c>
      <c r="X1299" s="76"/>
      <c r="Y1299" s="22">
        <f>IF(OR(X1299="",X1299=ФИО!$Q$8),0,IF(COUNTIF(X:X,X1299)=1,0,1))</f>
        <v>0</v>
      </c>
      <c r="AA1299" s="2">
        <f>INDEX(ФИО!B:B,SUMIFS(ФИО!D:D,ФИО!Q:Q,БЮДЖЕТ!X1299))</f>
        <v>0</v>
      </c>
    </row>
    <row r="1300" spans="1:27" x14ac:dyDescent="0.25">
      <c r="A1300" s="1"/>
      <c r="B1300" s="5">
        <f t="shared" si="175"/>
        <v>1300</v>
      </c>
      <c r="C1300" s="5" t="str">
        <f t="shared" si="176"/>
        <v/>
      </c>
      <c r="D1300" s="99"/>
      <c r="E1300" s="103">
        <f>SUMIFS(ID!$H:$H,ID!$F:$F,$D1300)</f>
        <v>0</v>
      </c>
      <c r="F1300" s="99"/>
      <c r="G1300" s="103">
        <f>SUMIFS(ID!$L:$L,ID!$J:$J,$F1300)</f>
        <v>0</v>
      </c>
      <c r="H1300" s="99"/>
      <c r="I1300" s="103">
        <f>SUMIFS(ID!$P:$P,ID!$N:$N,$H1300)</f>
        <v>0</v>
      </c>
      <c r="J1300" s="99"/>
      <c r="K1300" s="103">
        <f>SUMIFS(ID!$T:$T,ID!$R:$R,$J1300)</f>
        <v>0</v>
      </c>
      <c r="L1300" s="99"/>
      <c r="M1300" s="103">
        <f>SUMIFS(ID!$X:$X,ID!$V:$V,$L1300)</f>
        <v>0</v>
      </c>
      <c r="N1300" s="99"/>
      <c r="O1300" s="103">
        <f>SUMIFS(ID!$AD:$AD,ID!$AB:$AB,$N1300)</f>
        <v>0</v>
      </c>
      <c r="P1300" s="99" t="str">
        <f t="shared" si="171"/>
        <v/>
      </c>
      <c r="Q1300" s="22">
        <f t="shared" si="170"/>
        <v>0</v>
      </c>
      <c r="R1300" s="30"/>
      <c r="S1300" s="22">
        <f t="shared" si="172"/>
        <v>0</v>
      </c>
      <c r="T1300" s="30"/>
      <c r="U1300" s="22">
        <f t="shared" si="173"/>
        <v>0</v>
      </c>
      <c r="V1300" s="78">
        <f t="shared" si="169"/>
        <v>0</v>
      </c>
      <c r="W1300" s="22">
        <f t="shared" si="174"/>
        <v>0</v>
      </c>
      <c r="X1300" s="76"/>
      <c r="Y1300" s="22">
        <f>IF(OR(X1300="",X1300=ФИО!$Q$8),0,IF(COUNTIF(X:X,X1300)=1,0,1))</f>
        <v>0</v>
      </c>
      <c r="AA1300" s="2">
        <f>INDEX(ФИО!B:B,SUMIFS(ФИО!D:D,ФИО!Q:Q,БЮДЖЕТ!X1300))</f>
        <v>0</v>
      </c>
    </row>
    <row r="1301" spans="1:27" x14ac:dyDescent="0.25">
      <c r="A1301" s="1"/>
      <c r="B1301" s="5">
        <f t="shared" si="175"/>
        <v>1301</v>
      </c>
      <c r="C1301" s="5" t="str">
        <f t="shared" si="176"/>
        <v/>
      </c>
      <c r="D1301" s="99"/>
      <c r="E1301" s="103">
        <f>SUMIFS(ID!$H:$H,ID!$F:$F,$D1301)</f>
        <v>0</v>
      </c>
      <c r="F1301" s="99"/>
      <c r="G1301" s="103">
        <f>SUMIFS(ID!$L:$L,ID!$J:$J,$F1301)</f>
        <v>0</v>
      </c>
      <c r="H1301" s="99"/>
      <c r="I1301" s="103">
        <f>SUMIFS(ID!$P:$P,ID!$N:$N,$H1301)</f>
        <v>0</v>
      </c>
      <c r="J1301" s="99"/>
      <c r="K1301" s="103">
        <f>SUMIFS(ID!$T:$T,ID!$R:$R,$J1301)</f>
        <v>0</v>
      </c>
      <c r="L1301" s="99"/>
      <c r="M1301" s="103">
        <f>SUMIFS(ID!$X:$X,ID!$V:$V,$L1301)</f>
        <v>0</v>
      </c>
      <c r="N1301" s="99"/>
      <c r="O1301" s="103">
        <f>SUMIFS(ID!$AD:$AD,ID!$AB:$AB,$N1301)</f>
        <v>0</v>
      </c>
      <c r="P1301" s="99" t="str">
        <f t="shared" si="171"/>
        <v/>
      </c>
      <c r="Q1301" s="22">
        <f t="shared" si="170"/>
        <v>0</v>
      </c>
      <c r="R1301" s="30"/>
      <c r="S1301" s="22">
        <f t="shared" si="172"/>
        <v>0</v>
      </c>
      <c r="T1301" s="30"/>
      <c r="U1301" s="22">
        <f t="shared" si="173"/>
        <v>0</v>
      </c>
      <c r="V1301" s="78">
        <f t="shared" si="169"/>
        <v>0</v>
      </c>
      <c r="W1301" s="22">
        <f t="shared" si="174"/>
        <v>0</v>
      </c>
      <c r="X1301" s="76"/>
      <c r="Y1301" s="22">
        <f>IF(OR(X1301="",X1301=ФИО!$Q$8),0,IF(COUNTIF(X:X,X1301)=1,0,1))</f>
        <v>0</v>
      </c>
      <c r="AA1301" s="2">
        <f>INDEX(ФИО!B:B,SUMIFS(ФИО!D:D,ФИО!Q:Q,БЮДЖЕТ!X1301))</f>
        <v>0</v>
      </c>
    </row>
    <row r="1302" spans="1:27" x14ac:dyDescent="0.25">
      <c r="A1302" s="1"/>
      <c r="B1302" s="5">
        <f t="shared" si="175"/>
        <v>1302</v>
      </c>
      <c r="C1302" s="5" t="str">
        <f t="shared" si="176"/>
        <v/>
      </c>
      <c r="D1302" s="99"/>
      <c r="E1302" s="103">
        <f>SUMIFS(ID!$H:$H,ID!$F:$F,$D1302)</f>
        <v>0</v>
      </c>
      <c r="F1302" s="99"/>
      <c r="G1302" s="103">
        <f>SUMIFS(ID!$L:$L,ID!$J:$J,$F1302)</f>
        <v>0</v>
      </c>
      <c r="H1302" s="99"/>
      <c r="I1302" s="103">
        <f>SUMIFS(ID!$P:$P,ID!$N:$N,$H1302)</f>
        <v>0</v>
      </c>
      <c r="J1302" s="99"/>
      <c r="K1302" s="103">
        <f>SUMIFS(ID!$T:$T,ID!$R:$R,$J1302)</f>
        <v>0</v>
      </c>
      <c r="L1302" s="99"/>
      <c r="M1302" s="103">
        <f>SUMIFS(ID!$X:$X,ID!$V:$V,$L1302)</f>
        <v>0</v>
      </c>
      <c r="N1302" s="99"/>
      <c r="O1302" s="103">
        <f>SUMIFS(ID!$AD:$AD,ID!$AB:$AB,$N1302)</f>
        <v>0</v>
      </c>
      <c r="P1302" s="99" t="str">
        <f t="shared" si="171"/>
        <v/>
      </c>
      <c r="Q1302" s="22">
        <f t="shared" si="170"/>
        <v>0</v>
      </c>
      <c r="R1302" s="30"/>
      <c r="S1302" s="22">
        <f t="shared" si="172"/>
        <v>0</v>
      </c>
      <c r="T1302" s="30"/>
      <c r="U1302" s="22">
        <f t="shared" si="173"/>
        <v>0</v>
      </c>
      <c r="V1302" s="78">
        <f t="shared" si="169"/>
        <v>0</v>
      </c>
      <c r="W1302" s="22">
        <f t="shared" si="174"/>
        <v>0</v>
      </c>
      <c r="X1302" s="76"/>
      <c r="Y1302" s="22">
        <f>IF(OR(X1302="",X1302=ФИО!$Q$8),0,IF(COUNTIF(X:X,X1302)=1,0,1))</f>
        <v>0</v>
      </c>
      <c r="AA1302" s="2">
        <f>INDEX(ФИО!B:B,SUMIFS(ФИО!D:D,ФИО!Q:Q,БЮДЖЕТ!X1302))</f>
        <v>0</v>
      </c>
    </row>
    <row r="1303" spans="1:27" x14ac:dyDescent="0.25">
      <c r="A1303" s="1"/>
      <c r="B1303" s="5">
        <f t="shared" si="175"/>
        <v>1303</v>
      </c>
      <c r="C1303" s="5" t="str">
        <f t="shared" si="176"/>
        <v/>
      </c>
      <c r="D1303" s="99"/>
      <c r="E1303" s="103">
        <f>SUMIFS(ID!$H:$H,ID!$F:$F,$D1303)</f>
        <v>0</v>
      </c>
      <c r="F1303" s="99"/>
      <c r="G1303" s="103">
        <f>SUMIFS(ID!$L:$L,ID!$J:$J,$F1303)</f>
        <v>0</v>
      </c>
      <c r="H1303" s="99"/>
      <c r="I1303" s="103">
        <f>SUMIFS(ID!$P:$P,ID!$N:$N,$H1303)</f>
        <v>0</v>
      </c>
      <c r="J1303" s="99"/>
      <c r="K1303" s="103">
        <f>SUMIFS(ID!$T:$T,ID!$R:$R,$J1303)</f>
        <v>0</v>
      </c>
      <c r="L1303" s="99"/>
      <c r="M1303" s="103">
        <f>SUMIFS(ID!$X:$X,ID!$V:$V,$L1303)</f>
        <v>0</v>
      </c>
      <c r="N1303" s="99"/>
      <c r="O1303" s="103">
        <f>SUMIFS(ID!$AD:$AD,ID!$AB:$AB,$N1303)</f>
        <v>0</v>
      </c>
      <c r="P1303" s="99" t="str">
        <f t="shared" si="171"/>
        <v/>
      </c>
      <c r="Q1303" s="22">
        <f t="shared" si="170"/>
        <v>0</v>
      </c>
      <c r="R1303" s="30"/>
      <c r="S1303" s="22">
        <f t="shared" si="172"/>
        <v>0</v>
      </c>
      <c r="T1303" s="30"/>
      <c r="U1303" s="22">
        <f t="shared" si="173"/>
        <v>0</v>
      </c>
      <c r="V1303" s="78">
        <f t="shared" si="169"/>
        <v>0</v>
      </c>
      <c r="W1303" s="22">
        <f t="shared" si="174"/>
        <v>0</v>
      </c>
      <c r="X1303" s="76"/>
      <c r="Y1303" s="22">
        <f>IF(OR(X1303="",X1303=ФИО!$Q$8),0,IF(COUNTIF(X:X,X1303)=1,0,1))</f>
        <v>0</v>
      </c>
      <c r="AA1303" s="2">
        <f>INDEX(ФИО!B:B,SUMIFS(ФИО!D:D,ФИО!Q:Q,БЮДЖЕТ!X1303))</f>
        <v>0</v>
      </c>
    </row>
    <row r="1304" spans="1:27" x14ac:dyDescent="0.25">
      <c r="A1304" s="1"/>
      <c r="B1304" s="5">
        <f t="shared" si="175"/>
        <v>1304</v>
      </c>
      <c r="C1304" s="5" t="str">
        <f t="shared" si="176"/>
        <v/>
      </c>
      <c r="D1304" s="99"/>
      <c r="E1304" s="103">
        <f>SUMIFS(ID!$H:$H,ID!$F:$F,$D1304)</f>
        <v>0</v>
      </c>
      <c r="F1304" s="99"/>
      <c r="G1304" s="103">
        <f>SUMIFS(ID!$L:$L,ID!$J:$J,$F1304)</f>
        <v>0</v>
      </c>
      <c r="H1304" s="99"/>
      <c r="I1304" s="103">
        <f>SUMIFS(ID!$P:$P,ID!$N:$N,$H1304)</f>
        <v>0</v>
      </c>
      <c r="J1304" s="99"/>
      <c r="K1304" s="103">
        <f>SUMIFS(ID!$T:$T,ID!$R:$R,$J1304)</f>
        <v>0</v>
      </c>
      <c r="L1304" s="99"/>
      <c r="M1304" s="103">
        <f>SUMIFS(ID!$X:$X,ID!$V:$V,$L1304)</f>
        <v>0</v>
      </c>
      <c r="N1304" s="99"/>
      <c r="O1304" s="103">
        <f>SUMIFS(ID!$AD:$AD,ID!$AB:$AB,$N1304)</f>
        <v>0</v>
      </c>
      <c r="P1304" s="99" t="str">
        <f t="shared" si="171"/>
        <v/>
      </c>
      <c r="Q1304" s="22">
        <f t="shared" si="170"/>
        <v>0</v>
      </c>
      <c r="R1304" s="30"/>
      <c r="S1304" s="22">
        <f t="shared" si="172"/>
        <v>0</v>
      </c>
      <c r="T1304" s="30"/>
      <c r="U1304" s="22">
        <f t="shared" si="173"/>
        <v>0</v>
      </c>
      <c r="V1304" s="78">
        <f t="shared" si="169"/>
        <v>0</v>
      </c>
      <c r="W1304" s="22">
        <f t="shared" si="174"/>
        <v>0</v>
      </c>
      <c r="X1304" s="76"/>
      <c r="Y1304" s="22">
        <f>IF(OR(X1304="",X1304=ФИО!$Q$8),0,IF(COUNTIF(X:X,X1304)=1,0,1))</f>
        <v>0</v>
      </c>
      <c r="AA1304" s="2">
        <f>INDEX(ФИО!B:B,SUMIFS(ФИО!D:D,ФИО!Q:Q,БЮДЖЕТ!X1304))</f>
        <v>0</v>
      </c>
    </row>
    <row r="1305" spans="1:27" x14ac:dyDescent="0.25">
      <c r="A1305" s="1"/>
      <c r="B1305" s="5">
        <f t="shared" si="175"/>
        <v>1305</v>
      </c>
      <c r="C1305" s="5" t="str">
        <f t="shared" si="176"/>
        <v/>
      </c>
      <c r="D1305" s="99"/>
      <c r="E1305" s="103">
        <f>SUMIFS(ID!$H:$H,ID!$F:$F,$D1305)</f>
        <v>0</v>
      </c>
      <c r="F1305" s="99"/>
      <c r="G1305" s="103">
        <f>SUMIFS(ID!$L:$L,ID!$J:$J,$F1305)</f>
        <v>0</v>
      </c>
      <c r="H1305" s="99"/>
      <c r="I1305" s="103">
        <f>SUMIFS(ID!$P:$P,ID!$N:$N,$H1305)</f>
        <v>0</v>
      </c>
      <c r="J1305" s="99"/>
      <c r="K1305" s="103">
        <f>SUMIFS(ID!$T:$T,ID!$R:$R,$J1305)</f>
        <v>0</v>
      </c>
      <c r="L1305" s="99"/>
      <c r="M1305" s="103">
        <f>SUMIFS(ID!$X:$X,ID!$V:$V,$L1305)</f>
        <v>0</v>
      </c>
      <c r="N1305" s="99"/>
      <c r="O1305" s="103">
        <f>SUMIFS(ID!$AD:$AD,ID!$AB:$AB,$N1305)</f>
        <v>0</v>
      </c>
      <c r="P1305" s="99" t="str">
        <f t="shared" si="171"/>
        <v/>
      </c>
      <c r="Q1305" s="22">
        <f t="shared" si="170"/>
        <v>0</v>
      </c>
      <c r="R1305" s="30"/>
      <c r="S1305" s="22">
        <f t="shared" si="172"/>
        <v>0</v>
      </c>
      <c r="T1305" s="30"/>
      <c r="U1305" s="22">
        <f t="shared" si="173"/>
        <v>0</v>
      </c>
      <c r="V1305" s="78">
        <f t="shared" si="169"/>
        <v>0</v>
      </c>
      <c r="W1305" s="22">
        <f t="shared" si="174"/>
        <v>0</v>
      </c>
      <c r="X1305" s="76"/>
      <c r="Y1305" s="22">
        <f>IF(OR(X1305="",X1305=ФИО!$Q$8),0,IF(COUNTIF(X:X,X1305)=1,0,1))</f>
        <v>0</v>
      </c>
      <c r="AA1305" s="2">
        <f>INDEX(ФИО!B:B,SUMIFS(ФИО!D:D,ФИО!Q:Q,БЮДЖЕТ!X1305))</f>
        <v>0</v>
      </c>
    </row>
    <row r="1306" spans="1:27" x14ac:dyDescent="0.25">
      <c r="A1306" s="1"/>
      <c r="B1306" s="5">
        <f t="shared" si="175"/>
        <v>1306</v>
      </c>
      <c r="C1306" s="5" t="str">
        <f t="shared" si="176"/>
        <v/>
      </c>
      <c r="D1306" s="99"/>
      <c r="E1306" s="103">
        <f>SUMIFS(ID!$H:$H,ID!$F:$F,$D1306)</f>
        <v>0</v>
      </c>
      <c r="F1306" s="99"/>
      <c r="G1306" s="103">
        <f>SUMIFS(ID!$L:$L,ID!$J:$J,$F1306)</f>
        <v>0</v>
      </c>
      <c r="H1306" s="99"/>
      <c r="I1306" s="103">
        <f>SUMIFS(ID!$P:$P,ID!$N:$N,$H1306)</f>
        <v>0</v>
      </c>
      <c r="J1306" s="99"/>
      <c r="K1306" s="103">
        <f>SUMIFS(ID!$T:$T,ID!$R:$R,$J1306)</f>
        <v>0</v>
      </c>
      <c r="L1306" s="99"/>
      <c r="M1306" s="103">
        <f>SUMIFS(ID!$X:$X,ID!$V:$V,$L1306)</f>
        <v>0</v>
      </c>
      <c r="N1306" s="99"/>
      <c r="O1306" s="103">
        <f>SUMIFS(ID!$AD:$AD,ID!$AB:$AB,$N1306)</f>
        <v>0</v>
      </c>
      <c r="P1306" s="99" t="str">
        <f t="shared" si="171"/>
        <v/>
      </c>
      <c r="Q1306" s="22">
        <f t="shared" si="170"/>
        <v>0</v>
      </c>
      <c r="R1306" s="30"/>
      <c r="S1306" s="22">
        <f t="shared" si="172"/>
        <v>0</v>
      </c>
      <c r="T1306" s="30"/>
      <c r="U1306" s="22">
        <f t="shared" si="173"/>
        <v>0</v>
      </c>
      <c r="V1306" s="78">
        <f t="shared" si="169"/>
        <v>0</v>
      </c>
      <c r="W1306" s="22">
        <f t="shared" si="174"/>
        <v>0</v>
      </c>
      <c r="X1306" s="76"/>
      <c r="Y1306" s="22">
        <f>IF(OR(X1306="",X1306=ФИО!$Q$8),0,IF(COUNTIF(X:X,X1306)=1,0,1))</f>
        <v>0</v>
      </c>
      <c r="AA1306" s="2">
        <f>INDEX(ФИО!B:B,SUMIFS(ФИО!D:D,ФИО!Q:Q,БЮДЖЕТ!X1306))</f>
        <v>0</v>
      </c>
    </row>
    <row r="1307" spans="1:27" x14ac:dyDescent="0.25">
      <c r="A1307" s="1"/>
      <c r="B1307" s="5">
        <f t="shared" si="175"/>
        <v>1307</v>
      </c>
      <c r="C1307" s="5" t="str">
        <f t="shared" si="176"/>
        <v/>
      </c>
      <c r="D1307" s="99"/>
      <c r="E1307" s="103">
        <f>SUMIFS(ID!$H:$H,ID!$F:$F,$D1307)</f>
        <v>0</v>
      </c>
      <c r="F1307" s="99"/>
      <c r="G1307" s="103">
        <f>SUMIFS(ID!$L:$L,ID!$J:$J,$F1307)</f>
        <v>0</v>
      </c>
      <c r="H1307" s="99"/>
      <c r="I1307" s="103">
        <f>SUMIFS(ID!$P:$P,ID!$N:$N,$H1307)</f>
        <v>0</v>
      </c>
      <c r="J1307" s="99"/>
      <c r="K1307" s="103">
        <f>SUMIFS(ID!$T:$T,ID!$R:$R,$J1307)</f>
        <v>0</v>
      </c>
      <c r="L1307" s="99"/>
      <c r="M1307" s="103">
        <f>SUMIFS(ID!$X:$X,ID!$V:$V,$L1307)</f>
        <v>0</v>
      </c>
      <c r="N1307" s="99"/>
      <c r="O1307" s="103">
        <f>SUMIFS(ID!$AD:$AD,ID!$AB:$AB,$N1307)</f>
        <v>0</v>
      </c>
      <c r="P1307" s="99" t="str">
        <f t="shared" si="171"/>
        <v/>
      </c>
      <c r="Q1307" s="22">
        <f t="shared" si="170"/>
        <v>0</v>
      </c>
      <c r="R1307" s="30"/>
      <c r="S1307" s="22">
        <f t="shared" si="172"/>
        <v>0</v>
      </c>
      <c r="T1307" s="30"/>
      <c r="U1307" s="22">
        <f t="shared" si="173"/>
        <v>0</v>
      </c>
      <c r="V1307" s="78">
        <f t="shared" si="169"/>
        <v>0</v>
      </c>
      <c r="W1307" s="22">
        <f t="shared" si="174"/>
        <v>0</v>
      </c>
      <c r="X1307" s="76"/>
      <c r="Y1307" s="22">
        <f>IF(OR(X1307="",X1307=ФИО!$Q$8),0,IF(COUNTIF(X:X,X1307)=1,0,1))</f>
        <v>0</v>
      </c>
      <c r="AA1307" s="2">
        <f>INDEX(ФИО!B:B,SUMIFS(ФИО!D:D,ФИО!Q:Q,БЮДЖЕТ!X1307))</f>
        <v>0</v>
      </c>
    </row>
    <row r="1308" spans="1:27" x14ac:dyDescent="0.25">
      <c r="A1308" s="1"/>
      <c r="B1308" s="5">
        <f t="shared" si="175"/>
        <v>1308</v>
      </c>
      <c r="C1308" s="5" t="str">
        <f t="shared" si="176"/>
        <v/>
      </c>
      <c r="D1308" s="99"/>
      <c r="E1308" s="103">
        <f>SUMIFS(ID!$H:$H,ID!$F:$F,$D1308)</f>
        <v>0</v>
      </c>
      <c r="F1308" s="99"/>
      <c r="G1308" s="103">
        <f>SUMIFS(ID!$L:$L,ID!$J:$J,$F1308)</f>
        <v>0</v>
      </c>
      <c r="H1308" s="99"/>
      <c r="I1308" s="103">
        <f>SUMIFS(ID!$P:$P,ID!$N:$N,$H1308)</f>
        <v>0</v>
      </c>
      <c r="J1308" s="99"/>
      <c r="K1308" s="103">
        <f>SUMIFS(ID!$T:$T,ID!$R:$R,$J1308)</f>
        <v>0</v>
      </c>
      <c r="L1308" s="99"/>
      <c r="M1308" s="103">
        <f>SUMIFS(ID!$X:$X,ID!$V:$V,$L1308)</f>
        <v>0</v>
      </c>
      <c r="N1308" s="99"/>
      <c r="O1308" s="103">
        <f>SUMIFS(ID!$AD:$AD,ID!$AB:$AB,$N1308)</f>
        <v>0</v>
      </c>
      <c r="P1308" s="99" t="str">
        <f t="shared" si="171"/>
        <v/>
      </c>
      <c r="Q1308" s="22">
        <f t="shared" si="170"/>
        <v>0</v>
      </c>
      <c r="R1308" s="30"/>
      <c r="S1308" s="22">
        <f t="shared" si="172"/>
        <v>0</v>
      </c>
      <c r="T1308" s="30"/>
      <c r="U1308" s="22">
        <f t="shared" si="173"/>
        <v>0</v>
      </c>
      <c r="V1308" s="78">
        <f t="shared" si="169"/>
        <v>0</v>
      </c>
      <c r="W1308" s="22">
        <f t="shared" si="174"/>
        <v>0</v>
      </c>
      <c r="X1308" s="76"/>
      <c r="Y1308" s="22">
        <f>IF(OR(X1308="",X1308=ФИО!$Q$8),0,IF(COUNTIF(X:X,X1308)=1,0,1))</f>
        <v>0</v>
      </c>
      <c r="AA1308" s="2">
        <f>INDEX(ФИО!B:B,SUMIFS(ФИО!D:D,ФИО!Q:Q,БЮДЖЕТ!X1308))</f>
        <v>0</v>
      </c>
    </row>
    <row r="1309" spans="1:27" x14ac:dyDescent="0.25">
      <c r="A1309" s="1"/>
      <c r="B1309" s="5">
        <f t="shared" si="175"/>
        <v>1309</v>
      </c>
      <c r="C1309" s="5" t="str">
        <f t="shared" si="176"/>
        <v/>
      </c>
      <c r="D1309" s="99"/>
      <c r="E1309" s="103">
        <f>SUMIFS(ID!$H:$H,ID!$F:$F,$D1309)</f>
        <v>0</v>
      </c>
      <c r="F1309" s="99"/>
      <c r="G1309" s="103">
        <f>SUMIFS(ID!$L:$L,ID!$J:$J,$F1309)</f>
        <v>0</v>
      </c>
      <c r="H1309" s="99"/>
      <c r="I1309" s="103">
        <f>SUMIFS(ID!$P:$P,ID!$N:$N,$H1309)</f>
        <v>0</v>
      </c>
      <c r="J1309" s="99"/>
      <c r="K1309" s="103">
        <f>SUMIFS(ID!$T:$T,ID!$R:$R,$J1309)</f>
        <v>0</v>
      </c>
      <c r="L1309" s="99"/>
      <c r="M1309" s="103">
        <f>SUMIFS(ID!$X:$X,ID!$V:$V,$L1309)</f>
        <v>0</v>
      </c>
      <c r="N1309" s="99"/>
      <c r="O1309" s="103">
        <f>SUMIFS(ID!$AD:$AD,ID!$AB:$AB,$N1309)</f>
        <v>0</v>
      </c>
      <c r="P1309" s="99" t="str">
        <f t="shared" si="171"/>
        <v/>
      </c>
      <c r="Q1309" s="22">
        <f t="shared" si="170"/>
        <v>0</v>
      </c>
      <c r="R1309" s="30"/>
      <c r="S1309" s="22">
        <f t="shared" si="172"/>
        <v>0</v>
      </c>
      <c r="T1309" s="30"/>
      <c r="U1309" s="22">
        <f t="shared" si="173"/>
        <v>0</v>
      </c>
      <c r="V1309" s="78">
        <f t="shared" si="169"/>
        <v>0</v>
      </c>
      <c r="W1309" s="22">
        <f t="shared" si="174"/>
        <v>0</v>
      </c>
      <c r="X1309" s="76"/>
      <c r="Y1309" s="22">
        <f>IF(OR(X1309="",X1309=ФИО!$Q$8),0,IF(COUNTIF(X:X,X1309)=1,0,1))</f>
        <v>0</v>
      </c>
      <c r="AA1309" s="2">
        <f>INDEX(ФИО!B:B,SUMIFS(ФИО!D:D,ФИО!Q:Q,БЮДЖЕТ!X1309))</f>
        <v>0</v>
      </c>
    </row>
    <row r="1310" spans="1:27" x14ac:dyDescent="0.25">
      <c r="A1310" s="1"/>
      <c r="B1310" s="5">
        <f t="shared" si="175"/>
        <v>1310</v>
      </c>
      <c r="C1310" s="5" t="str">
        <f t="shared" si="176"/>
        <v/>
      </c>
      <c r="D1310" s="99"/>
      <c r="E1310" s="103">
        <f>SUMIFS(ID!$H:$H,ID!$F:$F,$D1310)</f>
        <v>0</v>
      </c>
      <c r="F1310" s="99"/>
      <c r="G1310" s="103">
        <f>SUMIFS(ID!$L:$L,ID!$J:$J,$F1310)</f>
        <v>0</v>
      </c>
      <c r="H1310" s="99"/>
      <c r="I1310" s="103">
        <f>SUMIFS(ID!$P:$P,ID!$N:$N,$H1310)</f>
        <v>0</v>
      </c>
      <c r="J1310" s="99"/>
      <c r="K1310" s="103">
        <f>SUMIFS(ID!$T:$T,ID!$R:$R,$J1310)</f>
        <v>0</v>
      </c>
      <c r="L1310" s="99"/>
      <c r="M1310" s="103">
        <f>SUMIFS(ID!$X:$X,ID!$V:$V,$L1310)</f>
        <v>0</v>
      </c>
      <c r="N1310" s="99"/>
      <c r="O1310" s="103">
        <f>SUMIFS(ID!$AD:$AD,ID!$AB:$AB,$N1310)</f>
        <v>0</v>
      </c>
      <c r="P1310" s="99" t="str">
        <f t="shared" si="171"/>
        <v/>
      </c>
      <c r="Q1310" s="22">
        <f t="shared" si="170"/>
        <v>0</v>
      </c>
      <c r="R1310" s="30"/>
      <c r="S1310" s="22">
        <f t="shared" si="172"/>
        <v>0</v>
      </c>
      <c r="T1310" s="30"/>
      <c r="U1310" s="22">
        <f t="shared" si="173"/>
        <v>0</v>
      </c>
      <c r="V1310" s="78">
        <f t="shared" si="169"/>
        <v>0</v>
      </c>
      <c r="W1310" s="22">
        <f t="shared" si="174"/>
        <v>0</v>
      </c>
      <c r="X1310" s="76"/>
      <c r="Y1310" s="22">
        <f>IF(OR(X1310="",X1310=ФИО!$Q$8),0,IF(COUNTIF(X:X,X1310)=1,0,1))</f>
        <v>0</v>
      </c>
      <c r="AA1310" s="2">
        <f>INDEX(ФИО!B:B,SUMIFS(ФИО!D:D,ФИО!Q:Q,БЮДЖЕТ!X1310))</f>
        <v>0</v>
      </c>
    </row>
    <row r="1311" spans="1:27" x14ac:dyDescent="0.25">
      <c r="A1311" s="1"/>
      <c r="B1311" s="5">
        <f t="shared" si="175"/>
        <v>1311</v>
      </c>
      <c r="C1311" s="5" t="str">
        <f t="shared" si="176"/>
        <v/>
      </c>
      <c r="D1311" s="99"/>
      <c r="E1311" s="103">
        <f>SUMIFS(ID!$H:$H,ID!$F:$F,$D1311)</f>
        <v>0</v>
      </c>
      <c r="F1311" s="99"/>
      <c r="G1311" s="103">
        <f>SUMIFS(ID!$L:$L,ID!$J:$J,$F1311)</f>
        <v>0</v>
      </c>
      <c r="H1311" s="99"/>
      <c r="I1311" s="103">
        <f>SUMIFS(ID!$P:$P,ID!$N:$N,$H1311)</f>
        <v>0</v>
      </c>
      <c r="J1311" s="99"/>
      <c r="K1311" s="103">
        <f>SUMIFS(ID!$T:$T,ID!$R:$R,$J1311)</f>
        <v>0</v>
      </c>
      <c r="L1311" s="99"/>
      <c r="M1311" s="103">
        <f>SUMIFS(ID!$X:$X,ID!$V:$V,$L1311)</f>
        <v>0</v>
      </c>
      <c r="N1311" s="99"/>
      <c r="O1311" s="103">
        <f>SUMIFS(ID!$AD:$AD,ID!$AB:$AB,$N1311)</f>
        <v>0</v>
      </c>
      <c r="P1311" s="99" t="str">
        <f t="shared" si="171"/>
        <v/>
      </c>
      <c r="Q1311" s="22">
        <f t="shared" si="170"/>
        <v>0</v>
      </c>
      <c r="R1311" s="30"/>
      <c r="S1311" s="22">
        <f t="shared" si="172"/>
        <v>0</v>
      </c>
      <c r="T1311" s="30"/>
      <c r="U1311" s="22">
        <f t="shared" si="173"/>
        <v>0</v>
      </c>
      <c r="V1311" s="78">
        <f t="shared" si="169"/>
        <v>0</v>
      </c>
      <c r="W1311" s="22">
        <f t="shared" si="174"/>
        <v>0</v>
      </c>
      <c r="X1311" s="76"/>
      <c r="Y1311" s="22">
        <f>IF(OR(X1311="",X1311=ФИО!$Q$8),0,IF(COUNTIF(X:X,X1311)=1,0,1))</f>
        <v>0</v>
      </c>
      <c r="AA1311" s="2">
        <f>INDEX(ФИО!B:B,SUMIFS(ФИО!D:D,ФИО!Q:Q,БЮДЖЕТ!X1311))</f>
        <v>0</v>
      </c>
    </row>
    <row r="1312" spans="1:27" x14ac:dyDescent="0.25">
      <c r="A1312" s="1"/>
      <c r="B1312" s="5">
        <f t="shared" si="175"/>
        <v>1312</v>
      </c>
      <c r="C1312" s="5" t="str">
        <f t="shared" si="176"/>
        <v/>
      </c>
      <c r="D1312" s="99"/>
      <c r="E1312" s="103">
        <f>SUMIFS(ID!$H:$H,ID!$F:$F,$D1312)</f>
        <v>0</v>
      </c>
      <c r="F1312" s="99"/>
      <c r="G1312" s="103">
        <f>SUMIFS(ID!$L:$L,ID!$J:$J,$F1312)</f>
        <v>0</v>
      </c>
      <c r="H1312" s="99"/>
      <c r="I1312" s="103">
        <f>SUMIFS(ID!$P:$P,ID!$N:$N,$H1312)</f>
        <v>0</v>
      </c>
      <c r="J1312" s="99"/>
      <c r="K1312" s="103">
        <f>SUMIFS(ID!$T:$T,ID!$R:$R,$J1312)</f>
        <v>0</v>
      </c>
      <c r="L1312" s="99"/>
      <c r="M1312" s="103">
        <f>SUMIFS(ID!$X:$X,ID!$V:$V,$L1312)</f>
        <v>0</v>
      </c>
      <c r="N1312" s="99"/>
      <c r="O1312" s="103">
        <f>SUMIFS(ID!$AD:$AD,ID!$AB:$AB,$N1312)</f>
        <v>0</v>
      </c>
      <c r="P1312" s="99" t="str">
        <f t="shared" si="171"/>
        <v/>
      </c>
      <c r="Q1312" s="22">
        <f t="shared" si="170"/>
        <v>0</v>
      </c>
      <c r="R1312" s="30"/>
      <c r="S1312" s="22">
        <f t="shared" si="172"/>
        <v>0</v>
      </c>
      <c r="T1312" s="30"/>
      <c r="U1312" s="22">
        <f t="shared" si="173"/>
        <v>0</v>
      </c>
      <c r="V1312" s="78">
        <f t="shared" si="169"/>
        <v>0</v>
      </c>
      <c r="W1312" s="22">
        <f t="shared" si="174"/>
        <v>0</v>
      </c>
      <c r="X1312" s="76"/>
      <c r="Y1312" s="22">
        <f>IF(OR(X1312="",X1312=ФИО!$Q$8),0,IF(COUNTIF(X:X,X1312)=1,0,1))</f>
        <v>0</v>
      </c>
      <c r="AA1312" s="2">
        <f>INDEX(ФИО!B:B,SUMIFS(ФИО!D:D,ФИО!Q:Q,БЮДЖЕТ!X1312))</f>
        <v>0</v>
      </c>
    </row>
    <row r="1313" spans="1:27" x14ac:dyDescent="0.25">
      <c r="A1313" s="1"/>
      <c r="B1313" s="5">
        <f t="shared" si="175"/>
        <v>1313</v>
      </c>
      <c r="C1313" s="5" t="str">
        <f t="shared" si="176"/>
        <v/>
      </c>
      <c r="D1313" s="99"/>
      <c r="E1313" s="103">
        <f>SUMIFS(ID!$H:$H,ID!$F:$F,$D1313)</f>
        <v>0</v>
      </c>
      <c r="F1313" s="99"/>
      <c r="G1313" s="103">
        <f>SUMIFS(ID!$L:$L,ID!$J:$J,$F1313)</f>
        <v>0</v>
      </c>
      <c r="H1313" s="99"/>
      <c r="I1313" s="103">
        <f>SUMIFS(ID!$P:$P,ID!$N:$N,$H1313)</f>
        <v>0</v>
      </c>
      <c r="J1313" s="99"/>
      <c r="K1313" s="103">
        <f>SUMIFS(ID!$T:$T,ID!$R:$R,$J1313)</f>
        <v>0</v>
      </c>
      <c r="L1313" s="99"/>
      <c r="M1313" s="103">
        <f>SUMIFS(ID!$X:$X,ID!$V:$V,$L1313)</f>
        <v>0</v>
      </c>
      <c r="N1313" s="99"/>
      <c r="O1313" s="103">
        <f>SUMIFS(ID!$AD:$AD,ID!$AB:$AB,$N1313)</f>
        <v>0</v>
      </c>
      <c r="P1313" s="99" t="str">
        <f t="shared" si="171"/>
        <v/>
      </c>
      <c r="Q1313" s="22">
        <f t="shared" si="170"/>
        <v>0</v>
      </c>
      <c r="R1313" s="30"/>
      <c r="S1313" s="22">
        <f t="shared" si="172"/>
        <v>0</v>
      </c>
      <c r="T1313" s="30"/>
      <c r="U1313" s="22">
        <f t="shared" si="173"/>
        <v>0</v>
      </c>
      <c r="V1313" s="78">
        <f t="shared" si="169"/>
        <v>0</v>
      </c>
      <c r="W1313" s="22">
        <f t="shared" si="174"/>
        <v>0</v>
      </c>
      <c r="X1313" s="76"/>
      <c r="Y1313" s="22">
        <f>IF(OR(X1313="",X1313=ФИО!$Q$8),0,IF(COUNTIF(X:X,X1313)=1,0,1))</f>
        <v>0</v>
      </c>
      <c r="AA1313" s="2">
        <f>INDEX(ФИО!B:B,SUMIFS(ФИО!D:D,ФИО!Q:Q,БЮДЖЕТ!X1313))</f>
        <v>0</v>
      </c>
    </row>
    <row r="1314" spans="1:27" x14ac:dyDescent="0.25">
      <c r="A1314" s="1"/>
      <c r="B1314" s="5">
        <f t="shared" si="175"/>
        <v>1314</v>
      </c>
      <c r="C1314" s="5" t="str">
        <f t="shared" si="176"/>
        <v/>
      </c>
      <c r="D1314" s="99"/>
      <c r="E1314" s="103">
        <f>SUMIFS(ID!$H:$H,ID!$F:$F,$D1314)</f>
        <v>0</v>
      </c>
      <c r="F1314" s="99"/>
      <c r="G1314" s="103">
        <f>SUMIFS(ID!$L:$L,ID!$J:$J,$F1314)</f>
        <v>0</v>
      </c>
      <c r="H1314" s="99"/>
      <c r="I1314" s="103">
        <f>SUMIFS(ID!$P:$P,ID!$N:$N,$H1314)</f>
        <v>0</v>
      </c>
      <c r="J1314" s="99"/>
      <c r="K1314" s="103">
        <f>SUMIFS(ID!$T:$T,ID!$R:$R,$J1314)</f>
        <v>0</v>
      </c>
      <c r="L1314" s="99"/>
      <c r="M1314" s="103">
        <f>SUMIFS(ID!$X:$X,ID!$V:$V,$L1314)</f>
        <v>0</v>
      </c>
      <c r="N1314" s="99"/>
      <c r="O1314" s="103">
        <f>SUMIFS(ID!$AD:$AD,ID!$AB:$AB,$N1314)</f>
        <v>0</v>
      </c>
      <c r="P1314" s="99" t="str">
        <f t="shared" si="171"/>
        <v/>
      </c>
      <c r="Q1314" s="22">
        <f t="shared" si="170"/>
        <v>0</v>
      </c>
      <c r="R1314" s="30"/>
      <c r="S1314" s="22">
        <f t="shared" si="172"/>
        <v>0</v>
      </c>
      <c r="T1314" s="30"/>
      <c r="U1314" s="22">
        <f t="shared" si="173"/>
        <v>0</v>
      </c>
      <c r="V1314" s="78">
        <f t="shared" si="169"/>
        <v>0</v>
      </c>
      <c r="W1314" s="22">
        <f t="shared" si="174"/>
        <v>0</v>
      </c>
      <c r="X1314" s="76"/>
      <c r="Y1314" s="22">
        <f>IF(OR(X1314="",X1314=ФИО!$Q$8),0,IF(COUNTIF(X:X,X1314)=1,0,1))</f>
        <v>0</v>
      </c>
      <c r="AA1314" s="2">
        <f>INDEX(ФИО!B:B,SUMIFS(ФИО!D:D,ФИО!Q:Q,БЮДЖЕТ!X1314))</f>
        <v>0</v>
      </c>
    </row>
    <row r="1315" spans="1:27" x14ac:dyDescent="0.25">
      <c r="A1315" s="1"/>
      <c r="B1315" s="5">
        <f t="shared" si="175"/>
        <v>1315</v>
      </c>
      <c r="C1315" s="5" t="str">
        <f t="shared" si="176"/>
        <v/>
      </c>
      <c r="D1315" s="99"/>
      <c r="E1315" s="103">
        <f>SUMIFS(ID!$H:$H,ID!$F:$F,$D1315)</f>
        <v>0</v>
      </c>
      <c r="F1315" s="99"/>
      <c r="G1315" s="103">
        <f>SUMIFS(ID!$L:$L,ID!$J:$J,$F1315)</f>
        <v>0</v>
      </c>
      <c r="H1315" s="99"/>
      <c r="I1315" s="103">
        <f>SUMIFS(ID!$P:$P,ID!$N:$N,$H1315)</f>
        <v>0</v>
      </c>
      <c r="J1315" s="99"/>
      <c r="K1315" s="103">
        <f>SUMIFS(ID!$T:$T,ID!$R:$R,$J1315)</f>
        <v>0</v>
      </c>
      <c r="L1315" s="99"/>
      <c r="M1315" s="103">
        <f>SUMIFS(ID!$X:$X,ID!$V:$V,$L1315)</f>
        <v>0</v>
      </c>
      <c r="N1315" s="99"/>
      <c r="O1315" s="103">
        <f>SUMIFS(ID!$AD:$AD,ID!$AB:$AB,$N1315)</f>
        <v>0</v>
      </c>
      <c r="P1315" s="99" t="str">
        <f t="shared" si="171"/>
        <v/>
      </c>
      <c r="Q1315" s="22">
        <f t="shared" si="170"/>
        <v>0</v>
      </c>
      <c r="R1315" s="30"/>
      <c r="S1315" s="22">
        <f t="shared" si="172"/>
        <v>0</v>
      </c>
      <c r="T1315" s="30"/>
      <c r="U1315" s="22">
        <f t="shared" si="173"/>
        <v>0</v>
      </c>
      <c r="V1315" s="78">
        <f t="shared" si="169"/>
        <v>0</v>
      </c>
      <c r="W1315" s="22">
        <f t="shared" si="174"/>
        <v>0</v>
      </c>
      <c r="X1315" s="76"/>
      <c r="Y1315" s="22">
        <f>IF(OR(X1315="",X1315=ФИО!$Q$8),0,IF(COUNTIF(X:X,X1315)=1,0,1))</f>
        <v>0</v>
      </c>
      <c r="AA1315" s="2">
        <f>INDEX(ФИО!B:B,SUMIFS(ФИО!D:D,ФИО!Q:Q,БЮДЖЕТ!X1315))</f>
        <v>0</v>
      </c>
    </row>
    <row r="1316" spans="1:27" x14ac:dyDescent="0.25">
      <c r="A1316" s="1"/>
      <c r="B1316" s="5">
        <f t="shared" si="175"/>
        <v>1316</v>
      </c>
      <c r="C1316" s="5" t="str">
        <f t="shared" si="176"/>
        <v/>
      </c>
      <c r="D1316" s="99"/>
      <c r="E1316" s="103">
        <f>SUMIFS(ID!$H:$H,ID!$F:$F,$D1316)</f>
        <v>0</v>
      </c>
      <c r="F1316" s="99"/>
      <c r="G1316" s="103">
        <f>SUMIFS(ID!$L:$L,ID!$J:$J,$F1316)</f>
        <v>0</v>
      </c>
      <c r="H1316" s="99"/>
      <c r="I1316" s="103">
        <f>SUMIFS(ID!$P:$P,ID!$N:$N,$H1316)</f>
        <v>0</v>
      </c>
      <c r="J1316" s="99"/>
      <c r="K1316" s="103">
        <f>SUMIFS(ID!$T:$T,ID!$R:$R,$J1316)</f>
        <v>0</v>
      </c>
      <c r="L1316" s="99"/>
      <c r="M1316" s="103">
        <f>SUMIFS(ID!$X:$X,ID!$V:$V,$L1316)</f>
        <v>0</v>
      </c>
      <c r="N1316" s="99"/>
      <c r="O1316" s="103">
        <f>SUMIFS(ID!$AD:$AD,ID!$AB:$AB,$N1316)</f>
        <v>0</v>
      </c>
      <c r="P1316" s="99" t="str">
        <f t="shared" si="171"/>
        <v/>
      </c>
      <c r="Q1316" s="22">
        <f t="shared" si="170"/>
        <v>0</v>
      </c>
      <c r="R1316" s="30"/>
      <c r="S1316" s="22">
        <f t="shared" si="172"/>
        <v>0</v>
      </c>
      <c r="T1316" s="30"/>
      <c r="U1316" s="22">
        <f t="shared" si="173"/>
        <v>0</v>
      </c>
      <c r="V1316" s="78">
        <f t="shared" ref="V1316:V1379" si="177">R1316*T1316</f>
        <v>0</v>
      </c>
      <c r="W1316" s="22">
        <f t="shared" si="174"/>
        <v>0</v>
      </c>
      <c r="X1316" s="76"/>
      <c r="Y1316" s="22">
        <f>IF(OR(X1316="",X1316=ФИО!$Q$8),0,IF(COUNTIF(X:X,X1316)=1,0,1))</f>
        <v>0</v>
      </c>
      <c r="AA1316" s="2">
        <f>INDEX(ФИО!B:B,SUMIFS(ФИО!D:D,ФИО!Q:Q,БЮДЖЕТ!X1316))</f>
        <v>0</v>
      </c>
    </row>
    <row r="1317" spans="1:27" x14ac:dyDescent="0.25">
      <c r="A1317" s="1"/>
      <c r="B1317" s="5">
        <f t="shared" si="175"/>
        <v>1317</v>
      </c>
      <c r="C1317" s="5" t="str">
        <f t="shared" si="176"/>
        <v/>
      </c>
      <c r="D1317" s="99"/>
      <c r="E1317" s="103">
        <f>SUMIFS(ID!$H:$H,ID!$F:$F,$D1317)</f>
        <v>0</v>
      </c>
      <c r="F1317" s="99"/>
      <c r="G1317" s="103">
        <f>SUMIFS(ID!$L:$L,ID!$J:$J,$F1317)</f>
        <v>0</v>
      </c>
      <c r="H1317" s="99"/>
      <c r="I1317" s="103">
        <f>SUMIFS(ID!$P:$P,ID!$N:$N,$H1317)</f>
        <v>0</v>
      </c>
      <c r="J1317" s="99"/>
      <c r="K1317" s="103">
        <f>SUMIFS(ID!$T:$T,ID!$R:$R,$J1317)</f>
        <v>0</v>
      </c>
      <c r="L1317" s="99"/>
      <c r="M1317" s="103">
        <f>SUMIFS(ID!$X:$X,ID!$V:$V,$L1317)</f>
        <v>0</v>
      </c>
      <c r="N1317" s="99"/>
      <c r="O1317" s="103">
        <f>SUMIFS(ID!$AD:$AD,ID!$AB:$AB,$N1317)</f>
        <v>0</v>
      </c>
      <c r="P1317" s="99" t="str">
        <f t="shared" si="171"/>
        <v/>
      </c>
      <c r="Q1317" s="22">
        <f t="shared" si="170"/>
        <v>0</v>
      </c>
      <c r="R1317" s="30"/>
      <c r="S1317" s="22">
        <f t="shared" si="172"/>
        <v>0</v>
      </c>
      <c r="T1317" s="30"/>
      <c r="U1317" s="22">
        <f t="shared" si="173"/>
        <v>0</v>
      </c>
      <c r="V1317" s="78">
        <f t="shared" si="177"/>
        <v>0</v>
      </c>
      <c r="W1317" s="22">
        <f t="shared" si="174"/>
        <v>0</v>
      </c>
      <c r="X1317" s="76"/>
      <c r="Y1317" s="22">
        <f>IF(OR(X1317="",X1317=ФИО!$Q$8),0,IF(COUNTIF(X:X,X1317)=1,0,1))</f>
        <v>0</v>
      </c>
      <c r="AA1317" s="2">
        <f>INDEX(ФИО!B:B,SUMIFS(ФИО!D:D,ФИО!Q:Q,БЮДЖЕТ!X1317))</f>
        <v>0</v>
      </c>
    </row>
    <row r="1318" spans="1:27" x14ac:dyDescent="0.25">
      <c r="A1318" s="1"/>
      <c r="B1318" s="5">
        <f t="shared" si="175"/>
        <v>1318</v>
      </c>
      <c r="C1318" s="5" t="str">
        <f t="shared" si="176"/>
        <v/>
      </c>
      <c r="D1318" s="99"/>
      <c r="E1318" s="103">
        <f>SUMIFS(ID!$H:$H,ID!$F:$F,$D1318)</f>
        <v>0</v>
      </c>
      <c r="F1318" s="99"/>
      <c r="G1318" s="103">
        <f>SUMIFS(ID!$L:$L,ID!$J:$J,$F1318)</f>
        <v>0</v>
      </c>
      <c r="H1318" s="99"/>
      <c r="I1318" s="103">
        <f>SUMIFS(ID!$P:$P,ID!$N:$N,$H1318)</f>
        <v>0</v>
      </c>
      <c r="J1318" s="99"/>
      <c r="K1318" s="103">
        <f>SUMIFS(ID!$T:$T,ID!$R:$R,$J1318)</f>
        <v>0</v>
      </c>
      <c r="L1318" s="99"/>
      <c r="M1318" s="103">
        <f>SUMIFS(ID!$X:$X,ID!$V:$V,$L1318)</f>
        <v>0</v>
      </c>
      <c r="N1318" s="99"/>
      <c r="O1318" s="103">
        <f>SUMIFS(ID!$AD:$AD,ID!$AB:$AB,$N1318)</f>
        <v>0</v>
      </c>
      <c r="P1318" s="99" t="str">
        <f t="shared" si="171"/>
        <v/>
      </c>
      <c r="Q1318" s="22">
        <f t="shared" si="170"/>
        <v>0</v>
      </c>
      <c r="R1318" s="30"/>
      <c r="S1318" s="22">
        <f t="shared" si="172"/>
        <v>0</v>
      </c>
      <c r="T1318" s="30"/>
      <c r="U1318" s="22">
        <f t="shared" si="173"/>
        <v>0</v>
      </c>
      <c r="V1318" s="78">
        <f t="shared" si="177"/>
        <v>0</v>
      </c>
      <c r="W1318" s="22">
        <f t="shared" si="174"/>
        <v>0</v>
      </c>
      <c r="X1318" s="76"/>
      <c r="Y1318" s="22">
        <f>IF(OR(X1318="",X1318=ФИО!$Q$8),0,IF(COUNTIF(X:X,X1318)=1,0,1))</f>
        <v>0</v>
      </c>
      <c r="AA1318" s="2">
        <f>INDEX(ФИО!B:B,SUMIFS(ФИО!D:D,ФИО!Q:Q,БЮДЖЕТ!X1318))</f>
        <v>0</v>
      </c>
    </row>
    <row r="1319" spans="1:27" x14ac:dyDescent="0.25">
      <c r="A1319" s="1"/>
      <c r="B1319" s="5">
        <f t="shared" si="175"/>
        <v>1319</v>
      </c>
      <c r="C1319" s="5" t="str">
        <f t="shared" si="176"/>
        <v/>
      </c>
      <c r="D1319" s="99"/>
      <c r="E1319" s="103">
        <f>SUMIFS(ID!$H:$H,ID!$F:$F,$D1319)</f>
        <v>0</v>
      </c>
      <c r="F1319" s="99"/>
      <c r="G1319" s="103">
        <f>SUMIFS(ID!$L:$L,ID!$J:$J,$F1319)</f>
        <v>0</v>
      </c>
      <c r="H1319" s="99"/>
      <c r="I1319" s="103">
        <f>SUMIFS(ID!$P:$P,ID!$N:$N,$H1319)</f>
        <v>0</v>
      </c>
      <c r="J1319" s="99"/>
      <c r="K1319" s="103">
        <f>SUMIFS(ID!$T:$T,ID!$R:$R,$J1319)</f>
        <v>0</v>
      </c>
      <c r="L1319" s="99"/>
      <c r="M1319" s="103">
        <f>SUMIFS(ID!$X:$X,ID!$V:$V,$L1319)</f>
        <v>0</v>
      </c>
      <c r="N1319" s="99"/>
      <c r="O1319" s="103">
        <f>SUMIFS(ID!$AD:$AD,ID!$AB:$AB,$N1319)</f>
        <v>0</v>
      </c>
      <c r="P1319" s="99" t="str">
        <f t="shared" si="171"/>
        <v/>
      </c>
      <c r="Q1319" s="22">
        <f t="shared" si="170"/>
        <v>0</v>
      </c>
      <c r="R1319" s="30"/>
      <c r="S1319" s="22">
        <f t="shared" si="172"/>
        <v>0</v>
      </c>
      <c r="T1319" s="30"/>
      <c r="U1319" s="22">
        <f t="shared" si="173"/>
        <v>0</v>
      </c>
      <c r="V1319" s="78">
        <f t="shared" si="177"/>
        <v>0</v>
      </c>
      <c r="W1319" s="22">
        <f t="shared" si="174"/>
        <v>0</v>
      </c>
      <c r="X1319" s="76"/>
      <c r="Y1319" s="22">
        <f>IF(OR(X1319="",X1319=ФИО!$Q$8),0,IF(COUNTIF(X:X,X1319)=1,0,1))</f>
        <v>0</v>
      </c>
      <c r="AA1319" s="2">
        <f>INDEX(ФИО!B:B,SUMIFS(ФИО!D:D,ФИО!Q:Q,БЮДЖЕТ!X1319))</f>
        <v>0</v>
      </c>
    </row>
    <row r="1320" spans="1:27" x14ac:dyDescent="0.25">
      <c r="A1320" s="1"/>
      <c r="B1320" s="5">
        <f t="shared" si="175"/>
        <v>1320</v>
      </c>
      <c r="C1320" s="5" t="str">
        <f t="shared" si="176"/>
        <v/>
      </c>
      <c r="D1320" s="99"/>
      <c r="E1320" s="103">
        <f>SUMIFS(ID!$H:$H,ID!$F:$F,$D1320)</f>
        <v>0</v>
      </c>
      <c r="F1320" s="99"/>
      <c r="G1320" s="103">
        <f>SUMIFS(ID!$L:$L,ID!$J:$J,$F1320)</f>
        <v>0</v>
      </c>
      <c r="H1320" s="99"/>
      <c r="I1320" s="103">
        <f>SUMIFS(ID!$P:$P,ID!$N:$N,$H1320)</f>
        <v>0</v>
      </c>
      <c r="J1320" s="99"/>
      <c r="K1320" s="103">
        <f>SUMIFS(ID!$T:$T,ID!$R:$R,$J1320)</f>
        <v>0</v>
      </c>
      <c r="L1320" s="99"/>
      <c r="M1320" s="103">
        <f>SUMIFS(ID!$X:$X,ID!$V:$V,$L1320)</f>
        <v>0</v>
      </c>
      <c r="N1320" s="99"/>
      <c r="O1320" s="103">
        <f>SUMIFS(ID!$AD:$AD,ID!$AB:$AB,$N1320)</f>
        <v>0</v>
      </c>
      <c r="P1320" s="99" t="str">
        <f t="shared" si="171"/>
        <v/>
      </c>
      <c r="Q1320" s="22">
        <f t="shared" si="170"/>
        <v>0</v>
      </c>
      <c r="R1320" s="30"/>
      <c r="S1320" s="22">
        <f t="shared" si="172"/>
        <v>0</v>
      </c>
      <c r="T1320" s="30"/>
      <c r="U1320" s="22">
        <f t="shared" si="173"/>
        <v>0</v>
      </c>
      <c r="V1320" s="78">
        <f t="shared" si="177"/>
        <v>0</v>
      </c>
      <c r="W1320" s="22">
        <f t="shared" si="174"/>
        <v>0</v>
      </c>
      <c r="X1320" s="76"/>
      <c r="Y1320" s="22">
        <f>IF(OR(X1320="",X1320=ФИО!$Q$8),0,IF(COUNTIF(X:X,X1320)=1,0,1))</f>
        <v>0</v>
      </c>
      <c r="AA1320" s="2">
        <f>INDEX(ФИО!B:B,SUMIFS(ФИО!D:D,ФИО!Q:Q,БЮДЖЕТ!X1320))</f>
        <v>0</v>
      </c>
    </row>
    <row r="1321" spans="1:27" x14ac:dyDescent="0.25">
      <c r="A1321" s="1"/>
      <c r="B1321" s="5">
        <f t="shared" si="175"/>
        <v>1321</v>
      </c>
      <c r="C1321" s="5" t="str">
        <f t="shared" si="176"/>
        <v/>
      </c>
      <c r="D1321" s="99"/>
      <c r="E1321" s="103">
        <f>SUMIFS(ID!$H:$H,ID!$F:$F,$D1321)</f>
        <v>0</v>
      </c>
      <c r="F1321" s="99"/>
      <c r="G1321" s="103">
        <f>SUMIFS(ID!$L:$L,ID!$J:$J,$F1321)</f>
        <v>0</v>
      </c>
      <c r="H1321" s="99"/>
      <c r="I1321" s="103">
        <f>SUMIFS(ID!$P:$P,ID!$N:$N,$H1321)</f>
        <v>0</v>
      </c>
      <c r="J1321" s="99"/>
      <c r="K1321" s="103">
        <f>SUMIFS(ID!$T:$T,ID!$R:$R,$J1321)</f>
        <v>0</v>
      </c>
      <c r="L1321" s="99"/>
      <c r="M1321" s="103">
        <f>SUMIFS(ID!$X:$X,ID!$V:$V,$L1321)</f>
        <v>0</v>
      </c>
      <c r="N1321" s="99"/>
      <c r="O1321" s="103">
        <f>SUMIFS(ID!$AD:$AD,ID!$AB:$AB,$N1321)</f>
        <v>0</v>
      </c>
      <c r="P1321" s="99" t="str">
        <f t="shared" si="171"/>
        <v/>
      </c>
      <c r="Q1321" s="22">
        <f t="shared" si="170"/>
        <v>0</v>
      </c>
      <c r="R1321" s="30"/>
      <c r="S1321" s="22">
        <f t="shared" si="172"/>
        <v>0</v>
      </c>
      <c r="T1321" s="30"/>
      <c r="U1321" s="22">
        <f t="shared" si="173"/>
        <v>0</v>
      </c>
      <c r="V1321" s="78">
        <f t="shared" si="177"/>
        <v>0</v>
      </c>
      <c r="W1321" s="22">
        <f t="shared" si="174"/>
        <v>0</v>
      </c>
      <c r="X1321" s="76"/>
      <c r="Y1321" s="22">
        <f>IF(OR(X1321="",X1321=ФИО!$Q$8),0,IF(COUNTIF(X:X,X1321)=1,0,1))</f>
        <v>0</v>
      </c>
      <c r="AA1321" s="2">
        <f>INDEX(ФИО!B:B,SUMIFS(ФИО!D:D,ФИО!Q:Q,БЮДЖЕТ!X1321))</f>
        <v>0</v>
      </c>
    </row>
    <row r="1322" spans="1:27" x14ac:dyDescent="0.25">
      <c r="A1322" s="1"/>
      <c r="B1322" s="5">
        <f t="shared" si="175"/>
        <v>1322</v>
      </c>
      <c r="C1322" s="5" t="str">
        <f t="shared" si="176"/>
        <v/>
      </c>
      <c r="D1322" s="99"/>
      <c r="E1322" s="103">
        <f>SUMIFS(ID!$H:$H,ID!$F:$F,$D1322)</f>
        <v>0</v>
      </c>
      <c r="F1322" s="99"/>
      <c r="G1322" s="103">
        <f>SUMIFS(ID!$L:$L,ID!$J:$J,$F1322)</f>
        <v>0</v>
      </c>
      <c r="H1322" s="99"/>
      <c r="I1322" s="103">
        <f>SUMIFS(ID!$P:$P,ID!$N:$N,$H1322)</f>
        <v>0</v>
      </c>
      <c r="J1322" s="99"/>
      <c r="K1322" s="103">
        <f>SUMIFS(ID!$T:$T,ID!$R:$R,$J1322)</f>
        <v>0</v>
      </c>
      <c r="L1322" s="99"/>
      <c r="M1322" s="103">
        <f>SUMIFS(ID!$X:$X,ID!$V:$V,$L1322)</f>
        <v>0</v>
      </c>
      <c r="N1322" s="99"/>
      <c r="O1322" s="103">
        <f>SUMIFS(ID!$AD:$AD,ID!$AB:$AB,$N1322)</f>
        <v>0</v>
      </c>
      <c r="P1322" s="99" t="str">
        <f t="shared" si="171"/>
        <v/>
      </c>
      <c r="Q1322" s="22">
        <f t="shared" si="170"/>
        <v>0</v>
      </c>
      <c r="R1322" s="30"/>
      <c r="S1322" s="22">
        <f t="shared" si="172"/>
        <v>0</v>
      </c>
      <c r="T1322" s="30"/>
      <c r="U1322" s="22">
        <f t="shared" si="173"/>
        <v>0</v>
      </c>
      <c r="V1322" s="78">
        <f t="shared" si="177"/>
        <v>0</v>
      </c>
      <c r="W1322" s="22">
        <f t="shared" si="174"/>
        <v>0</v>
      </c>
      <c r="X1322" s="76"/>
      <c r="Y1322" s="22">
        <f>IF(OR(X1322="",X1322=ФИО!$Q$8),0,IF(COUNTIF(X:X,X1322)=1,0,1))</f>
        <v>0</v>
      </c>
      <c r="AA1322" s="2">
        <f>INDEX(ФИО!B:B,SUMIFS(ФИО!D:D,ФИО!Q:Q,БЮДЖЕТ!X1322))</f>
        <v>0</v>
      </c>
    </row>
    <row r="1323" spans="1:27" x14ac:dyDescent="0.25">
      <c r="A1323" s="1"/>
      <c r="B1323" s="5">
        <f t="shared" si="175"/>
        <v>1323</v>
      </c>
      <c r="C1323" s="5" t="str">
        <f t="shared" si="176"/>
        <v/>
      </c>
      <c r="D1323" s="99"/>
      <c r="E1323" s="103">
        <f>SUMIFS(ID!$H:$H,ID!$F:$F,$D1323)</f>
        <v>0</v>
      </c>
      <c r="F1323" s="99"/>
      <c r="G1323" s="103">
        <f>SUMIFS(ID!$L:$L,ID!$J:$J,$F1323)</f>
        <v>0</v>
      </c>
      <c r="H1323" s="99"/>
      <c r="I1323" s="103">
        <f>SUMIFS(ID!$P:$P,ID!$N:$N,$H1323)</f>
        <v>0</v>
      </c>
      <c r="J1323" s="99"/>
      <c r="K1323" s="103">
        <f>SUMIFS(ID!$T:$T,ID!$R:$R,$J1323)</f>
        <v>0</v>
      </c>
      <c r="L1323" s="99"/>
      <c r="M1323" s="103">
        <f>SUMIFS(ID!$X:$X,ID!$V:$V,$L1323)</f>
        <v>0</v>
      </c>
      <c r="N1323" s="99"/>
      <c r="O1323" s="103">
        <f>SUMIFS(ID!$AD:$AD,ID!$AB:$AB,$N1323)</f>
        <v>0</v>
      </c>
      <c r="P1323" s="99" t="str">
        <f t="shared" si="171"/>
        <v/>
      </c>
      <c r="Q1323" s="22">
        <f t="shared" si="170"/>
        <v>0</v>
      </c>
      <c r="R1323" s="30"/>
      <c r="S1323" s="22">
        <f t="shared" si="172"/>
        <v>0</v>
      </c>
      <c r="T1323" s="30"/>
      <c r="U1323" s="22">
        <f t="shared" si="173"/>
        <v>0</v>
      </c>
      <c r="V1323" s="78">
        <f t="shared" si="177"/>
        <v>0</v>
      </c>
      <c r="W1323" s="22">
        <f t="shared" si="174"/>
        <v>0</v>
      </c>
      <c r="X1323" s="76"/>
      <c r="Y1323" s="22">
        <f>IF(OR(X1323="",X1323=ФИО!$Q$8),0,IF(COUNTIF(X:X,X1323)=1,0,1))</f>
        <v>0</v>
      </c>
      <c r="AA1323" s="2">
        <f>INDEX(ФИО!B:B,SUMIFS(ФИО!D:D,ФИО!Q:Q,БЮДЖЕТ!X1323))</f>
        <v>0</v>
      </c>
    </row>
    <row r="1324" spans="1:27" x14ac:dyDescent="0.25">
      <c r="A1324" s="1"/>
      <c r="B1324" s="5">
        <f t="shared" si="175"/>
        <v>1324</v>
      </c>
      <c r="C1324" s="5" t="str">
        <f t="shared" si="176"/>
        <v/>
      </c>
      <c r="D1324" s="99"/>
      <c r="E1324" s="103">
        <f>SUMIFS(ID!$H:$H,ID!$F:$F,$D1324)</f>
        <v>0</v>
      </c>
      <c r="F1324" s="99"/>
      <c r="G1324" s="103">
        <f>SUMIFS(ID!$L:$L,ID!$J:$J,$F1324)</f>
        <v>0</v>
      </c>
      <c r="H1324" s="99"/>
      <c r="I1324" s="103">
        <f>SUMIFS(ID!$P:$P,ID!$N:$N,$H1324)</f>
        <v>0</v>
      </c>
      <c r="J1324" s="99"/>
      <c r="K1324" s="103">
        <f>SUMIFS(ID!$T:$T,ID!$R:$R,$J1324)</f>
        <v>0</v>
      </c>
      <c r="L1324" s="99"/>
      <c r="M1324" s="103">
        <f>SUMIFS(ID!$X:$X,ID!$V:$V,$L1324)</f>
        <v>0</v>
      </c>
      <c r="N1324" s="99"/>
      <c r="O1324" s="103">
        <f>SUMIFS(ID!$AD:$AD,ID!$AB:$AB,$N1324)</f>
        <v>0</v>
      </c>
      <c r="P1324" s="99" t="str">
        <f t="shared" si="171"/>
        <v/>
      </c>
      <c r="Q1324" s="22">
        <f t="shared" si="170"/>
        <v>0</v>
      </c>
      <c r="R1324" s="30"/>
      <c r="S1324" s="22">
        <f t="shared" si="172"/>
        <v>0</v>
      </c>
      <c r="T1324" s="30"/>
      <c r="U1324" s="22">
        <f t="shared" si="173"/>
        <v>0</v>
      </c>
      <c r="V1324" s="78">
        <f t="shared" si="177"/>
        <v>0</v>
      </c>
      <c r="W1324" s="22">
        <f t="shared" si="174"/>
        <v>0</v>
      </c>
      <c r="X1324" s="76"/>
      <c r="Y1324" s="22">
        <f>IF(OR(X1324="",X1324=ФИО!$Q$8),0,IF(COUNTIF(X:X,X1324)=1,0,1))</f>
        <v>0</v>
      </c>
      <c r="AA1324" s="2">
        <f>INDEX(ФИО!B:B,SUMIFS(ФИО!D:D,ФИО!Q:Q,БЮДЖЕТ!X1324))</f>
        <v>0</v>
      </c>
    </row>
    <row r="1325" spans="1:27" x14ac:dyDescent="0.25">
      <c r="A1325" s="1"/>
      <c r="B1325" s="5">
        <f t="shared" si="175"/>
        <v>1325</v>
      </c>
      <c r="C1325" s="5" t="str">
        <f t="shared" si="176"/>
        <v/>
      </c>
      <c r="D1325" s="99"/>
      <c r="E1325" s="103">
        <f>SUMIFS(ID!$H:$H,ID!$F:$F,$D1325)</f>
        <v>0</v>
      </c>
      <c r="F1325" s="99"/>
      <c r="G1325" s="103">
        <f>SUMIFS(ID!$L:$L,ID!$J:$J,$F1325)</f>
        <v>0</v>
      </c>
      <c r="H1325" s="99"/>
      <c r="I1325" s="103">
        <f>SUMIFS(ID!$P:$P,ID!$N:$N,$H1325)</f>
        <v>0</v>
      </c>
      <c r="J1325" s="99"/>
      <c r="K1325" s="103">
        <f>SUMIFS(ID!$T:$T,ID!$R:$R,$J1325)</f>
        <v>0</v>
      </c>
      <c r="L1325" s="99"/>
      <c r="M1325" s="103">
        <f>SUMIFS(ID!$X:$X,ID!$V:$V,$L1325)</f>
        <v>0</v>
      </c>
      <c r="N1325" s="99"/>
      <c r="O1325" s="103">
        <f>SUMIFS(ID!$AD:$AD,ID!$AB:$AB,$N1325)</f>
        <v>0</v>
      </c>
      <c r="P1325" s="99" t="str">
        <f t="shared" si="171"/>
        <v/>
      </c>
      <c r="Q1325" s="22">
        <f t="shared" si="170"/>
        <v>0</v>
      </c>
      <c r="R1325" s="30"/>
      <c r="S1325" s="22">
        <f t="shared" si="172"/>
        <v>0</v>
      </c>
      <c r="T1325" s="30"/>
      <c r="U1325" s="22">
        <f t="shared" si="173"/>
        <v>0</v>
      </c>
      <c r="V1325" s="78">
        <f t="shared" si="177"/>
        <v>0</v>
      </c>
      <c r="W1325" s="22">
        <f t="shared" si="174"/>
        <v>0</v>
      </c>
      <c r="X1325" s="76"/>
      <c r="Y1325" s="22">
        <f>IF(OR(X1325="",X1325=ФИО!$Q$8),0,IF(COUNTIF(X:X,X1325)=1,0,1))</f>
        <v>0</v>
      </c>
      <c r="AA1325" s="2">
        <f>INDEX(ФИО!B:B,SUMIFS(ФИО!D:D,ФИО!Q:Q,БЮДЖЕТ!X1325))</f>
        <v>0</v>
      </c>
    </row>
    <row r="1326" spans="1:27" x14ac:dyDescent="0.25">
      <c r="A1326" s="1"/>
      <c r="B1326" s="5">
        <f t="shared" si="175"/>
        <v>1326</v>
      </c>
      <c r="C1326" s="5" t="str">
        <f t="shared" si="176"/>
        <v/>
      </c>
      <c r="D1326" s="99"/>
      <c r="E1326" s="103">
        <f>SUMIFS(ID!$H:$H,ID!$F:$F,$D1326)</f>
        <v>0</v>
      </c>
      <c r="F1326" s="99"/>
      <c r="G1326" s="103">
        <f>SUMIFS(ID!$L:$L,ID!$J:$J,$F1326)</f>
        <v>0</v>
      </c>
      <c r="H1326" s="99"/>
      <c r="I1326" s="103">
        <f>SUMIFS(ID!$P:$P,ID!$N:$N,$H1326)</f>
        <v>0</v>
      </c>
      <c r="J1326" s="99"/>
      <c r="K1326" s="103">
        <f>SUMIFS(ID!$T:$T,ID!$R:$R,$J1326)</f>
        <v>0</v>
      </c>
      <c r="L1326" s="99"/>
      <c r="M1326" s="103">
        <f>SUMIFS(ID!$X:$X,ID!$V:$V,$L1326)</f>
        <v>0</v>
      </c>
      <c r="N1326" s="99"/>
      <c r="O1326" s="103">
        <f>SUMIFS(ID!$AD:$AD,ID!$AB:$AB,$N1326)</f>
        <v>0</v>
      </c>
      <c r="P1326" s="99" t="str">
        <f t="shared" si="171"/>
        <v/>
      </c>
      <c r="Q1326" s="22">
        <f t="shared" si="170"/>
        <v>0</v>
      </c>
      <c r="R1326" s="30"/>
      <c r="S1326" s="22">
        <f t="shared" si="172"/>
        <v>0</v>
      </c>
      <c r="T1326" s="30"/>
      <c r="U1326" s="22">
        <f t="shared" si="173"/>
        <v>0</v>
      </c>
      <c r="V1326" s="78">
        <f t="shared" si="177"/>
        <v>0</v>
      </c>
      <c r="W1326" s="22">
        <f t="shared" si="174"/>
        <v>0</v>
      </c>
      <c r="X1326" s="76"/>
      <c r="Y1326" s="22">
        <f>IF(OR(X1326="",X1326=ФИО!$Q$8),0,IF(COUNTIF(X:X,X1326)=1,0,1))</f>
        <v>0</v>
      </c>
      <c r="AA1326" s="2">
        <f>INDEX(ФИО!B:B,SUMIFS(ФИО!D:D,ФИО!Q:Q,БЮДЖЕТ!X1326))</f>
        <v>0</v>
      </c>
    </row>
    <row r="1327" spans="1:27" x14ac:dyDescent="0.25">
      <c r="A1327" s="1"/>
      <c r="B1327" s="5">
        <f t="shared" si="175"/>
        <v>1327</v>
      </c>
      <c r="C1327" s="5" t="str">
        <f t="shared" si="176"/>
        <v/>
      </c>
      <c r="D1327" s="99"/>
      <c r="E1327" s="103">
        <f>SUMIFS(ID!$H:$H,ID!$F:$F,$D1327)</f>
        <v>0</v>
      </c>
      <c r="F1327" s="99"/>
      <c r="G1327" s="103">
        <f>SUMIFS(ID!$L:$L,ID!$J:$J,$F1327)</f>
        <v>0</v>
      </c>
      <c r="H1327" s="99"/>
      <c r="I1327" s="103">
        <f>SUMIFS(ID!$P:$P,ID!$N:$N,$H1327)</f>
        <v>0</v>
      </c>
      <c r="J1327" s="99"/>
      <c r="K1327" s="103">
        <f>SUMIFS(ID!$T:$T,ID!$R:$R,$J1327)</f>
        <v>0</v>
      </c>
      <c r="L1327" s="99"/>
      <c r="M1327" s="103">
        <f>SUMIFS(ID!$X:$X,ID!$V:$V,$L1327)</f>
        <v>0</v>
      </c>
      <c r="N1327" s="99"/>
      <c r="O1327" s="103">
        <f>SUMIFS(ID!$AD:$AD,ID!$AB:$AB,$N1327)</f>
        <v>0</v>
      </c>
      <c r="P1327" s="99" t="str">
        <f t="shared" si="171"/>
        <v/>
      </c>
      <c r="Q1327" s="22">
        <f t="shared" si="170"/>
        <v>0</v>
      </c>
      <c r="R1327" s="30"/>
      <c r="S1327" s="22">
        <f t="shared" si="172"/>
        <v>0</v>
      </c>
      <c r="T1327" s="30"/>
      <c r="U1327" s="22">
        <f t="shared" si="173"/>
        <v>0</v>
      </c>
      <c r="V1327" s="78">
        <f t="shared" si="177"/>
        <v>0</v>
      </c>
      <c r="W1327" s="22">
        <f t="shared" si="174"/>
        <v>0</v>
      </c>
      <c r="X1327" s="76"/>
      <c r="Y1327" s="22">
        <f>IF(OR(X1327="",X1327=ФИО!$Q$8),0,IF(COUNTIF(X:X,X1327)=1,0,1))</f>
        <v>0</v>
      </c>
      <c r="AA1327" s="2">
        <f>INDEX(ФИО!B:B,SUMIFS(ФИО!D:D,ФИО!Q:Q,БЮДЖЕТ!X1327))</f>
        <v>0</v>
      </c>
    </row>
    <row r="1328" spans="1:27" x14ac:dyDescent="0.25">
      <c r="A1328" s="1"/>
      <c r="B1328" s="5">
        <f t="shared" si="175"/>
        <v>1328</v>
      </c>
      <c r="C1328" s="5" t="str">
        <f t="shared" si="176"/>
        <v/>
      </c>
      <c r="D1328" s="99"/>
      <c r="E1328" s="103">
        <f>SUMIFS(ID!$H:$H,ID!$F:$F,$D1328)</f>
        <v>0</v>
      </c>
      <c r="F1328" s="99"/>
      <c r="G1328" s="103">
        <f>SUMIFS(ID!$L:$L,ID!$J:$J,$F1328)</f>
        <v>0</v>
      </c>
      <c r="H1328" s="99"/>
      <c r="I1328" s="103">
        <f>SUMIFS(ID!$P:$P,ID!$N:$N,$H1328)</f>
        <v>0</v>
      </c>
      <c r="J1328" s="99"/>
      <c r="K1328" s="103">
        <f>SUMIFS(ID!$T:$T,ID!$R:$R,$J1328)</f>
        <v>0</v>
      </c>
      <c r="L1328" s="99"/>
      <c r="M1328" s="103">
        <f>SUMIFS(ID!$X:$X,ID!$V:$V,$L1328)</f>
        <v>0</v>
      </c>
      <c r="N1328" s="99"/>
      <c r="O1328" s="103">
        <f>SUMIFS(ID!$AD:$AD,ID!$AB:$AB,$N1328)</f>
        <v>0</v>
      </c>
      <c r="P1328" s="99" t="str">
        <f t="shared" si="171"/>
        <v/>
      </c>
      <c r="Q1328" s="22">
        <f t="shared" si="170"/>
        <v>0</v>
      </c>
      <c r="R1328" s="30"/>
      <c r="S1328" s="22">
        <f t="shared" si="172"/>
        <v>0</v>
      </c>
      <c r="T1328" s="30"/>
      <c r="U1328" s="22">
        <f t="shared" si="173"/>
        <v>0</v>
      </c>
      <c r="V1328" s="78">
        <f t="shared" si="177"/>
        <v>0</v>
      </c>
      <c r="W1328" s="22">
        <f t="shared" si="174"/>
        <v>0</v>
      </c>
      <c r="X1328" s="76"/>
      <c r="Y1328" s="22">
        <f>IF(OR(X1328="",X1328=ФИО!$Q$8),0,IF(COUNTIF(X:X,X1328)=1,0,1))</f>
        <v>0</v>
      </c>
      <c r="AA1328" s="2">
        <f>INDEX(ФИО!B:B,SUMIFS(ФИО!D:D,ФИО!Q:Q,БЮДЖЕТ!X1328))</f>
        <v>0</v>
      </c>
    </row>
    <row r="1329" spans="1:27" x14ac:dyDescent="0.25">
      <c r="A1329" s="1"/>
      <c r="B1329" s="5">
        <f t="shared" si="175"/>
        <v>1329</v>
      </c>
      <c r="C1329" s="5" t="str">
        <f t="shared" si="176"/>
        <v/>
      </c>
      <c r="D1329" s="99"/>
      <c r="E1329" s="103">
        <f>SUMIFS(ID!$H:$H,ID!$F:$F,$D1329)</f>
        <v>0</v>
      </c>
      <c r="F1329" s="99"/>
      <c r="G1329" s="103">
        <f>SUMIFS(ID!$L:$L,ID!$J:$J,$F1329)</f>
        <v>0</v>
      </c>
      <c r="H1329" s="99"/>
      <c r="I1329" s="103">
        <f>SUMIFS(ID!$P:$P,ID!$N:$N,$H1329)</f>
        <v>0</v>
      </c>
      <c r="J1329" s="99"/>
      <c r="K1329" s="103">
        <f>SUMIFS(ID!$T:$T,ID!$R:$R,$J1329)</f>
        <v>0</v>
      </c>
      <c r="L1329" s="99"/>
      <c r="M1329" s="103">
        <f>SUMIFS(ID!$X:$X,ID!$V:$V,$L1329)</f>
        <v>0</v>
      </c>
      <c r="N1329" s="99"/>
      <c r="O1329" s="103">
        <f>SUMIFS(ID!$AD:$AD,ID!$AB:$AB,$N1329)</f>
        <v>0</v>
      </c>
      <c r="P1329" s="99" t="str">
        <f t="shared" si="171"/>
        <v/>
      </c>
      <c r="Q1329" s="22">
        <f t="shared" si="170"/>
        <v>0</v>
      </c>
      <c r="R1329" s="30"/>
      <c r="S1329" s="22">
        <f t="shared" si="172"/>
        <v>0</v>
      </c>
      <c r="T1329" s="30"/>
      <c r="U1329" s="22">
        <f t="shared" si="173"/>
        <v>0</v>
      </c>
      <c r="V1329" s="78">
        <f t="shared" si="177"/>
        <v>0</v>
      </c>
      <c r="W1329" s="22">
        <f t="shared" si="174"/>
        <v>0</v>
      </c>
      <c r="X1329" s="76"/>
      <c r="Y1329" s="22">
        <f>IF(OR(X1329="",X1329=ФИО!$Q$8),0,IF(COUNTIF(X:X,X1329)=1,0,1))</f>
        <v>0</v>
      </c>
      <c r="AA1329" s="2">
        <f>INDEX(ФИО!B:B,SUMIFS(ФИО!D:D,ФИО!Q:Q,БЮДЖЕТ!X1329))</f>
        <v>0</v>
      </c>
    </row>
    <row r="1330" spans="1:27" x14ac:dyDescent="0.25">
      <c r="A1330" s="1"/>
      <c r="B1330" s="5">
        <f t="shared" si="175"/>
        <v>1330</v>
      </c>
      <c r="C1330" s="5" t="str">
        <f t="shared" si="176"/>
        <v/>
      </c>
      <c r="D1330" s="99"/>
      <c r="E1330" s="103">
        <f>SUMIFS(ID!$H:$H,ID!$F:$F,$D1330)</f>
        <v>0</v>
      </c>
      <c r="F1330" s="99"/>
      <c r="G1330" s="103">
        <f>SUMIFS(ID!$L:$L,ID!$J:$J,$F1330)</f>
        <v>0</v>
      </c>
      <c r="H1330" s="99"/>
      <c r="I1330" s="103">
        <f>SUMIFS(ID!$P:$P,ID!$N:$N,$H1330)</f>
        <v>0</v>
      </c>
      <c r="J1330" s="99"/>
      <c r="K1330" s="103">
        <f>SUMIFS(ID!$T:$T,ID!$R:$R,$J1330)</f>
        <v>0</v>
      </c>
      <c r="L1330" s="99"/>
      <c r="M1330" s="103">
        <f>SUMIFS(ID!$X:$X,ID!$V:$V,$L1330)</f>
        <v>0</v>
      </c>
      <c r="N1330" s="99"/>
      <c r="O1330" s="103">
        <f>SUMIFS(ID!$AD:$AD,ID!$AB:$AB,$N1330)</f>
        <v>0</v>
      </c>
      <c r="P1330" s="99" t="str">
        <f t="shared" si="171"/>
        <v/>
      </c>
      <c r="Q1330" s="22">
        <f t="shared" si="170"/>
        <v>0</v>
      </c>
      <c r="R1330" s="30"/>
      <c r="S1330" s="22">
        <f t="shared" si="172"/>
        <v>0</v>
      </c>
      <c r="T1330" s="30"/>
      <c r="U1330" s="22">
        <f t="shared" si="173"/>
        <v>0</v>
      </c>
      <c r="V1330" s="78">
        <f t="shared" si="177"/>
        <v>0</v>
      </c>
      <c r="W1330" s="22">
        <f t="shared" si="174"/>
        <v>0</v>
      </c>
      <c r="X1330" s="76"/>
      <c r="Y1330" s="22">
        <f>IF(OR(X1330="",X1330=ФИО!$Q$8),0,IF(COUNTIF(X:X,X1330)=1,0,1))</f>
        <v>0</v>
      </c>
      <c r="AA1330" s="2">
        <f>INDEX(ФИО!B:B,SUMIFS(ФИО!D:D,ФИО!Q:Q,БЮДЖЕТ!X1330))</f>
        <v>0</v>
      </c>
    </row>
    <row r="1331" spans="1:27" x14ac:dyDescent="0.25">
      <c r="A1331" s="1"/>
      <c r="B1331" s="5">
        <f t="shared" si="175"/>
        <v>1331</v>
      </c>
      <c r="C1331" s="5" t="str">
        <f t="shared" si="176"/>
        <v/>
      </c>
      <c r="D1331" s="99"/>
      <c r="E1331" s="103">
        <f>SUMIFS(ID!$H:$H,ID!$F:$F,$D1331)</f>
        <v>0</v>
      </c>
      <c r="F1331" s="99"/>
      <c r="G1331" s="103">
        <f>SUMIFS(ID!$L:$L,ID!$J:$J,$F1331)</f>
        <v>0</v>
      </c>
      <c r="H1331" s="99"/>
      <c r="I1331" s="103">
        <f>SUMIFS(ID!$P:$P,ID!$N:$N,$H1331)</f>
        <v>0</v>
      </c>
      <c r="J1331" s="99"/>
      <c r="K1331" s="103">
        <f>SUMIFS(ID!$T:$T,ID!$R:$R,$J1331)</f>
        <v>0</v>
      </c>
      <c r="L1331" s="99"/>
      <c r="M1331" s="103">
        <f>SUMIFS(ID!$X:$X,ID!$V:$V,$L1331)</f>
        <v>0</v>
      </c>
      <c r="N1331" s="99"/>
      <c r="O1331" s="103">
        <f>SUMIFS(ID!$AD:$AD,ID!$AB:$AB,$N1331)</f>
        <v>0</v>
      </c>
      <c r="P1331" s="99" t="str">
        <f t="shared" si="171"/>
        <v/>
      </c>
      <c r="Q1331" s="22">
        <f t="shared" si="170"/>
        <v>0</v>
      </c>
      <c r="R1331" s="30"/>
      <c r="S1331" s="22">
        <f t="shared" si="172"/>
        <v>0</v>
      </c>
      <c r="T1331" s="30"/>
      <c r="U1331" s="22">
        <f t="shared" si="173"/>
        <v>0</v>
      </c>
      <c r="V1331" s="78">
        <f t="shared" si="177"/>
        <v>0</v>
      </c>
      <c r="W1331" s="22">
        <f t="shared" si="174"/>
        <v>0</v>
      </c>
      <c r="X1331" s="76"/>
      <c r="Y1331" s="22">
        <f>IF(OR(X1331="",X1331=ФИО!$Q$8),0,IF(COUNTIF(X:X,X1331)=1,0,1))</f>
        <v>0</v>
      </c>
      <c r="AA1331" s="2">
        <f>INDEX(ФИО!B:B,SUMIFS(ФИО!D:D,ФИО!Q:Q,БЮДЖЕТ!X1331))</f>
        <v>0</v>
      </c>
    </row>
    <row r="1332" spans="1:27" x14ac:dyDescent="0.25">
      <c r="A1332" s="1"/>
      <c r="B1332" s="5">
        <f t="shared" si="175"/>
        <v>1332</v>
      </c>
      <c r="C1332" s="5" t="str">
        <f t="shared" si="176"/>
        <v/>
      </c>
      <c r="D1332" s="99"/>
      <c r="E1332" s="103">
        <f>SUMIFS(ID!$H:$H,ID!$F:$F,$D1332)</f>
        <v>0</v>
      </c>
      <c r="F1332" s="99"/>
      <c r="G1332" s="103">
        <f>SUMIFS(ID!$L:$L,ID!$J:$J,$F1332)</f>
        <v>0</v>
      </c>
      <c r="H1332" s="99"/>
      <c r="I1332" s="103">
        <f>SUMIFS(ID!$P:$P,ID!$N:$N,$H1332)</f>
        <v>0</v>
      </c>
      <c r="J1332" s="99"/>
      <c r="K1332" s="103">
        <f>SUMIFS(ID!$T:$T,ID!$R:$R,$J1332)</f>
        <v>0</v>
      </c>
      <c r="L1332" s="99"/>
      <c r="M1332" s="103">
        <f>SUMIFS(ID!$X:$X,ID!$V:$V,$L1332)</f>
        <v>0</v>
      </c>
      <c r="N1332" s="99"/>
      <c r="O1332" s="103">
        <f>SUMIFS(ID!$AD:$AD,ID!$AB:$AB,$N1332)</f>
        <v>0</v>
      </c>
      <c r="P1332" s="99" t="str">
        <f t="shared" si="171"/>
        <v/>
      </c>
      <c r="Q1332" s="22">
        <f t="shared" si="170"/>
        <v>0</v>
      </c>
      <c r="R1332" s="30"/>
      <c r="S1332" s="22">
        <f t="shared" si="172"/>
        <v>0</v>
      </c>
      <c r="T1332" s="30"/>
      <c r="U1332" s="22">
        <f t="shared" si="173"/>
        <v>0</v>
      </c>
      <c r="V1332" s="78">
        <f t="shared" si="177"/>
        <v>0</v>
      </c>
      <c r="W1332" s="22">
        <f t="shared" si="174"/>
        <v>0</v>
      </c>
      <c r="X1332" s="76"/>
      <c r="Y1332" s="22">
        <f>IF(OR(X1332="",X1332=ФИО!$Q$8),0,IF(COUNTIF(X:X,X1332)=1,0,1))</f>
        <v>0</v>
      </c>
      <c r="AA1332" s="2">
        <f>INDEX(ФИО!B:B,SUMIFS(ФИО!D:D,ФИО!Q:Q,БЮДЖЕТ!X1332))</f>
        <v>0</v>
      </c>
    </row>
    <row r="1333" spans="1:27" x14ac:dyDescent="0.25">
      <c r="A1333" s="1"/>
      <c r="B1333" s="5">
        <f t="shared" si="175"/>
        <v>1333</v>
      </c>
      <c r="C1333" s="5" t="str">
        <f t="shared" si="176"/>
        <v/>
      </c>
      <c r="D1333" s="99"/>
      <c r="E1333" s="103">
        <f>SUMIFS(ID!$H:$H,ID!$F:$F,$D1333)</f>
        <v>0</v>
      </c>
      <c r="F1333" s="99"/>
      <c r="G1333" s="103">
        <f>SUMIFS(ID!$L:$L,ID!$J:$J,$F1333)</f>
        <v>0</v>
      </c>
      <c r="H1333" s="99"/>
      <c r="I1333" s="103">
        <f>SUMIFS(ID!$P:$P,ID!$N:$N,$H1333)</f>
        <v>0</v>
      </c>
      <c r="J1333" s="99"/>
      <c r="K1333" s="103">
        <f>SUMIFS(ID!$T:$T,ID!$R:$R,$J1333)</f>
        <v>0</v>
      </c>
      <c r="L1333" s="99"/>
      <c r="M1333" s="103">
        <f>SUMIFS(ID!$X:$X,ID!$V:$V,$L1333)</f>
        <v>0</v>
      </c>
      <c r="N1333" s="99"/>
      <c r="O1333" s="103">
        <f>SUMIFS(ID!$AD:$AD,ID!$AB:$AB,$N1333)</f>
        <v>0</v>
      </c>
      <c r="P1333" s="99" t="str">
        <f t="shared" si="171"/>
        <v/>
      </c>
      <c r="Q1333" s="22">
        <f t="shared" si="170"/>
        <v>0</v>
      </c>
      <c r="R1333" s="30"/>
      <c r="S1333" s="22">
        <f t="shared" si="172"/>
        <v>0</v>
      </c>
      <c r="T1333" s="30"/>
      <c r="U1333" s="22">
        <f t="shared" si="173"/>
        <v>0</v>
      </c>
      <c r="V1333" s="78">
        <f t="shared" si="177"/>
        <v>0</v>
      </c>
      <c r="W1333" s="22">
        <f t="shared" si="174"/>
        <v>0</v>
      </c>
      <c r="X1333" s="76"/>
      <c r="Y1333" s="22">
        <f>IF(OR(X1333="",X1333=ФИО!$Q$8),0,IF(COUNTIF(X:X,X1333)=1,0,1))</f>
        <v>0</v>
      </c>
      <c r="AA1333" s="2">
        <f>INDEX(ФИО!B:B,SUMIFS(ФИО!D:D,ФИО!Q:Q,БЮДЖЕТ!X1333))</f>
        <v>0</v>
      </c>
    </row>
    <row r="1334" spans="1:27" x14ac:dyDescent="0.25">
      <c r="A1334" s="1"/>
      <c r="B1334" s="5">
        <f t="shared" si="175"/>
        <v>1334</v>
      </c>
      <c r="C1334" s="5" t="str">
        <f t="shared" si="176"/>
        <v/>
      </c>
      <c r="D1334" s="99"/>
      <c r="E1334" s="103">
        <f>SUMIFS(ID!$H:$H,ID!$F:$F,$D1334)</f>
        <v>0</v>
      </c>
      <c r="F1334" s="99"/>
      <c r="G1334" s="103">
        <f>SUMIFS(ID!$L:$L,ID!$J:$J,$F1334)</f>
        <v>0</v>
      </c>
      <c r="H1334" s="99"/>
      <c r="I1334" s="103">
        <f>SUMIFS(ID!$P:$P,ID!$N:$N,$H1334)</f>
        <v>0</v>
      </c>
      <c r="J1334" s="99"/>
      <c r="K1334" s="103">
        <f>SUMIFS(ID!$T:$T,ID!$R:$R,$J1334)</f>
        <v>0</v>
      </c>
      <c r="L1334" s="99"/>
      <c r="M1334" s="103">
        <f>SUMIFS(ID!$X:$X,ID!$V:$V,$L1334)</f>
        <v>0</v>
      </c>
      <c r="N1334" s="99"/>
      <c r="O1334" s="103">
        <f>SUMIFS(ID!$AD:$AD,ID!$AB:$AB,$N1334)</f>
        <v>0</v>
      </c>
      <c r="P1334" s="99" t="str">
        <f t="shared" si="171"/>
        <v/>
      </c>
      <c r="Q1334" s="22">
        <f t="shared" si="170"/>
        <v>0</v>
      </c>
      <c r="R1334" s="30"/>
      <c r="S1334" s="22">
        <f t="shared" si="172"/>
        <v>0</v>
      </c>
      <c r="T1334" s="30"/>
      <c r="U1334" s="22">
        <f t="shared" si="173"/>
        <v>0</v>
      </c>
      <c r="V1334" s="78">
        <f t="shared" si="177"/>
        <v>0</v>
      </c>
      <c r="W1334" s="22">
        <f t="shared" si="174"/>
        <v>0</v>
      </c>
      <c r="X1334" s="76"/>
      <c r="Y1334" s="22">
        <f>IF(OR(X1334="",X1334=ФИО!$Q$8),0,IF(COUNTIF(X:X,X1334)=1,0,1))</f>
        <v>0</v>
      </c>
      <c r="AA1334" s="2">
        <f>INDEX(ФИО!B:B,SUMIFS(ФИО!D:D,ФИО!Q:Q,БЮДЖЕТ!X1334))</f>
        <v>0</v>
      </c>
    </row>
    <row r="1335" spans="1:27" x14ac:dyDescent="0.25">
      <c r="A1335" s="1"/>
      <c r="B1335" s="5">
        <f t="shared" si="175"/>
        <v>1335</v>
      </c>
      <c r="C1335" s="5" t="str">
        <f t="shared" si="176"/>
        <v/>
      </c>
      <c r="D1335" s="99"/>
      <c r="E1335" s="103">
        <f>SUMIFS(ID!$H:$H,ID!$F:$F,$D1335)</f>
        <v>0</v>
      </c>
      <c r="F1335" s="99"/>
      <c r="G1335" s="103">
        <f>SUMIFS(ID!$L:$L,ID!$J:$J,$F1335)</f>
        <v>0</v>
      </c>
      <c r="H1335" s="99"/>
      <c r="I1335" s="103">
        <f>SUMIFS(ID!$P:$P,ID!$N:$N,$H1335)</f>
        <v>0</v>
      </c>
      <c r="J1335" s="99"/>
      <c r="K1335" s="103">
        <f>SUMIFS(ID!$T:$T,ID!$R:$R,$J1335)</f>
        <v>0</v>
      </c>
      <c r="L1335" s="99"/>
      <c r="M1335" s="103">
        <f>SUMIFS(ID!$X:$X,ID!$V:$V,$L1335)</f>
        <v>0</v>
      </c>
      <c r="N1335" s="99"/>
      <c r="O1335" s="103">
        <f>SUMIFS(ID!$AD:$AD,ID!$AB:$AB,$N1335)</f>
        <v>0</v>
      </c>
      <c r="P1335" s="99" t="str">
        <f t="shared" si="171"/>
        <v/>
      </c>
      <c r="Q1335" s="22">
        <f t="shared" si="170"/>
        <v>0</v>
      </c>
      <c r="R1335" s="30"/>
      <c r="S1335" s="22">
        <f t="shared" si="172"/>
        <v>0</v>
      </c>
      <c r="T1335" s="30"/>
      <c r="U1335" s="22">
        <f t="shared" si="173"/>
        <v>0</v>
      </c>
      <c r="V1335" s="78">
        <f t="shared" si="177"/>
        <v>0</v>
      </c>
      <c r="W1335" s="22">
        <f t="shared" si="174"/>
        <v>0</v>
      </c>
      <c r="X1335" s="76"/>
      <c r="Y1335" s="22">
        <f>IF(OR(X1335="",X1335=ФИО!$Q$8),0,IF(COUNTIF(X:X,X1335)=1,0,1))</f>
        <v>0</v>
      </c>
      <c r="AA1335" s="2">
        <f>INDEX(ФИО!B:B,SUMIFS(ФИО!D:D,ФИО!Q:Q,БЮДЖЕТ!X1335))</f>
        <v>0</v>
      </c>
    </row>
    <row r="1336" spans="1:27" x14ac:dyDescent="0.25">
      <c r="A1336" s="1"/>
      <c r="B1336" s="5">
        <f t="shared" si="175"/>
        <v>1336</v>
      </c>
      <c r="C1336" s="5" t="str">
        <f t="shared" si="176"/>
        <v/>
      </c>
      <c r="D1336" s="99"/>
      <c r="E1336" s="103">
        <f>SUMIFS(ID!$H:$H,ID!$F:$F,$D1336)</f>
        <v>0</v>
      </c>
      <c r="F1336" s="99"/>
      <c r="G1336" s="103">
        <f>SUMIFS(ID!$L:$L,ID!$J:$J,$F1336)</f>
        <v>0</v>
      </c>
      <c r="H1336" s="99"/>
      <c r="I1336" s="103">
        <f>SUMIFS(ID!$P:$P,ID!$N:$N,$H1336)</f>
        <v>0</v>
      </c>
      <c r="J1336" s="99"/>
      <c r="K1336" s="103">
        <f>SUMIFS(ID!$T:$T,ID!$R:$R,$J1336)</f>
        <v>0</v>
      </c>
      <c r="L1336" s="99"/>
      <c r="M1336" s="103">
        <f>SUMIFS(ID!$X:$X,ID!$V:$V,$L1336)</f>
        <v>0</v>
      </c>
      <c r="N1336" s="99"/>
      <c r="O1336" s="103">
        <f>SUMIFS(ID!$AD:$AD,ID!$AB:$AB,$N1336)</f>
        <v>0</v>
      </c>
      <c r="P1336" s="99" t="str">
        <f t="shared" si="171"/>
        <v/>
      </c>
      <c r="Q1336" s="22">
        <f t="shared" si="170"/>
        <v>0</v>
      </c>
      <c r="R1336" s="30"/>
      <c r="S1336" s="22">
        <f t="shared" si="172"/>
        <v>0</v>
      </c>
      <c r="T1336" s="30"/>
      <c r="U1336" s="22">
        <f t="shared" si="173"/>
        <v>0</v>
      </c>
      <c r="V1336" s="78">
        <f t="shared" si="177"/>
        <v>0</v>
      </c>
      <c r="W1336" s="22">
        <f t="shared" si="174"/>
        <v>0</v>
      </c>
      <c r="X1336" s="76"/>
      <c r="Y1336" s="22">
        <f>IF(OR(X1336="",X1336=ФИО!$Q$8),0,IF(COUNTIF(X:X,X1336)=1,0,1))</f>
        <v>0</v>
      </c>
      <c r="AA1336" s="2">
        <f>INDEX(ФИО!B:B,SUMIFS(ФИО!D:D,ФИО!Q:Q,БЮДЖЕТ!X1336))</f>
        <v>0</v>
      </c>
    </row>
    <row r="1337" spans="1:27" x14ac:dyDescent="0.25">
      <c r="A1337" s="1"/>
      <c r="B1337" s="5">
        <f t="shared" si="175"/>
        <v>1337</v>
      </c>
      <c r="C1337" s="5" t="str">
        <f t="shared" si="176"/>
        <v/>
      </c>
      <c r="D1337" s="99"/>
      <c r="E1337" s="103">
        <f>SUMIFS(ID!$H:$H,ID!$F:$F,$D1337)</f>
        <v>0</v>
      </c>
      <c r="F1337" s="99"/>
      <c r="G1337" s="103">
        <f>SUMIFS(ID!$L:$L,ID!$J:$J,$F1337)</f>
        <v>0</v>
      </c>
      <c r="H1337" s="99"/>
      <c r="I1337" s="103">
        <f>SUMIFS(ID!$P:$P,ID!$N:$N,$H1337)</f>
        <v>0</v>
      </c>
      <c r="J1337" s="99"/>
      <c r="K1337" s="103">
        <f>SUMIFS(ID!$T:$T,ID!$R:$R,$J1337)</f>
        <v>0</v>
      </c>
      <c r="L1337" s="99"/>
      <c r="M1337" s="103">
        <f>SUMIFS(ID!$X:$X,ID!$V:$V,$L1337)</f>
        <v>0</v>
      </c>
      <c r="N1337" s="99"/>
      <c r="O1337" s="103">
        <f>SUMIFS(ID!$AD:$AD,ID!$AB:$AB,$N1337)</f>
        <v>0</v>
      </c>
      <c r="P1337" s="99" t="str">
        <f t="shared" si="171"/>
        <v/>
      </c>
      <c r="Q1337" s="22">
        <f t="shared" si="170"/>
        <v>0</v>
      </c>
      <c r="R1337" s="30"/>
      <c r="S1337" s="22">
        <f t="shared" si="172"/>
        <v>0</v>
      </c>
      <c r="T1337" s="30"/>
      <c r="U1337" s="22">
        <f t="shared" si="173"/>
        <v>0</v>
      </c>
      <c r="V1337" s="78">
        <f t="shared" si="177"/>
        <v>0</v>
      </c>
      <c r="W1337" s="22">
        <f t="shared" si="174"/>
        <v>0</v>
      </c>
      <c r="X1337" s="76"/>
      <c r="Y1337" s="22">
        <f>IF(OR(X1337="",X1337=ФИО!$Q$8),0,IF(COUNTIF(X:X,X1337)=1,0,1))</f>
        <v>0</v>
      </c>
      <c r="AA1337" s="2">
        <f>INDEX(ФИО!B:B,SUMIFS(ФИО!D:D,ФИО!Q:Q,БЮДЖЕТ!X1337))</f>
        <v>0</v>
      </c>
    </row>
    <row r="1338" spans="1:27" x14ac:dyDescent="0.25">
      <c r="A1338" s="1"/>
      <c r="B1338" s="5">
        <f t="shared" si="175"/>
        <v>1338</v>
      </c>
      <c r="C1338" s="5" t="str">
        <f t="shared" si="176"/>
        <v/>
      </c>
      <c r="D1338" s="99"/>
      <c r="E1338" s="103">
        <f>SUMIFS(ID!$H:$H,ID!$F:$F,$D1338)</f>
        <v>0</v>
      </c>
      <c r="F1338" s="99"/>
      <c r="G1338" s="103">
        <f>SUMIFS(ID!$L:$L,ID!$J:$J,$F1338)</f>
        <v>0</v>
      </c>
      <c r="H1338" s="99"/>
      <c r="I1338" s="103">
        <f>SUMIFS(ID!$P:$P,ID!$N:$N,$H1338)</f>
        <v>0</v>
      </c>
      <c r="J1338" s="99"/>
      <c r="K1338" s="103">
        <f>SUMIFS(ID!$T:$T,ID!$R:$R,$J1338)</f>
        <v>0</v>
      </c>
      <c r="L1338" s="99"/>
      <c r="M1338" s="103">
        <f>SUMIFS(ID!$X:$X,ID!$V:$V,$L1338)</f>
        <v>0</v>
      </c>
      <c r="N1338" s="99"/>
      <c r="O1338" s="103">
        <f>SUMIFS(ID!$AD:$AD,ID!$AB:$AB,$N1338)</f>
        <v>0</v>
      </c>
      <c r="P1338" s="99" t="str">
        <f t="shared" si="171"/>
        <v/>
      </c>
      <c r="Q1338" s="22">
        <f t="shared" si="170"/>
        <v>0</v>
      </c>
      <c r="R1338" s="30"/>
      <c r="S1338" s="22">
        <f t="shared" si="172"/>
        <v>0</v>
      </c>
      <c r="T1338" s="30"/>
      <c r="U1338" s="22">
        <f t="shared" si="173"/>
        <v>0</v>
      </c>
      <c r="V1338" s="78">
        <f t="shared" si="177"/>
        <v>0</v>
      </c>
      <c r="W1338" s="22">
        <f t="shared" si="174"/>
        <v>0</v>
      </c>
      <c r="X1338" s="76"/>
      <c r="Y1338" s="22">
        <f>IF(OR(X1338="",X1338=ФИО!$Q$8),0,IF(COUNTIF(X:X,X1338)=1,0,1))</f>
        <v>0</v>
      </c>
      <c r="AA1338" s="2">
        <f>INDEX(ФИО!B:B,SUMIFS(ФИО!D:D,ФИО!Q:Q,БЮДЖЕТ!X1338))</f>
        <v>0</v>
      </c>
    </row>
    <row r="1339" spans="1:27" x14ac:dyDescent="0.25">
      <c r="A1339" s="1"/>
      <c r="B1339" s="5">
        <f t="shared" si="175"/>
        <v>1339</v>
      </c>
      <c r="C1339" s="5" t="str">
        <f t="shared" si="176"/>
        <v/>
      </c>
      <c r="D1339" s="99"/>
      <c r="E1339" s="103">
        <f>SUMIFS(ID!$H:$H,ID!$F:$F,$D1339)</f>
        <v>0</v>
      </c>
      <c r="F1339" s="99"/>
      <c r="G1339" s="103">
        <f>SUMIFS(ID!$L:$L,ID!$J:$J,$F1339)</f>
        <v>0</v>
      </c>
      <c r="H1339" s="99"/>
      <c r="I1339" s="103">
        <f>SUMIFS(ID!$P:$P,ID!$N:$N,$H1339)</f>
        <v>0</v>
      </c>
      <c r="J1339" s="99"/>
      <c r="K1339" s="103">
        <f>SUMIFS(ID!$T:$T,ID!$R:$R,$J1339)</f>
        <v>0</v>
      </c>
      <c r="L1339" s="99"/>
      <c r="M1339" s="103">
        <f>SUMIFS(ID!$X:$X,ID!$V:$V,$L1339)</f>
        <v>0</v>
      </c>
      <c r="N1339" s="99"/>
      <c r="O1339" s="103">
        <f>SUMIFS(ID!$AD:$AD,ID!$AB:$AB,$N1339)</f>
        <v>0</v>
      </c>
      <c r="P1339" s="99" t="str">
        <f t="shared" si="171"/>
        <v/>
      </c>
      <c r="Q1339" s="22">
        <f t="shared" si="170"/>
        <v>0</v>
      </c>
      <c r="R1339" s="30"/>
      <c r="S1339" s="22">
        <f t="shared" si="172"/>
        <v>0</v>
      </c>
      <c r="T1339" s="30"/>
      <c r="U1339" s="22">
        <f t="shared" si="173"/>
        <v>0</v>
      </c>
      <c r="V1339" s="78">
        <f t="shared" si="177"/>
        <v>0</v>
      </c>
      <c r="W1339" s="22">
        <f t="shared" si="174"/>
        <v>0</v>
      </c>
      <c r="X1339" s="76"/>
      <c r="Y1339" s="22">
        <f>IF(OR(X1339="",X1339=ФИО!$Q$8),0,IF(COUNTIF(X:X,X1339)=1,0,1))</f>
        <v>0</v>
      </c>
      <c r="AA1339" s="2">
        <f>INDEX(ФИО!B:B,SUMIFS(ФИО!D:D,ФИО!Q:Q,БЮДЖЕТ!X1339))</f>
        <v>0</v>
      </c>
    </row>
    <row r="1340" spans="1:27" x14ac:dyDescent="0.25">
      <c r="A1340" s="1"/>
      <c r="B1340" s="5">
        <f t="shared" si="175"/>
        <v>1340</v>
      </c>
      <c r="C1340" s="5" t="str">
        <f t="shared" si="176"/>
        <v/>
      </c>
      <c r="D1340" s="99"/>
      <c r="E1340" s="103">
        <f>SUMIFS(ID!$H:$H,ID!$F:$F,$D1340)</f>
        <v>0</v>
      </c>
      <c r="F1340" s="99"/>
      <c r="G1340" s="103">
        <f>SUMIFS(ID!$L:$L,ID!$J:$J,$F1340)</f>
        <v>0</v>
      </c>
      <c r="H1340" s="99"/>
      <c r="I1340" s="103">
        <f>SUMIFS(ID!$P:$P,ID!$N:$N,$H1340)</f>
        <v>0</v>
      </c>
      <c r="J1340" s="99"/>
      <c r="K1340" s="103">
        <f>SUMIFS(ID!$T:$T,ID!$R:$R,$J1340)</f>
        <v>0</v>
      </c>
      <c r="L1340" s="99"/>
      <c r="M1340" s="103">
        <f>SUMIFS(ID!$X:$X,ID!$V:$V,$L1340)</f>
        <v>0</v>
      </c>
      <c r="N1340" s="99"/>
      <c r="O1340" s="103">
        <f>SUMIFS(ID!$AD:$AD,ID!$AB:$AB,$N1340)</f>
        <v>0</v>
      </c>
      <c r="P1340" s="99" t="str">
        <f t="shared" si="171"/>
        <v/>
      </c>
      <c r="Q1340" s="22">
        <f t="shared" si="170"/>
        <v>0</v>
      </c>
      <c r="R1340" s="30"/>
      <c r="S1340" s="22">
        <f t="shared" si="172"/>
        <v>0</v>
      </c>
      <c r="T1340" s="30"/>
      <c r="U1340" s="22">
        <f t="shared" si="173"/>
        <v>0</v>
      </c>
      <c r="V1340" s="78">
        <f t="shared" si="177"/>
        <v>0</v>
      </c>
      <c r="W1340" s="22">
        <f t="shared" si="174"/>
        <v>0</v>
      </c>
      <c r="X1340" s="76"/>
      <c r="Y1340" s="22">
        <f>IF(OR(X1340="",X1340=ФИО!$Q$8),0,IF(COUNTIF(X:X,X1340)=1,0,1))</f>
        <v>0</v>
      </c>
      <c r="AA1340" s="2">
        <f>INDEX(ФИО!B:B,SUMIFS(ФИО!D:D,ФИО!Q:Q,БЮДЖЕТ!X1340))</f>
        <v>0</v>
      </c>
    </row>
    <row r="1341" spans="1:27" x14ac:dyDescent="0.25">
      <c r="A1341" s="1"/>
      <c r="B1341" s="5">
        <f t="shared" si="175"/>
        <v>1341</v>
      </c>
      <c r="C1341" s="5" t="str">
        <f t="shared" si="176"/>
        <v/>
      </c>
      <c r="D1341" s="99"/>
      <c r="E1341" s="103">
        <f>SUMIFS(ID!$H:$H,ID!$F:$F,$D1341)</f>
        <v>0</v>
      </c>
      <c r="F1341" s="99"/>
      <c r="G1341" s="103">
        <f>SUMIFS(ID!$L:$L,ID!$J:$J,$F1341)</f>
        <v>0</v>
      </c>
      <c r="H1341" s="99"/>
      <c r="I1341" s="103">
        <f>SUMIFS(ID!$P:$P,ID!$N:$N,$H1341)</f>
        <v>0</v>
      </c>
      <c r="J1341" s="99"/>
      <c r="K1341" s="103">
        <f>SUMIFS(ID!$T:$T,ID!$R:$R,$J1341)</f>
        <v>0</v>
      </c>
      <c r="L1341" s="99"/>
      <c r="M1341" s="103">
        <f>SUMIFS(ID!$X:$X,ID!$V:$V,$L1341)</f>
        <v>0</v>
      </c>
      <c r="N1341" s="99"/>
      <c r="O1341" s="103">
        <f>SUMIFS(ID!$AD:$AD,ID!$AB:$AB,$N1341)</f>
        <v>0</v>
      </c>
      <c r="P1341" s="99" t="str">
        <f t="shared" si="171"/>
        <v/>
      </c>
      <c r="Q1341" s="22">
        <f t="shared" si="170"/>
        <v>0</v>
      </c>
      <c r="R1341" s="30"/>
      <c r="S1341" s="22">
        <f t="shared" si="172"/>
        <v>0</v>
      </c>
      <c r="T1341" s="30"/>
      <c r="U1341" s="22">
        <f t="shared" si="173"/>
        <v>0</v>
      </c>
      <c r="V1341" s="78">
        <f t="shared" si="177"/>
        <v>0</v>
      </c>
      <c r="W1341" s="22">
        <f t="shared" si="174"/>
        <v>0</v>
      </c>
      <c r="X1341" s="76"/>
      <c r="Y1341" s="22">
        <f>IF(OR(X1341="",X1341=ФИО!$Q$8),0,IF(COUNTIF(X:X,X1341)=1,0,1))</f>
        <v>0</v>
      </c>
      <c r="AA1341" s="2">
        <f>INDEX(ФИО!B:B,SUMIFS(ФИО!D:D,ФИО!Q:Q,БЮДЖЕТ!X1341))</f>
        <v>0</v>
      </c>
    </row>
    <row r="1342" spans="1:27" x14ac:dyDescent="0.25">
      <c r="A1342" s="1"/>
      <c r="B1342" s="5">
        <f t="shared" si="175"/>
        <v>1342</v>
      </c>
      <c r="C1342" s="5" t="str">
        <f t="shared" si="176"/>
        <v/>
      </c>
      <c r="D1342" s="99"/>
      <c r="E1342" s="103">
        <f>SUMIFS(ID!$H:$H,ID!$F:$F,$D1342)</f>
        <v>0</v>
      </c>
      <c r="F1342" s="99"/>
      <c r="G1342" s="103">
        <f>SUMIFS(ID!$L:$L,ID!$J:$J,$F1342)</f>
        <v>0</v>
      </c>
      <c r="H1342" s="99"/>
      <c r="I1342" s="103">
        <f>SUMIFS(ID!$P:$P,ID!$N:$N,$H1342)</f>
        <v>0</v>
      </c>
      <c r="J1342" s="99"/>
      <c r="K1342" s="103">
        <f>SUMIFS(ID!$T:$T,ID!$R:$R,$J1342)</f>
        <v>0</v>
      </c>
      <c r="L1342" s="99"/>
      <c r="M1342" s="103">
        <f>SUMIFS(ID!$X:$X,ID!$V:$V,$L1342)</f>
        <v>0</v>
      </c>
      <c r="N1342" s="99"/>
      <c r="O1342" s="103">
        <f>SUMIFS(ID!$AD:$AD,ID!$AB:$AB,$N1342)</f>
        <v>0</v>
      </c>
      <c r="P1342" s="99" t="str">
        <f t="shared" si="171"/>
        <v/>
      </c>
      <c r="Q1342" s="22">
        <f t="shared" si="170"/>
        <v>0</v>
      </c>
      <c r="R1342" s="30"/>
      <c r="S1342" s="22">
        <f t="shared" si="172"/>
        <v>0</v>
      </c>
      <c r="T1342" s="30"/>
      <c r="U1342" s="22">
        <f t="shared" si="173"/>
        <v>0</v>
      </c>
      <c r="V1342" s="78">
        <f t="shared" si="177"/>
        <v>0</v>
      </c>
      <c r="W1342" s="22">
        <f t="shared" si="174"/>
        <v>0</v>
      </c>
      <c r="X1342" s="76"/>
      <c r="Y1342" s="22">
        <f>IF(OR(X1342="",X1342=ФИО!$Q$8),0,IF(COUNTIF(X:X,X1342)=1,0,1))</f>
        <v>0</v>
      </c>
      <c r="AA1342" s="2">
        <f>INDEX(ФИО!B:B,SUMIFS(ФИО!D:D,ФИО!Q:Q,БЮДЖЕТ!X1342))</f>
        <v>0</v>
      </c>
    </row>
    <row r="1343" spans="1:27" x14ac:dyDescent="0.25">
      <c r="A1343" s="1"/>
      <c r="B1343" s="5">
        <f t="shared" si="175"/>
        <v>1343</v>
      </c>
      <c r="C1343" s="5" t="str">
        <f t="shared" si="176"/>
        <v/>
      </c>
      <c r="D1343" s="99"/>
      <c r="E1343" s="103">
        <f>SUMIFS(ID!$H:$H,ID!$F:$F,$D1343)</f>
        <v>0</v>
      </c>
      <c r="F1343" s="99"/>
      <c r="G1343" s="103">
        <f>SUMIFS(ID!$L:$L,ID!$J:$J,$F1343)</f>
        <v>0</v>
      </c>
      <c r="H1343" s="99"/>
      <c r="I1343" s="103">
        <f>SUMIFS(ID!$P:$P,ID!$N:$N,$H1343)</f>
        <v>0</v>
      </c>
      <c r="J1343" s="99"/>
      <c r="K1343" s="103">
        <f>SUMIFS(ID!$T:$T,ID!$R:$R,$J1343)</f>
        <v>0</v>
      </c>
      <c r="L1343" s="99"/>
      <c r="M1343" s="103">
        <f>SUMIFS(ID!$X:$X,ID!$V:$V,$L1343)</f>
        <v>0</v>
      </c>
      <c r="N1343" s="99"/>
      <c r="O1343" s="103">
        <f>SUMIFS(ID!$AD:$AD,ID!$AB:$AB,$N1343)</f>
        <v>0</v>
      </c>
      <c r="P1343" s="99" t="str">
        <f t="shared" si="171"/>
        <v/>
      </c>
      <c r="Q1343" s="22">
        <f t="shared" si="170"/>
        <v>0</v>
      </c>
      <c r="R1343" s="30"/>
      <c r="S1343" s="22">
        <f t="shared" si="172"/>
        <v>0</v>
      </c>
      <c r="T1343" s="30"/>
      <c r="U1343" s="22">
        <f t="shared" si="173"/>
        <v>0</v>
      </c>
      <c r="V1343" s="78">
        <f t="shared" si="177"/>
        <v>0</v>
      </c>
      <c r="W1343" s="22">
        <f t="shared" si="174"/>
        <v>0</v>
      </c>
      <c r="X1343" s="76"/>
      <c r="Y1343" s="22">
        <f>IF(OR(X1343="",X1343=ФИО!$Q$8),0,IF(COUNTIF(X:X,X1343)=1,0,1))</f>
        <v>0</v>
      </c>
      <c r="AA1343" s="2">
        <f>INDEX(ФИО!B:B,SUMIFS(ФИО!D:D,ФИО!Q:Q,БЮДЖЕТ!X1343))</f>
        <v>0</v>
      </c>
    </row>
    <row r="1344" spans="1:27" x14ac:dyDescent="0.25">
      <c r="A1344" s="1"/>
      <c r="B1344" s="5">
        <f t="shared" si="175"/>
        <v>1344</v>
      </c>
      <c r="C1344" s="5" t="str">
        <f t="shared" si="176"/>
        <v/>
      </c>
      <c r="D1344" s="99"/>
      <c r="E1344" s="103">
        <f>SUMIFS(ID!$H:$H,ID!$F:$F,$D1344)</f>
        <v>0</v>
      </c>
      <c r="F1344" s="99"/>
      <c r="G1344" s="103">
        <f>SUMIFS(ID!$L:$L,ID!$J:$J,$F1344)</f>
        <v>0</v>
      </c>
      <c r="H1344" s="99"/>
      <c r="I1344" s="103">
        <f>SUMIFS(ID!$P:$P,ID!$N:$N,$H1344)</f>
        <v>0</v>
      </c>
      <c r="J1344" s="99"/>
      <c r="K1344" s="103">
        <f>SUMIFS(ID!$T:$T,ID!$R:$R,$J1344)</f>
        <v>0</v>
      </c>
      <c r="L1344" s="99"/>
      <c r="M1344" s="103">
        <f>SUMIFS(ID!$X:$X,ID!$V:$V,$L1344)</f>
        <v>0</v>
      </c>
      <c r="N1344" s="99"/>
      <c r="O1344" s="103">
        <f>SUMIFS(ID!$AD:$AD,ID!$AB:$AB,$N1344)</f>
        <v>0</v>
      </c>
      <c r="P1344" s="99" t="str">
        <f t="shared" si="171"/>
        <v/>
      </c>
      <c r="Q1344" s="22">
        <f t="shared" si="170"/>
        <v>0</v>
      </c>
      <c r="R1344" s="30"/>
      <c r="S1344" s="22">
        <f t="shared" si="172"/>
        <v>0</v>
      </c>
      <c r="T1344" s="30"/>
      <c r="U1344" s="22">
        <f t="shared" si="173"/>
        <v>0</v>
      </c>
      <c r="V1344" s="78">
        <f t="shared" si="177"/>
        <v>0</v>
      </c>
      <c r="W1344" s="22">
        <f t="shared" si="174"/>
        <v>0</v>
      </c>
      <c r="X1344" s="76"/>
      <c r="Y1344" s="22">
        <f>IF(OR(X1344="",X1344=ФИО!$Q$8),0,IF(COUNTIF(X:X,X1344)=1,0,1))</f>
        <v>0</v>
      </c>
      <c r="AA1344" s="2">
        <f>INDEX(ФИО!B:B,SUMIFS(ФИО!D:D,ФИО!Q:Q,БЮДЖЕТ!X1344))</f>
        <v>0</v>
      </c>
    </row>
    <row r="1345" spans="1:27" x14ac:dyDescent="0.25">
      <c r="A1345" s="1"/>
      <c r="B1345" s="5">
        <f t="shared" si="175"/>
        <v>1345</v>
      </c>
      <c r="C1345" s="5" t="str">
        <f t="shared" si="176"/>
        <v/>
      </c>
      <c r="D1345" s="99"/>
      <c r="E1345" s="103">
        <f>SUMIFS(ID!$H:$H,ID!$F:$F,$D1345)</f>
        <v>0</v>
      </c>
      <c r="F1345" s="99"/>
      <c r="G1345" s="103">
        <f>SUMIFS(ID!$L:$L,ID!$J:$J,$F1345)</f>
        <v>0</v>
      </c>
      <c r="H1345" s="99"/>
      <c r="I1345" s="103">
        <f>SUMIFS(ID!$P:$P,ID!$N:$N,$H1345)</f>
        <v>0</v>
      </c>
      <c r="J1345" s="99"/>
      <c r="K1345" s="103">
        <f>SUMIFS(ID!$T:$T,ID!$R:$R,$J1345)</f>
        <v>0</v>
      </c>
      <c r="L1345" s="99"/>
      <c r="M1345" s="103">
        <f>SUMIFS(ID!$X:$X,ID!$V:$V,$L1345)</f>
        <v>0</v>
      </c>
      <c r="N1345" s="99"/>
      <c r="O1345" s="103">
        <f>SUMIFS(ID!$AD:$AD,ID!$AB:$AB,$N1345)</f>
        <v>0</v>
      </c>
      <c r="P1345" s="99" t="str">
        <f t="shared" si="171"/>
        <v/>
      </c>
      <c r="Q1345" s="22">
        <f t="shared" si="170"/>
        <v>0</v>
      </c>
      <c r="R1345" s="30"/>
      <c r="S1345" s="22">
        <f t="shared" si="172"/>
        <v>0</v>
      </c>
      <c r="T1345" s="30"/>
      <c r="U1345" s="22">
        <f t="shared" si="173"/>
        <v>0</v>
      </c>
      <c r="V1345" s="78">
        <f t="shared" si="177"/>
        <v>0</v>
      </c>
      <c r="W1345" s="22">
        <f t="shared" si="174"/>
        <v>0</v>
      </c>
      <c r="X1345" s="76"/>
      <c r="Y1345" s="22">
        <f>IF(OR(X1345="",X1345=ФИО!$Q$8),0,IF(COUNTIF(X:X,X1345)=1,0,1))</f>
        <v>0</v>
      </c>
      <c r="AA1345" s="2">
        <f>INDEX(ФИО!B:B,SUMIFS(ФИО!D:D,ФИО!Q:Q,БЮДЖЕТ!X1345))</f>
        <v>0</v>
      </c>
    </row>
    <row r="1346" spans="1:27" x14ac:dyDescent="0.25">
      <c r="A1346" s="1"/>
      <c r="B1346" s="5">
        <f t="shared" si="175"/>
        <v>1346</v>
      </c>
      <c r="C1346" s="5" t="str">
        <f t="shared" si="176"/>
        <v/>
      </c>
      <c r="D1346" s="99"/>
      <c r="E1346" s="103">
        <f>SUMIFS(ID!$H:$H,ID!$F:$F,$D1346)</f>
        <v>0</v>
      </c>
      <c r="F1346" s="99"/>
      <c r="G1346" s="103">
        <f>SUMIFS(ID!$L:$L,ID!$J:$J,$F1346)</f>
        <v>0</v>
      </c>
      <c r="H1346" s="99"/>
      <c r="I1346" s="103">
        <f>SUMIFS(ID!$P:$P,ID!$N:$N,$H1346)</f>
        <v>0</v>
      </c>
      <c r="J1346" s="99"/>
      <c r="K1346" s="103">
        <f>SUMIFS(ID!$T:$T,ID!$R:$R,$J1346)</f>
        <v>0</v>
      </c>
      <c r="L1346" s="99"/>
      <c r="M1346" s="103">
        <f>SUMIFS(ID!$X:$X,ID!$V:$V,$L1346)</f>
        <v>0</v>
      </c>
      <c r="N1346" s="99"/>
      <c r="O1346" s="103">
        <f>SUMIFS(ID!$AD:$AD,ID!$AB:$AB,$N1346)</f>
        <v>0</v>
      </c>
      <c r="P1346" s="99" t="str">
        <f t="shared" si="171"/>
        <v/>
      </c>
      <c r="Q1346" s="22">
        <f t="shared" si="170"/>
        <v>0</v>
      </c>
      <c r="R1346" s="30"/>
      <c r="S1346" s="22">
        <f t="shared" si="172"/>
        <v>0</v>
      </c>
      <c r="T1346" s="30"/>
      <c r="U1346" s="22">
        <f t="shared" si="173"/>
        <v>0</v>
      </c>
      <c r="V1346" s="78">
        <f t="shared" si="177"/>
        <v>0</v>
      </c>
      <c r="W1346" s="22">
        <f t="shared" si="174"/>
        <v>0</v>
      </c>
      <c r="X1346" s="76"/>
      <c r="Y1346" s="22">
        <f>IF(OR(X1346="",X1346=ФИО!$Q$8),0,IF(COUNTIF(X:X,X1346)=1,0,1))</f>
        <v>0</v>
      </c>
      <c r="AA1346" s="2">
        <f>INDEX(ФИО!B:B,SUMIFS(ФИО!D:D,ФИО!Q:Q,БЮДЖЕТ!X1346))</f>
        <v>0</v>
      </c>
    </row>
    <row r="1347" spans="1:27" x14ac:dyDescent="0.25">
      <c r="A1347" s="1"/>
      <c r="B1347" s="5">
        <f t="shared" si="175"/>
        <v>1347</v>
      </c>
      <c r="C1347" s="5" t="str">
        <f t="shared" si="176"/>
        <v/>
      </c>
      <c r="D1347" s="99"/>
      <c r="E1347" s="103">
        <f>SUMIFS(ID!$H:$H,ID!$F:$F,$D1347)</f>
        <v>0</v>
      </c>
      <c r="F1347" s="99"/>
      <c r="G1347" s="103">
        <f>SUMIFS(ID!$L:$L,ID!$J:$J,$F1347)</f>
        <v>0</v>
      </c>
      <c r="H1347" s="99"/>
      <c r="I1347" s="103">
        <f>SUMIFS(ID!$P:$P,ID!$N:$N,$H1347)</f>
        <v>0</v>
      </c>
      <c r="J1347" s="99"/>
      <c r="K1347" s="103">
        <f>SUMIFS(ID!$T:$T,ID!$R:$R,$J1347)</f>
        <v>0</v>
      </c>
      <c r="L1347" s="99"/>
      <c r="M1347" s="103">
        <f>SUMIFS(ID!$X:$X,ID!$V:$V,$L1347)</f>
        <v>0</v>
      </c>
      <c r="N1347" s="99"/>
      <c r="O1347" s="103">
        <f>SUMIFS(ID!$AD:$AD,ID!$AB:$AB,$N1347)</f>
        <v>0</v>
      </c>
      <c r="P1347" s="99" t="str">
        <f t="shared" si="171"/>
        <v/>
      </c>
      <c r="Q1347" s="22">
        <f t="shared" si="170"/>
        <v>0</v>
      </c>
      <c r="R1347" s="30"/>
      <c r="S1347" s="22">
        <f t="shared" si="172"/>
        <v>0</v>
      </c>
      <c r="T1347" s="30"/>
      <c r="U1347" s="22">
        <f t="shared" si="173"/>
        <v>0</v>
      </c>
      <c r="V1347" s="78">
        <f t="shared" si="177"/>
        <v>0</v>
      </c>
      <c r="W1347" s="22">
        <f t="shared" si="174"/>
        <v>0</v>
      </c>
      <c r="X1347" s="76"/>
      <c r="Y1347" s="22">
        <f>IF(OR(X1347="",X1347=ФИО!$Q$8),0,IF(COUNTIF(X:X,X1347)=1,0,1))</f>
        <v>0</v>
      </c>
      <c r="AA1347" s="2">
        <f>INDEX(ФИО!B:B,SUMIFS(ФИО!D:D,ФИО!Q:Q,БЮДЖЕТ!X1347))</f>
        <v>0</v>
      </c>
    </row>
    <row r="1348" spans="1:27" x14ac:dyDescent="0.25">
      <c r="A1348" s="1"/>
      <c r="B1348" s="5">
        <f t="shared" si="175"/>
        <v>1348</v>
      </c>
      <c r="C1348" s="5" t="str">
        <f t="shared" si="176"/>
        <v/>
      </c>
      <c r="D1348" s="99"/>
      <c r="E1348" s="103">
        <f>SUMIFS(ID!$H:$H,ID!$F:$F,$D1348)</f>
        <v>0</v>
      </c>
      <c r="F1348" s="99"/>
      <c r="G1348" s="103">
        <f>SUMIFS(ID!$L:$L,ID!$J:$J,$F1348)</f>
        <v>0</v>
      </c>
      <c r="H1348" s="99"/>
      <c r="I1348" s="103">
        <f>SUMIFS(ID!$P:$P,ID!$N:$N,$H1348)</f>
        <v>0</v>
      </c>
      <c r="J1348" s="99"/>
      <c r="K1348" s="103">
        <f>SUMIFS(ID!$T:$T,ID!$R:$R,$J1348)</f>
        <v>0</v>
      </c>
      <c r="L1348" s="99"/>
      <c r="M1348" s="103">
        <f>SUMIFS(ID!$X:$X,ID!$V:$V,$L1348)</f>
        <v>0</v>
      </c>
      <c r="N1348" s="99"/>
      <c r="O1348" s="103">
        <f>SUMIFS(ID!$AD:$AD,ID!$AB:$AB,$N1348)</f>
        <v>0</v>
      </c>
      <c r="P1348" s="99" t="str">
        <f t="shared" si="171"/>
        <v/>
      </c>
      <c r="Q1348" s="22">
        <f t="shared" si="170"/>
        <v>0</v>
      </c>
      <c r="R1348" s="30"/>
      <c r="S1348" s="22">
        <f t="shared" si="172"/>
        <v>0</v>
      </c>
      <c r="T1348" s="30"/>
      <c r="U1348" s="22">
        <f t="shared" si="173"/>
        <v>0</v>
      </c>
      <c r="V1348" s="78">
        <f t="shared" si="177"/>
        <v>0</v>
      </c>
      <c r="W1348" s="22">
        <f t="shared" si="174"/>
        <v>0</v>
      </c>
      <c r="X1348" s="76"/>
      <c r="Y1348" s="22">
        <f>IF(OR(X1348="",X1348=ФИО!$Q$8),0,IF(COUNTIF(X:X,X1348)=1,0,1))</f>
        <v>0</v>
      </c>
      <c r="AA1348" s="2">
        <f>INDEX(ФИО!B:B,SUMIFS(ФИО!D:D,ФИО!Q:Q,БЮДЖЕТ!X1348))</f>
        <v>0</v>
      </c>
    </row>
    <row r="1349" spans="1:27" x14ac:dyDescent="0.25">
      <c r="A1349" s="1"/>
      <c r="B1349" s="5">
        <f t="shared" si="175"/>
        <v>1349</v>
      </c>
      <c r="C1349" s="5" t="str">
        <f t="shared" si="176"/>
        <v/>
      </c>
      <c r="D1349" s="99"/>
      <c r="E1349" s="103">
        <f>SUMIFS(ID!$H:$H,ID!$F:$F,$D1349)</f>
        <v>0</v>
      </c>
      <c r="F1349" s="99"/>
      <c r="G1349" s="103">
        <f>SUMIFS(ID!$L:$L,ID!$J:$J,$F1349)</f>
        <v>0</v>
      </c>
      <c r="H1349" s="99"/>
      <c r="I1349" s="103">
        <f>SUMIFS(ID!$P:$P,ID!$N:$N,$H1349)</f>
        <v>0</v>
      </c>
      <c r="J1349" s="99"/>
      <c r="K1349" s="103">
        <f>SUMIFS(ID!$T:$T,ID!$R:$R,$J1349)</f>
        <v>0</v>
      </c>
      <c r="L1349" s="99"/>
      <c r="M1349" s="103">
        <f>SUMIFS(ID!$X:$X,ID!$V:$V,$L1349)</f>
        <v>0</v>
      </c>
      <c r="N1349" s="99"/>
      <c r="O1349" s="103">
        <f>SUMIFS(ID!$AD:$AD,ID!$AB:$AB,$N1349)</f>
        <v>0</v>
      </c>
      <c r="P1349" s="99" t="str">
        <f t="shared" si="171"/>
        <v/>
      </c>
      <c r="Q1349" s="22">
        <f t="shared" si="170"/>
        <v>0</v>
      </c>
      <c r="R1349" s="30"/>
      <c r="S1349" s="22">
        <f t="shared" si="172"/>
        <v>0</v>
      </c>
      <c r="T1349" s="30"/>
      <c r="U1349" s="22">
        <f t="shared" si="173"/>
        <v>0</v>
      </c>
      <c r="V1349" s="78">
        <f t="shared" si="177"/>
        <v>0</v>
      </c>
      <c r="W1349" s="22">
        <f t="shared" si="174"/>
        <v>0</v>
      </c>
      <c r="X1349" s="76"/>
      <c r="Y1349" s="22">
        <f>IF(OR(X1349="",X1349=ФИО!$Q$8),0,IF(COUNTIF(X:X,X1349)=1,0,1))</f>
        <v>0</v>
      </c>
      <c r="AA1349" s="2">
        <f>INDEX(ФИО!B:B,SUMIFS(ФИО!D:D,ФИО!Q:Q,БЮДЖЕТ!X1349))</f>
        <v>0</v>
      </c>
    </row>
    <row r="1350" spans="1:27" x14ac:dyDescent="0.25">
      <c r="A1350" s="1"/>
      <c r="B1350" s="5">
        <f t="shared" si="175"/>
        <v>1350</v>
      </c>
      <c r="C1350" s="5" t="str">
        <f t="shared" si="176"/>
        <v/>
      </c>
      <c r="D1350" s="99"/>
      <c r="E1350" s="103">
        <f>SUMIFS(ID!$H:$H,ID!$F:$F,$D1350)</f>
        <v>0</v>
      </c>
      <c r="F1350" s="99"/>
      <c r="G1350" s="103">
        <f>SUMIFS(ID!$L:$L,ID!$J:$J,$F1350)</f>
        <v>0</v>
      </c>
      <c r="H1350" s="99"/>
      <c r="I1350" s="103">
        <f>SUMIFS(ID!$P:$P,ID!$N:$N,$H1350)</f>
        <v>0</v>
      </c>
      <c r="J1350" s="99"/>
      <c r="K1350" s="103">
        <f>SUMIFS(ID!$T:$T,ID!$R:$R,$J1350)</f>
        <v>0</v>
      </c>
      <c r="L1350" s="99"/>
      <c r="M1350" s="103">
        <f>SUMIFS(ID!$X:$X,ID!$V:$V,$L1350)</f>
        <v>0</v>
      </c>
      <c r="N1350" s="99"/>
      <c r="O1350" s="103">
        <f>SUMIFS(ID!$AD:$AD,ID!$AB:$AB,$N1350)</f>
        <v>0</v>
      </c>
      <c r="P1350" s="99" t="str">
        <f t="shared" si="171"/>
        <v/>
      </c>
      <c r="Q1350" s="22">
        <f t="shared" si="170"/>
        <v>0</v>
      </c>
      <c r="R1350" s="30"/>
      <c r="S1350" s="22">
        <f t="shared" si="172"/>
        <v>0</v>
      </c>
      <c r="T1350" s="30"/>
      <c r="U1350" s="22">
        <f t="shared" si="173"/>
        <v>0</v>
      </c>
      <c r="V1350" s="78">
        <f t="shared" si="177"/>
        <v>0</v>
      </c>
      <c r="W1350" s="22">
        <f t="shared" si="174"/>
        <v>0</v>
      </c>
      <c r="X1350" s="76"/>
      <c r="Y1350" s="22">
        <f>IF(OR(X1350="",X1350=ФИО!$Q$8),0,IF(COUNTIF(X:X,X1350)=1,0,1))</f>
        <v>0</v>
      </c>
      <c r="AA1350" s="2">
        <f>INDEX(ФИО!B:B,SUMIFS(ФИО!D:D,ФИО!Q:Q,БЮДЖЕТ!X1350))</f>
        <v>0</v>
      </c>
    </row>
    <row r="1351" spans="1:27" x14ac:dyDescent="0.25">
      <c r="A1351" s="1"/>
      <c r="B1351" s="5">
        <f t="shared" si="175"/>
        <v>1351</v>
      </c>
      <c r="C1351" s="5" t="str">
        <f t="shared" si="176"/>
        <v/>
      </c>
      <c r="D1351" s="99"/>
      <c r="E1351" s="103">
        <f>SUMIFS(ID!$H:$H,ID!$F:$F,$D1351)</f>
        <v>0</v>
      </c>
      <c r="F1351" s="99"/>
      <c r="G1351" s="103">
        <f>SUMIFS(ID!$L:$L,ID!$J:$J,$F1351)</f>
        <v>0</v>
      </c>
      <c r="H1351" s="99"/>
      <c r="I1351" s="103">
        <f>SUMIFS(ID!$P:$P,ID!$N:$N,$H1351)</f>
        <v>0</v>
      </c>
      <c r="J1351" s="99"/>
      <c r="K1351" s="103">
        <f>SUMIFS(ID!$T:$T,ID!$R:$R,$J1351)</f>
        <v>0</v>
      </c>
      <c r="L1351" s="99"/>
      <c r="M1351" s="103">
        <f>SUMIFS(ID!$X:$X,ID!$V:$V,$L1351)</f>
        <v>0</v>
      </c>
      <c r="N1351" s="99"/>
      <c r="O1351" s="103">
        <f>SUMIFS(ID!$AD:$AD,ID!$AB:$AB,$N1351)</f>
        <v>0</v>
      </c>
      <c r="P1351" s="99" t="str">
        <f t="shared" si="171"/>
        <v/>
      </c>
      <c r="Q1351" s="22">
        <f t="shared" si="170"/>
        <v>0</v>
      </c>
      <c r="R1351" s="30"/>
      <c r="S1351" s="22">
        <f t="shared" si="172"/>
        <v>0</v>
      </c>
      <c r="T1351" s="30"/>
      <c r="U1351" s="22">
        <f t="shared" si="173"/>
        <v>0</v>
      </c>
      <c r="V1351" s="78">
        <f t="shared" si="177"/>
        <v>0</v>
      </c>
      <c r="W1351" s="22">
        <f t="shared" si="174"/>
        <v>0</v>
      </c>
      <c r="X1351" s="76"/>
      <c r="Y1351" s="22">
        <f>IF(OR(X1351="",X1351=ФИО!$Q$8),0,IF(COUNTIF(X:X,X1351)=1,0,1))</f>
        <v>0</v>
      </c>
      <c r="AA1351" s="2">
        <f>INDEX(ФИО!B:B,SUMIFS(ФИО!D:D,ФИО!Q:Q,БЮДЖЕТ!X1351))</f>
        <v>0</v>
      </c>
    </row>
    <row r="1352" spans="1:27" x14ac:dyDescent="0.25">
      <c r="A1352" s="1"/>
      <c r="B1352" s="5">
        <f t="shared" si="175"/>
        <v>1352</v>
      </c>
      <c r="C1352" s="5" t="str">
        <f t="shared" si="176"/>
        <v/>
      </c>
      <c r="D1352" s="99"/>
      <c r="E1352" s="103">
        <f>SUMIFS(ID!$H:$H,ID!$F:$F,$D1352)</f>
        <v>0</v>
      </c>
      <c r="F1352" s="99"/>
      <c r="G1352" s="103">
        <f>SUMIFS(ID!$L:$L,ID!$J:$J,$F1352)</f>
        <v>0</v>
      </c>
      <c r="H1352" s="99"/>
      <c r="I1352" s="103">
        <f>SUMIFS(ID!$P:$P,ID!$N:$N,$H1352)</f>
        <v>0</v>
      </c>
      <c r="J1352" s="99"/>
      <c r="K1352" s="103">
        <f>SUMIFS(ID!$T:$T,ID!$R:$R,$J1352)</f>
        <v>0</v>
      </c>
      <c r="L1352" s="99"/>
      <c r="M1352" s="103">
        <f>SUMIFS(ID!$X:$X,ID!$V:$V,$L1352)</f>
        <v>0</v>
      </c>
      <c r="N1352" s="99"/>
      <c r="O1352" s="103">
        <f>SUMIFS(ID!$AD:$AD,ID!$AB:$AB,$N1352)</f>
        <v>0</v>
      </c>
      <c r="P1352" s="99" t="str">
        <f t="shared" si="171"/>
        <v/>
      </c>
      <c r="Q1352" s="22">
        <f t="shared" si="170"/>
        <v>0</v>
      </c>
      <c r="R1352" s="30"/>
      <c r="S1352" s="22">
        <f t="shared" si="172"/>
        <v>0</v>
      </c>
      <c r="T1352" s="30"/>
      <c r="U1352" s="22">
        <f t="shared" si="173"/>
        <v>0</v>
      </c>
      <c r="V1352" s="78">
        <f t="shared" si="177"/>
        <v>0</v>
      </c>
      <c r="W1352" s="22">
        <f t="shared" si="174"/>
        <v>0</v>
      </c>
      <c r="X1352" s="76"/>
      <c r="Y1352" s="22">
        <f>IF(OR(X1352="",X1352=ФИО!$Q$8),0,IF(COUNTIF(X:X,X1352)=1,0,1))</f>
        <v>0</v>
      </c>
      <c r="AA1352" s="2">
        <f>INDEX(ФИО!B:B,SUMIFS(ФИО!D:D,ФИО!Q:Q,БЮДЖЕТ!X1352))</f>
        <v>0</v>
      </c>
    </row>
    <row r="1353" spans="1:27" x14ac:dyDescent="0.25">
      <c r="A1353" s="1"/>
      <c r="B1353" s="5">
        <f t="shared" si="175"/>
        <v>1353</v>
      </c>
      <c r="C1353" s="5" t="str">
        <f t="shared" si="176"/>
        <v/>
      </c>
      <c r="D1353" s="99"/>
      <c r="E1353" s="103">
        <f>SUMIFS(ID!$H:$H,ID!$F:$F,$D1353)</f>
        <v>0</v>
      </c>
      <c r="F1353" s="99"/>
      <c r="G1353" s="103">
        <f>SUMIFS(ID!$L:$L,ID!$J:$J,$F1353)</f>
        <v>0</v>
      </c>
      <c r="H1353" s="99"/>
      <c r="I1353" s="103">
        <f>SUMIFS(ID!$P:$P,ID!$N:$N,$H1353)</f>
        <v>0</v>
      </c>
      <c r="J1353" s="99"/>
      <c r="K1353" s="103">
        <f>SUMIFS(ID!$T:$T,ID!$R:$R,$J1353)</f>
        <v>0</v>
      </c>
      <c r="L1353" s="99"/>
      <c r="M1353" s="103">
        <f>SUMIFS(ID!$X:$X,ID!$V:$V,$L1353)</f>
        <v>0</v>
      </c>
      <c r="N1353" s="99"/>
      <c r="O1353" s="103">
        <f>SUMIFS(ID!$AD:$AD,ID!$AB:$AB,$N1353)</f>
        <v>0</v>
      </c>
      <c r="P1353" s="99" t="str">
        <f t="shared" si="171"/>
        <v/>
      </c>
      <c r="Q1353" s="22">
        <f t="shared" si="170"/>
        <v>0</v>
      </c>
      <c r="R1353" s="30"/>
      <c r="S1353" s="22">
        <f t="shared" si="172"/>
        <v>0</v>
      </c>
      <c r="T1353" s="30"/>
      <c r="U1353" s="22">
        <f t="shared" si="173"/>
        <v>0</v>
      </c>
      <c r="V1353" s="78">
        <f t="shared" si="177"/>
        <v>0</v>
      </c>
      <c r="W1353" s="22">
        <f t="shared" si="174"/>
        <v>0</v>
      </c>
      <c r="X1353" s="76"/>
      <c r="Y1353" s="22">
        <f>IF(OR(X1353="",X1353=ФИО!$Q$8),0,IF(COUNTIF(X:X,X1353)=1,0,1))</f>
        <v>0</v>
      </c>
      <c r="AA1353" s="2">
        <f>INDEX(ФИО!B:B,SUMIFS(ФИО!D:D,ФИО!Q:Q,БЮДЖЕТ!X1353))</f>
        <v>0</v>
      </c>
    </row>
    <row r="1354" spans="1:27" x14ac:dyDescent="0.25">
      <c r="A1354" s="1"/>
      <c r="B1354" s="5">
        <f t="shared" si="175"/>
        <v>1354</v>
      </c>
      <c r="C1354" s="5" t="str">
        <f t="shared" si="176"/>
        <v/>
      </c>
      <c r="D1354" s="99"/>
      <c r="E1354" s="103">
        <f>SUMIFS(ID!$H:$H,ID!$F:$F,$D1354)</f>
        <v>0</v>
      </c>
      <c r="F1354" s="99"/>
      <c r="G1354" s="103">
        <f>SUMIFS(ID!$L:$L,ID!$J:$J,$F1354)</f>
        <v>0</v>
      </c>
      <c r="H1354" s="99"/>
      <c r="I1354" s="103">
        <f>SUMIFS(ID!$P:$P,ID!$N:$N,$H1354)</f>
        <v>0</v>
      </c>
      <c r="J1354" s="99"/>
      <c r="K1354" s="103">
        <f>SUMIFS(ID!$T:$T,ID!$R:$R,$J1354)</f>
        <v>0</v>
      </c>
      <c r="L1354" s="99"/>
      <c r="M1354" s="103">
        <f>SUMIFS(ID!$X:$X,ID!$V:$V,$L1354)</f>
        <v>0</v>
      </c>
      <c r="N1354" s="99"/>
      <c r="O1354" s="103">
        <f>SUMIFS(ID!$AD:$AD,ID!$AB:$AB,$N1354)</f>
        <v>0</v>
      </c>
      <c r="P1354" s="99" t="str">
        <f t="shared" si="171"/>
        <v/>
      </c>
      <c r="Q1354" s="22">
        <f t="shared" si="170"/>
        <v>0</v>
      </c>
      <c r="R1354" s="30"/>
      <c r="S1354" s="22">
        <f t="shared" si="172"/>
        <v>0</v>
      </c>
      <c r="T1354" s="30"/>
      <c r="U1354" s="22">
        <f t="shared" si="173"/>
        <v>0</v>
      </c>
      <c r="V1354" s="78">
        <f t="shared" si="177"/>
        <v>0</v>
      </c>
      <c r="W1354" s="22">
        <f t="shared" si="174"/>
        <v>0</v>
      </c>
      <c r="X1354" s="76"/>
      <c r="Y1354" s="22">
        <f>IF(OR(X1354="",X1354=ФИО!$Q$8),0,IF(COUNTIF(X:X,X1354)=1,0,1))</f>
        <v>0</v>
      </c>
      <c r="AA1354" s="2">
        <f>INDEX(ФИО!B:B,SUMIFS(ФИО!D:D,ФИО!Q:Q,БЮДЖЕТ!X1354))</f>
        <v>0</v>
      </c>
    </row>
    <row r="1355" spans="1:27" x14ac:dyDescent="0.25">
      <c r="A1355" s="1"/>
      <c r="B1355" s="5">
        <f t="shared" si="175"/>
        <v>1355</v>
      </c>
      <c r="C1355" s="5" t="str">
        <f t="shared" si="176"/>
        <v/>
      </c>
      <c r="D1355" s="99"/>
      <c r="E1355" s="103">
        <f>SUMIFS(ID!$H:$H,ID!$F:$F,$D1355)</f>
        <v>0</v>
      </c>
      <c r="F1355" s="99"/>
      <c r="G1355" s="103">
        <f>SUMIFS(ID!$L:$L,ID!$J:$J,$F1355)</f>
        <v>0</v>
      </c>
      <c r="H1355" s="99"/>
      <c r="I1355" s="103">
        <f>SUMIFS(ID!$P:$P,ID!$N:$N,$H1355)</f>
        <v>0</v>
      </c>
      <c r="J1355" s="99"/>
      <c r="K1355" s="103">
        <f>SUMIFS(ID!$T:$T,ID!$R:$R,$J1355)</f>
        <v>0</v>
      </c>
      <c r="L1355" s="99"/>
      <c r="M1355" s="103">
        <f>SUMIFS(ID!$X:$X,ID!$V:$V,$L1355)</f>
        <v>0</v>
      </c>
      <c r="N1355" s="99"/>
      <c r="O1355" s="103">
        <f>SUMIFS(ID!$AD:$AD,ID!$AB:$AB,$N1355)</f>
        <v>0</v>
      </c>
      <c r="P1355" s="99" t="str">
        <f t="shared" si="171"/>
        <v/>
      </c>
      <c r="Q1355" s="22">
        <f t="shared" ref="Q1355:Q1418" si="178">IF(P1355="Ошибка!",1,IF(P1355="",0,IF(COUNTIF(P:P,P1355)=1,0,1)))</f>
        <v>0</v>
      </c>
      <c r="R1355" s="30"/>
      <c r="S1355" s="22">
        <f t="shared" si="172"/>
        <v>0</v>
      </c>
      <c r="T1355" s="30"/>
      <c r="U1355" s="22">
        <f t="shared" si="173"/>
        <v>0</v>
      </c>
      <c r="V1355" s="78">
        <f t="shared" si="177"/>
        <v>0</v>
      </c>
      <c r="W1355" s="22">
        <f t="shared" si="174"/>
        <v>0</v>
      </c>
      <c r="X1355" s="76"/>
      <c r="Y1355" s="22">
        <f>IF(OR(X1355="",X1355=ФИО!$Q$8),0,IF(COUNTIF(X:X,X1355)=1,0,1))</f>
        <v>0</v>
      </c>
      <c r="AA1355" s="2">
        <f>INDEX(ФИО!B:B,SUMIFS(ФИО!D:D,ФИО!Q:Q,БЮДЖЕТ!X1355))</f>
        <v>0</v>
      </c>
    </row>
    <row r="1356" spans="1:27" x14ac:dyDescent="0.25">
      <c r="A1356" s="1"/>
      <c r="B1356" s="5">
        <f t="shared" si="175"/>
        <v>1356</v>
      </c>
      <c r="C1356" s="5" t="str">
        <f t="shared" si="176"/>
        <v/>
      </c>
      <c r="D1356" s="99"/>
      <c r="E1356" s="103">
        <f>SUMIFS(ID!$H:$H,ID!$F:$F,$D1356)</f>
        <v>0</v>
      </c>
      <c r="F1356" s="99"/>
      <c r="G1356" s="103">
        <f>SUMIFS(ID!$L:$L,ID!$J:$J,$F1356)</f>
        <v>0</v>
      </c>
      <c r="H1356" s="99"/>
      <c r="I1356" s="103">
        <f>SUMIFS(ID!$P:$P,ID!$N:$N,$H1356)</f>
        <v>0</v>
      </c>
      <c r="J1356" s="99"/>
      <c r="K1356" s="103">
        <f>SUMIFS(ID!$T:$T,ID!$R:$R,$J1356)</f>
        <v>0</v>
      </c>
      <c r="L1356" s="99"/>
      <c r="M1356" s="103">
        <f>SUMIFS(ID!$X:$X,ID!$V:$V,$L1356)</f>
        <v>0</v>
      </c>
      <c r="N1356" s="99"/>
      <c r="O1356" s="103">
        <f>SUMIFS(ID!$AD:$AD,ID!$AB:$AB,$N1356)</f>
        <v>0</v>
      </c>
      <c r="P1356" s="99" t="str">
        <f t="shared" ref="P1356:P1419" si="179">IF(OR(N1356="",O1356=0),"",IF(OR(E1356=0,G1356=0,I1356=0,M1356=0),"Ошибка!",E1356&amp;"."&amp;G1356&amp;"."&amp;I1356&amp;"."&amp;M1356&amp;"."&amp;O1356))</f>
        <v/>
      </c>
      <c r="Q1356" s="22">
        <f t="shared" si="178"/>
        <v>0</v>
      </c>
      <c r="R1356" s="30"/>
      <c r="S1356" s="22">
        <f t="shared" si="172"/>
        <v>0</v>
      </c>
      <c r="T1356" s="30"/>
      <c r="U1356" s="22">
        <f t="shared" si="173"/>
        <v>0</v>
      </c>
      <c r="V1356" s="78">
        <f t="shared" si="177"/>
        <v>0</v>
      </c>
      <c r="W1356" s="22">
        <f t="shared" si="174"/>
        <v>0</v>
      </c>
      <c r="X1356" s="76"/>
      <c r="Y1356" s="22">
        <f>IF(OR(X1356="",X1356=ФИО!$Q$8),0,IF(COUNTIF(X:X,X1356)=1,0,1))</f>
        <v>0</v>
      </c>
      <c r="AA1356" s="2">
        <f>INDEX(ФИО!B:B,SUMIFS(ФИО!D:D,ФИО!Q:Q,БЮДЖЕТ!X1356))</f>
        <v>0</v>
      </c>
    </row>
    <row r="1357" spans="1:27" x14ac:dyDescent="0.25">
      <c r="A1357" s="1"/>
      <c r="B1357" s="5">
        <f t="shared" si="175"/>
        <v>1357</v>
      </c>
      <c r="C1357" s="5" t="str">
        <f t="shared" si="176"/>
        <v/>
      </c>
      <c r="D1357" s="99"/>
      <c r="E1357" s="103">
        <f>SUMIFS(ID!$H:$H,ID!$F:$F,$D1357)</f>
        <v>0</v>
      </c>
      <c r="F1357" s="99"/>
      <c r="G1357" s="103">
        <f>SUMIFS(ID!$L:$L,ID!$J:$J,$F1357)</f>
        <v>0</v>
      </c>
      <c r="H1357" s="99"/>
      <c r="I1357" s="103">
        <f>SUMIFS(ID!$P:$P,ID!$N:$N,$H1357)</f>
        <v>0</v>
      </c>
      <c r="J1357" s="99"/>
      <c r="K1357" s="103">
        <f>SUMIFS(ID!$T:$T,ID!$R:$R,$J1357)</f>
        <v>0</v>
      </c>
      <c r="L1357" s="99"/>
      <c r="M1357" s="103">
        <f>SUMIFS(ID!$X:$X,ID!$V:$V,$L1357)</f>
        <v>0</v>
      </c>
      <c r="N1357" s="99"/>
      <c r="O1357" s="103">
        <f>SUMIFS(ID!$AD:$AD,ID!$AB:$AB,$N1357)</f>
        <v>0</v>
      </c>
      <c r="P1357" s="99" t="str">
        <f t="shared" si="179"/>
        <v/>
      </c>
      <c r="Q1357" s="22">
        <f t="shared" si="178"/>
        <v>0</v>
      </c>
      <c r="R1357" s="30"/>
      <c r="S1357" s="22">
        <f t="shared" ref="S1357:S1420" si="180">IF(OR(AND($P1357&lt;&gt;"",R1357=0),AND($P1357="",AND(R1357&lt;&gt;0,R1357&lt;&gt;""))),1,0)</f>
        <v>0</v>
      </c>
      <c r="T1357" s="30"/>
      <c r="U1357" s="22">
        <f t="shared" ref="U1357:U1420" si="181">IF(OR(AND($P1357&lt;&gt;"",T1357=0),AND($P1357="",AND(T1357&lt;&gt;0,T1357&lt;&gt;""))),1,0)</f>
        <v>0</v>
      </c>
      <c r="V1357" s="78">
        <f t="shared" si="177"/>
        <v>0</v>
      </c>
      <c r="W1357" s="22">
        <f t="shared" ref="W1357:W1420" si="182">IF(OR(AND($P1357&lt;&gt;"",V1357=0),AND($P1357="",AND(V1357&lt;&gt;0,V1357&lt;&gt;""))),1,0)</f>
        <v>0</v>
      </c>
      <c r="X1357" s="76"/>
      <c r="Y1357" s="22">
        <f>IF(OR(X1357="",X1357=ФИО!$Q$8),0,IF(COUNTIF(X:X,X1357)=1,0,1))</f>
        <v>0</v>
      </c>
      <c r="AA1357" s="2">
        <f>INDEX(ФИО!B:B,SUMIFS(ФИО!D:D,ФИО!Q:Q,БЮДЖЕТ!X1357))</f>
        <v>0</v>
      </c>
    </row>
    <row r="1358" spans="1:27" x14ac:dyDescent="0.25">
      <c r="A1358" s="1"/>
      <c r="B1358" s="5">
        <f t="shared" ref="B1358:B1421" si="183">ROW(A1358)</f>
        <v>1358</v>
      </c>
      <c r="C1358" s="5" t="str">
        <f t="shared" si="176"/>
        <v/>
      </c>
      <c r="D1358" s="99"/>
      <c r="E1358" s="103">
        <f>SUMIFS(ID!$H:$H,ID!$F:$F,$D1358)</f>
        <v>0</v>
      </c>
      <c r="F1358" s="99"/>
      <c r="G1358" s="103">
        <f>SUMIFS(ID!$L:$L,ID!$J:$J,$F1358)</f>
        <v>0</v>
      </c>
      <c r="H1358" s="99"/>
      <c r="I1358" s="103">
        <f>SUMIFS(ID!$P:$P,ID!$N:$N,$H1358)</f>
        <v>0</v>
      </c>
      <c r="J1358" s="99"/>
      <c r="K1358" s="103">
        <f>SUMIFS(ID!$T:$T,ID!$R:$R,$J1358)</f>
        <v>0</v>
      </c>
      <c r="L1358" s="99"/>
      <c r="M1358" s="103">
        <f>SUMIFS(ID!$X:$X,ID!$V:$V,$L1358)</f>
        <v>0</v>
      </c>
      <c r="N1358" s="99"/>
      <c r="O1358" s="103">
        <f>SUMIFS(ID!$AD:$AD,ID!$AB:$AB,$N1358)</f>
        <v>0</v>
      </c>
      <c r="P1358" s="99" t="str">
        <f t="shared" si="179"/>
        <v/>
      </c>
      <c r="Q1358" s="22">
        <f t="shared" si="178"/>
        <v>0</v>
      </c>
      <c r="R1358" s="30"/>
      <c r="S1358" s="22">
        <f t="shared" si="180"/>
        <v>0</v>
      </c>
      <c r="T1358" s="30"/>
      <c r="U1358" s="22">
        <f t="shared" si="181"/>
        <v>0</v>
      </c>
      <c r="V1358" s="78">
        <f t="shared" si="177"/>
        <v>0</v>
      </c>
      <c r="W1358" s="22">
        <f t="shared" si="182"/>
        <v>0</v>
      </c>
      <c r="X1358" s="76"/>
      <c r="Y1358" s="22">
        <f>IF(OR(X1358="",X1358=ФИО!$Q$8),0,IF(COUNTIF(X:X,X1358)=1,0,1))</f>
        <v>0</v>
      </c>
      <c r="AA1358" s="2">
        <f>INDEX(ФИО!B:B,SUMIFS(ФИО!D:D,ФИО!Q:Q,БЮДЖЕТ!X1358))</f>
        <v>0</v>
      </c>
    </row>
    <row r="1359" spans="1:27" x14ac:dyDescent="0.25">
      <c r="A1359" s="1"/>
      <c r="B1359" s="5">
        <f t="shared" si="183"/>
        <v>1359</v>
      </c>
      <c r="C1359" s="5" t="str">
        <f t="shared" ref="C1359:C1422" si="184">IF(OR(P1359="",C1358=""),"",C1358+1)</f>
        <v/>
      </c>
      <c r="D1359" s="99"/>
      <c r="E1359" s="103">
        <f>SUMIFS(ID!$H:$H,ID!$F:$F,$D1359)</f>
        <v>0</v>
      </c>
      <c r="F1359" s="99"/>
      <c r="G1359" s="103">
        <f>SUMIFS(ID!$L:$L,ID!$J:$J,$F1359)</f>
        <v>0</v>
      </c>
      <c r="H1359" s="99"/>
      <c r="I1359" s="103">
        <f>SUMIFS(ID!$P:$P,ID!$N:$N,$H1359)</f>
        <v>0</v>
      </c>
      <c r="J1359" s="99"/>
      <c r="K1359" s="103">
        <f>SUMIFS(ID!$T:$T,ID!$R:$R,$J1359)</f>
        <v>0</v>
      </c>
      <c r="L1359" s="99"/>
      <c r="M1359" s="103">
        <f>SUMIFS(ID!$X:$X,ID!$V:$V,$L1359)</f>
        <v>0</v>
      </c>
      <c r="N1359" s="99"/>
      <c r="O1359" s="103">
        <f>SUMIFS(ID!$AD:$AD,ID!$AB:$AB,$N1359)</f>
        <v>0</v>
      </c>
      <c r="P1359" s="99" t="str">
        <f t="shared" si="179"/>
        <v/>
      </c>
      <c r="Q1359" s="22">
        <f t="shared" si="178"/>
        <v>0</v>
      </c>
      <c r="R1359" s="30"/>
      <c r="S1359" s="22">
        <f t="shared" si="180"/>
        <v>0</v>
      </c>
      <c r="T1359" s="30"/>
      <c r="U1359" s="22">
        <f t="shared" si="181"/>
        <v>0</v>
      </c>
      <c r="V1359" s="78">
        <f t="shared" si="177"/>
        <v>0</v>
      </c>
      <c r="W1359" s="22">
        <f t="shared" si="182"/>
        <v>0</v>
      </c>
      <c r="X1359" s="76"/>
      <c r="Y1359" s="22">
        <f>IF(OR(X1359="",X1359=ФИО!$Q$8),0,IF(COUNTIF(X:X,X1359)=1,0,1))</f>
        <v>0</v>
      </c>
      <c r="AA1359" s="2">
        <f>INDEX(ФИО!B:B,SUMIFS(ФИО!D:D,ФИО!Q:Q,БЮДЖЕТ!X1359))</f>
        <v>0</v>
      </c>
    </row>
    <row r="1360" spans="1:27" x14ac:dyDescent="0.25">
      <c r="A1360" s="1"/>
      <c r="B1360" s="5">
        <f t="shared" si="183"/>
        <v>1360</v>
      </c>
      <c r="C1360" s="5" t="str">
        <f t="shared" si="184"/>
        <v/>
      </c>
      <c r="D1360" s="99"/>
      <c r="E1360" s="103">
        <f>SUMIFS(ID!$H:$H,ID!$F:$F,$D1360)</f>
        <v>0</v>
      </c>
      <c r="F1360" s="99"/>
      <c r="G1360" s="103">
        <f>SUMIFS(ID!$L:$L,ID!$J:$J,$F1360)</f>
        <v>0</v>
      </c>
      <c r="H1360" s="99"/>
      <c r="I1360" s="103">
        <f>SUMIFS(ID!$P:$P,ID!$N:$N,$H1360)</f>
        <v>0</v>
      </c>
      <c r="J1360" s="99"/>
      <c r="K1360" s="103">
        <f>SUMIFS(ID!$T:$T,ID!$R:$R,$J1360)</f>
        <v>0</v>
      </c>
      <c r="L1360" s="99"/>
      <c r="M1360" s="103">
        <f>SUMIFS(ID!$X:$X,ID!$V:$V,$L1360)</f>
        <v>0</v>
      </c>
      <c r="N1360" s="99"/>
      <c r="O1360" s="103">
        <f>SUMIFS(ID!$AD:$AD,ID!$AB:$AB,$N1360)</f>
        <v>0</v>
      </c>
      <c r="P1360" s="99" t="str">
        <f t="shared" si="179"/>
        <v/>
      </c>
      <c r="Q1360" s="22">
        <f t="shared" si="178"/>
        <v>0</v>
      </c>
      <c r="R1360" s="30"/>
      <c r="S1360" s="22">
        <f t="shared" si="180"/>
        <v>0</v>
      </c>
      <c r="T1360" s="30"/>
      <c r="U1360" s="22">
        <f t="shared" si="181"/>
        <v>0</v>
      </c>
      <c r="V1360" s="78">
        <f t="shared" si="177"/>
        <v>0</v>
      </c>
      <c r="W1360" s="22">
        <f t="shared" si="182"/>
        <v>0</v>
      </c>
      <c r="X1360" s="76"/>
      <c r="Y1360" s="22">
        <f>IF(OR(X1360="",X1360=ФИО!$Q$8),0,IF(COUNTIF(X:X,X1360)=1,0,1))</f>
        <v>0</v>
      </c>
      <c r="AA1360" s="2">
        <f>INDEX(ФИО!B:B,SUMIFS(ФИО!D:D,ФИО!Q:Q,БЮДЖЕТ!X1360))</f>
        <v>0</v>
      </c>
    </row>
    <row r="1361" spans="1:27" x14ac:dyDescent="0.25">
      <c r="A1361" s="1"/>
      <c r="B1361" s="5">
        <f t="shared" si="183"/>
        <v>1361</v>
      </c>
      <c r="C1361" s="5" t="str">
        <f t="shared" si="184"/>
        <v/>
      </c>
      <c r="D1361" s="99"/>
      <c r="E1361" s="103">
        <f>SUMIFS(ID!$H:$H,ID!$F:$F,$D1361)</f>
        <v>0</v>
      </c>
      <c r="F1361" s="99"/>
      <c r="G1361" s="103">
        <f>SUMIFS(ID!$L:$L,ID!$J:$J,$F1361)</f>
        <v>0</v>
      </c>
      <c r="H1361" s="99"/>
      <c r="I1361" s="103">
        <f>SUMIFS(ID!$P:$P,ID!$N:$N,$H1361)</f>
        <v>0</v>
      </c>
      <c r="J1361" s="99"/>
      <c r="K1361" s="103">
        <f>SUMIFS(ID!$T:$T,ID!$R:$R,$J1361)</f>
        <v>0</v>
      </c>
      <c r="L1361" s="99"/>
      <c r="M1361" s="103">
        <f>SUMIFS(ID!$X:$X,ID!$V:$V,$L1361)</f>
        <v>0</v>
      </c>
      <c r="N1361" s="99"/>
      <c r="O1361" s="103">
        <f>SUMIFS(ID!$AD:$AD,ID!$AB:$AB,$N1361)</f>
        <v>0</v>
      </c>
      <c r="P1361" s="99" t="str">
        <f t="shared" si="179"/>
        <v/>
      </c>
      <c r="Q1361" s="22">
        <f t="shared" si="178"/>
        <v>0</v>
      </c>
      <c r="R1361" s="30"/>
      <c r="S1361" s="22">
        <f t="shared" si="180"/>
        <v>0</v>
      </c>
      <c r="T1361" s="30"/>
      <c r="U1361" s="22">
        <f t="shared" si="181"/>
        <v>0</v>
      </c>
      <c r="V1361" s="78">
        <f t="shared" si="177"/>
        <v>0</v>
      </c>
      <c r="W1361" s="22">
        <f t="shared" si="182"/>
        <v>0</v>
      </c>
      <c r="X1361" s="76"/>
      <c r="Y1361" s="22">
        <f>IF(OR(X1361="",X1361=ФИО!$Q$8),0,IF(COUNTIF(X:X,X1361)=1,0,1))</f>
        <v>0</v>
      </c>
      <c r="AA1361" s="2">
        <f>INDEX(ФИО!B:B,SUMIFS(ФИО!D:D,ФИО!Q:Q,БЮДЖЕТ!X1361))</f>
        <v>0</v>
      </c>
    </row>
    <row r="1362" spans="1:27" x14ac:dyDescent="0.25">
      <c r="A1362" s="1"/>
      <c r="B1362" s="5">
        <f t="shared" si="183"/>
        <v>1362</v>
      </c>
      <c r="C1362" s="5" t="str">
        <f t="shared" si="184"/>
        <v/>
      </c>
      <c r="D1362" s="99"/>
      <c r="E1362" s="103">
        <f>SUMIFS(ID!$H:$H,ID!$F:$F,$D1362)</f>
        <v>0</v>
      </c>
      <c r="F1362" s="99"/>
      <c r="G1362" s="103">
        <f>SUMIFS(ID!$L:$L,ID!$J:$J,$F1362)</f>
        <v>0</v>
      </c>
      <c r="H1362" s="99"/>
      <c r="I1362" s="103">
        <f>SUMIFS(ID!$P:$P,ID!$N:$N,$H1362)</f>
        <v>0</v>
      </c>
      <c r="J1362" s="99"/>
      <c r="K1362" s="103">
        <f>SUMIFS(ID!$T:$T,ID!$R:$R,$J1362)</f>
        <v>0</v>
      </c>
      <c r="L1362" s="99"/>
      <c r="M1362" s="103">
        <f>SUMIFS(ID!$X:$X,ID!$V:$V,$L1362)</f>
        <v>0</v>
      </c>
      <c r="N1362" s="99"/>
      <c r="O1362" s="103">
        <f>SUMIFS(ID!$AD:$AD,ID!$AB:$AB,$N1362)</f>
        <v>0</v>
      </c>
      <c r="P1362" s="99" t="str">
        <f t="shared" si="179"/>
        <v/>
      </c>
      <c r="Q1362" s="22">
        <f t="shared" si="178"/>
        <v>0</v>
      </c>
      <c r="R1362" s="30"/>
      <c r="S1362" s="22">
        <f t="shared" si="180"/>
        <v>0</v>
      </c>
      <c r="T1362" s="30"/>
      <c r="U1362" s="22">
        <f t="shared" si="181"/>
        <v>0</v>
      </c>
      <c r="V1362" s="78">
        <f t="shared" si="177"/>
        <v>0</v>
      </c>
      <c r="W1362" s="22">
        <f t="shared" si="182"/>
        <v>0</v>
      </c>
      <c r="X1362" s="76"/>
      <c r="Y1362" s="22">
        <f>IF(OR(X1362="",X1362=ФИО!$Q$8),0,IF(COUNTIF(X:X,X1362)=1,0,1))</f>
        <v>0</v>
      </c>
      <c r="AA1362" s="2">
        <f>INDEX(ФИО!B:B,SUMIFS(ФИО!D:D,ФИО!Q:Q,БЮДЖЕТ!X1362))</f>
        <v>0</v>
      </c>
    </row>
    <row r="1363" spans="1:27" x14ac:dyDescent="0.25">
      <c r="A1363" s="1"/>
      <c r="B1363" s="5">
        <f t="shared" si="183"/>
        <v>1363</v>
      </c>
      <c r="C1363" s="5" t="str">
        <f t="shared" si="184"/>
        <v/>
      </c>
      <c r="D1363" s="99"/>
      <c r="E1363" s="103">
        <f>SUMIFS(ID!$H:$H,ID!$F:$F,$D1363)</f>
        <v>0</v>
      </c>
      <c r="F1363" s="99"/>
      <c r="G1363" s="103">
        <f>SUMIFS(ID!$L:$L,ID!$J:$J,$F1363)</f>
        <v>0</v>
      </c>
      <c r="H1363" s="99"/>
      <c r="I1363" s="103">
        <f>SUMIFS(ID!$P:$P,ID!$N:$N,$H1363)</f>
        <v>0</v>
      </c>
      <c r="J1363" s="99"/>
      <c r="K1363" s="103">
        <f>SUMIFS(ID!$T:$T,ID!$R:$R,$J1363)</f>
        <v>0</v>
      </c>
      <c r="L1363" s="99"/>
      <c r="M1363" s="103">
        <f>SUMIFS(ID!$X:$X,ID!$V:$V,$L1363)</f>
        <v>0</v>
      </c>
      <c r="N1363" s="99"/>
      <c r="O1363" s="103">
        <f>SUMIFS(ID!$AD:$AD,ID!$AB:$AB,$N1363)</f>
        <v>0</v>
      </c>
      <c r="P1363" s="99" t="str">
        <f t="shared" si="179"/>
        <v/>
      </c>
      <c r="Q1363" s="22">
        <f t="shared" si="178"/>
        <v>0</v>
      </c>
      <c r="R1363" s="30"/>
      <c r="S1363" s="22">
        <f t="shared" si="180"/>
        <v>0</v>
      </c>
      <c r="T1363" s="30"/>
      <c r="U1363" s="22">
        <f t="shared" si="181"/>
        <v>0</v>
      </c>
      <c r="V1363" s="78">
        <f t="shared" si="177"/>
        <v>0</v>
      </c>
      <c r="W1363" s="22">
        <f t="shared" si="182"/>
        <v>0</v>
      </c>
      <c r="X1363" s="76"/>
      <c r="Y1363" s="22">
        <f>IF(OR(X1363="",X1363=ФИО!$Q$8),0,IF(COUNTIF(X:X,X1363)=1,0,1))</f>
        <v>0</v>
      </c>
      <c r="AA1363" s="2">
        <f>INDEX(ФИО!B:B,SUMIFS(ФИО!D:D,ФИО!Q:Q,БЮДЖЕТ!X1363))</f>
        <v>0</v>
      </c>
    </row>
    <row r="1364" spans="1:27" x14ac:dyDescent="0.25">
      <c r="A1364" s="1"/>
      <c r="B1364" s="5">
        <f t="shared" si="183"/>
        <v>1364</v>
      </c>
      <c r="C1364" s="5" t="str">
        <f t="shared" si="184"/>
        <v/>
      </c>
      <c r="D1364" s="99"/>
      <c r="E1364" s="103">
        <f>SUMIFS(ID!$H:$H,ID!$F:$F,$D1364)</f>
        <v>0</v>
      </c>
      <c r="F1364" s="99"/>
      <c r="G1364" s="103">
        <f>SUMIFS(ID!$L:$L,ID!$J:$J,$F1364)</f>
        <v>0</v>
      </c>
      <c r="H1364" s="99"/>
      <c r="I1364" s="103">
        <f>SUMIFS(ID!$P:$P,ID!$N:$N,$H1364)</f>
        <v>0</v>
      </c>
      <c r="J1364" s="99"/>
      <c r="K1364" s="103">
        <f>SUMIFS(ID!$T:$T,ID!$R:$R,$J1364)</f>
        <v>0</v>
      </c>
      <c r="L1364" s="99"/>
      <c r="M1364" s="103">
        <f>SUMIFS(ID!$X:$X,ID!$V:$V,$L1364)</f>
        <v>0</v>
      </c>
      <c r="N1364" s="99"/>
      <c r="O1364" s="103">
        <f>SUMIFS(ID!$AD:$AD,ID!$AB:$AB,$N1364)</f>
        <v>0</v>
      </c>
      <c r="P1364" s="99" t="str">
        <f t="shared" si="179"/>
        <v/>
      </c>
      <c r="Q1364" s="22">
        <f t="shared" si="178"/>
        <v>0</v>
      </c>
      <c r="R1364" s="30"/>
      <c r="S1364" s="22">
        <f t="shared" si="180"/>
        <v>0</v>
      </c>
      <c r="T1364" s="30"/>
      <c r="U1364" s="22">
        <f t="shared" si="181"/>
        <v>0</v>
      </c>
      <c r="V1364" s="78">
        <f t="shared" si="177"/>
        <v>0</v>
      </c>
      <c r="W1364" s="22">
        <f t="shared" si="182"/>
        <v>0</v>
      </c>
      <c r="X1364" s="76"/>
      <c r="Y1364" s="22">
        <f>IF(OR(X1364="",X1364=ФИО!$Q$8),0,IF(COUNTIF(X:X,X1364)=1,0,1))</f>
        <v>0</v>
      </c>
      <c r="AA1364" s="2">
        <f>INDEX(ФИО!B:B,SUMIFS(ФИО!D:D,ФИО!Q:Q,БЮДЖЕТ!X1364))</f>
        <v>0</v>
      </c>
    </row>
    <row r="1365" spans="1:27" x14ac:dyDescent="0.25">
      <c r="A1365" s="1"/>
      <c r="B1365" s="5">
        <f t="shared" si="183"/>
        <v>1365</v>
      </c>
      <c r="C1365" s="5" t="str">
        <f t="shared" si="184"/>
        <v/>
      </c>
      <c r="D1365" s="99"/>
      <c r="E1365" s="103">
        <f>SUMIFS(ID!$H:$H,ID!$F:$F,$D1365)</f>
        <v>0</v>
      </c>
      <c r="F1365" s="99"/>
      <c r="G1365" s="103">
        <f>SUMIFS(ID!$L:$L,ID!$J:$J,$F1365)</f>
        <v>0</v>
      </c>
      <c r="H1365" s="99"/>
      <c r="I1365" s="103">
        <f>SUMIFS(ID!$P:$P,ID!$N:$N,$H1365)</f>
        <v>0</v>
      </c>
      <c r="J1365" s="99"/>
      <c r="K1365" s="103">
        <f>SUMIFS(ID!$T:$T,ID!$R:$R,$J1365)</f>
        <v>0</v>
      </c>
      <c r="L1365" s="99"/>
      <c r="M1365" s="103">
        <f>SUMIFS(ID!$X:$X,ID!$V:$V,$L1365)</f>
        <v>0</v>
      </c>
      <c r="N1365" s="99"/>
      <c r="O1365" s="103">
        <f>SUMIFS(ID!$AD:$AD,ID!$AB:$AB,$N1365)</f>
        <v>0</v>
      </c>
      <c r="P1365" s="99" t="str">
        <f t="shared" si="179"/>
        <v/>
      </c>
      <c r="Q1365" s="22">
        <f t="shared" si="178"/>
        <v>0</v>
      </c>
      <c r="R1365" s="30"/>
      <c r="S1365" s="22">
        <f t="shared" si="180"/>
        <v>0</v>
      </c>
      <c r="T1365" s="30"/>
      <c r="U1365" s="22">
        <f t="shared" si="181"/>
        <v>0</v>
      </c>
      <c r="V1365" s="78">
        <f t="shared" si="177"/>
        <v>0</v>
      </c>
      <c r="W1365" s="22">
        <f t="shared" si="182"/>
        <v>0</v>
      </c>
      <c r="X1365" s="76"/>
      <c r="Y1365" s="22">
        <f>IF(OR(X1365="",X1365=ФИО!$Q$8),0,IF(COUNTIF(X:X,X1365)=1,0,1))</f>
        <v>0</v>
      </c>
      <c r="AA1365" s="2">
        <f>INDEX(ФИО!B:B,SUMIFS(ФИО!D:D,ФИО!Q:Q,БЮДЖЕТ!X1365))</f>
        <v>0</v>
      </c>
    </row>
    <row r="1366" spans="1:27" x14ac:dyDescent="0.25">
      <c r="A1366" s="1"/>
      <c r="B1366" s="5">
        <f t="shared" si="183"/>
        <v>1366</v>
      </c>
      <c r="C1366" s="5" t="str">
        <f t="shared" si="184"/>
        <v/>
      </c>
      <c r="D1366" s="99"/>
      <c r="E1366" s="103">
        <f>SUMIFS(ID!$H:$H,ID!$F:$F,$D1366)</f>
        <v>0</v>
      </c>
      <c r="F1366" s="99"/>
      <c r="G1366" s="103">
        <f>SUMIFS(ID!$L:$L,ID!$J:$J,$F1366)</f>
        <v>0</v>
      </c>
      <c r="H1366" s="99"/>
      <c r="I1366" s="103">
        <f>SUMIFS(ID!$P:$P,ID!$N:$N,$H1366)</f>
        <v>0</v>
      </c>
      <c r="J1366" s="99"/>
      <c r="K1366" s="103">
        <f>SUMIFS(ID!$T:$T,ID!$R:$R,$J1366)</f>
        <v>0</v>
      </c>
      <c r="L1366" s="99"/>
      <c r="M1366" s="103">
        <f>SUMIFS(ID!$X:$X,ID!$V:$V,$L1366)</f>
        <v>0</v>
      </c>
      <c r="N1366" s="99"/>
      <c r="O1366" s="103">
        <f>SUMIFS(ID!$AD:$AD,ID!$AB:$AB,$N1366)</f>
        <v>0</v>
      </c>
      <c r="P1366" s="99" t="str">
        <f t="shared" si="179"/>
        <v/>
      </c>
      <c r="Q1366" s="22">
        <f t="shared" si="178"/>
        <v>0</v>
      </c>
      <c r="R1366" s="30"/>
      <c r="S1366" s="22">
        <f t="shared" si="180"/>
        <v>0</v>
      </c>
      <c r="T1366" s="30"/>
      <c r="U1366" s="22">
        <f t="shared" si="181"/>
        <v>0</v>
      </c>
      <c r="V1366" s="78">
        <f t="shared" si="177"/>
        <v>0</v>
      </c>
      <c r="W1366" s="22">
        <f t="shared" si="182"/>
        <v>0</v>
      </c>
      <c r="X1366" s="76"/>
      <c r="Y1366" s="22">
        <f>IF(OR(X1366="",X1366=ФИО!$Q$8),0,IF(COUNTIF(X:X,X1366)=1,0,1))</f>
        <v>0</v>
      </c>
      <c r="AA1366" s="2">
        <f>INDEX(ФИО!B:B,SUMIFS(ФИО!D:D,ФИО!Q:Q,БЮДЖЕТ!X1366))</f>
        <v>0</v>
      </c>
    </row>
    <row r="1367" spans="1:27" x14ac:dyDescent="0.25">
      <c r="A1367" s="1"/>
      <c r="B1367" s="5">
        <f t="shared" si="183"/>
        <v>1367</v>
      </c>
      <c r="C1367" s="5" t="str">
        <f t="shared" si="184"/>
        <v/>
      </c>
      <c r="D1367" s="99"/>
      <c r="E1367" s="103">
        <f>SUMIFS(ID!$H:$H,ID!$F:$F,$D1367)</f>
        <v>0</v>
      </c>
      <c r="F1367" s="99"/>
      <c r="G1367" s="103">
        <f>SUMIFS(ID!$L:$L,ID!$J:$J,$F1367)</f>
        <v>0</v>
      </c>
      <c r="H1367" s="99"/>
      <c r="I1367" s="103">
        <f>SUMIFS(ID!$P:$P,ID!$N:$N,$H1367)</f>
        <v>0</v>
      </c>
      <c r="J1367" s="99"/>
      <c r="K1367" s="103">
        <f>SUMIFS(ID!$T:$T,ID!$R:$R,$J1367)</f>
        <v>0</v>
      </c>
      <c r="L1367" s="99"/>
      <c r="M1367" s="103">
        <f>SUMIFS(ID!$X:$X,ID!$V:$V,$L1367)</f>
        <v>0</v>
      </c>
      <c r="N1367" s="99"/>
      <c r="O1367" s="103">
        <f>SUMIFS(ID!$AD:$AD,ID!$AB:$AB,$N1367)</f>
        <v>0</v>
      </c>
      <c r="P1367" s="99" t="str">
        <f t="shared" si="179"/>
        <v/>
      </c>
      <c r="Q1367" s="22">
        <f t="shared" si="178"/>
        <v>0</v>
      </c>
      <c r="R1367" s="30"/>
      <c r="S1367" s="22">
        <f t="shared" si="180"/>
        <v>0</v>
      </c>
      <c r="T1367" s="30"/>
      <c r="U1367" s="22">
        <f t="shared" si="181"/>
        <v>0</v>
      </c>
      <c r="V1367" s="78">
        <f t="shared" si="177"/>
        <v>0</v>
      </c>
      <c r="W1367" s="22">
        <f t="shared" si="182"/>
        <v>0</v>
      </c>
      <c r="X1367" s="76"/>
      <c r="Y1367" s="22">
        <f>IF(OR(X1367="",X1367=ФИО!$Q$8),0,IF(COUNTIF(X:X,X1367)=1,0,1))</f>
        <v>0</v>
      </c>
      <c r="AA1367" s="2">
        <f>INDEX(ФИО!B:B,SUMIFS(ФИО!D:D,ФИО!Q:Q,БЮДЖЕТ!X1367))</f>
        <v>0</v>
      </c>
    </row>
    <row r="1368" spans="1:27" x14ac:dyDescent="0.25">
      <c r="A1368" s="1"/>
      <c r="B1368" s="5">
        <f t="shared" si="183"/>
        <v>1368</v>
      </c>
      <c r="C1368" s="5" t="str">
        <f t="shared" si="184"/>
        <v/>
      </c>
      <c r="D1368" s="99"/>
      <c r="E1368" s="103">
        <f>SUMIFS(ID!$H:$H,ID!$F:$F,$D1368)</f>
        <v>0</v>
      </c>
      <c r="F1368" s="99"/>
      <c r="G1368" s="103">
        <f>SUMIFS(ID!$L:$L,ID!$J:$J,$F1368)</f>
        <v>0</v>
      </c>
      <c r="H1368" s="99"/>
      <c r="I1368" s="103">
        <f>SUMIFS(ID!$P:$P,ID!$N:$N,$H1368)</f>
        <v>0</v>
      </c>
      <c r="J1368" s="99"/>
      <c r="K1368" s="103">
        <f>SUMIFS(ID!$T:$T,ID!$R:$R,$J1368)</f>
        <v>0</v>
      </c>
      <c r="L1368" s="99"/>
      <c r="M1368" s="103">
        <f>SUMIFS(ID!$X:$X,ID!$V:$V,$L1368)</f>
        <v>0</v>
      </c>
      <c r="N1368" s="99"/>
      <c r="O1368" s="103">
        <f>SUMIFS(ID!$AD:$AD,ID!$AB:$AB,$N1368)</f>
        <v>0</v>
      </c>
      <c r="P1368" s="99" t="str">
        <f t="shared" si="179"/>
        <v/>
      </c>
      <c r="Q1368" s="22">
        <f t="shared" si="178"/>
        <v>0</v>
      </c>
      <c r="R1368" s="30"/>
      <c r="S1368" s="22">
        <f t="shared" si="180"/>
        <v>0</v>
      </c>
      <c r="T1368" s="30"/>
      <c r="U1368" s="22">
        <f t="shared" si="181"/>
        <v>0</v>
      </c>
      <c r="V1368" s="78">
        <f t="shared" si="177"/>
        <v>0</v>
      </c>
      <c r="W1368" s="22">
        <f t="shared" si="182"/>
        <v>0</v>
      </c>
      <c r="X1368" s="76"/>
      <c r="Y1368" s="22">
        <f>IF(OR(X1368="",X1368=ФИО!$Q$8),0,IF(COUNTIF(X:X,X1368)=1,0,1))</f>
        <v>0</v>
      </c>
      <c r="AA1368" s="2">
        <f>INDEX(ФИО!B:B,SUMIFS(ФИО!D:D,ФИО!Q:Q,БЮДЖЕТ!X1368))</f>
        <v>0</v>
      </c>
    </row>
    <row r="1369" spans="1:27" x14ac:dyDescent="0.25">
      <c r="A1369" s="1"/>
      <c r="B1369" s="5">
        <f t="shared" si="183"/>
        <v>1369</v>
      </c>
      <c r="C1369" s="5" t="str">
        <f t="shared" si="184"/>
        <v/>
      </c>
      <c r="D1369" s="99"/>
      <c r="E1369" s="103">
        <f>SUMIFS(ID!$H:$H,ID!$F:$F,$D1369)</f>
        <v>0</v>
      </c>
      <c r="F1369" s="99"/>
      <c r="G1369" s="103">
        <f>SUMIFS(ID!$L:$L,ID!$J:$J,$F1369)</f>
        <v>0</v>
      </c>
      <c r="H1369" s="99"/>
      <c r="I1369" s="103">
        <f>SUMIFS(ID!$P:$P,ID!$N:$N,$H1369)</f>
        <v>0</v>
      </c>
      <c r="J1369" s="99"/>
      <c r="K1369" s="103">
        <f>SUMIFS(ID!$T:$T,ID!$R:$R,$J1369)</f>
        <v>0</v>
      </c>
      <c r="L1369" s="99"/>
      <c r="M1369" s="103">
        <f>SUMIFS(ID!$X:$X,ID!$V:$V,$L1369)</f>
        <v>0</v>
      </c>
      <c r="N1369" s="99"/>
      <c r="O1369" s="103">
        <f>SUMIFS(ID!$AD:$AD,ID!$AB:$AB,$N1369)</f>
        <v>0</v>
      </c>
      <c r="P1369" s="99" t="str">
        <f t="shared" si="179"/>
        <v/>
      </c>
      <c r="Q1369" s="22">
        <f t="shared" si="178"/>
        <v>0</v>
      </c>
      <c r="R1369" s="30"/>
      <c r="S1369" s="22">
        <f t="shared" si="180"/>
        <v>0</v>
      </c>
      <c r="T1369" s="30"/>
      <c r="U1369" s="22">
        <f t="shared" si="181"/>
        <v>0</v>
      </c>
      <c r="V1369" s="78">
        <f t="shared" si="177"/>
        <v>0</v>
      </c>
      <c r="W1369" s="22">
        <f t="shared" si="182"/>
        <v>0</v>
      </c>
      <c r="X1369" s="76"/>
      <c r="Y1369" s="22">
        <f>IF(OR(X1369="",X1369=ФИО!$Q$8),0,IF(COUNTIF(X:X,X1369)=1,0,1))</f>
        <v>0</v>
      </c>
      <c r="AA1369" s="2">
        <f>INDEX(ФИО!B:B,SUMIFS(ФИО!D:D,ФИО!Q:Q,БЮДЖЕТ!X1369))</f>
        <v>0</v>
      </c>
    </row>
    <row r="1370" spans="1:27" x14ac:dyDescent="0.25">
      <c r="A1370" s="1"/>
      <c r="B1370" s="5">
        <f t="shared" si="183"/>
        <v>1370</v>
      </c>
      <c r="C1370" s="5" t="str">
        <f t="shared" si="184"/>
        <v/>
      </c>
      <c r="D1370" s="99"/>
      <c r="E1370" s="103">
        <f>SUMIFS(ID!$H:$H,ID!$F:$F,$D1370)</f>
        <v>0</v>
      </c>
      <c r="F1370" s="99"/>
      <c r="G1370" s="103">
        <f>SUMIFS(ID!$L:$L,ID!$J:$J,$F1370)</f>
        <v>0</v>
      </c>
      <c r="H1370" s="99"/>
      <c r="I1370" s="103">
        <f>SUMIFS(ID!$P:$P,ID!$N:$N,$H1370)</f>
        <v>0</v>
      </c>
      <c r="J1370" s="99"/>
      <c r="K1370" s="103">
        <f>SUMIFS(ID!$T:$T,ID!$R:$R,$J1370)</f>
        <v>0</v>
      </c>
      <c r="L1370" s="99"/>
      <c r="M1370" s="103">
        <f>SUMIFS(ID!$X:$X,ID!$V:$V,$L1370)</f>
        <v>0</v>
      </c>
      <c r="N1370" s="99"/>
      <c r="O1370" s="103">
        <f>SUMIFS(ID!$AD:$AD,ID!$AB:$AB,$N1370)</f>
        <v>0</v>
      </c>
      <c r="P1370" s="99" t="str">
        <f t="shared" si="179"/>
        <v/>
      </c>
      <c r="Q1370" s="22">
        <f t="shared" si="178"/>
        <v>0</v>
      </c>
      <c r="R1370" s="30"/>
      <c r="S1370" s="22">
        <f t="shared" si="180"/>
        <v>0</v>
      </c>
      <c r="T1370" s="30"/>
      <c r="U1370" s="22">
        <f t="shared" si="181"/>
        <v>0</v>
      </c>
      <c r="V1370" s="78">
        <f t="shared" si="177"/>
        <v>0</v>
      </c>
      <c r="W1370" s="22">
        <f t="shared" si="182"/>
        <v>0</v>
      </c>
      <c r="X1370" s="76"/>
      <c r="Y1370" s="22">
        <f>IF(OR(X1370="",X1370=ФИО!$Q$8),0,IF(COUNTIF(X:X,X1370)=1,0,1))</f>
        <v>0</v>
      </c>
      <c r="AA1370" s="2">
        <f>INDEX(ФИО!B:B,SUMIFS(ФИО!D:D,ФИО!Q:Q,БЮДЖЕТ!X1370))</f>
        <v>0</v>
      </c>
    </row>
    <row r="1371" spans="1:27" x14ac:dyDescent="0.25">
      <c r="A1371" s="1"/>
      <c r="B1371" s="5">
        <f t="shared" si="183"/>
        <v>1371</v>
      </c>
      <c r="C1371" s="5" t="str">
        <f t="shared" si="184"/>
        <v/>
      </c>
      <c r="D1371" s="99"/>
      <c r="E1371" s="103">
        <f>SUMIFS(ID!$H:$H,ID!$F:$F,$D1371)</f>
        <v>0</v>
      </c>
      <c r="F1371" s="99"/>
      <c r="G1371" s="103">
        <f>SUMIFS(ID!$L:$L,ID!$J:$J,$F1371)</f>
        <v>0</v>
      </c>
      <c r="H1371" s="99"/>
      <c r="I1371" s="103">
        <f>SUMIFS(ID!$P:$P,ID!$N:$N,$H1371)</f>
        <v>0</v>
      </c>
      <c r="J1371" s="99"/>
      <c r="K1371" s="103">
        <f>SUMIFS(ID!$T:$T,ID!$R:$R,$J1371)</f>
        <v>0</v>
      </c>
      <c r="L1371" s="99"/>
      <c r="M1371" s="103">
        <f>SUMIFS(ID!$X:$X,ID!$V:$V,$L1371)</f>
        <v>0</v>
      </c>
      <c r="N1371" s="99"/>
      <c r="O1371" s="103">
        <f>SUMIFS(ID!$AD:$AD,ID!$AB:$AB,$N1371)</f>
        <v>0</v>
      </c>
      <c r="P1371" s="99" t="str">
        <f t="shared" si="179"/>
        <v/>
      </c>
      <c r="Q1371" s="22">
        <f t="shared" si="178"/>
        <v>0</v>
      </c>
      <c r="R1371" s="30"/>
      <c r="S1371" s="22">
        <f t="shared" si="180"/>
        <v>0</v>
      </c>
      <c r="T1371" s="30"/>
      <c r="U1371" s="22">
        <f t="shared" si="181"/>
        <v>0</v>
      </c>
      <c r="V1371" s="78">
        <f t="shared" si="177"/>
        <v>0</v>
      </c>
      <c r="W1371" s="22">
        <f t="shared" si="182"/>
        <v>0</v>
      </c>
      <c r="X1371" s="76"/>
      <c r="Y1371" s="22">
        <f>IF(OR(X1371="",X1371=ФИО!$Q$8),0,IF(COUNTIF(X:X,X1371)=1,0,1))</f>
        <v>0</v>
      </c>
      <c r="AA1371" s="2">
        <f>INDEX(ФИО!B:B,SUMIFS(ФИО!D:D,ФИО!Q:Q,БЮДЖЕТ!X1371))</f>
        <v>0</v>
      </c>
    </row>
    <row r="1372" spans="1:27" x14ac:dyDescent="0.25">
      <c r="A1372" s="1"/>
      <c r="B1372" s="5">
        <f t="shared" si="183"/>
        <v>1372</v>
      </c>
      <c r="C1372" s="5" t="str">
        <f t="shared" si="184"/>
        <v/>
      </c>
      <c r="D1372" s="99"/>
      <c r="E1372" s="103">
        <f>SUMIFS(ID!$H:$H,ID!$F:$F,$D1372)</f>
        <v>0</v>
      </c>
      <c r="F1372" s="99"/>
      <c r="G1372" s="103">
        <f>SUMIFS(ID!$L:$L,ID!$J:$J,$F1372)</f>
        <v>0</v>
      </c>
      <c r="H1372" s="99"/>
      <c r="I1372" s="103">
        <f>SUMIFS(ID!$P:$P,ID!$N:$N,$H1372)</f>
        <v>0</v>
      </c>
      <c r="J1372" s="99"/>
      <c r="K1372" s="103">
        <f>SUMIFS(ID!$T:$T,ID!$R:$R,$J1372)</f>
        <v>0</v>
      </c>
      <c r="L1372" s="99"/>
      <c r="M1372" s="103">
        <f>SUMIFS(ID!$X:$X,ID!$V:$V,$L1372)</f>
        <v>0</v>
      </c>
      <c r="N1372" s="99"/>
      <c r="O1372" s="103">
        <f>SUMIFS(ID!$AD:$AD,ID!$AB:$AB,$N1372)</f>
        <v>0</v>
      </c>
      <c r="P1372" s="99" t="str">
        <f t="shared" si="179"/>
        <v/>
      </c>
      <c r="Q1372" s="22">
        <f t="shared" si="178"/>
        <v>0</v>
      </c>
      <c r="R1372" s="30"/>
      <c r="S1372" s="22">
        <f t="shared" si="180"/>
        <v>0</v>
      </c>
      <c r="T1372" s="30"/>
      <c r="U1372" s="22">
        <f t="shared" si="181"/>
        <v>0</v>
      </c>
      <c r="V1372" s="78">
        <f t="shared" si="177"/>
        <v>0</v>
      </c>
      <c r="W1372" s="22">
        <f t="shared" si="182"/>
        <v>0</v>
      </c>
      <c r="X1372" s="76"/>
      <c r="Y1372" s="22">
        <f>IF(OR(X1372="",X1372=ФИО!$Q$8),0,IF(COUNTIF(X:X,X1372)=1,0,1))</f>
        <v>0</v>
      </c>
      <c r="AA1372" s="2">
        <f>INDEX(ФИО!B:B,SUMIFS(ФИО!D:D,ФИО!Q:Q,БЮДЖЕТ!X1372))</f>
        <v>0</v>
      </c>
    </row>
    <row r="1373" spans="1:27" x14ac:dyDescent="0.25">
      <c r="A1373" s="1"/>
      <c r="B1373" s="5">
        <f t="shared" si="183"/>
        <v>1373</v>
      </c>
      <c r="C1373" s="5" t="str">
        <f t="shared" si="184"/>
        <v/>
      </c>
      <c r="D1373" s="99"/>
      <c r="E1373" s="103">
        <f>SUMIFS(ID!$H:$H,ID!$F:$F,$D1373)</f>
        <v>0</v>
      </c>
      <c r="F1373" s="99"/>
      <c r="G1373" s="103">
        <f>SUMIFS(ID!$L:$L,ID!$J:$J,$F1373)</f>
        <v>0</v>
      </c>
      <c r="H1373" s="99"/>
      <c r="I1373" s="103">
        <f>SUMIFS(ID!$P:$P,ID!$N:$N,$H1373)</f>
        <v>0</v>
      </c>
      <c r="J1373" s="99"/>
      <c r="K1373" s="103">
        <f>SUMIFS(ID!$T:$T,ID!$R:$R,$J1373)</f>
        <v>0</v>
      </c>
      <c r="L1373" s="99"/>
      <c r="M1373" s="103">
        <f>SUMIFS(ID!$X:$X,ID!$V:$V,$L1373)</f>
        <v>0</v>
      </c>
      <c r="N1373" s="99"/>
      <c r="O1373" s="103">
        <f>SUMIFS(ID!$AD:$AD,ID!$AB:$AB,$N1373)</f>
        <v>0</v>
      </c>
      <c r="P1373" s="99" t="str">
        <f t="shared" si="179"/>
        <v/>
      </c>
      <c r="Q1373" s="22">
        <f t="shared" si="178"/>
        <v>0</v>
      </c>
      <c r="R1373" s="30"/>
      <c r="S1373" s="22">
        <f t="shared" si="180"/>
        <v>0</v>
      </c>
      <c r="T1373" s="30"/>
      <c r="U1373" s="22">
        <f t="shared" si="181"/>
        <v>0</v>
      </c>
      <c r="V1373" s="78">
        <f t="shared" si="177"/>
        <v>0</v>
      </c>
      <c r="W1373" s="22">
        <f t="shared" si="182"/>
        <v>0</v>
      </c>
      <c r="X1373" s="76"/>
      <c r="Y1373" s="22">
        <f>IF(OR(X1373="",X1373=ФИО!$Q$8),0,IF(COUNTIF(X:X,X1373)=1,0,1))</f>
        <v>0</v>
      </c>
      <c r="AA1373" s="2">
        <f>INDEX(ФИО!B:B,SUMIFS(ФИО!D:D,ФИО!Q:Q,БЮДЖЕТ!X1373))</f>
        <v>0</v>
      </c>
    </row>
    <row r="1374" spans="1:27" x14ac:dyDescent="0.25">
      <c r="A1374" s="1"/>
      <c r="B1374" s="5">
        <f t="shared" si="183"/>
        <v>1374</v>
      </c>
      <c r="C1374" s="5" t="str">
        <f t="shared" si="184"/>
        <v/>
      </c>
      <c r="D1374" s="99"/>
      <c r="E1374" s="103">
        <f>SUMIFS(ID!$H:$H,ID!$F:$F,$D1374)</f>
        <v>0</v>
      </c>
      <c r="F1374" s="99"/>
      <c r="G1374" s="103">
        <f>SUMIFS(ID!$L:$L,ID!$J:$J,$F1374)</f>
        <v>0</v>
      </c>
      <c r="H1374" s="99"/>
      <c r="I1374" s="103">
        <f>SUMIFS(ID!$P:$P,ID!$N:$N,$H1374)</f>
        <v>0</v>
      </c>
      <c r="J1374" s="99"/>
      <c r="K1374" s="103">
        <f>SUMIFS(ID!$T:$T,ID!$R:$R,$J1374)</f>
        <v>0</v>
      </c>
      <c r="L1374" s="99"/>
      <c r="M1374" s="103">
        <f>SUMIFS(ID!$X:$X,ID!$V:$V,$L1374)</f>
        <v>0</v>
      </c>
      <c r="N1374" s="99"/>
      <c r="O1374" s="103">
        <f>SUMIFS(ID!$AD:$AD,ID!$AB:$AB,$N1374)</f>
        <v>0</v>
      </c>
      <c r="P1374" s="99" t="str">
        <f t="shared" si="179"/>
        <v/>
      </c>
      <c r="Q1374" s="22">
        <f t="shared" si="178"/>
        <v>0</v>
      </c>
      <c r="R1374" s="30"/>
      <c r="S1374" s="22">
        <f t="shared" si="180"/>
        <v>0</v>
      </c>
      <c r="T1374" s="30"/>
      <c r="U1374" s="22">
        <f t="shared" si="181"/>
        <v>0</v>
      </c>
      <c r="V1374" s="78">
        <f t="shared" si="177"/>
        <v>0</v>
      </c>
      <c r="W1374" s="22">
        <f t="shared" si="182"/>
        <v>0</v>
      </c>
      <c r="X1374" s="76"/>
      <c r="Y1374" s="22">
        <f>IF(OR(X1374="",X1374=ФИО!$Q$8),0,IF(COUNTIF(X:X,X1374)=1,0,1))</f>
        <v>0</v>
      </c>
      <c r="AA1374" s="2">
        <f>INDEX(ФИО!B:B,SUMIFS(ФИО!D:D,ФИО!Q:Q,БЮДЖЕТ!X1374))</f>
        <v>0</v>
      </c>
    </row>
    <row r="1375" spans="1:27" x14ac:dyDescent="0.25">
      <c r="A1375" s="1"/>
      <c r="B1375" s="5">
        <f t="shared" si="183"/>
        <v>1375</v>
      </c>
      <c r="C1375" s="5" t="str">
        <f t="shared" si="184"/>
        <v/>
      </c>
      <c r="D1375" s="99"/>
      <c r="E1375" s="103">
        <f>SUMIFS(ID!$H:$H,ID!$F:$F,$D1375)</f>
        <v>0</v>
      </c>
      <c r="F1375" s="99"/>
      <c r="G1375" s="103">
        <f>SUMIFS(ID!$L:$L,ID!$J:$J,$F1375)</f>
        <v>0</v>
      </c>
      <c r="H1375" s="99"/>
      <c r="I1375" s="103">
        <f>SUMIFS(ID!$P:$P,ID!$N:$N,$H1375)</f>
        <v>0</v>
      </c>
      <c r="J1375" s="99"/>
      <c r="K1375" s="103">
        <f>SUMIFS(ID!$T:$T,ID!$R:$R,$J1375)</f>
        <v>0</v>
      </c>
      <c r="L1375" s="99"/>
      <c r="M1375" s="103">
        <f>SUMIFS(ID!$X:$X,ID!$V:$V,$L1375)</f>
        <v>0</v>
      </c>
      <c r="N1375" s="99"/>
      <c r="O1375" s="103">
        <f>SUMIFS(ID!$AD:$AD,ID!$AB:$AB,$N1375)</f>
        <v>0</v>
      </c>
      <c r="P1375" s="99" t="str">
        <f t="shared" si="179"/>
        <v/>
      </c>
      <c r="Q1375" s="22">
        <f t="shared" si="178"/>
        <v>0</v>
      </c>
      <c r="R1375" s="30"/>
      <c r="S1375" s="22">
        <f t="shared" si="180"/>
        <v>0</v>
      </c>
      <c r="T1375" s="30"/>
      <c r="U1375" s="22">
        <f t="shared" si="181"/>
        <v>0</v>
      </c>
      <c r="V1375" s="78">
        <f t="shared" si="177"/>
        <v>0</v>
      </c>
      <c r="W1375" s="22">
        <f t="shared" si="182"/>
        <v>0</v>
      </c>
      <c r="X1375" s="76"/>
      <c r="Y1375" s="22">
        <f>IF(OR(X1375="",X1375=ФИО!$Q$8),0,IF(COUNTIF(X:X,X1375)=1,0,1))</f>
        <v>0</v>
      </c>
      <c r="AA1375" s="2">
        <f>INDEX(ФИО!B:B,SUMIFS(ФИО!D:D,ФИО!Q:Q,БЮДЖЕТ!X1375))</f>
        <v>0</v>
      </c>
    </row>
    <row r="1376" spans="1:27" x14ac:dyDescent="0.25">
      <c r="A1376" s="1"/>
      <c r="B1376" s="5">
        <f t="shared" si="183"/>
        <v>1376</v>
      </c>
      <c r="C1376" s="5" t="str">
        <f t="shared" si="184"/>
        <v/>
      </c>
      <c r="D1376" s="99"/>
      <c r="E1376" s="103">
        <f>SUMIFS(ID!$H:$H,ID!$F:$F,$D1376)</f>
        <v>0</v>
      </c>
      <c r="F1376" s="99"/>
      <c r="G1376" s="103">
        <f>SUMIFS(ID!$L:$L,ID!$J:$J,$F1376)</f>
        <v>0</v>
      </c>
      <c r="H1376" s="99"/>
      <c r="I1376" s="103">
        <f>SUMIFS(ID!$P:$P,ID!$N:$N,$H1376)</f>
        <v>0</v>
      </c>
      <c r="J1376" s="99"/>
      <c r="K1376" s="103">
        <f>SUMIFS(ID!$T:$T,ID!$R:$R,$J1376)</f>
        <v>0</v>
      </c>
      <c r="L1376" s="99"/>
      <c r="M1376" s="103">
        <f>SUMIFS(ID!$X:$X,ID!$V:$V,$L1376)</f>
        <v>0</v>
      </c>
      <c r="N1376" s="99"/>
      <c r="O1376" s="103">
        <f>SUMIFS(ID!$AD:$AD,ID!$AB:$AB,$N1376)</f>
        <v>0</v>
      </c>
      <c r="P1376" s="99" t="str">
        <f t="shared" si="179"/>
        <v/>
      </c>
      <c r="Q1376" s="22">
        <f t="shared" si="178"/>
        <v>0</v>
      </c>
      <c r="R1376" s="30"/>
      <c r="S1376" s="22">
        <f t="shared" si="180"/>
        <v>0</v>
      </c>
      <c r="T1376" s="30"/>
      <c r="U1376" s="22">
        <f t="shared" si="181"/>
        <v>0</v>
      </c>
      <c r="V1376" s="78">
        <f t="shared" si="177"/>
        <v>0</v>
      </c>
      <c r="W1376" s="22">
        <f t="shared" si="182"/>
        <v>0</v>
      </c>
      <c r="X1376" s="76"/>
      <c r="Y1376" s="22">
        <f>IF(OR(X1376="",X1376=ФИО!$Q$8),0,IF(COUNTIF(X:X,X1376)=1,0,1))</f>
        <v>0</v>
      </c>
      <c r="AA1376" s="2">
        <f>INDEX(ФИО!B:B,SUMIFS(ФИО!D:D,ФИО!Q:Q,БЮДЖЕТ!X1376))</f>
        <v>0</v>
      </c>
    </row>
    <row r="1377" spans="1:27" x14ac:dyDescent="0.25">
      <c r="A1377" s="1"/>
      <c r="B1377" s="5">
        <f t="shared" si="183"/>
        <v>1377</v>
      </c>
      <c r="C1377" s="5" t="str">
        <f t="shared" si="184"/>
        <v/>
      </c>
      <c r="D1377" s="99"/>
      <c r="E1377" s="103">
        <f>SUMIFS(ID!$H:$H,ID!$F:$F,$D1377)</f>
        <v>0</v>
      </c>
      <c r="F1377" s="99"/>
      <c r="G1377" s="103">
        <f>SUMIFS(ID!$L:$L,ID!$J:$J,$F1377)</f>
        <v>0</v>
      </c>
      <c r="H1377" s="99"/>
      <c r="I1377" s="103">
        <f>SUMIFS(ID!$P:$P,ID!$N:$N,$H1377)</f>
        <v>0</v>
      </c>
      <c r="J1377" s="99"/>
      <c r="K1377" s="103">
        <f>SUMIFS(ID!$T:$T,ID!$R:$R,$J1377)</f>
        <v>0</v>
      </c>
      <c r="L1377" s="99"/>
      <c r="M1377" s="103">
        <f>SUMIFS(ID!$X:$X,ID!$V:$V,$L1377)</f>
        <v>0</v>
      </c>
      <c r="N1377" s="99"/>
      <c r="O1377" s="103">
        <f>SUMIFS(ID!$AD:$AD,ID!$AB:$AB,$N1377)</f>
        <v>0</v>
      </c>
      <c r="P1377" s="99" t="str">
        <f t="shared" si="179"/>
        <v/>
      </c>
      <c r="Q1377" s="22">
        <f t="shared" si="178"/>
        <v>0</v>
      </c>
      <c r="R1377" s="30"/>
      <c r="S1377" s="22">
        <f t="shared" si="180"/>
        <v>0</v>
      </c>
      <c r="T1377" s="30"/>
      <c r="U1377" s="22">
        <f t="shared" si="181"/>
        <v>0</v>
      </c>
      <c r="V1377" s="78">
        <f t="shared" si="177"/>
        <v>0</v>
      </c>
      <c r="W1377" s="22">
        <f t="shared" si="182"/>
        <v>0</v>
      </c>
      <c r="X1377" s="76"/>
      <c r="Y1377" s="22">
        <f>IF(OR(X1377="",X1377=ФИО!$Q$8),0,IF(COUNTIF(X:X,X1377)=1,0,1))</f>
        <v>0</v>
      </c>
      <c r="AA1377" s="2">
        <f>INDEX(ФИО!B:B,SUMIFS(ФИО!D:D,ФИО!Q:Q,БЮДЖЕТ!X1377))</f>
        <v>0</v>
      </c>
    </row>
    <row r="1378" spans="1:27" x14ac:dyDescent="0.25">
      <c r="A1378" s="1"/>
      <c r="B1378" s="5">
        <f t="shared" si="183"/>
        <v>1378</v>
      </c>
      <c r="C1378" s="5" t="str">
        <f t="shared" si="184"/>
        <v/>
      </c>
      <c r="D1378" s="99"/>
      <c r="E1378" s="103">
        <f>SUMIFS(ID!$H:$H,ID!$F:$F,$D1378)</f>
        <v>0</v>
      </c>
      <c r="F1378" s="99"/>
      <c r="G1378" s="103">
        <f>SUMIFS(ID!$L:$L,ID!$J:$J,$F1378)</f>
        <v>0</v>
      </c>
      <c r="H1378" s="99"/>
      <c r="I1378" s="103">
        <f>SUMIFS(ID!$P:$P,ID!$N:$N,$H1378)</f>
        <v>0</v>
      </c>
      <c r="J1378" s="99"/>
      <c r="K1378" s="103">
        <f>SUMIFS(ID!$T:$T,ID!$R:$R,$J1378)</f>
        <v>0</v>
      </c>
      <c r="L1378" s="99"/>
      <c r="M1378" s="103">
        <f>SUMIFS(ID!$X:$X,ID!$V:$V,$L1378)</f>
        <v>0</v>
      </c>
      <c r="N1378" s="99"/>
      <c r="O1378" s="103">
        <f>SUMIFS(ID!$AD:$AD,ID!$AB:$AB,$N1378)</f>
        <v>0</v>
      </c>
      <c r="P1378" s="99" t="str">
        <f t="shared" si="179"/>
        <v/>
      </c>
      <c r="Q1378" s="22">
        <f t="shared" si="178"/>
        <v>0</v>
      </c>
      <c r="R1378" s="30"/>
      <c r="S1378" s="22">
        <f t="shared" si="180"/>
        <v>0</v>
      </c>
      <c r="T1378" s="30"/>
      <c r="U1378" s="22">
        <f t="shared" si="181"/>
        <v>0</v>
      </c>
      <c r="V1378" s="78">
        <f t="shared" si="177"/>
        <v>0</v>
      </c>
      <c r="W1378" s="22">
        <f t="shared" si="182"/>
        <v>0</v>
      </c>
      <c r="X1378" s="76"/>
      <c r="Y1378" s="22">
        <f>IF(OR(X1378="",X1378=ФИО!$Q$8),0,IF(COUNTIF(X:X,X1378)=1,0,1))</f>
        <v>0</v>
      </c>
      <c r="AA1378" s="2">
        <f>INDEX(ФИО!B:B,SUMIFS(ФИО!D:D,ФИО!Q:Q,БЮДЖЕТ!X1378))</f>
        <v>0</v>
      </c>
    </row>
    <row r="1379" spans="1:27" x14ac:dyDescent="0.25">
      <c r="A1379" s="1"/>
      <c r="B1379" s="5">
        <f t="shared" si="183"/>
        <v>1379</v>
      </c>
      <c r="C1379" s="5" t="str">
        <f t="shared" si="184"/>
        <v/>
      </c>
      <c r="D1379" s="99"/>
      <c r="E1379" s="103">
        <f>SUMIFS(ID!$H:$H,ID!$F:$F,$D1379)</f>
        <v>0</v>
      </c>
      <c r="F1379" s="99"/>
      <c r="G1379" s="103">
        <f>SUMIFS(ID!$L:$L,ID!$J:$J,$F1379)</f>
        <v>0</v>
      </c>
      <c r="H1379" s="99"/>
      <c r="I1379" s="103">
        <f>SUMIFS(ID!$P:$P,ID!$N:$N,$H1379)</f>
        <v>0</v>
      </c>
      <c r="J1379" s="99"/>
      <c r="K1379" s="103">
        <f>SUMIFS(ID!$T:$T,ID!$R:$R,$J1379)</f>
        <v>0</v>
      </c>
      <c r="L1379" s="99"/>
      <c r="M1379" s="103">
        <f>SUMIFS(ID!$X:$X,ID!$V:$V,$L1379)</f>
        <v>0</v>
      </c>
      <c r="N1379" s="99"/>
      <c r="O1379" s="103">
        <f>SUMIFS(ID!$AD:$AD,ID!$AB:$AB,$N1379)</f>
        <v>0</v>
      </c>
      <c r="P1379" s="99" t="str">
        <f t="shared" si="179"/>
        <v/>
      </c>
      <c r="Q1379" s="22">
        <f t="shared" si="178"/>
        <v>0</v>
      </c>
      <c r="R1379" s="30"/>
      <c r="S1379" s="22">
        <f t="shared" si="180"/>
        <v>0</v>
      </c>
      <c r="T1379" s="30"/>
      <c r="U1379" s="22">
        <f t="shared" si="181"/>
        <v>0</v>
      </c>
      <c r="V1379" s="78">
        <f t="shared" si="177"/>
        <v>0</v>
      </c>
      <c r="W1379" s="22">
        <f t="shared" si="182"/>
        <v>0</v>
      </c>
      <c r="X1379" s="76"/>
      <c r="Y1379" s="22">
        <f>IF(OR(X1379="",X1379=ФИО!$Q$8),0,IF(COUNTIF(X:X,X1379)=1,0,1))</f>
        <v>0</v>
      </c>
      <c r="AA1379" s="2">
        <f>INDEX(ФИО!B:B,SUMIFS(ФИО!D:D,ФИО!Q:Q,БЮДЖЕТ!X1379))</f>
        <v>0</v>
      </c>
    </row>
    <row r="1380" spans="1:27" x14ac:dyDescent="0.25">
      <c r="A1380" s="1"/>
      <c r="B1380" s="5">
        <f t="shared" si="183"/>
        <v>1380</v>
      </c>
      <c r="C1380" s="5" t="str">
        <f t="shared" si="184"/>
        <v/>
      </c>
      <c r="D1380" s="99"/>
      <c r="E1380" s="103">
        <f>SUMIFS(ID!$H:$H,ID!$F:$F,$D1380)</f>
        <v>0</v>
      </c>
      <c r="F1380" s="99"/>
      <c r="G1380" s="103">
        <f>SUMIFS(ID!$L:$L,ID!$J:$J,$F1380)</f>
        <v>0</v>
      </c>
      <c r="H1380" s="99"/>
      <c r="I1380" s="103">
        <f>SUMIFS(ID!$P:$P,ID!$N:$N,$H1380)</f>
        <v>0</v>
      </c>
      <c r="J1380" s="99"/>
      <c r="K1380" s="103">
        <f>SUMIFS(ID!$T:$T,ID!$R:$R,$J1380)</f>
        <v>0</v>
      </c>
      <c r="L1380" s="99"/>
      <c r="M1380" s="103">
        <f>SUMIFS(ID!$X:$X,ID!$V:$V,$L1380)</f>
        <v>0</v>
      </c>
      <c r="N1380" s="99"/>
      <c r="O1380" s="103">
        <f>SUMIFS(ID!$AD:$AD,ID!$AB:$AB,$N1380)</f>
        <v>0</v>
      </c>
      <c r="P1380" s="99" t="str">
        <f t="shared" si="179"/>
        <v/>
      </c>
      <c r="Q1380" s="22">
        <f t="shared" si="178"/>
        <v>0</v>
      </c>
      <c r="R1380" s="30"/>
      <c r="S1380" s="22">
        <f t="shared" si="180"/>
        <v>0</v>
      </c>
      <c r="T1380" s="30"/>
      <c r="U1380" s="22">
        <f t="shared" si="181"/>
        <v>0</v>
      </c>
      <c r="V1380" s="78">
        <f t="shared" ref="V1380:V1443" si="185">R1380*T1380</f>
        <v>0</v>
      </c>
      <c r="W1380" s="22">
        <f t="shared" si="182"/>
        <v>0</v>
      </c>
      <c r="X1380" s="76"/>
      <c r="Y1380" s="22">
        <f>IF(OR(X1380="",X1380=ФИО!$Q$8),0,IF(COUNTIF(X:X,X1380)=1,0,1))</f>
        <v>0</v>
      </c>
      <c r="AA1380" s="2">
        <f>INDEX(ФИО!B:B,SUMIFS(ФИО!D:D,ФИО!Q:Q,БЮДЖЕТ!X1380))</f>
        <v>0</v>
      </c>
    </row>
    <row r="1381" spans="1:27" x14ac:dyDescent="0.25">
      <c r="A1381" s="1"/>
      <c r="B1381" s="5">
        <f t="shared" si="183"/>
        <v>1381</v>
      </c>
      <c r="C1381" s="5" t="str">
        <f t="shared" si="184"/>
        <v/>
      </c>
      <c r="D1381" s="99"/>
      <c r="E1381" s="103">
        <f>SUMIFS(ID!$H:$H,ID!$F:$F,$D1381)</f>
        <v>0</v>
      </c>
      <c r="F1381" s="99"/>
      <c r="G1381" s="103">
        <f>SUMIFS(ID!$L:$L,ID!$J:$J,$F1381)</f>
        <v>0</v>
      </c>
      <c r="H1381" s="99"/>
      <c r="I1381" s="103">
        <f>SUMIFS(ID!$P:$P,ID!$N:$N,$H1381)</f>
        <v>0</v>
      </c>
      <c r="J1381" s="99"/>
      <c r="K1381" s="103">
        <f>SUMIFS(ID!$T:$T,ID!$R:$R,$J1381)</f>
        <v>0</v>
      </c>
      <c r="L1381" s="99"/>
      <c r="M1381" s="103">
        <f>SUMIFS(ID!$X:$X,ID!$V:$V,$L1381)</f>
        <v>0</v>
      </c>
      <c r="N1381" s="99"/>
      <c r="O1381" s="103">
        <f>SUMIFS(ID!$AD:$AD,ID!$AB:$AB,$N1381)</f>
        <v>0</v>
      </c>
      <c r="P1381" s="99" t="str">
        <f t="shared" si="179"/>
        <v/>
      </c>
      <c r="Q1381" s="22">
        <f t="shared" si="178"/>
        <v>0</v>
      </c>
      <c r="R1381" s="30"/>
      <c r="S1381" s="22">
        <f t="shared" si="180"/>
        <v>0</v>
      </c>
      <c r="T1381" s="30"/>
      <c r="U1381" s="22">
        <f t="shared" si="181"/>
        <v>0</v>
      </c>
      <c r="V1381" s="78">
        <f t="shared" si="185"/>
        <v>0</v>
      </c>
      <c r="W1381" s="22">
        <f t="shared" si="182"/>
        <v>0</v>
      </c>
      <c r="X1381" s="76"/>
      <c r="Y1381" s="22">
        <f>IF(OR(X1381="",X1381=ФИО!$Q$8),0,IF(COUNTIF(X:X,X1381)=1,0,1))</f>
        <v>0</v>
      </c>
      <c r="AA1381" s="2">
        <f>INDEX(ФИО!B:B,SUMIFS(ФИО!D:D,ФИО!Q:Q,БЮДЖЕТ!X1381))</f>
        <v>0</v>
      </c>
    </row>
    <row r="1382" spans="1:27" x14ac:dyDescent="0.25">
      <c r="A1382" s="1"/>
      <c r="B1382" s="5">
        <f t="shared" si="183"/>
        <v>1382</v>
      </c>
      <c r="C1382" s="5" t="str">
        <f t="shared" si="184"/>
        <v/>
      </c>
      <c r="D1382" s="99"/>
      <c r="E1382" s="103">
        <f>SUMIFS(ID!$H:$H,ID!$F:$F,$D1382)</f>
        <v>0</v>
      </c>
      <c r="F1382" s="99"/>
      <c r="G1382" s="103">
        <f>SUMIFS(ID!$L:$L,ID!$J:$J,$F1382)</f>
        <v>0</v>
      </c>
      <c r="H1382" s="99"/>
      <c r="I1382" s="103">
        <f>SUMIFS(ID!$P:$P,ID!$N:$N,$H1382)</f>
        <v>0</v>
      </c>
      <c r="J1382" s="99"/>
      <c r="K1382" s="103">
        <f>SUMIFS(ID!$T:$T,ID!$R:$R,$J1382)</f>
        <v>0</v>
      </c>
      <c r="L1382" s="99"/>
      <c r="M1382" s="103">
        <f>SUMIFS(ID!$X:$X,ID!$V:$V,$L1382)</f>
        <v>0</v>
      </c>
      <c r="N1382" s="99"/>
      <c r="O1382" s="103">
        <f>SUMIFS(ID!$AD:$AD,ID!$AB:$AB,$N1382)</f>
        <v>0</v>
      </c>
      <c r="P1382" s="99" t="str">
        <f t="shared" si="179"/>
        <v/>
      </c>
      <c r="Q1382" s="22">
        <f t="shared" si="178"/>
        <v>0</v>
      </c>
      <c r="R1382" s="30"/>
      <c r="S1382" s="22">
        <f t="shared" si="180"/>
        <v>0</v>
      </c>
      <c r="T1382" s="30"/>
      <c r="U1382" s="22">
        <f t="shared" si="181"/>
        <v>0</v>
      </c>
      <c r="V1382" s="78">
        <f t="shared" si="185"/>
        <v>0</v>
      </c>
      <c r="W1382" s="22">
        <f t="shared" si="182"/>
        <v>0</v>
      </c>
      <c r="X1382" s="76"/>
      <c r="Y1382" s="22">
        <f>IF(OR(X1382="",X1382=ФИО!$Q$8),0,IF(COUNTIF(X:X,X1382)=1,0,1))</f>
        <v>0</v>
      </c>
      <c r="AA1382" s="2">
        <f>INDEX(ФИО!B:B,SUMIFS(ФИО!D:D,ФИО!Q:Q,БЮДЖЕТ!X1382))</f>
        <v>0</v>
      </c>
    </row>
    <row r="1383" spans="1:27" x14ac:dyDescent="0.25">
      <c r="A1383" s="1"/>
      <c r="B1383" s="5">
        <f t="shared" si="183"/>
        <v>1383</v>
      </c>
      <c r="C1383" s="5" t="str">
        <f t="shared" si="184"/>
        <v/>
      </c>
      <c r="D1383" s="99"/>
      <c r="E1383" s="103">
        <f>SUMIFS(ID!$H:$H,ID!$F:$F,$D1383)</f>
        <v>0</v>
      </c>
      <c r="F1383" s="99"/>
      <c r="G1383" s="103">
        <f>SUMIFS(ID!$L:$L,ID!$J:$J,$F1383)</f>
        <v>0</v>
      </c>
      <c r="H1383" s="99"/>
      <c r="I1383" s="103">
        <f>SUMIFS(ID!$P:$P,ID!$N:$N,$H1383)</f>
        <v>0</v>
      </c>
      <c r="J1383" s="99"/>
      <c r="K1383" s="103">
        <f>SUMIFS(ID!$T:$T,ID!$R:$R,$J1383)</f>
        <v>0</v>
      </c>
      <c r="L1383" s="99"/>
      <c r="M1383" s="103">
        <f>SUMIFS(ID!$X:$X,ID!$V:$V,$L1383)</f>
        <v>0</v>
      </c>
      <c r="N1383" s="99"/>
      <c r="O1383" s="103">
        <f>SUMIFS(ID!$AD:$AD,ID!$AB:$AB,$N1383)</f>
        <v>0</v>
      </c>
      <c r="P1383" s="99" t="str">
        <f t="shared" si="179"/>
        <v/>
      </c>
      <c r="Q1383" s="22">
        <f t="shared" si="178"/>
        <v>0</v>
      </c>
      <c r="R1383" s="30"/>
      <c r="S1383" s="22">
        <f t="shared" si="180"/>
        <v>0</v>
      </c>
      <c r="T1383" s="30"/>
      <c r="U1383" s="22">
        <f t="shared" si="181"/>
        <v>0</v>
      </c>
      <c r="V1383" s="78">
        <f t="shared" si="185"/>
        <v>0</v>
      </c>
      <c r="W1383" s="22">
        <f t="shared" si="182"/>
        <v>0</v>
      </c>
      <c r="X1383" s="76"/>
      <c r="Y1383" s="22">
        <f>IF(OR(X1383="",X1383=ФИО!$Q$8),0,IF(COUNTIF(X:X,X1383)=1,0,1))</f>
        <v>0</v>
      </c>
      <c r="AA1383" s="2">
        <f>INDEX(ФИО!B:B,SUMIFS(ФИО!D:D,ФИО!Q:Q,БЮДЖЕТ!X1383))</f>
        <v>0</v>
      </c>
    </row>
    <row r="1384" spans="1:27" x14ac:dyDescent="0.25">
      <c r="A1384" s="1"/>
      <c r="B1384" s="5">
        <f t="shared" si="183"/>
        <v>1384</v>
      </c>
      <c r="C1384" s="5" t="str">
        <f t="shared" si="184"/>
        <v/>
      </c>
      <c r="D1384" s="99"/>
      <c r="E1384" s="103">
        <f>SUMIFS(ID!$H:$H,ID!$F:$F,$D1384)</f>
        <v>0</v>
      </c>
      <c r="F1384" s="99"/>
      <c r="G1384" s="103">
        <f>SUMIFS(ID!$L:$L,ID!$J:$J,$F1384)</f>
        <v>0</v>
      </c>
      <c r="H1384" s="99"/>
      <c r="I1384" s="103">
        <f>SUMIFS(ID!$P:$P,ID!$N:$N,$H1384)</f>
        <v>0</v>
      </c>
      <c r="J1384" s="99"/>
      <c r="K1384" s="103">
        <f>SUMIFS(ID!$T:$T,ID!$R:$R,$J1384)</f>
        <v>0</v>
      </c>
      <c r="L1384" s="99"/>
      <c r="M1384" s="103">
        <f>SUMIFS(ID!$X:$X,ID!$V:$V,$L1384)</f>
        <v>0</v>
      </c>
      <c r="N1384" s="99"/>
      <c r="O1384" s="103">
        <f>SUMIFS(ID!$AD:$AD,ID!$AB:$AB,$N1384)</f>
        <v>0</v>
      </c>
      <c r="P1384" s="99" t="str">
        <f t="shared" si="179"/>
        <v/>
      </c>
      <c r="Q1384" s="22">
        <f t="shared" si="178"/>
        <v>0</v>
      </c>
      <c r="R1384" s="30"/>
      <c r="S1384" s="22">
        <f t="shared" si="180"/>
        <v>0</v>
      </c>
      <c r="T1384" s="30"/>
      <c r="U1384" s="22">
        <f t="shared" si="181"/>
        <v>0</v>
      </c>
      <c r="V1384" s="78">
        <f t="shared" si="185"/>
        <v>0</v>
      </c>
      <c r="W1384" s="22">
        <f t="shared" si="182"/>
        <v>0</v>
      </c>
      <c r="X1384" s="76"/>
      <c r="Y1384" s="22">
        <f>IF(OR(X1384="",X1384=ФИО!$Q$8),0,IF(COUNTIF(X:X,X1384)=1,0,1))</f>
        <v>0</v>
      </c>
      <c r="AA1384" s="2">
        <f>INDEX(ФИО!B:B,SUMIFS(ФИО!D:D,ФИО!Q:Q,БЮДЖЕТ!X1384))</f>
        <v>0</v>
      </c>
    </row>
    <row r="1385" spans="1:27" x14ac:dyDescent="0.25">
      <c r="A1385" s="1"/>
      <c r="B1385" s="5">
        <f t="shared" si="183"/>
        <v>1385</v>
      </c>
      <c r="C1385" s="5" t="str">
        <f t="shared" si="184"/>
        <v/>
      </c>
      <c r="D1385" s="99"/>
      <c r="E1385" s="103">
        <f>SUMIFS(ID!$H:$H,ID!$F:$F,$D1385)</f>
        <v>0</v>
      </c>
      <c r="F1385" s="99"/>
      <c r="G1385" s="103">
        <f>SUMIFS(ID!$L:$L,ID!$J:$J,$F1385)</f>
        <v>0</v>
      </c>
      <c r="H1385" s="99"/>
      <c r="I1385" s="103">
        <f>SUMIFS(ID!$P:$P,ID!$N:$N,$H1385)</f>
        <v>0</v>
      </c>
      <c r="J1385" s="99"/>
      <c r="K1385" s="103">
        <f>SUMIFS(ID!$T:$T,ID!$R:$R,$J1385)</f>
        <v>0</v>
      </c>
      <c r="L1385" s="99"/>
      <c r="M1385" s="103">
        <f>SUMIFS(ID!$X:$X,ID!$V:$V,$L1385)</f>
        <v>0</v>
      </c>
      <c r="N1385" s="99"/>
      <c r="O1385" s="103">
        <f>SUMIFS(ID!$AD:$AD,ID!$AB:$AB,$N1385)</f>
        <v>0</v>
      </c>
      <c r="P1385" s="99" t="str">
        <f t="shared" si="179"/>
        <v/>
      </c>
      <c r="Q1385" s="22">
        <f t="shared" si="178"/>
        <v>0</v>
      </c>
      <c r="R1385" s="30"/>
      <c r="S1385" s="22">
        <f t="shared" si="180"/>
        <v>0</v>
      </c>
      <c r="T1385" s="30"/>
      <c r="U1385" s="22">
        <f t="shared" si="181"/>
        <v>0</v>
      </c>
      <c r="V1385" s="78">
        <f t="shared" si="185"/>
        <v>0</v>
      </c>
      <c r="W1385" s="22">
        <f t="shared" si="182"/>
        <v>0</v>
      </c>
      <c r="X1385" s="76"/>
      <c r="Y1385" s="22">
        <f>IF(OR(X1385="",X1385=ФИО!$Q$8),0,IF(COUNTIF(X:X,X1385)=1,0,1))</f>
        <v>0</v>
      </c>
      <c r="AA1385" s="2">
        <f>INDEX(ФИО!B:B,SUMIFS(ФИО!D:D,ФИО!Q:Q,БЮДЖЕТ!X1385))</f>
        <v>0</v>
      </c>
    </row>
    <row r="1386" spans="1:27" x14ac:dyDescent="0.25">
      <c r="A1386" s="1"/>
      <c r="B1386" s="5">
        <f t="shared" si="183"/>
        <v>1386</v>
      </c>
      <c r="C1386" s="5" t="str">
        <f t="shared" si="184"/>
        <v/>
      </c>
      <c r="D1386" s="99"/>
      <c r="E1386" s="103">
        <f>SUMIFS(ID!$H:$H,ID!$F:$F,$D1386)</f>
        <v>0</v>
      </c>
      <c r="F1386" s="99"/>
      <c r="G1386" s="103">
        <f>SUMIFS(ID!$L:$L,ID!$J:$J,$F1386)</f>
        <v>0</v>
      </c>
      <c r="H1386" s="99"/>
      <c r="I1386" s="103">
        <f>SUMIFS(ID!$P:$P,ID!$N:$N,$H1386)</f>
        <v>0</v>
      </c>
      <c r="J1386" s="99"/>
      <c r="K1386" s="103">
        <f>SUMIFS(ID!$T:$T,ID!$R:$R,$J1386)</f>
        <v>0</v>
      </c>
      <c r="L1386" s="99"/>
      <c r="M1386" s="103">
        <f>SUMIFS(ID!$X:$X,ID!$V:$V,$L1386)</f>
        <v>0</v>
      </c>
      <c r="N1386" s="99"/>
      <c r="O1386" s="103">
        <f>SUMIFS(ID!$AD:$AD,ID!$AB:$AB,$N1386)</f>
        <v>0</v>
      </c>
      <c r="P1386" s="99" t="str">
        <f t="shared" si="179"/>
        <v/>
      </c>
      <c r="Q1386" s="22">
        <f t="shared" si="178"/>
        <v>0</v>
      </c>
      <c r="R1386" s="30"/>
      <c r="S1386" s="22">
        <f t="shared" si="180"/>
        <v>0</v>
      </c>
      <c r="T1386" s="30"/>
      <c r="U1386" s="22">
        <f t="shared" si="181"/>
        <v>0</v>
      </c>
      <c r="V1386" s="78">
        <f t="shared" si="185"/>
        <v>0</v>
      </c>
      <c r="W1386" s="22">
        <f t="shared" si="182"/>
        <v>0</v>
      </c>
      <c r="X1386" s="76"/>
      <c r="Y1386" s="22">
        <f>IF(OR(X1386="",X1386=ФИО!$Q$8),0,IF(COUNTIF(X:X,X1386)=1,0,1))</f>
        <v>0</v>
      </c>
      <c r="AA1386" s="2">
        <f>INDEX(ФИО!B:B,SUMIFS(ФИО!D:D,ФИО!Q:Q,БЮДЖЕТ!X1386))</f>
        <v>0</v>
      </c>
    </row>
    <row r="1387" spans="1:27" x14ac:dyDescent="0.25">
      <c r="A1387" s="1"/>
      <c r="B1387" s="5">
        <f t="shared" si="183"/>
        <v>1387</v>
      </c>
      <c r="C1387" s="5" t="str">
        <f t="shared" si="184"/>
        <v/>
      </c>
      <c r="D1387" s="99"/>
      <c r="E1387" s="103">
        <f>SUMIFS(ID!$H:$H,ID!$F:$F,$D1387)</f>
        <v>0</v>
      </c>
      <c r="F1387" s="99"/>
      <c r="G1387" s="103">
        <f>SUMIFS(ID!$L:$L,ID!$J:$J,$F1387)</f>
        <v>0</v>
      </c>
      <c r="H1387" s="99"/>
      <c r="I1387" s="103">
        <f>SUMIFS(ID!$P:$P,ID!$N:$N,$H1387)</f>
        <v>0</v>
      </c>
      <c r="J1387" s="99"/>
      <c r="K1387" s="103">
        <f>SUMIFS(ID!$T:$T,ID!$R:$R,$J1387)</f>
        <v>0</v>
      </c>
      <c r="L1387" s="99"/>
      <c r="M1387" s="103">
        <f>SUMIFS(ID!$X:$X,ID!$V:$V,$L1387)</f>
        <v>0</v>
      </c>
      <c r="N1387" s="99"/>
      <c r="O1387" s="103">
        <f>SUMIFS(ID!$AD:$AD,ID!$AB:$AB,$N1387)</f>
        <v>0</v>
      </c>
      <c r="P1387" s="99" t="str">
        <f t="shared" si="179"/>
        <v/>
      </c>
      <c r="Q1387" s="22">
        <f t="shared" si="178"/>
        <v>0</v>
      </c>
      <c r="R1387" s="30"/>
      <c r="S1387" s="22">
        <f t="shared" si="180"/>
        <v>0</v>
      </c>
      <c r="T1387" s="30"/>
      <c r="U1387" s="22">
        <f t="shared" si="181"/>
        <v>0</v>
      </c>
      <c r="V1387" s="78">
        <f t="shared" si="185"/>
        <v>0</v>
      </c>
      <c r="W1387" s="22">
        <f t="shared" si="182"/>
        <v>0</v>
      </c>
      <c r="X1387" s="76"/>
      <c r="Y1387" s="22">
        <f>IF(OR(X1387="",X1387=ФИО!$Q$8),0,IF(COUNTIF(X:X,X1387)=1,0,1))</f>
        <v>0</v>
      </c>
      <c r="AA1387" s="2">
        <f>INDEX(ФИО!B:B,SUMIFS(ФИО!D:D,ФИО!Q:Q,БЮДЖЕТ!X1387))</f>
        <v>0</v>
      </c>
    </row>
    <row r="1388" spans="1:27" x14ac:dyDescent="0.25">
      <c r="A1388" s="1"/>
      <c r="B1388" s="5">
        <f t="shared" si="183"/>
        <v>1388</v>
      </c>
      <c r="C1388" s="5" t="str">
        <f t="shared" si="184"/>
        <v/>
      </c>
      <c r="D1388" s="99"/>
      <c r="E1388" s="103">
        <f>SUMIFS(ID!$H:$H,ID!$F:$F,$D1388)</f>
        <v>0</v>
      </c>
      <c r="F1388" s="99"/>
      <c r="G1388" s="103">
        <f>SUMIFS(ID!$L:$L,ID!$J:$J,$F1388)</f>
        <v>0</v>
      </c>
      <c r="H1388" s="99"/>
      <c r="I1388" s="103">
        <f>SUMIFS(ID!$P:$P,ID!$N:$N,$H1388)</f>
        <v>0</v>
      </c>
      <c r="J1388" s="99"/>
      <c r="K1388" s="103">
        <f>SUMIFS(ID!$T:$T,ID!$R:$R,$J1388)</f>
        <v>0</v>
      </c>
      <c r="L1388" s="99"/>
      <c r="M1388" s="103">
        <f>SUMIFS(ID!$X:$X,ID!$V:$V,$L1388)</f>
        <v>0</v>
      </c>
      <c r="N1388" s="99"/>
      <c r="O1388" s="103">
        <f>SUMIFS(ID!$AD:$AD,ID!$AB:$AB,$N1388)</f>
        <v>0</v>
      </c>
      <c r="P1388" s="99" t="str">
        <f t="shared" si="179"/>
        <v/>
      </c>
      <c r="Q1388" s="22">
        <f t="shared" si="178"/>
        <v>0</v>
      </c>
      <c r="R1388" s="30"/>
      <c r="S1388" s="22">
        <f t="shared" si="180"/>
        <v>0</v>
      </c>
      <c r="T1388" s="30"/>
      <c r="U1388" s="22">
        <f t="shared" si="181"/>
        <v>0</v>
      </c>
      <c r="V1388" s="78">
        <f t="shared" si="185"/>
        <v>0</v>
      </c>
      <c r="W1388" s="22">
        <f t="shared" si="182"/>
        <v>0</v>
      </c>
      <c r="X1388" s="76"/>
      <c r="Y1388" s="22">
        <f>IF(OR(X1388="",X1388=ФИО!$Q$8),0,IF(COUNTIF(X:X,X1388)=1,0,1))</f>
        <v>0</v>
      </c>
      <c r="AA1388" s="2">
        <f>INDEX(ФИО!B:B,SUMIFS(ФИО!D:D,ФИО!Q:Q,БЮДЖЕТ!X1388))</f>
        <v>0</v>
      </c>
    </row>
    <row r="1389" spans="1:27" x14ac:dyDescent="0.25">
      <c r="A1389" s="1"/>
      <c r="B1389" s="5">
        <f t="shared" si="183"/>
        <v>1389</v>
      </c>
      <c r="C1389" s="5" t="str">
        <f t="shared" si="184"/>
        <v/>
      </c>
      <c r="D1389" s="99"/>
      <c r="E1389" s="103">
        <f>SUMIFS(ID!$H:$H,ID!$F:$F,$D1389)</f>
        <v>0</v>
      </c>
      <c r="F1389" s="99"/>
      <c r="G1389" s="103">
        <f>SUMIFS(ID!$L:$L,ID!$J:$J,$F1389)</f>
        <v>0</v>
      </c>
      <c r="H1389" s="99"/>
      <c r="I1389" s="103">
        <f>SUMIFS(ID!$P:$P,ID!$N:$N,$H1389)</f>
        <v>0</v>
      </c>
      <c r="J1389" s="99"/>
      <c r="K1389" s="103">
        <f>SUMIFS(ID!$T:$T,ID!$R:$R,$J1389)</f>
        <v>0</v>
      </c>
      <c r="L1389" s="99"/>
      <c r="M1389" s="103">
        <f>SUMIFS(ID!$X:$X,ID!$V:$V,$L1389)</f>
        <v>0</v>
      </c>
      <c r="N1389" s="99"/>
      <c r="O1389" s="103">
        <f>SUMIFS(ID!$AD:$AD,ID!$AB:$AB,$N1389)</f>
        <v>0</v>
      </c>
      <c r="P1389" s="99" t="str">
        <f t="shared" si="179"/>
        <v/>
      </c>
      <c r="Q1389" s="22">
        <f t="shared" si="178"/>
        <v>0</v>
      </c>
      <c r="R1389" s="30"/>
      <c r="S1389" s="22">
        <f t="shared" si="180"/>
        <v>0</v>
      </c>
      <c r="T1389" s="30"/>
      <c r="U1389" s="22">
        <f t="shared" si="181"/>
        <v>0</v>
      </c>
      <c r="V1389" s="78">
        <f t="shared" si="185"/>
        <v>0</v>
      </c>
      <c r="W1389" s="22">
        <f t="shared" si="182"/>
        <v>0</v>
      </c>
      <c r="X1389" s="76"/>
      <c r="Y1389" s="22">
        <f>IF(OR(X1389="",X1389=ФИО!$Q$8),0,IF(COUNTIF(X:X,X1389)=1,0,1))</f>
        <v>0</v>
      </c>
      <c r="AA1389" s="2">
        <f>INDEX(ФИО!B:B,SUMIFS(ФИО!D:D,ФИО!Q:Q,БЮДЖЕТ!X1389))</f>
        <v>0</v>
      </c>
    </row>
    <row r="1390" spans="1:27" x14ac:dyDescent="0.25">
      <c r="A1390" s="1"/>
      <c r="B1390" s="5">
        <f t="shared" si="183"/>
        <v>1390</v>
      </c>
      <c r="C1390" s="5" t="str">
        <f t="shared" si="184"/>
        <v/>
      </c>
      <c r="D1390" s="99"/>
      <c r="E1390" s="103">
        <f>SUMIFS(ID!$H:$H,ID!$F:$F,$D1390)</f>
        <v>0</v>
      </c>
      <c r="F1390" s="99"/>
      <c r="G1390" s="103">
        <f>SUMIFS(ID!$L:$L,ID!$J:$J,$F1390)</f>
        <v>0</v>
      </c>
      <c r="H1390" s="99"/>
      <c r="I1390" s="103">
        <f>SUMIFS(ID!$P:$P,ID!$N:$N,$H1390)</f>
        <v>0</v>
      </c>
      <c r="J1390" s="99"/>
      <c r="K1390" s="103">
        <f>SUMIFS(ID!$T:$T,ID!$R:$R,$J1390)</f>
        <v>0</v>
      </c>
      <c r="L1390" s="99"/>
      <c r="M1390" s="103">
        <f>SUMIFS(ID!$X:$X,ID!$V:$V,$L1390)</f>
        <v>0</v>
      </c>
      <c r="N1390" s="99"/>
      <c r="O1390" s="103">
        <f>SUMIFS(ID!$AD:$AD,ID!$AB:$AB,$N1390)</f>
        <v>0</v>
      </c>
      <c r="P1390" s="99" t="str">
        <f t="shared" si="179"/>
        <v/>
      </c>
      <c r="Q1390" s="22">
        <f t="shared" si="178"/>
        <v>0</v>
      </c>
      <c r="R1390" s="30"/>
      <c r="S1390" s="22">
        <f t="shared" si="180"/>
        <v>0</v>
      </c>
      <c r="T1390" s="30"/>
      <c r="U1390" s="22">
        <f t="shared" si="181"/>
        <v>0</v>
      </c>
      <c r="V1390" s="78">
        <f t="shared" si="185"/>
        <v>0</v>
      </c>
      <c r="W1390" s="22">
        <f t="shared" si="182"/>
        <v>0</v>
      </c>
      <c r="X1390" s="76"/>
      <c r="Y1390" s="22">
        <f>IF(OR(X1390="",X1390=ФИО!$Q$8),0,IF(COUNTIF(X:X,X1390)=1,0,1))</f>
        <v>0</v>
      </c>
      <c r="AA1390" s="2">
        <f>INDEX(ФИО!B:B,SUMIFS(ФИО!D:D,ФИО!Q:Q,БЮДЖЕТ!X1390))</f>
        <v>0</v>
      </c>
    </row>
    <row r="1391" spans="1:27" x14ac:dyDescent="0.25">
      <c r="A1391" s="1"/>
      <c r="B1391" s="5">
        <f t="shared" si="183"/>
        <v>1391</v>
      </c>
      <c r="C1391" s="5" t="str">
        <f t="shared" si="184"/>
        <v/>
      </c>
      <c r="D1391" s="99"/>
      <c r="E1391" s="103">
        <f>SUMIFS(ID!$H:$H,ID!$F:$F,$D1391)</f>
        <v>0</v>
      </c>
      <c r="F1391" s="99"/>
      <c r="G1391" s="103">
        <f>SUMIFS(ID!$L:$L,ID!$J:$J,$F1391)</f>
        <v>0</v>
      </c>
      <c r="H1391" s="99"/>
      <c r="I1391" s="103">
        <f>SUMIFS(ID!$P:$P,ID!$N:$N,$H1391)</f>
        <v>0</v>
      </c>
      <c r="J1391" s="99"/>
      <c r="K1391" s="103">
        <f>SUMIFS(ID!$T:$T,ID!$R:$R,$J1391)</f>
        <v>0</v>
      </c>
      <c r="L1391" s="99"/>
      <c r="M1391" s="103">
        <f>SUMIFS(ID!$X:$X,ID!$V:$V,$L1391)</f>
        <v>0</v>
      </c>
      <c r="N1391" s="99"/>
      <c r="O1391" s="103">
        <f>SUMIFS(ID!$AD:$AD,ID!$AB:$AB,$N1391)</f>
        <v>0</v>
      </c>
      <c r="P1391" s="99" t="str">
        <f t="shared" si="179"/>
        <v/>
      </c>
      <c r="Q1391" s="22">
        <f t="shared" si="178"/>
        <v>0</v>
      </c>
      <c r="R1391" s="30"/>
      <c r="S1391" s="22">
        <f t="shared" si="180"/>
        <v>0</v>
      </c>
      <c r="T1391" s="30"/>
      <c r="U1391" s="22">
        <f t="shared" si="181"/>
        <v>0</v>
      </c>
      <c r="V1391" s="78">
        <f t="shared" si="185"/>
        <v>0</v>
      </c>
      <c r="W1391" s="22">
        <f t="shared" si="182"/>
        <v>0</v>
      </c>
      <c r="X1391" s="76"/>
      <c r="Y1391" s="22">
        <f>IF(OR(X1391="",X1391=ФИО!$Q$8),0,IF(COUNTIF(X:X,X1391)=1,0,1))</f>
        <v>0</v>
      </c>
      <c r="AA1391" s="2">
        <f>INDEX(ФИО!B:B,SUMIFS(ФИО!D:D,ФИО!Q:Q,БЮДЖЕТ!X1391))</f>
        <v>0</v>
      </c>
    </row>
    <row r="1392" spans="1:27" x14ac:dyDescent="0.25">
      <c r="A1392" s="1"/>
      <c r="B1392" s="5">
        <f t="shared" si="183"/>
        <v>1392</v>
      </c>
      <c r="C1392" s="5" t="str">
        <f t="shared" si="184"/>
        <v/>
      </c>
      <c r="D1392" s="99"/>
      <c r="E1392" s="103">
        <f>SUMIFS(ID!$H:$H,ID!$F:$F,$D1392)</f>
        <v>0</v>
      </c>
      <c r="F1392" s="99"/>
      <c r="G1392" s="103">
        <f>SUMIFS(ID!$L:$L,ID!$J:$J,$F1392)</f>
        <v>0</v>
      </c>
      <c r="H1392" s="99"/>
      <c r="I1392" s="103">
        <f>SUMIFS(ID!$P:$P,ID!$N:$N,$H1392)</f>
        <v>0</v>
      </c>
      <c r="J1392" s="99"/>
      <c r="K1392" s="103">
        <f>SUMIFS(ID!$T:$T,ID!$R:$R,$J1392)</f>
        <v>0</v>
      </c>
      <c r="L1392" s="99"/>
      <c r="M1392" s="103">
        <f>SUMIFS(ID!$X:$X,ID!$V:$V,$L1392)</f>
        <v>0</v>
      </c>
      <c r="N1392" s="99"/>
      <c r="O1392" s="103">
        <f>SUMIFS(ID!$AD:$AD,ID!$AB:$AB,$N1392)</f>
        <v>0</v>
      </c>
      <c r="P1392" s="99" t="str">
        <f t="shared" si="179"/>
        <v/>
      </c>
      <c r="Q1392" s="22">
        <f t="shared" si="178"/>
        <v>0</v>
      </c>
      <c r="R1392" s="30"/>
      <c r="S1392" s="22">
        <f t="shared" si="180"/>
        <v>0</v>
      </c>
      <c r="T1392" s="30"/>
      <c r="U1392" s="22">
        <f t="shared" si="181"/>
        <v>0</v>
      </c>
      <c r="V1392" s="78">
        <f t="shared" si="185"/>
        <v>0</v>
      </c>
      <c r="W1392" s="22">
        <f t="shared" si="182"/>
        <v>0</v>
      </c>
      <c r="X1392" s="76"/>
      <c r="Y1392" s="22">
        <f>IF(OR(X1392="",X1392=ФИО!$Q$8),0,IF(COUNTIF(X:X,X1392)=1,0,1))</f>
        <v>0</v>
      </c>
      <c r="AA1392" s="2">
        <f>INDEX(ФИО!B:B,SUMIFS(ФИО!D:D,ФИО!Q:Q,БЮДЖЕТ!X1392))</f>
        <v>0</v>
      </c>
    </row>
    <row r="1393" spans="1:27" x14ac:dyDescent="0.25">
      <c r="A1393" s="1"/>
      <c r="B1393" s="5">
        <f t="shared" si="183"/>
        <v>1393</v>
      </c>
      <c r="C1393" s="5" t="str">
        <f t="shared" si="184"/>
        <v/>
      </c>
      <c r="D1393" s="99"/>
      <c r="E1393" s="103">
        <f>SUMIFS(ID!$H:$H,ID!$F:$F,$D1393)</f>
        <v>0</v>
      </c>
      <c r="F1393" s="99"/>
      <c r="G1393" s="103">
        <f>SUMIFS(ID!$L:$L,ID!$J:$J,$F1393)</f>
        <v>0</v>
      </c>
      <c r="H1393" s="99"/>
      <c r="I1393" s="103">
        <f>SUMIFS(ID!$P:$P,ID!$N:$N,$H1393)</f>
        <v>0</v>
      </c>
      <c r="J1393" s="99"/>
      <c r="K1393" s="103">
        <f>SUMIFS(ID!$T:$T,ID!$R:$R,$J1393)</f>
        <v>0</v>
      </c>
      <c r="L1393" s="99"/>
      <c r="M1393" s="103">
        <f>SUMIFS(ID!$X:$X,ID!$V:$V,$L1393)</f>
        <v>0</v>
      </c>
      <c r="N1393" s="99"/>
      <c r="O1393" s="103">
        <f>SUMIFS(ID!$AD:$AD,ID!$AB:$AB,$N1393)</f>
        <v>0</v>
      </c>
      <c r="P1393" s="99" t="str">
        <f t="shared" si="179"/>
        <v/>
      </c>
      <c r="Q1393" s="22">
        <f t="shared" si="178"/>
        <v>0</v>
      </c>
      <c r="R1393" s="30"/>
      <c r="S1393" s="22">
        <f t="shared" si="180"/>
        <v>0</v>
      </c>
      <c r="T1393" s="30"/>
      <c r="U1393" s="22">
        <f t="shared" si="181"/>
        <v>0</v>
      </c>
      <c r="V1393" s="78">
        <f t="shared" si="185"/>
        <v>0</v>
      </c>
      <c r="W1393" s="22">
        <f t="shared" si="182"/>
        <v>0</v>
      </c>
      <c r="X1393" s="76"/>
      <c r="Y1393" s="22">
        <f>IF(OR(X1393="",X1393=ФИО!$Q$8),0,IF(COUNTIF(X:X,X1393)=1,0,1))</f>
        <v>0</v>
      </c>
      <c r="AA1393" s="2">
        <f>INDEX(ФИО!B:B,SUMIFS(ФИО!D:D,ФИО!Q:Q,БЮДЖЕТ!X1393))</f>
        <v>0</v>
      </c>
    </row>
    <row r="1394" spans="1:27" x14ac:dyDescent="0.25">
      <c r="A1394" s="1"/>
      <c r="B1394" s="5">
        <f t="shared" si="183"/>
        <v>1394</v>
      </c>
      <c r="C1394" s="5" t="str">
        <f t="shared" si="184"/>
        <v/>
      </c>
      <c r="D1394" s="99"/>
      <c r="E1394" s="103">
        <f>SUMIFS(ID!$H:$H,ID!$F:$F,$D1394)</f>
        <v>0</v>
      </c>
      <c r="F1394" s="99"/>
      <c r="G1394" s="103">
        <f>SUMIFS(ID!$L:$L,ID!$J:$J,$F1394)</f>
        <v>0</v>
      </c>
      <c r="H1394" s="99"/>
      <c r="I1394" s="103">
        <f>SUMIFS(ID!$P:$P,ID!$N:$N,$H1394)</f>
        <v>0</v>
      </c>
      <c r="J1394" s="99"/>
      <c r="K1394" s="103">
        <f>SUMIFS(ID!$T:$T,ID!$R:$R,$J1394)</f>
        <v>0</v>
      </c>
      <c r="L1394" s="99"/>
      <c r="M1394" s="103">
        <f>SUMIFS(ID!$X:$X,ID!$V:$V,$L1394)</f>
        <v>0</v>
      </c>
      <c r="N1394" s="99"/>
      <c r="O1394" s="103">
        <f>SUMIFS(ID!$AD:$AD,ID!$AB:$AB,$N1394)</f>
        <v>0</v>
      </c>
      <c r="P1394" s="99" t="str">
        <f t="shared" si="179"/>
        <v/>
      </c>
      <c r="Q1394" s="22">
        <f t="shared" si="178"/>
        <v>0</v>
      </c>
      <c r="R1394" s="30"/>
      <c r="S1394" s="22">
        <f t="shared" si="180"/>
        <v>0</v>
      </c>
      <c r="T1394" s="30"/>
      <c r="U1394" s="22">
        <f t="shared" si="181"/>
        <v>0</v>
      </c>
      <c r="V1394" s="78">
        <f t="shared" si="185"/>
        <v>0</v>
      </c>
      <c r="W1394" s="22">
        <f t="shared" si="182"/>
        <v>0</v>
      </c>
      <c r="X1394" s="76"/>
      <c r="Y1394" s="22">
        <f>IF(OR(X1394="",X1394=ФИО!$Q$8),0,IF(COUNTIF(X:X,X1394)=1,0,1))</f>
        <v>0</v>
      </c>
      <c r="AA1394" s="2">
        <f>INDEX(ФИО!B:B,SUMIFS(ФИО!D:D,ФИО!Q:Q,БЮДЖЕТ!X1394))</f>
        <v>0</v>
      </c>
    </row>
    <row r="1395" spans="1:27" x14ac:dyDescent="0.25">
      <c r="A1395" s="1"/>
      <c r="B1395" s="5">
        <f t="shared" si="183"/>
        <v>1395</v>
      </c>
      <c r="C1395" s="5" t="str">
        <f t="shared" si="184"/>
        <v/>
      </c>
      <c r="D1395" s="99"/>
      <c r="E1395" s="103">
        <f>SUMIFS(ID!$H:$H,ID!$F:$F,$D1395)</f>
        <v>0</v>
      </c>
      <c r="F1395" s="99"/>
      <c r="G1395" s="103">
        <f>SUMIFS(ID!$L:$L,ID!$J:$J,$F1395)</f>
        <v>0</v>
      </c>
      <c r="H1395" s="99"/>
      <c r="I1395" s="103">
        <f>SUMIFS(ID!$P:$P,ID!$N:$N,$H1395)</f>
        <v>0</v>
      </c>
      <c r="J1395" s="99"/>
      <c r="K1395" s="103">
        <f>SUMIFS(ID!$T:$T,ID!$R:$R,$J1395)</f>
        <v>0</v>
      </c>
      <c r="L1395" s="99"/>
      <c r="M1395" s="103">
        <f>SUMIFS(ID!$X:$X,ID!$V:$V,$L1395)</f>
        <v>0</v>
      </c>
      <c r="N1395" s="99"/>
      <c r="O1395" s="103">
        <f>SUMIFS(ID!$AD:$AD,ID!$AB:$AB,$N1395)</f>
        <v>0</v>
      </c>
      <c r="P1395" s="99" t="str">
        <f t="shared" si="179"/>
        <v/>
      </c>
      <c r="Q1395" s="22">
        <f t="shared" si="178"/>
        <v>0</v>
      </c>
      <c r="R1395" s="30"/>
      <c r="S1395" s="22">
        <f t="shared" si="180"/>
        <v>0</v>
      </c>
      <c r="T1395" s="30"/>
      <c r="U1395" s="22">
        <f t="shared" si="181"/>
        <v>0</v>
      </c>
      <c r="V1395" s="78">
        <f t="shared" si="185"/>
        <v>0</v>
      </c>
      <c r="W1395" s="22">
        <f t="shared" si="182"/>
        <v>0</v>
      </c>
      <c r="X1395" s="76"/>
      <c r="Y1395" s="22">
        <f>IF(OR(X1395="",X1395=ФИО!$Q$8),0,IF(COUNTIF(X:X,X1395)=1,0,1))</f>
        <v>0</v>
      </c>
      <c r="AA1395" s="2">
        <f>INDEX(ФИО!B:B,SUMIFS(ФИО!D:D,ФИО!Q:Q,БЮДЖЕТ!X1395))</f>
        <v>0</v>
      </c>
    </row>
    <row r="1396" spans="1:27" x14ac:dyDescent="0.25">
      <c r="A1396" s="1"/>
      <c r="B1396" s="5">
        <f t="shared" si="183"/>
        <v>1396</v>
      </c>
      <c r="C1396" s="5" t="str">
        <f t="shared" si="184"/>
        <v/>
      </c>
      <c r="D1396" s="99"/>
      <c r="E1396" s="103">
        <f>SUMIFS(ID!$H:$H,ID!$F:$F,$D1396)</f>
        <v>0</v>
      </c>
      <c r="F1396" s="99"/>
      <c r="G1396" s="103">
        <f>SUMIFS(ID!$L:$L,ID!$J:$J,$F1396)</f>
        <v>0</v>
      </c>
      <c r="H1396" s="99"/>
      <c r="I1396" s="103">
        <f>SUMIFS(ID!$P:$P,ID!$N:$N,$H1396)</f>
        <v>0</v>
      </c>
      <c r="J1396" s="99"/>
      <c r="K1396" s="103">
        <f>SUMIFS(ID!$T:$T,ID!$R:$R,$J1396)</f>
        <v>0</v>
      </c>
      <c r="L1396" s="99"/>
      <c r="M1396" s="103">
        <f>SUMIFS(ID!$X:$X,ID!$V:$V,$L1396)</f>
        <v>0</v>
      </c>
      <c r="N1396" s="99"/>
      <c r="O1396" s="103">
        <f>SUMIFS(ID!$AD:$AD,ID!$AB:$AB,$N1396)</f>
        <v>0</v>
      </c>
      <c r="P1396" s="99" t="str">
        <f t="shared" si="179"/>
        <v/>
      </c>
      <c r="Q1396" s="22">
        <f t="shared" si="178"/>
        <v>0</v>
      </c>
      <c r="R1396" s="30"/>
      <c r="S1396" s="22">
        <f t="shared" si="180"/>
        <v>0</v>
      </c>
      <c r="T1396" s="30"/>
      <c r="U1396" s="22">
        <f t="shared" si="181"/>
        <v>0</v>
      </c>
      <c r="V1396" s="78">
        <f t="shared" si="185"/>
        <v>0</v>
      </c>
      <c r="W1396" s="22">
        <f t="shared" si="182"/>
        <v>0</v>
      </c>
      <c r="X1396" s="76"/>
      <c r="Y1396" s="22">
        <f>IF(OR(X1396="",X1396=ФИО!$Q$8),0,IF(COUNTIF(X:X,X1396)=1,0,1))</f>
        <v>0</v>
      </c>
      <c r="AA1396" s="2">
        <f>INDEX(ФИО!B:B,SUMIFS(ФИО!D:D,ФИО!Q:Q,БЮДЖЕТ!X1396))</f>
        <v>0</v>
      </c>
    </row>
    <row r="1397" spans="1:27" x14ac:dyDescent="0.25">
      <c r="A1397" s="1"/>
      <c r="B1397" s="5">
        <f t="shared" si="183"/>
        <v>1397</v>
      </c>
      <c r="C1397" s="5" t="str">
        <f t="shared" si="184"/>
        <v/>
      </c>
      <c r="D1397" s="99"/>
      <c r="E1397" s="103">
        <f>SUMIFS(ID!$H:$H,ID!$F:$F,$D1397)</f>
        <v>0</v>
      </c>
      <c r="F1397" s="99"/>
      <c r="G1397" s="103">
        <f>SUMIFS(ID!$L:$L,ID!$J:$J,$F1397)</f>
        <v>0</v>
      </c>
      <c r="H1397" s="99"/>
      <c r="I1397" s="103">
        <f>SUMIFS(ID!$P:$P,ID!$N:$N,$H1397)</f>
        <v>0</v>
      </c>
      <c r="J1397" s="99"/>
      <c r="K1397" s="103">
        <f>SUMIFS(ID!$T:$T,ID!$R:$R,$J1397)</f>
        <v>0</v>
      </c>
      <c r="L1397" s="99"/>
      <c r="M1397" s="103">
        <f>SUMIFS(ID!$X:$X,ID!$V:$V,$L1397)</f>
        <v>0</v>
      </c>
      <c r="N1397" s="99"/>
      <c r="O1397" s="103">
        <f>SUMIFS(ID!$AD:$AD,ID!$AB:$AB,$N1397)</f>
        <v>0</v>
      </c>
      <c r="P1397" s="99" t="str">
        <f t="shared" si="179"/>
        <v/>
      </c>
      <c r="Q1397" s="22">
        <f t="shared" si="178"/>
        <v>0</v>
      </c>
      <c r="R1397" s="30"/>
      <c r="S1397" s="22">
        <f t="shared" si="180"/>
        <v>0</v>
      </c>
      <c r="T1397" s="30"/>
      <c r="U1397" s="22">
        <f t="shared" si="181"/>
        <v>0</v>
      </c>
      <c r="V1397" s="78">
        <f t="shared" si="185"/>
        <v>0</v>
      </c>
      <c r="W1397" s="22">
        <f t="shared" si="182"/>
        <v>0</v>
      </c>
      <c r="X1397" s="76"/>
      <c r="Y1397" s="22">
        <f>IF(OR(X1397="",X1397=ФИО!$Q$8),0,IF(COUNTIF(X:X,X1397)=1,0,1))</f>
        <v>0</v>
      </c>
      <c r="AA1397" s="2">
        <f>INDEX(ФИО!B:B,SUMIFS(ФИО!D:D,ФИО!Q:Q,БЮДЖЕТ!X1397))</f>
        <v>0</v>
      </c>
    </row>
    <row r="1398" spans="1:27" x14ac:dyDescent="0.25">
      <c r="A1398" s="1"/>
      <c r="B1398" s="5">
        <f t="shared" si="183"/>
        <v>1398</v>
      </c>
      <c r="C1398" s="5" t="str">
        <f t="shared" si="184"/>
        <v/>
      </c>
      <c r="D1398" s="99"/>
      <c r="E1398" s="103">
        <f>SUMIFS(ID!$H:$H,ID!$F:$F,$D1398)</f>
        <v>0</v>
      </c>
      <c r="F1398" s="99"/>
      <c r="G1398" s="103">
        <f>SUMIFS(ID!$L:$L,ID!$J:$J,$F1398)</f>
        <v>0</v>
      </c>
      <c r="H1398" s="99"/>
      <c r="I1398" s="103">
        <f>SUMIFS(ID!$P:$P,ID!$N:$N,$H1398)</f>
        <v>0</v>
      </c>
      <c r="J1398" s="99"/>
      <c r="K1398" s="103">
        <f>SUMIFS(ID!$T:$T,ID!$R:$R,$J1398)</f>
        <v>0</v>
      </c>
      <c r="L1398" s="99"/>
      <c r="M1398" s="103">
        <f>SUMIFS(ID!$X:$X,ID!$V:$V,$L1398)</f>
        <v>0</v>
      </c>
      <c r="N1398" s="99"/>
      <c r="O1398" s="103">
        <f>SUMIFS(ID!$AD:$AD,ID!$AB:$AB,$N1398)</f>
        <v>0</v>
      </c>
      <c r="P1398" s="99" t="str">
        <f t="shared" si="179"/>
        <v/>
      </c>
      <c r="Q1398" s="22">
        <f t="shared" si="178"/>
        <v>0</v>
      </c>
      <c r="R1398" s="30"/>
      <c r="S1398" s="22">
        <f t="shared" si="180"/>
        <v>0</v>
      </c>
      <c r="T1398" s="30"/>
      <c r="U1398" s="22">
        <f t="shared" si="181"/>
        <v>0</v>
      </c>
      <c r="V1398" s="78">
        <f t="shared" si="185"/>
        <v>0</v>
      </c>
      <c r="W1398" s="22">
        <f t="shared" si="182"/>
        <v>0</v>
      </c>
      <c r="X1398" s="76"/>
      <c r="Y1398" s="22">
        <f>IF(OR(X1398="",X1398=ФИО!$Q$8),0,IF(COUNTIF(X:X,X1398)=1,0,1))</f>
        <v>0</v>
      </c>
      <c r="AA1398" s="2">
        <f>INDEX(ФИО!B:B,SUMIFS(ФИО!D:D,ФИО!Q:Q,БЮДЖЕТ!X1398))</f>
        <v>0</v>
      </c>
    </row>
    <row r="1399" spans="1:27" x14ac:dyDescent="0.25">
      <c r="A1399" s="1"/>
      <c r="B1399" s="5">
        <f t="shared" si="183"/>
        <v>1399</v>
      </c>
      <c r="C1399" s="5" t="str">
        <f t="shared" si="184"/>
        <v/>
      </c>
      <c r="D1399" s="99"/>
      <c r="E1399" s="103">
        <f>SUMIFS(ID!$H:$H,ID!$F:$F,$D1399)</f>
        <v>0</v>
      </c>
      <c r="F1399" s="99"/>
      <c r="G1399" s="103">
        <f>SUMIFS(ID!$L:$L,ID!$J:$J,$F1399)</f>
        <v>0</v>
      </c>
      <c r="H1399" s="99"/>
      <c r="I1399" s="103">
        <f>SUMIFS(ID!$P:$P,ID!$N:$N,$H1399)</f>
        <v>0</v>
      </c>
      <c r="J1399" s="99"/>
      <c r="K1399" s="103">
        <f>SUMIFS(ID!$T:$T,ID!$R:$R,$J1399)</f>
        <v>0</v>
      </c>
      <c r="L1399" s="99"/>
      <c r="M1399" s="103">
        <f>SUMIFS(ID!$X:$X,ID!$V:$V,$L1399)</f>
        <v>0</v>
      </c>
      <c r="N1399" s="99"/>
      <c r="O1399" s="103">
        <f>SUMIFS(ID!$AD:$AD,ID!$AB:$AB,$N1399)</f>
        <v>0</v>
      </c>
      <c r="P1399" s="99" t="str">
        <f t="shared" si="179"/>
        <v/>
      </c>
      <c r="Q1399" s="22">
        <f t="shared" si="178"/>
        <v>0</v>
      </c>
      <c r="R1399" s="30"/>
      <c r="S1399" s="22">
        <f t="shared" si="180"/>
        <v>0</v>
      </c>
      <c r="T1399" s="30"/>
      <c r="U1399" s="22">
        <f t="shared" si="181"/>
        <v>0</v>
      </c>
      <c r="V1399" s="78">
        <f t="shared" si="185"/>
        <v>0</v>
      </c>
      <c r="W1399" s="22">
        <f t="shared" si="182"/>
        <v>0</v>
      </c>
      <c r="X1399" s="76"/>
      <c r="Y1399" s="22">
        <f>IF(OR(X1399="",X1399=ФИО!$Q$8),0,IF(COUNTIF(X:X,X1399)=1,0,1))</f>
        <v>0</v>
      </c>
      <c r="AA1399" s="2">
        <f>INDEX(ФИО!B:B,SUMIFS(ФИО!D:D,ФИО!Q:Q,БЮДЖЕТ!X1399))</f>
        <v>0</v>
      </c>
    </row>
    <row r="1400" spans="1:27" x14ac:dyDescent="0.25">
      <c r="A1400" s="1"/>
      <c r="B1400" s="5">
        <f t="shared" si="183"/>
        <v>1400</v>
      </c>
      <c r="C1400" s="5" t="str">
        <f t="shared" si="184"/>
        <v/>
      </c>
      <c r="D1400" s="99"/>
      <c r="E1400" s="103">
        <f>SUMIFS(ID!$H:$H,ID!$F:$F,$D1400)</f>
        <v>0</v>
      </c>
      <c r="F1400" s="99"/>
      <c r="G1400" s="103">
        <f>SUMIFS(ID!$L:$L,ID!$J:$J,$F1400)</f>
        <v>0</v>
      </c>
      <c r="H1400" s="99"/>
      <c r="I1400" s="103">
        <f>SUMIFS(ID!$P:$P,ID!$N:$N,$H1400)</f>
        <v>0</v>
      </c>
      <c r="J1400" s="99"/>
      <c r="K1400" s="103">
        <f>SUMIFS(ID!$T:$T,ID!$R:$R,$J1400)</f>
        <v>0</v>
      </c>
      <c r="L1400" s="99"/>
      <c r="M1400" s="103">
        <f>SUMIFS(ID!$X:$X,ID!$V:$V,$L1400)</f>
        <v>0</v>
      </c>
      <c r="N1400" s="99"/>
      <c r="O1400" s="103">
        <f>SUMIFS(ID!$AD:$AD,ID!$AB:$AB,$N1400)</f>
        <v>0</v>
      </c>
      <c r="P1400" s="99" t="str">
        <f t="shared" si="179"/>
        <v/>
      </c>
      <c r="Q1400" s="22">
        <f t="shared" si="178"/>
        <v>0</v>
      </c>
      <c r="R1400" s="30"/>
      <c r="S1400" s="22">
        <f t="shared" si="180"/>
        <v>0</v>
      </c>
      <c r="T1400" s="30"/>
      <c r="U1400" s="22">
        <f t="shared" si="181"/>
        <v>0</v>
      </c>
      <c r="V1400" s="78">
        <f t="shared" si="185"/>
        <v>0</v>
      </c>
      <c r="W1400" s="22">
        <f t="shared" si="182"/>
        <v>0</v>
      </c>
      <c r="X1400" s="76"/>
      <c r="Y1400" s="22">
        <f>IF(OR(X1400="",X1400=ФИО!$Q$8),0,IF(COUNTIF(X:X,X1400)=1,0,1))</f>
        <v>0</v>
      </c>
      <c r="AA1400" s="2">
        <f>INDEX(ФИО!B:B,SUMIFS(ФИО!D:D,ФИО!Q:Q,БЮДЖЕТ!X1400))</f>
        <v>0</v>
      </c>
    </row>
    <row r="1401" spans="1:27" x14ac:dyDescent="0.25">
      <c r="A1401" s="1"/>
      <c r="B1401" s="5">
        <f t="shared" si="183"/>
        <v>1401</v>
      </c>
      <c r="C1401" s="5" t="str">
        <f t="shared" si="184"/>
        <v/>
      </c>
      <c r="D1401" s="99"/>
      <c r="E1401" s="103">
        <f>SUMIFS(ID!$H:$H,ID!$F:$F,$D1401)</f>
        <v>0</v>
      </c>
      <c r="F1401" s="99"/>
      <c r="G1401" s="103">
        <f>SUMIFS(ID!$L:$L,ID!$J:$J,$F1401)</f>
        <v>0</v>
      </c>
      <c r="H1401" s="99"/>
      <c r="I1401" s="103">
        <f>SUMIFS(ID!$P:$P,ID!$N:$N,$H1401)</f>
        <v>0</v>
      </c>
      <c r="J1401" s="99"/>
      <c r="K1401" s="103">
        <f>SUMIFS(ID!$T:$T,ID!$R:$R,$J1401)</f>
        <v>0</v>
      </c>
      <c r="L1401" s="99"/>
      <c r="M1401" s="103">
        <f>SUMIFS(ID!$X:$X,ID!$V:$V,$L1401)</f>
        <v>0</v>
      </c>
      <c r="N1401" s="99"/>
      <c r="O1401" s="103">
        <f>SUMIFS(ID!$AD:$AD,ID!$AB:$AB,$N1401)</f>
        <v>0</v>
      </c>
      <c r="P1401" s="99" t="str">
        <f t="shared" si="179"/>
        <v/>
      </c>
      <c r="Q1401" s="22">
        <f t="shared" si="178"/>
        <v>0</v>
      </c>
      <c r="R1401" s="30"/>
      <c r="S1401" s="22">
        <f t="shared" si="180"/>
        <v>0</v>
      </c>
      <c r="T1401" s="30"/>
      <c r="U1401" s="22">
        <f t="shared" si="181"/>
        <v>0</v>
      </c>
      <c r="V1401" s="78">
        <f t="shared" si="185"/>
        <v>0</v>
      </c>
      <c r="W1401" s="22">
        <f t="shared" si="182"/>
        <v>0</v>
      </c>
      <c r="X1401" s="76"/>
      <c r="Y1401" s="22">
        <f>IF(OR(X1401="",X1401=ФИО!$Q$8),0,IF(COUNTIF(X:X,X1401)=1,0,1))</f>
        <v>0</v>
      </c>
      <c r="AA1401" s="2">
        <f>INDEX(ФИО!B:B,SUMIFS(ФИО!D:D,ФИО!Q:Q,БЮДЖЕТ!X1401))</f>
        <v>0</v>
      </c>
    </row>
    <row r="1402" spans="1:27" x14ac:dyDescent="0.25">
      <c r="A1402" s="1"/>
      <c r="B1402" s="5">
        <f t="shared" si="183"/>
        <v>1402</v>
      </c>
      <c r="C1402" s="5" t="str">
        <f t="shared" si="184"/>
        <v/>
      </c>
      <c r="D1402" s="99"/>
      <c r="E1402" s="103">
        <f>SUMIFS(ID!$H:$H,ID!$F:$F,$D1402)</f>
        <v>0</v>
      </c>
      <c r="F1402" s="99"/>
      <c r="G1402" s="103">
        <f>SUMIFS(ID!$L:$L,ID!$J:$J,$F1402)</f>
        <v>0</v>
      </c>
      <c r="H1402" s="99"/>
      <c r="I1402" s="103">
        <f>SUMIFS(ID!$P:$P,ID!$N:$N,$H1402)</f>
        <v>0</v>
      </c>
      <c r="J1402" s="99"/>
      <c r="K1402" s="103">
        <f>SUMIFS(ID!$T:$T,ID!$R:$R,$J1402)</f>
        <v>0</v>
      </c>
      <c r="L1402" s="99"/>
      <c r="M1402" s="103">
        <f>SUMIFS(ID!$X:$X,ID!$V:$V,$L1402)</f>
        <v>0</v>
      </c>
      <c r="N1402" s="99"/>
      <c r="O1402" s="103">
        <f>SUMIFS(ID!$AD:$AD,ID!$AB:$AB,$N1402)</f>
        <v>0</v>
      </c>
      <c r="P1402" s="99" t="str">
        <f t="shared" si="179"/>
        <v/>
      </c>
      <c r="Q1402" s="22">
        <f t="shared" si="178"/>
        <v>0</v>
      </c>
      <c r="R1402" s="30"/>
      <c r="S1402" s="22">
        <f t="shared" si="180"/>
        <v>0</v>
      </c>
      <c r="T1402" s="30"/>
      <c r="U1402" s="22">
        <f t="shared" si="181"/>
        <v>0</v>
      </c>
      <c r="V1402" s="78">
        <f t="shared" si="185"/>
        <v>0</v>
      </c>
      <c r="W1402" s="22">
        <f t="shared" si="182"/>
        <v>0</v>
      </c>
      <c r="X1402" s="76"/>
      <c r="Y1402" s="22">
        <f>IF(OR(X1402="",X1402=ФИО!$Q$8),0,IF(COUNTIF(X:X,X1402)=1,0,1))</f>
        <v>0</v>
      </c>
      <c r="AA1402" s="2">
        <f>INDEX(ФИО!B:B,SUMIFS(ФИО!D:D,ФИО!Q:Q,БЮДЖЕТ!X1402))</f>
        <v>0</v>
      </c>
    </row>
    <row r="1403" spans="1:27" x14ac:dyDescent="0.25">
      <c r="A1403" s="1"/>
      <c r="B1403" s="5">
        <f t="shared" si="183"/>
        <v>1403</v>
      </c>
      <c r="C1403" s="5" t="str">
        <f t="shared" si="184"/>
        <v/>
      </c>
      <c r="D1403" s="99"/>
      <c r="E1403" s="103">
        <f>SUMIFS(ID!$H:$H,ID!$F:$F,$D1403)</f>
        <v>0</v>
      </c>
      <c r="F1403" s="99"/>
      <c r="G1403" s="103">
        <f>SUMIFS(ID!$L:$L,ID!$J:$J,$F1403)</f>
        <v>0</v>
      </c>
      <c r="H1403" s="99"/>
      <c r="I1403" s="103">
        <f>SUMIFS(ID!$P:$P,ID!$N:$N,$H1403)</f>
        <v>0</v>
      </c>
      <c r="J1403" s="99"/>
      <c r="K1403" s="103">
        <f>SUMIFS(ID!$T:$T,ID!$R:$R,$J1403)</f>
        <v>0</v>
      </c>
      <c r="L1403" s="99"/>
      <c r="M1403" s="103">
        <f>SUMIFS(ID!$X:$X,ID!$V:$V,$L1403)</f>
        <v>0</v>
      </c>
      <c r="N1403" s="99"/>
      <c r="O1403" s="103">
        <f>SUMIFS(ID!$AD:$AD,ID!$AB:$AB,$N1403)</f>
        <v>0</v>
      </c>
      <c r="P1403" s="99" t="str">
        <f t="shared" si="179"/>
        <v/>
      </c>
      <c r="Q1403" s="22">
        <f t="shared" si="178"/>
        <v>0</v>
      </c>
      <c r="R1403" s="30"/>
      <c r="S1403" s="22">
        <f t="shared" si="180"/>
        <v>0</v>
      </c>
      <c r="T1403" s="30"/>
      <c r="U1403" s="22">
        <f t="shared" si="181"/>
        <v>0</v>
      </c>
      <c r="V1403" s="78">
        <f t="shared" si="185"/>
        <v>0</v>
      </c>
      <c r="W1403" s="22">
        <f t="shared" si="182"/>
        <v>0</v>
      </c>
      <c r="X1403" s="76"/>
      <c r="Y1403" s="22">
        <f>IF(OR(X1403="",X1403=ФИО!$Q$8),0,IF(COUNTIF(X:X,X1403)=1,0,1))</f>
        <v>0</v>
      </c>
      <c r="AA1403" s="2">
        <f>INDEX(ФИО!B:B,SUMIFS(ФИО!D:D,ФИО!Q:Q,БЮДЖЕТ!X1403))</f>
        <v>0</v>
      </c>
    </row>
    <row r="1404" spans="1:27" x14ac:dyDescent="0.25">
      <c r="A1404" s="1"/>
      <c r="B1404" s="5">
        <f t="shared" si="183"/>
        <v>1404</v>
      </c>
      <c r="C1404" s="5" t="str">
        <f t="shared" si="184"/>
        <v/>
      </c>
      <c r="D1404" s="99"/>
      <c r="E1404" s="103">
        <f>SUMIFS(ID!$H:$H,ID!$F:$F,$D1404)</f>
        <v>0</v>
      </c>
      <c r="F1404" s="99"/>
      <c r="G1404" s="103">
        <f>SUMIFS(ID!$L:$L,ID!$J:$J,$F1404)</f>
        <v>0</v>
      </c>
      <c r="H1404" s="99"/>
      <c r="I1404" s="103">
        <f>SUMIFS(ID!$P:$P,ID!$N:$N,$H1404)</f>
        <v>0</v>
      </c>
      <c r="J1404" s="99"/>
      <c r="K1404" s="103">
        <f>SUMIFS(ID!$T:$T,ID!$R:$R,$J1404)</f>
        <v>0</v>
      </c>
      <c r="L1404" s="99"/>
      <c r="M1404" s="103">
        <f>SUMIFS(ID!$X:$X,ID!$V:$V,$L1404)</f>
        <v>0</v>
      </c>
      <c r="N1404" s="99"/>
      <c r="O1404" s="103">
        <f>SUMIFS(ID!$AD:$AD,ID!$AB:$AB,$N1404)</f>
        <v>0</v>
      </c>
      <c r="P1404" s="99" t="str">
        <f t="shared" si="179"/>
        <v/>
      </c>
      <c r="Q1404" s="22">
        <f t="shared" si="178"/>
        <v>0</v>
      </c>
      <c r="R1404" s="30"/>
      <c r="S1404" s="22">
        <f t="shared" si="180"/>
        <v>0</v>
      </c>
      <c r="T1404" s="30"/>
      <c r="U1404" s="22">
        <f t="shared" si="181"/>
        <v>0</v>
      </c>
      <c r="V1404" s="78">
        <f t="shared" si="185"/>
        <v>0</v>
      </c>
      <c r="W1404" s="22">
        <f t="shared" si="182"/>
        <v>0</v>
      </c>
      <c r="X1404" s="76"/>
      <c r="Y1404" s="22">
        <f>IF(OR(X1404="",X1404=ФИО!$Q$8),0,IF(COUNTIF(X:X,X1404)=1,0,1))</f>
        <v>0</v>
      </c>
      <c r="AA1404" s="2">
        <f>INDEX(ФИО!B:B,SUMIFS(ФИО!D:D,ФИО!Q:Q,БЮДЖЕТ!X1404))</f>
        <v>0</v>
      </c>
    </row>
    <row r="1405" spans="1:27" x14ac:dyDescent="0.25">
      <c r="A1405" s="1"/>
      <c r="B1405" s="5">
        <f t="shared" si="183"/>
        <v>1405</v>
      </c>
      <c r="C1405" s="5" t="str">
        <f t="shared" si="184"/>
        <v/>
      </c>
      <c r="D1405" s="99"/>
      <c r="E1405" s="103">
        <f>SUMIFS(ID!$H:$H,ID!$F:$F,$D1405)</f>
        <v>0</v>
      </c>
      <c r="F1405" s="99"/>
      <c r="G1405" s="103">
        <f>SUMIFS(ID!$L:$L,ID!$J:$J,$F1405)</f>
        <v>0</v>
      </c>
      <c r="H1405" s="99"/>
      <c r="I1405" s="103">
        <f>SUMIFS(ID!$P:$P,ID!$N:$N,$H1405)</f>
        <v>0</v>
      </c>
      <c r="J1405" s="99"/>
      <c r="K1405" s="103">
        <f>SUMIFS(ID!$T:$T,ID!$R:$R,$J1405)</f>
        <v>0</v>
      </c>
      <c r="L1405" s="99"/>
      <c r="M1405" s="103">
        <f>SUMIFS(ID!$X:$X,ID!$V:$V,$L1405)</f>
        <v>0</v>
      </c>
      <c r="N1405" s="99"/>
      <c r="O1405" s="103">
        <f>SUMIFS(ID!$AD:$AD,ID!$AB:$AB,$N1405)</f>
        <v>0</v>
      </c>
      <c r="P1405" s="99" t="str">
        <f t="shared" si="179"/>
        <v/>
      </c>
      <c r="Q1405" s="22">
        <f t="shared" si="178"/>
        <v>0</v>
      </c>
      <c r="R1405" s="30"/>
      <c r="S1405" s="22">
        <f t="shared" si="180"/>
        <v>0</v>
      </c>
      <c r="T1405" s="30"/>
      <c r="U1405" s="22">
        <f t="shared" si="181"/>
        <v>0</v>
      </c>
      <c r="V1405" s="78">
        <f t="shared" si="185"/>
        <v>0</v>
      </c>
      <c r="W1405" s="22">
        <f t="shared" si="182"/>
        <v>0</v>
      </c>
      <c r="X1405" s="76"/>
      <c r="Y1405" s="22">
        <f>IF(OR(X1405="",X1405=ФИО!$Q$8),0,IF(COUNTIF(X:X,X1405)=1,0,1))</f>
        <v>0</v>
      </c>
      <c r="AA1405" s="2">
        <f>INDEX(ФИО!B:B,SUMIFS(ФИО!D:D,ФИО!Q:Q,БЮДЖЕТ!X1405))</f>
        <v>0</v>
      </c>
    </row>
    <row r="1406" spans="1:27" x14ac:dyDescent="0.25">
      <c r="A1406" s="1"/>
      <c r="B1406" s="5">
        <f t="shared" si="183"/>
        <v>1406</v>
      </c>
      <c r="C1406" s="5" t="str">
        <f t="shared" si="184"/>
        <v/>
      </c>
      <c r="D1406" s="99"/>
      <c r="E1406" s="103">
        <f>SUMIFS(ID!$H:$H,ID!$F:$F,$D1406)</f>
        <v>0</v>
      </c>
      <c r="F1406" s="99"/>
      <c r="G1406" s="103">
        <f>SUMIFS(ID!$L:$L,ID!$J:$J,$F1406)</f>
        <v>0</v>
      </c>
      <c r="H1406" s="99"/>
      <c r="I1406" s="103">
        <f>SUMIFS(ID!$P:$P,ID!$N:$N,$H1406)</f>
        <v>0</v>
      </c>
      <c r="J1406" s="99"/>
      <c r="K1406" s="103">
        <f>SUMIFS(ID!$T:$T,ID!$R:$R,$J1406)</f>
        <v>0</v>
      </c>
      <c r="L1406" s="99"/>
      <c r="M1406" s="103">
        <f>SUMIFS(ID!$X:$X,ID!$V:$V,$L1406)</f>
        <v>0</v>
      </c>
      <c r="N1406" s="99"/>
      <c r="O1406" s="103">
        <f>SUMIFS(ID!$AD:$AD,ID!$AB:$AB,$N1406)</f>
        <v>0</v>
      </c>
      <c r="P1406" s="99" t="str">
        <f t="shared" si="179"/>
        <v/>
      </c>
      <c r="Q1406" s="22">
        <f t="shared" si="178"/>
        <v>0</v>
      </c>
      <c r="R1406" s="30"/>
      <c r="S1406" s="22">
        <f t="shared" si="180"/>
        <v>0</v>
      </c>
      <c r="T1406" s="30"/>
      <c r="U1406" s="22">
        <f t="shared" si="181"/>
        <v>0</v>
      </c>
      <c r="V1406" s="78">
        <f t="shared" si="185"/>
        <v>0</v>
      </c>
      <c r="W1406" s="22">
        <f t="shared" si="182"/>
        <v>0</v>
      </c>
      <c r="X1406" s="76"/>
      <c r="Y1406" s="22">
        <f>IF(OR(X1406="",X1406=ФИО!$Q$8),0,IF(COUNTIF(X:X,X1406)=1,0,1))</f>
        <v>0</v>
      </c>
      <c r="AA1406" s="2">
        <f>INDEX(ФИО!B:B,SUMIFS(ФИО!D:D,ФИО!Q:Q,БЮДЖЕТ!X1406))</f>
        <v>0</v>
      </c>
    </row>
    <row r="1407" spans="1:27" x14ac:dyDescent="0.25">
      <c r="A1407" s="1"/>
      <c r="B1407" s="5">
        <f t="shared" si="183"/>
        <v>1407</v>
      </c>
      <c r="C1407" s="5" t="str">
        <f t="shared" si="184"/>
        <v/>
      </c>
      <c r="D1407" s="99"/>
      <c r="E1407" s="103">
        <f>SUMIFS(ID!$H:$H,ID!$F:$F,$D1407)</f>
        <v>0</v>
      </c>
      <c r="F1407" s="99"/>
      <c r="G1407" s="103">
        <f>SUMIFS(ID!$L:$L,ID!$J:$J,$F1407)</f>
        <v>0</v>
      </c>
      <c r="H1407" s="99"/>
      <c r="I1407" s="103">
        <f>SUMIFS(ID!$P:$P,ID!$N:$N,$H1407)</f>
        <v>0</v>
      </c>
      <c r="J1407" s="99"/>
      <c r="K1407" s="103">
        <f>SUMIFS(ID!$T:$T,ID!$R:$R,$J1407)</f>
        <v>0</v>
      </c>
      <c r="L1407" s="99"/>
      <c r="M1407" s="103">
        <f>SUMIFS(ID!$X:$X,ID!$V:$V,$L1407)</f>
        <v>0</v>
      </c>
      <c r="N1407" s="99"/>
      <c r="O1407" s="103">
        <f>SUMIFS(ID!$AD:$AD,ID!$AB:$AB,$N1407)</f>
        <v>0</v>
      </c>
      <c r="P1407" s="99" t="str">
        <f t="shared" si="179"/>
        <v/>
      </c>
      <c r="Q1407" s="22">
        <f t="shared" si="178"/>
        <v>0</v>
      </c>
      <c r="R1407" s="30"/>
      <c r="S1407" s="22">
        <f t="shared" si="180"/>
        <v>0</v>
      </c>
      <c r="T1407" s="30"/>
      <c r="U1407" s="22">
        <f t="shared" si="181"/>
        <v>0</v>
      </c>
      <c r="V1407" s="78">
        <f t="shared" si="185"/>
        <v>0</v>
      </c>
      <c r="W1407" s="22">
        <f t="shared" si="182"/>
        <v>0</v>
      </c>
      <c r="X1407" s="76"/>
      <c r="Y1407" s="22">
        <f>IF(OR(X1407="",X1407=ФИО!$Q$8),0,IF(COUNTIF(X:X,X1407)=1,0,1))</f>
        <v>0</v>
      </c>
      <c r="AA1407" s="2">
        <f>INDEX(ФИО!B:B,SUMIFS(ФИО!D:D,ФИО!Q:Q,БЮДЖЕТ!X1407))</f>
        <v>0</v>
      </c>
    </row>
    <row r="1408" spans="1:27" x14ac:dyDescent="0.25">
      <c r="A1408" s="1"/>
      <c r="B1408" s="5">
        <f t="shared" si="183"/>
        <v>1408</v>
      </c>
      <c r="C1408" s="5" t="str">
        <f t="shared" si="184"/>
        <v/>
      </c>
      <c r="D1408" s="99"/>
      <c r="E1408" s="103">
        <f>SUMIFS(ID!$H:$H,ID!$F:$F,$D1408)</f>
        <v>0</v>
      </c>
      <c r="F1408" s="99"/>
      <c r="G1408" s="103">
        <f>SUMIFS(ID!$L:$L,ID!$J:$J,$F1408)</f>
        <v>0</v>
      </c>
      <c r="H1408" s="99"/>
      <c r="I1408" s="103">
        <f>SUMIFS(ID!$P:$P,ID!$N:$N,$H1408)</f>
        <v>0</v>
      </c>
      <c r="J1408" s="99"/>
      <c r="K1408" s="103">
        <f>SUMIFS(ID!$T:$T,ID!$R:$R,$J1408)</f>
        <v>0</v>
      </c>
      <c r="L1408" s="99"/>
      <c r="M1408" s="103">
        <f>SUMIFS(ID!$X:$X,ID!$V:$V,$L1408)</f>
        <v>0</v>
      </c>
      <c r="N1408" s="99"/>
      <c r="O1408" s="103">
        <f>SUMIFS(ID!$AD:$AD,ID!$AB:$AB,$N1408)</f>
        <v>0</v>
      </c>
      <c r="P1408" s="99" t="str">
        <f t="shared" si="179"/>
        <v/>
      </c>
      <c r="Q1408" s="22">
        <f t="shared" si="178"/>
        <v>0</v>
      </c>
      <c r="R1408" s="30"/>
      <c r="S1408" s="22">
        <f t="shared" si="180"/>
        <v>0</v>
      </c>
      <c r="T1408" s="30"/>
      <c r="U1408" s="22">
        <f t="shared" si="181"/>
        <v>0</v>
      </c>
      <c r="V1408" s="78">
        <f t="shared" si="185"/>
        <v>0</v>
      </c>
      <c r="W1408" s="22">
        <f t="shared" si="182"/>
        <v>0</v>
      </c>
      <c r="X1408" s="76"/>
      <c r="Y1408" s="22">
        <f>IF(OR(X1408="",X1408=ФИО!$Q$8),0,IF(COUNTIF(X:X,X1408)=1,0,1))</f>
        <v>0</v>
      </c>
      <c r="AA1408" s="2">
        <f>INDEX(ФИО!B:B,SUMIFS(ФИО!D:D,ФИО!Q:Q,БЮДЖЕТ!X1408))</f>
        <v>0</v>
      </c>
    </row>
    <row r="1409" spans="1:27" x14ac:dyDescent="0.25">
      <c r="A1409" s="1"/>
      <c r="B1409" s="5">
        <f t="shared" si="183"/>
        <v>1409</v>
      </c>
      <c r="C1409" s="5" t="str">
        <f t="shared" si="184"/>
        <v/>
      </c>
      <c r="D1409" s="99"/>
      <c r="E1409" s="103">
        <f>SUMIFS(ID!$H:$H,ID!$F:$F,$D1409)</f>
        <v>0</v>
      </c>
      <c r="F1409" s="99"/>
      <c r="G1409" s="103">
        <f>SUMIFS(ID!$L:$L,ID!$J:$J,$F1409)</f>
        <v>0</v>
      </c>
      <c r="H1409" s="99"/>
      <c r="I1409" s="103">
        <f>SUMIFS(ID!$P:$P,ID!$N:$N,$H1409)</f>
        <v>0</v>
      </c>
      <c r="J1409" s="99"/>
      <c r="K1409" s="103">
        <f>SUMIFS(ID!$T:$T,ID!$R:$R,$J1409)</f>
        <v>0</v>
      </c>
      <c r="L1409" s="99"/>
      <c r="M1409" s="103">
        <f>SUMIFS(ID!$X:$X,ID!$V:$V,$L1409)</f>
        <v>0</v>
      </c>
      <c r="N1409" s="99"/>
      <c r="O1409" s="103">
        <f>SUMIFS(ID!$AD:$AD,ID!$AB:$AB,$N1409)</f>
        <v>0</v>
      </c>
      <c r="P1409" s="99" t="str">
        <f t="shared" si="179"/>
        <v/>
      </c>
      <c r="Q1409" s="22">
        <f t="shared" si="178"/>
        <v>0</v>
      </c>
      <c r="R1409" s="30"/>
      <c r="S1409" s="22">
        <f t="shared" si="180"/>
        <v>0</v>
      </c>
      <c r="T1409" s="30"/>
      <c r="U1409" s="22">
        <f t="shared" si="181"/>
        <v>0</v>
      </c>
      <c r="V1409" s="78">
        <f t="shared" si="185"/>
        <v>0</v>
      </c>
      <c r="W1409" s="22">
        <f t="shared" si="182"/>
        <v>0</v>
      </c>
      <c r="X1409" s="76"/>
      <c r="Y1409" s="22">
        <f>IF(OR(X1409="",X1409=ФИО!$Q$8),0,IF(COUNTIF(X:X,X1409)=1,0,1))</f>
        <v>0</v>
      </c>
      <c r="AA1409" s="2">
        <f>INDEX(ФИО!B:B,SUMIFS(ФИО!D:D,ФИО!Q:Q,БЮДЖЕТ!X1409))</f>
        <v>0</v>
      </c>
    </row>
    <row r="1410" spans="1:27" x14ac:dyDescent="0.25">
      <c r="A1410" s="1"/>
      <c r="B1410" s="5">
        <f t="shared" si="183"/>
        <v>1410</v>
      </c>
      <c r="C1410" s="5" t="str">
        <f t="shared" si="184"/>
        <v/>
      </c>
      <c r="D1410" s="99"/>
      <c r="E1410" s="103">
        <f>SUMIFS(ID!$H:$H,ID!$F:$F,$D1410)</f>
        <v>0</v>
      </c>
      <c r="F1410" s="99"/>
      <c r="G1410" s="103">
        <f>SUMIFS(ID!$L:$L,ID!$J:$J,$F1410)</f>
        <v>0</v>
      </c>
      <c r="H1410" s="99"/>
      <c r="I1410" s="103">
        <f>SUMIFS(ID!$P:$P,ID!$N:$N,$H1410)</f>
        <v>0</v>
      </c>
      <c r="J1410" s="99"/>
      <c r="K1410" s="103">
        <f>SUMIFS(ID!$T:$T,ID!$R:$R,$J1410)</f>
        <v>0</v>
      </c>
      <c r="L1410" s="99"/>
      <c r="M1410" s="103">
        <f>SUMIFS(ID!$X:$X,ID!$V:$V,$L1410)</f>
        <v>0</v>
      </c>
      <c r="N1410" s="99"/>
      <c r="O1410" s="103">
        <f>SUMIFS(ID!$AD:$AD,ID!$AB:$AB,$N1410)</f>
        <v>0</v>
      </c>
      <c r="P1410" s="99" t="str">
        <f t="shared" si="179"/>
        <v/>
      </c>
      <c r="Q1410" s="22">
        <f t="shared" si="178"/>
        <v>0</v>
      </c>
      <c r="R1410" s="30"/>
      <c r="S1410" s="22">
        <f t="shared" si="180"/>
        <v>0</v>
      </c>
      <c r="T1410" s="30"/>
      <c r="U1410" s="22">
        <f t="shared" si="181"/>
        <v>0</v>
      </c>
      <c r="V1410" s="78">
        <f t="shared" si="185"/>
        <v>0</v>
      </c>
      <c r="W1410" s="22">
        <f t="shared" si="182"/>
        <v>0</v>
      </c>
      <c r="X1410" s="76"/>
      <c r="Y1410" s="22">
        <f>IF(OR(X1410="",X1410=ФИО!$Q$8),0,IF(COUNTIF(X:X,X1410)=1,0,1))</f>
        <v>0</v>
      </c>
      <c r="AA1410" s="2">
        <f>INDEX(ФИО!B:B,SUMIFS(ФИО!D:D,ФИО!Q:Q,БЮДЖЕТ!X1410))</f>
        <v>0</v>
      </c>
    </row>
    <row r="1411" spans="1:27" x14ac:dyDescent="0.25">
      <c r="A1411" s="1"/>
      <c r="B1411" s="5">
        <f t="shared" si="183"/>
        <v>1411</v>
      </c>
      <c r="C1411" s="5" t="str">
        <f t="shared" si="184"/>
        <v/>
      </c>
      <c r="D1411" s="99"/>
      <c r="E1411" s="103">
        <f>SUMIFS(ID!$H:$H,ID!$F:$F,$D1411)</f>
        <v>0</v>
      </c>
      <c r="F1411" s="99"/>
      <c r="G1411" s="103">
        <f>SUMIFS(ID!$L:$L,ID!$J:$J,$F1411)</f>
        <v>0</v>
      </c>
      <c r="H1411" s="99"/>
      <c r="I1411" s="103">
        <f>SUMIFS(ID!$P:$P,ID!$N:$N,$H1411)</f>
        <v>0</v>
      </c>
      <c r="J1411" s="99"/>
      <c r="K1411" s="103">
        <f>SUMIFS(ID!$T:$T,ID!$R:$R,$J1411)</f>
        <v>0</v>
      </c>
      <c r="L1411" s="99"/>
      <c r="M1411" s="103">
        <f>SUMIFS(ID!$X:$X,ID!$V:$V,$L1411)</f>
        <v>0</v>
      </c>
      <c r="N1411" s="99"/>
      <c r="O1411" s="103">
        <f>SUMIFS(ID!$AD:$AD,ID!$AB:$AB,$N1411)</f>
        <v>0</v>
      </c>
      <c r="P1411" s="99" t="str">
        <f t="shared" si="179"/>
        <v/>
      </c>
      <c r="Q1411" s="22">
        <f t="shared" si="178"/>
        <v>0</v>
      </c>
      <c r="R1411" s="30"/>
      <c r="S1411" s="22">
        <f t="shared" si="180"/>
        <v>0</v>
      </c>
      <c r="T1411" s="30"/>
      <c r="U1411" s="22">
        <f t="shared" si="181"/>
        <v>0</v>
      </c>
      <c r="V1411" s="78">
        <f t="shared" si="185"/>
        <v>0</v>
      </c>
      <c r="W1411" s="22">
        <f t="shared" si="182"/>
        <v>0</v>
      </c>
      <c r="X1411" s="76"/>
      <c r="Y1411" s="22">
        <f>IF(OR(X1411="",X1411=ФИО!$Q$8),0,IF(COUNTIF(X:X,X1411)=1,0,1))</f>
        <v>0</v>
      </c>
      <c r="AA1411" s="2">
        <f>INDEX(ФИО!B:B,SUMIFS(ФИО!D:D,ФИО!Q:Q,БЮДЖЕТ!X1411))</f>
        <v>0</v>
      </c>
    </row>
    <row r="1412" spans="1:27" x14ac:dyDescent="0.25">
      <c r="A1412" s="1"/>
      <c r="B1412" s="5">
        <f t="shared" si="183"/>
        <v>1412</v>
      </c>
      <c r="C1412" s="5" t="str">
        <f t="shared" si="184"/>
        <v/>
      </c>
      <c r="D1412" s="99"/>
      <c r="E1412" s="103">
        <f>SUMIFS(ID!$H:$H,ID!$F:$F,$D1412)</f>
        <v>0</v>
      </c>
      <c r="F1412" s="99"/>
      <c r="G1412" s="103">
        <f>SUMIFS(ID!$L:$L,ID!$J:$J,$F1412)</f>
        <v>0</v>
      </c>
      <c r="H1412" s="99"/>
      <c r="I1412" s="103">
        <f>SUMIFS(ID!$P:$P,ID!$N:$N,$H1412)</f>
        <v>0</v>
      </c>
      <c r="J1412" s="99"/>
      <c r="K1412" s="103">
        <f>SUMIFS(ID!$T:$T,ID!$R:$R,$J1412)</f>
        <v>0</v>
      </c>
      <c r="L1412" s="99"/>
      <c r="M1412" s="103">
        <f>SUMIFS(ID!$X:$X,ID!$V:$V,$L1412)</f>
        <v>0</v>
      </c>
      <c r="N1412" s="99"/>
      <c r="O1412" s="103">
        <f>SUMIFS(ID!$AD:$AD,ID!$AB:$AB,$N1412)</f>
        <v>0</v>
      </c>
      <c r="P1412" s="99" t="str">
        <f t="shared" si="179"/>
        <v/>
      </c>
      <c r="Q1412" s="22">
        <f t="shared" si="178"/>
        <v>0</v>
      </c>
      <c r="R1412" s="30"/>
      <c r="S1412" s="22">
        <f t="shared" si="180"/>
        <v>0</v>
      </c>
      <c r="T1412" s="30"/>
      <c r="U1412" s="22">
        <f t="shared" si="181"/>
        <v>0</v>
      </c>
      <c r="V1412" s="78">
        <f t="shared" si="185"/>
        <v>0</v>
      </c>
      <c r="W1412" s="22">
        <f t="shared" si="182"/>
        <v>0</v>
      </c>
      <c r="X1412" s="76"/>
      <c r="Y1412" s="22">
        <f>IF(OR(X1412="",X1412=ФИО!$Q$8),0,IF(COUNTIF(X:X,X1412)=1,0,1))</f>
        <v>0</v>
      </c>
      <c r="AA1412" s="2">
        <f>INDEX(ФИО!B:B,SUMIFS(ФИО!D:D,ФИО!Q:Q,БЮДЖЕТ!X1412))</f>
        <v>0</v>
      </c>
    </row>
    <row r="1413" spans="1:27" x14ac:dyDescent="0.25">
      <c r="A1413" s="1"/>
      <c r="B1413" s="5">
        <f t="shared" si="183"/>
        <v>1413</v>
      </c>
      <c r="C1413" s="5" t="str">
        <f t="shared" si="184"/>
        <v/>
      </c>
      <c r="D1413" s="99"/>
      <c r="E1413" s="103">
        <f>SUMIFS(ID!$H:$H,ID!$F:$F,$D1413)</f>
        <v>0</v>
      </c>
      <c r="F1413" s="99"/>
      <c r="G1413" s="103">
        <f>SUMIFS(ID!$L:$L,ID!$J:$J,$F1413)</f>
        <v>0</v>
      </c>
      <c r="H1413" s="99"/>
      <c r="I1413" s="103">
        <f>SUMIFS(ID!$P:$P,ID!$N:$N,$H1413)</f>
        <v>0</v>
      </c>
      <c r="J1413" s="99"/>
      <c r="K1413" s="103">
        <f>SUMIFS(ID!$T:$T,ID!$R:$R,$J1413)</f>
        <v>0</v>
      </c>
      <c r="L1413" s="99"/>
      <c r="M1413" s="103">
        <f>SUMIFS(ID!$X:$X,ID!$V:$V,$L1413)</f>
        <v>0</v>
      </c>
      <c r="N1413" s="99"/>
      <c r="O1413" s="103">
        <f>SUMIFS(ID!$AD:$AD,ID!$AB:$AB,$N1413)</f>
        <v>0</v>
      </c>
      <c r="P1413" s="99" t="str">
        <f t="shared" si="179"/>
        <v/>
      </c>
      <c r="Q1413" s="22">
        <f t="shared" si="178"/>
        <v>0</v>
      </c>
      <c r="R1413" s="30"/>
      <c r="S1413" s="22">
        <f t="shared" si="180"/>
        <v>0</v>
      </c>
      <c r="T1413" s="30"/>
      <c r="U1413" s="22">
        <f t="shared" si="181"/>
        <v>0</v>
      </c>
      <c r="V1413" s="78">
        <f t="shared" si="185"/>
        <v>0</v>
      </c>
      <c r="W1413" s="22">
        <f t="shared" si="182"/>
        <v>0</v>
      </c>
      <c r="X1413" s="76"/>
      <c r="Y1413" s="22">
        <f>IF(OR(X1413="",X1413=ФИО!$Q$8),0,IF(COUNTIF(X:X,X1413)=1,0,1))</f>
        <v>0</v>
      </c>
      <c r="AA1413" s="2">
        <f>INDEX(ФИО!B:B,SUMIFS(ФИО!D:D,ФИО!Q:Q,БЮДЖЕТ!X1413))</f>
        <v>0</v>
      </c>
    </row>
    <row r="1414" spans="1:27" x14ac:dyDescent="0.25">
      <c r="A1414" s="1"/>
      <c r="B1414" s="5">
        <f t="shared" si="183"/>
        <v>1414</v>
      </c>
      <c r="C1414" s="5" t="str">
        <f t="shared" si="184"/>
        <v/>
      </c>
      <c r="D1414" s="99"/>
      <c r="E1414" s="103">
        <f>SUMIFS(ID!$H:$H,ID!$F:$F,$D1414)</f>
        <v>0</v>
      </c>
      <c r="F1414" s="99"/>
      <c r="G1414" s="103">
        <f>SUMIFS(ID!$L:$L,ID!$J:$J,$F1414)</f>
        <v>0</v>
      </c>
      <c r="H1414" s="99"/>
      <c r="I1414" s="103">
        <f>SUMIFS(ID!$P:$P,ID!$N:$N,$H1414)</f>
        <v>0</v>
      </c>
      <c r="J1414" s="99"/>
      <c r="K1414" s="103">
        <f>SUMIFS(ID!$T:$T,ID!$R:$R,$J1414)</f>
        <v>0</v>
      </c>
      <c r="L1414" s="99"/>
      <c r="M1414" s="103">
        <f>SUMIFS(ID!$X:$X,ID!$V:$V,$L1414)</f>
        <v>0</v>
      </c>
      <c r="N1414" s="99"/>
      <c r="O1414" s="103">
        <f>SUMIFS(ID!$AD:$AD,ID!$AB:$AB,$N1414)</f>
        <v>0</v>
      </c>
      <c r="P1414" s="99" t="str">
        <f t="shared" si="179"/>
        <v/>
      </c>
      <c r="Q1414" s="22">
        <f t="shared" si="178"/>
        <v>0</v>
      </c>
      <c r="R1414" s="30"/>
      <c r="S1414" s="22">
        <f t="shared" si="180"/>
        <v>0</v>
      </c>
      <c r="T1414" s="30"/>
      <c r="U1414" s="22">
        <f t="shared" si="181"/>
        <v>0</v>
      </c>
      <c r="V1414" s="78">
        <f t="shared" si="185"/>
        <v>0</v>
      </c>
      <c r="W1414" s="22">
        <f t="shared" si="182"/>
        <v>0</v>
      </c>
      <c r="X1414" s="76"/>
      <c r="Y1414" s="22">
        <f>IF(OR(X1414="",X1414=ФИО!$Q$8),0,IF(COUNTIF(X:X,X1414)=1,0,1))</f>
        <v>0</v>
      </c>
      <c r="AA1414" s="2">
        <f>INDEX(ФИО!B:B,SUMIFS(ФИО!D:D,ФИО!Q:Q,БЮДЖЕТ!X1414))</f>
        <v>0</v>
      </c>
    </row>
    <row r="1415" spans="1:27" x14ac:dyDescent="0.25">
      <c r="A1415" s="1"/>
      <c r="B1415" s="5">
        <f t="shared" si="183"/>
        <v>1415</v>
      </c>
      <c r="C1415" s="5" t="str">
        <f t="shared" si="184"/>
        <v/>
      </c>
      <c r="D1415" s="99"/>
      <c r="E1415" s="103">
        <f>SUMIFS(ID!$H:$H,ID!$F:$F,$D1415)</f>
        <v>0</v>
      </c>
      <c r="F1415" s="99"/>
      <c r="G1415" s="103">
        <f>SUMIFS(ID!$L:$L,ID!$J:$J,$F1415)</f>
        <v>0</v>
      </c>
      <c r="H1415" s="99"/>
      <c r="I1415" s="103">
        <f>SUMIFS(ID!$P:$P,ID!$N:$N,$H1415)</f>
        <v>0</v>
      </c>
      <c r="J1415" s="99"/>
      <c r="K1415" s="103">
        <f>SUMIFS(ID!$T:$T,ID!$R:$R,$J1415)</f>
        <v>0</v>
      </c>
      <c r="L1415" s="99"/>
      <c r="M1415" s="103">
        <f>SUMIFS(ID!$X:$X,ID!$V:$V,$L1415)</f>
        <v>0</v>
      </c>
      <c r="N1415" s="99"/>
      <c r="O1415" s="103">
        <f>SUMIFS(ID!$AD:$AD,ID!$AB:$AB,$N1415)</f>
        <v>0</v>
      </c>
      <c r="P1415" s="99" t="str">
        <f t="shared" si="179"/>
        <v/>
      </c>
      <c r="Q1415" s="22">
        <f t="shared" si="178"/>
        <v>0</v>
      </c>
      <c r="R1415" s="30"/>
      <c r="S1415" s="22">
        <f t="shared" si="180"/>
        <v>0</v>
      </c>
      <c r="T1415" s="30"/>
      <c r="U1415" s="22">
        <f t="shared" si="181"/>
        <v>0</v>
      </c>
      <c r="V1415" s="78">
        <f t="shared" si="185"/>
        <v>0</v>
      </c>
      <c r="W1415" s="22">
        <f t="shared" si="182"/>
        <v>0</v>
      </c>
      <c r="X1415" s="76"/>
      <c r="Y1415" s="22">
        <f>IF(OR(X1415="",X1415=ФИО!$Q$8),0,IF(COUNTIF(X:X,X1415)=1,0,1))</f>
        <v>0</v>
      </c>
      <c r="AA1415" s="2">
        <f>INDEX(ФИО!B:B,SUMIFS(ФИО!D:D,ФИО!Q:Q,БЮДЖЕТ!X1415))</f>
        <v>0</v>
      </c>
    </row>
    <row r="1416" spans="1:27" x14ac:dyDescent="0.25">
      <c r="A1416" s="1"/>
      <c r="B1416" s="5">
        <f t="shared" si="183"/>
        <v>1416</v>
      </c>
      <c r="C1416" s="5" t="str">
        <f t="shared" si="184"/>
        <v/>
      </c>
      <c r="D1416" s="99"/>
      <c r="E1416" s="103">
        <f>SUMIFS(ID!$H:$H,ID!$F:$F,$D1416)</f>
        <v>0</v>
      </c>
      <c r="F1416" s="99"/>
      <c r="G1416" s="103">
        <f>SUMIFS(ID!$L:$L,ID!$J:$J,$F1416)</f>
        <v>0</v>
      </c>
      <c r="H1416" s="99"/>
      <c r="I1416" s="103">
        <f>SUMIFS(ID!$P:$P,ID!$N:$N,$H1416)</f>
        <v>0</v>
      </c>
      <c r="J1416" s="99"/>
      <c r="K1416" s="103">
        <f>SUMIFS(ID!$T:$T,ID!$R:$R,$J1416)</f>
        <v>0</v>
      </c>
      <c r="L1416" s="99"/>
      <c r="M1416" s="103">
        <f>SUMIFS(ID!$X:$X,ID!$V:$V,$L1416)</f>
        <v>0</v>
      </c>
      <c r="N1416" s="99"/>
      <c r="O1416" s="103">
        <f>SUMIFS(ID!$AD:$AD,ID!$AB:$AB,$N1416)</f>
        <v>0</v>
      </c>
      <c r="P1416" s="99" t="str">
        <f t="shared" si="179"/>
        <v/>
      </c>
      <c r="Q1416" s="22">
        <f t="shared" si="178"/>
        <v>0</v>
      </c>
      <c r="R1416" s="30"/>
      <c r="S1416" s="22">
        <f t="shared" si="180"/>
        <v>0</v>
      </c>
      <c r="T1416" s="30"/>
      <c r="U1416" s="22">
        <f t="shared" si="181"/>
        <v>0</v>
      </c>
      <c r="V1416" s="78">
        <f t="shared" si="185"/>
        <v>0</v>
      </c>
      <c r="W1416" s="22">
        <f t="shared" si="182"/>
        <v>0</v>
      </c>
      <c r="X1416" s="76"/>
      <c r="Y1416" s="22">
        <f>IF(OR(X1416="",X1416=ФИО!$Q$8),0,IF(COUNTIF(X:X,X1416)=1,0,1))</f>
        <v>0</v>
      </c>
      <c r="AA1416" s="2">
        <f>INDEX(ФИО!B:B,SUMIFS(ФИО!D:D,ФИО!Q:Q,БЮДЖЕТ!X1416))</f>
        <v>0</v>
      </c>
    </row>
    <row r="1417" spans="1:27" x14ac:dyDescent="0.25">
      <c r="A1417" s="1"/>
      <c r="B1417" s="5">
        <f t="shared" si="183"/>
        <v>1417</v>
      </c>
      <c r="C1417" s="5" t="str">
        <f t="shared" si="184"/>
        <v/>
      </c>
      <c r="D1417" s="99"/>
      <c r="E1417" s="103">
        <f>SUMIFS(ID!$H:$H,ID!$F:$F,$D1417)</f>
        <v>0</v>
      </c>
      <c r="F1417" s="99"/>
      <c r="G1417" s="103">
        <f>SUMIFS(ID!$L:$L,ID!$J:$J,$F1417)</f>
        <v>0</v>
      </c>
      <c r="H1417" s="99"/>
      <c r="I1417" s="103">
        <f>SUMIFS(ID!$P:$P,ID!$N:$N,$H1417)</f>
        <v>0</v>
      </c>
      <c r="J1417" s="99"/>
      <c r="K1417" s="103">
        <f>SUMIFS(ID!$T:$T,ID!$R:$R,$J1417)</f>
        <v>0</v>
      </c>
      <c r="L1417" s="99"/>
      <c r="M1417" s="103">
        <f>SUMIFS(ID!$X:$X,ID!$V:$V,$L1417)</f>
        <v>0</v>
      </c>
      <c r="N1417" s="99"/>
      <c r="O1417" s="103">
        <f>SUMIFS(ID!$AD:$AD,ID!$AB:$AB,$N1417)</f>
        <v>0</v>
      </c>
      <c r="P1417" s="99" t="str">
        <f t="shared" si="179"/>
        <v/>
      </c>
      <c r="Q1417" s="22">
        <f t="shared" si="178"/>
        <v>0</v>
      </c>
      <c r="R1417" s="30"/>
      <c r="S1417" s="22">
        <f t="shared" si="180"/>
        <v>0</v>
      </c>
      <c r="T1417" s="30"/>
      <c r="U1417" s="22">
        <f t="shared" si="181"/>
        <v>0</v>
      </c>
      <c r="V1417" s="78">
        <f t="shared" si="185"/>
        <v>0</v>
      </c>
      <c r="W1417" s="22">
        <f t="shared" si="182"/>
        <v>0</v>
      </c>
      <c r="X1417" s="76"/>
      <c r="Y1417" s="22">
        <f>IF(OR(X1417="",X1417=ФИО!$Q$8),0,IF(COUNTIF(X:X,X1417)=1,0,1))</f>
        <v>0</v>
      </c>
      <c r="AA1417" s="2">
        <f>INDEX(ФИО!B:B,SUMIFS(ФИО!D:D,ФИО!Q:Q,БЮДЖЕТ!X1417))</f>
        <v>0</v>
      </c>
    </row>
    <row r="1418" spans="1:27" x14ac:dyDescent="0.25">
      <c r="A1418" s="1"/>
      <c r="B1418" s="5">
        <f t="shared" si="183"/>
        <v>1418</v>
      </c>
      <c r="C1418" s="5" t="str">
        <f t="shared" si="184"/>
        <v/>
      </c>
      <c r="D1418" s="99"/>
      <c r="E1418" s="103">
        <f>SUMIFS(ID!$H:$H,ID!$F:$F,$D1418)</f>
        <v>0</v>
      </c>
      <c r="F1418" s="99"/>
      <c r="G1418" s="103">
        <f>SUMIFS(ID!$L:$L,ID!$J:$J,$F1418)</f>
        <v>0</v>
      </c>
      <c r="H1418" s="99"/>
      <c r="I1418" s="103">
        <f>SUMIFS(ID!$P:$P,ID!$N:$N,$H1418)</f>
        <v>0</v>
      </c>
      <c r="J1418" s="99"/>
      <c r="K1418" s="103">
        <f>SUMIFS(ID!$T:$T,ID!$R:$R,$J1418)</f>
        <v>0</v>
      </c>
      <c r="L1418" s="99"/>
      <c r="M1418" s="103">
        <f>SUMIFS(ID!$X:$X,ID!$V:$V,$L1418)</f>
        <v>0</v>
      </c>
      <c r="N1418" s="99"/>
      <c r="O1418" s="103">
        <f>SUMIFS(ID!$AD:$AD,ID!$AB:$AB,$N1418)</f>
        <v>0</v>
      </c>
      <c r="P1418" s="99" t="str">
        <f t="shared" si="179"/>
        <v/>
      </c>
      <c r="Q1418" s="22">
        <f t="shared" si="178"/>
        <v>0</v>
      </c>
      <c r="R1418" s="30"/>
      <c r="S1418" s="22">
        <f t="shared" si="180"/>
        <v>0</v>
      </c>
      <c r="T1418" s="30"/>
      <c r="U1418" s="22">
        <f t="shared" si="181"/>
        <v>0</v>
      </c>
      <c r="V1418" s="78">
        <f t="shared" si="185"/>
        <v>0</v>
      </c>
      <c r="W1418" s="22">
        <f t="shared" si="182"/>
        <v>0</v>
      </c>
      <c r="X1418" s="76"/>
      <c r="Y1418" s="22">
        <f>IF(OR(X1418="",X1418=ФИО!$Q$8),0,IF(COUNTIF(X:X,X1418)=1,0,1))</f>
        <v>0</v>
      </c>
      <c r="AA1418" s="2">
        <f>INDEX(ФИО!B:B,SUMIFS(ФИО!D:D,ФИО!Q:Q,БЮДЖЕТ!X1418))</f>
        <v>0</v>
      </c>
    </row>
    <row r="1419" spans="1:27" x14ac:dyDescent="0.25">
      <c r="A1419" s="1"/>
      <c r="B1419" s="5">
        <f t="shared" si="183"/>
        <v>1419</v>
      </c>
      <c r="C1419" s="5" t="str">
        <f t="shared" si="184"/>
        <v/>
      </c>
      <c r="D1419" s="99"/>
      <c r="E1419" s="103">
        <f>SUMIFS(ID!$H:$H,ID!$F:$F,$D1419)</f>
        <v>0</v>
      </c>
      <c r="F1419" s="99"/>
      <c r="G1419" s="103">
        <f>SUMIFS(ID!$L:$L,ID!$J:$J,$F1419)</f>
        <v>0</v>
      </c>
      <c r="H1419" s="99"/>
      <c r="I1419" s="103">
        <f>SUMIFS(ID!$P:$P,ID!$N:$N,$H1419)</f>
        <v>0</v>
      </c>
      <c r="J1419" s="99"/>
      <c r="K1419" s="103">
        <f>SUMIFS(ID!$T:$T,ID!$R:$R,$J1419)</f>
        <v>0</v>
      </c>
      <c r="L1419" s="99"/>
      <c r="M1419" s="103">
        <f>SUMIFS(ID!$X:$X,ID!$V:$V,$L1419)</f>
        <v>0</v>
      </c>
      <c r="N1419" s="99"/>
      <c r="O1419" s="103">
        <f>SUMIFS(ID!$AD:$AD,ID!$AB:$AB,$N1419)</f>
        <v>0</v>
      </c>
      <c r="P1419" s="99" t="str">
        <f t="shared" si="179"/>
        <v/>
      </c>
      <c r="Q1419" s="22">
        <f t="shared" ref="Q1419:Q1482" si="186">IF(P1419="Ошибка!",1,IF(P1419="",0,IF(COUNTIF(P:P,P1419)=1,0,1)))</f>
        <v>0</v>
      </c>
      <c r="R1419" s="30"/>
      <c r="S1419" s="22">
        <f t="shared" si="180"/>
        <v>0</v>
      </c>
      <c r="T1419" s="30"/>
      <c r="U1419" s="22">
        <f t="shared" si="181"/>
        <v>0</v>
      </c>
      <c r="V1419" s="78">
        <f t="shared" si="185"/>
        <v>0</v>
      </c>
      <c r="W1419" s="22">
        <f t="shared" si="182"/>
        <v>0</v>
      </c>
      <c r="X1419" s="76"/>
      <c r="Y1419" s="22">
        <f>IF(OR(X1419="",X1419=ФИО!$Q$8),0,IF(COUNTIF(X:X,X1419)=1,0,1))</f>
        <v>0</v>
      </c>
      <c r="AA1419" s="2">
        <f>INDEX(ФИО!B:B,SUMIFS(ФИО!D:D,ФИО!Q:Q,БЮДЖЕТ!X1419))</f>
        <v>0</v>
      </c>
    </row>
    <row r="1420" spans="1:27" x14ac:dyDescent="0.25">
      <c r="A1420" s="1"/>
      <c r="B1420" s="5">
        <f t="shared" si="183"/>
        <v>1420</v>
      </c>
      <c r="C1420" s="5" t="str">
        <f t="shared" si="184"/>
        <v/>
      </c>
      <c r="D1420" s="99"/>
      <c r="E1420" s="103">
        <f>SUMIFS(ID!$H:$H,ID!$F:$F,$D1420)</f>
        <v>0</v>
      </c>
      <c r="F1420" s="99"/>
      <c r="G1420" s="103">
        <f>SUMIFS(ID!$L:$L,ID!$J:$J,$F1420)</f>
        <v>0</v>
      </c>
      <c r="H1420" s="99"/>
      <c r="I1420" s="103">
        <f>SUMIFS(ID!$P:$P,ID!$N:$N,$H1420)</f>
        <v>0</v>
      </c>
      <c r="J1420" s="99"/>
      <c r="K1420" s="103">
        <f>SUMIFS(ID!$T:$T,ID!$R:$R,$J1420)</f>
        <v>0</v>
      </c>
      <c r="L1420" s="99"/>
      <c r="M1420" s="103">
        <f>SUMIFS(ID!$X:$X,ID!$V:$V,$L1420)</f>
        <v>0</v>
      </c>
      <c r="N1420" s="99"/>
      <c r="O1420" s="103">
        <f>SUMIFS(ID!$AD:$AD,ID!$AB:$AB,$N1420)</f>
        <v>0</v>
      </c>
      <c r="P1420" s="99" t="str">
        <f t="shared" ref="P1420:P1483" si="187">IF(OR(N1420="",O1420=0),"",IF(OR(E1420=0,G1420=0,I1420=0,M1420=0),"Ошибка!",E1420&amp;"."&amp;G1420&amp;"."&amp;I1420&amp;"."&amp;M1420&amp;"."&amp;O1420))</f>
        <v/>
      </c>
      <c r="Q1420" s="22">
        <f t="shared" si="186"/>
        <v>0</v>
      </c>
      <c r="R1420" s="30"/>
      <c r="S1420" s="22">
        <f t="shared" si="180"/>
        <v>0</v>
      </c>
      <c r="T1420" s="30"/>
      <c r="U1420" s="22">
        <f t="shared" si="181"/>
        <v>0</v>
      </c>
      <c r="V1420" s="78">
        <f t="shared" si="185"/>
        <v>0</v>
      </c>
      <c r="W1420" s="22">
        <f t="shared" si="182"/>
        <v>0</v>
      </c>
      <c r="X1420" s="76"/>
      <c r="Y1420" s="22">
        <f>IF(OR(X1420="",X1420=ФИО!$Q$8),0,IF(COUNTIF(X:X,X1420)=1,0,1))</f>
        <v>0</v>
      </c>
      <c r="AA1420" s="2">
        <f>INDEX(ФИО!B:B,SUMIFS(ФИО!D:D,ФИО!Q:Q,БЮДЖЕТ!X1420))</f>
        <v>0</v>
      </c>
    </row>
    <row r="1421" spans="1:27" x14ac:dyDescent="0.25">
      <c r="A1421" s="1"/>
      <c r="B1421" s="5">
        <f t="shared" si="183"/>
        <v>1421</v>
      </c>
      <c r="C1421" s="5" t="str">
        <f t="shared" si="184"/>
        <v/>
      </c>
      <c r="D1421" s="99"/>
      <c r="E1421" s="103">
        <f>SUMIFS(ID!$H:$H,ID!$F:$F,$D1421)</f>
        <v>0</v>
      </c>
      <c r="F1421" s="99"/>
      <c r="G1421" s="103">
        <f>SUMIFS(ID!$L:$L,ID!$J:$J,$F1421)</f>
        <v>0</v>
      </c>
      <c r="H1421" s="99"/>
      <c r="I1421" s="103">
        <f>SUMIFS(ID!$P:$P,ID!$N:$N,$H1421)</f>
        <v>0</v>
      </c>
      <c r="J1421" s="99"/>
      <c r="K1421" s="103">
        <f>SUMIFS(ID!$T:$T,ID!$R:$R,$J1421)</f>
        <v>0</v>
      </c>
      <c r="L1421" s="99"/>
      <c r="M1421" s="103">
        <f>SUMIFS(ID!$X:$X,ID!$V:$V,$L1421)</f>
        <v>0</v>
      </c>
      <c r="N1421" s="99"/>
      <c r="O1421" s="103">
        <f>SUMIFS(ID!$AD:$AD,ID!$AB:$AB,$N1421)</f>
        <v>0</v>
      </c>
      <c r="P1421" s="99" t="str">
        <f t="shared" si="187"/>
        <v/>
      </c>
      <c r="Q1421" s="22">
        <f t="shared" si="186"/>
        <v>0</v>
      </c>
      <c r="R1421" s="30"/>
      <c r="S1421" s="22">
        <f t="shared" ref="S1421:S1484" si="188">IF(OR(AND($P1421&lt;&gt;"",R1421=0),AND($P1421="",AND(R1421&lt;&gt;0,R1421&lt;&gt;""))),1,0)</f>
        <v>0</v>
      </c>
      <c r="T1421" s="30"/>
      <c r="U1421" s="22">
        <f t="shared" ref="U1421:U1484" si="189">IF(OR(AND($P1421&lt;&gt;"",T1421=0),AND($P1421="",AND(T1421&lt;&gt;0,T1421&lt;&gt;""))),1,0)</f>
        <v>0</v>
      </c>
      <c r="V1421" s="78">
        <f t="shared" si="185"/>
        <v>0</v>
      </c>
      <c r="W1421" s="22">
        <f t="shared" ref="W1421:W1484" si="190">IF(OR(AND($P1421&lt;&gt;"",V1421=0),AND($P1421="",AND(V1421&lt;&gt;0,V1421&lt;&gt;""))),1,0)</f>
        <v>0</v>
      </c>
      <c r="X1421" s="76"/>
      <c r="Y1421" s="22">
        <f>IF(OR(X1421="",X1421=ФИО!$Q$8),0,IF(COUNTIF(X:X,X1421)=1,0,1))</f>
        <v>0</v>
      </c>
      <c r="AA1421" s="2">
        <f>INDEX(ФИО!B:B,SUMIFS(ФИО!D:D,ФИО!Q:Q,БЮДЖЕТ!X1421))</f>
        <v>0</v>
      </c>
    </row>
    <row r="1422" spans="1:27" x14ac:dyDescent="0.25">
      <c r="A1422" s="1"/>
      <c r="B1422" s="5">
        <f t="shared" ref="B1422:B1485" si="191">ROW(A1422)</f>
        <v>1422</v>
      </c>
      <c r="C1422" s="5" t="str">
        <f t="shared" si="184"/>
        <v/>
      </c>
      <c r="D1422" s="99"/>
      <c r="E1422" s="103">
        <f>SUMIFS(ID!$H:$H,ID!$F:$F,$D1422)</f>
        <v>0</v>
      </c>
      <c r="F1422" s="99"/>
      <c r="G1422" s="103">
        <f>SUMIFS(ID!$L:$L,ID!$J:$J,$F1422)</f>
        <v>0</v>
      </c>
      <c r="H1422" s="99"/>
      <c r="I1422" s="103">
        <f>SUMIFS(ID!$P:$P,ID!$N:$N,$H1422)</f>
        <v>0</v>
      </c>
      <c r="J1422" s="99"/>
      <c r="K1422" s="103">
        <f>SUMIFS(ID!$T:$T,ID!$R:$R,$J1422)</f>
        <v>0</v>
      </c>
      <c r="L1422" s="99"/>
      <c r="M1422" s="103">
        <f>SUMIFS(ID!$X:$X,ID!$V:$V,$L1422)</f>
        <v>0</v>
      </c>
      <c r="N1422" s="99"/>
      <c r="O1422" s="103">
        <f>SUMIFS(ID!$AD:$AD,ID!$AB:$AB,$N1422)</f>
        <v>0</v>
      </c>
      <c r="P1422" s="99" t="str">
        <f t="shared" si="187"/>
        <v/>
      </c>
      <c r="Q1422" s="22">
        <f t="shared" si="186"/>
        <v>0</v>
      </c>
      <c r="R1422" s="30"/>
      <c r="S1422" s="22">
        <f t="shared" si="188"/>
        <v>0</v>
      </c>
      <c r="T1422" s="30"/>
      <c r="U1422" s="22">
        <f t="shared" si="189"/>
        <v>0</v>
      </c>
      <c r="V1422" s="78">
        <f t="shared" si="185"/>
        <v>0</v>
      </c>
      <c r="W1422" s="22">
        <f t="shared" si="190"/>
        <v>0</v>
      </c>
      <c r="X1422" s="76"/>
      <c r="Y1422" s="22">
        <f>IF(OR(X1422="",X1422=ФИО!$Q$8),0,IF(COUNTIF(X:X,X1422)=1,0,1))</f>
        <v>0</v>
      </c>
      <c r="AA1422" s="2">
        <f>INDEX(ФИО!B:B,SUMIFS(ФИО!D:D,ФИО!Q:Q,БЮДЖЕТ!X1422))</f>
        <v>0</v>
      </c>
    </row>
    <row r="1423" spans="1:27" x14ac:dyDescent="0.25">
      <c r="A1423" s="1"/>
      <c r="B1423" s="5">
        <f t="shared" si="191"/>
        <v>1423</v>
      </c>
      <c r="C1423" s="5" t="str">
        <f t="shared" ref="C1423:C1486" si="192">IF(OR(P1423="",C1422=""),"",C1422+1)</f>
        <v/>
      </c>
      <c r="D1423" s="99"/>
      <c r="E1423" s="103">
        <f>SUMIFS(ID!$H:$H,ID!$F:$F,$D1423)</f>
        <v>0</v>
      </c>
      <c r="F1423" s="99"/>
      <c r="G1423" s="103">
        <f>SUMIFS(ID!$L:$L,ID!$J:$J,$F1423)</f>
        <v>0</v>
      </c>
      <c r="H1423" s="99"/>
      <c r="I1423" s="103">
        <f>SUMIFS(ID!$P:$P,ID!$N:$N,$H1423)</f>
        <v>0</v>
      </c>
      <c r="J1423" s="99"/>
      <c r="K1423" s="103">
        <f>SUMIFS(ID!$T:$T,ID!$R:$R,$J1423)</f>
        <v>0</v>
      </c>
      <c r="L1423" s="99"/>
      <c r="M1423" s="103">
        <f>SUMIFS(ID!$X:$X,ID!$V:$V,$L1423)</f>
        <v>0</v>
      </c>
      <c r="N1423" s="99"/>
      <c r="O1423" s="103">
        <f>SUMIFS(ID!$AD:$AD,ID!$AB:$AB,$N1423)</f>
        <v>0</v>
      </c>
      <c r="P1423" s="99" t="str">
        <f t="shared" si="187"/>
        <v/>
      </c>
      <c r="Q1423" s="22">
        <f t="shared" si="186"/>
        <v>0</v>
      </c>
      <c r="R1423" s="30"/>
      <c r="S1423" s="22">
        <f t="shared" si="188"/>
        <v>0</v>
      </c>
      <c r="T1423" s="30"/>
      <c r="U1423" s="22">
        <f t="shared" si="189"/>
        <v>0</v>
      </c>
      <c r="V1423" s="78">
        <f t="shared" si="185"/>
        <v>0</v>
      </c>
      <c r="W1423" s="22">
        <f t="shared" si="190"/>
        <v>0</v>
      </c>
      <c r="X1423" s="76"/>
      <c r="Y1423" s="22">
        <f>IF(OR(X1423="",X1423=ФИО!$Q$8),0,IF(COUNTIF(X:X,X1423)=1,0,1))</f>
        <v>0</v>
      </c>
      <c r="AA1423" s="2">
        <f>INDEX(ФИО!B:B,SUMIFS(ФИО!D:D,ФИО!Q:Q,БЮДЖЕТ!X1423))</f>
        <v>0</v>
      </c>
    </row>
    <row r="1424" spans="1:27" x14ac:dyDescent="0.25">
      <c r="A1424" s="1"/>
      <c r="B1424" s="5">
        <f t="shared" si="191"/>
        <v>1424</v>
      </c>
      <c r="C1424" s="5" t="str">
        <f t="shared" si="192"/>
        <v/>
      </c>
      <c r="D1424" s="99"/>
      <c r="E1424" s="103">
        <f>SUMIFS(ID!$H:$H,ID!$F:$F,$D1424)</f>
        <v>0</v>
      </c>
      <c r="F1424" s="99"/>
      <c r="G1424" s="103">
        <f>SUMIFS(ID!$L:$L,ID!$J:$J,$F1424)</f>
        <v>0</v>
      </c>
      <c r="H1424" s="99"/>
      <c r="I1424" s="103">
        <f>SUMIFS(ID!$P:$P,ID!$N:$N,$H1424)</f>
        <v>0</v>
      </c>
      <c r="J1424" s="99"/>
      <c r="K1424" s="103">
        <f>SUMIFS(ID!$T:$T,ID!$R:$R,$J1424)</f>
        <v>0</v>
      </c>
      <c r="L1424" s="99"/>
      <c r="M1424" s="103">
        <f>SUMIFS(ID!$X:$X,ID!$V:$V,$L1424)</f>
        <v>0</v>
      </c>
      <c r="N1424" s="99"/>
      <c r="O1424" s="103">
        <f>SUMIFS(ID!$AD:$AD,ID!$AB:$AB,$N1424)</f>
        <v>0</v>
      </c>
      <c r="P1424" s="99" t="str">
        <f t="shared" si="187"/>
        <v/>
      </c>
      <c r="Q1424" s="22">
        <f t="shared" si="186"/>
        <v>0</v>
      </c>
      <c r="R1424" s="30"/>
      <c r="S1424" s="22">
        <f t="shared" si="188"/>
        <v>0</v>
      </c>
      <c r="T1424" s="30"/>
      <c r="U1424" s="22">
        <f t="shared" si="189"/>
        <v>0</v>
      </c>
      <c r="V1424" s="78">
        <f t="shared" si="185"/>
        <v>0</v>
      </c>
      <c r="W1424" s="22">
        <f t="shared" si="190"/>
        <v>0</v>
      </c>
      <c r="X1424" s="76"/>
      <c r="Y1424" s="22">
        <f>IF(OR(X1424="",X1424=ФИО!$Q$8),0,IF(COUNTIF(X:X,X1424)=1,0,1))</f>
        <v>0</v>
      </c>
      <c r="AA1424" s="2">
        <f>INDEX(ФИО!B:B,SUMIFS(ФИО!D:D,ФИО!Q:Q,БЮДЖЕТ!X1424))</f>
        <v>0</v>
      </c>
    </row>
    <row r="1425" spans="1:27" x14ac:dyDescent="0.25">
      <c r="A1425" s="1"/>
      <c r="B1425" s="5">
        <f t="shared" si="191"/>
        <v>1425</v>
      </c>
      <c r="C1425" s="5" t="str">
        <f t="shared" si="192"/>
        <v/>
      </c>
      <c r="D1425" s="99"/>
      <c r="E1425" s="103">
        <f>SUMIFS(ID!$H:$H,ID!$F:$F,$D1425)</f>
        <v>0</v>
      </c>
      <c r="F1425" s="99"/>
      <c r="G1425" s="103">
        <f>SUMIFS(ID!$L:$L,ID!$J:$J,$F1425)</f>
        <v>0</v>
      </c>
      <c r="H1425" s="99"/>
      <c r="I1425" s="103">
        <f>SUMIFS(ID!$P:$P,ID!$N:$N,$H1425)</f>
        <v>0</v>
      </c>
      <c r="J1425" s="99"/>
      <c r="K1425" s="103">
        <f>SUMIFS(ID!$T:$T,ID!$R:$R,$J1425)</f>
        <v>0</v>
      </c>
      <c r="L1425" s="99"/>
      <c r="M1425" s="103">
        <f>SUMIFS(ID!$X:$X,ID!$V:$V,$L1425)</f>
        <v>0</v>
      </c>
      <c r="N1425" s="99"/>
      <c r="O1425" s="103">
        <f>SUMIFS(ID!$AD:$AD,ID!$AB:$AB,$N1425)</f>
        <v>0</v>
      </c>
      <c r="P1425" s="99" t="str">
        <f t="shared" si="187"/>
        <v/>
      </c>
      <c r="Q1425" s="22">
        <f t="shared" si="186"/>
        <v>0</v>
      </c>
      <c r="R1425" s="30"/>
      <c r="S1425" s="22">
        <f t="shared" si="188"/>
        <v>0</v>
      </c>
      <c r="T1425" s="30"/>
      <c r="U1425" s="22">
        <f t="shared" si="189"/>
        <v>0</v>
      </c>
      <c r="V1425" s="78">
        <f t="shared" si="185"/>
        <v>0</v>
      </c>
      <c r="W1425" s="22">
        <f t="shared" si="190"/>
        <v>0</v>
      </c>
      <c r="X1425" s="76"/>
      <c r="Y1425" s="22">
        <f>IF(OR(X1425="",X1425=ФИО!$Q$8),0,IF(COUNTIF(X:X,X1425)=1,0,1))</f>
        <v>0</v>
      </c>
      <c r="AA1425" s="2">
        <f>INDEX(ФИО!B:B,SUMIFS(ФИО!D:D,ФИО!Q:Q,БЮДЖЕТ!X1425))</f>
        <v>0</v>
      </c>
    </row>
    <row r="1426" spans="1:27" x14ac:dyDescent="0.25">
      <c r="A1426" s="1"/>
      <c r="B1426" s="5">
        <f t="shared" si="191"/>
        <v>1426</v>
      </c>
      <c r="C1426" s="5" t="str">
        <f t="shared" si="192"/>
        <v/>
      </c>
      <c r="D1426" s="99"/>
      <c r="E1426" s="103">
        <f>SUMIFS(ID!$H:$H,ID!$F:$F,$D1426)</f>
        <v>0</v>
      </c>
      <c r="F1426" s="99"/>
      <c r="G1426" s="103">
        <f>SUMIFS(ID!$L:$L,ID!$J:$J,$F1426)</f>
        <v>0</v>
      </c>
      <c r="H1426" s="99"/>
      <c r="I1426" s="103">
        <f>SUMIFS(ID!$P:$P,ID!$N:$N,$H1426)</f>
        <v>0</v>
      </c>
      <c r="J1426" s="99"/>
      <c r="K1426" s="103">
        <f>SUMIFS(ID!$T:$T,ID!$R:$R,$J1426)</f>
        <v>0</v>
      </c>
      <c r="L1426" s="99"/>
      <c r="M1426" s="103">
        <f>SUMIFS(ID!$X:$X,ID!$V:$V,$L1426)</f>
        <v>0</v>
      </c>
      <c r="N1426" s="99"/>
      <c r="O1426" s="103">
        <f>SUMIFS(ID!$AD:$AD,ID!$AB:$AB,$N1426)</f>
        <v>0</v>
      </c>
      <c r="P1426" s="99" t="str">
        <f t="shared" si="187"/>
        <v/>
      </c>
      <c r="Q1426" s="22">
        <f t="shared" si="186"/>
        <v>0</v>
      </c>
      <c r="R1426" s="30"/>
      <c r="S1426" s="22">
        <f t="shared" si="188"/>
        <v>0</v>
      </c>
      <c r="T1426" s="30"/>
      <c r="U1426" s="22">
        <f t="shared" si="189"/>
        <v>0</v>
      </c>
      <c r="V1426" s="78">
        <f t="shared" si="185"/>
        <v>0</v>
      </c>
      <c r="W1426" s="22">
        <f t="shared" si="190"/>
        <v>0</v>
      </c>
      <c r="X1426" s="76"/>
      <c r="Y1426" s="22">
        <f>IF(OR(X1426="",X1426=ФИО!$Q$8),0,IF(COUNTIF(X:X,X1426)=1,0,1))</f>
        <v>0</v>
      </c>
      <c r="AA1426" s="2">
        <f>INDEX(ФИО!B:B,SUMIFS(ФИО!D:D,ФИО!Q:Q,БЮДЖЕТ!X1426))</f>
        <v>0</v>
      </c>
    </row>
    <row r="1427" spans="1:27" x14ac:dyDescent="0.25">
      <c r="A1427" s="1"/>
      <c r="B1427" s="5">
        <f t="shared" si="191"/>
        <v>1427</v>
      </c>
      <c r="C1427" s="5" t="str">
        <f t="shared" si="192"/>
        <v/>
      </c>
      <c r="D1427" s="99"/>
      <c r="E1427" s="103">
        <f>SUMIFS(ID!$H:$H,ID!$F:$F,$D1427)</f>
        <v>0</v>
      </c>
      <c r="F1427" s="99"/>
      <c r="G1427" s="103">
        <f>SUMIFS(ID!$L:$L,ID!$J:$J,$F1427)</f>
        <v>0</v>
      </c>
      <c r="H1427" s="99"/>
      <c r="I1427" s="103">
        <f>SUMIFS(ID!$P:$P,ID!$N:$N,$H1427)</f>
        <v>0</v>
      </c>
      <c r="J1427" s="99"/>
      <c r="K1427" s="103">
        <f>SUMIFS(ID!$T:$T,ID!$R:$R,$J1427)</f>
        <v>0</v>
      </c>
      <c r="L1427" s="99"/>
      <c r="M1427" s="103">
        <f>SUMIFS(ID!$X:$X,ID!$V:$V,$L1427)</f>
        <v>0</v>
      </c>
      <c r="N1427" s="99"/>
      <c r="O1427" s="103">
        <f>SUMIFS(ID!$AD:$AD,ID!$AB:$AB,$N1427)</f>
        <v>0</v>
      </c>
      <c r="P1427" s="99" t="str">
        <f t="shared" si="187"/>
        <v/>
      </c>
      <c r="Q1427" s="22">
        <f t="shared" si="186"/>
        <v>0</v>
      </c>
      <c r="R1427" s="30"/>
      <c r="S1427" s="22">
        <f t="shared" si="188"/>
        <v>0</v>
      </c>
      <c r="T1427" s="30"/>
      <c r="U1427" s="22">
        <f t="shared" si="189"/>
        <v>0</v>
      </c>
      <c r="V1427" s="78">
        <f t="shared" si="185"/>
        <v>0</v>
      </c>
      <c r="W1427" s="22">
        <f t="shared" si="190"/>
        <v>0</v>
      </c>
      <c r="X1427" s="76"/>
      <c r="Y1427" s="22">
        <f>IF(OR(X1427="",X1427=ФИО!$Q$8),0,IF(COUNTIF(X:X,X1427)=1,0,1))</f>
        <v>0</v>
      </c>
      <c r="AA1427" s="2">
        <f>INDEX(ФИО!B:B,SUMIFS(ФИО!D:D,ФИО!Q:Q,БЮДЖЕТ!X1427))</f>
        <v>0</v>
      </c>
    </row>
    <row r="1428" spans="1:27" x14ac:dyDescent="0.25">
      <c r="A1428" s="1"/>
      <c r="B1428" s="5">
        <f t="shared" si="191"/>
        <v>1428</v>
      </c>
      <c r="C1428" s="5" t="str">
        <f t="shared" si="192"/>
        <v/>
      </c>
      <c r="D1428" s="99"/>
      <c r="E1428" s="103">
        <f>SUMIFS(ID!$H:$H,ID!$F:$F,$D1428)</f>
        <v>0</v>
      </c>
      <c r="F1428" s="99"/>
      <c r="G1428" s="103">
        <f>SUMIFS(ID!$L:$L,ID!$J:$J,$F1428)</f>
        <v>0</v>
      </c>
      <c r="H1428" s="99"/>
      <c r="I1428" s="103">
        <f>SUMIFS(ID!$P:$P,ID!$N:$N,$H1428)</f>
        <v>0</v>
      </c>
      <c r="J1428" s="99"/>
      <c r="K1428" s="103">
        <f>SUMIFS(ID!$T:$T,ID!$R:$R,$J1428)</f>
        <v>0</v>
      </c>
      <c r="L1428" s="99"/>
      <c r="M1428" s="103">
        <f>SUMIFS(ID!$X:$X,ID!$V:$V,$L1428)</f>
        <v>0</v>
      </c>
      <c r="N1428" s="99"/>
      <c r="O1428" s="103">
        <f>SUMIFS(ID!$AD:$AD,ID!$AB:$AB,$N1428)</f>
        <v>0</v>
      </c>
      <c r="P1428" s="99" t="str">
        <f t="shared" si="187"/>
        <v/>
      </c>
      <c r="Q1428" s="22">
        <f t="shared" si="186"/>
        <v>0</v>
      </c>
      <c r="R1428" s="30"/>
      <c r="S1428" s="22">
        <f t="shared" si="188"/>
        <v>0</v>
      </c>
      <c r="T1428" s="30"/>
      <c r="U1428" s="22">
        <f t="shared" si="189"/>
        <v>0</v>
      </c>
      <c r="V1428" s="78">
        <f t="shared" si="185"/>
        <v>0</v>
      </c>
      <c r="W1428" s="22">
        <f t="shared" si="190"/>
        <v>0</v>
      </c>
      <c r="X1428" s="76"/>
      <c r="Y1428" s="22">
        <f>IF(OR(X1428="",X1428=ФИО!$Q$8),0,IF(COUNTIF(X:X,X1428)=1,0,1))</f>
        <v>0</v>
      </c>
      <c r="AA1428" s="2">
        <f>INDEX(ФИО!B:B,SUMIFS(ФИО!D:D,ФИО!Q:Q,БЮДЖЕТ!X1428))</f>
        <v>0</v>
      </c>
    </row>
    <row r="1429" spans="1:27" x14ac:dyDescent="0.25">
      <c r="A1429" s="1"/>
      <c r="B1429" s="5">
        <f t="shared" si="191"/>
        <v>1429</v>
      </c>
      <c r="C1429" s="5" t="str">
        <f t="shared" si="192"/>
        <v/>
      </c>
      <c r="D1429" s="99"/>
      <c r="E1429" s="103">
        <f>SUMIFS(ID!$H:$H,ID!$F:$F,$D1429)</f>
        <v>0</v>
      </c>
      <c r="F1429" s="99"/>
      <c r="G1429" s="103">
        <f>SUMIFS(ID!$L:$L,ID!$J:$J,$F1429)</f>
        <v>0</v>
      </c>
      <c r="H1429" s="99"/>
      <c r="I1429" s="103">
        <f>SUMIFS(ID!$P:$P,ID!$N:$N,$H1429)</f>
        <v>0</v>
      </c>
      <c r="J1429" s="99"/>
      <c r="K1429" s="103">
        <f>SUMIFS(ID!$T:$T,ID!$R:$R,$J1429)</f>
        <v>0</v>
      </c>
      <c r="L1429" s="99"/>
      <c r="M1429" s="103">
        <f>SUMIFS(ID!$X:$X,ID!$V:$V,$L1429)</f>
        <v>0</v>
      </c>
      <c r="N1429" s="99"/>
      <c r="O1429" s="103">
        <f>SUMIFS(ID!$AD:$AD,ID!$AB:$AB,$N1429)</f>
        <v>0</v>
      </c>
      <c r="P1429" s="99" t="str">
        <f t="shared" si="187"/>
        <v/>
      </c>
      <c r="Q1429" s="22">
        <f t="shared" si="186"/>
        <v>0</v>
      </c>
      <c r="R1429" s="30"/>
      <c r="S1429" s="22">
        <f t="shared" si="188"/>
        <v>0</v>
      </c>
      <c r="T1429" s="30"/>
      <c r="U1429" s="22">
        <f t="shared" si="189"/>
        <v>0</v>
      </c>
      <c r="V1429" s="78">
        <f t="shared" si="185"/>
        <v>0</v>
      </c>
      <c r="W1429" s="22">
        <f t="shared" si="190"/>
        <v>0</v>
      </c>
      <c r="X1429" s="76"/>
      <c r="Y1429" s="22">
        <f>IF(OR(X1429="",X1429=ФИО!$Q$8),0,IF(COUNTIF(X:X,X1429)=1,0,1))</f>
        <v>0</v>
      </c>
      <c r="AA1429" s="2">
        <f>INDEX(ФИО!B:B,SUMIFS(ФИО!D:D,ФИО!Q:Q,БЮДЖЕТ!X1429))</f>
        <v>0</v>
      </c>
    </row>
    <row r="1430" spans="1:27" x14ac:dyDescent="0.25">
      <c r="A1430" s="1"/>
      <c r="B1430" s="5">
        <f t="shared" si="191"/>
        <v>1430</v>
      </c>
      <c r="C1430" s="5" t="str">
        <f t="shared" si="192"/>
        <v/>
      </c>
      <c r="D1430" s="99"/>
      <c r="E1430" s="103">
        <f>SUMIFS(ID!$H:$H,ID!$F:$F,$D1430)</f>
        <v>0</v>
      </c>
      <c r="F1430" s="99"/>
      <c r="G1430" s="103">
        <f>SUMIFS(ID!$L:$L,ID!$J:$J,$F1430)</f>
        <v>0</v>
      </c>
      <c r="H1430" s="99"/>
      <c r="I1430" s="103">
        <f>SUMIFS(ID!$P:$P,ID!$N:$N,$H1430)</f>
        <v>0</v>
      </c>
      <c r="J1430" s="99"/>
      <c r="K1430" s="103">
        <f>SUMIFS(ID!$T:$T,ID!$R:$R,$J1430)</f>
        <v>0</v>
      </c>
      <c r="L1430" s="99"/>
      <c r="M1430" s="103">
        <f>SUMIFS(ID!$X:$X,ID!$V:$V,$L1430)</f>
        <v>0</v>
      </c>
      <c r="N1430" s="99"/>
      <c r="O1430" s="103">
        <f>SUMIFS(ID!$AD:$AD,ID!$AB:$AB,$N1430)</f>
        <v>0</v>
      </c>
      <c r="P1430" s="99" t="str">
        <f t="shared" si="187"/>
        <v/>
      </c>
      <c r="Q1430" s="22">
        <f t="shared" si="186"/>
        <v>0</v>
      </c>
      <c r="R1430" s="30"/>
      <c r="S1430" s="22">
        <f t="shared" si="188"/>
        <v>0</v>
      </c>
      <c r="T1430" s="30"/>
      <c r="U1430" s="22">
        <f t="shared" si="189"/>
        <v>0</v>
      </c>
      <c r="V1430" s="78">
        <f t="shared" si="185"/>
        <v>0</v>
      </c>
      <c r="W1430" s="22">
        <f t="shared" si="190"/>
        <v>0</v>
      </c>
      <c r="X1430" s="76"/>
      <c r="Y1430" s="22">
        <f>IF(OR(X1430="",X1430=ФИО!$Q$8),0,IF(COUNTIF(X:X,X1430)=1,0,1))</f>
        <v>0</v>
      </c>
      <c r="AA1430" s="2">
        <f>INDEX(ФИО!B:B,SUMIFS(ФИО!D:D,ФИО!Q:Q,БЮДЖЕТ!X1430))</f>
        <v>0</v>
      </c>
    </row>
    <row r="1431" spans="1:27" x14ac:dyDescent="0.25">
      <c r="A1431" s="1"/>
      <c r="B1431" s="5">
        <f t="shared" si="191"/>
        <v>1431</v>
      </c>
      <c r="C1431" s="5" t="str">
        <f t="shared" si="192"/>
        <v/>
      </c>
      <c r="D1431" s="99"/>
      <c r="E1431" s="103">
        <f>SUMIFS(ID!$H:$H,ID!$F:$F,$D1431)</f>
        <v>0</v>
      </c>
      <c r="F1431" s="99"/>
      <c r="G1431" s="103">
        <f>SUMIFS(ID!$L:$L,ID!$J:$J,$F1431)</f>
        <v>0</v>
      </c>
      <c r="H1431" s="99"/>
      <c r="I1431" s="103">
        <f>SUMIFS(ID!$P:$P,ID!$N:$N,$H1431)</f>
        <v>0</v>
      </c>
      <c r="J1431" s="99"/>
      <c r="K1431" s="103">
        <f>SUMIFS(ID!$T:$T,ID!$R:$R,$J1431)</f>
        <v>0</v>
      </c>
      <c r="L1431" s="99"/>
      <c r="M1431" s="103">
        <f>SUMIFS(ID!$X:$X,ID!$V:$V,$L1431)</f>
        <v>0</v>
      </c>
      <c r="N1431" s="99"/>
      <c r="O1431" s="103">
        <f>SUMIFS(ID!$AD:$AD,ID!$AB:$AB,$N1431)</f>
        <v>0</v>
      </c>
      <c r="P1431" s="99" t="str">
        <f t="shared" si="187"/>
        <v/>
      </c>
      <c r="Q1431" s="22">
        <f t="shared" si="186"/>
        <v>0</v>
      </c>
      <c r="R1431" s="30"/>
      <c r="S1431" s="22">
        <f t="shared" si="188"/>
        <v>0</v>
      </c>
      <c r="T1431" s="30"/>
      <c r="U1431" s="22">
        <f t="shared" si="189"/>
        <v>0</v>
      </c>
      <c r="V1431" s="78">
        <f t="shared" si="185"/>
        <v>0</v>
      </c>
      <c r="W1431" s="22">
        <f t="shared" si="190"/>
        <v>0</v>
      </c>
      <c r="X1431" s="76"/>
      <c r="Y1431" s="22">
        <f>IF(OR(X1431="",X1431=ФИО!$Q$8),0,IF(COUNTIF(X:X,X1431)=1,0,1))</f>
        <v>0</v>
      </c>
      <c r="AA1431" s="2">
        <f>INDEX(ФИО!B:B,SUMIFS(ФИО!D:D,ФИО!Q:Q,БЮДЖЕТ!X1431))</f>
        <v>0</v>
      </c>
    </row>
    <row r="1432" spans="1:27" x14ac:dyDescent="0.25">
      <c r="A1432" s="1"/>
      <c r="B1432" s="5">
        <f t="shared" si="191"/>
        <v>1432</v>
      </c>
      <c r="C1432" s="5" t="str">
        <f t="shared" si="192"/>
        <v/>
      </c>
      <c r="D1432" s="99"/>
      <c r="E1432" s="103">
        <f>SUMIFS(ID!$H:$H,ID!$F:$F,$D1432)</f>
        <v>0</v>
      </c>
      <c r="F1432" s="99"/>
      <c r="G1432" s="103">
        <f>SUMIFS(ID!$L:$L,ID!$J:$J,$F1432)</f>
        <v>0</v>
      </c>
      <c r="H1432" s="99"/>
      <c r="I1432" s="103">
        <f>SUMIFS(ID!$P:$P,ID!$N:$N,$H1432)</f>
        <v>0</v>
      </c>
      <c r="J1432" s="99"/>
      <c r="K1432" s="103">
        <f>SUMIFS(ID!$T:$T,ID!$R:$R,$J1432)</f>
        <v>0</v>
      </c>
      <c r="L1432" s="99"/>
      <c r="M1432" s="103">
        <f>SUMIFS(ID!$X:$X,ID!$V:$V,$L1432)</f>
        <v>0</v>
      </c>
      <c r="N1432" s="99"/>
      <c r="O1432" s="103">
        <f>SUMIFS(ID!$AD:$AD,ID!$AB:$AB,$N1432)</f>
        <v>0</v>
      </c>
      <c r="P1432" s="99" t="str">
        <f t="shared" si="187"/>
        <v/>
      </c>
      <c r="Q1432" s="22">
        <f t="shared" si="186"/>
        <v>0</v>
      </c>
      <c r="R1432" s="30"/>
      <c r="S1432" s="22">
        <f t="shared" si="188"/>
        <v>0</v>
      </c>
      <c r="T1432" s="30"/>
      <c r="U1432" s="22">
        <f t="shared" si="189"/>
        <v>0</v>
      </c>
      <c r="V1432" s="78">
        <f t="shared" si="185"/>
        <v>0</v>
      </c>
      <c r="W1432" s="22">
        <f t="shared" si="190"/>
        <v>0</v>
      </c>
      <c r="X1432" s="76"/>
      <c r="Y1432" s="22">
        <f>IF(OR(X1432="",X1432=ФИО!$Q$8),0,IF(COUNTIF(X:X,X1432)=1,0,1))</f>
        <v>0</v>
      </c>
      <c r="AA1432" s="2">
        <f>INDEX(ФИО!B:B,SUMIFS(ФИО!D:D,ФИО!Q:Q,БЮДЖЕТ!X1432))</f>
        <v>0</v>
      </c>
    </row>
    <row r="1433" spans="1:27" x14ac:dyDescent="0.25">
      <c r="A1433" s="1"/>
      <c r="B1433" s="5">
        <f t="shared" si="191"/>
        <v>1433</v>
      </c>
      <c r="C1433" s="5" t="str">
        <f t="shared" si="192"/>
        <v/>
      </c>
      <c r="D1433" s="99"/>
      <c r="E1433" s="103">
        <f>SUMIFS(ID!$H:$H,ID!$F:$F,$D1433)</f>
        <v>0</v>
      </c>
      <c r="F1433" s="99"/>
      <c r="G1433" s="103">
        <f>SUMIFS(ID!$L:$L,ID!$J:$J,$F1433)</f>
        <v>0</v>
      </c>
      <c r="H1433" s="99"/>
      <c r="I1433" s="103">
        <f>SUMIFS(ID!$P:$P,ID!$N:$N,$H1433)</f>
        <v>0</v>
      </c>
      <c r="J1433" s="99"/>
      <c r="K1433" s="103">
        <f>SUMIFS(ID!$T:$T,ID!$R:$R,$J1433)</f>
        <v>0</v>
      </c>
      <c r="L1433" s="99"/>
      <c r="M1433" s="103">
        <f>SUMIFS(ID!$X:$X,ID!$V:$V,$L1433)</f>
        <v>0</v>
      </c>
      <c r="N1433" s="99"/>
      <c r="O1433" s="103">
        <f>SUMIFS(ID!$AD:$AD,ID!$AB:$AB,$N1433)</f>
        <v>0</v>
      </c>
      <c r="P1433" s="99" t="str">
        <f t="shared" si="187"/>
        <v/>
      </c>
      <c r="Q1433" s="22">
        <f t="shared" si="186"/>
        <v>0</v>
      </c>
      <c r="R1433" s="30"/>
      <c r="S1433" s="22">
        <f t="shared" si="188"/>
        <v>0</v>
      </c>
      <c r="T1433" s="30"/>
      <c r="U1433" s="22">
        <f t="shared" si="189"/>
        <v>0</v>
      </c>
      <c r="V1433" s="78">
        <f t="shared" si="185"/>
        <v>0</v>
      </c>
      <c r="W1433" s="22">
        <f t="shared" si="190"/>
        <v>0</v>
      </c>
      <c r="X1433" s="76"/>
      <c r="Y1433" s="22">
        <f>IF(OR(X1433="",X1433=ФИО!$Q$8),0,IF(COUNTIF(X:X,X1433)=1,0,1))</f>
        <v>0</v>
      </c>
      <c r="AA1433" s="2">
        <f>INDEX(ФИО!B:B,SUMIFS(ФИО!D:D,ФИО!Q:Q,БЮДЖЕТ!X1433))</f>
        <v>0</v>
      </c>
    </row>
    <row r="1434" spans="1:27" x14ac:dyDescent="0.25">
      <c r="A1434" s="1"/>
      <c r="B1434" s="5">
        <f t="shared" si="191"/>
        <v>1434</v>
      </c>
      <c r="C1434" s="5" t="str">
        <f t="shared" si="192"/>
        <v/>
      </c>
      <c r="D1434" s="99"/>
      <c r="E1434" s="103">
        <f>SUMIFS(ID!$H:$H,ID!$F:$F,$D1434)</f>
        <v>0</v>
      </c>
      <c r="F1434" s="99"/>
      <c r="G1434" s="103">
        <f>SUMIFS(ID!$L:$L,ID!$J:$J,$F1434)</f>
        <v>0</v>
      </c>
      <c r="H1434" s="99"/>
      <c r="I1434" s="103">
        <f>SUMIFS(ID!$P:$P,ID!$N:$N,$H1434)</f>
        <v>0</v>
      </c>
      <c r="J1434" s="99"/>
      <c r="K1434" s="103">
        <f>SUMIFS(ID!$T:$T,ID!$R:$R,$J1434)</f>
        <v>0</v>
      </c>
      <c r="L1434" s="99"/>
      <c r="M1434" s="103">
        <f>SUMIFS(ID!$X:$X,ID!$V:$V,$L1434)</f>
        <v>0</v>
      </c>
      <c r="N1434" s="99"/>
      <c r="O1434" s="103">
        <f>SUMIFS(ID!$AD:$AD,ID!$AB:$AB,$N1434)</f>
        <v>0</v>
      </c>
      <c r="P1434" s="99" t="str">
        <f t="shared" si="187"/>
        <v/>
      </c>
      <c r="Q1434" s="22">
        <f t="shared" si="186"/>
        <v>0</v>
      </c>
      <c r="R1434" s="30"/>
      <c r="S1434" s="22">
        <f t="shared" si="188"/>
        <v>0</v>
      </c>
      <c r="T1434" s="30"/>
      <c r="U1434" s="22">
        <f t="shared" si="189"/>
        <v>0</v>
      </c>
      <c r="V1434" s="78">
        <f t="shared" si="185"/>
        <v>0</v>
      </c>
      <c r="W1434" s="22">
        <f t="shared" si="190"/>
        <v>0</v>
      </c>
      <c r="X1434" s="76"/>
      <c r="Y1434" s="22">
        <f>IF(OR(X1434="",X1434=ФИО!$Q$8),0,IF(COUNTIF(X:X,X1434)=1,0,1))</f>
        <v>0</v>
      </c>
      <c r="AA1434" s="2">
        <f>INDEX(ФИО!B:B,SUMIFS(ФИО!D:D,ФИО!Q:Q,БЮДЖЕТ!X1434))</f>
        <v>0</v>
      </c>
    </row>
    <row r="1435" spans="1:27" x14ac:dyDescent="0.25">
      <c r="A1435" s="1"/>
      <c r="B1435" s="5">
        <f t="shared" si="191"/>
        <v>1435</v>
      </c>
      <c r="C1435" s="5" t="str">
        <f t="shared" si="192"/>
        <v/>
      </c>
      <c r="D1435" s="99"/>
      <c r="E1435" s="103">
        <f>SUMIFS(ID!$H:$H,ID!$F:$F,$D1435)</f>
        <v>0</v>
      </c>
      <c r="F1435" s="99"/>
      <c r="G1435" s="103">
        <f>SUMIFS(ID!$L:$L,ID!$J:$J,$F1435)</f>
        <v>0</v>
      </c>
      <c r="H1435" s="99"/>
      <c r="I1435" s="103">
        <f>SUMIFS(ID!$P:$P,ID!$N:$N,$H1435)</f>
        <v>0</v>
      </c>
      <c r="J1435" s="99"/>
      <c r="K1435" s="103">
        <f>SUMIFS(ID!$T:$T,ID!$R:$R,$J1435)</f>
        <v>0</v>
      </c>
      <c r="L1435" s="99"/>
      <c r="M1435" s="103">
        <f>SUMIFS(ID!$X:$X,ID!$V:$V,$L1435)</f>
        <v>0</v>
      </c>
      <c r="N1435" s="99"/>
      <c r="O1435" s="103">
        <f>SUMIFS(ID!$AD:$AD,ID!$AB:$AB,$N1435)</f>
        <v>0</v>
      </c>
      <c r="P1435" s="99" t="str">
        <f t="shared" si="187"/>
        <v/>
      </c>
      <c r="Q1435" s="22">
        <f t="shared" si="186"/>
        <v>0</v>
      </c>
      <c r="R1435" s="30"/>
      <c r="S1435" s="22">
        <f t="shared" si="188"/>
        <v>0</v>
      </c>
      <c r="T1435" s="30"/>
      <c r="U1435" s="22">
        <f t="shared" si="189"/>
        <v>0</v>
      </c>
      <c r="V1435" s="78">
        <f t="shared" si="185"/>
        <v>0</v>
      </c>
      <c r="W1435" s="22">
        <f t="shared" si="190"/>
        <v>0</v>
      </c>
      <c r="X1435" s="76"/>
      <c r="Y1435" s="22">
        <f>IF(OR(X1435="",X1435=ФИО!$Q$8),0,IF(COUNTIF(X:X,X1435)=1,0,1))</f>
        <v>0</v>
      </c>
      <c r="AA1435" s="2">
        <f>INDEX(ФИО!B:B,SUMIFS(ФИО!D:D,ФИО!Q:Q,БЮДЖЕТ!X1435))</f>
        <v>0</v>
      </c>
    </row>
    <row r="1436" spans="1:27" x14ac:dyDescent="0.25">
      <c r="A1436" s="1"/>
      <c r="B1436" s="5">
        <f t="shared" si="191"/>
        <v>1436</v>
      </c>
      <c r="C1436" s="5" t="str">
        <f t="shared" si="192"/>
        <v/>
      </c>
      <c r="D1436" s="99"/>
      <c r="E1436" s="103">
        <f>SUMIFS(ID!$H:$H,ID!$F:$F,$D1436)</f>
        <v>0</v>
      </c>
      <c r="F1436" s="99"/>
      <c r="G1436" s="103">
        <f>SUMIFS(ID!$L:$L,ID!$J:$J,$F1436)</f>
        <v>0</v>
      </c>
      <c r="H1436" s="99"/>
      <c r="I1436" s="103">
        <f>SUMIFS(ID!$P:$P,ID!$N:$N,$H1436)</f>
        <v>0</v>
      </c>
      <c r="J1436" s="99"/>
      <c r="K1436" s="103">
        <f>SUMIFS(ID!$T:$T,ID!$R:$R,$J1436)</f>
        <v>0</v>
      </c>
      <c r="L1436" s="99"/>
      <c r="M1436" s="103">
        <f>SUMIFS(ID!$X:$X,ID!$V:$V,$L1436)</f>
        <v>0</v>
      </c>
      <c r="N1436" s="99"/>
      <c r="O1436" s="103">
        <f>SUMIFS(ID!$AD:$AD,ID!$AB:$AB,$N1436)</f>
        <v>0</v>
      </c>
      <c r="P1436" s="99" t="str">
        <f t="shared" si="187"/>
        <v/>
      </c>
      <c r="Q1436" s="22">
        <f t="shared" si="186"/>
        <v>0</v>
      </c>
      <c r="R1436" s="30"/>
      <c r="S1436" s="22">
        <f t="shared" si="188"/>
        <v>0</v>
      </c>
      <c r="T1436" s="30"/>
      <c r="U1436" s="22">
        <f t="shared" si="189"/>
        <v>0</v>
      </c>
      <c r="V1436" s="78">
        <f t="shared" si="185"/>
        <v>0</v>
      </c>
      <c r="W1436" s="22">
        <f t="shared" si="190"/>
        <v>0</v>
      </c>
      <c r="X1436" s="76"/>
      <c r="Y1436" s="22">
        <f>IF(OR(X1436="",X1436=ФИО!$Q$8),0,IF(COUNTIF(X:X,X1436)=1,0,1))</f>
        <v>0</v>
      </c>
      <c r="AA1436" s="2">
        <f>INDEX(ФИО!B:B,SUMIFS(ФИО!D:D,ФИО!Q:Q,БЮДЖЕТ!X1436))</f>
        <v>0</v>
      </c>
    </row>
    <row r="1437" spans="1:27" x14ac:dyDescent="0.25">
      <c r="A1437" s="1"/>
      <c r="B1437" s="5">
        <f t="shared" si="191"/>
        <v>1437</v>
      </c>
      <c r="C1437" s="5" t="str">
        <f t="shared" si="192"/>
        <v/>
      </c>
      <c r="D1437" s="99"/>
      <c r="E1437" s="103">
        <f>SUMIFS(ID!$H:$H,ID!$F:$F,$D1437)</f>
        <v>0</v>
      </c>
      <c r="F1437" s="99"/>
      <c r="G1437" s="103">
        <f>SUMIFS(ID!$L:$L,ID!$J:$J,$F1437)</f>
        <v>0</v>
      </c>
      <c r="H1437" s="99"/>
      <c r="I1437" s="103">
        <f>SUMIFS(ID!$P:$P,ID!$N:$N,$H1437)</f>
        <v>0</v>
      </c>
      <c r="J1437" s="99"/>
      <c r="K1437" s="103">
        <f>SUMIFS(ID!$T:$T,ID!$R:$R,$J1437)</f>
        <v>0</v>
      </c>
      <c r="L1437" s="99"/>
      <c r="M1437" s="103">
        <f>SUMIFS(ID!$X:$X,ID!$V:$V,$L1437)</f>
        <v>0</v>
      </c>
      <c r="N1437" s="99"/>
      <c r="O1437" s="103">
        <f>SUMIFS(ID!$AD:$AD,ID!$AB:$AB,$N1437)</f>
        <v>0</v>
      </c>
      <c r="P1437" s="99" t="str">
        <f t="shared" si="187"/>
        <v/>
      </c>
      <c r="Q1437" s="22">
        <f t="shared" si="186"/>
        <v>0</v>
      </c>
      <c r="R1437" s="30"/>
      <c r="S1437" s="22">
        <f t="shared" si="188"/>
        <v>0</v>
      </c>
      <c r="T1437" s="30"/>
      <c r="U1437" s="22">
        <f t="shared" si="189"/>
        <v>0</v>
      </c>
      <c r="V1437" s="78">
        <f t="shared" si="185"/>
        <v>0</v>
      </c>
      <c r="W1437" s="22">
        <f t="shared" si="190"/>
        <v>0</v>
      </c>
      <c r="X1437" s="76"/>
      <c r="Y1437" s="22">
        <f>IF(OR(X1437="",X1437=ФИО!$Q$8),0,IF(COUNTIF(X:X,X1437)=1,0,1))</f>
        <v>0</v>
      </c>
      <c r="AA1437" s="2">
        <f>INDEX(ФИО!B:B,SUMIFS(ФИО!D:D,ФИО!Q:Q,БЮДЖЕТ!X1437))</f>
        <v>0</v>
      </c>
    </row>
    <row r="1438" spans="1:27" x14ac:dyDescent="0.25">
      <c r="A1438" s="1"/>
      <c r="B1438" s="5">
        <f t="shared" si="191"/>
        <v>1438</v>
      </c>
      <c r="C1438" s="5" t="str">
        <f t="shared" si="192"/>
        <v/>
      </c>
      <c r="D1438" s="99"/>
      <c r="E1438" s="103">
        <f>SUMIFS(ID!$H:$H,ID!$F:$F,$D1438)</f>
        <v>0</v>
      </c>
      <c r="F1438" s="99"/>
      <c r="G1438" s="103">
        <f>SUMIFS(ID!$L:$L,ID!$J:$J,$F1438)</f>
        <v>0</v>
      </c>
      <c r="H1438" s="99"/>
      <c r="I1438" s="103">
        <f>SUMIFS(ID!$P:$P,ID!$N:$N,$H1438)</f>
        <v>0</v>
      </c>
      <c r="J1438" s="99"/>
      <c r="K1438" s="103">
        <f>SUMIFS(ID!$T:$T,ID!$R:$R,$J1438)</f>
        <v>0</v>
      </c>
      <c r="L1438" s="99"/>
      <c r="M1438" s="103">
        <f>SUMIFS(ID!$X:$X,ID!$V:$V,$L1438)</f>
        <v>0</v>
      </c>
      <c r="N1438" s="99"/>
      <c r="O1438" s="103">
        <f>SUMIFS(ID!$AD:$AD,ID!$AB:$AB,$N1438)</f>
        <v>0</v>
      </c>
      <c r="P1438" s="99" t="str">
        <f t="shared" si="187"/>
        <v/>
      </c>
      <c r="Q1438" s="22">
        <f t="shared" si="186"/>
        <v>0</v>
      </c>
      <c r="R1438" s="30"/>
      <c r="S1438" s="22">
        <f t="shared" si="188"/>
        <v>0</v>
      </c>
      <c r="T1438" s="30"/>
      <c r="U1438" s="22">
        <f t="shared" si="189"/>
        <v>0</v>
      </c>
      <c r="V1438" s="78">
        <f t="shared" si="185"/>
        <v>0</v>
      </c>
      <c r="W1438" s="22">
        <f t="shared" si="190"/>
        <v>0</v>
      </c>
      <c r="X1438" s="76"/>
      <c r="Y1438" s="22">
        <f>IF(OR(X1438="",X1438=ФИО!$Q$8),0,IF(COUNTIF(X:X,X1438)=1,0,1))</f>
        <v>0</v>
      </c>
      <c r="AA1438" s="2">
        <f>INDEX(ФИО!B:B,SUMIFS(ФИО!D:D,ФИО!Q:Q,БЮДЖЕТ!X1438))</f>
        <v>0</v>
      </c>
    </row>
    <row r="1439" spans="1:27" x14ac:dyDescent="0.25">
      <c r="A1439" s="1"/>
      <c r="B1439" s="5">
        <f t="shared" si="191"/>
        <v>1439</v>
      </c>
      <c r="C1439" s="5" t="str">
        <f t="shared" si="192"/>
        <v/>
      </c>
      <c r="D1439" s="99"/>
      <c r="E1439" s="103">
        <f>SUMIFS(ID!$H:$H,ID!$F:$F,$D1439)</f>
        <v>0</v>
      </c>
      <c r="F1439" s="99"/>
      <c r="G1439" s="103">
        <f>SUMIFS(ID!$L:$L,ID!$J:$J,$F1439)</f>
        <v>0</v>
      </c>
      <c r="H1439" s="99"/>
      <c r="I1439" s="103">
        <f>SUMIFS(ID!$P:$P,ID!$N:$N,$H1439)</f>
        <v>0</v>
      </c>
      <c r="J1439" s="99"/>
      <c r="K1439" s="103">
        <f>SUMIFS(ID!$T:$T,ID!$R:$R,$J1439)</f>
        <v>0</v>
      </c>
      <c r="L1439" s="99"/>
      <c r="M1439" s="103">
        <f>SUMIFS(ID!$X:$X,ID!$V:$V,$L1439)</f>
        <v>0</v>
      </c>
      <c r="N1439" s="99"/>
      <c r="O1439" s="103">
        <f>SUMIFS(ID!$AD:$AD,ID!$AB:$AB,$N1439)</f>
        <v>0</v>
      </c>
      <c r="P1439" s="99" t="str">
        <f t="shared" si="187"/>
        <v/>
      </c>
      <c r="Q1439" s="22">
        <f t="shared" si="186"/>
        <v>0</v>
      </c>
      <c r="R1439" s="30"/>
      <c r="S1439" s="22">
        <f t="shared" si="188"/>
        <v>0</v>
      </c>
      <c r="T1439" s="30"/>
      <c r="U1439" s="22">
        <f t="shared" si="189"/>
        <v>0</v>
      </c>
      <c r="V1439" s="78">
        <f t="shared" si="185"/>
        <v>0</v>
      </c>
      <c r="W1439" s="22">
        <f t="shared" si="190"/>
        <v>0</v>
      </c>
      <c r="X1439" s="76"/>
      <c r="Y1439" s="22">
        <f>IF(OR(X1439="",X1439=ФИО!$Q$8),0,IF(COUNTIF(X:X,X1439)=1,0,1))</f>
        <v>0</v>
      </c>
      <c r="AA1439" s="2">
        <f>INDEX(ФИО!B:B,SUMIFS(ФИО!D:D,ФИО!Q:Q,БЮДЖЕТ!X1439))</f>
        <v>0</v>
      </c>
    </row>
    <row r="1440" spans="1:27" x14ac:dyDescent="0.25">
      <c r="A1440" s="1"/>
      <c r="B1440" s="5">
        <f t="shared" si="191"/>
        <v>1440</v>
      </c>
      <c r="C1440" s="5" t="str">
        <f t="shared" si="192"/>
        <v/>
      </c>
      <c r="D1440" s="99"/>
      <c r="E1440" s="103">
        <f>SUMIFS(ID!$H:$H,ID!$F:$F,$D1440)</f>
        <v>0</v>
      </c>
      <c r="F1440" s="99"/>
      <c r="G1440" s="103">
        <f>SUMIFS(ID!$L:$L,ID!$J:$J,$F1440)</f>
        <v>0</v>
      </c>
      <c r="H1440" s="99"/>
      <c r="I1440" s="103">
        <f>SUMIFS(ID!$P:$P,ID!$N:$N,$H1440)</f>
        <v>0</v>
      </c>
      <c r="J1440" s="99"/>
      <c r="K1440" s="103">
        <f>SUMIFS(ID!$T:$T,ID!$R:$R,$J1440)</f>
        <v>0</v>
      </c>
      <c r="L1440" s="99"/>
      <c r="M1440" s="103">
        <f>SUMIFS(ID!$X:$X,ID!$V:$V,$L1440)</f>
        <v>0</v>
      </c>
      <c r="N1440" s="99"/>
      <c r="O1440" s="103">
        <f>SUMIFS(ID!$AD:$AD,ID!$AB:$AB,$N1440)</f>
        <v>0</v>
      </c>
      <c r="P1440" s="99" t="str">
        <f t="shared" si="187"/>
        <v/>
      </c>
      <c r="Q1440" s="22">
        <f t="shared" si="186"/>
        <v>0</v>
      </c>
      <c r="R1440" s="30"/>
      <c r="S1440" s="22">
        <f t="shared" si="188"/>
        <v>0</v>
      </c>
      <c r="T1440" s="30"/>
      <c r="U1440" s="22">
        <f t="shared" si="189"/>
        <v>0</v>
      </c>
      <c r="V1440" s="78">
        <f t="shared" si="185"/>
        <v>0</v>
      </c>
      <c r="W1440" s="22">
        <f t="shared" si="190"/>
        <v>0</v>
      </c>
      <c r="X1440" s="76"/>
      <c r="Y1440" s="22">
        <f>IF(OR(X1440="",X1440=ФИО!$Q$8),0,IF(COUNTIF(X:X,X1440)=1,0,1))</f>
        <v>0</v>
      </c>
      <c r="AA1440" s="2">
        <f>INDEX(ФИО!B:B,SUMIFS(ФИО!D:D,ФИО!Q:Q,БЮДЖЕТ!X1440))</f>
        <v>0</v>
      </c>
    </row>
    <row r="1441" spans="1:27" x14ac:dyDescent="0.25">
      <c r="A1441" s="1"/>
      <c r="B1441" s="5">
        <f t="shared" si="191"/>
        <v>1441</v>
      </c>
      <c r="C1441" s="5" t="str">
        <f t="shared" si="192"/>
        <v/>
      </c>
      <c r="D1441" s="99"/>
      <c r="E1441" s="103">
        <f>SUMIFS(ID!$H:$H,ID!$F:$F,$D1441)</f>
        <v>0</v>
      </c>
      <c r="F1441" s="99"/>
      <c r="G1441" s="103">
        <f>SUMIFS(ID!$L:$L,ID!$J:$J,$F1441)</f>
        <v>0</v>
      </c>
      <c r="H1441" s="99"/>
      <c r="I1441" s="103">
        <f>SUMIFS(ID!$P:$P,ID!$N:$N,$H1441)</f>
        <v>0</v>
      </c>
      <c r="J1441" s="99"/>
      <c r="K1441" s="103">
        <f>SUMIFS(ID!$T:$T,ID!$R:$R,$J1441)</f>
        <v>0</v>
      </c>
      <c r="L1441" s="99"/>
      <c r="M1441" s="103">
        <f>SUMIFS(ID!$X:$X,ID!$V:$V,$L1441)</f>
        <v>0</v>
      </c>
      <c r="N1441" s="99"/>
      <c r="O1441" s="103">
        <f>SUMIFS(ID!$AD:$AD,ID!$AB:$AB,$N1441)</f>
        <v>0</v>
      </c>
      <c r="P1441" s="99" t="str">
        <f t="shared" si="187"/>
        <v/>
      </c>
      <c r="Q1441" s="22">
        <f t="shared" si="186"/>
        <v>0</v>
      </c>
      <c r="R1441" s="30"/>
      <c r="S1441" s="22">
        <f t="shared" si="188"/>
        <v>0</v>
      </c>
      <c r="T1441" s="30"/>
      <c r="U1441" s="22">
        <f t="shared" si="189"/>
        <v>0</v>
      </c>
      <c r="V1441" s="78">
        <f t="shared" si="185"/>
        <v>0</v>
      </c>
      <c r="W1441" s="22">
        <f t="shared" si="190"/>
        <v>0</v>
      </c>
      <c r="X1441" s="76"/>
      <c r="Y1441" s="22">
        <f>IF(OR(X1441="",X1441=ФИО!$Q$8),0,IF(COUNTIF(X:X,X1441)=1,0,1))</f>
        <v>0</v>
      </c>
      <c r="AA1441" s="2">
        <f>INDEX(ФИО!B:B,SUMIFS(ФИО!D:D,ФИО!Q:Q,БЮДЖЕТ!X1441))</f>
        <v>0</v>
      </c>
    </row>
    <row r="1442" spans="1:27" x14ac:dyDescent="0.25">
      <c r="A1442" s="1"/>
      <c r="B1442" s="5">
        <f t="shared" si="191"/>
        <v>1442</v>
      </c>
      <c r="C1442" s="5" t="str">
        <f t="shared" si="192"/>
        <v/>
      </c>
      <c r="D1442" s="99"/>
      <c r="E1442" s="103">
        <f>SUMIFS(ID!$H:$H,ID!$F:$F,$D1442)</f>
        <v>0</v>
      </c>
      <c r="F1442" s="99"/>
      <c r="G1442" s="103">
        <f>SUMIFS(ID!$L:$L,ID!$J:$J,$F1442)</f>
        <v>0</v>
      </c>
      <c r="H1442" s="99"/>
      <c r="I1442" s="103">
        <f>SUMIFS(ID!$P:$P,ID!$N:$N,$H1442)</f>
        <v>0</v>
      </c>
      <c r="J1442" s="99"/>
      <c r="K1442" s="103">
        <f>SUMIFS(ID!$T:$T,ID!$R:$R,$J1442)</f>
        <v>0</v>
      </c>
      <c r="L1442" s="99"/>
      <c r="M1442" s="103">
        <f>SUMIFS(ID!$X:$X,ID!$V:$V,$L1442)</f>
        <v>0</v>
      </c>
      <c r="N1442" s="99"/>
      <c r="O1442" s="103">
        <f>SUMIFS(ID!$AD:$AD,ID!$AB:$AB,$N1442)</f>
        <v>0</v>
      </c>
      <c r="P1442" s="99" t="str">
        <f t="shared" si="187"/>
        <v/>
      </c>
      <c r="Q1442" s="22">
        <f t="shared" si="186"/>
        <v>0</v>
      </c>
      <c r="R1442" s="30"/>
      <c r="S1442" s="22">
        <f t="shared" si="188"/>
        <v>0</v>
      </c>
      <c r="T1442" s="30"/>
      <c r="U1442" s="22">
        <f t="shared" si="189"/>
        <v>0</v>
      </c>
      <c r="V1442" s="78">
        <f t="shared" si="185"/>
        <v>0</v>
      </c>
      <c r="W1442" s="22">
        <f t="shared" si="190"/>
        <v>0</v>
      </c>
      <c r="X1442" s="76"/>
      <c r="Y1442" s="22">
        <f>IF(OR(X1442="",X1442=ФИО!$Q$8),0,IF(COUNTIF(X:X,X1442)=1,0,1))</f>
        <v>0</v>
      </c>
      <c r="AA1442" s="2">
        <f>INDEX(ФИО!B:B,SUMIFS(ФИО!D:D,ФИО!Q:Q,БЮДЖЕТ!X1442))</f>
        <v>0</v>
      </c>
    </row>
    <row r="1443" spans="1:27" x14ac:dyDescent="0.25">
      <c r="A1443" s="1"/>
      <c r="B1443" s="5">
        <f t="shared" si="191"/>
        <v>1443</v>
      </c>
      <c r="C1443" s="5" t="str">
        <f t="shared" si="192"/>
        <v/>
      </c>
      <c r="D1443" s="99"/>
      <c r="E1443" s="103">
        <f>SUMIFS(ID!$H:$H,ID!$F:$F,$D1443)</f>
        <v>0</v>
      </c>
      <c r="F1443" s="99"/>
      <c r="G1443" s="103">
        <f>SUMIFS(ID!$L:$L,ID!$J:$J,$F1443)</f>
        <v>0</v>
      </c>
      <c r="H1443" s="99"/>
      <c r="I1443" s="103">
        <f>SUMIFS(ID!$P:$P,ID!$N:$N,$H1443)</f>
        <v>0</v>
      </c>
      <c r="J1443" s="99"/>
      <c r="K1443" s="103">
        <f>SUMIFS(ID!$T:$T,ID!$R:$R,$J1443)</f>
        <v>0</v>
      </c>
      <c r="L1443" s="99"/>
      <c r="M1443" s="103">
        <f>SUMIFS(ID!$X:$X,ID!$V:$V,$L1443)</f>
        <v>0</v>
      </c>
      <c r="N1443" s="99"/>
      <c r="O1443" s="103">
        <f>SUMIFS(ID!$AD:$AD,ID!$AB:$AB,$N1443)</f>
        <v>0</v>
      </c>
      <c r="P1443" s="99" t="str">
        <f t="shared" si="187"/>
        <v/>
      </c>
      <c r="Q1443" s="22">
        <f t="shared" si="186"/>
        <v>0</v>
      </c>
      <c r="R1443" s="30"/>
      <c r="S1443" s="22">
        <f t="shared" si="188"/>
        <v>0</v>
      </c>
      <c r="T1443" s="30"/>
      <c r="U1443" s="22">
        <f t="shared" si="189"/>
        <v>0</v>
      </c>
      <c r="V1443" s="78">
        <f t="shared" si="185"/>
        <v>0</v>
      </c>
      <c r="W1443" s="22">
        <f t="shared" si="190"/>
        <v>0</v>
      </c>
      <c r="X1443" s="76"/>
      <c r="Y1443" s="22">
        <f>IF(OR(X1443="",X1443=ФИО!$Q$8),0,IF(COUNTIF(X:X,X1443)=1,0,1))</f>
        <v>0</v>
      </c>
      <c r="AA1443" s="2">
        <f>INDEX(ФИО!B:B,SUMIFS(ФИО!D:D,ФИО!Q:Q,БЮДЖЕТ!X1443))</f>
        <v>0</v>
      </c>
    </row>
    <row r="1444" spans="1:27" x14ac:dyDescent="0.25">
      <c r="A1444" s="1"/>
      <c r="B1444" s="5">
        <f t="shared" si="191"/>
        <v>1444</v>
      </c>
      <c r="C1444" s="5" t="str">
        <f t="shared" si="192"/>
        <v/>
      </c>
      <c r="D1444" s="99"/>
      <c r="E1444" s="103">
        <f>SUMIFS(ID!$H:$H,ID!$F:$F,$D1444)</f>
        <v>0</v>
      </c>
      <c r="F1444" s="99"/>
      <c r="G1444" s="103">
        <f>SUMIFS(ID!$L:$L,ID!$J:$J,$F1444)</f>
        <v>0</v>
      </c>
      <c r="H1444" s="99"/>
      <c r="I1444" s="103">
        <f>SUMIFS(ID!$P:$P,ID!$N:$N,$H1444)</f>
        <v>0</v>
      </c>
      <c r="J1444" s="99"/>
      <c r="K1444" s="103">
        <f>SUMIFS(ID!$T:$T,ID!$R:$R,$J1444)</f>
        <v>0</v>
      </c>
      <c r="L1444" s="99"/>
      <c r="M1444" s="103">
        <f>SUMIFS(ID!$X:$X,ID!$V:$V,$L1444)</f>
        <v>0</v>
      </c>
      <c r="N1444" s="99"/>
      <c r="O1444" s="103">
        <f>SUMIFS(ID!$AD:$AD,ID!$AB:$AB,$N1444)</f>
        <v>0</v>
      </c>
      <c r="P1444" s="99" t="str">
        <f t="shared" si="187"/>
        <v/>
      </c>
      <c r="Q1444" s="22">
        <f t="shared" si="186"/>
        <v>0</v>
      </c>
      <c r="R1444" s="30"/>
      <c r="S1444" s="22">
        <f t="shared" si="188"/>
        <v>0</v>
      </c>
      <c r="T1444" s="30"/>
      <c r="U1444" s="22">
        <f t="shared" si="189"/>
        <v>0</v>
      </c>
      <c r="V1444" s="78">
        <f t="shared" ref="V1444:V1484" si="193">R1444*T1444</f>
        <v>0</v>
      </c>
      <c r="W1444" s="22">
        <f t="shared" si="190"/>
        <v>0</v>
      </c>
      <c r="X1444" s="76"/>
      <c r="Y1444" s="22">
        <f>IF(OR(X1444="",X1444=ФИО!$Q$8),0,IF(COUNTIF(X:X,X1444)=1,0,1))</f>
        <v>0</v>
      </c>
      <c r="AA1444" s="2">
        <f>INDEX(ФИО!B:B,SUMIFS(ФИО!D:D,ФИО!Q:Q,БЮДЖЕТ!X1444))</f>
        <v>0</v>
      </c>
    </row>
    <row r="1445" spans="1:27" x14ac:dyDescent="0.25">
      <c r="A1445" s="1"/>
      <c r="B1445" s="5">
        <f t="shared" si="191"/>
        <v>1445</v>
      </c>
      <c r="C1445" s="5" t="str">
        <f t="shared" si="192"/>
        <v/>
      </c>
      <c r="D1445" s="99"/>
      <c r="E1445" s="103">
        <f>SUMIFS(ID!$H:$H,ID!$F:$F,$D1445)</f>
        <v>0</v>
      </c>
      <c r="F1445" s="99"/>
      <c r="G1445" s="103">
        <f>SUMIFS(ID!$L:$L,ID!$J:$J,$F1445)</f>
        <v>0</v>
      </c>
      <c r="H1445" s="99"/>
      <c r="I1445" s="103">
        <f>SUMIFS(ID!$P:$P,ID!$N:$N,$H1445)</f>
        <v>0</v>
      </c>
      <c r="J1445" s="99"/>
      <c r="K1445" s="103">
        <f>SUMIFS(ID!$T:$T,ID!$R:$R,$J1445)</f>
        <v>0</v>
      </c>
      <c r="L1445" s="99"/>
      <c r="M1445" s="103">
        <f>SUMIFS(ID!$X:$X,ID!$V:$V,$L1445)</f>
        <v>0</v>
      </c>
      <c r="N1445" s="99"/>
      <c r="O1445" s="103">
        <f>SUMIFS(ID!$AD:$AD,ID!$AB:$AB,$N1445)</f>
        <v>0</v>
      </c>
      <c r="P1445" s="99" t="str">
        <f t="shared" si="187"/>
        <v/>
      </c>
      <c r="Q1445" s="22">
        <f t="shared" si="186"/>
        <v>0</v>
      </c>
      <c r="R1445" s="30"/>
      <c r="S1445" s="22">
        <f t="shared" si="188"/>
        <v>0</v>
      </c>
      <c r="T1445" s="30"/>
      <c r="U1445" s="22">
        <f t="shared" si="189"/>
        <v>0</v>
      </c>
      <c r="V1445" s="78">
        <f t="shared" si="193"/>
        <v>0</v>
      </c>
      <c r="W1445" s="22">
        <f t="shared" si="190"/>
        <v>0</v>
      </c>
      <c r="X1445" s="76"/>
      <c r="Y1445" s="22">
        <f>IF(OR(X1445="",X1445=ФИО!$Q$8),0,IF(COUNTIF(X:X,X1445)=1,0,1))</f>
        <v>0</v>
      </c>
      <c r="AA1445" s="2">
        <f>INDEX(ФИО!B:B,SUMIFS(ФИО!D:D,ФИО!Q:Q,БЮДЖЕТ!X1445))</f>
        <v>0</v>
      </c>
    </row>
    <row r="1446" spans="1:27" x14ac:dyDescent="0.25">
      <c r="A1446" s="1"/>
      <c r="B1446" s="5">
        <f t="shared" si="191"/>
        <v>1446</v>
      </c>
      <c r="C1446" s="5" t="str">
        <f t="shared" si="192"/>
        <v/>
      </c>
      <c r="D1446" s="99"/>
      <c r="E1446" s="103">
        <f>SUMIFS(ID!$H:$H,ID!$F:$F,$D1446)</f>
        <v>0</v>
      </c>
      <c r="F1446" s="99"/>
      <c r="G1446" s="103">
        <f>SUMIFS(ID!$L:$L,ID!$J:$J,$F1446)</f>
        <v>0</v>
      </c>
      <c r="H1446" s="99"/>
      <c r="I1446" s="103">
        <f>SUMIFS(ID!$P:$P,ID!$N:$N,$H1446)</f>
        <v>0</v>
      </c>
      <c r="J1446" s="99"/>
      <c r="K1446" s="103">
        <f>SUMIFS(ID!$T:$T,ID!$R:$R,$J1446)</f>
        <v>0</v>
      </c>
      <c r="L1446" s="99"/>
      <c r="M1446" s="103">
        <f>SUMIFS(ID!$X:$X,ID!$V:$V,$L1446)</f>
        <v>0</v>
      </c>
      <c r="N1446" s="99"/>
      <c r="O1446" s="103">
        <f>SUMIFS(ID!$AD:$AD,ID!$AB:$AB,$N1446)</f>
        <v>0</v>
      </c>
      <c r="P1446" s="99" t="str">
        <f t="shared" si="187"/>
        <v/>
      </c>
      <c r="Q1446" s="22">
        <f t="shared" si="186"/>
        <v>0</v>
      </c>
      <c r="R1446" s="30"/>
      <c r="S1446" s="22">
        <f t="shared" si="188"/>
        <v>0</v>
      </c>
      <c r="T1446" s="30"/>
      <c r="U1446" s="22">
        <f t="shared" si="189"/>
        <v>0</v>
      </c>
      <c r="V1446" s="78">
        <f t="shared" si="193"/>
        <v>0</v>
      </c>
      <c r="W1446" s="22">
        <f t="shared" si="190"/>
        <v>0</v>
      </c>
      <c r="X1446" s="76"/>
      <c r="Y1446" s="22">
        <f>IF(OR(X1446="",X1446=ФИО!$Q$8),0,IF(COUNTIF(X:X,X1446)=1,0,1))</f>
        <v>0</v>
      </c>
      <c r="AA1446" s="2">
        <f>INDEX(ФИО!B:B,SUMIFS(ФИО!D:D,ФИО!Q:Q,БЮДЖЕТ!X1446))</f>
        <v>0</v>
      </c>
    </row>
    <row r="1447" spans="1:27" x14ac:dyDescent="0.25">
      <c r="A1447" s="1"/>
      <c r="B1447" s="5">
        <f t="shared" si="191"/>
        <v>1447</v>
      </c>
      <c r="C1447" s="5" t="str">
        <f t="shared" si="192"/>
        <v/>
      </c>
      <c r="D1447" s="99"/>
      <c r="E1447" s="103">
        <f>SUMIFS(ID!$H:$H,ID!$F:$F,$D1447)</f>
        <v>0</v>
      </c>
      <c r="F1447" s="99"/>
      <c r="G1447" s="103">
        <f>SUMIFS(ID!$L:$L,ID!$J:$J,$F1447)</f>
        <v>0</v>
      </c>
      <c r="H1447" s="99"/>
      <c r="I1447" s="103">
        <f>SUMIFS(ID!$P:$P,ID!$N:$N,$H1447)</f>
        <v>0</v>
      </c>
      <c r="J1447" s="99"/>
      <c r="K1447" s="103">
        <f>SUMIFS(ID!$T:$T,ID!$R:$R,$J1447)</f>
        <v>0</v>
      </c>
      <c r="L1447" s="99"/>
      <c r="M1447" s="103">
        <f>SUMIFS(ID!$X:$X,ID!$V:$V,$L1447)</f>
        <v>0</v>
      </c>
      <c r="N1447" s="99"/>
      <c r="O1447" s="103">
        <f>SUMIFS(ID!$AD:$AD,ID!$AB:$AB,$N1447)</f>
        <v>0</v>
      </c>
      <c r="P1447" s="99" t="str">
        <f t="shared" si="187"/>
        <v/>
      </c>
      <c r="Q1447" s="22">
        <f t="shared" si="186"/>
        <v>0</v>
      </c>
      <c r="R1447" s="30"/>
      <c r="S1447" s="22">
        <f t="shared" si="188"/>
        <v>0</v>
      </c>
      <c r="T1447" s="30"/>
      <c r="U1447" s="22">
        <f t="shared" si="189"/>
        <v>0</v>
      </c>
      <c r="V1447" s="78">
        <f t="shared" si="193"/>
        <v>0</v>
      </c>
      <c r="W1447" s="22">
        <f t="shared" si="190"/>
        <v>0</v>
      </c>
      <c r="X1447" s="76"/>
      <c r="Y1447" s="22">
        <f>IF(OR(X1447="",X1447=ФИО!$Q$8),0,IF(COUNTIF(X:X,X1447)=1,0,1))</f>
        <v>0</v>
      </c>
      <c r="AA1447" s="2">
        <f>INDEX(ФИО!B:B,SUMIFS(ФИО!D:D,ФИО!Q:Q,БЮДЖЕТ!X1447))</f>
        <v>0</v>
      </c>
    </row>
    <row r="1448" spans="1:27" x14ac:dyDescent="0.25">
      <c r="A1448" s="1"/>
      <c r="B1448" s="5">
        <f t="shared" si="191"/>
        <v>1448</v>
      </c>
      <c r="C1448" s="5" t="str">
        <f t="shared" si="192"/>
        <v/>
      </c>
      <c r="D1448" s="99"/>
      <c r="E1448" s="103">
        <f>SUMIFS(ID!$H:$H,ID!$F:$F,$D1448)</f>
        <v>0</v>
      </c>
      <c r="F1448" s="99"/>
      <c r="G1448" s="103">
        <f>SUMIFS(ID!$L:$L,ID!$J:$J,$F1448)</f>
        <v>0</v>
      </c>
      <c r="H1448" s="99"/>
      <c r="I1448" s="103">
        <f>SUMIFS(ID!$P:$P,ID!$N:$N,$H1448)</f>
        <v>0</v>
      </c>
      <c r="J1448" s="99"/>
      <c r="K1448" s="103">
        <f>SUMIFS(ID!$T:$T,ID!$R:$R,$J1448)</f>
        <v>0</v>
      </c>
      <c r="L1448" s="99"/>
      <c r="M1448" s="103">
        <f>SUMIFS(ID!$X:$X,ID!$V:$V,$L1448)</f>
        <v>0</v>
      </c>
      <c r="N1448" s="99"/>
      <c r="O1448" s="103">
        <f>SUMIFS(ID!$AD:$AD,ID!$AB:$AB,$N1448)</f>
        <v>0</v>
      </c>
      <c r="P1448" s="99" t="str">
        <f t="shared" si="187"/>
        <v/>
      </c>
      <c r="Q1448" s="22">
        <f t="shared" si="186"/>
        <v>0</v>
      </c>
      <c r="R1448" s="30"/>
      <c r="S1448" s="22">
        <f t="shared" si="188"/>
        <v>0</v>
      </c>
      <c r="T1448" s="30"/>
      <c r="U1448" s="22">
        <f t="shared" si="189"/>
        <v>0</v>
      </c>
      <c r="V1448" s="78">
        <f t="shared" si="193"/>
        <v>0</v>
      </c>
      <c r="W1448" s="22">
        <f t="shared" si="190"/>
        <v>0</v>
      </c>
      <c r="X1448" s="76"/>
      <c r="Y1448" s="22">
        <f>IF(OR(X1448="",X1448=ФИО!$Q$8),0,IF(COUNTIF(X:X,X1448)=1,0,1))</f>
        <v>0</v>
      </c>
      <c r="AA1448" s="2">
        <f>INDEX(ФИО!B:B,SUMIFS(ФИО!D:D,ФИО!Q:Q,БЮДЖЕТ!X1448))</f>
        <v>0</v>
      </c>
    </row>
    <row r="1449" spans="1:27" x14ac:dyDescent="0.25">
      <c r="A1449" s="1"/>
      <c r="B1449" s="5">
        <f t="shared" si="191"/>
        <v>1449</v>
      </c>
      <c r="C1449" s="5" t="str">
        <f t="shared" si="192"/>
        <v/>
      </c>
      <c r="D1449" s="99"/>
      <c r="E1449" s="103">
        <f>SUMIFS(ID!$H:$H,ID!$F:$F,$D1449)</f>
        <v>0</v>
      </c>
      <c r="F1449" s="99"/>
      <c r="G1449" s="103">
        <f>SUMIFS(ID!$L:$L,ID!$J:$J,$F1449)</f>
        <v>0</v>
      </c>
      <c r="H1449" s="99"/>
      <c r="I1449" s="103">
        <f>SUMIFS(ID!$P:$P,ID!$N:$N,$H1449)</f>
        <v>0</v>
      </c>
      <c r="J1449" s="99"/>
      <c r="K1449" s="103">
        <f>SUMIFS(ID!$T:$T,ID!$R:$R,$J1449)</f>
        <v>0</v>
      </c>
      <c r="L1449" s="99"/>
      <c r="M1449" s="103">
        <f>SUMIFS(ID!$X:$X,ID!$V:$V,$L1449)</f>
        <v>0</v>
      </c>
      <c r="N1449" s="99"/>
      <c r="O1449" s="103">
        <f>SUMIFS(ID!$AD:$AD,ID!$AB:$AB,$N1449)</f>
        <v>0</v>
      </c>
      <c r="P1449" s="99" t="str">
        <f t="shared" si="187"/>
        <v/>
      </c>
      <c r="Q1449" s="22">
        <f t="shared" si="186"/>
        <v>0</v>
      </c>
      <c r="R1449" s="30"/>
      <c r="S1449" s="22">
        <f t="shared" si="188"/>
        <v>0</v>
      </c>
      <c r="T1449" s="30"/>
      <c r="U1449" s="22">
        <f t="shared" si="189"/>
        <v>0</v>
      </c>
      <c r="V1449" s="78">
        <f t="shared" si="193"/>
        <v>0</v>
      </c>
      <c r="W1449" s="22">
        <f t="shared" si="190"/>
        <v>0</v>
      </c>
      <c r="X1449" s="76"/>
      <c r="Y1449" s="22">
        <f>IF(OR(X1449="",X1449=ФИО!$Q$8),0,IF(COUNTIF(X:X,X1449)=1,0,1))</f>
        <v>0</v>
      </c>
      <c r="AA1449" s="2">
        <f>INDEX(ФИО!B:B,SUMIFS(ФИО!D:D,ФИО!Q:Q,БЮДЖЕТ!X1449))</f>
        <v>0</v>
      </c>
    </row>
    <row r="1450" spans="1:27" x14ac:dyDescent="0.25">
      <c r="A1450" s="1"/>
      <c r="B1450" s="5">
        <f t="shared" si="191"/>
        <v>1450</v>
      </c>
      <c r="C1450" s="5" t="str">
        <f t="shared" si="192"/>
        <v/>
      </c>
      <c r="D1450" s="99"/>
      <c r="E1450" s="103">
        <f>SUMIFS(ID!$H:$H,ID!$F:$F,$D1450)</f>
        <v>0</v>
      </c>
      <c r="F1450" s="99"/>
      <c r="G1450" s="103">
        <f>SUMIFS(ID!$L:$L,ID!$J:$J,$F1450)</f>
        <v>0</v>
      </c>
      <c r="H1450" s="99"/>
      <c r="I1450" s="103">
        <f>SUMIFS(ID!$P:$P,ID!$N:$N,$H1450)</f>
        <v>0</v>
      </c>
      <c r="J1450" s="99"/>
      <c r="K1450" s="103">
        <f>SUMIFS(ID!$T:$T,ID!$R:$R,$J1450)</f>
        <v>0</v>
      </c>
      <c r="L1450" s="99"/>
      <c r="M1450" s="103">
        <f>SUMIFS(ID!$X:$X,ID!$V:$V,$L1450)</f>
        <v>0</v>
      </c>
      <c r="N1450" s="99"/>
      <c r="O1450" s="103">
        <f>SUMIFS(ID!$AD:$AD,ID!$AB:$AB,$N1450)</f>
        <v>0</v>
      </c>
      <c r="P1450" s="99" t="str">
        <f t="shared" si="187"/>
        <v/>
      </c>
      <c r="Q1450" s="22">
        <f t="shared" si="186"/>
        <v>0</v>
      </c>
      <c r="R1450" s="30"/>
      <c r="S1450" s="22">
        <f t="shared" si="188"/>
        <v>0</v>
      </c>
      <c r="T1450" s="30"/>
      <c r="U1450" s="22">
        <f t="shared" si="189"/>
        <v>0</v>
      </c>
      <c r="V1450" s="78">
        <f t="shared" si="193"/>
        <v>0</v>
      </c>
      <c r="W1450" s="22">
        <f t="shared" si="190"/>
        <v>0</v>
      </c>
      <c r="X1450" s="76"/>
      <c r="Y1450" s="22">
        <f>IF(OR(X1450="",X1450=ФИО!$Q$8),0,IF(COUNTIF(X:X,X1450)=1,0,1))</f>
        <v>0</v>
      </c>
      <c r="AA1450" s="2">
        <f>INDEX(ФИО!B:B,SUMIFS(ФИО!D:D,ФИО!Q:Q,БЮДЖЕТ!X1450))</f>
        <v>0</v>
      </c>
    </row>
    <row r="1451" spans="1:27" x14ac:dyDescent="0.25">
      <c r="A1451" s="1"/>
      <c r="B1451" s="5">
        <f t="shared" si="191"/>
        <v>1451</v>
      </c>
      <c r="C1451" s="5" t="str">
        <f t="shared" si="192"/>
        <v/>
      </c>
      <c r="D1451" s="99"/>
      <c r="E1451" s="103">
        <f>SUMIFS(ID!$H:$H,ID!$F:$F,$D1451)</f>
        <v>0</v>
      </c>
      <c r="F1451" s="99"/>
      <c r="G1451" s="103">
        <f>SUMIFS(ID!$L:$L,ID!$J:$J,$F1451)</f>
        <v>0</v>
      </c>
      <c r="H1451" s="99"/>
      <c r="I1451" s="103">
        <f>SUMIFS(ID!$P:$P,ID!$N:$N,$H1451)</f>
        <v>0</v>
      </c>
      <c r="J1451" s="99"/>
      <c r="K1451" s="103">
        <f>SUMIFS(ID!$T:$T,ID!$R:$R,$J1451)</f>
        <v>0</v>
      </c>
      <c r="L1451" s="99"/>
      <c r="M1451" s="103">
        <f>SUMIFS(ID!$X:$X,ID!$V:$V,$L1451)</f>
        <v>0</v>
      </c>
      <c r="N1451" s="99"/>
      <c r="O1451" s="103">
        <f>SUMIFS(ID!$AD:$AD,ID!$AB:$AB,$N1451)</f>
        <v>0</v>
      </c>
      <c r="P1451" s="99" t="str">
        <f t="shared" si="187"/>
        <v/>
      </c>
      <c r="Q1451" s="22">
        <f t="shared" si="186"/>
        <v>0</v>
      </c>
      <c r="R1451" s="30"/>
      <c r="S1451" s="22">
        <f t="shared" si="188"/>
        <v>0</v>
      </c>
      <c r="T1451" s="30"/>
      <c r="U1451" s="22">
        <f t="shared" si="189"/>
        <v>0</v>
      </c>
      <c r="V1451" s="78">
        <f t="shared" si="193"/>
        <v>0</v>
      </c>
      <c r="W1451" s="22">
        <f t="shared" si="190"/>
        <v>0</v>
      </c>
      <c r="X1451" s="76"/>
      <c r="Y1451" s="22">
        <f>IF(OR(X1451="",X1451=ФИО!$Q$8),0,IF(COUNTIF(X:X,X1451)=1,0,1))</f>
        <v>0</v>
      </c>
      <c r="AA1451" s="2">
        <f>INDEX(ФИО!B:B,SUMIFS(ФИО!D:D,ФИО!Q:Q,БЮДЖЕТ!X1451))</f>
        <v>0</v>
      </c>
    </row>
    <row r="1452" spans="1:27" x14ac:dyDescent="0.25">
      <c r="A1452" s="1"/>
      <c r="B1452" s="5">
        <f t="shared" si="191"/>
        <v>1452</v>
      </c>
      <c r="C1452" s="5" t="str">
        <f t="shared" si="192"/>
        <v/>
      </c>
      <c r="D1452" s="99"/>
      <c r="E1452" s="103">
        <f>SUMIFS(ID!$H:$H,ID!$F:$F,$D1452)</f>
        <v>0</v>
      </c>
      <c r="F1452" s="99"/>
      <c r="G1452" s="103">
        <f>SUMIFS(ID!$L:$L,ID!$J:$J,$F1452)</f>
        <v>0</v>
      </c>
      <c r="H1452" s="99"/>
      <c r="I1452" s="103">
        <f>SUMIFS(ID!$P:$P,ID!$N:$N,$H1452)</f>
        <v>0</v>
      </c>
      <c r="J1452" s="99"/>
      <c r="K1452" s="103">
        <f>SUMIFS(ID!$T:$T,ID!$R:$R,$J1452)</f>
        <v>0</v>
      </c>
      <c r="L1452" s="99"/>
      <c r="M1452" s="103">
        <f>SUMIFS(ID!$X:$X,ID!$V:$V,$L1452)</f>
        <v>0</v>
      </c>
      <c r="N1452" s="99"/>
      <c r="O1452" s="103">
        <f>SUMIFS(ID!$AD:$AD,ID!$AB:$AB,$N1452)</f>
        <v>0</v>
      </c>
      <c r="P1452" s="99" t="str">
        <f t="shared" si="187"/>
        <v/>
      </c>
      <c r="Q1452" s="22">
        <f t="shared" si="186"/>
        <v>0</v>
      </c>
      <c r="R1452" s="30"/>
      <c r="S1452" s="22">
        <f t="shared" si="188"/>
        <v>0</v>
      </c>
      <c r="T1452" s="30"/>
      <c r="U1452" s="22">
        <f t="shared" si="189"/>
        <v>0</v>
      </c>
      <c r="V1452" s="78">
        <f t="shared" si="193"/>
        <v>0</v>
      </c>
      <c r="W1452" s="22">
        <f t="shared" si="190"/>
        <v>0</v>
      </c>
      <c r="X1452" s="76"/>
      <c r="Y1452" s="22">
        <f>IF(OR(X1452="",X1452=ФИО!$Q$8),0,IF(COUNTIF(X:X,X1452)=1,0,1))</f>
        <v>0</v>
      </c>
      <c r="AA1452" s="2">
        <f>INDEX(ФИО!B:B,SUMIFS(ФИО!D:D,ФИО!Q:Q,БЮДЖЕТ!X1452))</f>
        <v>0</v>
      </c>
    </row>
    <row r="1453" spans="1:27" x14ac:dyDescent="0.25">
      <c r="A1453" s="1"/>
      <c r="B1453" s="5">
        <f t="shared" si="191"/>
        <v>1453</v>
      </c>
      <c r="C1453" s="5" t="str">
        <f t="shared" si="192"/>
        <v/>
      </c>
      <c r="D1453" s="99"/>
      <c r="E1453" s="103">
        <f>SUMIFS(ID!$H:$H,ID!$F:$F,$D1453)</f>
        <v>0</v>
      </c>
      <c r="F1453" s="99"/>
      <c r="G1453" s="103">
        <f>SUMIFS(ID!$L:$L,ID!$J:$J,$F1453)</f>
        <v>0</v>
      </c>
      <c r="H1453" s="99"/>
      <c r="I1453" s="103">
        <f>SUMIFS(ID!$P:$P,ID!$N:$N,$H1453)</f>
        <v>0</v>
      </c>
      <c r="J1453" s="99"/>
      <c r="K1453" s="103">
        <f>SUMIFS(ID!$T:$T,ID!$R:$R,$J1453)</f>
        <v>0</v>
      </c>
      <c r="L1453" s="99"/>
      <c r="M1453" s="103">
        <f>SUMIFS(ID!$X:$X,ID!$V:$V,$L1453)</f>
        <v>0</v>
      </c>
      <c r="N1453" s="99"/>
      <c r="O1453" s="103">
        <f>SUMIFS(ID!$AD:$AD,ID!$AB:$AB,$N1453)</f>
        <v>0</v>
      </c>
      <c r="P1453" s="99" t="str">
        <f t="shared" si="187"/>
        <v/>
      </c>
      <c r="Q1453" s="22">
        <f t="shared" si="186"/>
        <v>0</v>
      </c>
      <c r="R1453" s="30"/>
      <c r="S1453" s="22">
        <f t="shared" si="188"/>
        <v>0</v>
      </c>
      <c r="T1453" s="30"/>
      <c r="U1453" s="22">
        <f t="shared" si="189"/>
        <v>0</v>
      </c>
      <c r="V1453" s="78">
        <f t="shared" si="193"/>
        <v>0</v>
      </c>
      <c r="W1453" s="22">
        <f t="shared" si="190"/>
        <v>0</v>
      </c>
      <c r="X1453" s="76"/>
      <c r="Y1453" s="22">
        <f>IF(OR(X1453="",X1453=ФИО!$Q$8),0,IF(COUNTIF(X:X,X1453)=1,0,1))</f>
        <v>0</v>
      </c>
      <c r="AA1453" s="2">
        <f>INDEX(ФИО!B:B,SUMIFS(ФИО!D:D,ФИО!Q:Q,БЮДЖЕТ!X1453))</f>
        <v>0</v>
      </c>
    </row>
    <row r="1454" spans="1:27" x14ac:dyDescent="0.25">
      <c r="A1454" s="1"/>
      <c r="B1454" s="5">
        <f t="shared" si="191"/>
        <v>1454</v>
      </c>
      <c r="C1454" s="5" t="str">
        <f t="shared" si="192"/>
        <v/>
      </c>
      <c r="D1454" s="99"/>
      <c r="E1454" s="103">
        <f>SUMIFS(ID!$H:$H,ID!$F:$F,$D1454)</f>
        <v>0</v>
      </c>
      <c r="F1454" s="99"/>
      <c r="G1454" s="103">
        <f>SUMIFS(ID!$L:$L,ID!$J:$J,$F1454)</f>
        <v>0</v>
      </c>
      <c r="H1454" s="99"/>
      <c r="I1454" s="103">
        <f>SUMIFS(ID!$P:$P,ID!$N:$N,$H1454)</f>
        <v>0</v>
      </c>
      <c r="J1454" s="99"/>
      <c r="K1454" s="103">
        <f>SUMIFS(ID!$T:$T,ID!$R:$R,$J1454)</f>
        <v>0</v>
      </c>
      <c r="L1454" s="99"/>
      <c r="M1454" s="103">
        <f>SUMIFS(ID!$X:$X,ID!$V:$V,$L1454)</f>
        <v>0</v>
      </c>
      <c r="N1454" s="99"/>
      <c r="O1454" s="103">
        <f>SUMIFS(ID!$AD:$AD,ID!$AB:$AB,$N1454)</f>
        <v>0</v>
      </c>
      <c r="P1454" s="99" t="str">
        <f t="shared" si="187"/>
        <v/>
      </c>
      <c r="Q1454" s="22">
        <f t="shared" si="186"/>
        <v>0</v>
      </c>
      <c r="R1454" s="30"/>
      <c r="S1454" s="22">
        <f t="shared" si="188"/>
        <v>0</v>
      </c>
      <c r="T1454" s="30"/>
      <c r="U1454" s="22">
        <f t="shared" si="189"/>
        <v>0</v>
      </c>
      <c r="V1454" s="78">
        <f t="shared" si="193"/>
        <v>0</v>
      </c>
      <c r="W1454" s="22">
        <f t="shared" si="190"/>
        <v>0</v>
      </c>
      <c r="X1454" s="76"/>
      <c r="Y1454" s="22">
        <f>IF(OR(X1454="",X1454=ФИО!$Q$8),0,IF(COUNTIF(X:X,X1454)=1,0,1))</f>
        <v>0</v>
      </c>
      <c r="AA1454" s="2">
        <f>INDEX(ФИО!B:B,SUMIFS(ФИО!D:D,ФИО!Q:Q,БЮДЖЕТ!X1454))</f>
        <v>0</v>
      </c>
    </row>
    <row r="1455" spans="1:27" x14ac:dyDescent="0.25">
      <c r="A1455" s="1"/>
      <c r="B1455" s="5">
        <f t="shared" si="191"/>
        <v>1455</v>
      </c>
      <c r="C1455" s="5" t="str">
        <f t="shared" si="192"/>
        <v/>
      </c>
      <c r="D1455" s="99"/>
      <c r="E1455" s="103">
        <f>SUMIFS(ID!$H:$H,ID!$F:$F,$D1455)</f>
        <v>0</v>
      </c>
      <c r="F1455" s="99"/>
      <c r="G1455" s="103">
        <f>SUMIFS(ID!$L:$L,ID!$J:$J,$F1455)</f>
        <v>0</v>
      </c>
      <c r="H1455" s="99"/>
      <c r="I1455" s="103">
        <f>SUMIFS(ID!$P:$P,ID!$N:$N,$H1455)</f>
        <v>0</v>
      </c>
      <c r="J1455" s="99"/>
      <c r="K1455" s="103">
        <f>SUMIFS(ID!$T:$T,ID!$R:$R,$J1455)</f>
        <v>0</v>
      </c>
      <c r="L1455" s="99"/>
      <c r="M1455" s="103">
        <f>SUMIFS(ID!$X:$X,ID!$V:$V,$L1455)</f>
        <v>0</v>
      </c>
      <c r="N1455" s="99"/>
      <c r="O1455" s="103">
        <f>SUMIFS(ID!$AD:$AD,ID!$AB:$AB,$N1455)</f>
        <v>0</v>
      </c>
      <c r="P1455" s="99" t="str">
        <f t="shared" si="187"/>
        <v/>
      </c>
      <c r="Q1455" s="22">
        <f t="shared" si="186"/>
        <v>0</v>
      </c>
      <c r="R1455" s="30"/>
      <c r="S1455" s="22">
        <f t="shared" si="188"/>
        <v>0</v>
      </c>
      <c r="T1455" s="30"/>
      <c r="U1455" s="22">
        <f t="shared" si="189"/>
        <v>0</v>
      </c>
      <c r="V1455" s="78">
        <f t="shared" si="193"/>
        <v>0</v>
      </c>
      <c r="W1455" s="22">
        <f t="shared" si="190"/>
        <v>0</v>
      </c>
      <c r="X1455" s="76"/>
      <c r="Y1455" s="22">
        <f>IF(OR(X1455="",X1455=ФИО!$Q$8),0,IF(COUNTIF(X:X,X1455)=1,0,1))</f>
        <v>0</v>
      </c>
      <c r="AA1455" s="2">
        <f>INDEX(ФИО!B:B,SUMIFS(ФИО!D:D,ФИО!Q:Q,БЮДЖЕТ!X1455))</f>
        <v>0</v>
      </c>
    </row>
    <row r="1456" spans="1:27" x14ac:dyDescent="0.25">
      <c r="A1456" s="1"/>
      <c r="B1456" s="5">
        <f t="shared" si="191"/>
        <v>1456</v>
      </c>
      <c r="C1456" s="5" t="str">
        <f t="shared" si="192"/>
        <v/>
      </c>
      <c r="D1456" s="99"/>
      <c r="E1456" s="103">
        <f>SUMIFS(ID!$H:$H,ID!$F:$F,$D1456)</f>
        <v>0</v>
      </c>
      <c r="F1456" s="99"/>
      <c r="G1456" s="103">
        <f>SUMIFS(ID!$L:$L,ID!$J:$J,$F1456)</f>
        <v>0</v>
      </c>
      <c r="H1456" s="99"/>
      <c r="I1456" s="103">
        <f>SUMIFS(ID!$P:$P,ID!$N:$N,$H1456)</f>
        <v>0</v>
      </c>
      <c r="J1456" s="99"/>
      <c r="K1456" s="103">
        <f>SUMIFS(ID!$T:$T,ID!$R:$R,$J1456)</f>
        <v>0</v>
      </c>
      <c r="L1456" s="99"/>
      <c r="M1456" s="103">
        <f>SUMIFS(ID!$X:$X,ID!$V:$V,$L1456)</f>
        <v>0</v>
      </c>
      <c r="N1456" s="99"/>
      <c r="O1456" s="103">
        <f>SUMIFS(ID!$AD:$AD,ID!$AB:$AB,$N1456)</f>
        <v>0</v>
      </c>
      <c r="P1456" s="99" t="str">
        <f t="shared" si="187"/>
        <v/>
      </c>
      <c r="Q1456" s="22">
        <f t="shared" si="186"/>
        <v>0</v>
      </c>
      <c r="R1456" s="30"/>
      <c r="S1456" s="22">
        <f t="shared" si="188"/>
        <v>0</v>
      </c>
      <c r="T1456" s="30"/>
      <c r="U1456" s="22">
        <f t="shared" si="189"/>
        <v>0</v>
      </c>
      <c r="V1456" s="78">
        <f t="shared" si="193"/>
        <v>0</v>
      </c>
      <c r="W1456" s="22">
        <f t="shared" si="190"/>
        <v>0</v>
      </c>
      <c r="X1456" s="76"/>
      <c r="Y1456" s="22">
        <f>IF(OR(X1456="",X1456=ФИО!$Q$8),0,IF(COUNTIF(X:X,X1456)=1,0,1))</f>
        <v>0</v>
      </c>
      <c r="AA1456" s="2">
        <f>INDEX(ФИО!B:B,SUMIFS(ФИО!D:D,ФИО!Q:Q,БЮДЖЕТ!X1456))</f>
        <v>0</v>
      </c>
    </row>
    <row r="1457" spans="1:27" x14ac:dyDescent="0.25">
      <c r="A1457" s="1"/>
      <c r="B1457" s="5">
        <f t="shared" si="191"/>
        <v>1457</v>
      </c>
      <c r="C1457" s="5" t="str">
        <f t="shared" si="192"/>
        <v/>
      </c>
      <c r="D1457" s="99"/>
      <c r="E1457" s="103">
        <f>SUMIFS(ID!$H:$H,ID!$F:$F,$D1457)</f>
        <v>0</v>
      </c>
      <c r="F1457" s="99"/>
      <c r="G1457" s="103">
        <f>SUMIFS(ID!$L:$L,ID!$J:$J,$F1457)</f>
        <v>0</v>
      </c>
      <c r="H1457" s="99"/>
      <c r="I1457" s="103">
        <f>SUMIFS(ID!$P:$P,ID!$N:$N,$H1457)</f>
        <v>0</v>
      </c>
      <c r="J1457" s="99"/>
      <c r="K1457" s="103">
        <f>SUMIFS(ID!$T:$T,ID!$R:$R,$J1457)</f>
        <v>0</v>
      </c>
      <c r="L1457" s="99"/>
      <c r="M1457" s="103">
        <f>SUMIFS(ID!$X:$X,ID!$V:$V,$L1457)</f>
        <v>0</v>
      </c>
      <c r="N1457" s="99"/>
      <c r="O1457" s="103">
        <f>SUMIFS(ID!$AD:$AD,ID!$AB:$AB,$N1457)</f>
        <v>0</v>
      </c>
      <c r="P1457" s="99" t="str">
        <f t="shared" si="187"/>
        <v/>
      </c>
      <c r="Q1457" s="22">
        <f t="shared" si="186"/>
        <v>0</v>
      </c>
      <c r="R1457" s="30"/>
      <c r="S1457" s="22">
        <f t="shared" si="188"/>
        <v>0</v>
      </c>
      <c r="T1457" s="30"/>
      <c r="U1457" s="22">
        <f t="shared" si="189"/>
        <v>0</v>
      </c>
      <c r="V1457" s="78">
        <f t="shared" si="193"/>
        <v>0</v>
      </c>
      <c r="W1457" s="22">
        <f t="shared" si="190"/>
        <v>0</v>
      </c>
      <c r="X1457" s="76"/>
      <c r="Y1457" s="22">
        <f>IF(OR(X1457="",X1457=ФИО!$Q$8),0,IF(COUNTIF(X:X,X1457)=1,0,1))</f>
        <v>0</v>
      </c>
      <c r="AA1457" s="2">
        <f>INDEX(ФИО!B:B,SUMIFS(ФИО!D:D,ФИО!Q:Q,БЮДЖЕТ!X1457))</f>
        <v>0</v>
      </c>
    </row>
    <row r="1458" spans="1:27" x14ac:dyDescent="0.25">
      <c r="A1458" s="1"/>
      <c r="B1458" s="5">
        <f t="shared" si="191"/>
        <v>1458</v>
      </c>
      <c r="C1458" s="5" t="str">
        <f t="shared" si="192"/>
        <v/>
      </c>
      <c r="D1458" s="99"/>
      <c r="E1458" s="103">
        <f>SUMIFS(ID!$H:$H,ID!$F:$F,$D1458)</f>
        <v>0</v>
      </c>
      <c r="F1458" s="99"/>
      <c r="G1458" s="103">
        <f>SUMIFS(ID!$L:$L,ID!$J:$J,$F1458)</f>
        <v>0</v>
      </c>
      <c r="H1458" s="99"/>
      <c r="I1458" s="103">
        <f>SUMIFS(ID!$P:$P,ID!$N:$N,$H1458)</f>
        <v>0</v>
      </c>
      <c r="J1458" s="99"/>
      <c r="K1458" s="103">
        <f>SUMIFS(ID!$T:$T,ID!$R:$R,$J1458)</f>
        <v>0</v>
      </c>
      <c r="L1458" s="99"/>
      <c r="M1458" s="103">
        <f>SUMIFS(ID!$X:$X,ID!$V:$V,$L1458)</f>
        <v>0</v>
      </c>
      <c r="N1458" s="99"/>
      <c r="O1458" s="103">
        <f>SUMIFS(ID!$AD:$AD,ID!$AB:$AB,$N1458)</f>
        <v>0</v>
      </c>
      <c r="P1458" s="99" t="str">
        <f t="shared" si="187"/>
        <v/>
      </c>
      <c r="Q1458" s="22">
        <f t="shared" si="186"/>
        <v>0</v>
      </c>
      <c r="R1458" s="30"/>
      <c r="S1458" s="22">
        <f t="shared" si="188"/>
        <v>0</v>
      </c>
      <c r="T1458" s="30"/>
      <c r="U1458" s="22">
        <f t="shared" si="189"/>
        <v>0</v>
      </c>
      <c r="V1458" s="78">
        <f t="shared" si="193"/>
        <v>0</v>
      </c>
      <c r="W1458" s="22">
        <f t="shared" si="190"/>
        <v>0</v>
      </c>
      <c r="X1458" s="76"/>
      <c r="Y1458" s="22">
        <f>IF(OR(X1458="",X1458=ФИО!$Q$8),0,IF(COUNTIF(X:X,X1458)=1,0,1))</f>
        <v>0</v>
      </c>
      <c r="AA1458" s="2">
        <f>INDEX(ФИО!B:B,SUMIFS(ФИО!D:D,ФИО!Q:Q,БЮДЖЕТ!X1458))</f>
        <v>0</v>
      </c>
    </row>
    <row r="1459" spans="1:27" x14ac:dyDescent="0.25">
      <c r="A1459" s="1"/>
      <c r="B1459" s="5">
        <f t="shared" si="191"/>
        <v>1459</v>
      </c>
      <c r="C1459" s="5" t="str">
        <f t="shared" si="192"/>
        <v/>
      </c>
      <c r="D1459" s="99"/>
      <c r="E1459" s="103">
        <f>SUMIFS(ID!$H:$H,ID!$F:$F,$D1459)</f>
        <v>0</v>
      </c>
      <c r="F1459" s="99"/>
      <c r="G1459" s="103">
        <f>SUMIFS(ID!$L:$L,ID!$J:$J,$F1459)</f>
        <v>0</v>
      </c>
      <c r="H1459" s="99"/>
      <c r="I1459" s="103">
        <f>SUMIFS(ID!$P:$P,ID!$N:$N,$H1459)</f>
        <v>0</v>
      </c>
      <c r="J1459" s="99"/>
      <c r="K1459" s="103">
        <f>SUMIFS(ID!$T:$T,ID!$R:$R,$J1459)</f>
        <v>0</v>
      </c>
      <c r="L1459" s="99"/>
      <c r="M1459" s="103">
        <f>SUMIFS(ID!$X:$X,ID!$V:$V,$L1459)</f>
        <v>0</v>
      </c>
      <c r="N1459" s="99"/>
      <c r="O1459" s="103">
        <f>SUMIFS(ID!$AD:$AD,ID!$AB:$AB,$N1459)</f>
        <v>0</v>
      </c>
      <c r="P1459" s="99" t="str">
        <f t="shared" si="187"/>
        <v/>
      </c>
      <c r="Q1459" s="22">
        <f t="shared" si="186"/>
        <v>0</v>
      </c>
      <c r="R1459" s="30"/>
      <c r="S1459" s="22">
        <f t="shared" si="188"/>
        <v>0</v>
      </c>
      <c r="T1459" s="30"/>
      <c r="U1459" s="22">
        <f t="shared" si="189"/>
        <v>0</v>
      </c>
      <c r="V1459" s="78">
        <f t="shared" si="193"/>
        <v>0</v>
      </c>
      <c r="W1459" s="22">
        <f t="shared" si="190"/>
        <v>0</v>
      </c>
      <c r="X1459" s="76"/>
      <c r="Y1459" s="22">
        <f>IF(OR(X1459="",X1459=ФИО!$Q$8),0,IF(COUNTIF(X:X,X1459)=1,0,1))</f>
        <v>0</v>
      </c>
      <c r="AA1459" s="2">
        <f>INDEX(ФИО!B:B,SUMIFS(ФИО!D:D,ФИО!Q:Q,БЮДЖЕТ!X1459))</f>
        <v>0</v>
      </c>
    </row>
    <row r="1460" spans="1:27" x14ac:dyDescent="0.25">
      <c r="A1460" s="1"/>
      <c r="B1460" s="5">
        <f t="shared" si="191"/>
        <v>1460</v>
      </c>
      <c r="C1460" s="5" t="str">
        <f t="shared" si="192"/>
        <v/>
      </c>
      <c r="D1460" s="99"/>
      <c r="E1460" s="103">
        <f>SUMIFS(ID!$H:$H,ID!$F:$F,$D1460)</f>
        <v>0</v>
      </c>
      <c r="F1460" s="99"/>
      <c r="G1460" s="103">
        <f>SUMIFS(ID!$L:$L,ID!$J:$J,$F1460)</f>
        <v>0</v>
      </c>
      <c r="H1460" s="99"/>
      <c r="I1460" s="103">
        <f>SUMIFS(ID!$P:$P,ID!$N:$N,$H1460)</f>
        <v>0</v>
      </c>
      <c r="J1460" s="99"/>
      <c r="K1460" s="103">
        <f>SUMIFS(ID!$T:$T,ID!$R:$R,$J1460)</f>
        <v>0</v>
      </c>
      <c r="L1460" s="99"/>
      <c r="M1460" s="103">
        <f>SUMIFS(ID!$X:$X,ID!$V:$V,$L1460)</f>
        <v>0</v>
      </c>
      <c r="N1460" s="99"/>
      <c r="O1460" s="103">
        <f>SUMIFS(ID!$AD:$AD,ID!$AB:$AB,$N1460)</f>
        <v>0</v>
      </c>
      <c r="P1460" s="99" t="str">
        <f t="shared" si="187"/>
        <v/>
      </c>
      <c r="Q1460" s="22">
        <f t="shared" si="186"/>
        <v>0</v>
      </c>
      <c r="R1460" s="30"/>
      <c r="S1460" s="22">
        <f t="shared" si="188"/>
        <v>0</v>
      </c>
      <c r="T1460" s="30"/>
      <c r="U1460" s="22">
        <f t="shared" si="189"/>
        <v>0</v>
      </c>
      <c r="V1460" s="78">
        <f t="shared" si="193"/>
        <v>0</v>
      </c>
      <c r="W1460" s="22">
        <f t="shared" si="190"/>
        <v>0</v>
      </c>
      <c r="X1460" s="76"/>
      <c r="Y1460" s="22">
        <f>IF(OR(X1460="",X1460=ФИО!$Q$8),0,IF(COUNTIF(X:X,X1460)=1,0,1))</f>
        <v>0</v>
      </c>
      <c r="AA1460" s="2">
        <f>INDEX(ФИО!B:B,SUMIFS(ФИО!D:D,ФИО!Q:Q,БЮДЖЕТ!X1460))</f>
        <v>0</v>
      </c>
    </row>
    <row r="1461" spans="1:27" x14ac:dyDescent="0.25">
      <c r="A1461" s="1"/>
      <c r="B1461" s="5">
        <f t="shared" si="191"/>
        <v>1461</v>
      </c>
      <c r="C1461" s="5" t="str">
        <f t="shared" si="192"/>
        <v/>
      </c>
      <c r="D1461" s="99"/>
      <c r="E1461" s="103">
        <f>SUMIFS(ID!$H:$H,ID!$F:$F,$D1461)</f>
        <v>0</v>
      </c>
      <c r="F1461" s="99"/>
      <c r="G1461" s="103">
        <f>SUMIFS(ID!$L:$L,ID!$J:$J,$F1461)</f>
        <v>0</v>
      </c>
      <c r="H1461" s="99"/>
      <c r="I1461" s="103">
        <f>SUMIFS(ID!$P:$P,ID!$N:$N,$H1461)</f>
        <v>0</v>
      </c>
      <c r="J1461" s="99"/>
      <c r="K1461" s="103">
        <f>SUMIFS(ID!$T:$T,ID!$R:$R,$J1461)</f>
        <v>0</v>
      </c>
      <c r="L1461" s="99"/>
      <c r="M1461" s="103">
        <f>SUMIFS(ID!$X:$X,ID!$V:$V,$L1461)</f>
        <v>0</v>
      </c>
      <c r="N1461" s="99"/>
      <c r="O1461" s="103">
        <f>SUMIFS(ID!$AD:$AD,ID!$AB:$AB,$N1461)</f>
        <v>0</v>
      </c>
      <c r="P1461" s="99" t="str">
        <f t="shared" si="187"/>
        <v/>
      </c>
      <c r="Q1461" s="22">
        <f t="shared" si="186"/>
        <v>0</v>
      </c>
      <c r="R1461" s="30"/>
      <c r="S1461" s="22">
        <f t="shared" si="188"/>
        <v>0</v>
      </c>
      <c r="T1461" s="30"/>
      <c r="U1461" s="22">
        <f t="shared" si="189"/>
        <v>0</v>
      </c>
      <c r="V1461" s="78">
        <f t="shared" si="193"/>
        <v>0</v>
      </c>
      <c r="W1461" s="22">
        <f t="shared" si="190"/>
        <v>0</v>
      </c>
      <c r="X1461" s="76"/>
      <c r="Y1461" s="22">
        <f>IF(OR(X1461="",X1461=ФИО!$Q$8),0,IF(COUNTIF(X:X,X1461)=1,0,1))</f>
        <v>0</v>
      </c>
      <c r="AA1461" s="2">
        <f>INDEX(ФИО!B:B,SUMIFS(ФИО!D:D,ФИО!Q:Q,БЮДЖЕТ!X1461))</f>
        <v>0</v>
      </c>
    </row>
    <row r="1462" spans="1:27" x14ac:dyDescent="0.25">
      <c r="A1462" s="1"/>
      <c r="B1462" s="5">
        <f t="shared" si="191"/>
        <v>1462</v>
      </c>
      <c r="C1462" s="5" t="str">
        <f t="shared" si="192"/>
        <v/>
      </c>
      <c r="D1462" s="99"/>
      <c r="E1462" s="103">
        <f>SUMIFS(ID!$H:$H,ID!$F:$F,$D1462)</f>
        <v>0</v>
      </c>
      <c r="F1462" s="99"/>
      <c r="G1462" s="103">
        <f>SUMIFS(ID!$L:$L,ID!$J:$J,$F1462)</f>
        <v>0</v>
      </c>
      <c r="H1462" s="99"/>
      <c r="I1462" s="103">
        <f>SUMIFS(ID!$P:$P,ID!$N:$N,$H1462)</f>
        <v>0</v>
      </c>
      <c r="J1462" s="99"/>
      <c r="K1462" s="103">
        <f>SUMIFS(ID!$T:$T,ID!$R:$R,$J1462)</f>
        <v>0</v>
      </c>
      <c r="L1462" s="99"/>
      <c r="M1462" s="103">
        <f>SUMIFS(ID!$X:$X,ID!$V:$V,$L1462)</f>
        <v>0</v>
      </c>
      <c r="N1462" s="99"/>
      <c r="O1462" s="103">
        <f>SUMIFS(ID!$AD:$AD,ID!$AB:$AB,$N1462)</f>
        <v>0</v>
      </c>
      <c r="P1462" s="99" t="str">
        <f t="shared" si="187"/>
        <v/>
      </c>
      <c r="Q1462" s="22">
        <f t="shared" si="186"/>
        <v>0</v>
      </c>
      <c r="R1462" s="30"/>
      <c r="S1462" s="22">
        <f t="shared" si="188"/>
        <v>0</v>
      </c>
      <c r="T1462" s="30"/>
      <c r="U1462" s="22">
        <f t="shared" si="189"/>
        <v>0</v>
      </c>
      <c r="V1462" s="78">
        <f t="shared" si="193"/>
        <v>0</v>
      </c>
      <c r="W1462" s="22">
        <f t="shared" si="190"/>
        <v>0</v>
      </c>
      <c r="X1462" s="76"/>
      <c r="Y1462" s="22">
        <f>IF(OR(X1462="",X1462=ФИО!$Q$8),0,IF(COUNTIF(X:X,X1462)=1,0,1))</f>
        <v>0</v>
      </c>
      <c r="AA1462" s="2">
        <f>INDEX(ФИО!B:B,SUMIFS(ФИО!D:D,ФИО!Q:Q,БЮДЖЕТ!X1462))</f>
        <v>0</v>
      </c>
    </row>
    <row r="1463" spans="1:27" x14ac:dyDescent="0.25">
      <c r="A1463" s="1"/>
      <c r="B1463" s="5">
        <f t="shared" si="191"/>
        <v>1463</v>
      </c>
      <c r="C1463" s="5" t="str">
        <f t="shared" si="192"/>
        <v/>
      </c>
      <c r="D1463" s="99"/>
      <c r="E1463" s="103">
        <f>SUMIFS(ID!$H:$H,ID!$F:$F,$D1463)</f>
        <v>0</v>
      </c>
      <c r="F1463" s="99"/>
      <c r="G1463" s="103">
        <f>SUMIFS(ID!$L:$L,ID!$J:$J,$F1463)</f>
        <v>0</v>
      </c>
      <c r="H1463" s="99"/>
      <c r="I1463" s="103">
        <f>SUMIFS(ID!$P:$P,ID!$N:$N,$H1463)</f>
        <v>0</v>
      </c>
      <c r="J1463" s="99"/>
      <c r="K1463" s="103">
        <f>SUMIFS(ID!$T:$T,ID!$R:$R,$J1463)</f>
        <v>0</v>
      </c>
      <c r="L1463" s="99"/>
      <c r="M1463" s="103">
        <f>SUMIFS(ID!$X:$X,ID!$V:$V,$L1463)</f>
        <v>0</v>
      </c>
      <c r="N1463" s="99"/>
      <c r="O1463" s="103">
        <f>SUMIFS(ID!$AD:$AD,ID!$AB:$AB,$N1463)</f>
        <v>0</v>
      </c>
      <c r="P1463" s="99" t="str">
        <f t="shared" si="187"/>
        <v/>
      </c>
      <c r="Q1463" s="22">
        <f t="shared" si="186"/>
        <v>0</v>
      </c>
      <c r="R1463" s="30"/>
      <c r="S1463" s="22">
        <f t="shared" si="188"/>
        <v>0</v>
      </c>
      <c r="T1463" s="30"/>
      <c r="U1463" s="22">
        <f t="shared" si="189"/>
        <v>0</v>
      </c>
      <c r="V1463" s="78">
        <f t="shared" si="193"/>
        <v>0</v>
      </c>
      <c r="W1463" s="22">
        <f t="shared" si="190"/>
        <v>0</v>
      </c>
      <c r="X1463" s="76"/>
      <c r="Y1463" s="22">
        <f>IF(OR(X1463="",X1463=ФИО!$Q$8),0,IF(COUNTIF(X:X,X1463)=1,0,1))</f>
        <v>0</v>
      </c>
      <c r="AA1463" s="2">
        <f>INDEX(ФИО!B:B,SUMIFS(ФИО!D:D,ФИО!Q:Q,БЮДЖЕТ!X1463))</f>
        <v>0</v>
      </c>
    </row>
    <row r="1464" spans="1:27" x14ac:dyDescent="0.25">
      <c r="A1464" s="1"/>
      <c r="B1464" s="5">
        <f t="shared" si="191"/>
        <v>1464</v>
      </c>
      <c r="C1464" s="5" t="str">
        <f t="shared" si="192"/>
        <v/>
      </c>
      <c r="D1464" s="99"/>
      <c r="E1464" s="103">
        <f>SUMIFS(ID!$H:$H,ID!$F:$F,$D1464)</f>
        <v>0</v>
      </c>
      <c r="F1464" s="99"/>
      <c r="G1464" s="103">
        <f>SUMIFS(ID!$L:$L,ID!$J:$J,$F1464)</f>
        <v>0</v>
      </c>
      <c r="H1464" s="99"/>
      <c r="I1464" s="103">
        <f>SUMIFS(ID!$P:$P,ID!$N:$N,$H1464)</f>
        <v>0</v>
      </c>
      <c r="J1464" s="99"/>
      <c r="K1464" s="103">
        <f>SUMIFS(ID!$T:$T,ID!$R:$R,$J1464)</f>
        <v>0</v>
      </c>
      <c r="L1464" s="99"/>
      <c r="M1464" s="103">
        <f>SUMIFS(ID!$X:$X,ID!$V:$V,$L1464)</f>
        <v>0</v>
      </c>
      <c r="N1464" s="99"/>
      <c r="O1464" s="103">
        <f>SUMIFS(ID!$AD:$AD,ID!$AB:$AB,$N1464)</f>
        <v>0</v>
      </c>
      <c r="P1464" s="99" t="str">
        <f t="shared" si="187"/>
        <v/>
      </c>
      <c r="Q1464" s="22">
        <f t="shared" si="186"/>
        <v>0</v>
      </c>
      <c r="R1464" s="30"/>
      <c r="S1464" s="22">
        <f t="shared" si="188"/>
        <v>0</v>
      </c>
      <c r="T1464" s="30"/>
      <c r="U1464" s="22">
        <f t="shared" si="189"/>
        <v>0</v>
      </c>
      <c r="V1464" s="78">
        <f t="shared" si="193"/>
        <v>0</v>
      </c>
      <c r="W1464" s="22">
        <f t="shared" si="190"/>
        <v>0</v>
      </c>
      <c r="X1464" s="76"/>
      <c r="Y1464" s="22">
        <f>IF(OR(X1464="",X1464=ФИО!$Q$8),0,IF(COUNTIF(X:X,X1464)=1,0,1))</f>
        <v>0</v>
      </c>
      <c r="AA1464" s="2">
        <f>INDEX(ФИО!B:B,SUMIFS(ФИО!D:D,ФИО!Q:Q,БЮДЖЕТ!X1464))</f>
        <v>0</v>
      </c>
    </row>
    <row r="1465" spans="1:27" x14ac:dyDescent="0.25">
      <c r="A1465" s="1"/>
      <c r="B1465" s="5">
        <f t="shared" si="191"/>
        <v>1465</v>
      </c>
      <c r="C1465" s="5" t="str">
        <f t="shared" si="192"/>
        <v/>
      </c>
      <c r="D1465" s="99"/>
      <c r="E1465" s="103">
        <f>SUMIFS(ID!$H:$H,ID!$F:$F,$D1465)</f>
        <v>0</v>
      </c>
      <c r="F1465" s="99"/>
      <c r="G1465" s="103">
        <f>SUMIFS(ID!$L:$L,ID!$J:$J,$F1465)</f>
        <v>0</v>
      </c>
      <c r="H1465" s="99"/>
      <c r="I1465" s="103">
        <f>SUMIFS(ID!$P:$P,ID!$N:$N,$H1465)</f>
        <v>0</v>
      </c>
      <c r="J1465" s="99"/>
      <c r="K1465" s="103">
        <f>SUMIFS(ID!$T:$T,ID!$R:$R,$J1465)</f>
        <v>0</v>
      </c>
      <c r="L1465" s="99"/>
      <c r="M1465" s="103">
        <f>SUMIFS(ID!$X:$X,ID!$V:$V,$L1465)</f>
        <v>0</v>
      </c>
      <c r="N1465" s="99"/>
      <c r="O1465" s="103">
        <f>SUMIFS(ID!$AD:$AD,ID!$AB:$AB,$N1465)</f>
        <v>0</v>
      </c>
      <c r="P1465" s="99" t="str">
        <f t="shared" si="187"/>
        <v/>
      </c>
      <c r="Q1465" s="22">
        <f t="shared" si="186"/>
        <v>0</v>
      </c>
      <c r="R1465" s="30"/>
      <c r="S1465" s="22">
        <f t="shared" si="188"/>
        <v>0</v>
      </c>
      <c r="T1465" s="30"/>
      <c r="U1465" s="22">
        <f t="shared" si="189"/>
        <v>0</v>
      </c>
      <c r="V1465" s="78">
        <f t="shared" si="193"/>
        <v>0</v>
      </c>
      <c r="W1465" s="22">
        <f t="shared" si="190"/>
        <v>0</v>
      </c>
      <c r="X1465" s="76"/>
      <c r="Y1465" s="22">
        <f>IF(OR(X1465="",X1465=ФИО!$Q$8),0,IF(COUNTIF(X:X,X1465)=1,0,1))</f>
        <v>0</v>
      </c>
      <c r="AA1465" s="2">
        <f>INDEX(ФИО!B:B,SUMIFS(ФИО!D:D,ФИО!Q:Q,БЮДЖЕТ!X1465))</f>
        <v>0</v>
      </c>
    </row>
    <row r="1466" spans="1:27" x14ac:dyDescent="0.25">
      <c r="A1466" s="1"/>
      <c r="B1466" s="5">
        <f t="shared" si="191"/>
        <v>1466</v>
      </c>
      <c r="C1466" s="5" t="str">
        <f t="shared" si="192"/>
        <v/>
      </c>
      <c r="D1466" s="99"/>
      <c r="E1466" s="103">
        <f>SUMIFS(ID!$H:$H,ID!$F:$F,$D1466)</f>
        <v>0</v>
      </c>
      <c r="F1466" s="99"/>
      <c r="G1466" s="103">
        <f>SUMIFS(ID!$L:$L,ID!$J:$J,$F1466)</f>
        <v>0</v>
      </c>
      <c r="H1466" s="99"/>
      <c r="I1466" s="103">
        <f>SUMIFS(ID!$P:$P,ID!$N:$N,$H1466)</f>
        <v>0</v>
      </c>
      <c r="J1466" s="99"/>
      <c r="K1466" s="103">
        <f>SUMIFS(ID!$T:$T,ID!$R:$R,$J1466)</f>
        <v>0</v>
      </c>
      <c r="L1466" s="99"/>
      <c r="M1466" s="103">
        <f>SUMIFS(ID!$X:$X,ID!$V:$V,$L1466)</f>
        <v>0</v>
      </c>
      <c r="N1466" s="99"/>
      <c r="O1466" s="103">
        <f>SUMIFS(ID!$AD:$AD,ID!$AB:$AB,$N1466)</f>
        <v>0</v>
      </c>
      <c r="P1466" s="99" t="str">
        <f t="shared" si="187"/>
        <v/>
      </c>
      <c r="Q1466" s="22">
        <f t="shared" si="186"/>
        <v>0</v>
      </c>
      <c r="R1466" s="30"/>
      <c r="S1466" s="22">
        <f t="shared" si="188"/>
        <v>0</v>
      </c>
      <c r="T1466" s="30"/>
      <c r="U1466" s="22">
        <f t="shared" si="189"/>
        <v>0</v>
      </c>
      <c r="V1466" s="78">
        <f t="shared" si="193"/>
        <v>0</v>
      </c>
      <c r="W1466" s="22">
        <f t="shared" si="190"/>
        <v>0</v>
      </c>
      <c r="X1466" s="76"/>
      <c r="Y1466" s="22">
        <f>IF(OR(X1466="",X1466=ФИО!$Q$8),0,IF(COUNTIF(X:X,X1466)=1,0,1))</f>
        <v>0</v>
      </c>
      <c r="AA1466" s="2">
        <f>INDEX(ФИО!B:B,SUMIFS(ФИО!D:D,ФИО!Q:Q,БЮДЖЕТ!X1466))</f>
        <v>0</v>
      </c>
    </row>
    <row r="1467" spans="1:27" x14ac:dyDescent="0.25">
      <c r="A1467" s="1"/>
      <c r="B1467" s="5">
        <f t="shared" si="191"/>
        <v>1467</v>
      </c>
      <c r="C1467" s="5" t="str">
        <f t="shared" si="192"/>
        <v/>
      </c>
      <c r="D1467" s="99"/>
      <c r="E1467" s="103">
        <f>SUMIFS(ID!$H:$H,ID!$F:$F,$D1467)</f>
        <v>0</v>
      </c>
      <c r="F1467" s="99"/>
      <c r="G1467" s="103">
        <f>SUMIFS(ID!$L:$L,ID!$J:$J,$F1467)</f>
        <v>0</v>
      </c>
      <c r="H1467" s="99"/>
      <c r="I1467" s="103">
        <f>SUMIFS(ID!$P:$P,ID!$N:$N,$H1467)</f>
        <v>0</v>
      </c>
      <c r="J1467" s="99"/>
      <c r="K1467" s="103">
        <f>SUMIFS(ID!$T:$T,ID!$R:$R,$J1467)</f>
        <v>0</v>
      </c>
      <c r="L1467" s="99"/>
      <c r="M1467" s="103">
        <f>SUMIFS(ID!$X:$X,ID!$V:$V,$L1467)</f>
        <v>0</v>
      </c>
      <c r="N1467" s="99"/>
      <c r="O1467" s="103">
        <f>SUMIFS(ID!$AD:$AD,ID!$AB:$AB,$N1467)</f>
        <v>0</v>
      </c>
      <c r="P1467" s="99" t="str">
        <f t="shared" si="187"/>
        <v/>
      </c>
      <c r="Q1467" s="22">
        <f t="shared" si="186"/>
        <v>0</v>
      </c>
      <c r="R1467" s="30"/>
      <c r="S1467" s="22">
        <f t="shared" si="188"/>
        <v>0</v>
      </c>
      <c r="T1467" s="30"/>
      <c r="U1467" s="22">
        <f t="shared" si="189"/>
        <v>0</v>
      </c>
      <c r="V1467" s="78">
        <f t="shared" si="193"/>
        <v>0</v>
      </c>
      <c r="W1467" s="22">
        <f t="shared" si="190"/>
        <v>0</v>
      </c>
      <c r="X1467" s="76"/>
      <c r="Y1467" s="22">
        <f>IF(OR(X1467="",X1467=ФИО!$Q$8),0,IF(COUNTIF(X:X,X1467)=1,0,1))</f>
        <v>0</v>
      </c>
      <c r="AA1467" s="2">
        <f>INDEX(ФИО!B:B,SUMIFS(ФИО!D:D,ФИО!Q:Q,БЮДЖЕТ!X1467))</f>
        <v>0</v>
      </c>
    </row>
    <row r="1468" spans="1:27" x14ac:dyDescent="0.25">
      <c r="A1468" s="1"/>
      <c r="B1468" s="5">
        <f t="shared" si="191"/>
        <v>1468</v>
      </c>
      <c r="C1468" s="5" t="str">
        <f t="shared" si="192"/>
        <v/>
      </c>
      <c r="D1468" s="99"/>
      <c r="E1468" s="103">
        <f>SUMIFS(ID!$H:$H,ID!$F:$F,$D1468)</f>
        <v>0</v>
      </c>
      <c r="F1468" s="99"/>
      <c r="G1468" s="103">
        <f>SUMIFS(ID!$L:$L,ID!$J:$J,$F1468)</f>
        <v>0</v>
      </c>
      <c r="H1468" s="99"/>
      <c r="I1468" s="103">
        <f>SUMIFS(ID!$P:$P,ID!$N:$N,$H1468)</f>
        <v>0</v>
      </c>
      <c r="J1468" s="99"/>
      <c r="K1468" s="103">
        <f>SUMIFS(ID!$T:$T,ID!$R:$R,$J1468)</f>
        <v>0</v>
      </c>
      <c r="L1468" s="99"/>
      <c r="M1468" s="103">
        <f>SUMIFS(ID!$X:$X,ID!$V:$V,$L1468)</f>
        <v>0</v>
      </c>
      <c r="N1468" s="99"/>
      <c r="O1468" s="103">
        <f>SUMIFS(ID!$AD:$AD,ID!$AB:$AB,$N1468)</f>
        <v>0</v>
      </c>
      <c r="P1468" s="99" t="str">
        <f t="shared" si="187"/>
        <v/>
      </c>
      <c r="Q1468" s="22">
        <f t="shared" si="186"/>
        <v>0</v>
      </c>
      <c r="R1468" s="30"/>
      <c r="S1468" s="22">
        <f t="shared" si="188"/>
        <v>0</v>
      </c>
      <c r="T1468" s="30"/>
      <c r="U1468" s="22">
        <f t="shared" si="189"/>
        <v>0</v>
      </c>
      <c r="V1468" s="78">
        <f t="shared" si="193"/>
        <v>0</v>
      </c>
      <c r="W1468" s="22">
        <f t="shared" si="190"/>
        <v>0</v>
      </c>
      <c r="X1468" s="76"/>
      <c r="Y1468" s="22">
        <f>IF(OR(X1468="",X1468=ФИО!$Q$8),0,IF(COUNTIF(X:X,X1468)=1,0,1))</f>
        <v>0</v>
      </c>
      <c r="AA1468" s="2">
        <f>INDEX(ФИО!B:B,SUMIFS(ФИО!D:D,ФИО!Q:Q,БЮДЖЕТ!X1468))</f>
        <v>0</v>
      </c>
    </row>
    <row r="1469" spans="1:27" x14ac:dyDescent="0.25">
      <c r="A1469" s="1"/>
      <c r="B1469" s="5">
        <f t="shared" si="191"/>
        <v>1469</v>
      </c>
      <c r="C1469" s="5" t="str">
        <f t="shared" si="192"/>
        <v/>
      </c>
      <c r="D1469" s="99"/>
      <c r="E1469" s="103">
        <f>SUMIFS(ID!$H:$H,ID!$F:$F,$D1469)</f>
        <v>0</v>
      </c>
      <c r="F1469" s="99"/>
      <c r="G1469" s="103">
        <f>SUMIFS(ID!$L:$L,ID!$J:$J,$F1469)</f>
        <v>0</v>
      </c>
      <c r="H1469" s="99"/>
      <c r="I1469" s="103">
        <f>SUMIFS(ID!$P:$P,ID!$N:$N,$H1469)</f>
        <v>0</v>
      </c>
      <c r="J1469" s="99"/>
      <c r="K1469" s="103">
        <f>SUMIFS(ID!$T:$T,ID!$R:$R,$J1469)</f>
        <v>0</v>
      </c>
      <c r="L1469" s="99"/>
      <c r="M1469" s="103">
        <f>SUMIFS(ID!$X:$X,ID!$V:$V,$L1469)</f>
        <v>0</v>
      </c>
      <c r="N1469" s="99"/>
      <c r="O1469" s="103">
        <f>SUMIFS(ID!$AD:$AD,ID!$AB:$AB,$N1469)</f>
        <v>0</v>
      </c>
      <c r="P1469" s="99" t="str">
        <f t="shared" si="187"/>
        <v/>
      </c>
      <c r="Q1469" s="22">
        <f t="shared" si="186"/>
        <v>0</v>
      </c>
      <c r="R1469" s="30"/>
      <c r="S1469" s="22">
        <f t="shared" si="188"/>
        <v>0</v>
      </c>
      <c r="T1469" s="30"/>
      <c r="U1469" s="22">
        <f t="shared" si="189"/>
        <v>0</v>
      </c>
      <c r="V1469" s="78">
        <f t="shared" si="193"/>
        <v>0</v>
      </c>
      <c r="W1469" s="22">
        <f t="shared" si="190"/>
        <v>0</v>
      </c>
      <c r="X1469" s="76"/>
      <c r="Y1469" s="22">
        <f>IF(OR(X1469="",X1469=ФИО!$Q$8),0,IF(COUNTIF(X:X,X1469)=1,0,1))</f>
        <v>0</v>
      </c>
      <c r="AA1469" s="2">
        <f>INDEX(ФИО!B:B,SUMIFS(ФИО!D:D,ФИО!Q:Q,БЮДЖЕТ!X1469))</f>
        <v>0</v>
      </c>
    </row>
    <row r="1470" spans="1:27" x14ac:dyDescent="0.25">
      <c r="A1470" s="1"/>
      <c r="B1470" s="5">
        <f t="shared" si="191"/>
        <v>1470</v>
      </c>
      <c r="C1470" s="5" t="str">
        <f t="shared" si="192"/>
        <v/>
      </c>
      <c r="D1470" s="99"/>
      <c r="E1470" s="103">
        <f>SUMIFS(ID!$H:$H,ID!$F:$F,$D1470)</f>
        <v>0</v>
      </c>
      <c r="F1470" s="99"/>
      <c r="G1470" s="103">
        <f>SUMIFS(ID!$L:$L,ID!$J:$J,$F1470)</f>
        <v>0</v>
      </c>
      <c r="H1470" s="99"/>
      <c r="I1470" s="103">
        <f>SUMIFS(ID!$P:$P,ID!$N:$N,$H1470)</f>
        <v>0</v>
      </c>
      <c r="J1470" s="99"/>
      <c r="K1470" s="103">
        <f>SUMIFS(ID!$T:$T,ID!$R:$R,$J1470)</f>
        <v>0</v>
      </c>
      <c r="L1470" s="99"/>
      <c r="M1470" s="103">
        <f>SUMIFS(ID!$X:$X,ID!$V:$V,$L1470)</f>
        <v>0</v>
      </c>
      <c r="N1470" s="99"/>
      <c r="O1470" s="103">
        <f>SUMIFS(ID!$AD:$AD,ID!$AB:$AB,$N1470)</f>
        <v>0</v>
      </c>
      <c r="P1470" s="99" t="str">
        <f t="shared" si="187"/>
        <v/>
      </c>
      <c r="Q1470" s="22">
        <f t="shared" si="186"/>
        <v>0</v>
      </c>
      <c r="R1470" s="30"/>
      <c r="S1470" s="22">
        <f t="shared" si="188"/>
        <v>0</v>
      </c>
      <c r="T1470" s="30"/>
      <c r="U1470" s="22">
        <f t="shared" si="189"/>
        <v>0</v>
      </c>
      <c r="V1470" s="78">
        <f t="shared" si="193"/>
        <v>0</v>
      </c>
      <c r="W1470" s="22">
        <f t="shared" si="190"/>
        <v>0</v>
      </c>
      <c r="X1470" s="76"/>
      <c r="Y1470" s="22">
        <f>IF(OR(X1470="",X1470=ФИО!$Q$8),0,IF(COUNTIF(X:X,X1470)=1,0,1))</f>
        <v>0</v>
      </c>
      <c r="AA1470" s="2">
        <f>INDEX(ФИО!B:B,SUMIFS(ФИО!D:D,ФИО!Q:Q,БЮДЖЕТ!X1470))</f>
        <v>0</v>
      </c>
    </row>
    <row r="1471" spans="1:27" x14ac:dyDescent="0.25">
      <c r="A1471" s="1"/>
      <c r="B1471" s="5">
        <f t="shared" si="191"/>
        <v>1471</v>
      </c>
      <c r="C1471" s="5" t="str">
        <f t="shared" si="192"/>
        <v/>
      </c>
      <c r="D1471" s="99"/>
      <c r="E1471" s="103">
        <f>SUMIFS(ID!$H:$H,ID!$F:$F,$D1471)</f>
        <v>0</v>
      </c>
      <c r="F1471" s="99"/>
      <c r="G1471" s="103">
        <f>SUMIFS(ID!$L:$L,ID!$J:$J,$F1471)</f>
        <v>0</v>
      </c>
      <c r="H1471" s="99"/>
      <c r="I1471" s="103">
        <f>SUMIFS(ID!$P:$P,ID!$N:$N,$H1471)</f>
        <v>0</v>
      </c>
      <c r="J1471" s="99"/>
      <c r="K1471" s="103">
        <f>SUMIFS(ID!$T:$T,ID!$R:$R,$J1471)</f>
        <v>0</v>
      </c>
      <c r="L1471" s="99"/>
      <c r="M1471" s="103">
        <f>SUMIFS(ID!$X:$X,ID!$V:$V,$L1471)</f>
        <v>0</v>
      </c>
      <c r="N1471" s="99"/>
      <c r="O1471" s="103">
        <f>SUMIFS(ID!$AD:$AD,ID!$AB:$AB,$N1471)</f>
        <v>0</v>
      </c>
      <c r="P1471" s="99" t="str">
        <f t="shared" si="187"/>
        <v/>
      </c>
      <c r="Q1471" s="22">
        <f t="shared" si="186"/>
        <v>0</v>
      </c>
      <c r="R1471" s="30"/>
      <c r="S1471" s="22">
        <f t="shared" si="188"/>
        <v>0</v>
      </c>
      <c r="T1471" s="30"/>
      <c r="U1471" s="22">
        <f t="shared" si="189"/>
        <v>0</v>
      </c>
      <c r="V1471" s="78">
        <f t="shared" si="193"/>
        <v>0</v>
      </c>
      <c r="W1471" s="22">
        <f t="shared" si="190"/>
        <v>0</v>
      </c>
      <c r="X1471" s="76"/>
      <c r="Y1471" s="22">
        <f>IF(OR(X1471="",X1471=ФИО!$Q$8),0,IF(COUNTIF(X:X,X1471)=1,0,1))</f>
        <v>0</v>
      </c>
      <c r="AA1471" s="2">
        <f>INDEX(ФИО!B:B,SUMIFS(ФИО!D:D,ФИО!Q:Q,БЮДЖЕТ!X1471))</f>
        <v>0</v>
      </c>
    </row>
    <row r="1472" spans="1:27" x14ac:dyDescent="0.25">
      <c r="A1472" s="1"/>
      <c r="B1472" s="5">
        <f t="shared" si="191"/>
        <v>1472</v>
      </c>
      <c r="C1472" s="5" t="str">
        <f t="shared" si="192"/>
        <v/>
      </c>
      <c r="D1472" s="99"/>
      <c r="E1472" s="103">
        <f>SUMIFS(ID!$H:$H,ID!$F:$F,$D1472)</f>
        <v>0</v>
      </c>
      <c r="F1472" s="99"/>
      <c r="G1472" s="103">
        <f>SUMIFS(ID!$L:$L,ID!$J:$J,$F1472)</f>
        <v>0</v>
      </c>
      <c r="H1472" s="99"/>
      <c r="I1472" s="103">
        <f>SUMIFS(ID!$P:$P,ID!$N:$N,$H1472)</f>
        <v>0</v>
      </c>
      <c r="J1472" s="99"/>
      <c r="K1472" s="103">
        <f>SUMIFS(ID!$T:$T,ID!$R:$R,$J1472)</f>
        <v>0</v>
      </c>
      <c r="L1472" s="99"/>
      <c r="M1472" s="103">
        <f>SUMIFS(ID!$X:$X,ID!$V:$V,$L1472)</f>
        <v>0</v>
      </c>
      <c r="N1472" s="99"/>
      <c r="O1472" s="103">
        <f>SUMIFS(ID!$AD:$AD,ID!$AB:$AB,$N1472)</f>
        <v>0</v>
      </c>
      <c r="P1472" s="99" t="str">
        <f t="shared" si="187"/>
        <v/>
      </c>
      <c r="Q1472" s="22">
        <f t="shared" si="186"/>
        <v>0</v>
      </c>
      <c r="R1472" s="30"/>
      <c r="S1472" s="22">
        <f t="shared" si="188"/>
        <v>0</v>
      </c>
      <c r="T1472" s="30"/>
      <c r="U1472" s="22">
        <f t="shared" si="189"/>
        <v>0</v>
      </c>
      <c r="V1472" s="78">
        <f t="shared" si="193"/>
        <v>0</v>
      </c>
      <c r="W1472" s="22">
        <f t="shared" si="190"/>
        <v>0</v>
      </c>
      <c r="X1472" s="76"/>
      <c r="Y1472" s="22">
        <f>IF(OR(X1472="",X1472=ФИО!$Q$8),0,IF(COUNTIF(X:X,X1472)=1,0,1))</f>
        <v>0</v>
      </c>
      <c r="AA1472" s="2">
        <f>INDEX(ФИО!B:B,SUMIFS(ФИО!D:D,ФИО!Q:Q,БЮДЖЕТ!X1472))</f>
        <v>0</v>
      </c>
    </row>
    <row r="1473" spans="1:27" x14ac:dyDescent="0.25">
      <c r="A1473" s="1"/>
      <c r="B1473" s="5">
        <f t="shared" si="191"/>
        <v>1473</v>
      </c>
      <c r="C1473" s="5" t="str">
        <f t="shared" si="192"/>
        <v/>
      </c>
      <c r="D1473" s="99"/>
      <c r="E1473" s="103">
        <f>SUMIFS(ID!$H:$H,ID!$F:$F,$D1473)</f>
        <v>0</v>
      </c>
      <c r="F1473" s="99"/>
      <c r="G1473" s="103">
        <f>SUMIFS(ID!$L:$L,ID!$J:$J,$F1473)</f>
        <v>0</v>
      </c>
      <c r="H1473" s="99"/>
      <c r="I1473" s="103">
        <f>SUMIFS(ID!$P:$P,ID!$N:$N,$H1473)</f>
        <v>0</v>
      </c>
      <c r="J1473" s="99"/>
      <c r="K1473" s="103">
        <f>SUMIFS(ID!$T:$T,ID!$R:$R,$J1473)</f>
        <v>0</v>
      </c>
      <c r="L1473" s="99"/>
      <c r="M1473" s="103">
        <f>SUMIFS(ID!$X:$X,ID!$V:$V,$L1473)</f>
        <v>0</v>
      </c>
      <c r="N1473" s="99"/>
      <c r="O1473" s="103">
        <f>SUMIFS(ID!$AD:$AD,ID!$AB:$AB,$N1473)</f>
        <v>0</v>
      </c>
      <c r="P1473" s="99" t="str">
        <f t="shared" si="187"/>
        <v/>
      </c>
      <c r="Q1473" s="22">
        <f t="shared" si="186"/>
        <v>0</v>
      </c>
      <c r="R1473" s="30"/>
      <c r="S1473" s="22">
        <f t="shared" si="188"/>
        <v>0</v>
      </c>
      <c r="T1473" s="30"/>
      <c r="U1473" s="22">
        <f t="shared" si="189"/>
        <v>0</v>
      </c>
      <c r="V1473" s="78">
        <f t="shared" si="193"/>
        <v>0</v>
      </c>
      <c r="W1473" s="22">
        <f t="shared" si="190"/>
        <v>0</v>
      </c>
      <c r="X1473" s="76"/>
      <c r="Y1473" s="22">
        <f>IF(OR(X1473="",X1473=ФИО!$Q$8),0,IF(COUNTIF(X:X,X1473)=1,0,1))</f>
        <v>0</v>
      </c>
      <c r="AA1473" s="2">
        <f>INDEX(ФИО!B:B,SUMIFS(ФИО!D:D,ФИО!Q:Q,БЮДЖЕТ!X1473))</f>
        <v>0</v>
      </c>
    </row>
    <row r="1474" spans="1:27" x14ac:dyDescent="0.25">
      <c r="A1474" s="1"/>
      <c r="B1474" s="5">
        <f t="shared" si="191"/>
        <v>1474</v>
      </c>
      <c r="C1474" s="5" t="str">
        <f t="shared" si="192"/>
        <v/>
      </c>
      <c r="D1474" s="99"/>
      <c r="E1474" s="103">
        <f>SUMIFS(ID!$H:$H,ID!$F:$F,$D1474)</f>
        <v>0</v>
      </c>
      <c r="F1474" s="99"/>
      <c r="G1474" s="103">
        <f>SUMIFS(ID!$L:$L,ID!$J:$J,$F1474)</f>
        <v>0</v>
      </c>
      <c r="H1474" s="99"/>
      <c r="I1474" s="103">
        <f>SUMIFS(ID!$P:$P,ID!$N:$N,$H1474)</f>
        <v>0</v>
      </c>
      <c r="J1474" s="99"/>
      <c r="K1474" s="103">
        <f>SUMIFS(ID!$T:$T,ID!$R:$R,$J1474)</f>
        <v>0</v>
      </c>
      <c r="L1474" s="99"/>
      <c r="M1474" s="103">
        <f>SUMIFS(ID!$X:$X,ID!$V:$V,$L1474)</f>
        <v>0</v>
      </c>
      <c r="N1474" s="99"/>
      <c r="O1474" s="103">
        <f>SUMIFS(ID!$AD:$AD,ID!$AB:$AB,$N1474)</f>
        <v>0</v>
      </c>
      <c r="P1474" s="99" t="str">
        <f t="shared" si="187"/>
        <v/>
      </c>
      <c r="Q1474" s="22">
        <f t="shared" si="186"/>
        <v>0</v>
      </c>
      <c r="R1474" s="30"/>
      <c r="S1474" s="22">
        <f t="shared" si="188"/>
        <v>0</v>
      </c>
      <c r="T1474" s="30"/>
      <c r="U1474" s="22">
        <f t="shared" si="189"/>
        <v>0</v>
      </c>
      <c r="V1474" s="78">
        <f t="shared" si="193"/>
        <v>0</v>
      </c>
      <c r="W1474" s="22">
        <f t="shared" si="190"/>
        <v>0</v>
      </c>
      <c r="X1474" s="76"/>
      <c r="Y1474" s="22">
        <f>IF(OR(X1474="",X1474=ФИО!$Q$8),0,IF(COUNTIF(X:X,X1474)=1,0,1))</f>
        <v>0</v>
      </c>
      <c r="AA1474" s="2">
        <f>INDEX(ФИО!B:B,SUMIFS(ФИО!D:D,ФИО!Q:Q,БЮДЖЕТ!X1474))</f>
        <v>0</v>
      </c>
    </row>
    <row r="1475" spans="1:27" x14ac:dyDescent="0.25">
      <c r="A1475" s="1"/>
      <c r="B1475" s="5">
        <f t="shared" si="191"/>
        <v>1475</v>
      </c>
      <c r="C1475" s="5" t="str">
        <f t="shared" si="192"/>
        <v/>
      </c>
      <c r="D1475" s="99"/>
      <c r="E1475" s="103">
        <f>SUMIFS(ID!$H:$H,ID!$F:$F,$D1475)</f>
        <v>0</v>
      </c>
      <c r="F1475" s="99"/>
      <c r="G1475" s="103">
        <f>SUMIFS(ID!$L:$L,ID!$J:$J,$F1475)</f>
        <v>0</v>
      </c>
      <c r="H1475" s="99"/>
      <c r="I1475" s="103">
        <f>SUMIFS(ID!$P:$P,ID!$N:$N,$H1475)</f>
        <v>0</v>
      </c>
      <c r="J1475" s="99"/>
      <c r="K1475" s="103">
        <f>SUMIFS(ID!$T:$T,ID!$R:$R,$J1475)</f>
        <v>0</v>
      </c>
      <c r="L1475" s="99"/>
      <c r="M1475" s="103">
        <f>SUMIFS(ID!$X:$X,ID!$V:$V,$L1475)</f>
        <v>0</v>
      </c>
      <c r="N1475" s="99"/>
      <c r="O1475" s="103">
        <f>SUMIFS(ID!$AD:$AD,ID!$AB:$AB,$N1475)</f>
        <v>0</v>
      </c>
      <c r="P1475" s="99" t="str">
        <f t="shared" si="187"/>
        <v/>
      </c>
      <c r="Q1475" s="22">
        <f t="shared" si="186"/>
        <v>0</v>
      </c>
      <c r="R1475" s="30"/>
      <c r="S1475" s="22">
        <f t="shared" si="188"/>
        <v>0</v>
      </c>
      <c r="T1475" s="30"/>
      <c r="U1475" s="22">
        <f t="shared" si="189"/>
        <v>0</v>
      </c>
      <c r="V1475" s="78">
        <f t="shared" si="193"/>
        <v>0</v>
      </c>
      <c r="W1475" s="22">
        <f t="shared" si="190"/>
        <v>0</v>
      </c>
      <c r="X1475" s="76"/>
      <c r="Y1475" s="22">
        <f>IF(OR(X1475="",X1475=ФИО!$Q$8),0,IF(COUNTIF(X:X,X1475)=1,0,1))</f>
        <v>0</v>
      </c>
      <c r="AA1475" s="2">
        <f>INDEX(ФИО!B:B,SUMIFS(ФИО!D:D,ФИО!Q:Q,БЮДЖЕТ!X1475))</f>
        <v>0</v>
      </c>
    </row>
    <row r="1476" spans="1:27" x14ac:dyDescent="0.25">
      <c r="A1476" s="1"/>
      <c r="B1476" s="5">
        <f t="shared" si="191"/>
        <v>1476</v>
      </c>
      <c r="C1476" s="5" t="str">
        <f t="shared" si="192"/>
        <v/>
      </c>
      <c r="D1476" s="99"/>
      <c r="E1476" s="103">
        <f>SUMIFS(ID!$H:$H,ID!$F:$F,$D1476)</f>
        <v>0</v>
      </c>
      <c r="F1476" s="99"/>
      <c r="G1476" s="103">
        <f>SUMIFS(ID!$L:$L,ID!$J:$J,$F1476)</f>
        <v>0</v>
      </c>
      <c r="H1476" s="99"/>
      <c r="I1476" s="103">
        <f>SUMIFS(ID!$P:$P,ID!$N:$N,$H1476)</f>
        <v>0</v>
      </c>
      <c r="J1476" s="99"/>
      <c r="K1476" s="103">
        <f>SUMIFS(ID!$T:$T,ID!$R:$R,$J1476)</f>
        <v>0</v>
      </c>
      <c r="L1476" s="99"/>
      <c r="M1476" s="103">
        <f>SUMIFS(ID!$X:$X,ID!$V:$V,$L1476)</f>
        <v>0</v>
      </c>
      <c r="N1476" s="99"/>
      <c r="O1476" s="103">
        <f>SUMIFS(ID!$AD:$AD,ID!$AB:$AB,$N1476)</f>
        <v>0</v>
      </c>
      <c r="P1476" s="99" t="str">
        <f t="shared" si="187"/>
        <v/>
      </c>
      <c r="Q1476" s="22">
        <f t="shared" si="186"/>
        <v>0</v>
      </c>
      <c r="R1476" s="30"/>
      <c r="S1476" s="22">
        <f t="shared" si="188"/>
        <v>0</v>
      </c>
      <c r="T1476" s="30"/>
      <c r="U1476" s="22">
        <f t="shared" si="189"/>
        <v>0</v>
      </c>
      <c r="V1476" s="78">
        <f t="shared" si="193"/>
        <v>0</v>
      </c>
      <c r="W1476" s="22">
        <f t="shared" si="190"/>
        <v>0</v>
      </c>
      <c r="X1476" s="76"/>
      <c r="Y1476" s="22">
        <f>IF(OR(X1476="",X1476=ФИО!$Q$8),0,IF(COUNTIF(X:X,X1476)=1,0,1))</f>
        <v>0</v>
      </c>
      <c r="AA1476" s="2">
        <f>INDEX(ФИО!B:B,SUMIFS(ФИО!D:D,ФИО!Q:Q,БЮДЖЕТ!X1476))</f>
        <v>0</v>
      </c>
    </row>
    <row r="1477" spans="1:27" x14ac:dyDescent="0.25">
      <c r="A1477" s="1"/>
      <c r="B1477" s="5">
        <f t="shared" si="191"/>
        <v>1477</v>
      </c>
      <c r="C1477" s="5" t="str">
        <f t="shared" si="192"/>
        <v/>
      </c>
      <c r="D1477" s="99"/>
      <c r="E1477" s="103">
        <f>SUMIFS(ID!$H:$H,ID!$F:$F,$D1477)</f>
        <v>0</v>
      </c>
      <c r="F1477" s="99"/>
      <c r="G1477" s="103">
        <f>SUMIFS(ID!$L:$L,ID!$J:$J,$F1477)</f>
        <v>0</v>
      </c>
      <c r="H1477" s="99"/>
      <c r="I1477" s="103">
        <f>SUMIFS(ID!$P:$P,ID!$N:$N,$H1477)</f>
        <v>0</v>
      </c>
      <c r="J1477" s="99"/>
      <c r="K1477" s="103">
        <f>SUMIFS(ID!$T:$T,ID!$R:$R,$J1477)</f>
        <v>0</v>
      </c>
      <c r="L1477" s="99"/>
      <c r="M1477" s="103">
        <f>SUMIFS(ID!$X:$X,ID!$V:$V,$L1477)</f>
        <v>0</v>
      </c>
      <c r="N1477" s="99"/>
      <c r="O1477" s="103">
        <f>SUMIFS(ID!$AD:$AD,ID!$AB:$AB,$N1477)</f>
        <v>0</v>
      </c>
      <c r="P1477" s="99" t="str">
        <f t="shared" si="187"/>
        <v/>
      </c>
      <c r="Q1477" s="22">
        <f t="shared" si="186"/>
        <v>0</v>
      </c>
      <c r="R1477" s="30"/>
      <c r="S1477" s="22">
        <f t="shared" si="188"/>
        <v>0</v>
      </c>
      <c r="T1477" s="30"/>
      <c r="U1477" s="22">
        <f t="shared" si="189"/>
        <v>0</v>
      </c>
      <c r="V1477" s="78">
        <f t="shared" si="193"/>
        <v>0</v>
      </c>
      <c r="W1477" s="22">
        <f t="shared" si="190"/>
        <v>0</v>
      </c>
      <c r="X1477" s="76"/>
      <c r="Y1477" s="22">
        <f>IF(OR(X1477="",X1477=ФИО!$Q$8),0,IF(COUNTIF(X:X,X1477)=1,0,1))</f>
        <v>0</v>
      </c>
      <c r="AA1477" s="2">
        <f>INDEX(ФИО!B:B,SUMIFS(ФИО!D:D,ФИО!Q:Q,БЮДЖЕТ!X1477))</f>
        <v>0</v>
      </c>
    </row>
    <row r="1478" spans="1:27" x14ac:dyDescent="0.25">
      <c r="A1478" s="1"/>
      <c r="B1478" s="5">
        <f t="shared" si="191"/>
        <v>1478</v>
      </c>
      <c r="C1478" s="5" t="str">
        <f t="shared" si="192"/>
        <v/>
      </c>
      <c r="D1478" s="99"/>
      <c r="E1478" s="103">
        <f>SUMIFS(ID!$H:$H,ID!$F:$F,$D1478)</f>
        <v>0</v>
      </c>
      <c r="F1478" s="99"/>
      <c r="G1478" s="103">
        <f>SUMIFS(ID!$L:$L,ID!$J:$J,$F1478)</f>
        <v>0</v>
      </c>
      <c r="H1478" s="99"/>
      <c r="I1478" s="103">
        <f>SUMIFS(ID!$P:$P,ID!$N:$N,$H1478)</f>
        <v>0</v>
      </c>
      <c r="J1478" s="99"/>
      <c r="K1478" s="103">
        <f>SUMIFS(ID!$T:$T,ID!$R:$R,$J1478)</f>
        <v>0</v>
      </c>
      <c r="L1478" s="99"/>
      <c r="M1478" s="103">
        <f>SUMIFS(ID!$X:$X,ID!$V:$V,$L1478)</f>
        <v>0</v>
      </c>
      <c r="N1478" s="99"/>
      <c r="O1478" s="103">
        <f>SUMIFS(ID!$AD:$AD,ID!$AB:$AB,$N1478)</f>
        <v>0</v>
      </c>
      <c r="P1478" s="99" t="str">
        <f t="shared" si="187"/>
        <v/>
      </c>
      <c r="Q1478" s="22">
        <f t="shared" si="186"/>
        <v>0</v>
      </c>
      <c r="R1478" s="30"/>
      <c r="S1478" s="22">
        <f t="shared" si="188"/>
        <v>0</v>
      </c>
      <c r="T1478" s="30"/>
      <c r="U1478" s="22">
        <f t="shared" si="189"/>
        <v>0</v>
      </c>
      <c r="V1478" s="78">
        <f t="shared" si="193"/>
        <v>0</v>
      </c>
      <c r="W1478" s="22">
        <f t="shared" si="190"/>
        <v>0</v>
      </c>
      <c r="X1478" s="76"/>
      <c r="Y1478" s="22">
        <f>IF(OR(X1478="",X1478=ФИО!$Q$8),0,IF(COUNTIF(X:X,X1478)=1,0,1))</f>
        <v>0</v>
      </c>
      <c r="AA1478" s="2">
        <f>INDEX(ФИО!B:B,SUMIFS(ФИО!D:D,ФИО!Q:Q,БЮДЖЕТ!X1478))</f>
        <v>0</v>
      </c>
    </row>
    <row r="1479" spans="1:27" x14ac:dyDescent="0.25">
      <c r="A1479" s="1"/>
      <c r="B1479" s="5">
        <f t="shared" si="191"/>
        <v>1479</v>
      </c>
      <c r="C1479" s="5" t="str">
        <f t="shared" si="192"/>
        <v/>
      </c>
      <c r="D1479" s="99"/>
      <c r="E1479" s="103">
        <f>SUMIFS(ID!$H:$H,ID!$F:$F,$D1479)</f>
        <v>0</v>
      </c>
      <c r="F1479" s="99"/>
      <c r="G1479" s="103">
        <f>SUMIFS(ID!$L:$L,ID!$J:$J,$F1479)</f>
        <v>0</v>
      </c>
      <c r="H1479" s="99"/>
      <c r="I1479" s="103">
        <f>SUMIFS(ID!$P:$P,ID!$N:$N,$H1479)</f>
        <v>0</v>
      </c>
      <c r="J1479" s="99"/>
      <c r="K1479" s="103">
        <f>SUMIFS(ID!$T:$T,ID!$R:$R,$J1479)</f>
        <v>0</v>
      </c>
      <c r="L1479" s="99"/>
      <c r="M1479" s="103">
        <f>SUMIFS(ID!$X:$X,ID!$V:$V,$L1479)</f>
        <v>0</v>
      </c>
      <c r="N1479" s="99"/>
      <c r="O1479" s="103">
        <f>SUMIFS(ID!$AD:$AD,ID!$AB:$AB,$N1479)</f>
        <v>0</v>
      </c>
      <c r="P1479" s="99" t="str">
        <f t="shared" si="187"/>
        <v/>
      </c>
      <c r="Q1479" s="22">
        <f t="shared" si="186"/>
        <v>0</v>
      </c>
      <c r="R1479" s="30"/>
      <c r="S1479" s="22">
        <f t="shared" si="188"/>
        <v>0</v>
      </c>
      <c r="T1479" s="30"/>
      <c r="U1479" s="22">
        <f t="shared" si="189"/>
        <v>0</v>
      </c>
      <c r="V1479" s="78">
        <f t="shared" si="193"/>
        <v>0</v>
      </c>
      <c r="W1479" s="22">
        <f t="shared" si="190"/>
        <v>0</v>
      </c>
      <c r="X1479" s="76"/>
      <c r="Y1479" s="22">
        <f>IF(OR(X1479="",X1479=ФИО!$Q$8),0,IF(COUNTIF(X:X,X1479)=1,0,1))</f>
        <v>0</v>
      </c>
      <c r="AA1479" s="2">
        <f>INDEX(ФИО!B:B,SUMIFS(ФИО!D:D,ФИО!Q:Q,БЮДЖЕТ!X1479))</f>
        <v>0</v>
      </c>
    </row>
    <row r="1480" spans="1:27" x14ac:dyDescent="0.25">
      <c r="A1480" s="1"/>
      <c r="B1480" s="5">
        <f t="shared" si="191"/>
        <v>1480</v>
      </c>
      <c r="C1480" s="5" t="str">
        <f t="shared" si="192"/>
        <v/>
      </c>
      <c r="D1480" s="99"/>
      <c r="E1480" s="103">
        <f>SUMIFS(ID!$H:$H,ID!$F:$F,$D1480)</f>
        <v>0</v>
      </c>
      <c r="F1480" s="99"/>
      <c r="G1480" s="103">
        <f>SUMIFS(ID!$L:$L,ID!$J:$J,$F1480)</f>
        <v>0</v>
      </c>
      <c r="H1480" s="99"/>
      <c r="I1480" s="103">
        <f>SUMIFS(ID!$P:$P,ID!$N:$N,$H1480)</f>
        <v>0</v>
      </c>
      <c r="J1480" s="99"/>
      <c r="K1480" s="103">
        <f>SUMIFS(ID!$T:$T,ID!$R:$R,$J1480)</f>
        <v>0</v>
      </c>
      <c r="L1480" s="99"/>
      <c r="M1480" s="103">
        <f>SUMIFS(ID!$X:$X,ID!$V:$V,$L1480)</f>
        <v>0</v>
      </c>
      <c r="N1480" s="99"/>
      <c r="O1480" s="103">
        <f>SUMIFS(ID!$AD:$AD,ID!$AB:$AB,$N1480)</f>
        <v>0</v>
      </c>
      <c r="P1480" s="99" t="str">
        <f t="shared" si="187"/>
        <v/>
      </c>
      <c r="Q1480" s="22">
        <f t="shared" si="186"/>
        <v>0</v>
      </c>
      <c r="R1480" s="30"/>
      <c r="S1480" s="22">
        <f t="shared" si="188"/>
        <v>0</v>
      </c>
      <c r="T1480" s="30"/>
      <c r="U1480" s="22">
        <f t="shared" si="189"/>
        <v>0</v>
      </c>
      <c r="V1480" s="78">
        <f t="shared" si="193"/>
        <v>0</v>
      </c>
      <c r="W1480" s="22">
        <f t="shared" si="190"/>
        <v>0</v>
      </c>
      <c r="X1480" s="76"/>
      <c r="Y1480" s="22">
        <f>IF(OR(X1480="",X1480=ФИО!$Q$8),0,IF(COUNTIF(X:X,X1480)=1,0,1))</f>
        <v>0</v>
      </c>
      <c r="AA1480" s="2">
        <f>INDEX(ФИО!B:B,SUMIFS(ФИО!D:D,ФИО!Q:Q,БЮДЖЕТ!X1480))</f>
        <v>0</v>
      </c>
    </row>
    <row r="1481" spans="1:27" x14ac:dyDescent="0.25">
      <c r="A1481" s="1"/>
      <c r="B1481" s="5">
        <f t="shared" si="191"/>
        <v>1481</v>
      </c>
      <c r="C1481" s="5" t="str">
        <f t="shared" si="192"/>
        <v/>
      </c>
      <c r="D1481" s="99"/>
      <c r="E1481" s="103">
        <f>SUMIFS(ID!$H:$H,ID!$F:$F,$D1481)</f>
        <v>0</v>
      </c>
      <c r="F1481" s="99"/>
      <c r="G1481" s="103">
        <f>SUMIFS(ID!$L:$L,ID!$J:$J,$F1481)</f>
        <v>0</v>
      </c>
      <c r="H1481" s="99"/>
      <c r="I1481" s="103">
        <f>SUMIFS(ID!$P:$P,ID!$N:$N,$H1481)</f>
        <v>0</v>
      </c>
      <c r="J1481" s="99"/>
      <c r="K1481" s="103">
        <f>SUMIFS(ID!$T:$T,ID!$R:$R,$J1481)</f>
        <v>0</v>
      </c>
      <c r="L1481" s="99"/>
      <c r="M1481" s="103">
        <f>SUMIFS(ID!$X:$X,ID!$V:$V,$L1481)</f>
        <v>0</v>
      </c>
      <c r="N1481" s="99"/>
      <c r="O1481" s="103">
        <f>SUMIFS(ID!$AD:$AD,ID!$AB:$AB,$N1481)</f>
        <v>0</v>
      </c>
      <c r="P1481" s="99" t="str">
        <f t="shared" si="187"/>
        <v/>
      </c>
      <c r="Q1481" s="22">
        <f t="shared" si="186"/>
        <v>0</v>
      </c>
      <c r="R1481" s="30"/>
      <c r="S1481" s="22">
        <f t="shared" si="188"/>
        <v>0</v>
      </c>
      <c r="T1481" s="30"/>
      <c r="U1481" s="22">
        <f t="shared" si="189"/>
        <v>0</v>
      </c>
      <c r="V1481" s="78">
        <f t="shared" si="193"/>
        <v>0</v>
      </c>
      <c r="W1481" s="22">
        <f t="shared" si="190"/>
        <v>0</v>
      </c>
      <c r="X1481" s="76"/>
      <c r="Y1481" s="22">
        <f>IF(OR(X1481="",X1481=ФИО!$Q$8),0,IF(COUNTIF(X:X,X1481)=1,0,1))</f>
        <v>0</v>
      </c>
      <c r="AA1481" s="2">
        <f>INDEX(ФИО!B:B,SUMIFS(ФИО!D:D,ФИО!Q:Q,БЮДЖЕТ!X1481))</f>
        <v>0</v>
      </c>
    </row>
    <row r="1482" spans="1:27" x14ac:dyDescent="0.25">
      <c r="A1482" s="1"/>
      <c r="B1482" s="5">
        <f t="shared" si="191"/>
        <v>1482</v>
      </c>
      <c r="C1482" s="5" t="str">
        <f t="shared" si="192"/>
        <v/>
      </c>
      <c r="D1482" s="99"/>
      <c r="E1482" s="103">
        <f>SUMIFS(ID!$H:$H,ID!$F:$F,$D1482)</f>
        <v>0</v>
      </c>
      <c r="F1482" s="99"/>
      <c r="G1482" s="103">
        <f>SUMIFS(ID!$L:$L,ID!$J:$J,$F1482)</f>
        <v>0</v>
      </c>
      <c r="H1482" s="99"/>
      <c r="I1482" s="103">
        <f>SUMIFS(ID!$P:$P,ID!$N:$N,$H1482)</f>
        <v>0</v>
      </c>
      <c r="J1482" s="99"/>
      <c r="K1482" s="103">
        <f>SUMIFS(ID!$T:$T,ID!$R:$R,$J1482)</f>
        <v>0</v>
      </c>
      <c r="L1482" s="99"/>
      <c r="M1482" s="103">
        <f>SUMIFS(ID!$X:$X,ID!$V:$V,$L1482)</f>
        <v>0</v>
      </c>
      <c r="N1482" s="99"/>
      <c r="O1482" s="103">
        <f>SUMIFS(ID!$AD:$AD,ID!$AB:$AB,$N1482)</f>
        <v>0</v>
      </c>
      <c r="P1482" s="99" t="str">
        <f t="shared" si="187"/>
        <v/>
      </c>
      <c r="Q1482" s="22">
        <f t="shared" si="186"/>
        <v>0</v>
      </c>
      <c r="R1482" s="30"/>
      <c r="S1482" s="22">
        <f t="shared" si="188"/>
        <v>0</v>
      </c>
      <c r="T1482" s="30"/>
      <c r="U1482" s="22">
        <f t="shared" si="189"/>
        <v>0</v>
      </c>
      <c r="V1482" s="78">
        <f t="shared" si="193"/>
        <v>0</v>
      </c>
      <c r="W1482" s="22">
        <f t="shared" si="190"/>
        <v>0</v>
      </c>
      <c r="X1482" s="76"/>
      <c r="Y1482" s="22">
        <f>IF(OR(X1482="",X1482=ФИО!$Q$8),0,IF(COUNTIF(X:X,X1482)=1,0,1))</f>
        <v>0</v>
      </c>
      <c r="AA1482" s="2">
        <f>INDEX(ФИО!B:B,SUMIFS(ФИО!D:D,ФИО!Q:Q,БЮДЖЕТ!X1482))</f>
        <v>0</v>
      </c>
    </row>
    <row r="1483" spans="1:27" x14ac:dyDescent="0.25">
      <c r="A1483" s="1"/>
      <c r="B1483" s="5">
        <f t="shared" si="191"/>
        <v>1483</v>
      </c>
      <c r="C1483" s="5" t="str">
        <f t="shared" si="192"/>
        <v/>
      </c>
      <c r="D1483" s="99"/>
      <c r="E1483" s="103">
        <f>SUMIFS(ID!$H:$H,ID!$F:$F,$D1483)</f>
        <v>0</v>
      </c>
      <c r="F1483" s="99"/>
      <c r="G1483" s="103">
        <f>SUMIFS(ID!$L:$L,ID!$J:$J,$F1483)</f>
        <v>0</v>
      </c>
      <c r="H1483" s="99"/>
      <c r="I1483" s="103">
        <f>SUMIFS(ID!$P:$P,ID!$N:$N,$H1483)</f>
        <v>0</v>
      </c>
      <c r="J1483" s="99"/>
      <c r="K1483" s="103">
        <f>SUMIFS(ID!$T:$T,ID!$R:$R,$J1483)</f>
        <v>0</v>
      </c>
      <c r="L1483" s="99"/>
      <c r="M1483" s="103">
        <f>SUMIFS(ID!$X:$X,ID!$V:$V,$L1483)</f>
        <v>0</v>
      </c>
      <c r="N1483" s="99"/>
      <c r="O1483" s="103">
        <f>SUMIFS(ID!$AD:$AD,ID!$AB:$AB,$N1483)</f>
        <v>0</v>
      </c>
      <c r="P1483" s="99" t="str">
        <f t="shared" si="187"/>
        <v/>
      </c>
      <c r="Q1483" s="22">
        <f t="shared" ref="Q1483:Q1526" si="194">IF(P1483="Ошибка!",1,IF(P1483="",0,IF(COUNTIF(P:P,P1483)=1,0,1)))</f>
        <v>0</v>
      </c>
      <c r="R1483" s="30"/>
      <c r="S1483" s="22">
        <f t="shared" si="188"/>
        <v>0</v>
      </c>
      <c r="T1483" s="30"/>
      <c r="U1483" s="22">
        <f t="shared" si="189"/>
        <v>0</v>
      </c>
      <c r="V1483" s="78">
        <f t="shared" si="193"/>
        <v>0</v>
      </c>
      <c r="W1483" s="22">
        <f t="shared" si="190"/>
        <v>0</v>
      </c>
      <c r="X1483" s="76"/>
      <c r="Y1483" s="22">
        <f>IF(OR(X1483="",X1483=ФИО!$Q$8),0,IF(COUNTIF(X:X,X1483)=1,0,1))</f>
        <v>0</v>
      </c>
      <c r="AA1483" s="2">
        <f>INDEX(ФИО!B:B,SUMIFS(ФИО!D:D,ФИО!Q:Q,БЮДЖЕТ!X1483))</f>
        <v>0</v>
      </c>
    </row>
    <row r="1484" spans="1:27" x14ac:dyDescent="0.25">
      <c r="A1484" s="1"/>
      <c r="B1484" s="5">
        <f t="shared" si="191"/>
        <v>1484</v>
      </c>
      <c r="C1484" s="5" t="str">
        <f t="shared" si="192"/>
        <v/>
      </c>
      <c r="D1484" s="99"/>
      <c r="E1484" s="103">
        <f>SUMIFS(ID!$H:$H,ID!$F:$F,$D1484)</f>
        <v>0</v>
      </c>
      <c r="F1484" s="99"/>
      <c r="G1484" s="103">
        <f>SUMIFS(ID!$L:$L,ID!$J:$J,$F1484)</f>
        <v>0</v>
      </c>
      <c r="H1484" s="99"/>
      <c r="I1484" s="103">
        <f>SUMIFS(ID!$P:$P,ID!$N:$N,$H1484)</f>
        <v>0</v>
      </c>
      <c r="J1484" s="99"/>
      <c r="K1484" s="103">
        <f>SUMIFS(ID!$T:$T,ID!$R:$R,$J1484)</f>
        <v>0</v>
      </c>
      <c r="L1484" s="99"/>
      <c r="M1484" s="103">
        <f>SUMIFS(ID!$X:$X,ID!$V:$V,$L1484)</f>
        <v>0</v>
      </c>
      <c r="N1484" s="99"/>
      <c r="O1484" s="103">
        <f>SUMIFS(ID!$AD:$AD,ID!$AB:$AB,$N1484)</f>
        <v>0</v>
      </c>
      <c r="P1484" s="99" t="str">
        <f t="shared" ref="P1484:P1526" si="195">IF(OR(N1484="",O1484=0),"",IF(OR(E1484=0,G1484=0,I1484=0,M1484=0),"Ошибка!",E1484&amp;"."&amp;G1484&amp;"."&amp;I1484&amp;"."&amp;M1484&amp;"."&amp;O1484))</f>
        <v/>
      </c>
      <c r="Q1484" s="22">
        <f t="shared" si="194"/>
        <v>0</v>
      </c>
      <c r="R1484" s="30"/>
      <c r="S1484" s="22">
        <f t="shared" si="188"/>
        <v>0</v>
      </c>
      <c r="T1484" s="30"/>
      <c r="U1484" s="22">
        <f t="shared" si="189"/>
        <v>0</v>
      </c>
      <c r="V1484" s="78">
        <f t="shared" si="193"/>
        <v>0</v>
      </c>
      <c r="W1484" s="22">
        <f t="shared" si="190"/>
        <v>0</v>
      </c>
      <c r="X1484" s="76"/>
      <c r="Y1484" s="22">
        <f>IF(OR(X1484="",X1484=ФИО!$Q$8),0,IF(COUNTIF(X:X,X1484)=1,0,1))</f>
        <v>0</v>
      </c>
      <c r="AA1484" s="2">
        <f>INDEX(ФИО!B:B,SUMIFS(ФИО!D:D,ФИО!Q:Q,БЮДЖЕТ!X1484))</f>
        <v>0</v>
      </c>
    </row>
    <row r="1485" spans="1:27" x14ac:dyDescent="0.25">
      <c r="A1485" s="1"/>
      <c r="B1485" s="5">
        <f t="shared" si="191"/>
        <v>1485</v>
      </c>
      <c r="C1485" s="5" t="str">
        <f t="shared" si="192"/>
        <v/>
      </c>
      <c r="D1485" s="99"/>
      <c r="E1485" s="103">
        <f>SUMIFS(ID!$H:$H,ID!$F:$F,$D1485)</f>
        <v>0</v>
      </c>
      <c r="F1485" s="99"/>
      <c r="G1485" s="103">
        <f>SUMIFS(ID!$L:$L,ID!$J:$J,$F1485)</f>
        <v>0</v>
      </c>
      <c r="H1485" s="99"/>
      <c r="I1485" s="103">
        <f>SUMIFS(ID!$P:$P,ID!$N:$N,$H1485)</f>
        <v>0</v>
      </c>
      <c r="J1485" s="99"/>
      <c r="K1485" s="103">
        <f>SUMIFS(ID!$T:$T,ID!$R:$R,$J1485)</f>
        <v>0</v>
      </c>
      <c r="L1485" s="99"/>
      <c r="M1485" s="103">
        <f>SUMIFS(ID!$X:$X,ID!$V:$V,$L1485)</f>
        <v>0</v>
      </c>
      <c r="N1485" s="99"/>
      <c r="O1485" s="103">
        <f>SUMIFS(ID!$AD:$AD,ID!$AB:$AB,$N1485)</f>
        <v>0</v>
      </c>
      <c r="P1485" s="99" t="str">
        <f t="shared" si="195"/>
        <v/>
      </c>
      <c r="Q1485" s="22">
        <f t="shared" si="194"/>
        <v>0</v>
      </c>
      <c r="R1485" s="30"/>
      <c r="S1485" s="22">
        <f t="shared" ref="S1485:S1526" si="196">IF(OR(AND($P1485&lt;&gt;"",R1485=0),AND($P1485="",AND(R1485&lt;&gt;0,R1485&lt;&gt;""))),1,0)</f>
        <v>0</v>
      </c>
      <c r="T1485" s="30"/>
      <c r="U1485" s="22">
        <f t="shared" ref="U1485:U1526" si="197">IF(OR(AND($P1485&lt;&gt;"",T1485=0),AND($P1485="",AND(T1485&lt;&gt;0,T1485&lt;&gt;""))),1,0)</f>
        <v>0</v>
      </c>
      <c r="V1485" s="78">
        <f t="shared" ref="V1485:V1526" si="198">R1485*T1485</f>
        <v>0</v>
      </c>
      <c r="W1485" s="22">
        <f t="shared" ref="W1485:W1526" si="199">IF(OR(AND($P1485&lt;&gt;"",V1485=0),AND($P1485="",AND(V1485&lt;&gt;0,V1485&lt;&gt;""))),1,0)</f>
        <v>0</v>
      </c>
      <c r="X1485" s="76"/>
      <c r="Y1485" s="22">
        <f>IF(OR(X1485="",X1485=ФИО!$Q$8),0,IF(COUNTIF(X:X,X1485)=1,0,1))</f>
        <v>0</v>
      </c>
      <c r="AA1485" s="2">
        <f>INDEX(ФИО!B:B,SUMIFS(ФИО!D:D,ФИО!Q:Q,БЮДЖЕТ!X1485))</f>
        <v>0</v>
      </c>
    </row>
    <row r="1486" spans="1:27" x14ac:dyDescent="0.25">
      <c r="A1486" s="1"/>
      <c r="B1486" s="5">
        <f t="shared" ref="B1486:B1526" si="200">ROW(A1486)</f>
        <v>1486</v>
      </c>
      <c r="C1486" s="5" t="str">
        <f t="shared" si="192"/>
        <v/>
      </c>
      <c r="D1486" s="99"/>
      <c r="E1486" s="103">
        <f>SUMIFS(ID!$H:$H,ID!$F:$F,$D1486)</f>
        <v>0</v>
      </c>
      <c r="F1486" s="99"/>
      <c r="G1486" s="103">
        <f>SUMIFS(ID!$L:$L,ID!$J:$J,$F1486)</f>
        <v>0</v>
      </c>
      <c r="H1486" s="99"/>
      <c r="I1486" s="103">
        <f>SUMIFS(ID!$P:$P,ID!$N:$N,$H1486)</f>
        <v>0</v>
      </c>
      <c r="J1486" s="99"/>
      <c r="K1486" s="103">
        <f>SUMIFS(ID!$T:$T,ID!$R:$R,$J1486)</f>
        <v>0</v>
      </c>
      <c r="L1486" s="99"/>
      <c r="M1486" s="103">
        <f>SUMIFS(ID!$X:$X,ID!$V:$V,$L1486)</f>
        <v>0</v>
      </c>
      <c r="N1486" s="99"/>
      <c r="O1486" s="103">
        <f>SUMIFS(ID!$AD:$AD,ID!$AB:$AB,$N1486)</f>
        <v>0</v>
      </c>
      <c r="P1486" s="99" t="str">
        <f t="shared" si="195"/>
        <v/>
      </c>
      <c r="Q1486" s="22">
        <f t="shared" si="194"/>
        <v>0</v>
      </c>
      <c r="R1486" s="30"/>
      <c r="S1486" s="22">
        <f t="shared" si="196"/>
        <v>0</v>
      </c>
      <c r="T1486" s="30"/>
      <c r="U1486" s="22">
        <f t="shared" si="197"/>
        <v>0</v>
      </c>
      <c r="V1486" s="78">
        <f t="shared" si="198"/>
        <v>0</v>
      </c>
      <c r="W1486" s="22">
        <f t="shared" si="199"/>
        <v>0</v>
      </c>
      <c r="X1486" s="76"/>
      <c r="Y1486" s="22">
        <f>IF(OR(X1486="",X1486=ФИО!$Q$8),0,IF(COUNTIF(X:X,X1486)=1,0,1))</f>
        <v>0</v>
      </c>
      <c r="AA1486" s="2">
        <f>INDEX(ФИО!B:B,SUMIFS(ФИО!D:D,ФИО!Q:Q,БЮДЖЕТ!X1486))</f>
        <v>0</v>
      </c>
    </row>
    <row r="1487" spans="1:27" x14ac:dyDescent="0.25">
      <c r="A1487" s="1"/>
      <c r="B1487" s="5">
        <f t="shared" si="200"/>
        <v>1487</v>
      </c>
      <c r="C1487" s="5" t="str">
        <f t="shared" ref="C1487:C1526" si="201">IF(OR(P1487="",C1486=""),"",C1486+1)</f>
        <v/>
      </c>
      <c r="D1487" s="99"/>
      <c r="E1487" s="103">
        <f>SUMIFS(ID!$H:$H,ID!$F:$F,$D1487)</f>
        <v>0</v>
      </c>
      <c r="F1487" s="99"/>
      <c r="G1487" s="103">
        <f>SUMIFS(ID!$L:$L,ID!$J:$J,$F1487)</f>
        <v>0</v>
      </c>
      <c r="H1487" s="99"/>
      <c r="I1487" s="103">
        <f>SUMIFS(ID!$P:$P,ID!$N:$N,$H1487)</f>
        <v>0</v>
      </c>
      <c r="J1487" s="99"/>
      <c r="K1487" s="103">
        <f>SUMIFS(ID!$T:$T,ID!$R:$R,$J1487)</f>
        <v>0</v>
      </c>
      <c r="L1487" s="99"/>
      <c r="M1487" s="103">
        <f>SUMIFS(ID!$X:$X,ID!$V:$V,$L1487)</f>
        <v>0</v>
      </c>
      <c r="N1487" s="99"/>
      <c r="O1487" s="103">
        <f>SUMIFS(ID!$AD:$AD,ID!$AB:$AB,$N1487)</f>
        <v>0</v>
      </c>
      <c r="P1487" s="99" t="str">
        <f t="shared" si="195"/>
        <v/>
      </c>
      <c r="Q1487" s="22">
        <f t="shared" si="194"/>
        <v>0</v>
      </c>
      <c r="R1487" s="30"/>
      <c r="S1487" s="22">
        <f t="shared" si="196"/>
        <v>0</v>
      </c>
      <c r="T1487" s="30"/>
      <c r="U1487" s="22">
        <f t="shared" si="197"/>
        <v>0</v>
      </c>
      <c r="V1487" s="78">
        <f t="shared" si="198"/>
        <v>0</v>
      </c>
      <c r="W1487" s="22">
        <f t="shared" si="199"/>
        <v>0</v>
      </c>
      <c r="X1487" s="76"/>
      <c r="Y1487" s="22">
        <f>IF(OR(X1487="",X1487=ФИО!$Q$8),0,IF(COUNTIF(X:X,X1487)=1,0,1))</f>
        <v>0</v>
      </c>
      <c r="AA1487" s="2">
        <f>INDEX(ФИО!B:B,SUMIFS(ФИО!D:D,ФИО!Q:Q,БЮДЖЕТ!X1487))</f>
        <v>0</v>
      </c>
    </row>
    <row r="1488" spans="1:27" x14ac:dyDescent="0.25">
      <c r="A1488" s="1"/>
      <c r="B1488" s="5">
        <f t="shared" si="200"/>
        <v>1488</v>
      </c>
      <c r="C1488" s="5" t="str">
        <f t="shared" si="201"/>
        <v/>
      </c>
      <c r="D1488" s="99"/>
      <c r="E1488" s="103">
        <f>SUMIFS(ID!$H:$H,ID!$F:$F,$D1488)</f>
        <v>0</v>
      </c>
      <c r="F1488" s="99"/>
      <c r="G1488" s="103">
        <f>SUMIFS(ID!$L:$L,ID!$J:$J,$F1488)</f>
        <v>0</v>
      </c>
      <c r="H1488" s="99"/>
      <c r="I1488" s="103">
        <f>SUMIFS(ID!$P:$P,ID!$N:$N,$H1488)</f>
        <v>0</v>
      </c>
      <c r="J1488" s="99"/>
      <c r="K1488" s="103">
        <f>SUMIFS(ID!$T:$T,ID!$R:$R,$J1488)</f>
        <v>0</v>
      </c>
      <c r="L1488" s="99"/>
      <c r="M1488" s="103">
        <f>SUMIFS(ID!$X:$X,ID!$V:$V,$L1488)</f>
        <v>0</v>
      </c>
      <c r="N1488" s="99"/>
      <c r="O1488" s="103">
        <f>SUMIFS(ID!$AD:$AD,ID!$AB:$AB,$N1488)</f>
        <v>0</v>
      </c>
      <c r="P1488" s="99" t="str">
        <f t="shared" si="195"/>
        <v/>
      </c>
      <c r="Q1488" s="22">
        <f t="shared" si="194"/>
        <v>0</v>
      </c>
      <c r="R1488" s="30"/>
      <c r="S1488" s="22">
        <f t="shared" si="196"/>
        <v>0</v>
      </c>
      <c r="T1488" s="30"/>
      <c r="U1488" s="22">
        <f t="shared" si="197"/>
        <v>0</v>
      </c>
      <c r="V1488" s="78">
        <f t="shared" si="198"/>
        <v>0</v>
      </c>
      <c r="W1488" s="22">
        <f t="shared" si="199"/>
        <v>0</v>
      </c>
      <c r="X1488" s="76"/>
      <c r="Y1488" s="22">
        <f>IF(OR(X1488="",X1488=ФИО!$Q$8),0,IF(COUNTIF(X:X,X1488)=1,0,1))</f>
        <v>0</v>
      </c>
      <c r="AA1488" s="2">
        <f>INDEX(ФИО!B:B,SUMIFS(ФИО!D:D,ФИО!Q:Q,БЮДЖЕТ!X1488))</f>
        <v>0</v>
      </c>
    </row>
    <row r="1489" spans="1:27" x14ac:dyDescent="0.25">
      <c r="A1489" s="1"/>
      <c r="B1489" s="5">
        <f t="shared" si="200"/>
        <v>1489</v>
      </c>
      <c r="C1489" s="5" t="str">
        <f t="shared" si="201"/>
        <v/>
      </c>
      <c r="D1489" s="99"/>
      <c r="E1489" s="103">
        <f>SUMIFS(ID!$H:$H,ID!$F:$F,$D1489)</f>
        <v>0</v>
      </c>
      <c r="F1489" s="99"/>
      <c r="G1489" s="103">
        <f>SUMIFS(ID!$L:$L,ID!$J:$J,$F1489)</f>
        <v>0</v>
      </c>
      <c r="H1489" s="99"/>
      <c r="I1489" s="103">
        <f>SUMIFS(ID!$P:$P,ID!$N:$N,$H1489)</f>
        <v>0</v>
      </c>
      <c r="J1489" s="99"/>
      <c r="K1489" s="103">
        <f>SUMIFS(ID!$T:$T,ID!$R:$R,$J1489)</f>
        <v>0</v>
      </c>
      <c r="L1489" s="99"/>
      <c r="M1489" s="103">
        <f>SUMIFS(ID!$X:$X,ID!$V:$V,$L1489)</f>
        <v>0</v>
      </c>
      <c r="N1489" s="99"/>
      <c r="O1489" s="103">
        <f>SUMIFS(ID!$AD:$AD,ID!$AB:$AB,$N1489)</f>
        <v>0</v>
      </c>
      <c r="P1489" s="99" t="str">
        <f t="shared" si="195"/>
        <v/>
      </c>
      <c r="Q1489" s="22">
        <f t="shared" si="194"/>
        <v>0</v>
      </c>
      <c r="R1489" s="30"/>
      <c r="S1489" s="22">
        <f t="shared" si="196"/>
        <v>0</v>
      </c>
      <c r="T1489" s="30"/>
      <c r="U1489" s="22">
        <f t="shared" si="197"/>
        <v>0</v>
      </c>
      <c r="V1489" s="78">
        <f t="shared" si="198"/>
        <v>0</v>
      </c>
      <c r="W1489" s="22">
        <f t="shared" si="199"/>
        <v>0</v>
      </c>
      <c r="X1489" s="76"/>
      <c r="Y1489" s="22">
        <f>IF(OR(X1489="",X1489=ФИО!$Q$8),0,IF(COUNTIF(X:X,X1489)=1,0,1))</f>
        <v>0</v>
      </c>
      <c r="AA1489" s="2">
        <f>INDEX(ФИО!B:B,SUMIFS(ФИО!D:D,ФИО!Q:Q,БЮДЖЕТ!X1489))</f>
        <v>0</v>
      </c>
    </row>
    <row r="1490" spans="1:27" x14ac:dyDescent="0.25">
      <c r="A1490" s="1"/>
      <c r="B1490" s="5">
        <f t="shared" si="200"/>
        <v>1490</v>
      </c>
      <c r="C1490" s="5" t="str">
        <f t="shared" si="201"/>
        <v/>
      </c>
      <c r="D1490" s="99"/>
      <c r="E1490" s="103">
        <f>SUMIFS(ID!$H:$H,ID!$F:$F,$D1490)</f>
        <v>0</v>
      </c>
      <c r="F1490" s="99"/>
      <c r="G1490" s="103">
        <f>SUMIFS(ID!$L:$L,ID!$J:$J,$F1490)</f>
        <v>0</v>
      </c>
      <c r="H1490" s="99"/>
      <c r="I1490" s="103">
        <f>SUMIFS(ID!$P:$P,ID!$N:$N,$H1490)</f>
        <v>0</v>
      </c>
      <c r="J1490" s="99"/>
      <c r="K1490" s="103">
        <f>SUMIFS(ID!$T:$T,ID!$R:$R,$J1490)</f>
        <v>0</v>
      </c>
      <c r="L1490" s="99"/>
      <c r="M1490" s="103">
        <f>SUMIFS(ID!$X:$X,ID!$V:$V,$L1490)</f>
        <v>0</v>
      </c>
      <c r="N1490" s="99"/>
      <c r="O1490" s="103">
        <f>SUMIFS(ID!$AD:$AD,ID!$AB:$AB,$N1490)</f>
        <v>0</v>
      </c>
      <c r="P1490" s="99" t="str">
        <f t="shared" si="195"/>
        <v/>
      </c>
      <c r="Q1490" s="22">
        <f t="shared" si="194"/>
        <v>0</v>
      </c>
      <c r="R1490" s="30"/>
      <c r="S1490" s="22">
        <f t="shared" si="196"/>
        <v>0</v>
      </c>
      <c r="T1490" s="30"/>
      <c r="U1490" s="22">
        <f t="shared" si="197"/>
        <v>0</v>
      </c>
      <c r="V1490" s="78">
        <f t="shared" si="198"/>
        <v>0</v>
      </c>
      <c r="W1490" s="22">
        <f t="shared" si="199"/>
        <v>0</v>
      </c>
      <c r="X1490" s="76"/>
      <c r="Y1490" s="22">
        <f>IF(OR(X1490="",X1490=ФИО!$Q$8),0,IF(COUNTIF(X:X,X1490)=1,0,1))</f>
        <v>0</v>
      </c>
      <c r="AA1490" s="2">
        <f>INDEX(ФИО!B:B,SUMIFS(ФИО!D:D,ФИО!Q:Q,БЮДЖЕТ!X1490))</f>
        <v>0</v>
      </c>
    </row>
    <row r="1491" spans="1:27" x14ac:dyDescent="0.25">
      <c r="A1491" s="1"/>
      <c r="B1491" s="5">
        <f t="shared" si="200"/>
        <v>1491</v>
      </c>
      <c r="C1491" s="5" t="str">
        <f t="shared" si="201"/>
        <v/>
      </c>
      <c r="D1491" s="99"/>
      <c r="E1491" s="103">
        <f>SUMIFS(ID!$H:$H,ID!$F:$F,$D1491)</f>
        <v>0</v>
      </c>
      <c r="F1491" s="99"/>
      <c r="G1491" s="103">
        <f>SUMIFS(ID!$L:$L,ID!$J:$J,$F1491)</f>
        <v>0</v>
      </c>
      <c r="H1491" s="99"/>
      <c r="I1491" s="103">
        <f>SUMIFS(ID!$P:$P,ID!$N:$N,$H1491)</f>
        <v>0</v>
      </c>
      <c r="J1491" s="99"/>
      <c r="K1491" s="103">
        <f>SUMIFS(ID!$T:$T,ID!$R:$R,$J1491)</f>
        <v>0</v>
      </c>
      <c r="L1491" s="99"/>
      <c r="M1491" s="103">
        <f>SUMIFS(ID!$X:$X,ID!$V:$V,$L1491)</f>
        <v>0</v>
      </c>
      <c r="N1491" s="99"/>
      <c r="O1491" s="103">
        <f>SUMIFS(ID!$AD:$AD,ID!$AB:$AB,$N1491)</f>
        <v>0</v>
      </c>
      <c r="P1491" s="99" t="str">
        <f t="shared" si="195"/>
        <v/>
      </c>
      <c r="Q1491" s="22">
        <f t="shared" si="194"/>
        <v>0</v>
      </c>
      <c r="R1491" s="30"/>
      <c r="S1491" s="22">
        <f t="shared" si="196"/>
        <v>0</v>
      </c>
      <c r="T1491" s="30"/>
      <c r="U1491" s="22">
        <f t="shared" si="197"/>
        <v>0</v>
      </c>
      <c r="V1491" s="78">
        <f t="shared" si="198"/>
        <v>0</v>
      </c>
      <c r="W1491" s="22">
        <f t="shared" si="199"/>
        <v>0</v>
      </c>
      <c r="X1491" s="76"/>
      <c r="Y1491" s="22">
        <f>IF(OR(X1491="",X1491=ФИО!$Q$8),0,IF(COUNTIF(X:X,X1491)=1,0,1))</f>
        <v>0</v>
      </c>
      <c r="AA1491" s="2">
        <f>INDEX(ФИО!B:B,SUMIFS(ФИО!D:D,ФИО!Q:Q,БЮДЖЕТ!X1491))</f>
        <v>0</v>
      </c>
    </row>
    <row r="1492" spans="1:27" x14ac:dyDescent="0.25">
      <c r="A1492" s="1"/>
      <c r="B1492" s="5">
        <f t="shared" si="200"/>
        <v>1492</v>
      </c>
      <c r="C1492" s="5" t="str">
        <f t="shared" si="201"/>
        <v/>
      </c>
      <c r="D1492" s="99"/>
      <c r="E1492" s="103">
        <f>SUMIFS(ID!$H:$H,ID!$F:$F,$D1492)</f>
        <v>0</v>
      </c>
      <c r="F1492" s="99"/>
      <c r="G1492" s="103">
        <f>SUMIFS(ID!$L:$L,ID!$J:$J,$F1492)</f>
        <v>0</v>
      </c>
      <c r="H1492" s="99"/>
      <c r="I1492" s="103">
        <f>SUMIFS(ID!$P:$P,ID!$N:$N,$H1492)</f>
        <v>0</v>
      </c>
      <c r="J1492" s="99"/>
      <c r="K1492" s="103">
        <f>SUMIFS(ID!$T:$T,ID!$R:$R,$J1492)</f>
        <v>0</v>
      </c>
      <c r="L1492" s="99"/>
      <c r="M1492" s="103">
        <f>SUMIFS(ID!$X:$X,ID!$V:$V,$L1492)</f>
        <v>0</v>
      </c>
      <c r="N1492" s="99"/>
      <c r="O1492" s="103">
        <f>SUMIFS(ID!$AD:$AD,ID!$AB:$AB,$N1492)</f>
        <v>0</v>
      </c>
      <c r="P1492" s="99" t="str">
        <f t="shared" si="195"/>
        <v/>
      </c>
      <c r="Q1492" s="22">
        <f t="shared" si="194"/>
        <v>0</v>
      </c>
      <c r="R1492" s="30"/>
      <c r="S1492" s="22">
        <f t="shared" si="196"/>
        <v>0</v>
      </c>
      <c r="T1492" s="30"/>
      <c r="U1492" s="22">
        <f t="shared" si="197"/>
        <v>0</v>
      </c>
      <c r="V1492" s="78">
        <f t="shared" si="198"/>
        <v>0</v>
      </c>
      <c r="W1492" s="22">
        <f t="shared" si="199"/>
        <v>0</v>
      </c>
      <c r="X1492" s="76"/>
      <c r="Y1492" s="22">
        <f>IF(OR(X1492="",X1492=ФИО!$Q$8),0,IF(COUNTIF(X:X,X1492)=1,0,1))</f>
        <v>0</v>
      </c>
      <c r="AA1492" s="2">
        <f>INDEX(ФИО!B:B,SUMIFS(ФИО!D:D,ФИО!Q:Q,БЮДЖЕТ!X1492))</f>
        <v>0</v>
      </c>
    </row>
    <row r="1493" spans="1:27" x14ac:dyDescent="0.25">
      <c r="A1493" s="1"/>
      <c r="B1493" s="5">
        <f t="shared" si="200"/>
        <v>1493</v>
      </c>
      <c r="C1493" s="5" t="str">
        <f t="shared" si="201"/>
        <v/>
      </c>
      <c r="D1493" s="99"/>
      <c r="E1493" s="103">
        <f>SUMIFS(ID!$H:$H,ID!$F:$F,$D1493)</f>
        <v>0</v>
      </c>
      <c r="F1493" s="99"/>
      <c r="G1493" s="103">
        <f>SUMIFS(ID!$L:$L,ID!$J:$J,$F1493)</f>
        <v>0</v>
      </c>
      <c r="H1493" s="99"/>
      <c r="I1493" s="103">
        <f>SUMIFS(ID!$P:$P,ID!$N:$N,$H1493)</f>
        <v>0</v>
      </c>
      <c r="J1493" s="99"/>
      <c r="K1493" s="103">
        <f>SUMIFS(ID!$T:$T,ID!$R:$R,$J1493)</f>
        <v>0</v>
      </c>
      <c r="L1493" s="99"/>
      <c r="M1493" s="103">
        <f>SUMIFS(ID!$X:$X,ID!$V:$V,$L1493)</f>
        <v>0</v>
      </c>
      <c r="N1493" s="99"/>
      <c r="O1493" s="103">
        <f>SUMIFS(ID!$AD:$AD,ID!$AB:$AB,$N1493)</f>
        <v>0</v>
      </c>
      <c r="P1493" s="99" t="str">
        <f t="shared" si="195"/>
        <v/>
      </c>
      <c r="Q1493" s="22">
        <f t="shared" si="194"/>
        <v>0</v>
      </c>
      <c r="R1493" s="30"/>
      <c r="S1493" s="22">
        <f t="shared" si="196"/>
        <v>0</v>
      </c>
      <c r="T1493" s="30"/>
      <c r="U1493" s="22">
        <f t="shared" si="197"/>
        <v>0</v>
      </c>
      <c r="V1493" s="78">
        <f t="shared" si="198"/>
        <v>0</v>
      </c>
      <c r="W1493" s="22">
        <f t="shared" si="199"/>
        <v>0</v>
      </c>
      <c r="X1493" s="76"/>
      <c r="Y1493" s="22">
        <f>IF(OR(X1493="",X1493=ФИО!$Q$8),0,IF(COUNTIF(X:X,X1493)=1,0,1))</f>
        <v>0</v>
      </c>
      <c r="AA1493" s="2">
        <f>INDEX(ФИО!B:B,SUMIFS(ФИО!D:D,ФИО!Q:Q,БЮДЖЕТ!X1493))</f>
        <v>0</v>
      </c>
    </row>
    <row r="1494" spans="1:27" x14ac:dyDescent="0.25">
      <c r="A1494" s="1"/>
      <c r="B1494" s="5">
        <f t="shared" si="200"/>
        <v>1494</v>
      </c>
      <c r="C1494" s="5" t="str">
        <f t="shared" si="201"/>
        <v/>
      </c>
      <c r="D1494" s="99"/>
      <c r="E1494" s="103">
        <f>SUMIFS(ID!$H:$H,ID!$F:$F,$D1494)</f>
        <v>0</v>
      </c>
      <c r="F1494" s="99"/>
      <c r="G1494" s="103">
        <f>SUMIFS(ID!$L:$L,ID!$J:$J,$F1494)</f>
        <v>0</v>
      </c>
      <c r="H1494" s="99"/>
      <c r="I1494" s="103">
        <f>SUMIFS(ID!$P:$P,ID!$N:$N,$H1494)</f>
        <v>0</v>
      </c>
      <c r="J1494" s="99"/>
      <c r="K1494" s="103">
        <f>SUMIFS(ID!$T:$T,ID!$R:$R,$J1494)</f>
        <v>0</v>
      </c>
      <c r="L1494" s="99"/>
      <c r="M1494" s="103">
        <f>SUMIFS(ID!$X:$X,ID!$V:$V,$L1494)</f>
        <v>0</v>
      </c>
      <c r="N1494" s="99"/>
      <c r="O1494" s="103">
        <f>SUMIFS(ID!$AD:$AD,ID!$AB:$AB,$N1494)</f>
        <v>0</v>
      </c>
      <c r="P1494" s="99" t="str">
        <f t="shared" si="195"/>
        <v/>
      </c>
      <c r="Q1494" s="22">
        <f t="shared" si="194"/>
        <v>0</v>
      </c>
      <c r="R1494" s="30"/>
      <c r="S1494" s="22">
        <f t="shared" si="196"/>
        <v>0</v>
      </c>
      <c r="T1494" s="30"/>
      <c r="U1494" s="22">
        <f t="shared" si="197"/>
        <v>0</v>
      </c>
      <c r="V1494" s="78">
        <f t="shared" si="198"/>
        <v>0</v>
      </c>
      <c r="W1494" s="22">
        <f t="shared" si="199"/>
        <v>0</v>
      </c>
      <c r="X1494" s="76"/>
      <c r="Y1494" s="22">
        <f>IF(OR(X1494="",X1494=ФИО!$Q$8),0,IF(COUNTIF(X:X,X1494)=1,0,1))</f>
        <v>0</v>
      </c>
      <c r="AA1494" s="2">
        <f>INDEX(ФИО!B:B,SUMIFS(ФИО!D:D,ФИО!Q:Q,БЮДЖЕТ!X1494))</f>
        <v>0</v>
      </c>
    </row>
    <row r="1495" spans="1:27" x14ac:dyDescent="0.25">
      <c r="A1495" s="1"/>
      <c r="B1495" s="5">
        <f t="shared" si="200"/>
        <v>1495</v>
      </c>
      <c r="C1495" s="5" t="str">
        <f t="shared" si="201"/>
        <v/>
      </c>
      <c r="D1495" s="99"/>
      <c r="E1495" s="103">
        <f>SUMIFS(ID!$H:$H,ID!$F:$F,$D1495)</f>
        <v>0</v>
      </c>
      <c r="F1495" s="99"/>
      <c r="G1495" s="103">
        <f>SUMIFS(ID!$L:$L,ID!$J:$J,$F1495)</f>
        <v>0</v>
      </c>
      <c r="H1495" s="99"/>
      <c r="I1495" s="103">
        <f>SUMIFS(ID!$P:$P,ID!$N:$N,$H1495)</f>
        <v>0</v>
      </c>
      <c r="J1495" s="99"/>
      <c r="K1495" s="103">
        <f>SUMIFS(ID!$T:$T,ID!$R:$R,$J1495)</f>
        <v>0</v>
      </c>
      <c r="L1495" s="99"/>
      <c r="M1495" s="103">
        <f>SUMIFS(ID!$X:$X,ID!$V:$V,$L1495)</f>
        <v>0</v>
      </c>
      <c r="N1495" s="99"/>
      <c r="O1495" s="103">
        <f>SUMIFS(ID!$AD:$AD,ID!$AB:$AB,$N1495)</f>
        <v>0</v>
      </c>
      <c r="P1495" s="99" t="str">
        <f t="shared" si="195"/>
        <v/>
      </c>
      <c r="Q1495" s="22">
        <f t="shared" si="194"/>
        <v>0</v>
      </c>
      <c r="R1495" s="30"/>
      <c r="S1495" s="22">
        <f t="shared" si="196"/>
        <v>0</v>
      </c>
      <c r="T1495" s="30"/>
      <c r="U1495" s="22">
        <f t="shared" si="197"/>
        <v>0</v>
      </c>
      <c r="V1495" s="78">
        <f t="shared" si="198"/>
        <v>0</v>
      </c>
      <c r="W1495" s="22">
        <f t="shared" si="199"/>
        <v>0</v>
      </c>
      <c r="X1495" s="76"/>
      <c r="Y1495" s="22">
        <f>IF(OR(X1495="",X1495=ФИО!$Q$8),0,IF(COUNTIF(X:X,X1495)=1,0,1))</f>
        <v>0</v>
      </c>
      <c r="AA1495" s="2">
        <f>INDEX(ФИО!B:B,SUMIFS(ФИО!D:D,ФИО!Q:Q,БЮДЖЕТ!X1495))</f>
        <v>0</v>
      </c>
    </row>
    <row r="1496" spans="1:27" x14ac:dyDescent="0.25">
      <c r="A1496" s="1"/>
      <c r="B1496" s="5">
        <f t="shared" si="200"/>
        <v>1496</v>
      </c>
      <c r="C1496" s="5" t="str">
        <f t="shared" si="201"/>
        <v/>
      </c>
      <c r="D1496" s="99"/>
      <c r="E1496" s="103">
        <f>SUMIFS(ID!$H:$H,ID!$F:$F,$D1496)</f>
        <v>0</v>
      </c>
      <c r="F1496" s="99"/>
      <c r="G1496" s="103">
        <f>SUMIFS(ID!$L:$L,ID!$J:$J,$F1496)</f>
        <v>0</v>
      </c>
      <c r="H1496" s="99"/>
      <c r="I1496" s="103">
        <f>SUMIFS(ID!$P:$P,ID!$N:$N,$H1496)</f>
        <v>0</v>
      </c>
      <c r="J1496" s="99"/>
      <c r="K1496" s="103">
        <f>SUMIFS(ID!$T:$T,ID!$R:$R,$J1496)</f>
        <v>0</v>
      </c>
      <c r="L1496" s="99"/>
      <c r="M1496" s="103">
        <f>SUMIFS(ID!$X:$X,ID!$V:$V,$L1496)</f>
        <v>0</v>
      </c>
      <c r="N1496" s="99"/>
      <c r="O1496" s="103">
        <f>SUMIFS(ID!$AD:$AD,ID!$AB:$AB,$N1496)</f>
        <v>0</v>
      </c>
      <c r="P1496" s="99" t="str">
        <f t="shared" si="195"/>
        <v/>
      </c>
      <c r="Q1496" s="22">
        <f t="shared" si="194"/>
        <v>0</v>
      </c>
      <c r="R1496" s="30"/>
      <c r="S1496" s="22">
        <f t="shared" si="196"/>
        <v>0</v>
      </c>
      <c r="T1496" s="30"/>
      <c r="U1496" s="22">
        <f t="shared" si="197"/>
        <v>0</v>
      </c>
      <c r="V1496" s="78">
        <f t="shared" si="198"/>
        <v>0</v>
      </c>
      <c r="W1496" s="22">
        <f t="shared" si="199"/>
        <v>0</v>
      </c>
      <c r="X1496" s="76"/>
      <c r="Y1496" s="22">
        <f>IF(OR(X1496="",X1496=ФИО!$Q$8),0,IF(COUNTIF(X:X,X1496)=1,0,1))</f>
        <v>0</v>
      </c>
      <c r="AA1496" s="2">
        <f>INDEX(ФИО!B:B,SUMIFS(ФИО!D:D,ФИО!Q:Q,БЮДЖЕТ!X1496))</f>
        <v>0</v>
      </c>
    </row>
    <row r="1497" spans="1:27" x14ac:dyDescent="0.25">
      <c r="A1497" s="1"/>
      <c r="B1497" s="5">
        <f t="shared" si="200"/>
        <v>1497</v>
      </c>
      <c r="C1497" s="5" t="str">
        <f t="shared" si="201"/>
        <v/>
      </c>
      <c r="D1497" s="99"/>
      <c r="E1497" s="103">
        <f>SUMIFS(ID!$H:$H,ID!$F:$F,$D1497)</f>
        <v>0</v>
      </c>
      <c r="F1497" s="99"/>
      <c r="G1497" s="103">
        <f>SUMIFS(ID!$L:$L,ID!$J:$J,$F1497)</f>
        <v>0</v>
      </c>
      <c r="H1497" s="99"/>
      <c r="I1497" s="103">
        <f>SUMIFS(ID!$P:$P,ID!$N:$N,$H1497)</f>
        <v>0</v>
      </c>
      <c r="J1497" s="99"/>
      <c r="K1497" s="103">
        <f>SUMIFS(ID!$T:$T,ID!$R:$R,$J1497)</f>
        <v>0</v>
      </c>
      <c r="L1497" s="99"/>
      <c r="M1497" s="103">
        <f>SUMIFS(ID!$X:$X,ID!$V:$V,$L1497)</f>
        <v>0</v>
      </c>
      <c r="N1497" s="99"/>
      <c r="O1497" s="103">
        <f>SUMIFS(ID!$AD:$AD,ID!$AB:$AB,$N1497)</f>
        <v>0</v>
      </c>
      <c r="P1497" s="99" t="str">
        <f t="shared" si="195"/>
        <v/>
      </c>
      <c r="Q1497" s="22">
        <f t="shared" si="194"/>
        <v>0</v>
      </c>
      <c r="R1497" s="30"/>
      <c r="S1497" s="22">
        <f t="shared" si="196"/>
        <v>0</v>
      </c>
      <c r="T1497" s="30"/>
      <c r="U1497" s="22">
        <f t="shared" si="197"/>
        <v>0</v>
      </c>
      <c r="V1497" s="78">
        <f t="shared" si="198"/>
        <v>0</v>
      </c>
      <c r="W1497" s="22">
        <f t="shared" si="199"/>
        <v>0</v>
      </c>
      <c r="X1497" s="76"/>
      <c r="Y1497" s="22">
        <f>IF(OR(X1497="",X1497=ФИО!$Q$8),0,IF(COUNTIF(X:X,X1497)=1,0,1))</f>
        <v>0</v>
      </c>
      <c r="AA1497" s="2">
        <f>INDEX(ФИО!B:B,SUMIFS(ФИО!D:D,ФИО!Q:Q,БЮДЖЕТ!X1497))</f>
        <v>0</v>
      </c>
    </row>
    <row r="1498" spans="1:27" x14ac:dyDescent="0.25">
      <c r="A1498" s="1"/>
      <c r="B1498" s="5">
        <f t="shared" si="200"/>
        <v>1498</v>
      </c>
      <c r="C1498" s="5" t="str">
        <f t="shared" si="201"/>
        <v/>
      </c>
      <c r="D1498" s="99"/>
      <c r="E1498" s="103">
        <f>SUMIFS(ID!$H:$H,ID!$F:$F,$D1498)</f>
        <v>0</v>
      </c>
      <c r="F1498" s="99"/>
      <c r="G1498" s="103">
        <f>SUMIFS(ID!$L:$L,ID!$J:$J,$F1498)</f>
        <v>0</v>
      </c>
      <c r="H1498" s="99"/>
      <c r="I1498" s="103">
        <f>SUMIFS(ID!$P:$P,ID!$N:$N,$H1498)</f>
        <v>0</v>
      </c>
      <c r="J1498" s="99"/>
      <c r="K1498" s="103">
        <f>SUMIFS(ID!$T:$T,ID!$R:$R,$J1498)</f>
        <v>0</v>
      </c>
      <c r="L1498" s="99"/>
      <c r="M1498" s="103">
        <f>SUMIFS(ID!$X:$X,ID!$V:$V,$L1498)</f>
        <v>0</v>
      </c>
      <c r="N1498" s="99"/>
      <c r="O1498" s="103">
        <f>SUMIFS(ID!$AD:$AD,ID!$AB:$AB,$N1498)</f>
        <v>0</v>
      </c>
      <c r="P1498" s="99" t="str">
        <f t="shared" si="195"/>
        <v/>
      </c>
      <c r="Q1498" s="22">
        <f t="shared" si="194"/>
        <v>0</v>
      </c>
      <c r="R1498" s="30"/>
      <c r="S1498" s="22">
        <f t="shared" si="196"/>
        <v>0</v>
      </c>
      <c r="T1498" s="30"/>
      <c r="U1498" s="22">
        <f t="shared" si="197"/>
        <v>0</v>
      </c>
      <c r="V1498" s="78">
        <f t="shared" si="198"/>
        <v>0</v>
      </c>
      <c r="W1498" s="22">
        <f t="shared" si="199"/>
        <v>0</v>
      </c>
      <c r="X1498" s="76"/>
      <c r="Y1498" s="22">
        <f>IF(OR(X1498="",X1498=ФИО!$Q$8),0,IF(COUNTIF(X:X,X1498)=1,0,1))</f>
        <v>0</v>
      </c>
      <c r="AA1498" s="2">
        <f>INDEX(ФИО!B:B,SUMIFS(ФИО!D:D,ФИО!Q:Q,БЮДЖЕТ!X1498))</f>
        <v>0</v>
      </c>
    </row>
    <row r="1499" spans="1:27" x14ac:dyDescent="0.25">
      <c r="A1499" s="1"/>
      <c r="B1499" s="5">
        <f t="shared" si="200"/>
        <v>1499</v>
      </c>
      <c r="C1499" s="5" t="str">
        <f t="shared" si="201"/>
        <v/>
      </c>
      <c r="D1499" s="99"/>
      <c r="E1499" s="103">
        <f>SUMIFS(ID!$H:$H,ID!$F:$F,$D1499)</f>
        <v>0</v>
      </c>
      <c r="F1499" s="99"/>
      <c r="G1499" s="103">
        <f>SUMIFS(ID!$L:$L,ID!$J:$J,$F1499)</f>
        <v>0</v>
      </c>
      <c r="H1499" s="99"/>
      <c r="I1499" s="103">
        <f>SUMIFS(ID!$P:$P,ID!$N:$N,$H1499)</f>
        <v>0</v>
      </c>
      <c r="J1499" s="99"/>
      <c r="K1499" s="103">
        <f>SUMIFS(ID!$T:$T,ID!$R:$R,$J1499)</f>
        <v>0</v>
      </c>
      <c r="L1499" s="99"/>
      <c r="M1499" s="103">
        <f>SUMIFS(ID!$X:$X,ID!$V:$V,$L1499)</f>
        <v>0</v>
      </c>
      <c r="N1499" s="99"/>
      <c r="O1499" s="103">
        <f>SUMIFS(ID!$AD:$AD,ID!$AB:$AB,$N1499)</f>
        <v>0</v>
      </c>
      <c r="P1499" s="99" t="str">
        <f t="shared" si="195"/>
        <v/>
      </c>
      <c r="Q1499" s="22">
        <f t="shared" si="194"/>
        <v>0</v>
      </c>
      <c r="R1499" s="30"/>
      <c r="S1499" s="22">
        <f t="shared" si="196"/>
        <v>0</v>
      </c>
      <c r="T1499" s="30"/>
      <c r="U1499" s="22">
        <f t="shared" si="197"/>
        <v>0</v>
      </c>
      <c r="V1499" s="78">
        <f t="shared" si="198"/>
        <v>0</v>
      </c>
      <c r="W1499" s="22">
        <f t="shared" si="199"/>
        <v>0</v>
      </c>
      <c r="X1499" s="76"/>
      <c r="Y1499" s="22">
        <f>IF(OR(X1499="",X1499=ФИО!$Q$8),0,IF(COUNTIF(X:X,X1499)=1,0,1))</f>
        <v>0</v>
      </c>
      <c r="AA1499" s="2">
        <f>INDEX(ФИО!B:B,SUMIFS(ФИО!D:D,ФИО!Q:Q,БЮДЖЕТ!X1499))</f>
        <v>0</v>
      </c>
    </row>
    <row r="1500" spans="1:27" x14ac:dyDescent="0.25">
      <c r="A1500" s="1"/>
      <c r="B1500" s="5">
        <f t="shared" si="200"/>
        <v>1500</v>
      </c>
      <c r="C1500" s="5" t="str">
        <f t="shared" si="201"/>
        <v/>
      </c>
      <c r="D1500" s="99"/>
      <c r="E1500" s="103">
        <f>SUMIFS(ID!$H:$H,ID!$F:$F,$D1500)</f>
        <v>0</v>
      </c>
      <c r="F1500" s="99"/>
      <c r="G1500" s="103">
        <f>SUMIFS(ID!$L:$L,ID!$J:$J,$F1500)</f>
        <v>0</v>
      </c>
      <c r="H1500" s="99"/>
      <c r="I1500" s="103">
        <f>SUMIFS(ID!$P:$P,ID!$N:$N,$H1500)</f>
        <v>0</v>
      </c>
      <c r="J1500" s="99"/>
      <c r="K1500" s="103">
        <f>SUMIFS(ID!$T:$T,ID!$R:$R,$J1500)</f>
        <v>0</v>
      </c>
      <c r="L1500" s="99"/>
      <c r="M1500" s="103">
        <f>SUMIFS(ID!$X:$X,ID!$V:$V,$L1500)</f>
        <v>0</v>
      </c>
      <c r="N1500" s="99"/>
      <c r="O1500" s="103">
        <f>SUMIFS(ID!$AD:$AD,ID!$AB:$AB,$N1500)</f>
        <v>0</v>
      </c>
      <c r="P1500" s="99" t="str">
        <f t="shared" si="195"/>
        <v/>
      </c>
      <c r="Q1500" s="22">
        <f t="shared" si="194"/>
        <v>0</v>
      </c>
      <c r="R1500" s="30"/>
      <c r="S1500" s="22">
        <f t="shared" si="196"/>
        <v>0</v>
      </c>
      <c r="T1500" s="30"/>
      <c r="U1500" s="22">
        <f t="shared" si="197"/>
        <v>0</v>
      </c>
      <c r="V1500" s="78">
        <f t="shared" si="198"/>
        <v>0</v>
      </c>
      <c r="W1500" s="22">
        <f t="shared" si="199"/>
        <v>0</v>
      </c>
      <c r="X1500" s="76"/>
      <c r="Y1500" s="22">
        <f>IF(OR(X1500="",X1500=ФИО!$Q$8),0,IF(COUNTIF(X:X,X1500)=1,0,1))</f>
        <v>0</v>
      </c>
      <c r="AA1500" s="2">
        <f>INDEX(ФИО!B:B,SUMIFS(ФИО!D:D,ФИО!Q:Q,БЮДЖЕТ!X1500))</f>
        <v>0</v>
      </c>
    </row>
    <row r="1501" spans="1:27" x14ac:dyDescent="0.25">
      <c r="A1501" s="1"/>
      <c r="B1501" s="5">
        <f t="shared" si="200"/>
        <v>1501</v>
      </c>
      <c r="C1501" s="5" t="str">
        <f t="shared" si="201"/>
        <v/>
      </c>
      <c r="D1501" s="99"/>
      <c r="E1501" s="103">
        <f>SUMIFS(ID!$H:$H,ID!$F:$F,$D1501)</f>
        <v>0</v>
      </c>
      <c r="F1501" s="99"/>
      <c r="G1501" s="103">
        <f>SUMIFS(ID!$L:$L,ID!$J:$J,$F1501)</f>
        <v>0</v>
      </c>
      <c r="H1501" s="99"/>
      <c r="I1501" s="103">
        <f>SUMIFS(ID!$P:$P,ID!$N:$N,$H1501)</f>
        <v>0</v>
      </c>
      <c r="J1501" s="99"/>
      <c r="K1501" s="103">
        <f>SUMIFS(ID!$T:$T,ID!$R:$R,$J1501)</f>
        <v>0</v>
      </c>
      <c r="L1501" s="99"/>
      <c r="M1501" s="103">
        <f>SUMIFS(ID!$X:$X,ID!$V:$V,$L1501)</f>
        <v>0</v>
      </c>
      <c r="N1501" s="99"/>
      <c r="O1501" s="103">
        <f>SUMIFS(ID!$AD:$AD,ID!$AB:$AB,$N1501)</f>
        <v>0</v>
      </c>
      <c r="P1501" s="99" t="str">
        <f t="shared" si="195"/>
        <v/>
      </c>
      <c r="Q1501" s="22">
        <f t="shared" si="194"/>
        <v>0</v>
      </c>
      <c r="R1501" s="30"/>
      <c r="S1501" s="22">
        <f t="shared" si="196"/>
        <v>0</v>
      </c>
      <c r="T1501" s="30"/>
      <c r="U1501" s="22">
        <f t="shared" si="197"/>
        <v>0</v>
      </c>
      <c r="V1501" s="78">
        <f t="shared" si="198"/>
        <v>0</v>
      </c>
      <c r="W1501" s="22">
        <f t="shared" si="199"/>
        <v>0</v>
      </c>
      <c r="X1501" s="76"/>
      <c r="Y1501" s="22">
        <f>IF(OR(X1501="",X1501=ФИО!$Q$8),0,IF(COUNTIF(X:X,X1501)=1,0,1))</f>
        <v>0</v>
      </c>
      <c r="AA1501" s="2">
        <f>INDEX(ФИО!B:B,SUMIFS(ФИО!D:D,ФИО!Q:Q,БЮДЖЕТ!X1501))</f>
        <v>0</v>
      </c>
    </row>
    <row r="1502" spans="1:27" x14ac:dyDescent="0.25">
      <c r="A1502" s="1"/>
      <c r="B1502" s="5">
        <f t="shared" si="200"/>
        <v>1502</v>
      </c>
      <c r="C1502" s="5" t="str">
        <f t="shared" si="201"/>
        <v/>
      </c>
      <c r="D1502" s="99"/>
      <c r="E1502" s="103">
        <f>SUMIFS(ID!$H:$H,ID!$F:$F,$D1502)</f>
        <v>0</v>
      </c>
      <c r="F1502" s="99"/>
      <c r="G1502" s="103">
        <f>SUMIFS(ID!$L:$L,ID!$J:$J,$F1502)</f>
        <v>0</v>
      </c>
      <c r="H1502" s="99"/>
      <c r="I1502" s="103">
        <f>SUMIFS(ID!$P:$P,ID!$N:$N,$H1502)</f>
        <v>0</v>
      </c>
      <c r="J1502" s="99"/>
      <c r="K1502" s="103">
        <f>SUMIFS(ID!$T:$T,ID!$R:$R,$J1502)</f>
        <v>0</v>
      </c>
      <c r="L1502" s="99"/>
      <c r="M1502" s="103">
        <f>SUMIFS(ID!$X:$X,ID!$V:$V,$L1502)</f>
        <v>0</v>
      </c>
      <c r="N1502" s="99"/>
      <c r="O1502" s="103">
        <f>SUMIFS(ID!$AD:$AD,ID!$AB:$AB,$N1502)</f>
        <v>0</v>
      </c>
      <c r="P1502" s="99" t="str">
        <f t="shared" si="195"/>
        <v/>
      </c>
      <c r="Q1502" s="22">
        <f t="shared" si="194"/>
        <v>0</v>
      </c>
      <c r="R1502" s="30"/>
      <c r="S1502" s="22">
        <f t="shared" si="196"/>
        <v>0</v>
      </c>
      <c r="T1502" s="30"/>
      <c r="U1502" s="22">
        <f t="shared" si="197"/>
        <v>0</v>
      </c>
      <c r="V1502" s="78">
        <f t="shared" si="198"/>
        <v>0</v>
      </c>
      <c r="W1502" s="22">
        <f t="shared" si="199"/>
        <v>0</v>
      </c>
      <c r="X1502" s="76"/>
      <c r="Y1502" s="22">
        <f>IF(OR(X1502="",X1502=ФИО!$Q$8),0,IF(COUNTIF(X:X,X1502)=1,0,1))</f>
        <v>0</v>
      </c>
      <c r="AA1502" s="2">
        <f>INDEX(ФИО!B:B,SUMIFS(ФИО!D:D,ФИО!Q:Q,БЮДЖЕТ!X1502))</f>
        <v>0</v>
      </c>
    </row>
    <row r="1503" spans="1:27" x14ac:dyDescent="0.25">
      <c r="A1503" s="1"/>
      <c r="B1503" s="5">
        <f t="shared" si="200"/>
        <v>1503</v>
      </c>
      <c r="C1503" s="5" t="str">
        <f t="shared" si="201"/>
        <v/>
      </c>
      <c r="D1503" s="99"/>
      <c r="E1503" s="103">
        <f>SUMIFS(ID!$H:$H,ID!$F:$F,$D1503)</f>
        <v>0</v>
      </c>
      <c r="F1503" s="99"/>
      <c r="G1503" s="103">
        <f>SUMIFS(ID!$L:$L,ID!$J:$J,$F1503)</f>
        <v>0</v>
      </c>
      <c r="H1503" s="99"/>
      <c r="I1503" s="103">
        <f>SUMIFS(ID!$P:$P,ID!$N:$N,$H1503)</f>
        <v>0</v>
      </c>
      <c r="J1503" s="99"/>
      <c r="K1503" s="103">
        <f>SUMIFS(ID!$T:$T,ID!$R:$R,$J1503)</f>
        <v>0</v>
      </c>
      <c r="L1503" s="99"/>
      <c r="M1503" s="103">
        <f>SUMIFS(ID!$X:$X,ID!$V:$V,$L1503)</f>
        <v>0</v>
      </c>
      <c r="N1503" s="99"/>
      <c r="O1503" s="103">
        <f>SUMIFS(ID!$AD:$AD,ID!$AB:$AB,$N1503)</f>
        <v>0</v>
      </c>
      <c r="P1503" s="99" t="str">
        <f t="shared" si="195"/>
        <v/>
      </c>
      <c r="Q1503" s="22">
        <f t="shared" si="194"/>
        <v>0</v>
      </c>
      <c r="R1503" s="30"/>
      <c r="S1503" s="22">
        <f t="shared" si="196"/>
        <v>0</v>
      </c>
      <c r="T1503" s="30"/>
      <c r="U1503" s="22">
        <f t="shared" si="197"/>
        <v>0</v>
      </c>
      <c r="V1503" s="78">
        <f t="shared" si="198"/>
        <v>0</v>
      </c>
      <c r="W1503" s="22">
        <f t="shared" si="199"/>
        <v>0</v>
      </c>
      <c r="X1503" s="76"/>
      <c r="Y1503" s="22">
        <f>IF(OR(X1503="",X1503=ФИО!$Q$8),0,IF(COUNTIF(X:X,X1503)=1,0,1))</f>
        <v>0</v>
      </c>
      <c r="AA1503" s="2">
        <f>INDEX(ФИО!B:B,SUMIFS(ФИО!D:D,ФИО!Q:Q,БЮДЖЕТ!X1503))</f>
        <v>0</v>
      </c>
    </row>
    <row r="1504" spans="1:27" x14ac:dyDescent="0.25">
      <c r="A1504" s="1"/>
      <c r="B1504" s="5">
        <f t="shared" si="200"/>
        <v>1504</v>
      </c>
      <c r="C1504" s="5" t="str">
        <f t="shared" si="201"/>
        <v/>
      </c>
      <c r="D1504" s="99"/>
      <c r="E1504" s="103">
        <f>SUMIFS(ID!$H:$H,ID!$F:$F,$D1504)</f>
        <v>0</v>
      </c>
      <c r="F1504" s="99"/>
      <c r="G1504" s="103">
        <f>SUMIFS(ID!$L:$L,ID!$J:$J,$F1504)</f>
        <v>0</v>
      </c>
      <c r="H1504" s="99"/>
      <c r="I1504" s="103">
        <f>SUMIFS(ID!$P:$P,ID!$N:$N,$H1504)</f>
        <v>0</v>
      </c>
      <c r="J1504" s="99"/>
      <c r="K1504" s="103">
        <f>SUMIFS(ID!$T:$T,ID!$R:$R,$J1504)</f>
        <v>0</v>
      </c>
      <c r="L1504" s="99"/>
      <c r="M1504" s="103">
        <f>SUMIFS(ID!$X:$X,ID!$V:$V,$L1504)</f>
        <v>0</v>
      </c>
      <c r="N1504" s="99"/>
      <c r="O1504" s="103">
        <f>SUMIFS(ID!$AD:$AD,ID!$AB:$AB,$N1504)</f>
        <v>0</v>
      </c>
      <c r="P1504" s="99" t="str">
        <f t="shared" si="195"/>
        <v/>
      </c>
      <c r="Q1504" s="22">
        <f t="shared" si="194"/>
        <v>0</v>
      </c>
      <c r="R1504" s="30"/>
      <c r="S1504" s="22">
        <f t="shared" si="196"/>
        <v>0</v>
      </c>
      <c r="T1504" s="30"/>
      <c r="U1504" s="22">
        <f t="shared" si="197"/>
        <v>0</v>
      </c>
      <c r="V1504" s="78">
        <f t="shared" si="198"/>
        <v>0</v>
      </c>
      <c r="W1504" s="22">
        <f t="shared" si="199"/>
        <v>0</v>
      </c>
      <c r="X1504" s="76"/>
      <c r="Y1504" s="22">
        <f>IF(OR(X1504="",X1504=ФИО!$Q$8),0,IF(COUNTIF(X:X,X1504)=1,0,1))</f>
        <v>0</v>
      </c>
      <c r="AA1504" s="2">
        <f>INDEX(ФИО!B:B,SUMIFS(ФИО!D:D,ФИО!Q:Q,БЮДЖЕТ!X1504))</f>
        <v>0</v>
      </c>
    </row>
    <row r="1505" spans="1:27" x14ac:dyDescent="0.25">
      <c r="A1505" s="1"/>
      <c r="B1505" s="5">
        <f t="shared" si="200"/>
        <v>1505</v>
      </c>
      <c r="C1505" s="5" t="str">
        <f t="shared" si="201"/>
        <v/>
      </c>
      <c r="D1505" s="99"/>
      <c r="E1505" s="103">
        <f>SUMIFS(ID!$H:$H,ID!$F:$F,$D1505)</f>
        <v>0</v>
      </c>
      <c r="F1505" s="99"/>
      <c r="G1505" s="103">
        <f>SUMIFS(ID!$L:$L,ID!$J:$J,$F1505)</f>
        <v>0</v>
      </c>
      <c r="H1505" s="99"/>
      <c r="I1505" s="103">
        <f>SUMIFS(ID!$P:$P,ID!$N:$N,$H1505)</f>
        <v>0</v>
      </c>
      <c r="J1505" s="99"/>
      <c r="K1505" s="103">
        <f>SUMIFS(ID!$T:$T,ID!$R:$R,$J1505)</f>
        <v>0</v>
      </c>
      <c r="L1505" s="99"/>
      <c r="M1505" s="103">
        <f>SUMIFS(ID!$X:$X,ID!$V:$V,$L1505)</f>
        <v>0</v>
      </c>
      <c r="N1505" s="99"/>
      <c r="O1505" s="103">
        <f>SUMIFS(ID!$AD:$AD,ID!$AB:$AB,$N1505)</f>
        <v>0</v>
      </c>
      <c r="P1505" s="99" t="str">
        <f t="shared" si="195"/>
        <v/>
      </c>
      <c r="Q1505" s="22">
        <f t="shared" si="194"/>
        <v>0</v>
      </c>
      <c r="R1505" s="30"/>
      <c r="S1505" s="22">
        <f t="shared" si="196"/>
        <v>0</v>
      </c>
      <c r="T1505" s="30"/>
      <c r="U1505" s="22">
        <f t="shared" si="197"/>
        <v>0</v>
      </c>
      <c r="V1505" s="78">
        <f t="shared" si="198"/>
        <v>0</v>
      </c>
      <c r="W1505" s="22">
        <f t="shared" si="199"/>
        <v>0</v>
      </c>
      <c r="X1505" s="76"/>
      <c r="Y1505" s="22">
        <f>IF(OR(X1505="",X1505=ФИО!$Q$8),0,IF(COUNTIF(X:X,X1505)=1,0,1))</f>
        <v>0</v>
      </c>
      <c r="AA1505" s="2">
        <f>INDEX(ФИО!B:B,SUMIFS(ФИО!D:D,ФИО!Q:Q,БЮДЖЕТ!X1505))</f>
        <v>0</v>
      </c>
    </row>
    <row r="1506" spans="1:27" x14ac:dyDescent="0.25">
      <c r="A1506" s="1"/>
      <c r="B1506" s="5">
        <f t="shared" si="200"/>
        <v>1506</v>
      </c>
      <c r="C1506" s="5" t="str">
        <f t="shared" si="201"/>
        <v/>
      </c>
      <c r="D1506" s="99"/>
      <c r="E1506" s="103">
        <f>SUMIFS(ID!$H:$H,ID!$F:$F,$D1506)</f>
        <v>0</v>
      </c>
      <c r="F1506" s="99"/>
      <c r="G1506" s="103">
        <f>SUMIFS(ID!$L:$L,ID!$J:$J,$F1506)</f>
        <v>0</v>
      </c>
      <c r="H1506" s="99"/>
      <c r="I1506" s="103">
        <f>SUMIFS(ID!$P:$P,ID!$N:$N,$H1506)</f>
        <v>0</v>
      </c>
      <c r="J1506" s="99"/>
      <c r="K1506" s="103">
        <f>SUMIFS(ID!$T:$T,ID!$R:$R,$J1506)</f>
        <v>0</v>
      </c>
      <c r="L1506" s="99"/>
      <c r="M1506" s="103">
        <f>SUMIFS(ID!$X:$X,ID!$V:$V,$L1506)</f>
        <v>0</v>
      </c>
      <c r="N1506" s="99"/>
      <c r="O1506" s="103">
        <f>SUMIFS(ID!$AD:$AD,ID!$AB:$AB,$N1506)</f>
        <v>0</v>
      </c>
      <c r="P1506" s="99" t="str">
        <f t="shared" si="195"/>
        <v/>
      </c>
      <c r="Q1506" s="22">
        <f t="shared" si="194"/>
        <v>0</v>
      </c>
      <c r="R1506" s="30"/>
      <c r="S1506" s="22">
        <f t="shared" si="196"/>
        <v>0</v>
      </c>
      <c r="T1506" s="30"/>
      <c r="U1506" s="22">
        <f t="shared" si="197"/>
        <v>0</v>
      </c>
      <c r="V1506" s="78">
        <f t="shared" si="198"/>
        <v>0</v>
      </c>
      <c r="W1506" s="22">
        <f t="shared" si="199"/>
        <v>0</v>
      </c>
      <c r="X1506" s="76"/>
      <c r="Y1506" s="22">
        <f>IF(OR(X1506="",X1506=ФИО!$Q$8),0,IF(COUNTIF(X:X,X1506)=1,0,1))</f>
        <v>0</v>
      </c>
      <c r="AA1506" s="2">
        <f>INDEX(ФИО!B:B,SUMIFS(ФИО!D:D,ФИО!Q:Q,БЮДЖЕТ!X1506))</f>
        <v>0</v>
      </c>
    </row>
    <row r="1507" spans="1:27" x14ac:dyDescent="0.25">
      <c r="A1507" s="1"/>
      <c r="B1507" s="5">
        <f t="shared" si="200"/>
        <v>1507</v>
      </c>
      <c r="C1507" s="5" t="str">
        <f t="shared" si="201"/>
        <v/>
      </c>
      <c r="D1507" s="99"/>
      <c r="E1507" s="103">
        <f>SUMIFS(ID!$H:$H,ID!$F:$F,$D1507)</f>
        <v>0</v>
      </c>
      <c r="F1507" s="99"/>
      <c r="G1507" s="103">
        <f>SUMIFS(ID!$L:$L,ID!$J:$J,$F1507)</f>
        <v>0</v>
      </c>
      <c r="H1507" s="99"/>
      <c r="I1507" s="103">
        <f>SUMIFS(ID!$P:$P,ID!$N:$N,$H1507)</f>
        <v>0</v>
      </c>
      <c r="J1507" s="99"/>
      <c r="K1507" s="103">
        <f>SUMIFS(ID!$T:$T,ID!$R:$R,$J1507)</f>
        <v>0</v>
      </c>
      <c r="L1507" s="99"/>
      <c r="M1507" s="103">
        <f>SUMIFS(ID!$X:$X,ID!$V:$V,$L1507)</f>
        <v>0</v>
      </c>
      <c r="N1507" s="99"/>
      <c r="O1507" s="103">
        <f>SUMIFS(ID!$AD:$AD,ID!$AB:$AB,$N1507)</f>
        <v>0</v>
      </c>
      <c r="P1507" s="99" t="str">
        <f t="shared" si="195"/>
        <v/>
      </c>
      <c r="Q1507" s="22">
        <f t="shared" si="194"/>
        <v>0</v>
      </c>
      <c r="R1507" s="30"/>
      <c r="S1507" s="22">
        <f t="shared" si="196"/>
        <v>0</v>
      </c>
      <c r="T1507" s="30"/>
      <c r="U1507" s="22">
        <f t="shared" si="197"/>
        <v>0</v>
      </c>
      <c r="V1507" s="78">
        <f t="shared" si="198"/>
        <v>0</v>
      </c>
      <c r="W1507" s="22">
        <f t="shared" si="199"/>
        <v>0</v>
      </c>
      <c r="X1507" s="76"/>
      <c r="Y1507" s="22">
        <f>IF(OR(X1507="",X1507=ФИО!$Q$8),0,IF(COUNTIF(X:X,X1507)=1,0,1))</f>
        <v>0</v>
      </c>
      <c r="AA1507" s="2">
        <f>INDEX(ФИО!B:B,SUMIFS(ФИО!D:D,ФИО!Q:Q,БЮДЖЕТ!X1507))</f>
        <v>0</v>
      </c>
    </row>
    <row r="1508" spans="1:27" x14ac:dyDescent="0.25">
      <c r="A1508" s="1"/>
      <c r="B1508" s="5">
        <f t="shared" si="200"/>
        <v>1508</v>
      </c>
      <c r="C1508" s="5" t="str">
        <f t="shared" si="201"/>
        <v/>
      </c>
      <c r="D1508" s="99"/>
      <c r="E1508" s="103">
        <f>SUMIFS(ID!$H:$H,ID!$F:$F,$D1508)</f>
        <v>0</v>
      </c>
      <c r="F1508" s="99"/>
      <c r="G1508" s="103">
        <f>SUMIFS(ID!$L:$L,ID!$J:$J,$F1508)</f>
        <v>0</v>
      </c>
      <c r="H1508" s="99"/>
      <c r="I1508" s="103">
        <f>SUMIFS(ID!$P:$P,ID!$N:$N,$H1508)</f>
        <v>0</v>
      </c>
      <c r="J1508" s="99"/>
      <c r="K1508" s="103">
        <f>SUMIFS(ID!$T:$T,ID!$R:$R,$J1508)</f>
        <v>0</v>
      </c>
      <c r="L1508" s="99"/>
      <c r="M1508" s="103">
        <f>SUMIFS(ID!$X:$X,ID!$V:$V,$L1508)</f>
        <v>0</v>
      </c>
      <c r="N1508" s="99"/>
      <c r="O1508" s="103">
        <f>SUMIFS(ID!$AD:$AD,ID!$AB:$AB,$N1508)</f>
        <v>0</v>
      </c>
      <c r="P1508" s="99" t="str">
        <f t="shared" si="195"/>
        <v/>
      </c>
      <c r="Q1508" s="22">
        <f t="shared" si="194"/>
        <v>0</v>
      </c>
      <c r="R1508" s="30"/>
      <c r="S1508" s="22">
        <f t="shared" si="196"/>
        <v>0</v>
      </c>
      <c r="T1508" s="30"/>
      <c r="U1508" s="22">
        <f t="shared" si="197"/>
        <v>0</v>
      </c>
      <c r="V1508" s="78">
        <f t="shared" si="198"/>
        <v>0</v>
      </c>
      <c r="W1508" s="22">
        <f t="shared" si="199"/>
        <v>0</v>
      </c>
      <c r="X1508" s="76"/>
      <c r="Y1508" s="22">
        <f>IF(OR(X1508="",X1508=ФИО!$Q$8),0,IF(COUNTIF(X:X,X1508)=1,0,1))</f>
        <v>0</v>
      </c>
      <c r="AA1508" s="2">
        <f>INDEX(ФИО!B:B,SUMIFS(ФИО!D:D,ФИО!Q:Q,БЮДЖЕТ!X1508))</f>
        <v>0</v>
      </c>
    </row>
    <row r="1509" spans="1:27" x14ac:dyDescent="0.25">
      <c r="A1509" s="1"/>
      <c r="B1509" s="5">
        <f t="shared" si="200"/>
        <v>1509</v>
      </c>
      <c r="C1509" s="5" t="str">
        <f t="shared" si="201"/>
        <v/>
      </c>
      <c r="D1509" s="99"/>
      <c r="E1509" s="103">
        <f>SUMIFS(ID!$H:$H,ID!$F:$F,$D1509)</f>
        <v>0</v>
      </c>
      <c r="F1509" s="99"/>
      <c r="G1509" s="103">
        <f>SUMIFS(ID!$L:$L,ID!$J:$J,$F1509)</f>
        <v>0</v>
      </c>
      <c r="H1509" s="99"/>
      <c r="I1509" s="103">
        <f>SUMIFS(ID!$P:$P,ID!$N:$N,$H1509)</f>
        <v>0</v>
      </c>
      <c r="J1509" s="99"/>
      <c r="K1509" s="103">
        <f>SUMIFS(ID!$T:$T,ID!$R:$R,$J1509)</f>
        <v>0</v>
      </c>
      <c r="L1509" s="99"/>
      <c r="M1509" s="103">
        <f>SUMIFS(ID!$X:$X,ID!$V:$V,$L1509)</f>
        <v>0</v>
      </c>
      <c r="N1509" s="99"/>
      <c r="O1509" s="103">
        <f>SUMIFS(ID!$AD:$AD,ID!$AB:$AB,$N1509)</f>
        <v>0</v>
      </c>
      <c r="P1509" s="99" t="str">
        <f t="shared" si="195"/>
        <v/>
      </c>
      <c r="Q1509" s="22">
        <f t="shared" si="194"/>
        <v>0</v>
      </c>
      <c r="R1509" s="30"/>
      <c r="S1509" s="22">
        <f t="shared" si="196"/>
        <v>0</v>
      </c>
      <c r="T1509" s="30"/>
      <c r="U1509" s="22">
        <f t="shared" si="197"/>
        <v>0</v>
      </c>
      <c r="V1509" s="78">
        <f t="shared" si="198"/>
        <v>0</v>
      </c>
      <c r="W1509" s="22">
        <f t="shared" si="199"/>
        <v>0</v>
      </c>
      <c r="X1509" s="76"/>
      <c r="Y1509" s="22">
        <f>IF(OR(X1509="",X1509=ФИО!$Q$8),0,IF(COUNTIF(X:X,X1509)=1,0,1))</f>
        <v>0</v>
      </c>
      <c r="AA1509" s="2">
        <f>INDEX(ФИО!B:B,SUMIFS(ФИО!D:D,ФИО!Q:Q,БЮДЖЕТ!X1509))</f>
        <v>0</v>
      </c>
    </row>
    <row r="1510" spans="1:27" x14ac:dyDescent="0.25">
      <c r="A1510" s="1"/>
      <c r="B1510" s="5">
        <f t="shared" si="200"/>
        <v>1510</v>
      </c>
      <c r="C1510" s="5" t="str">
        <f t="shared" si="201"/>
        <v/>
      </c>
      <c r="D1510" s="99"/>
      <c r="E1510" s="103">
        <f>SUMIFS(ID!$H:$H,ID!$F:$F,$D1510)</f>
        <v>0</v>
      </c>
      <c r="F1510" s="99"/>
      <c r="G1510" s="103">
        <f>SUMIFS(ID!$L:$L,ID!$J:$J,$F1510)</f>
        <v>0</v>
      </c>
      <c r="H1510" s="99"/>
      <c r="I1510" s="103">
        <f>SUMIFS(ID!$P:$P,ID!$N:$N,$H1510)</f>
        <v>0</v>
      </c>
      <c r="J1510" s="99"/>
      <c r="K1510" s="103">
        <f>SUMIFS(ID!$T:$T,ID!$R:$R,$J1510)</f>
        <v>0</v>
      </c>
      <c r="L1510" s="99"/>
      <c r="M1510" s="103">
        <f>SUMIFS(ID!$X:$X,ID!$V:$V,$L1510)</f>
        <v>0</v>
      </c>
      <c r="N1510" s="99"/>
      <c r="O1510" s="103">
        <f>SUMIFS(ID!$AD:$AD,ID!$AB:$AB,$N1510)</f>
        <v>0</v>
      </c>
      <c r="P1510" s="99" t="str">
        <f t="shared" si="195"/>
        <v/>
      </c>
      <c r="Q1510" s="22">
        <f t="shared" si="194"/>
        <v>0</v>
      </c>
      <c r="R1510" s="30"/>
      <c r="S1510" s="22">
        <f t="shared" si="196"/>
        <v>0</v>
      </c>
      <c r="T1510" s="30"/>
      <c r="U1510" s="22">
        <f t="shared" si="197"/>
        <v>0</v>
      </c>
      <c r="V1510" s="78">
        <f t="shared" si="198"/>
        <v>0</v>
      </c>
      <c r="W1510" s="22">
        <f t="shared" si="199"/>
        <v>0</v>
      </c>
      <c r="X1510" s="76"/>
      <c r="Y1510" s="22">
        <f>IF(OR(X1510="",X1510=ФИО!$Q$8),0,IF(COUNTIF(X:X,X1510)=1,0,1))</f>
        <v>0</v>
      </c>
      <c r="AA1510" s="2">
        <f>INDEX(ФИО!B:B,SUMIFS(ФИО!D:D,ФИО!Q:Q,БЮДЖЕТ!X1510))</f>
        <v>0</v>
      </c>
    </row>
    <row r="1511" spans="1:27" x14ac:dyDescent="0.25">
      <c r="A1511" s="1"/>
      <c r="B1511" s="5">
        <f t="shared" si="200"/>
        <v>1511</v>
      </c>
      <c r="C1511" s="5" t="str">
        <f t="shared" si="201"/>
        <v/>
      </c>
      <c r="D1511" s="99"/>
      <c r="E1511" s="103">
        <f>SUMIFS(ID!$H:$H,ID!$F:$F,$D1511)</f>
        <v>0</v>
      </c>
      <c r="F1511" s="99"/>
      <c r="G1511" s="103">
        <f>SUMIFS(ID!$L:$L,ID!$J:$J,$F1511)</f>
        <v>0</v>
      </c>
      <c r="H1511" s="99"/>
      <c r="I1511" s="103">
        <f>SUMIFS(ID!$P:$P,ID!$N:$N,$H1511)</f>
        <v>0</v>
      </c>
      <c r="J1511" s="99"/>
      <c r="K1511" s="103">
        <f>SUMIFS(ID!$T:$T,ID!$R:$R,$J1511)</f>
        <v>0</v>
      </c>
      <c r="L1511" s="99"/>
      <c r="M1511" s="103">
        <f>SUMIFS(ID!$X:$X,ID!$V:$V,$L1511)</f>
        <v>0</v>
      </c>
      <c r="N1511" s="99"/>
      <c r="O1511" s="103">
        <f>SUMIFS(ID!$AD:$AD,ID!$AB:$AB,$N1511)</f>
        <v>0</v>
      </c>
      <c r="P1511" s="99" t="str">
        <f t="shared" si="195"/>
        <v/>
      </c>
      <c r="Q1511" s="22">
        <f t="shared" si="194"/>
        <v>0</v>
      </c>
      <c r="R1511" s="30"/>
      <c r="S1511" s="22">
        <f t="shared" si="196"/>
        <v>0</v>
      </c>
      <c r="T1511" s="30"/>
      <c r="U1511" s="22">
        <f t="shared" si="197"/>
        <v>0</v>
      </c>
      <c r="V1511" s="78">
        <f t="shared" si="198"/>
        <v>0</v>
      </c>
      <c r="W1511" s="22">
        <f t="shared" si="199"/>
        <v>0</v>
      </c>
      <c r="X1511" s="76"/>
      <c r="Y1511" s="22">
        <f>IF(OR(X1511="",X1511=ФИО!$Q$8),0,IF(COUNTIF(X:X,X1511)=1,0,1))</f>
        <v>0</v>
      </c>
      <c r="AA1511" s="2">
        <f>INDEX(ФИО!B:B,SUMIFS(ФИО!D:D,ФИО!Q:Q,БЮДЖЕТ!X1511))</f>
        <v>0</v>
      </c>
    </row>
    <row r="1512" spans="1:27" x14ac:dyDescent="0.25">
      <c r="A1512" s="1"/>
      <c r="B1512" s="5">
        <f t="shared" si="200"/>
        <v>1512</v>
      </c>
      <c r="C1512" s="5" t="str">
        <f t="shared" si="201"/>
        <v/>
      </c>
      <c r="D1512" s="99"/>
      <c r="E1512" s="103">
        <f>SUMIFS(ID!$H:$H,ID!$F:$F,$D1512)</f>
        <v>0</v>
      </c>
      <c r="F1512" s="99"/>
      <c r="G1512" s="103">
        <f>SUMIFS(ID!$L:$L,ID!$J:$J,$F1512)</f>
        <v>0</v>
      </c>
      <c r="H1512" s="99"/>
      <c r="I1512" s="103">
        <f>SUMIFS(ID!$P:$P,ID!$N:$N,$H1512)</f>
        <v>0</v>
      </c>
      <c r="J1512" s="99"/>
      <c r="K1512" s="103">
        <f>SUMIFS(ID!$T:$T,ID!$R:$R,$J1512)</f>
        <v>0</v>
      </c>
      <c r="L1512" s="99"/>
      <c r="M1512" s="103">
        <f>SUMIFS(ID!$X:$X,ID!$V:$V,$L1512)</f>
        <v>0</v>
      </c>
      <c r="N1512" s="99"/>
      <c r="O1512" s="103">
        <f>SUMIFS(ID!$AD:$AD,ID!$AB:$AB,$N1512)</f>
        <v>0</v>
      </c>
      <c r="P1512" s="99" t="str">
        <f t="shared" si="195"/>
        <v/>
      </c>
      <c r="Q1512" s="22">
        <f t="shared" si="194"/>
        <v>0</v>
      </c>
      <c r="R1512" s="30"/>
      <c r="S1512" s="22">
        <f t="shared" si="196"/>
        <v>0</v>
      </c>
      <c r="T1512" s="30"/>
      <c r="U1512" s="22">
        <f t="shared" si="197"/>
        <v>0</v>
      </c>
      <c r="V1512" s="78">
        <f t="shared" si="198"/>
        <v>0</v>
      </c>
      <c r="W1512" s="22">
        <f t="shared" si="199"/>
        <v>0</v>
      </c>
      <c r="X1512" s="76"/>
      <c r="Y1512" s="22">
        <f>IF(OR(X1512="",X1512=ФИО!$Q$8),0,IF(COUNTIF(X:X,X1512)=1,0,1))</f>
        <v>0</v>
      </c>
      <c r="AA1512" s="2">
        <f>INDEX(ФИО!B:B,SUMIFS(ФИО!D:D,ФИО!Q:Q,БЮДЖЕТ!X1512))</f>
        <v>0</v>
      </c>
    </row>
    <row r="1513" spans="1:27" x14ac:dyDescent="0.25">
      <c r="A1513" s="1"/>
      <c r="B1513" s="5">
        <f t="shared" si="200"/>
        <v>1513</v>
      </c>
      <c r="C1513" s="5" t="str">
        <f t="shared" si="201"/>
        <v/>
      </c>
      <c r="D1513" s="99"/>
      <c r="E1513" s="103">
        <f>SUMIFS(ID!$H:$H,ID!$F:$F,$D1513)</f>
        <v>0</v>
      </c>
      <c r="F1513" s="99"/>
      <c r="G1513" s="103">
        <f>SUMIFS(ID!$L:$L,ID!$J:$J,$F1513)</f>
        <v>0</v>
      </c>
      <c r="H1513" s="99"/>
      <c r="I1513" s="103">
        <f>SUMIFS(ID!$P:$P,ID!$N:$N,$H1513)</f>
        <v>0</v>
      </c>
      <c r="J1513" s="99"/>
      <c r="K1513" s="103">
        <f>SUMIFS(ID!$T:$T,ID!$R:$R,$J1513)</f>
        <v>0</v>
      </c>
      <c r="L1513" s="99"/>
      <c r="M1513" s="103">
        <f>SUMIFS(ID!$X:$X,ID!$V:$V,$L1513)</f>
        <v>0</v>
      </c>
      <c r="N1513" s="99"/>
      <c r="O1513" s="103">
        <f>SUMIFS(ID!$AD:$AD,ID!$AB:$AB,$N1513)</f>
        <v>0</v>
      </c>
      <c r="P1513" s="99" t="str">
        <f t="shared" si="195"/>
        <v/>
      </c>
      <c r="Q1513" s="22">
        <f t="shared" si="194"/>
        <v>0</v>
      </c>
      <c r="R1513" s="30"/>
      <c r="S1513" s="22">
        <f t="shared" si="196"/>
        <v>0</v>
      </c>
      <c r="T1513" s="30"/>
      <c r="U1513" s="22">
        <f t="shared" si="197"/>
        <v>0</v>
      </c>
      <c r="V1513" s="78">
        <f t="shared" si="198"/>
        <v>0</v>
      </c>
      <c r="W1513" s="22">
        <f t="shared" si="199"/>
        <v>0</v>
      </c>
      <c r="X1513" s="76"/>
      <c r="Y1513" s="22">
        <f>IF(OR(X1513="",X1513=ФИО!$Q$8),0,IF(COUNTIF(X:X,X1513)=1,0,1))</f>
        <v>0</v>
      </c>
      <c r="AA1513" s="2">
        <f>INDEX(ФИО!B:B,SUMIFS(ФИО!D:D,ФИО!Q:Q,БЮДЖЕТ!X1513))</f>
        <v>0</v>
      </c>
    </row>
    <row r="1514" spans="1:27" x14ac:dyDescent="0.25">
      <c r="A1514" s="1"/>
      <c r="B1514" s="5">
        <f t="shared" si="200"/>
        <v>1514</v>
      </c>
      <c r="C1514" s="5" t="str">
        <f t="shared" si="201"/>
        <v/>
      </c>
      <c r="D1514" s="99"/>
      <c r="E1514" s="103">
        <f>SUMIFS(ID!$H:$H,ID!$F:$F,$D1514)</f>
        <v>0</v>
      </c>
      <c r="F1514" s="99"/>
      <c r="G1514" s="103">
        <f>SUMIFS(ID!$L:$L,ID!$J:$J,$F1514)</f>
        <v>0</v>
      </c>
      <c r="H1514" s="99"/>
      <c r="I1514" s="103">
        <f>SUMIFS(ID!$P:$P,ID!$N:$N,$H1514)</f>
        <v>0</v>
      </c>
      <c r="J1514" s="99"/>
      <c r="K1514" s="103">
        <f>SUMIFS(ID!$T:$T,ID!$R:$R,$J1514)</f>
        <v>0</v>
      </c>
      <c r="L1514" s="99"/>
      <c r="M1514" s="103">
        <f>SUMIFS(ID!$X:$X,ID!$V:$V,$L1514)</f>
        <v>0</v>
      </c>
      <c r="N1514" s="99"/>
      <c r="O1514" s="103">
        <f>SUMIFS(ID!$AD:$AD,ID!$AB:$AB,$N1514)</f>
        <v>0</v>
      </c>
      <c r="P1514" s="99" t="str">
        <f t="shared" si="195"/>
        <v/>
      </c>
      <c r="Q1514" s="22">
        <f t="shared" si="194"/>
        <v>0</v>
      </c>
      <c r="R1514" s="30"/>
      <c r="S1514" s="22">
        <f t="shared" si="196"/>
        <v>0</v>
      </c>
      <c r="T1514" s="30"/>
      <c r="U1514" s="22">
        <f t="shared" si="197"/>
        <v>0</v>
      </c>
      <c r="V1514" s="78">
        <f t="shared" si="198"/>
        <v>0</v>
      </c>
      <c r="W1514" s="22">
        <f t="shared" si="199"/>
        <v>0</v>
      </c>
      <c r="X1514" s="76"/>
      <c r="Y1514" s="22">
        <f>IF(OR(X1514="",X1514=ФИО!$Q$8),0,IF(COUNTIF(X:X,X1514)=1,0,1))</f>
        <v>0</v>
      </c>
      <c r="AA1514" s="2">
        <f>INDEX(ФИО!B:B,SUMIFS(ФИО!D:D,ФИО!Q:Q,БЮДЖЕТ!X1514))</f>
        <v>0</v>
      </c>
    </row>
    <row r="1515" spans="1:27" x14ac:dyDescent="0.25">
      <c r="A1515" s="1"/>
      <c r="B1515" s="5">
        <f t="shared" si="200"/>
        <v>1515</v>
      </c>
      <c r="C1515" s="5" t="str">
        <f t="shared" si="201"/>
        <v/>
      </c>
      <c r="D1515" s="99"/>
      <c r="E1515" s="103">
        <f>SUMIFS(ID!$H:$H,ID!$F:$F,$D1515)</f>
        <v>0</v>
      </c>
      <c r="F1515" s="99"/>
      <c r="G1515" s="103">
        <f>SUMIFS(ID!$L:$L,ID!$J:$J,$F1515)</f>
        <v>0</v>
      </c>
      <c r="H1515" s="99"/>
      <c r="I1515" s="103">
        <f>SUMIFS(ID!$P:$P,ID!$N:$N,$H1515)</f>
        <v>0</v>
      </c>
      <c r="J1515" s="99"/>
      <c r="K1515" s="103">
        <f>SUMIFS(ID!$T:$T,ID!$R:$R,$J1515)</f>
        <v>0</v>
      </c>
      <c r="L1515" s="99"/>
      <c r="M1515" s="103">
        <f>SUMIFS(ID!$X:$X,ID!$V:$V,$L1515)</f>
        <v>0</v>
      </c>
      <c r="N1515" s="99"/>
      <c r="O1515" s="103">
        <f>SUMIFS(ID!$AD:$AD,ID!$AB:$AB,$N1515)</f>
        <v>0</v>
      </c>
      <c r="P1515" s="99" t="str">
        <f t="shared" si="195"/>
        <v/>
      </c>
      <c r="Q1515" s="22">
        <f t="shared" si="194"/>
        <v>0</v>
      </c>
      <c r="R1515" s="30"/>
      <c r="S1515" s="22">
        <f t="shared" si="196"/>
        <v>0</v>
      </c>
      <c r="T1515" s="30"/>
      <c r="U1515" s="22">
        <f t="shared" si="197"/>
        <v>0</v>
      </c>
      <c r="V1515" s="78">
        <f t="shared" si="198"/>
        <v>0</v>
      </c>
      <c r="W1515" s="22">
        <f t="shared" si="199"/>
        <v>0</v>
      </c>
      <c r="X1515" s="76"/>
      <c r="Y1515" s="22">
        <f>IF(OR(X1515="",X1515=ФИО!$Q$8),0,IF(COUNTIF(X:X,X1515)=1,0,1))</f>
        <v>0</v>
      </c>
      <c r="AA1515" s="2">
        <f>INDEX(ФИО!B:B,SUMIFS(ФИО!D:D,ФИО!Q:Q,БЮДЖЕТ!X1515))</f>
        <v>0</v>
      </c>
    </row>
    <row r="1516" spans="1:27" x14ac:dyDescent="0.25">
      <c r="A1516" s="1"/>
      <c r="B1516" s="5">
        <f t="shared" si="200"/>
        <v>1516</v>
      </c>
      <c r="C1516" s="5" t="str">
        <f t="shared" si="201"/>
        <v/>
      </c>
      <c r="D1516" s="99"/>
      <c r="E1516" s="103">
        <f>SUMIFS(ID!$H:$H,ID!$F:$F,$D1516)</f>
        <v>0</v>
      </c>
      <c r="F1516" s="99"/>
      <c r="G1516" s="103">
        <f>SUMIFS(ID!$L:$L,ID!$J:$J,$F1516)</f>
        <v>0</v>
      </c>
      <c r="H1516" s="99"/>
      <c r="I1516" s="103">
        <f>SUMIFS(ID!$P:$P,ID!$N:$N,$H1516)</f>
        <v>0</v>
      </c>
      <c r="J1516" s="99"/>
      <c r="K1516" s="103">
        <f>SUMIFS(ID!$T:$T,ID!$R:$R,$J1516)</f>
        <v>0</v>
      </c>
      <c r="L1516" s="99"/>
      <c r="M1516" s="103">
        <f>SUMIFS(ID!$X:$X,ID!$V:$V,$L1516)</f>
        <v>0</v>
      </c>
      <c r="N1516" s="99"/>
      <c r="O1516" s="103">
        <f>SUMIFS(ID!$AD:$AD,ID!$AB:$AB,$N1516)</f>
        <v>0</v>
      </c>
      <c r="P1516" s="99" t="str">
        <f t="shared" si="195"/>
        <v/>
      </c>
      <c r="Q1516" s="22">
        <f t="shared" si="194"/>
        <v>0</v>
      </c>
      <c r="R1516" s="30"/>
      <c r="S1516" s="22">
        <f t="shared" si="196"/>
        <v>0</v>
      </c>
      <c r="T1516" s="30"/>
      <c r="U1516" s="22">
        <f t="shared" si="197"/>
        <v>0</v>
      </c>
      <c r="V1516" s="78">
        <f t="shared" si="198"/>
        <v>0</v>
      </c>
      <c r="W1516" s="22">
        <f t="shared" si="199"/>
        <v>0</v>
      </c>
      <c r="X1516" s="76"/>
      <c r="Y1516" s="22">
        <f>IF(OR(X1516="",X1516=ФИО!$Q$8),0,IF(COUNTIF(X:X,X1516)=1,0,1))</f>
        <v>0</v>
      </c>
      <c r="AA1516" s="2">
        <f>INDEX(ФИО!B:B,SUMIFS(ФИО!D:D,ФИО!Q:Q,БЮДЖЕТ!X1516))</f>
        <v>0</v>
      </c>
    </row>
    <row r="1517" spans="1:27" x14ac:dyDescent="0.25">
      <c r="A1517" s="1"/>
      <c r="B1517" s="5">
        <f t="shared" si="200"/>
        <v>1517</v>
      </c>
      <c r="C1517" s="5" t="str">
        <f t="shared" si="201"/>
        <v/>
      </c>
      <c r="D1517" s="99"/>
      <c r="E1517" s="103">
        <f>SUMIFS(ID!$H:$H,ID!$F:$F,$D1517)</f>
        <v>0</v>
      </c>
      <c r="F1517" s="99"/>
      <c r="G1517" s="103">
        <f>SUMIFS(ID!$L:$L,ID!$J:$J,$F1517)</f>
        <v>0</v>
      </c>
      <c r="H1517" s="99"/>
      <c r="I1517" s="103">
        <f>SUMIFS(ID!$P:$P,ID!$N:$N,$H1517)</f>
        <v>0</v>
      </c>
      <c r="J1517" s="99"/>
      <c r="K1517" s="103">
        <f>SUMIFS(ID!$T:$T,ID!$R:$R,$J1517)</f>
        <v>0</v>
      </c>
      <c r="L1517" s="99"/>
      <c r="M1517" s="103">
        <f>SUMIFS(ID!$X:$X,ID!$V:$V,$L1517)</f>
        <v>0</v>
      </c>
      <c r="N1517" s="99"/>
      <c r="O1517" s="103">
        <f>SUMIFS(ID!$AD:$AD,ID!$AB:$AB,$N1517)</f>
        <v>0</v>
      </c>
      <c r="P1517" s="99" t="str">
        <f t="shared" si="195"/>
        <v/>
      </c>
      <c r="Q1517" s="22">
        <f t="shared" si="194"/>
        <v>0</v>
      </c>
      <c r="R1517" s="30"/>
      <c r="S1517" s="22">
        <f t="shared" si="196"/>
        <v>0</v>
      </c>
      <c r="T1517" s="30"/>
      <c r="U1517" s="22">
        <f t="shared" si="197"/>
        <v>0</v>
      </c>
      <c r="V1517" s="78">
        <f t="shared" si="198"/>
        <v>0</v>
      </c>
      <c r="W1517" s="22">
        <f t="shared" si="199"/>
        <v>0</v>
      </c>
      <c r="X1517" s="76"/>
      <c r="Y1517" s="22">
        <f>IF(OR(X1517="",X1517=ФИО!$Q$8),0,IF(COUNTIF(X:X,X1517)=1,0,1))</f>
        <v>0</v>
      </c>
      <c r="AA1517" s="2">
        <f>INDEX(ФИО!B:B,SUMIFS(ФИО!D:D,ФИО!Q:Q,БЮДЖЕТ!X1517))</f>
        <v>0</v>
      </c>
    </row>
    <row r="1518" spans="1:27" x14ac:dyDescent="0.25">
      <c r="A1518" s="1"/>
      <c r="B1518" s="5">
        <f t="shared" si="200"/>
        <v>1518</v>
      </c>
      <c r="C1518" s="5" t="str">
        <f t="shared" si="201"/>
        <v/>
      </c>
      <c r="D1518" s="99"/>
      <c r="E1518" s="103">
        <f>SUMIFS(ID!$H:$H,ID!$F:$F,$D1518)</f>
        <v>0</v>
      </c>
      <c r="F1518" s="99"/>
      <c r="G1518" s="103">
        <f>SUMIFS(ID!$L:$L,ID!$J:$J,$F1518)</f>
        <v>0</v>
      </c>
      <c r="H1518" s="99"/>
      <c r="I1518" s="103">
        <f>SUMIFS(ID!$P:$P,ID!$N:$N,$H1518)</f>
        <v>0</v>
      </c>
      <c r="J1518" s="99"/>
      <c r="K1518" s="103">
        <f>SUMIFS(ID!$T:$T,ID!$R:$R,$J1518)</f>
        <v>0</v>
      </c>
      <c r="L1518" s="99"/>
      <c r="M1518" s="103">
        <f>SUMIFS(ID!$X:$X,ID!$V:$V,$L1518)</f>
        <v>0</v>
      </c>
      <c r="N1518" s="99"/>
      <c r="O1518" s="103">
        <f>SUMIFS(ID!$AD:$AD,ID!$AB:$AB,$N1518)</f>
        <v>0</v>
      </c>
      <c r="P1518" s="99" t="str">
        <f t="shared" si="195"/>
        <v/>
      </c>
      <c r="Q1518" s="22">
        <f t="shared" si="194"/>
        <v>0</v>
      </c>
      <c r="R1518" s="30"/>
      <c r="S1518" s="22">
        <f t="shared" si="196"/>
        <v>0</v>
      </c>
      <c r="T1518" s="30"/>
      <c r="U1518" s="22">
        <f t="shared" si="197"/>
        <v>0</v>
      </c>
      <c r="V1518" s="78">
        <f t="shared" si="198"/>
        <v>0</v>
      </c>
      <c r="W1518" s="22">
        <f t="shared" si="199"/>
        <v>0</v>
      </c>
      <c r="X1518" s="76"/>
      <c r="Y1518" s="22">
        <f>IF(OR(X1518="",X1518=ФИО!$Q$8),0,IF(COUNTIF(X:X,X1518)=1,0,1))</f>
        <v>0</v>
      </c>
      <c r="AA1518" s="2">
        <f>INDEX(ФИО!B:B,SUMIFS(ФИО!D:D,ФИО!Q:Q,БЮДЖЕТ!X1518))</f>
        <v>0</v>
      </c>
    </row>
    <row r="1519" spans="1:27" x14ac:dyDescent="0.25">
      <c r="A1519" s="1"/>
      <c r="B1519" s="5">
        <f t="shared" si="200"/>
        <v>1519</v>
      </c>
      <c r="C1519" s="5" t="str">
        <f t="shared" si="201"/>
        <v/>
      </c>
      <c r="D1519" s="99"/>
      <c r="E1519" s="103">
        <f>SUMIFS(ID!$H:$H,ID!$F:$F,$D1519)</f>
        <v>0</v>
      </c>
      <c r="F1519" s="99"/>
      <c r="G1519" s="103">
        <f>SUMIFS(ID!$L:$L,ID!$J:$J,$F1519)</f>
        <v>0</v>
      </c>
      <c r="H1519" s="99"/>
      <c r="I1519" s="103">
        <f>SUMIFS(ID!$P:$P,ID!$N:$N,$H1519)</f>
        <v>0</v>
      </c>
      <c r="J1519" s="99"/>
      <c r="K1519" s="103">
        <f>SUMIFS(ID!$T:$T,ID!$R:$R,$J1519)</f>
        <v>0</v>
      </c>
      <c r="L1519" s="99"/>
      <c r="M1519" s="103">
        <f>SUMIFS(ID!$X:$X,ID!$V:$V,$L1519)</f>
        <v>0</v>
      </c>
      <c r="N1519" s="99"/>
      <c r="O1519" s="103">
        <f>SUMIFS(ID!$AD:$AD,ID!$AB:$AB,$N1519)</f>
        <v>0</v>
      </c>
      <c r="P1519" s="99" t="str">
        <f t="shared" si="195"/>
        <v/>
      </c>
      <c r="Q1519" s="22">
        <f>IF(P1519="Ошибка!",1,IF(P1519="",0,IF(COUNTIF(P:P,P1519)=1,0,1)))</f>
        <v>0</v>
      </c>
      <c r="R1519" s="30"/>
      <c r="S1519" s="22">
        <f t="shared" si="196"/>
        <v>0</v>
      </c>
      <c r="T1519" s="30"/>
      <c r="U1519" s="22">
        <f t="shared" si="197"/>
        <v>0</v>
      </c>
      <c r="V1519" s="78">
        <f t="shared" si="198"/>
        <v>0</v>
      </c>
      <c r="W1519" s="22">
        <f t="shared" si="199"/>
        <v>0</v>
      </c>
      <c r="X1519" s="76"/>
      <c r="Y1519" s="22">
        <f>IF(OR(X1519="",X1519=ФИО!$Q$8),0,IF(COUNTIF(X:X,X1519)=1,0,1))</f>
        <v>0</v>
      </c>
      <c r="AA1519" s="2">
        <f>INDEX(ФИО!B:B,SUMIFS(ФИО!D:D,ФИО!Q:Q,БЮДЖЕТ!X1519))</f>
        <v>0</v>
      </c>
    </row>
    <row r="1520" spans="1:27" x14ac:dyDescent="0.25">
      <c r="A1520" s="1"/>
      <c r="B1520" s="5">
        <f t="shared" si="200"/>
        <v>1520</v>
      </c>
      <c r="C1520" s="5" t="str">
        <f t="shared" si="201"/>
        <v/>
      </c>
      <c r="D1520" s="99"/>
      <c r="E1520" s="103">
        <f>SUMIFS(ID!$H:$H,ID!$F:$F,$D1520)</f>
        <v>0</v>
      </c>
      <c r="F1520" s="99"/>
      <c r="G1520" s="103">
        <f>SUMIFS(ID!$L:$L,ID!$J:$J,$F1520)</f>
        <v>0</v>
      </c>
      <c r="H1520" s="99"/>
      <c r="I1520" s="103">
        <f>SUMIFS(ID!$P:$P,ID!$N:$N,$H1520)</f>
        <v>0</v>
      </c>
      <c r="J1520" s="99"/>
      <c r="K1520" s="103">
        <f>SUMIFS(ID!$T:$T,ID!$R:$R,$J1520)</f>
        <v>0</v>
      </c>
      <c r="L1520" s="99"/>
      <c r="M1520" s="103">
        <f>SUMIFS(ID!$X:$X,ID!$V:$V,$L1520)</f>
        <v>0</v>
      </c>
      <c r="N1520" s="99"/>
      <c r="O1520" s="103">
        <f>SUMIFS(ID!$AD:$AD,ID!$AB:$AB,$N1520)</f>
        <v>0</v>
      </c>
      <c r="P1520" s="99" t="str">
        <f t="shared" si="195"/>
        <v/>
      </c>
      <c r="Q1520" s="22">
        <f t="shared" si="194"/>
        <v>0</v>
      </c>
      <c r="R1520" s="30"/>
      <c r="S1520" s="22">
        <f t="shared" si="196"/>
        <v>0</v>
      </c>
      <c r="T1520" s="30"/>
      <c r="U1520" s="22">
        <f t="shared" si="197"/>
        <v>0</v>
      </c>
      <c r="V1520" s="78">
        <f t="shared" si="198"/>
        <v>0</v>
      </c>
      <c r="W1520" s="22">
        <f t="shared" si="199"/>
        <v>0</v>
      </c>
      <c r="X1520" s="76"/>
      <c r="Y1520" s="22">
        <f>IF(OR(X1520="",X1520=ФИО!$Q$8),0,IF(COUNTIF(X:X,X1520)=1,0,1))</f>
        <v>0</v>
      </c>
      <c r="AA1520" s="2">
        <f>INDEX(ФИО!B:B,SUMIFS(ФИО!D:D,ФИО!Q:Q,БЮДЖЕТ!X1520))</f>
        <v>0</v>
      </c>
    </row>
    <row r="1521" spans="1:27" x14ac:dyDescent="0.25">
      <c r="A1521" s="1"/>
      <c r="B1521" s="5">
        <f t="shared" si="200"/>
        <v>1521</v>
      </c>
      <c r="C1521" s="5" t="str">
        <f t="shared" si="201"/>
        <v/>
      </c>
      <c r="D1521" s="99"/>
      <c r="E1521" s="103">
        <f>SUMIFS(ID!$H:$H,ID!$F:$F,$D1521)</f>
        <v>0</v>
      </c>
      <c r="F1521" s="99"/>
      <c r="G1521" s="103">
        <f>SUMIFS(ID!$L:$L,ID!$J:$J,$F1521)</f>
        <v>0</v>
      </c>
      <c r="H1521" s="99"/>
      <c r="I1521" s="103">
        <f>SUMIFS(ID!$P:$P,ID!$N:$N,$H1521)</f>
        <v>0</v>
      </c>
      <c r="J1521" s="99"/>
      <c r="K1521" s="103">
        <f>SUMIFS(ID!$T:$T,ID!$R:$R,$J1521)</f>
        <v>0</v>
      </c>
      <c r="L1521" s="99"/>
      <c r="M1521" s="103">
        <f>SUMIFS(ID!$X:$X,ID!$V:$V,$L1521)</f>
        <v>0</v>
      </c>
      <c r="N1521" s="99"/>
      <c r="O1521" s="103">
        <f>SUMIFS(ID!$AD:$AD,ID!$AB:$AB,$N1521)</f>
        <v>0</v>
      </c>
      <c r="P1521" s="99" t="str">
        <f t="shared" si="195"/>
        <v/>
      </c>
      <c r="Q1521" s="22">
        <f t="shared" si="194"/>
        <v>0</v>
      </c>
      <c r="R1521" s="30"/>
      <c r="S1521" s="22">
        <f t="shared" si="196"/>
        <v>0</v>
      </c>
      <c r="T1521" s="30"/>
      <c r="U1521" s="22">
        <f t="shared" si="197"/>
        <v>0</v>
      </c>
      <c r="V1521" s="78">
        <f t="shared" si="198"/>
        <v>0</v>
      </c>
      <c r="W1521" s="22">
        <f t="shared" si="199"/>
        <v>0</v>
      </c>
      <c r="X1521" s="76"/>
      <c r="Y1521" s="22">
        <f>IF(OR(X1521="",X1521=ФИО!$Q$8),0,IF(COUNTIF(X:X,X1521)=1,0,1))</f>
        <v>0</v>
      </c>
      <c r="AA1521" s="2">
        <f>INDEX(ФИО!B:B,SUMIFS(ФИО!D:D,ФИО!Q:Q,БЮДЖЕТ!X1521))</f>
        <v>0</v>
      </c>
    </row>
    <row r="1522" spans="1:27" x14ac:dyDescent="0.25">
      <c r="A1522" s="1"/>
      <c r="B1522" s="5">
        <f t="shared" si="200"/>
        <v>1522</v>
      </c>
      <c r="C1522" s="5" t="str">
        <f t="shared" si="201"/>
        <v/>
      </c>
      <c r="D1522" s="99"/>
      <c r="E1522" s="103">
        <f>SUMIFS(ID!$H:$H,ID!$F:$F,$D1522)</f>
        <v>0</v>
      </c>
      <c r="F1522" s="99"/>
      <c r="G1522" s="103">
        <f>SUMIFS(ID!$L:$L,ID!$J:$J,$F1522)</f>
        <v>0</v>
      </c>
      <c r="H1522" s="99"/>
      <c r="I1522" s="103">
        <f>SUMIFS(ID!$P:$P,ID!$N:$N,$H1522)</f>
        <v>0</v>
      </c>
      <c r="J1522" s="99"/>
      <c r="K1522" s="103">
        <f>SUMIFS(ID!$T:$T,ID!$R:$R,$J1522)</f>
        <v>0</v>
      </c>
      <c r="L1522" s="99"/>
      <c r="M1522" s="103">
        <f>SUMIFS(ID!$X:$X,ID!$V:$V,$L1522)</f>
        <v>0</v>
      </c>
      <c r="N1522" s="99"/>
      <c r="O1522" s="103">
        <f>SUMIFS(ID!$AD:$AD,ID!$AB:$AB,$N1522)</f>
        <v>0</v>
      </c>
      <c r="P1522" s="99" t="str">
        <f t="shared" si="195"/>
        <v/>
      </c>
      <c r="Q1522" s="22">
        <f t="shared" si="194"/>
        <v>0</v>
      </c>
      <c r="R1522" s="30"/>
      <c r="S1522" s="22">
        <f t="shared" si="196"/>
        <v>0</v>
      </c>
      <c r="T1522" s="30"/>
      <c r="U1522" s="22">
        <f t="shared" si="197"/>
        <v>0</v>
      </c>
      <c r="V1522" s="78">
        <f t="shared" si="198"/>
        <v>0</v>
      </c>
      <c r="W1522" s="22">
        <f t="shared" si="199"/>
        <v>0</v>
      </c>
      <c r="X1522" s="76"/>
      <c r="Y1522" s="22">
        <f>IF(OR(X1522="",X1522=ФИО!$Q$8),0,IF(COUNTIF(X:X,X1522)=1,0,1))</f>
        <v>0</v>
      </c>
      <c r="AA1522" s="2">
        <f>INDEX(ФИО!B:B,SUMIFS(ФИО!D:D,ФИО!Q:Q,БЮДЖЕТ!X1522))</f>
        <v>0</v>
      </c>
    </row>
    <row r="1523" spans="1:27" x14ac:dyDescent="0.25">
      <c r="A1523" s="1"/>
      <c r="B1523" s="5">
        <f t="shared" si="200"/>
        <v>1523</v>
      </c>
      <c r="C1523" s="5" t="str">
        <f t="shared" si="201"/>
        <v/>
      </c>
      <c r="D1523" s="99"/>
      <c r="E1523" s="103">
        <f>SUMIFS(ID!$H:$H,ID!$F:$F,$D1523)</f>
        <v>0</v>
      </c>
      <c r="F1523" s="99"/>
      <c r="G1523" s="103">
        <f>SUMIFS(ID!$L:$L,ID!$J:$J,$F1523)</f>
        <v>0</v>
      </c>
      <c r="H1523" s="99"/>
      <c r="I1523" s="103">
        <f>SUMIFS(ID!$P:$P,ID!$N:$N,$H1523)</f>
        <v>0</v>
      </c>
      <c r="J1523" s="99"/>
      <c r="K1523" s="103">
        <f>SUMIFS(ID!$T:$T,ID!$R:$R,$J1523)</f>
        <v>0</v>
      </c>
      <c r="L1523" s="99"/>
      <c r="M1523" s="103">
        <f>SUMIFS(ID!$X:$X,ID!$V:$V,$L1523)</f>
        <v>0</v>
      </c>
      <c r="N1523" s="99"/>
      <c r="O1523" s="103">
        <f>SUMIFS(ID!$AD:$AD,ID!$AB:$AB,$N1523)</f>
        <v>0</v>
      </c>
      <c r="P1523" s="99" t="str">
        <f t="shared" si="195"/>
        <v/>
      </c>
      <c r="Q1523" s="22">
        <f t="shared" si="194"/>
        <v>0</v>
      </c>
      <c r="R1523" s="30"/>
      <c r="S1523" s="22">
        <f t="shared" si="196"/>
        <v>0</v>
      </c>
      <c r="T1523" s="30"/>
      <c r="U1523" s="22">
        <f t="shared" si="197"/>
        <v>0</v>
      </c>
      <c r="V1523" s="78">
        <f t="shared" si="198"/>
        <v>0</v>
      </c>
      <c r="W1523" s="22">
        <f t="shared" si="199"/>
        <v>0</v>
      </c>
      <c r="X1523" s="76"/>
      <c r="Y1523" s="22">
        <f>IF(OR(X1523="",X1523=ФИО!$Q$8),0,IF(COUNTIF(X:X,X1523)=1,0,1))</f>
        <v>0</v>
      </c>
      <c r="AA1523" s="2">
        <f>INDEX(ФИО!B:B,SUMIFS(ФИО!D:D,ФИО!Q:Q,БЮДЖЕТ!X1523))</f>
        <v>0</v>
      </c>
    </row>
    <row r="1524" spans="1:27" x14ac:dyDescent="0.25">
      <c r="A1524" s="1"/>
      <c r="B1524" s="5">
        <f t="shared" si="200"/>
        <v>1524</v>
      </c>
      <c r="C1524" s="5" t="str">
        <f t="shared" si="201"/>
        <v/>
      </c>
      <c r="D1524" s="99"/>
      <c r="E1524" s="103">
        <f>SUMIFS(ID!$H:$H,ID!$F:$F,$D1524)</f>
        <v>0</v>
      </c>
      <c r="F1524" s="99"/>
      <c r="G1524" s="103">
        <f>SUMIFS(ID!$L:$L,ID!$J:$J,$F1524)</f>
        <v>0</v>
      </c>
      <c r="H1524" s="99"/>
      <c r="I1524" s="103">
        <f>SUMIFS(ID!$P:$P,ID!$N:$N,$H1524)</f>
        <v>0</v>
      </c>
      <c r="J1524" s="99"/>
      <c r="K1524" s="103">
        <f>SUMIFS(ID!$T:$T,ID!$R:$R,$J1524)</f>
        <v>0</v>
      </c>
      <c r="L1524" s="99"/>
      <c r="M1524" s="103">
        <f>SUMIFS(ID!$X:$X,ID!$V:$V,$L1524)</f>
        <v>0</v>
      </c>
      <c r="N1524" s="99"/>
      <c r="O1524" s="103">
        <f>SUMIFS(ID!$AD:$AD,ID!$AB:$AB,$N1524)</f>
        <v>0</v>
      </c>
      <c r="P1524" s="99" t="str">
        <f t="shared" si="195"/>
        <v/>
      </c>
      <c r="Q1524" s="22">
        <f t="shared" si="194"/>
        <v>0</v>
      </c>
      <c r="R1524" s="30"/>
      <c r="S1524" s="22">
        <f t="shared" si="196"/>
        <v>0</v>
      </c>
      <c r="T1524" s="30"/>
      <c r="U1524" s="22">
        <f t="shared" si="197"/>
        <v>0</v>
      </c>
      <c r="V1524" s="78">
        <f t="shared" si="198"/>
        <v>0</v>
      </c>
      <c r="W1524" s="22">
        <f t="shared" si="199"/>
        <v>0</v>
      </c>
      <c r="X1524" s="76"/>
      <c r="Y1524" s="22">
        <f>IF(OR(X1524="",X1524=ФИО!$Q$8),0,IF(COUNTIF(X:X,X1524)=1,0,1))</f>
        <v>0</v>
      </c>
      <c r="AA1524" s="2">
        <f>INDEX(ФИО!B:B,SUMIFS(ФИО!D:D,ФИО!Q:Q,БЮДЖЕТ!X1524))</f>
        <v>0</v>
      </c>
    </row>
    <row r="1525" spans="1:27" x14ac:dyDescent="0.25">
      <c r="A1525" s="1"/>
      <c r="B1525" s="5">
        <f t="shared" si="200"/>
        <v>1525</v>
      </c>
      <c r="C1525" s="5" t="str">
        <f t="shared" si="201"/>
        <v/>
      </c>
      <c r="D1525" s="99"/>
      <c r="E1525" s="103">
        <f>SUMIFS(ID!$H:$H,ID!$F:$F,$D1525)</f>
        <v>0</v>
      </c>
      <c r="F1525" s="99"/>
      <c r="G1525" s="103">
        <f>SUMIFS(ID!$L:$L,ID!$J:$J,$F1525)</f>
        <v>0</v>
      </c>
      <c r="H1525" s="99"/>
      <c r="I1525" s="103">
        <f>SUMIFS(ID!$P:$P,ID!$N:$N,$H1525)</f>
        <v>0</v>
      </c>
      <c r="J1525" s="99"/>
      <c r="K1525" s="103">
        <f>SUMIFS(ID!$T:$T,ID!$R:$R,$J1525)</f>
        <v>0</v>
      </c>
      <c r="L1525" s="99"/>
      <c r="M1525" s="103">
        <f>SUMIFS(ID!$X:$X,ID!$V:$V,$L1525)</f>
        <v>0</v>
      </c>
      <c r="N1525" s="99"/>
      <c r="O1525" s="103">
        <f>SUMIFS(ID!$AD:$AD,ID!$AB:$AB,$N1525)</f>
        <v>0</v>
      </c>
      <c r="P1525" s="99" t="str">
        <f t="shared" si="195"/>
        <v/>
      </c>
      <c r="Q1525" s="22">
        <f t="shared" si="194"/>
        <v>0</v>
      </c>
      <c r="R1525" s="30"/>
      <c r="S1525" s="22">
        <f t="shared" si="196"/>
        <v>0</v>
      </c>
      <c r="T1525" s="30"/>
      <c r="U1525" s="22">
        <f t="shared" si="197"/>
        <v>0</v>
      </c>
      <c r="V1525" s="78">
        <f t="shared" si="198"/>
        <v>0</v>
      </c>
      <c r="W1525" s="22">
        <f t="shared" si="199"/>
        <v>0</v>
      </c>
      <c r="X1525" s="76"/>
      <c r="Y1525" s="22">
        <f>IF(OR(X1525="",X1525=ФИО!$Q$8),0,IF(COUNTIF(X:X,X1525)=1,0,1))</f>
        <v>0</v>
      </c>
      <c r="AA1525" s="2">
        <f>INDEX(ФИО!B:B,SUMIFS(ФИО!D:D,ФИО!Q:Q,БЮДЖЕТ!X1525))</f>
        <v>0</v>
      </c>
    </row>
    <row r="1526" spans="1:27" x14ac:dyDescent="0.25">
      <c r="A1526" s="1"/>
      <c r="B1526" s="5">
        <f t="shared" si="200"/>
        <v>1526</v>
      </c>
      <c r="C1526" s="5" t="str">
        <f t="shared" si="201"/>
        <v/>
      </c>
      <c r="D1526" s="99"/>
      <c r="E1526" s="103">
        <f>SUMIFS(ID!$H:$H,ID!$F:$F,$D1526)</f>
        <v>0</v>
      </c>
      <c r="F1526" s="99"/>
      <c r="G1526" s="103">
        <f>SUMIFS(ID!$L:$L,ID!$J:$J,$F1526)</f>
        <v>0</v>
      </c>
      <c r="H1526" s="99"/>
      <c r="I1526" s="103">
        <f>SUMIFS(ID!$P:$P,ID!$N:$N,$H1526)</f>
        <v>0</v>
      </c>
      <c r="J1526" s="99"/>
      <c r="K1526" s="103">
        <f>SUMIFS(ID!$T:$T,ID!$R:$R,$J1526)</f>
        <v>0</v>
      </c>
      <c r="L1526" s="99"/>
      <c r="M1526" s="103">
        <f>SUMIFS(ID!$X:$X,ID!$V:$V,$L1526)</f>
        <v>0</v>
      </c>
      <c r="N1526" s="99"/>
      <c r="O1526" s="103">
        <f>SUMIFS(ID!$AD:$AD,ID!$AB:$AB,$N1526)</f>
        <v>0</v>
      </c>
      <c r="P1526" s="99" t="str">
        <f t="shared" si="195"/>
        <v/>
      </c>
      <c r="Q1526" s="22">
        <f t="shared" si="194"/>
        <v>0</v>
      </c>
      <c r="R1526" s="30"/>
      <c r="S1526" s="22">
        <f t="shared" si="196"/>
        <v>0</v>
      </c>
      <c r="T1526" s="30"/>
      <c r="U1526" s="22">
        <f t="shared" si="197"/>
        <v>0</v>
      </c>
      <c r="V1526" s="78">
        <f t="shared" si="198"/>
        <v>0</v>
      </c>
      <c r="W1526" s="22">
        <f t="shared" si="199"/>
        <v>0</v>
      </c>
      <c r="X1526" s="76"/>
      <c r="Y1526" s="22">
        <f>IF(OR(X1526="",X1526=ФИО!$Q$8),0,IF(COUNTIF(X:X,X1526)=1,0,1))</f>
        <v>0</v>
      </c>
    </row>
    <row r="1527" spans="1:27" x14ac:dyDescent="0.25">
      <c r="A1527" s="1"/>
      <c r="B1527" s="5"/>
      <c r="C1527" s="5"/>
      <c r="D1527" s="99"/>
      <c r="E1527" s="103"/>
      <c r="F1527" s="99"/>
      <c r="G1527" s="103"/>
      <c r="H1527" s="99"/>
      <c r="I1527" s="103"/>
      <c r="J1527" s="99"/>
      <c r="K1527" s="103"/>
      <c r="L1527" s="99"/>
      <c r="M1527" s="103"/>
      <c r="N1527" s="99"/>
      <c r="O1527" s="103"/>
      <c r="P1527" s="110"/>
      <c r="Q1527" s="22"/>
      <c r="R1527" s="30"/>
      <c r="S1527" s="22"/>
      <c r="T1527" s="30"/>
      <c r="U1527" s="22"/>
      <c r="V1527" s="78"/>
      <c r="W1527" s="22"/>
      <c r="X1527" s="76"/>
      <c r="Y1527" s="22"/>
    </row>
    <row r="1528" spans="1:27" x14ac:dyDescent="0.25">
      <c r="A1528" s="1"/>
      <c r="B1528" s="5"/>
      <c r="C1528" s="5"/>
      <c r="D1528" s="99"/>
      <c r="E1528" s="103"/>
      <c r="F1528" s="99"/>
      <c r="G1528" s="103"/>
      <c r="H1528" s="99"/>
      <c r="I1528" s="103"/>
      <c r="J1528" s="99"/>
      <c r="K1528" s="103"/>
      <c r="L1528" s="99"/>
      <c r="M1528" s="103"/>
      <c r="N1528" s="99"/>
      <c r="O1528" s="103"/>
      <c r="P1528" s="110"/>
      <c r="Q1528" s="22"/>
      <c r="R1528" s="30"/>
      <c r="S1528" s="22"/>
      <c r="T1528" s="30"/>
      <c r="U1528" s="22"/>
      <c r="V1528" s="78"/>
      <c r="W1528" s="22"/>
      <c r="X1528" s="76"/>
      <c r="Y1528" s="22"/>
    </row>
    <row r="1529" spans="1:27" x14ac:dyDescent="0.25">
      <c r="A1529" s="1"/>
      <c r="B1529" s="5"/>
      <c r="C1529" s="5"/>
      <c r="D1529" s="99"/>
      <c r="E1529" s="103"/>
      <c r="F1529" s="99"/>
      <c r="G1529" s="103"/>
      <c r="H1529" s="99"/>
      <c r="I1529" s="103"/>
      <c r="J1529" s="99"/>
      <c r="K1529" s="103"/>
      <c r="L1529" s="99"/>
      <c r="M1529" s="103"/>
      <c r="N1529" s="99"/>
      <c r="O1529" s="103"/>
      <c r="P1529" s="110"/>
      <c r="Q1529" s="22"/>
      <c r="R1529" s="30"/>
      <c r="S1529" s="22"/>
      <c r="T1529" s="30"/>
      <c r="U1529" s="22"/>
      <c r="V1529" s="78"/>
      <c r="W1529" s="22"/>
      <c r="X1529" s="76"/>
      <c r="Y1529" s="22"/>
    </row>
    <row r="1530" spans="1:27" x14ac:dyDescent="0.25">
      <c r="A1530" s="1"/>
      <c r="B1530" s="5"/>
      <c r="C1530" s="5"/>
      <c r="D1530" s="99"/>
      <c r="E1530" s="103"/>
      <c r="F1530" s="99"/>
      <c r="G1530" s="103"/>
      <c r="H1530" s="99"/>
      <c r="I1530" s="103"/>
      <c r="J1530" s="99"/>
      <c r="K1530" s="103"/>
      <c r="L1530" s="99"/>
      <c r="M1530" s="103"/>
      <c r="N1530" s="99"/>
      <c r="O1530" s="103"/>
      <c r="P1530" s="110"/>
      <c r="Q1530" s="22"/>
      <c r="R1530" s="30"/>
      <c r="S1530" s="22"/>
      <c r="T1530" s="30"/>
      <c r="U1530" s="22"/>
      <c r="V1530" s="78"/>
      <c r="W1530" s="22"/>
      <c r="X1530" s="76"/>
      <c r="Y1530" s="22"/>
    </row>
    <row r="1531" spans="1:27" x14ac:dyDescent="0.25">
      <c r="A1531" s="1"/>
      <c r="B1531" s="5"/>
      <c r="C1531" s="5"/>
      <c r="D1531" s="99"/>
      <c r="E1531" s="103"/>
      <c r="F1531" s="99"/>
      <c r="G1531" s="103"/>
      <c r="H1531" s="99"/>
      <c r="I1531" s="103"/>
      <c r="J1531" s="99"/>
      <c r="K1531" s="103"/>
      <c r="L1531" s="99"/>
      <c r="M1531" s="103"/>
      <c r="N1531" s="99"/>
      <c r="O1531" s="103"/>
      <c r="P1531" s="110"/>
      <c r="Q1531" s="22"/>
      <c r="R1531" s="30"/>
      <c r="S1531" s="22"/>
      <c r="T1531" s="30"/>
      <c r="U1531" s="22"/>
      <c r="V1531" s="78"/>
      <c r="W1531" s="22"/>
      <c r="X1531" s="76"/>
      <c r="Y1531" s="22"/>
    </row>
    <row r="1532" spans="1:27" x14ac:dyDescent="0.25">
      <c r="A1532" s="1"/>
      <c r="B1532" s="5"/>
      <c r="C1532" s="5"/>
      <c r="D1532" s="99"/>
      <c r="E1532" s="103"/>
      <c r="F1532" s="99"/>
      <c r="G1532" s="103"/>
      <c r="H1532" s="99"/>
      <c r="I1532" s="103"/>
      <c r="J1532" s="99"/>
      <c r="K1532" s="103"/>
      <c r="L1532" s="99"/>
      <c r="M1532" s="103"/>
      <c r="N1532" s="99"/>
      <c r="O1532" s="103"/>
      <c r="P1532" s="110"/>
      <c r="Q1532" s="22"/>
      <c r="R1532" s="30"/>
      <c r="S1532" s="22"/>
      <c r="T1532" s="30"/>
      <c r="U1532" s="22"/>
      <c r="V1532" s="78"/>
      <c r="W1532" s="22"/>
      <c r="X1532" s="76"/>
      <c r="Y1532" s="22"/>
    </row>
    <row r="1533" spans="1:27" x14ac:dyDescent="0.25">
      <c r="A1533" s="1"/>
      <c r="B1533" s="5"/>
      <c r="C1533" s="5"/>
      <c r="D1533" s="99"/>
      <c r="E1533" s="103"/>
      <c r="F1533" s="99"/>
      <c r="G1533" s="103"/>
      <c r="H1533" s="99"/>
      <c r="I1533" s="103"/>
      <c r="J1533" s="99"/>
      <c r="K1533" s="103"/>
      <c r="L1533" s="99"/>
      <c r="M1533" s="103"/>
      <c r="N1533" s="99"/>
      <c r="O1533" s="103"/>
      <c r="P1533" s="110"/>
      <c r="Q1533" s="22"/>
      <c r="R1533" s="30"/>
      <c r="S1533" s="22"/>
      <c r="T1533" s="30"/>
      <c r="U1533" s="22"/>
      <c r="V1533" s="78"/>
      <c r="W1533" s="22"/>
      <c r="X1533" s="76"/>
      <c r="Y1533" s="22"/>
    </row>
    <row r="1534" spans="1:27" x14ac:dyDescent="0.25">
      <c r="A1534" s="1"/>
      <c r="B1534" s="5"/>
      <c r="C1534" s="5"/>
      <c r="D1534" s="99"/>
      <c r="E1534" s="103"/>
      <c r="F1534" s="99"/>
      <c r="G1534" s="103"/>
      <c r="H1534" s="99"/>
      <c r="I1534" s="103"/>
      <c r="J1534" s="99"/>
      <c r="K1534" s="103"/>
      <c r="L1534" s="99"/>
      <c r="M1534" s="103"/>
      <c r="N1534" s="99"/>
      <c r="O1534" s="103"/>
      <c r="P1534" s="110"/>
      <c r="Q1534" s="22"/>
      <c r="R1534" s="30"/>
      <c r="S1534" s="22"/>
      <c r="T1534" s="30"/>
      <c r="U1534" s="22"/>
      <c r="V1534" s="78"/>
      <c r="W1534" s="22"/>
      <c r="X1534" s="76"/>
      <c r="Y1534" s="22"/>
    </row>
    <row r="1535" spans="1:27" x14ac:dyDescent="0.25">
      <c r="A1535" s="1"/>
      <c r="B1535" s="5"/>
      <c r="C1535" s="5"/>
      <c r="D1535" s="99"/>
      <c r="E1535" s="103"/>
      <c r="F1535" s="99"/>
      <c r="G1535" s="103"/>
      <c r="H1535" s="99"/>
      <c r="I1535" s="103"/>
      <c r="J1535" s="99"/>
      <c r="K1535" s="103"/>
      <c r="L1535" s="99"/>
      <c r="M1535" s="103"/>
      <c r="N1535" s="99"/>
      <c r="O1535" s="103"/>
      <c r="P1535" s="110"/>
      <c r="Q1535" s="22"/>
      <c r="R1535" s="30"/>
      <c r="S1535" s="22"/>
      <c r="T1535" s="30"/>
      <c r="U1535" s="22"/>
      <c r="V1535" s="78"/>
      <c r="W1535" s="22"/>
      <c r="X1535" s="76"/>
      <c r="Y1535" s="22"/>
    </row>
    <row r="1536" spans="1:27" x14ac:dyDescent="0.25">
      <c r="A1536" s="1"/>
      <c r="B1536" s="5"/>
      <c r="C1536" s="5"/>
      <c r="D1536" s="99"/>
      <c r="E1536" s="103"/>
      <c r="F1536" s="99"/>
      <c r="G1536" s="103"/>
      <c r="H1536" s="99"/>
      <c r="I1536" s="103"/>
      <c r="J1536" s="99"/>
      <c r="K1536" s="103"/>
      <c r="L1536" s="99"/>
      <c r="M1536" s="103"/>
      <c r="N1536" s="99"/>
      <c r="O1536" s="103"/>
      <c r="P1536" s="110"/>
      <c r="Q1536" s="22"/>
      <c r="R1536" s="30"/>
      <c r="S1536" s="22"/>
      <c r="T1536" s="30"/>
      <c r="U1536" s="22"/>
      <c r="V1536" s="78"/>
      <c r="W1536" s="22"/>
      <c r="X1536" s="76"/>
      <c r="Y1536" s="22"/>
    </row>
    <row r="1537" spans="1:25" x14ac:dyDescent="0.25">
      <c r="A1537" s="1"/>
      <c r="B1537" s="5"/>
      <c r="C1537" s="5"/>
      <c r="D1537" s="99"/>
      <c r="E1537" s="103"/>
      <c r="F1537" s="99"/>
      <c r="G1537" s="103"/>
      <c r="H1537" s="99"/>
      <c r="I1537" s="103"/>
      <c r="J1537" s="99"/>
      <c r="K1537" s="103"/>
      <c r="L1537" s="99"/>
      <c r="M1537" s="103"/>
      <c r="N1537" s="99"/>
      <c r="O1537" s="103"/>
      <c r="P1537" s="110"/>
      <c r="Q1537" s="22"/>
      <c r="R1537" s="30"/>
      <c r="S1537" s="22"/>
      <c r="T1537" s="30"/>
      <c r="U1537" s="22"/>
      <c r="V1537" s="78"/>
      <c r="W1537" s="22"/>
      <c r="X1537" s="76"/>
      <c r="Y1537" s="22"/>
    </row>
    <row r="1538" spans="1:25" x14ac:dyDescent="0.25">
      <c r="A1538" s="1"/>
      <c r="B1538" s="5"/>
      <c r="C1538" s="5"/>
      <c r="D1538" s="99"/>
      <c r="E1538" s="103"/>
      <c r="F1538" s="99"/>
      <c r="G1538" s="103"/>
      <c r="H1538" s="99"/>
      <c r="I1538" s="103"/>
      <c r="J1538" s="99"/>
      <c r="K1538" s="103"/>
      <c r="L1538" s="99"/>
      <c r="M1538" s="103"/>
      <c r="N1538" s="99"/>
      <c r="O1538" s="103"/>
      <c r="P1538" s="110"/>
      <c r="Q1538" s="22"/>
      <c r="R1538" s="30"/>
      <c r="S1538" s="22"/>
      <c r="T1538" s="30"/>
      <c r="U1538" s="22"/>
      <c r="V1538" s="78"/>
      <c r="W1538" s="22"/>
      <c r="X1538" s="76"/>
      <c r="Y1538" s="22"/>
    </row>
    <row r="1539" spans="1:25" x14ac:dyDescent="0.25">
      <c r="A1539" s="1"/>
      <c r="B1539" s="5"/>
      <c r="C1539" s="5"/>
      <c r="D1539" s="99"/>
      <c r="E1539" s="103"/>
      <c r="F1539" s="99"/>
      <c r="G1539" s="103"/>
      <c r="H1539" s="99"/>
      <c r="I1539" s="103"/>
      <c r="J1539" s="99"/>
      <c r="K1539" s="103"/>
      <c r="L1539" s="99"/>
      <c r="M1539" s="103"/>
      <c r="N1539" s="99"/>
      <c r="O1539" s="103"/>
      <c r="P1539" s="110"/>
      <c r="Q1539" s="22"/>
      <c r="R1539" s="30"/>
      <c r="S1539" s="22"/>
      <c r="T1539" s="30"/>
      <c r="U1539" s="22"/>
      <c r="V1539" s="78"/>
      <c r="W1539" s="22"/>
      <c r="X1539" s="76"/>
      <c r="Y1539" s="22"/>
    </row>
    <row r="1540" spans="1:25" x14ac:dyDescent="0.25">
      <c r="A1540" s="1"/>
      <c r="B1540" s="5"/>
      <c r="C1540" s="5"/>
      <c r="D1540" s="99"/>
      <c r="E1540" s="103"/>
      <c r="F1540" s="99"/>
      <c r="G1540" s="103"/>
      <c r="H1540" s="99"/>
      <c r="I1540" s="103"/>
      <c r="J1540" s="99"/>
      <c r="K1540" s="103"/>
      <c r="L1540" s="99"/>
      <c r="M1540" s="103"/>
      <c r="N1540" s="99"/>
      <c r="O1540" s="103"/>
      <c r="P1540" s="110"/>
      <c r="Q1540" s="22"/>
      <c r="R1540" s="30"/>
      <c r="S1540" s="22"/>
      <c r="T1540" s="30"/>
      <c r="U1540" s="22"/>
      <c r="V1540" s="78"/>
      <c r="W1540" s="22"/>
      <c r="X1540" s="76"/>
      <c r="Y1540" s="22"/>
    </row>
    <row r="1541" spans="1:25" x14ac:dyDescent="0.25">
      <c r="A1541" s="1"/>
      <c r="B1541" s="5"/>
      <c r="C1541" s="5"/>
      <c r="D1541" s="99"/>
      <c r="E1541" s="103"/>
      <c r="F1541" s="99"/>
      <c r="G1541" s="103"/>
      <c r="H1541" s="99"/>
      <c r="I1541" s="103"/>
      <c r="J1541" s="99"/>
      <c r="K1541" s="103"/>
      <c r="L1541" s="99"/>
      <c r="M1541" s="103"/>
      <c r="N1541" s="99"/>
      <c r="O1541" s="103"/>
      <c r="P1541" s="110"/>
      <c r="Q1541" s="22"/>
      <c r="R1541" s="30"/>
      <c r="S1541" s="22"/>
      <c r="T1541" s="30"/>
      <c r="U1541" s="22"/>
      <c r="V1541" s="78"/>
      <c r="W1541" s="22"/>
      <c r="X1541" s="76"/>
      <c r="Y1541" s="22"/>
    </row>
    <row r="1542" spans="1:25" x14ac:dyDescent="0.25">
      <c r="A1542" s="1"/>
      <c r="B1542" s="5"/>
      <c r="C1542" s="5"/>
      <c r="D1542" s="99"/>
      <c r="E1542" s="103"/>
      <c r="F1542" s="99"/>
      <c r="G1542" s="103"/>
      <c r="H1542" s="99"/>
      <c r="I1542" s="103"/>
      <c r="J1542" s="99"/>
      <c r="K1542" s="103"/>
      <c r="L1542" s="99"/>
      <c r="M1542" s="103"/>
      <c r="N1542" s="99"/>
      <c r="O1542" s="103"/>
      <c r="P1542" s="110"/>
      <c r="Q1542" s="22"/>
      <c r="R1542" s="30"/>
      <c r="S1542" s="22"/>
      <c r="T1542" s="30"/>
      <c r="U1542" s="22"/>
      <c r="V1542" s="78"/>
      <c r="W1542" s="22"/>
      <c r="X1542" s="76"/>
      <c r="Y1542" s="22"/>
    </row>
    <row r="1543" spans="1:25" x14ac:dyDescent="0.25">
      <c r="A1543" s="1"/>
      <c r="B1543" s="5"/>
      <c r="C1543" s="5"/>
      <c r="D1543" s="99"/>
      <c r="E1543" s="103"/>
      <c r="F1543" s="99"/>
      <c r="G1543" s="103"/>
      <c r="H1543" s="99"/>
      <c r="I1543" s="103"/>
      <c r="J1543" s="99"/>
      <c r="K1543" s="103"/>
      <c r="L1543" s="99"/>
      <c r="M1543" s="103"/>
      <c r="N1543" s="99"/>
      <c r="O1543" s="103"/>
      <c r="P1543" s="110"/>
      <c r="Q1543" s="22"/>
      <c r="R1543" s="30"/>
      <c r="S1543" s="22"/>
      <c r="T1543" s="30"/>
      <c r="U1543" s="22"/>
      <c r="V1543" s="78"/>
      <c r="W1543" s="22"/>
      <c r="X1543" s="76"/>
      <c r="Y1543" s="22"/>
    </row>
    <row r="1544" spans="1:25" x14ac:dyDescent="0.25">
      <c r="A1544" s="1"/>
      <c r="B1544" s="5"/>
      <c r="C1544" s="5"/>
      <c r="D1544" s="99"/>
      <c r="E1544" s="103"/>
      <c r="F1544" s="99"/>
      <c r="G1544" s="103"/>
      <c r="H1544" s="99"/>
      <c r="I1544" s="103"/>
      <c r="J1544" s="99"/>
      <c r="K1544" s="103"/>
      <c r="L1544" s="99"/>
      <c r="M1544" s="103"/>
      <c r="N1544" s="99"/>
      <c r="O1544" s="103"/>
      <c r="P1544" s="110"/>
      <c r="Q1544" s="22"/>
      <c r="R1544" s="30"/>
      <c r="S1544" s="22"/>
      <c r="T1544" s="30"/>
      <c r="U1544" s="22"/>
      <c r="V1544" s="78"/>
      <c r="W1544" s="22"/>
      <c r="X1544" s="76"/>
      <c r="Y1544" s="22"/>
    </row>
    <row r="1545" spans="1:25" x14ac:dyDescent="0.25">
      <c r="D1545" s="99"/>
    </row>
  </sheetData>
  <autoFilter ref="X9:Y1526"/>
  <conditionalFormatting sqref="Y1545:Y1048576 W1545:W1048576 U1545:U1048576 S1545:S1048576 Q1545:Q1048576 Q1:Q1526 S1:S1526 U1:U1526 W1:W1526 Y1:Y1526">
    <cfRule type="cellIs" dxfId="41" priority="18" operator="notEqual">
      <formula>0</formula>
    </cfRule>
  </conditionalFormatting>
  <conditionalFormatting sqref="P9">
    <cfRule type="containsBlanks" dxfId="40" priority="17">
      <formula>LEN(TRIM(P9))=0</formula>
    </cfRule>
  </conditionalFormatting>
  <conditionalFormatting sqref="C8">
    <cfRule type="cellIs" dxfId="39" priority="7" operator="notEqual">
      <formula>0</formula>
    </cfRule>
  </conditionalFormatting>
  <conditionalFormatting sqref="Q1527:Q1544 S1527:S1544 U1527:U1544 W1527:W1544 Y1527:Y1544">
    <cfRule type="cellIs" dxfId="38" priority="2" operator="notEqual">
      <formula>0</formula>
    </cfRule>
  </conditionalFormatting>
  <conditionalFormatting sqref="G3">
    <cfRule type="cellIs" dxfId="37" priority="1" operator="notEqual">
      <formula>0</formula>
    </cfRule>
  </conditionalFormatting>
  <dataValidations count="11">
    <dataValidation type="list" allowBlank="1" showInputMessage="1" showErrorMessage="1" sqref="X661:X1527">
      <formula1>$T$8:$T$1025</formula1>
    </dataValidation>
    <dataValidation type="list" allowBlank="1" showInputMessage="1" showErrorMessage="1" sqref="X133:X140">
      <formula1>$T$8:$T$1025</formula1>
    </dataValidation>
    <dataValidation type="list" allowBlank="1" showInputMessage="1" showErrorMessage="1" sqref="X122:X130">
      <formula1>$T$8:$T$1025</formula1>
    </dataValidation>
    <dataValidation type="list" allowBlank="1" showInputMessage="1" showErrorMessage="1" sqref="X94:X120">
      <formula1>$T$8:$T$1025</formula1>
    </dataValidation>
    <dataValidation type="list" allowBlank="1" showInputMessage="1" showErrorMessage="1" sqref="X32:X92">
      <formula1>$T$8:$T$1025</formula1>
    </dataValidation>
    <dataValidation type="list" allowBlank="1" showInputMessage="1" showErrorMessage="1" sqref="X12:X28">
      <formula1>$T$8:$T$1025</formula1>
    </dataValidation>
    <dataValidation type="list" allowBlank="1" showInputMessage="1" showErrorMessage="1" sqref="X29">
      <formula1>$Q$8:$Q$650</formula1>
    </dataValidation>
    <dataValidation type="list" allowBlank="1" showInputMessage="1" showErrorMessage="1" sqref="X93">
      <formula1>$Q$8:$Q$650</formula1>
    </dataValidation>
    <dataValidation type="list" allowBlank="1" showInputMessage="1" showErrorMessage="1" sqref="X121">
      <formula1>$Q$8:$Q$650</formula1>
    </dataValidation>
    <dataValidation type="list" allowBlank="1" showInputMessage="1" showErrorMessage="1" sqref="X131:X132">
      <formula1>$Q$8:$Q$650</formula1>
    </dataValidation>
    <dataValidation type="list" allowBlank="1" showInputMessage="1" showErrorMessage="1" sqref="X141:X660">
      <formula1>$Q$8:$Q$650</formula1>
    </dataValidation>
  </dataValidations>
  <hyperlinks>
    <hyperlink ref="A1:D1" location="оглавление!A1" tooltip="в оглавление" display="оглавление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ФИО!$Q$8:$Q$650</xm:f>
          </x14:formula1>
          <xm:sqref>X31</xm:sqref>
        </x14:dataValidation>
        <x14:dataValidation type="list" allowBlank="1" showInputMessage="1" showErrorMessage="1">
          <x14:formula1>
            <xm:f>ID!$F$8:$F$14</xm:f>
          </x14:formula1>
          <xm:sqref>D11:D1545</xm:sqref>
        </x14:dataValidation>
        <x14:dataValidation type="list" allowBlank="1" showInputMessage="1" showErrorMessage="1">
          <x14:formula1>
            <xm:f>ID!$R$8:$R$25</xm:f>
          </x14:formula1>
          <xm:sqref>J11:J1525</xm:sqref>
        </x14:dataValidation>
        <x14:dataValidation type="list" allowBlank="1" showInputMessage="1" showErrorMessage="1">
          <x14:formula1>
            <xm:f>ID!$N$8:$N$26</xm:f>
          </x14:formula1>
          <xm:sqref>H11:H1536</xm:sqref>
        </x14:dataValidation>
        <x14:dataValidation type="list" allowBlank="1" showInputMessage="1" showErrorMessage="1">
          <x14:formula1>
            <xm:f>ID!$J$8:$J$100</xm:f>
          </x14:formula1>
          <xm:sqref>F11:F1525</xm:sqref>
        </x14:dataValidation>
        <x14:dataValidation type="list" allowBlank="1" showInputMessage="1" showErrorMessage="1">
          <x14:formula1>
            <xm:f>ID!$V$8:$V$53</xm:f>
          </x14:formula1>
          <xm:sqref>L11:L1526</xm:sqref>
        </x14:dataValidation>
        <x14:dataValidation type="list" allowBlank="1" showInputMessage="1" showErrorMessage="1">
          <x14:formula1>
            <xm:f>ID!$AB$8:$AB$1533</xm:f>
          </x14:formula1>
          <xm:sqref>N11:N750</xm:sqref>
        </x14:dataValidation>
        <x14:dataValidation type="list" allowBlank="1" showInputMessage="1" showErrorMessage="1">
          <x14:formula1>
            <xm:f>ФИО!$Q$8:$Q$940</xm:f>
          </x14:formula1>
          <xm:sqref>X11</xm:sqref>
        </x14:dataValidation>
        <x14:dataValidation type="list" allowBlank="1" showInputMessage="1" showErrorMessage="1">
          <x14:formula1>
            <xm:f>ФИО!$Q$8:$Q$1585</xm:f>
          </x14:formula1>
          <xm:sqref>X30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H354"/>
  <sheetViews>
    <sheetView showGridLines="0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B9" sqref="B9"/>
    </sheetView>
  </sheetViews>
  <sheetFormatPr defaultColWidth="9.109375" defaultRowHeight="12" x14ac:dyDescent="0.25"/>
  <cols>
    <col min="1" max="2" width="2.6640625" style="2" customWidth="1"/>
    <col min="3" max="3" width="3.5546875" style="2" customWidth="1"/>
    <col min="4" max="4" width="12" style="20" customWidth="1"/>
    <col min="5" max="5" width="4" style="25" bestFit="1" customWidth="1"/>
    <col min="6" max="6" width="35.6640625" style="20" customWidth="1"/>
    <col min="7" max="7" width="24.109375" style="20" customWidth="1"/>
    <col min="8" max="8" width="0.88671875" style="2" customWidth="1"/>
    <col min="9" max="9" width="14.109375" style="20" bestFit="1" customWidth="1"/>
    <col min="10" max="11" width="12" style="20" customWidth="1"/>
    <col min="12" max="12" width="6.33203125" style="20" bestFit="1" customWidth="1"/>
    <col min="13" max="13" width="4" style="25" bestFit="1" customWidth="1"/>
    <col min="14" max="14" width="22.6640625" style="20" bestFit="1" customWidth="1"/>
    <col min="15" max="15" width="9.44140625" style="20" bestFit="1" customWidth="1"/>
    <col min="16" max="16" width="6.44140625" style="85" bestFit="1" customWidth="1"/>
    <col min="17" max="17" width="7.5546875" style="85" bestFit="1" customWidth="1"/>
    <col min="18" max="18" width="23.6640625" style="20" bestFit="1" customWidth="1"/>
    <col min="19" max="20" width="9.44140625" style="20" bestFit="1" customWidth="1"/>
    <col min="21" max="21" width="0.88671875" style="2" customWidth="1"/>
    <col min="22" max="22" width="14.109375" style="20" bestFit="1" customWidth="1"/>
    <col min="23" max="23" width="12" style="20" customWidth="1"/>
    <col min="24" max="24" width="25.5546875" style="20" customWidth="1"/>
    <col min="25" max="25" width="0.88671875" style="2" customWidth="1"/>
    <col min="26" max="26" width="14.109375" style="20" bestFit="1" customWidth="1"/>
    <col min="27" max="27" width="12" style="20" customWidth="1"/>
    <col min="28" max="28" width="25.5546875" style="20" customWidth="1"/>
    <col min="29" max="29" width="0.88671875" style="2" customWidth="1"/>
    <col min="30" max="30" width="14.109375" style="20" bestFit="1" customWidth="1"/>
    <col min="31" max="31" width="12" style="20" customWidth="1"/>
    <col min="32" max="32" width="25.5546875" style="20" customWidth="1"/>
    <col min="33" max="33" width="0.88671875" style="2" customWidth="1"/>
    <col min="34" max="16384" width="9.109375" style="2"/>
  </cols>
  <sheetData>
    <row r="1" spans="1:34" ht="13.8" x14ac:dyDescent="0.3">
      <c r="A1" s="164" t="s">
        <v>131</v>
      </c>
      <c r="B1" s="164"/>
      <c r="C1" s="164"/>
      <c r="D1" s="164"/>
      <c r="E1" s="22"/>
      <c r="F1" s="17"/>
      <c r="G1" s="17"/>
      <c r="H1" s="1"/>
      <c r="I1" s="17"/>
      <c r="J1" s="17"/>
      <c r="K1" s="17"/>
      <c r="L1" s="17"/>
      <c r="M1" s="22"/>
      <c r="N1" s="17"/>
      <c r="O1" s="17"/>
      <c r="P1" s="81"/>
      <c r="Q1" s="81"/>
      <c r="R1" s="17"/>
      <c r="S1" s="17"/>
      <c r="T1" s="17"/>
      <c r="U1" s="1"/>
      <c r="V1" s="17"/>
      <c r="W1" s="17"/>
      <c r="X1" s="17"/>
      <c r="Y1" s="1"/>
      <c r="Z1" s="17"/>
      <c r="AA1" s="17"/>
      <c r="AB1" s="17"/>
      <c r="AC1" s="1"/>
      <c r="AD1" s="17"/>
      <c r="AE1" s="17"/>
      <c r="AF1" s="17"/>
      <c r="AG1" s="1"/>
      <c r="AH1" s="1"/>
    </row>
    <row r="2" spans="1:34" x14ac:dyDescent="0.25">
      <c r="A2" s="1"/>
      <c r="B2" s="1"/>
      <c r="C2" s="1"/>
      <c r="D2" s="17"/>
      <c r="E2" s="22"/>
      <c r="F2" s="17"/>
      <c r="G2" s="17"/>
      <c r="H2" s="1"/>
      <c r="I2" s="17"/>
      <c r="J2" s="17"/>
      <c r="K2" s="17"/>
      <c r="L2" s="17"/>
      <c r="M2" s="22"/>
      <c r="N2" s="17"/>
      <c r="O2" s="17"/>
      <c r="P2" s="81"/>
      <c r="Q2" s="81"/>
      <c r="R2" s="17"/>
      <c r="S2" s="17"/>
      <c r="T2" s="17"/>
      <c r="U2" s="1"/>
      <c r="V2" s="17"/>
      <c r="W2" s="17"/>
      <c r="X2" s="17"/>
      <c r="Y2" s="1"/>
      <c r="Z2" s="17"/>
      <c r="AA2" s="17"/>
      <c r="AB2" s="17"/>
      <c r="AC2" s="1"/>
      <c r="AD2" s="17"/>
      <c r="AE2" s="17"/>
      <c r="AF2" s="17"/>
      <c r="AG2" s="1"/>
      <c r="AH2" s="1"/>
    </row>
    <row r="3" spans="1:34" s="8" customFormat="1" x14ac:dyDescent="0.25">
      <c r="A3" s="7"/>
      <c r="B3" s="7" t="s">
        <v>62</v>
      </c>
      <c r="C3" s="7"/>
      <c r="D3" s="18"/>
      <c r="E3" s="27"/>
      <c r="F3" s="18"/>
      <c r="G3" s="18"/>
      <c r="H3" s="7"/>
      <c r="I3" s="18"/>
      <c r="J3" s="18"/>
      <c r="K3" s="18"/>
      <c r="L3" s="18"/>
      <c r="M3" s="27"/>
      <c r="N3" s="18"/>
      <c r="O3" s="18"/>
      <c r="P3" s="138"/>
      <c r="Q3" s="138"/>
      <c r="R3" s="18"/>
      <c r="S3" s="18"/>
      <c r="T3" s="18"/>
      <c r="U3" s="7"/>
      <c r="V3" s="18"/>
      <c r="W3" s="18"/>
      <c r="X3" s="18"/>
      <c r="Y3" s="7"/>
      <c r="Z3" s="18"/>
      <c r="AA3" s="18"/>
      <c r="AB3" s="18"/>
      <c r="AC3" s="7"/>
      <c r="AD3" s="18"/>
      <c r="AE3" s="18"/>
      <c r="AF3" s="18"/>
      <c r="AG3" s="7"/>
      <c r="AH3" s="7"/>
    </row>
    <row r="4" spans="1:34" s="8" customFormat="1" x14ac:dyDescent="0.25">
      <c r="A4" s="7"/>
      <c r="B4" s="7" t="s">
        <v>0</v>
      </c>
      <c r="C4" s="7"/>
      <c r="D4" s="18"/>
      <c r="E4" s="27"/>
      <c r="F4" s="18"/>
      <c r="G4" s="18"/>
      <c r="H4" s="7"/>
      <c r="I4" s="18"/>
      <c r="J4" s="18"/>
      <c r="K4" s="18"/>
      <c r="L4" s="18"/>
      <c r="M4" s="27"/>
      <c r="N4" s="18"/>
      <c r="O4" s="18"/>
      <c r="P4" s="138"/>
      <c r="Q4" s="138"/>
      <c r="R4" s="18"/>
      <c r="S4" s="18"/>
      <c r="T4" s="18"/>
      <c r="U4" s="7"/>
      <c r="V4" s="18"/>
      <c r="W4" s="18"/>
      <c r="X4" s="18"/>
      <c r="Y4" s="7"/>
      <c r="Z4" s="18"/>
      <c r="AA4" s="18"/>
      <c r="AB4" s="18"/>
      <c r="AC4" s="7"/>
      <c r="AD4" s="18"/>
      <c r="AE4" s="18"/>
      <c r="AF4" s="18"/>
      <c r="AG4" s="7"/>
      <c r="AH4" s="7"/>
    </row>
    <row r="5" spans="1:34" s="8" customFormat="1" x14ac:dyDescent="0.25">
      <c r="A5" s="7"/>
      <c r="B5" s="7" t="s">
        <v>1</v>
      </c>
      <c r="C5" s="7"/>
      <c r="D5" s="18"/>
      <c r="E5" s="27"/>
      <c r="F5" s="18"/>
      <c r="G5" s="18"/>
      <c r="H5" s="7"/>
      <c r="I5" s="18"/>
      <c r="J5" s="18"/>
      <c r="K5" s="18"/>
      <c r="L5" s="18"/>
      <c r="M5" s="27"/>
      <c r="N5" s="18"/>
      <c r="O5" s="18"/>
      <c r="P5" s="138"/>
      <c r="Q5" s="138"/>
      <c r="R5" s="18"/>
      <c r="S5" s="18"/>
      <c r="T5" s="18"/>
      <c r="U5" s="7"/>
      <c r="V5" s="18"/>
      <c r="W5" s="18"/>
      <c r="X5" s="18"/>
      <c r="Y5" s="7"/>
      <c r="Z5" s="18"/>
      <c r="AA5" s="18"/>
      <c r="AB5" s="18"/>
      <c r="AC5" s="7"/>
      <c r="AD5" s="18"/>
      <c r="AE5" s="18"/>
      <c r="AF5" s="18"/>
      <c r="AG5" s="7"/>
      <c r="AH5" s="7"/>
    </row>
    <row r="6" spans="1:34" s="8" customFormat="1" x14ac:dyDescent="0.25">
      <c r="A6" s="7"/>
      <c r="B6" s="7" t="s">
        <v>2</v>
      </c>
      <c r="C6" s="7"/>
      <c r="D6" s="18"/>
      <c r="E6" s="27"/>
      <c r="F6" s="18" t="s">
        <v>119</v>
      </c>
      <c r="G6" s="18"/>
      <c r="H6" s="7"/>
      <c r="I6" s="18"/>
      <c r="J6" s="18"/>
      <c r="K6" s="18"/>
      <c r="L6" s="18"/>
      <c r="M6" s="27"/>
      <c r="N6" s="18"/>
      <c r="O6" s="18"/>
      <c r="P6" s="138"/>
      <c r="Q6" s="138"/>
      <c r="R6" s="18"/>
      <c r="S6" s="18"/>
      <c r="T6" s="18"/>
      <c r="U6" s="7"/>
      <c r="V6" s="18"/>
      <c r="W6" s="18"/>
      <c r="X6" s="18"/>
      <c r="Y6" s="7"/>
      <c r="Z6" s="18"/>
      <c r="AA6" s="18"/>
      <c r="AB6" s="18"/>
      <c r="AC6" s="7"/>
      <c r="AD6" s="18"/>
      <c r="AE6" s="18"/>
      <c r="AF6" s="18"/>
      <c r="AG6" s="7"/>
      <c r="AH6" s="7"/>
    </row>
    <row r="7" spans="1:34" x14ac:dyDescent="0.25">
      <c r="A7" s="1"/>
      <c r="B7" s="1"/>
      <c r="C7" s="1"/>
      <c r="D7" s="17"/>
      <c r="E7" s="22"/>
      <c r="F7" s="17"/>
      <c r="G7" s="17"/>
      <c r="H7" s="1"/>
      <c r="I7" s="17"/>
      <c r="J7" s="17"/>
      <c r="K7" s="17"/>
      <c r="L7" s="17"/>
      <c r="M7" s="22"/>
      <c r="N7" s="17"/>
      <c r="O7" s="17"/>
      <c r="P7" s="81"/>
      <c r="Q7" s="81"/>
      <c r="R7" s="17"/>
      <c r="S7" s="17"/>
      <c r="T7" s="17"/>
      <c r="U7" s="1"/>
      <c r="V7" s="17"/>
      <c r="W7" s="17"/>
      <c r="X7" s="17"/>
      <c r="Y7" s="1"/>
      <c r="Z7" s="17"/>
      <c r="AA7" s="17"/>
      <c r="AB7" s="17"/>
      <c r="AC7" s="1"/>
      <c r="AD7" s="17"/>
      <c r="AE7" s="17"/>
      <c r="AF7" s="17"/>
      <c r="AG7" s="1"/>
      <c r="AH7" s="1"/>
    </row>
    <row r="8" spans="1:34" x14ac:dyDescent="0.25">
      <c r="A8" s="1"/>
      <c r="B8" s="1"/>
      <c r="C8" s="1"/>
      <c r="D8" s="17" t="s">
        <v>70</v>
      </c>
      <c r="E8" s="27">
        <f>SUM(E11:E99138)</f>
        <v>0</v>
      </c>
      <c r="F8" s="17" t="s">
        <v>60</v>
      </c>
      <c r="G8" s="17" t="s">
        <v>60</v>
      </c>
      <c r="H8" s="36"/>
      <c r="I8" s="17" t="s">
        <v>64</v>
      </c>
      <c r="J8" s="17" t="s">
        <v>25</v>
      </c>
      <c r="K8" s="17" t="s">
        <v>71</v>
      </c>
      <c r="L8" s="17" t="s">
        <v>71</v>
      </c>
      <c r="M8" s="50">
        <f>SUM(M11:M99138)</f>
        <v>0</v>
      </c>
      <c r="N8" s="43" t="s">
        <v>64</v>
      </c>
      <c r="O8" s="42" t="s">
        <v>25</v>
      </c>
      <c r="P8" s="82"/>
      <c r="Q8" s="82"/>
      <c r="R8" s="43" t="s">
        <v>64</v>
      </c>
      <c r="S8" s="17" t="s">
        <v>25</v>
      </c>
      <c r="T8" s="42" t="s">
        <v>71</v>
      </c>
      <c r="U8" s="36"/>
      <c r="V8" s="17" t="s">
        <v>80</v>
      </c>
      <c r="W8" s="17"/>
      <c r="X8" s="17"/>
      <c r="Y8" s="36"/>
      <c r="Z8" s="17" t="s">
        <v>81</v>
      </c>
      <c r="AA8" s="17"/>
      <c r="AB8" s="17"/>
      <c r="AC8" s="36"/>
      <c r="AD8" s="17" t="s">
        <v>82</v>
      </c>
      <c r="AE8" s="17"/>
      <c r="AF8" s="17"/>
      <c r="AG8" s="36"/>
      <c r="AH8" s="1"/>
    </row>
    <row r="9" spans="1:34" s="8" customFormat="1" x14ac:dyDescent="0.25">
      <c r="A9" s="7"/>
      <c r="B9" s="7"/>
      <c r="C9" s="11" t="s">
        <v>6</v>
      </c>
      <c r="D9" s="35" t="str">
        <f>БЮДЖЕТ!$P$9</f>
        <v>ID</v>
      </c>
      <c r="E9" s="23" t="s">
        <v>19</v>
      </c>
      <c r="F9" s="18" t="str">
        <f>ID!$AB$6</f>
        <v>Должность - кратко</v>
      </c>
      <c r="G9" s="38" t="str">
        <f>БЮДЖЕТ!$X$9</f>
        <v>Фамилия И.О._ID</v>
      </c>
      <c r="H9" s="37"/>
      <c r="I9" s="38" t="str">
        <f>операции!F6</f>
        <v>текучка ФИО</v>
      </c>
      <c r="J9" s="38" t="s">
        <v>63</v>
      </c>
      <c r="K9" s="38" t="s">
        <v>72</v>
      </c>
      <c r="L9" s="38" t="s">
        <v>73</v>
      </c>
      <c r="M9" s="51" t="s">
        <v>19</v>
      </c>
      <c r="N9" s="45" t="str">
        <f>операции!H6</f>
        <v>удержания и штрафы</v>
      </c>
      <c r="O9" s="44" t="s">
        <v>76</v>
      </c>
      <c r="P9" s="82" t="s">
        <v>111</v>
      </c>
      <c r="Q9" s="82" t="s">
        <v>112</v>
      </c>
      <c r="R9" s="45" t="str">
        <f>операции!J6</f>
        <v>выплаты до расчета за месяц</v>
      </c>
      <c r="S9" s="38" t="s">
        <v>77</v>
      </c>
      <c r="T9" s="44" t="s">
        <v>76</v>
      </c>
      <c r="U9" s="37"/>
      <c r="V9" s="38" t="s">
        <v>78</v>
      </c>
      <c r="W9" s="38" t="s">
        <v>63</v>
      </c>
      <c r="X9" s="38" t="s">
        <v>79</v>
      </c>
      <c r="Y9" s="37"/>
      <c r="Z9" s="38" t="s">
        <v>78</v>
      </c>
      <c r="AA9" s="38" t="s">
        <v>63</v>
      </c>
      <c r="AB9" s="38" t="s">
        <v>79</v>
      </c>
      <c r="AC9" s="37"/>
      <c r="AD9" s="38" t="s">
        <v>78</v>
      </c>
      <c r="AE9" s="38" t="s">
        <v>63</v>
      </c>
      <c r="AF9" s="38" t="s">
        <v>79</v>
      </c>
      <c r="AG9" s="37"/>
      <c r="AH9" s="7"/>
    </row>
    <row r="10" spans="1:34" ht="5.0999999999999996" customHeight="1" x14ac:dyDescent="0.25">
      <c r="A10" s="1"/>
      <c r="B10" s="1"/>
      <c r="C10" s="15" t="s">
        <v>108</v>
      </c>
      <c r="D10" s="21"/>
      <c r="E10" s="24"/>
      <c r="F10" s="21"/>
      <c r="G10" s="21"/>
      <c r="H10" s="36"/>
      <c r="I10" s="21"/>
      <c r="J10" s="21"/>
      <c r="K10" s="21"/>
      <c r="L10" s="21"/>
      <c r="M10" s="52"/>
      <c r="N10" s="47"/>
      <c r="O10" s="46"/>
      <c r="P10" s="83"/>
      <c r="Q10" s="83"/>
      <c r="R10" s="47"/>
      <c r="S10" s="21"/>
      <c r="T10" s="46"/>
      <c r="U10" s="36"/>
      <c r="V10" s="21"/>
      <c r="W10" s="21"/>
      <c r="X10" s="21"/>
      <c r="Y10" s="36"/>
      <c r="Z10" s="21"/>
      <c r="AA10" s="21"/>
      <c r="AB10" s="21"/>
      <c r="AC10" s="36"/>
      <c r="AD10" s="21"/>
      <c r="AE10" s="21"/>
      <c r="AF10" s="21"/>
      <c r="AG10" s="36"/>
      <c r="AH10" s="1"/>
    </row>
    <row r="11" spans="1:34" x14ac:dyDescent="0.25">
      <c r="A11" s="1"/>
      <c r="B11" s="1"/>
      <c r="C11" s="5" t="str">
        <f>IF(D11="","",1)</f>
        <v/>
      </c>
      <c r="D11" s="19"/>
      <c r="E11" s="22">
        <f>IF(D11="",0,IF(COUNTIF(БЮДЖЕТ!$P:$P,D11)=1,0,1))</f>
        <v>0</v>
      </c>
      <c r="F11" s="19" t="str">
        <f>IF($D11="","",IF(E11=1,"",INDEX(БЮДЖЕТ!$N:$N,SUMIFS(БЮДЖЕТ!$B:$B,БЮДЖЕТ!$P:$P,$D11))))</f>
        <v/>
      </c>
      <c r="G11" s="19" t="str">
        <f>IF($D11="","",IF(E11=1,"",INDEX(БЮДЖЕТ!$X:$X,SUMIFS(БЮДЖЕТ!$B:$B,БЮДЖЕТ!$P:$P,$D11))))</f>
        <v/>
      </c>
      <c r="H11" s="36"/>
      <c r="I11" s="19"/>
      <c r="J11" s="39"/>
      <c r="K11" s="39" t="str">
        <f>IF(J11="","",IF(J11&lt;БЮДЖЕТ!$F$6,БЮДЖЕТ!$F$6,IF(J11&gt;EOMONTH(БЮДЖЕТ!$F$6,0),EOMONTH(БЮДЖЕТ!$F$6,0),J11)))</f>
        <v/>
      </c>
      <c r="L11" s="30">
        <f>IF(OR($I11=операции!$F$8,$I11=операции!$F$10),SUMIFS(р_дни!$J:$J,р_дни!$F:$F,"&gt;="&amp;K11),IF(OR($I11=операции!$F$9,$I11=операции!$F$11),SUMIFS(р_дни!$J:$J,р_дни!$F:$F,"&gt;"&amp;K11),0))</f>
        <v>0</v>
      </c>
      <c r="M11" s="53">
        <f>IF(AND(G11=ФИО!$Q$8,OR(I11=операции!$F$8,I11=операции!$F$10),COUNTIFS(D$10:D10,D11,I$10:I10,операции!$F$8)+COUNTIFS(D$10:D10,D11,I$10:I10,операции!$F$10)&lt;&gt;COUNTIFS(D$10:D10,D11,I$10:I10,операции!$F$9)+COUNTIFS(D$10:D10,D11,I$10:I10,операции!$F$11)),1,IF(AND(G11=ФИО!$Q$8,OR(I11=операции!$F$9,I11=операции!$F$11),COUNTIFS(D$10:D10,D11,I$10:I10,операции!$F$8)+COUNTIFS(D$10:D10,D11,I$10:I10,операции!$F$10)&lt;&gt;COUNTIFS(D$10:D10,D11,I$10:I10,операции!$F$9)+COUNTIFS(D$10:D10,D11,I$10:I10,операции!$F$11)+1),1,IF(AND(G11&lt;&gt;ФИО!$Q$8,G11&lt;&gt;"",OR(I11=операции!$F$8,I11=операции!$F$10),COUNTIFS(D$10:D10,D11,I$10:I10,операции!$F$8)+COUNTIFS(D$10:D10,D11,I$10:I10,операции!$F$10)+1&lt;&gt;COUNTIFS(D$10:D10,D11,I$10:I10,операции!$F$9)+COUNTIFS(D$10:D10,D11,I$10:I10,операции!$F$11)),1,IF(AND(G11&lt;&gt;ФИО!$Q$8,G11&lt;&gt;"",OR(I11=операции!$F$9,I11=операции!$F$11),COUNTIFS(D$10:D10,D11,I$10:I10,операции!$F$8)+COUNTIFS(D$10:D10,D11,I$10:I10,операции!$F$10)&lt;&gt;COUNTIFS(D$10:D10,D11,I$10:I10,операции!$F$9)+COUNTIFS(D$10:D10,D11,I$10:I10,операции!$F$11)),1,0))))</f>
        <v>0</v>
      </c>
      <c r="N11" s="49"/>
      <c r="O11" s="48"/>
      <c r="P11" s="84">
        <f>SUMIFS(БЮДЖЕТ!$V:$V,БЮДЖЕТ!$P:$P,$D11)-IF($N11=операции!$H$11,$O11,0)</f>
        <v>0</v>
      </c>
      <c r="Q11" s="84">
        <f>IF(OR($I11=операции!$F$8,$I11=операции!$F$10),$L11*$P11,IF(OR($I11=операции!$F$9,$I11=операции!$F$11),-$L11*$P11,0))/1000</f>
        <v>0</v>
      </c>
      <c r="R11" s="49"/>
      <c r="S11" s="40"/>
      <c r="T11" s="48">
        <f>S11*P11</f>
        <v>0</v>
      </c>
      <c r="U11" s="36"/>
      <c r="V11" s="19"/>
      <c r="W11" s="39"/>
      <c r="X11" s="41"/>
      <c r="Y11" s="36"/>
      <c r="Z11" s="19"/>
      <c r="AA11" s="39"/>
      <c r="AB11" s="41"/>
      <c r="AC11" s="36"/>
      <c r="AD11" s="19"/>
      <c r="AE11" s="39"/>
      <c r="AF11" s="41"/>
      <c r="AG11" s="36"/>
      <c r="AH11" s="1"/>
    </row>
    <row r="12" spans="1:34" x14ac:dyDescent="0.25">
      <c r="A12" s="1"/>
      <c r="B12" s="1"/>
      <c r="C12" s="5" t="str">
        <f t="shared" ref="C12:C75" si="0">IF(OR(D12="",C11=""),"",C11+1)</f>
        <v/>
      </c>
      <c r="D12" s="19"/>
      <c r="E12" s="22">
        <f>IF(D12="",0,IF(COUNTIF(БЮДЖЕТ!$P:$P,D12)=1,0,1))</f>
        <v>0</v>
      </c>
      <c r="F12" s="19" t="str">
        <f>IF($D12="","",IF(E12=1,"",INDEX(БЮДЖЕТ!$N:$N,SUMIFS(БЮДЖЕТ!$B:$B,БЮДЖЕТ!$P:$P,$D12))))</f>
        <v/>
      </c>
      <c r="G12" s="19" t="str">
        <f>IF($D12="","",IF(E12=1,"",INDEX(БЮДЖЕТ!$X:$X,SUMIFS(БЮДЖЕТ!$B:$B,БЮДЖЕТ!$P:$P,$D12))))</f>
        <v/>
      </c>
      <c r="H12" s="36"/>
      <c r="I12" s="19"/>
      <c r="J12" s="39"/>
      <c r="K12" s="39" t="str">
        <f>IF(J12="","",IF(J12&lt;БЮДЖЕТ!$F$6,БЮДЖЕТ!$F$6,IF(J12&gt;EOMONTH(БЮДЖЕТ!$F$6,0),EOMONTH(БЮДЖЕТ!$F$6,0),J12)))</f>
        <v/>
      </c>
      <c r="L12" s="30">
        <f>IF(OR($I12=операции!$F$8,$I12=операции!$F$10),SUMIFS(р_дни!$J:$J,р_дни!$F:$F,"&gt;="&amp;K12),IF(OR($I12=операции!$F$9,$I12=операции!$F$11),SUMIFS(р_дни!$J:$J,р_дни!$F:$F,"&gt;"&amp;K12),0))</f>
        <v>0</v>
      </c>
      <c r="M12" s="53">
        <f>IF(AND(G12=ФИО!$Q$8,OR(I12=операции!$F$8,I12=операции!$F$10),COUNTIFS(D$10:D11,D12,I$10:I11,операции!$F$8)+COUNTIFS(D$10:D11,D12,I$10:I11,операции!$F$10)&lt;&gt;COUNTIFS(D$10:D11,D12,I$10:I11,операции!$F$9)+COUNTIFS(D$10:D11,D12,I$10:I11,операции!$F$11)),1,IF(AND(G12=ФИО!$Q$8,OR(I12=операции!$F$9,I12=операции!$F$11),COUNTIFS(D$10:D11,D12,I$10:I11,операции!$F$8)+COUNTIFS(D$10:D11,D12,I$10:I11,операции!$F$10)&lt;&gt;COUNTIFS(D$10:D11,D12,I$10:I11,операции!$F$9)+COUNTIFS(D$10:D11,D12,I$10:I11,операции!$F$11)+1),1,IF(AND(G12&lt;&gt;ФИО!$Q$8,G12&lt;&gt;"",OR(I12=операции!$F$8,I12=операции!$F$10),COUNTIFS(D$10:D11,D12,I$10:I11,операции!$F$8)+COUNTIFS(D$10:D11,D12,I$10:I11,операции!$F$10)+1&lt;&gt;COUNTIFS(D$10:D11,D12,I$10:I11,операции!$F$9)+COUNTIFS(D$10:D11,D12,I$10:I11,операции!$F$11)),1,IF(AND(G12&lt;&gt;ФИО!$Q$8,G12&lt;&gt;"",OR(I12=операции!$F$9,I12=операции!$F$11),COUNTIFS(D$10:D11,D12,I$10:I11,операции!$F$8)+COUNTIFS(D$10:D11,D12,I$10:I11,операции!$F$10)&lt;&gt;COUNTIFS(D$10:D11,D12,I$10:I11,операции!$F$9)+COUNTIFS(D$10:D11,D12,I$10:I11,операции!$F$11)),1,0))))</f>
        <v>0</v>
      </c>
      <c r="N12" s="49"/>
      <c r="O12" s="48"/>
      <c r="P12" s="84">
        <f>SUMIFS(БЮДЖЕТ!$V:$V,БЮДЖЕТ!$P:$P,$D12)-IF($N12=операции!$H$11,$O12,0)</f>
        <v>0</v>
      </c>
      <c r="Q12" s="84">
        <f>IF(OR($I12=операции!$F$8,$I12=операции!$F$10),$L12*$P12,IF(OR($I12=операции!$F$9,$I12=операции!$F$11),-$L12*$P12,0))/1000</f>
        <v>0</v>
      </c>
      <c r="R12" s="49"/>
      <c r="S12" s="40"/>
      <c r="T12" s="48">
        <f t="shared" ref="T12:T30" si="1">S12*P12</f>
        <v>0</v>
      </c>
      <c r="U12" s="36"/>
      <c r="V12" s="19"/>
      <c r="W12" s="39"/>
      <c r="X12" s="41"/>
      <c r="Y12" s="36"/>
      <c r="Z12" s="19"/>
      <c r="AA12" s="39"/>
      <c r="AB12" s="41"/>
      <c r="AC12" s="36"/>
      <c r="AD12" s="19"/>
      <c r="AE12" s="39"/>
      <c r="AF12" s="41"/>
      <c r="AG12" s="36"/>
      <c r="AH12" s="1"/>
    </row>
    <row r="13" spans="1:34" x14ac:dyDescent="0.25">
      <c r="A13" s="1"/>
      <c r="B13" s="1"/>
      <c r="C13" s="5" t="str">
        <f t="shared" si="0"/>
        <v/>
      </c>
      <c r="D13" s="19"/>
      <c r="E13" s="22">
        <f>IF(D13="",0,IF(COUNTIF(БЮДЖЕТ!$P:$P,D13)=1,0,1))</f>
        <v>0</v>
      </c>
      <c r="F13" s="19" t="str">
        <f>IF($D13="","",IF(E13=1,"",INDEX(БЮДЖЕТ!$N:$N,SUMIFS(БЮДЖЕТ!$B:$B,БЮДЖЕТ!$P:$P,$D13))))</f>
        <v/>
      </c>
      <c r="G13" s="19" t="str">
        <f>IF($D13="","",IF(E13=1,"",INDEX(БЮДЖЕТ!$X:$X,SUMIFS(БЮДЖЕТ!$B:$B,БЮДЖЕТ!$P:$P,$D13))))</f>
        <v/>
      </c>
      <c r="H13" s="36"/>
      <c r="I13" s="19"/>
      <c r="J13" s="39"/>
      <c r="K13" s="39" t="str">
        <f>IF(J13="","",IF(J13&lt;БЮДЖЕТ!$F$6,БЮДЖЕТ!$F$6,IF(J13&gt;EOMONTH(БЮДЖЕТ!$F$6,0),EOMONTH(БЮДЖЕТ!$F$6,0),J13)))</f>
        <v/>
      </c>
      <c r="L13" s="30">
        <f>IF(OR($I13=операции!$F$8,$I13=операции!$F$10),SUMIFS(р_дни!$J:$J,р_дни!$F:$F,"&gt;="&amp;K13),IF(OR($I13=операции!$F$9,$I13=операции!$F$11),SUMIFS(р_дни!$J:$J,р_дни!$F:$F,"&gt;"&amp;K13),0))</f>
        <v>0</v>
      </c>
      <c r="M13" s="53">
        <f>IF(AND(G13=ФИО!$Q$8,OR(I13=операции!$F$8,I13=операции!$F$10),COUNTIFS(D$10:D12,D13,I$10:I12,операции!$F$8)+COUNTIFS(D$10:D12,D13,I$10:I12,операции!$F$10)&lt;&gt;COUNTIFS(D$10:D12,D13,I$10:I12,операции!$F$9)+COUNTIFS(D$10:D12,D13,I$10:I12,операции!$F$11)),1,IF(AND(G13=ФИО!$Q$8,OR(I13=операции!$F$9,I13=операции!$F$11),COUNTIFS(D$10:D12,D13,I$10:I12,операции!$F$8)+COUNTIFS(D$10:D12,D13,I$10:I12,операции!$F$10)&lt;&gt;COUNTIFS(D$10:D12,D13,I$10:I12,операции!$F$9)+COUNTIFS(D$10:D12,D13,I$10:I12,операции!$F$11)+1),1,IF(AND(G13&lt;&gt;ФИО!$Q$8,G13&lt;&gt;"",OR(I13=операции!$F$8,I13=операции!$F$10),COUNTIFS(D$10:D12,D13,I$10:I12,операции!$F$8)+COUNTIFS(D$10:D12,D13,I$10:I12,операции!$F$10)+1&lt;&gt;COUNTIFS(D$10:D12,D13,I$10:I12,операции!$F$9)+COUNTIFS(D$10:D12,D13,I$10:I12,операции!$F$11)),1,IF(AND(G13&lt;&gt;ФИО!$Q$8,G13&lt;&gt;"",OR(I13=операции!$F$9,I13=операции!$F$11),COUNTIFS(D$10:D12,D13,I$10:I12,операции!$F$8)+COUNTIFS(D$10:D12,D13,I$10:I12,операции!$F$10)&lt;&gt;COUNTIFS(D$10:D12,D13,I$10:I12,операции!$F$9)+COUNTIFS(D$10:D12,D13,I$10:I12,операции!$F$11)),1,0))))</f>
        <v>0</v>
      </c>
      <c r="N13" s="49"/>
      <c r="O13" s="48"/>
      <c r="P13" s="84">
        <f>SUMIFS(БЮДЖЕТ!$V:$V,БЮДЖЕТ!$P:$P,$D13)-IF($N13=операции!$H$11,$O13,0)</f>
        <v>0</v>
      </c>
      <c r="Q13" s="84">
        <f>IF(OR($I13=операции!$F$8,$I13=операции!$F$10),$L13*$P13,IF(OR($I13=операции!$F$9,$I13=операции!$F$11),-$L13*$P13,0))/1000</f>
        <v>0</v>
      </c>
      <c r="R13" s="49"/>
      <c r="S13" s="40"/>
      <c r="T13" s="48">
        <f t="shared" si="1"/>
        <v>0</v>
      </c>
      <c r="U13" s="36"/>
      <c r="V13" s="19"/>
      <c r="W13" s="39"/>
      <c r="X13" s="41"/>
      <c r="Y13" s="36"/>
      <c r="Z13" s="19"/>
      <c r="AA13" s="39"/>
      <c r="AB13" s="41"/>
      <c r="AC13" s="36"/>
      <c r="AD13" s="19"/>
      <c r="AE13" s="39"/>
      <c r="AF13" s="41"/>
      <c r="AG13" s="36"/>
      <c r="AH13" s="1"/>
    </row>
    <row r="14" spans="1:34" x14ac:dyDescent="0.25">
      <c r="A14" s="1"/>
      <c r="B14" s="1"/>
      <c r="C14" s="5" t="str">
        <f t="shared" si="0"/>
        <v/>
      </c>
      <c r="D14" s="19"/>
      <c r="E14" s="22">
        <f>IF(D14="",0,IF(COUNTIF(БЮДЖЕТ!$P:$P,D14)=1,0,1))</f>
        <v>0</v>
      </c>
      <c r="F14" s="19" t="str">
        <f>IF($D14="","",IF(E14=1,"",INDEX(БЮДЖЕТ!$N:$N,SUMIFS(БЮДЖЕТ!$B:$B,БЮДЖЕТ!$P:$P,$D14))))</f>
        <v/>
      </c>
      <c r="G14" s="19" t="str">
        <f>IF($D14="","",IF(E14=1,"",INDEX(БЮДЖЕТ!$X:$X,SUMIFS(БЮДЖЕТ!$B:$B,БЮДЖЕТ!$P:$P,$D14))))</f>
        <v/>
      </c>
      <c r="H14" s="36"/>
      <c r="I14" s="19"/>
      <c r="J14" s="39"/>
      <c r="K14" s="39" t="str">
        <f>IF(J14="","",IF(J14&lt;БЮДЖЕТ!$F$6,БЮДЖЕТ!$F$6,IF(J14&gt;EOMONTH(БЮДЖЕТ!$F$6,0),EOMONTH(БЮДЖЕТ!$F$6,0),J14)))</f>
        <v/>
      </c>
      <c r="L14" s="30">
        <f>IF(OR($I14=операции!$F$8,$I14=операции!$F$10),SUMIFS(р_дни!$J:$J,р_дни!$F:$F,"&gt;="&amp;K14),IF(OR($I14=операции!$F$9,$I14=операции!$F$11),SUMIFS(р_дни!$J:$J,р_дни!$F:$F,"&gt;"&amp;K14),0))</f>
        <v>0</v>
      </c>
      <c r="M14" s="53">
        <f>IF(AND(G14=ФИО!$Q$8,OR(I14=операции!$F$8,I14=операции!$F$10),COUNTIFS(D$10:D13,D14,I$10:I13,операции!$F$8)+COUNTIFS(D$10:D13,D14,I$10:I13,операции!$F$10)&lt;&gt;COUNTIFS(D$10:D13,D14,I$10:I13,операции!$F$9)+COUNTIFS(D$10:D13,D14,I$10:I13,операции!$F$11)),1,IF(AND(G14=ФИО!$Q$8,OR(I14=операции!$F$9,I14=операции!$F$11),COUNTIFS(D$10:D13,D14,I$10:I13,операции!$F$8)+COUNTIFS(D$10:D13,D14,I$10:I13,операции!$F$10)&lt;&gt;COUNTIFS(D$10:D13,D14,I$10:I13,операции!$F$9)+COUNTIFS(D$10:D13,D14,I$10:I13,операции!$F$11)+1),1,IF(AND(G14&lt;&gt;ФИО!$Q$8,G14&lt;&gt;"",OR(I14=операции!$F$8,I14=операции!$F$10),COUNTIFS(D$10:D13,D14,I$10:I13,операции!$F$8)+COUNTIFS(D$10:D13,D14,I$10:I13,операции!$F$10)+1&lt;&gt;COUNTIFS(D$10:D13,D14,I$10:I13,операции!$F$9)+COUNTIFS(D$10:D13,D14,I$10:I13,операции!$F$11)),1,IF(AND(G14&lt;&gt;ФИО!$Q$8,G14&lt;&gt;"",OR(I14=операции!$F$9,I14=операции!$F$11),COUNTIFS(D$10:D13,D14,I$10:I13,операции!$F$8)+COUNTIFS(D$10:D13,D14,I$10:I13,операции!$F$10)&lt;&gt;COUNTIFS(D$10:D13,D14,I$10:I13,операции!$F$9)+COUNTIFS(D$10:D13,D14,I$10:I13,операции!$F$11)),1,0))))</f>
        <v>0</v>
      </c>
      <c r="N14" s="49"/>
      <c r="O14" s="48"/>
      <c r="P14" s="84">
        <f>SUMIFS(БЮДЖЕТ!$V:$V,БЮДЖЕТ!$P:$P,$D14)-IF($N14=операции!$H$11,$O14,0)</f>
        <v>0</v>
      </c>
      <c r="Q14" s="84">
        <f>IF(OR($I14=операции!$F$8,$I14=операции!$F$10),$L14*$P14,IF(OR($I14=операции!$F$9,$I14=операции!$F$11),-$L14*$P14,0))/1000</f>
        <v>0</v>
      </c>
      <c r="R14" s="49"/>
      <c r="S14" s="40"/>
      <c r="T14" s="48">
        <f t="shared" si="1"/>
        <v>0</v>
      </c>
      <c r="U14" s="36"/>
      <c r="V14" s="19"/>
      <c r="W14" s="39"/>
      <c r="X14" s="41"/>
      <c r="Y14" s="36"/>
      <c r="Z14" s="19"/>
      <c r="AA14" s="39"/>
      <c r="AB14" s="41"/>
      <c r="AC14" s="36"/>
      <c r="AD14" s="19"/>
      <c r="AE14" s="39"/>
      <c r="AF14" s="41"/>
      <c r="AG14" s="36"/>
      <c r="AH14" s="1"/>
    </row>
    <row r="15" spans="1:34" x14ac:dyDescent="0.25">
      <c r="A15" s="1"/>
      <c r="B15" s="1"/>
      <c r="C15" s="5" t="str">
        <f t="shared" si="0"/>
        <v/>
      </c>
      <c r="D15" s="19"/>
      <c r="E15" s="22">
        <f>IF(D15="",0,IF(COUNTIF(БЮДЖЕТ!$P:$P,D15)=1,0,1))</f>
        <v>0</v>
      </c>
      <c r="F15" s="19" t="str">
        <f>IF($D15="","",IF(E15=1,"",INDEX(БЮДЖЕТ!$N:$N,SUMIFS(БЮДЖЕТ!$B:$B,БЮДЖЕТ!$P:$P,$D15))))</f>
        <v/>
      </c>
      <c r="G15" s="19" t="str">
        <f>IF($D15="","",IF(E15=1,"",INDEX(БЮДЖЕТ!$X:$X,SUMIFS(БЮДЖЕТ!$B:$B,БЮДЖЕТ!$P:$P,$D15))))</f>
        <v/>
      </c>
      <c r="H15" s="36"/>
      <c r="I15" s="19"/>
      <c r="J15" s="39"/>
      <c r="K15" s="39" t="str">
        <f>IF(J15="","",IF(J15&lt;БЮДЖЕТ!$F$6,БЮДЖЕТ!$F$6,IF(J15&gt;EOMONTH(БЮДЖЕТ!$F$6,0),EOMONTH(БЮДЖЕТ!$F$6,0),J15)))</f>
        <v/>
      </c>
      <c r="L15" s="30">
        <f>IF(OR($I15=операции!$F$8,$I15=операции!$F$10),SUMIFS(р_дни!$J:$J,р_дни!$F:$F,"&gt;="&amp;K15),IF(OR($I15=операции!$F$9,$I15=операции!$F$11),SUMIFS(р_дни!$J:$J,р_дни!$F:$F,"&gt;"&amp;K15),0))</f>
        <v>0</v>
      </c>
      <c r="M15" s="53">
        <f>IF(AND(G15=ФИО!$Q$8,OR(I15=операции!$F$8,I15=операции!$F$10),COUNTIFS(D$10:D14,D15,I$10:I14,операции!$F$8)+COUNTIFS(D$10:D14,D15,I$10:I14,операции!$F$10)&lt;&gt;COUNTIFS(D$10:D14,D15,I$10:I14,операции!$F$9)+COUNTIFS(D$10:D14,D15,I$10:I14,операции!$F$11)),1,IF(AND(G15=ФИО!$Q$8,OR(I15=операции!$F$9,I15=операции!$F$11),COUNTIFS(D$10:D14,D15,I$10:I14,операции!$F$8)+COUNTIFS(D$10:D14,D15,I$10:I14,операции!$F$10)&lt;&gt;COUNTIFS(D$10:D14,D15,I$10:I14,операции!$F$9)+COUNTIFS(D$10:D14,D15,I$10:I14,операции!$F$11)+1),1,IF(AND(G15&lt;&gt;ФИО!$Q$8,G15&lt;&gt;"",OR(I15=операции!$F$8,I15=операции!$F$10),COUNTIFS(D$10:D14,D15,I$10:I14,операции!$F$8)+COUNTIFS(D$10:D14,D15,I$10:I14,операции!$F$10)+1&lt;&gt;COUNTIFS(D$10:D14,D15,I$10:I14,операции!$F$9)+COUNTIFS(D$10:D14,D15,I$10:I14,операции!$F$11)),1,IF(AND(G15&lt;&gt;ФИО!$Q$8,G15&lt;&gt;"",OR(I15=операции!$F$9,I15=операции!$F$11),COUNTIFS(D$10:D14,D15,I$10:I14,операции!$F$8)+COUNTIFS(D$10:D14,D15,I$10:I14,операции!$F$10)&lt;&gt;COUNTIFS(D$10:D14,D15,I$10:I14,операции!$F$9)+COUNTIFS(D$10:D14,D15,I$10:I14,операции!$F$11)),1,0))))</f>
        <v>0</v>
      </c>
      <c r="N15" s="49"/>
      <c r="O15" s="48"/>
      <c r="P15" s="84">
        <f>SUMIFS(БЮДЖЕТ!$V:$V,БЮДЖЕТ!$P:$P,$D15)-IF($N15=операции!$H$11,$O15,0)</f>
        <v>0</v>
      </c>
      <c r="Q15" s="84">
        <f>IF(OR($I15=операции!$F$8,$I15=операции!$F$10),$L15*$P15,IF(OR($I15=операции!$F$9,$I15=операции!$F$11),-$L15*$P15,0))/1000</f>
        <v>0</v>
      </c>
      <c r="R15" s="49"/>
      <c r="S15" s="40"/>
      <c r="T15" s="48">
        <f t="shared" si="1"/>
        <v>0</v>
      </c>
      <c r="U15" s="36"/>
      <c r="V15" s="19"/>
      <c r="W15" s="39"/>
      <c r="X15" s="41"/>
      <c r="Y15" s="36"/>
      <c r="Z15" s="19"/>
      <c r="AA15" s="39"/>
      <c r="AB15" s="41"/>
      <c r="AC15" s="36"/>
      <c r="AD15" s="19"/>
      <c r="AE15" s="39"/>
      <c r="AF15" s="41"/>
      <c r="AG15" s="36"/>
      <c r="AH15" s="1"/>
    </row>
    <row r="16" spans="1:34" x14ac:dyDescent="0.25">
      <c r="A16" s="1"/>
      <c r="B16" s="1"/>
      <c r="C16" s="5" t="str">
        <f t="shared" si="0"/>
        <v/>
      </c>
      <c r="D16" s="19"/>
      <c r="E16" s="22">
        <f>IF(D16="",0,IF(COUNTIF(БЮДЖЕТ!$P:$P,D16)=1,0,1))</f>
        <v>0</v>
      </c>
      <c r="F16" s="19" t="str">
        <f>IF($D16="","",IF(E16=1,"",INDEX(БЮДЖЕТ!$N:$N,SUMIFS(БЮДЖЕТ!$B:$B,БЮДЖЕТ!$P:$P,$D16))))</f>
        <v/>
      </c>
      <c r="G16" s="19" t="str">
        <f>IF($D16="","",IF(E16=1,"",INDEX(БЮДЖЕТ!$X:$X,SUMIFS(БЮДЖЕТ!$B:$B,БЮДЖЕТ!$P:$P,$D16))))</f>
        <v/>
      </c>
      <c r="H16" s="36"/>
      <c r="I16" s="19"/>
      <c r="J16" s="39"/>
      <c r="K16" s="39" t="str">
        <f>IF(J16="","",IF(J16&lt;БЮДЖЕТ!$F$6,БЮДЖЕТ!$F$6,IF(J16&gt;EOMONTH(БЮДЖЕТ!$F$6,0),EOMONTH(БЮДЖЕТ!$F$6,0),J16)))</f>
        <v/>
      </c>
      <c r="L16" s="30">
        <f>IF(OR($I16=операции!$F$8,$I16=операции!$F$10),SUMIFS(р_дни!$J:$J,р_дни!$F:$F,"&gt;="&amp;K16),IF(OR($I16=операции!$F$9,$I16=операции!$F$11),SUMIFS(р_дни!$J:$J,р_дни!$F:$F,"&gt;"&amp;K16),0))</f>
        <v>0</v>
      </c>
      <c r="M16" s="53">
        <f>IF(AND(G16=ФИО!$Q$8,OR(I16=операции!$F$8,I16=операции!$F$10),COUNTIFS(D$10:D15,D16,I$10:I15,операции!$F$8)+COUNTIFS(D$10:D15,D16,I$10:I15,операции!$F$10)&lt;&gt;COUNTIFS(D$10:D15,D16,I$10:I15,операции!$F$9)+COUNTIFS(D$10:D15,D16,I$10:I15,операции!$F$11)),1,IF(AND(G16=ФИО!$Q$8,OR(I16=операции!$F$9,I16=операции!$F$11),COUNTIFS(D$10:D15,D16,I$10:I15,операции!$F$8)+COUNTIFS(D$10:D15,D16,I$10:I15,операции!$F$10)&lt;&gt;COUNTIFS(D$10:D15,D16,I$10:I15,операции!$F$9)+COUNTIFS(D$10:D15,D16,I$10:I15,операции!$F$11)+1),1,IF(AND(G16&lt;&gt;ФИО!$Q$8,G16&lt;&gt;"",OR(I16=операции!$F$8,I16=операции!$F$10),COUNTIFS(D$10:D15,D16,I$10:I15,операции!$F$8)+COUNTIFS(D$10:D15,D16,I$10:I15,операции!$F$10)+1&lt;&gt;COUNTIFS(D$10:D15,D16,I$10:I15,операции!$F$9)+COUNTIFS(D$10:D15,D16,I$10:I15,операции!$F$11)),1,IF(AND(G16&lt;&gt;ФИО!$Q$8,G16&lt;&gt;"",OR(I16=операции!$F$9,I16=операции!$F$11),COUNTIFS(D$10:D15,D16,I$10:I15,операции!$F$8)+COUNTIFS(D$10:D15,D16,I$10:I15,операции!$F$10)&lt;&gt;COUNTIFS(D$10:D15,D16,I$10:I15,операции!$F$9)+COUNTIFS(D$10:D15,D16,I$10:I15,операции!$F$11)),1,0))))</f>
        <v>0</v>
      </c>
      <c r="N16" s="49"/>
      <c r="O16" s="48"/>
      <c r="P16" s="84">
        <f>SUMIFS(БЮДЖЕТ!$V:$V,БЮДЖЕТ!$P:$P,$D16)-IF($N16=операции!$H$11,$O16,0)</f>
        <v>0</v>
      </c>
      <c r="Q16" s="84">
        <f>IF(OR($I16=операции!$F$8,$I16=операции!$F$10),$L16*$P16,IF(OR($I16=операции!$F$9,$I16=операции!$F$11),-$L16*$P16,0))/1000</f>
        <v>0</v>
      </c>
      <c r="R16" s="49"/>
      <c r="S16" s="40"/>
      <c r="T16" s="48">
        <f t="shared" si="1"/>
        <v>0</v>
      </c>
      <c r="U16" s="36"/>
      <c r="V16" s="19"/>
      <c r="W16" s="39"/>
      <c r="X16" s="41"/>
      <c r="Y16" s="36"/>
      <c r="Z16" s="19"/>
      <c r="AA16" s="39"/>
      <c r="AB16" s="41"/>
      <c r="AC16" s="36"/>
      <c r="AD16" s="19"/>
      <c r="AE16" s="39"/>
      <c r="AF16" s="41"/>
      <c r="AG16" s="36"/>
      <c r="AH16" s="1"/>
    </row>
    <row r="17" spans="1:34" x14ac:dyDescent="0.25">
      <c r="A17" s="1"/>
      <c r="B17" s="1"/>
      <c r="C17" s="5" t="str">
        <f t="shared" si="0"/>
        <v/>
      </c>
      <c r="D17" s="19"/>
      <c r="E17" s="22">
        <f>IF(D17="",0,IF(COUNTIF(БЮДЖЕТ!$P:$P,D17)=1,0,1))</f>
        <v>0</v>
      </c>
      <c r="F17" s="19" t="str">
        <f>IF($D17="","",IF(E17=1,"",INDEX(БЮДЖЕТ!$N:$N,SUMIFS(БЮДЖЕТ!$B:$B,БЮДЖЕТ!$P:$P,$D17))))</f>
        <v/>
      </c>
      <c r="G17" s="19" t="str">
        <f>IF($D17="","",IF(E17=1,"",INDEX(БЮДЖЕТ!$X:$X,SUMIFS(БЮДЖЕТ!$B:$B,БЮДЖЕТ!$P:$P,$D17))))</f>
        <v/>
      </c>
      <c r="H17" s="36"/>
      <c r="I17" s="19"/>
      <c r="J17" s="39"/>
      <c r="K17" s="39" t="str">
        <f>IF(J17="","",IF(J17&lt;БЮДЖЕТ!$F$6,БЮДЖЕТ!$F$6,IF(J17&gt;EOMONTH(БЮДЖЕТ!$F$6,0),EOMONTH(БЮДЖЕТ!$F$6,0),J17)))</f>
        <v/>
      </c>
      <c r="L17" s="30">
        <f>IF(OR($I17=операции!$F$8,$I17=операции!$F$10),SUMIFS(р_дни!$J:$J,р_дни!$F:$F,"&gt;="&amp;K17),IF(OR($I17=операции!$F$9,$I17=операции!$F$11),SUMIFS(р_дни!$J:$J,р_дни!$F:$F,"&gt;"&amp;K17),0))</f>
        <v>0</v>
      </c>
      <c r="M17" s="53">
        <f>IF(AND(G17=ФИО!$Q$8,OR(I17=операции!$F$8,I17=операции!$F$10),COUNTIFS(D$10:D16,D17,I$10:I16,операции!$F$8)+COUNTIFS(D$10:D16,D17,I$10:I16,операции!$F$10)&lt;&gt;COUNTIFS(D$10:D16,D17,I$10:I16,операции!$F$9)+COUNTIFS(D$10:D16,D17,I$10:I16,операции!$F$11)),1,IF(AND(G17=ФИО!$Q$8,OR(I17=операции!$F$9,I17=операции!$F$11),COUNTIFS(D$10:D16,D17,I$10:I16,операции!$F$8)+COUNTIFS(D$10:D16,D17,I$10:I16,операции!$F$10)&lt;&gt;COUNTIFS(D$10:D16,D17,I$10:I16,операции!$F$9)+COUNTIFS(D$10:D16,D17,I$10:I16,операции!$F$11)+1),1,IF(AND(G17&lt;&gt;ФИО!$Q$8,G17&lt;&gt;"",OR(I17=операции!$F$8,I17=операции!$F$10),COUNTIFS(D$10:D16,D17,I$10:I16,операции!$F$8)+COUNTIFS(D$10:D16,D17,I$10:I16,операции!$F$10)+1&lt;&gt;COUNTIFS(D$10:D16,D17,I$10:I16,операции!$F$9)+COUNTIFS(D$10:D16,D17,I$10:I16,операции!$F$11)),1,IF(AND(G17&lt;&gt;ФИО!$Q$8,G17&lt;&gt;"",OR(I17=операции!$F$9,I17=операции!$F$11),COUNTIFS(D$10:D16,D17,I$10:I16,операции!$F$8)+COUNTIFS(D$10:D16,D17,I$10:I16,операции!$F$10)&lt;&gt;COUNTIFS(D$10:D16,D17,I$10:I16,операции!$F$9)+COUNTIFS(D$10:D16,D17,I$10:I16,операции!$F$11)),1,0))))</f>
        <v>0</v>
      </c>
      <c r="N17" s="49"/>
      <c r="O17" s="48"/>
      <c r="P17" s="84">
        <f>SUMIFS(БЮДЖЕТ!$V:$V,БЮДЖЕТ!$P:$P,$D17)-IF($N17=операции!$H$11,$O17,0)</f>
        <v>0</v>
      </c>
      <c r="Q17" s="84">
        <f>IF(OR($I17=операции!$F$8,$I17=операции!$F$10),$L17*$P17,IF(OR($I17=операции!$F$9,$I17=операции!$F$11),-$L17*$P17,0))/1000</f>
        <v>0</v>
      </c>
      <c r="R17" s="49"/>
      <c r="S17" s="40"/>
      <c r="T17" s="48">
        <f t="shared" si="1"/>
        <v>0</v>
      </c>
      <c r="U17" s="36"/>
      <c r="V17" s="19"/>
      <c r="W17" s="39"/>
      <c r="X17" s="41"/>
      <c r="Y17" s="36"/>
      <c r="Z17" s="19"/>
      <c r="AA17" s="39"/>
      <c r="AB17" s="41"/>
      <c r="AC17" s="36"/>
      <c r="AD17" s="19"/>
      <c r="AE17" s="39"/>
      <c r="AF17" s="41"/>
      <c r="AG17" s="36"/>
      <c r="AH17" s="1"/>
    </row>
    <row r="18" spans="1:34" x14ac:dyDescent="0.25">
      <c r="A18" s="1"/>
      <c r="B18" s="1"/>
      <c r="C18" s="5" t="str">
        <f t="shared" si="0"/>
        <v/>
      </c>
      <c r="D18" s="19"/>
      <c r="E18" s="22">
        <f>IF(D18="",0,IF(COUNTIF(БЮДЖЕТ!$P:$P,D18)=1,0,1))</f>
        <v>0</v>
      </c>
      <c r="F18" s="19" t="str">
        <f>IF($D18="","",IF(E18=1,"",INDEX(БЮДЖЕТ!$N:$N,SUMIFS(БЮДЖЕТ!$B:$B,БЮДЖЕТ!$P:$P,$D18))))</f>
        <v/>
      </c>
      <c r="G18" s="19" t="str">
        <f>IF($D18="","",IF(E18=1,"",INDEX(БЮДЖЕТ!$X:$X,SUMIFS(БЮДЖЕТ!$B:$B,БЮДЖЕТ!$P:$P,$D18))))</f>
        <v/>
      </c>
      <c r="H18" s="36"/>
      <c r="I18" s="19"/>
      <c r="J18" s="39"/>
      <c r="K18" s="39" t="str">
        <f>IF(J18="","",IF(J18&lt;БЮДЖЕТ!$F$6,БЮДЖЕТ!$F$6,IF(J18&gt;EOMONTH(БЮДЖЕТ!$F$6,0),EOMONTH(БЮДЖЕТ!$F$6,0),J18)))</f>
        <v/>
      </c>
      <c r="L18" s="30">
        <f>IF(OR($I18=операции!$F$8,$I18=операции!$F$10),SUMIFS(р_дни!$J:$J,р_дни!$F:$F,"&gt;="&amp;K18),IF(OR($I18=операции!$F$9,$I18=операции!$F$11),SUMIFS(р_дни!$J:$J,р_дни!$F:$F,"&gt;"&amp;K18),0))</f>
        <v>0</v>
      </c>
      <c r="M18" s="53">
        <f>IF(AND(G18=ФИО!$Q$8,OR(I18=операции!$F$8,I18=операции!$F$10),COUNTIFS(D$10:D17,D18,I$10:I17,операции!$F$8)+COUNTIFS(D$10:D17,D18,I$10:I17,операции!$F$10)&lt;&gt;COUNTIFS(D$10:D17,D18,I$10:I17,операции!$F$9)+COUNTIFS(D$10:D17,D18,I$10:I17,операции!$F$11)),1,IF(AND(G18=ФИО!$Q$8,OR(I18=операции!$F$9,I18=операции!$F$11),COUNTIFS(D$10:D17,D18,I$10:I17,операции!$F$8)+COUNTIFS(D$10:D17,D18,I$10:I17,операции!$F$10)&lt;&gt;COUNTIFS(D$10:D17,D18,I$10:I17,операции!$F$9)+COUNTIFS(D$10:D17,D18,I$10:I17,операции!$F$11)+1),1,IF(AND(G18&lt;&gt;ФИО!$Q$8,G18&lt;&gt;"",OR(I18=операции!$F$8,I18=операции!$F$10),COUNTIFS(D$10:D17,D18,I$10:I17,операции!$F$8)+COUNTIFS(D$10:D17,D18,I$10:I17,операции!$F$10)+1&lt;&gt;COUNTIFS(D$10:D17,D18,I$10:I17,операции!$F$9)+COUNTIFS(D$10:D17,D18,I$10:I17,операции!$F$11)),1,IF(AND(G18&lt;&gt;ФИО!$Q$8,G18&lt;&gt;"",OR(I18=операции!$F$9,I18=операции!$F$11),COUNTIFS(D$10:D17,D18,I$10:I17,операции!$F$8)+COUNTIFS(D$10:D17,D18,I$10:I17,операции!$F$10)&lt;&gt;COUNTIFS(D$10:D17,D18,I$10:I17,операции!$F$9)+COUNTIFS(D$10:D17,D18,I$10:I17,операции!$F$11)),1,0))))</f>
        <v>0</v>
      </c>
      <c r="N18" s="49"/>
      <c r="O18" s="48"/>
      <c r="P18" s="84">
        <f>SUMIFS(БЮДЖЕТ!$V:$V,БЮДЖЕТ!$P:$P,$D18)-IF($N18=операции!$H$11,$O18,0)</f>
        <v>0</v>
      </c>
      <c r="Q18" s="84">
        <f>IF(OR($I18=операции!$F$8,$I18=операции!$F$10),$L18*$P18,IF(OR($I18=операции!$F$9,$I18=операции!$F$11),-$L18*$P18,0))/1000</f>
        <v>0</v>
      </c>
      <c r="R18" s="49"/>
      <c r="S18" s="40"/>
      <c r="T18" s="48">
        <f t="shared" si="1"/>
        <v>0</v>
      </c>
      <c r="U18" s="36"/>
      <c r="V18" s="19"/>
      <c r="W18" s="39"/>
      <c r="X18" s="41"/>
      <c r="Y18" s="36"/>
      <c r="Z18" s="19"/>
      <c r="AA18" s="39"/>
      <c r="AB18" s="41"/>
      <c r="AC18" s="36"/>
      <c r="AD18" s="19"/>
      <c r="AE18" s="39"/>
      <c r="AF18" s="41"/>
      <c r="AG18" s="36"/>
      <c r="AH18" s="1"/>
    </row>
    <row r="19" spans="1:34" x14ac:dyDescent="0.25">
      <c r="A19" s="1"/>
      <c r="B19" s="1"/>
      <c r="C19" s="5" t="str">
        <f t="shared" si="0"/>
        <v/>
      </c>
      <c r="D19" s="19"/>
      <c r="E19" s="22">
        <f>IF(D19="",0,IF(COUNTIF(БЮДЖЕТ!$P:$P,D19)=1,0,1))</f>
        <v>0</v>
      </c>
      <c r="F19" s="19" t="str">
        <f>IF($D19="","",IF(E19=1,"",INDEX(БЮДЖЕТ!$N:$N,SUMIFS(БЮДЖЕТ!$B:$B,БЮДЖЕТ!$P:$P,$D19))))</f>
        <v/>
      </c>
      <c r="G19" s="19" t="str">
        <f>IF($D19="","",IF(E19=1,"",INDEX(БЮДЖЕТ!$X:$X,SUMIFS(БЮДЖЕТ!$B:$B,БЮДЖЕТ!$P:$P,$D19))))</f>
        <v/>
      </c>
      <c r="H19" s="36"/>
      <c r="I19" s="19"/>
      <c r="J19" s="39"/>
      <c r="K19" s="39" t="str">
        <f>IF(J19="","",IF(J19&lt;БЮДЖЕТ!$F$6,БЮДЖЕТ!$F$6,IF(J19&gt;EOMONTH(БЮДЖЕТ!$F$6,0),EOMONTH(БЮДЖЕТ!$F$6,0),J19)))</f>
        <v/>
      </c>
      <c r="L19" s="30">
        <f>IF(OR($I19=операции!$F$8,$I19=операции!$F$10),SUMIFS(р_дни!$J:$J,р_дни!$F:$F,"&gt;="&amp;K19),IF(OR($I19=операции!$F$9,$I19=операции!$F$11),SUMIFS(р_дни!$J:$J,р_дни!$F:$F,"&gt;"&amp;K19),0))</f>
        <v>0</v>
      </c>
      <c r="M19" s="53">
        <f>IF(AND(G19=ФИО!$Q$8,OR(I19=операции!$F$8,I19=операции!$F$10),COUNTIFS(D$10:D18,D19,I$10:I18,операции!$F$8)+COUNTIFS(D$10:D18,D19,I$10:I18,операции!$F$10)&lt;&gt;COUNTIFS(D$10:D18,D19,I$10:I18,операции!$F$9)+COUNTIFS(D$10:D18,D19,I$10:I18,операции!$F$11)),1,IF(AND(G19=ФИО!$Q$8,OR(I19=операции!$F$9,I19=операции!$F$11),COUNTIFS(D$10:D18,D19,I$10:I18,операции!$F$8)+COUNTIFS(D$10:D18,D19,I$10:I18,операции!$F$10)&lt;&gt;COUNTIFS(D$10:D18,D19,I$10:I18,операции!$F$9)+COUNTIFS(D$10:D18,D19,I$10:I18,операции!$F$11)+1),1,IF(AND(G19&lt;&gt;ФИО!$Q$8,G19&lt;&gt;"",OR(I19=операции!$F$8,I19=операции!$F$10),COUNTIFS(D$10:D18,D19,I$10:I18,операции!$F$8)+COUNTIFS(D$10:D18,D19,I$10:I18,операции!$F$10)+1&lt;&gt;COUNTIFS(D$10:D18,D19,I$10:I18,операции!$F$9)+COUNTIFS(D$10:D18,D19,I$10:I18,операции!$F$11)),1,IF(AND(G19&lt;&gt;ФИО!$Q$8,G19&lt;&gt;"",OR(I19=операции!$F$9,I19=операции!$F$11),COUNTIFS(D$10:D18,D19,I$10:I18,операции!$F$8)+COUNTIFS(D$10:D18,D19,I$10:I18,операции!$F$10)&lt;&gt;COUNTIFS(D$10:D18,D19,I$10:I18,операции!$F$9)+COUNTIFS(D$10:D18,D19,I$10:I18,операции!$F$11)),1,0))))</f>
        <v>0</v>
      </c>
      <c r="N19" s="49"/>
      <c r="O19" s="48"/>
      <c r="P19" s="84">
        <f>SUMIFS(БЮДЖЕТ!$V:$V,БЮДЖЕТ!$P:$P,$D19)-IF($N19=операции!$H$11,$O19,0)</f>
        <v>0</v>
      </c>
      <c r="Q19" s="84">
        <f>IF(OR($I19=операции!$F$8,$I19=операции!$F$10),$L19*$P19,IF(OR($I19=операции!$F$9,$I19=операции!$F$11),-$L19*$P19,0))/1000</f>
        <v>0</v>
      </c>
      <c r="R19" s="49"/>
      <c r="S19" s="40"/>
      <c r="T19" s="48">
        <f t="shared" si="1"/>
        <v>0</v>
      </c>
      <c r="U19" s="36"/>
      <c r="V19" s="19"/>
      <c r="W19" s="39"/>
      <c r="X19" s="41"/>
      <c r="Y19" s="36"/>
      <c r="Z19" s="19"/>
      <c r="AA19" s="39"/>
      <c r="AB19" s="41"/>
      <c r="AC19" s="36"/>
      <c r="AD19" s="19"/>
      <c r="AE19" s="39"/>
      <c r="AF19" s="41"/>
      <c r="AG19" s="36"/>
      <c r="AH19" s="1"/>
    </row>
    <row r="20" spans="1:34" x14ac:dyDescent="0.25">
      <c r="A20" s="1"/>
      <c r="B20" s="1"/>
      <c r="C20" s="5" t="str">
        <f t="shared" si="0"/>
        <v/>
      </c>
      <c r="D20" s="19"/>
      <c r="E20" s="22">
        <f>IF(D20="",0,IF(COUNTIF(БЮДЖЕТ!$P:$P,D20)=1,0,1))</f>
        <v>0</v>
      </c>
      <c r="F20" s="19" t="str">
        <f>IF($D20="","",IF(E20=1,"",INDEX(БЮДЖЕТ!$N:$N,SUMIFS(БЮДЖЕТ!$B:$B,БЮДЖЕТ!$P:$P,$D20))))</f>
        <v/>
      </c>
      <c r="G20" s="19" t="str">
        <f>IF($D20="","",IF(E20=1,"",INDEX(БЮДЖЕТ!$X:$X,SUMIFS(БЮДЖЕТ!$B:$B,БЮДЖЕТ!$P:$P,$D20))))</f>
        <v/>
      </c>
      <c r="H20" s="36"/>
      <c r="I20" s="19"/>
      <c r="J20" s="39"/>
      <c r="K20" s="39" t="str">
        <f>IF(J20="","",IF(J20&lt;БЮДЖЕТ!$F$6,БЮДЖЕТ!$F$6,IF(J20&gt;EOMONTH(БЮДЖЕТ!$F$6,0),EOMONTH(БЮДЖЕТ!$F$6,0),J20)))</f>
        <v/>
      </c>
      <c r="L20" s="30">
        <f>IF(OR($I20=операции!$F$8,$I20=операции!$F$10),SUMIFS(р_дни!$J:$J,р_дни!$F:$F,"&gt;="&amp;K20),IF(OR($I20=операции!$F$9,$I20=операции!$F$11),SUMIFS(р_дни!$J:$J,р_дни!$F:$F,"&gt;"&amp;K20),0))</f>
        <v>0</v>
      </c>
      <c r="M20" s="53">
        <f>IF(AND(G20=ФИО!$Q$8,OR(I20=операции!$F$8,I20=операции!$F$10),COUNTIFS(D$10:D19,D20,I$10:I19,операции!$F$8)+COUNTIFS(D$10:D19,D20,I$10:I19,операции!$F$10)&lt;&gt;COUNTIFS(D$10:D19,D20,I$10:I19,операции!$F$9)+COUNTIFS(D$10:D19,D20,I$10:I19,операции!$F$11)),1,IF(AND(G20=ФИО!$Q$8,OR(I20=операции!$F$9,I20=операции!$F$11),COUNTIFS(D$10:D19,D20,I$10:I19,операции!$F$8)+COUNTIFS(D$10:D19,D20,I$10:I19,операции!$F$10)&lt;&gt;COUNTIFS(D$10:D19,D20,I$10:I19,операции!$F$9)+COUNTIFS(D$10:D19,D20,I$10:I19,операции!$F$11)+1),1,IF(AND(G20&lt;&gt;ФИО!$Q$8,G20&lt;&gt;"",OR(I20=операции!$F$8,I20=операции!$F$10),COUNTIFS(D$10:D19,D20,I$10:I19,операции!$F$8)+COUNTIFS(D$10:D19,D20,I$10:I19,операции!$F$10)+1&lt;&gt;COUNTIFS(D$10:D19,D20,I$10:I19,операции!$F$9)+COUNTIFS(D$10:D19,D20,I$10:I19,операции!$F$11)),1,IF(AND(G20&lt;&gt;ФИО!$Q$8,G20&lt;&gt;"",OR(I20=операции!$F$9,I20=операции!$F$11),COUNTIFS(D$10:D19,D20,I$10:I19,операции!$F$8)+COUNTIFS(D$10:D19,D20,I$10:I19,операции!$F$10)&lt;&gt;COUNTIFS(D$10:D19,D20,I$10:I19,операции!$F$9)+COUNTIFS(D$10:D19,D20,I$10:I19,операции!$F$11)),1,0))))</f>
        <v>0</v>
      </c>
      <c r="N20" s="49"/>
      <c r="O20" s="48"/>
      <c r="P20" s="84">
        <f>SUMIFS(БЮДЖЕТ!$V:$V,БЮДЖЕТ!$P:$P,$D20)-IF($N20=операции!$H$11,$O20,0)</f>
        <v>0</v>
      </c>
      <c r="Q20" s="84">
        <f>IF(OR($I20=операции!$F$8,$I20=операции!$F$10),$L20*$P20,IF(OR($I20=операции!$F$9,$I20=операции!$F$11),-$L20*$P20,0))/1000</f>
        <v>0</v>
      </c>
      <c r="R20" s="49"/>
      <c r="S20" s="40"/>
      <c r="T20" s="48">
        <f t="shared" si="1"/>
        <v>0</v>
      </c>
      <c r="U20" s="36"/>
      <c r="V20" s="19"/>
      <c r="W20" s="39"/>
      <c r="X20" s="41"/>
      <c r="Y20" s="36"/>
      <c r="Z20" s="19"/>
      <c r="AA20" s="39"/>
      <c r="AB20" s="41"/>
      <c r="AC20" s="36"/>
      <c r="AD20" s="19"/>
      <c r="AE20" s="39"/>
      <c r="AF20" s="41"/>
      <c r="AG20" s="36"/>
      <c r="AH20" s="1"/>
    </row>
    <row r="21" spans="1:34" x14ac:dyDescent="0.25">
      <c r="A21" s="1"/>
      <c r="B21" s="1"/>
      <c r="C21" s="5" t="str">
        <f t="shared" si="0"/>
        <v/>
      </c>
      <c r="D21" s="19"/>
      <c r="E21" s="22">
        <f>IF(D21="",0,IF(COUNTIF(БЮДЖЕТ!$P:$P,D21)=1,0,1))</f>
        <v>0</v>
      </c>
      <c r="F21" s="19" t="str">
        <f>IF($D21="","",IF(E21=1,"",INDEX(БЮДЖЕТ!$N:$N,SUMIFS(БЮДЖЕТ!$B:$B,БЮДЖЕТ!$P:$P,$D21))))</f>
        <v/>
      </c>
      <c r="G21" s="19" t="str">
        <f>IF($D21="","",IF(E21=1,"",INDEX(БЮДЖЕТ!$X:$X,SUMIFS(БЮДЖЕТ!$B:$B,БЮДЖЕТ!$P:$P,$D21))))</f>
        <v/>
      </c>
      <c r="H21" s="36"/>
      <c r="I21" s="19"/>
      <c r="J21" s="39"/>
      <c r="K21" s="39" t="str">
        <f>IF(J21="","",IF(J21&lt;БЮДЖЕТ!$F$6,БЮДЖЕТ!$F$6,IF(J21&gt;EOMONTH(БЮДЖЕТ!$F$6,0),EOMONTH(БЮДЖЕТ!$F$6,0),J21)))</f>
        <v/>
      </c>
      <c r="L21" s="30">
        <f>IF(OR($I21=операции!$F$8,$I21=операции!$F$10),SUMIFS(р_дни!$J:$J,р_дни!$F:$F,"&gt;="&amp;K21),IF(OR($I21=операции!$F$9,$I21=операции!$F$11),SUMIFS(р_дни!$J:$J,р_дни!$F:$F,"&gt;"&amp;K21),0))</f>
        <v>0</v>
      </c>
      <c r="M21" s="53">
        <f>IF(AND(G21=ФИО!$Q$8,OR(I21=операции!$F$8,I21=операции!$F$10),COUNTIFS(D$10:D20,D21,I$10:I20,операции!$F$8)+COUNTIFS(D$10:D20,D21,I$10:I20,операции!$F$10)&lt;&gt;COUNTIFS(D$10:D20,D21,I$10:I20,операции!$F$9)+COUNTIFS(D$10:D20,D21,I$10:I20,операции!$F$11)),1,IF(AND(G21=ФИО!$Q$8,OR(I21=операции!$F$9,I21=операции!$F$11),COUNTIFS(D$10:D20,D21,I$10:I20,операции!$F$8)+COUNTIFS(D$10:D20,D21,I$10:I20,операции!$F$10)&lt;&gt;COUNTIFS(D$10:D20,D21,I$10:I20,операции!$F$9)+COUNTIFS(D$10:D20,D21,I$10:I20,операции!$F$11)+1),1,IF(AND(G21&lt;&gt;ФИО!$Q$8,G21&lt;&gt;"",OR(I21=операции!$F$8,I21=операции!$F$10),COUNTIFS(D$10:D20,D21,I$10:I20,операции!$F$8)+COUNTIFS(D$10:D20,D21,I$10:I20,операции!$F$10)+1&lt;&gt;COUNTIFS(D$10:D20,D21,I$10:I20,операции!$F$9)+COUNTIFS(D$10:D20,D21,I$10:I20,операции!$F$11)),1,IF(AND(G21&lt;&gt;ФИО!$Q$8,G21&lt;&gt;"",OR(I21=операции!$F$9,I21=операции!$F$11),COUNTIFS(D$10:D20,D21,I$10:I20,операции!$F$8)+COUNTIFS(D$10:D20,D21,I$10:I20,операции!$F$10)&lt;&gt;COUNTIFS(D$10:D20,D21,I$10:I20,операции!$F$9)+COUNTIFS(D$10:D20,D21,I$10:I20,операции!$F$11)),1,0))))</f>
        <v>0</v>
      </c>
      <c r="N21" s="49"/>
      <c r="O21" s="48"/>
      <c r="P21" s="84">
        <f>SUMIFS(БЮДЖЕТ!$V:$V,БЮДЖЕТ!$P:$P,$D21)-IF($N21=операции!$H$11,$O21,0)</f>
        <v>0</v>
      </c>
      <c r="Q21" s="84">
        <f>IF(OR($I21=операции!$F$8,$I21=операции!$F$10),$L21*$P21,IF(OR($I21=операции!$F$9,$I21=операции!$F$11),-$L21*$P21,0))/1000</f>
        <v>0</v>
      </c>
      <c r="R21" s="49"/>
      <c r="S21" s="40"/>
      <c r="T21" s="48">
        <f t="shared" si="1"/>
        <v>0</v>
      </c>
      <c r="U21" s="36"/>
      <c r="V21" s="19"/>
      <c r="W21" s="39"/>
      <c r="X21" s="41"/>
      <c r="Y21" s="36"/>
      <c r="Z21" s="19"/>
      <c r="AA21" s="39"/>
      <c r="AB21" s="41"/>
      <c r="AC21" s="36"/>
      <c r="AD21" s="19"/>
      <c r="AE21" s="39"/>
      <c r="AF21" s="41"/>
      <c r="AG21" s="36"/>
      <c r="AH21" s="1"/>
    </row>
    <row r="22" spans="1:34" x14ac:dyDescent="0.25">
      <c r="A22" s="1"/>
      <c r="B22" s="1"/>
      <c r="C22" s="5" t="str">
        <f t="shared" si="0"/>
        <v/>
      </c>
      <c r="D22" s="19"/>
      <c r="E22" s="22">
        <f>IF(D22="",0,IF(COUNTIF(БЮДЖЕТ!$P:$P,D22)=1,0,1))</f>
        <v>0</v>
      </c>
      <c r="F22" s="19" t="str">
        <f>IF($D22="","",IF(E22=1,"",INDEX(БЮДЖЕТ!$N:$N,SUMIFS(БЮДЖЕТ!$B:$B,БЮДЖЕТ!$P:$P,$D22))))</f>
        <v/>
      </c>
      <c r="G22" s="19" t="str">
        <f>IF($D22="","",IF(E22=1,"",INDEX(БЮДЖЕТ!$X:$X,SUMIFS(БЮДЖЕТ!$B:$B,БЮДЖЕТ!$P:$P,$D22))))</f>
        <v/>
      </c>
      <c r="H22" s="36"/>
      <c r="I22" s="19"/>
      <c r="J22" s="39"/>
      <c r="K22" s="39" t="str">
        <f>IF(J22="","",IF(J22&lt;БЮДЖЕТ!$F$6,БЮДЖЕТ!$F$6,IF(J22&gt;EOMONTH(БЮДЖЕТ!$F$6,0),EOMONTH(БЮДЖЕТ!$F$6,0),J22)))</f>
        <v/>
      </c>
      <c r="L22" s="30">
        <f>IF(OR($I22=операции!$F$8,$I22=операции!$F$10),SUMIFS(р_дни!$J:$J,р_дни!$F:$F,"&gt;="&amp;K22),IF(OR($I22=операции!$F$9,$I22=операции!$F$11),SUMIFS(р_дни!$J:$J,р_дни!$F:$F,"&gt;"&amp;K22),0))</f>
        <v>0</v>
      </c>
      <c r="M22" s="53">
        <f>IF(AND(G22=ФИО!$Q$8,OR(I22=операции!$F$8,I22=операции!$F$10),COUNTIFS(D$10:D21,D22,I$10:I21,операции!$F$8)+COUNTIFS(D$10:D21,D22,I$10:I21,операции!$F$10)&lt;&gt;COUNTIFS(D$10:D21,D22,I$10:I21,операции!$F$9)+COUNTIFS(D$10:D21,D22,I$10:I21,операции!$F$11)),1,IF(AND(G22=ФИО!$Q$8,OR(I22=операции!$F$9,I22=операции!$F$11),COUNTIFS(D$10:D21,D22,I$10:I21,операции!$F$8)+COUNTIFS(D$10:D21,D22,I$10:I21,операции!$F$10)&lt;&gt;COUNTIFS(D$10:D21,D22,I$10:I21,операции!$F$9)+COUNTIFS(D$10:D21,D22,I$10:I21,операции!$F$11)+1),1,IF(AND(G22&lt;&gt;ФИО!$Q$8,G22&lt;&gt;"",OR(I22=операции!$F$8,I22=операции!$F$10),COUNTIFS(D$10:D21,D22,I$10:I21,операции!$F$8)+COUNTIFS(D$10:D21,D22,I$10:I21,операции!$F$10)+1&lt;&gt;COUNTIFS(D$10:D21,D22,I$10:I21,операции!$F$9)+COUNTIFS(D$10:D21,D22,I$10:I21,операции!$F$11)),1,IF(AND(G22&lt;&gt;ФИО!$Q$8,G22&lt;&gt;"",OR(I22=операции!$F$9,I22=операции!$F$11),COUNTIFS(D$10:D21,D22,I$10:I21,операции!$F$8)+COUNTIFS(D$10:D21,D22,I$10:I21,операции!$F$10)&lt;&gt;COUNTIFS(D$10:D21,D22,I$10:I21,операции!$F$9)+COUNTIFS(D$10:D21,D22,I$10:I21,операции!$F$11)),1,0))))</f>
        <v>0</v>
      </c>
      <c r="N22" s="49"/>
      <c r="O22" s="48"/>
      <c r="P22" s="84">
        <f>SUMIFS(БЮДЖЕТ!$V:$V,БЮДЖЕТ!$P:$P,$D22)-IF($N22=операции!$H$11,$O22,0)</f>
        <v>0</v>
      </c>
      <c r="Q22" s="84">
        <f>IF(OR($I22=операции!$F$8,$I22=операции!$F$10),$L22*$P22,IF(OR($I22=операции!$F$9,$I22=операции!$F$11),-$L22*$P22,0))/1000</f>
        <v>0</v>
      </c>
      <c r="R22" s="49"/>
      <c r="S22" s="40"/>
      <c r="T22" s="48">
        <f t="shared" si="1"/>
        <v>0</v>
      </c>
      <c r="U22" s="36"/>
      <c r="V22" s="19"/>
      <c r="W22" s="39"/>
      <c r="X22" s="41"/>
      <c r="Y22" s="36"/>
      <c r="Z22" s="19"/>
      <c r="AA22" s="39"/>
      <c r="AB22" s="41"/>
      <c r="AC22" s="36"/>
      <c r="AD22" s="19"/>
      <c r="AE22" s="39"/>
      <c r="AF22" s="41"/>
      <c r="AG22" s="36"/>
      <c r="AH22" s="1"/>
    </row>
    <row r="23" spans="1:34" x14ac:dyDescent="0.25">
      <c r="A23" s="1"/>
      <c r="B23" s="1"/>
      <c r="C23" s="5" t="str">
        <f t="shared" si="0"/>
        <v/>
      </c>
      <c r="D23" s="19"/>
      <c r="E23" s="22">
        <f>IF(D23="",0,IF(COUNTIF(БЮДЖЕТ!$P:$P,D23)=1,0,1))</f>
        <v>0</v>
      </c>
      <c r="F23" s="19" t="str">
        <f>IF($D23="","",IF(E23=1,"",INDEX(БЮДЖЕТ!$N:$N,SUMIFS(БЮДЖЕТ!$B:$B,БЮДЖЕТ!$P:$P,$D23))))</f>
        <v/>
      </c>
      <c r="G23" s="19" t="str">
        <f>IF($D23="","",IF(E23=1,"",INDEX(БЮДЖЕТ!$X:$X,SUMIFS(БЮДЖЕТ!$B:$B,БЮДЖЕТ!$P:$P,$D23))))</f>
        <v/>
      </c>
      <c r="H23" s="36"/>
      <c r="I23" s="19"/>
      <c r="J23" s="39"/>
      <c r="K23" s="39" t="str">
        <f>IF(J23="","",IF(J23&lt;БЮДЖЕТ!$F$6,БЮДЖЕТ!$F$6,IF(J23&gt;EOMONTH(БЮДЖЕТ!$F$6,0),EOMONTH(БЮДЖЕТ!$F$6,0),J23)))</f>
        <v/>
      </c>
      <c r="L23" s="30">
        <f>IF(OR($I23=операции!$F$8,$I23=операции!$F$10),SUMIFS(р_дни!$J:$J,р_дни!$F:$F,"&gt;="&amp;K23),IF(OR($I23=операции!$F$9,$I23=операции!$F$11),SUMIFS(р_дни!$J:$J,р_дни!$F:$F,"&gt;"&amp;K23),0))</f>
        <v>0</v>
      </c>
      <c r="M23" s="53">
        <f>IF(AND(G23=ФИО!$Q$8,OR(I23=операции!$F$8,I23=операции!$F$10),COUNTIFS(D$10:D22,D23,I$10:I22,операции!$F$8)+COUNTIFS(D$10:D22,D23,I$10:I22,операции!$F$10)&lt;&gt;COUNTIFS(D$10:D22,D23,I$10:I22,операции!$F$9)+COUNTIFS(D$10:D22,D23,I$10:I22,операции!$F$11)),1,IF(AND(G23=ФИО!$Q$8,OR(I23=операции!$F$9,I23=операции!$F$11),COUNTIFS(D$10:D22,D23,I$10:I22,операции!$F$8)+COUNTIFS(D$10:D22,D23,I$10:I22,операции!$F$10)&lt;&gt;COUNTIFS(D$10:D22,D23,I$10:I22,операции!$F$9)+COUNTIFS(D$10:D22,D23,I$10:I22,операции!$F$11)+1),1,IF(AND(G23&lt;&gt;ФИО!$Q$8,G23&lt;&gt;"",OR(I23=операции!$F$8,I23=операции!$F$10),COUNTIFS(D$10:D22,D23,I$10:I22,операции!$F$8)+COUNTIFS(D$10:D22,D23,I$10:I22,операции!$F$10)+1&lt;&gt;COUNTIFS(D$10:D22,D23,I$10:I22,операции!$F$9)+COUNTIFS(D$10:D22,D23,I$10:I22,операции!$F$11)),1,IF(AND(G23&lt;&gt;ФИО!$Q$8,G23&lt;&gt;"",OR(I23=операции!$F$9,I23=операции!$F$11),COUNTIFS(D$10:D22,D23,I$10:I22,операции!$F$8)+COUNTIFS(D$10:D22,D23,I$10:I22,операции!$F$10)&lt;&gt;COUNTIFS(D$10:D22,D23,I$10:I22,операции!$F$9)+COUNTIFS(D$10:D22,D23,I$10:I22,операции!$F$11)),1,0))))</f>
        <v>0</v>
      </c>
      <c r="N23" s="49"/>
      <c r="O23" s="48"/>
      <c r="P23" s="84">
        <f>SUMIFS(БЮДЖЕТ!$V:$V,БЮДЖЕТ!$P:$P,$D23)-IF($N23=операции!$H$11,$O23,0)</f>
        <v>0</v>
      </c>
      <c r="Q23" s="84">
        <f>IF(OR($I23=операции!$F$8,$I23=операции!$F$10),$L23*$P23,IF(OR($I23=операции!$F$9,$I23=операции!$F$11),-$L23*$P23,0))/1000</f>
        <v>0</v>
      </c>
      <c r="R23" s="49"/>
      <c r="S23" s="40"/>
      <c r="T23" s="48">
        <f t="shared" si="1"/>
        <v>0</v>
      </c>
      <c r="U23" s="36"/>
      <c r="V23" s="19"/>
      <c r="W23" s="39"/>
      <c r="X23" s="41"/>
      <c r="Y23" s="36"/>
      <c r="Z23" s="19"/>
      <c r="AA23" s="39"/>
      <c r="AB23" s="41"/>
      <c r="AC23" s="36"/>
      <c r="AD23" s="19"/>
      <c r="AE23" s="39"/>
      <c r="AF23" s="41"/>
      <c r="AG23" s="36"/>
      <c r="AH23" s="1"/>
    </row>
    <row r="24" spans="1:34" x14ac:dyDescent="0.25">
      <c r="A24" s="1"/>
      <c r="B24" s="1"/>
      <c r="C24" s="5" t="str">
        <f t="shared" si="0"/>
        <v/>
      </c>
      <c r="D24" s="19"/>
      <c r="E24" s="22">
        <f>IF(D24="",0,IF(COUNTIF(БЮДЖЕТ!$P:$P,D24)=1,0,1))</f>
        <v>0</v>
      </c>
      <c r="F24" s="19" t="str">
        <f>IF($D24="","",IF(E24=1,"",INDEX(БЮДЖЕТ!$N:$N,SUMIFS(БЮДЖЕТ!$B:$B,БЮДЖЕТ!$P:$P,$D24))))</f>
        <v/>
      </c>
      <c r="G24" s="19" t="str">
        <f>IF($D24="","",IF(E24=1,"",INDEX(БЮДЖЕТ!$X:$X,SUMIFS(БЮДЖЕТ!$B:$B,БЮДЖЕТ!$P:$P,$D24))))</f>
        <v/>
      </c>
      <c r="H24" s="36"/>
      <c r="I24" s="19"/>
      <c r="J24" s="39"/>
      <c r="K24" s="39" t="str">
        <f>IF(J24="","",IF(J24&lt;БЮДЖЕТ!$F$6,БЮДЖЕТ!$F$6,IF(J24&gt;EOMONTH(БЮДЖЕТ!$F$6,0),EOMONTH(БЮДЖЕТ!$F$6,0),J24)))</f>
        <v/>
      </c>
      <c r="L24" s="30">
        <f>IF(OR($I24=операции!$F$8,$I24=операции!$F$10),SUMIFS(р_дни!$J:$J,р_дни!$F:$F,"&gt;="&amp;K24),IF(OR($I24=операции!$F$9,$I24=операции!$F$11),SUMIFS(р_дни!$J:$J,р_дни!$F:$F,"&gt;"&amp;K24),0))</f>
        <v>0</v>
      </c>
      <c r="M24" s="53">
        <f>IF(AND(G24=ФИО!$Q$8,OR(I24=операции!$F$8,I24=операции!$F$10),COUNTIFS(D$10:D23,D24,I$10:I23,операции!$F$8)+COUNTIFS(D$10:D23,D24,I$10:I23,операции!$F$10)&lt;&gt;COUNTIFS(D$10:D23,D24,I$10:I23,операции!$F$9)+COUNTIFS(D$10:D23,D24,I$10:I23,операции!$F$11)),1,IF(AND(G24=ФИО!$Q$8,OR(I24=операции!$F$9,I24=операции!$F$11),COUNTIFS(D$10:D23,D24,I$10:I23,операции!$F$8)+COUNTIFS(D$10:D23,D24,I$10:I23,операции!$F$10)&lt;&gt;COUNTIFS(D$10:D23,D24,I$10:I23,операции!$F$9)+COUNTIFS(D$10:D23,D24,I$10:I23,операции!$F$11)+1),1,IF(AND(G24&lt;&gt;ФИО!$Q$8,G24&lt;&gt;"",OR(I24=операции!$F$8,I24=операции!$F$10),COUNTIFS(D$10:D23,D24,I$10:I23,операции!$F$8)+COUNTIFS(D$10:D23,D24,I$10:I23,операции!$F$10)+1&lt;&gt;COUNTIFS(D$10:D23,D24,I$10:I23,операции!$F$9)+COUNTIFS(D$10:D23,D24,I$10:I23,операции!$F$11)),1,IF(AND(G24&lt;&gt;ФИО!$Q$8,G24&lt;&gt;"",OR(I24=операции!$F$9,I24=операции!$F$11),COUNTIFS(D$10:D23,D24,I$10:I23,операции!$F$8)+COUNTIFS(D$10:D23,D24,I$10:I23,операции!$F$10)&lt;&gt;COUNTIFS(D$10:D23,D24,I$10:I23,операции!$F$9)+COUNTIFS(D$10:D23,D24,I$10:I23,операции!$F$11)),1,0))))</f>
        <v>0</v>
      </c>
      <c r="N24" s="49"/>
      <c r="O24" s="48"/>
      <c r="P24" s="84">
        <f>SUMIFS(БЮДЖЕТ!$V:$V,БЮДЖЕТ!$P:$P,$D24)-IF($N24=операции!$H$11,$O24,0)</f>
        <v>0</v>
      </c>
      <c r="Q24" s="84">
        <f>IF(OR($I24=операции!$F$8,$I24=операции!$F$10),$L24*$P24,IF(OR($I24=операции!$F$9,$I24=операции!$F$11),-$L24*$P24,0))/1000</f>
        <v>0</v>
      </c>
      <c r="R24" s="49"/>
      <c r="S24" s="40"/>
      <c r="T24" s="48">
        <f t="shared" si="1"/>
        <v>0</v>
      </c>
      <c r="U24" s="36"/>
      <c r="V24" s="19"/>
      <c r="W24" s="39"/>
      <c r="X24" s="41"/>
      <c r="Y24" s="36"/>
      <c r="Z24" s="19"/>
      <c r="AA24" s="39"/>
      <c r="AB24" s="41"/>
      <c r="AC24" s="36"/>
      <c r="AD24" s="19"/>
      <c r="AE24" s="39"/>
      <c r="AF24" s="41"/>
      <c r="AG24" s="36"/>
      <c r="AH24" s="1"/>
    </row>
    <row r="25" spans="1:34" x14ac:dyDescent="0.25">
      <c r="A25" s="1"/>
      <c r="B25" s="1"/>
      <c r="C25" s="5" t="str">
        <f t="shared" si="0"/>
        <v/>
      </c>
      <c r="D25" s="19"/>
      <c r="E25" s="22">
        <f>IF(D25="",0,IF(COUNTIF(БЮДЖЕТ!$P:$P,D25)=1,0,1))</f>
        <v>0</v>
      </c>
      <c r="F25" s="19" t="str">
        <f>IF($D25="","",IF(E25=1,"",INDEX(БЮДЖЕТ!$N:$N,SUMIFS(БЮДЖЕТ!$B:$B,БЮДЖЕТ!$P:$P,$D25))))</f>
        <v/>
      </c>
      <c r="G25" s="19" t="str">
        <f>IF($D25="","",IF(E25=1,"",INDEX(БЮДЖЕТ!$X:$X,SUMIFS(БЮДЖЕТ!$B:$B,БЮДЖЕТ!$P:$P,$D25))))</f>
        <v/>
      </c>
      <c r="H25" s="36"/>
      <c r="I25" s="19"/>
      <c r="J25" s="39"/>
      <c r="K25" s="39" t="str">
        <f>IF(J25="","",IF(J25&lt;БЮДЖЕТ!$F$6,БЮДЖЕТ!$F$6,IF(J25&gt;EOMONTH(БЮДЖЕТ!$F$6,0),EOMONTH(БЮДЖЕТ!$F$6,0),J25)))</f>
        <v/>
      </c>
      <c r="L25" s="30">
        <f>IF(OR($I25=операции!$F$8,$I25=операции!$F$10),SUMIFS(р_дни!$J:$J,р_дни!$F:$F,"&gt;="&amp;K25),IF(OR($I25=операции!$F$9,$I25=операции!$F$11),SUMIFS(р_дни!$J:$J,р_дни!$F:$F,"&gt;"&amp;K25),0))</f>
        <v>0</v>
      </c>
      <c r="M25" s="53">
        <f>IF(AND(G25=ФИО!$Q$8,OR(I25=операции!$F$8,I25=операции!$F$10),COUNTIFS(D$10:D24,D25,I$10:I24,операции!$F$8)+COUNTIFS(D$10:D24,D25,I$10:I24,операции!$F$10)&lt;&gt;COUNTIFS(D$10:D24,D25,I$10:I24,операции!$F$9)+COUNTIFS(D$10:D24,D25,I$10:I24,операции!$F$11)),1,IF(AND(G25=ФИО!$Q$8,OR(I25=операции!$F$9,I25=операции!$F$11),COUNTIFS(D$10:D24,D25,I$10:I24,операции!$F$8)+COUNTIFS(D$10:D24,D25,I$10:I24,операции!$F$10)&lt;&gt;COUNTIFS(D$10:D24,D25,I$10:I24,операции!$F$9)+COUNTIFS(D$10:D24,D25,I$10:I24,операции!$F$11)+1),1,IF(AND(G25&lt;&gt;ФИО!$Q$8,G25&lt;&gt;"",OR(I25=операции!$F$8,I25=операции!$F$10),COUNTIFS(D$10:D24,D25,I$10:I24,операции!$F$8)+COUNTIFS(D$10:D24,D25,I$10:I24,операции!$F$10)+1&lt;&gt;COUNTIFS(D$10:D24,D25,I$10:I24,операции!$F$9)+COUNTIFS(D$10:D24,D25,I$10:I24,операции!$F$11)),1,IF(AND(G25&lt;&gt;ФИО!$Q$8,G25&lt;&gt;"",OR(I25=операции!$F$9,I25=операции!$F$11),COUNTIFS(D$10:D24,D25,I$10:I24,операции!$F$8)+COUNTIFS(D$10:D24,D25,I$10:I24,операции!$F$10)&lt;&gt;COUNTIFS(D$10:D24,D25,I$10:I24,операции!$F$9)+COUNTIFS(D$10:D24,D25,I$10:I24,операции!$F$11)),1,0))))</f>
        <v>0</v>
      </c>
      <c r="N25" s="49"/>
      <c r="O25" s="48"/>
      <c r="P25" s="84">
        <f>SUMIFS(БЮДЖЕТ!$V:$V,БЮДЖЕТ!$P:$P,$D25)-IF($N25=операции!$H$11,$O25,0)</f>
        <v>0</v>
      </c>
      <c r="Q25" s="84">
        <f>IF(OR($I25=операции!$F$8,$I25=операции!$F$10),$L25*$P25,IF(OR($I25=операции!$F$9,$I25=операции!$F$11),-$L25*$P25,0))/1000</f>
        <v>0</v>
      </c>
      <c r="R25" s="49"/>
      <c r="S25" s="40"/>
      <c r="T25" s="48">
        <f t="shared" si="1"/>
        <v>0</v>
      </c>
      <c r="U25" s="36"/>
      <c r="V25" s="19"/>
      <c r="W25" s="39"/>
      <c r="X25" s="41"/>
      <c r="Y25" s="36"/>
      <c r="Z25" s="19"/>
      <c r="AA25" s="39"/>
      <c r="AB25" s="41"/>
      <c r="AC25" s="36"/>
      <c r="AD25" s="19"/>
      <c r="AE25" s="39"/>
      <c r="AF25" s="41"/>
      <c r="AG25" s="36"/>
      <c r="AH25" s="1"/>
    </row>
    <row r="26" spans="1:34" x14ac:dyDescent="0.25">
      <c r="A26" s="1"/>
      <c r="B26" s="1"/>
      <c r="C26" s="5" t="str">
        <f t="shared" si="0"/>
        <v/>
      </c>
      <c r="D26" s="19"/>
      <c r="E26" s="22">
        <f>IF(D26="",0,IF(COUNTIF(БЮДЖЕТ!$P:$P,D26)=1,0,1))</f>
        <v>0</v>
      </c>
      <c r="F26" s="19" t="str">
        <f>IF($D26="","",IF(E26=1,"",INDEX(БЮДЖЕТ!$N:$N,SUMIFS(БЮДЖЕТ!$B:$B,БЮДЖЕТ!$P:$P,$D26))))</f>
        <v/>
      </c>
      <c r="G26" s="19" t="str">
        <f>IF($D26="","",IF(E26=1,"",INDEX(БЮДЖЕТ!$X:$X,SUMIFS(БЮДЖЕТ!$B:$B,БЮДЖЕТ!$P:$P,$D26))))</f>
        <v/>
      </c>
      <c r="H26" s="36"/>
      <c r="I26" s="19"/>
      <c r="J26" s="39"/>
      <c r="K26" s="39" t="str">
        <f>IF(J26="","",IF(J26&lt;БЮДЖЕТ!$F$6,БЮДЖЕТ!$F$6,IF(J26&gt;EOMONTH(БЮДЖЕТ!$F$6,0),EOMONTH(БЮДЖЕТ!$F$6,0),J26)))</f>
        <v/>
      </c>
      <c r="L26" s="30">
        <f>IF(OR($I26=операции!$F$8,$I26=операции!$F$10),SUMIFS(р_дни!$J:$J,р_дни!$F:$F,"&gt;="&amp;K26),IF(OR($I26=операции!$F$9,$I26=операции!$F$11),SUMIFS(р_дни!$J:$J,р_дни!$F:$F,"&gt;"&amp;K26),0))</f>
        <v>0</v>
      </c>
      <c r="M26" s="53">
        <f>IF(AND(G26=ФИО!$Q$8,OR(I26=операции!$F$8,I26=операции!$F$10),COUNTIFS(D$10:D25,D26,I$10:I25,операции!$F$8)+COUNTIFS(D$10:D25,D26,I$10:I25,операции!$F$10)&lt;&gt;COUNTIFS(D$10:D25,D26,I$10:I25,операции!$F$9)+COUNTIFS(D$10:D25,D26,I$10:I25,операции!$F$11)),1,IF(AND(G26=ФИО!$Q$8,OR(I26=операции!$F$9,I26=операции!$F$11),COUNTIFS(D$10:D25,D26,I$10:I25,операции!$F$8)+COUNTIFS(D$10:D25,D26,I$10:I25,операции!$F$10)&lt;&gt;COUNTIFS(D$10:D25,D26,I$10:I25,операции!$F$9)+COUNTIFS(D$10:D25,D26,I$10:I25,операции!$F$11)+1),1,IF(AND(G26&lt;&gt;ФИО!$Q$8,G26&lt;&gt;"",OR(I26=операции!$F$8,I26=операции!$F$10),COUNTIFS(D$10:D25,D26,I$10:I25,операции!$F$8)+COUNTIFS(D$10:D25,D26,I$10:I25,операции!$F$10)+1&lt;&gt;COUNTIFS(D$10:D25,D26,I$10:I25,операции!$F$9)+COUNTIFS(D$10:D25,D26,I$10:I25,операции!$F$11)),1,IF(AND(G26&lt;&gt;ФИО!$Q$8,G26&lt;&gt;"",OR(I26=операции!$F$9,I26=операции!$F$11),COUNTIFS(D$10:D25,D26,I$10:I25,операции!$F$8)+COUNTIFS(D$10:D25,D26,I$10:I25,операции!$F$10)&lt;&gt;COUNTIFS(D$10:D25,D26,I$10:I25,операции!$F$9)+COUNTIFS(D$10:D25,D26,I$10:I25,операции!$F$11)),1,0))))</f>
        <v>0</v>
      </c>
      <c r="N26" s="49"/>
      <c r="O26" s="48"/>
      <c r="P26" s="84">
        <f>SUMIFS(БЮДЖЕТ!$V:$V,БЮДЖЕТ!$P:$P,$D26)-IF($N26=операции!$H$11,$O26,0)</f>
        <v>0</v>
      </c>
      <c r="Q26" s="84">
        <f>IF(OR($I26=операции!$F$8,$I26=операции!$F$10),$L26*$P26,IF(OR($I26=операции!$F$9,$I26=операции!$F$11),-$L26*$P26,0))/1000</f>
        <v>0</v>
      </c>
      <c r="R26" s="49"/>
      <c r="S26" s="40"/>
      <c r="T26" s="48">
        <f t="shared" si="1"/>
        <v>0</v>
      </c>
      <c r="U26" s="36"/>
      <c r="V26" s="19"/>
      <c r="W26" s="39"/>
      <c r="X26" s="41"/>
      <c r="Y26" s="36"/>
      <c r="Z26" s="19"/>
      <c r="AA26" s="39"/>
      <c r="AB26" s="41"/>
      <c r="AC26" s="36"/>
      <c r="AD26" s="19"/>
      <c r="AE26" s="39"/>
      <c r="AF26" s="41"/>
      <c r="AG26" s="36"/>
      <c r="AH26" s="1"/>
    </row>
    <row r="27" spans="1:34" x14ac:dyDescent="0.25">
      <c r="A27" s="1"/>
      <c r="B27" s="1"/>
      <c r="C27" s="5" t="str">
        <f t="shared" si="0"/>
        <v/>
      </c>
      <c r="D27" s="19"/>
      <c r="E27" s="22">
        <f>IF(D27="",0,IF(COUNTIF(БЮДЖЕТ!$P:$P,D27)=1,0,1))</f>
        <v>0</v>
      </c>
      <c r="F27" s="19" t="str">
        <f>IF($D27="","",IF(E27=1,"",INDEX(БЮДЖЕТ!$N:$N,SUMIFS(БЮДЖЕТ!$B:$B,БЮДЖЕТ!$P:$P,$D27))))</f>
        <v/>
      </c>
      <c r="G27" s="19" t="str">
        <f>IF($D27="","",IF(E27=1,"",INDEX(БЮДЖЕТ!$X:$X,SUMIFS(БЮДЖЕТ!$B:$B,БЮДЖЕТ!$P:$P,$D27))))</f>
        <v/>
      </c>
      <c r="H27" s="36"/>
      <c r="I27" s="19"/>
      <c r="J27" s="39"/>
      <c r="K27" s="39" t="str">
        <f>IF(J27="","",IF(J27&lt;БЮДЖЕТ!$F$6,БЮДЖЕТ!$F$6,IF(J27&gt;EOMONTH(БЮДЖЕТ!$F$6,0),EOMONTH(БЮДЖЕТ!$F$6,0),J27)))</f>
        <v/>
      </c>
      <c r="L27" s="30">
        <f>IF(OR($I27=операции!$F$8,$I27=операции!$F$10),SUMIFS(р_дни!$J:$J,р_дни!$F:$F,"&gt;="&amp;K27),IF(OR($I27=операции!$F$9,$I27=операции!$F$11),SUMIFS(р_дни!$J:$J,р_дни!$F:$F,"&gt;"&amp;K27),0))</f>
        <v>0</v>
      </c>
      <c r="M27" s="53">
        <f>IF(AND(G27=ФИО!$Q$8,OR(I27=операции!$F$8,I27=операции!$F$10),COUNTIFS(D$10:D26,D27,I$10:I26,операции!$F$8)+COUNTIFS(D$10:D26,D27,I$10:I26,операции!$F$10)&lt;&gt;COUNTIFS(D$10:D26,D27,I$10:I26,операции!$F$9)+COUNTIFS(D$10:D26,D27,I$10:I26,операции!$F$11)),1,IF(AND(G27=ФИО!$Q$8,OR(I27=операции!$F$9,I27=операции!$F$11),COUNTIFS(D$10:D26,D27,I$10:I26,операции!$F$8)+COUNTIFS(D$10:D26,D27,I$10:I26,операции!$F$10)&lt;&gt;COUNTIFS(D$10:D26,D27,I$10:I26,операции!$F$9)+COUNTIFS(D$10:D26,D27,I$10:I26,операции!$F$11)+1),1,IF(AND(G27&lt;&gt;ФИО!$Q$8,G27&lt;&gt;"",OR(I27=операции!$F$8,I27=операции!$F$10),COUNTIFS(D$10:D26,D27,I$10:I26,операции!$F$8)+COUNTIFS(D$10:D26,D27,I$10:I26,операции!$F$10)+1&lt;&gt;COUNTIFS(D$10:D26,D27,I$10:I26,операции!$F$9)+COUNTIFS(D$10:D26,D27,I$10:I26,операции!$F$11)),1,IF(AND(G27&lt;&gt;ФИО!$Q$8,G27&lt;&gt;"",OR(I27=операции!$F$9,I27=операции!$F$11),COUNTIFS(D$10:D26,D27,I$10:I26,операции!$F$8)+COUNTIFS(D$10:D26,D27,I$10:I26,операции!$F$10)&lt;&gt;COUNTIFS(D$10:D26,D27,I$10:I26,операции!$F$9)+COUNTIFS(D$10:D26,D27,I$10:I26,операции!$F$11)),1,0))))</f>
        <v>0</v>
      </c>
      <c r="N27" s="49"/>
      <c r="O27" s="48"/>
      <c r="P27" s="84">
        <f>SUMIFS(БЮДЖЕТ!$V:$V,БЮДЖЕТ!$P:$P,$D27)-IF($N27=операции!$H$11,$O27,0)</f>
        <v>0</v>
      </c>
      <c r="Q27" s="84">
        <f>IF(OR($I27=операции!$F$8,$I27=операции!$F$10),$L27*$P27,IF(OR($I27=операции!$F$9,$I27=операции!$F$11),-$L27*$P27,0))/1000</f>
        <v>0</v>
      </c>
      <c r="R27" s="49"/>
      <c r="S27" s="40"/>
      <c r="T27" s="48">
        <f t="shared" si="1"/>
        <v>0</v>
      </c>
      <c r="U27" s="36"/>
      <c r="V27" s="19"/>
      <c r="W27" s="39"/>
      <c r="X27" s="41"/>
      <c r="Y27" s="36"/>
      <c r="Z27" s="19"/>
      <c r="AA27" s="39"/>
      <c r="AB27" s="41"/>
      <c r="AC27" s="36"/>
      <c r="AD27" s="19"/>
      <c r="AE27" s="39"/>
      <c r="AF27" s="41"/>
      <c r="AG27" s="36"/>
      <c r="AH27" s="1"/>
    </row>
    <row r="28" spans="1:34" x14ac:dyDescent="0.25">
      <c r="A28" s="1"/>
      <c r="B28" s="1"/>
      <c r="C28" s="5" t="str">
        <f t="shared" si="0"/>
        <v/>
      </c>
      <c r="D28" s="19"/>
      <c r="E28" s="22">
        <f>IF(D28="",0,IF(COUNTIF(БЮДЖЕТ!$P:$P,D28)=1,0,1))</f>
        <v>0</v>
      </c>
      <c r="F28" s="19" t="str">
        <f>IF($D28="","",IF(E28=1,"",INDEX(БЮДЖЕТ!$N:$N,SUMIFS(БЮДЖЕТ!$B:$B,БЮДЖЕТ!$P:$P,$D28))))</f>
        <v/>
      </c>
      <c r="G28" s="19" t="str">
        <f>IF($D28="","",IF(E28=1,"",INDEX(БЮДЖЕТ!$X:$X,SUMIFS(БЮДЖЕТ!$B:$B,БЮДЖЕТ!$P:$P,$D28))))</f>
        <v/>
      </c>
      <c r="H28" s="36"/>
      <c r="I28" s="19"/>
      <c r="J28" s="39"/>
      <c r="K28" s="39" t="str">
        <f>IF(J28="","",IF(J28&lt;БЮДЖЕТ!$F$6,БЮДЖЕТ!$F$6,IF(J28&gt;EOMONTH(БЮДЖЕТ!$F$6,0),EOMONTH(БЮДЖЕТ!$F$6,0),J28)))</f>
        <v/>
      </c>
      <c r="L28" s="30">
        <f>IF(OR($I28=операции!$F$8,$I28=операции!$F$10),SUMIFS(р_дни!$J:$J,р_дни!$F:$F,"&gt;="&amp;K28),IF(OR($I28=операции!$F$9,$I28=операции!$F$11),SUMIFS(р_дни!$J:$J,р_дни!$F:$F,"&gt;"&amp;K28),0))</f>
        <v>0</v>
      </c>
      <c r="M28" s="53">
        <f>IF(AND(G28=ФИО!$Q$8,OR(I28=операции!$F$8,I28=операции!$F$10),COUNTIFS(D$10:D27,D28,I$10:I27,операции!$F$8)+COUNTIFS(D$10:D27,D28,I$10:I27,операции!$F$10)&lt;&gt;COUNTIFS(D$10:D27,D28,I$10:I27,операции!$F$9)+COUNTIFS(D$10:D27,D28,I$10:I27,операции!$F$11)),1,IF(AND(G28=ФИО!$Q$8,OR(I28=операции!$F$9,I28=операции!$F$11),COUNTIFS(D$10:D27,D28,I$10:I27,операции!$F$8)+COUNTIFS(D$10:D27,D28,I$10:I27,операции!$F$10)&lt;&gt;COUNTIFS(D$10:D27,D28,I$10:I27,операции!$F$9)+COUNTIFS(D$10:D27,D28,I$10:I27,операции!$F$11)+1),1,IF(AND(G28&lt;&gt;ФИО!$Q$8,G28&lt;&gt;"",OR(I28=операции!$F$8,I28=операции!$F$10),COUNTIFS(D$10:D27,D28,I$10:I27,операции!$F$8)+COUNTIFS(D$10:D27,D28,I$10:I27,операции!$F$10)+1&lt;&gt;COUNTIFS(D$10:D27,D28,I$10:I27,операции!$F$9)+COUNTIFS(D$10:D27,D28,I$10:I27,операции!$F$11)),1,IF(AND(G28&lt;&gt;ФИО!$Q$8,G28&lt;&gt;"",OR(I28=операции!$F$9,I28=операции!$F$11),COUNTIFS(D$10:D27,D28,I$10:I27,операции!$F$8)+COUNTIFS(D$10:D27,D28,I$10:I27,операции!$F$10)&lt;&gt;COUNTIFS(D$10:D27,D28,I$10:I27,операции!$F$9)+COUNTIFS(D$10:D27,D28,I$10:I27,операции!$F$11)),1,0))))</f>
        <v>0</v>
      </c>
      <c r="N28" s="49"/>
      <c r="O28" s="48"/>
      <c r="P28" s="84">
        <f>SUMIFS(БЮДЖЕТ!$V:$V,БЮДЖЕТ!$P:$P,$D28)-IF($N28=операции!$H$11,$O28,0)</f>
        <v>0</v>
      </c>
      <c r="Q28" s="84">
        <f>IF(OR($I28=операции!$F$8,$I28=операции!$F$10),$L28*$P28,IF(OR($I28=операции!$F$9,$I28=операции!$F$11),-$L28*$P28,0))/1000</f>
        <v>0</v>
      </c>
      <c r="R28" s="49"/>
      <c r="S28" s="40"/>
      <c r="T28" s="48">
        <f t="shared" si="1"/>
        <v>0</v>
      </c>
      <c r="U28" s="36"/>
      <c r="V28" s="19"/>
      <c r="W28" s="39"/>
      <c r="X28" s="41"/>
      <c r="Y28" s="36"/>
      <c r="Z28" s="19"/>
      <c r="AA28" s="39"/>
      <c r="AB28" s="41"/>
      <c r="AC28" s="36"/>
      <c r="AD28" s="19"/>
      <c r="AE28" s="39"/>
      <c r="AF28" s="41"/>
      <c r="AG28" s="36"/>
      <c r="AH28" s="1"/>
    </row>
    <row r="29" spans="1:34" x14ac:dyDescent="0.25">
      <c r="A29" s="1"/>
      <c r="B29" s="1"/>
      <c r="C29" s="5" t="str">
        <f t="shared" si="0"/>
        <v/>
      </c>
      <c r="D29" s="19"/>
      <c r="E29" s="22">
        <f>IF(D29="",0,IF(COUNTIF(БЮДЖЕТ!$P:$P,D29)=1,0,1))</f>
        <v>0</v>
      </c>
      <c r="F29" s="19" t="str">
        <f>IF($D29="","",IF(E29=1,"",INDEX(БЮДЖЕТ!$N:$N,SUMIFS(БЮДЖЕТ!$B:$B,БЮДЖЕТ!$P:$P,$D29))))</f>
        <v/>
      </c>
      <c r="G29" s="19" t="str">
        <f>IF($D29="","",IF(E29=1,"",INDEX(БЮДЖЕТ!$X:$X,SUMIFS(БЮДЖЕТ!$B:$B,БЮДЖЕТ!$P:$P,$D29))))</f>
        <v/>
      </c>
      <c r="H29" s="36"/>
      <c r="I29" s="19"/>
      <c r="J29" s="39"/>
      <c r="K29" s="39" t="str">
        <f>IF(J29="","",IF(J29&lt;БЮДЖЕТ!$F$6,БЮДЖЕТ!$F$6,IF(J29&gt;EOMONTH(БЮДЖЕТ!$F$6,0),EOMONTH(БЮДЖЕТ!$F$6,0),J29)))</f>
        <v/>
      </c>
      <c r="L29" s="30">
        <f>IF(OR($I29=операции!$F$8,$I29=операции!$F$10),SUMIFS(р_дни!$J:$J,р_дни!$F:$F,"&gt;="&amp;K29),IF(OR($I29=операции!$F$9,$I29=операции!$F$11),SUMIFS(р_дни!$J:$J,р_дни!$F:$F,"&gt;"&amp;K29),0))</f>
        <v>0</v>
      </c>
      <c r="M29" s="53">
        <f>IF(AND(G29=ФИО!$Q$8,OR(I29=операции!$F$8,I29=операции!$F$10),COUNTIFS(D$10:D28,D29,I$10:I28,операции!$F$8)+COUNTIFS(D$10:D28,D29,I$10:I28,операции!$F$10)&lt;&gt;COUNTIFS(D$10:D28,D29,I$10:I28,операции!$F$9)+COUNTIFS(D$10:D28,D29,I$10:I28,операции!$F$11)),1,IF(AND(G29=ФИО!$Q$8,OR(I29=операции!$F$9,I29=операции!$F$11),COUNTIFS(D$10:D28,D29,I$10:I28,операции!$F$8)+COUNTIFS(D$10:D28,D29,I$10:I28,операции!$F$10)&lt;&gt;COUNTIFS(D$10:D28,D29,I$10:I28,операции!$F$9)+COUNTIFS(D$10:D28,D29,I$10:I28,операции!$F$11)+1),1,IF(AND(G29&lt;&gt;ФИО!$Q$8,G29&lt;&gt;"",OR(I29=операции!$F$8,I29=операции!$F$10),COUNTIFS(D$10:D28,D29,I$10:I28,операции!$F$8)+COUNTIFS(D$10:D28,D29,I$10:I28,операции!$F$10)+1&lt;&gt;COUNTIFS(D$10:D28,D29,I$10:I28,операции!$F$9)+COUNTIFS(D$10:D28,D29,I$10:I28,операции!$F$11)),1,IF(AND(G29&lt;&gt;ФИО!$Q$8,G29&lt;&gt;"",OR(I29=операции!$F$9,I29=операции!$F$11),COUNTIFS(D$10:D28,D29,I$10:I28,операции!$F$8)+COUNTIFS(D$10:D28,D29,I$10:I28,операции!$F$10)&lt;&gt;COUNTIFS(D$10:D28,D29,I$10:I28,операции!$F$9)+COUNTIFS(D$10:D28,D29,I$10:I28,операции!$F$11)),1,0))))</f>
        <v>0</v>
      </c>
      <c r="N29" s="49"/>
      <c r="O29" s="48"/>
      <c r="P29" s="84">
        <f>SUMIFS(БЮДЖЕТ!$V:$V,БЮДЖЕТ!$P:$P,$D29)-IF($N29=операции!$H$11,$O29,0)</f>
        <v>0</v>
      </c>
      <c r="Q29" s="84">
        <f>IF(OR($I29=операции!$F$8,$I29=операции!$F$10),$L29*$P29,IF(OR($I29=операции!$F$9,$I29=операции!$F$11),-$L29*$P29,0))/1000</f>
        <v>0</v>
      </c>
      <c r="R29" s="49"/>
      <c r="S29" s="40"/>
      <c r="T29" s="48">
        <f t="shared" si="1"/>
        <v>0</v>
      </c>
      <c r="U29" s="36"/>
      <c r="V29" s="19"/>
      <c r="W29" s="39"/>
      <c r="X29" s="41"/>
      <c r="Y29" s="36"/>
      <c r="Z29" s="19"/>
      <c r="AA29" s="39"/>
      <c r="AB29" s="41"/>
      <c r="AC29" s="36"/>
      <c r="AD29" s="19"/>
      <c r="AE29" s="39"/>
      <c r="AF29" s="41"/>
      <c r="AG29" s="36"/>
      <c r="AH29" s="1"/>
    </row>
    <row r="30" spans="1:34" x14ac:dyDescent="0.25">
      <c r="A30" s="1"/>
      <c r="B30" s="1"/>
      <c r="C30" s="5" t="str">
        <f t="shared" si="0"/>
        <v/>
      </c>
      <c r="D30" s="19"/>
      <c r="E30" s="22">
        <f>IF(D30="",0,IF(COUNTIF(БЮДЖЕТ!$P:$P,D30)=1,0,1))</f>
        <v>0</v>
      </c>
      <c r="F30" s="19" t="str">
        <f>IF($D30="","",IF(E30=1,"",INDEX(БЮДЖЕТ!$N:$N,SUMIFS(БЮДЖЕТ!$B:$B,БЮДЖЕТ!$P:$P,$D30))))</f>
        <v/>
      </c>
      <c r="G30" s="19" t="str">
        <f>IF($D30="","",IF(E30=1,"",INDEX(БЮДЖЕТ!$X:$X,SUMIFS(БЮДЖЕТ!$B:$B,БЮДЖЕТ!$P:$P,$D30))))</f>
        <v/>
      </c>
      <c r="H30" s="36"/>
      <c r="I30" s="19"/>
      <c r="J30" s="39"/>
      <c r="K30" s="39" t="str">
        <f>IF(J30="","",IF(J30&lt;БЮДЖЕТ!$F$6,БЮДЖЕТ!$F$6,IF(J30&gt;EOMONTH(БЮДЖЕТ!$F$6,0),EOMONTH(БЮДЖЕТ!$F$6,0),J30)))</f>
        <v/>
      </c>
      <c r="L30" s="30">
        <f>IF(OR($I30=операции!$F$8,$I30=операции!$F$10),SUMIFS(р_дни!$J:$J,р_дни!$F:$F,"&gt;="&amp;K30),IF(OR($I30=операции!$F$9,$I30=операции!$F$11),SUMIFS(р_дни!$J:$J,р_дни!$F:$F,"&gt;"&amp;K30),0))</f>
        <v>0</v>
      </c>
      <c r="M30" s="53">
        <f>IF(AND(G30=ФИО!$Q$8,OR(I30=операции!$F$8,I30=операции!$F$10),COUNTIFS(D$10:D29,D30,I$10:I29,операции!$F$8)+COUNTIFS(D$10:D29,D30,I$10:I29,операции!$F$10)&lt;&gt;COUNTIFS(D$10:D29,D30,I$10:I29,операции!$F$9)+COUNTIFS(D$10:D29,D30,I$10:I29,операции!$F$11)),1,IF(AND(G30=ФИО!$Q$8,OR(I30=операции!$F$9,I30=операции!$F$11),COUNTIFS(D$10:D29,D30,I$10:I29,операции!$F$8)+COUNTIFS(D$10:D29,D30,I$10:I29,операции!$F$10)&lt;&gt;COUNTIFS(D$10:D29,D30,I$10:I29,операции!$F$9)+COUNTIFS(D$10:D29,D30,I$10:I29,операции!$F$11)+1),1,IF(AND(G30&lt;&gt;ФИО!$Q$8,G30&lt;&gt;"",OR(I30=операции!$F$8,I30=операции!$F$10),COUNTIFS(D$10:D29,D30,I$10:I29,операции!$F$8)+COUNTIFS(D$10:D29,D30,I$10:I29,операции!$F$10)+1&lt;&gt;COUNTIFS(D$10:D29,D30,I$10:I29,операции!$F$9)+COUNTIFS(D$10:D29,D30,I$10:I29,операции!$F$11)),1,IF(AND(G30&lt;&gt;ФИО!$Q$8,G30&lt;&gt;"",OR(I30=операции!$F$9,I30=операции!$F$11),COUNTIFS(D$10:D29,D30,I$10:I29,операции!$F$8)+COUNTIFS(D$10:D29,D30,I$10:I29,операции!$F$10)&lt;&gt;COUNTIFS(D$10:D29,D30,I$10:I29,операции!$F$9)+COUNTIFS(D$10:D29,D30,I$10:I29,операции!$F$11)),1,0))))</f>
        <v>0</v>
      </c>
      <c r="N30" s="49"/>
      <c r="O30" s="48"/>
      <c r="P30" s="84">
        <f>SUMIFS(БЮДЖЕТ!$V:$V,БЮДЖЕТ!$P:$P,$D30)-IF($N30=операции!$H$11,$O30,0)</f>
        <v>0</v>
      </c>
      <c r="Q30" s="84">
        <f>IF(OR($I30=операции!$F$8,$I30=операции!$F$10),$L30*$P30,IF(OR($I30=операции!$F$9,$I30=операции!$F$11),-$L30*$P30,0))/1000</f>
        <v>0</v>
      </c>
      <c r="R30" s="49"/>
      <c r="S30" s="40"/>
      <c r="T30" s="48">
        <f t="shared" si="1"/>
        <v>0</v>
      </c>
      <c r="U30" s="36"/>
      <c r="V30" s="19"/>
      <c r="W30" s="39"/>
      <c r="X30" s="41"/>
      <c r="Y30" s="36"/>
      <c r="Z30" s="19"/>
      <c r="AA30" s="39"/>
      <c r="AB30" s="41"/>
      <c r="AC30" s="36"/>
      <c r="AD30" s="19"/>
      <c r="AE30" s="39"/>
      <c r="AF30" s="41"/>
      <c r="AG30" s="36"/>
      <c r="AH30" s="1"/>
    </row>
    <row r="31" spans="1:34" x14ac:dyDescent="0.25">
      <c r="A31" s="1"/>
      <c r="B31" s="1"/>
      <c r="C31" s="5" t="str">
        <f t="shared" si="0"/>
        <v/>
      </c>
      <c r="D31" s="19"/>
      <c r="E31" s="22">
        <f>IF(D31="",0,IF(COUNTIF(БЮДЖЕТ!$P:$P,D31)=1,0,1))</f>
        <v>0</v>
      </c>
      <c r="F31" s="19" t="str">
        <f>IF($D31="","",IF(E31=1,"",INDEX(БЮДЖЕТ!$N:$N,SUMIFS(БЮДЖЕТ!$B:$B,БЮДЖЕТ!$P:$P,$D31))))</f>
        <v/>
      </c>
      <c r="G31" s="19" t="str">
        <f>IF($D31="","",IF(E31=1,"",INDEX(БЮДЖЕТ!$X:$X,SUMIFS(БЮДЖЕТ!$B:$B,БЮДЖЕТ!$P:$P,$D31))))</f>
        <v/>
      </c>
      <c r="H31" s="36"/>
      <c r="I31" s="19"/>
      <c r="J31" s="39"/>
      <c r="K31" s="39" t="str">
        <f>IF(J31="","",IF(J31&lt;БЮДЖЕТ!$F$6,БЮДЖЕТ!$F$6,IF(J31&gt;EOMONTH(БЮДЖЕТ!$F$6,0),EOMONTH(БЮДЖЕТ!$F$6,0),J31)))</f>
        <v/>
      </c>
      <c r="L31" s="30">
        <f>IF(OR($I31=операции!$F$8,$I31=операции!$F$10),SUMIFS(р_дни!$J:$J,р_дни!$F:$F,"&gt;="&amp;K31),IF(OR($I31=операции!$F$9,$I31=операции!$F$11),SUMIFS(р_дни!$J:$J,р_дни!$F:$F,"&gt;"&amp;K31),0))</f>
        <v>0</v>
      </c>
      <c r="M31" s="53">
        <f>IF(AND(G31=ФИО!$Q$8,OR(I31=операции!$F$8,I31=операции!$F$10),COUNTIFS(D$10:D30,D31,I$10:I30,операции!$F$8)+COUNTIFS(D$10:D30,D31,I$10:I30,операции!$F$10)&lt;&gt;COUNTIFS(D$10:D30,D31,I$10:I30,операции!$F$9)+COUNTIFS(D$10:D30,D31,I$10:I30,операции!$F$11)),1,IF(AND(G31=ФИО!$Q$8,OR(I31=операции!$F$9,I31=операции!$F$11),COUNTIFS(D$10:D30,D31,I$10:I30,операции!$F$8)+COUNTIFS(D$10:D30,D31,I$10:I30,операции!$F$10)&lt;&gt;COUNTIFS(D$10:D30,D31,I$10:I30,операции!$F$9)+COUNTIFS(D$10:D30,D31,I$10:I30,операции!$F$11)+1),1,IF(AND(G31&lt;&gt;ФИО!$Q$8,G31&lt;&gt;"",OR(I31=операции!$F$8,I31=операции!$F$10),COUNTIFS(D$10:D30,D31,I$10:I30,операции!$F$8)+COUNTIFS(D$10:D30,D31,I$10:I30,операции!$F$10)+1&lt;&gt;COUNTIFS(D$10:D30,D31,I$10:I30,операции!$F$9)+COUNTIFS(D$10:D30,D31,I$10:I30,операции!$F$11)),1,IF(AND(G31&lt;&gt;ФИО!$Q$8,G31&lt;&gt;"",OR(I31=операции!$F$9,I31=операции!$F$11),COUNTIFS(D$10:D30,D31,I$10:I30,операции!$F$8)+COUNTIFS(D$10:D30,D31,I$10:I30,операции!$F$10)&lt;&gt;COUNTIFS(D$10:D30,D31,I$10:I30,операции!$F$9)+COUNTIFS(D$10:D30,D31,I$10:I30,операции!$F$11)),1,0))))</f>
        <v>0</v>
      </c>
      <c r="N31" s="49"/>
      <c r="O31" s="48"/>
      <c r="P31" s="84">
        <f>SUMIFS(БЮДЖЕТ!$V:$V,БЮДЖЕТ!$P:$P,$D31)-IF($N31=операции!$H$11,$O31,0)</f>
        <v>0</v>
      </c>
      <c r="Q31" s="84">
        <f>IF(OR($I31=операции!$F$8,$I31=операции!$F$10),$L31*$P31,IF(OR($I31=операции!$F$9,$I31=операции!$F$11),-$L31*$P31,0))/1000</f>
        <v>0</v>
      </c>
      <c r="R31" s="49"/>
      <c r="S31" s="40"/>
      <c r="T31" s="48">
        <f t="shared" ref="T31:T79" si="2">S31*P31</f>
        <v>0</v>
      </c>
      <c r="U31" s="36"/>
      <c r="V31" s="19"/>
      <c r="W31" s="39"/>
      <c r="X31" s="41"/>
      <c r="Y31" s="36"/>
      <c r="Z31" s="19"/>
      <c r="AA31" s="39"/>
      <c r="AB31" s="41"/>
      <c r="AC31" s="36"/>
      <c r="AD31" s="19"/>
      <c r="AE31" s="39"/>
      <c r="AF31" s="41"/>
      <c r="AG31" s="36"/>
      <c r="AH31" s="1"/>
    </row>
    <row r="32" spans="1:34" x14ac:dyDescent="0.25">
      <c r="A32" s="1"/>
      <c r="B32" s="1"/>
      <c r="C32" s="5" t="str">
        <f t="shared" si="0"/>
        <v/>
      </c>
      <c r="D32" s="19"/>
      <c r="E32" s="22">
        <f>IF(D32="",0,IF(COUNTIF(БЮДЖЕТ!$P:$P,D32)=1,0,1))</f>
        <v>0</v>
      </c>
      <c r="F32" s="19" t="str">
        <f>IF($D32="","",IF(E32=1,"",INDEX(БЮДЖЕТ!$N:$N,SUMIFS(БЮДЖЕТ!$B:$B,БЮДЖЕТ!$P:$P,$D32))))</f>
        <v/>
      </c>
      <c r="G32" s="19" t="str">
        <f>IF($D32="","",IF(E32=1,"",INDEX(БЮДЖЕТ!$X:$X,SUMIFS(БЮДЖЕТ!$B:$B,БЮДЖЕТ!$P:$P,$D32))))</f>
        <v/>
      </c>
      <c r="H32" s="36"/>
      <c r="I32" s="19"/>
      <c r="J32" s="39"/>
      <c r="K32" s="39" t="str">
        <f>IF(J32="","",IF(J32&lt;БЮДЖЕТ!$F$6,БЮДЖЕТ!$F$6,IF(J32&gt;EOMONTH(БЮДЖЕТ!$F$6,0),EOMONTH(БЮДЖЕТ!$F$6,0),J32)))</f>
        <v/>
      </c>
      <c r="L32" s="30">
        <f>IF(OR($I32=операции!$F$8,$I32=операции!$F$10),SUMIFS(р_дни!$J:$J,р_дни!$F:$F,"&gt;="&amp;K32),IF(OR($I32=операции!$F$9,$I32=операции!$F$11),SUMIFS(р_дни!$J:$J,р_дни!$F:$F,"&gt;"&amp;K32),0))</f>
        <v>0</v>
      </c>
      <c r="M32" s="53">
        <f>IF(AND(G32=ФИО!$Q$8,OR(I32=операции!$F$8,I32=операции!$F$10),COUNTIFS(D$10:D31,D32,I$10:I31,операции!$F$8)+COUNTIFS(D$10:D31,D32,I$10:I31,операции!$F$10)&lt;&gt;COUNTIFS(D$10:D31,D32,I$10:I31,операции!$F$9)+COUNTIFS(D$10:D31,D32,I$10:I31,операции!$F$11)),1,IF(AND(G32=ФИО!$Q$8,OR(I32=операции!$F$9,I32=операции!$F$11),COUNTIFS(D$10:D31,D32,I$10:I31,операции!$F$8)+COUNTIFS(D$10:D31,D32,I$10:I31,операции!$F$10)&lt;&gt;COUNTIFS(D$10:D31,D32,I$10:I31,операции!$F$9)+COUNTIFS(D$10:D31,D32,I$10:I31,операции!$F$11)+1),1,IF(AND(G32&lt;&gt;ФИО!$Q$8,G32&lt;&gt;"",OR(I32=операции!$F$8,I32=операции!$F$10),COUNTIFS(D$10:D31,D32,I$10:I31,операции!$F$8)+COUNTIFS(D$10:D31,D32,I$10:I31,операции!$F$10)+1&lt;&gt;COUNTIFS(D$10:D31,D32,I$10:I31,операции!$F$9)+COUNTIFS(D$10:D31,D32,I$10:I31,операции!$F$11)),1,IF(AND(G32&lt;&gt;ФИО!$Q$8,G32&lt;&gt;"",OR(I32=операции!$F$9,I32=операции!$F$11),COUNTIFS(D$10:D31,D32,I$10:I31,операции!$F$8)+COUNTIFS(D$10:D31,D32,I$10:I31,операции!$F$10)&lt;&gt;COUNTIFS(D$10:D31,D32,I$10:I31,операции!$F$9)+COUNTIFS(D$10:D31,D32,I$10:I31,операции!$F$11)),1,0))))</f>
        <v>0</v>
      </c>
      <c r="N32" s="49"/>
      <c r="O32" s="48"/>
      <c r="P32" s="84">
        <f>SUMIFS(БЮДЖЕТ!$V:$V,БЮДЖЕТ!$P:$P,$D32)-IF($N32=операции!$H$11,$O32,0)</f>
        <v>0</v>
      </c>
      <c r="Q32" s="84">
        <f>IF(OR($I32=операции!$F$8,$I32=операции!$F$10),$L32*$P32,IF(OR($I32=операции!$F$9,$I32=операции!$F$11),-$L32*$P32,0))/1000</f>
        <v>0</v>
      </c>
      <c r="R32" s="49"/>
      <c r="S32" s="40"/>
      <c r="T32" s="48">
        <f t="shared" si="2"/>
        <v>0</v>
      </c>
      <c r="U32" s="36"/>
      <c r="V32" s="19"/>
      <c r="W32" s="39"/>
      <c r="X32" s="41"/>
      <c r="Y32" s="36"/>
      <c r="Z32" s="19"/>
      <c r="AA32" s="39"/>
      <c r="AB32" s="41"/>
      <c r="AC32" s="36"/>
      <c r="AD32" s="19"/>
      <c r="AE32" s="39"/>
      <c r="AF32" s="41"/>
      <c r="AG32" s="36"/>
      <c r="AH32" s="1"/>
    </row>
    <row r="33" spans="1:34" x14ac:dyDescent="0.25">
      <c r="A33" s="1"/>
      <c r="B33" s="1"/>
      <c r="C33" s="5" t="str">
        <f t="shared" si="0"/>
        <v/>
      </c>
      <c r="D33" s="19"/>
      <c r="E33" s="22">
        <f>IF(D33="",0,IF(COUNTIF(БЮДЖЕТ!$P:$P,D33)=1,0,1))</f>
        <v>0</v>
      </c>
      <c r="F33" s="19" t="str">
        <f>IF($D33="","",IF(E33=1,"",INDEX(БЮДЖЕТ!$N:$N,SUMIFS(БЮДЖЕТ!$B:$B,БЮДЖЕТ!$P:$P,$D33))))</f>
        <v/>
      </c>
      <c r="G33" s="19" t="str">
        <f>IF($D33="","",IF(E33=1,"",INDEX(БЮДЖЕТ!$X:$X,SUMIFS(БЮДЖЕТ!$B:$B,БЮДЖЕТ!$P:$P,$D33))))</f>
        <v/>
      </c>
      <c r="H33" s="36"/>
      <c r="I33" s="19"/>
      <c r="J33" s="39"/>
      <c r="K33" s="39" t="str">
        <f>IF(J33="","",IF(J33&lt;БЮДЖЕТ!$F$6,БЮДЖЕТ!$F$6,IF(J33&gt;EOMONTH(БЮДЖЕТ!$F$6,0),EOMONTH(БЮДЖЕТ!$F$6,0),J33)))</f>
        <v/>
      </c>
      <c r="L33" s="30">
        <f>IF(OR($I33=операции!$F$8,$I33=операции!$F$10),SUMIFS(р_дни!$J:$J,р_дни!$F:$F,"&gt;="&amp;K33),IF(OR($I33=операции!$F$9,$I33=операции!$F$11),SUMIFS(р_дни!$J:$J,р_дни!$F:$F,"&gt;"&amp;K33),0))</f>
        <v>0</v>
      </c>
      <c r="M33" s="53">
        <f>IF(AND(G33=ФИО!$Q$8,OR(I33=операции!$F$8,I33=операции!$F$10),COUNTIFS(D$10:D32,D33,I$10:I32,операции!$F$8)+COUNTIFS(D$10:D32,D33,I$10:I32,операции!$F$10)&lt;&gt;COUNTIFS(D$10:D32,D33,I$10:I32,операции!$F$9)+COUNTIFS(D$10:D32,D33,I$10:I32,операции!$F$11)),1,IF(AND(G33=ФИО!$Q$8,OR(I33=операции!$F$9,I33=операции!$F$11),COUNTIFS(D$10:D32,D33,I$10:I32,операции!$F$8)+COUNTIFS(D$10:D32,D33,I$10:I32,операции!$F$10)&lt;&gt;COUNTIFS(D$10:D32,D33,I$10:I32,операции!$F$9)+COUNTIFS(D$10:D32,D33,I$10:I32,операции!$F$11)+1),1,IF(AND(G33&lt;&gt;ФИО!$Q$8,G33&lt;&gt;"",OR(I33=операции!$F$8,I33=операции!$F$10),COUNTIFS(D$10:D32,D33,I$10:I32,операции!$F$8)+COUNTIFS(D$10:D32,D33,I$10:I32,операции!$F$10)+1&lt;&gt;COUNTIFS(D$10:D32,D33,I$10:I32,операции!$F$9)+COUNTIFS(D$10:D32,D33,I$10:I32,операции!$F$11)),1,IF(AND(G33&lt;&gt;ФИО!$Q$8,G33&lt;&gt;"",OR(I33=операции!$F$9,I33=операции!$F$11),COUNTIFS(D$10:D32,D33,I$10:I32,операции!$F$8)+COUNTIFS(D$10:D32,D33,I$10:I32,операции!$F$10)&lt;&gt;COUNTIFS(D$10:D32,D33,I$10:I32,операции!$F$9)+COUNTIFS(D$10:D32,D33,I$10:I32,операции!$F$11)),1,0))))</f>
        <v>0</v>
      </c>
      <c r="N33" s="49"/>
      <c r="O33" s="48"/>
      <c r="P33" s="84">
        <f>SUMIFS(БЮДЖЕТ!$V:$V,БЮДЖЕТ!$P:$P,$D33)-IF($N33=операции!$H$11,$O33,0)</f>
        <v>0</v>
      </c>
      <c r="Q33" s="84">
        <f>IF(OR($I33=операции!$F$8,$I33=операции!$F$10),$L33*$P33,IF(OR($I33=операции!$F$9,$I33=операции!$F$11),-$L33*$P33,0))/1000</f>
        <v>0</v>
      </c>
      <c r="R33" s="49"/>
      <c r="S33" s="40"/>
      <c r="T33" s="48">
        <f t="shared" si="2"/>
        <v>0</v>
      </c>
      <c r="U33" s="36"/>
      <c r="V33" s="19"/>
      <c r="W33" s="39"/>
      <c r="X33" s="41"/>
      <c r="Y33" s="36"/>
      <c r="Z33" s="19"/>
      <c r="AA33" s="39"/>
      <c r="AB33" s="41"/>
      <c r="AC33" s="36"/>
      <c r="AD33" s="19"/>
      <c r="AE33" s="39"/>
      <c r="AF33" s="41"/>
      <c r="AG33" s="36"/>
      <c r="AH33" s="1"/>
    </row>
    <row r="34" spans="1:34" x14ac:dyDescent="0.25">
      <c r="A34" s="1"/>
      <c r="B34" s="1"/>
      <c r="C34" s="5" t="str">
        <f t="shared" si="0"/>
        <v/>
      </c>
      <c r="D34" s="19"/>
      <c r="E34" s="22">
        <f>IF(D34="",0,IF(COUNTIF(БЮДЖЕТ!$P:$P,D34)=1,0,1))</f>
        <v>0</v>
      </c>
      <c r="F34" s="19" t="str">
        <f>IF($D34="","",IF(E34=1,"",INDEX(БЮДЖЕТ!$N:$N,SUMIFS(БЮДЖЕТ!$B:$B,БЮДЖЕТ!$P:$P,$D34))))</f>
        <v/>
      </c>
      <c r="G34" s="19" t="str">
        <f>IF($D34="","",IF(E34=1,"",INDEX(БЮДЖЕТ!$X:$X,SUMIFS(БЮДЖЕТ!$B:$B,БЮДЖЕТ!$P:$P,$D34))))</f>
        <v/>
      </c>
      <c r="H34" s="36"/>
      <c r="I34" s="19"/>
      <c r="J34" s="39"/>
      <c r="K34" s="39" t="str">
        <f>IF(J34="","",IF(J34&lt;БЮДЖЕТ!$F$6,БЮДЖЕТ!$F$6,IF(J34&gt;EOMONTH(БЮДЖЕТ!$F$6,0),EOMONTH(БЮДЖЕТ!$F$6,0),J34)))</f>
        <v/>
      </c>
      <c r="L34" s="30">
        <f>IF(OR($I34=операции!$F$8,$I34=операции!$F$10),SUMIFS(р_дни!$J:$J,р_дни!$F:$F,"&gt;="&amp;K34),IF(OR($I34=операции!$F$9,$I34=операции!$F$11),SUMIFS(р_дни!$J:$J,р_дни!$F:$F,"&gt;"&amp;K34),0))</f>
        <v>0</v>
      </c>
      <c r="M34" s="53">
        <f>IF(AND(G34=ФИО!$Q$8,OR(I34=операции!$F$8,I34=операции!$F$10),COUNTIFS(D$10:D33,D34,I$10:I33,операции!$F$8)+COUNTIFS(D$10:D33,D34,I$10:I33,операции!$F$10)&lt;&gt;COUNTIFS(D$10:D33,D34,I$10:I33,операции!$F$9)+COUNTIFS(D$10:D33,D34,I$10:I33,операции!$F$11)),1,IF(AND(G34=ФИО!$Q$8,OR(I34=операции!$F$9,I34=операции!$F$11),COUNTIFS(D$10:D33,D34,I$10:I33,операции!$F$8)+COUNTIFS(D$10:D33,D34,I$10:I33,операции!$F$10)&lt;&gt;COUNTIFS(D$10:D33,D34,I$10:I33,операции!$F$9)+COUNTIFS(D$10:D33,D34,I$10:I33,операции!$F$11)+1),1,IF(AND(G34&lt;&gt;ФИО!$Q$8,G34&lt;&gt;"",OR(I34=операции!$F$8,I34=операции!$F$10),COUNTIFS(D$10:D33,D34,I$10:I33,операции!$F$8)+COUNTIFS(D$10:D33,D34,I$10:I33,операции!$F$10)+1&lt;&gt;COUNTIFS(D$10:D33,D34,I$10:I33,операции!$F$9)+COUNTIFS(D$10:D33,D34,I$10:I33,операции!$F$11)),1,IF(AND(G34&lt;&gt;ФИО!$Q$8,G34&lt;&gt;"",OR(I34=операции!$F$9,I34=операции!$F$11),COUNTIFS(D$10:D33,D34,I$10:I33,операции!$F$8)+COUNTIFS(D$10:D33,D34,I$10:I33,операции!$F$10)&lt;&gt;COUNTIFS(D$10:D33,D34,I$10:I33,операции!$F$9)+COUNTIFS(D$10:D33,D34,I$10:I33,операции!$F$11)),1,0))))</f>
        <v>0</v>
      </c>
      <c r="N34" s="49"/>
      <c r="O34" s="48"/>
      <c r="P34" s="84">
        <f>SUMIFS(БЮДЖЕТ!$V:$V,БЮДЖЕТ!$P:$P,$D34)-IF($N34=операции!$H$11,$O34,0)</f>
        <v>0</v>
      </c>
      <c r="Q34" s="84">
        <f>IF(OR($I34=операции!$F$8,$I34=операции!$F$10),$L34*$P34,IF(OR($I34=операции!$F$9,$I34=операции!$F$11),-$L34*$P34,0))/1000</f>
        <v>0</v>
      </c>
      <c r="R34" s="49"/>
      <c r="S34" s="40"/>
      <c r="T34" s="48">
        <f t="shared" si="2"/>
        <v>0</v>
      </c>
      <c r="U34" s="36"/>
      <c r="V34" s="19"/>
      <c r="W34" s="39"/>
      <c r="X34" s="41"/>
      <c r="Y34" s="36"/>
      <c r="Z34" s="19"/>
      <c r="AA34" s="39"/>
      <c r="AB34" s="41"/>
      <c r="AC34" s="36"/>
      <c r="AD34" s="19"/>
      <c r="AE34" s="39"/>
      <c r="AF34" s="41"/>
      <c r="AG34" s="36"/>
      <c r="AH34" s="1"/>
    </row>
    <row r="35" spans="1:34" x14ac:dyDescent="0.25">
      <c r="A35" s="1"/>
      <c r="B35" s="1"/>
      <c r="C35" s="5" t="str">
        <f t="shared" si="0"/>
        <v/>
      </c>
      <c r="D35" s="19"/>
      <c r="E35" s="22">
        <f>IF(D35="",0,IF(COUNTIF(БЮДЖЕТ!$P:$P,D35)=1,0,1))</f>
        <v>0</v>
      </c>
      <c r="F35" s="19" t="str">
        <f>IF($D35="","",IF(E35=1,"",INDEX(БЮДЖЕТ!$N:$N,SUMIFS(БЮДЖЕТ!$B:$B,БЮДЖЕТ!$P:$P,$D35))))</f>
        <v/>
      </c>
      <c r="G35" s="19" t="str">
        <f>IF($D35="","",IF(E35=1,"",INDEX(БЮДЖЕТ!$X:$X,SUMIFS(БЮДЖЕТ!$B:$B,БЮДЖЕТ!$P:$P,$D35))))</f>
        <v/>
      </c>
      <c r="H35" s="36"/>
      <c r="I35" s="19"/>
      <c r="J35" s="39"/>
      <c r="K35" s="39" t="str">
        <f>IF(J35="","",IF(J35&lt;БЮДЖЕТ!$F$6,БЮДЖЕТ!$F$6,IF(J35&gt;EOMONTH(БЮДЖЕТ!$F$6,0),EOMONTH(БЮДЖЕТ!$F$6,0),J35)))</f>
        <v/>
      </c>
      <c r="L35" s="30">
        <f>IF(OR($I35=операции!$F$8,$I35=операции!$F$10),SUMIFS(р_дни!$J:$J,р_дни!$F:$F,"&gt;="&amp;K35),IF(OR($I35=операции!$F$9,$I35=операции!$F$11),SUMIFS(р_дни!$J:$J,р_дни!$F:$F,"&gt;"&amp;K35),0))</f>
        <v>0</v>
      </c>
      <c r="M35" s="53">
        <f>IF(AND(G35=ФИО!$Q$8,OR(I35=операции!$F$8,I35=операции!$F$10),COUNTIFS(D$10:D34,D35,I$10:I34,операции!$F$8)+COUNTIFS(D$10:D34,D35,I$10:I34,операции!$F$10)&lt;&gt;COUNTIFS(D$10:D34,D35,I$10:I34,операции!$F$9)+COUNTIFS(D$10:D34,D35,I$10:I34,операции!$F$11)),1,IF(AND(G35=ФИО!$Q$8,OR(I35=операции!$F$9,I35=операции!$F$11),COUNTIFS(D$10:D34,D35,I$10:I34,операции!$F$8)+COUNTIFS(D$10:D34,D35,I$10:I34,операции!$F$10)&lt;&gt;COUNTIFS(D$10:D34,D35,I$10:I34,операции!$F$9)+COUNTIFS(D$10:D34,D35,I$10:I34,операции!$F$11)+1),1,IF(AND(G35&lt;&gt;ФИО!$Q$8,G35&lt;&gt;"",OR(I35=операции!$F$8,I35=операции!$F$10),COUNTIFS(D$10:D34,D35,I$10:I34,операции!$F$8)+COUNTIFS(D$10:D34,D35,I$10:I34,операции!$F$10)+1&lt;&gt;COUNTIFS(D$10:D34,D35,I$10:I34,операции!$F$9)+COUNTIFS(D$10:D34,D35,I$10:I34,операции!$F$11)),1,IF(AND(G35&lt;&gt;ФИО!$Q$8,G35&lt;&gt;"",OR(I35=операции!$F$9,I35=операции!$F$11),COUNTIFS(D$10:D34,D35,I$10:I34,операции!$F$8)+COUNTIFS(D$10:D34,D35,I$10:I34,операции!$F$10)&lt;&gt;COUNTIFS(D$10:D34,D35,I$10:I34,операции!$F$9)+COUNTIFS(D$10:D34,D35,I$10:I34,операции!$F$11)),1,0))))</f>
        <v>0</v>
      </c>
      <c r="N35" s="49"/>
      <c r="O35" s="48"/>
      <c r="P35" s="84">
        <f>SUMIFS(БЮДЖЕТ!$V:$V,БЮДЖЕТ!$P:$P,$D35)-IF($N35=операции!$H$11,$O35,0)</f>
        <v>0</v>
      </c>
      <c r="Q35" s="84">
        <f>IF(OR($I35=операции!$F$8,$I35=операции!$F$10),$L35*$P35,IF(OR($I35=операции!$F$9,$I35=операции!$F$11),-$L35*$P35,0))/1000</f>
        <v>0</v>
      </c>
      <c r="R35" s="49"/>
      <c r="S35" s="40"/>
      <c r="T35" s="48">
        <f t="shared" si="2"/>
        <v>0</v>
      </c>
      <c r="U35" s="36"/>
      <c r="V35" s="19"/>
      <c r="W35" s="39"/>
      <c r="X35" s="41"/>
      <c r="Y35" s="36"/>
      <c r="Z35" s="19"/>
      <c r="AA35" s="39"/>
      <c r="AB35" s="41"/>
      <c r="AC35" s="36"/>
      <c r="AD35" s="19"/>
      <c r="AE35" s="39"/>
      <c r="AF35" s="41"/>
      <c r="AG35" s="36"/>
      <c r="AH35" s="1"/>
    </row>
    <row r="36" spans="1:34" x14ac:dyDescent="0.25">
      <c r="A36" s="1"/>
      <c r="B36" s="1"/>
      <c r="C36" s="5" t="str">
        <f t="shared" si="0"/>
        <v/>
      </c>
      <c r="D36" s="19"/>
      <c r="E36" s="22">
        <f>IF(D36="",0,IF(COUNTIF(БЮДЖЕТ!$P:$P,D36)=1,0,1))</f>
        <v>0</v>
      </c>
      <c r="F36" s="19" t="str">
        <f>IF($D36="","",IF(E36=1,"",INDEX(БЮДЖЕТ!$N:$N,SUMIFS(БЮДЖЕТ!$B:$B,БЮДЖЕТ!$P:$P,$D36))))</f>
        <v/>
      </c>
      <c r="G36" s="19" t="str">
        <f>IF($D36="","",IF(E36=1,"",INDEX(БЮДЖЕТ!$X:$X,SUMIFS(БЮДЖЕТ!$B:$B,БЮДЖЕТ!$P:$P,$D36))))</f>
        <v/>
      </c>
      <c r="H36" s="36"/>
      <c r="I36" s="19"/>
      <c r="J36" s="39"/>
      <c r="K36" s="39" t="str">
        <f>IF(J36="","",IF(J36&lt;БЮДЖЕТ!$F$6,БЮДЖЕТ!$F$6,IF(J36&gt;EOMONTH(БЮДЖЕТ!$F$6,0),EOMONTH(БЮДЖЕТ!$F$6,0),J36)))</f>
        <v/>
      </c>
      <c r="L36" s="30">
        <f>IF(OR($I36=операции!$F$8,$I36=операции!$F$10),SUMIFS(р_дни!$J:$J,р_дни!$F:$F,"&gt;="&amp;K36),IF(OR($I36=операции!$F$9,$I36=операции!$F$11),SUMIFS(р_дни!$J:$J,р_дни!$F:$F,"&gt;"&amp;K36),0))</f>
        <v>0</v>
      </c>
      <c r="M36" s="53">
        <f>IF(AND(G36=ФИО!$Q$8,OR(I36=операции!$F$8,I36=операции!$F$10),COUNTIFS(D$10:D35,D36,I$10:I35,операции!$F$8)+COUNTIFS(D$10:D35,D36,I$10:I35,операции!$F$10)&lt;&gt;COUNTIFS(D$10:D35,D36,I$10:I35,операции!$F$9)+COUNTIFS(D$10:D35,D36,I$10:I35,операции!$F$11)),1,IF(AND(G36=ФИО!$Q$8,OR(I36=операции!$F$9,I36=операции!$F$11),COUNTIFS(D$10:D35,D36,I$10:I35,операции!$F$8)+COUNTIFS(D$10:D35,D36,I$10:I35,операции!$F$10)&lt;&gt;COUNTIFS(D$10:D35,D36,I$10:I35,операции!$F$9)+COUNTIFS(D$10:D35,D36,I$10:I35,операции!$F$11)+1),1,IF(AND(G36&lt;&gt;ФИО!$Q$8,G36&lt;&gt;"",OR(I36=операции!$F$8,I36=операции!$F$10),COUNTIFS(D$10:D35,D36,I$10:I35,операции!$F$8)+COUNTIFS(D$10:D35,D36,I$10:I35,операции!$F$10)+1&lt;&gt;COUNTIFS(D$10:D35,D36,I$10:I35,операции!$F$9)+COUNTIFS(D$10:D35,D36,I$10:I35,операции!$F$11)),1,IF(AND(G36&lt;&gt;ФИО!$Q$8,G36&lt;&gt;"",OR(I36=операции!$F$9,I36=операции!$F$11),COUNTIFS(D$10:D35,D36,I$10:I35,операции!$F$8)+COUNTIFS(D$10:D35,D36,I$10:I35,операции!$F$10)&lt;&gt;COUNTIFS(D$10:D35,D36,I$10:I35,операции!$F$9)+COUNTIFS(D$10:D35,D36,I$10:I35,операции!$F$11)),1,0))))</f>
        <v>0</v>
      </c>
      <c r="N36" s="49"/>
      <c r="O36" s="48"/>
      <c r="P36" s="84">
        <f>SUMIFS(БЮДЖЕТ!$V:$V,БЮДЖЕТ!$P:$P,$D36)-IF($N36=операции!$H$11,$O36,0)</f>
        <v>0</v>
      </c>
      <c r="Q36" s="84">
        <f>IF(OR($I36=операции!$F$8,$I36=операции!$F$10),$L36*$P36,IF(OR($I36=операции!$F$9,$I36=операции!$F$11),-$L36*$P36,0))/1000</f>
        <v>0</v>
      </c>
      <c r="R36" s="49"/>
      <c r="S36" s="40"/>
      <c r="T36" s="48">
        <f t="shared" si="2"/>
        <v>0</v>
      </c>
      <c r="U36" s="36"/>
      <c r="V36" s="19"/>
      <c r="W36" s="39"/>
      <c r="X36" s="41"/>
      <c r="Y36" s="36"/>
      <c r="Z36" s="19"/>
      <c r="AA36" s="39"/>
      <c r="AB36" s="41"/>
      <c r="AC36" s="36"/>
      <c r="AD36" s="19"/>
      <c r="AE36" s="39"/>
      <c r="AF36" s="41"/>
      <c r="AG36" s="36"/>
      <c r="AH36" s="1"/>
    </row>
    <row r="37" spans="1:34" x14ac:dyDescent="0.25">
      <c r="A37" s="1"/>
      <c r="B37" s="1"/>
      <c r="C37" s="5" t="str">
        <f t="shared" si="0"/>
        <v/>
      </c>
      <c r="D37" s="19"/>
      <c r="E37" s="22">
        <f>IF(D37="",0,IF(COUNTIF(БЮДЖЕТ!$P:$P,D37)=1,0,1))</f>
        <v>0</v>
      </c>
      <c r="F37" s="19" t="str">
        <f>IF($D37="","",IF(E37=1,"",INDEX(БЮДЖЕТ!$N:$N,SUMIFS(БЮДЖЕТ!$B:$B,БЮДЖЕТ!$P:$P,$D37))))</f>
        <v/>
      </c>
      <c r="G37" s="19" t="str">
        <f>IF($D37="","",IF(E37=1,"",INDEX(БЮДЖЕТ!$X:$X,SUMIFS(БЮДЖЕТ!$B:$B,БЮДЖЕТ!$P:$P,$D37))))</f>
        <v/>
      </c>
      <c r="H37" s="36"/>
      <c r="I37" s="19"/>
      <c r="J37" s="39"/>
      <c r="K37" s="39" t="str">
        <f>IF(J37="","",IF(J37&lt;БЮДЖЕТ!$F$6,БЮДЖЕТ!$F$6,IF(J37&gt;EOMONTH(БЮДЖЕТ!$F$6,0),EOMONTH(БЮДЖЕТ!$F$6,0),J37)))</f>
        <v/>
      </c>
      <c r="L37" s="30">
        <f>IF(OR($I37=операции!$F$8,$I37=операции!$F$10),SUMIFS(р_дни!$J:$J,р_дни!$F:$F,"&gt;="&amp;K37),IF(OR($I37=операции!$F$9,$I37=операции!$F$11),SUMIFS(р_дни!$J:$J,р_дни!$F:$F,"&gt;"&amp;K37),0))</f>
        <v>0</v>
      </c>
      <c r="M37" s="53">
        <f>IF(AND(G37=ФИО!$Q$8,OR(I37=операции!$F$8,I37=операции!$F$10),COUNTIFS(D$10:D36,D37,I$10:I36,операции!$F$8)+COUNTIFS(D$10:D36,D37,I$10:I36,операции!$F$10)&lt;&gt;COUNTIFS(D$10:D36,D37,I$10:I36,операции!$F$9)+COUNTIFS(D$10:D36,D37,I$10:I36,операции!$F$11)),1,IF(AND(G37=ФИО!$Q$8,OR(I37=операции!$F$9,I37=операции!$F$11),COUNTIFS(D$10:D36,D37,I$10:I36,операции!$F$8)+COUNTIFS(D$10:D36,D37,I$10:I36,операции!$F$10)&lt;&gt;COUNTIFS(D$10:D36,D37,I$10:I36,операции!$F$9)+COUNTIFS(D$10:D36,D37,I$10:I36,операции!$F$11)+1),1,IF(AND(G37&lt;&gt;ФИО!$Q$8,G37&lt;&gt;"",OR(I37=операции!$F$8,I37=операции!$F$10),COUNTIFS(D$10:D36,D37,I$10:I36,операции!$F$8)+COUNTIFS(D$10:D36,D37,I$10:I36,операции!$F$10)+1&lt;&gt;COUNTIFS(D$10:D36,D37,I$10:I36,операции!$F$9)+COUNTIFS(D$10:D36,D37,I$10:I36,операции!$F$11)),1,IF(AND(G37&lt;&gt;ФИО!$Q$8,G37&lt;&gt;"",OR(I37=операции!$F$9,I37=операции!$F$11),COUNTIFS(D$10:D36,D37,I$10:I36,операции!$F$8)+COUNTIFS(D$10:D36,D37,I$10:I36,операции!$F$10)&lt;&gt;COUNTIFS(D$10:D36,D37,I$10:I36,операции!$F$9)+COUNTIFS(D$10:D36,D37,I$10:I36,операции!$F$11)),1,0))))</f>
        <v>0</v>
      </c>
      <c r="N37" s="49"/>
      <c r="O37" s="48"/>
      <c r="P37" s="84">
        <f>SUMIFS(БЮДЖЕТ!$V:$V,БЮДЖЕТ!$P:$P,$D37)-IF($N37=операции!$H$11,$O37,0)</f>
        <v>0</v>
      </c>
      <c r="Q37" s="84">
        <f>IF(OR($I37=операции!$F$8,$I37=операции!$F$10),$L37*$P37,IF(OR($I37=операции!$F$9,$I37=операции!$F$11),-$L37*$P37,0))/1000</f>
        <v>0</v>
      </c>
      <c r="R37" s="49"/>
      <c r="S37" s="40"/>
      <c r="T37" s="48">
        <f t="shared" si="2"/>
        <v>0</v>
      </c>
      <c r="U37" s="36"/>
      <c r="V37" s="19"/>
      <c r="W37" s="39"/>
      <c r="X37" s="41"/>
      <c r="Y37" s="36"/>
      <c r="Z37" s="19"/>
      <c r="AA37" s="39"/>
      <c r="AB37" s="41"/>
      <c r="AC37" s="36"/>
      <c r="AD37" s="19"/>
      <c r="AE37" s="39"/>
      <c r="AF37" s="41"/>
      <c r="AG37" s="36"/>
      <c r="AH37" s="1"/>
    </row>
    <row r="38" spans="1:34" x14ac:dyDescent="0.25">
      <c r="A38" s="1"/>
      <c r="B38" s="1"/>
      <c r="C38" s="5" t="str">
        <f t="shared" si="0"/>
        <v/>
      </c>
      <c r="D38" s="19"/>
      <c r="E38" s="22">
        <f>IF(D38="",0,IF(COUNTIF(БЮДЖЕТ!$P:$P,D38)=1,0,1))</f>
        <v>0</v>
      </c>
      <c r="F38" s="19" t="str">
        <f>IF($D38="","",IF(E38=1,"",INDEX(БЮДЖЕТ!$N:$N,SUMIFS(БЮДЖЕТ!$B:$B,БЮДЖЕТ!$P:$P,$D38))))</f>
        <v/>
      </c>
      <c r="G38" s="19" t="str">
        <f>IF($D38="","",IF(E38=1,"",INDEX(БЮДЖЕТ!$X:$X,SUMIFS(БЮДЖЕТ!$B:$B,БЮДЖЕТ!$P:$P,$D38))))</f>
        <v/>
      </c>
      <c r="H38" s="36"/>
      <c r="I38" s="19"/>
      <c r="J38" s="39"/>
      <c r="K38" s="39" t="str">
        <f>IF(J38="","",IF(J38&lt;БЮДЖЕТ!$F$6,БЮДЖЕТ!$F$6,IF(J38&gt;EOMONTH(БЮДЖЕТ!$F$6,0),EOMONTH(БЮДЖЕТ!$F$6,0),J38)))</f>
        <v/>
      </c>
      <c r="L38" s="30">
        <f>IF(OR($I38=операции!$F$8,$I38=операции!$F$10),SUMIFS(р_дни!$J:$J,р_дни!$F:$F,"&gt;="&amp;K38),IF(OR($I38=операции!$F$9,$I38=операции!$F$11),SUMIFS(р_дни!$J:$J,р_дни!$F:$F,"&gt;"&amp;K38),0))</f>
        <v>0</v>
      </c>
      <c r="M38" s="53">
        <f>IF(AND(G38=ФИО!$Q$8,OR(I38=операции!$F$8,I38=операции!$F$10),COUNTIFS(D$10:D37,D38,I$10:I37,операции!$F$8)+COUNTIFS(D$10:D37,D38,I$10:I37,операции!$F$10)&lt;&gt;COUNTIFS(D$10:D37,D38,I$10:I37,операции!$F$9)+COUNTIFS(D$10:D37,D38,I$10:I37,операции!$F$11)),1,IF(AND(G38=ФИО!$Q$8,OR(I38=операции!$F$9,I38=операции!$F$11),COUNTIFS(D$10:D37,D38,I$10:I37,операции!$F$8)+COUNTIFS(D$10:D37,D38,I$10:I37,операции!$F$10)&lt;&gt;COUNTIFS(D$10:D37,D38,I$10:I37,операции!$F$9)+COUNTIFS(D$10:D37,D38,I$10:I37,операции!$F$11)+1),1,IF(AND(G38&lt;&gt;ФИО!$Q$8,G38&lt;&gt;"",OR(I38=операции!$F$8,I38=операции!$F$10),COUNTIFS(D$10:D37,D38,I$10:I37,операции!$F$8)+COUNTIFS(D$10:D37,D38,I$10:I37,операции!$F$10)+1&lt;&gt;COUNTIFS(D$10:D37,D38,I$10:I37,операции!$F$9)+COUNTIFS(D$10:D37,D38,I$10:I37,операции!$F$11)),1,IF(AND(G38&lt;&gt;ФИО!$Q$8,G38&lt;&gt;"",OR(I38=операции!$F$9,I38=операции!$F$11),COUNTIFS(D$10:D37,D38,I$10:I37,операции!$F$8)+COUNTIFS(D$10:D37,D38,I$10:I37,операции!$F$10)&lt;&gt;COUNTIFS(D$10:D37,D38,I$10:I37,операции!$F$9)+COUNTIFS(D$10:D37,D38,I$10:I37,операции!$F$11)),1,0))))</f>
        <v>0</v>
      </c>
      <c r="N38" s="49"/>
      <c r="O38" s="48"/>
      <c r="P38" s="84">
        <f>SUMIFS(БЮДЖЕТ!$V:$V,БЮДЖЕТ!$P:$P,$D38)-IF($N38=операции!$H$11,$O38,0)</f>
        <v>0</v>
      </c>
      <c r="Q38" s="84">
        <f>IF(OR($I38=операции!$F$8,$I38=операции!$F$10),$L38*$P38,IF(OR($I38=операции!$F$9,$I38=операции!$F$11),-$L38*$P38,0))/1000</f>
        <v>0</v>
      </c>
      <c r="R38" s="49"/>
      <c r="S38" s="40"/>
      <c r="T38" s="48">
        <f t="shared" si="2"/>
        <v>0</v>
      </c>
      <c r="U38" s="36"/>
      <c r="V38" s="19"/>
      <c r="W38" s="39"/>
      <c r="X38" s="41"/>
      <c r="Y38" s="36"/>
      <c r="Z38" s="19"/>
      <c r="AA38" s="39"/>
      <c r="AB38" s="41"/>
      <c r="AC38" s="36"/>
      <c r="AD38" s="19"/>
      <c r="AE38" s="39"/>
      <c r="AF38" s="41"/>
      <c r="AG38" s="36"/>
      <c r="AH38" s="1"/>
    </row>
    <row r="39" spans="1:34" x14ac:dyDescent="0.25">
      <c r="A39" s="1"/>
      <c r="B39" s="1"/>
      <c r="C39" s="5" t="str">
        <f t="shared" si="0"/>
        <v/>
      </c>
      <c r="D39" s="19"/>
      <c r="E39" s="22">
        <f>IF(D39="",0,IF(COUNTIF(БЮДЖЕТ!$P:$P,D39)=1,0,1))</f>
        <v>0</v>
      </c>
      <c r="F39" s="19" t="str">
        <f>IF($D39="","",IF(E39=1,"",INDEX(БЮДЖЕТ!$N:$N,SUMIFS(БЮДЖЕТ!$B:$B,БЮДЖЕТ!$P:$P,$D39))))</f>
        <v/>
      </c>
      <c r="G39" s="19" t="str">
        <f>IF($D39="","",IF(E39=1,"",INDEX(БЮДЖЕТ!$X:$X,SUMIFS(БЮДЖЕТ!$B:$B,БЮДЖЕТ!$P:$P,$D39))))</f>
        <v/>
      </c>
      <c r="H39" s="36"/>
      <c r="I39" s="19"/>
      <c r="J39" s="39"/>
      <c r="K39" s="39" t="str">
        <f>IF(J39="","",IF(J39&lt;БЮДЖЕТ!$F$6,БЮДЖЕТ!$F$6,IF(J39&gt;EOMONTH(БЮДЖЕТ!$F$6,0),EOMONTH(БЮДЖЕТ!$F$6,0),J39)))</f>
        <v/>
      </c>
      <c r="L39" s="30">
        <f>IF(OR($I39=операции!$F$8,$I39=операции!$F$10),SUMIFS(р_дни!$J:$J,р_дни!$F:$F,"&gt;="&amp;K39),IF(OR($I39=операции!$F$9,$I39=операции!$F$11),SUMIFS(р_дни!$J:$J,р_дни!$F:$F,"&gt;"&amp;K39),0))</f>
        <v>0</v>
      </c>
      <c r="M39" s="53">
        <f>IF(AND(G39=ФИО!$Q$8,OR(I39=операции!$F$8,I39=операции!$F$10),COUNTIFS(D$10:D38,D39,I$10:I38,операции!$F$8)+COUNTIFS(D$10:D38,D39,I$10:I38,операции!$F$10)&lt;&gt;COUNTIFS(D$10:D38,D39,I$10:I38,операции!$F$9)+COUNTIFS(D$10:D38,D39,I$10:I38,операции!$F$11)),1,IF(AND(G39=ФИО!$Q$8,OR(I39=операции!$F$9,I39=операции!$F$11),COUNTIFS(D$10:D38,D39,I$10:I38,операции!$F$8)+COUNTIFS(D$10:D38,D39,I$10:I38,операции!$F$10)&lt;&gt;COUNTIFS(D$10:D38,D39,I$10:I38,операции!$F$9)+COUNTIFS(D$10:D38,D39,I$10:I38,операции!$F$11)+1),1,IF(AND(G39&lt;&gt;ФИО!$Q$8,G39&lt;&gt;"",OR(I39=операции!$F$8,I39=операции!$F$10),COUNTIFS(D$10:D38,D39,I$10:I38,операции!$F$8)+COUNTIFS(D$10:D38,D39,I$10:I38,операции!$F$10)+1&lt;&gt;COUNTIFS(D$10:D38,D39,I$10:I38,операции!$F$9)+COUNTIFS(D$10:D38,D39,I$10:I38,операции!$F$11)),1,IF(AND(G39&lt;&gt;ФИО!$Q$8,G39&lt;&gt;"",OR(I39=операции!$F$9,I39=операции!$F$11),COUNTIFS(D$10:D38,D39,I$10:I38,операции!$F$8)+COUNTIFS(D$10:D38,D39,I$10:I38,операции!$F$10)&lt;&gt;COUNTIFS(D$10:D38,D39,I$10:I38,операции!$F$9)+COUNTIFS(D$10:D38,D39,I$10:I38,операции!$F$11)),1,0))))</f>
        <v>0</v>
      </c>
      <c r="N39" s="49"/>
      <c r="O39" s="48"/>
      <c r="P39" s="84">
        <f>SUMIFS(БЮДЖЕТ!$V:$V,БЮДЖЕТ!$P:$P,$D39)-IF($N39=операции!$H$11,$O39,0)</f>
        <v>0</v>
      </c>
      <c r="Q39" s="84">
        <f>IF(OR($I39=операции!$F$8,$I39=операции!$F$10),$L39*$P39,IF(OR($I39=операции!$F$9,$I39=операции!$F$11),-$L39*$P39,0))/1000</f>
        <v>0</v>
      </c>
      <c r="R39" s="49"/>
      <c r="S39" s="40"/>
      <c r="T39" s="48">
        <f t="shared" si="2"/>
        <v>0</v>
      </c>
      <c r="U39" s="36"/>
      <c r="V39" s="19"/>
      <c r="W39" s="39"/>
      <c r="X39" s="41"/>
      <c r="Y39" s="36"/>
      <c r="Z39" s="19"/>
      <c r="AA39" s="39"/>
      <c r="AB39" s="41"/>
      <c r="AC39" s="36"/>
      <c r="AD39" s="19"/>
      <c r="AE39" s="39"/>
      <c r="AF39" s="41"/>
      <c r="AG39" s="36"/>
      <c r="AH39" s="1"/>
    </row>
    <row r="40" spans="1:34" x14ac:dyDescent="0.25">
      <c r="A40" s="1"/>
      <c r="B40" s="1"/>
      <c r="C40" s="5" t="str">
        <f t="shared" si="0"/>
        <v/>
      </c>
      <c r="D40" s="19"/>
      <c r="E40" s="22">
        <f>IF(D40="",0,IF(COUNTIF(БЮДЖЕТ!$P:$P,D40)=1,0,1))</f>
        <v>0</v>
      </c>
      <c r="F40" s="19" t="str">
        <f>IF($D40="","",IF(E40=1,"",INDEX(БЮДЖЕТ!$N:$N,SUMIFS(БЮДЖЕТ!$B:$B,БЮДЖЕТ!$P:$P,$D40))))</f>
        <v/>
      </c>
      <c r="G40" s="19" t="str">
        <f>IF($D40="","",IF(E40=1,"",INDEX(БЮДЖЕТ!$X:$X,SUMIFS(БЮДЖЕТ!$B:$B,БЮДЖЕТ!$P:$P,$D40))))</f>
        <v/>
      </c>
      <c r="H40" s="36"/>
      <c r="I40" s="19"/>
      <c r="J40" s="39"/>
      <c r="K40" s="39" t="str">
        <f>IF(J40="","",IF(J40&lt;БЮДЖЕТ!$F$6,БЮДЖЕТ!$F$6,IF(J40&gt;EOMONTH(БЮДЖЕТ!$F$6,0),EOMONTH(БЮДЖЕТ!$F$6,0),J40)))</f>
        <v/>
      </c>
      <c r="L40" s="30">
        <f>IF(OR($I40=операции!$F$8,$I40=операции!$F$10),SUMIFS(р_дни!$J:$J,р_дни!$F:$F,"&gt;="&amp;K40),IF(OR($I40=операции!$F$9,$I40=операции!$F$11),SUMIFS(р_дни!$J:$J,р_дни!$F:$F,"&gt;"&amp;K40),0))</f>
        <v>0</v>
      </c>
      <c r="M40" s="53">
        <f>IF(AND(G40=ФИО!$Q$8,OR(I40=операции!$F$8,I40=операции!$F$10),COUNTIFS(D$10:D39,D40,I$10:I39,операции!$F$8)+COUNTIFS(D$10:D39,D40,I$10:I39,операции!$F$10)&lt;&gt;COUNTIFS(D$10:D39,D40,I$10:I39,операции!$F$9)+COUNTIFS(D$10:D39,D40,I$10:I39,операции!$F$11)),1,IF(AND(G40=ФИО!$Q$8,OR(I40=операции!$F$9,I40=операции!$F$11),COUNTIFS(D$10:D39,D40,I$10:I39,операции!$F$8)+COUNTIFS(D$10:D39,D40,I$10:I39,операции!$F$10)&lt;&gt;COUNTIFS(D$10:D39,D40,I$10:I39,операции!$F$9)+COUNTIFS(D$10:D39,D40,I$10:I39,операции!$F$11)+1),1,IF(AND(G40&lt;&gt;ФИО!$Q$8,G40&lt;&gt;"",OR(I40=операции!$F$8,I40=операции!$F$10),COUNTIFS(D$10:D39,D40,I$10:I39,операции!$F$8)+COUNTIFS(D$10:D39,D40,I$10:I39,операции!$F$10)+1&lt;&gt;COUNTIFS(D$10:D39,D40,I$10:I39,операции!$F$9)+COUNTIFS(D$10:D39,D40,I$10:I39,операции!$F$11)),1,IF(AND(G40&lt;&gt;ФИО!$Q$8,G40&lt;&gt;"",OR(I40=операции!$F$9,I40=операции!$F$11),COUNTIFS(D$10:D39,D40,I$10:I39,операции!$F$8)+COUNTIFS(D$10:D39,D40,I$10:I39,операции!$F$10)&lt;&gt;COUNTIFS(D$10:D39,D40,I$10:I39,операции!$F$9)+COUNTIFS(D$10:D39,D40,I$10:I39,операции!$F$11)),1,0))))</f>
        <v>0</v>
      </c>
      <c r="N40" s="49"/>
      <c r="O40" s="48"/>
      <c r="P40" s="84">
        <f>SUMIFS(БЮДЖЕТ!$V:$V,БЮДЖЕТ!$P:$P,$D40)-IF($N40=операции!$H$11,$O40,0)</f>
        <v>0</v>
      </c>
      <c r="Q40" s="84">
        <f>IF(OR($I40=операции!$F$8,$I40=операции!$F$10),$L40*$P40,IF(OR($I40=операции!$F$9,$I40=операции!$F$11),-$L40*$P40,0))/1000</f>
        <v>0</v>
      </c>
      <c r="R40" s="49"/>
      <c r="S40" s="40"/>
      <c r="T40" s="48">
        <f t="shared" si="2"/>
        <v>0</v>
      </c>
      <c r="U40" s="36"/>
      <c r="V40" s="19"/>
      <c r="W40" s="39"/>
      <c r="X40" s="41"/>
      <c r="Y40" s="36"/>
      <c r="Z40" s="19"/>
      <c r="AA40" s="39"/>
      <c r="AB40" s="41"/>
      <c r="AC40" s="36"/>
      <c r="AD40" s="19"/>
      <c r="AE40" s="39"/>
      <c r="AF40" s="41"/>
      <c r="AG40" s="36"/>
      <c r="AH40" s="1"/>
    </row>
    <row r="41" spans="1:34" x14ac:dyDescent="0.25">
      <c r="A41" s="1"/>
      <c r="B41" s="1"/>
      <c r="C41" s="5" t="str">
        <f t="shared" si="0"/>
        <v/>
      </c>
      <c r="D41" s="19"/>
      <c r="E41" s="22">
        <f>IF(D41="",0,IF(COUNTIF(БЮДЖЕТ!$P:$P,D41)=1,0,1))</f>
        <v>0</v>
      </c>
      <c r="F41" s="19" t="str">
        <f>IF($D41="","",IF(E41=1,"",INDEX(БЮДЖЕТ!$N:$N,SUMIFS(БЮДЖЕТ!$B:$B,БЮДЖЕТ!$P:$P,$D41))))</f>
        <v/>
      </c>
      <c r="G41" s="19" t="str">
        <f>IF($D41="","",IF(E41=1,"",INDEX(БЮДЖЕТ!$X:$X,SUMIFS(БЮДЖЕТ!$B:$B,БЮДЖЕТ!$P:$P,$D41))))</f>
        <v/>
      </c>
      <c r="H41" s="36"/>
      <c r="I41" s="19"/>
      <c r="J41" s="39"/>
      <c r="K41" s="39" t="str">
        <f>IF(J41="","",IF(J41&lt;БЮДЖЕТ!$F$6,БЮДЖЕТ!$F$6,IF(J41&gt;EOMONTH(БЮДЖЕТ!$F$6,0),EOMONTH(БЮДЖЕТ!$F$6,0),J41)))</f>
        <v/>
      </c>
      <c r="L41" s="30">
        <f>IF(OR($I41=операции!$F$8,$I41=операции!$F$10),SUMIFS(р_дни!$J:$J,р_дни!$F:$F,"&gt;="&amp;K41),IF(OR($I41=операции!$F$9,$I41=операции!$F$11),SUMIFS(р_дни!$J:$J,р_дни!$F:$F,"&gt;"&amp;K41),0))</f>
        <v>0</v>
      </c>
      <c r="M41" s="53">
        <f>IF(AND(G41=ФИО!$Q$8,OR(I41=операции!$F$8,I41=операции!$F$10),COUNTIFS(D$10:D40,D41,I$10:I40,операции!$F$8)+COUNTIFS(D$10:D40,D41,I$10:I40,операции!$F$10)&lt;&gt;COUNTIFS(D$10:D40,D41,I$10:I40,операции!$F$9)+COUNTIFS(D$10:D40,D41,I$10:I40,операции!$F$11)),1,IF(AND(G41=ФИО!$Q$8,OR(I41=операции!$F$9,I41=операции!$F$11),COUNTIFS(D$10:D40,D41,I$10:I40,операции!$F$8)+COUNTIFS(D$10:D40,D41,I$10:I40,операции!$F$10)&lt;&gt;COUNTIFS(D$10:D40,D41,I$10:I40,операции!$F$9)+COUNTIFS(D$10:D40,D41,I$10:I40,операции!$F$11)+1),1,IF(AND(G41&lt;&gt;ФИО!$Q$8,G41&lt;&gt;"",OR(I41=операции!$F$8,I41=операции!$F$10),COUNTIFS(D$10:D40,D41,I$10:I40,операции!$F$8)+COUNTIFS(D$10:D40,D41,I$10:I40,операции!$F$10)+1&lt;&gt;COUNTIFS(D$10:D40,D41,I$10:I40,операции!$F$9)+COUNTIFS(D$10:D40,D41,I$10:I40,операции!$F$11)),1,IF(AND(G41&lt;&gt;ФИО!$Q$8,G41&lt;&gt;"",OR(I41=операции!$F$9,I41=операции!$F$11),COUNTIFS(D$10:D40,D41,I$10:I40,операции!$F$8)+COUNTIFS(D$10:D40,D41,I$10:I40,операции!$F$10)&lt;&gt;COUNTIFS(D$10:D40,D41,I$10:I40,операции!$F$9)+COUNTIFS(D$10:D40,D41,I$10:I40,операции!$F$11)),1,0))))</f>
        <v>0</v>
      </c>
      <c r="N41" s="49"/>
      <c r="O41" s="48"/>
      <c r="P41" s="84">
        <f>SUMIFS(БЮДЖЕТ!$V:$V,БЮДЖЕТ!$P:$P,$D41)-IF($N41=операции!$H$11,$O41,0)</f>
        <v>0</v>
      </c>
      <c r="Q41" s="84">
        <f>IF(OR($I41=операции!$F$8,$I41=операции!$F$10),$L41*$P41,IF(OR($I41=операции!$F$9,$I41=операции!$F$11),-$L41*$P41,0))/1000</f>
        <v>0</v>
      </c>
      <c r="R41" s="49"/>
      <c r="S41" s="40"/>
      <c r="T41" s="48">
        <f t="shared" si="2"/>
        <v>0</v>
      </c>
      <c r="U41" s="36"/>
      <c r="V41" s="19"/>
      <c r="W41" s="39"/>
      <c r="X41" s="41"/>
      <c r="Y41" s="36"/>
      <c r="Z41" s="19"/>
      <c r="AA41" s="39"/>
      <c r="AB41" s="41"/>
      <c r="AC41" s="36"/>
      <c r="AD41" s="19"/>
      <c r="AE41" s="39"/>
      <c r="AF41" s="41"/>
      <c r="AG41" s="36"/>
      <c r="AH41" s="1"/>
    </row>
    <row r="42" spans="1:34" x14ac:dyDescent="0.25">
      <c r="A42" s="1"/>
      <c r="B42" s="1"/>
      <c r="C42" s="5" t="str">
        <f t="shared" si="0"/>
        <v/>
      </c>
      <c r="D42" s="19"/>
      <c r="E42" s="22">
        <f>IF(D42="",0,IF(COUNTIF(БЮДЖЕТ!$P:$P,D42)=1,0,1))</f>
        <v>0</v>
      </c>
      <c r="F42" s="19" t="str">
        <f>IF($D42="","",IF(E42=1,"",INDEX(БЮДЖЕТ!$N:$N,SUMIFS(БЮДЖЕТ!$B:$B,БЮДЖЕТ!$P:$P,$D42))))</f>
        <v/>
      </c>
      <c r="G42" s="19" t="str">
        <f>IF($D42="","",IF(E42=1,"",INDEX(БЮДЖЕТ!$X:$X,SUMIFS(БЮДЖЕТ!$B:$B,БЮДЖЕТ!$P:$P,$D42))))</f>
        <v/>
      </c>
      <c r="H42" s="36"/>
      <c r="I42" s="19"/>
      <c r="J42" s="39"/>
      <c r="K42" s="39" t="str">
        <f>IF(J42="","",IF(J42&lt;БЮДЖЕТ!$F$6,БЮДЖЕТ!$F$6,IF(J42&gt;EOMONTH(БЮДЖЕТ!$F$6,0),EOMONTH(БЮДЖЕТ!$F$6,0),J42)))</f>
        <v/>
      </c>
      <c r="L42" s="30">
        <f>IF(OR($I42=операции!$F$8,$I42=операции!$F$10),SUMIFS(р_дни!$J:$J,р_дни!$F:$F,"&gt;="&amp;K42),IF(OR($I42=операции!$F$9,$I42=операции!$F$11),SUMIFS(р_дни!$J:$J,р_дни!$F:$F,"&gt;"&amp;K42),0))</f>
        <v>0</v>
      </c>
      <c r="M42" s="53">
        <f>IF(AND(G42=ФИО!$Q$8,OR(I42=операции!$F$8,I42=операции!$F$10),COUNTIFS(D$10:D41,D42,I$10:I41,операции!$F$8)+COUNTIFS(D$10:D41,D42,I$10:I41,операции!$F$10)&lt;&gt;COUNTIFS(D$10:D41,D42,I$10:I41,операции!$F$9)+COUNTIFS(D$10:D41,D42,I$10:I41,операции!$F$11)),1,IF(AND(G42=ФИО!$Q$8,OR(I42=операции!$F$9,I42=операции!$F$11),COUNTIFS(D$10:D41,D42,I$10:I41,операции!$F$8)+COUNTIFS(D$10:D41,D42,I$10:I41,операции!$F$10)&lt;&gt;COUNTIFS(D$10:D41,D42,I$10:I41,операции!$F$9)+COUNTIFS(D$10:D41,D42,I$10:I41,операции!$F$11)+1),1,IF(AND(G42&lt;&gt;ФИО!$Q$8,G42&lt;&gt;"",OR(I42=операции!$F$8,I42=операции!$F$10),COUNTIFS(D$10:D41,D42,I$10:I41,операции!$F$8)+COUNTIFS(D$10:D41,D42,I$10:I41,операции!$F$10)+1&lt;&gt;COUNTIFS(D$10:D41,D42,I$10:I41,операции!$F$9)+COUNTIFS(D$10:D41,D42,I$10:I41,операции!$F$11)),1,IF(AND(G42&lt;&gt;ФИО!$Q$8,G42&lt;&gt;"",OR(I42=операции!$F$9,I42=операции!$F$11),COUNTIFS(D$10:D41,D42,I$10:I41,операции!$F$8)+COUNTIFS(D$10:D41,D42,I$10:I41,операции!$F$10)&lt;&gt;COUNTIFS(D$10:D41,D42,I$10:I41,операции!$F$9)+COUNTIFS(D$10:D41,D42,I$10:I41,операции!$F$11)),1,0))))</f>
        <v>0</v>
      </c>
      <c r="N42" s="49"/>
      <c r="O42" s="48"/>
      <c r="P42" s="84">
        <f>SUMIFS(БЮДЖЕТ!$V:$V,БЮДЖЕТ!$P:$P,$D42)-IF($N42=операции!$H$11,$O42,0)</f>
        <v>0</v>
      </c>
      <c r="Q42" s="84">
        <f>IF(OR($I42=операции!$F$8,$I42=операции!$F$10),$L42*$P42,IF(OR($I42=операции!$F$9,$I42=операции!$F$11),-$L42*$P42,0))/1000</f>
        <v>0</v>
      </c>
      <c r="R42" s="49"/>
      <c r="S42" s="40"/>
      <c r="T42" s="48">
        <f t="shared" si="2"/>
        <v>0</v>
      </c>
      <c r="U42" s="36"/>
      <c r="V42" s="19"/>
      <c r="W42" s="39"/>
      <c r="X42" s="41"/>
      <c r="Y42" s="36"/>
      <c r="Z42" s="19"/>
      <c r="AA42" s="39"/>
      <c r="AB42" s="41"/>
      <c r="AC42" s="36"/>
      <c r="AD42" s="19"/>
      <c r="AE42" s="39"/>
      <c r="AF42" s="41"/>
      <c r="AG42" s="36"/>
      <c r="AH42" s="1"/>
    </row>
    <row r="43" spans="1:34" x14ac:dyDescent="0.25">
      <c r="A43" s="1"/>
      <c r="B43" s="1"/>
      <c r="C43" s="5" t="str">
        <f t="shared" si="0"/>
        <v/>
      </c>
      <c r="D43" s="19"/>
      <c r="E43" s="22">
        <f>IF(D43="",0,IF(COUNTIF(БЮДЖЕТ!$P:$P,D43)=1,0,1))</f>
        <v>0</v>
      </c>
      <c r="F43" s="19" t="str">
        <f>IF($D43="","",IF(E43=1,"",INDEX(БЮДЖЕТ!$N:$N,SUMIFS(БЮДЖЕТ!$B:$B,БЮДЖЕТ!$P:$P,$D43))))</f>
        <v/>
      </c>
      <c r="G43" s="19" t="str">
        <f>IF($D43="","",IF(E43=1,"",INDEX(БЮДЖЕТ!$X:$X,SUMIFS(БЮДЖЕТ!$B:$B,БЮДЖЕТ!$P:$P,$D43))))</f>
        <v/>
      </c>
      <c r="H43" s="36"/>
      <c r="I43" s="19"/>
      <c r="J43" s="39"/>
      <c r="K43" s="39" t="str">
        <f>IF(J43="","",IF(J43&lt;БЮДЖЕТ!$F$6,БЮДЖЕТ!$F$6,IF(J43&gt;EOMONTH(БЮДЖЕТ!$F$6,0),EOMONTH(БЮДЖЕТ!$F$6,0),J43)))</f>
        <v/>
      </c>
      <c r="L43" s="30">
        <f>IF(OR($I43=операции!$F$8,$I43=операции!$F$10),SUMIFS(р_дни!$J:$J,р_дни!$F:$F,"&gt;="&amp;K43),IF(OR($I43=операции!$F$9,$I43=операции!$F$11),SUMIFS(р_дни!$J:$J,р_дни!$F:$F,"&gt;"&amp;K43),0))</f>
        <v>0</v>
      </c>
      <c r="M43" s="53">
        <f>IF(AND(G43=ФИО!$Q$8,OR(I43=операции!$F$8,I43=операции!$F$10),COUNTIFS(D$10:D42,D43,I$10:I42,операции!$F$8)+COUNTIFS(D$10:D42,D43,I$10:I42,операции!$F$10)&lt;&gt;COUNTIFS(D$10:D42,D43,I$10:I42,операции!$F$9)+COUNTIFS(D$10:D42,D43,I$10:I42,операции!$F$11)),1,IF(AND(G43=ФИО!$Q$8,OR(I43=операции!$F$9,I43=операции!$F$11),COUNTIFS(D$10:D42,D43,I$10:I42,операции!$F$8)+COUNTIFS(D$10:D42,D43,I$10:I42,операции!$F$10)&lt;&gt;COUNTIFS(D$10:D42,D43,I$10:I42,операции!$F$9)+COUNTIFS(D$10:D42,D43,I$10:I42,операции!$F$11)+1),1,IF(AND(G43&lt;&gt;ФИО!$Q$8,G43&lt;&gt;"",OR(I43=операции!$F$8,I43=операции!$F$10),COUNTIFS(D$10:D42,D43,I$10:I42,операции!$F$8)+COUNTIFS(D$10:D42,D43,I$10:I42,операции!$F$10)+1&lt;&gt;COUNTIFS(D$10:D42,D43,I$10:I42,операции!$F$9)+COUNTIFS(D$10:D42,D43,I$10:I42,операции!$F$11)),1,IF(AND(G43&lt;&gt;ФИО!$Q$8,G43&lt;&gt;"",OR(I43=операции!$F$9,I43=операции!$F$11),COUNTIFS(D$10:D42,D43,I$10:I42,операции!$F$8)+COUNTIFS(D$10:D42,D43,I$10:I42,операции!$F$10)&lt;&gt;COUNTIFS(D$10:D42,D43,I$10:I42,операции!$F$9)+COUNTIFS(D$10:D42,D43,I$10:I42,операции!$F$11)),1,0))))</f>
        <v>0</v>
      </c>
      <c r="N43" s="49"/>
      <c r="O43" s="48"/>
      <c r="P43" s="84">
        <f>SUMIFS(БЮДЖЕТ!$V:$V,БЮДЖЕТ!$P:$P,$D43)-IF($N43=операции!$H$11,$O43,0)</f>
        <v>0</v>
      </c>
      <c r="Q43" s="84">
        <f>IF(OR($I43=операции!$F$8,$I43=операции!$F$10),$L43*$P43,IF(OR($I43=операции!$F$9,$I43=операции!$F$11),-$L43*$P43,0))/1000</f>
        <v>0</v>
      </c>
      <c r="R43" s="49"/>
      <c r="S43" s="40"/>
      <c r="T43" s="48">
        <f t="shared" si="2"/>
        <v>0</v>
      </c>
      <c r="U43" s="36"/>
      <c r="V43" s="19"/>
      <c r="W43" s="39"/>
      <c r="X43" s="41"/>
      <c r="Y43" s="36"/>
      <c r="Z43" s="19"/>
      <c r="AA43" s="39"/>
      <c r="AB43" s="41"/>
      <c r="AC43" s="36"/>
      <c r="AD43" s="19"/>
      <c r="AE43" s="39"/>
      <c r="AF43" s="41"/>
      <c r="AG43" s="36"/>
      <c r="AH43" s="1"/>
    </row>
    <row r="44" spans="1:34" x14ac:dyDescent="0.25">
      <c r="A44" s="1"/>
      <c r="B44" s="1"/>
      <c r="C44" s="5" t="str">
        <f t="shared" si="0"/>
        <v/>
      </c>
      <c r="D44" s="19"/>
      <c r="E44" s="22">
        <f>IF(D44="",0,IF(COUNTIF(БЮДЖЕТ!$P:$P,D44)=1,0,1))</f>
        <v>0</v>
      </c>
      <c r="F44" s="19" t="str">
        <f>IF($D44="","",IF(E44=1,"",INDEX(БЮДЖЕТ!$N:$N,SUMIFS(БЮДЖЕТ!$B:$B,БЮДЖЕТ!$P:$P,$D44))))</f>
        <v/>
      </c>
      <c r="G44" s="19" t="str">
        <f>IF($D44="","",IF(E44=1,"",INDEX(БЮДЖЕТ!$X:$X,SUMIFS(БЮДЖЕТ!$B:$B,БЮДЖЕТ!$P:$P,$D44))))</f>
        <v/>
      </c>
      <c r="H44" s="36"/>
      <c r="I44" s="19"/>
      <c r="J44" s="39"/>
      <c r="K44" s="39" t="str">
        <f>IF(J44="","",IF(J44&lt;БЮДЖЕТ!$F$6,БЮДЖЕТ!$F$6,IF(J44&gt;EOMONTH(БЮДЖЕТ!$F$6,0),EOMONTH(БЮДЖЕТ!$F$6,0),J44)))</f>
        <v/>
      </c>
      <c r="L44" s="30">
        <f>IF(OR($I44=операции!$F$8,$I44=операции!$F$10),SUMIFS(р_дни!$J:$J,р_дни!$F:$F,"&gt;="&amp;K44),IF(OR($I44=операции!$F$9,$I44=операции!$F$11),SUMIFS(р_дни!$J:$J,р_дни!$F:$F,"&gt;"&amp;K44),0))</f>
        <v>0</v>
      </c>
      <c r="M44" s="53">
        <f>IF(AND(G44=ФИО!$Q$8,OR(I44=операции!$F$8,I44=операции!$F$10),COUNTIFS(D$10:D43,D44,I$10:I43,операции!$F$8)+COUNTIFS(D$10:D43,D44,I$10:I43,операции!$F$10)&lt;&gt;COUNTIFS(D$10:D43,D44,I$10:I43,операции!$F$9)+COUNTIFS(D$10:D43,D44,I$10:I43,операции!$F$11)),1,IF(AND(G44=ФИО!$Q$8,OR(I44=операции!$F$9,I44=операции!$F$11),COUNTIFS(D$10:D43,D44,I$10:I43,операции!$F$8)+COUNTIFS(D$10:D43,D44,I$10:I43,операции!$F$10)&lt;&gt;COUNTIFS(D$10:D43,D44,I$10:I43,операции!$F$9)+COUNTIFS(D$10:D43,D44,I$10:I43,операции!$F$11)+1),1,IF(AND(G44&lt;&gt;ФИО!$Q$8,G44&lt;&gt;"",OR(I44=операции!$F$8,I44=операции!$F$10),COUNTIFS(D$10:D43,D44,I$10:I43,операции!$F$8)+COUNTIFS(D$10:D43,D44,I$10:I43,операции!$F$10)+1&lt;&gt;COUNTIFS(D$10:D43,D44,I$10:I43,операции!$F$9)+COUNTIFS(D$10:D43,D44,I$10:I43,операции!$F$11)),1,IF(AND(G44&lt;&gt;ФИО!$Q$8,G44&lt;&gt;"",OR(I44=операции!$F$9,I44=операции!$F$11),COUNTIFS(D$10:D43,D44,I$10:I43,операции!$F$8)+COUNTIFS(D$10:D43,D44,I$10:I43,операции!$F$10)&lt;&gt;COUNTIFS(D$10:D43,D44,I$10:I43,операции!$F$9)+COUNTIFS(D$10:D43,D44,I$10:I43,операции!$F$11)),1,0))))</f>
        <v>0</v>
      </c>
      <c r="N44" s="49"/>
      <c r="O44" s="48"/>
      <c r="P44" s="84">
        <f>SUMIFS(БЮДЖЕТ!$V:$V,БЮДЖЕТ!$P:$P,$D44)-IF($N44=операции!$H$11,$O44,0)</f>
        <v>0</v>
      </c>
      <c r="Q44" s="84">
        <f>IF(OR($I44=операции!$F$8,$I44=операции!$F$10),$L44*$P44,IF(OR($I44=операции!$F$9,$I44=операции!$F$11),-$L44*$P44,0))/1000</f>
        <v>0</v>
      </c>
      <c r="R44" s="49"/>
      <c r="S44" s="40"/>
      <c r="T44" s="48">
        <f t="shared" si="2"/>
        <v>0</v>
      </c>
      <c r="U44" s="36"/>
      <c r="V44" s="19"/>
      <c r="W44" s="39"/>
      <c r="X44" s="41"/>
      <c r="Y44" s="36"/>
      <c r="Z44" s="19"/>
      <c r="AA44" s="39"/>
      <c r="AB44" s="41"/>
      <c r="AC44" s="36"/>
      <c r="AD44" s="19"/>
      <c r="AE44" s="39"/>
      <c r="AF44" s="41"/>
      <c r="AG44" s="36"/>
      <c r="AH44" s="1"/>
    </row>
    <row r="45" spans="1:34" x14ac:dyDescent="0.25">
      <c r="A45" s="1"/>
      <c r="B45" s="1"/>
      <c r="C45" s="5" t="str">
        <f t="shared" si="0"/>
        <v/>
      </c>
      <c r="D45" s="19"/>
      <c r="E45" s="22">
        <f>IF(D45="",0,IF(COUNTIF(БЮДЖЕТ!$P:$P,D45)=1,0,1))</f>
        <v>0</v>
      </c>
      <c r="F45" s="19" t="str">
        <f>IF($D45="","",IF(E45=1,"",INDEX(БЮДЖЕТ!$N:$N,SUMIFS(БЮДЖЕТ!$B:$B,БЮДЖЕТ!$P:$P,$D45))))</f>
        <v/>
      </c>
      <c r="G45" s="19" t="str">
        <f>IF($D45="","",IF(E45=1,"",INDEX(БЮДЖЕТ!$X:$X,SUMIFS(БЮДЖЕТ!$B:$B,БЮДЖЕТ!$P:$P,$D45))))</f>
        <v/>
      </c>
      <c r="H45" s="36"/>
      <c r="I45" s="19"/>
      <c r="J45" s="39"/>
      <c r="K45" s="39" t="str">
        <f>IF(J45="","",IF(J45&lt;БЮДЖЕТ!$F$6,БЮДЖЕТ!$F$6,IF(J45&gt;EOMONTH(БЮДЖЕТ!$F$6,0),EOMONTH(БЮДЖЕТ!$F$6,0),J45)))</f>
        <v/>
      </c>
      <c r="L45" s="30">
        <f>IF(OR($I45=операции!$F$8,$I45=операции!$F$10),SUMIFS(р_дни!$J:$J,р_дни!$F:$F,"&gt;="&amp;K45),IF(OR($I45=операции!$F$9,$I45=операции!$F$11),SUMIFS(р_дни!$J:$J,р_дни!$F:$F,"&gt;"&amp;K45),0))</f>
        <v>0</v>
      </c>
      <c r="M45" s="53">
        <f>IF(AND(G45=ФИО!$Q$8,OR(I45=операции!$F$8,I45=операции!$F$10),COUNTIFS(D$10:D44,D45,I$10:I44,операции!$F$8)+COUNTIFS(D$10:D44,D45,I$10:I44,операции!$F$10)&lt;&gt;COUNTIFS(D$10:D44,D45,I$10:I44,операции!$F$9)+COUNTIFS(D$10:D44,D45,I$10:I44,операции!$F$11)),1,IF(AND(G45=ФИО!$Q$8,OR(I45=операции!$F$9,I45=операции!$F$11),COUNTIFS(D$10:D44,D45,I$10:I44,операции!$F$8)+COUNTIFS(D$10:D44,D45,I$10:I44,операции!$F$10)&lt;&gt;COUNTIFS(D$10:D44,D45,I$10:I44,операции!$F$9)+COUNTIFS(D$10:D44,D45,I$10:I44,операции!$F$11)+1),1,IF(AND(G45&lt;&gt;ФИО!$Q$8,G45&lt;&gt;"",OR(I45=операции!$F$8,I45=операции!$F$10),COUNTIFS(D$10:D44,D45,I$10:I44,операции!$F$8)+COUNTIFS(D$10:D44,D45,I$10:I44,операции!$F$10)+1&lt;&gt;COUNTIFS(D$10:D44,D45,I$10:I44,операции!$F$9)+COUNTIFS(D$10:D44,D45,I$10:I44,операции!$F$11)),1,IF(AND(G45&lt;&gt;ФИО!$Q$8,G45&lt;&gt;"",OR(I45=операции!$F$9,I45=операции!$F$11),COUNTIFS(D$10:D44,D45,I$10:I44,операции!$F$8)+COUNTIFS(D$10:D44,D45,I$10:I44,операции!$F$10)&lt;&gt;COUNTIFS(D$10:D44,D45,I$10:I44,операции!$F$9)+COUNTIFS(D$10:D44,D45,I$10:I44,операции!$F$11)),1,0))))</f>
        <v>0</v>
      </c>
      <c r="N45" s="49"/>
      <c r="O45" s="48"/>
      <c r="P45" s="84">
        <f>SUMIFS(БЮДЖЕТ!$V:$V,БЮДЖЕТ!$P:$P,$D45)-IF($N45=операции!$H$11,$O45,0)</f>
        <v>0</v>
      </c>
      <c r="Q45" s="84">
        <f>IF(OR($I45=операции!$F$8,$I45=операции!$F$10),$L45*$P45,IF(OR($I45=операции!$F$9,$I45=операции!$F$11),-$L45*$P45,0))/1000</f>
        <v>0</v>
      </c>
      <c r="R45" s="49"/>
      <c r="S45" s="40"/>
      <c r="T45" s="48">
        <f t="shared" si="2"/>
        <v>0</v>
      </c>
      <c r="U45" s="36"/>
      <c r="V45" s="19"/>
      <c r="W45" s="39"/>
      <c r="X45" s="41"/>
      <c r="Y45" s="36"/>
      <c r="Z45" s="19"/>
      <c r="AA45" s="39"/>
      <c r="AB45" s="41"/>
      <c r="AC45" s="36"/>
      <c r="AD45" s="19"/>
      <c r="AE45" s="39"/>
      <c r="AF45" s="41"/>
      <c r="AG45" s="36"/>
      <c r="AH45" s="1"/>
    </row>
    <row r="46" spans="1:34" x14ac:dyDescent="0.25">
      <c r="A46" s="1"/>
      <c r="B46" s="1"/>
      <c r="C46" s="5" t="str">
        <f t="shared" si="0"/>
        <v/>
      </c>
      <c r="D46" s="19"/>
      <c r="E46" s="22">
        <f>IF(D46="",0,IF(COUNTIF(БЮДЖЕТ!$P:$P,D46)=1,0,1))</f>
        <v>0</v>
      </c>
      <c r="F46" s="19" t="str">
        <f>IF($D46="","",IF(E46=1,"",INDEX(БЮДЖЕТ!$N:$N,SUMIFS(БЮДЖЕТ!$B:$B,БЮДЖЕТ!$P:$P,$D46))))</f>
        <v/>
      </c>
      <c r="G46" s="19" t="str">
        <f>IF($D46="","",IF(E46=1,"",INDEX(БЮДЖЕТ!$X:$X,SUMIFS(БЮДЖЕТ!$B:$B,БЮДЖЕТ!$P:$P,$D46))))</f>
        <v/>
      </c>
      <c r="H46" s="36"/>
      <c r="I46" s="19"/>
      <c r="J46" s="39"/>
      <c r="K46" s="39" t="str">
        <f>IF(J46="","",IF(J46&lt;БЮДЖЕТ!$F$6,БЮДЖЕТ!$F$6,IF(J46&gt;EOMONTH(БЮДЖЕТ!$F$6,0),EOMONTH(БЮДЖЕТ!$F$6,0),J46)))</f>
        <v/>
      </c>
      <c r="L46" s="30">
        <f>IF(OR($I46=операции!$F$8,$I46=операции!$F$10),SUMIFS(р_дни!$J:$J,р_дни!$F:$F,"&gt;="&amp;K46),IF(OR($I46=операции!$F$9,$I46=операции!$F$11),SUMIFS(р_дни!$J:$J,р_дни!$F:$F,"&gt;"&amp;K46),0))</f>
        <v>0</v>
      </c>
      <c r="M46" s="53">
        <f>IF(AND(G46=ФИО!$Q$8,OR(I46=операции!$F$8,I46=операции!$F$10),COUNTIFS(D$10:D45,D46,I$10:I45,операции!$F$8)+COUNTIFS(D$10:D45,D46,I$10:I45,операции!$F$10)&lt;&gt;COUNTIFS(D$10:D45,D46,I$10:I45,операции!$F$9)+COUNTIFS(D$10:D45,D46,I$10:I45,операции!$F$11)),1,IF(AND(G46=ФИО!$Q$8,OR(I46=операции!$F$9,I46=операции!$F$11),COUNTIFS(D$10:D45,D46,I$10:I45,операции!$F$8)+COUNTIFS(D$10:D45,D46,I$10:I45,операции!$F$10)&lt;&gt;COUNTIFS(D$10:D45,D46,I$10:I45,операции!$F$9)+COUNTIFS(D$10:D45,D46,I$10:I45,операции!$F$11)+1),1,IF(AND(G46&lt;&gt;ФИО!$Q$8,G46&lt;&gt;"",OR(I46=операции!$F$8,I46=операции!$F$10),COUNTIFS(D$10:D45,D46,I$10:I45,операции!$F$8)+COUNTIFS(D$10:D45,D46,I$10:I45,операции!$F$10)+1&lt;&gt;COUNTIFS(D$10:D45,D46,I$10:I45,операции!$F$9)+COUNTIFS(D$10:D45,D46,I$10:I45,операции!$F$11)),1,IF(AND(G46&lt;&gt;ФИО!$Q$8,G46&lt;&gt;"",OR(I46=операции!$F$9,I46=операции!$F$11),COUNTIFS(D$10:D45,D46,I$10:I45,операции!$F$8)+COUNTIFS(D$10:D45,D46,I$10:I45,операции!$F$10)&lt;&gt;COUNTIFS(D$10:D45,D46,I$10:I45,операции!$F$9)+COUNTIFS(D$10:D45,D46,I$10:I45,операции!$F$11)),1,0))))</f>
        <v>0</v>
      </c>
      <c r="N46" s="49"/>
      <c r="O46" s="48"/>
      <c r="P46" s="84">
        <f>SUMIFS(БЮДЖЕТ!$V:$V,БЮДЖЕТ!$P:$P,$D46)-IF($N46=операции!$H$11,$O46,0)</f>
        <v>0</v>
      </c>
      <c r="Q46" s="84">
        <f>IF(OR($I46=операции!$F$8,$I46=операции!$F$10),$L46*$P46,IF(OR($I46=операции!$F$9,$I46=операции!$F$11),-$L46*$P46,0))/1000</f>
        <v>0</v>
      </c>
      <c r="R46" s="49"/>
      <c r="S46" s="40"/>
      <c r="T46" s="48">
        <f t="shared" si="2"/>
        <v>0</v>
      </c>
      <c r="U46" s="36"/>
      <c r="V46" s="19"/>
      <c r="W46" s="39"/>
      <c r="X46" s="41"/>
      <c r="Y46" s="36"/>
      <c r="Z46" s="19"/>
      <c r="AA46" s="39"/>
      <c r="AB46" s="41"/>
      <c r="AC46" s="36"/>
      <c r="AD46" s="19"/>
      <c r="AE46" s="39"/>
      <c r="AF46" s="41"/>
      <c r="AG46" s="36"/>
      <c r="AH46" s="1"/>
    </row>
    <row r="47" spans="1:34" x14ac:dyDescent="0.25">
      <c r="A47" s="1"/>
      <c r="B47" s="1"/>
      <c r="C47" s="5" t="str">
        <f t="shared" si="0"/>
        <v/>
      </c>
      <c r="D47" s="19"/>
      <c r="E47" s="22">
        <f>IF(D47="",0,IF(COUNTIF(БЮДЖЕТ!$P:$P,D47)=1,0,1))</f>
        <v>0</v>
      </c>
      <c r="F47" s="19" t="str">
        <f>IF($D47="","",IF(E47=1,"",INDEX(БЮДЖЕТ!$N:$N,SUMIFS(БЮДЖЕТ!$B:$B,БЮДЖЕТ!$P:$P,$D47))))</f>
        <v/>
      </c>
      <c r="G47" s="19" t="str">
        <f>IF($D47="","",IF(E47=1,"",INDEX(БЮДЖЕТ!$X:$X,SUMIFS(БЮДЖЕТ!$B:$B,БЮДЖЕТ!$P:$P,$D47))))</f>
        <v/>
      </c>
      <c r="H47" s="36"/>
      <c r="I47" s="19"/>
      <c r="J47" s="39"/>
      <c r="K47" s="39" t="str">
        <f>IF(J47="","",IF(J47&lt;БЮДЖЕТ!$F$6,БЮДЖЕТ!$F$6,IF(J47&gt;EOMONTH(БЮДЖЕТ!$F$6,0),EOMONTH(БЮДЖЕТ!$F$6,0),J47)))</f>
        <v/>
      </c>
      <c r="L47" s="30">
        <f>IF(OR($I47=операции!$F$8,$I47=операции!$F$10),SUMIFS(р_дни!$J:$J,р_дни!$F:$F,"&gt;="&amp;K47),IF(OR($I47=операции!$F$9,$I47=операции!$F$11),SUMIFS(р_дни!$J:$J,р_дни!$F:$F,"&gt;"&amp;K47),0))</f>
        <v>0</v>
      </c>
      <c r="M47" s="53">
        <f>IF(AND(G47=ФИО!$Q$8,OR(I47=операции!$F$8,I47=операции!$F$10),COUNTIFS(D$10:D46,D47,I$10:I46,операции!$F$8)+COUNTIFS(D$10:D46,D47,I$10:I46,операции!$F$10)&lt;&gt;COUNTIFS(D$10:D46,D47,I$10:I46,операции!$F$9)+COUNTIFS(D$10:D46,D47,I$10:I46,операции!$F$11)),1,IF(AND(G47=ФИО!$Q$8,OR(I47=операции!$F$9,I47=операции!$F$11),COUNTIFS(D$10:D46,D47,I$10:I46,операции!$F$8)+COUNTIFS(D$10:D46,D47,I$10:I46,операции!$F$10)&lt;&gt;COUNTIFS(D$10:D46,D47,I$10:I46,операции!$F$9)+COUNTIFS(D$10:D46,D47,I$10:I46,операции!$F$11)+1),1,IF(AND(G47&lt;&gt;ФИО!$Q$8,G47&lt;&gt;"",OR(I47=операции!$F$8,I47=операции!$F$10),COUNTIFS(D$10:D46,D47,I$10:I46,операции!$F$8)+COUNTIFS(D$10:D46,D47,I$10:I46,операции!$F$10)+1&lt;&gt;COUNTIFS(D$10:D46,D47,I$10:I46,операции!$F$9)+COUNTIFS(D$10:D46,D47,I$10:I46,операции!$F$11)),1,IF(AND(G47&lt;&gt;ФИО!$Q$8,G47&lt;&gt;"",OR(I47=операции!$F$9,I47=операции!$F$11),COUNTIFS(D$10:D46,D47,I$10:I46,операции!$F$8)+COUNTIFS(D$10:D46,D47,I$10:I46,операции!$F$10)&lt;&gt;COUNTIFS(D$10:D46,D47,I$10:I46,операции!$F$9)+COUNTIFS(D$10:D46,D47,I$10:I46,операции!$F$11)),1,0))))</f>
        <v>0</v>
      </c>
      <c r="N47" s="49"/>
      <c r="O47" s="48"/>
      <c r="P47" s="84">
        <f>SUMIFS(БЮДЖЕТ!$V:$V,БЮДЖЕТ!$P:$P,$D47)-IF($N47=операции!$H$11,$O47,0)</f>
        <v>0</v>
      </c>
      <c r="Q47" s="84">
        <f>IF(OR($I47=операции!$F$8,$I47=операции!$F$10),$L47*$P47,IF(OR($I47=операции!$F$9,$I47=операции!$F$11),-$L47*$P47,0))/1000</f>
        <v>0</v>
      </c>
      <c r="R47" s="49"/>
      <c r="S47" s="40"/>
      <c r="T47" s="48">
        <f t="shared" si="2"/>
        <v>0</v>
      </c>
      <c r="U47" s="36"/>
      <c r="V47" s="19"/>
      <c r="W47" s="39"/>
      <c r="X47" s="41"/>
      <c r="Y47" s="36"/>
      <c r="Z47" s="19"/>
      <c r="AA47" s="39"/>
      <c r="AB47" s="41"/>
      <c r="AC47" s="36"/>
      <c r="AD47" s="19"/>
      <c r="AE47" s="39"/>
      <c r="AF47" s="41"/>
      <c r="AG47" s="36"/>
      <c r="AH47" s="1"/>
    </row>
    <row r="48" spans="1:34" x14ac:dyDescent="0.25">
      <c r="A48" s="1"/>
      <c r="B48" s="1"/>
      <c r="C48" s="5" t="str">
        <f t="shared" si="0"/>
        <v/>
      </c>
      <c r="D48" s="19"/>
      <c r="E48" s="22">
        <f>IF(D48="",0,IF(COUNTIF(БЮДЖЕТ!$P:$P,D48)=1,0,1))</f>
        <v>0</v>
      </c>
      <c r="F48" s="19" t="str">
        <f>IF($D48="","",IF(E48=1,"",INDEX(БЮДЖЕТ!$N:$N,SUMIFS(БЮДЖЕТ!$B:$B,БЮДЖЕТ!$P:$P,$D48))))</f>
        <v/>
      </c>
      <c r="G48" s="19" t="str">
        <f>IF($D48="","",IF(E48=1,"",INDEX(БЮДЖЕТ!$X:$X,SUMIFS(БЮДЖЕТ!$B:$B,БЮДЖЕТ!$P:$P,$D48))))</f>
        <v/>
      </c>
      <c r="H48" s="36"/>
      <c r="I48" s="19"/>
      <c r="J48" s="39"/>
      <c r="K48" s="39" t="str">
        <f>IF(J48="","",IF(J48&lt;БЮДЖЕТ!$F$6,БЮДЖЕТ!$F$6,IF(J48&gt;EOMONTH(БЮДЖЕТ!$F$6,0),EOMONTH(БЮДЖЕТ!$F$6,0),J48)))</f>
        <v/>
      </c>
      <c r="L48" s="30">
        <f>IF(OR($I48=операции!$F$8,$I48=операции!$F$10),SUMIFS(р_дни!$J:$J,р_дни!$F:$F,"&gt;="&amp;K48),IF(OR($I48=операции!$F$9,$I48=операции!$F$11),SUMIFS(р_дни!$J:$J,р_дни!$F:$F,"&gt;"&amp;K48),0))</f>
        <v>0</v>
      </c>
      <c r="M48" s="53">
        <f>IF(AND(G48=ФИО!$Q$8,OR(I48=операции!$F$8,I48=операции!$F$10),COUNTIFS(D$10:D47,D48,I$10:I47,операции!$F$8)+COUNTIFS(D$10:D47,D48,I$10:I47,операции!$F$10)&lt;&gt;COUNTIFS(D$10:D47,D48,I$10:I47,операции!$F$9)+COUNTIFS(D$10:D47,D48,I$10:I47,операции!$F$11)),1,IF(AND(G48=ФИО!$Q$8,OR(I48=операции!$F$9,I48=операции!$F$11),COUNTIFS(D$10:D47,D48,I$10:I47,операции!$F$8)+COUNTIFS(D$10:D47,D48,I$10:I47,операции!$F$10)&lt;&gt;COUNTIFS(D$10:D47,D48,I$10:I47,операции!$F$9)+COUNTIFS(D$10:D47,D48,I$10:I47,операции!$F$11)+1),1,IF(AND(G48&lt;&gt;ФИО!$Q$8,G48&lt;&gt;"",OR(I48=операции!$F$8,I48=операции!$F$10),COUNTIFS(D$10:D47,D48,I$10:I47,операции!$F$8)+COUNTIFS(D$10:D47,D48,I$10:I47,операции!$F$10)+1&lt;&gt;COUNTIFS(D$10:D47,D48,I$10:I47,операции!$F$9)+COUNTIFS(D$10:D47,D48,I$10:I47,операции!$F$11)),1,IF(AND(G48&lt;&gt;ФИО!$Q$8,G48&lt;&gt;"",OR(I48=операции!$F$9,I48=операции!$F$11),COUNTIFS(D$10:D47,D48,I$10:I47,операции!$F$8)+COUNTIFS(D$10:D47,D48,I$10:I47,операции!$F$10)&lt;&gt;COUNTIFS(D$10:D47,D48,I$10:I47,операции!$F$9)+COUNTIFS(D$10:D47,D48,I$10:I47,операции!$F$11)),1,0))))</f>
        <v>0</v>
      </c>
      <c r="N48" s="49"/>
      <c r="O48" s="48"/>
      <c r="P48" s="84">
        <f>SUMIFS(БЮДЖЕТ!$V:$V,БЮДЖЕТ!$P:$P,$D48)-IF($N48=операции!$H$11,$O48,0)</f>
        <v>0</v>
      </c>
      <c r="Q48" s="84">
        <f>IF(OR($I48=операции!$F$8,$I48=операции!$F$10),$L48*$P48,IF(OR($I48=операции!$F$9,$I48=операции!$F$11),-$L48*$P48,0))/1000</f>
        <v>0</v>
      </c>
      <c r="R48" s="49"/>
      <c r="S48" s="40"/>
      <c r="T48" s="48">
        <f t="shared" si="2"/>
        <v>0</v>
      </c>
      <c r="U48" s="36"/>
      <c r="V48" s="19"/>
      <c r="W48" s="39"/>
      <c r="X48" s="41"/>
      <c r="Y48" s="36"/>
      <c r="Z48" s="19"/>
      <c r="AA48" s="39"/>
      <c r="AB48" s="41"/>
      <c r="AC48" s="36"/>
      <c r="AD48" s="19"/>
      <c r="AE48" s="39"/>
      <c r="AF48" s="41"/>
      <c r="AG48" s="36"/>
      <c r="AH48" s="1"/>
    </row>
    <row r="49" spans="1:34" x14ac:dyDescent="0.25">
      <c r="A49" s="1"/>
      <c r="B49" s="1"/>
      <c r="C49" s="5" t="str">
        <f t="shared" si="0"/>
        <v/>
      </c>
      <c r="D49" s="19"/>
      <c r="E49" s="22">
        <f>IF(D49="",0,IF(COUNTIF(БЮДЖЕТ!$P:$P,D49)=1,0,1))</f>
        <v>0</v>
      </c>
      <c r="F49" s="19" t="str">
        <f>IF($D49="","",IF(E49=1,"",INDEX(БЮДЖЕТ!$N:$N,SUMIFS(БЮДЖЕТ!$B:$B,БЮДЖЕТ!$P:$P,$D49))))</f>
        <v/>
      </c>
      <c r="G49" s="19" t="str">
        <f>IF($D49="","",IF(E49=1,"",INDEX(БЮДЖЕТ!$X:$X,SUMIFS(БЮДЖЕТ!$B:$B,БЮДЖЕТ!$P:$P,$D49))))</f>
        <v/>
      </c>
      <c r="H49" s="36"/>
      <c r="I49" s="19"/>
      <c r="J49" s="39"/>
      <c r="K49" s="39" t="str">
        <f>IF(J49="","",IF(J49&lt;БЮДЖЕТ!$F$6,БЮДЖЕТ!$F$6,IF(J49&gt;EOMONTH(БЮДЖЕТ!$F$6,0),EOMONTH(БЮДЖЕТ!$F$6,0),J49)))</f>
        <v/>
      </c>
      <c r="L49" s="30">
        <f>IF(OR($I49=операции!$F$8,$I49=операции!$F$10),SUMIFS(р_дни!$J:$J,р_дни!$F:$F,"&gt;="&amp;K49),IF(OR($I49=операции!$F$9,$I49=операции!$F$11),SUMIFS(р_дни!$J:$J,р_дни!$F:$F,"&gt;"&amp;K49),0))</f>
        <v>0</v>
      </c>
      <c r="M49" s="53">
        <f>IF(AND(G49=ФИО!$Q$8,OR(I49=операции!$F$8,I49=операции!$F$10),COUNTIFS(D$10:D48,D49,I$10:I48,операции!$F$8)+COUNTIFS(D$10:D48,D49,I$10:I48,операции!$F$10)&lt;&gt;COUNTIFS(D$10:D48,D49,I$10:I48,операции!$F$9)+COUNTIFS(D$10:D48,D49,I$10:I48,операции!$F$11)),1,IF(AND(G49=ФИО!$Q$8,OR(I49=операции!$F$9,I49=операции!$F$11),COUNTIFS(D$10:D48,D49,I$10:I48,операции!$F$8)+COUNTIFS(D$10:D48,D49,I$10:I48,операции!$F$10)&lt;&gt;COUNTIFS(D$10:D48,D49,I$10:I48,операции!$F$9)+COUNTIFS(D$10:D48,D49,I$10:I48,операции!$F$11)+1),1,IF(AND(G49&lt;&gt;ФИО!$Q$8,G49&lt;&gt;"",OR(I49=операции!$F$8,I49=операции!$F$10),COUNTIFS(D$10:D48,D49,I$10:I48,операции!$F$8)+COUNTIFS(D$10:D48,D49,I$10:I48,операции!$F$10)+1&lt;&gt;COUNTIFS(D$10:D48,D49,I$10:I48,операции!$F$9)+COUNTIFS(D$10:D48,D49,I$10:I48,операции!$F$11)),1,IF(AND(G49&lt;&gt;ФИО!$Q$8,G49&lt;&gt;"",OR(I49=операции!$F$9,I49=операции!$F$11),COUNTIFS(D$10:D48,D49,I$10:I48,операции!$F$8)+COUNTIFS(D$10:D48,D49,I$10:I48,операции!$F$10)&lt;&gt;COUNTIFS(D$10:D48,D49,I$10:I48,операции!$F$9)+COUNTIFS(D$10:D48,D49,I$10:I48,операции!$F$11)),1,0))))</f>
        <v>0</v>
      </c>
      <c r="N49" s="49"/>
      <c r="O49" s="48"/>
      <c r="P49" s="84">
        <f>SUMIFS(БЮДЖЕТ!$V:$V,БЮДЖЕТ!$P:$P,$D49)-IF($N49=операции!$H$11,$O49,0)</f>
        <v>0</v>
      </c>
      <c r="Q49" s="84">
        <f>IF(OR($I49=операции!$F$8,$I49=операции!$F$10),$L49*$P49,IF(OR($I49=операции!$F$9,$I49=операции!$F$11),-$L49*$P49,0))/1000</f>
        <v>0</v>
      </c>
      <c r="R49" s="49"/>
      <c r="S49" s="40"/>
      <c r="T49" s="48">
        <f t="shared" si="2"/>
        <v>0</v>
      </c>
      <c r="U49" s="36"/>
      <c r="V49" s="19"/>
      <c r="W49" s="39"/>
      <c r="X49" s="41"/>
      <c r="Y49" s="36"/>
      <c r="Z49" s="19"/>
      <c r="AA49" s="39"/>
      <c r="AB49" s="41"/>
      <c r="AC49" s="36"/>
      <c r="AD49" s="19"/>
      <c r="AE49" s="39"/>
      <c r="AF49" s="41"/>
      <c r="AG49" s="36"/>
      <c r="AH49" s="1"/>
    </row>
    <row r="50" spans="1:34" x14ac:dyDescent="0.25">
      <c r="A50" s="1"/>
      <c r="B50" s="1"/>
      <c r="C50" s="5" t="str">
        <f t="shared" si="0"/>
        <v/>
      </c>
      <c r="D50" s="19"/>
      <c r="E50" s="22">
        <f>IF(D50="",0,IF(COUNTIF(БЮДЖЕТ!$P:$P,D50)=1,0,1))</f>
        <v>0</v>
      </c>
      <c r="F50" s="19" t="str">
        <f>IF($D50="","",IF(E50=1,"",INDEX(БЮДЖЕТ!$N:$N,SUMIFS(БЮДЖЕТ!$B:$B,БЮДЖЕТ!$P:$P,$D50))))</f>
        <v/>
      </c>
      <c r="G50" s="19" t="str">
        <f>IF($D50="","",IF(E50=1,"",INDEX(БЮДЖЕТ!$X:$X,SUMIFS(БЮДЖЕТ!$B:$B,БЮДЖЕТ!$P:$P,$D50))))</f>
        <v/>
      </c>
      <c r="H50" s="36"/>
      <c r="I50" s="19"/>
      <c r="J50" s="39"/>
      <c r="K50" s="39" t="str">
        <f>IF(J50="","",IF(J50&lt;БЮДЖЕТ!$F$6,БЮДЖЕТ!$F$6,IF(J50&gt;EOMONTH(БЮДЖЕТ!$F$6,0),EOMONTH(БЮДЖЕТ!$F$6,0),J50)))</f>
        <v/>
      </c>
      <c r="L50" s="30">
        <f>IF(OR($I50=операции!$F$8,$I50=операции!$F$10),SUMIFS(р_дни!$J:$J,р_дни!$F:$F,"&gt;="&amp;K50),IF(OR($I50=операции!$F$9,$I50=операции!$F$11),SUMIFS(р_дни!$J:$J,р_дни!$F:$F,"&gt;"&amp;K50),0))</f>
        <v>0</v>
      </c>
      <c r="M50" s="53">
        <f>IF(AND(G50=ФИО!$Q$8,OR(I50=операции!$F$8,I50=операции!$F$10),COUNTIFS(D$10:D49,D50,I$10:I49,операции!$F$8)+COUNTIFS(D$10:D49,D50,I$10:I49,операции!$F$10)&lt;&gt;COUNTIFS(D$10:D49,D50,I$10:I49,операции!$F$9)+COUNTIFS(D$10:D49,D50,I$10:I49,операции!$F$11)),1,IF(AND(G50=ФИО!$Q$8,OR(I50=операции!$F$9,I50=операции!$F$11),COUNTIFS(D$10:D49,D50,I$10:I49,операции!$F$8)+COUNTIFS(D$10:D49,D50,I$10:I49,операции!$F$10)&lt;&gt;COUNTIFS(D$10:D49,D50,I$10:I49,операции!$F$9)+COUNTIFS(D$10:D49,D50,I$10:I49,операции!$F$11)+1),1,IF(AND(G50&lt;&gt;ФИО!$Q$8,G50&lt;&gt;"",OR(I50=операции!$F$8,I50=операции!$F$10),COUNTIFS(D$10:D49,D50,I$10:I49,операции!$F$8)+COUNTIFS(D$10:D49,D50,I$10:I49,операции!$F$10)+1&lt;&gt;COUNTIFS(D$10:D49,D50,I$10:I49,операции!$F$9)+COUNTIFS(D$10:D49,D50,I$10:I49,операции!$F$11)),1,IF(AND(G50&lt;&gt;ФИО!$Q$8,G50&lt;&gt;"",OR(I50=операции!$F$9,I50=операции!$F$11),COUNTIFS(D$10:D49,D50,I$10:I49,операции!$F$8)+COUNTIFS(D$10:D49,D50,I$10:I49,операции!$F$10)&lt;&gt;COUNTIFS(D$10:D49,D50,I$10:I49,операции!$F$9)+COUNTIFS(D$10:D49,D50,I$10:I49,операции!$F$11)),1,0))))</f>
        <v>0</v>
      </c>
      <c r="N50" s="49"/>
      <c r="O50" s="48"/>
      <c r="P50" s="84">
        <f>SUMIFS(БЮДЖЕТ!$V:$V,БЮДЖЕТ!$P:$P,$D50)-IF($N50=операции!$H$11,$O50,0)</f>
        <v>0</v>
      </c>
      <c r="Q50" s="84">
        <f>IF(OR($I50=операции!$F$8,$I50=операции!$F$10),$L50*$P50,IF(OR($I50=операции!$F$9,$I50=операции!$F$11),-$L50*$P50,0))/1000</f>
        <v>0</v>
      </c>
      <c r="R50" s="49"/>
      <c r="S50" s="40"/>
      <c r="T50" s="48">
        <f t="shared" ref="T50:T52" si="3">S50*P50</f>
        <v>0</v>
      </c>
      <c r="U50" s="36"/>
      <c r="V50" s="19"/>
      <c r="W50" s="39"/>
      <c r="X50" s="41"/>
      <c r="Y50" s="36"/>
      <c r="Z50" s="19"/>
      <c r="AA50" s="39"/>
      <c r="AB50" s="41"/>
      <c r="AC50" s="36"/>
      <c r="AD50" s="19"/>
      <c r="AE50" s="39"/>
      <c r="AF50" s="41"/>
      <c r="AG50" s="36"/>
      <c r="AH50" s="1"/>
    </row>
    <row r="51" spans="1:34" x14ac:dyDescent="0.25">
      <c r="A51" s="1"/>
      <c r="B51" s="1"/>
      <c r="C51" s="5" t="str">
        <f t="shared" si="0"/>
        <v/>
      </c>
      <c r="D51" s="19"/>
      <c r="E51" s="22">
        <f>IF(D51="",0,IF(COUNTIF(БЮДЖЕТ!$P:$P,D51)=1,0,1))</f>
        <v>0</v>
      </c>
      <c r="F51" s="19" t="str">
        <f>IF($D51="","",IF(E51=1,"",INDEX(БЮДЖЕТ!$N:$N,SUMIFS(БЮДЖЕТ!$B:$B,БЮДЖЕТ!$P:$P,$D51))))</f>
        <v/>
      </c>
      <c r="G51" s="19" t="str">
        <f>IF($D51="","",IF(E51=1,"",INDEX(БЮДЖЕТ!$X:$X,SUMIFS(БЮДЖЕТ!$B:$B,БЮДЖЕТ!$P:$P,$D51))))</f>
        <v/>
      </c>
      <c r="H51" s="36"/>
      <c r="I51" s="19"/>
      <c r="J51" s="39"/>
      <c r="K51" s="39" t="str">
        <f>IF(J51="","",IF(J51&lt;БЮДЖЕТ!$F$6,БЮДЖЕТ!$F$6,IF(J51&gt;EOMONTH(БЮДЖЕТ!$F$6,0),EOMONTH(БЮДЖЕТ!$F$6,0),J51)))</f>
        <v/>
      </c>
      <c r="L51" s="30">
        <f>IF(OR($I51=операции!$F$8,$I51=операции!$F$10),SUMIFS(р_дни!$J:$J,р_дни!$F:$F,"&gt;="&amp;K51),IF(OR($I51=операции!$F$9,$I51=операции!$F$11),SUMIFS(р_дни!$J:$J,р_дни!$F:$F,"&gt;"&amp;K51),0))</f>
        <v>0</v>
      </c>
      <c r="M51" s="53">
        <f>IF(AND(G51=ФИО!$Q$8,OR(I51=операции!$F$8,I51=операции!$F$10),COUNTIFS(D$10:D50,D51,I$10:I50,операции!$F$8)+COUNTIFS(D$10:D50,D51,I$10:I50,операции!$F$10)&lt;&gt;COUNTIFS(D$10:D50,D51,I$10:I50,операции!$F$9)+COUNTIFS(D$10:D50,D51,I$10:I50,операции!$F$11)),1,IF(AND(G51=ФИО!$Q$8,OR(I51=операции!$F$9,I51=операции!$F$11),COUNTIFS(D$10:D50,D51,I$10:I50,операции!$F$8)+COUNTIFS(D$10:D50,D51,I$10:I50,операции!$F$10)&lt;&gt;COUNTIFS(D$10:D50,D51,I$10:I50,операции!$F$9)+COUNTIFS(D$10:D50,D51,I$10:I50,операции!$F$11)+1),1,IF(AND(G51&lt;&gt;ФИО!$Q$8,G51&lt;&gt;"",OR(I51=операции!$F$8,I51=операции!$F$10),COUNTIFS(D$10:D50,D51,I$10:I50,операции!$F$8)+COUNTIFS(D$10:D50,D51,I$10:I50,операции!$F$10)+1&lt;&gt;COUNTIFS(D$10:D50,D51,I$10:I50,операции!$F$9)+COUNTIFS(D$10:D50,D51,I$10:I50,операции!$F$11)),1,IF(AND(G51&lt;&gt;ФИО!$Q$8,G51&lt;&gt;"",OR(I51=операции!$F$9,I51=операции!$F$11),COUNTIFS(D$10:D50,D51,I$10:I50,операции!$F$8)+COUNTIFS(D$10:D50,D51,I$10:I50,операции!$F$10)&lt;&gt;COUNTIFS(D$10:D50,D51,I$10:I50,операции!$F$9)+COUNTIFS(D$10:D50,D51,I$10:I50,операции!$F$11)),1,0))))</f>
        <v>0</v>
      </c>
      <c r="N51" s="49"/>
      <c r="O51" s="48"/>
      <c r="P51" s="84">
        <f>SUMIFS(БЮДЖЕТ!$V:$V,БЮДЖЕТ!$P:$P,$D51)-IF($N51=операции!$H$11,$O51,0)</f>
        <v>0</v>
      </c>
      <c r="Q51" s="84">
        <f>IF(OR($I51=операции!$F$8,$I51=операции!$F$10),$L51*$P51,IF(OR($I51=операции!$F$9,$I51=операции!$F$11),-$L51*$P51,0))/1000</f>
        <v>0</v>
      </c>
      <c r="R51" s="49"/>
      <c r="S51" s="40"/>
      <c r="T51" s="48">
        <f t="shared" si="3"/>
        <v>0</v>
      </c>
      <c r="U51" s="36"/>
      <c r="V51" s="19"/>
      <c r="W51" s="39"/>
      <c r="X51" s="41"/>
      <c r="Y51" s="36"/>
      <c r="Z51" s="19"/>
      <c r="AA51" s="39"/>
      <c r="AB51" s="41"/>
      <c r="AC51" s="36"/>
      <c r="AD51" s="19"/>
      <c r="AE51" s="39"/>
      <c r="AF51" s="41"/>
      <c r="AG51" s="36"/>
      <c r="AH51" s="1"/>
    </row>
    <row r="52" spans="1:34" x14ac:dyDescent="0.25">
      <c r="A52" s="1"/>
      <c r="B52" s="1"/>
      <c r="C52" s="5" t="str">
        <f t="shared" si="0"/>
        <v/>
      </c>
      <c r="D52" s="19"/>
      <c r="E52" s="22">
        <f>IF(D52="",0,IF(COUNTIF(БЮДЖЕТ!$P:$P,D52)=1,0,1))</f>
        <v>0</v>
      </c>
      <c r="F52" s="19" t="str">
        <f>IF($D52="","",IF(E52=1,"",INDEX(БЮДЖЕТ!$N:$N,SUMIFS(БЮДЖЕТ!$B:$B,БЮДЖЕТ!$P:$P,$D52))))</f>
        <v/>
      </c>
      <c r="G52" s="19" t="str">
        <f>IF($D52="","",IF(E52=1,"",INDEX(БЮДЖЕТ!$X:$X,SUMIFS(БЮДЖЕТ!$B:$B,БЮДЖЕТ!$P:$P,$D52))))</f>
        <v/>
      </c>
      <c r="H52" s="36"/>
      <c r="I52" s="19"/>
      <c r="J52" s="39"/>
      <c r="K52" s="39" t="str">
        <f>IF(J52="","",IF(J52&lt;БЮДЖЕТ!$F$6,БЮДЖЕТ!$F$6,IF(J52&gt;EOMONTH(БЮДЖЕТ!$F$6,0),EOMONTH(БЮДЖЕТ!$F$6,0),J52)))</f>
        <v/>
      </c>
      <c r="L52" s="30">
        <f>IF(OR($I52=операции!$F$8,$I52=операции!$F$10),SUMIFS(р_дни!$J:$J,р_дни!$F:$F,"&gt;="&amp;K52),IF(OR($I52=операции!$F$9,$I52=операции!$F$11),SUMIFS(р_дни!$J:$J,р_дни!$F:$F,"&gt;"&amp;K52),0))</f>
        <v>0</v>
      </c>
      <c r="M52" s="53">
        <f>IF(AND(G52=ФИО!$Q$8,OR(I52=операции!$F$8,I52=операции!$F$10),COUNTIFS(D$10:D51,D52,I$10:I51,операции!$F$8)+COUNTIFS(D$10:D51,D52,I$10:I51,операции!$F$10)&lt;&gt;COUNTIFS(D$10:D51,D52,I$10:I51,операции!$F$9)+COUNTIFS(D$10:D51,D52,I$10:I51,операции!$F$11)),1,IF(AND(G52=ФИО!$Q$8,OR(I52=операции!$F$9,I52=операции!$F$11),COUNTIFS(D$10:D51,D52,I$10:I51,операции!$F$8)+COUNTIFS(D$10:D51,D52,I$10:I51,операции!$F$10)&lt;&gt;COUNTIFS(D$10:D51,D52,I$10:I51,операции!$F$9)+COUNTIFS(D$10:D51,D52,I$10:I51,операции!$F$11)+1),1,IF(AND(G52&lt;&gt;ФИО!$Q$8,G52&lt;&gt;"",OR(I52=операции!$F$8,I52=операции!$F$10),COUNTIFS(D$10:D51,D52,I$10:I51,операции!$F$8)+COUNTIFS(D$10:D51,D52,I$10:I51,операции!$F$10)+1&lt;&gt;COUNTIFS(D$10:D51,D52,I$10:I51,операции!$F$9)+COUNTIFS(D$10:D51,D52,I$10:I51,операции!$F$11)),1,IF(AND(G52&lt;&gt;ФИО!$Q$8,G52&lt;&gt;"",OR(I52=операции!$F$9,I52=операции!$F$11),COUNTIFS(D$10:D51,D52,I$10:I51,операции!$F$8)+COUNTIFS(D$10:D51,D52,I$10:I51,операции!$F$10)&lt;&gt;COUNTIFS(D$10:D51,D52,I$10:I51,операции!$F$9)+COUNTIFS(D$10:D51,D52,I$10:I51,операции!$F$11)),1,0))))</f>
        <v>0</v>
      </c>
      <c r="N52" s="49"/>
      <c r="O52" s="48"/>
      <c r="P52" s="84">
        <f>SUMIFS(БЮДЖЕТ!$V:$V,БЮДЖЕТ!$P:$P,$D52)-IF($N52=операции!$H$11,$O52,0)</f>
        <v>0</v>
      </c>
      <c r="Q52" s="84">
        <f>IF(OR($I52=операции!$F$8,$I52=операции!$F$10),$L52*$P52,IF(OR($I52=операции!$F$9,$I52=операции!$F$11),-$L52*$P52,0))/1000</f>
        <v>0</v>
      </c>
      <c r="R52" s="49"/>
      <c r="S52" s="40"/>
      <c r="T52" s="48">
        <f t="shared" si="3"/>
        <v>0</v>
      </c>
      <c r="U52" s="36"/>
      <c r="V52" s="19"/>
      <c r="W52" s="39"/>
      <c r="X52" s="41"/>
      <c r="Y52" s="36"/>
      <c r="Z52" s="19"/>
      <c r="AA52" s="39"/>
      <c r="AB52" s="41"/>
      <c r="AC52" s="36"/>
      <c r="AD52" s="19"/>
      <c r="AE52" s="39"/>
      <c r="AF52" s="41"/>
      <c r="AG52" s="36"/>
      <c r="AH52" s="1"/>
    </row>
    <row r="53" spans="1:34" x14ac:dyDescent="0.25">
      <c r="A53" s="1"/>
      <c r="B53" s="1"/>
      <c r="C53" s="5" t="str">
        <f t="shared" si="0"/>
        <v/>
      </c>
      <c r="D53" s="19"/>
      <c r="E53" s="22">
        <f>IF(D53="",0,IF(COUNTIF(БЮДЖЕТ!$P:$P,D53)=1,0,1))</f>
        <v>0</v>
      </c>
      <c r="F53" s="19" t="str">
        <f>IF($D53="","",IF(E53=1,"",INDEX(БЮДЖЕТ!$N:$N,SUMIFS(БЮДЖЕТ!$B:$B,БЮДЖЕТ!$P:$P,$D53))))</f>
        <v/>
      </c>
      <c r="G53" s="19" t="str">
        <f>IF($D53="","",IF(E53=1,"",INDEX(БЮДЖЕТ!$X:$X,SUMIFS(БЮДЖЕТ!$B:$B,БЮДЖЕТ!$P:$P,$D53))))</f>
        <v/>
      </c>
      <c r="H53" s="36"/>
      <c r="I53" s="19"/>
      <c r="J53" s="39"/>
      <c r="K53" s="39" t="str">
        <f>IF(J53="","",IF(J53&lt;БЮДЖЕТ!$F$6,БЮДЖЕТ!$F$6,IF(J53&gt;EOMONTH(БЮДЖЕТ!$F$6,0),EOMONTH(БЮДЖЕТ!$F$6,0),J53)))</f>
        <v/>
      </c>
      <c r="L53" s="30">
        <f>IF(OR($I53=операции!$F$8,$I53=операции!$F$10),SUMIFS(р_дни!$J:$J,р_дни!$F:$F,"&gt;="&amp;K53),IF(OR($I53=операции!$F$9,$I53=операции!$F$11),SUMIFS(р_дни!$J:$J,р_дни!$F:$F,"&gt;"&amp;K53),0))</f>
        <v>0</v>
      </c>
      <c r="M53" s="53">
        <f>IF(AND(G53=ФИО!$Q$8,OR(I53=операции!$F$8,I53=операции!$F$10),COUNTIFS(D$10:D52,D53,I$10:I52,операции!$F$8)+COUNTIFS(D$10:D52,D53,I$10:I52,операции!$F$10)&lt;&gt;COUNTIFS(D$10:D52,D53,I$10:I52,операции!$F$9)+COUNTIFS(D$10:D52,D53,I$10:I52,операции!$F$11)),1,IF(AND(G53=ФИО!$Q$8,OR(I53=операции!$F$9,I53=операции!$F$11),COUNTIFS(D$10:D52,D53,I$10:I52,операции!$F$8)+COUNTIFS(D$10:D52,D53,I$10:I52,операции!$F$10)&lt;&gt;COUNTIFS(D$10:D52,D53,I$10:I52,операции!$F$9)+COUNTIFS(D$10:D52,D53,I$10:I52,операции!$F$11)+1),1,IF(AND(G53&lt;&gt;ФИО!$Q$8,G53&lt;&gt;"",OR(I53=операции!$F$8,I53=операции!$F$10),COUNTIFS(D$10:D52,D53,I$10:I52,операции!$F$8)+COUNTIFS(D$10:D52,D53,I$10:I52,операции!$F$10)+1&lt;&gt;COUNTIFS(D$10:D52,D53,I$10:I52,операции!$F$9)+COUNTIFS(D$10:D52,D53,I$10:I52,операции!$F$11)),1,IF(AND(G53&lt;&gt;ФИО!$Q$8,G53&lt;&gt;"",OR(I53=операции!$F$9,I53=операции!$F$11),COUNTIFS(D$10:D52,D53,I$10:I52,операции!$F$8)+COUNTIFS(D$10:D52,D53,I$10:I52,операции!$F$10)&lt;&gt;COUNTIFS(D$10:D52,D53,I$10:I52,операции!$F$9)+COUNTIFS(D$10:D52,D53,I$10:I52,операции!$F$11)),1,0))))</f>
        <v>0</v>
      </c>
      <c r="N53" s="49"/>
      <c r="O53" s="48"/>
      <c r="P53" s="84">
        <f>SUMIFS(БЮДЖЕТ!$V:$V,БЮДЖЕТ!$P:$P,$D53)-IF($N53=операции!$H$11,$O53,0)</f>
        <v>0</v>
      </c>
      <c r="Q53" s="84">
        <f>IF(OR($I53=операции!$F$8,$I53=операции!$F$10),$L53*$P53,IF(OR($I53=операции!$F$9,$I53=операции!$F$11),-$L53*$P53,0))/1000</f>
        <v>0</v>
      </c>
      <c r="R53" s="49"/>
      <c r="S53" s="40"/>
      <c r="T53" s="48">
        <f t="shared" si="2"/>
        <v>0</v>
      </c>
      <c r="U53" s="36"/>
      <c r="V53" s="19"/>
      <c r="W53" s="39"/>
      <c r="X53" s="41"/>
      <c r="Y53" s="36"/>
      <c r="Z53" s="19"/>
      <c r="AA53" s="39"/>
      <c r="AB53" s="41"/>
      <c r="AC53" s="36"/>
      <c r="AD53" s="19"/>
      <c r="AE53" s="39"/>
      <c r="AF53" s="41"/>
      <c r="AG53" s="36"/>
      <c r="AH53" s="1"/>
    </row>
    <row r="54" spans="1:34" x14ac:dyDescent="0.25">
      <c r="A54" s="1"/>
      <c r="B54" s="1"/>
      <c r="C54" s="5" t="str">
        <f t="shared" si="0"/>
        <v/>
      </c>
      <c r="D54" s="19"/>
      <c r="E54" s="22">
        <f>IF(D54="",0,IF(COUNTIF(БЮДЖЕТ!$P:$P,D54)=1,0,1))</f>
        <v>0</v>
      </c>
      <c r="F54" s="19" t="str">
        <f>IF($D54="","",IF(E54=1,"",INDEX(БЮДЖЕТ!$N:$N,SUMIFS(БЮДЖЕТ!$B:$B,БЮДЖЕТ!$P:$P,$D54))))</f>
        <v/>
      </c>
      <c r="G54" s="19" t="str">
        <f>IF($D54="","",IF(E54=1,"",INDEX(БЮДЖЕТ!$X:$X,SUMIFS(БЮДЖЕТ!$B:$B,БЮДЖЕТ!$P:$P,$D54))))</f>
        <v/>
      </c>
      <c r="H54" s="36"/>
      <c r="I54" s="19"/>
      <c r="J54" s="39"/>
      <c r="K54" s="39" t="str">
        <f>IF(J54="","",IF(J54&lt;БЮДЖЕТ!$F$6,БЮДЖЕТ!$F$6,IF(J54&gt;EOMONTH(БЮДЖЕТ!$F$6,0),EOMONTH(БЮДЖЕТ!$F$6,0),J54)))</f>
        <v/>
      </c>
      <c r="L54" s="30">
        <f>IF(OR($I54=операции!$F$8,$I54=операции!$F$10),SUMIFS(р_дни!$J:$J,р_дни!$F:$F,"&gt;="&amp;K54),IF(OR($I54=операции!$F$9,$I54=операции!$F$11),SUMIFS(р_дни!$J:$J,р_дни!$F:$F,"&gt;"&amp;K54),0))</f>
        <v>0</v>
      </c>
      <c r="M54" s="53">
        <f>IF(AND(G54=ФИО!$Q$8,OR(I54=операции!$F$8,I54=операции!$F$10),COUNTIFS(D$10:D53,D54,I$10:I53,операции!$F$8)+COUNTIFS(D$10:D53,D54,I$10:I53,операции!$F$10)&lt;&gt;COUNTIFS(D$10:D53,D54,I$10:I53,операции!$F$9)+COUNTIFS(D$10:D53,D54,I$10:I53,операции!$F$11)),1,IF(AND(G54=ФИО!$Q$8,OR(I54=операции!$F$9,I54=операции!$F$11),COUNTIFS(D$10:D53,D54,I$10:I53,операции!$F$8)+COUNTIFS(D$10:D53,D54,I$10:I53,операции!$F$10)&lt;&gt;COUNTIFS(D$10:D53,D54,I$10:I53,операции!$F$9)+COUNTIFS(D$10:D53,D54,I$10:I53,операции!$F$11)+1),1,IF(AND(G54&lt;&gt;ФИО!$Q$8,G54&lt;&gt;"",OR(I54=операции!$F$8,I54=операции!$F$10),COUNTIFS(D$10:D53,D54,I$10:I53,операции!$F$8)+COUNTIFS(D$10:D53,D54,I$10:I53,операции!$F$10)+1&lt;&gt;COUNTIFS(D$10:D53,D54,I$10:I53,операции!$F$9)+COUNTIFS(D$10:D53,D54,I$10:I53,операции!$F$11)),1,IF(AND(G54&lt;&gt;ФИО!$Q$8,G54&lt;&gt;"",OR(I54=операции!$F$9,I54=операции!$F$11),COUNTIFS(D$10:D53,D54,I$10:I53,операции!$F$8)+COUNTIFS(D$10:D53,D54,I$10:I53,операции!$F$10)&lt;&gt;COUNTIFS(D$10:D53,D54,I$10:I53,операции!$F$9)+COUNTIFS(D$10:D53,D54,I$10:I53,операции!$F$11)),1,0))))</f>
        <v>0</v>
      </c>
      <c r="N54" s="49"/>
      <c r="O54" s="48"/>
      <c r="P54" s="84">
        <f>SUMIFS(БЮДЖЕТ!$V:$V,БЮДЖЕТ!$P:$P,$D54)-IF($N54=операции!$H$11,$O54,0)</f>
        <v>0</v>
      </c>
      <c r="Q54" s="84">
        <f>IF(OR($I54=операции!$F$8,$I54=операции!$F$10),$L54*$P54,IF(OR($I54=операции!$F$9,$I54=операции!$F$11),-$L54*$P54,0))/1000</f>
        <v>0</v>
      </c>
      <c r="R54" s="49"/>
      <c r="S54" s="40"/>
      <c r="T54" s="48">
        <f t="shared" si="2"/>
        <v>0</v>
      </c>
      <c r="U54" s="36"/>
      <c r="V54" s="19"/>
      <c r="W54" s="39"/>
      <c r="X54" s="41"/>
      <c r="Y54" s="36"/>
      <c r="Z54" s="19"/>
      <c r="AA54" s="39"/>
      <c r="AB54" s="41"/>
      <c r="AC54" s="36"/>
      <c r="AD54" s="19"/>
      <c r="AE54" s="39"/>
      <c r="AF54" s="41"/>
      <c r="AG54" s="36"/>
      <c r="AH54" s="1"/>
    </row>
    <row r="55" spans="1:34" x14ac:dyDescent="0.25">
      <c r="A55" s="1"/>
      <c r="B55" s="1"/>
      <c r="C55" s="5" t="str">
        <f t="shared" si="0"/>
        <v/>
      </c>
      <c r="D55" s="19"/>
      <c r="E55" s="22">
        <f>IF(D55="",0,IF(COUNTIF(БЮДЖЕТ!$P:$P,D55)=1,0,1))</f>
        <v>0</v>
      </c>
      <c r="F55" s="19" t="str">
        <f>IF($D55="","",IF(E55=1,"",INDEX(БЮДЖЕТ!$N:$N,SUMIFS(БЮДЖЕТ!$B:$B,БЮДЖЕТ!$P:$P,$D55))))</f>
        <v/>
      </c>
      <c r="G55" s="19" t="str">
        <f>IF($D55="","",IF(E55=1,"",INDEX(БЮДЖЕТ!$X:$X,SUMIFS(БЮДЖЕТ!$B:$B,БЮДЖЕТ!$P:$P,$D55))))</f>
        <v/>
      </c>
      <c r="H55" s="36"/>
      <c r="I55" s="19"/>
      <c r="J55" s="39"/>
      <c r="K55" s="39" t="str">
        <f>IF(J55="","",IF(J55&lt;БЮДЖЕТ!$F$6,БЮДЖЕТ!$F$6,IF(J55&gt;EOMONTH(БЮДЖЕТ!$F$6,0),EOMONTH(БЮДЖЕТ!$F$6,0),J55)))</f>
        <v/>
      </c>
      <c r="L55" s="30">
        <f>IF(OR($I55=операции!$F$8,$I55=операции!$F$10),SUMIFS(р_дни!$J:$J,р_дни!$F:$F,"&gt;="&amp;K55),IF(OR($I55=операции!$F$9,$I55=операции!$F$11),SUMIFS(р_дни!$J:$J,р_дни!$F:$F,"&gt;"&amp;K55),0))</f>
        <v>0</v>
      </c>
      <c r="M55" s="53">
        <f>IF(AND(G55=ФИО!$Q$8,OR(I55=операции!$F$8,I55=операции!$F$10),COUNTIFS(D$10:D54,D55,I$10:I54,операции!$F$8)+COUNTIFS(D$10:D54,D55,I$10:I54,операции!$F$10)&lt;&gt;COUNTIFS(D$10:D54,D55,I$10:I54,операции!$F$9)+COUNTIFS(D$10:D54,D55,I$10:I54,операции!$F$11)),1,IF(AND(G55=ФИО!$Q$8,OR(I55=операции!$F$9,I55=операции!$F$11),COUNTIFS(D$10:D54,D55,I$10:I54,операции!$F$8)+COUNTIFS(D$10:D54,D55,I$10:I54,операции!$F$10)&lt;&gt;COUNTIFS(D$10:D54,D55,I$10:I54,операции!$F$9)+COUNTIFS(D$10:D54,D55,I$10:I54,операции!$F$11)+1),1,IF(AND(G55&lt;&gt;ФИО!$Q$8,G55&lt;&gt;"",OR(I55=операции!$F$8,I55=операции!$F$10),COUNTIFS(D$10:D54,D55,I$10:I54,операции!$F$8)+COUNTIFS(D$10:D54,D55,I$10:I54,операции!$F$10)+1&lt;&gt;COUNTIFS(D$10:D54,D55,I$10:I54,операции!$F$9)+COUNTIFS(D$10:D54,D55,I$10:I54,операции!$F$11)),1,IF(AND(G55&lt;&gt;ФИО!$Q$8,G55&lt;&gt;"",OR(I55=операции!$F$9,I55=операции!$F$11),COUNTIFS(D$10:D54,D55,I$10:I54,операции!$F$8)+COUNTIFS(D$10:D54,D55,I$10:I54,операции!$F$10)&lt;&gt;COUNTIFS(D$10:D54,D55,I$10:I54,операции!$F$9)+COUNTIFS(D$10:D54,D55,I$10:I54,операции!$F$11)),1,0))))</f>
        <v>0</v>
      </c>
      <c r="N55" s="49"/>
      <c r="O55" s="48"/>
      <c r="P55" s="84">
        <f>SUMIFS(БЮДЖЕТ!$V:$V,БЮДЖЕТ!$P:$P,$D55)-IF($N55=операции!$H$11,$O55,0)</f>
        <v>0</v>
      </c>
      <c r="Q55" s="84">
        <f>IF(OR($I55=операции!$F$8,$I55=операции!$F$10),$L55*$P55,IF(OR($I55=операции!$F$9,$I55=операции!$F$11),-$L55*$P55,0))/1000</f>
        <v>0</v>
      </c>
      <c r="R55" s="49"/>
      <c r="S55" s="40"/>
      <c r="T55" s="48">
        <f t="shared" si="2"/>
        <v>0</v>
      </c>
      <c r="U55" s="36"/>
      <c r="V55" s="19"/>
      <c r="W55" s="39"/>
      <c r="X55" s="41"/>
      <c r="Y55" s="36"/>
      <c r="Z55" s="19"/>
      <c r="AA55" s="39"/>
      <c r="AB55" s="41"/>
      <c r="AC55" s="36"/>
      <c r="AD55" s="19"/>
      <c r="AE55" s="39"/>
      <c r="AF55" s="41"/>
      <c r="AG55" s="36"/>
      <c r="AH55" s="1"/>
    </row>
    <row r="56" spans="1:34" x14ac:dyDescent="0.25">
      <c r="A56" s="1"/>
      <c r="B56" s="1"/>
      <c r="C56" s="5" t="str">
        <f t="shared" si="0"/>
        <v/>
      </c>
      <c r="D56" s="19"/>
      <c r="E56" s="22">
        <f>IF(D56="",0,IF(COUNTIF(БЮДЖЕТ!$P:$P,D56)=1,0,1))</f>
        <v>0</v>
      </c>
      <c r="F56" s="19" t="str">
        <f>IF($D56="","",IF(E56=1,"",INDEX(БЮДЖЕТ!$N:$N,SUMIFS(БЮДЖЕТ!$B:$B,БЮДЖЕТ!$P:$P,$D56))))</f>
        <v/>
      </c>
      <c r="G56" s="19" t="str">
        <f>IF($D56="","",IF(E56=1,"",INDEX(БЮДЖЕТ!$X:$X,SUMIFS(БЮДЖЕТ!$B:$B,БЮДЖЕТ!$P:$P,$D56))))</f>
        <v/>
      </c>
      <c r="H56" s="36"/>
      <c r="I56" s="19"/>
      <c r="J56" s="39"/>
      <c r="K56" s="39" t="str">
        <f>IF(J56="","",IF(J56&lt;БЮДЖЕТ!$F$6,БЮДЖЕТ!$F$6,IF(J56&gt;EOMONTH(БЮДЖЕТ!$F$6,0),EOMONTH(БЮДЖЕТ!$F$6,0),J56)))</f>
        <v/>
      </c>
      <c r="L56" s="30">
        <f>IF(OR($I56=операции!$F$8,$I56=операции!$F$10),SUMIFS(р_дни!$J:$J,р_дни!$F:$F,"&gt;="&amp;K56),IF(OR($I56=операции!$F$9,$I56=операции!$F$11),SUMIFS(р_дни!$J:$J,р_дни!$F:$F,"&gt;"&amp;K56),0))</f>
        <v>0</v>
      </c>
      <c r="M56" s="53">
        <f>IF(AND(G56=ФИО!$Q$8,OR(I56=операции!$F$8,I56=операции!$F$10),COUNTIFS(D$10:D55,D56,I$10:I55,операции!$F$8)+COUNTIFS(D$10:D55,D56,I$10:I55,операции!$F$10)&lt;&gt;COUNTIFS(D$10:D55,D56,I$10:I55,операции!$F$9)+COUNTIFS(D$10:D55,D56,I$10:I55,операции!$F$11)),1,IF(AND(G56=ФИО!$Q$8,OR(I56=операции!$F$9,I56=операции!$F$11),COUNTIFS(D$10:D55,D56,I$10:I55,операции!$F$8)+COUNTIFS(D$10:D55,D56,I$10:I55,операции!$F$10)&lt;&gt;COUNTIFS(D$10:D55,D56,I$10:I55,операции!$F$9)+COUNTIFS(D$10:D55,D56,I$10:I55,операции!$F$11)+1),1,IF(AND(G56&lt;&gt;ФИО!$Q$8,G56&lt;&gt;"",OR(I56=операции!$F$8,I56=операции!$F$10),COUNTIFS(D$10:D55,D56,I$10:I55,операции!$F$8)+COUNTIFS(D$10:D55,D56,I$10:I55,операции!$F$10)+1&lt;&gt;COUNTIFS(D$10:D55,D56,I$10:I55,операции!$F$9)+COUNTIFS(D$10:D55,D56,I$10:I55,операции!$F$11)),1,IF(AND(G56&lt;&gt;ФИО!$Q$8,G56&lt;&gt;"",OR(I56=операции!$F$9,I56=операции!$F$11),COUNTIFS(D$10:D55,D56,I$10:I55,операции!$F$8)+COUNTIFS(D$10:D55,D56,I$10:I55,операции!$F$10)&lt;&gt;COUNTIFS(D$10:D55,D56,I$10:I55,операции!$F$9)+COUNTIFS(D$10:D55,D56,I$10:I55,операции!$F$11)),1,0))))</f>
        <v>0</v>
      </c>
      <c r="N56" s="49"/>
      <c r="O56" s="48"/>
      <c r="P56" s="84">
        <f>SUMIFS(БЮДЖЕТ!$V:$V,БЮДЖЕТ!$P:$P,$D56)-IF($N56=операции!$H$11,$O56,0)</f>
        <v>0</v>
      </c>
      <c r="Q56" s="84">
        <f>IF(OR($I56=операции!$F$8,$I56=операции!$F$10),$L56*$P56,IF(OR($I56=операции!$F$9,$I56=операции!$F$11),-$L56*$P56,0))/1000</f>
        <v>0</v>
      </c>
      <c r="R56" s="49"/>
      <c r="S56" s="40"/>
      <c r="T56" s="48">
        <f t="shared" ref="T56:T61" si="4">S56*P56</f>
        <v>0</v>
      </c>
      <c r="U56" s="36"/>
      <c r="V56" s="19"/>
      <c r="W56" s="39"/>
      <c r="X56" s="41"/>
      <c r="Y56" s="36"/>
      <c r="Z56" s="19"/>
      <c r="AA56" s="39"/>
      <c r="AB56" s="41"/>
      <c r="AC56" s="36"/>
      <c r="AD56" s="19"/>
      <c r="AE56" s="39"/>
      <c r="AF56" s="41"/>
      <c r="AG56" s="36"/>
      <c r="AH56" s="1"/>
    </row>
    <row r="57" spans="1:34" x14ac:dyDescent="0.25">
      <c r="A57" s="1"/>
      <c r="B57" s="1"/>
      <c r="C57" s="5" t="str">
        <f t="shared" si="0"/>
        <v/>
      </c>
      <c r="D57" s="19"/>
      <c r="E57" s="22">
        <f>IF(D57="",0,IF(COUNTIF(БЮДЖЕТ!$P:$P,D57)=1,0,1))</f>
        <v>0</v>
      </c>
      <c r="F57" s="19" t="str">
        <f>IF($D57="","",IF(E57=1,"",INDEX(БЮДЖЕТ!$N:$N,SUMIFS(БЮДЖЕТ!$B:$B,БЮДЖЕТ!$P:$P,$D57))))</f>
        <v/>
      </c>
      <c r="G57" s="19" t="str">
        <f>IF($D57="","",IF(E57=1,"",INDEX(БЮДЖЕТ!$X:$X,SUMIFS(БЮДЖЕТ!$B:$B,БЮДЖЕТ!$P:$P,$D57))))</f>
        <v/>
      </c>
      <c r="H57" s="36"/>
      <c r="I57" s="19"/>
      <c r="J57" s="39"/>
      <c r="K57" s="39" t="str">
        <f>IF(J57="","",IF(J57&lt;БЮДЖЕТ!$F$6,БЮДЖЕТ!$F$6,IF(J57&gt;EOMONTH(БЮДЖЕТ!$F$6,0),EOMONTH(БЮДЖЕТ!$F$6,0),J57)))</f>
        <v/>
      </c>
      <c r="L57" s="30">
        <f>IF(OR($I57=операции!$F$8,$I57=операции!$F$10),SUMIFS(р_дни!$J:$J,р_дни!$F:$F,"&gt;="&amp;K57),IF(OR($I57=операции!$F$9,$I57=операции!$F$11),SUMIFS(р_дни!$J:$J,р_дни!$F:$F,"&gt;"&amp;K57),0))</f>
        <v>0</v>
      </c>
      <c r="M57" s="53">
        <f>IF(AND(G57=ФИО!$Q$8,OR(I57=операции!$F$8,I57=операции!$F$10),COUNTIFS(D$10:D56,D57,I$10:I56,операции!$F$8)+COUNTIFS(D$10:D56,D57,I$10:I56,операции!$F$10)&lt;&gt;COUNTIFS(D$10:D56,D57,I$10:I56,операции!$F$9)+COUNTIFS(D$10:D56,D57,I$10:I56,операции!$F$11)),1,IF(AND(G57=ФИО!$Q$8,OR(I57=операции!$F$9,I57=операции!$F$11),COUNTIFS(D$10:D56,D57,I$10:I56,операции!$F$8)+COUNTIFS(D$10:D56,D57,I$10:I56,операции!$F$10)&lt;&gt;COUNTIFS(D$10:D56,D57,I$10:I56,операции!$F$9)+COUNTIFS(D$10:D56,D57,I$10:I56,операции!$F$11)+1),1,IF(AND(G57&lt;&gt;ФИО!$Q$8,G57&lt;&gt;"",OR(I57=операции!$F$8,I57=операции!$F$10),COUNTIFS(D$10:D56,D57,I$10:I56,операции!$F$8)+COUNTIFS(D$10:D56,D57,I$10:I56,операции!$F$10)+1&lt;&gt;COUNTIFS(D$10:D56,D57,I$10:I56,операции!$F$9)+COUNTIFS(D$10:D56,D57,I$10:I56,операции!$F$11)),1,IF(AND(G57&lt;&gt;ФИО!$Q$8,G57&lt;&gt;"",OR(I57=операции!$F$9,I57=операции!$F$11),COUNTIFS(D$10:D56,D57,I$10:I56,операции!$F$8)+COUNTIFS(D$10:D56,D57,I$10:I56,операции!$F$10)&lt;&gt;COUNTIFS(D$10:D56,D57,I$10:I56,операции!$F$9)+COUNTIFS(D$10:D56,D57,I$10:I56,операции!$F$11)),1,0))))</f>
        <v>0</v>
      </c>
      <c r="N57" s="49"/>
      <c r="O57" s="48"/>
      <c r="P57" s="84">
        <f>SUMIFS(БЮДЖЕТ!$V:$V,БЮДЖЕТ!$P:$P,$D57)-IF($N57=операции!$H$11,$O57,0)</f>
        <v>0</v>
      </c>
      <c r="Q57" s="84">
        <f>IF(OR($I57=операции!$F$8,$I57=операции!$F$10),$L57*$P57,IF(OR($I57=операции!$F$9,$I57=операции!$F$11),-$L57*$P57,0))/1000</f>
        <v>0</v>
      </c>
      <c r="R57" s="49"/>
      <c r="S57" s="40"/>
      <c r="T57" s="48">
        <f t="shared" si="4"/>
        <v>0</v>
      </c>
      <c r="U57" s="36"/>
      <c r="V57" s="19"/>
      <c r="W57" s="39"/>
      <c r="X57" s="41"/>
      <c r="Y57" s="36"/>
      <c r="Z57" s="19"/>
      <c r="AA57" s="39"/>
      <c r="AB57" s="41"/>
      <c r="AC57" s="36"/>
      <c r="AD57" s="19"/>
      <c r="AE57" s="39"/>
      <c r="AF57" s="41"/>
      <c r="AG57" s="36"/>
      <c r="AH57" s="1"/>
    </row>
    <row r="58" spans="1:34" x14ac:dyDescent="0.25">
      <c r="A58" s="1"/>
      <c r="B58" s="1"/>
      <c r="C58" s="5" t="str">
        <f t="shared" si="0"/>
        <v/>
      </c>
      <c r="D58" s="19"/>
      <c r="E58" s="22">
        <f>IF(D58="",0,IF(COUNTIF(БЮДЖЕТ!$P:$P,D58)=1,0,1))</f>
        <v>0</v>
      </c>
      <c r="F58" s="19" t="str">
        <f>IF($D58="","",IF(E58=1,"",INDEX(БЮДЖЕТ!$N:$N,SUMIFS(БЮДЖЕТ!$B:$B,БЮДЖЕТ!$P:$P,$D58))))</f>
        <v/>
      </c>
      <c r="G58" s="19" t="str">
        <f>IF($D58="","",IF(E58=1,"",INDEX(БЮДЖЕТ!$X:$X,SUMIFS(БЮДЖЕТ!$B:$B,БЮДЖЕТ!$P:$P,$D58))))</f>
        <v/>
      </c>
      <c r="H58" s="36"/>
      <c r="I58" s="19"/>
      <c r="J58" s="39"/>
      <c r="K58" s="39" t="str">
        <f>IF(J58="","",IF(J58&lt;БЮДЖЕТ!$F$6,БЮДЖЕТ!$F$6,IF(J58&gt;EOMONTH(БЮДЖЕТ!$F$6,0),EOMONTH(БЮДЖЕТ!$F$6,0),J58)))</f>
        <v/>
      </c>
      <c r="L58" s="30">
        <f>IF(OR($I58=операции!$F$8,$I58=операции!$F$10),SUMIFS(р_дни!$J:$J,р_дни!$F:$F,"&gt;="&amp;K58),IF(OR($I58=операции!$F$9,$I58=операции!$F$11),SUMIFS(р_дни!$J:$J,р_дни!$F:$F,"&gt;"&amp;K58),0))</f>
        <v>0</v>
      </c>
      <c r="M58" s="53">
        <f>IF(AND(G58=ФИО!$Q$8,OR(I58=операции!$F$8,I58=операции!$F$10),COUNTIFS(D$10:D57,D58,I$10:I57,операции!$F$8)+COUNTIFS(D$10:D57,D58,I$10:I57,операции!$F$10)&lt;&gt;COUNTIFS(D$10:D57,D58,I$10:I57,операции!$F$9)+COUNTIFS(D$10:D57,D58,I$10:I57,операции!$F$11)),1,IF(AND(G58=ФИО!$Q$8,OR(I58=операции!$F$9,I58=операции!$F$11),COUNTIFS(D$10:D57,D58,I$10:I57,операции!$F$8)+COUNTIFS(D$10:D57,D58,I$10:I57,операции!$F$10)&lt;&gt;COUNTIFS(D$10:D57,D58,I$10:I57,операции!$F$9)+COUNTIFS(D$10:D57,D58,I$10:I57,операции!$F$11)+1),1,IF(AND(G58&lt;&gt;ФИО!$Q$8,G58&lt;&gt;"",OR(I58=операции!$F$8,I58=операции!$F$10),COUNTIFS(D$10:D57,D58,I$10:I57,операции!$F$8)+COUNTIFS(D$10:D57,D58,I$10:I57,операции!$F$10)+1&lt;&gt;COUNTIFS(D$10:D57,D58,I$10:I57,операции!$F$9)+COUNTIFS(D$10:D57,D58,I$10:I57,операции!$F$11)),1,IF(AND(G58&lt;&gt;ФИО!$Q$8,G58&lt;&gt;"",OR(I58=операции!$F$9,I58=операции!$F$11),COUNTIFS(D$10:D57,D58,I$10:I57,операции!$F$8)+COUNTIFS(D$10:D57,D58,I$10:I57,операции!$F$10)&lt;&gt;COUNTIFS(D$10:D57,D58,I$10:I57,операции!$F$9)+COUNTIFS(D$10:D57,D58,I$10:I57,операции!$F$11)),1,0))))</f>
        <v>0</v>
      </c>
      <c r="N58" s="49"/>
      <c r="O58" s="48"/>
      <c r="P58" s="84">
        <f>SUMIFS(БЮДЖЕТ!$V:$V,БЮДЖЕТ!$P:$P,$D58)-IF($N58=операции!$H$11,$O58,0)</f>
        <v>0</v>
      </c>
      <c r="Q58" s="84">
        <f>IF(OR($I58=операции!$F$8,$I58=операции!$F$10),$L58*$P58,IF(OR($I58=операции!$F$9,$I58=операции!$F$11),-$L58*$P58,0))/1000</f>
        <v>0</v>
      </c>
      <c r="R58" s="49"/>
      <c r="S58" s="40"/>
      <c r="T58" s="48">
        <f t="shared" si="4"/>
        <v>0</v>
      </c>
      <c r="U58" s="36"/>
      <c r="V58" s="19"/>
      <c r="W58" s="39"/>
      <c r="X58" s="41"/>
      <c r="Y58" s="36"/>
      <c r="Z58" s="19"/>
      <c r="AA58" s="39"/>
      <c r="AB58" s="41"/>
      <c r="AC58" s="36"/>
      <c r="AD58" s="19"/>
      <c r="AE58" s="39"/>
      <c r="AF58" s="41"/>
      <c r="AG58" s="36"/>
      <c r="AH58" s="1"/>
    </row>
    <row r="59" spans="1:34" x14ac:dyDescent="0.25">
      <c r="A59" s="1"/>
      <c r="B59" s="1"/>
      <c r="C59" s="5" t="str">
        <f t="shared" si="0"/>
        <v/>
      </c>
      <c r="D59" s="19"/>
      <c r="E59" s="22">
        <f>IF(D59="",0,IF(COUNTIF(БЮДЖЕТ!$P:$P,D59)=1,0,1))</f>
        <v>0</v>
      </c>
      <c r="F59" s="19" t="str">
        <f>IF($D59="","",IF(E59=1,"",INDEX(БЮДЖЕТ!$N:$N,SUMIFS(БЮДЖЕТ!$B:$B,БЮДЖЕТ!$P:$P,$D59))))</f>
        <v/>
      </c>
      <c r="G59" s="19" t="str">
        <f>IF($D59="","",IF(E59=1,"",INDEX(БЮДЖЕТ!$X:$X,SUMIFS(БЮДЖЕТ!$B:$B,БЮДЖЕТ!$P:$P,$D59))))</f>
        <v/>
      </c>
      <c r="H59" s="36"/>
      <c r="I59" s="19"/>
      <c r="J59" s="39"/>
      <c r="K59" s="39" t="str">
        <f>IF(J59="","",IF(J59&lt;БЮДЖЕТ!$F$6,БЮДЖЕТ!$F$6,IF(J59&gt;EOMONTH(БЮДЖЕТ!$F$6,0),EOMONTH(БЮДЖЕТ!$F$6,0),J59)))</f>
        <v/>
      </c>
      <c r="L59" s="30">
        <f>IF(OR($I59=операции!$F$8,$I59=операции!$F$10),SUMIFS(р_дни!$J:$J,р_дни!$F:$F,"&gt;="&amp;K59),IF(OR($I59=операции!$F$9,$I59=операции!$F$11),SUMIFS(р_дни!$J:$J,р_дни!$F:$F,"&gt;"&amp;K59),0))</f>
        <v>0</v>
      </c>
      <c r="M59" s="53">
        <f>IF(AND(G59=ФИО!$Q$8,OR(I59=операции!$F$8,I59=операции!$F$10),COUNTIFS(D$10:D58,D59,I$10:I58,операции!$F$8)+COUNTIFS(D$10:D58,D59,I$10:I58,операции!$F$10)&lt;&gt;COUNTIFS(D$10:D58,D59,I$10:I58,операции!$F$9)+COUNTIFS(D$10:D58,D59,I$10:I58,операции!$F$11)),1,IF(AND(G59=ФИО!$Q$8,OR(I59=операции!$F$9,I59=операции!$F$11),COUNTIFS(D$10:D58,D59,I$10:I58,операции!$F$8)+COUNTIFS(D$10:D58,D59,I$10:I58,операции!$F$10)&lt;&gt;COUNTIFS(D$10:D58,D59,I$10:I58,операции!$F$9)+COUNTIFS(D$10:D58,D59,I$10:I58,операции!$F$11)+1),1,IF(AND(G59&lt;&gt;ФИО!$Q$8,G59&lt;&gt;"",OR(I59=операции!$F$8,I59=операции!$F$10),COUNTIFS(D$10:D58,D59,I$10:I58,операции!$F$8)+COUNTIFS(D$10:D58,D59,I$10:I58,операции!$F$10)+1&lt;&gt;COUNTIFS(D$10:D58,D59,I$10:I58,операции!$F$9)+COUNTIFS(D$10:D58,D59,I$10:I58,операции!$F$11)),1,IF(AND(G59&lt;&gt;ФИО!$Q$8,G59&lt;&gt;"",OR(I59=операции!$F$9,I59=операции!$F$11),COUNTIFS(D$10:D58,D59,I$10:I58,операции!$F$8)+COUNTIFS(D$10:D58,D59,I$10:I58,операции!$F$10)&lt;&gt;COUNTIFS(D$10:D58,D59,I$10:I58,операции!$F$9)+COUNTIFS(D$10:D58,D59,I$10:I58,операции!$F$11)),1,0))))</f>
        <v>0</v>
      </c>
      <c r="N59" s="49"/>
      <c r="O59" s="48"/>
      <c r="P59" s="84">
        <f>SUMIFS(БЮДЖЕТ!$V:$V,БЮДЖЕТ!$P:$P,$D59)-IF($N59=операции!$H$11,$O59,0)</f>
        <v>0</v>
      </c>
      <c r="Q59" s="84">
        <f>IF(OR($I59=операции!$F$8,$I59=операции!$F$10),$L59*$P59,IF(OR($I59=операции!$F$9,$I59=операции!$F$11),-$L59*$P59,0))/1000</f>
        <v>0</v>
      </c>
      <c r="R59" s="49"/>
      <c r="S59" s="40"/>
      <c r="T59" s="48">
        <f t="shared" si="4"/>
        <v>0</v>
      </c>
      <c r="U59" s="36"/>
      <c r="V59" s="19"/>
      <c r="W59" s="39"/>
      <c r="X59" s="41"/>
      <c r="Y59" s="36"/>
      <c r="Z59" s="19"/>
      <c r="AA59" s="39"/>
      <c r="AB59" s="41"/>
      <c r="AC59" s="36"/>
      <c r="AD59" s="19"/>
      <c r="AE59" s="39"/>
      <c r="AF59" s="41"/>
      <c r="AG59" s="36"/>
      <c r="AH59" s="1"/>
    </row>
    <row r="60" spans="1:34" x14ac:dyDescent="0.25">
      <c r="A60" s="1"/>
      <c r="B60" s="1"/>
      <c r="C60" s="5" t="str">
        <f t="shared" si="0"/>
        <v/>
      </c>
      <c r="D60" s="19"/>
      <c r="E60" s="22">
        <f>IF(D60="",0,IF(COUNTIF(БЮДЖЕТ!$P:$P,D60)=1,0,1))</f>
        <v>0</v>
      </c>
      <c r="F60" s="19" t="str">
        <f>IF($D60="","",IF(E60=1,"",INDEX(БЮДЖЕТ!$N:$N,SUMIFS(БЮДЖЕТ!$B:$B,БЮДЖЕТ!$P:$P,$D60))))</f>
        <v/>
      </c>
      <c r="G60" s="19" t="str">
        <f>IF($D60="","",IF(E60=1,"",INDEX(БЮДЖЕТ!$X:$X,SUMIFS(БЮДЖЕТ!$B:$B,БЮДЖЕТ!$P:$P,$D60))))</f>
        <v/>
      </c>
      <c r="H60" s="36"/>
      <c r="I60" s="19"/>
      <c r="J60" s="39"/>
      <c r="K60" s="39" t="str">
        <f>IF(J60="","",IF(J60&lt;БЮДЖЕТ!$F$6,БЮДЖЕТ!$F$6,IF(J60&gt;EOMONTH(БЮДЖЕТ!$F$6,0),EOMONTH(БЮДЖЕТ!$F$6,0),J60)))</f>
        <v/>
      </c>
      <c r="L60" s="30">
        <f>IF(OR($I60=операции!$F$8,$I60=операции!$F$10),SUMIFS(р_дни!$J:$J,р_дни!$F:$F,"&gt;="&amp;K60),IF(OR($I60=операции!$F$9,$I60=операции!$F$11),SUMIFS(р_дни!$J:$J,р_дни!$F:$F,"&gt;"&amp;K60),0))</f>
        <v>0</v>
      </c>
      <c r="M60" s="53">
        <f>IF(AND(G60=ФИО!$Q$8,OR(I60=операции!$F$8,I60=операции!$F$10),COUNTIFS(D$10:D59,D60,I$10:I59,операции!$F$8)+COUNTIFS(D$10:D59,D60,I$10:I59,операции!$F$10)&lt;&gt;COUNTIFS(D$10:D59,D60,I$10:I59,операции!$F$9)+COUNTIFS(D$10:D59,D60,I$10:I59,операции!$F$11)),1,IF(AND(G60=ФИО!$Q$8,OR(I60=операции!$F$9,I60=операции!$F$11),COUNTIFS(D$10:D59,D60,I$10:I59,операции!$F$8)+COUNTIFS(D$10:D59,D60,I$10:I59,операции!$F$10)&lt;&gt;COUNTIFS(D$10:D59,D60,I$10:I59,операции!$F$9)+COUNTIFS(D$10:D59,D60,I$10:I59,операции!$F$11)+1),1,IF(AND(G60&lt;&gt;ФИО!$Q$8,G60&lt;&gt;"",OR(I60=операции!$F$8,I60=операции!$F$10),COUNTIFS(D$10:D59,D60,I$10:I59,операции!$F$8)+COUNTIFS(D$10:D59,D60,I$10:I59,операции!$F$10)+1&lt;&gt;COUNTIFS(D$10:D59,D60,I$10:I59,операции!$F$9)+COUNTIFS(D$10:D59,D60,I$10:I59,операции!$F$11)),1,IF(AND(G60&lt;&gt;ФИО!$Q$8,G60&lt;&gt;"",OR(I60=операции!$F$9,I60=операции!$F$11),COUNTIFS(D$10:D59,D60,I$10:I59,операции!$F$8)+COUNTIFS(D$10:D59,D60,I$10:I59,операции!$F$10)&lt;&gt;COUNTIFS(D$10:D59,D60,I$10:I59,операции!$F$9)+COUNTIFS(D$10:D59,D60,I$10:I59,операции!$F$11)),1,0))))</f>
        <v>0</v>
      </c>
      <c r="N60" s="49"/>
      <c r="O60" s="48"/>
      <c r="P60" s="84">
        <f>SUMIFS(БЮДЖЕТ!$V:$V,БЮДЖЕТ!$P:$P,$D60)-IF($N60=операции!$H$11,$O60,0)</f>
        <v>0</v>
      </c>
      <c r="Q60" s="84">
        <f>IF(OR($I60=операции!$F$8,$I60=операции!$F$10),$L60*$P60,IF(OR($I60=операции!$F$9,$I60=операции!$F$11),-$L60*$P60,0))/1000</f>
        <v>0</v>
      </c>
      <c r="R60" s="49"/>
      <c r="S60" s="40"/>
      <c r="T60" s="48">
        <f t="shared" si="4"/>
        <v>0</v>
      </c>
      <c r="U60" s="36"/>
      <c r="V60" s="19"/>
      <c r="W60" s="39"/>
      <c r="X60" s="41"/>
      <c r="Y60" s="36"/>
      <c r="Z60" s="19"/>
      <c r="AA60" s="39"/>
      <c r="AB60" s="41"/>
      <c r="AC60" s="36"/>
      <c r="AD60" s="19"/>
      <c r="AE60" s="39"/>
      <c r="AF60" s="41"/>
      <c r="AG60" s="36"/>
      <c r="AH60" s="1"/>
    </row>
    <row r="61" spans="1:34" x14ac:dyDescent="0.25">
      <c r="A61" s="1"/>
      <c r="B61" s="1"/>
      <c r="C61" s="5" t="str">
        <f t="shared" si="0"/>
        <v/>
      </c>
      <c r="D61" s="19"/>
      <c r="E61" s="22">
        <f>IF(D61="",0,IF(COUNTIF(БЮДЖЕТ!$P:$P,D61)=1,0,1))</f>
        <v>0</v>
      </c>
      <c r="F61" s="19" t="str">
        <f>IF($D61="","",IF(E61=1,"",INDEX(БЮДЖЕТ!$N:$N,SUMIFS(БЮДЖЕТ!$B:$B,БЮДЖЕТ!$P:$P,$D61))))</f>
        <v/>
      </c>
      <c r="G61" s="19" t="str">
        <f>IF($D61="","",IF(E61=1,"",INDEX(БЮДЖЕТ!$X:$X,SUMIFS(БЮДЖЕТ!$B:$B,БЮДЖЕТ!$P:$P,$D61))))</f>
        <v/>
      </c>
      <c r="H61" s="36"/>
      <c r="I61" s="19"/>
      <c r="J61" s="39"/>
      <c r="K61" s="39" t="str">
        <f>IF(J61="","",IF(J61&lt;БЮДЖЕТ!$F$6,БЮДЖЕТ!$F$6,IF(J61&gt;EOMONTH(БЮДЖЕТ!$F$6,0),EOMONTH(БЮДЖЕТ!$F$6,0),J61)))</f>
        <v/>
      </c>
      <c r="L61" s="30">
        <f>IF(OR($I61=операции!$F$8,$I61=операции!$F$10),SUMIFS(р_дни!$J:$J,р_дни!$F:$F,"&gt;="&amp;K61),IF(OR($I61=операции!$F$9,$I61=операции!$F$11),SUMIFS(р_дни!$J:$J,р_дни!$F:$F,"&gt;"&amp;K61),0))</f>
        <v>0</v>
      </c>
      <c r="M61" s="53">
        <f>IF(AND(G61=ФИО!$Q$8,OR(I61=операции!$F$8,I61=операции!$F$10),COUNTIFS(D$10:D60,D61,I$10:I60,операции!$F$8)+COUNTIFS(D$10:D60,D61,I$10:I60,операции!$F$10)&lt;&gt;COUNTIFS(D$10:D60,D61,I$10:I60,операции!$F$9)+COUNTIFS(D$10:D60,D61,I$10:I60,операции!$F$11)),1,IF(AND(G61=ФИО!$Q$8,OR(I61=операции!$F$9,I61=операции!$F$11),COUNTIFS(D$10:D60,D61,I$10:I60,операции!$F$8)+COUNTIFS(D$10:D60,D61,I$10:I60,операции!$F$10)&lt;&gt;COUNTIFS(D$10:D60,D61,I$10:I60,операции!$F$9)+COUNTIFS(D$10:D60,D61,I$10:I60,операции!$F$11)+1),1,IF(AND(G61&lt;&gt;ФИО!$Q$8,G61&lt;&gt;"",OR(I61=операции!$F$8,I61=операции!$F$10),COUNTIFS(D$10:D60,D61,I$10:I60,операции!$F$8)+COUNTIFS(D$10:D60,D61,I$10:I60,операции!$F$10)+1&lt;&gt;COUNTIFS(D$10:D60,D61,I$10:I60,операции!$F$9)+COUNTIFS(D$10:D60,D61,I$10:I60,операции!$F$11)),1,IF(AND(G61&lt;&gt;ФИО!$Q$8,G61&lt;&gt;"",OR(I61=операции!$F$9,I61=операции!$F$11),COUNTIFS(D$10:D60,D61,I$10:I60,операции!$F$8)+COUNTIFS(D$10:D60,D61,I$10:I60,операции!$F$10)&lt;&gt;COUNTIFS(D$10:D60,D61,I$10:I60,операции!$F$9)+COUNTIFS(D$10:D60,D61,I$10:I60,операции!$F$11)),1,0))))</f>
        <v>0</v>
      </c>
      <c r="N61" s="49"/>
      <c r="O61" s="48"/>
      <c r="P61" s="84">
        <f>SUMIFS(БЮДЖЕТ!$V:$V,БЮДЖЕТ!$P:$P,$D61)-IF($N61=операции!$H$11,$O61,0)</f>
        <v>0</v>
      </c>
      <c r="Q61" s="84">
        <f>IF(OR($I61=операции!$F$8,$I61=операции!$F$10),$L61*$P61,IF(OR($I61=операции!$F$9,$I61=операции!$F$11),-$L61*$P61,0))/1000</f>
        <v>0</v>
      </c>
      <c r="R61" s="49"/>
      <c r="S61" s="40"/>
      <c r="T61" s="48">
        <f t="shared" si="4"/>
        <v>0</v>
      </c>
      <c r="U61" s="36"/>
      <c r="V61" s="19"/>
      <c r="W61" s="39"/>
      <c r="X61" s="41"/>
      <c r="Y61" s="36"/>
      <c r="Z61" s="19"/>
      <c r="AA61" s="39"/>
      <c r="AB61" s="41"/>
      <c r="AC61" s="36"/>
      <c r="AD61" s="19"/>
      <c r="AE61" s="39"/>
      <c r="AF61" s="41"/>
      <c r="AG61" s="36"/>
      <c r="AH61" s="1"/>
    </row>
    <row r="62" spans="1:34" x14ac:dyDescent="0.25">
      <c r="A62" s="1"/>
      <c r="B62" s="1"/>
      <c r="C62" s="5" t="str">
        <f t="shared" si="0"/>
        <v/>
      </c>
      <c r="D62" s="19"/>
      <c r="E62" s="22">
        <f>IF(D62="",0,IF(COUNTIF(БЮДЖЕТ!$P:$P,D62)=1,0,1))</f>
        <v>0</v>
      </c>
      <c r="F62" s="19" t="str">
        <f>IF($D62="","",IF(E62=1,"",INDEX(БЮДЖЕТ!$N:$N,SUMIFS(БЮДЖЕТ!$B:$B,БЮДЖЕТ!$P:$P,$D62))))</f>
        <v/>
      </c>
      <c r="G62" s="19" t="str">
        <f>IF($D62="","",IF(E62=1,"",INDEX(БЮДЖЕТ!$X:$X,SUMIFS(БЮДЖЕТ!$B:$B,БЮДЖЕТ!$P:$P,$D62))))</f>
        <v/>
      </c>
      <c r="H62" s="36"/>
      <c r="I62" s="19"/>
      <c r="J62" s="39"/>
      <c r="K62" s="39" t="str">
        <f>IF(J62="","",IF(J62&lt;БЮДЖЕТ!$F$6,БЮДЖЕТ!$F$6,IF(J62&gt;EOMONTH(БЮДЖЕТ!$F$6,0),EOMONTH(БЮДЖЕТ!$F$6,0),J62)))</f>
        <v/>
      </c>
      <c r="L62" s="30">
        <f>IF(OR($I62=операции!$F$8,$I62=операции!$F$10),SUMIFS(р_дни!$J:$J,р_дни!$F:$F,"&gt;="&amp;K62),IF(OR($I62=операции!$F$9,$I62=операции!$F$11),SUMIFS(р_дни!$J:$J,р_дни!$F:$F,"&gt;"&amp;K62),0))</f>
        <v>0</v>
      </c>
      <c r="M62" s="53">
        <f>IF(AND(G62=ФИО!$Q$8,OR(I62=операции!$F$8,I62=операции!$F$10),COUNTIFS(D$10:D61,D62,I$10:I61,операции!$F$8)+COUNTIFS(D$10:D61,D62,I$10:I61,операции!$F$10)&lt;&gt;COUNTIFS(D$10:D61,D62,I$10:I61,операции!$F$9)+COUNTIFS(D$10:D61,D62,I$10:I61,операции!$F$11)),1,IF(AND(G62=ФИО!$Q$8,OR(I62=операции!$F$9,I62=операции!$F$11),COUNTIFS(D$10:D61,D62,I$10:I61,операции!$F$8)+COUNTIFS(D$10:D61,D62,I$10:I61,операции!$F$10)&lt;&gt;COUNTIFS(D$10:D61,D62,I$10:I61,операции!$F$9)+COUNTIFS(D$10:D61,D62,I$10:I61,операции!$F$11)+1),1,IF(AND(G62&lt;&gt;ФИО!$Q$8,G62&lt;&gt;"",OR(I62=операции!$F$8,I62=операции!$F$10),COUNTIFS(D$10:D61,D62,I$10:I61,операции!$F$8)+COUNTIFS(D$10:D61,D62,I$10:I61,операции!$F$10)+1&lt;&gt;COUNTIFS(D$10:D61,D62,I$10:I61,операции!$F$9)+COUNTIFS(D$10:D61,D62,I$10:I61,операции!$F$11)),1,IF(AND(G62&lt;&gt;ФИО!$Q$8,G62&lt;&gt;"",OR(I62=операции!$F$9,I62=операции!$F$11),COUNTIFS(D$10:D61,D62,I$10:I61,операции!$F$8)+COUNTIFS(D$10:D61,D62,I$10:I61,операции!$F$10)&lt;&gt;COUNTIFS(D$10:D61,D62,I$10:I61,операции!$F$9)+COUNTIFS(D$10:D61,D62,I$10:I61,операции!$F$11)),1,0))))</f>
        <v>0</v>
      </c>
      <c r="N62" s="49"/>
      <c r="O62" s="48"/>
      <c r="P62" s="84">
        <f>SUMIFS(БЮДЖЕТ!$V:$V,БЮДЖЕТ!$P:$P,$D62)-IF($N62=операции!$H$11,$O62,0)</f>
        <v>0</v>
      </c>
      <c r="Q62" s="84">
        <f>IF(OR($I62=операции!$F$8,$I62=операции!$F$10),$L62*$P62,IF(OR($I62=операции!$F$9,$I62=операции!$F$11),-$L62*$P62,0))/1000</f>
        <v>0</v>
      </c>
      <c r="R62" s="49"/>
      <c r="S62" s="40"/>
      <c r="T62" s="48">
        <f t="shared" ref="T62:T73" si="5">S62*P62</f>
        <v>0</v>
      </c>
      <c r="U62" s="36"/>
      <c r="V62" s="19"/>
      <c r="W62" s="39"/>
      <c r="X62" s="41"/>
      <c r="Y62" s="36"/>
      <c r="Z62" s="19"/>
      <c r="AA62" s="39"/>
      <c r="AB62" s="41"/>
      <c r="AC62" s="36"/>
      <c r="AD62" s="19"/>
      <c r="AE62" s="39"/>
      <c r="AF62" s="41"/>
      <c r="AG62" s="36"/>
      <c r="AH62" s="1"/>
    </row>
    <row r="63" spans="1:34" x14ac:dyDescent="0.25">
      <c r="A63" s="1"/>
      <c r="B63" s="1"/>
      <c r="C63" s="5" t="str">
        <f t="shared" si="0"/>
        <v/>
      </c>
      <c r="D63" s="19"/>
      <c r="E63" s="22">
        <f>IF(D63="",0,IF(COUNTIF(БЮДЖЕТ!$P:$P,D63)=1,0,1))</f>
        <v>0</v>
      </c>
      <c r="F63" s="19" t="str">
        <f>IF($D63="","",IF(E63=1,"",INDEX(БЮДЖЕТ!$N:$N,SUMIFS(БЮДЖЕТ!$B:$B,БЮДЖЕТ!$P:$P,$D63))))</f>
        <v/>
      </c>
      <c r="G63" s="19" t="str">
        <f>IF($D63="","",IF(E63=1,"",INDEX(БЮДЖЕТ!$X:$X,SUMIFS(БЮДЖЕТ!$B:$B,БЮДЖЕТ!$P:$P,$D63))))</f>
        <v/>
      </c>
      <c r="H63" s="36"/>
      <c r="I63" s="19"/>
      <c r="J63" s="39"/>
      <c r="K63" s="39" t="str">
        <f>IF(J63="","",IF(J63&lt;БЮДЖЕТ!$F$6,БЮДЖЕТ!$F$6,IF(J63&gt;EOMONTH(БЮДЖЕТ!$F$6,0),EOMONTH(БЮДЖЕТ!$F$6,0),J63)))</f>
        <v/>
      </c>
      <c r="L63" s="30">
        <f>IF(OR($I63=операции!$F$8,$I63=операции!$F$10),SUMIFS(р_дни!$J:$J,р_дни!$F:$F,"&gt;="&amp;K63),IF(OR($I63=операции!$F$9,$I63=операции!$F$11),SUMIFS(р_дни!$J:$J,р_дни!$F:$F,"&gt;"&amp;K63),0))</f>
        <v>0</v>
      </c>
      <c r="M63" s="53">
        <f>IF(AND(G63=ФИО!$Q$8,OR(I63=операции!$F$8,I63=операции!$F$10),COUNTIFS(D$10:D62,D63,I$10:I62,операции!$F$8)+COUNTIFS(D$10:D62,D63,I$10:I62,операции!$F$10)&lt;&gt;COUNTIFS(D$10:D62,D63,I$10:I62,операции!$F$9)+COUNTIFS(D$10:D62,D63,I$10:I62,операции!$F$11)),1,IF(AND(G63=ФИО!$Q$8,OR(I63=операции!$F$9,I63=операции!$F$11),COUNTIFS(D$10:D62,D63,I$10:I62,операции!$F$8)+COUNTIFS(D$10:D62,D63,I$10:I62,операции!$F$10)&lt;&gt;COUNTIFS(D$10:D62,D63,I$10:I62,операции!$F$9)+COUNTIFS(D$10:D62,D63,I$10:I62,операции!$F$11)+1),1,IF(AND(G63&lt;&gt;ФИО!$Q$8,G63&lt;&gt;"",OR(I63=операции!$F$8,I63=операции!$F$10),COUNTIFS(D$10:D62,D63,I$10:I62,операции!$F$8)+COUNTIFS(D$10:D62,D63,I$10:I62,операции!$F$10)+1&lt;&gt;COUNTIFS(D$10:D62,D63,I$10:I62,операции!$F$9)+COUNTIFS(D$10:D62,D63,I$10:I62,операции!$F$11)),1,IF(AND(G63&lt;&gt;ФИО!$Q$8,G63&lt;&gt;"",OR(I63=операции!$F$9,I63=операции!$F$11),COUNTIFS(D$10:D62,D63,I$10:I62,операции!$F$8)+COUNTIFS(D$10:D62,D63,I$10:I62,операции!$F$10)&lt;&gt;COUNTIFS(D$10:D62,D63,I$10:I62,операции!$F$9)+COUNTIFS(D$10:D62,D63,I$10:I62,операции!$F$11)),1,0))))</f>
        <v>0</v>
      </c>
      <c r="N63" s="49"/>
      <c r="O63" s="48"/>
      <c r="P63" s="84">
        <f>SUMIFS(БЮДЖЕТ!$V:$V,БЮДЖЕТ!$P:$P,$D63)-IF($N63=операции!$H$11,$O63,0)</f>
        <v>0</v>
      </c>
      <c r="Q63" s="84">
        <f>IF(OR($I63=операции!$F$8,$I63=операции!$F$10),$L63*$P63,IF(OR($I63=операции!$F$9,$I63=операции!$F$11),-$L63*$P63,0))/1000</f>
        <v>0</v>
      </c>
      <c r="R63" s="49"/>
      <c r="S63" s="40"/>
      <c r="T63" s="48">
        <f t="shared" si="5"/>
        <v>0</v>
      </c>
      <c r="U63" s="36"/>
      <c r="V63" s="19"/>
      <c r="W63" s="39"/>
      <c r="X63" s="41"/>
      <c r="Y63" s="36"/>
      <c r="Z63" s="19"/>
      <c r="AA63" s="39"/>
      <c r="AB63" s="41"/>
      <c r="AC63" s="36"/>
      <c r="AD63" s="19"/>
      <c r="AE63" s="39"/>
      <c r="AF63" s="41"/>
      <c r="AG63" s="36"/>
      <c r="AH63" s="1"/>
    </row>
    <row r="64" spans="1:34" x14ac:dyDescent="0.25">
      <c r="A64" s="1"/>
      <c r="B64" s="1"/>
      <c r="C64" s="5" t="str">
        <f t="shared" si="0"/>
        <v/>
      </c>
      <c r="D64" s="19"/>
      <c r="E64" s="22">
        <f>IF(D64="",0,IF(COUNTIF(БЮДЖЕТ!$P:$P,D64)=1,0,1))</f>
        <v>0</v>
      </c>
      <c r="F64" s="19" t="str">
        <f>IF($D64="","",IF(E64=1,"",INDEX(БЮДЖЕТ!$N:$N,SUMIFS(БЮДЖЕТ!$B:$B,БЮДЖЕТ!$P:$P,$D64))))</f>
        <v/>
      </c>
      <c r="G64" s="19" t="str">
        <f>IF($D64="","",IF(E64=1,"",INDEX(БЮДЖЕТ!$X:$X,SUMIFS(БЮДЖЕТ!$B:$B,БЮДЖЕТ!$P:$P,$D64))))</f>
        <v/>
      </c>
      <c r="H64" s="36"/>
      <c r="I64" s="19"/>
      <c r="J64" s="39"/>
      <c r="K64" s="39" t="str">
        <f>IF(J64="","",IF(J64&lt;БЮДЖЕТ!$F$6,БЮДЖЕТ!$F$6,IF(J64&gt;EOMONTH(БЮДЖЕТ!$F$6,0),EOMONTH(БЮДЖЕТ!$F$6,0),J64)))</f>
        <v/>
      </c>
      <c r="L64" s="30">
        <f>IF(OR($I64=операции!$F$8,$I64=операции!$F$10),SUMIFS(р_дни!$J:$J,р_дни!$F:$F,"&gt;="&amp;K64),IF(OR($I64=операции!$F$9,$I64=операции!$F$11),SUMIFS(р_дни!$J:$J,р_дни!$F:$F,"&gt;"&amp;K64),0))</f>
        <v>0</v>
      </c>
      <c r="M64" s="53">
        <f>IF(AND(G64=ФИО!$Q$8,OR(I64=операции!$F$8,I64=операции!$F$10),COUNTIFS(D$10:D63,D64,I$10:I63,операции!$F$8)+COUNTIFS(D$10:D63,D64,I$10:I63,операции!$F$10)&lt;&gt;COUNTIFS(D$10:D63,D64,I$10:I63,операции!$F$9)+COUNTIFS(D$10:D63,D64,I$10:I63,операции!$F$11)),1,IF(AND(G64=ФИО!$Q$8,OR(I64=операции!$F$9,I64=операции!$F$11),COUNTIFS(D$10:D63,D64,I$10:I63,операции!$F$8)+COUNTIFS(D$10:D63,D64,I$10:I63,операции!$F$10)&lt;&gt;COUNTIFS(D$10:D63,D64,I$10:I63,операции!$F$9)+COUNTIFS(D$10:D63,D64,I$10:I63,операции!$F$11)+1),1,IF(AND(G64&lt;&gt;ФИО!$Q$8,G64&lt;&gt;"",OR(I64=операции!$F$8,I64=операции!$F$10),COUNTIFS(D$10:D63,D64,I$10:I63,операции!$F$8)+COUNTIFS(D$10:D63,D64,I$10:I63,операции!$F$10)+1&lt;&gt;COUNTIFS(D$10:D63,D64,I$10:I63,операции!$F$9)+COUNTIFS(D$10:D63,D64,I$10:I63,операции!$F$11)),1,IF(AND(G64&lt;&gt;ФИО!$Q$8,G64&lt;&gt;"",OR(I64=операции!$F$9,I64=операции!$F$11),COUNTIFS(D$10:D63,D64,I$10:I63,операции!$F$8)+COUNTIFS(D$10:D63,D64,I$10:I63,операции!$F$10)&lt;&gt;COUNTIFS(D$10:D63,D64,I$10:I63,операции!$F$9)+COUNTIFS(D$10:D63,D64,I$10:I63,операции!$F$11)),1,0))))</f>
        <v>0</v>
      </c>
      <c r="N64" s="49"/>
      <c r="O64" s="48"/>
      <c r="P64" s="84">
        <f>SUMIFS(БЮДЖЕТ!$V:$V,БЮДЖЕТ!$P:$P,$D64)-IF($N64=операции!$H$11,$O64,0)</f>
        <v>0</v>
      </c>
      <c r="Q64" s="84">
        <f>IF(OR($I64=операции!$F$8,$I64=операции!$F$10),$L64*$P64,IF(OR($I64=операции!$F$9,$I64=операции!$F$11),-$L64*$P64,0))/1000</f>
        <v>0</v>
      </c>
      <c r="R64" s="49"/>
      <c r="S64" s="40"/>
      <c r="T64" s="48">
        <f t="shared" si="5"/>
        <v>0</v>
      </c>
      <c r="U64" s="36"/>
      <c r="V64" s="19"/>
      <c r="W64" s="39"/>
      <c r="X64" s="41"/>
      <c r="Y64" s="36"/>
      <c r="Z64" s="19"/>
      <c r="AA64" s="39"/>
      <c r="AB64" s="41"/>
      <c r="AC64" s="36"/>
      <c r="AD64" s="19"/>
      <c r="AE64" s="39"/>
      <c r="AF64" s="41"/>
      <c r="AG64" s="36"/>
      <c r="AH64" s="1"/>
    </row>
    <row r="65" spans="1:34" x14ac:dyDescent="0.25">
      <c r="A65" s="1"/>
      <c r="B65" s="1"/>
      <c r="C65" s="5" t="str">
        <f t="shared" si="0"/>
        <v/>
      </c>
      <c r="D65" s="19"/>
      <c r="E65" s="22">
        <f>IF(D65="",0,IF(COUNTIF(БЮДЖЕТ!$P:$P,D65)=1,0,1))</f>
        <v>0</v>
      </c>
      <c r="F65" s="19" t="str">
        <f>IF($D65="","",IF(E65=1,"",INDEX(БЮДЖЕТ!$N:$N,SUMIFS(БЮДЖЕТ!$B:$B,БЮДЖЕТ!$P:$P,$D65))))</f>
        <v/>
      </c>
      <c r="G65" s="19" t="str">
        <f>IF($D65="","",IF(E65=1,"",INDEX(БЮДЖЕТ!$X:$X,SUMIFS(БЮДЖЕТ!$B:$B,БЮДЖЕТ!$P:$P,$D65))))</f>
        <v/>
      </c>
      <c r="H65" s="36"/>
      <c r="I65" s="19"/>
      <c r="J65" s="39"/>
      <c r="K65" s="39" t="str">
        <f>IF(J65="","",IF(J65&lt;БЮДЖЕТ!$F$6,БЮДЖЕТ!$F$6,IF(J65&gt;EOMONTH(БЮДЖЕТ!$F$6,0),EOMONTH(БЮДЖЕТ!$F$6,0),J65)))</f>
        <v/>
      </c>
      <c r="L65" s="30">
        <f>IF(OR($I65=операции!$F$8,$I65=операции!$F$10),SUMIFS(р_дни!$J:$J,р_дни!$F:$F,"&gt;="&amp;K65),IF(OR($I65=операции!$F$9,$I65=операции!$F$11),SUMIFS(р_дни!$J:$J,р_дни!$F:$F,"&gt;"&amp;K65),0))</f>
        <v>0</v>
      </c>
      <c r="M65" s="53">
        <f>IF(AND(G65=ФИО!$Q$8,OR(I65=операции!$F$8,I65=операции!$F$10),COUNTIFS(D$10:D64,D65,I$10:I64,операции!$F$8)+COUNTIFS(D$10:D64,D65,I$10:I64,операции!$F$10)&lt;&gt;COUNTIFS(D$10:D64,D65,I$10:I64,операции!$F$9)+COUNTIFS(D$10:D64,D65,I$10:I64,операции!$F$11)),1,IF(AND(G65=ФИО!$Q$8,OR(I65=операции!$F$9,I65=операции!$F$11),COUNTIFS(D$10:D64,D65,I$10:I64,операции!$F$8)+COUNTIFS(D$10:D64,D65,I$10:I64,операции!$F$10)&lt;&gt;COUNTIFS(D$10:D64,D65,I$10:I64,операции!$F$9)+COUNTIFS(D$10:D64,D65,I$10:I64,операции!$F$11)+1),1,IF(AND(G65&lt;&gt;ФИО!$Q$8,G65&lt;&gt;"",OR(I65=операции!$F$8,I65=операции!$F$10),COUNTIFS(D$10:D64,D65,I$10:I64,операции!$F$8)+COUNTIFS(D$10:D64,D65,I$10:I64,операции!$F$10)+1&lt;&gt;COUNTIFS(D$10:D64,D65,I$10:I64,операции!$F$9)+COUNTIFS(D$10:D64,D65,I$10:I64,операции!$F$11)),1,IF(AND(G65&lt;&gt;ФИО!$Q$8,G65&lt;&gt;"",OR(I65=операции!$F$9,I65=операции!$F$11),COUNTIFS(D$10:D64,D65,I$10:I64,операции!$F$8)+COUNTIFS(D$10:D64,D65,I$10:I64,операции!$F$10)&lt;&gt;COUNTIFS(D$10:D64,D65,I$10:I64,операции!$F$9)+COUNTIFS(D$10:D64,D65,I$10:I64,операции!$F$11)),1,0))))</f>
        <v>0</v>
      </c>
      <c r="N65" s="49"/>
      <c r="O65" s="48"/>
      <c r="P65" s="84">
        <f>SUMIFS(БЮДЖЕТ!$V:$V,БЮДЖЕТ!$P:$P,$D65)-IF($N65=операции!$H$11,$O65,0)</f>
        <v>0</v>
      </c>
      <c r="Q65" s="84">
        <f>IF(OR($I65=операции!$F$8,$I65=операции!$F$10),$L65*$P65,IF(OR($I65=операции!$F$9,$I65=операции!$F$11),-$L65*$P65,0))/1000</f>
        <v>0</v>
      </c>
      <c r="R65" s="49"/>
      <c r="S65" s="40"/>
      <c r="T65" s="48">
        <f t="shared" si="5"/>
        <v>0</v>
      </c>
      <c r="U65" s="36"/>
      <c r="V65" s="19"/>
      <c r="W65" s="39"/>
      <c r="X65" s="41"/>
      <c r="Y65" s="36"/>
      <c r="Z65" s="19"/>
      <c r="AA65" s="39"/>
      <c r="AB65" s="41"/>
      <c r="AC65" s="36"/>
      <c r="AD65" s="19"/>
      <c r="AE65" s="39"/>
      <c r="AF65" s="41"/>
      <c r="AG65" s="36"/>
      <c r="AH65" s="1"/>
    </row>
    <row r="66" spans="1:34" x14ac:dyDescent="0.25">
      <c r="A66" s="1"/>
      <c r="B66" s="1"/>
      <c r="C66" s="5" t="str">
        <f t="shared" si="0"/>
        <v/>
      </c>
      <c r="D66" s="19"/>
      <c r="E66" s="22">
        <f>IF(D66="",0,IF(COUNTIF(БЮДЖЕТ!$P:$P,D66)=1,0,1))</f>
        <v>0</v>
      </c>
      <c r="F66" s="19" t="str">
        <f>IF($D66="","",IF(E66=1,"",INDEX(БЮДЖЕТ!$N:$N,SUMIFS(БЮДЖЕТ!$B:$B,БЮДЖЕТ!$P:$P,$D66))))</f>
        <v/>
      </c>
      <c r="G66" s="19" t="str">
        <f>IF($D66="","",IF(E66=1,"",INDEX(БЮДЖЕТ!$X:$X,SUMIFS(БЮДЖЕТ!$B:$B,БЮДЖЕТ!$P:$P,$D66))))</f>
        <v/>
      </c>
      <c r="H66" s="36"/>
      <c r="I66" s="19"/>
      <c r="J66" s="39"/>
      <c r="K66" s="39" t="str">
        <f>IF(J66="","",IF(J66&lt;БЮДЖЕТ!$F$6,БЮДЖЕТ!$F$6,IF(J66&gt;EOMONTH(БЮДЖЕТ!$F$6,0),EOMONTH(БЮДЖЕТ!$F$6,0),J66)))</f>
        <v/>
      </c>
      <c r="L66" s="30">
        <f>IF(OR($I66=операции!$F$8,$I66=операции!$F$10),SUMIFS(р_дни!$J:$J,р_дни!$F:$F,"&gt;="&amp;K66),IF(OR($I66=операции!$F$9,$I66=операции!$F$11),SUMIFS(р_дни!$J:$J,р_дни!$F:$F,"&gt;"&amp;K66),0))</f>
        <v>0</v>
      </c>
      <c r="M66" s="53">
        <f>IF(AND(G66=ФИО!$Q$8,OR(I66=операции!$F$8,I66=операции!$F$10),COUNTIFS(D$10:D65,D66,I$10:I65,операции!$F$8)+COUNTIFS(D$10:D65,D66,I$10:I65,операции!$F$10)&lt;&gt;COUNTIFS(D$10:D65,D66,I$10:I65,операции!$F$9)+COUNTIFS(D$10:D65,D66,I$10:I65,операции!$F$11)),1,IF(AND(G66=ФИО!$Q$8,OR(I66=операции!$F$9,I66=операции!$F$11),COUNTIFS(D$10:D65,D66,I$10:I65,операции!$F$8)+COUNTIFS(D$10:D65,D66,I$10:I65,операции!$F$10)&lt;&gt;COUNTIFS(D$10:D65,D66,I$10:I65,операции!$F$9)+COUNTIFS(D$10:D65,D66,I$10:I65,операции!$F$11)+1),1,IF(AND(G66&lt;&gt;ФИО!$Q$8,G66&lt;&gt;"",OR(I66=операции!$F$8,I66=операции!$F$10),COUNTIFS(D$10:D65,D66,I$10:I65,операции!$F$8)+COUNTIFS(D$10:D65,D66,I$10:I65,операции!$F$10)+1&lt;&gt;COUNTIFS(D$10:D65,D66,I$10:I65,операции!$F$9)+COUNTIFS(D$10:D65,D66,I$10:I65,операции!$F$11)),1,IF(AND(G66&lt;&gt;ФИО!$Q$8,G66&lt;&gt;"",OR(I66=операции!$F$9,I66=операции!$F$11),COUNTIFS(D$10:D65,D66,I$10:I65,операции!$F$8)+COUNTIFS(D$10:D65,D66,I$10:I65,операции!$F$10)&lt;&gt;COUNTIFS(D$10:D65,D66,I$10:I65,операции!$F$9)+COUNTIFS(D$10:D65,D66,I$10:I65,операции!$F$11)),1,0))))</f>
        <v>0</v>
      </c>
      <c r="N66" s="49"/>
      <c r="O66" s="48"/>
      <c r="P66" s="84">
        <f>SUMIFS(БЮДЖЕТ!$V:$V,БЮДЖЕТ!$P:$P,$D66)-IF($N66=операции!$H$11,$O66,0)</f>
        <v>0</v>
      </c>
      <c r="Q66" s="84">
        <f>IF(OR($I66=операции!$F$8,$I66=операции!$F$10),$L66*$P66,IF(OR($I66=операции!$F$9,$I66=операции!$F$11),-$L66*$P66,0))/1000</f>
        <v>0</v>
      </c>
      <c r="R66" s="49"/>
      <c r="S66" s="40"/>
      <c r="T66" s="48">
        <f t="shared" si="5"/>
        <v>0</v>
      </c>
      <c r="U66" s="36"/>
      <c r="V66" s="19"/>
      <c r="W66" s="39"/>
      <c r="X66" s="41"/>
      <c r="Y66" s="36"/>
      <c r="Z66" s="19"/>
      <c r="AA66" s="39"/>
      <c r="AB66" s="41"/>
      <c r="AC66" s="36"/>
      <c r="AD66" s="19"/>
      <c r="AE66" s="39"/>
      <c r="AF66" s="41"/>
      <c r="AG66" s="36"/>
      <c r="AH66" s="1"/>
    </row>
    <row r="67" spans="1:34" x14ac:dyDescent="0.25">
      <c r="A67" s="1"/>
      <c r="B67" s="1"/>
      <c r="C67" s="5" t="str">
        <f t="shared" si="0"/>
        <v/>
      </c>
      <c r="D67" s="19"/>
      <c r="E67" s="22">
        <f>IF(D67="",0,IF(COUNTIF(БЮДЖЕТ!$P:$P,D67)=1,0,1))</f>
        <v>0</v>
      </c>
      <c r="F67" s="19" t="str">
        <f>IF($D67="","",IF(E67=1,"",INDEX(БЮДЖЕТ!$N:$N,SUMIFS(БЮДЖЕТ!$B:$B,БЮДЖЕТ!$P:$P,$D67))))</f>
        <v/>
      </c>
      <c r="G67" s="19" t="str">
        <f>IF($D67="","",IF(E67=1,"",INDEX(БЮДЖЕТ!$X:$X,SUMIFS(БЮДЖЕТ!$B:$B,БЮДЖЕТ!$P:$P,$D67))))</f>
        <v/>
      </c>
      <c r="H67" s="36"/>
      <c r="I67" s="19"/>
      <c r="J67" s="39"/>
      <c r="K67" s="39" t="str">
        <f>IF(J67="","",IF(J67&lt;БЮДЖЕТ!$F$6,БЮДЖЕТ!$F$6,IF(J67&gt;EOMONTH(БЮДЖЕТ!$F$6,0),EOMONTH(БЮДЖЕТ!$F$6,0),J67)))</f>
        <v/>
      </c>
      <c r="L67" s="30">
        <f>IF(OR($I67=операции!$F$8,$I67=операции!$F$10),SUMIFS(р_дни!$J:$J,р_дни!$F:$F,"&gt;="&amp;K67),IF(OR($I67=операции!$F$9,$I67=операции!$F$11),SUMIFS(р_дни!$J:$J,р_дни!$F:$F,"&gt;"&amp;K67),0))</f>
        <v>0</v>
      </c>
      <c r="M67" s="53">
        <f>IF(AND(G67=ФИО!$Q$8,OR(I67=операции!$F$8,I67=операции!$F$10),COUNTIFS(D$10:D66,D67,I$10:I66,операции!$F$8)+COUNTIFS(D$10:D66,D67,I$10:I66,операции!$F$10)&lt;&gt;COUNTIFS(D$10:D66,D67,I$10:I66,операции!$F$9)+COUNTIFS(D$10:D66,D67,I$10:I66,операции!$F$11)),1,IF(AND(G67=ФИО!$Q$8,OR(I67=операции!$F$9,I67=операции!$F$11),COUNTIFS(D$10:D66,D67,I$10:I66,операции!$F$8)+COUNTIFS(D$10:D66,D67,I$10:I66,операции!$F$10)&lt;&gt;COUNTIFS(D$10:D66,D67,I$10:I66,операции!$F$9)+COUNTIFS(D$10:D66,D67,I$10:I66,операции!$F$11)+1),1,IF(AND(G67&lt;&gt;ФИО!$Q$8,G67&lt;&gt;"",OR(I67=операции!$F$8,I67=операции!$F$10),COUNTIFS(D$10:D66,D67,I$10:I66,операции!$F$8)+COUNTIFS(D$10:D66,D67,I$10:I66,операции!$F$10)+1&lt;&gt;COUNTIFS(D$10:D66,D67,I$10:I66,операции!$F$9)+COUNTIFS(D$10:D66,D67,I$10:I66,операции!$F$11)),1,IF(AND(G67&lt;&gt;ФИО!$Q$8,G67&lt;&gt;"",OR(I67=операции!$F$9,I67=операции!$F$11),COUNTIFS(D$10:D66,D67,I$10:I66,операции!$F$8)+COUNTIFS(D$10:D66,D67,I$10:I66,операции!$F$10)&lt;&gt;COUNTIFS(D$10:D66,D67,I$10:I66,операции!$F$9)+COUNTIFS(D$10:D66,D67,I$10:I66,операции!$F$11)),1,0))))</f>
        <v>0</v>
      </c>
      <c r="N67" s="49"/>
      <c r="O67" s="48"/>
      <c r="P67" s="84">
        <f>SUMIFS(БЮДЖЕТ!$V:$V,БЮДЖЕТ!$P:$P,$D67)-IF($N67=операции!$H$11,$O67,0)</f>
        <v>0</v>
      </c>
      <c r="Q67" s="84">
        <f>IF(OR($I67=операции!$F$8,$I67=операции!$F$10),$L67*$P67,IF(OR($I67=операции!$F$9,$I67=операции!$F$11),-$L67*$P67,0))/1000</f>
        <v>0</v>
      </c>
      <c r="R67" s="49"/>
      <c r="S67" s="40"/>
      <c r="T67" s="48">
        <f t="shared" si="5"/>
        <v>0</v>
      </c>
      <c r="U67" s="36"/>
      <c r="V67" s="19"/>
      <c r="W67" s="39"/>
      <c r="X67" s="41"/>
      <c r="Y67" s="36"/>
      <c r="Z67" s="19"/>
      <c r="AA67" s="39"/>
      <c r="AB67" s="41"/>
      <c r="AC67" s="36"/>
      <c r="AD67" s="19"/>
      <c r="AE67" s="39"/>
      <c r="AF67" s="41"/>
      <c r="AG67" s="36"/>
      <c r="AH67" s="1"/>
    </row>
    <row r="68" spans="1:34" x14ac:dyDescent="0.25">
      <c r="A68" s="1"/>
      <c r="B68" s="1"/>
      <c r="C68" s="5" t="str">
        <f t="shared" si="0"/>
        <v/>
      </c>
      <c r="D68" s="19"/>
      <c r="E68" s="22">
        <f>IF(D68="",0,IF(COUNTIF(БЮДЖЕТ!$P:$P,D68)=1,0,1))</f>
        <v>0</v>
      </c>
      <c r="F68" s="19" t="str">
        <f>IF($D68="","",IF(E68=1,"",INDEX(БЮДЖЕТ!$N:$N,SUMIFS(БЮДЖЕТ!$B:$B,БЮДЖЕТ!$P:$P,$D68))))</f>
        <v/>
      </c>
      <c r="G68" s="19" t="str">
        <f>IF($D68="","",IF(E68=1,"",INDEX(БЮДЖЕТ!$X:$X,SUMIFS(БЮДЖЕТ!$B:$B,БЮДЖЕТ!$P:$P,$D68))))</f>
        <v/>
      </c>
      <c r="H68" s="36"/>
      <c r="I68" s="19"/>
      <c r="J68" s="39"/>
      <c r="K68" s="39" t="str">
        <f>IF(J68="","",IF(J68&lt;БЮДЖЕТ!$F$6,БЮДЖЕТ!$F$6,IF(J68&gt;EOMONTH(БЮДЖЕТ!$F$6,0),EOMONTH(БЮДЖЕТ!$F$6,0),J68)))</f>
        <v/>
      </c>
      <c r="L68" s="30">
        <f>IF(OR($I68=операции!$F$8,$I68=операции!$F$10),SUMIFS(р_дни!$J:$J,р_дни!$F:$F,"&gt;="&amp;K68),IF(OR($I68=операции!$F$9,$I68=операции!$F$11),SUMIFS(р_дни!$J:$J,р_дни!$F:$F,"&gt;"&amp;K68),0))</f>
        <v>0</v>
      </c>
      <c r="M68" s="53">
        <f>IF(AND(G68=ФИО!$Q$8,OR(I68=операции!$F$8,I68=операции!$F$10),COUNTIFS(D$10:D67,D68,I$10:I67,операции!$F$8)+COUNTIFS(D$10:D67,D68,I$10:I67,операции!$F$10)&lt;&gt;COUNTIFS(D$10:D67,D68,I$10:I67,операции!$F$9)+COUNTIFS(D$10:D67,D68,I$10:I67,операции!$F$11)),1,IF(AND(G68=ФИО!$Q$8,OR(I68=операции!$F$9,I68=операции!$F$11),COUNTIFS(D$10:D67,D68,I$10:I67,операции!$F$8)+COUNTIFS(D$10:D67,D68,I$10:I67,операции!$F$10)&lt;&gt;COUNTIFS(D$10:D67,D68,I$10:I67,операции!$F$9)+COUNTIFS(D$10:D67,D68,I$10:I67,операции!$F$11)+1),1,IF(AND(G68&lt;&gt;ФИО!$Q$8,G68&lt;&gt;"",OR(I68=операции!$F$8,I68=операции!$F$10),COUNTIFS(D$10:D67,D68,I$10:I67,операции!$F$8)+COUNTIFS(D$10:D67,D68,I$10:I67,операции!$F$10)+1&lt;&gt;COUNTIFS(D$10:D67,D68,I$10:I67,операции!$F$9)+COUNTIFS(D$10:D67,D68,I$10:I67,операции!$F$11)),1,IF(AND(G68&lt;&gt;ФИО!$Q$8,G68&lt;&gt;"",OR(I68=операции!$F$9,I68=операции!$F$11),COUNTIFS(D$10:D67,D68,I$10:I67,операции!$F$8)+COUNTIFS(D$10:D67,D68,I$10:I67,операции!$F$10)&lt;&gt;COUNTIFS(D$10:D67,D68,I$10:I67,операции!$F$9)+COUNTIFS(D$10:D67,D68,I$10:I67,операции!$F$11)),1,0))))</f>
        <v>0</v>
      </c>
      <c r="N68" s="49"/>
      <c r="O68" s="48"/>
      <c r="P68" s="84">
        <f>SUMIFS(БЮДЖЕТ!$V:$V,БЮДЖЕТ!$P:$P,$D68)-IF($N68=операции!$H$11,$O68,0)</f>
        <v>0</v>
      </c>
      <c r="Q68" s="84">
        <f>IF(OR($I68=операции!$F$8,$I68=операции!$F$10),$L68*$P68,IF(OR($I68=операции!$F$9,$I68=операции!$F$11),-$L68*$P68,0))/1000</f>
        <v>0</v>
      </c>
      <c r="R68" s="49"/>
      <c r="S68" s="40"/>
      <c r="T68" s="48">
        <f t="shared" si="5"/>
        <v>0</v>
      </c>
      <c r="U68" s="36"/>
      <c r="V68" s="19"/>
      <c r="W68" s="39"/>
      <c r="X68" s="41"/>
      <c r="Y68" s="36"/>
      <c r="Z68" s="19"/>
      <c r="AA68" s="39"/>
      <c r="AB68" s="41"/>
      <c r="AC68" s="36"/>
      <c r="AD68" s="19"/>
      <c r="AE68" s="39"/>
      <c r="AF68" s="41"/>
      <c r="AG68" s="36"/>
      <c r="AH68" s="1"/>
    </row>
    <row r="69" spans="1:34" x14ac:dyDescent="0.25">
      <c r="A69" s="1"/>
      <c r="B69" s="1"/>
      <c r="C69" s="5" t="str">
        <f t="shared" si="0"/>
        <v/>
      </c>
      <c r="D69" s="19"/>
      <c r="E69" s="22">
        <f>IF(D69="",0,IF(COUNTIF(БЮДЖЕТ!$P:$P,D69)=1,0,1))</f>
        <v>0</v>
      </c>
      <c r="F69" s="19" t="str">
        <f>IF($D69="","",IF(E69=1,"",INDEX(БЮДЖЕТ!$N:$N,SUMIFS(БЮДЖЕТ!$B:$B,БЮДЖЕТ!$P:$P,$D69))))</f>
        <v/>
      </c>
      <c r="G69" s="19" t="str">
        <f>IF($D69="","",IF(E69=1,"",INDEX(БЮДЖЕТ!$X:$X,SUMIFS(БЮДЖЕТ!$B:$B,БЮДЖЕТ!$P:$P,$D69))))</f>
        <v/>
      </c>
      <c r="H69" s="36"/>
      <c r="I69" s="19"/>
      <c r="J69" s="39"/>
      <c r="K69" s="39" t="str">
        <f>IF(J69="","",IF(J69&lt;БЮДЖЕТ!$F$6,БЮДЖЕТ!$F$6,IF(J69&gt;EOMONTH(БЮДЖЕТ!$F$6,0),EOMONTH(БЮДЖЕТ!$F$6,0),J69)))</f>
        <v/>
      </c>
      <c r="L69" s="30">
        <f>IF(OR($I69=операции!$F$8,$I69=операции!$F$10),SUMIFS(р_дни!$J:$J,р_дни!$F:$F,"&gt;="&amp;K69),IF(OR($I69=операции!$F$9,$I69=операции!$F$11),SUMIFS(р_дни!$J:$J,р_дни!$F:$F,"&gt;"&amp;K69),0))</f>
        <v>0</v>
      </c>
      <c r="M69" s="53">
        <f>IF(AND(G69=ФИО!$Q$8,OR(I69=операции!$F$8,I69=операции!$F$10),COUNTIFS(D$10:D68,D69,I$10:I68,операции!$F$8)+COUNTIFS(D$10:D68,D69,I$10:I68,операции!$F$10)&lt;&gt;COUNTIFS(D$10:D68,D69,I$10:I68,операции!$F$9)+COUNTIFS(D$10:D68,D69,I$10:I68,операции!$F$11)),1,IF(AND(G69=ФИО!$Q$8,OR(I69=операции!$F$9,I69=операции!$F$11),COUNTIFS(D$10:D68,D69,I$10:I68,операции!$F$8)+COUNTIFS(D$10:D68,D69,I$10:I68,операции!$F$10)&lt;&gt;COUNTIFS(D$10:D68,D69,I$10:I68,операции!$F$9)+COUNTIFS(D$10:D68,D69,I$10:I68,операции!$F$11)+1),1,IF(AND(G69&lt;&gt;ФИО!$Q$8,G69&lt;&gt;"",OR(I69=операции!$F$8,I69=операции!$F$10),COUNTIFS(D$10:D68,D69,I$10:I68,операции!$F$8)+COUNTIFS(D$10:D68,D69,I$10:I68,операции!$F$10)+1&lt;&gt;COUNTIFS(D$10:D68,D69,I$10:I68,операции!$F$9)+COUNTIFS(D$10:D68,D69,I$10:I68,операции!$F$11)),1,IF(AND(G69&lt;&gt;ФИО!$Q$8,G69&lt;&gt;"",OR(I69=операции!$F$9,I69=операции!$F$11),COUNTIFS(D$10:D68,D69,I$10:I68,операции!$F$8)+COUNTIFS(D$10:D68,D69,I$10:I68,операции!$F$10)&lt;&gt;COUNTIFS(D$10:D68,D69,I$10:I68,операции!$F$9)+COUNTIFS(D$10:D68,D69,I$10:I68,операции!$F$11)),1,0))))</f>
        <v>0</v>
      </c>
      <c r="N69" s="49"/>
      <c r="O69" s="48"/>
      <c r="P69" s="84">
        <f>SUMIFS(БЮДЖЕТ!$V:$V,БЮДЖЕТ!$P:$P,$D69)-IF($N69=операции!$H$11,$O69,0)</f>
        <v>0</v>
      </c>
      <c r="Q69" s="84">
        <f>IF(OR($I69=операции!$F$8,$I69=операции!$F$10),$L69*$P69,IF(OR($I69=операции!$F$9,$I69=операции!$F$11),-$L69*$P69,0))/1000</f>
        <v>0</v>
      </c>
      <c r="R69" s="49"/>
      <c r="S69" s="40"/>
      <c r="T69" s="48">
        <f t="shared" si="5"/>
        <v>0</v>
      </c>
      <c r="U69" s="36"/>
      <c r="V69" s="19"/>
      <c r="W69" s="39"/>
      <c r="X69" s="41"/>
      <c r="Y69" s="36"/>
      <c r="Z69" s="19"/>
      <c r="AA69" s="39"/>
      <c r="AB69" s="41"/>
      <c r="AC69" s="36"/>
      <c r="AD69" s="19"/>
      <c r="AE69" s="39"/>
      <c r="AF69" s="41"/>
      <c r="AG69" s="36"/>
      <c r="AH69" s="1"/>
    </row>
    <row r="70" spans="1:34" x14ac:dyDescent="0.25">
      <c r="A70" s="1"/>
      <c r="B70" s="1"/>
      <c r="C70" s="5" t="str">
        <f t="shared" si="0"/>
        <v/>
      </c>
      <c r="D70" s="19"/>
      <c r="E70" s="22">
        <f>IF(D70="",0,IF(COUNTIF(БЮДЖЕТ!$P:$P,D70)=1,0,1))</f>
        <v>0</v>
      </c>
      <c r="F70" s="19" t="str">
        <f>IF($D70="","",IF(E70=1,"",INDEX(БЮДЖЕТ!$N:$N,SUMIFS(БЮДЖЕТ!$B:$B,БЮДЖЕТ!$P:$P,$D70))))</f>
        <v/>
      </c>
      <c r="G70" s="19" t="str">
        <f>IF($D70="","",IF(E70=1,"",INDEX(БЮДЖЕТ!$X:$X,SUMIFS(БЮДЖЕТ!$B:$B,БЮДЖЕТ!$P:$P,$D70))))</f>
        <v/>
      </c>
      <c r="H70" s="36"/>
      <c r="I70" s="19"/>
      <c r="J70" s="39"/>
      <c r="K70" s="39" t="str">
        <f>IF(J70="","",IF(J70&lt;БЮДЖЕТ!$F$6,БЮДЖЕТ!$F$6,IF(J70&gt;EOMONTH(БЮДЖЕТ!$F$6,0),EOMONTH(БЮДЖЕТ!$F$6,0),J70)))</f>
        <v/>
      </c>
      <c r="L70" s="30">
        <f>IF(OR($I70=операции!$F$8,$I70=операции!$F$10),SUMIFS(р_дни!$J:$J,р_дни!$F:$F,"&gt;="&amp;K70),IF(OR($I70=операции!$F$9,$I70=операции!$F$11),SUMIFS(р_дни!$J:$J,р_дни!$F:$F,"&gt;"&amp;K70),0))</f>
        <v>0</v>
      </c>
      <c r="M70" s="53">
        <f>IF(AND(G70=ФИО!$Q$8,OR(I70=операции!$F$8,I70=операции!$F$10),COUNTIFS(D$10:D69,D70,I$10:I69,операции!$F$8)+COUNTIFS(D$10:D69,D70,I$10:I69,операции!$F$10)&lt;&gt;COUNTIFS(D$10:D69,D70,I$10:I69,операции!$F$9)+COUNTIFS(D$10:D69,D70,I$10:I69,операции!$F$11)),1,IF(AND(G70=ФИО!$Q$8,OR(I70=операции!$F$9,I70=операции!$F$11),COUNTIFS(D$10:D69,D70,I$10:I69,операции!$F$8)+COUNTIFS(D$10:D69,D70,I$10:I69,операции!$F$10)&lt;&gt;COUNTIFS(D$10:D69,D70,I$10:I69,операции!$F$9)+COUNTIFS(D$10:D69,D70,I$10:I69,операции!$F$11)+1),1,IF(AND(G70&lt;&gt;ФИО!$Q$8,G70&lt;&gt;"",OR(I70=операции!$F$8,I70=операции!$F$10),COUNTIFS(D$10:D69,D70,I$10:I69,операции!$F$8)+COUNTIFS(D$10:D69,D70,I$10:I69,операции!$F$10)+1&lt;&gt;COUNTIFS(D$10:D69,D70,I$10:I69,операции!$F$9)+COUNTIFS(D$10:D69,D70,I$10:I69,операции!$F$11)),1,IF(AND(G70&lt;&gt;ФИО!$Q$8,G70&lt;&gt;"",OR(I70=операции!$F$9,I70=операции!$F$11),COUNTIFS(D$10:D69,D70,I$10:I69,операции!$F$8)+COUNTIFS(D$10:D69,D70,I$10:I69,операции!$F$10)&lt;&gt;COUNTIFS(D$10:D69,D70,I$10:I69,операции!$F$9)+COUNTIFS(D$10:D69,D70,I$10:I69,операции!$F$11)),1,0))))</f>
        <v>0</v>
      </c>
      <c r="N70" s="49"/>
      <c r="O70" s="48"/>
      <c r="P70" s="84">
        <f>SUMIFS(БЮДЖЕТ!$V:$V,БЮДЖЕТ!$P:$P,$D70)-IF($N70=операции!$H$11,$O70,0)</f>
        <v>0</v>
      </c>
      <c r="Q70" s="84">
        <f>IF(OR($I70=операции!$F$8,$I70=операции!$F$10),$L70*$P70,IF(OR($I70=операции!$F$9,$I70=операции!$F$11),-$L70*$P70,0))/1000</f>
        <v>0</v>
      </c>
      <c r="R70" s="49"/>
      <c r="S70" s="40"/>
      <c r="T70" s="48">
        <f t="shared" si="5"/>
        <v>0</v>
      </c>
      <c r="U70" s="36"/>
      <c r="V70" s="19"/>
      <c r="W70" s="39"/>
      <c r="X70" s="41"/>
      <c r="Y70" s="36"/>
      <c r="Z70" s="19"/>
      <c r="AA70" s="39"/>
      <c r="AB70" s="41"/>
      <c r="AC70" s="36"/>
      <c r="AD70" s="19"/>
      <c r="AE70" s="39"/>
      <c r="AF70" s="41"/>
      <c r="AG70" s="36"/>
      <c r="AH70" s="1"/>
    </row>
    <row r="71" spans="1:34" x14ac:dyDescent="0.25">
      <c r="A71" s="1"/>
      <c r="B71" s="1"/>
      <c r="C71" s="5" t="str">
        <f t="shared" si="0"/>
        <v/>
      </c>
      <c r="D71" s="19"/>
      <c r="E71" s="22">
        <f>IF(D71="",0,IF(COUNTIF(БЮДЖЕТ!$P:$P,D71)=1,0,1))</f>
        <v>0</v>
      </c>
      <c r="F71" s="19" t="str">
        <f>IF($D71="","",IF(E71=1,"",INDEX(БЮДЖЕТ!$N:$N,SUMIFS(БЮДЖЕТ!$B:$B,БЮДЖЕТ!$P:$P,$D71))))</f>
        <v/>
      </c>
      <c r="G71" s="19" t="str">
        <f>IF($D71="","",IF(E71=1,"",INDEX(БЮДЖЕТ!$X:$X,SUMIFS(БЮДЖЕТ!$B:$B,БЮДЖЕТ!$P:$P,$D71))))</f>
        <v/>
      </c>
      <c r="H71" s="36"/>
      <c r="I71" s="19"/>
      <c r="J71" s="39"/>
      <c r="K71" s="39" t="str">
        <f>IF(J71="","",IF(J71&lt;БЮДЖЕТ!$F$6,БЮДЖЕТ!$F$6,IF(J71&gt;EOMONTH(БЮДЖЕТ!$F$6,0),EOMONTH(БЮДЖЕТ!$F$6,0),J71)))</f>
        <v/>
      </c>
      <c r="L71" s="30">
        <f>IF(OR($I71=операции!$F$8,$I71=операции!$F$10),SUMIFS(р_дни!$J:$J,р_дни!$F:$F,"&gt;="&amp;K71),IF(OR($I71=операции!$F$9,$I71=операции!$F$11),SUMIFS(р_дни!$J:$J,р_дни!$F:$F,"&gt;"&amp;K71),0))</f>
        <v>0</v>
      </c>
      <c r="M71" s="53">
        <f>IF(AND(G71=ФИО!$Q$8,OR(I71=операции!$F$8,I71=операции!$F$10),COUNTIFS(D$10:D70,D71,I$10:I70,операции!$F$8)+COUNTIFS(D$10:D70,D71,I$10:I70,операции!$F$10)&lt;&gt;COUNTIFS(D$10:D70,D71,I$10:I70,операции!$F$9)+COUNTIFS(D$10:D70,D71,I$10:I70,операции!$F$11)),1,IF(AND(G71=ФИО!$Q$8,OR(I71=операции!$F$9,I71=операции!$F$11),COUNTIFS(D$10:D70,D71,I$10:I70,операции!$F$8)+COUNTIFS(D$10:D70,D71,I$10:I70,операции!$F$10)&lt;&gt;COUNTIFS(D$10:D70,D71,I$10:I70,операции!$F$9)+COUNTIFS(D$10:D70,D71,I$10:I70,операции!$F$11)+1),1,IF(AND(G71&lt;&gt;ФИО!$Q$8,G71&lt;&gt;"",OR(I71=операции!$F$8,I71=операции!$F$10),COUNTIFS(D$10:D70,D71,I$10:I70,операции!$F$8)+COUNTIFS(D$10:D70,D71,I$10:I70,операции!$F$10)+1&lt;&gt;COUNTIFS(D$10:D70,D71,I$10:I70,операции!$F$9)+COUNTIFS(D$10:D70,D71,I$10:I70,операции!$F$11)),1,IF(AND(G71&lt;&gt;ФИО!$Q$8,G71&lt;&gt;"",OR(I71=операции!$F$9,I71=операции!$F$11),COUNTIFS(D$10:D70,D71,I$10:I70,операции!$F$8)+COUNTIFS(D$10:D70,D71,I$10:I70,операции!$F$10)&lt;&gt;COUNTIFS(D$10:D70,D71,I$10:I70,операции!$F$9)+COUNTIFS(D$10:D70,D71,I$10:I70,операции!$F$11)),1,0))))</f>
        <v>0</v>
      </c>
      <c r="N71" s="49"/>
      <c r="O71" s="48"/>
      <c r="P71" s="84">
        <f>SUMIFS(БЮДЖЕТ!$V:$V,БЮДЖЕТ!$P:$P,$D71)-IF($N71=операции!$H$11,$O71,0)</f>
        <v>0</v>
      </c>
      <c r="Q71" s="84">
        <f>IF(OR($I71=операции!$F$8,$I71=операции!$F$10),$L71*$P71,IF(OR($I71=операции!$F$9,$I71=операции!$F$11),-$L71*$P71,0))/1000</f>
        <v>0</v>
      </c>
      <c r="R71" s="49"/>
      <c r="S71" s="40"/>
      <c r="T71" s="48">
        <f t="shared" si="5"/>
        <v>0</v>
      </c>
      <c r="U71" s="36"/>
      <c r="V71" s="19"/>
      <c r="W71" s="39"/>
      <c r="X71" s="41"/>
      <c r="Y71" s="36"/>
      <c r="Z71" s="19"/>
      <c r="AA71" s="39"/>
      <c r="AB71" s="41"/>
      <c r="AC71" s="36"/>
      <c r="AD71" s="19"/>
      <c r="AE71" s="39"/>
      <c r="AF71" s="41"/>
      <c r="AG71" s="36"/>
      <c r="AH71" s="1"/>
    </row>
    <row r="72" spans="1:34" x14ac:dyDescent="0.25">
      <c r="A72" s="1"/>
      <c r="B72" s="1"/>
      <c r="C72" s="5" t="str">
        <f t="shared" si="0"/>
        <v/>
      </c>
      <c r="D72" s="19"/>
      <c r="E72" s="22">
        <f>IF(D72="",0,IF(COUNTIF(БЮДЖЕТ!$P:$P,D72)=1,0,1))</f>
        <v>0</v>
      </c>
      <c r="F72" s="19" t="str">
        <f>IF($D72="","",IF(E72=1,"",INDEX(БЮДЖЕТ!$N:$N,SUMIFS(БЮДЖЕТ!$B:$B,БЮДЖЕТ!$P:$P,$D72))))</f>
        <v/>
      </c>
      <c r="G72" s="19" t="str">
        <f>IF($D72="","",IF(E72=1,"",INDEX(БЮДЖЕТ!$X:$X,SUMIFS(БЮДЖЕТ!$B:$B,БЮДЖЕТ!$P:$P,$D72))))</f>
        <v/>
      </c>
      <c r="H72" s="36"/>
      <c r="I72" s="19"/>
      <c r="J72" s="39"/>
      <c r="K72" s="39" t="str">
        <f>IF(J72="","",IF(J72&lt;БЮДЖЕТ!$F$6,БЮДЖЕТ!$F$6,IF(J72&gt;EOMONTH(БЮДЖЕТ!$F$6,0),EOMONTH(БЮДЖЕТ!$F$6,0),J72)))</f>
        <v/>
      </c>
      <c r="L72" s="30">
        <f>IF(OR($I72=операции!$F$8,$I72=операции!$F$10),SUMIFS(р_дни!$J:$J,р_дни!$F:$F,"&gt;="&amp;K72),IF(OR($I72=операции!$F$9,$I72=операции!$F$11),SUMIFS(р_дни!$J:$J,р_дни!$F:$F,"&gt;"&amp;K72),0))</f>
        <v>0</v>
      </c>
      <c r="M72" s="53">
        <f>IF(AND(G72=ФИО!$Q$8,OR(I72=операции!$F$8,I72=операции!$F$10),COUNTIFS(D$10:D71,D72,I$10:I71,операции!$F$8)+COUNTIFS(D$10:D71,D72,I$10:I71,операции!$F$10)&lt;&gt;COUNTIFS(D$10:D71,D72,I$10:I71,операции!$F$9)+COUNTIFS(D$10:D71,D72,I$10:I71,операции!$F$11)),1,IF(AND(G72=ФИО!$Q$8,OR(I72=операции!$F$9,I72=операции!$F$11),COUNTIFS(D$10:D71,D72,I$10:I71,операции!$F$8)+COUNTIFS(D$10:D71,D72,I$10:I71,операции!$F$10)&lt;&gt;COUNTIFS(D$10:D71,D72,I$10:I71,операции!$F$9)+COUNTIFS(D$10:D71,D72,I$10:I71,операции!$F$11)+1),1,IF(AND(G72&lt;&gt;ФИО!$Q$8,G72&lt;&gt;"",OR(I72=операции!$F$8,I72=операции!$F$10),COUNTIFS(D$10:D71,D72,I$10:I71,операции!$F$8)+COUNTIFS(D$10:D71,D72,I$10:I71,операции!$F$10)+1&lt;&gt;COUNTIFS(D$10:D71,D72,I$10:I71,операции!$F$9)+COUNTIFS(D$10:D71,D72,I$10:I71,операции!$F$11)),1,IF(AND(G72&lt;&gt;ФИО!$Q$8,G72&lt;&gt;"",OR(I72=операции!$F$9,I72=операции!$F$11),COUNTIFS(D$10:D71,D72,I$10:I71,операции!$F$8)+COUNTIFS(D$10:D71,D72,I$10:I71,операции!$F$10)&lt;&gt;COUNTIFS(D$10:D71,D72,I$10:I71,операции!$F$9)+COUNTIFS(D$10:D71,D72,I$10:I71,операции!$F$11)),1,0))))</f>
        <v>0</v>
      </c>
      <c r="N72" s="49"/>
      <c r="O72" s="48"/>
      <c r="P72" s="84">
        <f>SUMIFS(БЮДЖЕТ!$V:$V,БЮДЖЕТ!$P:$P,$D72)-IF($N72=операции!$H$11,$O72,0)</f>
        <v>0</v>
      </c>
      <c r="Q72" s="84">
        <f>IF(OR($I72=операции!$F$8,$I72=операции!$F$10),$L72*$P72,IF(OR($I72=операции!$F$9,$I72=операции!$F$11),-$L72*$P72,0))/1000</f>
        <v>0</v>
      </c>
      <c r="R72" s="49"/>
      <c r="S72" s="40"/>
      <c r="T72" s="48">
        <f t="shared" si="5"/>
        <v>0</v>
      </c>
      <c r="U72" s="36"/>
      <c r="V72" s="19"/>
      <c r="W72" s="39"/>
      <c r="X72" s="41"/>
      <c r="Y72" s="36"/>
      <c r="Z72" s="19"/>
      <c r="AA72" s="39"/>
      <c r="AB72" s="41"/>
      <c r="AC72" s="36"/>
      <c r="AD72" s="19"/>
      <c r="AE72" s="39"/>
      <c r="AF72" s="41"/>
      <c r="AG72" s="36"/>
      <c r="AH72" s="1"/>
    </row>
    <row r="73" spans="1:34" x14ac:dyDescent="0.25">
      <c r="A73" s="1"/>
      <c r="B73" s="1"/>
      <c r="C73" s="5" t="str">
        <f t="shared" si="0"/>
        <v/>
      </c>
      <c r="D73" s="19"/>
      <c r="E73" s="22">
        <f>IF(D73="",0,IF(COUNTIF(БЮДЖЕТ!$P:$P,D73)=1,0,1))</f>
        <v>0</v>
      </c>
      <c r="F73" s="19" t="str">
        <f>IF($D73="","",IF(E73=1,"",INDEX(БЮДЖЕТ!$N:$N,SUMIFS(БЮДЖЕТ!$B:$B,БЮДЖЕТ!$P:$P,$D73))))</f>
        <v/>
      </c>
      <c r="G73" s="19" t="str">
        <f>IF($D73="","",IF(E73=1,"",INDEX(БЮДЖЕТ!$X:$X,SUMIFS(БЮДЖЕТ!$B:$B,БЮДЖЕТ!$P:$P,$D73))))</f>
        <v/>
      </c>
      <c r="H73" s="36"/>
      <c r="I73" s="19"/>
      <c r="J73" s="39"/>
      <c r="K73" s="39" t="str">
        <f>IF(J73="","",IF(J73&lt;БЮДЖЕТ!$F$6,БЮДЖЕТ!$F$6,IF(J73&gt;EOMONTH(БЮДЖЕТ!$F$6,0),EOMONTH(БЮДЖЕТ!$F$6,0),J73)))</f>
        <v/>
      </c>
      <c r="L73" s="30">
        <f>IF(OR($I73=операции!$F$8,$I73=операции!$F$10),SUMIFS(р_дни!$J:$J,р_дни!$F:$F,"&gt;="&amp;K73),IF(OR($I73=операции!$F$9,$I73=операции!$F$11),SUMIFS(р_дни!$J:$J,р_дни!$F:$F,"&gt;"&amp;K73),0))</f>
        <v>0</v>
      </c>
      <c r="M73" s="53">
        <f>IF(AND(G73=ФИО!$Q$8,OR(I73=операции!$F$8,I73=операции!$F$10),COUNTIFS(D$10:D72,D73,I$10:I72,операции!$F$8)+COUNTIFS(D$10:D72,D73,I$10:I72,операции!$F$10)&lt;&gt;COUNTIFS(D$10:D72,D73,I$10:I72,операции!$F$9)+COUNTIFS(D$10:D72,D73,I$10:I72,операции!$F$11)),1,IF(AND(G73=ФИО!$Q$8,OR(I73=операции!$F$9,I73=операции!$F$11),COUNTIFS(D$10:D72,D73,I$10:I72,операции!$F$8)+COUNTIFS(D$10:D72,D73,I$10:I72,операции!$F$10)&lt;&gt;COUNTIFS(D$10:D72,D73,I$10:I72,операции!$F$9)+COUNTIFS(D$10:D72,D73,I$10:I72,операции!$F$11)+1),1,IF(AND(G73&lt;&gt;ФИО!$Q$8,G73&lt;&gt;"",OR(I73=операции!$F$8,I73=операции!$F$10),COUNTIFS(D$10:D72,D73,I$10:I72,операции!$F$8)+COUNTIFS(D$10:D72,D73,I$10:I72,операции!$F$10)+1&lt;&gt;COUNTIFS(D$10:D72,D73,I$10:I72,операции!$F$9)+COUNTIFS(D$10:D72,D73,I$10:I72,операции!$F$11)),1,IF(AND(G73&lt;&gt;ФИО!$Q$8,G73&lt;&gt;"",OR(I73=операции!$F$9,I73=операции!$F$11),COUNTIFS(D$10:D72,D73,I$10:I72,операции!$F$8)+COUNTIFS(D$10:D72,D73,I$10:I72,операции!$F$10)&lt;&gt;COUNTIFS(D$10:D72,D73,I$10:I72,операции!$F$9)+COUNTIFS(D$10:D72,D73,I$10:I72,операции!$F$11)),1,0))))</f>
        <v>0</v>
      </c>
      <c r="N73" s="49"/>
      <c r="O73" s="48"/>
      <c r="P73" s="84">
        <f>SUMIFS(БЮДЖЕТ!$V:$V,БЮДЖЕТ!$P:$P,$D73)-IF($N73=операции!$H$11,$O73,0)</f>
        <v>0</v>
      </c>
      <c r="Q73" s="84">
        <f>IF(OR($I73=операции!$F$8,$I73=операции!$F$10),$L73*$P73,IF(OR($I73=операции!$F$9,$I73=операции!$F$11),-$L73*$P73,0))/1000</f>
        <v>0</v>
      </c>
      <c r="R73" s="49"/>
      <c r="S73" s="40"/>
      <c r="T73" s="48">
        <f t="shared" si="5"/>
        <v>0</v>
      </c>
      <c r="U73" s="36"/>
      <c r="V73" s="19"/>
      <c r="W73" s="39"/>
      <c r="X73" s="41"/>
      <c r="Y73" s="36"/>
      <c r="Z73" s="19"/>
      <c r="AA73" s="39"/>
      <c r="AB73" s="41"/>
      <c r="AC73" s="36"/>
      <c r="AD73" s="19"/>
      <c r="AE73" s="39"/>
      <c r="AF73" s="41"/>
      <c r="AG73" s="36"/>
      <c r="AH73" s="1"/>
    </row>
    <row r="74" spans="1:34" x14ac:dyDescent="0.25">
      <c r="A74" s="1"/>
      <c r="B74" s="1"/>
      <c r="C74" s="5" t="str">
        <f t="shared" si="0"/>
        <v/>
      </c>
      <c r="D74" s="19"/>
      <c r="E74" s="22">
        <f>IF(D74="",0,IF(COUNTIF(БЮДЖЕТ!$P:$P,D74)=1,0,1))</f>
        <v>0</v>
      </c>
      <c r="F74" s="19" t="str">
        <f>IF($D74="","",IF(E74=1,"",INDEX(БЮДЖЕТ!$N:$N,SUMIFS(БЮДЖЕТ!$B:$B,БЮДЖЕТ!$P:$P,$D74))))</f>
        <v/>
      </c>
      <c r="G74" s="19" t="str">
        <f>IF($D74="","",IF(E74=1,"",INDEX(БЮДЖЕТ!$X:$X,SUMIFS(БЮДЖЕТ!$B:$B,БЮДЖЕТ!$P:$P,$D74))))</f>
        <v/>
      </c>
      <c r="H74" s="36"/>
      <c r="I74" s="19"/>
      <c r="J74" s="39"/>
      <c r="K74" s="39" t="str">
        <f>IF(J74="","",IF(J74&lt;БЮДЖЕТ!$F$6,БЮДЖЕТ!$F$6,IF(J74&gt;EOMONTH(БЮДЖЕТ!$F$6,0),EOMONTH(БЮДЖЕТ!$F$6,0),J74)))</f>
        <v/>
      </c>
      <c r="L74" s="30">
        <f>IF(OR($I74=операции!$F$8,$I74=операции!$F$10),SUMIFS(р_дни!$J:$J,р_дни!$F:$F,"&gt;="&amp;K74),IF(OR($I74=операции!$F$9,$I74=операции!$F$11),SUMIFS(р_дни!$J:$J,р_дни!$F:$F,"&gt;"&amp;K74),0))</f>
        <v>0</v>
      </c>
      <c r="M74" s="53">
        <f>IF(AND(G74=ФИО!$Q$8,OR(I74=операции!$F$8,I74=операции!$F$10),COUNTIFS(D$10:D73,D74,I$10:I73,операции!$F$8)+COUNTIFS(D$10:D73,D74,I$10:I73,операции!$F$10)&lt;&gt;COUNTIFS(D$10:D73,D74,I$10:I73,операции!$F$9)+COUNTIFS(D$10:D73,D74,I$10:I73,операции!$F$11)),1,IF(AND(G74=ФИО!$Q$8,OR(I74=операции!$F$9,I74=операции!$F$11),COUNTIFS(D$10:D73,D74,I$10:I73,операции!$F$8)+COUNTIFS(D$10:D73,D74,I$10:I73,операции!$F$10)&lt;&gt;COUNTIFS(D$10:D73,D74,I$10:I73,операции!$F$9)+COUNTIFS(D$10:D73,D74,I$10:I73,операции!$F$11)+1),1,IF(AND(G74&lt;&gt;ФИО!$Q$8,G74&lt;&gt;"",OR(I74=операции!$F$8,I74=операции!$F$10),COUNTIFS(D$10:D73,D74,I$10:I73,операции!$F$8)+COUNTIFS(D$10:D73,D74,I$10:I73,операции!$F$10)+1&lt;&gt;COUNTIFS(D$10:D73,D74,I$10:I73,операции!$F$9)+COUNTIFS(D$10:D73,D74,I$10:I73,операции!$F$11)),1,IF(AND(G74&lt;&gt;ФИО!$Q$8,G74&lt;&gt;"",OR(I74=операции!$F$9,I74=операции!$F$11),COUNTIFS(D$10:D73,D74,I$10:I73,операции!$F$8)+COUNTIFS(D$10:D73,D74,I$10:I73,операции!$F$10)&lt;&gt;COUNTIFS(D$10:D73,D74,I$10:I73,операции!$F$9)+COUNTIFS(D$10:D73,D74,I$10:I73,операции!$F$11)),1,0))))</f>
        <v>0</v>
      </c>
      <c r="N74" s="49"/>
      <c r="O74" s="48"/>
      <c r="P74" s="84">
        <f>SUMIFS(БЮДЖЕТ!$V:$V,БЮДЖЕТ!$P:$P,$D74)-IF($N74=операции!$H$11,$O74,0)</f>
        <v>0</v>
      </c>
      <c r="Q74" s="84">
        <f>IF(OR($I74=операции!$F$8,$I74=операции!$F$10),$L74*$P74,IF(OR($I74=операции!$F$9,$I74=операции!$F$11),-$L74*$P74,0))/1000</f>
        <v>0</v>
      </c>
      <c r="R74" s="49"/>
      <c r="S74" s="40"/>
      <c r="T74" s="48">
        <f t="shared" si="2"/>
        <v>0</v>
      </c>
      <c r="U74" s="36"/>
      <c r="V74" s="19"/>
      <c r="W74" s="39"/>
      <c r="X74" s="41"/>
      <c r="Y74" s="36"/>
      <c r="Z74" s="19"/>
      <c r="AA74" s="39"/>
      <c r="AB74" s="41"/>
      <c r="AC74" s="36"/>
      <c r="AD74" s="19"/>
      <c r="AE74" s="39"/>
      <c r="AF74" s="41"/>
      <c r="AG74" s="36"/>
      <c r="AH74" s="1"/>
    </row>
    <row r="75" spans="1:34" x14ac:dyDescent="0.25">
      <c r="A75" s="1"/>
      <c r="B75" s="1"/>
      <c r="C75" s="5" t="str">
        <f t="shared" si="0"/>
        <v/>
      </c>
      <c r="D75" s="19"/>
      <c r="E75" s="22">
        <f>IF(D75="",0,IF(COUNTIF(БЮДЖЕТ!$P:$P,D75)=1,0,1))</f>
        <v>0</v>
      </c>
      <c r="F75" s="19" t="str">
        <f>IF($D75="","",IF(E75=1,"",INDEX(БЮДЖЕТ!$N:$N,SUMIFS(БЮДЖЕТ!$B:$B,БЮДЖЕТ!$P:$P,$D75))))</f>
        <v/>
      </c>
      <c r="G75" s="19" t="str">
        <f>IF($D75="","",IF(E75=1,"",INDEX(БЮДЖЕТ!$X:$X,SUMIFS(БЮДЖЕТ!$B:$B,БЮДЖЕТ!$P:$P,$D75))))</f>
        <v/>
      </c>
      <c r="H75" s="36"/>
      <c r="I75" s="19"/>
      <c r="J75" s="39"/>
      <c r="K75" s="39" t="str">
        <f>IF(J75="","",IF(J75&lt;БЮДЖЕТ!$F$6,БЮДЖЕТ!$F$6,IF(J75&gt;EOMONTH(БЮДЖЕТ!$F$6,0),EOMONTH(БЮДЖЕТ!$F$6,0),J75)))</f>
        <v/>
      </c>
      <c r="L75" s="30">
        <f>IF(OR($I75=операции!$F$8,$I75=операции!$F$10),SUMIFS(р_дни!$J:$J,р_дни!$F:$F,"&gt;="&amp;K75),IF(OR($I75=операции!$F$9,$I75=операции!$F$11),SUMIFS(р_дни!$J:$J,р_дни!$F:$F,"&gt;"&amp;K75),0))</f>
        <v>0</v>
      </c>
      <c r="M75" s="53">
        <f>IF(AND(G75=ФИО!$Q$8,OR(I75=операции!$F$8,I75=операции!$F$10),COUNTIFS(D$10:D74,D75,I$10:I74,операции!$F$8)+COUNTIFS(D$10:D74,D75,I$10:I74,операции!$F$10)&lt;&gt;COUNTIFS(D$10:D74,D75,I$10:I74,операции!$F$9)+COUNTIFS(D$10:D74,D75,I$10:I74,операции!$F$11)),1,IF(AND(G75=ФИО!$Q$8,OR(I75=операции!$F$9,I75=операции!$F$11),COUNTIFS(D$10:D74,D75,I$10:I74,операции!$F$8)+COUNTIFS(D$10:D74,D75,I$10:I74,операции!$F$10)&lt;&gt;COUNTIFS(D$10:D74,D75,I$10:I74,операции!$F$9)+COUNTIFS(D$10:D74,D75,I$10:I74,операции!$F$11)+1),1,IF(AND(G75&lt;&gt;ФИО!$Q$8,G75&lt;&gt;"",OR(I75=операции!$F$8,I75=операции!$F$10),COUNTIFS(D$10:D74,D75,I$10:I74,операции!$F$8)+COUNTIFS(D$10:D74,D75,I$10:I74,операции!$F$10)+1&lt;&gt;COUNTIFS(D$10:D74,D75,I$10:I74,операции!$F$9)+COUNTIFS(D$10:D74,D75,I$10:I74,операции!$F$11)),1,IF(AND(G75&lt;&gt;ФИО!$Q$8,G75&lt;&gt;"",OR(I75=операции!$F$9,I75=операции!$F$11),COUNTIFS(D$10:D74,D75,I$10:I74,операции!$F$8)+COUNTIFS(D$10:D74,D75,I$10:I74,операции!$F$10)&lt;&gt;COUNTIFS(D$10:D74,D75,I$10:I74,операции!$F$9)+COUNTIFS(D$10:D74,D75,I$10:I74,операции!$F$11)),1,0))))</f>
        <v>0</v>
      </c>
      <c r="N75" s="49"/>
      <c r="O75" s="48"/>
      <c r="P75" s="84">
        <f>SUMIFS(БЮДЖЕТ!$V:$V,БЮДЖЕТ!$P:$P,$D75)-IF($N75=операции!$H$11,$O75,0)</f>
        <v>0</v>
      </c>
      <c r="Q75" s="84">
        <f>IF(OR($I75=операции!$F$8,$I75=операции!$F$10),$L75*$P75,IF(OR($I75=операции!$F$9,$I75=операции!$F$11),-$L75*$P75,0))/1000</f>
        <v>0</v>
      </c>
      <c r="R75" s="49"/>
      <c r="S75" s="40"/>
      <c r="T75" s="48">
        <f t="shared" si="2"/>
        <v>0</v>
      </c>
      <c r="U75" s="36"/>
      <c r="V75" s="19"/>
      <c r="W75" s="39"/>
      <c r="X75" s="41"/>
      <c r="Y75" s="36"/>
      <c r="Z75" s="19"/>
      <c r="AA75" s="39"/>
      <c r="AB75" s="41"/>
      <c r="AC75" s="36"/>
      <c r="AD75" s="19"/>
      <c r="AE75" s="39"/>
      <c r="AF75" s="41"/>
      <c r="AG75" s="36"/>
      <c r="AH75" s="1"/>
    </row>
    <row r="76" spans="1:34" x14ac:dyDescent="0.25">
      <c r="A76" s="1"/>
      <c r="B76" s="1"/>
      <c r="C76" s="5" t="str">
        <f t="shared" ref="C76:C139" si="6">IF(OR(D76="",C75=""),"",C75+1)</f>
        <v/>
      </c>
      <c r="D76" s="19"/>
      <c r="E76" s="22">
        <f>IF(D76="",0,IF(COUNTIF(БЮДЖЕТ!$P:$P,D76)=1,0,1))</f>
        <v>0</v>
      </c>
      <c r="F76" s="19" t="str">
        <f>IF($D76="","",IF(E76=1,"",INDEX(БЮДЖЕТ!$N:$N,SUMIFS(БЮДЖЕТ!$B:$B,БЮДЖЕТ!$P:$P,$D76))))</f>
        <v/>
      </c>
      <c r="G76" s="19" t="str">
        <f>IF($D76="","",IF(E76=1,"",INDEX(БЮДЖЕТ!$X:$X,SUMIFS(БЮДЖЕТ!$B:$B,БЮДЖЕТ!$P:$P,$D76))))</f>
        <v/>
      </c>
      <c r="H76" s="36"/>
      <c r="I76" s="19"/>
      <c r="J76" s="39"/>
      <c r="K76" s="39" t="str">
        <f>IF(J76="","",IF(J76&lt;БЮДЖЕТ!$F$6,БЮДЖЕТ!$F$6,IF(J76&gt;EOMONTH(БЮДЖЕТ!$F$6,0),EOMONTH(БЮДЖЕТ!$F$6,0),J76)))</f>
        <v/>
      </c>
      <c r="L76" s="30">
        <f>IF(OR($I76=операции!$F$8,$I76=операции!$F$10),SUMIFS(р_дни!$J:$J,р_дни!$F:$F,"&gt;="&amp;K76),IF(OR($I76=операции!$F$9,$I76=операции!$F$11),SUMIFS(р_дни!$J:$J,р_дни!$F:$F,"&gt;"&amp;K76),0))</f>
        <v>0</v>
      </c>
      <c r="M76" s="53">
        <f>IF(AND(G76=ФИО!$Q$8,OR(I76=операции!$F$8,I76=операции!$F$10),COUNTIFS(D$10:D75,D76,I$10:I75,операции!$F$8)+COUNTIFS(D$10:D75,D76,I$10:I75,операции!$F$10)&lt;&gt;COUNTIFS(D$10:D75,D76,I$10:I75,операции!$F$9)+COUNTIFS(D$10:D75,D76,I$10:I75,операции!$F$11)),1,IF(AND(G76=ФИО!$Q$8,OR(I76=операции!$F$9,I76=операции!$F$11),COUNTIFS(D$10:D75,D76,I$10:I75,операции!$F$8)+COUNTIFS(D$10:D75,D76,I$10:I75,операции!$F$10)&lt;&gt;COUNTIFS(D$10:D75,D76,I$10:I75,операции!$F$9)+COUNTIFS(D$10:D75,D76,I$10:I75,операции!$F$11)+1),1,IF(AND(G76&lt;&gt;ФИО!$Q$8,G76&lt;&gt;"",OR(I76=операции!$F$8,I76=операции!$F$10),COUNTIFS(D$10:D75,D76,I$10:I75,операции!$F$8)+COUNTIFS(D$10:D75,D76,I$10:I75,операции!$F$10)+1&lt;&gt;COUNTIFS(D$10:D75,D76,I$10:I75,операции!$F$9)+COUNTIFS(D$10:D75,D76,I$10:I75,операции!$F$11)),1,IF(AND(G76&lt;&gt;ФИО!$Q$8,G76&lt;&gt;"",OR(I76=операции!$F$9,I76=операции!$F$11),COUNTIFS(D$10:D75,D76,I$10:I75,операции!$F$8)+COUNTIFS(D$10:D75,D76,I$10:I75,операции!$F$10)&lt;&gt;COUNTIFS(D$10:D75,D76,I$10:I75,операции!$F$9)+COUNTIFS(D$10:D75,D76,I$10:I75,операции!$F$11)),1,0))))</f>
        <v>0</v>
      </c>
      <c r="N76" s="49"/>
      <c r="O76" s="48"/>
      <c r="P76" s="84">
        <f>SUMIFS(БЮДЖЕТ!$V:$V,БЮДЖЕТ!$P:$P,$D76)-IF($N76=операции!$H$11,$O76,0)</f>
        <v>0</v>
      </c>
      <c r="Q76" s="84">
        <f>IF(OR($I76=операции!$F$8,$I76=операции!$F$10),$L76*$P76,IF(OR($I76=операции!$F$9,$I76=операции!$F$11),-$L76*$P76,0))/1000</f>
        <v>0</v>
      </c>
      <c r="R76" s="49"/>
      <c r="S76" s="40"/>
      <c r="T76" s="48">
        <f t="shared" si="2"/>
        <v>0</v>
      </c>
      <c r="U76" s="36"/>
      <c r="V76" s="19"/>
      <c r="W76" s="39"/>
      <c r="X76" s="41"/>
      <c r="Y76" s="36"/>
      <c r="Z76" s="19"/>
      <c r="AA76" s="39"/>
      <c r="AB76" s="41"/>
      <c r="AC76" s="36"/>
      <c r="AD76" s="19"/>
      <c r="AE76" s="39"/>
      <c r="AF76" s="41"/>
      <c r="AG76" s="36"/>
      <c r="AH76" s="1"/>
    </row>
    <row r="77" spans="1:34" x14ac:dyDescent="0.25">
      <c r="A77" s="1"/>
      <c r="B77" s="1"/>
      <c r="C77" s="5" t="str">
        <f t="shared" si="6"/>
        <v/>
      </c>
      <c r="D77" s="19"/>
      <c r="E77" s="22">
        <f>IF(D77="",0,IF(COUNTIF(БЮДЖЕТ!$P:$P,D77)=1,0,1))</f>
        <v>0</v>
      </c>
      <c r="F77" s="19" t="str">
        <f>IF($D77="","",IF(E77=1,"",INDEX(БЮДЖЕТ!$N:$N,SUMIFS(БЮДЖЕТ!$B:$B,БЮДЖЕТ!$P:$P,$D77))))</f>
        <v/>
      </c>
      <c r="G77" s="19" t="str">
        <f>IF($D77="","",IF(E77=1,"",INDEX(БЮДЖЕТ!$X:$X,SUMIFS(БЮДЖЕТ!$B:$B,БЮДЖЕТ!$P:$P,$D77))))</f>
        <v/>
      </c>
      <c r="H77" s="36"/>
      <c r="I77" s="19"/>
      <c r="J77" s="39"/>
      <c r="K77" s="39" t="str">
        <f>IF(J77="","",IF(J77&lt;БЮДЖЕТ!$F$6,БЮДЖЕТ!$F$6,IF(J77&gt;EOMONTH(БЮДЖЕТ!$F$6,0),EOMONTH(БЮДЖЕТ!$F$6,0),J77)))</f>
        <v/>
      </c>
      <c r="L77" s="30">
        <f>IF(OR($I77=операции!$F$8,$I77=операции!$F$10),SUMIFS(р_дни!$J:$J,р_дни!$F:$F,"&gt;="&amp;K77),IF(OR($I77=операции!$F$9,$I77=операции!$F$11),SUMIFS(р_дни!$J:$J,р_дни!$F:$F,"&gt;"&amp;K77),0))</f>
        <v>0</v>
      </c>
      <c r="M77" s="53">
        <f>IF(AND(G77=ФИО!$Q$8,OR(I77=операции!$F$8,I77=операции!$F$10),COUNTIFS(D$10:D76,D77,I$10:I76,операции!$F$8)+COUNTIFS(D$10:D76,D77,I$10:I76,операции!$F$10)&lt;&gt;COUNTIFS(D$10:D76,D77,I$10:I76,операции!$F$9)+COUNTIFS(D$10:D76,D77,I$10:I76,операции!$F$11)),1,IF(AND(G77=ФИО!$Q$8,OR(I77=операции!$F$9,I77=операции!$F$11),COUNTIFS(D$10:D76,D77,I$10:I76,операции!$F$8)+COUNTIFS(D$10:D76,D77,I$10:I76,операции!$F$10)&lt;&gt;COUNTIFS(D$10:D76,D77,I$10:I76,операции!$F$9)+COUNTIFS(D$10:D76,D77,I$10:I76,операции!$F$11)+1),1,IF(AND(G77&lt;&gt;ФИО!$Q$8,G77&lt;&gt;"",OR(I77=операции!$F$8,I77=операции!$F$10),COUNTIFS(D$10:D76,D77,I$10:I76,операции!$F$8)+COUNTIFS(D$10:D76,D77,I$10:I76,операции!$F$10)+1&lt;&gt;COUNTIFS(D$10:D76,D77,I$10:I76,операции!$F$9)+COUNTIFS(D$10:D76,D77,I$10:I76,операции!$F$11)),1,IF(AND(G77&lt;&gt;ФИО!$Q$8,G77&lt;&gt;"",OR(I77=операции!$F$9,I77=операции!$F$11),COUNTIFS(D$10:D76,D77,I$10:I76,операции!$F$8)+COUNTIFS(D$10:D76,D77,I$10:I76,операции!$F$10)&lt;&gt;COUNTIFS(D$10:D76,D77,I$10:I76,операции!$F$9)+COUNTIFS(D$10:D76,D77,I$10:I76,операции!$F$11)),1,0))))</f>
        <v>0</v>
      </c>
      <c r="N77" s="49"/>
      <c r="O77" s="48"/>
      <c r="P77" s="84">
        <f>SUMIFS(БЮДЖЕТ!$V:$V,БЮДЖЕТ!$P:$P,$D77)-IF($N77=операции!$H$11,$O77,0)</f>
        <v>0</v>
      </c>
      <c r="Q77" s="84">
        <f>IF(OR($I77=операции!$F$8,$I77=операции!$F$10),$L77*$P77,IF(OR($I77=операции!$F$9,$I77=операции!$F$11),-$L77*$P77,0))/1000</f>
        <v>0</v>
      </c>
      <c r="R77" s="49"/>
      <c r="S77" s="40"/>
      <c r="T77" s="48">
        <f t="shared" si="2"/>
        <v>0</v>
      </c>
      <c r="U77" s="36"/>
      <c r="V77" s="19"/>
      <c r="W77" s="39"/>
      <c r="X77" s="41"/>
      <c r="Y77" s="36"/>
      <c r="Z77" s="19"/>
      <c r="AA77" s="39"/>
      <c r="AB77" s="41"/>
      <c r="AC77" s="36"/>
      <c r="AD77" s="19"/>
      <c r="AE77" s="39"/>
      <c r="AF77" s="41"/>
      <c r="AG77" s="36"/>
      <c r="AH77" s="1"/>
    </row>
    <row r="78" spans="1:34" x14ac:dyDescent="0.25">
      <c r="A78" s="1"/>
      <c r="B78" s="1"/>
      <c r="C78" s="5" t="str">
        <f t="shared" si="6"/>
        <v/>
      </c>
      <c r="D78" s="19"/>
      <c r="E78" s="22">
        <f>IF(D78="",0,IF(COUNTIF(БЮДЖЕТ!$P:$P,D78)=1,0,1))</f>
        <v>0</v>
      </c>
      <c r="F78" s="19" t="str">
        <f>IF($D78="","",IF(E78=1,"",INDEX(БЮДЖЕТ!$N:$N,SUMIFS(БЮДЖЕТ!$B:$B,БЮДЖЕТ!$P:$P,$D78))))</f>
        <v/>
      </c>
      <c r="G78" s="19" t="str">
        <f>IF($D78="","",IF(E78=1,"",INDEX(БЮДЖЕТ!$X:$X,SUMIFS(БЮДЖЕТ!$B:$B,БЮДЖЕТ!$P:$P,$D78))))</f>
        <v/>
      </c>
      <c r="H78" s="36"/>
      <c r="I78" s="19"/>
      <c r="J78" s="39"/>
      <c r="K78" s="39" t="str">
        <f>IF(J78="","",IF(J78&lt;БЮДЖЕТ!$F$6,БЮДЖЕТ!$F$6,IF(J78&gt;EOMONTH(БЮДЖЕТ!$F$6,0),EOMONTH(БЮДЖЕТ!$F$6,0),J78)))</f>
        <v/>
      </c>
      <c r="L78" s="30">
        <f>IF(OR($I78=операции!$F$8,$I78=операции!$F$10),SUMIFS(р_дни!$J:$J,р_дни!$F:$F,"&gt;="&amp;K78),IF(OR($I78=операции!$F$9,$I78=операции!$F$11),SUMIFS(р_дни!$J:$J,р_дни!$F:$F,"&gt;"&amp;K78),0))</f>
        <v>0</v>
      </c>
      <c r="M78" s="53">
        <f>IF(AND(G78=ФИО!$Q$8,OR(I78=операции!$F$8,I78=операции!$F$10),COUNTIFS(D$10:D77,D78,I$10:I77,операции!$F$8)+COUNTIFS(D$10:D77,D78,I$10:I77,операции!$F$10)&lt;&gt;COUNTIFS(D$10:D77,D78,I$10:I77,операции!$F$9)+COUNTIFS(D$10:D77,D78,I$10:I77,операции!$F$11)),1,IF(AND(G78=ФИО!$Q$8,OR(I78=операции!$F$9,I78=операции!$F$11),COUNTIFS(D$10:D77,D78,I$10:I77,операции!$F$8)+COUNTIFS(D$10:D77,D78,I$10:I77,операции!$F$10)&lt;&gt;COUNTIFS(D$10:D77,D78,I$10:I77,операции!$F$9)+COUNTIFS(D$10:D77,D78,I$10:I77,операции!$F$11)+1),1,IF(AND(G78&lt;&gt;ФИО!$Q$8,G78&lt;&gt;"",OR(I78=операции!$F$8,I78=операции!$F$10),COUNTIFS(D$10:D77,D78,I$10:I77,операции!$F$8)+COUNTIFS(D$10:D77,D78,I$10:I77,операции!$F$10)+1&lt;&gt;COUNTIFS(D$10:D77,D78,I$10:I77,операции!$F$9)+COUNTIFS(D$10:D77,D78,I$10:I77,операции!$F$11)),1,IF(AND(G78&lt;&gt;ФИО!$Q$8,G78&lt;&gt;"",OR(I78=операции!$F$9,I78=операции!$F$11),COUNTIFS(D$10:D77,D78,I$10:I77,операции!$F$8)+COUNTIFS(D$10:D77,D78,I$10:I77,операции!$F$10)&lt;&gt;COUNTIFS(D$10:D77,D78,I$10:I77,операции!$F$9)+COUNTIFS(D$10:D77,D78,I$10:I77,операции!$F$11)),1,0))))</f>
        <v>0</v>
      </c>
      <c r="N78" s="49"/>
      <c r="O78" s="48"/>
      <c r="P78" s="84">
        <f>SUMIFS(БЮДЖЕТ!$V:$V,БЮДЖЕТ!$P:$P,$D78)-IF($N78=операции!$H$11,$O78,0)</f>
        <v>0</v>
      </c>
      <c r="Q78" s="84">
        <f>IF(OR($I78=операции!$F$8,$I78=операции!$F$10),$L78*$P78,IF(OR($I78=операции!$F$9,$I78=операции!$F$11),-$L78*$P78,0))/1000</f>
        <v>0</v>
      </c>
      <c r="R78" s="49"/>
      <c r="S78" s="40"/>
      <c r="T78" s="48">
        <f t="shared" si="2"/>
        <v>0</v>
      </c>
      <c r="U78" s="36"/>
      <c r="V78" s="19"/>
      <c r="W78" s="39"/>
      <c r="X78" s="41"/>
      <c r="Y78" s="36"/>
      <c r="Z78" s="19"/>
      <c r="AA78" s="39"/>
      <c r="AB78" s="41"/>
      <c r="AC78" s="36"/>
      <c r="AD78" s="19"/>
      <c r="AE78" s="39"/>
      <c r="AF78" s="41"/>
      <c r="AG78" s="36"/>
      <c r="AH78" s="1"/>
    </row>
    <row r="79" spans="1:34" x14ac:dyDescent="0.25">
      <c r="A79" s="1"/>
      <c r="B79" s="1"/>
      <c r="C79" s="5" t="str">
        <f t="shared" si="6"/>
        <v/>
      </c>
      <c r="D79" s="19"/>
      <c r="E79" s="22">
        <f>IF(D79="",0,IF(COUNTIF(БЮДЖЕТ!$P:$P,D79)=1,0,1))</f>
        <v>0</v>
      </c>
      <c r="F79" s="19" t="str">
        <f>IF($D79="","",IF(E79=1,"",INDEX(БЮДЖЕТ!$N:$N,SUMIFS(БЮДЖЕТ!$B:$B,БЮДЖЕТ!$P:$P,$D79))))</f>
        <v/>
      </c>
      <c r="G79" s="19" t="str">
        <f>IF($D79="","",IF(E79=1,"",INDEX(БЮДЖЕТ!$X:$X,SUMIFS(БЮДЖЕТ!$B:$B,БЮДЖЕТ!$P:$P,$D79))))</f>
        <v/>
      </c>
      <c r="H79" s="36"/>
      <c r="I79" s="19"/>
      <c r="J79" s="39"/>
      <c r="K79" s="39" t="str">
        <f>IF(J79="","",IF(J79&lt;БЮДЖЕТ!$F$6,БЮДЖЕТ!$F$6,IF(J79&gt;EOMONTH(БЮДЖЕТ!$F$6,0),EOMONTH(БЮДЖЕТ!$F$6,0),J79)))</f>
        <v/>
      </c>
      <c r="L79" s="30">
        <f>IF(OR($I79=операции!$F$8,$I79=операции!$F$10),SUMIFS(р_дни!$J:$J,р_дни!$F:$F,"&gt;="&amp;K79),IF(OR($I79=операции!$F$9,$I79=операции!$F$11),SUMIFS(р_дни!$J:$J,р_дни!$F:$F,"&gt;"&amp;K79),0))</f>
        <v>0</v>
      </c>
      <c r="M79" s="53">
        <f>IF(AND(G79=ФИО!$Q$8,OR(I79=операции!$F$8,I79=операции!$F$10),COUNTIFS(D$10:D78,D79,I$10:I78,операции!$F$8)+COUNTIFS(D$10:D78,D79,I$10:I78,операции!$F$10)&lt;&gt;COUNTIFS(D$10:D78,D79,I$10:I78,операции!$F$9)+COUNTIFS(D$10:D78,D79,I$10:I78,операции!$F$11)),1,IF(AND(G79=ФИО!$Q$8,OR(I79=операции!$F$9,I79=операции!$F$11),COUNTIFS(D$10:D78,D79,I$10:I78,операции!$F$8)+COUNTIFS(D$10:D78,D79,I$10:I78,операции!$F$10)&lt;&gt;COUNTIFS(D$10:D78,D79,I$10:I78,операции!$F$9)+COUNTIFS(D$10:D78,D79,I$10:I78,операции!$F$11)+1),1,IF(AND(G79&lt;&gt;ФИО!$Q$8,G79&lt;&gt;"",OR(I79=операции!$F$8,I79=операции!$F$10),COUNTIFS(D$10:D78,D79,I$10:I78,операции!$F$8)+COUNTIFS(D$10:D78,D79,I$10:I78,операции!$F$10)+1&lt;&gt;COUNTIFS(D$10:D78,D79,I$10:I78,операции!$F$9)+COUNTIFS(D$10:D78,D79,I$10:I78,операции!$F$11)),1,IF(AND(G79&lt;&gt;ФИО!$Q$8,G79&lt;&gt;"",OR(I79=операции!$F$9,I79=операции!$F$11),COUNTIFS(D$10:D78,D79,I$10:I78,операции!$F$8)+COUNTIFS(D$10:D78,D79,I$10:I78,операции!$F$10)&lt;&gt;COUNTIFS(D$10:D78,D79,I$10:I78,операции!$F$9)+COUNTIFS(D$10:D78,D79,I$10:I78,операции!$F$11)),1,0))))</f>
        <v>0</v>
      </c>
      <c r="N79" s="49"/>
      <c r="O79" s="48"/>
      <c r="P79" s="84">
        <f>SUMIFS(БЮДЖЕТ!$V:$V,БЮДЖЕТ!$P:$P,$D79)-IF($N79=операции!$H$11,$O79,0)</f>
        <v>0</v>
      </c>
      <c r="Q79" s="84">
        <f>IF(OR($I79=операции!$F$8,$I79=операции!$F$10),$L79*$P79,IF(OR($I79=операции!$F$9,$I79=операции!$F$11),-$L79*$P79,0))/1000</f>
        <v>0</v>
      </c>
      <c r="R79" s="49"/>
      <c r="S79" s="40"/>
      <c r="T79" s="48">
        <f t="shared" si="2"/>
        <v>0</v>
      </c>
      <c r="U79" s="36"/>
      <c r="V79" s="19"/>
      <c r="W79" s="39"/>
      <c r="X79" s="41"/>
      <c r="Y79" s="36"/>
      <c r="Z79" s="19"/>
      <c r="AA79" s="39"/>
      <c r="AB79" s="41"/>
      <c r="AC79" s="36"/>
      <c r="AD79" s="19"/>
      <c r="AE79" s="39"/>
      <c r="AF79" s="41"/>
      <c r="AG79" s="36"/>
      <c r="AH79" s="1"/>
    </row>
    <row r="80" spans="1:34" x14ac:dyDescent="0.25">
      <c r="A80" s="1"/>
      <c r="B80" s="1"/>
      <c r="C80" s="5" t="str">
        <f t="shared" si="6"/>
        <v/>
      </c>
      <c r="D80" s="19"/>
      <c r="E80" s="22">
        <f>IF(D80="",0,IF(COUNTIF(БЮДЖЕТ!$P:$P,D80)=1,0,1))</f>
        <v>0</v>
      </c>
      <c r="F80" s="19" t="str">
        <f>IF($D80="","",IF(E80=1,"",INDEX(БЮДЖЕТ!$N:$N,SUMIFS(БЮДЖЕТ!$B:$B,БЮДЖЕТ!$P:$P,$D80))))</f>
        <v/>
      </c>
      <c r="G80" s="19" t="str">
        <f>IF($D80="","",IF(E80=1,"",INDEX(БЮДЖЕТ!$X:$X,SUMIFS(БЮДЖЕТ!$B:$B,БЮДЖЕТ!$P:$P,$D80))))</f>
        <v/>
      </c>
      <c r="H80" s="36"/>
      <c r="I80" s="19"/>
      <c r="J80" s="39"/>
      <c r="K80" s="39" t="str">
        <f>IF(J80="","",IF(J80&lt;БЮДЖЕТ!$F$6,БЮДЖЕТ!$F$6,IF(J80&gt;EOMONTH(БЮДЖЕТ!$F$6,0),EOMONTH(БЮДЖЕТ!$F$6,0),J80)))</f>
        <v/>
      </c>
      <c r="L80" s="30">
        <f>IF(OR($I80=операции!$F$8,$I80=операции!$F$10),SUMIFS(р_дни!$J:$J,р_дни!$F:$F,"&gt;="&amp;K80),IF(OR($I80=операции!$F$9,$I80=операции!$F$11),SUMIFS(р_дни!$J:$J,р_дни!$F:$F,"&gt;"&amp;K80),0))</f>
        <v>0</v>
      </c>
      <c r="M80" s="53">
        <f>IF(AND(G80=ФИО!$Q$8,OR(I80=операции!$F$8,I80=операции!$F$10),COUNTIFS(D$10:D79,D80,I$10:I79,операции!$F$8)+COUNTIFS(D$10:D79,D80,I$10:I79,операции!$F$10)&lt;&gt;COUNTIFS(D$10:D79,D80,I$10:I79,операции!$F$9)+COUNTIFS(D$10:D79,D80,I$10:I79,операции!$F$11)),1,IF(AND(G80=ФИО!$Q$8,OR(I80=операции!$F$9,I80=операции!$F$11),COUNTIFS(D$10:D79,D80,I$10:I79,операции!$F$8)+COUNTIFS(D$10:D79,D80,I$10:I79,операции!$F$10)&lt;&gt;COUNTIFS(D$10:D79,D80,I$10:I79,операции!$F$9)+COUNTIFS(D$10:D79,D80,I$10:I79,операции!$F$11)+1),1,IF(AND(G80&lt;&gt;ФИО!$Q$8,G80&lt;&gt;"",OR(I80=операции!$F$8,I80=операции!$F$10),COUNTIFS(D$10:D79,D80,I$10:I79,операции!$F$8)+COUNTIFS(D$10:D79,D80,I$10:I79,операции!$F$10)+1&lt;&gt;COUNTIFS(D$10:D79,D80,I$10:I79,операции!$F$9)+COUNTIFS(D$10:D79,D80,I$10:I79,операции!$F$11)),1,IF(AND(G80&lt;&gt;ФИО!$Q$8,G80&lt;&gt;"",OR(I80=операции!$F$9,I80=операции!$F$11),COUNTIFS(D$10:D79,D80,I$10:I79,операции!$F$8)+COUNTIFS(D$10:D79,D80,I$10:I79,операции!$F$10)&lt;&gt;COUNTIFS(D$10:D79,D80,I$10:I79,операции!$F$9)+COUNTIFS(D$10:D79,D80,I$10:I79,операции!$F$11)),1,0))))</f>
        <v>0</v>
      </c>
      <c r="N80" s="49"/>
      <c r="O80" s="48"/>
      <c r="P80" s="84">
        <f>SUMIFS(БЮДЖЕТ!$V:$V,БЮДЖЕТ!$P:$P,$D80)-IF($N80=операции!$H$11,$O80,0)</f>
        <v>0</v>
      </c>
      <c r="Q80" s="84">
        <f>IF(OR($I80=операции!$F$8,$I80=операции!$F$10),$L80*$P80,IF(OR($I80=операции!$F$9,$I80=операции!$F$11),-$L80*$P80,0))/1000</f>
        <v>0</v>
      </c>
      <c r="R80" s="49"/>
      <c r="S80" s="40"/>
      <c r="T80" s="48">
        <f t="shared" ref="T80:T83" si="7">S80*P80</f>
        <v>0</v>
      </c>
      <c r="U80" s="36"/>
      <c r="V80" s="19"/>
      <c r="W80" s="39"/>
      <c r="X80" s="41"/>
      <c r="Y80" s="36"/>
      <c r="Z80" s="19"/>
      <c r="AA80" s="39"/>
      <c r="AB80" s="41"/>
      <c r="AC80" s="36"/>
      <c r="AD80" s="19"/>
      <c r="AE80" s="39"/>
      <c r="AF80" s="41"/>
      <c r="AG80" s="36"/>
      <c r="AH80" s="1"/>
    </row>
    <row r="81" spans="1:34" x14ac:dyDescent="0.25">
      <c r="A81" s="1"/>
      <c r="B81" s="1"/>
      <c r="C81" s="5" t="str">
        <f t="shared" si="6"/>
        <v/>
      </c>
      <c r="D81" s="19"/>
      <c r="E81" s="22">
        <f>IF(D81="",0,IF(COUNTIF(БЮДЖЕТ!$P:$P,D81)=1,0,1))</f>
        <v>0</v>
      </c>
      <c r="F81" s="19" t="str">
        <f>IF($D81="","",IF(E81=1,"",INDEX(БЮДЖЕТ!$N:$N,SUMIFS(БЮДЖЕТ!$B:$B,БЮДЖЕТ!$P:$P,$D81))))</f>
        <v/>
      </c>
      <c r="G81" s="19" t="str">
        <f>IF($D81="","",IF(E81=1,"",INDEX(БЮДЖЕТ!$X:$X,SUMIFS(БЮДЖЕТ!$B:$B,БЮДЖЕТ!$P:$P,$D81))))</f>
        <v/>
      </c>
      <c r="H81" s="36"/>
      <c r="I81" s="19"/>
      <c r="J81" s="39"/>
      <c r="K81" s="39" t="str">
        <f>IF(J81="","",IF(J81&lt;БЮДЖЕТ!$F$6,БЮДЖЕТ!$F$6,IF(J81&gt;EOMONTH(БЮДЖЕТ!$F$6,0),EOMONTH(БЮДЖЕТ!$F$6,0),J81)))</f>
        <v/>
      </c>
      <c r="L81" s="30">
        <f>IF(OR($I81=операции!$F$8,$I81=операции!$F$10),SUMIFS(р_дни!$J:$J,р_дни!$F:$F,"&gt;="&amp;K81),IF(OR($I81=операции!$F$9,$I81=операции!$F$11),SUMIFS(р_дни!$J:$J,р_дни!$F:$F,"&gt;"&amp;K81),0))</f>
        <v>0</v>
      </c>
      <c r="M81" s="53">
        <f>IF(AND(G81=ФИО!$Q$8,OR(I81=операции!$F$8,I81=операции!$F$10),COUNTIFS(D$10:D80,D81,I$10:I80,операции!$F$8)+COUNTIFS(D$10:D80,D81,I$10:I80,операции!$F$10)&lt;&gt;COUNTIFS(D$10:D80,D81,I$10:I80,операции!$F$9)+COUNTIFS(D$10:D80,D81,I$10:I80,операции!$F$11)),1,IF(AND(G81=ФИО!$Q$8,OR(I81=операции!$F$9,I81=операции!$F$11),COUNTIFS(D$10:D80,D81,I$10:I80,операции!$F$8)+COUNTIFS(D$10:D80,D81,I$10:I80,операции!$F$10)&lt;&gt;COUNTIFS(D$10:D80,D81,I$10:I80,операции!$F$9)+COUNTIFS(D$10:D80,D81,I$10:I80,операции!$F$11)+1),1,IF(AND(G81&lt;&gt;ФИО!$Q$8,G81&lt;&gt;"",OR(I81=операции!$F$8,I81=операции!$F$10),COUNTIFS(D$10:D80,D81,I$10:I80,операции!$F$8)+COUNTIFS(D$10:D80,D81,I$10:I80,операции!$F$10)+1&lt;&gt;COUNTIFS(D$10:D80,D81,I$10:I80,операции!$F$9)+COUNTIFS(D$10:D80,D81,I$10:I80,операции!$F$11)),1,IF(AND(G81&lt;&gt;ФИО!$Q$8,G81&lt;&gt;"",OR(I81=операции!$F$9,I81=операции!$F$11),COUNTIFS(D$10:D80,D81,I$10:I80,операции!$F$8)+COUNTIFS(D$10:D80,D81,I$10:I80,операции!$F$10)&lt;&gt;COUNTIFS(D$10:D80,D81,I$10:I80,операции!$F$9)+COUNTIFS(D$10:D80,D81,I$10:I80,операции!$F$11)),1,0))))</f>
        <v>0</v>
      </c>
      <c r="N81" s="49"/>
      <c r="O81" s="48"/>
      <c r="P81" s="84">
        <f>SUMIFS(БЮДЖЕТ!$V:$V,БЮДЖЕТ!$P:$P,$D81)-IF($N81=операции!$H$11,$O81,0)</f>
        <v>0</v>
      </c>
      <c r="Q81" s="84">
        <f>IF(OR($I81=операции!$F$8,$I81=операции!$F$10),$L81*$P81,IF(OR($I81=операции!$F$9,$I81=операции!$F$11),-$L81*$P81,0))/1000</f>
        <v>0</v>
      </c>
      <c r="R81" s="49"/>
      <c r="S81" s="40"/>
      <c r="T81" s="48">
        <f t="shared" si="7"/>
        <v>0</v>
      </c>
      <c r="U81" s="36"/>
      <c r="V81" s="19"/>
      <c r="W81" s="39"/>
      <c r="X81" s="41"/>
      <c r="Y81" s="36"/>
      <c r="Z81" s="19"/>
      <c r="AA81" s="39"/>
      <c r="AB81" s="41"/>
      <c r="AC81" s="36"/>
      <c r="AD81" s="19"/>
      <c r="AE81" s="39"/>
      <c r="AF81" s="41"/>
      <c r="AG81" s="36"/>
      <c r="AH81" s="1"/>
    </row>
    <row r="82" spans="1:34" x14ac:dyDescent="0.25">
      <c r="A82" s="1"/>
      <c r="B82" s="1"/>
      <c r="C82" s="5" t="str">
        <f t="shared" si="6"/>
        <v/>
      </c>
      <c r="D82" s="19"/>
      <c r="E82" s="22">
        <f>IF(D82="",0,IF(COUNTIF(БЮДЖЕТ!$P:$P,D82)=1,0,1))</f>
        <v>0</v>
      </c>
      <c r="F82" s="19" t="str">
        <f>IF($D82="","",IF(E82=1,"",INDEX(БЮДЖЕТ!$N:$N,SUMIFS(БЮДЖЕТ!$B:$B,БЮДЖЕТ!$P:$P,$D82))))</f>
        <v/>
      </c>
      <c r="G82" s="19" t="str">
        <f>IF($D82="","",IF(E82=1,"",INDEX(БЮДЖЕТ!$X:$X,SUMIFS(БЮДЖЕТ!$B:$B,БЮДЖЕТ!$P:$P,$D82))))</f>
        <v/>
      </c>
      <c r="H82" s="36"/>
      <c r="I82" s="19"/>
      <c r="J82" s="39"/>
      <c r="K82" s="39" t="str">
        <f>IF(J82="","",IF(J82&lt;БЮДЖЕТ!$F$6,БЮДЖЕТ!$F$6,IF(J82&gt;EOMONTH(БЮДЖЕТ!$F$6,0),EOMONTH(БЮДЖЕТ!$F$6,0),J82)))</f>
        <v/>
      </c>
      <c r="L82" s="30">
        <f>IF(OR($I82=операции!$F$8,$I82=операции!$F$10),SUMIFS(р_дни!$J:$J,р_дни!$F:$F,"&gt;="&amp;K82),IF(OR($I82=операции!$F$9,$I82=операции!$F$11),SUMIFS(р_дни!$J:$J,р_дни!$F:$F,"&gt;"&amp;K82),0))</f>
        <v>0</v>
      </c>
      <c r="M82" s="53">
        <f>IF(AND(G82=ФИО!$Q$8,OR(I82=операции!$F$8,I82=операции!$F$10),COUNTIFS(D$10:D81,D82,I$10:I81,операции!$F$8)+COUNTIFS(D$10:D81,D82,I$10:I81,операции!$F$10)&lt;&gt;COUNTIFS(D$10:D81,D82,I$10:I81,операции!$F$9)+COUNTIFS(D$10:D81,D82,I$10:I81,операции!$F$11)),1,IF(AND(G82=ФИО!$Q$8,OR(I82=операции!$F$9,I82=операции!$F$11),COUNTIFS(D$10:D81,D82,I$10:I81,операции!$F$8)+COUNTIFS(D$10:D81,D82,I$10:I81,операции!$F$10)&lt;&gt;COUNTIFS(D$10:D81,D82,I$10:I81,операции!$F$9)+COUNTIFS(D$10:D81,D82,I$10:I81,операции!$F$11)+1),1,IF(AND(G82&lt;&gt;ФИО!$Q$8,G82&lt;&gt;"",OR(I82=операции!$F$8,I82=операции!$F$10),COUNTIFS(D$10:D81,D82,I$10:I81,операции!$F$8)+COUNTIFS(D$10:D81,D82,I$10:I81,операции!$F$10)+1&lt;&gt;COUNTIFS(D$10:D81,D82,I$10:I81,операции!$F$9)+COUNTIFS(D$10:D81,D82,I$10:I81,операции!$F$11)),1,IF(AND(G82&lt;&gt;ФИО!$Q$8,G82&lt;&gt;"",OR(I82=операции!$F$9,I82=операции!$F$11),COUNTIFS(D$10:D81,D82,I$10:I81,операции!$F$8)+COUNTIFS(D$10:D81,D82,I$10:I81,операции!$F$10)&lt;&gt;COUNTIFS(D$10:D81,D82,I$10:I81,операции!$F$9)+COUNTIFS(D$10:D81,D82,I$10:I81,операции!$F$11)),1,0))))</f>
        <v>0</v>
      </c>
      <c r="N82" s="49"/>
      <c r="O82" s="48"/>
      <c r="P82" s="84">
        <f>SUMIFS(БЮДЖЕТ!$V:$V,БЮДЖЕТ!$P:$P,$D82)-IF($N82=операции!$H$11,$O82,0)</f>
        <v>0</v>
      </c>
      <c r="Q82" s="84">
        <f>IF(OR($I82=операции!$F$8,$I82=операции!$F$10),$L82*$P82,IF(OR($I82=операции!$F$9,$I82=операции!$F$11),-$L82*$P82,0))/1000</f>
        <v>0</v>
      </c>
      <c r="R82" s="49"/>
      <c r="S82" s="40"/>
      <c r="T82" s="48">
        <f t="shared" si="7"/>
        <v>0</v>
      </c>
      <c r="U82" s="36"/>
      <c r="V82" s="19"/>
      <c r="W82" s="39"/>
      <c r="X82" s="41"/>
      <c r="Y82" s="36"/>
      <c r="Z82" s="19"/>
      <c r="AA82" s="39"/>
      <c r="AB82" s="41"/>
      <c r="AC82" s="36"/>
      <c r="AD82" s="19"/>
      <c r="AE82" s="39"/>
      <c r="AF82" s="41"/>
      <c r="AG82" s="36"/>
      <c r="AH82" s="1"/>
    </row>
    <row r="83" spans="1:34" x14ac:dyDescent="0.25">
      <c r="A83" s="1"/>
      <c r="B83" s="1"/>
      <c r="C83" s="5" t="str">
        <f t="shared" si="6"/>
        <v/>
      </c>
      <c r="D83" s="19"/>
      <c r="E83" s="22">
        <f>IF(D83="",0,IF(COUNTIF(БЮДЖЕТ!$P:$P,D83)=1,0,1))</f>
        <v>0</v>
      </c>
      <c r="F83" s="19" t="str">
        <f>IF($D83="","",IF(E83=1,"",INDEX(БЮДЖЕТ!$N:$N,SUMIFS(БЮДЖЕТ!$B:$B,БЮДЖЕТ!$P:$P,$D83))))</f>
        <v/>
      </c>
      <c r="G83" s="19" t="str">
        <f>IF($D83="","",IF(E83=1,"",INDEX(БЮДЖЕТ!$X:$X,SUMIFS(БЮДЖЕТ!$B:$B,БЮДЖЕТ!$P:$P,$D83))))</f>
        <v/>
      </c>
      <c r="H83" s="36"/>
      <c r="I83" s="19"/>
      <c r="J83" s="39"/>
      <c r="K83" s="39" t="str">
        <f>IF(J83="","",IF(J83&lt;БЮДЖЕТ!$F$6,БЮДЖЕТ!$F$6,IF(J83&gt;EOMONTH(БЮДЖЕТ!$F$6,0),EOMONTH(БЮДЖЕТ!$F$6,0),J83)))</f>
        <v/>
      </c>
      <c r="L83" s="30">
        <f>IF(OR($I83=операции!$F$8,$I83=операции!$F$10),SUMIFS(р_дни!$J:$J,р_дни!$F:$F,"&gt;="&amp;K83),IF(OR($I83=операции!$F$9,$I83=операции!$F$11),SUMIFS(р_дни!$J:$J,р_дни!$F:$F,"&gt;"&amp;K83),0))</f>
        <v>0</v>
      </c>
      <c r="M83" s="53">
        <f>IF(AND(G83=ФИО!$Q$8,OR(I83=операции!$F$8,I83=операции!$F$10),COUNTIFS(D$10:D82,D83,I$10:I82,операции!$F$8)+COUNTIFS(D$10:D82,D83,I$10:I82,операции!$F$10)&lt;&gt;COUNTIFS(D$10:D82,D83,I$10:I82,операции!$F$9)+COUNTIFS(D$10:D82,D83,I$10:I82,операции!$F$11)),1,IF(AND(G83=ФИО!$Q$8,OR(I83=операции!$F$9,I83=операции!$F$11),COUNTIFS(D$10:D82,D83,I$10:I82,операции!$F$8)+COUNTIFS(D$10:D82,D83,I$10:I82,операции!$F$10)&lt;&gt;COUNTIFS(D$10:D82,D83,I$10:I82,операции!$F$9)+COUNTIFS(D$10:D82,D83,I$10:I82,операции!$F$11)+1),1,IF(AND(G83&lt;&gt;ФИО!$Q$8,G83&lt;&gt;"",OR(I83=операции!$F$8,I83=операции!$F$10),COUNTIFS(D$10:D82,D83,I$10:I82,операции!$F$8)+COUNTIFS(D$10:D82,D83,I$10:I82,операции!$F$10)+1&lt;&gt;COUNTIFS(D$10:D82,D83,I$10:I82,операции!$F$9)+COUNTIFS(D$10:D82,D83,I$10:I82,операции!$F$11)),1,IF(AND(G83&lt;&gt;ФИО!$Q$8,G83&lt;&gt;"",OR(I83=операции!$F$9,I83=операции!$F$11),COUNTIFS(D$10:D82,D83,I$10:I82,операции!$F$8)+COUNTIFS(D$10:D82,D83,I$10:I82,операции!$F$10)&lt;&gt;COUNTIFS(D$10:D82,D83,I$10:I82,операции!$F$9)+COUNTIFS(D$10:D82,D83,I$10:I82,операции!$F$11)),1,0))))</f>
        <v>0</v>
      </c>
      <c r="N83" s="49"/>
      <c r="O83" s="48"/>
      <c r="P83" s="84">
        <f>SUMIFS(БЮДЖЕТ!$V:$V,БЮДЖЕТ!$P:$P,$D83)-IF($N83=операции!$H$11,$O83,0)</f>
        <v>0</v>
      </c>
      <c r="Q83" s="84">
        <f>IF(OR($I83=операции!$F$8,$I83=операции!$F$10),$L83*$P83,IF(OR($I83=операции!$F$9,$I83=операции!$F$11),-$L83*$P83,0))/1000</f>
        <v>0</v>
      </c>
      <c r="R83" s="49"/>
      <c r="S83" s="40"/>
      <c r="T83" s="48">
        <f t="shared" si="7"/>
        <v>0</v>
      </c>
      <c r="U83" s="36"/>
      <c r="V83" s="19"/>
      <c r="W83" s="39"/>
      <c r="X83" s="41"/>
      <c r="Y83" s="36"/>
      <c r="Z83" s="19"/>
      <c r="AA83" s="39"/>
      <c r="AB83" s="41"/>
      <c r="AC83" s="36"/>
      <c r="AD83" s="19"/>
      <c r="AE83" s="39"/>
      <c r="AF83" s="41"/>
      <c r="AG83" s="36"/>
      <c r="AH83" s="1"/>
    </row>
    <row r="84" spans="1:34" x14ac:dyDescent="0.25">
      <c r="A84" s="1"/>
      <c r="B84" s="1"/>
      <c r="C84" s="5" t="str">
        <f t="shared" si="6"/>
        <v/>
      </c>
      <c r="D84" s="19"/>
      <c r="E84" s="22">
        <f>IF(D84="",0,IF(COUNTIF(БЮДЖЕТ!$P:$P,D84)=1,0,1))</f>
        <v>0</v>
      </c>
      <c r="F84" s="19" t="str">
        <f>IF($D84="","",IF(E84=1,"",INDEX(БЮДЖЕТ!$N:$N,SUMIFS(БЮДЖЕТ!$B:$B,БЮДЖЕТ!$P:$P,$D84))))</f>
        <v/>
      </c>
      <c r="G84" s="19" t="str">
        <f>IF($D84="","",IF(E84=1,"",INDEX(БЮДЖЕТ!$X:$X,SUMIFS(БЮДЖЕТ!$B:$B,БЮДЖЕТ!$P:$P,$D84))))</f>
        <v/>
      </c>
      <c r="H84" s="36"/>
      <c r="I84" s="19"/>
      <c r="J84" s="39"/>
      <c r="K84" s="39" t="str">
        <f>IF(J84="","",IF(J84&lt;БЮДЖЕТ!$F$6,БЮДЖЕТ!$F$6,IF(J84&gt;EOMONTH(БЮДЖЕТ!$F$6,0),EOMONTH(БЮДЖЕТ!$F$6,0),J84)))</f>
        <v/>
      </c>
      <c r="L84" s="30">
        <f>IF(OR($I84=операции!$F$8,$I84=операции!$F$10),SUMIFS(р_дни!$J:$J,р_дни!$F:$F,"&gt;="&amp;K84),IF(OR($I84=операции!$F$9,$I84=операции!$F$11),SUMIFS(р_дни!$J:$J,р_дни!$F:$F,"&gt;"&amp;K84),0))</f>
        <v>0</v>
      </c>
      <c r="M84" s="53">
        <f>IF(AND(G84=ФИО!$Q$8,OR(I84=операции!$F$8,I84=операции!$F$10),COUNTIFS(D$10:D83,D84,I$10:I83,операции!$F$8)+COUNTIFS(D$10:D83,D84,I$10:I83,операции!$F$10)&lt;&gt;COUNTIFS(D$10:D83,D84,I$10:I83,операции!$F$9)+COUNTIFS(D$10:D83,D84,I$10:I83,операции!$F$11)),1,IF(AND(G84=ФИО!$Q$8,OR(I84=операции!$F$9,I84=операции!$F$11),COUNTIFS(D$10:D83,D84,I$10:I83,операции!$F$8)+COUNTIFS(D$10:D83,D84,I$10:I83,операции!$F$10)&lt;&gt;COUNTIFS(D$10:D83,D84,I$10:I83,операции!$F$9)+COUNTIFS(D$10:D83,D84,I$10:I83,операции!$F$11)+1),1,IF(AND(G84&lt;&gt;ФИО!$Q$8,G84&lt;&gt;"",OR(I84=операции!$F$8,I84=операции!$F$10),COUNTIFS(D$10:D83,D84,I$10:I83,операции!$F$8)+COUNTIFS(D$10:D83,D84,I$10:I83,операции!$F$10)+1&lt;&gt;COUNTIFS(D$10:D83,D84,I$10:I83,операции!$F$9)+COUNTIFS(D$10:D83,D84,I$10:I83,операции!$F$11)),1,IF(AND(G84&lt;&gt;ФИО!$Q$8,G84&lt;&gt;"",OR(I84=операции!$F$9,I84=операции!$F$11),COUNTIFS(D$10:D83,D84,I$10:I83,операции!$F$8)+COUNTIFS(D$10:D83,D84,I$10:I83,операции!$F$10)&lt;&gt;COUNTIFS(D$10:D83,D84,I$10:I83,операции!$F$9)+COUNTIFS(D$10:D83,D84,I$10:I83,операции!$F$11)),1,0))))</f>
        <v>0</v>
      </c>
      <c r="N84" s="49"/>
      <c r="O84" s="48"/>
      <c r="P84" s="84">
        <f>SUMIFS(БЮДЖЕТ!$V:$V,БЮДЖЕТ!$P:$P,$D84)-IF($N84=операции!$H$11,$O84,0)</f>
        <v>0</v>
      </c>
      <c r="Q84" s="84">
        <f>IF(OR($I84=операции!$F$8,$I84=операции!$F$10),$L84*$P84,IF(OR($I84=операции!$F$9,$I84=операции!$F$11),-$L84*$P84,0))/1000</f>
        <v>0</v>
      </c>
      <c r="R84" s="49"/>
      <c r="S84" s="40"/>
      <c r="T84" s="48">
        <f t="shared" ref="T84:T91" si="8">S84*P84</f>
        <v>0</v>
      </c>
      <c r="U84" s="36"/>
      <c r="V84" s="19"/>
      <c r="W84" s="39"/>
      <c r="X84" s="41"/>
      <c r="Y84" s="36"/>
      <c r="Z84" s="19"/>
      <c r="AA84" s="39"/>
      <c r="AB84" s="41"/>
      <c r="AC84" s="36"/>
      <c r="AD84" s="19"/>
      <c r="AE84" s="39"/>
      <c r="AF84" s="41"/>
      <c r="AG84" s="36"/>
      <c r="AH84" s="1"/>
    </row>
    <row r="85" spans="1:34" x14ac:dyDescent="0.25">
      <c r="A85" s="1"/>
      <c r="B85" s="1"/>
      <c r="C85" s="5" t="str">
        <f t="shared" si="6"/>
        <v/>
      </c>
      <c r="D85" s="19"/>
      <c r="E85" s="22">
        <f>IF(D85="",0,IF(COUNTIF(БЮДЖЕТ!$P:$P,D85)=1,0,1))</f>
        <v>0</v>
      </c>
      <c r="F85" s="19" t="str">
        <f>IF($D85="","",IF(E85=1,"",INDEX(БЮДЖЕТ!$N:$N,SUMIFS(БЮДЖЕТ!$B:$B,БЮДЖЕТ!$P:$P,$D85))))</f>
        <v/>
      </c>
      <c r="G85" s="19" t="str">
        <f>IF($D85="","",IF(E85=1,"",INDEX(БЮДЖЕТ!$X:$X,SUMIFS(БЮДЖЕТ!$B:$B,БЮДЖЕТ!$P:$P,$D85))))</f>
        <v/>
      </c>
      <c r="H85" s="36"/>
      <c r="I85" s="19"/>
      <c r="J85" s="39"/>
      <c r="K85" s="39" t="str">
        <f>IF(J85="","",IF(J85&lt;БЮДЖЕТ!$F$6,БЮДЖЕТ!$F$6,IF(J85&gt;EOMONTH(БЮДЖЕТ!$F$6,0),EOMONTH(БЮДЖЕТ!$F$6,0),J85)))</f>
        <v/>
      </c>
      <c r="L85" s="30">
        <f>IF(OR($I85=операции!$F$8,$I85=операции!$F$10),SUMIFS(р_дни!$J:$J,р_дни!$F:$F,"&gt;="&amp;K85),IF(OR($I85=операции!$F$9,$I85=операции!$F$11),SUMIFS(р_дни!$J:$J,р_дни!$F:$F,"&gt;"&amp;K85),0))</f>
        <v>0</v>
      </c>
      <c r="M85" s="53">
        <f>IF(AND(G85=ФИО!$Q$8,OR(I85=операции!$F$8,I85=операции!$F$10),COUNTIFS(D$10:D84,D85,I$10:I84,операции!$F$8)+COUNTIFS(D$10:D84,D85,I$10:I84,операции!$F$10)&lt;&gt;COUNTIFS(D$10:D84,D85,I$10:I84,операции!$F$9)+COUNTIFS(D$10:D84,D85,I$10:I84,операции!$F$11)),1,IF(AND(G85=ФИО!$Q$8,OR(I85=операции!$F$9,I85=операции!$F$11),COUNTIFS(D$10:D84,D85,I$10:I84,операции!$F$8)+COUNTIFS(D$10:D84,D85,I$10:I84,операции!$F$10)&lt;&gt;COUNTIFS(D$10:D84,D85,I$10:I84,операции!$F$9)+COUNTIFS(D$10:D84,D85,I$10:I84,операции!$F$11)+1),1,IF(AND(G85&lt;&gt;ФИО!$Q$8,G85&lt;&gt;"",OR(I85=операции!$F$8,I85=операции!$F$10),COUNTIFS(D$10:D84,D85,I$10:I84,операции!$F$8)+COUNTIFS(D$10:D84,D85,I$10:I84,операции!$F$10)+1&lt;&gt;COUNTIFS(D$10:D84,D85,I$10:I84,операции!$F$9)+COUNTIFS(D$10:D84,D85,I$10:I84,операции!$F$11)),1,IF(AND(G85&lt;&gt;ФИО!$Q$8,G85&lt;&gt;"",OR(I85=операции!$F$9,I85=операции!$F$11),COUNTIFS(D$10:D84,D85,I$10:I84,операции!$F$8)+COUNTIFS(D$10:D84,D85,I$10:I84,операции!$F$10)&lt;&gt;COUNTIFS(D$10:D84,D85,I$10:I84,операции!$F$9)+COUNTIFS(D$10:D84,D85,I$10:I84,операции!$F$11)),1,0))))</f>
        <v>0</v>
      </c>
      <c r="N85" s="49"/>
      <c r="O85" s="48"/>
      <c r="P85" s="84">
        <f>SUMIFS(БЮДЖЕТ!$V:$V,БЮДЖЕТ!$P:$P,$D85)-IF($N85=операции!$H$11,$O85,0)</f>
        <v>0</v>
      </c>
      <c r="Q85" s="84">
        <f>IF(OR($I85=операции!$F$8,$I85=операции!$F$10),$L85*$P85,IF(OR($I85=операции!$F$9,$I85=операции!$F$11),-$L85*$P85,0))/1000</f>
        <v>0</v>
      </c>
      <c r="R85" s="49"/>
      <c r="S85" s="40"/>
      <c r="T85" s="48">
        <f t="shared" si="8"/>
        <v>0</v>
      </c>
      <c r="U85" s="36"/>
      <c r="V85" s="19"/>
      <c r="W85" s="39"/>
      <c r="X85" s="41"/>
      <c r="Y85" s="36"/>
      <c r="Z85" s="19"/>
      <c r="AA85" s="39"/>
      <c r="AB85" s="41"/>
      <c r="AC85" s="36"/>
      <c r="AD85" s="19"/>
      <c r="AE85" s="39"/>
      <c r="AF85" s="41"/>
      <c r="AG85" s="36"/>
      <c r="AH85" s="1"/>
    </row>
    <row r="86" spans="1:34" x14ac:dyDescent="0.25">
      <c r="A86" s="1"/>
      <c r="B86" s="1"/>
      <c r="C86" s="5" t="str">
        <f t="shared" si="6"/>
        <v/>
      </c>
      <c r="D86" s="19"/>
      <c r="E86" s="22">
        <f>IF(D86="",0,IF(COUNTIF(БЮДЖЕТ!$P:$P,D86)=1,0,1))</f>
        <v>0</v>
      </c>
      <c r="F86" s="19" t="str">
        <f>IF($D86="","",IF(E86=1,"",INDEX(БЮДЖЕТ!$N:$N,SUMIFS(БЮДЖЕТ!$B:$B,БЮДЖЕТ!$P:$P,$D86))))</f>
        <v/>
      </c>
      <c r="G86" s="19" t="str">
        <f>IF($D86="","",IF(E86=1,"",INDEX(БЮДЖЕТ!$X:$X,SUMIFS(БЮДЖЕТ!$B:$B,БЮДЖЕТ!$P:$P,$D86))))</f>
        <v/>
      </c>
      <c r="H86" s="36"/>
      <c r="I86" s="19"/>
      <c r="J86" s="39"/>
      <c r="K86" s="39" t="str">
        <f>IF(J86="","",IF(J86&lt;БЮДЖЕТ!$F$6,БЮДЖЕТ!$F$6,IF(J86&gt;EOMONTH(БЮДЖЕТ!$F$6,0),EOMONTH(БЮДЖЕТ!$F$6,0),J86)))</f>
        <v/>
      </c>
      <c r="L86" s="30">
        <f>IF(OR($I86=операции!$F$8,$I86=операции!$F$10),SUMIFS(р_дни!$J:$J,р_дни!$F:$F,"&gt;="&amp;K86),IF(OR($I86=операции!$F$9,$I86=операции!$F$11),SUMIFS(р_дни!$J:$J,р_дни!$F:$F,"&gt;"&amp;K86),0))</f>
        <v>0</v>
      </c>
      <c r="M86" s="53">
        <f>IF(AND(G86=ФИО!$Q$8,OR(I86=операции!$F$8,I86=операции!$F$10),COUNTIFS(D$10:D85,D86,I$10:I85,операции!$F$8)+COUNTIFS(D$10:D85,D86,I$10:I85,операции!$F$10)&lt;&gt;COUNTIFS(D$10:D85,D86,I$10:I85,операции!$F$9)+COUNTIFS(D$10:D85,D86,I$10:I85,операции!$F$11)),1,IF(AND(G86=ФИО!$Q$8,OR(I86=операции!$F$9,I86=операции!$F$11),COUNTIFS(D$10:D85,D86,I$10:I85,операции!$F$8)+COUNTIFS(D$10:D85,D86,I$10:I85,операции!$F$10)&lt;&gt;COUNTIFS(D$10:D85,D86,I$10:I85,операции!$F$9)+COUNTIFS(D$10:D85,D86,I$10:I85,операции!$F$11)+1),1,IF(AND(G86&lt;&gt;ФИО!$Q$8,G86&lt;&gt;"",OR(I86=операции!$F$8,I86=операции!$F$10),COUNTIFS(D$10:D85,D86,I$10:I85,операции!$F$8)+COUNTIFS(D$10:D85,D86,I$10:I85,операции!$F$10)+1&lt;&gt;COUNTIFS(D$10:D85,D86,I$10:I85,операции!$F$9)+COUNTIFS(D$10:D85,D86,I$10:I85,операции!$F$11)),1,IF(AND(G86&lt;&gt;ФИО!$Q$8,G86&lt;&gt;"",OR(I86=операции!$F$9,I86=операции!$F$11),COUNTIFS(D$10:D85,D86,I$10:I85,операции!$F$8)+COUNTIFS(D$10:D85,D86,I$10:I85,операции!$F$10)&lt;&gt;COUNTIFS(D$10:D85,D86,I$10:I85,операции!$F$9)+COUNTIFS(D$10:D85,D86,I$10:I85,операции!$F$11)),1,0))))</f>
        <v>0</v>
      </c>
      <c r="N86" s="49"/>
      <c r="O86" s="48"/>
      <c r="P86" s="84">
        <f>SUMIFS(БЮДЖЕТ!$V:$V,БЮДЖЕТ!$P:$P,$D86)-IF($N86=операции!$H$11,$O86,0)</f>
        <v>0</v>
      </c>
      <c r="Q86" s="84">
        <f>IF(OR($I86=операции!$F$8,$I86=операции!$F$10),$L86*$P86,IF(OR($I86=операции!$F$9,$I86=операции!$F$11),-$L86*$P86,0))/1000</f>
        <v>0</v>
      </c>
      <c r="R86" s="49"/>
      <c r="S86" s="40"/>
      <c r="T86" s="48">
        <f t="shared" si="8"/>
        <v>0</v>
      </c>
      <c r="U86" s="36"/>
      <c r="V86" s="19"/>
      <c r="W86" s="39"/>
      <c r="X86" s="41"/>
      <c r="Y86" s="36"/>
      <c r="Z86" s="19"/>
      <c r="AA86" s="39"/>
      <c r="AB86" s="41"/>
      <c r="AC86" s="36"/>
      <c r="AD86" s="19"/>
      <c r="AE86" s="39"/>
      <c r="AF86" s="41"/>
      <c r="AG86" s="36"/>
      <c r="AH86" s="1"/>
    </row>
    <row r="87" spans="1:34" x14ac:dyDescent="0.25">
      <c r="A87" s="1"/>
      <c r="B87" s="1"/>
      <c r="C87" s="5" t="str">
        <f t="shared" si="6"/>
        <v/>
      </c>
      <c r="D87" s="19"/>
      <c r="E87" s="22">
        <f>IF(D87="",0,IF(COUNTIF(БЮДЖЕТ!$P:$P,D87)=1,0,1))</f>
        <v>0</v>
      </c>
      <c r="F87" s="19" t="str">
        <f>IF($D87="","",IF(E87=1,"",INDEX(БЮДЖЕТ!$N:$N,SUMIFS(БЮДЖЕТ!$B:$B,БЮДЖЕТ!$P:$P,$D87))))</f>
        <v/>
      </c>
      <c r="G87" s="19" t="str">
        <f>IF($D87="","",IF(E87=1,"",INDEX(БЮДЖЕТ!$X:$X,SUMIFS(БЮДЖЕТ!$B:$B,БЮДЖЕТ!$P:$P,$D87))))</f>
        <v/>
      </c>
      <c r="H87" s="36"/>
      <c r="I87" s="19"/>
      <c r="J87" s="39"/>
      <c r="K87" s="39" t="str">
        <f>IF(J87="","",IF(J87&lt;БЮДЖЕТ!$F$6,БЮДЖЕТ!$F$6,IF(J87&gt;EOMONTH(БЮДЖЕТ!$F$6,0),EOMONTH(БЮДЖЕТ!$F$6,0),J87)))</f>
        <v/>
      </c>
      <c r="L87" s="30">
        <f>IF(OR($I87=операции!$F$8,$I87=операции!$F$10),SUMIFS(р_дни!$J:$J,р_дни!$F:$F,"&gt;="&amp;K87),IF(OR($I87=операции!$F$9,$I87=операции!$F$11),SUMIFS(р_дни!$J:$J,р_дни!$F:$F,"&gt;"&amp;K87),0))</f>
        <v>0</v>
      </c>
      <c r="M87" s="53">
        <f>IF(AND(G87=ФИО!$Q$8,OR(I87=операции!$F$8,I87=операции!$F$10),COUNTIFS(D$10:D86,D87,I$10:I86,операции!$F$8)+COUNTIFS(D$10:D86,D87,I$10:I86,операции!$F$10)&lt;&gt;COUNTIFS(D$10:D86,D87,I$10:I86,операции!$F$9)+COUNTIFS(D$10:D86,D87,I$10:I86,операции!$F$11)),1,IF(AND(G87=ФИО!$Q$8,OR(I87=операции!$F$9,I87=операции!$F$11),COUNTIFS(D$10:D86,D87,I$10:I86,операции!$F$8)+COUNTIFS(D$10:D86,D87,I$10:I86,операции!$F$10)&lt;&gt;COUNTIFS(D$10:D86,D87,I$10:I86,операции!$F$9)+COUNTIFS(D$10:D86,D87,I$10:I86,операции!$F$11)+1),1,IF(AND(G87&lt;&gt;ФИО!$Q$8,G87&lt;&gt;"",OR(I87=операции!$F$8,I87=операции!$F$10),COUNTIFS(D$10:D86,D87,I$10:I86,операции!$F$8)+COUNTIFS(D$10:D86,D87,I$10:I86,операции!$F$10)+1&lt;&gt;COUNTIFS(D$10:D86,D87,I$10:I86,операции!$F$9)+COUNTIFS(D$10:D86,D87,I$10:I86,операции!$F$11)),1,IF(AND(G87&lt;&gt;ФИО!$Q$8,G87&lt;&gt;"",OR(I87=операции!$F$9,I87=операции!$F$11),COUNTIFS(D$10:D86,D87,I$10:I86,операции!$F$8)+COUNTIFS(D$10:D86,D87,I$10:I86,операции!$F$10)&lt;&gt;COUNTIFS(D$10:D86,D87,I$10:I86,операции!$F$9)+COUNTIFS(D$10:D86,D87,I$10:I86,операции!$F$11)),1,0))))</f>
        <v>0</v>
      </c>
      <c r="N87" s="49"/>
      <c r="O87" s="48"/>
      <c r="P87" s="84">
        <f>SUMIFS(БЮДЖЕТ!$V:$V,БЮДЖЕТ!$P:$P,$D87)-IF($N87=операции!$H$11,$O87,0)</f>
        <v>0</v>
      </c>
      <c r="Q87" s="84">
        <f>IF(OR($I87=операции!$F$8,$I87=операции!$F$10),$L87*$P87,IF(OR($I87=операции!$F$9,$I87=операции!$F$11),-$L87*$P87,0))/1000</f>
        <v>0</v>
      </c>
      <c r="R87" s="49"/>
      <c r="S87" s="40"/>
      <c r="T87" s="48">
        <f t="shared" si="8"/>
        <v>0</v>
      </c>
      <c r="U87" s="36"/>
      <c r="V87" s="19"/>
      <c r="W87" s="39"/>
      <c r="X87" s="41"/>
      <c r="Y87" s="36"/>
      <c r="Z87" s="19"/>
      <c r="AA87" s="39"/>
      <c r="AB87" s="41"/>
      <c r="AC87" s="36"/>
      <c r="AD87" s="19"/>
      <c r="AE87" s="39"/>
      <c r="AF87" s="41"/>
      <c r="AG87" s="36"/>
      <c r="AH87" s="1"/>
    </row>
    <row r="88" spans="1:34" x14ac:dyDescent="0.25">
      <c r="A88" s="1"/>
      <c r="B88" s="1"/>
      <c r="C88" s="5" t="str">
        <f t="shared" si="6"/>
        <v/>
      </c>
      <c r="D88" s="19"/>
      <c r="E88" s="22">
        <f>IF(D88="",0,IF(COUNTIF(БЮДЖЕТ!$P:$P,D88)=1,0,1))</f>
        <v>0</v>
      </c>
      <c r="F88" s="19" t="str">
        <f>IF($D88="","",IF(E88=1,"",INDEX(БЮДЖЕТ!$N:$N,SUMIFS(БЮДЖЕТ!$B:$B,БЮДЖЕТ!$P:$P,$D88))))</f>
        <v/>
      </c>
      <c r="G88" s="19" t="str">
        <f>IF($D88="","",IF(E88=1,"",INDEX(БЮДЖЕТ!$X:$X,SUMIFS(БЮДЖЕТ!$B:$B,БЮДЖЕТ!$P:$P,$D88))))</f>
        <v/>
      </c>
      <c r="H88" s="36"/>
      <c r="I88" s="19"/>
      <c r="J88" s="39"/>
      <c r="K88" s="39" t="str">
        <f>IF(J88="","",IF(J88&lt;БЮДЖЕТ!$F$6,БЮДЖЕТ!$F$6,IF(J88&gt;EOMONTH(БЮДЖЕТ!$F$6,0),EOMONTH(БЮДЖЕТ!$F$6,0),J88)))</f>
        <v/>
      </c>
      <c r="L88" s="30">
        <f>IF(OR($I88=операции!$F$8,$I88=операции!$F$10),SUMIFS(р_дни!$J:$J,р_дни!$F:$F,"&gt;="&amp;K88),IF(OR($I88=операции!$F$9,$I88=операции!$F$11),SUMIFS(р_дни!$J:$J,р_дни!$F:$F,"&gt;"&amp;K88),0))</f>
        <v>0</v>
      </c>
      <c r="M88" s="53">
        <f>IF(AND(G88=ФИО!$Q$8,OR(I88=операции!$F$8,I88=операции!$F$10),COUNTIFS(D$10:D87,D88,I$10:I87,операции!$F$8)+COUNTIFS(D$10:D87,D88,I$10:I87,операции!$F$10)&lt;&gt;COUNTIFS(D$10:D87,D88,I$10:I87,операции!$F$9)+COUNTIFS(D$10:D87,D88,I$10:I87,операции!$F$11)),1,IF(AND(G88=ФИО!$Q$8,OR(I88=операции!$F$9,I88=операции!$F$11),COUNTIFS(D$10:D87,D88,I$10:I87,операции!$F$8)+COUNTIFS(D$10:D87,D88,I$10:I87,операции!$F$10)&lt;&gt;COUNTIFS(D$10:D87,D88,I$10:I87,операции!$F$9)+COUNTIFS(D$10:D87,D88,I$10:I87,операции!$F$11)+1),1,IF(AND(G88&lt;&gt;ФИО!$Q$8,G88&lt;&gt;"",OR(I88=операции!$F$8,I88=операции!$F$10),COUNTIFS(D$10:D87,D88,I$10:I87,операции!$F$8)+COUNTIFS(D$10:D87,D88,I$10:I87,операции!$F$10)+1&lt;&gt;COUNTIFS(D$10:D87,D88,I$10:I87,операции!$F$9)+COUNTIFS(D$10:D87,D88,I$10:I87,операции!$F$11)),1,IF(AND(G88&lt;&gt;ФИО!$Q$8,G88&lt;&gt;"",OR(I88=операции!$F$9,I88=операции!$F$11),COUNTIFS(D$10:D87,D88,I$10:I87,операции!$F$8)+COUNTIFS(D$10:D87,D88,I$10:I87,операции!$F$10)&lt;&gt;COUNTIFS(D$10:D87,D88,I$10:I87,операции!$F$9)+COUNTIFS(D$10:D87,D88,I$10:I87,операции!$F$11)),1,0))))</f>
        <v>0</v>
      </c>
      <c r="N88" s="49"/>
      <c r="O88" s="48"/>
      <c r="P88" s="84">
        <f>SUMIFS(БЮДЖЕТ!$V:$V,БЮДЖЕТ!$P:$P,$D88)-IF($N88=операции!$H$11,$O88,0)</f>
        <v>0</v>
      </c>
      <c r="Q88" s="84">
        <f>IF(OR($I88=операции!$F$8,$I88=операции!$F$10),$L88*$P88,IF(OR($I88=операции!$F$9,$I88=операции!$F$11),-$L88*$P88,0))/1000</f>
        <v>0</v>
      </c>
      <c r="R88" s="49"/>
      <c r="S88" s="40"/>
      <c r="T88" s="48">
        <f t="shared" si="8"/>
        <v>0</v>
      </c>
      <c r="U88" s="36"/>
      <c r="V88" s="19"/>
      <c r="W88" s="39"/>
      <c r="X88" s="41"/>
      <c r="Y88" s="36"/>
      <c r="Z88" s="19"/>
      <c r="AA88" s="39"/>
      <c r="AB88" s="41"/>
      <c r="AC88" s="36"/>
      <c r="AD88" s="19"/>
      <c r="AE88" s="39"/>
      <c r="AF88" s="41"/>
      <c r="AG88" s="36"/>
      <c r="AH88" s="1"/>
    </row>
    <row r="89" spans="1:34" x14ac:dyDescent="0.25">
      <c r="A89" s="1"/>
      <c r="B89" s="1"/>
      <c r="C89" s="5" t="str">
        <f t="shared" si="6"/>
        <v/>
      </c>
      <c r="D89" s="19"/>
      <c r="E89" s="22">
        <f>IF(D89="",0,IF(COUNTIF(БЮДЖЕТ!$P:$P,D89)=1,0,1))</f>
        <v>0</v>
      </c>
      <c r="F89" s="19" t="str">
        <f>IF($D89="","",IF(E89=1,"",INDEX(БЮДЖЕТ!$N:$N,SUMIFS(БЮДЖЕТ!$B:$B,БЮДЖЕТ!$P:$P,$D89))))</f>
        <v/>
      </c>
      <c r="G89" s="19" t="str">
        <f>IF($D89="","",IF(E89=1,"",INDEX(БЮДЖЕТ!$X:$X,SUMIFS(БЮДЖЕТ!$B:$B,БЮДЖЕТ!$P:$P,$D89))))</f>
        <v/>
      </c>
      <c r="H89" s="36"/>
      <c r="I89" s="19"/>
      <c r="J89" s="39"/>
      <c r="K89" s="39" t="str">
        <f>IF(J89="","",IF(J89&lt;БЮДЖЕТ!$F$6,БЮДЖЕТ!$F$6,IF(J89&gt;EOMONTH(БЮДЖЕТ!$F$6,0),EOMONTH(БЮДЖЕТ!$F$6,0),J89)))</f>
        <v/>
      </c>
      <c r="L89" s="30">
        <f>IF(OR($I89=операции!$F$8,$I89=операции!$F$10),SUMIFS(р_дни!$J:$J,р_дни!$F:$F,"&gt;="&amp;K89),IF(OR($I89=операции!$F$9,$I89=операции!$F$11),SUMIFS(р_дни!$J:$J,р_дни!$F:$F,"&gt;"&amp;K89),0))</f>
        <v>0</v>
      </c>
      <c r="M89" s="53">
        <f>IF(AND(G89=ФИО!$Q$8,OR(I89=операции!$F$8,I89=операции!$F$10),COUNTIFS(D$10:D88,D89,I$10:I88,операции!$F$8)+COUNTIFS(D$10:D88,D89,I$10:I88,операции!$F$10)&lt;&gt;COUNTIFS(D$10:D88,D89,I$10:I88,операции!$F$9)+COUNTIFS(D$10:D88,D89,I$10:I88,операции!$F$11)),1,IF(AND(G89=ФИО!$Q$8,OR(I89=операции!$F$9,I89=операции!$F$11),COUNTIFS(D$10:D88,D89,I$10:I88,операции!$F$8)+COUNTIFS(D$10:D88,D89,I$10:I88,операции!$F$10)&lt;&gt;COUNTIFS(D$10:D88,D89,I$10:I88,операции!$F$9)+COUNTIFS(D$10:D88,D89,I$10:I88,операции!$F$11)+1),1,IF(AND(G89&lt;&gt;ФИО!$Q$8,G89&lt;&gt;"",OR(I89=операции!$F$8,I89=операции!$F$10),COUNTIFS(D$10:D88,D89,I$10:I88,операции!$F$8)+COUNTIFS(D$10:D88,D89,I$10:I88,операции!$F$10)+1&lt;&gt;COUNTIFS(D$10:D88,D89,I$10:I88,операции!$F$9)+COUNTIFS(D$10:D88,D89,I$10:I88,операции!$F$11)),1,IF(AND(G89&lt;&gt;ФИО!$Q$8,G89&lt;&gt;"",OR(I89=операции!$F$9,I89=операции!$F$11),COUNTIFS(D$10:D88,D89,I$10:I88,операции!$F$8)+COUNTIFS(D$10:D88,D89,I$10:I88,операции!$F$10)&lt;&gt;COUNTIFS(D$10:D88,D89,I$10:I88,операции!$F$9)+COUNTIFS(D$10:D88,D89,I$10:I88,операции!$F$11)),1,0))))</f>
        <v>0</v>
      </c>
      <c r="N89" s="49"/>
      <c r="O89" s="48"/>
      <c r="P89" s="84">
        <f>SUMIFS(БЮДЖЕТ!$V:$V,БЮДЖЕТ!$P:$P,$D89)-IF($N89=операции!$H$11,$O89,0)</f>
        <v>0</v>
      </c>
      <c r="Q89" s="84">
        <f>IF(OR($I89=операции!$F$8,$I89=операции!$F$10),$L89*$P89,IF(OR($I89=операции!$F$9,$I89=операции!$F$11),-$L89*$P89,0))/1000</f>
        <v>0</v>
      </c>
      <c r="R89" s="49"/>
      <c r="S89" s="40"/>
      <c r="T89" s="48">
        <f t="shared" si="8"/>
        <v>0</v>
      </c>
      <c r="U89" s="36"/>
      <c r="V89" s="19"/>
      <c r="W89" s="39"/>
      <c r="X89" s="41"/>
      <c r="Y89" s="36"/>
      <c r="Z89" s="19"/>
      <c r="AA89" s="39"/>
      <c r="AB89" s="41"/>
      <c r="AC89" s="36"/>
      <c r="AD89" s="19"/>
      <c r="AE89" s="39"/>
      <c r="AF89" s="41"/>
      <c r="AG89" s="36"/>
      <c r="AH89" s="1"/>
    </row>
    <row r="90" spans="1:34" x14ac:dyDescent="0.25">
      <c r="A90" s="1"/>
      <c r="B90" s="1"/>
      <c r="C90" s="5" t="str">
        <f t="shared" si="6"/>
        <v/>
      </c>
      <c r="D90" s="19"/>
      <c r="E90" s="22">
        <f>IF(D90="",0,IF(COUNTIF(БЮДЖЕТ!$P:$P,D90)=1,0,1))</f>
        <v>0</v>
      </c>
      <c r="F90" s="19" t="str">
        <f>IF($D90="","",IF(E90=1,"",INDEX(БЮДЖЕТ!$N:$N,SUMIFS(БЮДЖЕТ!$B:$B,БЮДЖЕТ!$P:$P,$D90))))</f>
        <v/>
      </c>
      <c r="G90" s="19" t="str">
        <f>IF($D90="","",IF(E90=1,"",INDEX(БЮДЖЕТ!$X:$X,SUMIFS(БЮДЖЕТ!$B:$B,БЮДЖЕТ!$P:$P,$D90))))</f>
        <v/>
      </c>
      <c r="H90" s="36"/>
      <c r="I90" s="19"/>
      <c r="J90" s="39"/>
      <c r="K90" s="39" t="str">
        <f>IF(J90="","",IF(J90&lt;БЮДЖЕТ!$F$6,БЮДЖЕТ!$F$6,IF(J90&gt;EOMONTH(БЮДЖЕТ!$F$6,0),EOMONTH(БЮДЖЕТ!$F$6,0),J90)))</f>
        <v/>
      </c>
      <c r="L90" s="30">
        <f>IF(OR($I90=операции!$F$8,$I90=операции!$F$10),SUMIFS(р_дни!$J:$J,р_дни!$F:$F,"&gt;="&amp;K90),IF(OR($I90=операции!$F$9,$I90=операции!$F$11),SUMIFS(р_дни!$J:$J,р_дни!$F:$F,"&gt;"&amp;K90),0))</f>
        <v>0</v>
      </c>
      <c r="M90" s="53">
        <f>IF(AND(G90=ФИО!$Q$8,OR(I90=операции!$F$8,I90=операции!$F$10),COUNTIFS(D$10:D89,D90,I$10:I89,операции!$F$8)+COUNTIFS(D$10:D89,D90,I$10:I89,операции!$F$10)&lt;&gt;COUNTIFS(D$10:D89,D90,I$10:I89,операции!$F$9)+COUNTIFS(D$10:D89,D90,I$10:I89,операции!$F$11)),1,IF(AND(G90=ФИО!$Q$8,OR(I90=операции!$F$9,I90=операции!$F$11),COUNTIFS(D$10:D89,D90,I$10:I89,операции!$F$8)+COUNTIFS(D$10:D89,D90,I$10:I89,операции!$F$10)&lt;&gt;COUNTIFS(D$10:D89,D90,I$10:I89,операции!$F$9)+COUNTIFS(D$10:D89,D90,I$10:I89,операции!$F$11)+1),1,IF(AND(G90&lt;&gt;ФИО!$Q$8,G90&lt;&gt;"",OR(I90=операции!$F$8,I90=операции!$F$10),COUNTIFS(D$10:D89,D90,I$10:I89,операции!$F$8)+COUNTIFS(D$10:D89,D90,I$10:I89,операции!$F$10)+1&lt;&gt;COUNTIFS(D$10:D89,D90,I$10:I89,операции!$F$9)+COUNTIFS(D$10:D89,D90,I$10:I89,операции!$F$11)),1,IF(AND(G90&lt;&gt;ФИО!$Q$8,G90&lt;&gt;"",OR(I90=операции!$F$9,I90=операции!$F$11),COUNTIFS(D$10:D89,D90,I$10:I89,операции!$F$8)+COUNTIFS(D$10:D89,D90,I$10:I89,операции!$F$10)&lt;&gt;COUNTIFS(D$10:D89,D90,I$10:I89,операции!$F$9)+COUNTIFS(D$10:D89,D90,I$10:I89,операции!$F$11)),1,0))))</f>
        <v>0</v>
      </c>
      <c r="N90" s="49"/>
      <c r="O90" s="48"/>
      <c r="P90" s="84">
        <f>SUMIFS(БЮДЖЕТ!$V:$V,БЮДЖЕТ!$P:$P,$D90)-IF($N90=операции!$H$11,$O90,0)</f>
        <v>0</v>
      </c>
      <c r="Q90" s="84">
        <f>IF(OR($I90=операции!$F$8,$I90=операции!$F$10),$L90*$P90,IF(OR($I90=операции!$F$9,$I90=операции!$F$11),-$L90*$P90,0))/1000</f>
        <v>0</v>
      </c>
      <c r="R90" s="49"/>
      <c r="S90" s="40"/>
      <c r="T90" s="48">
        <f t="shared" si="8"/>
        <v>0</v>
      </c>
      <c r="U90" s="36"/>
      <c r="V90" s="19"/>
      <c r="W90" s="39"/>
      <c r="X90" s="41"/>
      <c r="Y90" s="36"/>
      <c r="Z90" s="19"/>
      <c r="AA90" s="39"/>
      <c r="AB90" s="41"/>
      <c r="AC90" s="36"/>
      <c r="AD90" s="19"/>
      <c r="AE90" s="39"/>
      <c r="AF90" s="41"/>
      <c r="AG90" s="36"/>
      <c r="AH90" s="1"/>
    </row>
    <row r="91" spans="1:34" x14ac:dyDescent="0.25">
      <c r="A91" s="1"/>
      <c r="B91" s="1"/>
      <c r="C91" s="5" t="str">
        <f t="shared" si="6"/>
        <v/>
      </c>
      <c r="D91" s="19"/>
      <c r="E91" s="22">
        <f>IF(D91="",0,IF(COUNTIF(БЮДЖЕТ!$P:$P,D91)=1,0,1))</f>
        <v>0</v>
      </c>
      <c r="F91" s="19" t="str">
        <f>IF($D91="","",IF(E91=1,"",INDEX(БЮДЖЕТ!$N:$N,SUMIFS(БЮДЖЕТ!$B:$B,БЮДЖЕТ!$P:$P,$D91))))</f>
        <v/>
      </c>
      <c r="G91" s="19" t="str">
        <f>IF($D91="","",IF(E91=1,"",INDEX(БЮДЖЕТ!$X:$X,SUMIFS(БЮДЖЕТ!$B:$B,БЮДЖЕТ!$P:$P,$D91))))</f>
        <v/>
      </c>
      <c r="H91" s="36"/>
      <c r="I91" s="19"/>
      <c r="J91" s="39"/>
      <c r="K91" s="39" t="str">
        <f>IF(J91="","",IF(J91&lt;БЮДЖЕТ!$F$6,БЮДЖЕТ!$F$6,IF(J91&gt;EOMONTH(БЮДЖЕТ!$F$6,0),EOMONTH(БЮДЖЕТ!$F$6,0),J91)))</f>
        <v/>
      </c>
      <c r="L91" s="30">
        <f>IF(OR($I91=операции!$F$8,$I91=операции!$F$10),SUMIFS(р_дни!$J:$J,р_дни!$F:$F,"&gt;="&amp;K91),IF(OR($I91=операции!$F$9,$I91=операции!$F$11),SUMIFS(р_дни!$J:$J,р_дни!$F:$F,"&gt;"&amp;K91),0))</f>
        <v>0</v>
      </c>
      <c r="M91" s="53">
        <f>IF(AND(G91=ФИО!$Q$8,OR(I91=операции!$F$8,I91=операции!$F$10),COUNTIFS(D$10:D90,D91,I$10:I90,операции!$F$8)+COUNTIFS(D$10:D90,D91,I$10:I90,операции!$F$10)&lt;&gt;COUNTIFS(D$10:D90,D91,I$10:I90,операции!$F$9)+COUNTIFS(D$10:D90,D91,I$10:I90,операции!$F$11)),1,IF(AND(G91=ФИО!$Q$8,OR(I91=операции!$F$9,I91=операции!$F$11),COUNTIFS(D$10:D90,D91,I$10:I90,операции!$F$8)+COUNTIFS(D$10:D90,D91,I$10:I90,операции!$F$10)&lt;&gt;COUNTIFS(D$10:D90,D91,I$10:I90,операции!$F$9)+COUNTIFS(D$10:D90,D91,I$10:I90,операции!$F$11)+1),1,IF(AND(G91&lt;&gt;ФИО!$Q$8,G91&lt;&gt;"",OR(I91=операции!$F$8,I91=операции!$F$10),COUNTIFS(D$10:D90,D91,I$10:I90,операции!$F$8)+COUNTIFS(D$10:D90,D91,I$10:I90,операции!$F$10)+1&lt;&gt;COUNTIFS(D$10:D90,D91,I$10:I90,операции!$F$9)+COUNTIFS(D$10:D90,D91,I$10:I90,операции!$F$11)),1,IF(AND(G91&lt;&gt;ФИО!$Q$8,G91&lt;&gt;"",OR(I91=операции!$F$9,I91=операции!$F$11),COUNTIFS(D$10:D90,D91,I$10:I90,операции!$F$8)+COUNTIFS(D$10:D90,D91,I$10:I90,операции!$F$10)&lt;&gt;COUNTIFS(D$10:D90,D91,I$10:I90,операции!$F$9)+COUNTIFS(D$10:D90,D91,I$10:I90,операции!$F$11)),1,0))))</f>
        <v>0</v>
      </c>
      <c r="N91" s="49"/>
      <c r="O91" s="48"/>
      <c r="P91" s="84">
        <f>SUMIFS(БЮДЖЕТ!$V:$V,БЮДЖЕТ!$P:$P,$D91)-IF($N91=операции!$H$11,$O91,0)</f>
        <v>0</v>
      </c>
      <c r="Q91" s="84">
        <f>IF(OR($I91=операции!$F$8,$I91=операции!$F$10),$L91*$P91,IF(OR($I91=операции!$F$9,$I91=операции!$F$11),-$L91*$P91,0))/1000</f>
        <v>0</v>
      </c>
      <c r="R91" s="49"/>
      <c r="S91" s="40"/>
      <c r="T91" s="48">
        <f t="shared" si="8"/>
        <v>0</v>
      </c>
      <c r="U91" s="36"/>
      <c r="V91" s="19"/>
      <c r="W91" s="39"/>
      <c r="X91" s="41"/>
      <c r="Y91" s="36"/>
      <c r="Z91" s="19"/>
      <c r="AA91" s="39"/>
      <c r="AB91" s="41"/>
      <c r="AC91" s="36"/>
      <c r="AD91" s="19"/>
      <c r="AE91" s="39"/>
      <c r="AF91" s="41"/>
      <c r="AG91" s="36"/>
      <c r="AH91" s="1"/>
    </row>
    <row r="92" spans="1:34" x14ac:dyDescent="0.25">
      <c r="A92" s="1"/>
      <c r="B92" s="1"/>
      <c r="C92" s="5" t="str">
        <f t="shared" si="6"/>
        <v/>
      </c>
      <c r="D92" s="19"/>
      <c r="E92" s="22">
        <f>IF(D92="",0,IF(COUNTIF(БЮДЖЕТ!$P:$P,D92)=1,0,1))</f>
        <v>0</v>
      </c>
      <c r="F92" s="19" t="str">
        <f>IF($D92="","",IF(E92=1,"",INDEX(БЮДЖЕТ!$N:$N,SUMIFS(БЮДЖЕТ!$B:$B,БЮДЖЕТ!$P:$P,$D92))))</f>
        <v/>
      </c>
      <c r="G92" s="19" t="str">
        <f>IF($D92="","",IF(E92=1,"",INDEX(БЮДЖЕТ!$X:$X,SUMIFS(БЮДЖЕТ!$B:$B,БЮДЖЕТ!$P:$P,$D92))))</f>
        <v/>
      </c>
      <c r="H92" s="36"/>
      <c r="I92" s="19"/>
      <c r="J92" s="39"/>
      <c r="K92" s="39" t="str">
        <f>IF(J92="","",IF(J92&lt;БЮДЖЕТ!$F$6,БЮДЖЕТ!$F$6,IF(J92&gt;EOMONTH(БЮДЖЕТ!$F$6,0),EOMONTH(БЮДЖЕТ!$F$6,0),J92)))</f>
        <v/>
      </c>
      <c r="L92" s="30">
        <f>IF(OR($I92=операции!$F$8,$I92=операции!$F$10),SUMIFS(р_дни!$J:$J,р_дни!$F:$F,"&gt;="&amp;K92),IF(OR($I92=операции!$F$9,$I92=операции!$F$11),SUMIFS(р_дни!$J:$J,р_дни!$F:$F,"&gt;"&amp;K92),0))</f>
        <v>0</v>
      </c>
      <c r="M92" s="53">
        <f>IF(AND(G92=ФИО!$Q$8,OR(I92=операции!$F$8,I92=операции!$F$10),COUNTIFS(D$10:D91,D92,I$10:I91,операции!$F$8)+COUNTIFS(D$10:D91,D92,I$10:I91,операции!$F$10)&lt;&gt;COUNTIFS(D$10:D91,D92,I$10:I91,операции!$F$9)+COUNTIFS(D$10:D91,D92,I$10:I91,операции!$F$11)),1,IF(AND(G92=ФИО!$Q$8,OR(I92=операции!$F$9,I92=операции!$F$11),COUNTIFS(D$10:D91,D92,I$10:I91,операции!$F$8)+COUNTIFS(D$10:D91,D92,I$10:I91,операции!$F$10)&lt;&gt;COUNTIFS(D$10:D91,D92,I$10:I91,операции!$F$9)+COUNTIFS(D$10:D91,D92,I$10:I91,операции!$F$11)+1),1,IF(AND(G92&lt;&gt;ФИО!$Q$8,G92&lt;&gt;"",OR(I92=операции!$F$8,I92=операции!$F$10),COUNTIFS(D$10:D91,D92,I$10:I91,операции!$F$8)+COUNTIFS(D$10:D91,D92,I$10:I91,операции!$F$10)+1&lt;&gt;COUNTIFS(D$10:D91,D92,I$10:I91,операции!$F$9)+COUNTIFS(D$10:D91,D92,I$10:I91,операции!$F$11)),1,IF(AND(G92&lt;&gt;ФИО!$Q$8,G92&lt;&gt;"",OR(I92=операции!$F$9,I92=операции!$F$11),COUNTIFS(D$10:D91,D92,I$10:I91,операции!$F$8)+COUNTIFS(D$10:D91,D92,I$10:I91,операции!$F$10)&lt;&gt;COUNTIFS(D$10:D91,D92,I$10:I91,операции!$F$9)+COUNTIFS(D$10:D91,D92,I$10:I91,операции!$F$11)),1,0))))</f>
        <v>0</v>
      </c>
      <c r="N92" s="49"/>
      <c r="O92" s="48"/>
      <c r="P92" s="84">
        <f>SUMIFS(БЮДЖЕТ!$V:$V,БЮДЖЕТ!$P:$P,$D92)-IF($N92=операции!$H$11,$O92,0)</f>
        <v>0</v>
      </c>
      <c r="Q92" s="84">
        <f>IF(OR($I92=операции!$F$8,$I92=операции!$F$10),$L92*$P92,IF(OR($I92=операции!$F$9,$I92=операции!$F$11),-$L92*$P92,0))/1000</f>
        <v>0</v>
      </c>
      <c r="R92" s="49"/>
      <c r="S92" s="40"/>
      <c r="T92" s="48">
        <f t="shared" ref="T92:T106" si="9">S92*P92</f>
        <v>0</v>
      </c>
      <c r="U92" s="36"/>
      <c r="V92" s="19"/>
      <c r="W92" s="39"/>
      <c r="X92" s="41"/>
      <c r="Y92" s="36"/>
      <c r="Z92" s="19"/>
      <c r="AA92" s="39"/>
      <c r="AB92" s="41"/>
      <c r="AC92" s="36"/>
      <c r="AD92" s="19"/>
      <c r="AE92" s="39"/>
      <c r="AF92" s="41"/>
      <c r="AG92" s="36"/>
      <c r="AH92" s="1"/>
    </row>
    <row r="93" spans="1:34" x14ac:dyDescent="0.25">
      <c r="A93" s="1"/>
      <c r="B93" s="1"/>
      <c r="C93" s="5" t="str">
        <f t="shared" si="6"/>
        <v/>
      </c>
      <c r="D93" s="19"/>
      <c r="E93" s="22">
        <f>IF(D93="",0,IF(COUNTIF(БЮДЖЕТ!$P:$P,D93)=1,0,1))</f>
        <v>0</v>
      </c>
      <c r="F93" s="19" t="str">
        <f>IF($D93="","",IF(E93=1,"",INDEX(БЮДЖЕТ!$N:$N,SUMIFS(БЮДЖЕТ!$B:$B,БЮДЖЕТ!$P:$P,$D93))))</f>
        <v/>
      </c>
      <c r="G93" s="19" t="str">
        <f>IF($D93="","",IF(E93=1,"",INDEX(БЮДЖЕТ!$X:$X,SUMIFS(БЮДЖЕТ!$B:$B,БЮДЖЕТ!$P:$P,$D93))))</f>
        <v/>
      </c>
      <c r="H93" s="36"/>
      <c r="I93" s="19"/>
      <c r="J93" s="39"/>
      <c r="K93" s="39" t="str">
        <f>IF(J93="","",IF(J93&lt;БЮДЖЕТ!$F$6,БЮДЖЕТ!$F$6,IF(J93&gt;EOMONTH(БЮДЖЕТ!$F$6,0),EOMONTH(БЮДЖЕТ!$F$6,0),J93)))</f>
        <v/>
      </c>
      <c r="L93" s="30">
        <f>IF(OR($I93=операции!$F$8,$I93=операции!$F$10),SUMIFS(р_дни!$J:$J,р_дни!$F:$F,"&gt;="&amp;K93),IF(OR($I93=операции!$F$9,$I93=операции!$F$11),SUMIFS(р_дни!$J:$J,р_дни!$F:$F,"&gt;"&amp;K93),0))</f>
        <v>0</v>
      </c>
      <c r="M93" s="53">
        <f>IF(AND(G93=ФИО!$Q$8,OR(I93=операции!$F$8,I93=операции!$F$10),COUNTIFS(D$10:D92,D93,I$10:I92,операции!$F$8)+COUNTIFS(D$10:D92,D93,I$10:I92,операции!$F$10)&lt;&gt;COUNTIFS(D$10:D92,D93,I$10:I92,операции!$F$9)+COUNTIFS(D$10:D92,D93,I$10:I92,операции!$F$11)),1,IF(AND(G93=ФИО!$Q$8,OR(I93=операции!$F$9,I93=операции!$F$11),COUNTIFS(D$10:D92,D93,I$10:I92,операции!$F$8)+COUNTIFS(D$10:D92,D93,I$10:I92,операции!$F$10)&lt;&gt;COUNTIFS(D$10:D92,D93,I$10:I92,операции!$F$9)+COUNTIFS(D$10:D92,D93,I$10:I92,операции!$F$11)+1),1,IF(AND(G93&lt;&gt;ФИО!$Q$8,G93&lt;&gt;"",OR(I93=операции!$F$8,I93=операции!$F$10),COUNTIFS(D$10:D92,D93,I$10:I92,операции!$F$8)+COUNTIFS(D$10:D92,D93,I$10:I92,операции!$F$10)+1&lt;&gt;COUNTIFS(D$10:D92,D93,I$10:I92,операции!$F$9)+COUNTIFS(D$10:D92,D93,I$10:I92,операции!$F$11)),1,IF(AND(G93&lt;&gt;ФИО!$Q$8,G93&lt;&gt;"",OR(I93=операции!$F$9,I93=операции!$F$11),COUNTIFS(D$10:D92,D93,I$10:I92,операции!$F$8)+COUNTIFS(D$10:D92,D93,I$10:I92,операции!$F$10)&lt;&gt;COUNTIFS(D$10:D92,D93,I$10:I92,операции!$F$9)+COUNTIFS(D$10:D92,D93,I$10:I92,операции!$F$11)),1,0))))</f>
        <v>0</v>
      </c>
      <c r="N93" s="49"/>
      <c r="O93" s="48"/>
      <c r="P93" s="84">
        <f>SUMIFS(БЮДЖЕТ!$V:$V,БЮДЖЕТ!$P:$P,$D93)-IF($N93=операции!$H$11,$O93,0)</f>
        <v>0</v>
      </c>
      <c r="Q93" s="84">
        <f>IF(OR($I93=операции!$F$8,$I93=операции!$F$10),$L93*$P93,IF(OR($I93=операции!$F$9,$I93=операции!$F$11),-$L93*$P93,0))/1000</f>
        <v>0</v>
      </c>
      <c r="R93" s="49"/>
      <c r="S93" s="40"/>
      <c r="T93" s="48">
        <f t="shared" si="9"/>
        <v>0</v>
      </c>
      <c r="U93" s="36"/>
      <c r="V93" s="19"/>
      <c r="W93" s="39"/>
      <c r="X93" s="41"/>
      <c r="Y93" s="36"/>
      <c r="Z93" s="19"/>
      <c r="AA93" s="39"/>
      <c r="AB93" s="41"/>
      <c r="AC93" s="36"/>
      <c r="AD93" s="19"/>
      <c r="AE93" s="39"/>
      <c r="AF93" s="41"/>
      <c r="AG93" s="36"/>
      <c r="AH93" s="1"/>
    </row>
    <row r="94" spans="1:34" x14ac:dyDescent="0.25">
      <c r="A94" s="1"/>
      <c r="B94" s="1"/>
      <c r="C94" s="5" t="str">
        <f t="shared" si="6"/>
        <v/>
      </c>
      <c r="D94" s="19"/>
      <c r="E94" s="22">
        <f>IF(D94="",0,IF(COUNTIF(БЮДЖЕТ!$P:$P,D94)=1,0,1))</f>
        <v>0</v>
      </c>
      <c r="F94" s="19" t="str">
        <f>IF($D94="","",IF(E94=1,"",INDEX(БЮДЖЕТ!$N:$N,SUMIFS(БЮДЖЕТ!$B:$B,БЮДЖЕТ!$P:$P,$D94))))</f>
        <v/>
      </c>
      <c r="G94" s="19" t="str">
        <f>IF($D94="","",IF(E94=1,"",INDEX(БЮДЖЕТ!$X:$X,SUMIFS(БЮДЖЕТ!$B:$B,БЮДЖЕТ!$P:$P,$D94))))</f>
        <v/>
      </c>
      <c r="H94" s="36"/>
      <c r="I94" s="19"/>
      <c r="J94" s="39"/>
      <c r="K94" s="39" t="str">
        <f>IF(J94="","",IF(J94&lt;БЮДЖЕТ!$F$6,БЮДЖЕТ!$F$6,IF(J94&gt;EOMONTH(БЮДЖЕТ!$F$6,0),EOMONTH(БЮДЖЕТ!$F$6,0),J94)))</f>
        <v/>
      </c>
      <c r="L94" s="30">
        <f>IF(OR($I94=операции!$F$8,$I94=операции!$F$10),SUMIFS(р_дни!$J:$J,р_дни!$F:$F,"&gt;="&amp;K94),IF(OR($I94=операции!$F$9,$I94=операции!$F$11),SUMIFS(р_дни!$J:$J,р_дни!$F:$F,"&gt;"&amp;K94),0))</f>
        <v>0</v>
      </c>
      <c r="M94" s="53">
        <f>IF(AND(G94=ФИО!$Q$8,OR(I94=операции!$F$8,I94=операции!$F$10),COUNTIFS(D$10:D93,D94,I$10:I93,операции!$F$8)+COUNTIFS(D$10:D93,D94,I$10:I93,операции!$F$10)&lt;&gt;COUNTIFS(D$10:D93,D94,I$10:I93,операции!$F$9)+COUNTIFS(D$10:D93,D94,I$10:I93,операции!$F$11)),1,IF(AND(G94=ФИО!$Q$8,OR(I94=операции!$F$9,I94=операции!$F$11),COUNTIFS(D$10:D93,D94,I$10:I93,операции!$F$8)+COUNTIFS(D$10:D93,D94,I$10:I93,операции!$F$10)&lt;&gt;COUNTIFS(D$10:D93,D94,I$10:I93,операции!$F$9)+COUNTIFS(D$10:D93,D94,I$10:I93,операции!$F$11)+1),1,IF(AND(G94&lt;&gt;ФИО!$Q$8,G94&lt;&gt;"",OR(I94=операции!$F$8,I94=операции!$F$10),COUNTIFS(D$10:D93,D94,I$10:I93,операции!$F$8)+COUNTIFS(D$10:D93,D94,I$10:I93,операции!$F$10)+1&lt;&gt;COUNTIFS(D$10:D93,D94,I$10:I93,операции!$F$9)+COUNTIFS(D$10:D93,D94,I$10:I93,операции!$F$11)),1,IF(AND(G94&lt;&gt;ФИО!$Q$8,G94&lt;&gt;"",OR(I94=операции!$F$9,I94=операции!$F$11),COUNTIFS(D$10:D93,D94,I$10:I93,операции!$F$8)+COUNTIFS(D$10:D93,D94,I$10:I93,операции!$F$10)&lt;&gt;COUNTIFS(D$10:D93,D94,I$10:I93,операции!$F$9)+COUNTIFS(D$10:D93,D94,I$10:I93,операции!$F$11)),1,0))))</f>
        <v>0</v>
      </c>
      <c r="N94" s="49"/>
      <c r="O94" s="48"/>
      <c r="P94" s="84">
        <f>SUMIFS(БЮДЖЕТ!$V:$V,БЮДЖЕТ!$P:$P,$D94)-IF($N94=операции!$H$11,$O94,0)</f>
        <v>0</v>
      </c>
      <c r="Q94" s="84">
        <f>IF(OR($I94=операции!$F$8,$I94=операции!$F$10),$L94*$P94,IF(OR($I94=операции!$F$9,$I94=операции!$F$11),-$L94*$P94,0))/1000</f>
        <v>0</v>
      </c>
      <c r="R94" s="49"/>
      <c r="S94" s="40"/>
      <c r="T94" s="48">
        <f t="shared" si="9"/>
        <v>0</v>
      </c>
      <c r="U94" s="36"/>
      <c r="V94" s="19"/>
      <c r="W94" s="39"/>
      <c r="X94" s="41"/>
      <c r="Y94" s="36"/>
      <c r="Z94" s="19"/>
      <c r="AA94" s="39"/>
      <c r="AB94" s="41"/>
      <c r="AC94" s="36"/>
      <c r="AD94" s="19"/>
      <c r="AE94" s="39"/>
      <c r="AF94" s="41"/>
      <c r="AG94" s="36"/>
      <c r="AH94" s="1"/>
    </row>
    <row r="95" spans="1:34" x14ac:dyDescent="0.25">
      <c r="A95" s="1"/>
      <c r="B95" s="1"/>
      <c r="C95" s="5" t="str">
        <f t="shared" si="6"/>
        <v/>
      </c>
      <c r="D95" s="19"/>
      <c r="E95" s="22">
        <f>IF(D95="",0,IF(COUNTIF(БЮДЖЕТ!$P:$P,D95)=1,0,1))</f>
        <v>0</v>
      </c>
      <c r="F95" s="19" t="str">
        <f>IF($D95="","",IF(E95=1,"",INDEX(БЮДЖЕТ!$N:$N,SUMIFS(БЮДЖЕТ!$B:$B,БЮДЖЕТ!$P:$P,$D95))))</f>
        <v/>
      </c>
      <c r="G95" s="19" t="str">
        <f>IF($D95="","",IF(E95=1,"",INDEX(БЮДЖЕТ!$X:$X,SUMIFS(БЮДЖЕТ!$B:$B,БЮДЖЕТ!$P:$P,$D95))))</f>
        <v/>
      </c>
      <c r="H95" s="36"/>
      <c r="I95" s="19"/>
      <c r="J95" s="39"/>
      <c r="K95" s="39" t="str">
        <f>IF(J95="","",IF(J95&lt;БЮДЖЕТ!$F$6,БЮДЖЕТ!$F$6,IF(J95&gt;EOMONTH(БЮДЖЕТ!$F$6,0),EOMONTH(БЮДЖЕТ!$F$6,0),J95)))</f>
        <v/>
      </c>
      <c r="L95" s="30">
        <f>IF(OR($I95=операции!$F$8,$I95=операции!$F$10),SUMIFS(р_дни!$J:$J,р_дни!$F:$F,"&gt;="&amp;K95),IF(OR($I95=операции!$F$9,$I95=операции!$F$11),SUMIFS(р_дни!$J:$J,р_дни!$F:$F,"&gt;"&amp;K95),0))</f>
        <v>0</v>
      </c>
      <c r="M95" s="53">
        <f>IF(AND(G95=ФИО!$Q$8,OR(I95=операции!$F$8,I95=операции!$F$10),COUNTIFS(D$10:D94,D95,I$10:I94,операции!$F$8)+COUNTIFS(D$10:D94,D95,I$10:I94,операции!$F$10)&lt;&gt;COUNTIFS(D$10:D94,D95,I$10:I94,операции!$F$9)+COUNTIFS(D$10:D94,D95,I$10:I94,операции!$F$11)),1,IF(AND(G95=ФИО!$Q$8,OR(I95=операции!$F$9,I95=операции!$F$11),COUNTIFS(D$10:D94,D95,I$10:I94,операции!$F$8)+COUNTIFS(D$10:D94,D95,I$10:I94,операции!$F$10)&lt;&gt;COUNTIFS(D$10:D94,D95,I$10:I94,операции!$F$9)+COUNTIFS(D$10:D94,D95,I$10:I94,операции!$F$11)+1),1,IF(AND(G95&lt;&gt;ФИО!$Q$8,G95&lt;&gt;"",OR(I95=операции!$F$8,I95=операции!$F$10),COUNTIFS(D$10:D94,D95,I$10:I94,операции!$F$8)+COUNTIFS(D$10:D94,D95,I$10:I94,операции!$F$10)+1&lt;&gt;COUNTIFS(D$10:D94,D95,I$10:I94,операции!$F$9)+COUNTIFS(D$10:D94,D95,I$10:I94,операции!$F$11)),1,IF(AND(G95&lt;&gt;ФИО!$Q$8,G95&lt;&gt;"",OR(I95=операции!$F$9,I95=операции!$F$11),COUNTIFS(D$10:D94,D95,I$10:I94,операции!$F$8)+COUNTIFS(D$10:D94,D95,I$10:I94,операции!$F$10)&lt;&gt;COUNTIFS(D$10:D94,D95,I$10:I94,операции!$F$9)+COUNTIFS(D$10:D94,D95,I$10:I94,операции!$F$11)),1,0))))</f>
        <v>0</v>
      </c>
      <c r="N95" s="49"/>
      <c r="O95" s="48"/>
      <c r="P95" s="84">
        <f>SUMIFS(БЮДЖЕТ!$V:$V,БЮДЖЕТ!$P:$P,$D95)-IF($N95=операции!$H$11,$O95,0)</f>
        <v>0</v>
      </c>
      <c r="Q95" s="84">
        <f>IF(OR($I95=операции!$F$8,$I95=операции!$F$10),$L95*$P95,IF(OR($I95=операции!$F$9,$I95=операции!$F$11),-$L95*$P95,0))/1000</f>
        <v>0</v>
      </c>
      <c r="R95" s="49"/>
      <c r="S95" s="40"/>
      <c r="T95" s="48">
        <f t="shared" si="9"/>
        <v>0</v>
      </c>
      <c r="U95" s="36"/>
      <c r="V95" s="19"/>
      <c r="W95" s="39"/>
      <c r="X95" s="41"/>
      <c r="Y95" s="36"/>
      <c r="Z95" s="19"/>
      <c r="AA95" s="39"/>
      <c r="AB95" s="41"/>
      <c r="AC95" s="36"/>
      <c r="AD95" s="19"/>
      <c r="AE95" s="39"/>
      <c r="AF95" s="41"/>
      <c r="AG95" s="36"/>
      <c r="AH95" s="1"/>
    </row>
    <row r="96" spans="1:34" x14ac:dyDescent="0.25">
      <c r="A96" s="1"/>
      <c r="B96" s="1"/>
      <c r="C96" s="5" t="str">
        <f t="shared" si="6"/>
        <v/>
      </c>
      <c r="D96" s="19"/>
      <c r="E96" s="22">
        <f>IF(D96="",0,IF(COUNTIF(БЮДЖЕТ!$P:$P,D96)=1,0,1))</f>
        <v>0</v>
      </c>
      <c r="F96" s="19" t="str">
        <f>IF($D96="","",IF(E96=1,"",INDEX(БЮДЖЕТ!$N:$N,SUMIFS(БЮДЖЕТ!$B:$B,БЮДЖЕТ!$P:$P,$D96))))</f>
        <v/>
      </c>
      <c r="G96" s="19" t="str">
        <f>IF($D96="","",IF(E96=1,"",INDEX(БЮДЖЕТ!$X:$X,SUMIFS(БЮДЖЕТ!$B:$B,БЮДЖЕТ!$P:$P,$D96))))</f>
        <v/>
      </c>
      <c r="H96" s="36"/>
      <c r="I96" s="19"/>
      <c r="J96" s="39"/>
      <c r="K96" s="39" t="str">
        <f>IF(J96="","",IF(J96&lt;БЮДЖЕТ!$F$6,БЮДЖЕТ!$F$6,IF(J96&gt;EOMONTH(БЮДЖЕТ!$F$6,0),EOMONTH(БЮДЖЕТ!$F$6,0),J96)))</f>
        <v/>
      </c>
      <c r="L96" s="30">
        <f>IF(OR($I96=операции!$F$8,$I96=операции!$F$10),SUMIFS(р_дни!$J:$J,р_дни!$F:$F,"&gt;="&amp;K96),IF(OR($I96=операции!$F$9,$I96=операции!$F$11),SUMIFS(р_дни!$J:$J,р_дни!$F:$F,"&gt;"&amp;K96),0))</f>
        <v>0</v>
      </c>
      <c r="M96" s="53">
        <f>IF(AND(G96=ФИО!$Q$8,OR(I96=операции!$F$8,I96=операции!$F$10),COUNTIFS(D$10:D95,D96,I$10:I95,операции!$F$8)+COUNTIFS(D$10:D95,D96,I$10:I95,операции!$F$10)&lt;&gt;COUNTIFS(D$10:D95,D96,I$10:I95,операции!$F$9)+COUNTIFS(D$10:D95,D96,I$10:I95,операции!$F$11)),1,IF(AND(G96=ФИО!$Q$8,OR(I96=операции!$F$9,I96=операции!$F$11),COUNTIFS(D$10:D95,D96,I$10:I95,операции!$F$8)+COUNTIFS(D$10:D95,D96,I$10:I95,операции!$F$10)&lt;&gt;COUNTIFS(D$10:D95,D96,I$10:I95,операции!$F$9)+COUNTIFS(D$10:D95,D96,I$10:I95,операции!$F$11)+1),1,IF(AND(G96&lt;&gt;ФИО!$Q$8,G96&lt;&gt;"",OR(I96=операции!$F$8,I96=операции!$F$10),COUNTIFS(D$10:D95,D96,I$10:I95,операции!$F$8)+COUNTIFS(D$10:D95,D96,I$10:I95,операции!$F$10)+1&lt;&gt;COUNTIFS(D$10:D95,D96,I$10:I95,операции!$F$9)+COUNTIFS(D$10:D95,D96,I$10:I95,операции!$F$11)),1,IF(AND(G96&lt;&gt;ФИО!$Q$8,G96&lt;&gt;"",OR(I96=операции!$F$9,I96=операции!$F$11),COUNTIFS(D$10:D95,D96,I$10:I95,операции!$F$8)+COUNTIFS(D$10:D95,D96,I$10:I95,операции!$F$10)&lt;&gt;COUNTIFS(D$10:D95,D96,I$10:I95,операции!$F$9)+COUNTIFS(D$10:D95,D96,I$10:I95,операции!$F$11)),1,0))))</f>
        <v>0</v>
      </c>
      <c r="N96" s="49"/>
      <c r="O96" s="48"/>
      <c r="P96" s="84">
        <f>SUMIFS(БЮДЖЕТ!$V:$V,БЮДЖЕТ!$P:$P,$D96)-IF($N96=операции!$H$11,$O96,0)</f>
        <v>0</v>
      </c>
      <c r="Q96" s="84">
        <f>IF(OR($I96=операции!$F$8,$I96=операции!$F$10),$L96*$P96,IF(OR($I96=операции!$F$9,$I96=операции!$F$11),-$L96*$P96,0))/1000</f>
        <v>0</v>
      </c>
      <c r="R96" s="49"/>
      <c r="S96" s="40"/>
      <c r="T96" s="48">
        <f t="shared" si="9"/>
        <v>0</v>
      </c>
      <c r="U96" s="36"/>
      <c r="V96" s="19"/>
      <c r="W96" s="39"/>
      <c r="X96" s="41"/>
      <c r="Y96" s="36"/>
      <c r="Z96" s="19"/>
      <c r="AA96" s="39"/>
      <c r="AB96" s="41"/>
      <c r="AC96" s="36"/>
      <c r="AD96" s="19"/>
      <c r="AE96" s="39"/>
      <c r="AF96" s="41"/>
      <c r="AG96" s="36"/>
      <c r="AH96" s="1"/>
    </row>
    <row r="97" spans="1:34" x14ac:dyDescent="0.25">
      <c r="A97" s="1"/>
      <c r="B97" s="1"/>
      <c r="C97" s="5" t="str">
        <f t="shared" si="6"/>
        <v/>
      </c>
      <c r="D97" s="19"/>
      <c r="E97" s="22">
        <f>IF(D97="",0,IF(COUNTIF(БЮДЖЕТ!$P:$P,D97)=1,0,1))</f>
        <v>0</v>
      </c>
      <c r="F97" s="19" t="str">
        <f>IF($D97="","",IF(E97=1,"",INDEX(БЮДЖЕТ!$N:$N,SUMIFS(БЮДЖЕТ!$B:$B,БЮДЖЕТ!$P:$P,$D97))))</f>
        <v/>
      </c>
      <c r="G97" s="19" t="str">
        <f>IF($D97="","",IF(E97=1,"",INDEX(БЮДЖЕТ!$X:$X,SUMIFS(БЮДЖЕТ!$B:$B,БЮДЖЕТ!$P:$P,$D97))))</f>
        <v/>
      </c>
      <c r="H97" s="36"/>
      <c r="I97" s="19"/>
      <c r="J97" s="39"/>
      <c r="K97" s="39" t="str">
        <f>IF(J97="","",IF(J97&lt;БЮДЖЕТ!$F$6,БЮДЖЕТ!$F$6,IF(J97&gt;EOMONTH(БЮДЖЕТ!$F$6,0),EOMONTH(БЮДЖЕТ!$F$6,0),J97)))</f>
        <v/>
      </c>
      <c r="L97" s="30">
        <f>IF(OR($I97=операции!$F$8,$I97=операции!$F$10),SUMIFS(р_дни!$J:$J,р_дни!$F:$F,"&gt;="&amp;K97),IF(OR($I97=операции!$F$9,$I97=операции!$F$11),SUMIFS(р_дни!$J:$J,р_дни!$F:$F,"&gt;"&amp;K97),0))</f>
        <v>0</v>
      </c>
      <c r="M97" s="53">
        <f>IF(AND(G97=ФИО!$Q$8,OR(I97=операции!$F$8,I97=операции!$F$10),COUNTIFS(D$10:D96,D97,I$10:I96,операции!$F$8)+COUNTIFS(D$10:D96,D97,I$10:I96,операции!$F$10)&lt;&gt;COUNTIFS(D$10:D96,D97,I$10:I96,операции!$F$9)+COUNTIFS(D$10:D96,D97,I$10:I96,операции!$F$11)),1,IF(AND(G97=ФИО!$Q$8,OR(I97=операции!$F$9,I97=операции!$F$11),COUNTIFS(D$10:D96,D97,I$10:I96,операции!$F$8)+COUNTIFS(D$10:D96,D97,I$10:I96,операции!$F$10)&lt;&gt;COUNTIFS(D$10:D96,D97,I$10:I96,операции!$F$9)+COUNTIFS(D$10:D96,D97,I$10:I96,операции!$F$11)+1),1,IF(AND(G97&lt;&gt;ФИО!$Q$8,G97&lt;&gt;"",OR(I97=операции!$F$8,I97=операции!$F$10),COUNTIFS(D$10:D96,D97,I$10:I96,операции!$F$8)+COUNTIFS(D$10:D96,D97,I$10:I96,операции!$F$10)+1&lt;&gt;COUNTIFS(D$10:D96,D97,I$10:I96,операции!$F$9)+COUNTIFS(D$10:D96,D97,I$10:I96,операции!$F$11)),1,IF(AND(G97&lt;&gt;ФИО!$Q$8,G97&lt;&gt;"",OR(I97=операции!$F$9,I97=операции!$F$11),COUNTIFS(D$10:D96,D97,I$10:I96,операции!$F$8)+COUNTIFS(D$10:D96,D97,I$10:I96,операции!$F$10)&lt;&gt;COUNTIFS(D$10:D96,D97,I$10:I96,операции!$F$9)+COUNTIFS(D$10:D96,D97,I$10:I96,операции!$F$11)),1,0))))</f>
        <v>0</v>
      </c>
      <c r="N97" s="49"/>
      <c r="O97" s="48"/>
      <c r="P97" s="84">
        <f>SUMIFS(БЮДЖЕТ!$V:$V,БЮДЖЕТ!$P:$P,$D97)-IF($N97=операции!$H$11,$O97,0)</f>
        <v>0</v>
      </c>
      <c r="Q97" s="84">
        <f>IF(OR($I97=операции!$F$8,$I97=операции!$F$10),$L97*$P97,IF(OR($I97=операции!$F$9,$I97=операции!$F$11),-$L97*$P97,0))/1000</f>
        <v>0</v>
      </c>
      <c r="R97" s="49"/>
      <c r="S97" s="40"/>
      <c r="T97" s="48">
        <f t="shared" si="9"/>
        <v>0</v>
      </c>
      <c r="U97" s="36"/>
      <c r="V97" s="19"/>
      <c r="W97" s="39"/>
      <c r="X97" s="41"/>
      <c r="Y97" s="36"/>
      <c r="Z97" s="19"/>
      <c r="AA97" s="39"/>
      <c r="AB97" s="41"/>
      <c r="AC97" s="36"/>
      <c r="AD97" s="19"/>
      <c r="AE97" s="39"/>
      <c r="AF97" s="41"/>
      <c r="AG97" s="36"/>
      <c r="AH97" s="1"/>
    </row>
    <row r="98" spans="1:34" x14ac:dyDescent="0.25">
      <c r="A98" s="1"/>
      <c r="B98" s="1"/>
      <c r="C98" s="5" t="str">
        <f t="shared" si="6"/>
        <v/>
      </c>
      <c r="D98" s="19"/>
      <c r="E98" s="22">
        <f>IF(D98="",0,IF(COUNTIF(БЮДЖЕТ!$P:$P,D98)=1,0,1))</f>
        <v>0</v>
      </c>
      <c r="F98" s="19" t="str">
        <f>IF($D98="","",IF(E98=1,"",INDEX(БЮДЖЕТ!$N:$N,SUMIFS(БЮДЖЕТ!$B:$B,БЮДЖЕТ!$P:$P,$D98))))</f>
        <v/>
      </c>
      <c r="G98" s="19" t="str">
        <f>IF($D98="","",IF(E98=1,"",INDEX(БЮДЖЕТ!$X:$X,SUMIFS(БЮДЖЕТ!$B:$B,БЮДЖЕТ!$P:$P,$D98))))</f>
        <v/>
      </c>
      <c r="H98" s="36"/>
      <c r="I98" s="19"/>
      <c r="J98" s="39"/>
      <c r="K98" s="39" t="str">
        <f>IF(J98="","",IF(J98&lt;БЮДЖЕТ!$F$6,БЮДЖЕТ!$F$6,IF(J98&gt;EOMONTH(БЮДЖЕТ!$F$6,0),EOMONTH(БЮДЖЕТ!$F$6,0),J98)))</f>
        <v/>
      </c>
      <c r="L98" s="30">
        <f>IF(OR($I98=операции!$F$8,$I98=операции!$F$10),SUMIFS(р_дни!$J:$J,р_дни!$F:$F,"&gt;="&amp;K98),IF(OR($I98=операции!$F$9,$I98=операции!$F$11),SUMIFS(р_дни!$J:$J,р_дни!$F:$F,"&gt;"&amp;K98),0))</f>
        <v>0</v>
      </c>
      <c r="M98" s="53">
        <f>IF(AND(G98=ФИО!$Q$8,OR(I98=операции!$F$8,I98=операции!$F$10),COUNTIFS(D$10:D97,D98,I$10:I97,операции!$F$8)+COUNTIFS(D$10:D97,D98,I$10:I97,операции!$F$10)&lt;&gt;COUNTIFS(D$10:D97,D98,I$10:I97,операции!$F$9)+COUNTIFS(D$10:D97,D98,I$10:I97,операции!$F$11)),1,IF(AND(G98=ФИО!$Q$8,OR(I98=операции!$F$9,I98=операции!$F$11),COUNTIFS(D$10:D97,D98,I$10:I97,операции!$F$8)+COUNTIFS(D$10:D97,D98,I$10:I97,операции!$F$10)&lt;&gt;COUNTIFS(D$10:D97,D98,I$10:I97,операции!$F$9)+COUNTIFS(D$10:D97,D98,I$10:I97,операции!$F$11)+1),1,IF(AND(G98&lt;&gt;ФИО!$Q$8,G98&lt;&gt;"",OR(I98=операции!$F$8,I98=операции!$F$10),COUNTIFS(D$10:D97,D98,I$10:I97,операции!$F$8)+COUNTIFS(D$10:D97,D98,I$10:I97,операции!$F$10)+1&lt;&gt;COUNTIFS(D$10:D97,D98,I$10:I97,операции!$F$9)+COUNTIFS(D$10:D97,D98,I$10:I97,операции!$F$11)),1,IF(AND(G98&lt;&gt;ФИО!$Q$8,G98&lt;&gt;"",OR(I98=операции!$F$9,I98=операции!$F$11),COUNTIFS(D$10:D97,D98,I$10:I97,операции!$F$8)+COUNTIFS(D$10:D97,D98,I$10:I97,операции!$F$10)&lt;&gt;COUNTIFS(D$10:D97,D98,I$10:I97,операции!$F$9)+COUNTIFS(D$10:D97,D98,I$10:I97,операции!$F$11)),1,0))))</f>
        <v>0</v>
      </c>
      <c r="N98" s="49"/>
      <c r="O98" s="48"/>
      <c r="P98" s="84">
        <f>SUMIFS(БЮДЖЕТ!$V:$V,БЮДЖЕТ!$P:$P,$D98)-IF($N98=операции!$H$11,$O98,0)</f>
        <v>0</v>
      </c>
      <c r="Q98" s="84">
        <f>IF(OR($I98=операции!$F$8,$I98=операции!$F$10),$L98*$P98,IF(OR($I98=операции!$F$9,$I98=операции!$F$11),-$L98*$P98,0))/1000</f>
        <v>0</v>
      </c>
      <c r="R98" s="49"/>
      <c r="S98" s="40"/>
      <c r="T98" s="48">
        <f t="shared" si="9"/>
        <v>0</v>
      </c>
      <c r="U98" s="36"/>
      <c r="V98" s="19"/>
      <c r="W98" s="39"/>
      <c r="X98" s="41"/>
      <c r="Y98" s="36"/>
      <c r="Z98" s="19"/>
      <c r="AA98" s="39"/>
      <c r="AB98" s="41"/>
      <c r="AC98" s="36"/>
      <c r="AD98" s="19"/>
      <c r="AE98" s="39"/>
      <c r="AF98" s="41"/>
      <c r="AG98" s="36"/>
      <c r="AH98" s="1"/>
    </row>
    <row r="99" spans="1:34" x14ac:dyDescent="0.25">
      <c r="A99" s="1"/>
      <c r="B99" s="1"/>
      <c r="C99" s="5" t="str">
        <f t="shared" si="6"/>
        <v/>
      </c>
      <c r="D99" s="19"/>
      <c r="E99" s="22">
        <f>IF(D99="",0,IF(COUNTIF(БЮДЖЕТ!$P:$P,D99)=1,0,1))</f>
        <v>0</v>
      </c>
      <c r="F99" s="19" t="str">
        <f>IF($D99="","",IF(E99=1,"",INDEX(БЮДЖЕТ!$N:$N,SUMIFS(БЮДЖЕТ!$B:$B,БЮДЖЕТ!$P:$P,$D99))))</f>
        <v/>
      </c>
      <c r="G99" s="19" t="str">
        <f>IF($D99="","",IF(E99=1,"",INDEX(БЮДЖЕТ!$X:$X,SUMIFS(БЮДЖЕТ!$B:$B,БЮДЖЕТ!$P:$P,$D99))))</f>
        <v/>
      </c>
      <c r="H99" s="36"/>
      <c r="I99" s="19"/>
      <c r="J99" s="39"/>
      <c r="K99" s="39" t="str">
        <f>IF(J99="","",IF(J99&lt;БЮДЖЕТ!$F$6,БЮДЖЕТ!$F$6,IF(J99&gt;EOMONTH(БЮДЖЕТ!$F$6,0),EOMONTH(БЮДЖЕТ!$F$6,0),J99)))</f>
        <v/>
      </c>
      <c r="L99" s="30">
        <f>IF(OR($I99=операции!$F$8,$I99=операции!$F$10),SUMIFS(р_дни!$J:$J,р_дни!$F:$F,"&gt;="&amp;K99),IF(OR($I99=операции!$F$9,$I99=операции!$F$11),SUMIFS(р_дни!$J:$J,р_дни!$F:$F,"&gt;"&amp;K99),0))</f>
        <v>0</v>
      </c>
      <c r="M99" s="53">
        <f>IF(AND(G99=ФИО!$Q$8,OR(I99=операции!$F$8,I99=операции!$F$10),COUNTIFS(D$10:D98,D99,I$10:I98,операции!$F$8)+COUNTIFS(D$10:D98,D99,I$10:I98,операции!$F$10)&lt;&gt;COUNTIFS(D$10:D98,D99,I$10:I98,операции!$F$9)+COUNTIFS(D$10:D98,D99,I$10:I98,операции!$F$11)),1,IF(AND(G99=ФИО!$Q$8,OR(I99=операции!$F$9,I99=операции!$F$11),COUNTIFS(D$10:D98,D99,I$10:I98,операции!$F$8)+COUNTIFS(D$10:D98,D99,I$10:I98,операции!$F$10)&lt;&gt;COUNTIFS(D$10:D98,D99,I$10:I98,операции!$F$9)+COUNTIFS(D$10:D98,D99,I$10:I98,операции!$F$11)+1),1,IF(AND(G99&lt;&gt;ФИО!$Q$8,G99&lt;&gt;"",OR(I99=операции!$F$8,I99=операции!$F$10),COUNTIFS(D$10:D98,D99,I$10:I98,операции!$F$8)+COUNTIFS(D$10:D98,D99,I$10:I98,операции!$F$10)+1&lt;&gt;COUNTIFS(D$10:D98,D99,I$10:I98,операции!$F$9)+COUNTIFS(D$10:D98,D99,I$10:I98,операции!$F$11)),1,IF(AND(G99&lt;&gt;ФИО!$Q$8,G99&lt;&gt;"",OR(I99=операции!$F$9,I99=операции!$F$11),COUNTIFS(D$10:D98,D99,I$10:I98,операции!$F$8)+COUNTIFS(D$10:D98,D99,I$10:I98,операции!$F$10)&lt;&gt;COUNTIFS(D$10:D98,D99,I$10:I98,операции!$F$9)+COUNTIFS(D$10:D98,D99,I$10:I98,операции!$F$11)),1,0))))</f>
        <v>0</v>
      </c>
      <c r="N99" s="49"/>
      <c r="O99" s="48"/>
      <c r="P99" s="84">
        <f>SUMIFS(БЮДЖЕТ!$V:$V,БЮДЖЕТ!$P:$P,$D99)-IF($N99=операции!$H$11,$O99,0)</f>
        <v>0</v>
      </c>
      <c r="Q99" s="84">
        <f>IF(OR($I99=операции!$F$8,$I99=операции!$F$10),$L99*$P99,IF(OR($I99=операции!$F$9,$I99=операции!$F$11),-$L99*$P99,0))/1000</f>
        <v>0</v>
      </c>
      <c r="R99" s="49"/>
      <c r="S99" s="40"/>
      <c r="T99" s="48">
        <f t="shared" si="9"/>
        <v>0</v>
      </c>
      <c r="U99" s="36"/>
      <c r="V99" s="19"/>
      <c r="W99" s="39"/>
      <c r="X99" s="41"/>
      <c r="Y99" s="36"/>
      <c r="Z99" s="19"/>
      <c r="AA99" s="39"/>
      <c r="AB99" s="41"/>
      <c r="AC99" s="36"/>
      <c r="AD99" s="19"/>
      <c r="AE99" s="39"/>
      <c r="AF99" s="41"/>
      <c r="AG99" s="36"/>
      <c r="AH99" s="1"/>
    </row>
    <row r="100" spans="1:34" x14ac:dyDescent="0.25">
      <c r="A100" s="1"/>
      <c r="B100" s="1"/>
      <c r="C100" s="5" t="str">
        <f t="shared" si="6"/>
        <v/>
      </c>
      <c r="D100" s="19"/>
      <c r="E100" s="22">
        <f>IF(D100="",0,IF(COUNTIF(БЮДЖЕТ!$P:$P,D100)=1,0,1))</f>
        <v>0</v>
      </c>
      <c r="F100" s="19" t="str">
        <f>IF($D100="","",IF(E100=1,"",INDEX(БЮДЖЕТ!$N:$N,SUMIFS(БЮДЖЕТ!$B:$B,БЮДЖЕТ!$P:$P,$D100))))</f>
        <v/>
      </c>
      <c r="G100" s="19" t="str">
        <f>IF($D100="","",IF(E100=1,"",INDEX(БЮДЖЕТ!$X:$X,SUMIFS(БЮДЖЕТ!$B:$B,БЮДЖЕТ!$P:$P,$D100))))</f>
        <v/>
      </c>
      <c r="H100" s="36"/>
      <c r="I100" s="19"/>
      <c r="J100" s="39"/>
      <c r="K100" s="39" t="str">
        <f>IF(J100="","",IF(J100&lt;БЮДЖЕТ!$F$6,БЮДЖЕТ!$F$6,IF(J100&gt;EOMONTH(БЮДЖЕТ!$F$6,0),EOMONTH(БЮДЖЕТ!$F$6,0),J100)))</f>
        <v/>
      </c>
      <c r="L100" s="30">
        <f>IF(OR($I100=операции!$F$8,$I100=операции!$F$10),SUMIFS(р_дни!$J:$J,р_дни!$F:$F,"&gt;="&amp;K100),IF(OR($I100=операции!$F$9,$I100=операции!$F$11),SUMIFS(р_дни!$J:$J,р_дни!$F:$F,"&gt;"&amp;K100),0))</f>
        <v>0</v>
      </c>
      <c r="M100" s="53">
        <f>IF(AND(G100=ФИО!$Q$8,OR(I100=операции!$F$8,I100=операции!$F$10),COUNTIFS(D$10:D99,D100,I$10:I99,операции!$F$8)+COUNTIFS(D$10:D99,D100,I$10:I99,операции!$F$10)&lt;&gt;COUNTIFS(D$10:D99,D100,I$10:I99,операции!$F$9)+COUNTIFS(D$10:D99,D100,I$10:I99,операции!$F$11)),1,IF(AND(G100=ФИО!$Q$8,OR(I100=операции!$F$9,I100=операции!$F$11),COUNTIFS(D$10:D99,D100,I$10:I99,операции!$F$8)+COUNTIFS(D$10:D99,D100,I$10:I99,операции!$F$10)&lt;&gt;COUNTIFS(D$10:D99,D100,I$10:I99,операции!$F$9)+COUNTIFS(D$10:D99,D100,I$10:I99,операции!$F$11)+1),1,IF(AND(G100&lt;&gt;ФИО!$Q$8,G100&lt;&gt;"",OR(I100=операции!$F$8,I100=операции!$F$10),COUNTIFS(D$10:D99,D100,I$10:I99,операции!$F$8)+COUNTIFS(D$10:D99,D100,I$10:I99,операции!$F$10)+1&lt;&gt;COUNTIFS(D$10:D99,D100,I$10:I99,операции!$F$9)+COUNTIFS(D$10:D99,D100,I$10:I99,операции!$F$11)),1,IF(AND(G100&lt;&gt;ФИО!$Q$8,G100&lt;&gt;"",OR(I100=операции!$F$9,I100=операции!$F$11),COUNTIFS(D$10:D99,D100,I$10:I99,операции!$F$8)+COUNTIFS(D$10:D99,D100,I$10:I99,операции!$F$10)&lt;&gt;COUNTIFS(D$10:D99,D100,I$10:I99,операции!$F$9)+COUNTIFS(D$10:D99,D100,I$10:I99,операции!$F$11)),1,0))))</f>
        <v>0</v>
      </c>
      <c r="N100" s="49"/>
      <c r="O100" s="48"/>
      <c r="P100" s="84">
        <f>SUMIFS(БЮДЖЕТ!$V:$V,БЮДЖЕТ!$P:$P,$D100)-IF($N100=операции!$H$11,$O100,0)</f>
        <v>0</v>
      </c>
      <c r="Q100" s="84">
        <f>IF(OR($I100=операции!$F$8,$I100=операции!$F$10),$L100*$P100,IF(OR($I100=операции!$F$9,$I100=операции!$F$11),-$L100*$P100,0))/1000</f>
        <v>0</v>
      </c>
      <c r="R100" s="49"/>
      <c r="S100" s="40"/>
      <c r="T100" s="48">
        <f t="shared" si="9"/>
        <v>0</v>
      </c>
      <c r="U100" s="36"/>
      <c r="V100" s="19"/>
      <c r="W100" s="39"/>
      <c r="X100" s="41"/>
      <c r="Y100" s="36"/>
      <c r="Z100" s="19"/>
      <c r="AA100" s="39"/>
      <c r="AB100" s="41"/>
      <c r="AC100" s="36"/>
      <c r="AD100" s="19"/>
      <c r="AE100" s="39"/>
      <c r="AF100" s="41"/>
      <c r="AG100" s="36"/>
      <c r="AH100" s="1"/>
    </row>
    <row r="101" spans="1:34" x14ac:dyDescent="0.25">
      <c r="A101" s="1"/>
      <c r="B101" s="1"/>
      <c r="C101" s="5" t="str">
        <f t="shared" si="6"/>
        <v/>
      </c>
      <c r="D101" s="19"/>
      <c r="E101" s="22">
        <f>IF(D101="",0,IF(COUNTIF(БЮДЖЕТ!$P:$P,D101)=1,0,1))</f>
        <v>0</v>
      </c>
      <c r="F101" s="19" t="str">
        <f>IF($D101="","",IF(E101=1,"",INDEX(БЮДЖЕТ!$N:$N,SUMIFS(БЮДЖЕТ!$B:$B,БЮДЖЕТ!$P:$P,$D101))))</f>
        <v/>
      </c>
      <c r="G101" s="19" t="str">
        <f>IF($D101="","",IF(E101=1,"",INDEX(БЮДЖЕТ!$X:$X,SUMIFS(БЮДЖЕТ!$B:$B,БЮДЖЕТ!$P:$P,$D101))))</f>
        <v/>
      </c>
      <c r="H101" s="36"/>
      <c r="I101" s="19"/>
      <c r="J101" s="39"/>
      <c r="K101" s="39" t="str">
        <f>IF(J101="","",IF(J101&lt;БЮДЖЕТ!$F$6,БЮДЖЕТ!$F$6,IF(J101&gt;EOMONTH(БЮДЖЕТ!$F$6,0),EOMONTH(БЮДЖЕТ!$F$6,0),J101)))</f>
        <v/>
      </c>
      <c r="L101" s="30">
        <f>IF(OR($I101=операции!$F$8,$I101=операции!$F$10),SUMIFS(р_дни!$J:$J,р_дни!$F:$F,"&gt;="&amp;K101),IF(OR($I101=операции!$F$9,$I101=операции!$F$11),SUMIFS(р_дни!$J:$J,р_дни!$F:$F,"&gt;"&amp;K101),0))</f>
        <v>0</v>
      </c>
      <c r="M101" s="53">
        <f>IF(AND(G101=ФИО!$Q$8,OR(I101=операции!$F$8,I101=операции!$F$10),COUNTIFS(D$10:D100,D101,I$10:I100,операции!$F$8)+COUNTIFS(D$10:D100,D101,I$10:I100,операции!$F$10)&lt;&gt;COUNTIFS(D$10:D100,D101,I$10:I100,операции!$F$9)+COUNTIFS(D$10:D100,D101,I$10:I100,операции!$F$11)),1,IF(AND(G101=ФИО!$Q$8,OR(I101=операции!$F$9,I101=операции!$F$11),COUNTIFS(D$10:D100,D101,I$10:I100,операции!$F$8)+COUNTIFS(D$10:D100,D101,I$10:I100,операции!$F$10)&lt;&gt;COUNTIFS(D$10:D100,D101,I$10:I100,операции!$F$9)+COUNTIFS(D$10:D100,D101,I$10:I100,операции!$F$11)+1),1,IF(AND(G101&lt;&gt;ФИО!$Q$8,G101&lt;&gt;"",OR(I101=операции!$F$8,I101=операции!$F$10),COUNTIFS(D$10:D100,D101,I$10:I100,операции!$F$8)+COUNTIFS(D$10:D100,D101,I$10:I100,операции!$F$10)+1&lt;&gt;COUNTIFS(D$10:D100,D101,I$10:I100,операции!$F$9)+COUNTIFS(D$10:D100,D101,I$10:I100,операции!$F$11)),1,IF(AND(G101&lt;&gt;ФИО!$Q$8,G101&lt;&gt;"",OR(I101=операции!$F$9,I101=операции!$F$11),COUNTIFS(D$10:D100,D101,I$10:I100,операции!$F$8)+COUNTIFS(D$10:D100,D101,I$10:I100,операции!$F$10)&lt;&gt;COUNTIFS(D$10:D100,D101,I$10:I100,операции!$F$9)+COUNTIFS(D$10:D100,D101,I$10:I100,операции!$F$11)),1,0))))</f>
        <v>0</v>
      </c>
      <c r="N101" s="49"/>
      <c r="O101" s="48"/>
      <c r="P101" s="84">
        <f>SUMIFS(БЮДЖЕТ!$V:$V,БЮДЖЕТ!$P:$P,$D101)-IF($N101=операции!$H$11,$O101,0)</f>
        <v>0</v>
      </c>
      <c r="Q101" s="84">
        <f>IF(OR($I101=операции!$F$8,$I101=операции!$F$10),$L101*$P101,IF(OR($I101=операции!$F$9,$I101=операции!$F$11),-$L101*$P101,0))/1000</f>
        <v>0</v>
      </c>
      <c r="R101" s="49"/>
      <c r="S101" s="40"/>
      <c r="T101" s="48">
        <f t="shared" si="9"/>
        <v>0</v>
      </c>
      <c r="U101" s="36"/>
      <c r="V101" s="19"/>
      <c r="W101" s="39"/>
      <c r="X101" s="41"/>
      <c r="Y101" s="36"/>
      <c r="Z101" s="19"/>
      <c r="AA101" s="39"/>
      <c r="AB101" s="41"/>
      <c r="AC101" s="36"/>
      <c r="AD101" s="19"/>
      <c r="AE101" s="39"/>
      <c r="AF101" s="41"/>
      <c r="AG101" s="36"/>
      <c r="AH101" s="1"/>
    </row>
    <row r="102" spans="1:34" x14ac:dyDescent="0.25">
      <c r="A102" s="1"/>
      <c r="B102" s="1"/>
      <c r="C102" s="5" t="str">
        <f t="shared" si="6"/>
        <v/>
      </c>
      <c r="D102" s="19"/>
      <c r="E102" s="22">
        <f>IF(D102="",0,IF(COUNTIF(БЮДЖЕТ!$P:$P,D102)=1,0,1))</f>
        <v>0</v>
      </c>
      <c r="F102" s="19" t="str">
        <f>IF($D102="","",IF(E102=1,"",INDEX(БЮДЖЕТ!$N:$N,SUMIFS(БЮДЖЕТ!$B:$B,БЮДЖЕТ!$P:$P,$D102))))</f>
        <v/>
      </c>
      <c r="G102" s="19" t="str">
        <f>IF($D102="","",IF(E102=1,"",INDEX(БЮДЖЕТ!$X:$X,SUMIFS(БЮДЖЕТ!$B:$B,БЮДЖЕТ!$P:$P,$D102))))</f>
        <v/>
      </c>
      <c r="H102" s="36"/>
      <c r="I102" s="19"/>
      <c r="J102" s="39"/>
      <c r="K102" s="39" t="str">
        <f>IF(J102="","",IF(J102&lt;БЮДЖЕТ!$F$6,БЮДЖЕТ!$F$6,IF(J102&gt;EOMONTH(БЮДЖЕТ!$F$6,0),EOMONTH(БЮДЖЕТ!$F$6,0),J102)))</f>
        <v/>
      </c>
      <c r="L102" s="30">
        <f>IF(OR($I102=операции!$F$8,$I102=операции!$F$10),SUMIFS(р_дни!$J:$J,р_дни!$F:$F,"&gt;="&amp;K102),IF(OR($I102=операции!$F$9,$I102=операции!$F$11),SUMIFS(р_дни!$J:$J,р_дни!$F:$F,"&gt;"&amp;K102),0))</f>
        <v>0</v>
      </c>
      <c r="M102" s="53">
        <f>IF(AND(G102=ФИО!$Q$8,OR(I102=операции!$F$8,I102=операции!$F$10),COUNTIFS(D$10:D101,D102,I$10:I101,операции!$F$8)+COUNTIFS(D$10:D101,D102,I$10:I101,операции!$F$10)&lt;&gt;COUNTIFS(D$10:D101,D102,I$10:I101,операции!$F$9)+COUNTIFS(D$10:D101,D102,I$10:I101,операции!$F$11)),1,IF(AND(G102=ФИО!$Q$8,OR(I102=операции!$F$9,I102=операции!$F$11),COUNTIFS(D$10:D101,D102,I$10:I101,операции!$F$8)+COUNTIFS(D$10:D101,D102,I$10:I101,операции!$F$10)&lt;&gt;COUNTIFS(D$10:D101,D102,I$10:I101,операции!$F$9)+COUNTIFS(D$10:D101,D102,I$10:I101,операции!$F$11)+1),1,IF(AND(G102&lt;&gt;ФИО!$Q$8,G102&lt;&gt;"",OR(I102=операции!$F$8,I102=операции!$F$10),COUNTIFS(D$10:D101,D102,I$10:I101,операции!$F$8)+COUNTIFS(D$10:D101,D102,I$10:I101,операции!$F$10)+1&lt;&gt;COUNTIFS(D$10:D101,D102,I$10:I101,операции!$F$9)+COUNTIFS(D$10:D101,D102,I$10:I101,операции!$F$11)),1,IF(AND(G102&lt;&gt;ФИО!$Q$8,G102&lt;&gt;"",OR(I102=операции!$F$9,I102=операции!$F$11),COUNTIFS(D$10:D101,D102,I$10:I101,операции!$F$8)+COUNTIFS(D$10:D101,D102,I$10:I101,операции!$F$10)&lt;&gt;COUNTIFS(D$10:D101,D102,I$10:I101,операции!$F$9)+COUNTIFS(D$10:D101,D102,I$10:I101,операции!$F$11)),1,0))))</f>
        <v>0</v>
      </c>
      <c r="N102" s="49"/>
      <c r="O102" s="48"/>
      <c r="P102" s="84">
        <f>SUMIFS(БЮДЖЕТ!$V:$V,БЮДЖЕТ!$P:$P,$D102)-IF($N102=операции!$H$11,$O102,0)</f>
        <v>0</v>
      </c>
      <c r="Q102" s="84">
        <f>IF(OR($I102=операции!$F$8,$I102=операции!$F$10),$L102*$P102,IF(OR($I102=операции!$F$9,$I102=операции!$F$11),-$L102*$P102,0))/1000</f>
        <v>0</v>
      </c>
      <c r="R102" s="49"/>
      <c r="S102" s="40"/>
      <c r="T102" s="48">
        <f t="shared" si="9"/>
        <v>0</v>
      </c>
      <c r="U102" s="36"/>
      <c r="V102" s="19"/>
      <c r="W102" s="39"/>
      <c r="X102" s="41"/>
      <c r="Y102" s="36"/>
      <c r="Z102" s="19"/>
      <c r="AA102" s="39"/>
      <c r="AB102" s="41"/>
      <c r="AC102" s="36"/>
      <c r="AD102" s="19"/>
      <c r="AE102" s="39"/>
      <c r="AF102" s="41"/>
      <c r="AG102" s="36"/>
      <c r="AH102" s="1"/>
    </row>
    <row r="103" spans="1:34" x14ac:dyDescent="0.25">
      <c r="A103" s="1"/>
      <c r="B103" s="1"/>
      <c r="C103" s="5" t="str">
        <f t="shared" si="6"/>
        <v/>
      </c>
      <c r="D103" s="19"/>
      <c r="E103" s="22">
        <f>IF(D103="",0,IF(COUNTIF(БЮДЖЕТ!$P:$P,D103)=1,0,1))</f>
        <v>0</v>
      </c>
      <c r="F103" s="19" t="str">
        <f>IF($D103="","",IF(E103=1,"",INDEX(БЮДЖЕТ!$N:$N,SUMIFS(БЮДЖЕТ!$B:$B,БЮДЖЕТ!$P:$P,$D103))))</f>
        <v/>
      </c>
      <c r="G103" s="19" t="str">
        <f>IF($D103="","",IF(E103=1,"",INDEX(БЮДЖЕТ!$X:$X,SUMIFS(БЮДЖЕТ!$B:$B,БЮДЖЕТ!$P:$P,$D103))))</f>
        <v/>
      </c>
      <c r="H103" s="36"/>
      <c r="I103" s="19"/>
      <c r="J103" s="39"/>
      <c r="K103" s="39" t="str">
        <f>IF(J103="","",IF(J103&lt;БЮДЖЕТ!$F$6,БЮДЖЕТ!$F$6,IF(J103&gt;EOMONTH(БЮДЖЕТ!$F$6,0),EOMONTH(БЮДЖЕТ!$F$6,0),J103)))</f>
        <v/>
      </c>
      <c r="L103" s="30">
        <f>IF(OR($I103=операции!$F$8,$I103=операции!$F$10),SUMIFS(р_дни!$J:$J,р_дни!$F:$F,"&gt;="&amp;K103),IF(OR($I103=операции!$F$9,$I103=операции!$F$11),SUMIFS(р_дни!$J:$J,р_дни!$F:$F,"&gt;"&amp;K103),0))</f>
        <v>0</v>
      </c>
      <c r="M103" s="53">
        <f>IF(AND(G103=ФИО!$Q$8,OR(I103=операции!$F$8,I103=операции!$F$10),COUNTIFS(D$10:D102,D103,I$10:I102,операции!$F$8)+COUNTIFS(D$10:D102,D103,I$10:I102,операции!$F$10)&lt;&gt;COUNTIFS(D$10:D102,D103,I$10:I102,операции!$F$9)+COUNTIFS(D$10:D102,D103,I$10:I102,операции!$F$11)),1,IF(AND(G103=ФИО!$Q$8,OR(I103=операции!$F$9,I103=операции!$F$11),COUNTIFS(D$10:D102,D103,I$10:I102,операции!$F$8)+COUNTIFS(D$10:D102,D103,I$10:I102,операции!$F$10)&lt;&gt;COUNTIFS(D$10:D102,D103,I$10:I102,операции!$F$9)+COUNTIFS(D$10:D102,D103,I$10:I102,операции!$F$11)+1),1,IF(AND(G103&lt;&gt;ФИО!$Q$8,G103&lt;&gt;"",OR(I103=операции!$F$8,I103=операции!$F$10),COUNTIFS(D$10:D102,D103,I$10:I102,операции!$F$8)+COUNTIFS(D$10:D102,D103,I$10:I102,операции!$F$10)+1&lt;&gt;COUNTIFS(D$10:D102,D103,I$10:I102,операции!$F$9)+COUNTIFS(D$10:D102,D103,I$10:I102,операции!$F$11)),1,IF(AND(G103&lt;&gt;ФИО!$Q$8,G103&lt;&gt;"",OR(I103=операции!$F$9,I103=операции!$F$11),COUNTIFS(D$10:D102,D103,I$10:I102,операции!$F$8)+COUNTIFS(D$10:D102,D103,I$10:I102,операции!$F$10)&lt;&gt;COUNTIFS(D$10:D102,D103,I$10:I102,операции!$F$9)+COUNTIFS(D$10:D102,D103,I$10:I102,операции!$F$11)),1,0))))</f>
        <v>0</v>
      </c>
      <c r="N103" s="49"/>
      <c r="O103" s="48"/>
      <c r="P103" s="84">
        <f>SUMIFS(БЮДЖЕТ!$V:$V,БЮДЖЕТ!$P:$P,$D103)-IF($N103=операции!$H$11,$O103,0)</f>
        <v>0</v>
      </c>
      <c r="Q103" s="84">
        <f>IF(OR($I103=операции!$F$8,$I103=операции!$F$10),$L103*$P103,IF(OR($I103=операции!$F$9,$I103=операции!$F$11),-$L103*$P103,0))/1000</f>
        <v>0</v>
      </c>
      <c r="R103" s="49"/>
      <c r="S103" s="40"/>
      <c r="T103" s="48">
        <f t="shared" si="9"/>
        <v>0</v>
      </c>
      <c r="U103" s="36"/>
      <c r="V103" s="19"/>
      <c r="W103" s="39"/>
      <c r="X103" s="41"/>
      <c r="Y103" s="36"/>
      <c r="Z103" s="19"/>
      <c r="AA103" s="39"/>
      <c r="AB103" s="41"/>
      <c r="AC103" s="36"/>
      <c r="AD103" s="19"/>
      <c r="AE103" s="39"/>
      <c r="AF103" s="41"/>
      <c r="AG103" s="36"/>
      <c r="AH103" s="1"/>
    </row>
    <row r="104" spans="1:34" x14ac:dyDescent="0.25">
      <c r="A104" s="1"/>
      <c r="B104" s="1"/>
      <c r="C104" s="5" t="str">
        <f t="shared" si="6"/>
        <v/>
      </c>
      <c r="D104" s="19"/>
      <c r="E104" s="22">
        <f>IF(D104="",0,IF(COUNTIF(БЮДЖЕТ!$P:$P,D104)=1,0,1))</f>
        <v>0</v>
      </c>
      <c r="F104" s="19" t="str">
        <f>IF($D104="","",IF(E104=1,"",INDEX(БЮДЖЕТ!$N:$N,SUMIFS(БЮДЖЕТ!$B:$B,БЮДЖЕТ!$P:$P,$D104))))</f>
        <v/>
      </c>
      <c r="G104" s="19" t="str">
        <f>IF($D104="","",IF(E104=1,"",INDEX(БЮДЖЕТ!$X:$X,SUMIFS(БЮДЖЕТ!$B:$B,БЮДЖЕТ!$P:$P,$D104))))</f>
        <v/>
      </c>
      <c r="H104" s="36"/>
      <c r="I104" s="19"/>
      <c r="J104" s="39"/>
      <c r="K104" s="39" t="str">
        <f>IF(J104="","",IF(J104&lt;БЮДЖЕТ!$F$6,БЮДЖЕТ!$F$6,IF(J104&gt;EOMONTH(БЮДЖЕТ!$F$6,0),EOMONTH(БЮДЖЕТ!$F$6,0),J104)))</f>
        <v/>
      </c>
      <c r="L104" s="30">
        <f>IF(OR($I104=операции!$F$8,$I104=операции!$F$10),SUMIFS(р_дни!$J:$J,р_дни!$F:$F,"&gt;="&amp;K104),IF(OR($I104=операции!$F$9,$I104=операции!$F$11),SUMIFS(р_дни!$J:$J,р_дни!$F:$F,"&gt;"&amp;K104),0))</f>
        <v>0</v>
      </c>
      <c r="M104" s="53">
        <f>IF(AND(G104=ФИО!$Q$8,OR(I104=операции!$F$8,I104=операции!$F$10),COUNTIFS(D$10:D103,D104,I$10:I103,операции!$F$8)+COUNTIFS(D$10:D103,D104,I$10:I103,операции!$F$10)&lt;&gt;COUNTIFS(D$10:D103,D104,I$10:I103,операции!$F$9)+COUNTIFS(D$10:D103,D104,I$10:I103,операции!$F$11)),1,IF(AND(G104=ФИО!$Q$8,OR(I104=операции!$F$9,I104=операции!$F$11),COUNTIFS(D$10:D103,D104,I$10:I103,операции!$F$8)+COUNTIFS(D$10:D103,D104,I$10:I103,операции!$F$10)&lt;&gt;COUNTIFS(D$10:D103,D104,I$10:I103,операции!$F$9)+COUNTIFS(D$10:D103,D104,I$10:I103,операции!$F$11)+1),1,IF(AND(G104&lt;&gt;ФИО!$Q$8,G104&lt;&gt;"",OR(I104=операции!$F$8,I104=операции!$F$10),COUNTIFS(D$10:D103,D104,I$10:I103,операции!$F$8)+COUNTIFS(D$10:D103,D104,I$10:I103,операции!$F$10)+1&lt;&gt;COUNTIFS(D$10:D103,D104,I$10:I103,операции!$F$9)+COUNTIFS(D$10:D103,D104,I$10:I103,операции!$F$11)),1,IF(AND(G104&lt;&gt;ФИО!$Q$8,G104&lt;&gt;"",OR(I104=операции!$F$9,I104=операции!$F$11),COUNTIFS(D$10:D103,D104,I$10:I103,операции!$F$8)+COUNTIFS(D$10:D103,D104,I$10:I103,операции!$F$10)&lt;&gt;COUNTIFS(D$10:D103,D104,I$10:I103,операции!$F$9)+COUNTIFS(D$10:D103,D104,I$10:I103,операции!$F$11)),1,0))))</f>
        <v>0</v>
      </c>
      <c r="N104" s="49"/>
      <c r="O104" s="48"/>
      <c r="P104" s="84">
        <f>SUMIFS(БЮДЖЕТ!$V:$V,БЮДЖЕТ!$P:$P,$D104)-IF($N104=операции!$H$11,$O104,0)</f>
        <v>0</v>
      </c>
      <c r="Q104" s="84">
        <f>IF(OR($I104=операции!$F$8,$I104=операции!$F$10),$L104*$P104,IF(OR($I104=операции!$F$9,$I104=операции!$F$11),-$L104*$P104,0))/1000</f>
        <v>0</v>
      </c>
      <c r="R104" s="49"/>
      <c r="S104" s="40"/>
      <c r="T104" s="48">
        <f t="shared" si="9"/>
        <v>0</v>
      </c>
      <c r="U104" s="36"/>
      <c r="V104" s="19"/>
      <c r="W104" s="39"/>
      <c r="X104" s="41"/>
      <c r="Y104" s="36"/>
      <c r="Z104" s="19"/>
      <c r="AA104" s="39"/>
      <c r="AB104" s="41"/>
      <c r="AC104" s="36"/>
      <c r="AD104" s="19"/>
      <c r="AE104" s="39"/>
      <c r="AF104" s="41"/>
      <c r="AG104" s="36"/>
      <c r="AH104" s="1"/>
    </row>
    <row r="105" spans="1:34" x14ac:dyDescent="0.25">
      <c r="A105" s="1"/>
      <c r="B105" s="1"/>
      <c r="C105" s="5" t="str">
        <f t="shared" si="6"/>
        <v/>
      </c>
      <c r="D105" s="19"/>
      <c r="E105" s="22">
        <f>IF(D105="",0,IF(COUNTIF(БЮДЖЕТ!$P:$P,D105)=1,0,1))</f>
        <v>0</v>
      </c>
      <c r="F105" s="19" t="str">
        <f>IF($D105="","",IF(E105=1,"",INDEX(БЮДЖЕТ!$N:$N,SUMIFS(БЮДЖЕТ!$B:$B,БЮДЖЕТ!$P:$P,$D105))))</f>
        <v/>
      </c>
      <c r="G105" s="19" t="str">
        <f>IF($D105="","",IF(E105=1,"",INDEX(БЮДЖЕТ!$X:$X,SUMIFS(БЮДЖЕТ!$B:$B,БЮДЖЕТ!$P:$P,$D105))))</f>
        <v/>
      </c>
      <c r="H105" s="36"/>
      <c r="I105" s="19"/>
      <c r="J105" s="39"/>
      <c r="K105" s="39" t="str">
        <f>IF(J105="","",IF(J105&lt;БЮДЖЕТ!$F$6,БЮДЖЕТ!$F$6,IF(J105&gt;EOMONTH(БЮДЖЕТ!$F$6,0),EOMONTH(БЮДЖЕТ!$F$6,0),J105)))</f>
        <v/>
      </c>
      <c r="L105" s="30">
        <f>IF(OR($I105=операции!$F$8,$I105=операции!$F$10),SUMIFS(р_дни!$J:$J,р_дни!$F:$F,"&gt;="&amp;K105),IF(OR($I105=операции!$F$9,$I105=операции!$F$11),SUMIFS(р_дни!$J:$J,р_дни!$F:$F,"&gt;"&amp;K105),0))</f>
        <v>0</v>
      </c>
      <c r="M105" s="53">
        <f>IF(AND(G105=ФИО!$Q$8,OR(I105=операции!$F$8,I105=операции!$F$10),COUNTIFS(D$10:D104,D105,I$10:I104,операции!$F$8)+COUNTIFS(D$10:D104,D105,I$10:I104,операции!$F$10)&lt;&gt;COUNTIFS(D$10:D104,D105,I$10:I104,операции!$F$9)+COUNTIFS(D$10:D104,D105,I$10:I104,операции!$F$11)),1,IF(AND(G105=ФИО!$Q$8,OR(I105=операции!$F$9,I105=операции!$F$11),COUNTIFS(D$10:D104,D105,I$10:I104,операции!$F$8)+COUNTIFS(D$10:D104,D105,I$10:I104,операции!$F$10)&lt;&gt;COUNTIFS(D$10:D104,D105,I$10:I104,операции!$F$9)+COUNTIFS(D$10:D104,D105,I$10:I104,операции!$F$11)+1),1,IF(AND(G105&lt;&gt;ФИО!$Q$8,G105&lt;&gt;"",OR(I105=операции!$F$8,I105=операции!$F$10),COUNTIFS(D$10:D104,D105,I$10:I104,операции!$F$8)+COUNTIFS(D$10:D104,D105,I$10:I104,операции!$F$10)+1&lt;&gt;COUNTIFS(D$10:D104,D105,I$10:I104,операции!$F$9)+COUNTIFS(D$10:D104,D105,I$10:I104,операции!$F$11)),1,IF(AND(G105&lt;&gt;ФИО!$Q$8,G105&lt;&gt;"",OR(I105=операции!$F$9,I105=операции!$F$11),COUNTIFS(D$10:D104,D105,I$10:I104,операции!$F$8)+COUNTIFS(D$10:D104,D105,I$10:I104,операции!$F$10)&lt;&gt;COUNTIFS(D$10:D104,D105,I$10:I104,операции!$F$9)+COUNTIFS(D$10:D104,D105,I$10:I104,операции!$F$11)),1,0))))</f>
        <v>0</v>
      </c>
      <c r="N105" s="49"/>
      <c r="O105" s="48"/>
      <c r="P105" s="84">
        <f>SUMIFS(БЮДЖЕТ!$V:$V,БЮДЖЕТ!$P:$P,$D105)-IF($N105=операции!$H$11,$O105,0)</f>
        <v>0</v>
      </c>
      <c r="Q105" s="84">
        <f>IF(OR($I105=операции!$F$8,$I105=операции!$F$10),$L105*$P105,IF(OR($I105=операции!$F$9,$I105=операции!$F$11),-$L105*$P105,0))/1000</f>
        <v>0</v>
      </c>
      <c r="R105" s="49"/>
      <c r="S105" s="40"/>
      <c r="T105" s="48">
        <f t="shared" si="9"/>
        <v>0</v>
      </c>
      <c r="U105" s="36"/>
      <c r="V105" s="19"/>
      <c r="W105" s="39"/>
      <c r="X105" s="41"/>
      <c r="Y105" s="36"/>
      <c r="Z105" s="19"/>
      <c r="AA105" s="39"/>
      <c r="AB105" s="41"/>
      <c r="AC105" s="36"/>
      <c r="AD105" s="19"/>
      <c r="AE105" s="39"/>
      <c r="AF105" s="41"/>
      <c r="AG105" s="36"/>
      <c r="AH105" s="1"/>
    </row>
    <row r="106" spans="1:34" x14ac:dyDescent="0.25">
      <c r="A106" s="1"/>
      <c r="B106" s="1"/>
      <c r="C106" s="5" t="str">
        <f t="shared" si="6"/>
        <v/>
      </c>
      <c r="D106" s="19"/>
      <c r="E106" s="22">
        <f>IF(D106="",0,IF(COUNTIF(БЮДЖЕТ!$P:$P,D106)=1,0,1))</f>
        <v>0</v>
      </c>
      <c r="F106" s="19" t="str">
        <f>IF($D106="","",IF(E106=1,"",INDEX(БЮДЖЕТ!$N:$N,SUMIFS(БЮДЖЕТ!$B:$B,БЮДЖЕТ!$P:$P,$D106))))</f>
        <v/>
      </c>
      <c r="G106" s="19" t="str">
        <f>IF($D106="","",IF(E106=1,"",INDEX(БЮДЖЕТ!$X:$X,SUMIFS(БЮДЖЕТ!$B:$B,БЮДЖЕТ!$P:$P,$D106))))</f>
        <v/>
      </c>
      <c r="H106" s="36"/>
      <c r="I106" s="19"/>
      <c r="J106" s="39"/>
      <c r="K106" s="39" t="str">
        <f>IF(J106="","",IF(J106&lt;БЮДЖЕТ!$F$6,БЮДЖЕТ!$F$6,IF(J106&gt;EOMONTH(БЮДЖЕТ!$F$6,0),EOMONTH(БЮДЖЕТ!$F$6,0),J106)))</f>
        <v/>
      </c>
      <c r="L106" s="30">
        <f>IF(OR($I106=операции!$F$8,$I106=операции!$F$10),SUMIFS(р_дни!$J:$J,р_дни!$F:$F,"&gt;="&amp;K106),IF(OR($I106=операции!$F$9,$I106=операции!$F$11),SUMIFS(р_дни!$J:$J,р_дни!$F:$F,"&gt;"&amp;K106),0))</f>
        <v>0</v>
      </c>
      <c r="M106" s="53">
        <f>IF(AND(G106=ФИО!$Q$8,OR(I106=операции!$F$8,I106=операции!$F$10),COUNTIFS(D$10:D105,D106,I$10:I105,операции!$F$8)+COUNTIFS(D$10:D105,D106,I$10:I105,операции!$F$10)&lt;&gt;COUNTIFS(D$10:D105,D106,I$10:I105,операции!$F$9)+COUNTIFS(D$10:D105,D106,I$10:I105,операции!$F$11)),1,IF(AND(G106=ФИО!$Q$8,OR(I106=операции!$F$9,I106=операции!$F$11),COUNTIFS(D$10:D105,D106,I$10:I105,операции!$F$8)+COUNTIFS(D$10:D105,D106,I$10:I105,операции!$F$10)&lt;&gt;COUNTIFS(D$10:D105,D106,I$10:I105,операции!$F$9)+COUNTIFS(D$10:D105,D106,I$10:I105,операции!$F$11)+1),1,IF(AND(G106&lt;&gt;ФИО!$Q$8,G106&lt;&gt;"",OR(I106=операции!$F$8,I106=операции!$F$10),COUNTIFS(D$10:D105,D106,I$10:I105,операции!$F$8)+COUNTIFS(D$10:D105,D106,I$10:I105,операции!$F$10)+1&lt;&gt;COUNTIFS(D$10:D105,D106,I$10:I105,операции!$F$9)+COUNTIFS(D$10:D105,D106,I$10:I105,операции!$F$11)),1,IF(AND(G106&lt;&gt;ФИО!$Q$8,G106&lt;&gt;"",OR(I106=операции!$F$9,I106=операции!$F$11),COUNTIFS(D$10:D105,D106,I$10:I105,операции!$F$8)+COUNTIFS(D$10:D105,D106,I$10:I105,операции!$F$10)&lt;&gt;COUNTIFS(D$10:D105,D106,I$10:I105,операции!$F$9)+COUNTIFS(D$10:D105,D106,I$10:I105,операции!$F$11)),1,0))))</f>
        <v>0</v>
      </c>
      <c r="N106" s="49"/>
      <c r="O106" s="48"/>
      <c r="P106" s="84">
        <f>SUMIFS(БЮДЖЕТ!$V:$V,БЮДЖЕТ!$P:$P,$D106)-IF($N106=операции!$H$11,$O106,0)</f>
        <v>0</v>
      </c>
      <c r="Q106" s="84">
        <f>IF(OR($I106=операции!$F$8,$I106=операции!$F$10),$L106*$P106,IF(OR($I106=операции!$F$9,$I106=операции!$F$11),-$L106*$P106,0))/1000</f>
        <v>0</v>
      </c>
      <c r="R106" s="49"/>
      <c r="S106" s="40"/>
      <c r="T106" s="48">
        <f t="shared" si="9"/>
        <v>0</v>
      </c>
      <c r="U106" s="36"/>
      <c r="V106" s="19"/>
      <c r="W106" s="39"/>
      <c r="X106" s="41"/>
      <c r="Y106" s="36"/>
      <c r="Z106" s="19"/>
      <c r="AA106" s="39"/>
      <c r="AB106" s="41"/>
      <c r="AC106" s="36"/>
      <c r="AD106" s="19"/>
      <c r="AE106" s="39"/>
      <c r="AF106" s="41"/>
      <c r="AG106" s="36"/>
      <c r="AH106" s="1"/>
    </row>
    <row r="107" spans="1:34" x14ac:dyDescent="0.25">
      <c r="A107" s="1"/>
      <c r="B107" s="1"/>
      <c r="C107" s="5" t="str">
        <f t="shared" si="6"/>
        <v/>
      </c>
      <c r="D107" s="19"/>
      <c r="E107" s="22">
        <f>IF(D107="",0,IF(COUNTIF(БЮДЖЕТ!$P:$P,D107)=1,0,1))</f>
        <v>0</v>
      </c>
      <c r="F107" s="19" t="str">
        <f>IF($D107="","",IF(E107=1,"",INDEX(БЮДЖЕТ!$N:$N,SUMIFS(БЮДЖЕТ!$B:$B,БЮДЖЕТ!$P:$P,$D107))))</f>
        <v/>
      </c>
      <c r="G107" s="19" t="str">
        <f>IF($D107="","",IF(E107=1,"",INDEX(БЮДЖЕТ!$X:$X,SUMIFS(БЮДЖЕТ!$B:$B,БЮДЖЕТ!$P:$P,$D107))))</f>
        <v/>
      </c>
      <c r="H107" s="36"/>
      <c r="I107" s="19"/>
      <c r="J107" s="39"/>
      <c r="K107" s="39" t="str">
        <f>IF(J107="","",IF(J107&lt;БЮДЖЕТ!$F$6,БЮДЖЕТ!$F$6,IF(J107&gt;EOMONTH(БЮДЖЕТ!$F$6,0),EOMONTH(БЮДЖЕТ!$F$6,0),J107)))</f>
        <v/>
      </c>
      <c r="L107" s="30">
        <f>IF(OR($I107=операции!$F$8,$I107=операции!$F$10),SUMIFS(р_дни!$J:$J,р_дни!$F:$F,"&gt;="&amp;K107),IF(OR($I107=операции!$F$9,$I107=операции!$F$11),SUMIFS(р_дни!$J:$J,р_дни!$F:$F,"&gt;"&amp;K107),0))</f>
        <v>0</v>
      </c>
      <c r="M107" s="53">
        <f>IF(AND(G107=ФИО!$Q$8,OR(I107=операции!$F$8,I107=операции!$F$10),COUNTIFS(D$10:D106,D107,I$10:I106,операции!$F$8)+COUNTIFS(D$10:D106,D107,I$10:I106,операции!$F$10)&lt;&gt;COUNTIFS(D$10:D106,D107,I$10:I106,операции!$F$9)+COUNTIFS(D$10:D106,D107,I$10:I106,операции!$F$11)),1,IF(AND(G107=ФИО!$Q$8,OR(I107=операции!$F$9,I107=операции!$F$11),COUNTIFS(D$10:D106,D107,I$10:I106,операции!$F$8)+COUNTIFS(D$10:D106,D107,I$10:I106,операции!$F$10)&lt;&gt;COUNTIFS(D$10:D106,D107,I$10:I106,операции!$F$9)+COUNTIFS(D$10:D106,D107,I$10:I106,операции!$F$11)+1),1,IF(AND(G107&lt;&gt;ФИО!$Q$8,G107&lt;&gt;"",OR(I107=операции!$F$8,I107=операции!$F$10),COUNTIFS(D$10:D106,D107,I$10:I106,операции!$F$8)+COUNTIFS(D$10:D106,D107,I$10:I106,операции!$F$10)+1&lt;&gt;COUNTIFS(D$10:D106,D107,I$10:I106,операции!$F$9)+COUNTIFS(D$10:D106,D107,I$10:I106,операции!$F$11)),1,IF(AND(G107&lt;&gt;ФИО!$Q$8,G107&lt;&gt;"",OR(I107=операции!$F$9,I107=операции!$F$11),COUNTIFS(D$10:D106,D107,I$10:I106,операции!$F$8)+COUNTIFS(D$10:D106,D107,I$10:I106,операции!$F$10)&lt;&gt;COUNTIFS(D$10:D106,D107,I$10:I106,операции!$F$9)+COUNTIFS(D$10:D106,D107,I$10:I106,операции!$F$11)),1,0))))</f>
        <v>0</v>
      </c>
      <c r="N107" s="49"/>
      <c r="O107" s="48"/>
      <c r="P107" s="84">
        <f>SUMIFS(БЮДЖЕТ!$V:$V,БЮДЖЕТ!$P:$P,$D107)-IF($N107=операции!$H$11,$O107,0)</f>
        <v>0</v>
      </c>
      <c r="Q107" s="84">
        <f>IF(OR($I107=операции!$F$8,$I107=операции!$F$10),$L107*$P107,IF(OR($I107=операции!$F$9,$I107=операции!$F$11),-$L107*$P107,0))/1000</f>
        <v>0</v>
      </c>
      <c r="R107" s="49"/>
      <c r="S107" s="40"/>
      <c r="T107" s="48">
        <f t="shared" ref="T107:T138" si="10">S107*P107</f>
        <v>0</v>
      </c>
      <c r="U107" s="36"/>
      <c r="V107" s="19"/>
      <c r="W107" s="39"/>
      <c r="X107" s="41"/>
      <c r="Y107" s="36"/>
      <c r="Z107" s="19"/>
      <c r="AA107" s="39"/>
      <c r="AB107" s="41"/>
      <c r="AC107" s="36"/>
      <c r="AD107" s="19"/>
      <c r="AE107" s="39"/>
      <c r="AF107" s="41"/>
      <c r="AG107" s="36"/>
      <c r="AH107" s="1"/>
    </row>
    <row r="108" spans="1:34" x14ac:dyDescent="0.25">
      <c r="A108" s="1"/>
      <c r="B108" s="1"/>
      <c r="C108" s="5" t="str">
        <f t="shared" si="6"/>
        <v/>
      </c>
      <c r="D108" s="19"/>
      <c r="E108" s="22">
        <f>IF(D108="",0,IF(COUNTIF(БЮДЖЕТ!$P:$P,D108)=1,0,1))</f>
        <v>0</v>
      </c>
      <c r="F108" s="19" t="str">
        <f>IF($D108="","",IF(E108=1,"",INDEX(БЮДЖЕТ!$N:$N,SUMIFS(БЮДЖЕТ!$B:$B,БЮДЖЕТ!$P:$P,$D108))))</f>
        <v/>
      </c>
      <c r="G108" s="19" t="str">
        <f>IF($D108="","",IF(E108=1,"",INDEX(БЮДЖЕТ!$X:$X,SUMIFS(БЮДЖЕТ!$B:$B,БЮДЖЕТ!$P:$P,$D108))))</f>
        <v/>
      </c>
      <c r="H108" s="36"/>
      <c r="I108" s="19"/>
      <c r="J108" s="39"/>
      <c r="K108" s="39" t="str">
        <f>IF(J108="","",IF(J108&lt;БЮДЖЕТ!$F$6,БЮДЖЕТ!$F$6,IF(J108&gt;EOMONTH(БЮДЖЕТ!$F$6,0),EOMONTH(БЮДЖЕТ!$F$6,0),J108)))</f>
        <v/>
      </c>
      <c r="L108" s="30">
        <f>IF(OR($I108=операции!$F$8,$I108=операции!$F$10),SUMIFS(р_дни!$J:$J,р_дни!$F:$F,"&gt;="&amp;K108),IF(OR($I108=операции!$F$9,$I108=операции!$F$11),SUMIFS(р_дни!$J:$J,р_дни!$F:$F,"&gt;"&amp;K108),0))</f>
        <v>0</v>
      </c>
      <c r="M108" s="53">
        <f>IF(AND(G108=ФИО!$Q$8,OR(I108=операции!$F$8,I108=операции!$F$10),COUNTIFS(D$10:D107,D108,I$10:I107,операции!$F$8)+COUNTIFS(D$10:D107,D108,I$10:I107,операции!$F$10)&lt;&gt;COUNTIFS(D$10:D107,D108,I$10:I107,операции!$F$9)+COUNTIFS(D$10:D107,D108,I$10:I107,операции!$F$11)),1,IF(AND(G108=ФИО!$Q$8,OR(I108=операции!$F$9,I108=операции!$F$11),COUNTIFS(D$10:D107,D108,I$10:I107,операции!$F$8)+COUNTIFS(D$10:D107,D108,I$10:I107,операции!$F$10)&lt;&gt;COUNTIFS(D$10:D107,D108,I$10:I107,операции!$F$9)+COUNTIFS(D$10:D107,D108,I$10:I107,операции!$F$11)+1),1,IF(AND(G108&lt;&gt;ФИО!$Q$8,G108&lt;&gt;"",OR(I108=операции!$F$8,I108=операции!$F$10),COUNTIFS(D$10:D107,D108,I$10:I107,операции!$F$8)+COUNTIFS(D$10:D107,D108,I$10:I107,операции!$F$10)+1&lt;&gt;COUNTIFS(D$10:D107,D108,I$10:I107,операции!$F$9)+COUNTIFS(D$10:D107,D108,I$10:I107,операции!$F$11)),1,IF(AND(G108&lt;&gt;ФИО!$Q$8,G108&lt;&gt;"",OR(I108=операции!$F$9,I108=операции!$F$11),COUNTIFS(D$10:D107,D108,I$10:I107,операции!$F$8)+COUNTIFS(D$10:D107,D108,I$10:I107,операции!$F$10)&lt;&gt;COUNTIFS(D$10:D107,D108,I$10:I107,операции!$F$9)+COUNTIFS(D$10:D107,D108,I$10:I107,операции!$F$11)),1,0))))</f>
        <v>0</v>
      </c>
      <c r="N108" s="49"/>
      <c r="O108" s="48"/>
      <c r="P108" s="84">
        <f>SUMIFS(БЮДЖЕТ!$V:$V,БЮДЖЕТ!$P:$P,$D108)-IF($N108=операции!$H$11,$O108,0)</f>
        <v>0</v>
      </c>
      <c r="Q108" s="84">
        <f>IF(OR($I108=операции!$F$8,$I108=операции!$F$10),$L108*$P108,IF(OR($I108=операции!$F$9,$I108=операции!$F$11),-$L108*$P108,0))/1000</f>
        <v>0</v>
      </c>
      <c r="R108" s="49"/>
      <c r="S108" s="40"/>
      <c r="T108" s="48">
        <f t="shared" si="10"/>
        <v>0</v>
      </c>
      <c r="U108" s="36"/>
      <c r="V108" s="19"/>
      <c r="W108" s="39"/>
      <c r="X108" s="41"/>
      <c r="Y108" s="36"/>
      <c r="Z108" s="19"/>
      <c r="AA108" s="39"/>
      <c r="AB108" s="41"/>
      <c r="AC108" s="36"/>
      <c r="AD108" s="19"/>
      <c r="AE108" s="39"/>
      <c r="AF108" s="41"/>
      <c r="AG108" s="36"/>
      <c r="AH108" s="1"/>
    </row>
    <row r="109" spans="1:34" x14ac:dyDescent="0.25">
      <c r="A109" s="1"/>
      <c r="B109" s="1"/>
      <c r="C109" s="5" t="str">
        <f t="shared" si="6"/>
        <v/>
      </c>
      <c r="D109" s="19"/>
      <c r="E109" s="22">
        <f>IF(D109="",0,IF(COUNTIF(БЮДЖЕТ!$P:$P,D109)=1,0,1))</f>
        <v>0</v>
      </c>
      <c r="F109" s="19" t="str">
        <f>IF($D109="","",IF(E109=1,"",INDEX(БЮДЖЕТ!$N:$N,SUMIFS(БЮДЖЕТ!$B:$B,БЮДЖЕТ!$P:$P,$D109))))</f>
        <v/>
      </c>
      <c r="G109" s="19" t="str">
        <f>IF($D109="","",IF(E109=1,"",INDEX(БЮДЖЕТ!$X:$X,SUMIFS(БЮДЖЕТ!$B:$B,БЮДЖЕТ!$P:$P,$D109))))</f>
        <v/>
      </c>
      <c r="H109" s="36"/>
      <c r="I109" s="19"/>
      <c r="J109" s="39"/>
      <c r="K109" s="39" t="str">
        <f>IF(J109="","",IF(J109&lt;БЮДЖЕТ!$F$6,БЮДЖЕТ!$F$6,IF(J109&gt;EOMONTH(БЮДЖЕТ!$F$6,0),EOMONTH(БЮДЖЕТ!$F$6,0),J109)))</f>
        <v/>
      </c>
      <c r="L109" s="30">
        <f>IF(OR($I109=операции!$F$8,$I109=операции!$F$10),SUMIFS(р_дни!$J:$J,р_дни!$F:$F,"&gt;="&amp;K109),IF(OR($I109=операции!$F$9,$I109=операции!$F$11),SUMIFS(р_дни!$J:$J,р_дни!$F:$F,"&gt;"&amp;K109),0))</f>
        <v>0</v>
      </c>
      <c r="M109" s="53">
        <f>IF(AND(G109=ФИО!$Q$8,OR(I109=операции!$F$8,I109=операции!$F$10),COUNTIFS(D$10:D108,D109,I$10:I108,операции!$F$8)+COUNTIFS(D$10:D108,D109,I$10:I108,операции!$F$10)&lt;&gt;COUNTIFS(D$10:D108,D109,I$10:I108,операции!$F$9)+COUNTIFS(D$10:D108,D109,I$10:I108,операции!$F$11)),1,IF(AND(G109=ФИО!$Q$8,OR(I109=операции!$F$9,I109=операции!$F$11),COUNTIFS(D$10:D108,D109,I$10:I108,операции!$F$8)+COUNTIFS(D$10:D108,D109,I$10:I108,операции!$F$10)&lt;&gt;COUNTIFS(D$10:D108,D109,I$10:I108,операции!$F$9)+COUNTIFS(D$10:D108,D109,I$10:I108,операции!$F$11)+1),1,IF(AND(G109&lt;&gt;ФИО!$Q$8,G109&lt;&gt;"",OR(I109=операции!$F$8,I109=операции!$F$10),COUNTIFS(D$10:D108,D109,I$10:I108,операции!$F$8)+COUNTIFS(D$10:D108,D109,I$10:I108,операции!$F$10)+1&lt;&gt;COUNTIFS(D$10:D108,D109,I$10:I108,операции!$F$9)+COUNTIFS(D$10:D108,D109,I$10:I108,операции!$F$11)),1,IF(AND(G109&lt;&gt;ФИО!$Q$8,G109&lt;&gt;"",OR(I109=операции!$F$9,I109=операции!$F$11),COUNTIFS(D$10:D108,D109,I$10:I108,операции!$F$8)+COUNTIFS(D$10:D108,D109,I$10:I108,операции!$F$10)&lt;&gt;COUNTIFS(D$10:D108,D109,I$10:I108,операции!$F$9)+COUNTIFS(D$10:D108,D109,I$10:I108,операции!$F$11)),1,0))))</f>
        <v>0</v>
      </c>
      <c r="N109" s="49"/>
      <c r="O109" s="48"/>
      <c r="P109" s="84">
        <f>SUMIFS(БЮДЖЕТ!$V:$V,БЮДЖЕТ!$P:$P,$D109)-IF($N109=операции!$H$11,$O109,0)</f>
        <v>0</v>
      </c>
      <c r="Q109" s="84">
        <f>IF(OR($I109=операции!$F$8,$I109=операции!$F$10),$L109*$P109,IF(OR($I109=операции!$F$9,$I109=операции!$F$11),-$L109*$P109,0))/1000</f>
        <v>0</v>
      </c>
      <c r="R109" s="49"/>
      <c r="S109" s="40"/>
      <c r="T109" s="48">
        <f t="shared" si="10"/>
        <v>0</v>
      </c>
      <c r="U109" s="36"/>
      <c r="V109" s="19"/>
      <c r="W109" s="39"/>
      <c r="X109" s="41"/>
      <c r="Y109" s="36"/>
      <c r="Z109" s="19"/>
      <c r="AA109" s="39"/>
      <c r="AB109" s="41"/>
      <c r="AC109" s="36"/>
      <c r="AD109" s="19"/>
      <c r="AE109" s="39"/>
      <c r="AF109" s="41"/>
      <c r="AG109" s="36"/>
      <c r="AH109" s="1"/>
    </row>
    <row r="110" spans="1:34" x14ac:dyDescent="0.25">
      <c r="A110" s="1"/>
      <c r="B110" s="1"/>
      <c r="C110" s="5" t="str">
        <f t="shared" si="6"/>
        <v/>
      </c>
      <c r="D110" s="19"/>
      <c r="E110" s="22">
        <f>IF(D110="",0,IF(COUNTIF(БЮДЖЕТ!$P:$P,D110)=1,0,1))</f>
        <v>0</v>
      </c>
      <c r="F110" s="19" t="str">
        <f>IF($D110="","",IF(E110=1,"",INDEX(БЮДЖЕТ!$N:$N,SUMIFS(БЮДЖЕТ!$B:$B,БЮДЖЕТ!$P:$P,$D110))))</f>
        <v/>
      </c>
      <c r="G110" s="19" t="str">
        <f>IF($D110="","",IF(E110=1,"",INDEX(БЮДЖЕТ!$X:$X,SUMIFS(БЮДЖЕТ!$B:$B,БЮДЖЕТ!$P:$P,$D110))))</f>
        <v/>
      </c>
      <c r="H110" s="36"/>
      <c r="I110" s="19"/>
      <c r="J110" s="39"/>
      <c r="K110" s="39" t="str">
        <f>IF(J110="","",IF(J110&lt;БЮДЖЕТ!$F$6,БЮДЖЕТ!$F$6,IF(J110&gt;EOMONTH(БЮДЖЕТ!$F$6,0),EOMONTH(БЮДЖЕТ!$F$6,0),J110)))</f>
        <v/>
      </c>
      <c r="L110" s="30">
        <f>IF(OR($I110=операции!$F$8,$I110=операции!$F$10),SUMIFS(р_дни!$J:$J,р_дни!$F:$F,"&gt;="&amp;K110),IF(OR($I110=операции!$F$9,$I110=операции!$F$11),SUMIFS(р_дни!$J:$J,р_дни!$F:$F,"&gt;"&amp;K110),0))</f>
        <v>0</v>
      </c>
      <c r="M110" s="53">
        <f>IF(AND(G110=ФИО!$Q$8,OR(I110=операции!$F$8,I110=операции!$F$10),COUNTIFS(D$10:D109,D110,I$10:I109,операции!$F$8)+COUNTIFS(D$10:D109,D110,I$10:I109,операции!$F$10)&lt;&gt;COUNTIFS(D$10:D109,D110,I$10:I109,операции!$F$9)+COUNTIFS(D$10:D109,D110,I$10:I109,операции!$F$11)),1,IF(AND(G110=ФИО!$Q$8,OR(I110=операции!$F$9,I110=операции!$F$11),COUNTIFS(D$10:D109,D110,I$10:I109,операции!$F$8)+COUNTIFS(D$10:D109,D110,I$10:I109,операции!$F$10)&lt;&gt;COUNTIFS(D$10:D109,D110,I$10:I109,операции!$F$9)+COUNTIFS(D$10:D109,D110,I$10:I109,операции!$F$11)+1),1,IF(AND(G110&lt;&gt;ФИО!$Q$8,G110&lt;&gt;"",OR(I110=операции!$F$8,I110=операции!$F$10),COUNTIFS(D$10:D109,D110,I$10:I109,операции!$F$8)+COUNTIFS(D$10:D109,D110,I$10:I109,операции!$F$10)+1&lt;&gt;COUNTIFS(D$10:D109,D110,I$10:I109,операции!$F$9)+COUNTIFS(D$10:D109,D110,I$10:I109,операции!$F$11)),1,IF(AND(G110&lt;&gt;ФИО!$Q$8,G110&lt;&gt;"",OR(I110=операции!$F$9,I110=операции!$F$11),COUNTIFS(D$10:D109,D110,I$10:I109,операции!$F$8)+COUNTIFS(D$10:D109,D110,I$10:I109,операции!$F$10)&lt;&gt;COUNTIFS(D$10:D109,D110,I$10:I109,операции!$F$9)+COUNTIFS(D$10:D109,D110,I$10:I109,операции!$F$11)),1,0))))</f>
        <v>0</v>
      </c>
      <c r="N110" s="49"/>
      <c r="O110" s="48"/>
      <c r="P110" s="84">
        <f>SUMIFS(БЮДЖЕТ!$V:$V,БЮДЖЕТ!$P:$P,$D110)-IF($N110=операции!$H$11,$O110,0)</f>
        <v>0</v>
      </c>
      <c r="Q110" s="84">
        <f>IF(OR($I110=операции!$F$8,$I110=операции!$F$10),$L110*$P110,IF(OR($I110=операции!$F$9,$I110=операции!$F$11),-$L110*$P110,0))/1000</f>
        <v>0</v>
      </c>
      <c r="R110" s="49"/>
      <c r="S110" s="40"/>
      <c r="T110" s="48">
        <f t="shared" si="10"/>
        <v>0</v>
      </c>
      <c r="U110" s="36"/>
      <c r="V110" s="19"/>
      <c r="W110" s="39"/>
      <c r="X110" s="41"/>
      <c r="Y110" s="36"/>
      <c r="Z110" s="19"/>
      <c r="AA110" s="39"/>
      <c r="AB110" s="41"/>
      <c r="AC110" s="36"/>
      <c r="AD110" s="19"/>
      <c r="AE110" s="39"/>
      <c r="AF110" s="41"/>
      <c r="AG110" s="36"/>
      <c r="AH110" s="1"/>
    </row>
    <row r="111" spans="1:34" x14ac:dyDescent="0.25">
      <c r="A111" s="1"/>
      <c r="B111" s="1"/>
      <c r="C111" s="5" t="str">
        <f t="shared" si="6"/>
        <v/>
      </c>
      <c r="D111" s="19"/>
      <c r="E111" s="22">
        <f>IF(D111="",0,IF(COUNTIF(БЮДЖЕТ!$P:$P,D111)=1,0,1))</f>
        <v>0</v>
      </c>
      <c r="F111" s="19" t="str">
        <f>IF($D111="","",IF(E111=1,"",INDEX(БЮДЖЕТ!$N:$N,SUMIFS(БЮДЖЕТ!$B:$B,БЮДЖЕТ!$P:$P,$D111))))</f>
        <v/>
      </c>
      <c r="G111" s="19" t="str">
        <f>IF($D111="","",IF(E111=1,"",INDEX(БЮДЖЕТ!$X:$X,SUMIFS(БЮДЖЕТ!$B:$B,БЮДЖЕТ!$P:$P,$D111))))</f>
        <v/>
      </c>
      <c r="H111" s="36"/>
      <c r="I111" s="19"/>
      <c r="J111" s="39"/>
      <c r="K111" s="39" t="str">
        <f>IF(J111="","",IF(J111&lt;БЮДЖЕТ!$F$6,БЮДЖЕТ!$F$6,IF(J111&gt;EOMONTH(БЮДЖЕТ!$F$6,0),EOMONTH(БЮДЖЕТ!$F$6,0),J111)))</f>
        <v/>
      </c>
      <c r="L111" s="30">
        <f>IF(OR($I111=операции!$F$8,$I111=операции!$F$10),SUMIFS(р_дни!$J:$J,р_дни!$F:$F,"&gt;="&amp;K111),IF(OR($I111=операции!$F$9,$I111=операции!$F$11),SUMIFS(р_дни!$J:$J,р_дни!$F:$F,"&gt;"&amp;K111),0))</f>
        <v>0</v>
      </c>
      <c r="M111" s="53">
        <f>IF(AND(G111=ФИО!$Q$8,OR(I111=операции!$F$8,I111=операции!$F$10),COUNTIFS(D$10:D110,D111,I$10:I110,операции!$F$8)+COUNTIFS(D$10:D110,D111,I$10:I110,операции!$F$10)&lt;&gt;COUNTIFS(D$10:D110,D111,I$10:I110,операции!$F$9)+COUNTIFS(D$10:D110,D111,I$10:I110,операции!$F$11)),1,IF(AND(G111=ФИО!$Q$8,OR(I111=операции!$F$9,I111=операции!$F$11),COUNTIFS(D$10:D110,D111,I$10:I110,операции!$F$8)+COUNTIFS(D$10:D110,D111,I$10:I110,операции!$F$10)&lt;&gt;COUNTIFS(D$10:D110,D111,I$10:I110,операции!$F$9)+COUNTIFS(D$10:D110,D111,I$10:I110,операции!$F$11)+1),1,IF(AND(G111&lt;&gt;ФИО!$Q$8,G111&lt;&gt;"",OR(I111=операции!$F$8,I111=операции!$F$10),COUNTIFS(D$10:D110,D111,I$10:I110,операции!$F$8)+COUNTIFS(D$10:D110,D111,I$10:I110,операции!$F$10)+1&lt;&gt;COUNTIFS(D$10:D110,D111,I$10:I110,операции!$F$9)+COUNTIFS(D$10:D110,D111,I$10:I110,операции!$F$11)),1,IF(AND(G111&lt;&gt;ФИО!$Q$8,G111&lt;&gt;"",OR(I111=операции!$F$9,I111=операции!$F$11),COUNTIFS(D$10:D110,D111,I$10:I110,операции!$F$8)+COUNTIFS(D$10:D110,D111,I$10:I110,операции!$F$10)&lt;&gt;COUNTIFS(D$10:D110,D111,I$10:I110,операции!$F$9)+COUNTIFS(D$10:D110,D111,I$10:I110,операции!$F$11)),1,0))))</f>
        <v>0</v>
      </c>
      <c r="N111" s="49"/>
      <c r="O111" s="48"/>
      <c r="P111" s="84">
        <f>SUMIFS(БЮДЖЕТ!$V:$V,БЮДЖЕТ!$P:$P,$D111)-IF($N111=операции!$H$11,$O111,0)</f>
        <v>0</v>
      </c>
      <c r="Q111" s="84">
        <f>IF(OR($I111=операции!$F$8,$I111=операции!$F$10),$L111*$P111,IF(OR($I111=операции!$F$9,$I111=операции!$F$11),-$L111*$P111,0))/1000</f>
        <v>0</v>
      </c>
      <c r="R111" s="49"/>
      <c r="S111" s="40"/>
      <c r="T111" s="48">
        <f t="shared" si="10"/>
        <v>0</v>
      </c>
      <c r="U111" s="36"/>
      <c r="V111" s="19"/>
      <c r="W111" s="39"/>
      <c r="X111" s="41"/>
      <c r="Y111" s="36"/>
      <c r="Z111" s="19"/>
      <c r="AA111" s="39"/>
      <c r="AB111" s="41"/>
      <c r="AC111" s="36"/>
      <c r="AD111" s="19"/>
      <c r="AE111" s="39"/>
      <c r="AF111" s="41"/>
      <c r="AG111" s="36"/>
      <c r="AH111" s="1"/>
    </row>
    <row r="112" spans="1:34" x14ac:dyDescent="0.25">
      <c r="A112" s="1"/>
      <c r="B112" s="1"/>
      <c r="C112" s="5" t="str">
        <f t="shared" si="6"/>
        <v/>
      </c>
      <c r="D112" s="19"/>
      <c r="E112" s="22">
        <f>IF(D112="",0,IF(COUNTIF(БЮДЖЕТ!$P:$P,D112)=1,0,1))</f>
        <v>0</v>
      </c>
      <c r="F112" s="19" t="str">
        <f>IF($D112="","",IF(E112=1,"",INDEX(БЮДЖЕТ!$N:$N,SUMIFS(БЮДЖЕТ!$B:$B,БЮДЖЕТ!$P:$P,$D112))))</f>
        <v/>
      </c>
      <c r="G112" s="19" t="str">
        <f>IF($D112="","",IF(E112=1,"",INDEX(БЮДЖЕТ!$X:$X,SUMIFS(БЮДЖЕТ!$B:$B,БЮДЖЕТ!$P:$P,$D112))))</f>
        <v/>
      </c>
      <c r="H112" s="36"/>
      <c r="I112" s="19"/>
      <c r="J112" s="39"/>
      <c r="K112" s="39" t="str">
        <f>IF(J112="","",IF(J112&lt;БЮДЖЕТ!$F$6,БЮДЖЕТ!$F$6,IF(J112&gt;EOMONTH(БЮДЖЕТ!$F$6,0),EOMONTH(БЮДЖЕТ!$F$6,0),J112)))</f>
        <v/>
      </c>
      <c r="L112" s="30">
        <f>IF(OR($I112=операции!$F$8,$I112=операции!$F$10),SUMIFS(р_дни!$J:$J,р_дни!$F:$F,"&gt;="&amp;K112),IF(OR($I112=операции!$F$9,$I112=операции!$F$11),SUMIFS(р_дни!$J:$J,р_дни!$F:$F,"&gt;"&amp;K112),0))</f>
        <v>0</v>
      </c>
      <c r="M112" s="53">
        <f>IF(AND(G112=ФИО!$Q$8,OR(I112=операции!$F$8,I112=операции!$F$10),COUNTIFS(D$10:D111,D112,I$10:I111,операции!$F$8)+COUNTIFS(D$10:D111,D112,I$10:I111,операции!$F$10)&lt;&gt;COUNTIFS(D$10:D111,D112,I$10:I111,операции!$F$9)+COUNTIFS(D$10:D111,D112,I$10:I111,операции!$F$11)),1,IF(AND(G112=ФИО!$Q$8,OR(I112=операции!$F$9,I112=операции!$F$11),COUNTIFS(D$10:D111,D112,I$10:I111,операции!$F$8)+COUNTIFS(D$10:D111,D112,I$10:I111,операции!$F$10)&lt;&gt;COUNTIFS(D$10:D111,D112,I$10:I111,операции!$F$9)+COUNTIFS(D$10:D111,D112,I$10:I111,операции!$F$11)+1),1,IF(AND(G112&lt;&gt;ФИО!$Q$8,G112&lt;&gt;"",OR(I112=операции!$F$8,I112=операции!$F$10),COUNTIFS(D$10:D111,D112,I$10:I111,операции!$F$8)+COUNTIFS(D$10:D111,D112,I$10:I111,операции!$F$10)+1&lt;&gt;COUNTIFS(D$10:D111,D112,I$10:I111,операции!$F$9)+COUNTIFS(D$10:D111,D112,I$10:I111,операции!$F$11)),1,IF(AND(G112&lt;&gt;ФИО!$Q$8,G112&lt;&gt;"",OR(I112=операции!$F$9,I112=операции!$F$11),COUNTIFS(D$10:D111,D112,I$10:I111,операции!$F$8)+COUNTIFS(D$10:D111,D112,I$10:I111,операции!$F$10)&lt;&gt;COUNTIFS(D$10:D111,D112,I$10:I111,операции!$F$9)+COUNTIFS(D$10:D111,D112,I$10:I111,операции!$F$11)),1,0))))</f>
        <v>0</v>
      </c>
      <c r="N112" s="49"/>
      <c r="O112" s="48"/>
      <c r="P112" s="84">
        <f>SUMIFS(БЮДЖЕТ!$V:$V,БЮДЖЕТ!$P:$P,$D112)-IF($N112=операции!$H$11,$O112,0)</f>
        <v>0</v>
      </c>
      <c r="Q112" s="84">
        <f>IF(OR($I112=операции!$F$8,$I112=операции!$F$10),$L112*$P112,IF(OR($I112=операции!$F$9,$I112=операции!$F$11),-$L112*$P112,0))/1000</f>
        <v>0</v>
      </c>
      <c r="R112" s="49"/>
      <c r="S112" s="40"/>
      <c r="T112" s="48">
        <f t="shared" si="10"/>
        <v>0</v>
      </c>
      <c r="U112" s="36"/>
      <c r="V112" s="19"/>
      <c r="W112" s="39"/>
      <c r="X112" s="41"/>
      <c r="Y112" s="36"/>
      <c r="Z112" s="19"/>
      <c r="AA112" s="39"/>
      <c r="AB112" s="41"/>
      <c r="AC112" s="36"/>
      <c r="AD112" s="19"/>
      <c r="AE112" s="39"/>
      <c r="AF112" s="41"/>
      <c r="AG112" s="36"/>
      <c r="AH112" s="1"/>
    </row>
    <row r="113" spans="1:34" x14ac:dyDescent="0.25">
      <c r="A113" s="1"/>
      <c r="B113" s="1"/>
      <c r="C113" s="5" t="str">
        <f t="shared" si="6"/>
        <v/>
      </c>
      <c r="D113" s="19"/>
      <c r="E113" s="22">
        <f>IF(D113="",0,IF(COUNTIF(БЮДЖЕТ!$P:$P,D113)=1,0,1))</f>
        <v>0</v>
      </c>
      <c r="F113" s="19" t="str">
        <f>IF($D113="","",IF(E113=1,"",INDEX(БЮДЖЕТ!$N:$N,SUMIFS(БЮДЖЕТ!$B:$B,БЮДЖЕТ!$P:$P,$D113))))</f>
        <v/>
      </c>
      <c r="G113" s="19" t="str">
        <f>IF($D113="","",IF(E113=1,"",INDEX(БЮДЖЕТ!$X:$X,SUMIFS(БЮДЖЕТ!$B:$B,БЮДЖЕТ!$P:$P,$D113))))</f>
        <v/>
      </c>
      <c r="H113" s="36"/>
      <c r="I113" s="19"/>
      <c r="J113" s="39"/>
      <c r="K113" s="39" t="str">
        <f>IF(J113="","",IF(J113&lt;БЮДЖЕТ!$F$6,БЮДЖЕТ!$F$6,IF(J113&gt;EOMONTH(БЮДЖЕТ!$F$6,0),EOMONTH(БЮДЖЕТ!$F$6,0),J113)))</f>
        <v/>
      </c>
      <c r="L113" s="30">
        <f>IF(OR($I113=операции!$F$8,$I113=операции!$F$10),SUMIFS(р_дни!$J:$J,р_дни!$F:$F,"&gt;="&amp;K113),IF(OR($I113=операции!$F$9,$I113=операции!$F$11),SUMIFS(р_дни!$J:$J,р_дни!$F:$F,"&gt;"&amp;K113),0))</f>
        <v>0</v>
      </c>
      <c r="M113" s="53">
        <f>IF(AND(G113=ФИО!$Q$8,OR(I113=операции!$F$8,I113=операции!$F$10),COUNTIFS(D$10:D112,D113,I$10:I112,операции!$F$8)+COUNTIFS(D$10:D112,D113,I$10:I112,операции!$F$10)&lt;&gt;COUNTIFS(D$10:D112,D113,I$10:I112,операции!$F$9)+COUNTIFS(D$10:D112,D113,I$10:I112,операции!$F$11)),1,IF(AND(G113=ФИО!$Q$8,OR(I113=операции!$F$9,I113=операции!$F$11),COUNTIFS(D$10:D112,D113,I$10:I112,операции!$F$8)+COUNTIFS(D$10:D112,D113,I$10:I112,операции!$F$10)&lt;&gt;COUNTIFS(D$10:D112,D113,I$10:I112,операции!$F$9)+COUNTIFS(D$10:D112,D113,I$10:I112,операции!$F$11)+1),1,IF(AND(G113&lt;&gt;ФИО!$Q$8,G113&lt;&gt;"",OR(I113=операции!$F$8,I113=операции!$F$10),COUNTIFS(D$10:D112,D113,I$10:I112,операции!$F$8)+COUNTIFS(D$10:D112,D113,I$10:I112,операции!$F$10)+1&lt;&gt;COUNTIFS(D$10:D112,D113,I$10:I112,операции!$F$9)+COUNTIFS(D$10:D112,D113,I$10:I112,операции!$F$11)),1,IF(AND(G113&lt;&gt;ФИО!$Q$8,G113&lt;&gt;"",OR(I113=операции!$F$9,I113=операции!$F$11),COUNTIFS(D$10:D112,D113,I$10:I112,операции!$F$8)+COUNTIFS(D$10:D112,D113,I$10:I112,операции!$F$10)&lt;&gt;COUNTIFS(D$10:D112,D113,I$10:I112,операции!$F$9)+COUNTIFS(D$10:D112,D113,I$10:I112,операции!$F$11)),1,0))))</f>
        <v>0</v>
      </c>
      <c r="N113" s="49"/>
      <c r="O113" s="48"/>
      <c r="P113" s="84">
        <f>SUMIFS(БЮДЖЕТ!$V:$V,БЮДЖЕТ!$P:$P,$D113)-IF($N113=операции!$H$11,$O113,0)</f>
        <v>0</v>
      </c>
      <c r="Q113" s="84">
        <f>IF(OR($I113=операции!$F$8,$I113=операции!$F$10),$L113*$P113,IF(OR($I113=операции!$F$9,$I113=операции!$F$11),-$L113*$P113,0))/1000</f>
        <v>0</v>
      </c>
      <c r="R113" s="49"/>
      <c r="S113" s="40"/>
      <c r="T113" s="48">
        <f t="shared" si="10"/>
        <v>0</v>
      </c>
      <c r="U113" s="36"/>
      <c r="V113" s="19"/>
      <c r="W113" s="39"/>
      <c r="X113" s="41"/>
      <c r="Y113" s="36"/>
      <c r="Z113" s="19"/>
      <c r="AA113" s="39"/>
      <c r="AB113" s="41"/>
      <c r="AC113" s="36"/>
      <c r="AD113" s="19"/>
      <c r="AE113" s="39"/>
      <c r="AF113" s="41"/>
      <c r="AG113" s="36"/>
      <c r="AH113" s="1"/>
    </row>
    <row r="114" spans="1:34" x14ac:dyDescent="0.25">
      <c r="A114" s="1"/>
      <c r="B114" s="1"/>
      <c r="C114" s="5" t="str">
        <f t="shared" si="6"/>
        <v/>
      </c>
      <c r="D114" s="19"/>
      <c r="E114" s="22">
        <f>IF(D114="",0,IF(COUNTIF(БЮДЖЕТ!$P:$P,D114)=1,0,1))</f>
        <v>0</v>
      </c>
      <c r="F114" s="19" t="str">
        <f>IF($D114="","",IF(E114=1,"",INDEX(БЮДЖЕТ!$N:$N,SUMIFS(БЮДЖЕТ!$B:$B,БЮДЖЕТ!$P:$P,$D114))))</f>
        <v/>
      </c>
      <c r="G114" s="19" t="str">
        <f>IF($D114="","",IF(E114=1,"",INDEX(БЮДЖЕТ!$X:$X,SUMIFS(БЮДЖЕТ!$B:$B,БЮДЖЕТ!$P:$P,$D114))))</f>
        <v/>
      </c>
      <c r="H114" s="36"/>
      <c r="I114" s="19"/>
      <c r="J114" s="39"/>
      <c r="K114" s="39" t="str">
        <f>IF(J114="","",IF(J114&lt;БЮДЖЕТ!$F$6,БЮДЖЕТ!$F$6,IF(J114&gt;EOMONTH(БЮДЖЕТ!$F$6,0),EOMONTH(БЮДЖЕТ!$F$6,0),J114)))</f>
        <v/>
      </c>
      <c r="L114" s="30">
        <f>IF(OR($I114=операции!$F$8,$I114=операции!$F$10),SUMIFS(р_дни!$J:$J,р_дни!$F:$F,"&gt;="&amp;K114),IF(OR($I114=операции!$F$9,$I114=операции!$F$11),SUMIFS(р_дни!$J:$J,р_дни!$F:$F,"&gt;"&amp;K114),0))</f>
        <v>0</v>
      </c>
      <c r="M114" s="53">
        <f>IF(AND(G114=ФИО!$Q$8,OR(I114=операции!$F$8,I114=операции!$F$10),COUNTIFS(D$10:D113,D114,I$10:I113,операции!$F$8)+COUNTIFS(D$10:D113,D114,I$10:I113,операции!$F$10)&lt;&gt;COUNTIFS(D$10:D113,D114,I$10:I113,операции!$F$9)+COUNTIFS(D$10:D113,D114,I$10:I113,операции!$F$11)),1,IF(AND(G114=ФИО!$Q$8,OR(I114=операции!$F$9,I114=операции!$F$11),COUNTIFS(D$10:D113,D114,I$10:I113,операции!$F$8)+COUNTIFS(D$10:D113,D114,I$10:I113,операции!$F$10)&lt;&gt;COUNTIFS(D$10:D113,D114,I$10:I113,операции!$F$9)+COUNTIFS(D$10:D113,D114,I$10:I113,операции!$F$11)+1),1,IF(AND(G114&lt;&gt;ФИО!$Q$8,G114&lt;&gt;"",OR(I114=операции!$F$8,I114=операции!$F$10),COUNTIFS(D$10:D113,D114,I$10:I113,операции!$F$8)+COUNTIFS(D$10:D113,D114,I$10:I113,операции!$F$10)+1&lt;&gt;COUNTIFS(D$10:D113,D114,I$10:I113,операции!$F$9)+COUNTIFS(D$10:D113,D114,I$10:I113,операции!$F$11)),1,IF(AND(G114&lt;&gt;ФИО!$Q$8,G114&lt;&gt;"",OR(I114=операции!$F$9,I114=операции!$F$11),COUNTIFS(D$10:D113,D114,I$10:I113,операции!$F$8)+COUNTIFS(D$10:D113,D114,I$10:I113,операции!$F$10)&lt;&gt;COUNTIFS(D$10:D113,D114,I$10:I113,операции!$F$9)+COUNTIFS(D$10:D113,D114,I$10:I113,операции!$F$11)),1,0))))</f>
        <v>0</v>
      </c>
      <c r="N114" s="49"/>
      <c r="O114" s="48"/>
      <c r="P114" s="84">
        <f>SUMIFS(БЮДЖЕТ!$V:$V,БЮДЖЕТ!$P:$P,$D114)-IF($N114=операции!$H$11,$O114,0)</f>
        <v>0</v>
      </c>
      <c r="Q114" s="84">
        <f>IF(OR($I114=операции!$F$8,$I114=операции!$F$10),$L114*$P114,IF(OR($I114=операции!$F$9,$I114=операции!$F$11),-$L114*$P114,0))/1000</f>
        <v>0</v>
      </c>
      <c r="R114" s="49"/>
      <c r="S114" s="40"/>
      <c r="T114" s="48">
        <f t="shared" si="10"/>
        <v>0</v>
      </c>
      <c r="U114" s="36"/>
      <c r="V114" s="19"/>
      <c r="W114" s="39"/>
      <c r="X114" s="41"/>
      <c r="Y114" s="36"/>
      <c r="Z114" s="19"/>
      <c r="AA114" s="39"/>
      <c r="AB114" s="41"/>
      <c r="AC114" s="36"/>
      <c r="AD114" s="19"/>
      <c r="AE114" s="39"/>
      <c r="AF114" s="41"/>
      <c r="AG114" s="36"/>
      <c r="AH114" s="1"/>
    </row>
    <row r="115" spans="1:34" x14ac:dyDescent="0.25">
      <c r="A115" s="1"/>
      <c r="B115" s="1"/>
      <c r="C115" s="5" t="str">
        <f t="shared" si="6"/>
        <v/>
      </c>
      <c r="D115" s="19"/>
      <c r="E115" s="22">
        <f>IF(D115="",0,IF(COUNTIF(БЮДЖЕТ!$P:$P,D115)=1,0,1))</f>
        <v>0</v>
      </c>
      <c r="F115" s="19" t="str">
        <f>IF($D115="","",IF(E115=1,"",INDEX(БЮДЖЕТ!$N:$N,SUMIFS(БЮДЖЕТ!$B:$B,БЮДЖЕТ!$P:$P,$D115))))</f>
        <v/>
      </c>
      <c r="G115" s="19" t="str">
        <f>IF($D115="","",IF(E115=1,"",INDEX(БЮДЖЕТ!$X:$X,SUMIFS(БЮДЖЕТ!$B:$B,БЮДЖЕТ!$P:$P,$D115))))</f>
        <v/>
      </c>
      <c r="H115" s="36"/>
      <c r="I115" s="19"/>
      <c r="J115" s="39"/>
      <c r="K115" s="39" t="str">
        <f>IF(J115="","",IF(J115&lt;БЮДЖЕТ!$F$6,БЮДЖЕТ!$F$6,IF(J115&gt;EOMONTH(БЮДЖЕТ!$F$6,0),EOMONTH(БЮДЖЕТ!$F$6,0),J115)))</f>
        <v/>
      </c>
      <c r="L115" s="30">
        <f>IF(OR($I115=операции!$F$8,$I115=операции!$F$10),SUMIFS(р_дни!$J:$J,р_дни!$F:$F,"&gt;="&amp;K115),IF(OR($I115=операции!$F$9,$I115=операции!$F$11),SUMIFS(р_дни!$J:$J,р_дни!$F:$F,"&gt;"&amp;K115),0))</f>
        <v>0</v>
      </c>
      <c r="M115" s="53">
        <f>IF(AND(G115=ФИО!$Q$8,OR(I115=операции!$F$8,I115=операции!$F$10),COUNTIFS(D$10:D114,D115,I$10:I114,операции!$F$8)+COUNTIFS(D$10:D114,D115,I$10:I114,операции!$F$10)&lt;&gt;COUNTIFS(D$10:D114,D115,I$10:I114,операции!$F$9)+COUNTIFS(D$10:D114,D115,I$10:I114,операции!$F$11)),1,IF(AND(G115=ФИО!$Q$8,OR(I115=операции!$F$9,I115=операции!$F$11),COUNTIFS(D$10:D114,D115,I$10:I114,операции!$F$8)+COUNTIFS(D$10:D114,D115,I$10:I114,операции!$F$10)&lt;&gt;COUNTIFS(D$10:D114,D115,I$10:I114,операции!$F$9)+COUNTIFS(D$10:D114,D115,I$10:I114,операции!$F$11)+1),1,IF(AND(G115&lt;&gt;ФИО!$Q$8,G115&lt;&gt;"",OR(I115=операции!$F$8,I115=операции!$F$10),COUNTIFS(D$10:D114,D115,I$10:I114,операции!$F$8)+COUNTIFS(D$10:D114,D115,I$10:I114,операции!$F$10)+1&lt;&gt;COUNTIFS(D$10:D114,D115,I$10:I114,операции!$F$9)+COUNTIFS(D$10:D114,D115,I$10:I114,операции!$F$11)),1,IF(AND(G115&lt;&gt;ФИО!$Q$8,G115&lt;&gt;"",OR(I115=операции!$F$9,I115=операции!$F$11),COUNTIFS(D$10:D114,D115,I$10:I114,операции!$F$8)+COUNTIFS(D$10:D114,D115,I$10:I114,операции!$F$10)&lt;&gt;COUNTIFS(D$10:D114,D115,I$10:I114,операции!$F$9)+COUNTIFS(D$10:D114,D115,I$10:I114,операции!$F$11)),1,0))))</f>
        <v>0</v>
      </c>
      <c r="N115" s="49"/>
      <c r="O115" s="48"/>
      <c r="P115" s="84">
        <f>SUMIFS(БЮДЖЕТ!$V:$V,БЮДЖЕТ!$P:$P,$D115)-IF($N115=операции!$H$11,$O115,0)</f>
        <v>0</v>
      </c>
      <c r="Q115" s="84">
        <f>IF(OR($I115=операции!$F$8,$I115=операции!$F$10),$L115*$P115,IF(OR($I115=операции!$F$9,$I115=операции!$F$11),-$L115*$P115,0))/1000</f>
        <v>0</v>
      </c>
      <c r="R115" s="49"/>
      <c r="S115" s="40"/>
      <c r="T115" s="48">
        <f t="shared" si="10"/>
        <v>0</v>
      </c>
      <c r="U115" s="36"/>
      <c r="V115" s="19"/>
      <c r="W115" s="39"/>
      <c r="X115" s="41"/>
      <c r="Y115" s="36"/>
      <c r="Z115" s="19"/>
      <c r="AA115" s="39"/>
      <c r="AB115" s="41"/>
      <c r="AC115" s="36"/>
      <c r="AD115" s="19"/>
      <c r="AE115" s="39"/>
      <c r="AF115" s="41"/>
      <c r="AG115" s="36"/>
      <c r="AH115" s="1"/>
    </row>
    <row r="116" spans="1:34" x14ac:dyDescent="0.25">
      <c r="A116" s="1"/>
      <c r="B116" s="1"/>
      <c r="C116" s="5" t="str">
        <f t="shared" si="6"/>
        <v/>
      </c>
      <c r="D116" s="19"/>
      <c r="E116" s="22">
        <f>IF(D116="",0,IF(COUNTIF(БЮДЖЕТ!$P:$P,D116)=1,0,1))</f>
        <v>0</v>
      </c>
      <c r="F116" s="19" t="str">
        <f>IF($D116="","",IF(E116=1,"",INDEX(БЮДЖЕТ!$N:$N,SUMIFS(БЮДЖЕТ!$B:$B,БЮДЖЕТ!$P:$P,$D116))))</f>
        <v/>
      </c>
      <c r="G116" s="19" t="str">
        <f>IF($D116="","",IF(E116=1,"",INDEX(БЮДЖЕТ!$X:$X,SUMIFS(БЮДЖЕТ!$B:$B,БЮДЖЕТ!$P:$P,$D116))))</f>
        <v/>
      </c>
      <c r="H116" s="36"/>
      <c r="I116" s="19"/>
      <c r="J116" s="39"/>
      <c r="K116" s="39" t="str">
        <f>IF(J116="","",IF(J116&lt;БЮДЖЕТ!$F$6,БЮДЖЕТ!$F$6,IF(J116&gt;EOMONTH(БЮДЖЕТ!$F$6,0),EOMONTH(БЮДЖЕТ!$F$6,0),J116)))</f>
        <v/>
      </c>
      <c r="L116" s="30">
        <f>IF(OR($I116=операции!$F$8,$I116=операции!$F$10),SUMIFS(р_дни!$J:$J,р_дни!$F:$F,"&gt;="&amp;K116),IF(OR($I116=операции!$F$9,$I116=операции!$F$11),SUMIFS(р_дни!$J:$J,р_дни!$F:$F,"&gt;"&amp;K116),0))</f>
        <v>0</v>
      </c>
      <c r="M116" s="53">
        <f>IF(AND(G116=ФИО!$Q$8,OR(I116=операции!$F$8,I116=операции!$F$10),COUNTIFS(D$10:D115,D116,I$10:I115,операции!$F$8)+COUNTIFS(D$10:D115,D116,I$10:I115,операции!$F$10)&lt;&gt;COUNTIFS(D$10:D115,D116,I$10:I115,операции!$F$9)+COUNTIFS(D$10:D115,D116,I$10:I115,операции!$F$11)),1,IF(AND(G116=ФИО!$Q$8,OR(I116=операции!$F$9,I116=операции!$F$11),COUNTIFS(D$10:D115,D116,I$10:I115,операции!$F$8)+COUNTIFS(D$10:D115,D116,I$10:I115,операции!$F$10)&lt;&gt;COUNTIFS(D$10:D115,D116,I$10:I115,операции!$F$9)+COUNTIFS(D$10:D115,D116,I$10:I115,операции!$F$11)+1),1,IF(AND(G116&lt;&gt;ФИО!$Q$8,G116&lt;&gt;"",OR(I116=операции!$F$8,I116=операции!$F$10),COUNTIFS(D$10:D115,D116,I$10:I115,операции!$F$8)+COUNTIFS(D$10:D115,D116,I$10:I115,операции!$F$10)+1&lt;&gt;COUNTIFS(D$10:D115,D116,I$10:I115,операции!$F$9)+COUNTIFS(D$10:D115,D116,I$10:I115,операции!$F$11)),1,IF(AND(G116&lt;&gt;ФИО!$Q$8,G116&lt;&gt;"",OR(I116=операции!$F$9,I116=операции!$F$11),COUNTIFS(D$10:D115,D116,I$10:I115,операции!$F$8)+COUNTIFS(D$10:D115,D116,I$10:I115,операции!$F$10)&lt;&gt;COUNTIFS(D$10:D115,D116,I$10:I115,операции!$F$9)+COUNTIFS(D$10:D115,D116,I$10:I115,операции!$F$11)),1,0))))</f>
        <v>0</v>
      </c>
      <c r="N116" s="49"/>
      <c r="O116" s="48"/>
      <c r="P116" s="84">
        <f>SUMIFS(БЮДЖЕТ!$V:$V,БЮДЖЕТ!$P:$P,$D116)-IF($N116=операции!$H$11,$O116,0)</f>
        <v>0</v>
      </c>
      <c r="Q116" s="84">
        <f>IF(OR($I116=операции!$F$8,$I116=операции!$F$10),$L116*$P116,IF(OR($I116=операции!$F$9,$I116=операции!$F$11),-$L116*$P116,0))/1000</f>
        <v>0</v>
      </c>
      <c r="R116" s="49"/>
      <c r="S116" s="40"/>
      <c r="T116" s="48">
        <f t="shared" si="10"/>
        <v>0</v>
      </c>
      <c r="U116" s="36"/>
      <c r="V116" s="19"/>
      <c r="W116" s="39"/>
      <c r="X116" s="41"/>
      <c r="Y116" s="36"/>
      <c r="Z116" s="19"/>
      <c r="AA116" s="39"/>
      <c r="AB116" s="41"/>
      <c r="AC116" s="36"/>
      <c r="AD116" s="19"/>
      <c r="AE116" s="39"/>
      <c r="AF116" s="41"/>
      <c r="AG116" s="36"/>
      <c r="AH116" s="1"/>
    </row>
    <row r="117" spans="1:34" x14ac:dyDescent="0.25">
      <c r="A117" s="1"/>
      <c r="B117" s="1"/>
      <c r="C117" s="5" t="str">
        <f t="shared" si="6"/>
        <v/>
      </c>
      <c r="D117" s="19"/>
      <c r="E117" s="22">
        <f>IF(D117="",0,IF(COUNTIF(БЮДЖЕТ!$P:$P,D117)=1,0,1))</f>
        <v>0</v>
      </c>
      <c r="F117" s="19" t="str">
        <f>IF($D117="","",IF(E117=1,"",INDEX(БЮДЖЕТ!$N:$N,SUMIFS(БЮДЖЕТ!$B:$B,БЮДЖЕТ!$P:$P,$D117))))</f>
        <v/>
      </c>
      <c r="G117" s="19" t="str">
        <f>IF($D117="","",IF(E117=1,"",INDEX(БЮДЖЕТ!$X:$X,SUMIFS(БЮДЖЕТ!$B:$B,БЮДЖЕТ!$P:$P,$D117))))</f>
        <v/>
      </c>
      <c r="H117" s="36"/>
      <c r="I117" s="19"/>
      <c r="J117" s="39"/>
      <c r="K117" s="39" t="str">
        <f>IF(J117="","",IF(J117&lt;БЮДЖЕТ!$F$6,БЮДЖЕТ!$F$6,IF(J117&gt;EOMONTH(БЮДЖЕТ!$F$6,0),EOMONTH(БЮДЖЕТ!$F$6,0),J117)))</f>
        <v/>
      </c>
      <c r="L117" s="30">
        <f>IF(OR($I117=операции!$F$8,$I117=операции!$F$10),SUMIFS(р_дни!$J:$J,р_дни!$F:$F,"&gt;="&amp;K117),IF(OR($I117=операции!$F$9,$I117=операции!$F$11),SUMIFS(р_дни!$J:$J,р_дни!$F:$F,"&gt;"&amp;K117),0))</f>
        <v>0</v>
      </c>
      <c r="M117" s="53">
        <f>IF(AND(G117=ФИО!$Q$8,OR(I117=операции!$F$8,I117=операции!$F$10),COUNTIFS(D$10:D116,D117,I$10:I116,операции!$F$8)+COUNTIFS(D$10:D116,D117,I$10:I116,операции!$F$10)&lt;&gt;COUNTIFS(D$10:D116,D117,I$10:I116,операции!$F$9)+COUNTIFS(D$10:D116,D117,I$10:I116,операции!$F$11)),1,IF(AND(G117=ФИО!$Q$8,OR(I117=операции!$F$9,I117=операции!$F$11),COUNTIFS(D$10:D116,D117,I$10:I116,операции!$F$8)+COUNTIFS(D$10:D116,D117,I$10:I116,операции!$F$10)&lt;&gt;COUNTIFS(D$10:D116,D117,I$10:I116,операции!$F$9)+COUNTIFS(D$10:D116,D117,I$10:I116,операции!$F$11)+1),1,IF(AND(G117&lt;&gt;ФИО!$Q$8,G117&lt;&gt;"",OR(I117=операции!$F$8,I117=операции!$F$10),COUNTIFS(D$10:D116,D117,I$10:I116,операции!$F$8)+COUNTIFS(D$10:D116,D117,I$10:I116,операции!$F$10)+1&lt;&gt;COUNTIFS(D$10:D116,D117,I$10:I116,операции!$F$9)+COUNTIFS(D$10:D116,D117,I$10:I116,операции!$F$11)),1,IF(AND(G117&lt;&gt;ФИО!$Q$8,G117&lt;&gt;"",OR(I117=операции!$F$9,I117=операции!$F$11),COUNTIFS(D$10:D116,D117,I$10:I116,операции!$F$8)+COUNTIFS(D$10:D116,D117,I$10:I116,операции!$F$10)&lt;&gt;COUNTIFS(D$10:D116,D117,I$10:I116,операции!$F$9)+COUNTIFS(D$10:D116,D117,I$10:I116,операции!$F$11)),1,0))))</f>
        <v>0</v>
      </c>
      <c r="N117" s="49"/>
      <c r="O117" s="48"/>
      <c r="P117" s="84">
        <f>SUMIFS(БЮДЖЕТ!$V:$V,БЮДЖЕТ!$P:$P,$D117)-IF($N117=операции!$H$11,$O117,0)</f>
        <v>0</v>
      </c>
      <c r="Q117" s="84">
        <f>IF(OR($I117=операции!$F$8,$I117=операции!$F$10),$L117*$P117,IF(OR($I117=операции!$F$9,$I117=операции!$F$11),-$L117*$P117,0))/1000</f>
        <v>0</v>
      </c>
      <c r="R117" s="49"/>
      <c r="S117" s="40"/>
      <c r="T117" s="48">
        <f t="shared" si="10"/>
        <v>0</v>
      </c>
      <c r="U117" s="36"/>
      <c r="V117" s="19"/>
      <c r="W117" s="39"/>
      <c r="X117" s="41"/>
      <c r="Y117" s="36"/>
      <c r="Z117" s="19"/>
      <c r="AA117" s="39"/>
      <c r="AB117" s="41"/>
      <c r="AC117" s="36"/>
      <c r="AD117" s="19"/>
      <c r="AE117" s="39"/>
      <c r="AF117" s="41"/>
      <c r="AG117" s="36"/>
      <c r="AH117" s="1"/>
    </row>
    <row r="118" spans="1:34" x14ac:dyDescent="0.25">
      <c r="A118" s="1"/>
      <c r="B118" s="1"/>
      <c r="C118" s="5" t="str">
        <f t="shared" si="6"/>
        <v/>
      </c>
      <c r="D118" s="19"/>
      <c r="E118" s="22">
        <f>IF(D118="",0,IF(COUNTIF(БЮДЖЕТ!$P:$P,D118)=1,0,1))</f>
        <v>0</v>
      </c>
      <c r="F118" s="19" t="str">
        <f>IF($D118="","",IF(E118=1,"",INDEX(БЮДЖЕТ!$N:$N,SUMIFS(БЮДЖЕТ!$B:$B,БЮДЖЕТ!$P:$P,$D118))))</f>
        <v/>
      </c>
      <c r="G118" s="19" t="str">
        <f>IF($D118="","",IF(E118=1,"",INDEX(БЮДЖЕТ!$X:$X,SUMIFS(БЮДЖЕТ!$B:$B,БЮДЖЕТ!$P:$P,$D118))))</f>
        <v/>
      </c>
      <c r="H118" s="36"/>
      <c r="I118" s="19"/>
      <c r="J118" s="39"/>
      <c r="K118" s="39" t="str">
        <f>IF(J118="","",IF(J118&lt;БЮДЖЕТ!$F$6,БЮДЖЕТ!$F$6,IF(J118&gt;EOMONTH(БЮДЖЕТ!$F$6,0),EOMONTH(БЮДЖЕТ!$F$6,0),J118)))</f>
        <v/>
      </c>
      <c r="L118" s="30">
        <f>IF(OR($I118=операции!$F$8,$I118=операции!$F$10),SUMIFS(р_дни!$J:$J,р_дни!$F:$F,"&gt;="&amp;K118),IF(OR($I118=операции!$F$9,$I118=операции!$F$11),SUMIFS(р_дни!$J:$J,р_дни!$F:$F,"&gt;"&amp;K118),0))</f>
        <v>0</v>
      </c>
      <c r="M118" s="53">
        <f>IF(AND(G118=ФИО!$Q$8,OR(I118=операции!$F$8,I118=операции!$F$10),COUNTIFS(D$10:D117,D118,I$10:I117,операции!$F$8)+COUNTIFS(D$10:D117,D118,I$10:I117,операции!$F$10)&lt;&gt;COUNTIFS(D$10:D117,D118,I$10:I117,операции!$F$9)+COUNTIFS(D$10:D117,D118,I$10:I117,операции!$F$11)),1,IF(AND(G118=ФИО!$Q$8,OR(I118=операции!$F$9,I118=операции!$F$11),COUNTIFS(D$10:D117,D118,I$10:I117,операции!$F$8)+COUNTIFS(D$10:D117,D118,I$10:I117,операции!$F$10)&lt;&gt;COUNTIFS(D$10:D117,D118,I$10:I117,операции!$F$9)+COUNTIFS(D$10:D117,D118,I$10:I117,операции!$F$11)+1),1,IF(AND(G118&lt;&gt;ФИО!$Q$8,G118&lt;&gt;"",OR(I118=операции!$F$8,I118=операции!$F$10),COUNTIFS(D$10:D117,D118,I$10:I117,операции!$F$8)+COUNTIFS(D$10:D117,D118,I$10:I117,операции!$F$10)+1&lt;&gt;COUNTIFS(D$10:D117,D118,I$10:I117,операции!$F$9)+COUNTIFS(D$10:D117,D118,I$10:I117,операции!$F$11)),1,IF(AND(G118&lt;&gt;ФИО!$Q$8,G118&lt;&gt;"",OR(I118=операции!$F$9,I118=операции!$F$11),COUNTIFS(D$10:D117,D118,I$10:I117,операции!$F$8)+COUNTIFS(D$10:D117,D118,I$10:I117,операции!$F$10)&lt;&gt;COUNTIFS(D$10:D117,D118,I$10:I117,операции!$F$9)+COUNTIFS(D$10:D117,D118,I$10:I117,операции!$F$11)),1,0))))</f>
        <v>0</v>
      </c>
      <c r="N118" s="49"/>
      <c r="O118" s="48"/>
      <c r="P118" s="84">
        <f>SUMIFS(БЮДЖЕТ!$V:$V,БЮДЖЕТ!$P:$P,$D118)-IF($N118=операции!$H$11,$O118,0)</f>
        <v>0</v>
      </c>
      <c r="Q118" s="84">
        <f>IF(OR($I118=операции!$F$8,$I118=операции!$F$10),$L118*$P118,IF(OR($I118=операции!$F$9,$I118=операции!$F$11),-$L118*$P118,0))/1000</f>
        <v>0</v>
      </c>
      <c r="R118" s="49"/>
      <c r="S118" s="40"/>
      <c r="T118" s="48">
        <f t="shared" si="10"/>
        <v>0</v>
      </c>
      <c r="U118" s="36"/>
      <c r="V118" s="19"/>
      <c r="W118" s="39"/>
      <c r="X118" s="41"/>
      <c r="Y118" s="36"/>
      <c r="Z118" s="19"/>
      <c r="AA118" s="39"/>
      <c r="AB118" s="41"/>
      <c r="AC118" s="36"/>
      <c r="AD118" s="19"/>
      <c r="AE118" s="39"/>
      <c r="AF118" s="41"/>
      <c r="AG118" s="36"/>
      <c r="AH118" s="1"/>
    </row>
    <row r="119" spans="1:34" x14ac:dyDescent="0.25">
      <c r="A119" s="1"/>
      <c r="B119" s="1"/>
      <c r="C119" s="5" t="str">
        <f t="shared" si="6"/>
        <v/>
      </c>
      <c r="D119" s="19"/>
      <c r="E119" s="22">
        <f>IF(D119="",0,IF(COUNTIF(БЮДЖЕТ!$P:$P,D119)=1,0,1))</f>
        <v>0</v>
      </c>
      <c r="F119" s="19" t="str">
        <f>IF($D119="","",IF(E119=1,"",INDEX(БЮДЖЕТ!$N:$N,SUMIFS(БЮДЖЕТ!$B:$B,БЮДЖЕТ!$P:$P,$D119))))</f>
        <v/>
      </c>
      <c r="G119" s="19" t="str">
        <f>IF($D119="","",IF(E119=1,"",INDEX(БЮДЖЕТ!$X:$X,SUMIFS(БЮДЖЕТ!$B:$B,БЮДЖЕТ!$P:$P,$D119))))</f>
        <v/>
      </c>
      <c r="H119" s="36"/>
      <c r="I119" s="19"/>
      <c r="J119" s="39"/>
      <c r="K119" s="39" t="str">
        <f>IF(J119="","",IF(J119&lt;БЮДЖЕТ!$F$6,БЮДЖЕТ!$F$6,IF(J119&gt;EOMONTH(БЮДЖЕТ!$F$6,0),EOMONTH(БЮДЖЕТ!$F$6,0),J119)))</f>
        <v/>
      </c>
      <c r="L119" s="30">
        <f>IF(OR($I119=операции!$F$8,$I119=операции!$F$10),SUMIFS(р_дни!$J:$J,р_дни!$F:$F,"&gt;="&amp;K119),IF(OR($I119=операции!$F$9,$I119=операции!$F$11),SUMIFS(р_дни!$J:$J,р_дни!$F:$F,"&gt;"&amp;K119),0))</f>
        <v>0</v>
      </c>
      <c r="M119" s="53">
        <f>IF(AND(G119=ФИО!$Q$8,OR(I119=операции!$F$8,I119=операции!$F$10),COUNTIFS(D$10:D118,D119,I$10:I118,операции!$F$8)+COUNTIFS(D$10:D118,D119,I$10:I118,операции!$F$10)&lt;&gt;COUNTIFS(D$10:D118,D119,I$10:I118,операции!$F$9)+COUNTIFS(D$10:D118,D119,I$10:I118,операции!$F$11)),1,IF(AND(G119=ФИО!$Q$8,OR(I119=операции!$F$9,I119=операции!$F$11),COUNTIFS(D$10:D118,D119,I$10:I118,операции!$F$8)+COUNTIFS(D$10:D118,D119,I$10:I118,операции!$F$10)&lt;&gt;COUNTIFS(D$10:D118,D119,I$10:I118,операции!$F$9)+COUNTIFS(D$10:D118,D119,I$10:I118,операции!$F$11)+1),1,IF(AND(G119&lt;&gt;ФИО!$Q$8,G119&lt;&gt;"",OR(I119=операции!$F$8,I119=операции!$F$10),COUNTIFS(D$10:D118,D119,I$10:I118,операции!$F$8)+COUNTIFS(D$10:D118,D119,I$10:I118,операции!$F$10)+1&lt;&gt;COUNTIFS(D$10:D118,D119,I$10:I118,операции!$F$9)+COUNTIFS(D$10:D118,D119,I$10:I118,операции!$F$11)),1,IF(AND(G119&lt;&gt;ФИО!$Q$8,G119&lt;&gt;"",OR(I119=операции!$F$9,I119=операции!$F$11),COUNTIFS(D$10:D118,D119,I$10:I118,операции!$F$8)+COUNTIFS(D$10:D118,D119,I$10:I118,операции!$F$10)&lt;&gt;COUNTIFS(D$10:D118,D119,I$10:I118,операции!$F$9)+COUNTIFS(D$10:D118,D119,I$10:I118,операции!$F$11)),1,0))))</f>
        <v>0</v>
      </c>
      <c r="N119" s="49"/>
      <c r="O119" s="48"/>
      <c r="P119" s="84">
        <f>SUMIFS(БЮДЖЕТ!$V:$V,БЮДЖЕТ!$P:$P,$D119)-IF($N119=операции!$H$11,$O119,0)</f>
        <v>0</v>
      </c>
      <c r="Q119" s="84">
        <f>IF(OR($I119=операции!$F$8,$I119=операции!$F$10),$L119*$P119,IF(OR($I119=операции!$F$9,$I119=операции!$F$11),-$L119*$P119,0))/1000</f>
        <v>0</v>
      </c>
      <c r="R119" s="49"/>
      <c r="S119" s="40"/>
      <c r="T119" s="48">
        <f t="shared" si="10"/>
        <v>0</v>
      </c>
      <c r="U119" s="36"/>
      <c r="V119" s="19"/>
      <c r="W119" s="39"/>
      <c r="X119" s="41"/>
      <c r="Y119" s="36"/>
      <c r="Z119" s="19"/>
      <c r="AA119" s="39"/>
      <c r="AB119" s="41"/>
      <c r="AC119" s="36"/>
      <c r="AD119" s="19"/>
      <c r="AE119" s="39"/>
      <c r="AF119" s="41"/>
      <c r="AG119" s="36"/>
      <c r="AH119" s="1"/>
    </row>
    <row r="120" spans="1:34" x14ac:dyDescent="0.25">
      <c r="A120" s="1"/>
      <c r="B120" s="1"/>
      <c r="C120" s="5" t="str">
        <f t="shared" si="6"/>
        <v/>
      </c>
      <c r="D120" s="19"/>
      <c r="E120" s="22">
        <f>IF(D120="",0,IF(COUNTIF(БЮДЖЕТ!$P:$P,D120)=1,0,1))</f>
        <v>0</v>
      </c>
      <c r="F120" s="19" t="str">
        <f>IF($D120="","",IF(E120=1,"",INDEX(БЮДЖЕТ!$N:$N,SUMIFS(БЮДЖЕТ!$B:$B,БЮДЖЕТ!$P:$P,$D120))))</f>
        <v/>
      </c>
      <c r="G120" s="19" t="str">
        <f>IF($D120="","",IF(E120=1,"",INDEX(БЮДЖЕТ!$X:$X,SUMIFS(БЮДЖЕТ!$B:$B,БЮДЖЕТ!$P:$P,$D120))))</f>
        <v/>
      </c>
      <c r="H120" s="36"/>
      <c r="I120" s="19"/>
      <c r="J120" s="39"/>
      <c r="K120" s="39" t="str">
        <f>IF(J120="","",IF(J120&lt;БЮДЖЕТ!$F$6,БЮДЖЕТ!$F$6,IF(J120&gt;EOMONTH(БЮДЖЕТ!$F$6,0),EOMONTH(БЮДЖЕТ!$F$6,0),J120)))</f>
        <v/>
      </c>
      <c r="L120" s="30">
        <f>IF(OR($I120=операции!$F$8,$I120=операции!$F$10),SUMIFS(р_дни!$J:$J,р_дни!$F:$F,"&gt;="&amp;K120),IF(OR($I120=операции!$F$9,$I120=операции!$F$11),SUMIFS(р_дни!$J:$J,р_дни!$F:$F,"&gt;"&amp;K120),0))</f>
        <v>0</v>
      </c>
      <c r="M120" s="53">
        <f>IF(AND(G120=ФИО!$Q$8,OR(I120=операции!$F$8,I120=операции!$F$10),COUNTIFS(D$10:D119,D120,I$10:I119,операции!$F$8)+COUNTIFS(D$10:D119,D120,I$10:I119,операции!$F$10)&lt;&gt;COUNTIFS(D$10:D119,D120,I$10:I119,операции!$F$9)+COUNTIFS(D$10:D119,D120,I$10:I119,операции!$F$11)),1,IF(AND(G120=ФИО!$Q$8,OR(I120=операции!$F$9,I120=операции!$F$11),COUNTIFS(D$10:D119,D120,I$10:I119,операции!$F$8)+COUNTIFS(D$10:D119,D120,I$10:I119,операции!$F$10)&lt;&gt;COUNTIFS(D$10:D119,D120,I$10:I119,операции!$F$9)+COUNTIFS(D$10:D119,D120,I$10:I119,операции!$F$11)+1),1,IF(AND(G120&lt;&gt;ФИО!$Q$8,G120&lt;&gt;"",OR(I120=операции!$F$8,I120=операции!$F$10),COUNTIFS(D$10:D119,D120,I$10:I119,операции!$F$8)+COUNTIFS(D$10:D119,D120,I$10:I119,операции!$F$10)+1&lt;&gt;COUNTIFS(D$10:D119,D120,I$10:I119,операции!$F$9)+COUNTIFS(D$10:D119,D120,I$10:I119,операции!$F$11)),1,IF(AND(G120&lt;&gt;ФИО!$Q$8,G120&lt;&gt;"",OR(I120=операции!$F$9,I120=операции!$F$11),COUNTIFS(D$10:D119,D120,I$10:I119,операции!$F$8)+COUNTIFS(D$10:D119,D120,I$10:I119,операции!$F$10)&lt;&gt;COUNTIFS(D$10:D119,D120,I$10:I119,операции!$F$9)+COUNTIFS(D$10:D119,D120,I$10:I119,операции!$F$11)),1,0))))</f>
        <v>0</v>
      </c>
      <c r="N120" s="49"/>
      <c r="O120" s="48"/>
      <c r="P120" s="84">
        <f>SUMIFS(БЮДЖЕТ!$V:$V,БЮДЖЕТ!$P:$P,$D120)-IF($N120=операции!$H$11,$O120,0)</f>
        <v>0</v>
      </c>
      <c r="Q120" s="84">
        <f>IF(OR($I120=операции!$F$8,$I120=операции!$F$10),$L120*$P120,IF(OR($I120=операции!$F$9,$I120=операции!$F$11),-$L120*$P120,0))/1000</f>
        <v>0</v>
      </c>
      <c r="R120" s="49"/>
      <c r="S120" s="40"/>
      <c r="T120" s="48">
        <f t="shared" si="10"/>
        <v>0</v>
      </c>
      <c r="U120" s="36"/>
      <c r="V120" s="19"/>
      <c r="W120" s="39"/>
      <c r="X120" s="41"/>
      <c r="Y120" s="36"/>
      <c r="Z120" s="19"/>
      <c r="AA120" s="39"/>
      <c r="AB120" s="41"/>
      <c r="AC120" s="36"/>
      <c r="AD120" s="19"/>
      <c r="AE120" s="39"/>
      <c r="AF120" s="41"/>
      <c r="AG120" s="36"/>
      <c r="AH120" s="1"/>
    </row>
    <row r="121" spans="1:34" x14ac:dyDescent="0.25">
      <c r="A121" s="1"/>
      <c r="B121" s="1"/>
      <c r="C121" s="5" t="str">
        <f t="shared" si="6"/>
        <v/>
      </c>
      <c r="D121" s="19"/>
      <c r="E121" s="22">
        <f>IF(D121="",0,IF(COUNTIF(БЮДЖЕТ!$P:$P,D121)=1,0,1))</f>
        <v>0</v>
      </c>
      <c r="F121" s="19" t="str">
        <f>IF($D121="","",IF(E121=1,"",INDEX(БЮДЖЕТ!$N:$N,SUMIFS(БЮДЖЕТ!$B:$B,БЮДЖЕТ!$P:$P,$D121))))</f>
        <v/>
      </c>
      <c r="G121" s="19" t="str">
        <f>IF($D121="","",IF(E121=1,"",INDEX(БЮДЖЕТ!$X:$X,SUMIFS(БЮДЖЕТ!$B:$B,БЮДЖЕТ!$P:$P,$D121))))</f>
        <v/>
      </c>
      <c r="H121" s="36"/>
      <c r="I121" s="19"/>
      <c r="J121" s="39"/>
      <c r="K121" s="39" t="str">
        <f>IF(J121="","",IF(J121&lt;БЮДЖЕТ!$F$6,БЮДЖЕТ!$F$6,IF(J121&gt;EOMONTH(БЮДЖЕТ!$F$6,0),EOMONTH(БЮДЖЕТ!$F$6,0),J121)))</f>
        <v/>
      </c>
      <c r="L121" s="30">
        <f>IF(OR($I121=операции!$F$8,$I121=операции!$F$10),SUMIFS(р_дни!$J:$J,р_дни!$F:$F,"&gt;="&amp;K121),IF(OR($I121=операции!$F$9,$I121=операции!$F$11),SUMIFS(р_дни!$J:$J,р_дни!$F:$F,"&gt;"&amp;K121),0))</f>
        <v>0</v>
      </c>
      <c r="M121" s="53">
        <f>IF(AND(G121=ФИО!$Q$8,OR(I121=операции!$F$8,I121=операции!$F$10),COUNTIFS(D$10:D120,D121,I$10:I120,операции!$F$8)+COUNTIFS(D$10:D120,D121,I$10:I120,операции!$F$10)&lt;&gt;COUNTIFS(D$10:D120,D121,I$10:I120,операции!$F$9)+COUNTIFS(D$10:D120,D121,I$10:I120,операции!$F$11)),1,IF(AND(G121=ФИО!$Q$8,OR(I121=операции!$F$9,I121=операции!$F$11),COUNTIFS(D$10:D120,D121,I$10:I120,операции!$F$8)+COUNTIFS(D$10:D120,D121,I$10:I120,операции!$F$10)&lt;&gt;COUNTIFS(D$10:D120,D121,I$10:I120,операции!$F$9)+COUNTIFS(D$10:D120,D121,I$10:I120,операции!$F$11)+1),1,IF(AND(G121&lt;&gt;ФИО!$Q$8,G121&lt;&gt;"",OR(I121=операции!$F$8,I121=операции!$F$10),COUNTIFS(D$10:D120,D121,I$10:I120,операции!$F$8)+COUNTIFS(D$10:D120,D121,I$10:I120,операции!$F$10)+1&lt;&gt;COUNTIFS(D$10:D120,D121,I$10:I120,операции!$F$9)+COUNTIFS(D$10:D120,D121,I$10:I120,операции!$F$11)),1,IF(AND(G121&lt;&gt;ФИО!$Q$8,G121&lt;&gt;"",OR(I121=операции!$F$9,I121=операции!$F$11),COUNTIFS(D$10:D120,D121,I$10:I120,операции!$F$8)+COUNTIFS(D$10:D120,D121,I$10:I120,операции!$F$10)&lt;&gt;COUNTIFS(D$10:D120,D121,I$10:I120,операции!$F$9)+COUNTIFS(D$10:D120,D121,I$10:I120,операции!$F$11)),1,0))))</f>
        <v>0</v>
      </c>
      <c r="N121" s="49"/>
      <c r="O121" s="48"/>
      <c r="P121" s="84">
        <f>SUMIFS(БЮДЖЕТ!$V:$V,БЮДЖЕТ!$P:$P,$D121)-IF($N121=операции!$H$11,$O121,0)</f>
        <v>0</v>
      </c>
      <c r="Q121" s="84">
        <f>IF(OR($I121=операции!$F$8,$I121=операции!$F$10),$L121*$P121,IF(OR($I121=операции!$F$9,$I121=операции!$F$11),-$L121*$P121,0))/1000</f>
        <v>0</v>
      </c>
      <c r="R121" s="49"/>
      <c r="S121" s="40"/>
      <c r="T121" s="48">
        <f t="shared" si="10"/>
        <v>0</v>
      </c>
      <c r="U121" s="36"/>
      <c r="V121" s="19"/>
      <c r="W121" s="39"/>
      <c r="X121" s="41"/>
      <c r="Y121" s="36"/>
      <c r="Z121" s="19"/>
      <c r="AA121" s="39"/>
      <c r="AB121" s="41"/>
      <c r="AC121" s="36"/>
      <c r="AD121" s="19"/>
      <c r="AE121" s="39"/>
      <c r="AF121" s="41"/>
      <c r="AG121" s="36"/>
      <c r="AH121" s="1"/>
    </row>
    <row r="122" spans="1:34" x14ac:dyDescent="0.25">
      <c r="A122" s="1"/>
      <c r="B122" s="1"/>
      <c r="C122" s="5" t="str">
        <f t="shared" si="6"/>
        <v/>
      </c>
      <c r="D122" s="19"/>
      <c r="E122" s="22">
        <f>IF(D122="",0,IF(COUNTIF(БЮДЖЕТ!$P:$P,D122)=1,0,1))</f>
        <v>0</v>
      </c>
      <c r="F122" s="19" t="str">
        <f>IF($D122="","",IF(E122=1,"",INDEX(БЮДЖЕТ!$N:$N,SUMIFS(БЮДЖЕТ!$B:$B,БЮДЖЕТ!$P:$P,$D122))))</f>
        <v/>
      </c>
      <c r="G122" s="19" t="str">
        <f>IF($D122="","",IF(E122=1,"",INDEX(БЮДЖЕТ!$X:$X,SUMIFS(БЮДЖЕТ!$B:$B,БЮДЖЕТ!$P:$P,$D122))))</f>
        <v/>
      </c>
      <c r="H122" s="36"/>
      <c r="I122" s="19"/>
      <c r="J122" s="39"/>
      <c r="K122" s="39" t="str">
        <f>IF(J122="","",IF(J122&lt;БЮДЖЕТ!$F$6,БЮДЖЕТ!$F$6,IF(J122&gt;EOMONTH(БЮДЖЕТ!$F$6,0),EOMONTH(БЮДЖЕТ!$F$6,0),J122)))</f>
        <v/>
      </c>
      <c r="L122" s="30">
        <f>IF(OR($I122=операции!$F$8,$I122=операции!$F$10),SUMIFS(р_дни!$J:$J,р_дни!$F:$F,"&gt;="&amp;K122),IF(OR($I122=операции!$F$9,$I122=операции!$F$11),SUMIFS(р_дни!$J:$J,р_дни!$F:$F,"&gt;"&amp;K122),0))</f>
        <v>0</v>
      </c>
      <c r="M122" s="53">
        <f>IF(AND(G122=ФИО!$Q$8,OR(I122=операции!$F$8,I122=операции!$F$10),COUNTIFS(D$10:D121,D122,I$10:I121,операции!$F$8)+COUNTIFS(D$10:D121,D122,I$10:I121,операции!$F$10)&lt;&gt;COUNTIFS(D$10:D121,D122,I$10:I121,операции!$F$9)+COUNTIFS(D$10:D121,D122,I$10:I121,операции!$F$11)),1,IF(AND(G122=ФИО!$Q$8,OR(I122=операции!$F$9,I122=операции!$F$11),COUNTIFS(D$10:D121,D122,I$10:I121,операции!$F$8)+COUNTIFS(D$10:D121,D122,I$10:I121,операции!$F$10)&lt;&gt;COUNTIFS(D$10:D121,D122,I$10:I121,операции!$F$9)+COUNTIFS(D$10:D121,D122,I$10:I121,операции!$F$11)+1),1,IF(AND(G122&lt;&gt;ФИО!$Q$8,G122&lt;&gt;"",OR(I122=операции!$F$8,I122=операции!$F$10),COUNTIFS(D$10:D121,D122,I$10:I121,операции!$F$8)+COUNTIFS(D$10:D121,D122,I$10:I121,операции!$F$10)+1&lt;&gt;COUNTIFS(D$10:D121,D122,I$10:I121,операции!$F$9)+COUNTIFS(D$10:D121,D122,I$10:I121,операции!$F$11)),1,IF(AND(G122&lt;&gt;ФИО!$Q$8,G122&lt;&gt;"",OR(I122=операции!$F$9,I122=операции!$F$11),COUNTIFS(D$10:D121,D122,I$10:I121,операции!$F$8)+COUNTIFS(D$10:D121,D122,I$10:I121,операции!$F$10)&lt;&gt;COUNTIFS(D$10:D121,D122,I$10:I121,операции!$F$9)+COUNTIFS(D$10:D121,D122,I$10:I121,операции!$F$11)),1,0))))</f>
        <v>0</v>
      </c>
      <c r="N122" s="49"/>
      <c r="O122" s="48"/>
      <c r="P122" s="84">
        <f>SUMIFS(БЮДЖЕТ!$V:$V,БЮДЖЕТ!$P:$P,$D122)-IF($N122=операции!$H$11,$O122,0)</f>
        <v>0</v>
      </c>
      <c r="Q122" s="84">
        <f>IF(OR($I122=операции!$F$8,$I122=операции!$F$10),$L122*$P122,IF(OR($I122=операции!$F$9,$I122=операции!$F$11),-$L122*$P122,0))/1000</f>
        <v>0</v>
      </c>
      <c r="R122" s="49"/>
      <c r="S122" s="40"/>
      <c r="T122" s="48">
        <f t="shared" si="10"/>
        <v>0</v>
      </c>
      <c r="U122" s="36"/>
      <c r="V122" s="19"/>
      <c r="W122" s="39"/>
      <c r="X122" s="41"/>
      <c r="Y122" s="36"/>
      <c r="Z122" s="19"/>
      <c r="AA122" s="39"/>
      <c r="AB122" s="41"/>
      <c r="AC122" s="36"/>
      <c r="AD122" s="19"/>
      <c r="AE122" s="39"/>
      <c r="AF122" s="41"/>
      <c r="AG122" s="36"/>
      <c r="AH122" s="1"/>
    </row>
    <row r="123" spans="1:34" x14ac:dyDescent="0.25">
      <c r="A123" s="1"/>
      <c r="B123" s="1"/>
      <c r="C123" s="5" t="str">
        <f t="shared" si="6"/>
        <v/>
      </c>
      <c r="D123" s="19"/>
      <c r="E123" s="22">
        <f>IF(D123="",0,IF(COUNTIF(БЮДЖЕТ!$P:$P,D123)=1,0,1))</f>
        <v>0</v>
      </c>
      <c r="F123" s="19" t="str">
        <f>IF($D123="","",IF(E123=1,"",INDEX(БЮДЖЕТ!$N:$N,SUMIFS(БЮДЖЕТ!$B:$B,БЮДЖЕТ!$P:$P,$D123))))</f>
        <v/>
      </c>
      <c r="G123" s="19" t="str">
        <f>IF($D123="","",IF(E123=1,"",INDEX(БЮДЖЕТ!$X:$X,SUMIFS(БЮДЖЕТ!$B:$B,БЮДЖЕТ!$P:$P,$D123))))</f>
        <v/>
      </c>
      <c r="H123" s="36"/>
      <c r="I123" s="19"/>
      <c r="J123" s="39"/>
      <c r="K123" s="39" t="str">
        <f>IF(J123="","",IF(J123&lt;БЮДЖЕТ!$F$6,БЮДЖЕТ!$F$6,IF(J123&gt;EOMONTH(БЮДЖЕТ!$F$6,0),EOMONTH(БЮДЖЕТ!$F$6,0),J123)))</f>
        <v/>
      </c>
      <c r="L123" s="30">
        <f>IF(OR($I123=операции!$F$8,$I123=операции!$F$10),SUMIFS(р_дни!$J:$J,р_дни!$F:$F,"&gt;="&amp;K123),IF(OR($I123=операции!$F$9,$I123=операции!$F$11),SUMIFS(р_дни!$J:$J,р_дни!$F:$F,"&gt;"&amp;K123),0))</f>
        <v>0</v>
      </c>
      <c r="M123" s="53">
        <f>IF(AND(G123=ФИО!$Q$8,OR(I123=операции!$F$8,I123=операции!$F$10),COUNTIFS(D$10:D122,D123,I$10:I122,операции!$F$8)+COUNTIFS(D$10:D122,D123,I$10:I122,операции!$F$10)&lt;&gt;COUNTIFS(D$10:D122,D123,I$10:I122,операции!$F$9)+COUNTIFS(D$10:D122,D123,I$10:I122,операции!$F$11)),1,IF(AND(G123=ФИО!$Q$8,OR(I123=операции!$F$9,I123=операции!$F$11),COUNTIFS(D$10:D122,D123,I$10:I122,операции!$F$8)+COUNTIFS(D$10:D122,D123,I$10:I122,операции!$F$10)&lt;&gt;COUNTIFS(D$10:D122,D123,I$10:I122,операции!$F$9)+COUNTIFS(D$10:D122,D123,I$10:I122,операции!$F$11)+1),1,IF(AND(G123&lt;&gt;ФИО!$Q$8,G123&lt;&gt;"",OR(I123=операции!$F$8,I123=операции!$F$10),COUNTIFS(D$10:D122,D123,I$10:I122,операции!$F$8)+COUNTIFS(D$10:D122,D123,I$10:I122,операции!$F$10)+1&lt;&gt;COUNTIFS(D$10:D122,D123,I$10:I122,операции!$F$9)+COUNTIFS(D$10:D122,D123,I$10:I122,операции!$F$11)),1,IF(AND(G123&lt;&gt;ФИО!$Q$8,G123&lt;&gt;"",OR(I123=операции!$F$9,I123=операции!$F$11),COUNTIFS(D$10:D122,D123,I$10:I122,операции!$F$8)+COUNTIFS(D$10:D122,D123,I$10:I122,операции!$F$10)&lt;&gt;COUNTIFS(D$10:D122,D123,I$10:I122,операции!$F$9)+COUNTIFS(D$10:D122,D123,I$10:I122,операции!$F$11)),1,0))))</f>
        <v>0</v>
      </c>
      <c r="N123" s="49"/>
      <c r="O123" s="48"/>
      <c r="P123" s="84">
        <f>SUMIFS(БЮДЖЕТ!$V:$V,БЮДЖЕТ!$P:$P,$D123)-IF($N123=операции!$H$11,$O123,0)</f>
        <v>0</v>
      </c>
      <c r="Q123" s="84">
        <f>IF(OR($I123=операции!$F$8,$I123=операции!$F$10),$L123*$P123,IF(OR($I123=операции!$F$9,$I123=операции!$F$11),-$L123*$P123,0))/1000</f>
        <v>0</v>
      </c>
      <c r="R123" s="49"/>
      <c r="S123" s="40"/>
      <c r="T123" s="48">
        <f t="shared" si="10"/>
        <v>0</v>
      </c>
      <c r="U123" s="36"/>
      <c r="V123" s="19"/>
      <c r="W123" s="39"/>
      <c r="X123" s="41"/>
      <c r="Y123" s="36"/>
      <c r="Z123" s="19"/>
      <c r="AA123" s="39"/>
      <c r="AB123" s="41"/>
      <c r="AC123" s="36"/>
      <c r="AD123" s="19"/>
      <c r="AE123" s="39"/>
      <c r="AF123" s="41"/>
      <c r="AG123" s="36"/>
      <c r="AH123" s="1"/>
    </row>
    <row r="124" spans="1:34" x14ac:dyDescent="0.25">
      <c r="A124" s="1"/>
      <c r="B124" s="1"/>
      <c r="C124" s="5" t="str">
        <f t="shared" si="6"/>
        <v/>
      </c>
      <c r="D124" s="19"/>
      <c r="E124" s="22">
        <f>IF(D124="",0,IF(COUNTIF(БЮДЖЕТ!$P:$P,D124)=1,0,1))</f>
        <v>0</v>
      </c>
      <c r="F124" s="19" t="str">
        <f>IF($D124="","",IF(E124=1,"",INDEX(БЮДЖЕТ!$N:$N,SUMIFS(БЮДЖЕТ!$B:$B,БЮДЖЕТ!$P:$P,$D124))))</f>
        <v/>
      </c>
      <c r="G124" s="19" t="str">
        <f>IF($D124="","",IF(E124=1,"",INDEX(БЮДЖЕТ!$X:$X,SUMIFS(БЮДЖЕТ!$B:$B,БЮДЖЕТ!$P:$P,$D124))))</f>
        <v/>
      </c>
      <c r="H124" s="36"/>
      <c r="I124" s="19"/>
      <c r="J124" s="39"/>
      <c r="K124" s="39" t="str">
        <f>IF(J124="","",IF(J124&lt;БЮДЖЕТ!$F$6,БЮДЖЕТ!$F$6,IF(J124&gt;EOMONTH(БЮДЖЕТ!$F$6,0),EOMONTH(БЮДЖЕТ!$F$6,0),J124)))</f>
        <v/>
      </c>
      <c r="L124" s="30">
        <f>IF(OR($I124=операции!$F$8,$I124=операции!$F$10),SUMIFS(р_дни!$J:$J,р_дни!$F:$F,"&gt;="&amp;K124),IF(OR($I124=операции!$F$9,$I124=операции!$F$11),SUMIFS(р_дни!$J:$J,р_дни!$F:$F,"&gt;"&amp;K124),0))</f>
        <v>0</v>
      </c>
      <c r="M124" s="53">
        <f>IF(AND(G124=ФИО!$Q$8,OR(I124=операции!$F$8,I124=операции!$F$10),COUNTIFS(D$10:D123,D124,I$10:I123,операции!$F$8)+COUNTIFS(D$10:D123,D124,I$10:I123,операции!$F$10)&lt;&gt;COUNTIFS(D$10:D123,D124,I$10:I123,операции!$F$9)+COUNTIFS(D$10:D123,D124,I$10:I123,операции!$F$11)),1,IF(AND(G124=ФИО!$Q$8,OR(I124=операции!$F$9,I124=операции!$F$11),COUNTIFS(D$10:D123,D124,I$10:I123,операции!$F$8)+COUNTIFS(D$10:D123,D124,I$10:I123,операции!$F$10)&lt;&gt;COUNTIFS(D$10:D123,D124,I$10:I123,операции!$F$9)+COUNTIFS(D$10:D123,D124,I$10:I123,операции!$F$11)+1),1,IF(AND(G124&lt;&gt;ФИО!$Q$8,G124&lt;&gt;"",OR(I124=операции!$F$8,I124=операции!$F$10),COUNTIFS(D$10:D123,D124,I$10:I123,операции!$F$8)+COUNTIFS(D$10:D123,D124,I$10:I123,операции!$F$10)+1&lt;&gt;COUNTIFS(D$10:D123,D124,I$10:I123,операции!$F$9)+COUNTIFS(D$10:D123,D124,I$10:I123,операции!$F$11)),1,IF(AND(G124&lt;&gt;ФИО!$Q$8,G124&lt;&gt;"",OR(I124=операции!$F$9,I124=операции!$F$11),COUNTIFS(D$10:D123,D124,I$10:I123,операции!$F$8)+COUNTIFS(D$10:D123,D124,I$10:I123,операции!$F$10)&lt;&gt;COUNTIFS(D$10:D123,D124,I$10:I123,операции!$F$9)+COUNTIFS(D$10:D123,D124,I$10:I123,операции!$F$11)),1,0))))</f>
        <v>0</v>
      </c>
      <c r="N124" s="49"/>
      <c r="O124" s="48"/>
      <c r="P124" s="84">
        <f>SUMIFS(БЮДЖЕТ!$V:$V,БЮДЖЕТ!$P:$P,$D124)-IF($N124=операции!$H$11,$O124,0)</f>
        <v>0</v>
      </c>
      <c r="Q124" s="84">
        <f>IF(OR($I124=операции!$F$8,$I124=операции!$F$10),$L124*$P124,IF(OR($I124=операции!$F$9,$I124=операции!$F$11),-$L124*$P124,0))/1000</f>
        <v>0</v>
      </c>
      <c r="R124" s="49"/>
      <c r="S124" s="40"/>
      <c r="T124" s="48">
        <f t="shared" si="10"/>
        <v>0</v>
      </c>
      <c r="U124" s="36"/>
      <c r="V124" s="19"/>
      <c r="W124" s="39"/>
      <c r="X124" s="41"/>
      <c r="Y124" s="36"/>
      <c r="Z124" s="19"/>
      <c r="AA124" s="39"/>
      <c r="AB124" s="41"/>
      <c r="AC124" s="36"/>
      <c r="AD124" s="19"/>
      <c r="AE124" s="39"/>
      <c r="AF124" s="41"/>
      <c r="AG124" s="36"/>
      <c r="AH124" s="1"/>
    </row>
    <row r="125" spans="1:34" x14ac:dyDescent="0.25">
      <c r="A125" s="1"/>
      <c r="B125" s="1"/>
      <c r="C125" s="5" t="str">
        <f t="shared" si="6"/>
        <v/>
      </c>
      <c r="D125" s="19"/>
      <c r="E125" s="22">
        <f>IF(D125="",0,IF(COUNTIF(БЮДЖЕТ!$P:$P,D125)=1,0,1))</f>
        <v>0</v>
      </c>
      <c r="F125" s="19" t="str">
        <f>IF($D125="","",IF(E125=1,"",INDEX(БЮДЖЕТ!$N:$N,SUMIFS(БЮДЖЕТ!$B:$B,БЮДЖЕТ!$P:$P,$D125))))</f>
        <v/>
      </c>
      <c r="G125" s="19" t="str">
        <f>IF($D125="","",IF(E125=1,"",INDEX(БЮДЖЕТ!$X:$X,SUMIFS(БЮДЖЕТ!$B:$B,БЮДЖЕТ!$P:$P,$D125))))</f>
        <v/>
      </c>
      <c r="H125" s="36"/>
      <c r="I125" s="19"/>
      <c r="J125" s="39"/>
      <c r="K125" s="39" t="str">
        <f>IF(J125="","",IF(J125&lt;БЮДЖЕТ!$F$6,БЮДЖЕТ!$F$6,IF(J125&gt;EOMONTH(БЮДЖЕТ!$F$6,0),EOMONTH(БЮДЖЕТ!$F$6,0),J125)))</f>
        <v/>
      </c>
      <c r="L125" s="30">
        <f>IF(OR($I125=операции!$F$8,$I125=операции!$F$10),SUMIFS(р_дни!$J:$J,р_дни!$F:$F,"&gt;="&amp;K125),IF(OR($I125=операции!$F$9,$I125=операции!$F$11),SUMIFS(р_дни!$J:$J,р_дни!$F:$F,"&gt;"&amp;K125),0))</f>
        <v>0</v>
      </c>
      <c r="M125" s="53">
        <f>IF(AND(G125=ФИО!$Q$8,OR(I125=операции!$F$8,I125=операции!$F$10),COUNTIFS(D$10:D124,D125,I$10:I124,операции!$F$8)+COUNTIFS(D$10:D124,D125,I$10:I124,операции!$F$10)&lt;&gt;COUNTIFS(D$10:D124,D125,I$10:I124,операции!$F$9)+COUNTIFS(D$10:D124,D125,I$10:I124,операции!$F$11)),1,IF(AND(G125=ФИО!$Q$8,OR(I125=операции!$F$9,I125=операции!$F$11),COUNTIFS(D$10:D124,D125,I$10:I124,операции!$F$8)+COUNTIFS(D$10:D124,D125,I$10:I124,операции!$F$10)&lt;&gt;COUNTIFS(D$10:D124,D125,I$10:I124,операции!$F$9)+COUNTIFS(D$10:D124,D125,I$10:I124,операции!$F$11)+1),1,IF(AND(G125&lt;&gt;ФИО!$Q$8,G125&lt;&gt;"",OR(I125=операции!$F$8,I125=операции!$F$10),COUNTIFS(D$10:D124,D125,I$10:I124,операции!$F$8)+COUNTIFS(D$10:D124,D125,I$10:I124,операции!$F$10)+1&lt;&gt;COUNTIFS(D$10:D124,D125,I$10:I124,операции!$F$9)+COUNTIFS(D$10:D124,D125,I$10:I124,операции!$F$11)),1,IF(AND(G125&lt;&gt;ФИО!$Q$8,G125&lt;&gt;"",OR(I125=операции!$F$9,I125=операции!$F$11),COUNTIFS(D$10:D124,D125,I$10:I124,операции!$F$8)+COUNTIFS(D$10:D124,D125,I$10:I124,операции!$F$10)&lt;&gt;COUNTIFS(D$10:D124,D125,I$10:I124,операции!$F$9)+COUNTIFS(D$10:D124,D125,I$10:I124,операции!$F$11)),1,0))))</f>
        <v>0</v>
      </c>
      <c r="N125" s="49"/>
      <c r="O125" s="48"/>
      <c r="P125" s="84">
        <f>SUMIFS(БЮДЖЕТ!$V:$V,БЮДЖЕТ!$P:$P,$D125)-IF($N125=операции!$H$11,$O125,0)</f>
        <v>0</v>
      </c>
      <c r="Q125" s="84">
        <f>IF(OR($I125=операции!$F$8,$I125=операции!$F$10),$L125*$P125,IF(OR($I125=операции!$F$9,$I125=операции!$F$11),-$L125*$P125,0))/1000</f>
        <v>0</v>
      </c>
      <c r="R125" s="49"/>
      <c r="S125" s="40"/>
      <c r="T125" s="48">
        <f t="shared" si="10"/>
        <v>0</v>
      </c>
      <c r="U125" s="36"/>
      <c r="V125" s="19"/>
      <c r="W125" s="39"/>
      <c r="X125" s="41"/>
      <c r="Y125" s="36"/>
      <c r="Z125" s="19"/>
      <c r="AA125" s="39"/>
      <c r="AB125" s="41"/>
      <c r="AC125" s="36"/>
      <c r="AD125" s="19"/>
      <c r="AE125" s="39"/>
      <c r="AF125" s="41"/>
      <c r="AG125" s="36"/>
      <c r="AH125" s="1"/>
    </row>
    <row r="126" spans="1:34" x14ac:dyDescent="0.25">
      <c r="A126" s="1"/>
      <c r="B126" s="1"/>
      <c r="C126" s="5" t="str">
        <f t="shared" si="6"/>
        <v/>
      </c>
      <c r="D126" s="19"/>
      <c r="E126" s="22">
        <f>IF(D126="",0,IF(COUNTIF(БЮДЖЕТ!$P:$P,D126)=1,0,1))</f>
        <v>0</v>
      </c>
      <c r="F126" s="19" t="str">
        <f>IF($D126="","",IF(E126=1,"",INDEX(БЮДЖЕТ!$N:$N,SUMIFS(БЮДЖЕТ!$B:$B,БЮДЖЕТ!$P:$P,$D126))))</f>
        <v/>
      </c>
      <c r="G126" s="19" t="str">
        <f>IF($D126="","",IF(E126=1,"",INDEX(БЮДЖЕТ!$X:$X,SUMIFS(БЮДЖЕТ!$B:$B,БЮДЖЕТ!$P:$P,$D126))))</f>
        <v/>
      </c>
      <c r="H126" s="36"/>
      <c r="I126" s="19"/>
      <c r="J126" s="39"/>
      <c r="K126" s="39" t="str">
        <f>IF(J126="","",IF(J126&lt;БЮДЖЕТ!$F$6,БЮДЖЕТ!$F$6,IF(J126&gt;EOMONTH(БЮДЖЕТ!$F$6,0),EOMONTH(БЮДЖЕТ!$F$6,0),J126)))</f>
        <v/>
      </c>
      <c r="L126" s="30">
        <f>IF(OR($I126=операции!$F$8,$I126=операции!$F$10),SUMIFS(р_дни!$J:$J,р_дни!$F:$F,"&gt;="&amp;K126),IF(OR($I126=операции!$F$9,$I126=операции!$F$11),SUMIFS(р_дни!$J:$J,р_дни!$F:$F,"&gt;"&amp;K126),0))</f>
        <v>0</v>
      </c>
      <c r="M126" s="53">
        <f>IF(AND(G126=ФИО!$Q$8,OR(I126=операции!$F$8,I126=операции!$F$10),COUNTIFS(D$10:D125,D126,I$10:I125,операции!$F$8)+COUNTIFS(D$10:D125,D126,I$10:I125,операции!$F$10)&lt;&gt;COUNTIFS(D$10:D125,D126,I$10:I125,операции!$F$9)+COUNTIFS(D$10:D125,D126,I$10:I125,операции!$F$11)),1,IF(AND(G126=ФИО!$Q$8,OR(I126=операции!$F$9,I126=операции!$F$11),COUNTIFS(D$10:D125,D126,I$10:I125,операции!$F$8)+COUNTIFS(D$10:D125,D126,I$10:I125,операции!$F$10)&lt;&gt;COUNTIFS(D$10:D125,D126,I$10:I125,операции!$F$9)+COUNTIFS(D$10:D125,D126,I$10:I125,операции!$F$11)+1),1,IF(AND(G126&lt;&gt;ФИО!$Q$8,G126&lt;&gt;"",OR(I126=операции!$F$8,I126=операции!$F$10),COUNTIFS(D$10:D125,D126,I$10:I125,операции!$F$8)+COUNTIFS(D$10:D125,D126,I$10:I125,операции!$F$10)+1&lt;&gt;COUNTIFS(D$10:D125,D126,I$10:I125,операции!$F$9)+COUNTIFS(D$10:D125,D126,I$10:I125,операции!$F$11)),1,IF(AND(G126&lt;&gt;ФИО!$Q$8,G126&lt;&gt;"",OR(I126=операции!$F$9,I126=операции!$F$11),COUNTIFS(D$10:D125,D126,I$10:I125,операции!$F$8)+COUNTIFS(D$10:D125,D126,I$10:I125,операции!$F$10)&lt;&gt;COUNTIFS(D$10:D125,D126,I$10:I125,операции!$F$9)+COUNTIFS(D$10:D125,D126,I$10:I125,операции!$F$11)),1,0))))</f>
        <v>0</v>
      </c>
      <c r="N126" s="49"/>
      <c r="O126" s="48"/>
      <c r="P126" s="84">
        <f>SUMIFS(БЮДЖЕТ!$V:$V,БЮДЖЕТ!$P:$P,$D126)-IF($N126=операции!$H$11,$O126,0)</f>
        <v>0</v>
      </c>
      <c r="Q126" s="84">
        <f>IF(OR($I126=операции!$F$8,$I126=операции!$F$10),$L126*$P126,IF(OR($I126=операции!$F$9,$I126=операции!$F$11),-$L126*$P126,0))/1000</f>
        <v>0</v>
      </c>
      <c r="R126" s="49"/>
      <c r="S126" s="40"/>
      <c r="T126" s="48">
        <f t="shared" si="10"/>
        <v>0</v>
      </c>
      <c r="U126" s="36"/>
      <c r="V126" s="19"/>
      <c r="W126" s="39"/>
      <c r="X126" s="41"/>
      <c r="Y126" s="36"/>
      <c r="Z126" s="19"/>
      <c r="AA126" s="39"/>
      <c r="AB126" s="41"/>
      <c r="AC126" s="36"/>
      <c r="AD126" s="19"/>
      <c r="AE126" s="39"/>
      <c r="AF126" s="41"/>
      <c r="AG126" s="36"/>
      <c r="AH126" s="1"/>
    </row>
    <row r="127" spans="1:34" x14ac:dyDescent="0.25">
      <c r="A127" s="1"/>
      <c r="B127" s="1"/>
      <c r="C127" s="5" t="str">
        <f t="shared" si="6"/>
        <v/>
      </c>
      <c r="D127" s="19"/>
      <c r="E127" s="22">
        <f>IF(D127="",0,IF(COUNTIF(БЮДЖЕТ!$P:$P,D127)=1,0,1))</f>
        <v>0</v>
      </c>
      <c r="F127" s="19" t="str">
        <f>IF($D127="","",IF(E127=1,"",INDEX(БЮДЖЕТ!$N:$N,SUMIFS(БЮДЖЕТ!$B:$B,БЮДЖЕТ!$P:$P,$D127))))</f>
        <v/>
      </c>
      <c r="G127" s="19" t="str">
        <f>IF($D127="","",IF(E127=1,"",INDEX(БЮДЖЕТ!$X:$X,SUMIFS(БЮДЖЕТ!$B:$B,БЮДЖЕТ!$P:$P,$D127))))</f>
        <v/>
      </c>
      <c r="H127" s="36"/>
      <c r="I127" s="19"/>
      <c r="J127" s="39"/>
      <c r="K127" s="39" t="str">
        <f>IF(J127="","",IF(J127&lt;БЮДЖЕТ!$F$6,БЮДЖЕТ!$F$6,IF(J127&gt;EOMONTH(БЮДЖЕТ!$F$6,0),EOMONTH(БЮДЖЕТ!$F$6,0),J127)))</f>
        <v/>
      </c>
      <c r="L127" s="30">
        <f>IF(OR($I127=операции!$F$8,$I127=операции!$F$10),SUMIFS(р_дни!$J:$J,р_дни!$F:$F,"&gt;="&amp;K127),IF(OR($I127=операции!$F$9,$I127=операции!$F$11),SUMIFS(р_дни!$J:$J,р_дни!$F:$F,"&gt;"&amp;K127),0))</f>
        <v>0</v>
      </c>
      <c r="M127" s="53">
        <f>IF(AND(G127=ФИО!$Q$8,OR(I127=операции!$F$8,I127=операции!$F$10),COUNTIFS(D$10:D126,D127,I$10:I126,операции!$F$8)+COUNTIFS(D$10:D126,D127,I$10:I126,операции!$F$10)&lt;&gt;COUNTIFS(D$10:D126,D127,I$10:I126,операции!$F$9)+COUNTIFS(D$10:D126,D127,I$10:I126,операции!$F$11)),1,IF(AND(G127=ФИО!$Q$8,OR(I127=операции!$F$9,I127=операции!$F$11),COUNTIFS(D$10:D126,D127,I$10:I126,операции!$F$8)+COUNTIFS(D$10:D126,D127,I$10:I126,операции!$F$10)&lt;&gt;COUNTIFS(D$10:D126,D127,I$10:I126,операции!$F$9)+COUNTIFS(D$10:D126,D127,I$10:I126,операции!$F$11)+1),1,IF(AND(G127&lt;&gt;ФИО!$Q$8,G127&lt;&gt;"",OR(I127=операции!$F$8,I127=операции!$F$10),COUNTIFS(D$10:D126,D127,I$10:I126,операции!$F$8)+COUNTIFS(D$10:D126,D127,I$10:I126,операции!$F$10)+1&lt;&gt;COUNTIFS(D$10:D126,D127,I$10:I126,операции!$F$9)+COUNTIFS(D$10:D126,D127,I$10:I126,операции!$F$11)),1,IF(AND(G127&lt;&gt;ФИО!$Q$8,G127&lt;&gt;"",OR(I127=операции!$F$9,I127=операции!$F$11),COUNTIFS(D$10:D126,D127,I$10:I126,операции!$F$8)+COUNTIFS(D$10:D126,D127,I$10:I126,операции!$F$10)&lt;&gt;COUNTIFS(D$10:D126,D127,I$10:I126,операции!$F$9)+COUNTIFS(D$10:D126,D127,I$10:I126,операции!$F$11)),1,0))))</f>
        <v>0</v>
      </c>
      <c r="N127" s="49"/>
      <c r="O127" s="48"/>
      <c r="P127" s="84">
        <f>SUMIFS(БЮДЖЕТ!$V:$V,БЮДЖЕТ!$P:$P,$D127)-IF($N127=операции!$H$11,$O127,0)</f>
        <v>0</v>
      </c>
      <c r="Q127" s="84">
        <f>IF(OR($I127=операции!$F$8,$I127=операции!$F$10),$L127*$P127,IF(OR($I127=операции!$F$9,$I127=операции!$F$11),-$L127*$P127,0))/1000</f>
        <v>0</v>
      </c>
      <c r="R127" s="49"/>
      <c r="S127" s="40"/>
      <c r="T127" s="48">
        <f t="shared" si="10"/>
        <v>0</v>
      </c>
      <c r="U127" s="36"/>
      <c r="V127" s="19"/>
      <c r="W127" s="39"/>
      <c r="X127" s="41"/>
      <c r="Y127" s="36"/>
      <c r="Z127" s="19"/>
      <c r="AA127" s="39"/>
      <c r="AB127" s="41"/>
      <c r="AC127" s="36"/>
      <c r="AD127" s="19"/>
      <c r="AE127" s="39"/>
      <c r="AF127" s="41"/>
      <c r="AG127" s="36"/>
      <c r="AH127" s="1"/>
    </row>
    <row r="128" spans="1:34" x14ac:dyDescent="0.25">
      <c r="A128" s="1"/>
      <c r="B128" s="1"/>
      <c r="C128" s="5" t="str">
        <f t="shared" si="6"/>
        <v/>
      </c>
      <c r="D128" s="19"/>
      <c r="E128" s="22">
        <f>IF(D128="",0,IF(COUNTIF(БЮДЖЕТ!$P:$P,D128)=1,0,1))</f>
        <v>0</v>
      </c>
      <c r="F128" s="19" t="str">
        <f>IF($D128="","",IF(E128=1,"",INDEX(БЮДЖЕТ!$N:$N,SUMIFS(БЮДЖЕТ!$B:$B,БЮДЖЕТ!$P:$P,$D128))))</f>
        <v/>
      </c>
      <c r="G128" s="19" t="str">
        <f>IF($D128="","",IF(E128=1,"",INDEX(БЮДЖЕТ!$X:$X,SUMIFS(БЮДЖЕТ!$B:$B,БЮДЖЕТ!$P:$P,$D128))))</f>
        <v/>
      </c>
      <c r="H128" s="36"/>
      <c r="I128" s="19"/>
      <c r="J128" s="39"/>
      <c r="K128" s="39" t="str">
        <f>IF(J128="","",IF(J128&lt;БЮДЖЕТ!$F$6,БЮДЖЕТ!$F$6,IF(J128&gt;EOMONTH(БЮДЖЕТ!$F$6,0),EOMONTH(БЮДЖЕТ!$F$6,0),J128)))</f>
        <v/>
      </c>
      <c r="L128" s="30">
        <f>IF(OR($I128=операции!$F$8,$I128=операции!$F$10),SUMIFS(р_дни!$J:$J,р_дни!$F:$F,"&gt;="&amp;K128),IF(OR($I128=операции!$F$9,$I128=операции!$F$11),SUMIFS(р_дни!$J:$J,р_дни!$F:$F,"&gt;"&amp;K128),0))</f>
        <v>0</v>
      </c>
      <c r="M128" s="53">
        <f>IF(AND(G128=ФИО!$Q$8,OR(I128=операции!$F$8,I128=операции!$F$10),COUNTIFS(D$10:D127,D128,I$10:I127,операции!$F$8)+COUNTIFS(D$10:D127,D128,I$10:I127,операции!$F$10)&lt;&gt;COUNTIFS(D$10:D127,D128,I$10:I127,операции!$F$9)+COUNTIFS(D$10:D127,D128,I$10:I127,операции!$F$11)),1,IF(AND(G128=ФИО!$Q$8,OR(I128=операции!$F$9,I128=операции!$F$11),COUNTIFS(D$10:D127,D128,I$10:I127,операции!$F$8)+COUNTIFS(D$10:D127,D128,I$10:I127,операции!$F$10)&lt;&gt;COUNTIFS(D$10:D127,D128,I$10:I127,операции!$F$9)+COUNTIFS(D$10:D127,D128,I$10:I127,операции!$F$11)+1),1,IF(AND(G128&lt;&gt;ФИО!$Q$8,G128&lt;&gt;"",OR(I128=операции!$F$8,I128=операции!$F$10),COUNTIFS(D$10:D127,D128,I$10:I127,операции!$F$8)+COUNTIFS(D$10:D127,D128,I$10:I127,операции!$F$10)+1&lt;&gt;COUNTIFS(D$10:D127,D128,I$10:I127,операции!$F$9)+COUNTIFS(D$10:D127,D128,I$10:I127,операции!$F$11)),1,IF(AND(G128&lt;&gt;ФИО!$Q$8,G128&lt;&gt;"",OR(I128=операции!$F$9,I128=операции!$F$11),COUNTIFS(D$10:D127,D128,I$10:I127,операции!$F$8)+COUNTIFS(D$10:D127,D128,I$10:I127,операции!$F$10)&lt;&gt;COUNTIFS(D$10:D127,D128,I$10:I127,операции!$F$9)+COUNTIFS(D$10:D127,D128,I$10:I127,операции!$F$11)),1,0))))</f>
        <v>0</v>
      </c>
      <c r="N128" s="49"/>
      <c r="O128" s="48"/>
      <c r="P128" s="84">
        <f>SUMIFS(БЮДЖЕТ!$V:$V,БЮДЖЕТ!$P:$P,$D128)-IF($N128=операции!$H$11,$O128,0)</f>
        <v>0</v>
      </c>
      <c r="Q128" s="84">
        <f>IF(OR($I128=операции!$F$8,$I128=операции!$F$10),$L128*$P128,IF(OR($I128=операции!$F$9,$I128=операции!$F$11),-$L128*$P128,0))/1000</f>
        <v>0</v>
      </c>
      <c r="R128" s="49"/>
      <c r="S128" s="40"/>
      <c r="T128" s="48">
        <f t="shared" si="10"/>
        <v>0</v>
      </c>
      <c r="U128" s="36"/>
      <c r="V128" s="19"/>
      <c r="W128" s="39"/>
      <c r="X128" s="41"/>
      <c r="Y128" s="36"/>
      <c r="Z128" s="19"/>
      <c r="AA128" s="39"/>
      <c r="AB128" s="41"/>
      <c r="AC128" s="36"/>
      <c r="AD128" s="19"/>
      <c r="AE128" s="39"/>
      <c r="AF128" s="41"/>
      <c r="AG128" s="36"/>
      <c r="AH128" s="1"/>
    </row>
    <row r="129" spans="1:34" x14ac:dyDescent="0.25">
      <c r="A129" s="1"/>
      <c r="B129" s="1"/>
      <c r="C129" s="5" t="str">
        <f t="shared" si="6"/>
        <v/>
      </c>
      <c r="D129" s="19"/>
      <c r="E129" s="22">
        <f>IF(D129="",0,IF(COUNTIF(БЮДЖЕТ!$P:$P,D129)=1,0,1))</f>
        <v>0</v>
      </c>
      <c r="F129" s="19" t="str">
        <f>IF($D129="","",IF(E129=1,"",INDEX(БЮДЖЕТ!$N:$N,SUMIFS(БЮДЖЕТ!$B:$B,БЮДЖЕТ!$P:$P,$D129))))</f>
        <v/>
      </c>
      <c r="G129" s="19" t="str">
        <f>IF($D129="","",IF(E129=1,"",INDEX(БЮДЖЕТ!$X:$X,SUMIFS(БЮДЖЕТ!$B:$B,БЮДЖЕТ!$P:$P,$D129))))</f>
        <v/>
      </c>
      <c r="H129" s="36"/>
      <c r="I129" s="19"/>
      <c r="J129" s="39"/>
      <c r="K129" s="39" t="str">
        <f>IF(J129="","",IF(J129&lt;БЮДЖЕТ!$F$6,БЮДЖЕТ!$F$6,IF(J129&gt;EOMONTH(БЮДЖЕТ!$F$6,0),EOMONTH(БЮДЖЕТ!$F$6,0),J129)))</f>
        <v/>
      </c>
      <c r="L129" s="30">
        <f>IF(OR($I129=операции!$F$8,$I129=операции!$F$10),SUMIFS(р_дни!$J:$J,р_дни!$F:$F,"&gt;="&amp;K129),IF(OR($I129=операции!$F$9,$I129=операции!$F$11),SUMIFS(р_дни!$J:$J,р_дни!$F:$F,"&gt;"&amp;K129),0))</f>
        <v>0</v>
      </c>
      <c r="M129" s="53">
        <f>IF(AND(G129=ФИО!$Q$8,OR(I129=операции!$F$8,I129=операции!$F$10),COUNTIFS(D$10:D128,D129,I$10:I128,операции!$F$8)+COUNTIFS(D$10:D128,D129,I$10:I128,операции!$F$10)&lt;&gt;COUNTIFS(D$10:D128,D129,I$10:I128,операции!$F$9)+COUNTIFS(D$10:D128,D129,I$10:I128,операции!$F$11)),1,IF(AND(G129=ФИО!$Q$8,OR(I129=операции!$F$9,I129=операции!$F$11),COUNTIFS(D$10:D128,D129,I$10:I128,операции!$F$8)+COUNTIFS(D$10:D128,D129,I$10:I128,операции!$F$10)&lt;&gt;COUNTIFS(D$10:D128,D129,I$10:I128,операции!$F$9)+COUNTIFS(D$10:D128,D129,I$10:I128,операции!$F$11)+1),1,IF(AND(G129&lt;&gt;ФИО!$Q$8,G129&lt;&gt;"",OR(I129=операции!$F$8,I129=операции!$F$10),COUNTIFS(D$10:D128,D129,I$10:I128,операции!$F$8)+COUNTIFS(D$10:D128,D129,I$10:I128,операции!$F$10)+1&lt;&gt;COUNTIFS(D$10:D128,D129,I$10:I128,операции!$F$9)+COUNTIFS(D$10:D128,D129,I$10:I128,операции!$F$11)),1,IF(AND(G129&lt;&gt;ФИО!$Q$8,G129&lt;&gt;"",OR(I129=операции!$F$9,I129=операции!$F$11),COUNTIFS(D$10:D128,D129,I$10:I128,операции!$F$8)+COUNTIFS(D$10:D128,D129,I$10:I128,операции!$F$10)&lt;&gt;COUNTIFS(D$10:D128,D129,I$10:I128,операции!$F$9)+COUNTIFS(D$10:D128,D129,I$10:I128,операции!$F$11)),1,0))))</f>
        <v>0</v>
      </c>
      <c r="N129" s="49"/>
      <c r="O129" s="48"/>
      <c r="P129" s="84">
        <f>SUMIFS(БЮДЖЕТ!$V:$V,БЮДЖЕТ!$P:$P,$D129)-IF($N129=операции!$H$11,$O129,0)</f>
        <v>0</v>
      </c>
      <c r="Q129" s="84">
        <f>IF(OR($I129=операции!$F$8,$I129=операции!$F$10),$L129*$P129,IF(OR($I129=операции!$F$9,$I129=операции!$F$11),-$L129*$P129,0))/1000</f>
        <v>0</v>
      </c>
      <c r="R129" s="49"/>
      <c r="S129" s="40"/>
      <c r="T129" s="48">
        <f t="shared" si="10"/>
        <v>0</v>
      </c>
      <c r="U129" s="36"/>
      <c r="V129" s="19"/>
      <c r="W129" s="39"/>
      <c r="X129" s="41"/>
      <c r="Y129" s="36"/>
      <c r="Z129" s="19"/>
      <c r="AA129" s="39"/>
      <c r="AB129" s="41"/>
      <c r="AC129" s="36"/>
      <c r="AD129" s="19"/>
      <c r="AE129" s="39"/>
      <c r="AF129" s="41"/>
      <c r="AG129" s="36"/>
      <c r="AH129" s="1"/>
    </row>
    <row r="130" spans="1:34" x14ac:dyDescent="0.25">
      <c r="A130" s="1"/>
      <c r="B130" s="1"/>
      <c r="C130" s="5" t="str">
        <f t="shared" si="6"/>
        <v/>
      </c>
      <c r="D130" s="19"/>
      <c r="E130" s="22">
        <f>IF(D130="",0,IF(COUNTIF(БЮДЖЕТ!$P:$P,D130)=1,0,1))</f>
        <v>0</v>
      </c>
      <c r="F130" s="19" t="str">
        <f>IF($D130="","",IF(E130=1,"",INDEX(БЮДЖЕТ!$N:$N,SUMIFS(БЮДЖЕТ!$B:$B,БЮДЖЕТ!$P:$P,$D130))))</f>
        <v/>
      </c>
      <c r="G130" s="19" t="str">
        <f>IF($D130="","",IF(E130=1,"",INDEX(БЮДЖЕТ!$X:$X,SUMIFS(БЮДЖЕТ!$B:$B,БЮДЖЕТ!$P:$P,$D130))))</f>
        <v/>
      </c>
      <c r="H130" s="36"/>
      <c r="I130" s="19"/>
      <c r="J130" s="39"/>
      <c r="K130" s="39" t="str">
        <f>IF(J130="","",IF(J130&lt;БЮДЖЕТ!$F$6,БЮДЖЕТ!$F$6,IF(J130&gt;EOMONTH(БЮДЖЕТ!$F$6,0),EOMONTH(БЮДЖЕТ!$F$6,0),J130)))</f>
        <v/>
      </c>
      <c r="L130" s="30">
        <f>IF(OR($I130=операции!$F$8,$I130=операции!$F$10),SUMIFS(р_дни!$J:$J,р_дни!$F:$F,"&gt;="&amp;K130),IF(OR($I130=операции!$F$9,$I130=операции!$F$11),SUMIFS(р_дни!$J:$J,р_дни!$F:$F,"&gt;"&amp;K130),0))</f>
        <v>0</v>
      </c>
      <c r="M130" s="53">
        <f>IF(AND(G130=ФИО!$Q$8,OR(I130=операции!$F$8,I130=операции!$F$10),COUNTIFS(D$10:D129,D130,I$10:I129,операции!$F$8)+COUNTIFS(D$10:D129,D130,I$10:I129,операции!$F$10)&lt;&gt;COUNTIFS(D$10:D129,D130,I$10:I129,операции!$F$9)+COUNTIFS(D$10:D129,D130,I$10:I129,операции!$F$11)),1,IF(AND(G130=ФИО!$Q$8,OR(I130=операции!$F$9,I130=операции!$F$11),COUNTIFS(D$10:D129,D130,I$10:I129,операции!$F$8)+COUNTIFS(D$10:D129,D130,I$10:I129,операции!$F$10)&lt;&gt;COUNTIFS(D$10:D129,D130,I$10:I129,операции!$F$9)+COUNTIFS(D$10:D129,D130,I$10:I129,операции!$F$11)+1),1,IF(AND(G130&lt;&gt;ФИО!$Q$8,G130&lt;&gt;"",OR(I130=операции!$F$8,I130=операции!$F$10),COUNTIFS(D$10:D129,D130,I$10:I129,операции!$F$8)+COUNTIFS(D$10:D129,D130,I$10:I129,операции!$F$10)+1&lt;&gt;COUNTIFS(D$10:D129,D130,I$10:I129,операции!$F$9)+COUNTIFS(D$10:D129,D130,I$10:I129,операции!$F$11)),1,IF(AND(G130&lt;&gt;ФИО!$Q$8,G130&lt;&gt;"",OR(I130=операции!$F$9,I130=операции!$F$11),COUNTIFS(D$10:D129,D130,I$10:I129,операции!$F$8)+COUNTIFS(D$10:D129,D130,I$10:I129,операции!$F$10)&lt;&gt;COUNTIFS(D$10:D129,D130,I$10:I129,операции!$F$9)+COUNTIFS(D$10:D129,D130,I$10:I129,операции!$F$11)),1,0))))</f>
        <v>0</v>
      </c>
      <c r="N130" s="49"/>
      <c r="O130" s="48"/>
      <c r="P130" s="84">
        <f>SUMIFS(БЮДЖЕТ!$V:$V,БЮДЖЕТ!$P:$P,$D130)-IF($N130=операции!$H$11,$O130,0)</f>
        <v>0</v>
      </c>
      <c r="Q130" s="84">
        <f>IF(OR($I130=операции!$F$8,$I130=операции!$F$10),$L130*$P130,IF(OR($I130=операции!$F$9,$I130=операции!$F$11),-$L130*$P130,0))/1000</f>
        <v>0</v>
      </c>
      <c r="R130" s="49"/>
      <c r="S130" s="40"/>
      <c r="T130" s="48">
        <f t="shared" si="10"/>
        <v>0</v>
      </c>
      <c r="U130" s="36"/>
      <c r="V130" s="19"/>
      <c r="W130" s="39"/>
      <c r="X130" s="41"/>
      <c r="Y130" s="36"/>
      <c r="Z130" s="19"/>
      <c r="AA130" s="39"/>
      <c r="AB130" s="41"/>
      <c r="AC130" s="36"/>
      <c r="AD130" s="19"/>
      <c r="AE130" s="39"/>
      <c r="AF130" s="41"/>
      <c r="AG130" s="36"/>
      <c r="AH130" s="1"/>
    </row>
    <row r="131" spans="1:34" x14ac:dyDescent="0.25">
      <c r="A131" s="1"/>
      <c r="B131" s="1"/>
      <c r="C131" s="5" t="str">
        <f t="shared" si="6"/>
        <v/>
      </c>
      <c r="D131" s="19"/>
      <c r="E131" s="22">
        <f>IF(D131="",0,IF(COUNTIF(БЮДЖЕТ!$P:$P,D131)=1,0,1))</f>
        <v>0</v>
      </c>
      <c r="F131" s="19" t="str">
        <f>IF($D131="","",IF(E131=1,"",INDEX(БЮДЖЕТ!$N:$N,SUMIFS(БЮДЖЕТ!$B:$B,БЮДЖЕТ!$P:$P,$D131))))</f>
        <v/>
      </c>
      <c r="G131" s="19" t="str">
        <f>IF($D131="","",IF(E131=1,"",INDEX(БЮДЖЕТ!$X:$X,SUMIFS(БЮДЖЕТ!$B:$B,БЮДЖЕТ!$P:$P,$D131))))</f>
        <v/>
      </c>
      <c r="H131" s="36"/>
      <c r="I131" s="19"/>
      <c r="J131" s="39"/>
      <c r="K131" s="39" t="str">
        <f>IF(J131="","",IF(J131&lt;БЮДЖЕТ!$F$6,БЮДЖЕТ!$F$6,IF(J131&gt;EOMONTH(БЮДЖЕТ!$F$6,0),EOMONTH(БЮДЖЕТ!$F$6,0),J131)))</f>
        <v/>
      </c>
      <c r="L131" s="30">
        <f>IF(OR($I131=операции!$F$8,$I131=операции!$F$10),SUMIFS(р_дни!$J:$J,р_дни!$F:$F,"&gt;="&amp;K131),IF(OR($I131=операции!$F$9,$I131=операции!$F$11),SUMIFS(р_дни!$J:$J,р_дни!$F:$F,"&gt;"&amp;K131),0))</f>
        <v>0</v>
      </c>
      <c r="M131" s="53">
        <f>IF(AND(G131=ФИО!$Q$8,OR(I131=операции!$F$8,I131=операции!$F$10),COUNTIFS(D$10:D130,D131,I$10:I130,операции!$F$8)+COUNTIFS(D$10:D130,D131,I$10:I130,операции!$F$10)&lt;&gt;COUNTIFS(D$10:D130,D131,I$10:I130,операции!$F$9)+COUNTIFS(D$10:D130,D131,I$10:I130,операции!$F$11)),1,IF(AND(G131=ФИО!$Q$8,OR(I131=операции!$F$9,I131=операции!$F$11),COUNTIFS(D$10:D130,D131,I$10:I130,операции!$F$8)+COUNTIFS(D$10:D130,D131,I$10:I130,операции!$F$10)&lt;&gt;COUNTIFS(D$10:D130,D131,I$10:I130,операции!$F$9)+COUNTIFS(D$10:D130,D131,I$10:I130,операции!$F$11)+1),1,IF(AND(G131&lt;&gt;ФИО!$Q$8,G131&lt;&gt;"",OR(I131=операции!$F$8,I131=операции!$F$10),COUNTIFS(D$10:D130,D131,I$10:I130,операции!$F$8)+COUNTIFS(D$10:D130,D131,I$10:I130,операции!$F$10)+1&lt;&gt;COUNTIFS(D$10:D130,D131,I$10:I130,операции!$F$9)+COUNTIFS(D$10:D130,D131,I$10:I130,операции!$F$11)),1,IF(AND(G131&lt;&gt;ФИО!$Q$8,G131&lt;&gt;"",OR(I131=операции!$F$9,I131=операции!$F$11),COUNTIFS(D$10:D130,D131,I$10:I130,операции!$F$8)+COUNTIFS(D$10:D130,D131,I$10:I130,операции!$F$10)&lt;&gt;COUNTIFS(D$10:D130,D131,I$10:I130,операции!$F$9)+COUNTIFS(D$10:D130,D131,I$10:I130,операции!$F$11)),1,0))))</f>
        <v>0</v>
      </c>
      <c r="N131" s="49"/>
      <c r="O131" s="48"/>
      <c r="P131" s="84">
        <f>SUMIFS(БЮДЖЕТ!$V:$V,БЮДЖЕТ!$P:$P,$D131)-IF($N131=операции!$H$11,$O131,0)</f>
        <v>0</v>
      </c>
      <c r="Q131" s="84">
        <f>IF(OR($I131=операции!$F$8,$I131=операции!$F$10),$L131*$P131,IF(OR($I131=операции!$F$9,$I131=операции!$F$11),-$L131*$P131,0))/1000</f>
        <v>0</v>
      </c>
      <c r="R131" s="49"/>
      <c r="S131" s="40"/>
      <c r="T131" s="48">
        <f t="shared" si="10"/>
        <v>0</v>
      </c>
      <c r="U131" s="36"/>
      <c r="V131" s="19"/>
      <c r="W131" s="39"/>
      <c r="X131" s="41"/>
      <c r="Y131" s="36"/>
      <c r="Z131" s="19"/>
      <c r="AA131" s="39"/>
      <c r="AB131" s="41"/>
      <c r="AC131" s="36"/>
      <c r="AD131" s="19"/>
      <c r="AE131" s="39"/>
      <c r="AF131" s="41"/>
      <c r="AG131" s="36"/>
      <c r="AH131" s="1"/>
    </row>
    <row r="132" spans="1:34" x14ac:dyDescent="0.25">
      <c r="A132" s="1"/>
      <c r="B132" s="1"/>
      <c r="C132" s="5" t="str">
        <f t="shared" si="6"/>
        <v/>
      </c>
      <c r="D132" s="19"/>
      <c r="E132" s="22">
        <f>IF(D132="",0,IF(COUNTIF(БЮДЖЕТ!$P:$P,D132)=1,0,1))</f>
        <v>0</v>
      </c>
      <c r="F132" s="19" t="str">
        <f>IF($D132="","",IF(E132=1,"",INDEX(БЮДЖЕТ!$N:$N,SUMIFS(БЮДЖЕТ!$B:$B,БЮДЖЕТ!$P:$P,$D132))))</f>
        <v/>
      </c>
      <c r="G132" s="19" t="str">
        <f>IF($D132="","",IF(E132=1,"",INDEX(БЮДЖЕТ!$X:$X,SUMIFS(БЮДЖЕТ!$B:$B,БЮДЖЕТ!$P:$P,$D132))))</f>
        <v/>
      </c>
      <c r="H132" s="36"/>
      <c r="I132" s="19"/>
      <c r="J132" s="39"/>
      <c r="K132" s="39" t="str">
        <f>IF(J132="","",IF(J132&lt;БЮДЖЕТ!$F$6,БЮДЖЕТ!$F$6,IF(J132&gt;EOMONTH(БЮДЖЕТ!$F$6,0),EOMONTH(БЮДЖЕТ!$F$6,0),J132)))</f>
        <v/>
      </c>
      <c r="L132" s="30">
        <f>IF(OR($I132=операции!$F$8,$I132=операции!$F$10),SUMIFS(р_дни!$J:$J,р_дни!$F:$F,"&gt;="&amp;K132),IF(OR($I132=операции!$F$9,$I132=операции!$F$11),SUMIFS(р_дни!$J:$J,р_дни!$F:$F,"&gt;"&amp;K132),0))</f>
        <v>0</v>
      </c>
      <c r="M132" s="53">
        <f>IF(AND(G132=ФИО!$Q$8,OR(I132=операции!$F$8,I132=операции!$F$10),COUNTIFS(D$10:D131,D132,I$10:I131,операции!$F$8)+COUNTIFS(D$10:D131,D132,I$10:I131,операции!$F$10)&lt;&gt;COUNTIFS(D$10:D131,D132,I$10:I131,операции!$F$9)+COUNTIFS(D$10:D131,D132,I$10:I131,операции!$F$11)),1,IF(AND(G132=ФИО!$Q$8,OR(I132=операции!$F$9,I132=операции!$F$11),COUNTIFS(D$10:D131,D132,I$10:I131,операции!$F$8)+COUNTIFS(D$10:D131,D132,I$10:I131,операции!$F$10)&lt;&gt;COUNTIFS(D$10:D131,D132,I$10:I131,операции!$F$9)+COUNTIFS(D$10:D131,D132,I$10:I131,операции!$F$11)+1),1,IF(AND(G132&lt;&gt;ФИО!$Q$8,G132&lt;&gt;"",OR(I132=операции!$F$8,I132=операции!$F$10),COUNTIFS(D$10:D131,D132,I$10:I131,операции!$F$8)+COUNTIFS(D$10:D131,D132,I$10:I131,операции!$F$10)+1&lt;&gt;COUNTIFS(D$10:D131,D132,I$10:I131,операции!$F$9)+COUNTIFS(D$10:D131,D132,I$10:I131,операции!$F$11)),1,IF(AND(G132&lt;&gt;ФИО!$Q$8,G132&lt;&gt;"",OR(I132=операции!$F$9,I132=операции!$F$11),COUNTIFS(D$10:D131,D132,I$10:I131,операции!$F$8)+COUNTIFS(D$10:D131,D132,I$10:I131,операции!$F$10)&lt;&gt;COUNTIFS(D$10:D131,D132,I$10:I131,операции!$F$9)+COUNTIFS(D$10:D131,D132,I$10:I131,операции!$F$11)),1,0))))</f>
        <v>0</v>
      </c>
      <c r="N132" s="49"/>
      <c r="O132" s="48"/>
      <c r="P132" s="84">
        <f>SUMIFS(БЮДЖЕТ!$V:$V,БЮДЖЕТ!$P:$P,$D132)-IF($N132=операции!$H$11,$O132,0)</f>
        <v>0</v>
      </c>
      <c r="Q132" s="84">
        <f>IF(OR($I132=операции!$F$8,$I132=операции!$F$10),$L132*$P132,IF(OR($I132=операции!$F$9,$I132=операции!$F$11),-$L132*$P132,0))/1000</f>
        <v>0</v>
      </c>
      <c r="R132" s="49"/>
      <c r="S132" s="40"/>
      <c r="T132" s="48">
        <f t="shared" si="10"/>
        <v>0</v>
      </c>
      <c r="U132" s="36"/>
      <c r="V132" s="19"/>
      <c r="W132" s="39"/>
      <c r="X132" s="41"/>
      <c r="Y132" s="36"/>
      <c r="Z132" s="19"/>
      <c r="AA132" s="39"/>
      <c r="AB132" s="41"/>
      <c r="AC132" s="36"/>
      <c r="AD132" s="19"/>
      <c r="AE132" s="39"/>
      <c r="AF132" s="41"/>
      <c r="AG132" s="36"/>
      <c r="AH132" s="1"/>
    </row>
    <row r="133" spans="1:34" x14ac:dyDescent="0.25">
      <c r="A133" s="1"/>
      <c r="B133" s="1"/>
      <c r="C133" s="5" t="str">
        <f t="shared" si="6"/>
        <v/>
      </c>
      <c r="D133" s="19"/>
      <c r="E133" s="22">
        <f>IF(D133="",0,IF(COUNTIF(БЮДЖЕТ!$P:$P,D133)=1,0,1))</f>
        <v>0</v>
      </c>
      <c r="F133" s="19" t="str">
        <f>IF($D133="","",IF(E133=1,"",INDEX(БЮДЖЕТ!$N:$N,SUMIFS(БЮДЖЕТ!$B:$B,БЮДЖЕТ!$P:$P,$D133))))</f>
        <v/>
      </c>
      <c r="G133" s="19" t="str">
        <f>IF($D133="","",IF(E133=1,"",INDEX(БЮДЖЕТ!$X:$X,SUMIFS(БЮДЖЕТ!$B:$B,БЮДЖЕТ!$P:$P,$D133))))</f>
        <v/>
      </c>
      <c r="H133" s="36"/>
      <c r="I133" s="19"/>
      <c r="J133" s="39"/>
      <c r="K133" s="39" t="str">
        <f>IF(J133="","",IF(J133&lt;БЮДЖЕТ!$F$6,БЮДЖЕТ!$F$6,IF(J133&gt;EOMONTH(БЮДЖЕТ!$F$6,0),EOMONTH(БЮДЖЕТ!$F$6,0),J133)))</f>
        <v/>
      </c>
      <c r="L133" s="30">
        <f>IF(OR($I133=операции!$F$8,$I133=операции!$F$10),SUMIFS(р_дни!$J:$J,р_дни!$F:$F,"&gt;="&amp;K133),IF(OR($I133=операции!$F$9,$I133=операции!$F$11),SUMIFS(р_дни!$J:$J,р_дни!$F:$F,"&gt;"&amp;K133),0))</f>
        <v>0</v>
      </c>
      <c r="M133" s="53">
        <f>IF(AND(G133=ФИО!$Q$8,OR(I133=операции!$F$8,I133=операции!$F$10),COUNTIFS(D$10:D132,D133,I$10:I132,операции!$F$8)+COUNTIFS(D$10:D132,D133,I$10:I132,операции!$F$10)&lt;&gt;COUNTIFS(D$10:D132,D133,I$10:I132,операции!$F$9)+COUNTIFS(D$10:D132,D133,I$10:I132,операции!$F$11)),1,IF(AND(G133=ФИО!$Q$8,OR(I133=операции!$F$9,I133=операции!$F$11),COUNTIFS(D$10:D132,D133,I$10:I132,операции!$F$8)+COUNTIFS(D$10:D132,D133,I$10:I132,операции!$F$10)&lt;&gt;COUNTIFS(D$10:D132,D133,I$10:I132,операции!$F$9)+COUNTIFS(D$10:D132,D133,I$10:I132,операции!$F$11)+1),1,IF(AND(G133&lt;&gt;ФИО!$Q$8,G133&lt;&gt;"",OR(I133=операции!$F$8,I133=операции!$F$10),COUNTIFS(D$10:D132,D133,I$10:I132,операции!$F$8)+COUNTIFS(D$10:D132,D133,I$10:I132,операции!$F$10)+1&lt;&gt;COUNTIFS(D$10:D132,D133,I$10:I132,операции!$F$9)+COUNTIFS(D$10:D132,D133,I$10:I132,операции!$F$11)),1,IF(AND(G133&lt;&gt;ФИО!$Q$8,G133&lt;&gt;"",OR(I133=операции!$F$9,I133=операции!$F$11),COUNTIFS(D$10:D132,D133,I$10:I132,операции!$F$8)+COUNTIFS(D$10:D132,D133,I$10:I132,операции!$F$10)&lt;&gt;COUNTIFS(D$10:D132,D133,I$10:I132,операции!$F$9)+COUNTIFS(D$10:D132,D133,I$10:I132,операции!$F$11)),1,0))))</f>
        <v>0</v>
      </c>
      <c r="N133" s="49"/>
      <c r="O133" s="48"/>
      <c r="P133" s="84">
        <f>SUMIFS(БЮДЖЕТ!$V:$V,БЮДЖЕТ!$P:$P,$D133)-IF($N133=операции!$H$11,$O133,0)</f>
        <v>0</v>
      </c>
      <c r="Q133" s="84">
        <f>IF(OR($I133=операции!$F$8,$I133=операции!$F$10),$L133*$P133,IF(OR($I133=операции!$F$9,$I133=операции!$F$11),-$L133*$P133,0))/1000</f>
        <v>0</v>
      </c>
      <c r="R133" s="49"/>
      <c r="S133" s="40"/>
      <c r="T133" s="48">
        <f t="shared" si="10"/>
        <v>0</v>
      </c>
      <c r="U133" s="36"/>
      <c r="V133" s="19"/>
      <c r="W133" s="39"/>
      <c r="X133" s="41"/>
      <c r="Y133" s="36"/>
      <c r="Z133" s="19"/>
      <c r="AA133" s="39"/>
      <c r="AB133" s="41"/>
      <c r="AC133" s="36"/>
      <c r="AD133" s="19"/>
      <c r="AE133" s="39"/>
      <c r="AF133" s="41"/>
      <c r="AG133" s="36"/>
      <c r="AH133" s="1"/>
    </row>
    <row r="134" spans="1:34" x14ac:dyDescent="0.25">
      <c r="A134" s="1"/>
      <c r="B134" s="1"/>
      <c r="C134" s="5" t="str">
        <f t="shared" si="6"/>
        <v/>
      </c>
      <c r="D134" s="19"/>
      <c r="E134" s="22">
        <f>IF(D134="",0,IF(COUNTIF(БЮДЖЕТ!$P:$P,D134)=1,0,1))</f>
        <v>0</v>
      </c>
      <c r="F134" s="19" t="str">
        <f>IF($D134="","",IF(E134=1,"",INDEX(БЮДЖЕТ!$N:$N,SUMIFS(БЮДЖЕТ!$B:$B,БЮДЖЕТ!$P:$P,$D134))))</f>
        <v/>
      </c>
      <c r="G134" s="19" t="str">
        <f>IF($D134="","",IF(E134=1,"",INDEX(БЮДЖЕТ!$X:$X,SUMIFS(БЮДЖЕТ!$B:$B,БЮДЖЕТ!$P:$P,$D134))))</f>
        <v/>
      </c>
      <c r="H134" s="36"/>
      <c r="I134" s="19"/>
      <c r="J134" s="39"/>
      <c r="K134" s="39" t="str">
        <f>IF(J134="","",IF(J134&lt;БЮДЖЕТ!$F$6,БЮДЖЕТ!$F$6,IF(J134&gt;EOMONTH(БЮДЖЕТ!$F$6,0),EOMONTH(БЮДЖЕТ!$F$6,0),J134)))</f>
        <v/>
      </c>
      <c r="L134" s="30">
        <f>IF(OR($I134=операции!$F$8,$I134=операции!$F$10),SUMIFS(р_дни!$J:$J,р_дни!$F:$F,"&gt;="&amp;K134),IF(OR($I134=операции!$F$9,$I134=операции!$F$11),SUMIFS(р_дни!$J:$J,р_дни!$F:$F,"&gt;"&amp;K134),0))</f>
        <v>0</v>
      </c>
      <c r="M134" s="53">
        <f>IF(AND(G134=ФИО!$Q$8,OR(I134=операции!$F$8,I134=операции!$F$10),COUNTIFS(D$10:D133,D134,I$10:I133,операции!$F$8)+COUNTIFS(D$10:D133,D134,I$10:I133,операции!$F$10)&lt;&gt;COUNTIFS(D$10:D133,D134,I$10:I133,операции!$F$9)+COUNTIFS(D$10:D133,D134,I$10:I133,операции!$F$11)),1,IF(AND(G134=ФИО!$Q$8,OR(I134=операции!$F$9,I134=операции!$F$11),COUNTIFS(D$10:D133,D134,I$10:I133,операции!$F$8)+COUNTIFS(D$10:D133,D134,I$10:I133,операции!$F$10)&lt;&gt;COUNTIFS(D$10:D133,D134,I$10:I133,операции!$F$9)+COUNTIFS(D$10:D133,D134,I$10:I133,операции!$F$11)+1),1,IF(AND(G134&lt;&gt;ФИО!$Q$8,G134&lt;&gt;"",OR(I134=операции!$F$8,I134=операции!$F$10),COUNTIFS(D$10:D133,D134,I$10:I133,операции!$F$8)+COUNTIFS(D$10:D133,D134,I$10:I133,операции!$F$10)+1&lt;&gt;COUNTIFS(D$10:D133,D134,I$10:I133,операции!$F$9)+COUNTIFS(D$10:D133,D134,I$10:I133,операции!$F$11)),1,IF(AND(G134&lt;&gt;ФИО!$Q$8,G134&lt;&gt;"",OR(I134=операции!$F$9,I134=операции!$F$11),COUNTIFS(D$10:D133,D134,I$10:I133,операции!$F$8)+COUNTIFS(D$10:D133,D134,I$10:I133,операции!$F$10)&lt;&gt;COUNTIFS(D$10:D133,D134,I$10:I133,операции!$F$9)+COUNTIFS(D$10:D133,D134,I$10:I133,операции!$F$11)),1,0))))</f>
        <v>0</v>
      </c>
      <c r="N134" s="49"/>
      <c r="O134" s="48"/>
      <c r="P134" s="84">
        <f>SUMIFS(БЮДЖЕТ!$V:$V,БЮДЖЕТ!$P:$P,$D134)-IF($N134=операции!$H$11,$O134,0)</f>
        <v>0</v>
      </c>
      <c r="Q134" s="84">
        <f>IF(OR($I134=операции!$F$8,$I134=операции!$F$10),$L134*$P134,IF(OR($I134=операции!$F$9,$I134=операции!$F$11),-$L134*$P134,0))/1000</f>
        <v>0</v>
      </c>
      <c r="R134" s="49"/>
      <c r="S134" s="40"/>
      <c r="T134" s="48">
        <f t="shared" si="10"/>
        <v>0</v>
      </c>
      <c r="U134" s="36"/>
      <c r="V134" s="19"/>
      <c r="W134" s="39"/>
      <c r="X134" s="41"/>
      <c r="Y134" s="36"/>
      <c r="Z134" s="19"/>
      <c r="AA134" s="39"/>
      <c r="AB134" s="41"/>
      <c r="AC134" s="36"/>
      <c r="AD134" s="19"/>
      <c r="AE134" s="39"/>
      <c r="AF134" s="41"/>
      <c r="AG134" s="36"/>
      <c r="AH134" s="1"/>
    </row>
    <row r="135" spans="1:34" x14ac:dyDescent="0.25">
      <c r="A135" s="1"/>
      <c r="B135" s="1"/>
      <c r="C135" s="5" t="str">
        <f t="shared" si="6"/>
        <v/>
      </c>
      <c r="D135" s="19"/>
      <c r="E135" s="22">
        <f>IF(D135="",0,IF(COUNTIF(БЮДЖЕТ!$P:$P,D135)=1,0,1))</f>
        <v>0</v>
      </c>
      <c r="F135" s="19" t="str">
        <f>IF($D135="","",IF(E135=1,"",INDEX(БЮДЖЕТ!$N:$N,SUMIFS(БЮДЖЕТ!$B:$B,БЮДЖЕТ!$P:$P,$D135))))</f>
        <v/>
      </c>
      <c r="G135" s="19" t="str">
        <f>IF($D135="","",IF(E135=1,"",INDEX(БЮДЖЕТ!$X:$X,SUMIFS(БЮДЖЕТ!$B:$B,БЮДЖЕТ!$P:$P,$D135))))</f>
        <v/>
      </c>
      <c r="H135" s="36"/>
      <c r="I135" s="19"/>
      <c r="J135" s="39"/>
      <c r="K135" s="39" t="str">
        <f>IF(J135="","",IF(J135&lt;БЮДЖЕТ!$F$6,БЮДЖЕТ!$F$6,IF(J135&gt;EOMONTH(БЮДЖЕТ!$F$6,0),EOMONTH(БЮДЖЕТ!$F$6,0),J135)))</f>
        <v/>
      </c>
      <c r="L135" s="30">
        <f>IF(OR($I135=операции!$F$8,$I135=операции!$F$10),SUMIFS(р_дни!$J:$J,р_дни!$F:$F,"&gt;="&amp;K135),IF(OR($I135=операции!$F$9,$I135=операции!$F$11),SUMIFS(р_дни!$J:$J,р_дни!$F:$F,"&gt;"&amp;K135),0))</f>
        <v>0</v>
      </c>
      <c r="M135" s="53">
        <f>IF(AND(G135=ФИО!$Q$8,OR(I135=операции!$F$8,I135=операции!$F$10),COUNTIFS(D$10:D134,D135,I$10:I134,операции!$F$8)+COUNTIFS(D$10:D134,D135,I$10:I134,операции!$F$10)&lt;&gt;COUNTIFS(D$10:D134,D135,I$10:I134,операции!$F$9)+COUNTIFS(D$10:D134,D135,I$10:I134,операции!$F$11)),1,IF(AND(G135=ФИО!$Q$8,OR(I135=операции!$F$9,I135=операции!$F$11),COUNTIFS(D$10:D134,D135,I$10:I134,операции!$F$8)+COUNTIFS(D$10:D134,D135,I$10:I134,операции!$F$10)&lt;&gt;COUNTIFS(D$10:D134,D135,I$10:I134,операции!$F$9)+COUNTIFS(D$10:D134,D135,I$10:I134,операции!$F$11)+1),1,IF(AND(G135&lt;&gt;ФИО!$Q$8,G135&lt;&gt;"",OR(I135=операции!$F$8,I135=операции!$F$10),COUNTIFS(D$10:D134,D135,I$10:I134,операции!$F$8)+COUNTIFS(D$10:D134,D135,I$10:I134,операции!$F$10)+1&lt;&gt;COUNTIFS(D$10:D134,D135,I$10:I134,операции!$F$9)+COUNTIFS(D$10:D134,D135,I$10:I134,операции!$F$11)),1,IF(AND(G135&lt;&gt;ФИО!$Q$8,G135&lt;&gt;"",OR(I135=операции!$F$9,I135=операции!$F$11),COUNTIFS(D$10:D134,D135,I$10:I134,операции!$F$8)+COUNTIFS(D$10:D134,D135,I$10:I134,операции!$F$10)&lt;&gt;COUNTIFS(D$10:D134,D135,I$10:I134,операции!$F$9)+COUNTIFS(D$10:D134,D135,I$10:I134,операции!$F$11)),1,0))))</f>
        <v>0</v>
      </c>
      <c r="N135" s="49"/>
      <c r="O135" s="48"/>
      <c r="P135" s="84">
        <f>SUMIFS(БЮДЖЕТ!$V:$V,БЮДЖЕТ!$P:$P,$D135)-IF($N135=операции!$H$11,$O135,0)</f>
        <v>0</v>
      </c>
      <c r="Q135" s="84">
        <f>IF(OR($I135=операции!$F$8,$I135=операции!$F$10),$L135*$P135,IF(OR($I135=операции!$F$9,$I135=операции!$F$11),-$L135*$P135,0))/1000</f>
        <v>0</v>
      </c>
      <c r="R135" s="49"/>
      <c r="S135" s="40"/>
      <c r="T135" s="48">
        <f t="shared" si="10"/>
        <v>0</v>
      </c>
      <c r="U135" s="36"/>
      <c r="V135" s="19"/>
      <c r="W135" s="39"/>
      <c r="X135" s="41"/>
      <c r="Y135" s="36"/>
      <c r="Z135" s="19"/>
      <c r="AA135" s="39"/>
      <c r="AB135" s="41"/>
      <c r="AC135" s="36"/>
      <c r="AD135" s="19"/>
      <c r="AE135" s="39"/>
      <c r="AF135" s="41"/>
      <c r="AG135" s="36"/>
      <c r="AH135" s="1"/>
    </row>
    <row r="136" spans="1:34" x14ac:dyDescent="0.25">
      <c r="A136" s="1"/>
      <c r="B136" s="1"/>
      <c r="C136" s="5" t="str">
        <f t="shared" si="6"/>
        <v/>
      </c>
      <c r="D136" s="19"/>
      <c r="E136" s="22">
        <f>IF(D136="",0,IF(COUNTIF(БЮДЖЕТ!$P:$P,D136)=1,0,1))</f>
        <v>0</v>
      </c>
      <c r="F136" s="19" t="str">
        <f>IF($D136="","",IF(E136=1,"",INDEX(БЮДЖЕТ!$N:$N,SUMIFS(БЮДЖЕТ!$B:$B,БЮДЖЕТ!$P:$P,$D136))))</f>
        <v/>
      </c>
      <c r="G136" s="19" t="str">
        <f>IF($D136="","",IF(E136=1,"",INDEX(БЮДЖЕТ!$X:$X,SUMIFS(БЮДЖЕТ!$B:$B,БЮДЖЕТ!$P:$P,$D136))))</f>
        <v/>
      </c>
      <c r="H136" s="36"/>
      <c r="I136" s="19"/>
      <c r="J136" s="39"/>
      <c r="K136" s="39" t="str">
        <f>IF(J136="","",IF(J136&lt;БЮДЖЕТ!$F$6,БЮДЖЕТ!$F$6,IF(J136&gt;EOMONTH(БЮДЖЕТ!$F$6,0),EOMONTH(БЮДЖЕТ!$F$6,0),J136)))</f>
        <v/>
      </c>
      <c r="L136" s="30">
        <f>IF(OR($I136=операции!$F$8,$I136=операции!$F$10),SUMIFS(р_дни!$J:$J,р_дни!$F:$F,"&gt;="&amp;K136),IF(OR($I136=операции!$F$9,$I136=операции!$F$11),SUMIFS(р_дни!$J:$J,р_дни!$F:$F,"&gt;"&amp;K136),0))</f>
        <v>0</v>
      </c>
      <c r="M136" s="53">
        <f>IF(AND(G136=ФИО!$Q$8,OR(I136=операции!$F$8,I136=операции!$F$10),COUNTIFS(D$10:D135,D136,I$10:I135,операции!$F$8)+COUNTIFS(D$10:D135,D136,I$10:I135,операции!$F$10)&lt;&gt;COUNTIFS(D$10:D135,D136,I$10:I135,операции!$F$9)+COUNTIFS(D$10:D135,D136,I$10:I135,операции!$F$11)),1,IF(AND(G136=ФИО!$Q$8,OR(I136=операции!$F$9,I136=операции!$F$11),COUNTIFS(D$10:D135,D136,I$10:I135,операции!$F$8)+COUNTIFS(D$10:D135,D136,I$10:I135,операции!$F$10)&lt;&gt;COUNTIFS(D$10:D135,D136,I$10:I135,операции!$F$9)+COUNTIFS(D$10:D135,D136,I$10:I135,операции!$F$11)+1),1,IF(AND(G136&lt;&gt;ФИО!$Q$8,G136&lt;&gt;"",OR(I136=операции!$F$8,I136=операции!$F$10),COUNTIFS(D$10:D135,D136,I$10:I135,операции!$F$8)+COUNTIFS(D$10:D135,D136,I$10:I135,операции!$F$10)+1&lt;&gt;COUNTIFS(D$10:D135,D136,I$10:I135,операции!$F$9)+COUNTIFS(D$10:D135,D136,I$10:I135,операции!$F$11)),1,IF(AND(G136&lt;&gt;ФИО!$Q$8,G136&lt;&gt;"",OR(I136=операции!$F$9,I136=операции!$F$11),COUNTIFS(D$10:D135,D136,I$10:I135,операции!$F$8)+COUNTIFS(D$10:D135,D136,I$10:I135,операции!$F$10)&lt;&gt;COUNTIFS(D$10:D135,D136,I$10:I135,операции!$F$9)+COUNTIFS(D$10:D135,D136,I$10:I135,операции!$F$11)),1,0))))</f>
        <v>0</v>
      </c>
      <c r="N136" s="49"/>
      <c r="O136" s="48"/>
      <c r="P136" s="84">
        <f>SUMIFS(БЮДЖЕТ!$V:$V,БЮДЖЕТ!$P:$P,$D136)-IF($N136=операции!$H$11,$O136,0)</f>
        <v>0</v>
      </c>
      <c r="Q136" s="84">
        <f>IF(OR($I136=операции!$F$8,$I136=операции!$F$10),$L136*$P136,IF(OR($I136=операции!$F$9,$I136=операции!$F$11),-$L136*$P136,0))/1000</f>
        <v>0</v>
      </c>
      <c r="R136" s="49"/>
      <c r="S136" s="40"/>
      <c r="T136" s="48">
        <f t="shared" si="10"/>
        <v>0</v>
      </c>
      <c r="U136" s="36"/>
      <c r="V136" s="19"/>
      <c r="W136" s="39"/>
      <c r="X136" s="41"/>
      <c r="Y136" s="36"/>
      <c r="Z136" s="19"/>
      <c r="AA136" s="39"/>
      <c r="AB136" s="41"/>
      <c r="AC136" s="36"/>
      <c r="AD136" s="19"/>
      <c r="AE136" s="39"/>
      <c r="AF136" s="41"/>
      <c r="AG136" s="36"/>
      <c r="AH136" s="1"/>
    </row>
    <row r="137" spans="1:34" x14ac:dyDescent="0.25">
      <c r="A137" s="1"/>
      <c r="B137" s="1"/>
      <c r="C137" s="5" t="str">
        <f t="shared" si="6"/>
        <v/>
      </c>
      <c r="D137" s="19"/>
      <c r="E137" s="22">
        <f>IF(D137="",0,IF(COUNTIF(БЮДЖЕТ!$P:$P,D137)=1,0,1))</f>
        <v>0</v>
      </c>
      <c r="F137" s="19" t="str">
        <f>IF($D137="","",IF(E137=1,"",INDEX(БЮДЖЕТ!$N:$N,SUMIFS(БЮДЖЕТ!$B:$B,БЮДЖЕТ!$P:$P,$D137))))</f>
        <v/>
      </c>
      <c r="G137" s="19" t="str">
        <f>IF($D137="","",IF(E137=1,"",INDEX(БЮДЖЕТ!$X:$X,SUMIFS(БЮДЖЕТ!$B:$B,БЮДЖЕТ!$P:$P,$D137))))</f>
        <v/>
      </c>
      <c r="H137" s="36"/>
      <c r="I137" s="19"/>
      <c r="J137" s="39"/>
      <c r="K137" s="39" t="str">
        <f>IF(J137="","",IF(J137&lt;БЮДЖЕТ!$F$6,БЮДЖЕТ!$F$6,IF(J137&gt;EOMONTH(БЮДЖЕТ!$F$6,0),EOMONTH(БЮДЖЕТ!$F$6,0),J137)))</f>
        <v/>
      </c>
      <c r="L137" s="30">
        <f>IF(OR($I137=операции!$F$8,$I137=операции!$F$10),SUMIFS(р_дни!$J:$J,р_дни!$F:$F,"&gt;="&amp;K137),IF(OR($I137=операции!$F$9,$I137=операции!$F$11),SUMIFS(р_дни!$J:$J,р_дни!$F:$F,"&gt;"&amp;K137),0))</f>
        <v>0</v>
      </c>
      <c r="M137" s="53">
        <f>IF(AND(G137=ФИО!$Q$8,OR(I137=операции!$F$8,I137=операции!$F$10),COUNTIFS(D$10:D136,D137,I$10:I136,операции!$F$8)+COUNTIFS(D$10:D136,D137,I$10:I136,операции!$F$10)&lt;&gt;COUNTIFS(D$10:D136,D137,I$10:I136,операции!$F$9)+COUNTIFS(D$10:D136,D137,I$10:I136,операции!$F$11)),1,IF(AND(G137=ФИО!$Q$8,OR(I137=операции!$F$9,I137=операции!$F$11),COUNTIFS(D$10:D136,D137,I$10:I136,операции!$F$8)+COUNTIFS(D$10:D136,D137,I$10:I136,операции!$F$10)&lt;&gt;COUNTIFS(D$10:D136,D137,I$10:I136,операции!$F$9)+COUNTIFS(D$10:D136,D137,I$10:I136,операции!$F$11)+1),1,IF(AND(G137&lt;&gt;ФИО!$Q$8,G137&lt;&gt;"",OR(I137=операции!$F$8,I137=операции!$F$10),COUNTIFS(D$10:D136,D137,I$10:I136,операции!$F$8)+COUNTIFS(D$10:D136,D137,I$10:I136,операции!$F$10)+1&lt;&gt;COUNTIFS(D$10:D136,D137,I$10:I136,операции!$F$9)+COUNTIFS(D$10:D136,D137,I$10:I136,операции!$F$11)),1,IF(AND(G137&lt;&gt;ФИО!$Q$8,G137&lt;&gt;"",OR(I137=операции!$F$9,I137=операции!$F$11),COUNTIFS(D$10:D136,D137,I$10:I136,операции!$F$8)+COUNTIFS(D$10:D136,D137,I$10:I136,операции!$F$10)&lt;&gt;COUNTIFS(D$10:D136,D137,I$10:I136,операции!$F$9)+COUNTIFS(D$10:D136,D137,I$10:I136,операции!$F$11)),1,0))))</f>
        <v>0</v>
      </c>
      <c r="N137" s="49"/>
      <c r="O137" s="48"/>
      <c r="P137" s="84">
        <f>SUMIFS(БЮДЖЕТ!$V:$V,БЮДЖЕТ!$P:$P,$D137)-IF($N137=операции!$H$11,$O137,0)</f>
        <v>0</v>
      </c>
      <c r="Q137" s="84">
        <f>IF(OR($I137=операции!$F$8,$I137=операции!$F$10),$L137*$P137,IF(OR($I137=операции!$F$9,$I137=операции!$F$11),-$L137*$P137,0))/1000</f>
        <v>0</v>
      </c>
      <c r="R137" s="49"/>
      <c r="S137" s="40"/>
      <c r="T137" s="48">
        <f t="shared" si="10"/>
        <v>0</v>
      </c>
      <c r="U137" s="36"/>
      <c r="V137" s="19"/>
      <c r="W137" s="39"/>
      <c r="X137" s="41"/>
      <c r="Y137" s="36"/>
      <c r="Z137" s="19"/>
      <c r="AA137" s="39"/>
      <c r="AB137" s="41"/>
      <c r="AC137" s="36"/>
      <c r="AD137" s="19"/>
      <c r="AE137" s="39"/>
      <c r="AF137" s="41"/>
      <c r="AG137" s="36"/>
      <c r="AH137" s="1"/>
    </row>
    <row r="138" spans="1:34" x14ac:dyDescent="0.25">
      <c r="A138" s="1"/>
      <c r="B138" s="1"/>
      <c r="C138" s="5" t="str">
        <f t="shared" si="6"/>
        <v/>
      </c>
      <c r="D138" s="19"/>
      <c r="E138" s="22">
        <f>IF(D138="",0,IF(COUNTIF(БЮДЖЕТ!$P:$P,D138)=1,0,1))</f>
        <v>0</v>
      </c>
      <c r="F138" s="19" t="str">
        <f>IF($D138="","",IF(E138=1,"",INDEX(БЮДЖЕТ!$N:$N,SUMIFS(БЮДЖЕТ!$B:$B,БЮДЖЕТ!$P:$P,$D138))))</f>
        <v/>
      </c>
      <c r="G138" s="19" t="str">
        <f>IF($D138="","",IF(E138=1,"",INDEX(БЮДЖЕТ!$X:$X,SUMIFS(БЮДЖЕТ!$B:$B,БЮДЖЕТ!$P:$P,$D138))))</f>
        <v/>
      </c>
      <c r="H138" s="36"/>
      <c r="I138" s="19"/>
      <c r="J138" s="39"/>
      <c r="K138" s="39" t="str">
        <f>IF(J138="","",IF(J138&lt;БЮДЖЕТ!$F$6,БЮДЖЕТ!$F$6,IF(J138&gt;EOMONTH(БЮДЖЕТ!$F$6,0),EOMONTH(БЮДЖЕТ!$F$6,0),J138)))</f>
        <v/>
      </c>
      <c r="L138" s="30">
        <f>IF(OR($I138=операции!$F$8,$I138=операции!$F$10),SUMIFS(р_дни!$J:$J,р_дни!$F:$F,"&gt;="&amp;K138),IF(OR($I138=операции!$F$9,$I138=операции!$F$11),SUMIFS(р_дни!$J:$J,р_дни!$F:$F,"&gt;"&amp;K138),0))</f>
        <v>0</v>
      </c>
      <c r="M138" s="53">
        <f>IF(AND(G138=ФИО!$Q$8,OR(I138=операции!$F$8,I138=операции!$F$10),COUNTIFS(D$10:D137,D138,I$10:I137,операции!$F$8)+COUNTIFS(D$10:D137,D138,I$10:I137,операции!$F$10)&lt;&gt;COUNTIFS(D$10:D137,D138,I$10:I137,операции!$F$9)+COUNTIFS(D$10:D137,D138,I$10:I137,операции!$F$11)),1,IF(AND(G138=ФИО!$Q$8,OR(I138=операции!$F$9,I138=операции!$F$11),COUNTIFS(D$10:D137,D138,I$10:I137,операции!$F$8)+COUNTIFS(D$10:D137,D138,I$10:I137,операции!$F$10)&lt;&gt;COUNTIFS(D$10:D137,D138,I$10:I137,операции!$F$9)+COUNTIFS(D$10:D137,D138,I$10:I137,операции!$F$11)+1),1,IF(AND(G138&lt;&gt;ФИО!$Q$8,G138&lt;&gt;"",OR(I138=операции!$F$8,I138=операции!$F$10),COUNTIFS(D$10:D137,D138,I$10:I137,операции!$F$8)+COUNTIFS(D$10:D137,D138,I$10:I137,операции!$F$10)+1&lt;&gt;COUNTIFS(D$10:D137,D138,I$10:I137,операции!$F$9)+COUNTIFS(D$10:D137,D138,I$10:I137,операции!$F$11)),1,IF(AND(G138&lt;&gt;ФИО!$Q$8,G138&lt;&gt;"",OR(I138=операции!$F$9,I138=операции!$F$11),COUNTIFS(D$10:D137,D138,I$10:I137,операции!$F$8)+COUNTIFS(D$10:D137,D138,I$10:I137,операции!$F$10)&lt;&gt;COUNTIFS(D$10:D137,D138,I$10:I137,операции!$F$9)+COUNTIFS(D$10:D137,D138,I$10:I137,операции!$F$11)),1,0))))</f>
        <v>0</v>
      </c>
      <c r="N138" s="49"/>
      <c r="O138" s="48"/>
      <c r="P138" s="84">
        <f>SUMIFS(БЮДЖЕТ!$V:$V,БЮДЖЕТ!$P:$P,$D138)-IF($N138=операции!$H$11,$O138,0)</f>
        <v>0</v>
      </c>
      <c r="Q138" s="84">
        <f>IF(OR($I138=операции!$F$8,$I138=операции!$F$10),$L138*$P138,IF(OR($I138=операции!$F$9,$I138=операции!$F$11),-$L138*$P138,0))/1000</f>
        <v>0</v>
      </c>
      <c r="R138" s="49"/>
      <c r="S138" s="40"/>
      <c r="T138" s="48">
        <f t="shared" si="10"/>
        <v>0</v>
      </c>
      <c r="U138" s="36"/>
      <c r="V138" s="19"/>
      <c r="W138" s="39"/>
      <c r="X138" s="41"/>
      <c r="Y138" s="36"/>
      <c r="Z138" s="19"/>
      <c r="AA138" s="39"/>
      <c r="AB138" s="41"/>
      <c r="AC138" s="36"/>
      <c r="AD138" s="19"/>
      <c r="AE138" s="39"/>
      <c r="AF138" s="41"/>
      <c r="AG138" s="36"/>
      <c r="AH138" s="1"/>
    </row>
    <row r="139" spans="1:34" x14ac:dyDescent="0.25">
      <c r="A139" s="1"/>
      <c r="B139" s="1"/>
      <c r="C139" s="5" t="str">
        <f t="shared" si="6"/>
        <v/>
      </c>
      <c r="D139" s="19"/>
      <c r="E139" s="22">
        <f>IF(D139="",0,IF(COUNTIF(БЮДЖЕТ!$P:$P,D139)=1,0,1))</f>
        <v>0</v>
      </c>
      <c r="F139" s="19" t="str">
        <f>IF($D139="","",IF(E139=1,"",INDEX(БЮДЖЕТ!$N:$N,SUMIFS(БЮДЖЕТ!$B:$B,БЮДЖЕТ!$P:$P,$D139))))</f>
        <v/>
      </c>
      <c r="G139" s="19" t="str">
        <f>IF($D139="","",IF(E139=1,"",INDEX(БЮДЖЕТ!$X:$X,SUMIFS(БЮДЖЕТ!$B:$B,БЮДЖЕТ!$P:$P,$D139))))</f>
        <v/>
      </c>
      <c r="H139" s="36"/>
      <c r="I139" s="19"/>
      <c r="J139" s="39"/>
      <c r="K139" s="39" t="str">
        <f>IF(J139="","",IF(J139&lt;БЮДЖЕТ!$F$6,БЮДЖЕТ!$F$6,IF(J139&gt;EOMONTH(БЮДЖЕТ!$F$6,0),EOMONTH(БЮДЖЕТ!$F$6,0),J139)))</f>
        <v/>
      </c>
      <c r="L139" s="30">
        <f>IF(OR($I139=операции!$F$8,$I139=операции!$F$10),SUMIFS(р_дни!$J:$J,р_дни!$F:$F,"&gt;="&amp;K139),IF(OR($I139=операции!$F$9,$I139=операции!$F$11),SUMIFS(р_дни!$J:$J,р_дни!$F:$F,"&gt;"&amp;K139),0))</f>
        <v>0</v>
      </c>
      <c r="M139" s="53">
        <f>IF(AND(G139=ФИО!$Q$8,OR(I139=операции!$F$8,I139=операции!$F$10),COUNTIFS(D$10:D138,D139,I$10:I138,операции!$F$8)+COUNTIFS(D$10:D138,D139,I$10:I138,операции!$F$10)&lt;&gt;COUNTIFS(D$10:D138,D139,I$10:I138,операции!$F$9)+COUNTIFS(D$10:D138,D139,I$10:I138,операции!$F$11)),1,IF(AND(G139=ФИО!$Q$8,OR(I139=операции!$F$9,I139=операции!$F$11),COUNTIFS(D$10:D138,D139,I$10:I138,операции!$F$8)+COUNTIFS(D$10:D138,D139,I$10:I138,операции!$F$10)&lt;&gt;COUNTIFS(D$10:D138,D139,I$10:I138,операции!$F$9)+COUNTIFS(D$10:D138,D139,I$10:I138,операции!$F$11)+1),1,IF(AND(G139&lt;&gt;ФИО!$Q$8,G139&lt;&gt;"",OR(I139=операции!$F$8,I139=операции!$F$10),COUNTIFS(D$10:D138,D139,I$10:I138,операции!$F$8)+COUNTIFS(D$10:D138,D139,I$10:I138,операции!$F$10)+1&lt;&gt;COUNTIFS(D$10:D138,D139,I$10:I138,операции!$F$9)+COUNTIFS(D$10:D138,D139,I$10:I138,операции!$F$11)),1,IF(AND(G139&lt;&gt;ФИО!$Q$8,G139&lt;&gt;"",OR(I139=операции!$F$9,I139=операции!$F$11),COUNTIFS(D$10:D138,D139,I$10:I138,операции!$F$8)+COUNTIFS(D$10:D138,D139,I$10:I138,операции!$F$10)&lt;&gt;COUNTIFS(D$10:D138,D139,I$10:I138,операции!$F$9)+COUNTIFS(D$10:D138,D139,I$10:I138,операции!$F$11)),1,0))))</f>
        <v>0</v>
      </c>
      <c r="N139" s="49"/>
      <c r="O139" s="48"/>
      <c r="P139" s="84">
        <f>SUMIFS(БЮДЖЕТ!$V:$V,БЮДЖЕТ!$P:$P,$D139)-IF($N139=операции!$H$11,$O139,0)</f>
        <v>0</v>
      </c>
      <c r="Q139" s="84">
        <f>IF(OR($I139=операции!$F$8,$I139=операции!$F$10),$L139*$P139,IF(OR($I139=операции!$F$9,$I139=операции!$F$11),-$L139*$P139,0))/1000</f>
        <v>0</v>
      </c>
      <c r="R139" s="49"/>
      <c r="S139" s="40"/>
      <c r="T139" s="48">
        <f t="shared" ref="T139:T295" si="11">S139*P139</f>
        <v>0</v>
      </c>
      <c r="U139" s="36"/>
      <c r="V139" s="19"/>
      <c r="W139" s="39"/>
      <c r="X139" s="41"/>
      <c r="Y139" s="36"/>
      <c r="Z139" s="19"/>
      <c r="AA139" s="39"/>
      <c r="AB139" s="41"/>
      <c r="AC139" s="36"/>
      <c r="AD139" s="19"/>
      <c r="AE139" s="39"/>
      <c r="AF139" s="41"/>
      <c r="AG139" s="36"/>
      <c r="AH139" s="1"/>
    </row>
    <row r="140" spans="1:34" x14ac:dyDescent="0.25">
      <c r="A140" s="1"/>
      <c r="B140" s="1"/>
      <c r="C140" s="5" t="str">
        <f t="shared" ref="C140:C203" si="12">IF(OR(D140="",C139=""),"",C139+1)</f>
        <v/>
      </c>
      <c r="D140" s="19"/>
      <c r="E140" s="22">
        <f>IF(D140="",0,IF(COUNTIF(БЮДЖЕТ!$P:$P,D140)=1,0,1))</f>
        <v>0</v>
      </c>
      <c r="F140" s="19" t="str">
        <f>IF($D140="","",IF(E140=1,"",INDEX(БЮДЖЕТ!$N:$N,SUMIFS(БЮДЖЕТ!$B:$B,БЮДЖЕТ!$P:$P,$D140))))</f>
        <v/>
      </c>
      <c r="G140" s="19" t="str">
        <f>IF($D140="","",IF(E140=1,"",INDEX(БЮДЖЕТ!$X:$X,SUMIFS(БЮДЖЕТ!$B:$B,БЮДЖЕТ!$P:$P,$D140))))</f>
        <v/>
      </c>
      <c r="H140" s="36"/>
      <c r="I140" s="19"/>
      <c r="J140" s="39"/>
      <c r="K140" s="39" t="str">
        <f>IF(J140="","",IF(J140&lt;БЮДЖЕТ!$F$6,БЮДЖЕТ!$F$6,IF(J140&gt;EOMONTH(БЮДЖЕТ!$F$6,0),EOMONTH(БЮДЖЕТ!$F$6,0),J140)))</f>
        <v/>
      </c>
      <c r="L140" s="30">
        <f>IF(OR($I140=операции!$F$8,$I140=операции!$F$10),SUMIFS(р_дни!$J:$J,р_дни!$F:$F,"&gt;="&amp;K140),IF(OR($I140=операции!$F$9,$I140=операции!$F$11),SUMIFS(р_дни!$J:$J,р_дни!$F:$F,"&gt;"&amp;K140),0))</f>
        <v>0</v>
      </c>
      <c r="M140" s="53">
        <f>IF(AND(G140=ФИО!$Q$8,OR(I140=операции!$F$8,I140=операции!$F$10),COUNTIFS(D$10:D139,D140,I$10:I139,операции!$F$8)+COUNTIFS(D$10:D139,D140,I$10:I139,операции!$F$10)&lt;&gt;COUNTIFS(D$10:D139,D140,I$10:I139,операции!$F$9)+COUNTIFS(D$10:D139,D140,I$10:I139,операции!$F$11)),1,IF(AND(G140=ФИО!$Q$8,OR(I140=операции!$F$9,I140=операции!$F$11),COUNTIFS(D$10:D139,D140,I$10:I139,операции!$F$8)+COUNTIFS(D$10:D139,D140,I$10:I139,операции!$F$10)&lt;&gt;COUNTIFS(D$10:D139,D140,I$10:I139,операции!$F$9)+COUNTIFS(D$10:D139,D140,I$10:I139,операции!$F$11)+1),1,IF(AND(G140&lt;&gt;ФИО!$Q$8,G140&lt;&gt;"",OR(I140=операции!$F$8,I140=операции!$F$10),COUNTIFS(D$10:D139,D140,I$10:I139,операции!$F$8)+COUNTIFS(D$10:D139,D140,I$10:I139,операции!$F$10)+1&lt;&gt;COUNTIFS(D$10:D139,D140,I$10:I139,операции!$F$9)+COUNTIFS(D$10:D139,D140,I$10:I139,операции!$F$11)),1,IF(AND(G140&lt;&gt;ФИО!$Q$8,G140&lt;&gt;"",OR(I140=операции!$F$9,I140=операции!$F$11),COUNTIFS(D$10:D139,D140,I$10:I139,операции!$F$8)+COUNTIFS(D$10:D139,D140,I$10:I139,операции!$F$10)&lt;&gt;COUNTIFS(D$10:D139,D140,I$10:I139,операции!$F$9)+COUNTIFS(D$10:D139,D140,I$10:I139,операции!$F$11)),1,0))))</f>
        <v>0</v>
      </c>
      <c r="N140" s="49"/>
      <c r="O140" s="48"/>
      <c r="P140" s="84">
        <f>SUMIFS(БЮДЖЕТ!$V:$V,БЮДЖЕТ!$P:$P,$D140)-IF($N140=операции!$H$11,$O140,0)</f>
        <v>0</v>
      </c>
      <c r="Q140" s="84">
        <f>IF(OR($I140=операции!$F$8,$I140=операции!$F$10),$L140*$P140,IF(OR($I140=операции!$F$9,$I140=операции!$F$11),-$L140*$P140,0))/1000</f>
        <v>0</v>
      </c>
      <c r="R140" s="49"/>
      <c r="S140" s="40"/>
      <c r="T140" s="48">
        <f t="shared" si="11"/>
        <v>0</v>
      </c>
      <c r="U140" s="36"/>
      <c r="V140" s="19"/>
      <c r="W140" s="39"/>
      <c r="X140" s="41"/>
      <c r="Y140" s="36"/>
      <c r="Z140" s="19"/>
      <c r="AA140" s="39"/>
      <c r="AB140" s="41"/>
      <c r="AC140" s="36"/>
      <c r="AD140" s="19"/>
      <c r="AE140" s="39"/>
      <c r="AF140" s="41"/>
      <c r="AG140" s="36"/>
      <c r="AH140" s="1"/>
    </row>
    <row r="141" spans="1:34" x14ac:dyDescent="0.25">
      <c r="A141" s="1"/>
      <c r="B141" s="1"/>
      <c r="C141" s="5" t="str">
        <f t="shared" si="12"/>
        <v/>
      </c>
      <c r="D141" s="19"/>
      <c r="E141" s="22">
        <f>IF(D141="",0,IF(COUNTIF(БЮДЖЕТ!$P:$P,D141)=1,0,1))</f>
        <v>0</v>
      </c>
      <c r="F141" s="19" t="str">
        <f>IF($D141="","",IF(E141=1,"",INDEX(БЮДЖЕТ!$N:$N,SUMIFS(БЮДЖЕТ!$B:$B,БЮДЖЕТ!$P:$P,$D141))))</f>
        <v/>
      </c>
      <c r="G141" s="19" t="str">
        <f>IF($D141="","",IF(E141=1,"",INDEX(БЮДЖЕТ!$X:$X,SUMIFS(БЮДЖЕТ!$B:$B,БЮДЖЕТ!$P:$P,$D141))))</f>
        <v/>
      </c>
      <c r="H141" s="36"/>
      <c r="I141" s="19"/>
      <c r="J141" s="39"/>
      <c r="K141" s="39" t="str">
        <f>IF(J141="","",IF(J141&lt;БЮДЖЕТ!$F$6,БЮДЖЕТ!$F$6,IF(J141&gt;EOMONTH(БЮДЖЕТ!$F$6,0),EOMONTH(БЮДЖЕТ!$F$6,0),J141)))</f>
        <v/>
      </c>
      <c r="L141" s="30">
        <f>IF(OR($I141=операции!$F$8,$I141=операции!$F$10),SUMIFS(р_дни!$J:$J,р_дни!$F:$F,"&gt;="&amp;K141),IF(OR($I141=операции!$F$9,$I141=операции!$F$11),SUMIFS(р_дни!$J:$J,р_дни!$F:$F,"&gt;"&amp;K141),0))</f>
        <v>0</v>
      </c>
      <c r="M141" s="53">
        <f>IF(AND(G141=ФИО!$Q$8,OR(I141=операции!$F$8,I141=операции!$F$10),COUNTIFS(D$10:D140,D141,I$10:I140,операции!$F$8)+COUNTIFS(D$10:D140,D141,I$10:I140,операции!$F$10)&lt;&gt;COUNTIFS(D$10:D140,D141,I$10:I140,операции!$F$9)+COUNTIFS(D$10:D140,D141,I$10:I140,операции!$F$11)),1,IF(AND(G141=ФИО!$Q$8,OR(I141=операции!$F$9,I141=операции!$F$11),COUNTIFS(D$10:D140,D141,I$10:I140,операции!$F$8)+COUNTIFS(D$10:D140,D141,I$10:I140,операции!$F$10)&lt;&gt;COUNTIFS(D$10:D140,D141,I$10:I140,операции!$F$9)+COUNTIFS(D$10:D140,D141,I$10:I140,операции!$F$11)+1),1,IF(AND(G141&lt;&gt;ФИО!$Q$8,G141&lt;&gt;"",OR(I141=операции!$F$8,I141=операции!$F$10),COUNTIFS(D$10:D140,D141,I$10:I140,операции!$F$8)+COUNTIFS(D$10:D140,D141,I$10:I140,операции!$F$10)+1&lt;&gt;COUNTIFS(D$10:D140,D141,I$10:I140,операции!$F$9)+COUNTIFS(D$10:D140,D141,I$10:I140,операции!$F$11)),1,IF(AND(G141&lt;&gt;ФИО!$Q$8,G141&lt;&gt;"",OR(I141=операции!$F$9,I141=операции!$F$11),COUNTIFS(D$10:D140,D141,I$10:I140,операции!$F$8)+COUNTIFS(D$10:D140,D141,I$10:I140,операции!$F$10)&lt;&gt;COUNTIFS(D$10:D140,D141,I$10:I140,операции!$F$9)+COUNTIFS(D$10:D140,D141,I$10:I140,операции!$F$11)),1,0))))</f>
        <v>0</v>
      </c>
      <c r="N141" s="49"/>
      <c r="O141" s="48"/>
      <c r="P141" s="84">
        <f>SUMIFS(БЮДЖЕТ!$V:$V,БЮДЖЕТ!$P:$P,$D141)-IF($N141=операции!$H$11,$O141,0)</f>
        <v>0</v>
      </c>
      <c r="Q141" s="84">
        <f>IF(OR($I141=операции!$F$8,$I141=операции!$F$10),$L141*$P141,IF(OR($I141=операции!$F$9,$I141=операции!$F$11),-$L141*$P141,0))/1000</f>
        <v>0</v>
      </c>
      <c r="R141" s="49"/>
      <c r="S141" s="40"/>
      <c r="T141" s="48">
        <f t="shared" si="11"/>
        <v>0</v>
      </c>
      <c r="U141" s="36"/>
      <c r="V141" s="19"/>
      <c r="W141" s="39"/>
      <c r="X141" s="41"/>
      <c r="Y141" s="36"/>
      <c r="Z141" s="19"/>
      <c r="AA141" s="39"/>
      <c r="AB141" s="41"/>
      <c r="AC141" s="36"/>
      <c r="AD141" s="19"/>
      <c r="AE141" s="39"/>
      <c r="AF141" s="41"/>
      <c r="AG141" s="36"/>
      <c r="AH141" s="1"/>
    </row>
    <row r="142" spans="1:34" x14ac:dyDescent="0.25">
      <c r="A142" s="1"/>
      <c r="B142" s="1"/>
      <c r="C142" s="5" t="str">
        <f t="shared" si="12"/>
        <v/>
      </c>
      <c r="D142" s="19"/>
      <c r="E142" s="22">
        <f>IF(D142="",0,IF(COUNTIF(БЮДЖЕТ!$P:$P,D142)=1,0,1))</f>
        <v>0</v>
      </c>
      <c r="F142" s="19" t="str">
        <f>IF($D142="","",IF(E142=1,"",INDEX(БЮДЖЕТ!$N:$N,SUMIFS(БЮДЖЕТ!$B:$B,БЮДЖЕТ!$P:$P,$D142))))</f>
        <v/>
      </c>
      <c r="G142" s="19" t="str">
        <f>IF($D142="","",IF(E142=1,"",INDEX(БЮДЖЕТ!$X:$X,SUMIFS(БЮДЖЕТ!$B:$B,БЮДЖЕТ!$P:$P,$D142))))</f>
        <v/>
      </c>
      <c r="H142" s="36"/>
      <c r="I142" s="19"/>
      <c r="J142" s="39"/>
      <c r="K142" s="39" t="str">
        <f>IF(J142="","",IF(J142&lt;БЮДЖЕТ!$F$6,БЮДЖЕТ!$F$6,IF(J142&gt;EOMONTH(БЮДЖЕТ!$F$6,0),EOMONTH(БЮДЖЕТ!$F$6,0),J142)))</f>
        <v/>
      </c>
      <c r="L142" s="30">
        <f>IF(OR($I142=операции!$F$8,$I142=операции!$F$10),SUMIFS(р_дни!$J:$J,р_дни!$F:$F,"&gt;="&amp;K142),IF(OR($I142=операции!$F$9,$I142=операции!$F$11),SUMIFS(р_дни!$J:$J,р_дни!$F:$F,"&gt;"&amp;K142),0))</f>
        <v>0</v>
      </c>
      <c r="M142" s="53">
        <f>IF(AND(G142=ФИО!$Q$8,OR(I142=операции!$F$8,I142=операции!$F$10),COUNTIFS(D$10:D141,D142,I$10:I141,операции!$F$8)+COUNTIFS(D$10:D141,D142,I$10:I141,операции!$F$10)&lt;&gt;COUNTIFS(D$10:D141,D142,I$10:I141,операции!$F$9)+COUNTIFS(D$10:D141,D142,I$10:I141,операции!$F$11)),1,IF(AND(G142=ФИО!$Q$8,OR(I142=операции!$F$9,I142=операции!$F$11),COUNTIFS(D$10:D141,D142,I$10:I141,операции!$F$8)+COUNTIFS(D$10:D141,D142,I$10:I141,операции!$F$10)&lt;&gt;COUNTIFS(D$10:D141,D142,I$10:I141,операции!$F$9)+COUNTIFS(D$10:D141,D142,I$10:I141,операции!$F$11)+1),1,IF(AND(G142&lt;&gt;ФИО!$Q$8,G142&lt;&gt;"",OR(I142=операции!$F$8,I142=операции!$F$10),COUNTIFS(D$10:D141,D142,I$10:I141,операции!$F$8)+COUNTIFS(D$10:D141,D142,I$10:I141,операции!$F$10)+1&lt;&gt;COUNTIFS(D$10:D141,D142,I$10:I141,операции!$F$9)+COUNTIFS(D$10:D141,D142,I$10:I141,операции!$F$11)),1,IF(AND(G142&lt;&gt;ФИО!$Q$8,G142&lt;&gt;"",OR(I142=операции!$F$9,I142=операции!$F$11),COUNTIFS(D$10:D141,D142,I$10:I141,операции!$F$8)+COUNTIFS(D$10:D141,D142,I$10:I141,операции!$F$10)&lt;&gt;COUNTIFS(D$10:D141,D142,I$10:I141,операции!$F$9)+COUNTIFS(D$10:D141,D142,I$10:I141,операции!$F$11)),1,0))))</f>
        <v>0</v>
      </c>
      <c r="N142" s="49"/>
      <c r="O142" s="48"/>
      <c r="P142" s="84">
        <f>SUMIFS(БЮДЖЕТ!$V:$V,БЮДЖЕТ!$P:$P,$D142)-IF($N142=операции!$H$11,$O142,0)</f>
        <v>0</v>
      </c>
      <c r="Q142" s="84">
        <f>IF(OR($I142=операции!$F$8,$I142=операции!$F$10),$L142*$P142,IF(OR($I142=операции!$F$9,$I142=операции!$F$11),-$L142*$P142,0))/1000</f>
        <v>0</v>
      </c>
      <c r="R142" s="49"/>
      <c r="S142" s="40"/>
      <c r="T142" s="48">
        <f t="shared" si="11"/>
        <v>0</v>
      </c>
      <c r="U142" s="36"/>
      <c r="V142" s="19"/>
      <c r="W142" s="39"/>
      <c r="X142" s="41"/>
      <c r="Y142" s="36"/>
      <c r="Z142" s="19"/>
      <c r="AA142" s="39"/>
      <c r="AB142" s="41"/>
      <c r="AC142" s="36"/>
      <c r="AD142" s="19"/>
      <c r="AE142" s="39"/>
      <c r="AF142" s="41"/>
      <c r="AG142" s="36"/>
      <c r="AH142" s="1"/>
    </row>
    <row r="143" spans="1:34" x14ac:dyDescent="0.25">
      <c r="A143" s="1"/>
      <c r="B143" s="1"/>
      <c r="C143" s="5" t="str">
        <f t="shared" si="12"/>
        <v/>
      </c>
      <c r="D143" s="19"/>
      <c r="E143" s="22">
        <f>IF(D143="",0,IF(COUNTIF(БЮДЖЕТ!$P:$P,D143)=1,0,1))</f>
        <v>0</v>
      </c>
      <c r="F143" s="19" t="str">
        <f>IF($D143="","",IF(E143=1,"",INDEX(БЮДЖЕТ!$N:$N,SUMIFS(БЮДЖЕТ!$B:$B,БЮДЖЕТ!$P:$P,$D143))))</f>
        <v/>
      </c>
      <c r="G143" s="19" t="str">
        <f>IF($D143="","",IF(E143=1,"",INDEX(БЮДЖЕТ!$X:$X,SUMIFS(БЮДЖЕТ!$B:$B,БЮДЖЕТ!$P:$P,$D143))))</f>
        <v/>
      </c>
      <c r="H143" s="36"/>
      <c r="I143" s="19"/>
      <c r="J143" s="39"/>
      <c r="K143" s="39" t="str">
        <f>IF(J143="","",IF(J143&lt;БЮДЖЕТ!$F$6,БЮДЖЕТ!$F$6,IF(J143&gt;EOMONTH(БЮДЖЕТ!$F$6,0),EOMONTH(БЮДЖЕТ!$F$6,0),J143)))</f>
        <v/>
      </c>
      <c r="L143" s="30">
        <f>IF(OR($I143=операции!$F$8,$I143=операции!$F$10),SUMIFS(р_дни!$J:$J,р_дни!$F:$F,"&gt;="&amp;K143),IF(OR($I143=операции!$F$9,$I143=операции!$F$11),SUMIFS(р_дни!$J:$J,р_дни!$F:$F,"&gt;"&amp;K143),0))</f>
        <v>0</v>
      </c>
      <c r="M143" s="53">
        <f>IF(AND(G143=ФИО!$Q$8,OR(I143=операции!$F$8,I143=операции!$F$10),COUNTIFS(D$10:D142,D143,I$10:I142,операции!$F$8)+COUNTIFS(D$10:D142,D143,I$10:I142,операции!$F$10)&lt;&gt;COUNTIFS(D$10:D142,D143,I$10:I142,операции!$F$9)+COUNTIFS(D$10:D142,D143,I$10:I142,операции!$F$11)),1,IF(AND(G143=ФИО!$Q$8,OR(I143=операции!$F$9,I143=операции!$F$11),COUNTIFS(D$10:D142,D143,I$10:I142,операции!$F$8)+COUNTIFS(D$10:D142,D143,I$10:I142,операции!$F$10)&lt;&gt;COUNTIFS(D$10:D142,D143,I$10:I142,операции!$F$9)+COUNTIFS(D$10:D142,D143,I$10:I142,операции!$F$11)+1),1,IF(AND(G143&lt;&gt;ФИО!$Q$8,G143&lt;&gt;"",OR(I143=операции!$F$8,I143=операции!$F$10),COUNTIFS(D$10:D142,D143,I$10:I142,операции!$F$8)+COUNTIFS(D$10:D142,D143,I$10:I142,операции!$F$10)+1&lt;&gt;COUNTIFS(D$10:D142,D143,I$10:I142,операции!$F$9)+COUNTIFS(D$10:D142,D143,I$10:I142,операции!$F$11)),1,IF(AND(G143&lt;&gt;ФИО!$Q$8,G143&lt;&gt;"",OR(I143=операции!$F$9,I143=операции!$F$11),COUNTIFS(D$10:D142,D143,I$10:I142,операции!$F$8)+COUNTIFS(D$10:D142,D143,I$10:I142,операции!$F$10)&lt;&gt;COUNTIFS(D$10:D142,D143,I$10:I142,операции!$F$9)+COUNTIFS(D$10:D142,D143,I$10:I142,операции!$F$11)),1,0))))</f>
        <v>0</v>
      </c>
      <c r="N143" s="49"/>
      <c r="O143" s="48"/>
      <c r="P143" s="84">
        <f>SUMIFS(БЮДЖЕТ!$V:$V,БЮДЖЕТ!$P:$P,$D143)-IF($N143=операции!$H$11,$O143,0)</f>
        <v>0</v>
      </c>
      <c r="Q143" s="84">
        <f>IF(OR($I143=операции!$F$8,$I143=операции!$F$10),$L143*$P143,IF(OR($I143=операции!$F$9,$I143=операции!$F$11),-$L143*$P143,0))/1000</f>
        <v>0</v>
      </c>
      <c r="R143" s="49"/>
      <c r="S143" s="40"/>
      <c r="T143" s="48">
        <f t="shared" si="11"/>
        <v>0</v>
      </c>
      <c r="U143" s="36"/>
      <c r="V143" s="19"/>
      <c r="W143" s="39"/>
      <c r="X143" s="41"/>
      <c r="Y143" s="36"/>
      <c r="Z143" s="19"/>
      <c r="AA143" s="39"/>
      <c r="AB143" s="41"/>
      <c r="AC143" s="36"/>
      <c r="AD143" s="19"/>
      <c r="AE143" s="39"/>
      <c r="AF143" s="41"/>
      <c r="AG143" s="36"/>
      <c r="AH143" s="1"/>
    </row>
    <row r="144" spans="1:34" x14ac:dyDescent="0.25">
      <c r="A144" s="1"/>
      <c r="B144" s="1"/>
      <c r="C144" s="5" t="str">
        <f t="shared" si="12"/>
        <v/>
      </c>
      <c r="D144" s="19"/>
      <c r="E144" s="22">
        <f>IF(D144="",0,IF(COUNTIF(БЮДЖЕТ!$P:$P,D144)=1,0,1))</f>
        <v>0</v>
      </c>
      <c r="F144" s="19" t="str">
        <f>IF($D144="","",IF(E144=1,"",INDEX(БЮДЖЕТ!$N:$N,SUMIFS(БЮДЖЕТ!$B:$B,БЮДЖЕТ!$P:$P,$D144))))</f>
        <v/>
      </c>
      <c r="G144" s="19" t="str">
        <f>IF($D144="","",IF(E144=1,"",INDEX(БЮДЖЕТ!$X:$X,SUMIFS(БЮДЖЕТ!$B:$B,БЮДЖЕТ!$P:$P,$D144))))</f>
        <v/>
      </c>
      <c r="H144" s="36"/>
      <c r="I144" s="19"/>
      <c r="J144" s="39"/>
      <c r="K144" s="39" t="str">
        <f>IF(J144="","",IF(J144&lt;БЮДЖЕТ!$F$6,БЮДЖЕТ!$F$6,IF(J144&gt;EOMONTH(БЮДЖЕТ!$F$6,0),EOMONTH(БЮДЖЕТ!$F$6,0),J144)))</f>
        <v/>
      </c>
      <c r="L144" s="30">
        <f>IF(OR($I144=операции!$F$8,$I144=операции!$F$10),SUMIFS(р_дни!$J:$J,р_дни!$F:$F,"&gt;="&amp;K144),IF(OR($I144=операции!$F$9,$I144=операции!$F$11),SUMIFS(р_дни!$J:$J,р_дни!$F:$F,"&gt;"&amp;K144),0))</f>
        <v>0</v>
      </c>
      <c r="M144" s="53">
        <f>IF(AND(G144=ФИО!$Q$8,OR(I144=операции!$F$8,I144=операции!$F$10),COUNTIFS(D$10:D143,D144,I$10:I143,операции!$F$8)+COUNTIFS(D$10:D143,D144,I$10:I143,операции!$F$10)&lt;&gt;COUNTIFS(D$10:D143,D144,I$10:I143,операции!$F$9)+COUNTIFS(D$10:D143,D144,I$10:I143,операции!$F$11)),1,IF(AND(G144=ФИО!$Q$8,OR(I144=операции!$F$9,I144=операции!$F$11),COUNTIFS(D$10:D143,D144,I$10:I143,операции!$F$8)+COUNTIFS(D$10:D143,D144,I$10:I143,операции!$F$10)&lt;&gt;COUNTIFS(D$10:D143,D144,I$10:I143,операции!$F$9)+COUNTIFS(D$10:D143,D144,I$10:I143,операции!$F$11)+1),1,IF(AND(G144&lt;&gt;ФИО!$Q$8,G144&lt;&gt;"",OR(I144=операции!$F$8,I144=операции!$F$10),COUNTIFS(D$10:D143,D144,I$10:I143,операции!$F$8)+COUNTIFS(D$10:D143,D144,I$10:I143,операции!$F$10)+1&lt;&gt;COUNTIFS(D$10:D143,D144,I$10:I143,операции!$F$9)+COUNTIFS(D$10:D143,D144,I$10:I143,операции!$F$11)),1,IF(AND(G144&lt;&gt;ФИО!$Q$8,G144&lt;&gt;"",OR(I144=операции!$F$9,I144=операции!$F$11),COUNTIFS(D$10:D143,D144,I$10:I143,операции!$F$8)+COUNTIFS(D$10:D143,D144,I$10:I143,операции!$F$10)&lt;&gt;COUNTIFS(D$10:D143,D144,I$10:I143,операции!$F$9)+COUNTIFS(D$10:D143,D144,I$10:I143,операции!$F$11)),1,0))))</f>
        <v>0</v>
      </c>
      <c r="N144" s="49"/>
      <c r="O144" s="48"/>
      <c r="P144" s="84">
        <f>SUMIFS(БЮДЖЕТ!$V:$V,БЮДЖЕТ!$P:$P,$D144)-IF($N144=операции!$H$11,$O144,0)</f>
        <v>0</v>
      </c>
      <c r="Q144" s="84">
        <f>IF(OR($I144=операции!$F$8,$I144=операции!$F$10),$L144*$P144,IF(OR($I144=операции!$F$9,$I144=операции!$F$11),-$L144*$P144,0))/1000</f>
        <v>0</v>
      </c>
      <c r="R144" s="49"/>
      <c r="S144" s="40"/>
      <c r="T144" s="48">
        <f t="shared" si="11"/>
        <v>0</v>
      </c>
      <c r="U144" s="36"/>
      <c r="V144" s="19"/>
      <c r="W144" s="39"/>
      <c r="X144" s="41"/>
      <c r="Y144" s="36"/>
      <c r="Z144" s="19"/>
      <c r="AA144" s="39"/>
      <c r="AB144" s="41"/>
      <c r="AC144" s="36"/>
      <c r="AD144" s="19"/>
      <c r="AE144" s="39"/>
      <c r="AF144" s="41"/>
      <c r="AG144" s="36"/>
      <c r="AH144" s="1"/>
    </row>
    <row r="145" spans="1:34" x14ac:dyDescent="0.25">
      <c r="A145" s="1"/>
      <c r="B145" s="1"/>
      <c r="C145" s="5" t="str">
        <f t="shared" si="12"/>
        <v/>
      </c>
      <c r="D145" s="19"/>
      <c r="E145" s="22">
        <f>IF(D145="",0,IF(COUNTIF(БЮДЖЕТ!$P:$P,D145)=1,0,1))</f>
        <v>0</v>
      </c>
      <c r="F145" s="19" t="str">
        <f>IF($D145="","",IF(E145=1,"",INDEX(БЮДЖЕТ!$N:$N,SUMIFS(БЮДЖЕТ!$B:$B,БЮДЖЕТ!$P:$P,$D145))))</f>
        <v/>
      </c>
      <c r="G145" s="19" t="str">
        <f>IF($D145="","",IF(E145=1,"",INDEX(БЮДЖЕТ!$X:$X,SUMIFS(БЮДЖЕТ!$B:$B,БЮДЖЕТ!$P:$P,$D145))))</f>
        <v/>
      </c>
      <c r="H145" s="36"/>
      <c r="I145" s="19"/>
      <c r="J145" s="39"/>
      <c r="K145" s="39" t="str">
        <f>IF(J145="","",IF(J145&lt;БЮДЖЕТ!$F$6,БЮДЖЕТ!$F$6,IF(J145&gt;EOMONTH(БЮДЖЕТ!$F$6,0),EOMONTH(БЮДЖЕТ!$F$6,0),J145)))</f>
        <v/>
      </c>
      <c r="L145" s="30">
        <f>IF(OR($I145=операции!$F$8,$I145=операции!$F$10),SUMIFS(р_дни!$J:$J,р_дни!$F:$F,"&gt;="&amp;K145),IF(OR($I145=операции!$F$9,$I145=операции!$F$11),SUMIFS(р_дни!$J:$J,р_дни!$F:$F,"&gt;"&amp;K145),0))</f>
        <v>0</v>
      </c>
      <c r="M145" s="53">
        <f>IF(AND(G145=ФИО!$Q$8,OR(I145=операции!$F$8,I145=операции!$F$10),COUNTIFS(D$10:D144,D145,I$10:I144,операции!$F$8)+COUNTIFS(D$10:D144,D145,I$10:I144,операции!$F$10)&lt;&gt;COUNTIFS(D$10:D144,D145,I$10:I144,операции!$F$9)+COUNTIFS(D$10:D144,D145,I$10:I144,операции!$F$11)),1,IF(AND(G145=ФИО!$Q$8,OR(I145=операции!$F$9,I145=операции!$F$11),COUNTIFS(D$10:D144,D145,I$10:I144,операции!$F$8)+COUNTIFS(D$10:D144,D145,I$10:I144,операции!$F$10)&lt;&gt;COUNTIFS(D$10:D144,D145,I$10:I144,операции!$F$9)+COUNTIFS(D$10:D144,D145,I$10:I144,операции!$F$11)+1),1,IF(AND(G145&lt;&gt;ФИО!$Q$8,G145&lt;&gt;"",OR(I145=операции!$F$8,I145=операции!$F$10),COUNTIFS(D$10:D144,D145,I$10:I144,операции!$F$8)+COUNTIFS(D$10:D144,D145,I$10:I144,операции!$F$10)+1&lt;&gt;COUNTIFS(D$10:D144,D145,I$10:I144,операции!$F$9)+COUNTIFS(D$10:D144,D145,I$10:I144,операции!$F$11)),1,IF(AND(G145&lt;&gt;ФИО!$Q$8,G145&lt;&gt;"",OR(I145=операции!$F$9,I145=операции!$F$11),COUNTIFS(D$10:D144,D145,I$10:I144,операции!$F$8)+COUNTIFS(D$10:D144,D145,I$10:I144,операции!$F$10)&lt;&gt;COUNTIFS(D$10:D144,D145,I$10:I144,операции!$F$9)+COUNTIFS(D$10:D144,D145,I$10:I144,операции!$F$11)),1,0))))</f>
        <v>0</v>
      </c>
      <c r="N145" s="49"/>
      <c r="O145" s="48"/>
      <c r="P145" s="84">
        <f>SUMIFS(БЮДЖЕТ!$V:$V,БЮДЖЕТ!$P:$P,$D145)-IF($N145=операции!$H$11,$O145,0)</f>
        <v>0</v>
      </c>
      <c r="Q145" s="84">
        <f>IF(OR($I145=операции!$F$8,$I145=операции!$F$10),$L145*$P145,IF(OR($I145=операции!$F$9,$I145=операции!$F$11),-$L145*$P145,0))/1000</f>
        <v>0</v>
      </c>
      <c r="R145" s="49"/>
      <c r="S145" s="40"/>
      <c r="T145" s="48">
        <f t="shared" si="11"/>
        <v>0</v>
      </c>
      <c r="U145" s="36"/>
      <c r="V145" s="19"/>
      <c r="W145" s="39"/>
      <c r="X145" s="41"/>
      <c r="Y145" s="36"/>
      <c r="Z145" s="19"/>
      <c r="AA145" s="39"/>
      <c r="AB145" s="41"/>
      <c r="AC145" s="36"/>
      <c r="AD145" s="19"/>
      <c r="AE145" s="39"/>
      <c r="AF145" s="41"/>
      <c r="AG145" s="36"/>
      <c r="AH145" s="1"/>
    </row>
    <row r="146" spans="1:34" x14ac:dyDescent="0.25">
      <c r="A146" s="1"/>
      <c r="B146" s="1"/>
      <c r="C146" s="5" t="str">
        <f t="shared" si="12"/>
        <v/>
      </c>
      <c r="D146" s="19"/>
      <c r="E146" s="22">
        <f>IF(D146="",0,IF(COUNTIF(БЮДЖЕТ!$P:$P,D146)=1,0,1))</f>
        <v>0</v>
      </c>
      <c r="F146" s="19" t="str">
        <f>IF($D146="","",IF(E146=1,"",INDEX(БЮДЖЕТ!$N:$N,SUMIFS(БЮДЖЕТ!$B:$B,БЮДЖЕТ!$P:$P,$D146))))</f>
        <v/>
      </c>
      <c r="G146" s="19" t="str">
        <f>IF($D146="","",IF(E146=1,"",INDEX(БЮДЖЕТ!$X:$X,SUMIFS(БЮДЖЕТ!$B:$B,БЮДЖЕТ!$P:$P,$D146))))</f>
        <v/>
      </c>
      <c r="H146" s="36"/>
      <c r="I146" s="19"/>
      <c r="J146" s="39"/>
      <c r="K146" s="39" t="str">
        <f>IF(J146="","",IF(J146&lt;БЮДЖЕТ!$F$6,БЮДЖЕТ!$F$6,IF(J146&gt;EOMONTH(БЮДЖЕТ!$F$6,0),EOMONTH(БЮДЖЕТ!$F$6,0),J146)))</f>
        <v/>
      </c>
      <c r="L146" s="30">
        <f>IF(OR($I146=операции!$F$8,$I146=операции!$F$10),SUMIFS(р_дни!$J:$J,р_дни!$F:$F,"&gt;="&amp;K146),IF(OR($I146=операции!$F$9,$I146=операции!$F$11),SUMIFS(р_дни!$J:$J,р_дни!$F:$F,"&gt;"&amp;K146),0))</f>
        <v>0</v>
      </c>
      <c r="M146" s="53">
        <f>IF(AND(G146=ФИО!$Q$8,OR(I146=операции!$F$8,I146=операции!$F$10),COUNTIFS(D$10:D145,D146,I$10:I145,операции!$F$8)+COUNTIFS(D$10:D145,D146,I$10:I145,операции!$F$10)&lt;&gt;COUNTIFS(D$10:D145,D146,I$10:I145,операции!$F$9)+COUNTIFS(D$10:D145,D146,I$10:I145,операции!$F$11)),1,IF(AND(G146=ФИО!$Q$8,OR(I146=операции!$F$9,I146=операции!$F$11),COUNTIFS(D$10:D145,D146,I$10:I145,операции!$F$8)+COUNTIFS(D$10:D145,D146,I$10:I145,операции!$F$10)&lt;&gt;COUNTIFS(D$10:D145,D146,I$10:I145,операции!$F$9)+COUNTIFS(D$10:D145,D146,I$10:I145,операции!$F$11)+1),1,IF(AND(G146&lt;&gt;ФИО!$Q$8,G146&lt;&gt;"",OR(I146=операции!$F$8,I146=операции!$F$10),COUNTIFS(D$10:D145,D146,I$10:I145,операции!$F$8)+COUNTIFS(D$10:D145,D146,I$10:I145,операции!$F$10)+1&lt;&gt;COUNTIFS(D$10:D145,D146,I$10:I145,операции!$F$9)+COUNTIFS(D$10:D145,D146,I$10:I145,операции!$F$11)),1,IF(AND(G146&lt;&gt;ФИО!$Q$8,G146&lt;&gt;"",OR(I146=операции!$F$9,I146=операции!$F$11),COUNTIFS(D$10:D145,D146,I$10:I145,операции!$F$8)+COUNTIFS(D$10:D145,D146,I$10:I145,операции!$F$10)&lt;&gt;COUNTIFS(D$10:D145,D146,I$10:I145,операции!$F$9)+COUNTIFS(D$10:D145,D146,I$10:I145,операции!$F$11)),1,0))))</f>
        <v>0</v>
      </c>
      <c r="N146" s="49"/>
      <c r="O146" s="48"/>
      <c r="P146" s="84">
        <f>SUMIFS(БЮДЖЕТ!$V:$V,БЮДЖЕТ!$P:$P,$D146)-IF($N146=операции!$H$11,$O146,0)</f>
        <v>0</v>
      </c>
      <c r="Q146" s="84">
        <f>IF(OR($I146=операции!$F$8,$I146=операции!$F$10),$L146*$P146,IF(OR($I146=операции!$F$9,$I146=операции!$F$11),-$L146*$P146,0))/1000</f>
        <v>0</v>
      </c>
      <c r="R146" s="49"/>
      <c r="S146" s="40"/>
      <c r="T146" s="48">
        <f t="shared" si="11"/>
        <v>0</v>
      </c>
      <c r="U146" s="36"/>
      <c r="V146" s="19"/>
      <c r="W146" s="39"/>
      <c r="X146" s="41"/>
      <c r="Y146" s="36"/>
      <c r="Z146" s="19"/>
      <c r="AA146" s="39"/>
      <c r="AB146" s="41"/>
      <c r="AC146" s="36"/>
      <c r="AD146" s="19"/>
      <c r="AE146" s="39"/>
      <c r="AF146" s="41"/>
      <c r="AG146" s="36"/>
      <c r="AH146" s="1"/>
    </row>
    <row r="147" spans="1:34" x14ac:dyDescent="0.25">
      <c r="A147" s="1"/>
      <c r="B147" s="1"/>
      <c r="C147" s="5" t="str">
        <f t="shared" si="12"/>
        <v/>
      </c>
      <c r="D147" s="19"/>
      <c r="E147" s="22">
        <f>IF(D147="",0,IF(COUNTIF(БЮДЖЕТ!$P:$P,D147)=1,0,1))</f>
        <v>0</v>
      </c>
      <c r="F147" s="19" t="str">
        <f>IF($D147="","",IF(E147=1,"",INDEX(БЮДЖЕТ!$N:$N,SUMIFS(БЮДЖЕТ!$B:$B,БЮДЖЕТ!$P:$P,$D147))))</f>
        <v/>
      </c>
      <c r="G147" s="19" t="str">
        <f>IF($D147="","",IF(E147=1,"",INDEX(БЮДЖЕТ!$X:$X,SUMIFS(БЮДЖЕТ!$B:$B,БЮДЖЕТ!$P:$P,$D147))))</f>
        <v/>
      </c>
      <c r="H147" s="36"/>
      <c r="I147" s="19"/>
      <c r="J147" s="39"/>
      <c r="K147" s="39" t="str">
        <f>IF(J147="","",IF(J147&lt;БЮДЖЕТ!$F$6,БЮДЖЕТ!$F$6,IF(J147&gt;EOMONTH(БЮДЖЕТ!$F$6,0),EOMONTH(БЮДЖЕТ!$F$6,0),J147)))</f>
        <v/>
      </c>
      <c r="L147" s="30">
        <f>IF(OR($I147=операции!$F$8,$I147=операции!$F$10),SUMIFS(р_дни!$J:$J,р_дни!$F:$F,"&gt;="&amp;K147),IF(OR($I147=операции!$F$9,$I147=операции!$F$11),SUMIFS(р_дни!$J:$J,р_дни!$F:$F,"&gt;"&amp;K147),0))</f>
        <v>0</v>
      </c>
      <c r="M147" s="53">
        <f>IF(AND(G147=ФИО!$Q$8,OR(I147=операции!$F$8,I147=операции!$F$10),COUNTIFS(D$10:D146,D147,I$10:I146,операции!$F$8)+COUNTIFS(D$10:D146,D147,I$10:I146,операции!$F$10)&lt;&gt;COUNTIFS(D$10:D146,D147,I$10:I146,операции!$F$9)+COUNTIFS(D$10:D146,D147,I$10:I146,операции!$F$11)),1,IF(AND(G147=ФИО!$Q$8,OR(I147=операции!$F$9,I147=операции!$F$11),COUNTIFS(D$10:D146,D147,I$10:I146,операции!$F$8)+COUNTIFS(D$10:D146,D147,I$10:I146,операции!$F$10)&lt;&gt;COUNTIFS(D$10:D146,D147,I$10:I146,операции!$F$9)+COUNTIFS(D$10:D146,D147,I$10:I146,операции!$F$11)+1),1,IF(AND(G147&lt;&gt;ФИО!$Q$8,G147&lt;&gt;"",OR(I147=операции!$F$8,I147=операции!$F$10),COUNTIFS(D$10:D146,D147,I$10:I146,операции!$F$8)+COUNTIFS(D$10:D146,D147,I$10:I146,операции!$F$10)+1&lt;&gt;COUNTIFS(D$10:D146,D147,I$10:I146,операции!$F$9)+COUNTIFS(D$10:D146,D147,I$10:I146,операции!$F$11)),1,IF(AND(G147&lt;&gt;ФИО!$Q$8,G147&lt;&gt;"",OR(I147=операции!$F$9,I147=операции!$F$11),COUNTIFS(D$10:D146,D147,I$10:I146,операции!$F$8)+COUNTIFS(D$10:D146,D147,I$10:I146,операции!$F$10)&lt;&gt;COUNTIFS(D$10:D146,D147,I$10:I146,операции!$F$9)+COUNTIFS(D$10:D146,D147,I$10:I146,операции!$F$11)),1,0))))</f>
        <v>0</v>
      </c>
      <c r="N147" s="49"/>
      <c r="O147" s="48"/>
      <c r="P147" s="84">
        <f>SUMIFS(БЮДЖЕТ!$V:$V,БЮДЖЕТ!$P:$P,$D147)-IF($N147=операции!$H$11,$O147,0)</f>
        <v>0</v>
      </c>
      <c r="Q147" s="84">
        <f>IF(OR($I147=операции!$F$8,$I147=операции!$F$10),$L147*$P147,IF(OR($I147=операции!$F$9,$I147=операции!$F$11),-$L147*$P147,0))/1000</f>
        <v>0</v>
      </c>
      <c r="R147" s="49"/>
      <c r="S147" s="40"/>
      <c r="T147" s="48">
        <f t="shared" si="11"/>
        <v>0</v>
      </c>
      <c r="U147" s="36"/>
      <c r="V147" s="19"/>
      <c r="W147" s="39"/>
      <c r="X147" s="41"/>
      <c r="Y147" s="36"/>
      <c r="Z147" s="19"/>
      <c r="AA147" s="39"/>
      <c r="AB147" s="41"/>
      <c r="AC147" s="36"/>
      <c r="AD147" s="19"/>
      <c r="AE147" s="39"/>
      <c r="AF147" s="41"/>
      <c r="AG147" s="36"/>
      <c r="AH147" s="1"/>
    </row>
    <row r="148" spans="1:34" x14ac:dyDescent="0.25">
      <c r="A148" s="1"/>
      <c r="B148" s="1"/>
      <c r="C148" s="5" t="str">
        <f t="shared" si="12"/>
        <v/>
      </c>
      <c r="D148" s="19"/>
      <c r="E148" s="22">
        <f>IF(D148="",0,IF(COUNTIF(БЮДЖЕТ!$P:$P,D148)=1,0,1))</f>
        <v>0</v>
      </c>
      <c r="F148" s="19" t="str">
        <f>IF($D148="","",IF(E148=1,"",INDEX(БЮДЖЕТ!$N:$N,SUMIFS(БЮДЖЕТ!$B:$B,БЮДЖЕТ!$P:$P,$D148))))</f>
        <v/>
      </c>
      <c r="G148" s="19" t="str">
        <f>IF($D148="","",IF(E148=1,"",INDEX(БЮДЖЕТ!$X:$X,SUMIFS(БЮДЖЕТ!$B:$B,БЮДЖЕТ!$P:$P,$D148))))</f>
        <v/>
      </c>
      <c r="H148" s="36"/>
      <c r="I148" s="19"/>
      <c r="J148" s="39"/>
      <c r="K148" s="39" t="str">
        <f>IF(J148="","",IF(J148&lt;БЮДЖЕТ!$F$6,БЮДЖЕТ!$F$6,IF(J148&gt;EOMONTH(БЮДЖЕТ!$F$6,0),EOMONTH(БЮДЖЕТ!$F$6,0),J148)))</f>
        <v/>
      </c>
      <c r="L148" s="30">
        <f>IF(OR($I148=операции!$F$8,$I148=операции!$F$10),SUMIFS(р_дни!$J:$J,р_дни!$F:$F,"&gt;="&amp;K148),IF(OR($I148=операции!$F$9,$I148=операции!$F$11),SUMIFS(р_дни!$J:$J,р_дни!$F:$F,"&gt;"&amp;K148),0))</f>
        <v>0</v>
      </c>
      <c r="M148" s="53">
        <f>IF(AND(G148=ФИО!$Q$8,OR(I148=операции!$F$8,I148=операции!$F$10),COUNTIFS(D$10:D147,D148,I$10:I147,операции!$F$8)+COUNTIFS(D$10:D147,D148,I$10:I147,операции!$F$10)&lt;&gt;COUNTIFS(D$10:D147,D148,I$10:I147,операции!$F$9)+COUNTIFS(D$10:D147,D148,I$10:I147,операции!$F$11)),1,IF(AND(G148=ФИО!$Q$8,OR(I148=операции!$F$9,I148=операции!$F$11),COUNTIFS(D$10:D147,D148,I$10:I147,операции!$F$8)+COUNTIFS(D$10:D147,D148,I$10:I147,операции!$F$10)&lt;&gt;COUNTIFS(D$10:D147,D148,I$10:I147,операции!$F$9)+COUNTIFS(D$10:D147,D148,I$10:I147,операции!$F$11)+1),1,IF(AND(G148&lt;&gt;ФИО!$Q$8,G148&lt;&gt;"",OR(I148=операции!$F$8,I148=операции!$F$10),COUNTIFS(D$10:D147,D148,I$10:I147,операции!$F$8)+COUNTIFS(D$10:D147,D148,I$10:I147,операции!$F$10)+1&lt;&gt;COUNTIFS(D$10:D147,D148,I$10:I147,операции!$F$9)+COUNTIFS(D$10:D147,D148,I$10:I147,операции!$F$11)),1,IF(AND(G148&lt;&gt;ФИО!$Q$8,G148&lt;&gt;"",OR(I148=операции!$F$9,I148=операции!$F$11),COUNTIFS(D$10:D147,D148,I$10:I147,операции!$F$8)+COUNTIFS(D$10:D147,D148,I$10:I147,операции!$F$10)&lt;&gt;COUNTIFS(D$10:D147,D148,I$10:I147,операции!$F$9)+COUNTIFS(D$10:D147,D148,I$10:I147,операции!$F$11)),1,0))))</f>
        <v>0</v>
      </c>
      <c r="N148" s="49"/>
      <c r="O148" s="48"/>
      <c r="P148" s="84">
        <f>SUMIFS(БЮДЖЕТ!$V:$V,БЮДЖЕТ!$P:$P,$D148)-IF($N148=операции!$H$11,$O148,0)</f>
        <v>0</v>
      </c>
      <c r="Q148" s="84">
        <f>IF(OR($I148=операции!$F$8,$I148=операции!$F$10),$L148*$P148,IF(OR($I148=операции!$F$9,$I148=операции!$F$11),-$L148*$P148,0))/1000</f>
        <v>0</v>
      </c>
      <c r="R148" s="49"/>
      <c r="S148" s="40"/>
      <c r="T148" s="48">
        <f t="shared" si="11"/>
        <v>0</v>
      </c>
      <c r="U148" s="36"/>
      <c r="V148" s="19"/>
      <c r="W148" s="39"/>
      <c r="X148" s="41"/>
      <c r="Y148" s="36"/>
      <c r="Z148" s="19"/>
      <c r="AA148" s="39"/>
      <c r="AB148" s="41"/>
      <c r="AC148" s="36"/>
      <c r="AD148" s="19"/>
      <c r="AE148" s="39"/>
      <c r="AF148" s="41"/>
      <c r="AG148" s="36"/>
      <c r="AH148" s="1"/>
    </row>
    <row r="149" spans="1:34" x14ac:dyDescent="0.25">
      <c r="A149" s="1"/>
      <c r="B149" s="1"/>
      <c r="C149" s="5" t="str">
        <f t="shared" si="12"/>
        <v/>
      </c>
      <c r="D149" s="19"/>
      <c r="E149" s="22">
        <f>IF(D149="",0,IF(COUNTIF(БЮДЖЕТ!$P:$P,D149)=1,0,1))</f>
        <v>0</v>
      </c>
      <c r="F149" s="19" t="str">
        <f>IF($D149="","",IF(E149=1,"",INDEX(БЮДЖЕТ!$N:$N,SUMIFS(БЮДЖЕТ!$B:$B,БЮДЖЕТ!$P:$P,$D149))))</f>
        <v/>
      </c>
      <c r="G149" s="19" t="str">
        <f>IF($D149="","",IF(E149=1,"",INDEX(БЮДЖЕТ!$X:$X,SUMIFS(БЮДЖЕТ!$B:$B,БЮДЖЕТ!$P:$P,$D149))))</f>
        <v/>
      </c>
      <c r="H149" s="36"/>
      <c r="I149" s="19"/>
      <c r="J149" s="39"/>
      <c r="K149" s="39" t="str">
        <f>IF(J149="","",IF(J149&lt;БЮДЖЕТ!$F$6,БЮДЖЕТ!$F$6,IF(J149&gt;EOMONTH(БЮДЖЕТ!$F$6,0),EOMONTH(БЮДЖЕТ!$F$6,0),J149)))</f>
        <v/>
      </c>
      <c r="L149" s="30">
        <f>IF(OR($I149=операции!$F$8,$I149=операции!$F$10),SUMIFS(р_дни!$J:$J,р_дни!$F:$F,"&gt;="&amp;K149),IF(OR($I149=операции!$F$9,$I149=операции!$F$11),SUMIFS(р_дни!$J:$J,р_дни!$F:$F,"&gt;"&amp;K149),0))</f>
        <v>0</v>
      </c>
      <c r="M149" s="53">
        <f>IF(AND(G149=ФИО!$Q$8,OR(I149=операции!$F$8,I149=операции!$F$10),COUNTIFS(D$10:D148,D149,I$10:I148,операции!$F$8)+COUNTIFS(D$10:D148,D149,I$10:I148,операции!$F$10)&lt;&gt;COUNTIFS(D$10:D148,D149,I$10:I148,операции!$F$9)+COUNTIFS(D$10:D148,D149,I$10:I148,операции!$F$11)),1,IF(AND(G149=ФИО!$Q$8,OR(I149=операции!$F$9,I149=операции!$F$11),COUNTIFS(D$10:D148,D149,I$10:I148,операции!$F$8)+COUNTIFS(D$10:D148,D149,I$10:I148,операции!$F$10)&lt;&gt;COUNTIFS(D$10:D148,D149,I$10:I148,операции!$F$9)+COUNTIFS(D$10:D148,D149,I$10:I148,операции!$F$11)+1),1,IF(AND(G149&lt;&gt;ФИО!$Q$8,G149&lt;&gt;"",OR(I149=операции!$F$8,I149=операции!$F$10),COUNTIFS(D$10:D148,D149,I$10:I148,операции!$F$8)+COUNTIFS(D$10:D148,D149,I$10:I148,операции!$F$10)+1&lt;&gt;COUNTIFS(D$10:D148,D149,I$10:I148,операции!$F$9)+COUNTIFS(D$10:D148,D149,I$10:I148,операции!$F$11)),1,IF(AND(G149&lt;&gt;ФИО!$Q$8,G149&lt;&gt;"",OR(I149=операции!$F$9,I149=операции!$F$11),COUNTIFS(D$10:D148,D149,I$10:I148,операции!$F$8)+COUNTIFS(D$10:D148,D149,I$10:I148,операции!$F$10)&lt;&gt;COUNTIFS(D$10:D148,D149,I$10:I148,операции!$F$9)+COUNTIFS(D$10:D148,D149,I$10:I148,операции!$F$11)),1,0))))</f>
        <v>0</v>
      </c>
      <c r="N149" s="49"/>
      <c r="O149" s="48"/>
      <c r="P149" s="84">
        <f>SUMIFS(БЮДЖЕТ!$V:$V,БЮДЖЕТ!$P:$P,$D149)-IF($N149=операции!$H$11,$O149,0)</f>
        <v>0</v>
      </c>
      <c r="Q149" s="84">
        <f>IF(OR($I149=операции!$F$8,$I149=операции!$F$10),$L149*$P149,IF(OR($I149=операции!$F$9,$I149=операции!$F$11),-$L149*$P149,0))/1000</f>
        <v>0</v>
      </c>
      <c r="R149" s="49"/>
      <c r="S149" s="40"/>
      <c r="T149" s="48">
        <f t="shared" si="11"/>
        <v>0</v>
      </c>
      <c r="U149" s="36"/>
      <c r="V149" s="19"/>
      <c r="W149" s="39"/>
      <c r="X149" s="41"/>
      <c r="Y149" s="36"/>
      <c r="Z149" s="19"/>
      <c r="AA149" s="39"/>
      <c r="AB149" s="41"/>
      <c r="AC149" s="36"/>
      <c r="AD149" s="19"/>
      <c r="AE149" s="39"/>
      <c r="AF149" s="41"/>
      <c r="AG149" s="36"/>
      <c r="AH149" s="1"/>
    </row>
    <row r="150" spans="1:34" x14ac:dyDescent="0.25">
      <c r="A150" s="1"/>
      <c r="B150" s="1"/>
      <c r="C150" s="5" t="str">
        <f t="shared" si="12"/>
        <v/>
      </c>
      <c r="D150" s="19"/>
      <c r="E150" s="22">
        <f>IF(D150="",0,IF(COUNTIF(БЮДЖЕТ!$P:$P,D150)=1,0,1))</f>
        <v>0</v>
      </c>
      <c r="F150" s="19" t="str">
        <f>IF($D150="","",IF(E150=1,"",INDEX(БЮДЖЕТ!$N:$N,SUMIFS(БЮДЖЕТ!$B:$B,БЮДЖЕТ!$P:$P,$D150))))</f>
        <v/>
      </c>
      <c r="G150" s="19" t="str">
        <f>IF($D150="","",IF(E150=1,"",INDEX(БЮДЖЕТ!$X:$X,SUMIFS(БЮДЖЕТ!$B:$B,БЮДЖЕТ!$P:$P,$D150))))</f>
        <v/>
      </c>
      <c r="H150" s="36"/>
      <c r="I150" s="19"/>
      <c r="J150" s="39"/>
      <c r="K150" s="39" t="str">
        <f>IF(J150="","",IF(J150&lt;БЮДЖЕТ!$F$6,БЮДЖЕТ!$F$6,IF(J150&gt;EOMONTH(БЮДЖЕТ!$F$6,0),EOMONTH(БЮДЖЕТ!$F$6,0),J150)))</f>
        <v/>
      </c>
      <c r="L150" s="30">
        <f>IF(OR($I150=операции!$F$8,$I150=операции!$F$10),SUMIFS(р_дни!$J:$J,р_дни!$F:$F,"&gt;="&amp;K150),IF(OR($I150=операции!$F$9,$I150=операции!$F$11),SUMIFS(р_дни!$J:$J,р_дни!$F:$F,"&gt;"&amp;K150),0))</f>
        <v>0</v>
      </c>
      <c r="M150" s="53">
        <f>IF(AND(G150=ФИО!$Q$8,OR(I150=операции!$F$8,I150=операции!$F$10),COUNTIFS(D$10:D149,D150,I$10:I149,операции!$F$8)+COUNTIFS(D$10:D149,D150,I$10:I149,операции!$F$10)&lt;&gt;COUNTIFS(D$10:D149,D150,I$10:I149,операции!$F$9)+COUNTIFS(D$10:D149,D150,I$10:I149,операции!$F$11)),1,IF(AND(G150=ФИО!$Q$8,OR(I150=операции!$F$9,I150=операции!$F$11),COUNTIFS(D$10:D149,D150,I$10:I149,операции!$F$8)+COUNTIFS(D$10:D149,D150,I$10:I149,операции!$F$10)&lt;&gt;COUNTIFS(D$10:D149,D150,I$10:I149,операции!$F$9)+COUNTIFS(D$10:D149,D150,I$10:I149,операции!$F$11)+1),1,IF(AND(G150&lt;&gt;ФИО!$Q$8,G150&lt;&gt;"",OR(I150=операции!$F$8,I150=операции!$F$10),COUNTIFS(D$10:D149,D150,I$10:I149,операции!$F$8)+COUNTIFS(D$10:D149,D150,I$10:I149,операции!$F$10)+1&lt;&gt;COUNTIFS(D$10:D149,D150,I$10:I149,операции!$F$9)+COUNTIFS(D$10:D149,D150,I$10:I149,операции!$F$11)),1,IF(AND(G150&lt;&gt;ФИО!$Q$8,G150&lt;&gt;"",OR(I150=операции!$F$9,I150=операции!$F$11),COUNTIFS(D$10:D149,D150,I$10:I149,операции!$F$8)+COUNTIFS(D$10:D149,D150,I$10:I149,операции!$F$10)&lt;&gt;COUNTIFS(D$10:D149,D150,I$10:I149,операции!$F$9)+COUNTIFS(D$10:D149,D150,I$10:I149,операции!$F$11)),1,0))))</f>
        <v>0</v>
      </c>
      <c r="N150" s="49"/>
      <c r="O150" s="48"/>
      <c r="P150" s="84">
        <f>SUMIFS(БЮДЖЕТ!$V:$V,БЮДЖЕТ!$P:$P,$D150)-IF($N150=операции!$H$11,$O150,0)</f>
        <v>0</v>
      </c>
      <c r="Q150" s="84">
        <f>IF(OR($I150=операции!$F$8,$I150=операции!$F$10),$L150*$P150,IF(OR($I150=операции!$F$9,$I150=операции!$F$11),-$L150*$P150,0))/1000</f>
        <v>0</v>
      </c>
      <c r="R150" s="49"/>
      <c r="S150" s="40"/>
      <c r="T150" s="48">
        <f t="shared" si="11"/>
        <v>0</v>
      </c>
      <c r="U150" s="36"/>
      <c r="V150" s="19"/>
      <c r="W150" s="39"/>
      <c r="X150" s="41"/>
      <c r="Y150" s="36"/>
      <c r="Z150" s="19"/>
      <c r="AA150" s="39"/>
      <c r="AB150" s="41"/>
      <c r="AC150" s="36"/>
      <c r="AD150" s="19"/>
      <c r="AE150" s="39"/>
      <c r="AF150" s="41"/>
      <c r="AG150" s="36"/>
      <c r="AH150" s="1"/>
    </row>
    <row r="151" spans="1:34" x14ac:dyDescent="0.25">
      <c r="A151" s="1"/>
      <c r="B151" s="1"/>
      <c r="C151" s="5" t="str">
        <f t="shared" si="12"/>
        <v/>
      </c>
      <c r="D151" s="19"/>
      <c r="E151" s="22">
        <f>IF(D151="",0,IF(COUNTIF(БЮДЖЕТ!$P:$P,D151)=1,0,1))</f>
        <v>0</v>
      </c>
      <c r="F151" s="19" t="str">
        <f>IF($D151="","",IF(E151=1,"",INDEX(БЮДЖЕТ!$N:$N,SUMIFS(БЮДЖЕТ!$B:$B,БЮДЖЕТ!$P:$P,$D151))))</f>
        <v/>
      </c>
      <c r="G151" s="19" t="str">
        <f>IF($D151="","",IF(E151=1,"",INDEX(БЮДЖЕТ!$X:$X,SUMIFS(БЮДЖЕТ!$B:$B,БЮДЖЕТ!$P:$P,$D151))))</f>
        <v/>
      </c>
      <c r="H151" s="36"/>
      <c r="I151" s="19"/>
      <c r="J151" s="39"/>
      <c r="K151" s="39" t="str">
        <f>IF(J151="","",IF(J151&lt;БЮДЖЕТ!$F$6,БЮДЖЕТ!$F$6,IF(J151&gt;EOMONTH(БЮДЖЕТ!$F$6,0),EOMONTH(БЮДЖЕТ!$F$6,0),J151)))</f>
        <v/>
      </c>
      <c r="L151" s="30">
        <f>IF(OR($I151=операции!$F$8,$I151=операции!$F$10),SUMIFS(р_дни!$J:$J,р_дни!$F:$F,"&gt;="&amp;K151),IF(OR($I151=операции!$F$9,$I151=операции!$F$11),SUMIFS(р_дни!$J:$J,р_дни!$F:$F,"&gt;"&amp;K151),0))</f>
        <v>0</v>
      </c>
      <c r="M151" s="53">
        <f>IF(AND(G151=ФИО!$Q$8,OR(I151=операции!$F$8,I151=операции!$F$10),COUNTIFS(D$10:D150,D151,I$10:I150,операции!$F$8)+COUNTIFS(D$10:D150,D151,I$10:I150,операции!$F$10)&lt;&gt;COUNTIFS(D$10:D150,D151,I$10:I150,операции!$F$9)+COUNTIFS(D$10:D150,D151,I$10:I150,операции!$F$11)),1,IF(AND(G151=ФИО!$Q$8,OR(I151=операции!$F$9,I151=операции!$F$11),COUNTIFS(D$10:D150,D151,I$10:I150,операции!$F$8)+COUNTIFS(D$10:D150,D151,I$10:I150,операции!$F$10)&lt;&gt;COUNTIFS(D$10:D150,D151,I$10:I150,операции!$F$9)+COUNTIFS(D$10:D150,D151,I$10:I150,операции!$F$11)+1),1,IF(AND(G151&lt;&gt;ФИО!$Q$8,G151&lt;&gt;"",OR(I151=операции!$F$8,I151=операции!$F$10),COUNTIFS(D$10:D150,D151,I$10:I150,операции!$F$8)+COUNTIFS(D$10:D150,D151,I$10:I150,операции!$F$10)+1&lt;&gt;COUNTIFS(D$10:D150,D151,I$10:I150,операции!$F$9)+COUNTIFS(D$10:D150,D151,I$10:I150,операции!$F$11)),1,IF(AND(G151&lt;&gt;ФИО!$Q$8,G151&lt;&gt;"",OR(I151=операции!$F$9,I151=операции!$F$11),COUNTIFS(D$10:D150,D151,I$10:I150,операции!$F$8)+COUNTIFS(D$10:D150,D151,I$10:I150,операции!$F$10)&lt;&gt;COUNTIFS(D$10:D150,D151,I$10:I150,операции!$F$9)+COUNTIFS(D$10:D150,D151,I$10:I150,операции!$F$11)),1,0))))</f>
        <v>0</v>
      </c>
      <c r="N151" s="49"/>
      <c r="O151" s="48"/>
      <c r="P151" s="84">
        <f>SUMIFS(БЮДЖЕТ!$V:$V,БЮДЖЕТ!$P:$P,$D151)-IF($N151=операции!$H$11,$O151,0)</f>
        <v>0</v>
      </c>
      <c r="Q151" s="84">
        <f>IF(OR($I151=операции!$F$8,$I151=операции!$F$10),$L151*$P151,IF(OR($I151=операции!$F$9,$I151=операции!$F$11),-$L151*$P151,0))/1000</f>
        <v>0</v>
      </c>
      <c r="R151" s="49"/>
      <c r="S151" s="40"/>
      <c r="T151" s="48">
        <f t="shared" si="11"/>
        <v>0</v>
      </c>
      <c r="U151" s="36"/>
      <c r="V151" s="19"/>
      <c r="W151" s="39"/>
      <c r="X151" s="41"/>
      <c r="Y151" s="36"/>
      <c r="Z151" s="19"/>
      <c r="AA151" s="39"/>
      <c r="AB151" s="41"/>
      <c r="AC151" s="36"/>
      <c r="AD151" s="19"/>
      <c r="AE151" s="39"/>
      <c r="AF151" s="41"/>
      <c r="AG151" s="36"/>
      <c r="AH151" s="1"/>
    </row>
    <row r="152" spans="1:34" x14ac:dyDescent="0.25">
      <c r="A152" s="1"/>
      <c r="B152" s="1"/>
      <c r="C152" s="5" t="str">
        <f t="shared" si="12"/>
        <v/>
      </c>
      <c r="D152" s="19"/>
      <c r="E152" s="22">
        <f>IF(D152="",0,IF(COUNTIF(БЮДЖЕТ!$P:$P,D152)=1,0,1))</f>
        <v>0</v>
      </c>
      <c r="F152" s="19" t="str">
        <f>IF($D152="","",IF(E152=1,"",INDEX(БЮДЖЕТ!$N:$N,SUMIFS(БЮДЖЕТ!$B:$B,БЮДЖЕТ!$P:$P,$D152))))</f>
        <v/>
      </c>
      <c r="G152" s="19" t="str">
        <f>IF($D152="","",IF(E152=1,"",INDEX(БЮДЖЕТ!$X:$X,SUMIFS(БЮДЖЕТ!$B:$B,БЮДЖЕТ!$P:$P,$D152))))</f>
        <v/>
      </c>
      <c r="H152" s="36"/>
      <c r="I152" s="19"/>
      <c r="J152" s="39"/>
      <c r="K152" s="39" t="str">
        <f>IF(J152="","",IF(J152&lt;БЮДЖЕТ!$F$6,БЮДЖЕТ!$F$6,IF(J152&gt;EOMONTH(БЮДЖЕТ!$F$6,0),EOMONTH(БЮДЖЕТ!$F$6,0),J152)))</f>
        <v/>
      </c>
      <c r="L152" s="30">
        <f>IF(OR($I152=операции!$F$8,$I152=операции!$F$10),SUMIFS(р_дни!$J:$J,р_дни!$F:$F,"&gt;="&amp;K152),IF(OR($I152=операции!$F$9,$I152=операции!$F$11),SUMIFS(р_дни!$J:$J,р_дни!$F:$F,"&gt;"&amp;K152),0))</f>
        <v>0</v>
      </c>
      <c r="M152" s="53">
        <f>IF(AND(G152=ФИО!$Q$8,OR(I152=операции!$F$8,I152=операции!$F$10),COUNTIFS(D$10:D151,D152,I$10:I151,операции!$F$8)+COUNTIFS(D$10:D151,D152,I$10:I151,операции!$F$10)&lt;&gt;COUNTIFS(D$10:D151,D152,I$10:I151,операции!$F$9)+COUNTIFS(D$10:D151,D152,I$10:I151,операции!$F$11)),1,IF(AND(G152=ФИО!$Q$8,OR(I152=операции!$F$9,I152=операции!$F$11),COUNTIFS(D$10:D151,D152,I$10:I151,операции!$F$8)+COUNTIFS(D$10:D151,D152,I$10:I151,операции!$F$10)&lt;&gt;COUNTIFS(D$10:D151,D152,I$10:I151,операции!$F$9)+COUNTIFS(D$10:D151,D152,I$10:I151,операции!$F$11)+1),1,IF(AND(G152&lt;&gt;ФИО!$Q$8,G152&lt;&gt;"",OR(I152=операции!$F$8,I152=операции!$F$10),COUNTIFS(D$10:D151,D152,I$10:I151,операции!$F$8)+COUNTIFS(D$10:D151,D152,I$10:I151,операции!$F$10)+1&lt;&gt;COUNTIFS(D$10:D151,D152,I$10:I151,операции!$F$9)+COUNTIFS(D$10:D151,D152,I$10:I151,операции!$F$11)),1,IF(AND(G152&lt;&gt;ФИО!$Q$8,G152&lt;&gt;"",OR(I152=операции!$F$9,I152=операции!$F$11),COUNTIFS(D$10:D151,D152,I$10:I151,операции!$F$8)+COUNTIFS(D$10:D151,D152,I$10:I151,операции!$F$10)&lt;&gt;COUNTIFS(D$10:D151,D152,I$10:I151,операции!$F$9)+COUNTIFS(D$10:D151,D152,I$10:I151,операции!$F$11)),1,0))))</f>
        <v>0</v>
      </c>
      <c r="N152" s="49"/>
      <c r="O152" s="48"/>
      <c r="P152" s="84">
        <f>SUMIFS(БЮДЖЕТ!$V:$V,БЮДЖЕТ!$P:$P,$D152)-IF($N152=операции!$H$11,$O152,0)</f>
        <v>0</v>
      </c>
      <c r="Q152" s="84">
        <f>IF(OR($I152=операции!$F$8,$I152=операции!$F$10),$L152*$P152,IF(OR($I152=операции!$F$9,$I152=операции!$F$11),-$L152*$P152,0))/1000</f>
        <v>0</v>
      </c>
      <c r="R152" s="49"/>
      <c r="S152" s="40"/>
      <c r="T152" s="48">
        <f t="shared" si="11"/>
        <v>0</v>
      </c>
      <c r="U152" s="36"/>
      <c r="V152" s="19"/>
      <c r="W152" s="39"/>
      <c r="X152" s="41"/>
      <c r="Y152" s="36"/>
      <c r="Z152" s="19"/>
      <c r="AA152" s="39"/>
      <c r="AB152" s="41"/>
      <c r="AC152" s="36"/>
      <c r="AD152" s="19"/>
      <c r="AE152" s="39"/>
      <c r="AF152" s="41"/>
      <c r="AG152" s="36"/>
      <c r="AH152" s="1"/>
    </row>
    <row r="153" spans="1:34" x14ac:dyDescent="0.25">
      <c r="A153" s="1"/>
      <c r="B153" s="1"/>
      <c r="C153" s="5" t="str">
        <f t="shared" si="12"/>
        <v/>
      </c>
      <c r="D153" s="19"/>
      <c r="E153" s="22">
        <f>IF(D153="",0,IF(COUNTIF(БЮДЖЕТ!$P:$P,D153)=1,0,1))</f>
        <v>0</v>
      </c>
      <c r="F153" s="19" t="str">
        <f>IF($D153="","",IF(E153=1,"",INDEX(БЮДЖЕТ!$N:$N,SUMIFS(БЮДЖЕТ!$B:$B,БЮДЖЕТ!$P:$P,$D153))))</f>
        <v/>
      </c>
      <c r="G153" s="19" t="str">
        <f>IF($D153="","",IF(E153=1,"",INDEX(БЮДЖЕТ!$X:$X,SUMIFS(БЮДЖЕТ!$B:$B,БЮДЖЕТ!$P:$P,$D153))))</f>
        <v/>
      </c>
      <c r="H153" s="36"/>
      <c r="I153" s="19"/>
      <c r="J153" s="39"/>
      <c r="K153" s="39" t="str">
        <f>IF(J153="","",IF(J153&lt;БЮДЖЕТ!$F$6,БЮДЖЕТ!$F$6,IF(J153&gt;EOMONTH(БЮДЖЕТ!$F$6,0),EOMONTH(БЮДЖЕТ!$F$6,0),J153)))</f>
        <v/>
      </c>
      <c r="L153" s="30">
        <f>IF(OR($I153=операции!$F$8,$I153=операции!$F$10),SUMIFS(р_дни!$J:$J,р_дни!$F:$F,"&gt;="&amp;K153),IF(OR($I153=операции!$F$9,$I153=операции!$F$11),SUMIFS(р_дни!$J:$J,р_дни!$F:$F,"&gt;"&amp;K153),0))</f>
        <v>0</v>
      </c>
      <c r="M153" s="53">
        <f>IF(AND(G153=ФИО!$Q$8,OR(I153=операции!$F$8,I153=операции!$F$10),COUNTIFS(D$10:D152,D153,I$10:I152,операции!$F$8)+COUNTIFS(D$10:D152,D153,I$10:I152,операции!$F$10)&lt;&gt;COUNTIFS(D$10:D152,D153,I$10:I152,операции!$F$9)+COUNTIFS(D$10:D152,D153,I$10:I152,операции!$F$11)),1,IF(AND(G153=ФИО!$Q$8,OR(I153=операции!$F$9,I153=операции!$F$11),COUNTIFS(D$10:D152,D153,I$10:I152,операции!$F$8)+COUNTIFS(D$10:D152,D153,I$10:I152,операции!$F$10)&lt;&gt;COUNTIFS(D$10:D152,D153,I$10:I152,операции!$F$9)+COUNTIFS(D$10:D152,D153,I$10:I152,операции!$F$11)+1),1,IF(AND(G153&lt;&gt;ФИО!$Q$8,G153&lt;&gt;"",OR(I153=операции!$F$8,I153=операции!$F$10),COUNTIFS(D$10:D152,D153,I$10:I152,операции!$F$8)+COUNTIFS(D$10:D152,D153,I$10:I152,операции!$F$10)+1&lt;&gt;COUNTIFS(D$10:D152,D153,I$10:I152,операции!$F$9)+COUNTIFS(D$10:D152,D153,I$10:I152,операции!$F$11)),1,IF(AND(G153&lt;&gt;ФИО!$Q$8,G153&lt;&gt;"",OR(I153=операции!$F$9,I153=операции!$F$11),COUNTIFS(D$10:D152,D153,I$10:I152,операции!$F$8)+COUNTIFS(D$10:D152,D153,I$10:I152,операции!$F$10)&lt;&gt;COUNTIFS(D$10:D152,D153,I$10:I152,операции!$F$9)+COUNTIFS(D$10:D152,D153,I$10:I152,операции!$F$11)),1,0))))</f>
        <v>0</v>
      </c>
      <c r="N153" s="49"/>
      <c r="O153" s="48"/>
      <c r="P153" s="84">
        <f>SUMIFS(БЮДЖЕТ!$V:$V,БЮДЖЕТ!$P:$P,$D153)-IF($N153=операции!$H$11,$O153,0)</f>
        <v>0</v>
      </c>
      <c r="Q153" s="84">
        <f>IF(OR($I153=операции!$F$8,$I153=операции!$F$10),$L153*$P153,IF(OR($I153=операции!$F$9,$I153=операции!$F$11),-$L153*$P153,0))/1000</f>
        <v>0</v>
      </c>
      <c r="R153" s="49"/>
      <c r="S153" s="40"/>
      <c r="T153" s="48">
        <f t="shared" si="11"/>
        <v>0</v>
      </c>
      <c r="U153" s="36"/>
      <c r="V153" s="19"/>
      <c r="W153" s="39"/>
      <c r="X153" s="41"/>
      <c r="Y153" s="36"/>
      <c r="Z153" s="19"/>
      <c r="AA153" s="39"/>
      <c r="AB153" s="41"/>
      <c r="AC153" s="36"/>
      <c r="AD153" s="19"/>
      <c r="AE153" s="39"/>
      <c r="AF153" s="41"/>
      <c r="AG153" s="36"/>
      <c r="AH153" s="1"/>
    </row>
    <row r="154" spans="1:34" x14ac:dyDescent="0.25">
      <c r="A154" s="1"/>
      <c r="B154" s="1"/>
      <c r="C154" s="5" t="str">
        <f t="shared" si="12"/>
        <v/>
      </c>
      <c r="D154" s="19"/>
      <c r="E154" s="22">
        <f>IF(D154="",0,IF(COUNTIF(БЮДЖЕТ!$P:$P,D154)=1,0,1))</f>
        <v>0</v>
      </c>
      <c r="F154" s="19" t="str">
        <f>IF($D154="","",IF(E154=1,"",INDEX(БЮДЖЕТ!$N:$N,SUMIFS(БЮДЖЕТ!$B:$B,БЮДЖЕТ!$P:$P,$D154))))</f>
        <v/>
      </c>
      <c r="G154" s="19" t="str">
        <f>IF($D154="","",IF(E154=1,"",INDEX(БЮДЖЕТ!$X:$X,SUMIFS(БЮДЖЕТ!$B:$B,БЮДЖЕТ!$P:$P,$D154))))</f>
        <v/>
      </c>
      <c r="H154" s="36"/>
      <c r="I154" s="19"/>
      <c r="J154" s="39"/>
      <c r="K154" s="39" t="str">
        <f>IF(J154="","",IF(J154&lt;БЮДЖЕТ!$F$6,БЮДЖЕТ!$F$6,IF(J154&gt;EOMONTH(БЮДЖЕТ!$F$6,0),EOMONTH(БЮДЖЕТ!$F$6,0),J154)))</f>
        <v/>
      </c>
      <c r="L154" s="30">
        <f>IF(OR($I154=операции!$F$8,$I154=операции!$F$10),SUMIFS(р_дни!$J:$J,р_дни!$F:$F,"&gt;="&amp;K154),IF(OR($I154=операции!$F$9,$I154=операции!$F$11),SUMIFS(р_дни!$J:$J,р_дни!$F:$F,"&gt;"&amp;K154),0))</f>
        <v>0</v>
      </c>
      <c r="M154" s="53">
        <f>IF(AND(G154=ФИО!$Q$8,OR(I154=операции!$F$8,I154=операции!$F$10),COUNTIFS(D$10:D153,D154,I$10:I153,операции!$F$8)+COUNTIFS(D$10:D153,D154,I$10:I153,операции!$F$10)&lt;&gt;COUNTIFS(D$10:D153,D154,I$10:I153,операции!$F$9)+COUNTIFS(D$10:D153,D154,I$10:I153,операции!$F$11)),1,IF(AND(G154=ФИО!$Q$8,OR(I154=операции!$F$9,I154=операции!$F$11),COUNTIFS(D$10:D153,D154,I$10:I153,операции!$F$8)+COUNTIFS(D$10:D153,D154,I$10:I153,операции!$F$10)&lt;&gt;COUNTIFS(D$10:D153,D154,I$10:I153,операции!$F$9)+COUNTIFS(D$10:D153,D154,I$10:I153,операции!$F$11)+1),1,IF(AND(G154&lt;&gt;ФИО!$Q$8,G154&lt;&gt;"",OR(I154=операции!$F$8,I154=операции!$F$10),COUNTIFS(D$10:D153,D154,I$10:I153,операции!$F$8)+COUNTIFS(D$10:D153,D154,I$10:I153,операции!$F$10)+1&lt;&gt;COUNTIFS(D$10:D153,D154,I$10:I153,операции!$F$9)+COUNTIFS(D$10:D153,D154,I$10:I153,операции!$F$11)),1,IF(AND(G154&lt;&gt;ФИО!$Q$8,G154&lt;&gt;"",OR(I154=операции!$F$9,I154=операции!$F$11),COUNTIFS(D$10:D153,D154,I$10:I153,операции!$F$8)+COUNTIFS(D$10:D153,D154,I$10:I153,операции!$F$10)&lt;&gt;COUNTIFS(D$10:D153,D154,I$10:I153,операции!$F$9)+COUNTIFS(D$10:D153,D154,I$10:I153,операции!$F$11)),1,0))))</f>
        <v>0</v>
      </c>
      <c r="N154" s="49"/>
      <c r="O154" s="48"/>
      <c r="P154" s="84">
        <f>SUMIFS(БЮДЖЕТ!$V:$V,БЮДЖЕТ!$P:$P,$D154)-IF($N154=операции!$H$11,$O154,0)</f>
        <v>0</v>
      </c>
      <c r="Q154" s="84">
        <f>IF(OR($I154=операции!$F$8,$I154=операции!$F$10),$L154*$P154,IF(OR($I154=операции!$F$9,$I154=операции!$F$11),-$L154*$P154,0))/1000</f>
        <v>0</v>
      </c>
      <c r="R154" s="49"/>
      <c r="S154" s="40"/>
      <c r="T154" s="48">
        <f t="shared" si="11"/>
        <v>0</v>
      </c>
      <c r="U154" s="36"/>
      <c r="V154" s="19"/>
      <c r="W154" s="39"/>
      <c r="X154" s="41"/>
      <c r="Y154" s="36"/>
      <c r="Z154" s="19"/>
      <c r="AA154" s="39"/>
      <c r="AB154" s="41"/>
      <c r="AC154" s="36"/>
      <c r="AD154" s="19"/>
      <c r="AE154" s="39"/>
      <c r="AF154" s="41"/>
      <c r="AG154" s="36"/>
      <c r="AH154" s="1"/>
    </row>
    <row r="155" spans="1:34" x14ac:dyDescent="0.25">
      <c r="A155" s="1"/>
      <c r="B155" s="1"/>
      <c r="C155" s="5" t="str">
        <f t="shared" si="12"/>
        <v/>
      </c>
      <c r="D155" s="19"/>
      <c r="E155" s="22">
        <f>IF(D155="",0,IF(COUNTIF(БЮДЖЕТ!$P:$P,D155)=1,0,1))</f>
        <v>0</v>
      </c>
      <c r="F155" s="19" t="str">
        <f>IF($D155="","",IF(E155=1,"",INDEX(БЮДЖЕТ!$N:$N,SUMIFS(БЮДЖЕТ!$B:$B,БЮДЖЕТ!$P:$P,$D155))))</f>
        <v/>
      </c>
      <c r="G155" s="19" t="str">
        <f>IF($D155="","",IF(E155=1,"",INDEX(БЮДЖЕТ!$X:$X,SUMIFS(БЮДЖЕТ!$B:$B,БЮДЖЕТ!$P:$P,$D155))))</f>
        <v/>
      </c>
      <c r="H155" s="36"/>
      <c r="I155" s="19"/>
      <c r="J155" s="39"/>
      <c r="K155" s="39" t="str">
        <f>IF(J155="","",IF(J155&lt;БЮДЖЕТ!$F$6,БЮДЖЕТ!$F$6,IF(J155&gt;EOMONTH(БЮДЖЕТ!$F$6,0),EOMONTH(БЮДЖЕТ!$F$6,0),J155)))</f>
        <v/>
      </c>
      <c r="L155" s="30">
        <f>IF(OR($I155=операции!$F$8,$I155=операции!$F$10),SUMIFS(р_дни!$J:$J,р_дни!$F:$F,"&gt;="&amp;K155),IF(OR($I155=операции!$F$9,$I155=операции!$F$11),SUMIFS(р_дни!$J:$J,р_дни!$F:$F,"&gt;"&amp;K155),0))</f>
        <v>0</v>
      </c>
      <c r="M155" s="53">
        <f>IF(AND(G155=ФИО!$Q$8,OR(I155=операции!$F$8,I155=операции!$F$10),COUNTIFS(D$10:D154,D155,I$10:I154,операции!$F$8)+COUNTIFS(D$10:D154,D155,I$10:I154,операции!$F$10)&lt;&gt;COUNTIFS(D$10:D154,D155,I$10:I154,операции!$F$9)+COUNTIFS(D$10:D154,D155,I$10:I154,операции!$F$11)),1,IF(AND(G155=ФИО!$Q$8,OR(I155=операции!$F$9,I155=операции!$F$11),COUNTIFS(D$10:D154,D155,I$10:I154,операции!$F$8)+COUNTIFS(D$10:D154,D155,I$10:I154,операции!$F$10)&lt;&gt;COUNTIFS(D$10:D154,D155,I$10:I154,операции!$F$9)+COUNTIFS(D$10:D154,D155,I$10:I154,операции!$F$11)+1),1,IF(AND(G155&lt;&gt;ФИО!$Q$8,G155&lt;&gt;"",OR(I155=операции!$F$8,I155=операции!$F$10),COUNTIFS(D$10:D154,D155,I$10:I154,операции!$F$8)+COUNTIFS(D$10:D154,D155,I$10:I154,операции!$F$10)+1&lt;&gt;COUNTIFS(D$10:D154,D155,I$10:I154,операции!$F$9)+COUNTIFS(D$10:D154,D155,I$10:I154,операции!$F$11)),1,IF(AND(G155&lt;&gt;ФИО!$Q$8,G155&lt;&gt;"",OR(I155=операции!$F$9,I155=операции!$F$11),COUNTIFS(D$10:D154,D155,I$10:I154,операции!$F$8)+COUNTIFS(D$10:D154,D155,I$10:I154,операции!$F$10)&lt;&gt;COUNTIFS(D$10:D154,D155,I$10:I154,операции!$F$9)+COUNTIFS(D$10:D154,D155,I$10:I154,операции!$F$11)),1,0))))</f>
        <v>0</v>
      </c>
      <c r="N155" s="49"/>
      <c r="O155" s="48"/>
      <c r="P155" s="84">
        <f>SUMIFS(БЮДЖЕТ!$V:$V,БЮДЖЕТ!$P:$P,$D155)-IF($N155=операции!$H$11,$O155,0)</f>
        <v>0</v>
      </c>
      <c r="Q155" s="84">
        <f>IF(OR($I155=операции!$F$8,$I155=операции!$F$10),$L155*$P155,IF(OR($I155=операции!$F$9,$I155=операции!$F$11),-$L155*$P155,0))/1000</f>
        <v>0</v>
      </c>
      <c r="R155" s="49"/>
      <c r="S155" s="40"/>
      <c r="T155" s="48">
        <f t="shared" si="11"/>
        <v>0</v>
      </c>
      <c r="U155" s="36"/>
      <c r="V155" s="19"/>
      <c r="W155" s="39"/>
      <c r="X155" s="41"/>
      <c r="Y155" s="36"/>
      <c r="Z155" s="19"/>
      <c r="AA155" s="39"/>
      <c r="AB155" s="41"/>
      <c r="AC155" s="36"/>
      <c r="AD155" s="19"/>
      <c r="AE155" s="39"/>
      <c r="AF155" s="41"/>
      <c r="AG155" s="36"/>
      <c r="AH155" s="1"/>
    </row>
    <row r="156" spans="1:34" x14ac:dyDescent="0.25">
      <c r="A156" s="1"/>
      <c r="B156" s="1"/>
      <c r="C156" s="5" t="str">
        <f t="shared" si="12"/>
        <v/>
      </c>
      <c r="D156" s="19"/>
      <c r="E156" s="22">
        <f>IF(D156="",0,IF(COUNTIF(БЮДЖЕТ!$P:$P,D156)=1,0,1))</f>
        <v>0</v>
      </c>
      <c r="F156" s="19" t="str">
        <f>IF($D156="","",IF(E156=1,"",INDEX(БЮДЖЕТ!$N:$N,SUMIFS(БЮДЖЕТ!$B:$B,БЮДЖЕТ!$P:$P,$D156))))</f>
        <v/>
      </c>
      <c r="G156" s="19" t="str">
        <f>IF($D156="","",IF(E156=1,"",INDEX(БЮДЖЕТ!$X:$X,SUMIFS(БЮДЖЕТ!$B:$B,БЮДЖЕТ!$P:$P,$D156))))</f>
        <v/>
      </c>
      <c r="H156" s="36"/>
      <c r="I156" s="19"/>
      <c r="J156" s="39"/>
      <c r="K156" s="39" t="str">
        <f>IF(J156="","",IF(J156&lt;БЮДЖЕТ!$F$6,БЮДЖЕТ!$F$6,IF(J156&gt;EOMONTH(БЮДЖЕТ!$F$6,0),EOMONTH(БЮДЖЕТ!$F$6,0),J156)))</f>
        <v/>
      </c>
      <c r="L156" s="30">
        <f>IF(OR($I156=операции!$F$8,$I156=операции!$F$10),SUMIFS(р_дни!$J:$J,р_дни!$F:$F,"&gt;="&amp;K156),IF(OR($I156=операции!$F$9,$I156=операции!$F$11),SUMIFS(р_дни!$J:$J,р_дни!$F:$F,"&gt;"&amp;K156),0))</f>
        <v>0</v>
      </c>
      <c r="M156" s="53">
        <f>IF(AND(G156=ФИО!$Q$8,OR(I156=операции!$F$8,I156=операции!$F$10),COUNTIFS(D$10:D155,D156,I$10:I155,операции!$F$8)+COUNTIFS(D$10:D155,D156,I$10:I155,операции!$F$10)&lt;&gt;COUNTIFS(D$10:D155,D156,I$10:I155,операции!$F$9)+COUNTIFS(D$10:D155,D156,I$10:I155,операции!$F$11)),1,IF(AND(G156=ФИО!$Q$8,OR(I156=операции!$F$9,I156=операции!$F$11),COUNTIFS(D$10:D155,D156,I$10:I155,операции!$F$8)+COUNTIFS(D$10:D155,D156,I$10:I155,операции!$F$10)&lt;&gt;COUNTIFS(D$10:D155,D156,I$10:I155,операции!$F$9)+COUNTIFS(D$10:D155,D156,I$10:I155,операции!$F$11)+1),1,IF(AND(G156&lt;&gt;ФИО!$Q$8,G156&lt;&gt;"",OR(I156=операции!$F$8,I156=операции!$F$10),COUNTIFS(D$10:D155,D156,I$10:I155,операции!$F$8)+COUNTIFS(D$10:D155,D156,I$10:I155,операции!$F$10)+1&lt;&gt;COUNTIFS(D$10:D155,D156,I$10:I155,операции!$F$9)+COUNTIFS(D$10:D155,D156,I$10:I155,операции!$F$11)),1,IF(AND(G156&lt;&gt;ФИО!$Q$8,G156&lt;&gt;"",OR(I156=операции!$F$9,I156=операции!$F$11),COUNTIFS(D$10:D155,D156,I$10:I155,операции!$F$8)+COUNTIFS(D$10:D155,D156,I$10:I155,операции!$F$10)&lt;&gt;COUNTIFS(D$10:D155,D156,I$10:I155,операции!$F$9)+COUNTIFS(D$10:D155,D156,I$10:I155,операции!$F$11)),1,0))))</f>
        <v>0</v>
      </c>
      <c r="N156" s="49"/>
      <c r="O156" s="48"/>
      <c r="P156" s="84">
        <f>SUMIFS(БЮДЖЕТ!$V:$V,БЮДЖЕТ!$P:$P,$D156)-IF($N156=операции!$H$11,$O156,0)</f>
        <v>0</v>
      </c>
      <c r="Q156" s="84">
        <f>IF(OR($I156=операции!$F$8,$I156=операции!$F$10),$L156*$P156,IF(OR($I156=операции!$F$9,$I156=операции!$F$11),-$L156*$P156,0))/1000</f>
        <v>0</v>
      </c>
      <c r="R156" s="49"/>
      <c r="S156" s="40"/>
      <c r="T156" s="48">
        <f t="shared" si="11"/>
        <v>0</v>
      </c>
      <c r="U156" s="36"/>
      <c r="V156" s="19"/>
      <c r="W156" s="39"/>
      <c r="X156" s="41"/>
      <c r="Y156" s="36"/>
      <c r="Z156" s="19"/>
      <c r="AA156" s="39"/>
      <c r="AB156" s="41"/>
      <c r="AC156" s="36"/>
      <c r="AD156" s="19"/>
      <c r="AE156" s="39"/>
      <c r="AF156" s="41"/>
      <c r="AG156" s="36"/>
      <c r="AH156" s="1"/>
    </row>
    <row r="157" spans="1:34" x14ac:dyDescent="0.25">
      <c r="A157" s="1"/>
      <c r="B157" s="1"/>
      <c r="C157" s="5" t="str">
        <f t="shared" si="12"/>
        <v/>
      </c>
      <c r="D157" s="19"/>
      <c r="E157" s="22">
        <f>IF(D157="",0,IF(COUNTIF(БЮДЖЕТ!$P:$P,D157)=1,0,1))</f>
        <v>0</v>
      </c>
      <c r="F157" s="19" t="str">
        <f>IF($D157="","",IF(E157=1,"",INDEX(БЮДЖЕТ!$N:$N,SUMIFS(БЮДЖЕТ!$B:$B,БЮДЖЕТ!$P:$P,$D157))))</f>
        <v/>
      </c>
      <c r="G157" s="19" t="str">
        <f>IF($D157="","",IF(E157=1,"",INDEX(БЮДЖЕТ!$X:$X,SUMIFS(БЮДЖЕТ!$B:$B,БЮДЖЕТ!$P:$P,$D157))))</f>
        <v/>
      </c>
      <c r="H157" s="36"/>
      <c r="I157" s="19"/>
      <c r="J157" s="39"/>
      <c r="K157" s="39" t="str">
        <f>IF(J157="","",IF(J157&lt;БЮДЖЕТ!$F$6,БЮДЖЕТ!$F$6,IF(J157&gt;EOMONTH(БЮДЖЕТ!$F$6,0),EOMONTH(БЮДЖЕТ!$F$6,0),J157)))</f>
        <v/>
      </c>
      <c r="L157" s="30">
        <f>IF(OR($I157=операции!$F$8,$I157=операции!$F$10),SUMIFS(р_дни!$J:$J,р_дни!$F:$F,"&gt;="&amp;K157),IF(OR($I157=операции!$F$9,$I157=операции!$F$11),SUMIFS(р_дни!$J:$J,р_дни!$F:$F,"&gt;"&amp;K157),0))</f>
        <v>0</v>
      </c>
      <c r="M157" s="53">
        <f>IF(AND(G157=ФИО!$Q$8,OR(I157=операции!$F$8,I157=операции!$F$10),COUNTIFS(D$10:D156,D157,I$10:I156,операции!$F$8)+COUNTIFS(D$10:D156,D157,I$10:I156,операции!$F$10)&lt;&gt;COUNTIFS(D$10:D156,D157,I$10:I156,операции!$F$9)+COUNTIFS(D$10:D156,D157,I$10:I156,операции!$F$11)),1,IF(AND(G157=ФИО!$Q$8,OR(I157=операции!$F$9,I157=операции!$F$11),COUNTIFS(D$10:D156,D157,I$10:I156,операции!$F$8)+COUNTIFS(D$10:D156,D157,I$10:I156,операции!$F$10)&lt;&gt;COUNTIFS(D$10:D156,D157,I$10:I156,операции!$F$9)+COUNTIFS(D$10:D156,D157,I$10:I156,операции!$F$11)+1),1,IF(AND(G157&lt;&gt;ФИО!$Q$8,G157&lt;&gt;"",OR(I157=операции!$F$8,I157=операции!$F$10),COUNTIFS(D$10:D156,D157,I$10:I156,операции!$F$8)+COUNTIFS(D$10:D156,D157,I$10:I156,операции!$F$10)+1&lt;&gt;COUNTIFS(D$10:D156,D157,I$10:I156,операции!$F$9)+COUNTIFS(D$10:D156,D157,I$10:I156,операции!$F$11)),1,IF(AND(G157&lt;&gt;ФИО!$Q$8,G157&lt;&gt;"",OR(I157=операции!$F$9,I157=операции!$F$11),COUNTIFS(D$10:D156,D157,I$10:I156,операции!$F$8)+COUNTIFS(D$10:D156,D157,I$10:I156,операции!$F$10)&lt;&gt;COUNTIFS(D$10:D156,D157,I$10:I156,операции!$F$9)+COUNTIFS(D$10:D156,D157,I$10:I156,операции!$F$11)),1,0))))</f>
        <v>0</v>
      </c>
      <c r="N157" s="49"/>
      <c r="O157" s="48"/>
      <c r="P157" s="84">
        <f>SUMIFS(БЮДЖЕТ!$V:$V,БЮДЖЕТ!$P:$P,$D157)-IF($N157=операции!$H$11,$O157,0)</f>
        <v>0</v>
      </c>
      <c r="Q157" s="84">
        <f>IF(OR($I157=операции!$F$8,$I157=операции!$F$10),$L157*$P157,IF(OR($I157=операции!$F$9,$I157=операции!$F$11),-$L157*$P157,0))/1000</f>
        <v>0</v>
      </c>
      <c r="R157" s="49"/>
      <c r="S157" s="40"/>
      <c r="T157" s="48">
        <f t="shared" si="11"/>
        <v>0</v>
      </c>
      <c r="U157" s="36"/>
      <c r="V157" s="19"/>
      <c r="W157" s="39"/>
      <c r="X157" s="41"/>
      <c r="Y157" s="36"/>
      <c r="Z157" s="19"/>
      <c r="AA157" s="39"/>
      <c r="AB157" s="41"/>
      <c r="AC157" s="36"/>
      <c r="AD157" s="19"/>
      <c r="AE157" s="39"/>
      <c r="AF157" s="41"/>
      <c r="AG157" s="36"/>
      <c r="AH157" s="1"/>
    </row>
    <row r="158" spans="1:34" x14ac:dyDescent="0.25">
      <c r="A158" s="1"/>
      <c r="B158" s="1"/>
      <c r="C158" s="5" t="str">
        <f t="shared" si="12"/>
        <v/>
      </c>
      <c r="D158" s="19"/>
      <c r="E158" s="22">
        <f>IF(D158="",0,IF(COUNTIF(БЮДЖЕТ!$P:$P,D158)=1,0,1))</f>
        <v>0</v>
      </c>
      <c r="F158" s="19" t="str">
        <f>IF($D158="","",IF(E158=1,"",INDEX(БЮДЖЕТ!$N:$N,SUMIFS(БЮДЖЕТ!$B:$B,БЮДЖЕТ!$P:$P,$D158))))</f>
        <v/>
      </c>
      <c r="G158" s="19" t="str">
        <f>IF($D158="","",IF(E158=1,"",INDEX(БЮДЖЕТ!$X:$X,SUMIFS(БЮДЖЕТ!$B:$B,БЮДЖЕТ!$P:$P,$D158))))</f>
        <v/>
      </c>
      <c r="H158" s="36"/>
      <c r="I158" s="19"/>
      <c r="J158" s="39"/>
      <c r="K158" s="39" t="str">
        <f>IF(J158="","",IF(J158&lt;БЮДЖЕТ!$F$6,БЮДЖЕТ!$F$6,IF(J158&gt;EOMONTH(БЮДЖЕТ!$F$6,0),EOMONTH(БЮДЖЕТ!$F$6,0),J158)))</f>
        <v/>
      </c>
      <c r="L158" s="30">
        <f>IF(OR($I158=операции!$F$8,$I158=операции!$F$10),SUMIFS(р_дни!$J:$J,р_дни!$F:$F,"&gt;="&amp;K158),IF(OR($I158=операции!$F$9,$I158=операции!$F$11),SUMIFS(р_дни!$J:$J,р_дни!$F:$F,"&gt;"&amp;K158),0))</f>
        <v>0</v>
      </c>
      <c r="M158" s="53">
        <f>IF(AND(G158=ФИО!$Q$8,OR(I158=операции!$F$8,I158=операции!$F$10),COUNTIFS(D$10:D157,D158,I$10:I157,операции!$F$8)+COUNTIFS(D$10:D157,D158,I$10:I157,операции!$F$10)&lt;&gt;COUNTIFS(D$10:D157,D158,I$10:I157,операции!$F$9)+COUNTIFS(D$10:D157,D158,I$10:I157,операции!$F$11)),1,IF(AND(G158=ФИО!$Q$8,OR(I158=операции!$F$9,I158=операции!$F$11),COUNTIFS(D$10:D157,D158,I$10:I157,операции!$F$8)+COUNTIFS(D$10:D157,D158,I$10:I157,операции!$F$10)&lt;&gt;COUNTIFS(D$10:D157,D158,I$10:I157,операции!$F$9)+COUNTIFS(D$10:D157,D158,I$10:I157,операции!$F$11)+1),1,IF(AND(G158&lt;&gt;ФИО!$Q$8,G158&lt;&gt;"",OR(I158=операции!$F$8,I158=операции!$F$10),COUNTIFS(D$10:D157,D158,I$10:I157,операции!$F$8)+COUNTIFS(D$10:D157,D158,I$10:I157,операции!$F$10)+1&lt;&gt;COUNTIFS(D$10:D157,D158,I$10:I157,операции!$F$9)+COUNTIFS(D$10:D157,D158,I$10:I157,операции!$F$11)),1,IF(AND(G158&lt;&gt;ФИО!$Q$8,G158&lt;&gt;"",OR(I158=операции!$F$9,I158=операции!$F$11),COUNTIFS(D$10:D157,D158,I$10:I157,операции!$F$8)+COUNTIFS(D$10:D157,D158,I$10:I157,операции!$F$10)&lt;&gt;COUNTIFS(D$10:D157,D158,I$10:I157,операции!$F$9)+COUNTIFS(D$10:D157,D158,I$10:I157,операции!$F$11)),1,0))))</f>
        <v>0</v>
      </c>
      <c r="N158" s="49"/>
      <c r="O158" s="48"/>
      <c r="P158" s="84">
        <f>SUMIFS(БЮДЖЕТ!$V:$V,БЮДЖЕТ!$P:$P,$D158)-IF($N158=операции!$H$11,$O158,0)</f>
        <v>0</v>
      </c>
      <c r="Q158" s="84">
        <f>IF(OR($I158=операции!$F$8,$I158=операции!$F$10),$L158*$P158,IF(OR($I158=операции!$F$9,$I158=операции!$F$11),-$L158*$P158,0))/1000</f>
        <v>0</v>
      </c>
      <c r="R158" s="49"/>
      <c r="S158" s="40"/>
      <c r="T158" s="48">
        <f t="shared" si="11"/>
        <v>0</v>
      </c>
      <c r="U158" s="36"/>
      <c r="V158" s="19"/>
      <c r="W158" s="39"/>
      <c r="X158" s="41"/>
      <c r="Y158" s="36"/>
      <c r="Z158" s="19"/>
      <c r="AA158" s="39"/>
      <c r="AB158" s="41"/>
      <c r="AC158" s="36"/>
      <c r="AD158" s="19"/>
      <c r="AE158" s="39"/>
      <c r="AF158" s="41"/>
      <c r="AG158" s="36"/>
      <c r="AH158" s="1"/>
    </row>
    <row r="159" spans="1:34" x14ac:dyDescent="0.25">
      <c r="A159" s="1"/>
      <c r="B159" s="1"/>
      <c r="C159" s="5" t="str">
        <f t="shared" si="12"/>
        <v/>
      </c>
      <c r="D159" s="19"/>
      <c r="E159" s="22">
        <f>IF(D159="",0,IF(COUNTIF(БЮДЖЕТ!$P:$P,D159)=1,0,1))</f>
        <v>0</v>
      </c>
      <c r="F159" s="19" t="str">
        <f>IF($D159="","",IF(E159=1,"",INDEX(БЮДЖЕТ!$N:$N,SUMIFS(БЮДЖЕТ!$B:$B,БЮДЖЕТ!$P:$P,$D159))))</f>
        <v/>
      </c>
      <c r="G159" s="19" t="str">
        <f>IF($D159="","",IF(E159=1,"",INDEX(БЮДЖЕТ!$X:$X,SUMIFS(БЮДЖЕТ!$B:$B,БЮДЖЕТ!$P:$P,$D159))))</f>
        <v/>
      </c>
      <c r="H159" s="36"/>
      <c r="I159" s="19"/>
      <c r="J159" s="39"/>
      <c r="K159" s="39" t="str">
        <f>IF(J159="","",IF(J159&lt;БЮДЖЕТ!$F$6,БЮДЖЕТ!$F$6,IF(J159&gt;EOMONTH(БЮДЖЕТ!$F$6,0),EOMONTH(БЮДЖЕТ!$F$6,0),J159)))</f>
        <v/>
      </c>
      <c r="L159" s="30">
        <f>IF(OR($I159=операции!$F$8,$I159=операции!$F$10),SUMIFS(р_дни!$J:$J,р_дни!$F:$F,"&gt;="&amp;K159),IF(OR($I159=операции!$F$9,$I159=операции!$F$11),SUMIFS(р_дни!$J:$J,р_дни!$F:$F,"&gt;"&amp;K159),0))</f>
        <v>0</v>
      </c>
      <c r="M159" s="53">
        <f>IF(AND(G159=ФИО!$Q$8,OR(I159=операции!$F$8,I159=операции!$F$10),COUNTIFS(D$10:D158,D159,I$10:I158,операции!$F$8)+COUNTIFS(D$10:D158,D159,I$10:I158,операции!$F$10)&lt;&gt;COUNTIFS(D$10:D158,D159,I$10:I158,операции!$F$9)+COUNTIFS(D$10:D158,D159,I$10:I158,операции!$F$11)),1,IF(AND(G159=ФИО!$Q$8,OR(I159=операции!$F$9,I159=операции!$F$11),COUNTIFS(D$10:D158,D159,I$10:I158,операции!$F$8)+COUNTIFS(D$10:D158,D159,I$10:I158,операции!$F$10)&lt;&gt;COUNTIFS(D$10:D158,D159,I$10:I158,операции!$F$9)+COUNTIFS(D$10:D158,D159,I$10:I158,операции!$F$11)+1),1,IF(AND(G159&lt;&gt;ФИО!$Q$8,G159&lt;&gt;"",OR(I159=операции!$F$8,I159=операции!$F$10),COUNTIFS(D$10:D158,D159,I$10:I158,операции!$F$8)+COUNTIFS(D$10:D158,D159,I$10:I158,операции!$F$10)+1&lt;&gt;COUNTIFS(D$10:D158,D159,I$10:I158,операции!$F$9)+COUNTIFS(D$10:D158,D159,I$10:I158,операции!$F$11)),1,IF(AND(G159&lt;&gt;ФИО!$Q$8,G159&lt;&gt;"",OR(I159=операции!$F$9,I159=операции!$F$11),COUNTIFS(D$10:D158,D159,I$10:I158,операции!$F$8)+COUNTIFS(D$10:D158,D159,I$10:I158,операции!$F$10)&lt;&gt;COUNTIFS(D$10:D158,D159,I$10:I158,операции!$F$9)+COUNTIFS(D$10:D158,D159,I$10:I158,операции!$F$11)),1,0))))</f>
        <v>0</v>
      </c>
      <c r="N159" s="49"/>
      <c r="O159" s="48"/>
      <c r="P159" s="84">
        <f>SUMIFS(БЮДЖЕТ!$V:$V,БЮДЖЕТ!$P:$P,$D159)-IF($N159=операции!$H$11,$O159,0)</f>
        <v>0</v>
      </c>
      <c r="Q159" s="84">
        <f>IF(OR($I159=операции!$F$8,$I159=операции!$F$10),$L159*$P159,IF(OR($I159=операции!$F$9,$I159=операции!$F$11),-$L159*$P159,0))/1000</f>
        <v>0</v>
      </c>
      <c r="R159" s="49"/>
      <c r="S159" s="40"/>
      <c r="T159" s="48">
        <f t="shared" si="11"/>
        <v>0</v>
      </c>
      <c r="U159" s="36"/>
      <c r="V159" s="19"/>
      <c r="W159" s="39"/>
      <c r="X159" s="41"/>
      <c r="Y159" s="36"/>
      <c r="Z159" s="19"/>
      <c r="AA159" s="39"/>
      <c r="AB159" s="41"/>
      <c r="AC159" s="36"/>
      <c r="AD159" s="19"/>
      <c r="AE159" s="39"/>
      <c r="AF159" s="41"/>
      <c r="AG159" s="36"/>
      <c r="AH159" s="1"/>
    </row>
    <row r="160" spans="1:34" x14ac:dyDescent="0.25">
      <c r="A160" s="1"/>
      <c r="B160" s="1"/>
      <c r="C160" s="5" t="str">
        <f t="shared" si="12"/>
        <v/>
      </c>
      <c r="D160" s="19"/>
      <c r="E160" s="22">
        <f>IF(D160="",0,IF(COUNTIF(БЮДЖЕТ!$P:$P,D160)=1,0,1))</f>
        <v>0</v>
      </c>
      <c r="F160" s="19" t="str">
        <f>IF($D160="","",IF(E160=1,"",INDEX(БЮДЖЕТ!$N:$N,SUMIFS(БЮДЖЕТ!$B:$B,БЮДЖЕТ!$P:$P,$D160))))</f>
        <v/>
      </c>
      <c r="G160" s="19" t="str">
        <f>IF($D160="","",IF(E160=1,"",INDEX(БЮДЖЕТ!$X:$X,SUMIFS(БЮДЖЕТ!$B:$B,БЮДЖЕТ!$P:$P,$D160))))</f>
        <v/>
      </c>
      <c r="H160" s="36"/>
      <c r="I160" s="19"/>
      <c r="J160" s="39"/>
      <c r="K160" s="39" t="str">
        <f>IF(J160="","",IF(J160&lt;БЮДЖЕТ!$F$6,БЮДЖЕТ!$F$6,IF(J160&gt;EOMONTH(БЮДЖЕТ!$F$6,0),EOMONTH(БЮДЖЕТ!$F$6,0),J160)))</f>
        <v/>
      </c>
      <c r="L160" s="30">
        <f>IF(OR($I160=операции!$F$8,$I160=операции!$F$10),SUMIFS(р_дни!$J:$J,р_дни!$F:$F,"&gt;="&amp;K160),IF(OR($I160=операции!$F$9,$I160=операции!$F$11),SUMIFS(р_дни!$J:$J,р_дни!$F:$F,"&gt;"&amp;K160),0))</f>
        <v>0</v>
      </c>
      <c r="M160" s="53">
        <f>IF(AND(G160=ФИО!$Q$8,OR(I160=операции!$F$8,I160=операции!$F$10),COUNTIFS(D$10:D159,D160,I$10:I159,операции!$F$8)+COUNTIFS(D$10:D159,D160,I$10:I159,операции!$F$10)&lt;&gt;COUNTIFS(D$10:D159,D160,I$10:I159,операции!$F$9)+COUNTIFS(D$10:D159,D160,I$10:I159,операции!$F$11)),1,IF(AND(G160=ФИО!$Q$8,OR(I160=операции!$F$9,I160=операции!$F$11),COUNTIFS(D$10:D159,D160,I$10:I159,операции!$F$8)+COUNTIFS(D$10:D159,D160,I$10:I159,операции!$F$10)&lt;&gt;COUNTIFS(D$10:D159,D160,I$10:I159,операции!$F$9)+COUNTIFS(D$10:D159,D160,I$10:I159,операции!$F$11)+1),1,IF(AND(G160&lt;&gt;ФИО!$Q$8,G160&lt;&gt;"",OR(I160=операции!$F$8,I160=операции!$F$10),COUNTIFS(D$10:D159,D160,I$10:I159,операции!$F$8)+COUNTIFS(D$10:D159,D160,I$10:I159,операции!$F$10)+1&lt;&gt;COUNTIFS(D$10:D159,D160,I$10:I159,операции!$F$9)+COUNTIFS(D$10:D159,D160,I$10:I159,операции!$F$11)),1,IF(AND(G160&lt;&gt;ФИО!$Q$8,G160&lt;&gt;"",OR(I160=операции!$F$9,I160=операции!$F$11),COUNTIFS(D$10:D159,D160,I$10:I159,операции!$F$8)+COUNTIFS(D$10:D159,D160,I$10:I159,операции!$F$10)&lt;&gt;COUNTIFS(D$10:D159,D160,I$10:I159,операции!$F$9)+COUNTIFS(D$10:D159,D160,I$10:I159,операции!$F$11)),1,0))))</f>
        <v>0</v>
      </c>
      <c r="N160" s="49"/>
      <c r="O160" s="48"/>
      <c r="P160" s="84">
        <f>SUMIFS(БЮДЖЕТ!$V:$V,БЮДЖЕТ!$P:$P,$D160)-IF($N160=операции!$H$11,$O160,0)</f>
        <v>0</v>
      </c>
      <c r="Q160" s="84">
        <f>IF(OR($I160=операции!$F$8,$I160=операции!$F$10),$L160*$P160,IF(OR($I160=операции!$F$9,$I160=операции!$F$11),-$L160*$P160,0))/1000</f>
        <v>0</v>
      </c>
      <c r="R160" s="49"/>
      <c r="S160" s="40"/>
      <c r="T160" s="48">
        <f t="shared" si="11"/>
        <v>0</v>
      </c>
      <c r="U160" s="36"/>
      <c r="V160" s="19"/>
      <c r="W160" s="39"/>
      <c r="X160" s="41"/>
      <c r="Y160" s="36"/>
      <c r="Z160" s="19"/>
      <c r="AA160" s="39"/>
      <c r="AB160" s="41"/>
      <c r="AC160" s="36"/>
      <c r="AD160" s="19"/>
      <c r="AE160" s="39"/>
      <c r="AF160" s="41"/>
      <c r="AG160" s="36"/>
      <c r="AH160" s="1"/>
    </row>
    <row r="161" spans="1:34" x14ac:dyDescent="0.25">
      <c r="A161" s="1"/>
      <c r="B161" s="1"/>
      <c r="C161" s="5" t="str">
        <f t="shared" si="12"/>
        <v/>
      </c>
      <c r="D161" s="19"/>
      <c r="E161" s="22">
        <f>IF(D161="",0,IF(COUNTIF(БЮДЖЕТ!$P:$P,D161)=1,0,1))</f>
        <v>0</v>
      </c>
      <c r="F161" s="19" t="str">
        <f>IF($D161="","",IF(E161=1,"",INDEX(БЮДЖЕТ!$N:$N,SUMIFS(БЮДЖЕТ!$B:$B,БЮДЖЕТ!$P:$P,$D161))))</f>
        <v/>
      </c>
      <c r="G161" s="19" t="str">
        <f>IF($D161="","",IF(E161=1,"",INDEX(БЮДЖЕТ!$X:$X,SUMIFS(БЮДЖЕТ!$B:$B,БЮДЖЕТ!$P:$P,$D161))))</f>
        <v/>
      </c>
      <c r="H161" s="36"/>
      <c r="I161" s="19"/>
      <c r="J161" s="39"/>
      <c r="K161" s="39" t="str">
        <f>IF(J161="","",IF(J161&lt;БЮДЖЕТ!$F$6,БЮДЖЕТ!$F$6,IF(J161&gt;EOMONTH(БЮДЖЕТ!$F$6,0),EOMONTH(БЮДЖЕТ!$F$6,0),J161)))</f>
        <v/>
      </c>
      <c r="L161" s="30">
        <f>IF(OR($I161=операции!$F$8,$I161=операции!$F$10),SUMIFS(р_дни!$J:$J,р_дни!$F:$F,"&gt;="&amp;K161),IF(OR($I161=операции!$F$9,$I161=операции!$F$11),SUMIFS(р_дни!$J:$J,р_дни!$F:$F,"&gt;"&amp;K161),0))</f>
        <v>0</v>
      </c>
      <c r="M161" s="53">
        <f>IF(AND(G161=ФИО!$Q$8,OR(I161=операции!$F$8,I161=операции!$F$10),COUNTIFS(D$10:D160,D161,I$10:I160,операции!$F$8)+COUNTIFS(D$10:D160,D161,I$10:I160,операции!$F$10)&lt;&gt;COUNTIFS(D$10:D160,D161,I$10:I160,операции!$F$9)+COUNTIFS(D$10:D160,D161,I$10:I160,операции!$F$11)),1,IF(AND(G161=ФИО!$Q$8,OR(I161=операции!$F$9,I161=операции!$F$11),COUNTIFS(D$10:D160,D161,I$10:I160,операции!$F$8)+COUNTIFS(D$10:D160,D161,I$10:I160,операции!$F$10)&lt;&gt;COUNTIFS(D$10:D160,D161,I$10:I160,операции!$F$9)+COUNTIFS(D$10:D160,D161,I$10:I160,операции!$F$11)+1),1,IF(AND(G161&lt;&gt;ФИО!$Q$8,G161&lt;&gt;"",OR(I161=операции!$F$8,I161=операции!$F$10),COUNTIFS(D$10:D160,D161,I$10:I160,операции!$F$8)+COUNTIFS(D$10:D160,D161,I$10:I160,операции!$F$10)+1&lt;&gt;COUNTIFS(D$10:D160,D161,I$10:I160,операции!$F$9)+COUNTIFS(D$10:D160,D161,I$10:I160,операции!$F$11)),1,IF(AND(G161&lt;&gt;ФИО!$Q$8,G161&lt;&gt;"",OR(I161=операции!$F$9,I161=операции!$F$11),COUNTIFS(D$10:D160,D161,I$10:I160,операции!$F$8)+COUNTIFS(D$10:D160,D161,I$10:I160,операции!$F$10)&lt;&gt;COUNTIFS(D$10:D160,D161,I$10:I160,операции!$F$9)+COUNTIFS(D$10:D160,D161,I$10:I160,операции!$F$11)),1,0))))</f>
        <v>0</v>
      </c>
      <c r="N161" s="49"/>
      <c r="O161" s="48"/>
      <c r="P161" s="84">
        <f>SUMIFS(БЮДЖЕТ!$V:$V,БЮДЖЕТ!$P:$P,$D161)-IF($N161=операции!$H$11,$O161,0)</f>
        <v>0</v>
      </c>
      <c r="Q161" s="84">
        <f>IF(OR($I161=операции!$F$8,$I161=операции!$F$10),$L161*$P161,IF(OR($I161=операции!$F$9,$I161=операции!$F$11),-$L161*$P161,0))/1000</f>
        <v>0</v>
      </c>
      <c r="R161" s="49"/>
      <c r="S161" s="40"/>
      <c r="T161" s="48">
        <f t="shared" si="11"/>
        <v>0</v>
      </c>
      <c r="U161" s="36"/>
      <c r="V161" s="19"/>
      <c r="W161" s="39"/>
      <c r="X161" s="41"/>
      <c r="Y161" s="36"/>
      <c r="Z161" s="19"/>
      <c r="AA161" s="39"/>
      <c r="AB161" s="41"/>
      <c r="AC161" s="36"/>
      <c r="AD161" s="19"/>
      <c r="AE161" s="39"/>
      <c r="AF161" s="41"/>
      <c r="AG161" s="36"/>
      <c r="AH161" s="1"/>
    </row>
    <row r="162" spans="1:34" x14ac:dyDescent="0.25">
      <c r="A162" s="1"/>
      <c r="B162" s="1"/>
      <c r="C162" s="5" t="str">
        <f t="shared" si="12"/>
        <v/>
      </c>
      <c r="D162" s="19"/>
      <c r="E162" s="22">
        <f>IF(D162="",0,IF(COUNTIF(БЮДЖЕТ!$P:$P,D162)=1,0,1))</f>
        <v>0</v>
      </c>
      <c r="F162" s="19" t="str">
        <f>IF($D162="","",IF(E162=1,"",INDEX(БЮДЖЕТ!$N:$N,SUMIFS(БЮДЖЕТ!$B:$B,БЮДЖЕТ!$P:$P,$D162))))</f>
        <v/>
      </c>
      <c r="G162" s="19" t="str">
        <f>IF($D162="","",IF(E162=1,"",INDEX(БЮДЖЕТ!$X:$X,SUMIFS(БЮДЖЕТ!$B:$B,БЮДЖЕТ!$P:$P,$D162))))</f>
        <v/>
      </c>
      <c r="H162" s="36"/>
      <c r="I162" s="19"/>
      <c r="J162" s="39"/>
      <c r="K162" s="39" t="str">
        <f>IF(J162="","",IF(J162&lt;БЮДЖЕТ!$F$6,БЮДЖЕТ!$F$6,IF(J162&gt;EOMONTH(БЮДЖЕТ!$F$6,0),EOMONTH(БЮДЖЕТ!$F$6,0),J162)))</f>
        <v/>
      </c>
      <c r="L162" s="30">
        <f>IF(OR($I162=операции!$F$8,$I162=операции!$F$10),SUMIFS(р_дни!$J:$J,р_дни!$F:$F,"&gt;="&amp;K162),IF(OR($I162=операции!$F$9,$I162=операции!$F$11),SUMIFS(р_дни!$J:$J,р_дни!$F:$F,"&gt;"&amp;K162),0))</f>
        <v>0</v>
      </c>
      <c r="M162" s="53">
        <f>IF(AND(G162=ФИО!$Q$8,OR(I162=операции!$F$8,I162=операции!$F$10),COUNTIFS(D$10:D161,D162,I$10:I161,операции!$F$8)+COUNTIFS(D$10:D161,D162,I$10:I161,операции!$F$10)&lt;&gt;COUNTIFS(D$10:D161,D162,I$10:I161,операции!$F$9)+COUNTIFS(D$10:D161,D162,I$10:I161,операции!$F$11)),1,IF(AND(G162=ФИО!$Q$8,OR(I162=операции!$F$9,I162=операции!$F$11),COUNTIFS(D$10:D161,D162,I$10:I161,операции!$F$8)+COUNTIFS(D$10:D161,D162,I$10:I161,операции!$F$10)&lt;&gt;COUNTIFS(D$10:D161,D162,I$10:I161,операции!$F$9)+COUNTIFS(D$10:D161,D162,I$10:I161,операции!$F$11)+1),1,IF(AND(G162&lt;&gt;ФИО!$Q$8,G162&lt;&gt;"",OR(I162=операции!$F$8,I162=операции!$F$10),COUNTIFS(D$10:D161,D162,I$10:I161,операции!$F$8)+COUNTIFS(D$10:D161,D162,I$10:I161,операции!$F$10)+1&lt;&gt;COUNTIFS(D$10:D161,D162,I$10:I161,операции!$F$9)+COUNTIFS(D$10:D161,D162,I$10:I161,операции!$F$11)),1,IF(AND(G162&lt;&gt;ФИО!$Q$8,G162&lt;&gt;"",OR(I162=операции!$F$9,I162=операции!$F$11),COUNTIFS(D$10:D161,D162,I$10:I161,операции!$F$8)+COUNTIFS(D$10:D161,D162,I$10:I161,операции!$F$10)&lt;&gt;COUNTIFS(D$10:D161,D162,I$10:I161,операции!$F$9)+COUNTIFS(D$10:D161,D162,I$10:I161,операции!$F$11)),1,0))))</f>
        <v>0</v>
      </c>
      <c r="N162" s="49"/>
      <c r="O162" s="48"/>
      <c r="P162" s="84">
        <f>SUMIFS(БЮДЖЕТ!$V:$V,БЮДЖЕТ!$P:$P,$D162)-IF($N162=операции!$H$11,$O162,0)</f>
        <v>0</v>
      </c>
      <c r="Q162" s="84">
        <f>IF(OR($I162=операции!$F$8,$I162=операции!$F$10),$L162*$P162,IF(OR($I162=операции!$F$9,$I162=операции!$F$11),-$L162*$P162,0))/1000</f>
        <v>0</v>
      </c>
      <c r="R162" s="49"/>
      <c r="S162" s="40"/>
      <c r="T162" s="48">
        <f t="shared" si="11"/>
        <v>0</v>
      </c>
      <c r="U162" s="36"/>
      <c r="V162" s="19"/>
      <c r="W162" s="39"/>
      <c r="X162" s="41"/>
      <c r="Y162" s="36"/>
      <c r="Z162" s="19"/>
      <c r="AA162" s="39"/>
      <c r="AB162" s="41"/>
      <c r="AC162" s="36"/>
      <c r="AD162" s="19"/>
      <c r="AE162" s="39"/>
      <c r="AF162" s="41"/>
      <c r="AG162" s="36"/>
      <c r="AH162" s="1"/>
    </row>
    <row r="163" spans="1:34" x14ac:dyDescent="0.25">
      <c r="A163" s="1"/>
      <c r="B163" s="1"/>
      <c r="C163" s="5" t="str">
        <f t="shared" si="12"/>
        <v/>
      </c>
      <c r="D163" s="19"/>
      <c r="E163" s="22">
        <f>IF(D163="",0,IF(COUNTIF(БЮДЖЕТ!$P:$P,D163)=1,0,1))</f>
        <v>0</v>
      </c>
      <c r="F163" s="19" t="str">
        <f>IF($D163="","",IF(E163=1,"",INDEX(БЮДЖЕТ!$N:$N,SUMIFS(БЮДЖЕТ!$B:$B,БЮДЖЕТ!$P:$P,$D163))))</f>
        <v/>
      </c>
      <c r="G163" s="19" t="str">
        <f>IF($D163="","",IF(E163=1,"",INDEX(БЮДЖЕТ!$X:$X,SUMIFS(БЮДЖЕТ!$B:$B,БЮДЖЕТ!$P:$P,$D163))))</f>
        <v/>
      </c>
      <c r="H163" s="36"/>
      <c r="I163" s="19"/>
      <c r="J163" s="39"/>
      <c r="K163" s="39" t="str">
        <f>IF(J163="","",IF(J163&lt;БЮДЖЕТ!$F$6,БЮДЖЕТ!$F$6,IF(J163&gt;EOMONTH(БЮДЖЕТ!$F$6,0),EOMONTH(БЮДЖЕТ!$F$6,0),J163)))</f>
        <v/>
      </c>
      <c r="L163" s="30">
        <f>IF(OR($I163=операции!$F$8,$I163=операции!$F$10),SUMIFS(р_дни!$J:$J,р_дни!$F:$F,"&gt;="&amp;K163),IF(OR($I163=операции!$F$9,$I163=операции!$F$11),SUMIFS(р_дни!$J:$J,р_дни!$F:$F,"&gt;"&amp;K163),0))</f>
        <v>0</v>
      </c>
      <c r="M163" s="53">
        <f>IF(AND(G163=ФИО!$Q$8,OR(I163=операции!$F$8,I163=операции!$F$10),COUNTIFS(D$10:D162,D163,I$10:I162,операции!$F$8)+COUNTIFS(D$10:D162,D163,I$10:I162,операции!$F$10)&lt;&gt;COUNTIFS(D$10:D162,D163,I$10:I162,операции!$F$9)+COUNTIFS(D$10:D162,D163,I$10:I162,операции!$F$11)),1,IF(AND(G163=ФИО!$Q$8,OR(I163=операции!$F$9,I163=операции!$F$11),COUNTIFS(D$10:D162,D163,I$10:I162,операции!$F$8)+COUNTIFS(D$10:D162,D163,I$10:I162,операции!$F$10)&lt;&gt;COUNTIFS(D$10:D162,D163,I$10:I162,операции!$F$9)+COUNTIFS(D$10:D162,D163,I$10:I162,операции!$F$11)+1),1,IF(AND(G163&lt;&gt;ФИО!$Q$8,G163&lt;&gt;"",OR(I163=операции!$F$8,I163=операции!$F$10),COUNTIFS(D$10:D162,D163,I$10:I162,операции!$F$8)+COUNTIFS(D$10:D162,D163,I$10:I162,операции!$F$10)+1&lt;&gt;COUNTIFS(D$10:D162,D163,I$10:I162,операции!$F$9)+COUNTIFS(D$10:D162,D163,I$10:I162,операции!$F$11)),1,IF(AND(G163&lt;&gt;ФИО!$Q$8,G163&lt;&gt;"",OR(I163=операции!$F$9,I163=операции!$F$11),COUNTIFS(D$10:D162,D163,I$10:I162,операции!$F$8)+COUNTIFS(D$10:D162,D163,I$10:I162,операции!$F$10)&lt;&gt;COUNTIFS(D$10:D162,D163,I$10:I162,операции!$F$9)+COUNTIFS(D$10:D162,D163,I$10:I162,операции!$F$11)),1,0))))</f>
        <v>0</v>
      </c>
      <c r="N163" s="49"/>
      <c r="O163" s="48"/>
      <c r="P163" s="84">
        <f>SUMIFS(БЮДЖЕТ!$V:$V,БЮДЖЕТ!$P:$P,$D163)-IF($N163=операции!$H$11,$O163,0)</f>
        <v>0</v>
      </c>
      <c r="Q163" s="84">
        <f>IF(OR($I163=операции!$F$8,$I163=операции!$F$10),$L163*$P163,IF(OR($I163=операции!$F$9,$I163=операции!$F$11),-$L163*$P163,0))/1000</f>
        <v>0</v>
      </c>
      <c r="R163" s="49"/>
      <c r="S163" s="40"/>
      <c r="T163" s="48">
        <f t="shared" si="11"/>
        <v>0</v>
      </c>
      <c r="U163" s="36"/>
      <c r="V163" s="19"/>
      <c r="W163" s="39"/>
      <c r="X163" s="41"/>
      <c r="Y163" s="36"/>
      <c r="Z163" s="19"/>
      <c r="AA163" s="39"/>
      <c r="AB163" s="41"/>
      <c r="AC163" s="36"/>
      <c r="AD163" s="19"/>
      <c r="AE163" s="39"/>
      <c r="AF163" s="41"/>
      <c r="AG163" s="36"/>
      <c r="AH163" s="1"/>
    </row>
    <row r="164" spans="1:34" x14ac:dyDescent="0.25">
      <c r="A164" s="1"/>
      <c r="B164" s="1"/>
      <c r="C164" s="5" t="str">
        <f t="shared" si="12"/>
        <v/>
      </c>
      <c r="D164" s="19"/>
      <c r="E164" s="22">
        <f>IF(D164="",0,IF(COUNTIF(БЮДЖЕТ!$P:$P,D164)=1,0,1))</f>
        <v>0</v>
      </c>
      <c r="F164" s="19" t="str">
        <f>IF($D164="","",IF(E164=1,"",INDEX(БЮДЖЕТ!$N:$N,SUMIFS(БЮДЖЕТ!$B:$B,БЮДЖЕТ!$P:$P,$D164))))</f>
        <v/>
      </c>
      <c r="G164" s="19" t="str">
        <f>IF($D164="","",IF(E164=1,"",INDEX(БЮДЖЕТ!$X:$X,SUMIFS(БЮДЖЕТ!$B:$B,БЮДЖЕТ!$P:$P,$D164))))</f>
        <v/>
      </c>
      <c r="H164" s="36"/>
      <c r="I164" s="19"/>
      <c r="J164" s="39"/>
      <c r="K164" s="39" t="str">
        <f>IF(J164="","",IF(J164&lt;БЮДЖЕТ!$F$6,БЮДЖЕТ!$F$6,IF(J164&gt;EOMONTH(БЮДЖЕТ!$F$6,0),EOMONTH(БЮДЖЕТ!$F$6,0),J164)))</f>
        <v/>
      </c>
      <c r="L164" s="30">
        <f>IF(OR($I164=операции!$F$8,$I164=операции!$F$10),SUMIFS(р_дни!$J:$J,р_дни!$F:$F,"&gt;="&amp;K164),IF(OR($I164=операции!$F$9,$I164=операции!$F$11),SUMIFS(р_дни!$J:$J,р_дни!$F:$F,"&gt;"&amp;K164),0))</f>
        <v>0</v>
      </c>
      <c r="M164" s="53">
        <f>IF(AND(G164=ФИО!$Q$8,OR(I164=операции!$F$8,I164=операции!$F$10),COUNTIFS(D$10:D163,D164,I$10:I163,операции!$F$8)+COUNTIFS(D$10:D163,D164,I$10:I163,операции!$F$10)&lt;&gt;COUNTIFS(D$10:D163,D164,I$10:I163,операции!$F$9)+COUNTIFS(D$10:D163,D164,I$10:I163,операции!$F$11)),1,IF(AND(G164=ФИО!$Q$8,OR(I164=операции!$F$9,I164=операции!$F$11),COUNTIFS(D$10:D163,D164,I$10:I163,операции!$F$8)+COUNTIFS(D$10:D163,D164,I$10:I163,операции!$F$10)&lt;&gt;COUNTIFS(D$10:D163,D164,I$10:I163,операции!$F$9)+COUNTIFS(D$10:D163,D164,I$10:I163,операции!$F$11)+1),1,IF(AND(G164&lt;&gt;ФИО!$Q$8,G164&lt;&gt;"",OR(I164=операции!$F$8,I164=операции!$F$10),COUNTIFS(D$10:D163,D164,I$10:I163,операции!$F$8)+COUNTIFS(D$10:D163,D164,I$10:I163,операции!$F$10)+1&lt;&gt;COUNTIFS(D$10:D163,D164,I$10:I163,операции!$F$9)+COUNTIFS(D$10:D163,D164,I$10:I163,операции!$F$11)),1,IF(AND(G164&lt;&gt;ФИО!$Q$8,G164&lt;&gt;"",OR(I164=операции!$F$9,I164=операции!$F$11),COUNTIFS(D$10:D163,D164,I$10:I163,операции!$F$8)+COUNTIFS(D$10:D163,D164,I$10:I163,операции!$F$10)&lt;&gt;COUNTIFS(D$10:D163,D164,I$10:I163,операции!$F$9)+COUNTIFS(D$10:D163,D164,I$10:I163,операции!$F$11)),1,0))))</f>
        <v>0</v>
      </c>
      <c r="N164" s="49"/>
      <c r="O164" s="48"/>
      <c r="P164" s="84">
        <f>SUMIFS(БЮДЖЕТ!$V:$V,БЮДЖЕТ!$P:$P,$D164)-IF($N164=операции!$H$11,$O164,0)</f>
        <v>0</v>
      </c>
      <c r="Q164" s="84">
        <f>IF(OR($I164=операции!$F$8,$I164=операции!$F$10),$L164*$P164,IF(OR($I164=операции!$F$9,$I164=операции!$F$11),-$L164*$P164,0))/1000</f>
        <v>0</v>
      </c>
      <c r="R164" s="49"/>
      <c r="S164" s="40"/>
      <c r="T164" s="48">
        <f t="shared" si="11"/>
        <v>0</v>
      </c>
      <c r="U164" s="36"/>
      <c r="V164" s="19"/>
      <c r="W164" s="39"/>
      <c r="X164" s="41"/>
      <c r="Y164" s="36"/>
      <c r="Z164" s="19"/>
      <c r="AA164" s="39"/>
      <c r="AB164" s="41"/>
      <c r="AC164" s="36"/>
      <c r="AD164" s="19"/>
      <c r="AE164" s="39"/>
      <c r="AF164" s="41"/>
      <c r="AG164" s="36"/>
      <c r="AH164" s="1"/>
    </row>
    <row r="165" spans="1:34" x14ac:dyDescent="0.25">
      <c r="A165" s="1"/>
      <c r="B165" s="1"/>
      <c r="C165" s="5" t="str">
        <f t="shared" si="12"/>
        <v/>
      </c>
      <c r="D165" s="19"/>
      <c r="E165" s="22">
        <f>IF(D165="",0,IF(COUNTIF(БЮДЖЕТ!$P:$P,D165)=1,0,1))</f>
        <v>0</v>
      </c>
      <c r="F165" s="19" t="str">
        <f>IF($D165="","",IF(E165=1,"",INDEX(БЮДЖЕТ!$N:$N,SUMIFS(БЮДЖЕТ!$B:$B,БЮДЖЕТ!$P:$P,$D165))))</f>
        <v/>
      </c>
      <c r="G165" s="19" t="str">
        <f>IF($D165="","",IF(E165=1,"",INDEX(БЮДЖЕТ!$X:$X,SUMIFS(БЮДЖЕТ!$B:$B,БЮДЖЕТ!$P:$P,$D165))))</f>
        <v/>
      </c>
      <c r="H165" s="36"/>
      <c r="I165" s="19"/>
      <c r="J165" s="39"/>
      <c r="K165" s="39" t="str">
        <f>IF(J165="","",IF(J165&lt;БЮДЖЕТ!$F$6,БЮДЖЕТ!$F$6,IF(J165&gt;EOMONTH(БЮДЖЕТ!$F$6,0),EOMONTH(БЮДЖЕТ!$F$6,0),J165)))</f>
        <v/>
      </c>
      <c r="L165" s="30">
        <f>IF(OR($I165=операции!$F$8,$I165=операции!$F$10),SUMIFS(р_дни!$J:$J,р_дни!$F:$F,"&gt;="&amp;K165),IF(OR($I165=операции!$F$9,$I165=операции!$F$11),SUMIFS(р_дни!$J:$J,р_дни!$F:$F,"&gt;"&amp;K165),0))</f>
        <v>0</v>
      </c>
      <c r="M165" s="53">
        <f>IF(AND(G165=ФИО!$Q$8,OR(I165=операции!$F$8,I165=операции!$F$10),COUNTIFS(D$10:D164,D165,I$10:I164,операции!$F$8)+COUNTIFS(D$10:D164,D165,I$10:I164,операции!$F$10)&lt;&gt;COUNTIFS(D$10:D164,D165,I$10:I164,операции!$F$9)+COUNTIFS(D$10:D164,D165,I$10:I164,операции!$F$11)),1,IF(AND(G165=ФИО!$Q$8,OR(I165=операции!$F$9,I165=операции!$F$11),COUNTIFS(D$10:D164,D165,I$10:I164,операции!$F$8)+COUNTIFS(D$10:D164,D165,I$10:I164,операции!$F$10)&lt;&gt;COUNTIFS(D$10:D164,D165,I$10:I164,операции!$F$9)+COUNTIFS(D$10:D164,D165,I$10:I164,операции!$F$11)+1),1,IF(AND(G165&lt;&gt;ФИО!$Q$8,G165&lt;&gt;"",OR(I165=операции!$F$8,I165=операции!$F$10),COUNTIFS(D$10:D164,D165,I$10:I164,операции!$F$8)+COUNTIFS(D$10:D164,D165,I$10:I164,операции!$F$10)+1&lt;&gt;COUNTIFS(D$10:D164,D165,I$10:I164,операции!$F$9)+COUNTIFS(D$10:D164,D165,I$10:I164,операции!$F$11)),1,IF(AND(G165&lt;&gt;ФИО!$Q$8,G165&lt;&gt;"",OR(I165=операции!$F$9,I165=операции!$F$11),COUNTIFS(D$10:D164,D165,I$10:I164,операции!$F$8)+COUNTIFS(D$10:D164,D165,I$10:I164,операции!$F$10)&lt;&gt;COUNTIFS(D$10:D164,D165,I$10:I164,операции!$F$9)+COUNTIFS(D$10:D164,D165,I$10:I164,операции!$F$11)),1,0))))</f>
        <v>0</v>
      </c>
      <c r="N165" s="49"/>
      <c r="O165" s="48"/>
      <c r="P165" s="84">
        <f>SUMIFS(БЮДЖЕТ!$V:$V,БЮДЖЕТ!$P:$P,$D165)-IF($N165=операции!$H$11,$O165,0)</f>
        <v>0</v>
      </c>
      <c r="Q165" s="84">
        <f>IF(OR($I165=операции!$F$8,$I165=операции!$F$10),$L165*$P165,IF(OR($I165=операции!$F$9,$I165=операции!$F$11),-$L165*$P165,0))/1000</f>
        <v>0</v>
      </c>
      <c r="R165" s="49"/>
      <c r="S165" s="40"/>
      <c r="T165" s="48">
        <f t="shared" si="11"/>
        <v>0</v>
      </c>
      <c r="U165" s="36"/>
      <c r="V165" s="19"/>
      <c r="W165" s="39"/>
      <c r="X165" s="41"/>
      <c r="Y165" s="36"/>
      <c r="Z165" s="19"/>
      <c r="AA165" s="39"/>
      <c r="AB165" s="41"/>
      <c r="AC165" s="36"/>
      <c r="AD165" s="19"/>
      <c r="AE165" s="39"/>
      <c r="AF165" s="41"/>
      <c r="AG165" s="36"/>
      <c r="AH165" s="1"/>
    </row>
    <row r="166" spans="1:34" x14ac:dyDescent="0.25">
      <c r="A166" s="1"/>
      <c r="B166" s="1"/>
      <c r="C166" s="5" t="str">
        <f t="shared" si="12"/>
        <v/>
      </c>
      <c r="D166" s="19"/>
      <c r="E166" s="22">
        <f>IF(D166="",0,IF(COUNTIF(БЮДЖЕТ!$P:$P,D166)=1,0,1))</f>
        <v>0</v>
      </c>
      <c r="F166" s="19" t="str">
        <f>IF($D166="","",IF(E166=1,"",INDEX(БЮДЖЕТ!$N:$N,SUMIFS(БЮДЖЕТ!$B:$B,БЮДЖЕТ!$P:$P,$D166))))</f>
        <v/>
      </c>
      <c r="G166" s="19" t="str">
        <f>IF($D166="","",IF(E166=1,"",INDEX(БЮДЖЕТ!$X:$X,SUMIFS(БЮДЖЕТ!$B:$B,БЮДЖЕТ!$P:$P,$D166))))</f>
        <v/>
      </c>
      <c r="H166" s="36"/>
      <c r="I166" s="19"/>
      <c r="J166" s="39"/>
      <c r="K166" s="39" t="str">
        <f>IF(J166="","",IF(J166&lt;БЮДЖЕТ!$F$6,БЮДЖЕТ!$F$6,IF(J166&gt;EOMONTH(БЮДЖЕТ!$F$6,0),EOMONTH(БЮДЖЕТ!$F$6,0),J166)))</f>
        <v/>
      </c>
      <c r="L166" s="30">
        <f>IF(OR($I166=операции!$F$8,$I166=операции!$F$10),SUMIFS(р_дни!$J:$J,р_дни!$F:$F,"&gt;="&amp;K166),IF(OR($I166=операции!$F$9,$I166=операции!$F$11),SUMIFS(р_дни!$J:$J,р_дни!$F:$F,"&gt;"&amp;K166),0))</f>
        <v>0</v>
      </c>
      <c r="M166" s="53">
        <f>IF(AND(G166=ФИО!$Q$8,OR(I166=операции!$F$8,I166=операции!$F$10),COUNTIFS(D$10:D165,D166,I$10:I165,операции!$F$8)+COUNTIFS(D$10:D165,D166,I$10:I165,операции!$F$10)&lt;&gt;COUNTIFS(D$10:D165,D166,I$10:I165,операции!$F$9)+COUNTIFS(D$10:D165,D166,I$10:I165,операции!$F$11)),1,IF(AND(G166=ФИО!$Q$8,OR(I166=операции!$F$9,I166=операции!$F$11),COUNTIFS(D$10:D165,D166,I$10:I165,операции!$F$8)+COUNTIFS(D$10:D165,D166,I$10:I165,операции!$F$10)&lt;&gt;COUNTIFS(D$10:D165,D166,I$10:I165,операции!$F$9)+COUNTIFS(D$10:D165,D166,I$10:I165,операции!$F$11)+1),1,IF(AND(G166&lt;&gt;ФИО!$Q$8,G166&lt;&gt;"",OR(I166=операции!$F$8,I166=операции!$F$10),COUNTIFS(D$10:D165,D166,I$10:I165,операции!$F$8)+COUNTIFS(D$10:D165,D166,I$10:I165,операции!$F$10)+1&lt;&gt;COUNTIFS(D$10:D165,D166,I$10:I165,операции!$F$9)+COUNTIFS(D$10:D165,D166,I$10:I165,операции!$F$11)),1,IF(AND(G166&lt;&gt;ФИО!$Q$8,G166&lt;&gt;"",OR(I166=операции!$F$9,I166=операции!$F$11),COUNTIFS(D$10:D165,D166,I$10:I165,операции!$F$8)+COUNTIFS(D$10:D165,D166,I$10:I165,операции!$F$10)&lt;&gt;COUNTIFS(D$10:D165,D166,I$10:I165,операции!$F$9)+COUNTIFS(D$10:D165,D166,I$10:I165,операции!$F$11)),1,0))))</f>
        <v>0</v>
      </c>
      <c r="N166" s="49"/>
      <c r="O166" s="48"/>
      <c r="P166" s="84">
        <f>SUMIFS(БЮДЖЕТ!$V:$V,БЮДЖЕТ!$P:$P,$D166)-IF($N166=операции!$H$11,$O166,0)</f>
        <v>0</v>
      </c>
      <c r="Q166" s="84">
        <f>IF(OR($I166=операции!$F$8,$I166=операции!$F$10),$L166*$P166,IF(OR($I166=операции!$F$9,$I166=операции!$F$11),-$L166*$P166,0))/1000</f>
        <v>0</v>
      </c>
      <c r="R166" s="49"/>
      <c r="S166" s="40"/>
      <c r="T166" s="48">
        <f t="shared" si="11"/>
        <v>0</v>
      </c>
      <c r="U166" s="36"/>
      <c r="V166" s="19"/>
      <c r="W166" s="39"/>
      <c r="X166" s="41"/>
      <c r="Y166" s="36"/>
      <c r="Z166" s="19"/>
      <c r="AA166" s="39"/>
      <c r="AB166" s="41"/>
      <c r="AC166" s="36"/>
      <c r="AD166" s="19"/>
      <c r="AE166" s="39"/>
      <c r="AF166" s="41"/>
      <c r="AG166" s="36"/>
      <c r="AH166" s="1"/>
    </row>
    <row r="167" spans="1:34" x14ac:dyDescent="0.25">
      <c r="A167" s="1"/>
      <c r="B167" s="1"/>
      <c r="C167" s="5" t="str">
        <f>IF(OR(D167="",C166=""),"",C166+1)</f>
        <v/>
      </c>
      <c r="D167" s="19"/>
      <c r="E167" s="22">
        <f>IF(D167="",0,IF(COUNTIF(БЮДЖЕТ!$P:$P,D167)=1,0,1))</f>
        <v>0</v>
      </c>
      <c r="F167" s="19" t="str">
        <f>IF($D167="","",IF(E167=1,"",INDEX(БЮДЖЕТ!$N:$N,SUMIFS(БЮДЖЕТ!$B:$B,БЮДЖЕТ!$P:$P,$D167))))</f>
        <v/>
      </c>
      <c r="G167" s="19" t="str">
        <f>IF($D167="","",IF(E167=1,"",INDEX(БЮДЖЕТ!$X:$X,SUMIFS(БЮДЖЕТ!$B:$B,БЮДЖЕТ!$P:$P,$D167))))</f>
        <v/>
      </c>
      <c r="H167" s="36"/>
      <c r="I167" s="19"/>
      <c r="J167" s="39"/>
      <c r="K167" s="39" t="str">
        <f>IF(J167="","",IF(J167&lt;БЮДЖЕТ!$F$6,БЮДЖЕТ!$F$6,IF(J167&gt;EOMONTH(БЮДЖЕТ!$F$6,0),EOMONTH(БЮДЖЕТ!$F$6,0),J167)))</f>
        <v/>
      </c>
      <c r="L167" s="30">
        <f>IF(OR($I167=операции!$F$8,$I167=операции!$F$10),SUMIFS(р_дни!$J:$J,р_дни!$F:$F,"&gt;="&amp;K167),IF(OR($I167=операции!$F$9,$I167=операции!$F$11),SUMIFS(р_дни!$J:$J,р_дни!$F:$F,"&gt;"&amp;K167),0))</f>
        <v>0</v>
      </c>
      <c r="M167" s="53">
        <f>IF(AND(G167=ФИО!$Q$8,OR(I167=операции!$F$8,I167=операции!$F$10),COUNTIFS(D$10:D166,D167,I$10:I166,операции!$F$8)+COUNTIFS(D$10:D166,D167,I$10:I166,операции!$F$10)&lt;&gt;COUNTIFS(D$10:D166,D167,I$10:I166,операции!$F$9)+COUNTIFS(D$10:D166,D167,I$10:I166,операции!$F$11)),1,IF(AND(G167=ФИО!$Q$8,OR(I167=операции!$F$9,I167=операции!$F$11),COUNTIFS(D$10:D166,D167,I$10:I166,операции!$F$8)+COUNTIFS(D$10:D166,D167,I$10:I166,операции!$F$10)&lt;&gt;COUNTIFS(D$10:D166,D167,I$10:I166,операции!$F$9)+COUNTIFS(D$10:D166,D167,I$10:I166,операции!$F$11)+1),1,IF(AND(G167&lt;&gt;ФИО!$Q$8,G167&lt;&gt;"",OR(I167=операции!$F$8,I167=операции!$F$10),COUNTIFS(D$10:D166,D167,I$10:I166,операции!$F$8)+COUNTIFS(D$10:D166,D167,I$10:I166,операции!$F$10)+1&lt;&gt;COUNTIFS(D$10:D166,D167,I$10:I166,операции!$F$9)+COUNTIFS(D$10:D166,D167,I$10:I166,операции!$F$11)),1,IF(AND(G167&lt;&gt;ФИО!$Q$8,G167&lt;&gt;"",OR(I167=операции!$F$9,I167=операции!$F$11),COUNTIFS(D$10:D166,D167,I$10:I166,операции!$F$8)+COUNTIFS(D$10:D166,D167,I$10:I166,операции!$F$10)&lt;&gt;COUNTIFS(D$10:D166,D167,I$10:I166,операции!$F$9)+COUNTIFS(D$10:D166,D167,I$10:I166,операции!$F$11)),1,0))))</f>
        <v>0</v>
      </c>
      <c r="N167" s="49"/>
      <c r="O167" s="48"/>
      <c r="P167" s="84">
        <f>SUMIFS(БЮДЖЕТ!$V:$V,БЮДЖЕТ!$P:$P,$D167)-IF($N167=операции!$H$11,$O167,0)</f>
        <v>0</v>
      </c>
      <c r="Q167" s="84">
        <f>IF(OR($I167=операции!$F$8,$I167=операции!$F$10),$L167*$P167,IF(OR($I167=операции!$F$9,$I167=операции!$F$11),-$L167*$P167,0))/1000</f>
        <v>0</v>
      </c>
      <c r="R167" s="49"/>
      <c r="S167" s="40"/>
      <c r="T167" s="48">
        <f t="shared" si="11"/>
        <v>0</v>
      </c>
      <c r="U167" s="36"/>
      <c r="V167" s="19"/>
      <c r="W167" s="39"/>
      <c r="X167" s="41"/>
      <c r="Y167" s="36"/>
      <c r="Z167" s="19"/>
      <c r="AA167" s="39"/>
      <c r="AB167" s="41"/>
      <c r="AC167" s="36"/>
      <c r="AD167" s="19"/>
      <c r="AE167" s="39"/>
      <c r="AF167" s="41"/>
      <c r="AG167" s="36"/>
      <c r="AH167" s="1"/>
    </row>
    <row r="168" spans="1:34" x14ac:dyDescent="0.25">
      <c r="A168" s="1"/>
      <c r="B168" s="1"/>
      <c r="C168" s="5" t="str">
        <f t="shared" si="12"/>
        <v/>
      </c>
      <c r="D168" s="19"/>
      <c r="E168" s="22">
        <f>IF(D168="",0,IF(COUNTIF(БЮДЖЕТ!$P:$P,D168)=1,0,1))</f>
        <v>0</v>
      </c>
      <c r="F168" s="19" t="str">
        <f>IF($D168="","",IF(E168=1,"",INDEX(БЮДЖЕТ!$N:$N,SUMIFS(БЮДЖЕТ!$B:$B,БЮДЖЕТ!$P:$P,$D168))))</f>
        <v/>
      </c>
      <c r="G168" s="19" t="str">
        <f>IF($D168="","",IF(E168=1,"",INDEX(БЮДЖЕТ!$X:$X,SUMIFS(БЮДЖЕТ!$B:$B,БЮДЖЕТ!$P:$P,$D168))))</f>
        <v/>
      </c>
      <c r="H168" s="36"/>
      <c r="I168" s="19"/>
      <c r="J168" s="39"/>
      <c r="K168" s="39" t="str">
        <f>IF(J168="","",IF(J168&lt;БЮДЖЕТ!$F$6,БЮДЖЕТ!$F$6,IF(J168&gt;EOMONTH(БЮДЖЕТ!$F$6,0),EOMONTH(БЮДЖЕТ!$F$6,0),J168)))</f>
        <v/>
      </c>
      <c r="L168" s="30">
        <f>IF(OR($I168=операции!$F$8,$I168=операции!$F$10),SUMIFS(р_дни!$J:$J,р_дни!$F:$F,"&gt;="&amp;K168),IF(OR($I168=операции!$F$9,$I168=операции!$F$11),SUMIFS(р_дни!$J:$J,р_дни!$F:$F,"&gt;"&amp;K168),0))</f>
        <v>0</v>
      </c>
      <c r="M168" s="53">
        <f>IF(AND(G168=ФИО!$Q$8,OR(I168=операции!$F$8,I168=операции!$F$10),COUNTIFS(D$10:D167,D168,I$10:I167,операции!$F$8)+COUNTIFS(D$10:D167,D168,I$10:I167,операции!$F$10)&lt;&gt;COUNTIFS(D$10:D167,D168,I$10:I167,операции!$F$9)+COUNTIFS(D$10:D167,D168,I$10:I167,операции!$F$11)),1,IF(AND(G168=ФИО!$Q$8,OR(I168=операции!$F$9,I168=операции!$F$11),COUNTIFS(D$10:D167,D168,I$10:I167,операции!$F$8)+COUNTIFS(D$10:D167,D168,I$10:I167,операции!$F$10)&lt;&gt;COUNTIFS(D$10:D167,D168,I$10:I167,операции!$F$9)+COUNTIFS(D$10:D167,D168,I$10:I167,операции!$F$11)+1),1,IF(AND(G168&lt;&gt;ФИО!$Q$8,G168&lt;&gt;"",OR(I168=операции!$F$8,I168=операции!$F$10),COUNTIFS(D$10:D167,D168,I$10:I167,операции!$F$8)+COUNTIFS(D$10:D167,D168,I$10:I167,операции!$F$10)+1&lt;&gt;COUNTIFS(D$10:D167,D168,I$10:I167,операции!$F$9)+COUNTIFS(D$10:D167,D168,I$10:I167,операции!$F$11)),1,IF(AND(G168&lt;&gt;ФИО!$Q$8,G168&lt;&gt;"",OR(I168=операции!$F$9,I168=операции!$F$11),COUNTIFS(D$10:D167,D168,I$10:I167,операции!$F$8)+COUNTIFS(D$10:D167,D168,I$10:I167,операции!$F$10)&lt;&gt;COUNTIFS(D$10:D167,D168,I$10:I167,операции!$F$9)+COUNTIFS(D$10:D167,D168,I$10:I167,операции!$F$11)),1,0))))</f>
        <v>0</v>
      </c>
      <c r="N168" s="49"/>
      <c r="O168" s="48"/>
      <c r="P168" s="84">
        <f>SUMIFS(БЮДЖЕТ!$V:$V,БЮДЖЕТ!$P:$P,$D168)-IF($N168=операции!$H$11,$O168,0)</f>
        <v>0</v>
      </c>
      <c r="Q168" s="84">
        <f>IF(OR($I168=операции!$F$8,$I168=операции!$F$10),$L168*$P168,IF(OR($I168=операции!$F$9,$I168=операции!$F$11),-$L168*$P168,0))/1000</f>
        <v>0</v>
      </c>
      <c r="R168" s="49"/>
      <c r="S168" s="40"/>
      <c r="T168" s="48">
        <f t="shared" si="11"/>
        <v>0</v>
      </c>
      <c r="U168" s="36"/>
      <c r="V168" s="19"/>
      <c r="W168" s="39"/>
      <c r="X168" s="41"/>
      <c r="Y168" s="36"/>
      <c r="Z168" s="19"/>
      <c r="AA168" s="39"/>
      <c r="AB168" s="41"/>
      <c r="AC168" s="36"/>
      <c r="AD168" s="19"/>
      <c r="AE168" s="39"/>
      <c r="AF168" s="41"/>
      <c r="AG168" s="36"/>
      <c r="AH168" s="1"/>
    </row>
    <row r="169" spans="1:34" x14ac:dyDescent="0.25">
      <c r="A169" s="1"/>
      <c r="B169" s="1"/>
      <c r="C169" s="5" t="str">
        <f t="shared" si="12"/>
        <v/>
      </c>
      <c r="D169" s="19"/>
      <c r="E169" s="22">
        <f>IF(D169="",0,IF(COUNTIF(БЮДЖЕТ!$P:$P,D169)=1,0,1))</f>
        <v>0</v>
      </c>
      <c r="F169" s="19" t="str">
        <f>IF($D169="","",IF(E169=1,"",INDEX(БЮДЖЕТ!$N:$N,SUMIFS(БЮДЖЕТ!$B:$B,БЮДЖЕТ!$P:$P,$D169))))</f>
        <v/>
      </c>
      <c r="G169" s="19" t="str">
        <f>IF($D169="","",IF(E169=1,"",INDEX(БЮДЖЕТ!$X:$X,SUMIFS(БЮДЖЕТ!$B:$B,БЮДЖЕТ!$P:$P,$D169))))</f>
        <v/>
      </c>
      <c r="H169" s="36"/>
      <c r="I169" s="19"/>
      <c r="J169" s="39"/>
      <c r="K169" s="39" t="str">
        <f>IF(J169="","",IF(J169&lt;БЮДЖЕТ!$F$6,БЮДЖЕТ!$F$6,IF(J169&gt;EOMONTH(БЮДЖЕТ!$F$6,0),EOMONTH(БЮДЖЕТ!$F$6,0),J169)))</f>
        <v/>
      </c>
      <c r="L169" s="30">
        <f>IF(OR($I169=операции!$F$8,$I169=операции!$F$10),SUMIFS(р_дни!$J:$J,р_дни!$F:$F,"&gt;="&amp;K169),IF(OR($I169=операции!$F$9,$I169=операции!$F$11),SUMIFS(р_дни!$J:$J,р_дни!$F:$F,"&gt;"&amp;K169),0))</f>
        <v>0</v>
      </c>
      <c r="M169" s="53">
        <f>IF(AND(G169=ФИО!$Q$8,OR(I169=операции!$F$8,I169=операции!$F$10),COUNTIFS(D$10:D168,D169,I$10:I168,операции!$F$8)+COUNTIFS(D$10:D168,D169,I$10:I168,операции!$F$10)&lt;&gt;COUNTIFS(D$10:D168,D169,I$10:I168,операции!$F$9)+COUNTIFS(D$10:D168,D169,I$10:I168,операции!$F$11)),1,IF(AND(G169=ФИО!$Q$8,OR(I169=операции!$F$9,I169=операции!$F$11),COUNTIFS(D$10:D168,D169,I$10:I168,операции!$F$8)+COUNTIFS(D$10:D168,D169,I$10:I168,операции!$F$10)&lt;&gt;COUNTIFS(D$10:D168,D169,I$10:I168,операции!$F$9)+COUNTIFS(D$10:D168,D169,I$10:I168,операции!$F$11)+1),1,IF(AND(G169&lt;&gt;ФИО!$Q$8,G169&lt;&gt;"",OR(I169=операции!$F$8,I169=операции!$F$10),COUNTIFS(D$10:D168,D169,I$10:I168,операции!$F$8)+COUNTIFS(D$10:D168,D169,I$10:I168,операции!$F$10)+1&lt;&gt;COUNTIFS(D$10:D168,D169,I$10:I168,операции!$F$9)+COUNTIFS(D$10:D168,D169,I$10:I168,операции!$F$11)),1,IF(AND(G169&lt;&gt;ФИО!$Q$8,G169&lt;&gt;"",OR(I169=операции!$F$9,I169=операции!$F$11),COUNTIFS(D$10:D168,D169,I$10:I168,операции!$F$8)+COUNTIFS(D$10:D168,D169,I$10:I168,операции!$F$10)&lt;&gt;COUNTIFS(D$10:D168,D169,I$10:I168,операции!$F$9)+COUNTIFS(D$10:D168,D169,I$10:I168,операции!$F$11)),1,0))))</f>
        <v>0</v>
      </c>
      <c r="N169" s="49"/>
      <c r="O169" s="48"/>
      <c r="P169" s="84">
        <f>SUMIFS(БЮДЖЕТ!$V:$V,БЮДЖЕТ!$P:$P,$D169)-IF($N169=операции!$H$11,$O169,0)</f>
        <v>0</v>
      </c>
      <c r="Q169" s="84">
        <f>IF(OR($I169=операции!$F$8,$I169=операции!$F$10),$L169*$P169,IF(OR($I169=операции!$F$9,$I169=операции!$F$11),-$L169*$P169,0))/1000</f>
        <v>0</v>
      </c>
      <c r="R169" s="49"/>
      <c r="S169" s="40"/>
      <c r="T169" s="48">
        <f t="shared" si="11"/>
        <v>0</v>
      </c>
      <c r="U169" s="36"/>
      <c r="V169" s="19"/>
      <c r="W169" s="39"/>
      <c r="X169" s="41"/>
      <c r="Y169" s="36"/>
      <c r="Z169" s="19"/>
      <c r="AA169" s="39"/>
      <c r="AB169" s="41"/>
      <c r="AC169" s="36"/>
      <c r="AD169" s="19"/>
      <c r="AE169" s="39"/>
      <c r="AF169" s="41"/>
      <c r="AG169" s="36"/>
      <c r="AH169" s="1"/>
    </row>
    <row r="170" spans="1:34" x14ac:dyDescent="0.25">
      <c r="A170" s="1"/>
      <c r="B170" s="1"/>
      <c r="C170" s="5" t="str">
        <f t="shared" si="12"/>
        <v/>
      </c>
      <c r="D170" s="19"/>
      <c r="E170" s="22">
        <f>IF(D170="",0,IF(COUNTIF(БЮДЖЕТ!$P:$P,D170)=1,0,1))</f>
        <v>0</v>
      </c>
      <c r="F170" s="19" t="str">
        <f>IF($D170="","",IF(E170=1,"",INDEX(БЮДЖЕТ!$N:$N,SUMIFS(БЮДЖЕТ!$B:$B,БЮДЖЕТ!$P:$P,$D170))))</f>
        <v/>
      </c>
      <c r="G170" s="19" t="str">
        <f>IF($D170="","",IF(E170=1,"",INDEX(БЮДЖЕТ!$X:$X,SUMIFS(БЮДЖЕТ!$B:$B,БЮДЖЕТ!$P:$P,$D170))))</f>
        <v/>
      </c>
      <c r="H170" s="36"/>
      <c r="I170" s="19"/>
      <c r="J170" s="39"/>
      <c r="K170" s="39" t="str">
        <f>IF(J170="","",IF(J170&lt;БЮДЖЕТ!$F$6,БЮДЖЕТ!$F$6,IF(J170&gt;EOMONTH(БЮДЖЕТ!$F$6,0),EOMONTH(БЮДЖЕТ!$F$6,0),J170)))</f>
        <v/>
      </c>
      <c r="L170" s="30">
        <f>IF(OR($I170=операции!$F$8,$I170=операции!$F$10),SUMIFS(р_дни!$J:$J,р_дни!$F:$F,"&gt;="&amp;K170),IF(OR($I170=операции!$F$9,$I170=операции!$F$11),SUMIFS(р_дни!$J:$J,р_дни!$F:$F,"&gt;"&amp;K170),0))</f>
        <v>0</v>
      </c>
      <c r="M170" s="53">
        <f>IF(AND(G170=ФИО!$Q$8,OR(I170=операции!$F$8,I170=операции!$F$10),COUNTIFS(D$10:D169,D170,I$10:I169,операции!$F$8)+COUNTIFS(D$10:D169,D170,I$10:I169,операции!$F$10)&lt;&gt;COUNTIFS(D$10:D169,D170,I$10:I169,операции!$F$9)+COUNTIFS(D$10:D169,D170,I$10:I169,операции!$F$11)),1,IF(AND(G170=ФИО!$Q$8,OR(I170=операции!$F$9,I170=операции!$F$11),COUNTIFS(D$10:D169,D170,I$10:I169,операции!$F$8)+COUNTIFS(D$10:D169,D170,I$10:I169,операции!$F$10)&lt;&gt;COUNTIFS(D$10:D169,D170,I$10:I169,операции!$F$9)+COUNTIFS(D$10:D169,D170,I$10:I169,операции!$F$11)+1),1,IF(AND(G170&lt;&gt;ФИО!$Q$8,G170&lt;&gt;"",OR(I170=операции!$F$8,I170=операции!$F$10),COUNTIFS(D$10:D169,D170,I$10:I169,операции!$F$8)+COUNTIFS(D$10:D169,D170,I$10:I169,операции!$F$10)+1&lt;&gt;COUNTIFS(D$10:D169,D170,I$10:I169,операции!$F$9)+COUNTIFS(D$10:D169,D170,I$10:I169,операции!$F$11)),1,IF(AND(G170&lt;&gt;ФИО!$Q$8,G170&lt;&gt;"",OR(I170=операции!$F$9,I170=операции!$F$11),COUNTIFS(D$10:D169,D170,I$10:I169,операции!$F$8)+COUNTIFS(D$10:D169,D170,I$10:I169,операции!$F$10)&lt;&gt;COUNTIFS(D$10:D169,D170,I$10:I169,операции!$F$9)+COUNTIFS(D$10:D169,D170,I$10:I169,операции!$F$11)),1,0))))</f>
        <v>0</v>
      </c>
      <c r="N170" s="49"/>
      <c r="O170" s="48"/>
      <c r="P170" s="84">
        <f>SUMIFS(БЮДЖЕТ!$V:$V,БЮДЖЕТ!$P:$P,$D170)-IF($N170=операции!$H$11,$O170,0)</f>
        <v>0</v>
      </c>
      <c r="Q170" s="84">
        <f>IF(OR($I170=операции!$F$8,$I170=операции!$F$10),$L170*$P170,IF(OR($I170=операции!$F$9,$I170=операции!$F$11),-$L170*$P170,0))/1000</f>
        <v>0</v>
      </c>
      <c r="R170" s="49"/>
      <c r="S170" s="40"/>
      <c r="T170" s="48">
        <f t="shared" si="11"/>
        <v>0</v>
      </c>
      <c r="U170" s="36"/>
      <c r="V170" s="19"/>
      <c r="W170" s="39"/>
      <c r="X170" s="41"/>
      <c r="Y170" s="36"/>
      <c r="Z170" s="19"/>
      <c r="AA170" s="39"/>
      <c r="AB170" s="41"/>
      <c r="AC170" s="36"/>
      <c r="AD170" s="19"/>
      <c r="AE170" s="39"/>
      <c r="AF170" s="41"/>
      <c r="AG170" s="36"/>
      <c r="AH170" s="1"/>
    </row>
    <row r="171" spans="1:34" x14ac:dyDescent="0.25">
      <c r="A171" s="1"/>
      <c r="B171" s="1"/>
      <c r="C171" s="5" t="str">
        <f t="shared" si="12"/>
        <v/>
      </c>
      <c r="D171" s="19"/>
      <c r="E171" s="22">
        <f>IF(D171="",0,IF(COUNTIF(БЮДЖЕТ!$P:$P,D171)=1,0,1))</f>
        <v>0</v>
      </c>
      <c r="F171" s="19" t="str">
        <f>IF($D171="","",IF(E171=1,"",INDEX(БЮДЖЕТ!$N:$N,SUMIFS(БЮДЖЕТ!$B:$B,БЮДЖЕТ!$P:$P,$D171))))</f>
        <v/>
      </c>
      <c r="G171" s="19" t="str">
        <f>IF($D171="","",IF(E171=1,"",INDEX(БЮДЖЕТ!$X:$X,SUMIFS(БЮДЖЕТ!$B:$B,БЮДЖЕТ!$P:$P,$D171))))</f>
        <v/>
      </c>
      <c r="H171" s="36"/>
      <c r="I171" s="19"/>
      <c r="J171" s="39"/>
      <c r="K171" s="39" t="str">
        <f>IF(J171="","",IF(J171&lt;БЮДЖЕТ!$F$6,БЮДЖЕТ!$F$6,IF(J171&gt;EOMONTH(БЮДЖЕТ!$F$6,0),EOMONTH(БЮДЖЕТ!$F$6,0),J171)))</f>
        <v/>
      </c>
      <c r="L171" s="30">
        <f>IF(OR($I171=операции!$F$8,$I171=операции!$F$10),SUMIFS(р_дни!$J:$J,р_дни!$F:$F,"&gt;="&amp;K171),IF(OR($I171=операции!$F$9,$I171=операции!$F$11),SUMIFS(р_дни!$J:$J,р_дни!$F:$F,"&gt;"&amp;K171),0))</f>
        <v>0</v>
      </c>
      <c r="M171" s="53">
        <f>IF(AND(G171=ФИО!$Q$8,OR(I171=операции!$F$8,I171=операции!$F$10),COUNTIFS(D$10:D170,D171,I$10:I170,операции!$F$8)+COUNTIFS(D$10:D170,D171,I$10:I170,операции!$F$10)&lt;&gt;COUNTIFS(D$10:D170,D171,I$10:I170,операции!$F$9)+COUNTIFS(D$10:D170,D171,I$10:I170,операции!$F$11)),1,IF(AND(G171=ФИО!$Q$8,OR(I171=операции!$F$9,I171=операции!$F$11),COUNTIFS(D$10:D170,D171,I$10:I170,операции!$F$8)+COUNTIFS(D$10:D170,D171,I$10:I170,операции!$F$10)&lt;&gt;COUNTIFS(D$10:D170,D171,I$10:I170,операции!$F$9)+COUNTIFS(D$10:D170,D171,I$10:I170,операции!$F$11)+1),1,IF(AND(G171&lt;&gt;ФИО!$Q$8,G171&lt;&gt;"",OR(I171=операции!$F$8,I171=операции!$F$10),COUNTIFS(D$10:D170,D171,I$10:I170,операции!$F$8)+COUNTIFS(D$10:D170,D171,I$10:I170,операции!$F$10)+1&lt;&gt;COUNTIFS(D$10:D170,D171,I$10:I170,операции!$F$9)+COUNTIFS(D$10:D170,D171,I$10:I170,операции!$F$11)),1,IF(AND(G171&lt;&gt;ФИО!$Q$8,G171&lt;&gt;"",OR(I171=операции!$F$9,I171=операции!$F$11),COUNTIFS(D$10:D170,D171,I$10:I170,операции!$F$8)+COUNTIFS(D$10:D170,D171,I$10:I170,операции!$F$10)&lt;&gt;COUNTIFS(D$10:D170,D171,I$10:I170,операции!$F$9)+COUNTIFS(D$10:D170,D171,I$10:I170,операции!$F$11)),1,0))))</f>
        <v>0</v>
      </c>
      <c r="N171" s="49"/>
      <c r="O171" s="48"/>
      <c r="P171" s="84">
        <f>SUMIFS(БЮДЖЕТ!$V:$V,БЮДЖЕТ!$P:$P,$D171)-IF($N171=операции!$H$11,$O171,0)</f>
        <v>0</v>
      </c>
      <c r="Q171" s="84">
        <f>IF(OR($I171=операции!$F$8,$I171=операции!$F$10),$L171*$P171,IF(OR($I171=операции!$F$9,$I171=операции!$F$11),-$L171*$P171,0))/1000</f>
        <v>0</v>
      </c>
      <c r="R171" s="49"/>
      <c r="S171" s="40"/>
      <c r="T171" s="48">
        <f t="shared" si="11"/>
        <v>0</v>
      </c>
      <c r="U171" s="36"/>
      <c r="V171" s="19"/>
      <c r="W171" s="39"/>
      <c r="X171" s="41"/>
      <c r="Y171" s="36"/>
      <c r="Z171" s="19"/>
      <c r="AA171" s="39"/>
      <c r="AB171" s="41"/>
      <c r="AC171" s="36"/>
      <c r="AD171" s="19"/>
      <c r="AE171" s="39"/>
      <c r="AF171" s="41"/>
      <c r="AG171" s="36"/>
      <c r="AH171" s="1"/>
    </row>
    <row r="172" spans="1:34" x14ac:dyDescent="0.25">
      <c r="A172" s="1"/>
      <c r="B172" s="1"/>
      <c r="C172" s="5" t="str">
        <f t="shared" si="12"/>
        <v/>
      </c>
      <c r="D172" s="19"/>
      <c r="E172" s="22">
        <f>IF(D172="",0,IF(COUNTIF(БЮДЖЕТ!$P:$P,D172)=1,0,1))</f>
        <v>0</v>
      </c>
      <c r="F172" s="19" t="str">
        <f>IF($D172="","",IF(E172=1,"",INDEX(БЮДЖЕТ!$N:$N,SUMIFS(БЮДЖЕТ!$B:$B,БЮДЖЕТ!$P:$P,$D172))))</f>
        <v/>
      </c>
      <c r="G172" s="19" t="str">
        <f>IF($D172="","",IF(E172=1,"",INDEX(БЮДЖЕТ!$X:$X,SUMIFS(БЮДЖЕТ!$B:$B,БЮДЖЕТ!$P:$P,$D172))))</f>
        <v/>
      </c>
      <c r="H172" s="36"/>
      <c r="I172" s="19"/>
      <c r="J172" s="39"/>
      <c r="K172" s="39" t="str">
        <f>IF(J172="","",IF(J172&lt;БЮДЖЕТ!$F$6,БЮДЖЕТ!$F$6,IF(J172&gt;EOMONTH(БЮДЖЕТ!$F$6,0),EOMONTH(БЮДЖЕТ!$F$6,0),J172)))</f>
        <v/>
      </c>
      <c r="L172" s="30">
        <f>IF(OR($I172=операции!$F$8,$I172=операции!$F$10),SUMIFS(р_дни!$J:$J,р_дни!$F:$F,"&gt;="&amp;K172),IF(OR($I172=операции!$F$9,$I172=операции!$F$11),SUMIFS(р_дни!$J:$J,р_дни!$F:$F,"&gt;"&amp;K172),0))</f>
        <v>0</v>
      </c>
      <c r="M172" s="53">
        <f>IF(AND(G172=ФИО!$Q$8,OR(I172=операции!$F$8,I172=операции!$F$10),COUNTIFS(D$10:D171,D172,I$10:I171,операции!$F$8)+COUNTIFS(D$10:D171,D172,I$10:I171,операции!$F$10)&lt;&gt;COUNTIFS(D$10:D171,D172,I$10:I171,операции!$F$9)+COUNTIFS(D$10:D171,D172,I$10:I171,операции!$F$11)),1,IF(AND(G172=ФИО!$Q$8,OR(I172=операции!$F$9,I172=операции!$F$11),COUNTIFS(D$10:D171,D172,I$10:I171,операции!$F$8)+COUNTIFS(D$10:D171,D172,I$10:I171,операции!$F$10)&lt;&gt;COUNTIFS(D$10:D171,D172,I$10:I171,операции!$F$9)+COUNTIFS(D$10:D171,D172,I$10:I171,операции!$F$11)+1),1,IF(AND(G172&lt;&gt;ФИО!$Q$8,G172&lt;&gt;"",OR(I172=операции!$F$8,I172=операции!$F$10),COUNTIFS(D$10:D171,D172,I$10:I171,операции!$F$8)+COUNTIFS(D$10:D171,D172,I$10:I171,операции!$F$10)+1&lt;&gt;COUNTIFS(D$10:D171,D172,I$10:I171,операции!$F$9)+COUNTIFS(D$10:D171,D172,I$10:I171,операции!$F$11)),1,IF(AND(G172&lt;&gt;ФИО!$Q$8,G172&lt;&gt;"",OR(I172=операции!$F$9,I172=операции!$F$11),COUNTIFS(D$10:D171,D172,I$10:I171,операции!$F$8)+COUNTIFS(D$10:D171,D172,I$10:I171,операции!$F$10)&lt;&gt;COUNTIFS(D$10:D171,D172,I$10:I171,операции!$F$9)+COUNTIFS(D$10:D171,D172,I$10:I171,операции!$F$11)),1,0))))</f>
        <v>0</v>
      </c>
      <c r="N172" s="49"/>
      <c r="O172" s="48"/>
      <c r="P172" s="84">
        <f>SUMIFS(БЮДЖЕТ!$V:$V,БЮДЖЕТ!$P:$P,$D172)-IF($N172=операции!$H$11,$O172,0)</f>
        <v>0</v>
      </c>
      <c r="Q172" s="84">
        <f>IF(OR($I172=операции!$F$8,$I172=операции!$F$10),$L172*$P172,IF(OR($I172=операции!$F$9,$I172=операции!$F$11),-$L172*$P172,0))/1000</f>
        <v>0</v>
      </c>
      <c r="R172" s="49"/>
      <c r="S172" s="40"/>
      <c r="T172" s="48">
        <f t="shared" si="11"/>
        <v>0</v>
      </c>
      <c r="U172" s="36"/>
      <c r="V172" s="19"/>
      <c r="W172" s="39"/>
      <c r="X172" s="41"/>
      <c r="Y172" s="36"/>
      <c r="Z172" s="19"/>
      <c r="AA172" s="39"/>
      <c r="AB172" s="41"/>
      <c r="AC172" s="36"/>
      <c r="AD172" s="19"/>
      <c r="AE172" s="39"/>
      <c r="AF172" s="41"/>
      <c r="AG172" s="36"/>
      <c r="AH172" s="1"/>
    </row>
    <row r="173" spans="1:34" x14ac:dyDescent="0.25">
      <c r="A173" s="1"/>
      <c r="B173" s="1"/>
      <c r="C173" s="5" t="str">
        <f t="shared" si="12"/>
        <v/>
      </c>
      <c r="D173" s="19"/>
      <c r="E173" s="22">
        <f>IF(D173="",0,IF(COUNTIF(БЮДЖЕТ!$P:$P,D173)=1,0,1))</f>
        <v>0</v>
      </c>
      <c r="F173" s="19" t="str">
        <f>IF($D173="","",IF(E173=1,"",INDEX(БЮДЖЕТ!$N:$N,SUMIFS(БЮДЖЕТ!$B:$B,БЮДЖЕТ!$P:$P,$D173))))</f>
        <v/>
      </c>
      <c r="G173" s="19" t="str">
        <f>IF($D173="","",IF(E173=1,"",INDEX(БЮДЖЕТ!$X:$X,SUMIFS(БЮДЖЕТ!$B:$B,БЮДЖЕТ!$P:$P,$D173))))</f>
        <v/>
      </c>
      <c r="H173" s="36"/>
      <c r="I173" s="19"/>
      <c r="J173" s="39"/>
      <c r="K173" s="39" t="str">
        <f>IF(J173="","",IF(J173&lt;БЮДЖЕТ!$F$6,БЮДЖЕТ!$F$6,IF(J173&gt;EOMONTH(БЮДЖЕТ!$F$6,0),EOMONTH(БЮДЖЕТ!$F$6,0),J173)))</f>
        <v/>
      </c>
      <c r="L173" s="30">
        <f>IF(OR($I173=операции!$F$8,$I173=операции!$F$10),SUMIFS(р_дни!$J:$J,р_дни!$F:$F,"&gt;="&amp;K173),IF(OR($I173=операции!$F$9,$I173=операции!$F$11),SUMIFS(р_дни!$J:$J,р_дни!$F:$F,"&gt;"&amp;K173),0))</f>
        <v>0</v>
      </c>
      <c r="M173" s="53">
        <f>IF(AND(G173=ФИО!$Q$8,OR(I173=операции!$F$8,I173=операции!$F$10),COUNTIFS(D$10:D172,D173,I$10:I172,операции!$F$8)+COUNTIFS(D$10:D172,D173,I$10:I172,операции!$F$10)&lt;&gt;COUNTIFS(D$10:D172,D173,I$10:I172,операции!$F$9)+COUNTIFS(D$10:D172,D173,I$10:I172,операции!$F$11)),1,IF(AND(G173=ФИО!$Q$8,OR(I173=операции!$F$9,I173=операции!$F$11),COUNTIFS(D$10:D172,D173,I$10:I172,операции!$F$8)+COUNTIFS(D$10:D172,D173,I$10:I172,операции!$F$10)&lt;&gt;COUNTIFS(D$10:D172,D173,I$10:I172,операции!$F$9)+COUNTIFS(D$10:D172,D173,I$10:I172,операции!$F$11)+1),1,IF(AND(G173&lt;&gt;ФИО!$Q$8,G173&lt;&gt;"",OR(I173=операции!$F$8,I173=операции!$F$10),COUNTIFS(D$10:D172,D173,I$10:I172,операции!$F$8)+COUNTIFS(D$10:D172,D173,I$10:I172,операции!$F$10)+1&lt;&gt;COUNTIFS(D$10:D172,D173,I$10:I172,операции!$F$9)+COUNTIFS(D$10:D172,D173,I$10:I172,операции!$F$11)),1,IF(AND(G173&lt;&gt;ФИО!$Q$8,G173&lt;&gt;"",OR(I173=операции!$F$9,I173=операции!$F$11),COUNTIFS(D$10:D172,D173,I$10:I172,операции!$F$8)+COUNTIFS(D$10:D172,D173,I$10:I172,операции!$F$10)&lt;&gt;COUNTIFS(D$10:D172,D173,I$10:I172,операции!$F$9)+COUNTIFS(D$10:D172,D173,I$10:I172,операции!$F$11)),1,0))))</f>
        <v>0</v>
      </c>
      <c r="N173" s="49"/>
      <c r="O173" s="48"/>
      <c r="P173" s="84">
        <f>SUMIFS(БЮДЖЕТ!$V:$V,БЮДЖЕТ!$P:$P,$D173)-IF($N173=операции!$H$11,$O173,0)</f>
        <v>0</v>
      </c>
      <c r="Q173" s="84">
        <f>IF(OR($I173=операции!$F$8,$I173=операции!$F$10),$L173*$P173,IF(OR($I173=операции!$F$9,$I173=операции!$F$11),-$L173*$P173,0))/1000</f>
        <v>0</v>
      </c>
      <c r="R173" s="49"/>
      <c r="S173" s="40"/>
      <c r="T173" s="48">
        <f t="shared" si="11"/>
        <v>0</v>
      </c>
      <c r="U173" s="36"/>
      <c r="V173" s="19"/>
      <c r="W173" s="39"/>
      <c r="X173" s="41"/>
      <c r="Y173" s="36"/>
      <c r="Z173" s="19"/>
      <c r="AA173" s="39"/>
      <c r="AB173" s="41"/>
      <c r="AC173" s="36"/>
      <c r="AD173" s="19"/>
      <c r="AE173" s="39"/>
      <c r="AF173" s="41"/>
      <c r="AG173" s="36"/>
      <c r="AH173" s="1"/>
    </row>
    <row r="174" spans="1:34" x14ac:dyDescent="0.25">
      <c r="A174" s="1"/>
      <c r="B174" s="1"/>
      <c r="C174" s="5" t="str">
        <f t="shared" si="12"/>
        <v/>
      </c>
      <c r="D174" s="19"/>
      <c r="E174" s="22">
        <f>IF(D174="",0,IF(COUNTIF(БЮДЖЕТ!$P:$P,D174)=1,0,1))</f>
        <v>0</v>
      </c>
      <c r="F174" s="19" t="str">
        <f>IF($D174="","",IF(E174=1,"",INDEX(БЮДЖЕТ!$N:$N,SUMIFS(БЮДЖЕТ!$B:$B,БЮДЖЕТ!$P:$P,$D174))))</f>
        <v/>
      </c>
      <c r="G174" s="19" t="str">
        <f>IF($D174="","",IF(E174=1,"",INDEX(БЮДЖЕТ!$X:$X,SUMIFS(БЮДЖЕТ!$B:$B,БЮДЖЕТ!$P:$P,$D174))))</f>
        <v/>
      </c>
      <c r="H174" s="36"/>
      <c r="I174" s="19"/>
      <c r="J174" s="39"/>
      <c r="K174" s="39" t="str">
        <f>IF(J174="","",IF(J174&lt;БЮДЖЕТ!$F$6,БЮДЖЕТ!$F$6,IF(J174&gt;EOMONTH(БЮДЖЕТ!$F$6,0),EOMONTH(БЮДЖЕТ!$F$6,0),J174)))</f>
        <v/>
      </c>
      <c r="L174" s="30">
        <f>IF(OR($I174=операции!$F$8,$I174=операции!$F$10),SUMIFS(р_дни!$J:$J,р_дни!$F:$F,"&gt;="&amp;K174),IF(OR($I174=операции!$F$9,$I174=операции!$F$11),SUMIFS(р_дни!$J:$J,р_дни!$F:$F,"&gt;"&amp;K174),0))</f>
        <v>0</v>
      </c>
      <c r="M174" s="53">
        <f>IF(AND(G174=ФИО!$Q$8,OR(I174=операции!$F$8,I174=операции!$F$10),COUNTIFS(D$10:D173,D174,I$10:I173,операции!$F$8)+COUNTIFS(D$10:D173,D174,I$10:I173,операции!$F$10)&lt;&gt;COUNTIFS(D$10:D173,D174,I$10:I173,операции!$F$9)+COUNTIFS(D$10:D173,D174,I$10:I173,операции!$F$11)),1,IF(AND(G174=ФИО!$Q$8,OR(I174=операции!$F$9,I174=операции!$F$11),COUNTIFS(D$10:D173,D174,I$10:I173,операции!$F$8)+COUNTIFS(D$10:D173,D174,I$10:I173,операции!$F$10)&lt;&gt;COUNTIFS(D$10:D173,D174,I$10:I173,операции!$F$9)+COUNTIFS(D$10:D173,D174,I$10:I173,операции!$F$11)+1),1,IF(AND(G174&lt;&gt;ФИО!$Q$8,G174&lt;&gt;"",OR(I174=операции!$F$8,I174=операции!$F$10),COUNTIFS(D$10:D173,D174,I$10:I173,операции!$F$8)+COUNTIFS(D$10:D173,D174,I$10:I173,операции!$F$10)+1&lt;&gt;COUNTIFS(D$10:D173,D174,I$10:I173,операции!$F$9)+COUNTIFS(D$10:D173,D174,I$10:I173,операции!$F$11)),1,IF(AND(G174&lt;&gt;ФИО!$Q$8,G174&lt;&gt;"",OR(I174=операции!$F$9,I174=операции!$F$11),COUNTIFS(D$10:D173,D174,I$10:I173,операции!$F$8)+COUNTIFS(D$10:D173,D174,I$10:I173,операции!$F$10)&lt;&gt;COUNTIFS(D$10:D173,D174,I$10:I173,операции!$F$9)+COUNTIFS(D$10:D173,D174,I$10:I173,операции!$F$11)),1,0))))</f>
        <v>0</v>
      </c>
      <c r="N174" s="49"/>
      <c r="O174" s="48"/>
      <c r="P174" s="84">
        <f>SUMIFS(БЮДЖЕТ!$V:$V,БЮДЖЕТ!$P:$P,$D174)-IF($N174=операции!$H$11,$O174,0)</f>
        <v>0</v>
      </c>
      <c r="Q174" s="84">
        <f>IF(OR($I174=операции!$F$8,$I174=операции!$F$10),$L174*$P174,IF(OR($I174=операции!$F$9,$I174=операции!$F$11),-$L174*$P174,0))/1000</f>
        <v>0</v>
      </c>
      <c r="R174" s="49"/>
      <c r="S174" s="40"/>
      <c r="T174" s="48">
        <f t="shared" si="11"/>
        <v>0</v>
      </c>
      <c r="U174" s="36"/>
      <c r="V174" s="19"/>
      <c r="W174" s="39"/>
      <c r="X174" s="41"/>
      <c r="Y174" s="36"/>
      <c r="Z174" s="19"/>
      <c r="AA174" s="39"/>
      <c r="AB174" s="41"/>
      <c r="AC174" s="36"/>
      <c r="AD174" s="19"/>
      <c r="AE174" s="39"/>
      <c r="AF174" s="41"/>
      <c r="AG174" s="36"/>
      <c r="AH174" s="1"/>
    </row>
    <row r="175" spans="1:34" x14ac:dyDescent="0.25">
      <c r="A175" s="1"/>
      <c r="B175" s="1"/>
      <c r="C175" s="5" t="str">
        <f t="shared" si="12"/>
        <v/>
      </c>
      <c r="D175" s="19"/>
      <c r="E175" s="22">
        <f>IF(D175="",0,IF(COUNTIF(БЮДЖЕТ!$P:$P,D175)=1,0,1))</f>
        <v>0</v>
      </c>
      <c r="F175" s="19" t="str">
        <f>IF($D175="","",IF(E175=1,"",INDEX(БЮДЖЕТ!$N:$N,SUMIFS(БЮДЖЕТ!$B:$B,БЮДЖЕТ!$P:$P,$D175))))</f>
        <v/>
      </c>
      <c r="G175" s="19" t="str">
        <f>IF($D175="","",IF(E175=1,"",INDEX(БЮДЖЕТ!$X:$X,SUMIFS(БЮДЖЕТ!$B:$B,БЮДЖЕТ!$P:$P,$D175))))</f>
        <v/>
      </c>
      <c r="H175" s="36"/>
      <c r="I175" s="19"/>
      <c r="J175" s="39"/>
      <c r="K175" s="39" t="str">
        <f>IF(J175="","",IF(J175&lt;БЮДЖЕТ!$F$6,БЮДЖЕТ!$F$6,IF(J175&gt;EOMONTH(БЮДЖЕТ!$F$6,0),EOMONTH(БЮДЖЕТ!$F$6,0),J175)))</f>
        <v/>
      </c>
      <c r="L175" s="30">
        <f>IF(OR($I175=операции!$F$8,$I175=операции!$F$10),SUMIFS(р_дни!$J:$J,р_дни!$F:$F,"&gt;="&amp;K175),IF(OR($I175=операции!$F$9,$I175=операции!$F$11),SUMIFS(р_дни!$J:$J,р_дни!$F:$F,"&gt;"&amp;K175),0))</f>
        <v>0</v>
      </c>
      <c r="M175" s="53">
        <f>IF(AND(G175=ФИО!$Q$8,OR(I175=операции!$F$8,I175=операции!$F$10),COUNTIFS(D$10:D174,D175,I$10:I174,операции!$F$8)+COUNTIFS(D$10:D174,D175,I$10:I174,операции!$F$10)&lt;&gt;COUNTIFS(D$10:D174,D175,I$10:I174,операции!$F$9)+COUNTIFS(D$10:D174,D175,I$10:I174,операции!$F$11)),1,IF(AND(G175=ФИО!$Q$8,OR(I175=операции!$F$9,I175=операции!$F$11),COUNTIFS(D$10:D174,D175,I$10:I174,операции!$F$8)+COUNTIFS(D$10:D174,D175,I$10:I174,операции!$F$10)&lt;&gt;COUNTIFS(D$10:D174,D175,I$10:I174,операции!$F$9)+COUNTIFS(D$10:D174,D175,I$10:I174,операции!$F$11)+1),1,IF(AND(G175&lt;&gt;ФИО!$Q$8,G175&lt;&gt;"",OR(I175=операции!$F$8,I175=операции!$F$10),COUNTIFS(D$10:D174,D175,I$10:I174,операции!$F$8)+COUNTIFS(D$10:D174,D175,I$10:I174,операции!$F$10)+1&lt;&gt;COUNTIFS(D$10:D174,D175,I$10:I174,операции!$F$9)+COUNTIFS(D$10:D174,D175,I$10:I174,операции!$F$11)),1,IF(AND(G175&lt;&gt;ФИО!$Q$8,G175&lt;&gt;"",OR(I175=операции!$F$9,I175=операции!$F$11),COUNTIFS(D$10:D174,D175,I$10:I174,операции!$F$8)+COUNTIFS(D$10:D174,D175,I$10:I174,операции!$F$10)&lt;&gt;COUNTIFS(D$10:D174,D175,I$10:I174,операции!$F$9)+COUNTIFS(D$10:D174,D175,I$10:I174,операции!$F$11)),1,0))))</f>
        <v>0</v>
      </c>
      <c r="N175" s="49"/>
      <c r="O175" s="48"/>
      <c r="P175" s="84">
        <f>SUMIFS(БЮДЖЕТ!$V:$V,БЮДЖЕТ!$P:$P,$D175)-IF($N175=операции!$H$11,$O175,0)</f>
        <v>0</v>
      </c>
      <c r="Q175" s="84">
        <f>IF(OR($I175=операции!$F$8,$I175=операции!$F$10),$L175*$P175,IF(OR($I175=операции!$F$9,$I175=операции!$F$11),-$L175*$P175,0))/1000</f>
        <v>0</v>
      </c>
      <c r="R175" s="49"/>
      <c r="S175" s="40"/>
      <c r="T175" s="48">
        <f t="shared" si="11"/>
        <v>0</v>
      </c>
      <c r="U175" s="36"/>
      <c r="V175" s="19"/>
      <c r="W175" s="39"/>
      <c r="X175" s="41"/>
      <c r="Y175" s="36"/>
      <c r="Z175" s="19"/>
      <c r="AA175" s="39"/>
      <c r="AB175" s="41"/>
      <c r="AC175" s="36"/>
      <c r="AD175" s="19"/>
      <c r="AE175" s="39"/>
      <c r="AF175" s="41"/>
      <c r="AG175" s="36"/>
      <c r="AH175" s="1"/>
    </row>
    <row r="176" spans="1:34" x14ac:dyDescent="0.25">
      <c r="A176" s="1"/>
      <c r="B176" s="1"/>
      <c r="C176" s="5" t="str">
        <f t="shared" si="12"/>
        <v/>
      </c>
      <c r="D176" s="19"/>
      <c r="E176" s="22">
        <f>IF(D176="",0,IF(COUNTIF(БЮДЖЕТ!$P:$P,D176)=1,0,1))</f>
        <v>0</v>
      </c>
      <c r="F176" s="19" t="str">
        <f>IF($D176="","",IF(E176=1,"",INDEX(БЮДЖЕТ!$N:$N,SUMIFS(БЮДЖЕТ!$B:$B,БЮДЖЕТ!$P:$P,$D176))))</f>
        <v/>
      </c>
      <c r="G176" s="19" t="str">
        <f>IF($D176="","",IF(E176=1,"",INDEX(БЮДЖЕТ!$X:$X,SUMIFS(БЮДЖЕТ!$B:$B,БЮДЖЕТ!$P:$P,$D176))))</f>
        <v/>
      </c>
      <c r="H176" s="36"/>
      <c r="I176" s="19"/>
      <c r="J176" s="39"/>
      <c r="K176" s="39" t="str">
        <f>IF(J176="","",IF(J176&lt;БЮДЖЕТ!$F$6,БЮДЖЕТ!$F$6,IF(J176&gt;EOMONTH(БЮДЖЕТ!$F$6,0),EOMONTH(БЮДЖЕТ!$F$6,0),J176)))</f>
        <v/>
      </c>
      <c r="L176" s="30">
        <f>IF(OR($I176=операции!$F$8,$I176=операции!$F$10),SUMIFS(р_дни!$J:$J,р_дни!$F:$F,"&gt;="&amp;K176),IF(OR($I176=операции!$F$9,$I176=операции!$F$11),SUMIFS(р_дни!$J:$J,р_дни!$F:$F,"&gt;"&amp;K176),0))</f>
        <v>0</v>
      </c>
      <c r="M176" s="53">
        <f>IF(AND(G176=ФИО!$Q$8,OR(I176=операции!$F$8,I176=операции!$F$10),COUNTIFS(D$10:D175,D176,I$10:I175,операции!$F$8)+COUNTIFS(D$10:D175,D176,I$10:I175,операции!$F$10)&lt;&gt;COUNTIFS(D$10:D175,D176,I$10:I175,операции!$F$9)+COUNTIFS(D$10:D175,D176,I$10:I175,операции!$F$11)),1,IF(AND(G176=ФИО!$Q$8,OR(I176=операции!$F$9,I176=операции!$F$11),COUNTIFS(D$10:D175,D176,I$10:I175,операции!$F$8)+COUNTIFS(D$10:D175,D176,I$10:I175,операции!$F$10)&lt;&gt;COUNTIFS(D$10:D175,D176,I$10:I175,операции!$F$9)+COUNTIFS(D$10:D175,D176,I$10:I175,операции!$F$11)+1),1,IF(AND(G176&lt;&gt;ФИО!$Q$8,G176&lt;&gt;"",OR(I176=операции!$F$8,I176=операции!$F$10),COUNTIFS(D$10:D175,D176,I$10:I175,операции!$F$8)+COUNTIFS(D$10:D175,D176,I$10:I175,операции!$F$10)+1&lt;&gt;COUNTIFS(D$10:D175,D176,I$10:I175,операции!$F$9)+COUNTIFS(D$10:D175,D176,I$10:I175,операции!$F$11)),1,IF(AND(G176&lt;&gt;ФИО!$Q$8,G176&lt;&gt;"",OR(I176=операции!$F$9,I176=операции!$F$11),COUNTIFS(D$10:D175,D176,I$10:I175,операции!$F$8)+COUNTIFS(D$10:D175,D176,I$10:I175,операции!$F$10)&lt;&gt;COUNTIFS(D$10:D175,D176,I$10:I175,операции!$F$9)+COUNTIFS(D$10:D175,D176,I$10:I175,операции!$F$11)),1,0))))</f>
        <v>0</v>
      </c>
      <c r="N176" s="49"/>
      <c r="O176" s="48"/>
      <c r="P176" s="84">
        <f>SUMIFS(БЮДЖЕТ!$V:$V,БЮДЖЕТ!$P:$P,$D176)-IF($N176=операции!$H$11,$O176,0)</f>
        <v>0</v>
      </c>
      <c r="Q176" s="84">
        <f>IF(OR($I176=операции!$F$8,$I176=операции!$F$10),$L176*$P176,IF(OR($I176=операции!$F$9,$I176=операции!$F$11),-$L176*$P176,0))/1000</f>
        <v>0</v>
      </c>
      <c r="R176" s="49"/>
      <c r="S176" s="40"/>
      <c r="T176" s="48">
        <f t="shared" si="11"/>
        <v>0</v>
      </c>
      <c r="U176" s="36"/>
      <c r="V176" s="19"/>
      <c r="W176" s="39"/>
      <c r="X176" s="41"/>
      <c r="Y176" s="36"/>
      <c r="Z176" s="19"/>
      <c r="AA176" s="39"/>
      <c r="AB176" s="41"/>
      <c r="AC176" s="36"/>
      <c r="AD176" s="19"/>
      <c r="AE176" s="39"/>
      <c r="AF176" s="41"/>
      <c r="AG176" s="36"/>
      <c r="AH176" s="1"/>
    </row>
    <row r="177" spans="1:34" x14ac:dyDescent="0.25">
      <c r="A177" s="1"/>
      <c r="B177" s="1"/>
      <c r="C177" s="5" t="str">
        <f t="shared" si="12"/>
        <v/>
      </c>
      <c r="D177" s="19"/>
      <c r="E177" s="22">
        <f>IF(D177="",0,IF(COUNTIF(БЮДЖЕТ!$P:$P,D177)=1,0,1))</f>
        <v>0</v>
      </c>
      <c r="F177" s="19" t="str">
        <f>IF($D177="","",IF(E177=1,"",INDEX(БЮДЖЕТ!$N:$N,SUMIFS(БЮДЖЕТ!$B:$B,БЮДЖЕТ!$P:$P,$D177))))</f>
        <v/>
      </c>
      <c r="G177" s="19" t="str">
        <f>IF($D177="","",IF(E177=1,"",INDEX(БЮДЖЕТ!$X:$X,SUMIFS(БЮДЖЕТ!$B:$B,БЮДЖЕТ!$P:$P,$D177))))</f>
        <v/>
      </c>
      <c r="H177" s="36"/>
      <c r="I177" s="19"/>
      <c r="J177" s="39"/>
      <c r="K177" s="39" t="str">
        <f>IF(J177="","",IF(J177&lt;БЮДЖЕТ!$F$6,БЮДЖЕТ!$F$6,IF(J177&gt;EOMONTH(БЮДЖЕТ!$F$6,0),EOMONTH(БЮДЖЕТ!$F$6,0),J177)))</f>
        <v/>
      </c>
      <c r="L177" s="30">
        <f>IF(OR($I177=операции!$F$8,$I177=операции!$F$10),SUMIFS(р_дни!$J:$J,р_дни!$F:$F,"&gt;="&amp;K177),IF(OR($I177=операции!$F$9,$I177=операции!$F$11),SUMIFS(р_дни!$J:$J,р_дни!$F:$F,"&gt;"&amp;K177),0))</f>
        <v>0</v>
      </c>
      <c r="M177" s="53">
        <f>IF(AND(G177=ФИО!$Q$8,OR(I177=операции!$F$8,I177=операции!$F$10),COUNTIFS(D$10:D176,D177,I$10:I176,операции!$F$8)+COUNTIFS(D$10:D176,D177,I$10:I176,операции!$F$10)&lt;&gt;COUNTIFS(D$10:D176,D177,I$10:I176,операции!$F$9)+COUNTIFS(D$10:D176,D177,I$10:I176,операции!$F$11)),1,IF(AND(G177=ФИО!$Q$8,OR(I177=операции!$F$9,I177=операции!$F$11),COUNTIFS(D$10:D176,D177,I$10:I176,операции!$F$8)+COUNTIFS(D$10:D176,D177,I$10:I176,операции!$F$10)&lt;&gt;COUNTIFS(D$10:D176,D177,I$10:I176,операции!$F$9)+COUNTIFS(D$10:D176,D177,I$10:I176,операции!$F$11)+1),1,IF(AND(G177&lt;&gt;ФИО!$Q$8,G177&lt;&gt;"",OR(I177=операции!$F$8,I177=операции!$F$10),COUNTIFS(D$10:D176,D177,I$10:I176,операции!$F$8)+COUNTIFS(D$10:D176,D177,I$10:I176,операции!$F$10)+1&lt;&gt;COUNTIFS(D$10:D176,D177,I$10:I176,операции!$F$9)+COUNTIFS(D$10:D176,D177,I$10:I176,операции!$F$11)),1,IF(AND(G177&lt;&gt;ФИО!$Q$8,G177&lt;&gt;"",OR(I177=операции!$F$9,I177=операции!$F$11),COUNTIFS(D$10:D176,D177,I$10:I176,операции!$F$8)+COUNTIFS(D$10:D176,D177,I$10:I176,операции!$F$10)&lt;&gt;COUNTIFS(D$10:D176,D177,I$10:I176,операции!$F$9)+COUNTIFS(D$10:D176,D177,I$10:I176,операции!$F$11)),1,0))))</f>
        <v>0</v>
      </c>
      <c r="N177" s="49"/>
      <c r="O177" s="48"/>
      <c r="P177" s="84">
        <f>SUMIFS(БЮДЖЕТ!$V:$V,БЮДЖЕТ!$P:$P,$D177)-IF($N177=операции!$H$11,$O177,0)</f>
        <v>0</v>
      </c>
      <c r="Q177" s="84">
        <f>IF(OR($I177=операции!$F$8,$I177=операции!$F$10),$L177*$P177,IF(OR($I177=операции!$F$9,$I177=операции!$F$11),-$L177*$P177,0))/1000</f>
        <v>0</v>
      </c>
      <c r="R177" s="49"/>
      <c r="S177" s="40"/>
      <c r="T177" s="48">
        <f t="shared" si="11"/>
        <v>0</v>
      </c>
      <c r="U177" s="36"/>
      <c r="V177" s="19"/>
      <c r="W177" s="39"/>
      <c r="X177" s="41"/>
      <c r="Y177" s="36"/>
      <c r="Z177" s="19"/>
      <c r="AA177" s="39"/>
      <c r="AB177" s="41"/>
      <c r="AC177" s="36"/>
      <c r="AD177" s="19"/>
      <c r="AE177" s="39"/>
      <c r="AF177" s="41"/>
      <c r="AG177" s="36"/>
      <c r="AH177" s="1"/>
    </row>
    <row r="178" spans="1:34" x14ac:dyDescent="0.25">
      <c r="A178" s="1"/>
      <c r="B178" s="1"/>
      <c r="C178" s="5" t="str">
        <f t="shared" si="12"/>
        <v/>
      </c>
      <c r="D178" s="19"/>
      <c r="E178" s="22">
        <f>IF(D178="",0,IF(COUNTIF(БЮДЖЕТ!$P:$P,D178)=1,0,1))</f>
        <v>0</v>
      </c>
      <c r="F178" s="19" t="str">
        <f>IF($D178="","",IF(E178=1,"",INDEX(БЮДЖЕТ!$N:$N,SUMIFS(БЮДЖЕТ!$B:$B,БЮДЖЕТ!$P:$P,$D178))))</f>
        <v/>
      </c>
      <c r="G178" s="19" t="str">
        <f>IF($D178="","",IF(E178=1,"",INDEX(БЮДЖЕТ!$X:$X,SUMIFS(БЮДЖЕТ!$B:$B,БЮДЖЕТ!$P:$P,$D178))))</f>
        <v/>
      </c>
      <c r="H178" s="36"/>
      <c r="I178" s="19"/>
      <c r="J178" s="39"/>
      <c r="K178" s="39" t="str">
        <f>IF(J178="","",IF(J178&lt;БЮДЖЕТ!$F$6,БЮДЖЕТ!$F$6,IF(J178&gt;EOMONTH(БЮДЖЕТ!$F$6,0),EOMONTH(БЮДЖЕТ!$F$6,0),J178)))</f>
        <v/>
      </c>
      <c r="L178" s="30">
        <f>IF(OR($I178=операции!$F$8,$I178=операции!$F$10),SUMIFS(р_дни!$J:$J,р_дни!$F:$F,"&gt;="&amp;K178),IF(OR($I178=операции!$F$9,$I178=операции!$F$11),SUMIFS(р_дни!$J:$J,р_дни!$F:$F,"&gt;"&amp;K178),0))</f>
        <v>0</v>
      </c>
      <c r="M178" s="53">
        <f>IF(AND(G178=ФИО!$Q$8,OR(I178=операции!$F$8,I178=операции!$F$10),COUNTIFS(D$10:D177,D178,I$10:I177,операции!$F$8)+COUNTIFS(D$10:D177,D178,I$10:I177,операции!$F$10)&lt;&gt;COUNTIFS(D$10:D177,D178,I$10:I177,операции!$F$9)+COUNTIFS(D$10:D177,D178,I$10:I177,операции!$F$11)),1,IF(AND(G178=ФИО!$Q$8,OR(I178=операции!$F$9,I178=операции!$F$11),COUNTIFS(D$10:D177,D178,I$10:I177,операции!$F$8)+COUNTIFS(D$10:D177,D178,I$10:I177,операции!$F$10)&lt;&gt;COUNTIFS(D$10:D177,D178,I$10:I177,операции!$F$9)+COUNTIFS(D$10:D177,D178,I$10:I177,операции!$F$11)+1),1,IF(AND(G178&lt;&gt;ФИО!$Q$8,G178&lt;&gt;"",OR(I178=операции!$F$8,I178=операции!$F$10),COUNTIFS(D$10:D177,D178,I$10:I177,операции!$F$8)+COUNTIFS(D$10:D177,D178,I$10:I177,операции!$F$10)+1&lt;&gt;COUNTIFS(D$10:D177,D178,I$10:I177,операции!$F$9)+COUNTIFS(D$10:D177,D178,I$10:I177,операции!$F$11)),1,IF(AND(G178&lt;&gt;ФИО!$Q$8,G178&lt;&gt;"",OR(I178=операции!$F$9,I178=операции!$F$11),COUNTIFS(D$10:D177,D178,I$10:I177,операции!$F$8)+COUNTIFS(D$10:D177,D178,I$10:I177,операции!$F$10)&lt;&gt;COUNTIFS(D$10:D177,D178,I$10:I177,операции!$F$9)+COUNTIFS(D$10:D177,D178,I$10:I177,операции!$F$11)),1,0))))</f>
        <v>0</v>
      </c>
      <c r="N178" s="49"/>
      <c r="O178" s="48"/>
      <c r="P178" s="84">
        <f>SUMIFS(БЮДЖЕТ!$V:$V,БЮДЖЕТ!$P:$P,$D178)-IF($N178=операции!$H$11,$O178,0)</f>
        <v>0</v>
      </c>
      <c r="Q178" s="84">
        <f>IF(OR($I178=операции!$F$8,$I178=операции!$F$10),$L178*$P178,IF(OR($I178=операции!$F$9,$I178=операции!$F$11),-$L178*$P178,0))/1000</f>
        <v>0</v>
      </c>
      <c r="R178" s="49"/>
      <c r="S178" s="40"/>
      <c r="T178" s="48">
        <f t="shared" si="11"/>
        <v>0</v>
      </c>
      <c r="U178" s="36"/>
      <c r="V178" s="19"/>
      <c r="W178" s="39"/>
      <c r="X178" s="41"/>
      <c r="Y178" s="36"/>
      <c r="Z178" s="19"/>
      <c r="AA178" s="39"/>
      <c r="AB178" s="41"/>
      <c r="AC178" s="36"/>
      <c r="AD178" s="19"/>
      <c r="AE178" s="39"/>
      <c r="AF178" s="41"/>
      <c r="AG178" s="36"/>
      <c r="AH178" s="1"/>
    </row>
    <row r="179" spans="1:34" x14ac:dyDescent="0.25">
      <c r="A179" s="1"/>
      <c r="B179" s="1"/>
      <c r="C179" s="5" t="str">
        <f t="shared" si="12"/>
        <v/>
      </c>
      <c r="D179" s="19"/>
      <c r="E179" s="22">
        <f>IF(D179="",0,IF(COUNTIF(БЮДЖЕТ!$P:$P,D179)=1,0,1))</f>
        <v>0</v>
      </c>
      <c r="F179" s="19" t="str">
        <f>IF($D179="","",IF(E179=1,"",INDEX(БЮДЖЕТ!$N:$N,SUMIFS(БЮДЖЕТ!$B:$B,БЮДЖЕТ!$P:$P,$D179))))</f>
        <v/>
      </c>
      <c r="G179" s="19" t="str">
        <f>IF($D179="","",IF(E179=1,"",INDEX(БЮДЖЕТ!$X:$X,SUMIFS(БЮДЖЕТ!$B:$B,БЮДЖЕТ!$P:$P,$D179))))</f>
        <v/>
      </c>
      <c r="H179" s="36"/>
      <c r="I179" s="19"/>
      <c r="J179" s="39"/>
      <c r="K179" s="39" t="str">
        <f>IF(J179="","",IF(J179&lt;БЮДЖЕТ!$F$6,БЮДЖЕТ!$F$6,IF(J179&gt;EOMONTH(БЮДЖЕТ!$F$6,0),EOMONTH(БЮДЖЕТ!$F$6,0),J179)))</f>
        <v/>
      </c>
      <c r="L179" s="30">
        <f>IF(OR($I179=операции!$F$8,$I179=операции!$F$10),SUMIFS(р_дни!$J:$J,р_дни!$F:$F,"&gt;="&amp;K179),IF(OR($I179=операции!$F$9,$I179=операции!$F$11),SUMIFS(р_дни!$J:$J,р_дни!$F:$F,"&gt;"&amp;K179),0))</f>
        <v>0</v>
      </c>
      <c r="M179" s="53">
        <f>IF(AND(G179=ФИО!$Q$8,OR(I179=операции!$F$8,I179=операции!$F$10),COUNTIFS(D$10:D178,D179,I$10:I178,операции!$F$8)+COUNTIFS(D$10:D178,D179,I$10:I178,операции!$F$10)&lt;&gt;COUNTIFS(D$10:D178,D179,I$10:I178,операции!$F$9)+COUNTIFS(D$10:D178,D179,I$10:I178,операции!$F$11)),1,IF(AND(G179=ФИО!$Q$8,OR(I179=операции!$F$9,I179=операции!$F$11),COUNTIFS(D$10:D178,D179,I$10:I178,операции!$F$8)+COUNTIFS(D$10:D178,D179,I$10:I178,операции!$F$10)&lt;&gt;COUNTIFS(D$10:D178,D179,I$10:I178,операции!$F$9)+COUNTIFS(D$10:D178,D179,I$10:I178,операции!$F$11)+1),1,IF(AND(G179&lt;&gt;ФИО!$Q$8,G179&lt;&gt;"",OR(I179=операции!$F$8,I179=операции!$F$10),COUNTIFS(D$10:D178,D179,I$10:I178,операции!$F$8)+COUNTIFS(D$10:D178,D179,I$10:I178,операции!$F$10)+1&lt;&gt;COUNTIFS(D$10:D178,D179,I$10:I178,операции!$F$9)+COUNTIFS(D$10:D178,D179,I$10:I178,операции!$F$11)),1,IF(AND(G179&lt;&gt;ФИО!$Q$8,G179&lt;&gt;"",OR(I179=операции!$F$9,I179=операции!$F$11),COUNTIFS(D$10:D178,D179,I$10:I178,операции!$F$8)+COUNTIFS(D$10:D178,D179,I$10:I178,операции!$F$10)&lt;&gt;COUNTIFS(D$10:D178,D179,I$10:I178,операции!$F$9)+COUNTIFS(D$10:D178,D179,I$10:I178,операции!$F$11)),1,0))))</f>
        <v>0</v>
      </c>
      <c r="N179" s="49"/>
      <c r="O179" s="48"/>
      <c r="P179" s="84">
        <f>SUMIFS(БЮДЖЕТ!$V:$V,БЮДЖЕТ!$P:$P,$D179)-IF($N179=операции!$H$11,$O179,0)</f>
        <v>0</v>
      </c>
      <c r="Q179" s="84">
        <f>IF(OR($I179=операции!$F$8,$I179=операции!$F$10),$L179*$P179,IF(OR($I179=операции!$F$9,$I179=операции!$F$11),-$L179*$P179,0))/1000</f>
        <v>0</v>
      </c>
      <c r="R179" s="49"/>
      <c r="S179" s="40"/>
      <c r="T179" s="48">
        <f t="shared" si="11"/>
        <v>0</v>
      </c>
      <c r="U179" s="36"/>
      <c r="V179" s="19"/>
      <c r="W179" s="39"/>
      <c r="X179" s="41"/>
      <c r="Y179" s="36"/>
      <c r="Z179" s="19"/>
      <c r="AA179" s="39"/>
      <c r="AB179" s="41"/>
      <c r="AC179" s="36"/>
      <c r="AD179" s="19"/>
      <c r="AE179" s="39"/>
      <c r="AF179" s="41"/>
      <c r="AG179" s="36"/>
      <c r="AH179" s="1"/>
    </row>
    <row r="180" spans="1:34" x14ac:dyDescent="0.25">
      <c r="A180" s="1"/>
      <c r="B180" s="1"/>
      <c r="C180" s="5" t="str">
        <f t="shared" si="12"/>
        <v/>
      </c>
      <c r="D180" s="19"/>
      <c r="E180" s="22">
        <f>IF(D180="",0,IF(COUNTIF(БЮДЖЕТ!$P:$P,D180)=1,0,1))</f>
        <v>0</v>
      </c>
      <c r="F180" s="19" t="str">
        <f>IF($D180="","",IF(E180=1,"",INDEX(БЮДЖЕТ!$N:$N,SUMIFS(БЮДЖЕТ!$B:$B,БЮДЖЕТ!$P:$P,$D180))))</f>
        <v/>
      </c>
      <c r="G180" s="19" t="str">
        <f>IF($D180="","",IF(E180=1,"",INDEX(БЮДЖЕТ!$X:$X,SUMIFS(БЮДЖЕТ!$B:$B,БЮДЖЕТ!$P:$P,$D180))))</f>
        <v/>
      </c>
      <c r="H180" s="36"/>
      <c r="I180" s="19"/>
      <c r="J180" s="39"/>
      <c r="K180" s="39" t="str">
        <f>IF(J180="","",IF(J180&lt;БЮДЖЕТ!$F$6,БЮДЖЕТ!$F$6,IF(J180&gt;EOMONTH(БЮДЖЕТ!$F$6,0),EOMONTH(БЮДЖЕТ!$F$6,0),J180)))</f>
        <v/>
      </c>
      <c r="L180" s="30">
        <f>IF(OR($I180=операции!$F$8,$I180=операции!$F$10),SUMIFS(р_дни!$J:$J,р_дни!$F:$F,"&gt;="&amp;K180),IF(OR($I180=операции!$F$9,$I180=операции!$F$11),SUMIFS(р_дни!$J:$J,р_дни!$F:$F,"&gt;"&amp;K180),0))</f>
        <v>0</v>
      </c>
      <c r="M180" s="53">
        <f>IF(AND(G180=ФИО!$Q$8,OR(I180=операции!$F$8,I180=операции!$F$10),COUNTIFS(D$10:D179,D180,I$10:I179,операции!$F$8)+COUNTIFS(D$10:D179,D180,I$10:I179,операции!$F$10)&lt;&gt;COUNTIFS(D$10:D179,D180,I$10:I179,операции!$F$9)+COUNTIFS(D$10:D179,D180,I$10:I179,операции!$F$11)),1,IF(AND(G180=ФИО!$Q$8,OR(I180=операции!$F$9,I180=операции!$F$11),COUNTIFS(D$10:D179,D180,I$10:I179,операции!$F$8)+COUNTIFS(D$10:D179,D180,I$10:I179,операции!$F$10)&lt;&gt;COUNTIFS(D$10:D179,D180,I$10:I179,операции!$F$9)+COUNTIFS(D$10:D179,D180,I$10:I179,операции!$F$11)+1),1,IF(AND(G180&lt;&gt;ФИО!$Q$8,G180&lt;&gt;"",OR(I180=операции!$F$8,I180=операции!$F$10),COUNTIFS(D$10:D179,D180,I$10:I179,операции!$F$8)+COUNTIFS(D$10:D179,D180,I$10:I179,операции!$F$10)+1&lt;&gt;COUNTIFS(D$10:D179,D180,I$10:I179,операции!$F$9)+COUNTIFS(D$10:D179,D180,I$10:I179,операции!$F$11)),1,IF(AND(G180&lt;&gt;ФИО!$Q$8,G180&lt;&gt;"",OR(I180=операции!$F$9,I180=операции!$F$11),COUNTIFS(D$10:D179,D180,I$10:I179,операции!$F$8)+COUNTIFS(D$10:D179,D180,I$10:I179,операции!$F$10)&lt;&gt;COUNTIFS(D$10:D179,D180,I$10:I179,операции!$F$9)+COUNTIFS(D$10:D179,D180,I$10:I179,операции!$F$11)),1,0))))</f>
        <v>0</v>
      </c>
      <c r="N180" s="49"/>
      <c r="O180" s="48"/>
      <c r="P180" s="84">
        <f>SUMIFS(БЮДЖЕТ!$V:$V,БЮДЖЕТ!$P:$P,$D180)-IF($N180=операции!$H$11,$O180,0)</f>
        <v>0</v>
      </c>
      <c r="Q180" s="84">
        <f>IF(OR($I180=операции!$F$8,$I180=операции!$F$10),$L180*$P180,IF(OR($I180=операции!$F$9,$I180=операции!$F$11),-$L180*$P180,0))/1000</f>
        <v>0</v>
      </c>
      <c r="R180" s="49"/>
      <c r="S180" s="40"/>
      <c r="T180" s="48">
        <f t="shared" si="11"/>
        <v>0</v>
      </c>
      <c r="U180" s="36"/>
      <c r="V180" s="19"/>
      <c r="W180" s="39"/>
      <c r="X180" s="41"/>
      <c r="Y180" s="36"/>
      <c r="Z180" s="19"/>
      <c r="AA180" s="39"/>
      <c r="AB180" s="41"/>
      <c r="AC180" s="36"/>
      <c r="AD180" s="19"/>
      <c r="AE180" s="39"/>
      <c r="AF180" s="41"/>
      <c r="AG180" s="36"/>
      <c r="AH180" s="1"/>
    </row>
    <row r="181" spans="1:34" x14ac:dyDescent="0.25">
      <c r="A181" s="1"/>
      <c r="B181" s="1"/>
      <c r="C181" s="5" t="str">
        <f t="shared" si="12"/>
        <v/>
      </c>
      <c r="D181" s="19"/>
      <c r="E181" s="22">
        <f>IF(D181="",0,IF(COUNTIF(БЮДЖЕТ!$P:$P,D181)=1,0,1))</f>
        <v>0</v>
      </c>
      <c r="F181" s="19" t="str">
        <f>IF($D181="","",IF(E181=1,"",INDEX(БЮДЖЕТ!$N:$N,SUMIFS(БЮДЖЕТ!$B:$B,БЮДЖЕТ!$P:$P,$D181))))</f>
        <v/>
      </c>
      <c r="G181" s="19" t="str">
        <f>IF($D181="","",IF(E181=1,"",INDEX(БЮДЖЕТ!$X:$X,SUMIFS(БЮДЖЕТ!$B:$B,БЮДЖЕТ!$P:$P,$D181))))</f>
        <v/>
      </c>
      <c r="H181" s="36"/>
      <c r="I181" s="19"/>
      <c r="J181" s="39"/>
      <c r="K181" s="39" t="str">
        <f>IF(J181="","",IF(J181&lt;БЮДЖЕТ!$F$6,БЮДЖЕТ!$F$6,IF(J181&gt;EOMONTH(БЮДЖЕТ!$F$6,0),EOMONTH(БЮДЖЕТ!$F$6,0),J181)))</f>
        <v/>
      </c>
      <c r="L181" s="30">
        <f>IF(OR($I181=операции!$F$8,$I181=операции!$F$10),SUMIFS(р_дни!$J:$J,р_дни!$F:$F,"&gt;="&amp;K181),IF(OR($I181=операции!$F$9,$I181=операции!$F$11),SUMIFS(р_дни!$J:$J,р_дни!$F:$F,"&gt;"&amp;K181),0))</f>
        <v>0</v>
      </c>
      <c r="M181" s="53">
        <f>IF(AND(G181=ФИО!$Q$8,OR(I181=операции!$F$8,I181=операции!$F$10),COUNTIFS(D$10:D180,D181,I$10:I180,операции!$F$8)+COUNTIFS(D$10:D180,D181,I$10:I180,операции!$F$10)&lt;&gt;COUNTIFS(D$10:D180,D181,I$10:I180,операции!$F$9)+COUNTIFS(D$10:D180,D181,I$10:I180,операции!$F$11)),1,IF(AND(G181=ФИО!$Q$8,OR(I181=операции!$F$9,I181=операции!$F$11),COUNTIFS(D$10:D180,D181,I$10:I180,операции!$F$8)+COUNTIFS(D$10:D180,D181,I$10:I180,операции!$F$10)&lt;&gt;COUNTIFS(D$10:D180,D181,I$10:I180,операции!$F$9)+COUNTIFS(D$10:D180,D181,I$10:I180,операции!$F$11)+1),1,IF(AND(G181&lt;&gt;ФИО!$Q$8,G181&lt;&gt;"",OR(I181=операции!$F$8,I181=операции!$F$10),COUNTIFS(D$10:D180,D181,I$10:I180,операции!$F$8)+COUNTIFS(D$10:D180,D181,I$10:I180,операции!$F$10)+1&lt;&gt;COUNTIFS(D$10:D180,D181,I$10:I180,операции!$F$9)+COUNTIFS(D$10:D180,D181,I$10:I180,операции!$F$11)),1,IF(AND(G181&lt;&gt;ФИО!$Q$8,G181&lt;&gt;"",OR(I181=операции!$F$9,I181=операции!$F$11),COUNTIFS(D$10:D180,D181,I$10:I180,операции!$F$8)+COUNTIFS(D$10:D180,D181,I$10:I180,операции!$F$10)&lt;&gt;COUNTIFS(D$10:D180,D181,I$10:I180,операции!$F$9)+COUNTIFS(D$10:D180,D181,I$10:I180,операции!$F$11)),1,0))))</f>
        <v>0</v>
      </c>
      <c r="N181" s="49"/>
      <c r="O181" s="48"/>
      <c r="P181" s="84">
        <f>SUMIFS(БЮДЖЕТ!$V:$V,БЮДЖЕТ!$P:$P,$D181)-IF($N181=операции!$H$11,$O181,0)</f>
        <v>0</v>
      </c>
      <c r="Q181" s="84">
        <f>IF(OR($I181=операции!$F$8,$I181=операции!$F$10),$L181*$P181,IF(OR($I181=операции!$F$9,$I181=операции!$F$11),-$L181*$P181,0))/1000</f>
        <v>0</v>
      </c>
      <c r="R181" s="49"/>
      <c r="S181" s="40"/>
      <c r="T181" s="48">
        <f t="shared" si="11"/>
        <v>0</v>
      </c>
      <c r="U181" s="36"/>
      <c r="V181" s="19"/>
      <c r="W181" s="39"/>
      <c r="X181" s="41"/>
      <c r="Y181" s="36"/>
      <c r="Z181" s="19"/>
      <c r="AA181" s="39"/>
      <c r="AB181" s="41"/>
      <c r="AC181" s="36"/>
      <c r="AD181" s="19"/>
      <c r="AE181" s="39"/>
      <c r="AF181" s="41"/>
      <c r="AG181" s="36"/>
      <c r="AH181" s="1"/>
    </row>
    <row r="182" spans="1:34" x14ac:dyDescent="0.25">
      <c r="A182" s="1"/>
      <c r="B182" s="1"/>
      <c r="C182" s="5" t="str">
        <f t="shared" si="12"/>
        <v/>
      </c>
      <c r="D182" s="19"/>
      <c r="E182" s="22">
        <f>IF(D182="",0,IF(COUNTIF(БЮДЖЕТ!$P:$P,D182)=1,0,1))</f>
        <v>0</v>
      </c>
      <c r="F182" s="19" t="str">
        <f>IF($D182="","",IF(E182=1,"",INDEX(БЮДЖЕТ!$N:$N,SUMIFS(БЮДЖЕТ!$B:$B,БЮДЖЕТ!$P:$P,$D182))))</f>
        <v/>
      </c>
      <c r="G182" s="19" t="str">
        <f>IF($D182="","",IF(E182=1,"",INDEX(БЮДЖЕТ!$X:$X,SUMIFS(БЮДЖЕТ!$B:$B,БЮДЖЕТ!$P:$P,$D182))))</f>
        <v/>
      </c>
      <c r="H182" s="36"/>
      <c r="I182" s="19"/>
      <c r="J182" s="39"/>
      <c r="K182" s="39" t="str">
        <f>IF(J182="","",IF(J182&lt;БЮДЖЕТ!$F$6,БЮДЖЕТ!$F$6,IF(J182&gt;EOMONTH(БЮДЖЕТ!$F$6,0),EOMONTH(БЮДЖЕТ!$F$6,0),J182)))</f>
        <v/>
      </c>
      <c r="L182" s="30">
        <f>IF(OR($I182=операции!$F$8,$I182=операции!$F$10),SUMIFS(р_дни!$J:$J,р_дни!$F:$F,"&gt;="&amp;K182),IF(OR($I182=операции!$F$9,$I182=операции!$F$11),SUMIFS(р_дни!$J:$J,р_дни!$F:$F,"&gt;"&amp;K182),0))</f>
        <v>0</v>
      </c>
      <c r="M182" s="53">
        <f>IF(AND(G182=ФИО!$Q$8,OR(I182=операции!$F$8,I182=операции!$F$10),COUNTIFS(D$10:D181,D182,I$10:I181,операции!$F$8)+COUNTIFS(D$10:D181,D182,I$10:I181,операции!$F$10)&lt;&gt;COUNTIFS(D$10:D181,D182,I$10:I181,операции!$F$9)+COUNTIFS(D$10:D181,D182,I$10:I181,операции!$F$11)),1,IF(AND(G182=ФИО!$Q$8,OR(I182=операции!$F$9,I182=операции!$F$11),COUNTIFS(D$10:D181,D182,I$10:I181,операции!$F$8)+COUNTIFS(D$10:D181,D182,I$10:I181,операции!$F$10)&lt;&gt;COUNTIFS(D$10:D181,D182,I$10:I181,операции!$F$9)+COUNTIFS(D$10:D181,D182,I$10:I181,операции!$F$11)+1),1,IF(AND(G182&lt;&gt;ФИО!$Q$8,G182&lt;&gt;"",OR(I182=операции!$F$8,I182=операции!$F$10),COUNTIFS(D$10:D181,D182,I$10:I181,операции!$F$8)+COUNTIFS(D$10:D181,D182,I$10:I181,операции!$F$10)+1&lt;&gt;COUNTIFS(D$10:D181,D182,I$10:I181,операции!$F$9)+COUNTIFS(D$10:D181,D182,I$10:I181,операции!$F$11)),1,IF(AND(G182&lt;&gt;ФИО!$Q$8,G182&lt;&gt;"",OR(I182=операции!$F$9,I182=операции!$F$11),COUNTIFS(D$10:D181,D182,I$10:I181,операции!$F$8)+COUNTIFS(D$10:D181,D182,I$10:I181,операции!$F$10)&lt;&gt;COUNTIFS(D$10:D181,D182,I$10:I181,операции!$F$9)+COUNTIFS(D$10:D181,D182,I$10:I181,операции!$F$11)),1,0))))</f>
        <v>0</v>
      </c>
      <c r="N182" s="49"/>
      <c r="O182" s="48"/>
      <c r="P182" s="84">
        <f>SUMIFS(БЮДЖЕТ!$V:$V,БЮДЖЕТ!$P:$P,$D182)-IF($N182=операции!$H$11,$O182,0)</f>
        <v>0</v>
      </c>
      <c r="Q182" s="84">
        <f>IF(OR($I182=операции!$F$8,$I182=операции!$F$10),$L182*$P182,IF(OR($I182=операции!$F$9,$I182=операции!$F$11),-$L182*$P182,0))/1000</f>
        <v>0</v>
      </c>
      <c r="R182" s="49"/>
      <c r="S182" s="40"/>
      <c r="T182" s="48">
        <f t="shared" si="11"/>
        <v>0</v>
      </c>
      <c r="U182" s="36"/>
      <c r="V182" s="19"/>
      <c r="W182" s="39"/>
      <c r="X182" s="41"/>
      <c r="Y182" s="36"/>
      <c r="Z182" s="19"/>
      <c r="AA182" s="39"/>
      <c r="AB182" s="41"/>
      <c r="AC182" s="36"/>
      <c r="AD182" s="19"/>
      <c r="AE182" s="39"/>
      <c r="AF182" s="41"/>
      <c r="AG182" s="36"/>
      <c r="AH182" s="1"/>
    </row>
    <row r="183" spans="1:34" x14ac:dyDescent="0.25">
      <c r="A183" s="1"/>
      <c r="B183" s="1"/>
      <c r="C183" s="5" t="str">
        <f t="shared" si="12"/>
        <v/>
      </c>
      <c r="D183" s="19"/>
      <c r="E183" s="22">
        <f>IF(D183="",0,IF(COUNTIF(БЮДЖЕТ!$P:$P,D183)=1,0,1))</f>
        <v>0</v>
      </c>
      <c r="F183" s="19" t="str">
        <f>IF($D183="","",IF(E183=1,"",INDEX(БЮДЖЕТ!$N:$N,SUMIFS(БЮДЖЕТ!$B:$B,БЮДЖЕТ!$P:$P,$D183))))</f>
        <v/>
      </c>
      <c r="G183" s="19" t="str">
        <f>IF($D183="","",IF(E183=1,"",INDEX(БЮДЖЕТ!$X:$X,SUMIFS(БЮДЖЕТ!$B:$B,БЮДЖЕТ!$P:$P,$D183))))</f>
        <v/>
      </c>
      <c r="H183" s="36"/>
      <c r="I183" s="19"/>
      <c r="J183" s="39"/>
      <c r="K183" s="39" t="str">
        <f>IF(J183="","",IF(J183&lt;БЮДЖЕТ!$F$6,БЮДЖЕТ!$F$6,IF(J183&gt;EOMONTH(БЮДЖЕТ!$F$6,0),EOMONTH(БЮДЖЕТ!$F$6,0),J183)))</f>
        <v/>
      </c>
      <c r="L183" s="30">
        <f>IF(OR($I183=операции!$F$8,$I183=операции!$F$10),SUMIFS(р_дни!$J:$J,р_дни!$F:$F,"&gt;="&amp;K183),IF(OR($I183=операции!$F$9,$I183=операции!$F$11),SUMIFS(р_дни!$J:$J,р_дни!$F:$F,"&gt;"&amp;K183),0))</f>
        <v>0</v>
      </c>
      <c r="M183" s="53">
        <f>IF(AND(G183=ФИО!$Q$8,OR(I183=операции!$F$8,I183=операции!$F$10),COUNTIFS(D$10:D182,D183,I$10:I182,операции!$F$8)+COUNTIFS(D$10:D182,D183,I$10:I182,операции!$F$10)&lt;&gt;COUNTIFS(D$10:D182,D183,I$10:I182,операции!$F$9)+COUNTIFS(D$10:D182,D183,I$10:I182,операции!$F$11)),1,IF(AND(G183=ФИО!$Q$8,OR(I183=операции!$F$9,I183=операции!$F$11),COUNTIFS(D$10:D182,D183,I$10:I182,операции!$F$8)+COUNTIFS(D$10:D182,D183,I$10:I182,операции!$F$10)&lt;&gt;COUNTIFS(D$10:D182,D183,I$10:I182,операции!$F$9)+COUNTIFS(D$10:D182,D183,I$10:I182,операции!$F$11)+1),1,IF(AND(G183&lt;&gt;ФИО!$Q$8,G183&lt;&gt;"",OR(I183=операции!$F$8,I183=операции!$F$10),COUNTIFS(D$10:D182,D183,I$10:I182,операции!$F$8)+COUNTIFS(D$10:D182,D183,I$10:I182,операции!$F$10)+1&lt;&gt;COUNTIFS(D$10:D182,D183,I$10:I182,операции!$F$9)+COUNTIFS(D$10:D182,D183,I$10:I182,операции!$F$11)),1,IF(AND(G183&lt;&gt;ФИО!$Q$8,G183&lt;&gt;"",OR(I183=операции!$F$9,I183=операции!$F$11),COUNTIFS(D$10:D182,D183,I$10:I182,операции!$F$8)+COUNTIFS(D$10:D182,D183,I$10:I182,операции!$F$10)&lt;&gt;COUNTIFS(D$10:D182,D183,I$10:I182,операции!$F$9)+COUNTIFS(D$10:D182,D183,I$10:I182,операции!$F$11)),1,0))))</f>
        <v>0</v>
      </c>
      <c r="N183" s="49"/>
      <c r="O183" s="48"/>
      <c r="P183" s="84">
        <f>SUMIFS(БЮДЖЕТ!$V:$V,БЮДЖЕТ!$P:$P,$D183)-IF($N183=операции!$H$11,$O183,0)</f>
        <v>0</v>
      </c>
      <c r="Q183" s="84">
        <f>IF(OR($I183=операции!$F$8,$I183=операции!$F$10),$L183*$P183,IF(OR($I183=операции!$F$9,$I183=операции!$F$11),-$L183*$P183,0))/1000</f>
        <v>0</v>
      </c>
      <c r="R183" s="49"/>
      <c r="S183" s="40"/>
      <c r="T183" s="48">
        <f t="shared" si="11"/>
        <v>0</v>
      </c>
      <c r="U183" s="36"/>
      <c r="V183" s="19"/>
      <c r="W183" s="39"/>
      <c r="X183" s="41"/>
      <c r="Y183" s="36"/>
      <c r="Z183" s="19"/>
      <c r="AA183" s="39"/>
      <c r="AB183" s="41"/>
      <c r="AC183" s="36"/>
      <c r="AD183" s="19"/>
      <c r="AE183" s="39"/>
      <c r="AF183" s="41"/>
      <c r="AG183" s="36"/>
      <c r="AH183" s="1"/>
    </row>
    <row r="184" spans="1:34" x14ac:dyDescent="0.25">
      <c r="A184" s="1"/>
      <c r="B184" s="1"/>
      <c r="C184" s="5" t="str">
        <f t="shared" si="12"/>
        <v/>
      </c>
      <c r="D184" s="19"/>
      <c r="E184" s="22">
        <f>IF(D184="",0,IF(COUNTIF(БЮДЖЕТ!$P:$P,D184)=1,0,1))</f>
        <v>0</v>
      </c>
      <c r="F184" s="19" t="str">
        <f>IF($D184="","",IF(E184=1,"",INDEX(БЮДЖЕТ!$N:$N,SUMIFS(БЮДЖЕТ!$B:$B,БЮДЖЕТ!$P:$P,$D184))))</f>
        <v/>
      </c>
      <c r="G184" s="19" t="str">
        <f>IF($D184="","",IF(E184=1,"",INDEX(БЮДЖЕТ!$X:$X,SUMIFS(БЮДЖЕТ!$B:$B,БЮДЖЕТ!$P:$P,$D184))))</f>
        <v/>
      </c>
      <c r="H184" s="36"/>
      <c r="I184" s="19"/>
      <c r="J184" s="39"/>
      <c r="K184" s="39" t="str">
        <f>IF(J184="","",IF(J184&lt;БЮДЖЕТ!$F$6,БЮДЖЕТ!$F$6,IF(J184&gt;EOMONTH(БЮДЖЕТ!$F$6,0),EOMONTH(БЮДЖЕТ!$F$6,0),J184)))</f>
        <v/>
      </c>
      <c r="L184" s="30">
        <f>IF(OR($I184=операции!$F$8,$I184=операции!$F$10),SUMIFS(р_дни!$J:$J,р_дни!$F:$F,"&gt;="&amp;K184),IF(OR($I184=операции!$F$9,$I184=операции!$F$11),SUMIFS(р_дни!$J:$J,р_дни!$F:$F,"&gt;"&amp;K184),0))</f>
        <v>0</v>
      </c>
      <c r="M184" s="53">
        <f>IF(AND(G184=ФИО!$Q$8,OR(I184=операции!$F$8,I184=операции!$F$10),COUNTIFS(D$10:D183,D184,I$10:I183,операции!$F$8)+COUNTIFS(D$10:D183,D184,I$10:I183,операции!$F$10)&lt;&gt;COUNTIFS(D$10:D183,D184,I$10:I183,операции!$F$9)+COUNTIFS(D$10:D183,D184,I$10:I183,операции!$F$11)),1,IF(AND(G184=ФИО!$Q$8,OR(I184=операции!$F$9,I184=операции!$F$11),COUNTIFS(D$10:D183,D184,I$10:I183,операции!$F$8)+COUNTIFS(D$10:D183,D184,I$10:I183,операции!$F$10)&lt;&gt;COUNTIFS(D$10:D183,D184,I$10:I183,операции!$F$9)+COUNTIFS(D$10:D183,D184,I$10:I183,операции!$F$11)+1),1,IF(AND(G184&lt;&gt;ФИО!$Q$8,G184&lt;&gt;"",OR(I184=операции!$F$8,I184=операции!$F$10),COUNTIFS(D$10:D183,D184,I$10:I183,операции!$F$8)+COUNTIFS(D$10:D183,D184,I$10:I183,операции!$F$10)+1&lt;&gt;COUNTIFS(D$10:D183,D184,I$10:I183,операции!$F$9)+COUNTIFS(D$10:D183,D184,I$10:I183,операции!$F$11)),1,IF(AND(G184&lt;&gt;ФИО!$Q$8,G184&lt;&gt;"",OR(I184=операции!$F$9,I184=операции!$F$11),COUNTIFS(D$10:D183,D184,I$10:I183,операции!$F$8)+COUNTIFS(D$10:D183,D184,I$10:I183,операции!$F$10)&lt;&gt;COUNTIFS(D$10:D183,D184,I$10:I183,операции!$F$9)+COUNTIFS(D$10:D183,D184,I$10:I183,операции!$F$11)),1,0))))</f>
        <v>0</v>
      </c>
      <c r="N184" s="49"/>
      <c r="O184" s="48"/>
      <c r="P184" s="84">
        <f>SUMIFS(БЮДЖЕТ!$V:$V,БЮДЖЕТ!$P:$P,$D184)-IF($N184=операции!$H$11,$O184,0)</f>
        <v>0</v>
      </c>
      <c r="Q184" s="84">
        <f>IF(OR($I184=операции!$F$8,$I184=операции!$F$10),$L184*$P184,IF(OR($I184=операции!$F$9,$I184=операции!$F$11),-$L184*$P184,0))/1000</f>
        <v>0</v>
      </c>
      <c r="R184" s="49"/>
      <c r="S184" s="40"/>
      <c r="T184" s="48">
        <f t="shared" si="11"/>
        <v>0</v>
      </c>
      <c r="U184" s="36"/>
      <c r="V184" s="19"/>
      <c r="W184" s="39"/>
      <c r="X184" s="41"/>
      <c r="Y184" s="36"/>
      <c r="Z184" s="19"/>
      <c r="AA184" s="39"/>
      <c r="AB184" s="41"/>
      <c r="AC184" s="36"/>
      <c r="AD184" s="19"/>
      <c r="AE184" s="39"/>
      <c r="AF184" s="41"/>
      <c r="AG184" s="36"/>
      <c r="AH184" s="1"/>
    </row>
    <row r="185" spans="1:34" x14ac:dyDescent="0.25">
      <c r="A185" s="1"/>
      <c r="B185" s="1"/>
      <c r="C185" s="5" t="str">
        <f t="shared" si="12"/>
        <v/>
      </c>
      <c r="D185" s="19"/>
      <c r="E185" s="22">
        <f>IF(D185="",0,IF(COUNTIF(БЮДЖЕТ!$P:$P,D185)=1,0,1))</f>
        <v>0</v>
      </c>
      <c r="F185" s="19" t="str">
        <f>IF($D185="","",IF(E185=1,"",INDEX(БЮДЖЕТ!$N:$N,SUMIFS(БЮДЖЕТ!$B:$B,БЮДЖЕТ!$P:$P,$D185))))</f>
        <v/>
      </c>
      <c r="G185" s="19" t="str">
        <f>IF($D185="","",IF(E185=1,"",INDEX(БЮДЖЕТ!$X:$X,SUMIFS(БЮДЖЕТ!$B:$B,БЮДЖЕТ!$P:$P,$D185))))</f>
        <v/>
      </c>
      <c r="H185" s="36"/>
      <c r="I185" s="19"/>
      <c r="J185" s="39"/>
      <c r="K185" s="39" t="str">
        <f>IF(J185="","",IF(J185&lt;БЮДЖЕТ!$F$6,БЮДЖЕТ!$F$6,IF(J185&gt;EOMONTH(БЮДЖЕТ!$F$6,0),EOMONTH(БЮДЖЕТ!$F$6,0),J185)))</f>
        <v/>
      </c>
      <c r="L185" s="30">
        <f>IF(OR($I185=операции!$F$8,$I185=операции!$F$10),SUMIFS(р_дни!$J:$J,р_дни!$F:$F,"&gt;="&amp;K185),IF(OR($I185=операции!$F$9,$I185=операции!$F$11),SUMIFS(р_дни!$J:$J,р_дни!$F:$F,"&gt;"&amp;K185),0))</f>
        <v>0</v>
      </c>
      <c r="M185" s="53">
        <f>IF(AND(G185=ФИО!$Q$8,OR(I185=операции!$F$8,I185=операции!$F$10),COUNTIFS(D$10:D184,D185,I$10:I184,операции!$F$8)+COUNTIFS(D$10:D184,D185,I$10:I184,операции!$F$10)&lt;&gt;COUNTIFS(D$10:D184,D185,I$10:I184,операции!$F$9)+COUNTIFS(D$10:D184,D185,I$10:I184,операции!$F$11)),1,IF(AND(G185=ФИО!$Q$8,OR(I185=операции!$F$9,I185=операции!$F$11),COUNTIFS(D$10:D184,D185,I$10:I184,операции!$F$8)+COUNTIFS(D$10:D184,D185,I$10:I184,операции!$F$10)&lt;&gt;COUNTIFS(D$10:D184,D185,I$10:I184,операции!$F$9)+COUNTIFS(D$10:D184,D185,I$10:I184,операции!$F$11)+1),1,IF(AND(G185&lt;&gt;ФИО!$Q$8,G185&lt;&gt;"",OR(I185=операции!$F$8,I185=операции!$F$10),COUNTIFS(D$10:D184,D185,I$10:I184,операции!$F$8)+COUNTIFS(D$10:D184,D185,I$10:I184,операции!$F$10)+1&lt;&gt;COUNTIFS(D$10:D184,D185,I$10:I184,операции!$F$9)+COUNTIFS(D$10:D184,D185,I$10:I184,операции!$F$11)),1,IF(AND(G185&lt;&gt;ФИО!$Q$8,G185&lt;&gt;"",OR(I185=операции!$F$9,I185=операции!$F$11),COUNTIFS(D$10:D184,D185,I$10:I184,операции!$F$8)+COUNTIFS(D$10:D184,D185,I$10:I184,операции!$F$10)&lt;&gt;COUNTIFS(D$10:D184,D185,I$10:I184,операции!$F$9)+COUNTIFS(D$10:D184,D185,I$10:I184,операции!$F$11)),1,0))))</f>
        <v>0</v>
      </c>
      <c r="N185" s="49"/>
      <c r="O185" s="48"/>
      <c r="P185" s="84">
        <f>SUMIFS(БЮДЖЕТ!$V:$V,БЮДЖЕТ!$P:$P,$D185)-IF($N185=операции!$H$11,$O185,0)</f>
        <v>0</v>
      </c>
      <c r="Q185" s="84">
        <f>IF(OR($I185=операции!$F$8,$I185=операции!$F$10),$L185*$P185,IF(OR($I185=операции!$F$9,$I185=операции!$F$11),-$L185*$P185,0))/1000</f>
        <v>0</v>
      </c>
      <c r="R185" s="49"/>
      <c r="S185" s="40"/>
      <c r="T185" s="48">
        <f t="shared" si="11"/>
        <v>0</v>
      </c>
      <c r="U185" s="36"/>
      <c r="V185" s="19"/>
      <c r="W185" s="39"/>
      <c r="X185" s="41"/>
      <c r="Y185" s="36"/>
      <c r="Z185" s="19"/>
      <c r="AA185" s="39"/>
      <c r="AB185" s="41"/>
      <c r="AC185" s="36"/>
      <c r="AD185" s="19"/>
      <c r="AE185" s="39"/>
      <c r="AF185" s="41"/>
      <c r="AG185" s="36"/>
      <c r="AH185" s="1"/>
    </row>
    <row r="186" spans="1:34" x14ac:dyDescent="0.25">
      <c r="A186" s="1"/>
      <c r="B186" s="1"/>
      <c r="C186" s="5" t="str">
        <f t="shared" si="12"/>
        <v/>
      </c>
      <c r="D186" s="19"/>
      <c r="E186" s="22">
        <f>IF(D186="",0,IF(COUNTIF(БЮДЖЕТ!$P:$P,D186)=1,0,1))</f>
        <v>0</v>
      </c>
      <c r="F186" s="19" t="str">
        <f>IF($D186="","",IF(E186=1,"",INDEX(БЮДЖЕТ!$N:$N,SUMIFS(БЮДЖЕТ!$B:$B,БЮДЖЕТ!$P:$P,$D186))))</f>
        <v/>
      </c>
      <c r="G186" s="19" t="str">
        <f>IF($D186="","",IF(E186=1,"",INDEX(БЮДЖЕТ!$X:$X,SUMIFS(БЮДЖЕТ!$B:$B,БЮДЖЕТ!$P:$P,$D186))))</f>
        <v/>
      </c>
      <c r="H186" s="36"/>
      <c r="I186" s="19"/>
      <c r="J186" s="39"/>
      <c r="K186" s="39" t="str">
        <f>IF(J186="","",IF(J186&lt;БЮДЖЕТ!$F$6,БЮДЖЕТ!$F$6,IF(J186&gt;EOMONTH(БЮДЖЕТ!$F$6,0),EOMONTH(БЮДЖЕТ!$F$6,0),J186)))</f>
        <v/>
      </c>
      <c r="L186" s="30">
        <f>IF(OR($I186=операции!$F$8,$I186=операции!$F$10),SUMIFS(р_дни!$J:$J,р_дни!$F:$F,"&gt;="&amp;K186),IF(OR($I186=операции!$F$9,$I186=операции!$F$11),SUMIFS(р_дни!$J:$J,р_дни!$F:$F,"&gt;"&amp;K186),0))</f>
        <v>0</v>
      </c>
      <c r="M186" s="53">
        <f>IF(AND(G186=ФИО!$Q$8,OR(I186=операции!$F$8,I186=операции!$F$10),COUNTIFS(D$10:D185,D186,I$10:I185,операции!$F$8)+COUNTIFS(D$10:D185,D186,I$10:I185,операции!$F$10)&lt;&gt;COUNTIFS(D$10:D185,D186,I$10:I185,операции!$F$9)+COUNTIFS(D$10:D185,D186,I$10:I185,операции!$F$11)),1,IF(AND(G186=ФИО!$Q$8,OR(I186=операции!$F$9,I186=операции!$F$11),COUNTIFS(D$10:D185,D186,I$10:I185,операции!$F$8)+COUNTIFS(D$10:D185,D186,I$10:I185,операции!$F$10)&lt;&gt;COUNTIFS(D$10:D185,D186,I$10:I185,операции!$F$9)+COUNTIFS(D$10:D185,D186,I$10:I185,операции!$F$11)+1),1,IF(AND(G186&lt;&gt;ФИО!$Q$8,G186&lt;&gt;"",OR(I186=операции!$F$8,I186=операции!$F$10),COUNTIFS(D$10:D185,D186,I$10:I185,операции!$F$8)+COUNTIFS(D$10:D185,D186,I$10:I185,операции!$F$10)+1&lt;&gt;COUNTIFS(D$10:D185,D186,I$10:I185,операции!$F$9)+COUNTIFS(D$10:D185,D186,I$10:I185,операции!$F$11)),1,IF(AND(G186&lt;&gt;ФИО!$Q$8,G186&lt;&gt;"",OR(I186=операции!$F$9,I186=операции!$F$11),COUNTIFS(D$10:D185,D186,I$10:I185,операции!$F$8)+COUNTIFS(D$10:D185,D186,I$10:I185,операции!$F$10)&lt;&gt;COUNTIFS(D$10:D185,D186,I$10:I185,операции!$F$9)+COUNTIFS(D$10:D185,D186,I$10:I185,операции!$F$11)),1,0))))</f>
        <v>0</v>
      </c>
      <c r="N186" s="49"/>
      <c r="O186" s="48"/>
      <c r="P186" s="84">
        <f>SUMIFS(БЮДЖЕТ!$V:$V,БЮДЖЕТ!$P:$P,$D186)-IF($N186=операции!$H$11,$O186,0)</f>
        <v>0</v>
      </c>
      <c r="Q186" s="84">
        <f>IF(OR($I186=операции!$F$8,$I186=операции!$F$10),$L186*$P186,IF(OR($I186=операции!$F$9,$I186=операции!$F$11),-$L186*$P186,0))/1000</f>
        <v>0</v>
      </c>
      <c r="R186" s="49"/>
      <c r="S186" s="40"/>
      <c r="T186" s="48">
        <f t="shared" si="11"/>
        <v>0</v>
      </c>
      <c r="U186" s="36"/>
      <c r="V186" s="19"/>
      <c r="W186" s="39"/>
      <c r="X186" s="41"/>
      <c r="Y186" s="36"/>
      <c r="Z186" s="19"/>
      <c r="AA186" s="39"/>
      <c r="AB186" s="41"/>
      <c r="AC186" s="36"/>
      <c r="AD186" s="19"/>
      <c r="AE186" s="39"/>
      <c r="AF186" s="41"/>
      <c r="AG186" s="36"/>
      <c r="AH186" s="1"/>
    </row>
    <row r="187" spans="1:34" x14ac:dyDescent="0.25">
      <c r="A187" s="1"/>
      <c r="B187" s="1"/>
      <c r="C187" s="5" t="str">
        <f t="shared" si="12"/>
        <v/>
      </c>
      <c r="D187" s="19"/>
      <c r="E187" s="22">
        <f>IF(D187="",0,IF(COUNTIF(БЮДЖЕТ!$P:$P,D187)=1,0,1))</f>
        <v>0</v>
      </c>
      <c r="F187" s="19" t="str">
        <f>IF($D187="","",IF(E187=1,"",INDEX(БЮДЖЕТ!$N:$N,SUMIFS(БЮДЖЕТ!$B:$B,БЮДЖЕТ!$P:$P,$D187))))</f>
        <v/>
      </c>
      <c r="G187" s="19" t="str">
        <f>IF($D187="","",IF(E187=1,"",INDEX(БЮДЖЕТ!$X:$X,SUMIFS(БЮДЖЕТ!$B:$B,БЮДЖЕТ!$P:$P,$D187))))</f>
        <v/>
      </c>
      <c r="H187" s="36"/>
      <c r="I187" s="19"/>
      <c r="J187" s="39"/>
      <c r="K187" s="39" t="str">
        <f>IF(J187="","",IF(J187&lt;БЮДЖЕТ!$F$6,БЮДЖЕТ!$F$6,IF(J187&gt;EOMONTH(БЮДЖЕТ!$F$6,0),EOMONTH(БЮДЖЕТ!$F$6,0),J187)))</f>
        <v/>
      </c>
      <c r="L187" s="30">
        <f>IF(OR($I187=операции!$F$8,$I187=операции!$F$10),SUMIFS(р_дни!$J:$J,р_дни!$F:$F,"&gt;="&amp;K187),IF(OR($I187=операции!$F$9,$I187=операции!$F$11),SUMIFS(р_дни!$J:$J,р_дни!$F:$F,"&gt;"&amp;K187),0))</f>
        <v>0</v>
      </c>
      <c r="M187" s="53">
        <f>IF(AND(G187=ФИО!$Q$8,OR(I187=операции!$F$8,I187=операции!$F$10),COUNTIFS(D$10:D186,D187,I$10:I186,операции!$F$8)+COUNTIFS(D$10:D186,D187,I$10:I186,операции!$F$10)&lt;&gt;COUNTIFS(D$10:D186,D187,I$10:I186,операции!$F$9)+COUNTIFS(D$10:D186,D187,I$10:I186,операции!$F$11)),1,IF(AND(G187=ФИО!$Q$8,OR(I187=операции!$F$9,I187=операции!$F$11),COUNTIFS(D$10:D186,D187,I$10:I186,операции!$F$8)+COUNTIFS(D$10:D186,D187,I$10:I186,операции!$F$10)&lt;&gt;COUNTIFS(D$10:D186,D187,I$10:I186,операции!$F$9)+COUNTIFS(D$10:D186,D187,I$10:I186,операции!$F$11)+1),1,IF(AND(G187&lt;&gt;ФИО!$Q$8,G187&lt;&gt;"",OR(I187=операции!$F$8,I187=операции!$F$10),COUNTIFS(D$10:D186,D187,I$10:I186,операции!$F$8)+COUNTIFS(D$10:D186,D187,I$10:I186,операции!$F$10)+1&lt;&gt;COUNTIFS(D$10:D186,D187,I$10:I186,операции!$F$9)+COUNTIFS(D$10:D186,D187,I$10:I186,операции!$F$11)),1,IF(AND(G187&lt;&gt;ФИО!$Q$8,G187&lt;&gt;"",OR(I187=операции!$F$9,I187=операции!$F$11),COUNTIFS(D$10:D186,D187,I$10:I186,операции!$F$8)+COUNTIFS(D$10:D186,D187,I$10:I186,операции!$F$10)&lt;&gt;COUNTIFS(D$10:D186,D187,I$10:I186,операции!$F$9)+COUNTIFS(D$10:D186,D187,I$10:I186,операции!$F$11)),1,0))))</f>
        <v>0</v>
      </c>
      <c r="N187" s="49"/>
      <c r="O187" s="48"/>
      <c r="P187" s="84">
        <f>SUMIFS(БЮДЖЕТ!$V:$V,БЮДЖЕТ!$P:$P,$D187)-IF($N187=операции!$H$11,$O187,0)</f>
        <v>0</v>
      </c>
      <c r="Q187" s="84">
        <f>IF(OR($I187=операции!$F$8,$I187=операции!$F$10),$L187*$P187,IF(OR($I187=операции!$F$9,$I187=операции!$F$11),-$L187*$P187,0))/1000</f>
        <v>0</v>
      </c>
      <c r="R187" s="49"/>
      <c r="S187" s="40"/>
      <c r="T187" s="48">
        <f t="shared" si="11"/>
        <v>0</v>
      </c>
      <c r="U187" s="36"/>
      <c r="V187" s="19"/>
      <c r="W187" s="39"/>
      <c r="X187" s="41"/>
      <c r="Y187" s="36"/>
      <c r="Z187" s="19"/>
      <c r="AA187" s="39"/>
      <c r="AB187" s="41"/>
      <c r="AC187" s="36"/>
      <c r="AD187" s="19"/>
      <c r="AE187" s="39"/>
      <c r="AF187" s="41"/>
      <c r="AG187" s="36"/>
      <c r="AH187" s="1"/>
    </row>
    <row r="188" spans="1:34" x14ac:dyDescent="0.25">
      <c r="A188" s="1"/>
      <c r="B188" s="1"/>
      <c r="C188" s="5" t="str">
        <f t="shared" si="12"/>
        <v/>
      </c>
      <c r="D188" s="19"/>
      <c r="E188" s="22">
        <f>IF(D188="",0,IF(COUNTIF(БЮДЖЕТ!$P:$P,D188)=1,0,1))</f>
        <v>0</v>
      </c>
      <c r="F188" s="19" t="str">
        <f>IF($D188="","",IF(E188=1,"",INDEX(БЮДЖЕТ!$N:$N,SUMIFS(БЮДЖЕТ!$B:$B,БЮДЖЕТ!$P:$P,$D188))))</f>
        <v/>
      </c>
      <c r="G188" s="19" t="str">
        <f>IF($D188="","",IF(E188=1,"",INDEX(БЮДЖЕТ!$X:$X,SUMIFS(БЮДЖЕТ!$B:$B,БЮДЖЕТ!$P:$P,$D188))))</f>
        <v/>
      </c>
      <c r="H188" s="36"/>
      <c r="I188" s="19"/>
      <c r="J188" s="39"/>
      <c r="K188" s="39" t="str">
        <f>IF(J188="","",IF(J188&lt;БЮДЖЕТ!$F$6,БЮДЖЕТ!$F$6,IF(J188&gt;EOMONTH(БЮДЖЕТ!$F$6,0),EOMONTH(БЮДЖЕТ!$F$6,0),J188)))</f>
        <v/>
      </c>
      <c r="L188" s="30">
        <f>IF(OR($I188=операции!$F$8,$I188=операции!$F$10),SUMIFS(р_дни!$J:$J,р_дни!$F:$F,"&gt;="&amp;K188),IF(OR($I188=операции!$F$9,$I188=операции!$F$11),SUMIFS(р_дни!$J:$J,р_дни!$F:$F,"&gt;"&amp;K188),0))</f>
        <v>0</v>
      </c>
      <c r="M188" s="53">
        <f>IF(AND(G188=ФИО!$Q$8,OR(I188=операции!$F$8,I188=операции!$F$10),COUNTIFS(D$10:D187,D188,I$10:I187,операции!$F$8)+COUNTIFS(D$10:D187,D188,I$10:I187,операции!$F$10)&lt;&gt;COUNTIFS(D$10:D187,D188,I$10:I187,операции!$F$9)+COUNTIFS(D$10:D187,D188,I$10:I187,операции!$F$11)),1,IF(AND(G188=ФИО!$Q$8,OR(I188=операции!$F$9,I188=операции!$F$11),COUNTIFS(D$10:D187,D188,I$10:I187,операции!$F$8)+COUNTIFS(D$10:D187,D188,I$10:I187,операции!$F$10)&lt;&gt;COUNTIFS(D$10:D187,D188,I$10:I187,операции!$F$9)+COUNTIFS(D$10:D187,D188,I$10:I187,операции!$F$11)+1),1,IF(AND(G188&lt;&gt;ФИО!$Q$8,G188&lt;&gt;"",OR(I188=операции!$F$8,I188=операции!$F$10),COUNTIFS(D$10:D187,D188,I$10:I187,операции!$F$8)+COUNTIFS(D$10:D187,D188,I$10:I187,операции!$F$10)+1&lt;&gt;COUNTIFS(D$10:D187,D188,I$10:I187,операции!$F$9)+COUNTIFS(D$10:D187,D188,I$10:I187,операции!$F$11)),1,IF(AND(G188&lt;&gt;ФИО!$Q$8,G188&lt;&gt;"",OR(I188=операции!$F$9,I188=операции!$F$11),COUNTIFS(D$10:D187,D188,I$10:I187,операции!$F$8)+COUNTIFS(D$10:D187,D188,I$10:I187,операции!$F$10)&lt;&gt;COUNTIFS(D$10:D187,D188,I$10:I187,операции!$F$9)+COUNTIFS(D$10:D187,D188,I$10:I187,операции!$F$11)),1,0))))</f>
        <v>0</v>
      </c>
      <c r="N188" s="49"/>
      <c r="O188" s="48"/>
      <c r="P188" s="84">
        <f>SUMIFS(БЮДЖЕТ!$V:$V,БЮДЖЕТ!$P:$P,$D188)-IF($N188=операции!$H$11,$O188,0)</f>
        <v>0</v>
      </c>
      <c r="Q188" s="84">
        <f>IF(OR($I188=операции!$F$8,$I188=операции!$F$10),$L188*$P188,IF(OR($I188=операции!$F$9,$I188=операции!$F$11),-$L188*$P188,0))/1000</f>
        <v>0</v>
      </c>
      <c r="R188" s="49"/>
      <c r="S188" s="40"/>
      <c r="T188" s="48">
        <f t="shared" si="11"/>
        <v>0</v>
      </c>
      <c r="U188" s="36"/>
      <c r="V188" s="19"/>
      <c r="W188" s="39"/>
      <c r="X188" s="41"/>
      <c r="Y188" s="36"/>
      <c r="Z188" s="19"/>
      <c r="AA188" s="39"/>
      <c r="AB188" s="41"/>
      <c r="AC188" s="36"/>
      <c r="AD188" s="19"/>
      <c r="AE188" s="39"/>
      <c r="AF188" s="41"/>
      <c r="AG188" s="36"/>
      <c r="AH188" s="1"/>
    </row>
    <row r="189" spans="1:34" x14ac:dyDescent="0.25">
      <c r="A189" s="1"/>
      <c r="B189" s="1"/>
      <c r="C189" s="5" t="str">
        <f t="shared" si="12"/>
        <v/>
      </c>
      <c r="D189" s="19"/>
      <c r="E189" s="22">
        <f>IF(D189="",0,IF(COUNTIF(БЮДЖЕТ!$P:$P,D189)=1,0,1))</f>
        <v>0</v>
      </c>
      <c r="F189" s="19" t="str">
        <f>IF($D189="","",IF(E189=1,"",INDEX(БЮДЖЕТ!$N:$N,SUMIFS(БЮДЖЕТ!$B:$B,БЮДЖЕТ!$P:$P,$D189))))</f>
        <v/>
      </c>
      <c r="G189" s="19" t="str">
        <f>IF($D189="","",IF(E189=1,"",INDEX(БЮДЖЕТ!$X:$X,SUMIFS(БЮДЖЕТ!$B:$B,БЮДЖЕТ!$P:$P,$D189))))</f>
        <v/>
      </c>
      <c r="H189" s="36"/>
      <c r="I189" s="19"/>
      <c r="J189" s="39"/>
      <c r="K189" s="39" t="str">
        <f>IF(J189="","",IF(J189&lt;БЮДЖЕТ!$F$6,БЮДЖЕТ!$F$6,IF(J189&gt;EOMONTH(БЮДЖЕТ!$F$6,0),EOMONTH(БЮДЖЕТ!$F$6,0),J189)))</f>
        <v/>
      </c>
      <c r="L189" s="30">
        <f>IF(OR($I189=операции!$F$8,$I189=операции!$F$10),SUMIFS(р_дни!$J:$J,р_дни!$F:$F,"&gt;="&amp;K189),IF(OR($I189=операции!$F$9,$I189=операции!$F$11),SUMIFS(р_дни!$J:$J,р_дни!$F:$F,"&gt;"&amp;K189),0))</f>
        <v>0</v>
      </c>
      <c r="M189" s="53">
        <f>IF(AND(G189=ФИО!$Q$8,OR(I189=операции!$F$8,I189=операции!$F$10),COUNTIFS(D$10:D188,D189,I$10:I188,операции!$F$8)+COUNTIFS(D$10:D188,D189,I$10:I188,операции!$F$10)&lt;&gt;COUNTIFS(D$10:D188,D189,I$10:I188,операции!$F$9)+COUNTIFS(D$10:D188,D189,I$10:I188,операции!$F$11)),1,IF(AND(G189=ФИО!$Q$8,OR(I189=операции!$F$9,I189=операции!$F$11),COUNTIFS(D$10:D188,D189,I$10:I188,операции!$F$8)+COUNTIFS(D$10:D188,D189,I$10:I188,операции!$F$10)&lt;&gt;COUNTIFS(D$10:D188,D189,I$10:I188,операции!$F$9)+COUNTIFS(D$10:D188,D189,I$10:I188,операции!$F$11)+1),1,IF(AND(G189&lt;&gt;ФИО!$Q$8,G189&lt;&gt;"",OR(I189=операции!$F$8,I189=операции!$F$10),COUNTIFS(D$10:D188,D189,I$10:I188,операции!$F$8)+COUNTIFS(D$10:D188,D189,I$10:I188,операции!$F$10)+1&lt;&gt;COUNTIFS(D$10:D188,D189,I$10:I188,операции!$F$9)+COUNTIFS(D$10:D188,D189,I$10:I188,операции!$F$11)),1,IF(AND(G189&lt;&gt;ФИО!$Q$8,G189&lt;&gt;"",OR(I189=операции!$F$9,I189=операции!$F$11),COUNTIFS(D$10:D188,D189,I$10:I188,операции!$F$8)+COUNTIFS(D$10:D188,D189,I$10:I188,операции!$F$10)&lt;&gt;COUNTIFS(D$10:D188,D189,I$10:I188,операции!$F$9)+COUNTIFS(D$10:D188,D189,I$10:I188,операции!$F$11)),1,0))))</f>
        <v>0</v>
      </c>
      <c r="N189" s="49"/>
      <c r="O189" s="48"/>
      <c r="P189" s="84">
        <f>SUMIFS(БЮДЖЕТ!$V:$V,БЮДЖЕТ!$P:$P,$D189)-IF($N189=операции!$H$11,$O189,0)</f>
        <v>0</v>
      </c>
      <c r="Q189" s="84">
        <f>IF(OR($I189=операции!$F$8,$I189=операции!$F$10),$L189*$P189,IF(OR($I189=операции!$F$9,$I189=операции!$F$11),-$L189*$P189,0))/1000</f>
        <v>0</v>
      </c>
      <c r="R189" s="49"/>
      <c r="S189" s="40"/>
      <c r="T189" s="48">
        <f t="shared" si="11"/>
        <v>0</v>
      </c>
      <c r="U189" s="36"/>
      <c r="V189" s="19"/>
      <c r="W189" s="39"/>
      <c r="X189" s="41"/>
      <c r="Y189" s="36"/>
      <c r="Z189" s="19"/>
      <c r="AA189" s="39"/>
      <c r="AB189" s="41"/>
      <c r="AC189" s="36"/>
      <c r="AD189" s="19"/>
      <c r="AE189" s="39"/>
      <c r="AF189" s="41"/>
      <c r="AG189" s="36"/>
      <c r="AH189" s="1"/>
    </row>
    <row r="190" spans="1:34" x14ac:dyDescent="0.25">
      <c r="A190" s="1"/>
      <c r="B190" s="1"/>
      <c r="C190" s="5" t="str">
        <f t="shared" si="12"/>
        <v/>
      </c>
      <c r="D190" s="19"/>
      <c r="E190" s="22">
        <f>IF(D190="",0,IF(COUNTIF(БЮДЖЕТ!$P:$P,D190)=1,0,1))</f>
        <v>0</v>
      </c>
      <c r="F190" s="19" t="str">
        <f>IF($D190="","",IF(E190=1,"",INDEX(БЮДЖЕТ!$N:$N,SUMIFS(БЮДЖЕТ!$B:$B,БЮДЖЕТ!$P:$P,$D190))))</f>
        <v/>
      </c>
      <c r="G190" s="19" t="str">
        <f>IF($D190="","",IF(E190=1,"",INDEX(БЮДЖЕТ!$X:$X,SUMIFS(БЮДЖЕТ!$B:$B,БЮДЖЕТ!$P:$P,$D190))))</f>
        <v/>
      </c>
      <c r="H190" s="36"/>
      <c r="I190" s="19"/>
      <c r="J190" s="39"/>
      <c r="K190" s="39" t="str">
        <f>IF(J190="","",IF(J190&lt;БЮДЖЕТ!$F$6,БЮДЖЕТ!$F$6,IF(J190&gt;EOMONTH(БЮДЖЕТ!$F$6,0),EOMONTH(БЮДЖЕТ!$F$6,0),J190)))</f>
        <v/>
      </c>
      <c r="L190" s="30">
        <f>IF(OR($I190=операции!$F$8,$I190=операции!$F$10),SUMIFS(р_дни!$J:$J,р_дни!$F:$F,"&gt;="&amp;K190),IF(OR($I190=операции!$F$9,$I190=операции!$F$11),SUMIFS(р_дни!$J:$J,р_дни!$F:$F,"&gt;"&amp;K190),0))</f>
        <v>0</v>
      </c>
      <c r="M190" s="53">
        <f>IF(AND(G190=ФИО!$Q$8,OR(I190=операции!$F$8,I190=операции!$F$10),COUNTIFS(D$10:D189,D190,I$10:I189,операции!$F$8)+COUNTIFS(D$10:D189,D190,I$10:I189,операции!$F$10)&lt;&gt;COUNTIFS(D$10:D189,D190,I$10:I189,операции!$F$9)+COUNTIFS(D$10:D189,D190,I$10:I189,операции!$F$11)),1,IF(AND(G190=ФИО!$Q$8,OR(I190=операции!$F$9,I190=операции!$F$11),COUNTIFS(D$10:D189,D190,I$10:I189,операции!$F$8)+COUNTIFS(D$10:D189,D190,I$10:I189,операции!$F$10)&lt;&gt;COUNTIFS(D$10:D189,D190,I$10:I189,операции!$F$9)+COUNTIFS(D$10:D189,D190,I$10:I189,операции!$F$11)+1),1,IF(AND(G190&lt;&gt;ФИО!$Q$8,G190&lt;&gt;"",OR(I190=операции!$F$8,I190=операции!$F$10),COUNTIFS(D$10:D189,D190,I$10:I189,операции!$F$8)+COUNTIFS(D$10:D189,D190,I$10:I189,операции!$F$10)+1&lt;&gt;COUNTIFS(D$10:D189,D190,I$10:I189,операции!$F$9)+COUNTIFS(D$10:D189,D190,I$10:I189,операции!$F$11)),1,IF(AND(G190&lt;&gt;ФИО!$Q$8,G190&lt;&gt;"",OR(I190=операции!$F$9,I190=операции!$F$11),COUNTIFS(D$10:D189,D190,I$10:I189,операции!$F$8)+COUNTIFS(D$10:D189,D190,I$10:I189,операции!$F$10)&lt;&gt;COUNTIFS(D$10:D189,D190,I$10:I189,операции!$F$9)+COUNTIFS(D$10:D189,D190,I$10:I189,операции!$F$11)),1,0))))</f>
        <v>0</v>
      </c>
      <c r="N190" s="49"/>
      <c r="O190" s="48"/>
      <c r="P190" s="84">
        <f>SUMIFS(БЮДЖЕТ!$V:$V,БЮДЖЕТ!$P:$P,$D190)-IF($N190=операции!$H$11,$O190,0)</f>
        <v>0</v>
      </c>
      <c r="Q190" s="84">
        <f>IF(OR($I190=операции!$F$8,$I190=операции!$F$10),$L190*$P190,IF(OR($I190=операции!$F$9,$I190=операции!$F$11),-$L190*$P190,0))/1000</f>
        <v>0</v>
      </c>
      <c r="R190" s="49"/>
      <c r="S190" s="40"/>
      <c r="T190" s="48">
        <f t="shared" si="11"/>
        <v>0</v>
      </c>
      <c r="U190" s="36"/>
      <c r="V190" s="19"/>
      <c r="W190" s="39"/>
      <c r="X190" s="41"/>
      <c r="Y190" s="36"/>
      <c r="Z190" s="19"/>
      <c r="AA190" s="39"/>
      <c r="AB190" s="41"/>
      <c r="AC190" s="36"/>
      <c r="AD190" s="19"/>
      <c r="AE190" s="39"/>
      <c r="AF190" s="41"/>
      <c r="AG190" s="36"/>
      <c r="AH190" s="1"/>
    </row>
    <row r="191" spans="1:34" x14ac:dyDescent="0.25">
      <c r="A191" s="1"/>
      <c r="B191" s="1"/>
      <c r="C191" s="5" t="str">
        <f t="shared" si="12"/>
        <v/>
      </c>
      <c r="D191" s="19"/>
      <c r="E191" s="22">
        <f>IF(D191="",0,IF(COUNTIF(БЮДЖЕТ!$P:$P,D191)=1,0,1))</f>
        <v>0</v>
      </c>
      <c r="F191" s="19" t="str">
        <f>IF($D191="","",IF(E191=1,"",INDEX(БЮДЖЕТ!$N:$N,SUMIFS(БЮДЖЕТ!$B:$B,БЮДЖЕТ!$P:$P,$D191))))</f>
        <v/>
      </c>
      <c r="G191" s="19" t="str">
        <f>IF($D191="","",IF(E191=1,"",INDEX(БЮДЖЕТ!$X:$X,SUMIFS(БЮДЖЕТ!$B:$B,БЮДЖЕТ!$P:$P,$D191))))</f>
        <v/>
      </c>
      <c r="H191" s="36"/>
      <c r="I191" s="19"/>
      <c r="J191" s="39"/>
      <c r="K191" s="39" t="str">
        <f>IF(J191="","",IF(J191&lt;БЮДЖЕТ!$F$6,БЮДЖЕТ!$F$6,IF(J191&gt;EOMONTH(БЮДЖЕТ!$F$6,0),EOMONTH(БЮДЖЕТ!$F$6,0),J191)))</f>
        <v/>
      </c>
      <c r="L191" s="30">
        <f>IF(OR($I191=операции!$F$8,$I191=операции!$F$10),SUMIFS(р_дни!$J:$J,р_дни!$F:$F,"&gt;="&amp;K191),IF(OR($I191=операции!$F$9,$I191=операции!$F$11),SUMIFS(р_дни!$J:$J,р_дни!$F:$F,"&gt;"&amp;K191),0))</f>
        <v>0</v>
      </c>
      <c r="M191" s="53">
        <f>IF(AND(G191=ФИО!$Q$8,OR(I191=операции!$F$8,I191=операции!$F$10),COUNTIFS(D$10:D190,D191,I$10:I190,операции!$F$8)+COUNTIFS(D$10:D190,D191,I$10:I190,операции!$F$10)&lt;&gt;COUNTIFS(D$10:D190,D191,I$10:I190,операции!$F$9)+COUNTIFS(D$10:D190,D191,I$10:I190,операции!$F$11)),1,IF(AND(G191=ФИО!$Q$8,OR(I191=операции!$F$9,I191=операции!$F$11),COUNTIFS(D$10:D190,D191,I$10:I190,операции!$F$8)+COUNTIFS(D$10:D190,D191,I$10:I190,операции!$F$10)&lt;&gt;COUNTIFS(D$10:D190,D191,I$10:I190,операции!$F$9)+COUNTIFS(D$10:D190,D191,I$10:I190,операции!$F$11)+1),1,IF(AND(G191&lt;&gt;ФИО!$Q$8,G191&lt;&gt;"",OR(I191=операции!$F$8,I191=операции!$F$10),COUNTIFS(D$10:D190,D191,I$10:I190,операции!$F$8)+COUNTIFS(D$10:D190,D191,I$10:I190,операции!$F$10)+1&lt;&gt;COUNTIFS(D$10:D190,D191,I$10:I190,операции!$F$9)+COUNTIFS(D$10:D190,D191,I$10:I190,операции!$F$11)),1,IF(AND(G191&lt;&gt;ФИО!$Q$8,G191&lt;&gt;"",OR(I191=операции!$F$9,I191=операции!$F$11),COUNTIFS(D$10:D190,D191,I$10:I190,операции!$F$8)+COUNTIFS(D$10:D190,D191,I$10:I190,операции!$F$10)&lt;&gt;COUNTIFS(D$10:D190,D191,I$10:I190,операции!$F$9)+COUNTIFS(D$10:D190,D191,I$10:I190,операции!$F$11)),1,0))))</f>
        <v>0</v>
      </c>
      <c r="N191" s="49"/>
      <c r="O191" s="48"/>
      <c r="P191" s="84">
        <f>SUMIFS(БЮДЖЕТ!$V:$V,БЮДЖЕТ!$P:$P,$D191)-IF($N191=операции!$H$11,$O191,0)</f>
        <v>0</v>
      </c>
      <c r="Q191" s="84">
        <f>IF(OR($I191=операции!$F$8,$I191=операции!$F$10),$L191*$P191,IF(OR($I191=операции!$F$9,$I191=операции!$F$11),-$L191*$P191,0))/1000</f>
        <v>0</v>
      </c>
      <c r="R191" s="49"/>
      <c r="S191" s="40"/>
      <c r="T191" s="48">
        <f t="shared" si="11"/>
        <v>0</v>
      </c>
      <c r="U191" s="36"/>
      <c r="V191" s="19"/>
      <c r="W191" s="39"/>
      <c r="X191" s="41"/>
      <c r="Y191" s="36"/>
      <c r="Z191" s="19"/>
      <c r="AA191" s="39"/>
      <c r="AB191" s="41"/>
      <c r="AC191" s="36"/>
      <c r="AD191" s="19"/>
      <c r="AE191" s="39"/>
      <c r="AF191" s="41"/>
      <c r="AG191" s="36"/>
      <c r="AH191" s="1"/>
    </row>
    <row r="192" spans="1:34" x14ac:dyDescent="0.25">
      <c r="A192" s="1"/>
      <c r="B192" s="1"/>
      <c r="C192" s="5" t="str">
        <f t="shared" si="12"/>
        <v/>
      </c>
      <c r="D192" s="19"/>
      <c r="E192" s="22">
        <f>IF(D192="",0,IF(COUNTIF(БЮДЖЕТ!$P:$P,D192)=1,0,1))</f>
        <v>0</v>
      </c>
      <c r="F192" s="19" t="str">
        <f>IF($D192="","",IF(E192=1,"",INDEX(БЮДЖЕТ!$N:$N,SUMIFS(БЮДЖЕТ!$B:$B,БЮДЖЕТ!$P:$P,$D192))))</f>
        <v/>
      </c>
      <c r="G192" s="19" t="str">
        <f>IF($D192="","",IF(E192=1,"",INDEX(БЮДЖЕТ!$X:$X,SUMIFS(БЮДЖЕТ!$B:$B,БЮДЖЕТ!$P:$P,$D192))))</f>
        <v/>
      </c>
      <c r="H192" s="36"/>
      <c r="I192" s="19"/>
      <c r="J192" s="39"/>
      <c r="K192" s="39" t="str">
        <f>IF(J192="","",IF(J192&lt;БЮДЖЕТ!$F$6,БЮДЖЕТ!$F$6,IF(J192&gt;EOMONTH(БЮДЖЕТ!$F$6,0),EOMONTH(БЮДЖЕТ!$F$6,0),J192)))</f>
        <v/>
      </c>
      <c r="L192" s="30">
        <f>IF(OR($I192=операции!$F$8,$I192=операции!$F$10),SUMIFS(р_дни!$J:$J,р_дни!$F:$F,"&gt;="&amp;K192),IF(OR($I192=операции!$F$9,$I192=операции!$F$11),SUMIFS(р_дни!$J:$J,р_дни!$F:$F,"&gt;"&amp;K192),0))</f>
        <v>0</v>
      </c>
      <c r="M192" s="53">
        <f>IF(AND(G192=ФИО!$Q$8,OR(I192=операции!$F$8,I192=операции!$F$10),COUNTIFS(D$10:D191,D192,I$10:I191,операции!$F$8)+COUNTIFS(D$10:D191,D192,I$10:I191,операции!$F$10)&lt;&gt;COUNTIFS(D$10:D191,D192,I$10:I191,операции!$F$9)+COUNTIFS(D$10:D191,D192,I$10:I191,операции!$F$11)),1,IF(AND(G192=ФИО!$Q$8,OR(I192=операции!$F$9,I192=операции!$F$11),COUNTIFS(D$10:D191,D192,I$10:I191,операции!$F$8)+COUNTIFS(D$10:D191,D192,I$10:I191,операции!$F$10)&lt;&gt;COUNTIFS(D$10:D191,D192,I$10:I191,операции!$F$9)+COUNTIFS(D$10:D191,D192,I$10:I191,операции!$F$11)+1),1,IF(AND(G192&lt;&gt;ФИО!$Q$8,G192&lt;&gt;"",OR(I192=операции!$F$8,I192=операции!$F$10),COUNTIFS(D$10:D191,D192,I$10:I191,операции!$F$8)+COUNTIFS(D$10:D191,D192,I$10:I191,операции!$F$10)+1&lt;&gt;COUNTIFS(D$10:D191,D192,I$10:I191,операции!$F$9)+COUNTIFS(D$10:D191,D192,I$10:I191,операции!$F$11)),1,IF(AND(G192&lt;&gt;ФИО!$Q$8,G192&lt;&gt;"",OR(I192=операции!$F$9,I192=операции!$F$11),COUNTIFS(D$10:D191,D192,I$10:I191,операции!$F$8)+COUNTIFS(D$10:D191,D192,I$10:I191,операции!$F$10)&lt;&gt;COUNTIFS(D$10:D191,D192,I$10:I191,операции!$F$9)+COUNTIFS(D$10:D191,D192,I$10:I191,операции!$F$11)),1,0))))</f>
        <v>0</v>
      </c>
      <c r="N192" s="49"/>
      <c r="O192" s="48"/>
      <c r="P192" s="84">
        <f>SUMIFS(БЮДЖЕТ!$V:$V,БЮДЖЕТ!$P:$P,$D192)-IF($N192=операции!$H$11,$O192,0)</f>
        <v>0</v>
      </c>
      <c r="Q192" s="84">
        <f>IF(OR($I192=операции!$F$8,$I192=операции!$F$10),$L192*$P192,IF(OR($I192=операции!$F$9,$I192=операции!$F$11),-$L192*$P192,0))/1000</f>
        <v>0</v>
      </c>
      <c r="R192" s="49"/>
      <c r="S192" s="40"/>
      <c r="T192" s="48">
        <f t="shared" si="11"/>
        <v>0</v>
      </c>
      <c r="U192" s="36"/>
      <c r="V192" s="19"/>
      <c r="W192" s="39"/>
      <c r="X192" s="41"/>
      <c r="Y192" s="36"/>
      <c r="Z192" s="19"/>
      <c r="AA192" s="39"/>
      <c r="AB192" s="41"/>
      <c r="AC192" s="36"/>
      <c r="AD192" s="19"/>
      <c r="AE192" s="39"/>
      <c r="AF192" s="41"/>
      <c r="AG192" s="36"/>
      <c r="AH192" s="1"/>
    </row>
    <row r="193" spans="1:34" x14ac:dyDescent="0.25">
      <c r="A193" s="1"/>
      <c r="B193" s="1"/>
      <c r="C193" s="5" t="str">
        <f t="shared" si="12"/>
        <v/>
      </c>
      <c r="D193" s="19"/>
      <c r="E193" s="22">
        <f>IF(D193="",0,IF(COUNTIF(БЮДЖЕТ!$P:$P,D193)=1,0,1))</f>
        <v>0</v>
      </c>
      <c r="F193" s="19" t="str">
        <f>IF($D193="","",IF(E193=1,"",INDEX(БЮДЖЕТ!$N:$N,SUMIFS(БЮДЖЕТ!$B:$B,БЮДЖЕТ!$P:$P,$D193))))</f>
        <v/>
      </c>
      <c r="G193" s="19" t="str">
        <f>IF($D193="","",IF(E193=1,"",INDEX(БЮДЖЕТ!$X:$X,SUMIFS(БЮДЖЕТ!$B:$B,БЮДЖЕТ!$P:$P,$D193))))</f>
        <v/>
      </c>
      <c r="H193" s="36"/>
      <c r="I193" s="19"/>
      <c r="J193" s="39"/>
      <c r="K193" s="39" t="str">
        <f>IF(J193="","",IF(J193&lt;БЮДЖЕТ!$F$6,БЮДЖЕТ!$F$6,IF(J193&gt;EOMONTH(БЮДЖЕТ!$F$6,0),EOMONTH(БЮДЖЕТ!$F$6,0),J193)))</f>
        <v/>
      </c>
      <c r="L193" s="30">
        <f>IF(OR($I193=операции!$F$8,$I193=операции!$F$10),SUMIFS(р_дни!$J:$J,р_дни!$F:$F,"&gt;="&amp;K193),IF(OR($I193=операции!$F$9,$I193=операции!$F$11),SUMIFS(р_дни!$J:$J,р_дни!$F:$F,"&gt;"&amp;K193),0))</f>
        <v>0</v>
      </c>
      <c r="M193" s="53">
        <f>IF(AND(G193=ФИО!$Q$8,OR(I193=операции!$F$8,I193=операции!$F$10),COUNTIFS(D$10:D192,D193,I$10:I192,операции!$F$8)+COUNTIFS(D$10:D192,D193,I$10:I192,операции!$F$10)&lt;&gt;COUNTIFS(D$10:D192,D193,I$10:I192,операции!$F$9)+COUNTIFS(D$10:D192,D193,I$10:I192,операции!$F$11)),1,IF(AND(G193=ФИО!$Q$8,OR(I193=операции!$F$9,I193=операции!$F$11),COUNTIFS(D$10:D192,D193,I$10:I192,операции!$F$8)+COUNTIFS(D$10:D192,D193,I$10:I192,операции!$F$10)&lt;&gt;COUNTIFS(D$10:D192,D193,I$10:I192,операции!$F$9)+COUNTIFS(D$10:D192,D193,I$10:I192,операции!$F$11)+1),1,IF(AND(G193&lt;&gt;ФИО!$Q$8,G193&lt;&gt;"",OR(I193=операции!$F$8,I193=операции!$F$10),COUNTIFS(D$10:D192,D193,I$10:I192,операции!$F$8)+COUNTIFS(D$10:D192,D193,I$10:I192,операции!$F$10)+1&lt;&gt;COUNTIFS(D$10:D192,D193,I$10:I192,операции!$F$9)+COUNTIFS(D$10:D192,D193,I$10:I192,операции!$F$11)),1,IF(AND(G193&lt;&gt;ФИО!$Q$8,G193&lt;&gt;"",OR(I193=операции!$F$9,I193=операции!$F$11),COUNTIFS(D$10:D192,D193,I$10:I192,операции!$F$8)+COUNTIFS(D$10:D192,D193,I$10:I192,операции!$F$10)&lt;&gt;COUNTIFS(D$10:D192,D193,I$10:I192,операции!$F$9)+COUNTIFS(D$10:D192,D193,I$10:I192,операции!$F$11)),1,0))))</f>
        <v>0</v>
      </c>
      <c r="N193" s="49"/>
      <c r="O193" s="48"/>
      <c r="P193" s="84">
        <f>SUMIFS(БЮДЖЕТ!$V:$V,БЮДЖЕТ!$P:$P,$D193)-IF($N193=операции!$H$11,$O193,0)</f>
        <v>0</v>
      </c>
      <c r="Q193" s="84">
        <f>IF(OR($I193=операции!$F$8,$I193=операции!$F$10),$L193*$P193,IF(OR($I193=операции!$F$9,$I193=операции!$F$11),-$L193*$P193,0))/1000</f>
        <v>0</v>
      </c>
      <c r="R193" s="49"/>
      <c r="S193" s="40"/>
      <c r="T193" s="48">
        <f t="shared" si="11"/>
        <v>0</v>
      </c>
      <c r="U193" s="36"/>
      <c r="V193" s="19"/>
      <c r="W193" s="39"/>
      <c r="X193" s="41"/>
      <c r="Y193" s="36"/>
      <c r="Z193" s="19"/>
      <c r="AA193" s="39"/>
      <c r="AB193" s="41"/>
      <c r="AC193" s="36"/>
      <c r="AD193" s="19"/>
      <c r="AE193" s="39"/>
      <c r="AF193" s="41"/>
      <c r="AG193" s="36"/>
      <c r="AH193" s="1"/>
    </row>
    <row r="194" spans="1:34" x14ac:dyDescent="0.25">
      <c r="A194" s="1"/>
      <c r="B194" s="1"/>
      <c r="C194" s="5" t="str">
        <f t="shared" si="12"/>
        <v/>
      </c>
      <c r="D194" s="19"/>
      <c r="E194" s="22">
        <f>IF(D194="",0,IF(COUNTIF(БЮДЖЕТ!$P:$P,D194)=1,0,1))</f>
        <v>0</v>
      </c>
      <c r="F194" s="19" t="str">
        <f>IF($D194="","",IF(E194=1,"",INDEX(БЮДЖЕТ!$N:$N,SUMIFS(БЮДЖЕТ!$B:$B,БЮДЖЕТ!$P:$P,$D194))))</f>
        <v/>
      </c>
      <c r="G194" s="19" t="str">
        <f>IF($D194="","",IF(E194=1,"",INDEX(БЮДЖЕТ!$X:$X,SUMIFS(БЮДЖЕТ!$B:$B,БЮДЖЕТ!$P:$P,$D194))))</f>
        <v/>
      </c>
      <c r="H194" s="36"/>
      <c r="I194" s="19"/>
      <c r="J194" s="39"/>
      <c r="K194" s="39" t="str">
        <f>IF(J194="","",IF(J194&lt;БЮДЖЕТ!$F$6,БЮДЖЕТ!$F$6,IF(J194&gt;EOMONTH(БЮДЖЕТ!$F$6,0),EOMONTH(БЮДЖЕТ!$F$6,0),J194)))</f>
        <v/>
      </c>
      <c r="L194" s="30">
        <f>IF(OR($I194=операции!$F$8,$I194=операции!$F$10),SUMIFS(р_дни!$J:$J,р_дни!$F:$F,"&gt;="&amp;K194),IF(OR($I194=операции!$F$9,$I194=операции!$F$11),SUMIFS(р_дни!$J:$J,р_дни!$F:$F,"&gt;"&amp;K194),0))</f>
        <v>0</v>
      </c>
      <c r="M194" s="53">
        <f>IF(AND(G194=ФИО!$Q$8,OR(I194=операции!$F$8,I194=операции!$F$10),COUNTIFS(D$10:D193,D194,I$10:I193,операции!$F$8)+COUNTIFS(D$10:D193,D194,I$10:I193,операции!$F$10)&lt;&gt;COUNTIFS(D$10:D193,D194,I$10:I193,операции!$F$9)+COUNTIFS(D$10:D193,D194,I$10:I193,операции!$F$11)),1,IF(AND(G194=ФИО!$Q$8,OR(I194=операции!$F$9,I194=операции!$F$11),COUNTIFS(D$10:D193,D194,I$10:I193,операции!$F$8)+COUNTIFS(D$10:D193,D194,I$10:I193,операции!$F$10)&lt;&gt;COUNTIFS(D$10:D193,D194,I$10:I193,операции!$F$9)+COUNTIFS(D$10:D193,D194,I$10:I193,операции!$F$11)+1),1,IF(AND(G194&lt;&gt;ФИО!$Q$8,G194&lt;&gt;"",OR(I194=операции!$F$8,I194=операции!$F$10),COUNTIFS(D$10:D193,D194,I$10:I193,операции!$F$8)+COUNTIFS(D$10:D193,D194,I$10:I193,операции!$F$10)+1&lt;&gt;COUNTIFS(D$10:D193,D194,I$10:I193,операции!$F$9)+COUNTIFS(D$10:D193,D194,I$10:I193,операции!$F$11)),1,IF(AND(G194&lt;&gt;ФИО!$Q$8,G194&lt;&gt;"",OR(I194=операции!$F$9,I194=операции!$F$11),COUNTIFS(D$10:D193,D194,I$10:I193,операции!$F$8)+COUNTIFS(D$10:D193,D194,I$10:I193,операции!$F$10)&lt;&gt;COUNTIFS(D$10:D193,D194,I$10:I193,операции!$F$9)+COUNTIFS(D$10:D193,D194,I$10:I193,операции!$F$11)),1,0))))</f>
        <v>0</v>
      </c>
      <c r="N194" s="49"/>
      <c r="O194" s="48"/>
      <c r="P194" s="84">
        <f>SUMIFS(БЮДЖЕТ!$V:$V,БЮДЖЕТ!$P:$P,$D194)-IF($N194=операции!$H$11,$O194,0)</f>
        <v>0</v>
      </c>
      <c r="Q194" s="84">
        <f>IF(OR($I194=операции!$F$8,$I194=операции!$F$10),$L194*$P194,IF(OR($I194=операции!$F$9,$I194=операции!$F$11),-$L194*$P194,0))/1000</f>
        <v>0</v>
      </c>
      <c r="R194" s="49"/>
      <c r="S194" s="40"/>
      <c r="T194" s="48">
        <f t="shared" si="11"/>
        <v>0</v>
      </c>
      <c r="U194" s="36"/>
      <c r="V194" s="19"/>
      <c r="W194" s="39"/>
      <c r="X194" s="41"/>
      <c r="Y194" s="36"/>
      <c r="Z194" s="19"/>
      <c r="AA194" s="39"/>
      <c r="AB194" s="41"/>
      <c r="AC194" s="36"/>
      <c r="AD194" s="19"/>
      <c r="AE194" s="39"/>
      <c r="AF194" s="41"/>
      <c r="AG194" s="36"/>
      <c r="AH194" s="1"/>
    </row>
    <row r="195" spans="1:34" x14ac:dyDescent="0.25">
      <c r="A195" s="1"/>
      <c r="B195" s="1"/>
      <c r="C195" s="5" t="str">
        <f t="shared" si="12"/>
        <v/>
      </c>
      <c r="D195" s="19"/>
      <c r="E195" s="22">
        <f>IF(D195="",0,IF(COUNTIF(БЮДЖЕТ!$P:$P,D195)=1,0,1))</f>
        <v>0</v>
      </c>
      <c r="F195" s="19" t="str">
        <f>IF($D195="","",IF(E195=1,"",INDEX(БЮДЖЕТ!$N:$N,SUMIFS(БЮДЖЕТ!$B:$B,БЮДЖЕТ!$P:$P,$D195))))</f>
        <v/>
      </c>
      <c r="G195" s="19" t="str">
        <f>IF($D195="","",IF(E195=1,"",INDEX(БЮДЖЕТ!$X:$X,SUMIFS(БЮДЖЕТ!$B:$B,БЮДЖЕТ!$P:$P,$D195))))</f>
        <v/>
      </c>
      <c r="H195" s="36"/>
      <c r="I195" s="19"/>
      <c r="J195" s="39"/>
      <c r="K195" s="39" t="str">
        <f>IF(J195="","",IF(J195&lt;БЮДЖЕТ!$F$6,БЮДЖЕТ!$F$6,IF(J195&gt;EOMONTH(БЮДЖЕТ!$F$6,0),EOMONTH(БЮДЖЕТ!$F$6,0),J195)))</f>
        <v/>
      </c>
      <c r="L195" s="30">
        <f>IF(OR($I195=операции!$F$8,$I195=операции!$F$10),SUMIFS(р_дни!$J:$J,р_дни!$F:$F,"&gt;="&amp;K195),IF(OR($I195=операции!$F$9,$I195=операции!$F$11),SUMIFS(р_дни!$J:$J,р_дни!$F:$F,"&gt;"&amp;K195),0))</f>
        <v>0</v>
      </c>
      <c r="M195" s="53">
        <f>IF(AND(G195=ФИО!$Q$8,OR(I195=операции!$F$8,I195=операции!$F$10),COUNTIFS(D$10:D194,D195,I$10:I194,операции!$F$8)+COUNTIFS(D$10:D194,D195,I$10:I194,операции!$F$10)&lt;&gt;COUNTIFS(D$10:D194,D195,I$10:I194,операции!$F$9)+COUNTIFS(D$10:D194,D195,I$10:I194,операции!$F$11)),1,IF(AND(G195=ФИО!$Q$8,OR(I195=операции!$F$9,I195=операции!$F$11),COUNTIFS(D$10:D194,D195,I$10:I194,операции!$F$8)+COUNTIFS(D$10:D194,D195,I$10:I194,операции!$F$10)&lt;&gt;COUNTIFS(D$10:D194,D195,I$10:I194,операции!$F$9)+COUNTIFS(D$10:D194,D195,I$10:I194,операции!$F$11)+1),1,IF(AND(G195&lt;&gt;ФИО!$Q$8,G195&lt;&gt;"",OR(I195=операции!$F$8,I195=операции!$F$10),COUNTIFS(D$10:D194,D195,I$10:I194,операции!$F$8)+COUNTIFS(D$10:D194,D195,I$10:I194,операции!$F$10)+1&lt;&gt;COUNTIFS(D$10:D194,D195,I$10:I194,операции!$F$9)+COUNTIFS(D$10:D194,D195,I$10:I194,операции!$F$11)),1,IF(AND(G195&lt;&gt;ФИО!$Q$8,G195&lt;&gt;"",OR(I195=операции!$F$9,I195=операции!$F$11),COUNTIFS(D$10:D194,D195,I$10:I194,операции!$F$8)+COUNTIFS(D$10:D194,D195,I$10:I194,операции!$F$10)&lt;&gt;COUNTIFS(D$10:D194,D195,I$10:I194,операции!$F$9)+COUNTIFS(D$10:D194,D195,I$10:I194,операции!$F$11)),1,0))))</f>
        <v>0</v>
      </c>
      <c r="N195" s="49"/>
      <c r="O195" s="48"/>
      <c r="P195" s="84">
        <f>SUMIFS(БЮДЖЕТ!$V:$V,БЮДЖЕТ!$P:$P,$D195)-IF($N195=операции!$H$11,$O195,0)</f>
        <v>0</v>
      </c>
      <c r="Q195" s="84">
        <f>IF(OR($I195=операции!$F$8,$I195=операции!$F$10),$L195*$P195,IF(OR($I195=операции!$F$9,$I195=операции!$F$11),-$L195*$P195,0))/1000</f>
        <v>0</v>
      </c>
      <c r="R195" s="49"/>
      <c r="S195" s="40"/>
      <c r="T195" s="48">
        <f t="shared" si="11"/>
        <v>0</v>
      </c>
      <c r="U195" s="36"/>
      <c r="V195" s="19"/>
      <c r="W195" s="39"/>
      <c r="X195" s="41"/>
      <c r="Y195" s="36"/>
      <c r="Z195" s="19"/>
      <c r="AA195" s="39"/>
      <c r="AB195" s="41"/>
      <c r="AC195" s="36"/>
      <c r="AD195" s="19"/>
      <c r="AE195" s="39"/>
      <c r="AF195" s="41"/>
      <c r="AG195" s="36"/>
      <c r="AH195" s="1"/>
    </row>
    <row r="196" spans="1:34" x14ac:dyDescent="0.25">
      <c r="A196" s="1"/>
      <c r="B196" s="1"/>
      <c r="C196" s="5" t="str">
        <f t="shared" si="12"/>
        <v/>
      </c>
      <c r="D196" s="19"/>
      <c r="E196" s="22">
        <f>IF(D196="",0,IF(COUNTIF(БЮДЖЕТ!$P:$P,D196)=1,0,1))</f>
        <v>0</v>
      </c>
      <c r="F196" s="19" t="str">
        <f>IF($D196="","",IF(E196=1,"",INDEX(БЮДЖЕТ!$N:$N,SUMIFS(БЮДЖЕТ!$B:$B,БЮДЖЕТ!$P:$P,$D196))))</f>
        <v/>
      </c>
      <c r="G196" s="19" t="str">
        <f>IF($D196="","",IF(E196=1,"",INDEX(БЮДЖЕТ!$X:$X,SUMIFS(БЮДЖЕТ!$B:$B,БЮДЖЕТ!$P:$P,$D196))))</f>
        <v/>
      </c>
      <c r="H196" s="36"/>
      <c r="I196" s="19"/>
      <c r="J196" s="39"/>
      <c r="K196" s="39" t="str">
        <f>IF(J196="","",IF(J196&lt;БЮДЖЕТ!$F$6,БЮДЖЕТ!$F$6,IF(J196&gt;EOMONTH(БЮДЖЕТ!$F$6,0),EOMONTH(БЮДЖЕТ!$F$6,0),J196)))</f>
        <v/>
      </c>
      <c r="L196" s="30">
        <f>IF(OR($I196=операции!$F$8,$I196=операции!$F$10),SUMIFS(р_дни!$J:$J,р_дни!$F:$F,"&gt;="&amp;K196),IF(OR($I196=операции!$F$9,$I196=операции!$F$11),SUMIFS(р_дни!$J:$J,р_дни!$F:$F,"&gt;"&amp;K196),0))</f>
        <v>0</v>
      </c>
      <c r="M196" s="53">
        <f>IF(AND(G196=ФИО!$Q$8,OR(I196=операции!$F$8,I196=операции!$F$10),COUNTIFS(D$10:D195,D196,I$10:I195,операции!$F$8)+COUNTIFS(D$10:D195,D196,I$10:I195,операции!$F$10)&lt;&gt;COUNTIFS(D$10:D195,D196,I$10:I195,операции!$F$9)+COUNTIFS(D$10:D195,D196,I$10:I195,операции!$F$11)),1,IF(AND(G196=ФИО!$Q$8,OR(I196=операции!$F$9,I196=операции!$F$11),COUNTIFS(D$10:D195,D196,I$10:I195,операции!$F$8)+COUNTIFS(D$10:D195,D196,I$10:I195,операции!$F$10)&lt;&gt;COUNTIFS(D$10:D195,D196,I$10:I195,операции!$F$9)+COUNTIFS(D$10:D195,D196,I$10:I195,операции!$F$11)+1),1,IF(AND(G196&lt;&gt;ФИО!$Q$8,G196&lt;&gt;"",OR(I196=операции!$F$8,I196=операции!$F$10),COUNTIFS(D$10:D195,D196,I$10:I195,операции!$F$8)+COUNTIFS(D$10:D195,D196,I$10:I195,операции!$F$10)+1&lt;&gt;COUNTIFS(D$10:D195,D196,I$10:I195,операции!$F$9)+COUNTIFS(D$10:D195,D196,I$10:I195,операции!$F$11)),1,IF(AND(G196&lt;&gt;ФИО!$Q$8,G196&lt;&gt;"",OR(I196=операции!$F$9,I196=операции!$F$11),COUNTIFS(D$10:D195,D196,I$10:I195,операции!$F$8)+COUNTIFS(D$10:D195,D196,I$10:I195,операции!$F$10)&lt;&gt;COUNTIFS(D$10:D195,D196,I$10:I195,операции!$F$9)+COUNTIFS(D$10:D195,D196,I$10:I195,операции!$F$11)),1,0))))</f>
        <v>0</v>
      </c>
      <c r="N196" s="49"/>
      <c r="O196" s="48"/>
      <c r="P196" s="84">
        <f>SUMIFS(БЮДЖЕТ!$V:$V,БЮДЖЕТ!$P:$P,$D196)-IF($N196=операции!$H$11,$O196,0)</f>
        <v>0</v>
      </c>
      <c r="Q196" s="84">
        <f>IF(OR($I196=операции!$F$8,$I196=операции!$F$10),$L196*$P196,IF(OR($I196=операции!$F$9,$I196=операции!$F$11),-$L196*$P196,0))/1000</f>
        <v>0</v>
      </c>
      <c r="R196" s="49"/>
      <c r="S196" s="40"/>
      <c r="T196" s="48">
        <f t="shared" si="11"/>
        <v>0</v>
      </c>
      <c r="U196" s="36"/>
      <c r="V196" s="19"/>
      <c r="W196" s="39"/>
      <c r="X196" s="41"/>
      <c r="Y196" s="36"/>
      <c r="Z196" s="19"/>
      <c r="AA196" s="39"/>
      <c r="AB196" s="41"/>
      <c r="AC196" s="36"/>
      <c r="AD196" s="19"/>
      <c r="AE196" s="39"/>
      <c r="AF196" s="41"/>
      <c r="AG196" s="36"/>
      <c r="AH196" s="1"/>
    </row>
    <row r="197" spans="1:34" x14ac:dyDescent="0.25">
      <c r="A197" s="1"/>
      <c r="B197" s="1"/>
      <c r="C197" s="5" t="str">
        <f t="shared" si="12"/>
        <v/>
      </c>
      <c r="D197" s="19"/>
      <c r="E197" s="22">
        <f>IF(D197="",0,IF(COUNTIF(БЮДЖЕТ!$P:$P,D197)=1,0,1))</f>
        <v>0</v>
      </c>
      <c r="F197" s="19" t="str">
        <f>IF($D197="","",IF(E197=1,"",INDEX(БЮДЖЕТ!$N:$N,SUMIFS(БЮДЖЕТ!$B:$B,БЮДЖЕТ!$P:$P,$D197))))</f>
        <v/>
      </c>
      <c r="G197" s="19" t="str">
        <f>IF($D197="","",IF(E197=1,"",INDEX(БЮДЖЕТ!$X:$X,SUMIFS(БЮДЖЕТ!$B:$B,БЮДЖЕТ!$P:$P,$D197))))</f>
        <v/>
      </c>
      <c r="H197" s="36"/>
      <c r="I197" s="19"/>
      <c r="J197" s="39"/>
      <c r="K197" s="39" t="str">
        <f>IF(J197="","",IF(J197&lt;БЮДЖЕТ!$F$6,БЮДЖЕТ!$F$6,IF(J197&gt;EOMONTH(БЮДЖЕТ!$F$6,0),EOMONTH(БЮДЖЕТ!$F$6,0),J197)))</f>
        <v/>
      </c>
      <c r="L197" s="30">
        <f>IF(OR($I197=операции!$F$8,$I197=операции!$F$10),SUMIFS(р_дни!$J:$J,р_дни!$F:$F,"&gt;="&amp;K197),IF(OR($I197=операции!$F$9,$I197=операции!$F$11),SUMIFS(р_дни!$J:$J,р_дни!$F:$F,"&gt;"&amp;K197),0))</f>
        <v>0</v>
      </c>
      <c r="M197" s="53">
        <f>IF(AND(G197=ФИО!$Q$8,OR(I197=операции!$F$8,I197=операции!$F$10),COUNTIFS(D$10:D196,D197,I$10:I196,операции!$F$8)+COUNTIFS(D$10:D196,D197,I$10:I196,операции!$F$10)&lt;&gt;COUNTIFS(D$10:D196,D197,I$10:I196,операции!$F$9)+COUNTIFS(D$10:D196,D197,I$10:I196,операции!$F$11)),1,IF(AND(G197=ФИО!$Q$8,OR(I197=операции!$F$9,I197=операции!$F$11),COUNTIFS(D$10:D196,D197,I$10:I196,операции!$F$8)+COUNTIFS(D$10:D196,D197,I$10:I196,операции!$F$10)&lt;&gt;COUNTIFS(D$10:D196,D197,I$10:I196,операции!$F$9)+COUNTIFS(D$10:D196,D197,I$10:I196,операции!$F$11)+1),1,IF(AND(G197&lt;&gt;ФИО!$Q$8,G197&lt;&gt;"",OR(I197=операции!$F$8,I197=операции!$F$10),COUNTIFS(D$10:D196,D197,I$10:I196,операции!$F$8)+COUNTIFS(D$10:D196,D197,I$10:I196,операции!$F$10)+1&lt;&gt;COUNTIFS(D$10:D196,D197,I$10:I196,операции!$F$9)+COUNTIFS(D$10:D196,D197,I$10:I196,операции!$F$11)),1,IF(AND(G197&lt;&gt;ФИО!$Q$8,G197&lt;&gt;"",OR(I197=операции!$F$9,I197=операции!$F$11),COUNTIFS(D$10:D196,D197,I$10:I196,операции!$F$8)+COUNTIFS(D$10:D196,D197,I$10:I196,операции!$F$10)&lt;&gt;COUNTIFS(D$10:D196,D197,I$10:I196,операции!$F$9)+COUNTIFS(D$10:D196,D197,I$10:I196,операции!$F$11)),1,0))))</f>
        <v>0</v>
      </c>
      <c r="N197" s="49"/>
      <c r="O197" s="48"/>
      <c r="P197" s="84">
        <f>SUMIFS(БЮДЖЕТ!$V:$V,БЮДЖЕТ!$P:$P,$D197)-IF($N197=операции!$H$11,$O197,0)</f>
        <v>0</v>
      </c>
      <c r="Q197" s="84">
        <f>IF(OR($I197=операции!$F$8,$I197=операции!$F$10),$L197*$P197,IF(OR($I197=операции!$F$9,$I197=операции!$F$11),-$L197*$P197,0))/1000</f>
        <v>0</v>
      </c>
      <c r="R197" s="49"/>
      <c r="S197" s="40"/>
      <c r="T197" s="48">
        <f t="shared" si="11"/>
        <v>0</v>
      </c>
      <c r="U197" s="36"/>
      <c r="V197" s="19"/>
      <c r="W197" s="39"/>
      <c r="X197" s="41"/>
      <c r="Y197" s="36"/>
      <c r="Z197" s="19"/>
      <c r="AA197" s="39"/>
      <c r="AB197" s="41"/>
      <c r="AC197" s="36"/>
      <c r="AD197" s="19"/>
      <c r="AE197" s="39"/>
      <c r="AF197" s="41"/>
      <c r="AG197" s="36"/>
      <c r="AH197" s="1"/>
    </row>
    <row r="198" spans="1:34" x14ac:dyDescent="0.25">
      <c r="A198" s="1"/>
      <c r="B198" s="1"/>
      <c r="C198" s="5" t="str">
        <f t="shared" si="12"/>
        <v/>
      </c>
      <c r="D198" s="19"/>
      <c r="E198" s="22">
        <f>IF(D198="",0,IF(COUNTIF(БЮДЖЕТ!$P:$P,D198)=1,0,1))</f>
        <v>0</v>
      </c>
      <c r="F198" s="19" t="str">
        <f>IF($D198="","",IF(E198=1,"",INDEX(БЮДЖЕТ!$N:$N,SUMIFS(БЮДЖЕТ!$B:$B,БЮДЖЕТ!$P:$P,$D198))))</f>
        <v/>
      </c>
      <c r="G198" s="19" t="str">
        <f>IF($D198="","",IF(E198=1,"",INDEX(БЮДЖЕТ!$X:$X,SUMIFS(БЮДЖЕТ!$B:$B,БЮДЖЕТ!$P:$P,$D198))))</f>
        <v/>
      </c>
      <c r="H198" s="36"/>
      <c r="I198" s="19"/>
      <c r="J198" s="39"/>
      <c r="K198" s="39" t="str">
        <f>IF(J198="","",IF(J198&lt;БЮДЖЕТ!$F$6,БЮДЖЕТ!$F$6,IF(J198&gt;EOMONTH(БЮДЖЕТ!$F$6,0),EOMONTH(БЮДЖЕТ!$F$6,0),J198)))</f>
        <v/>
      </c>
      <c r="L198" s="30">
        <f>IF(OR($I198=операции!$F$8,$I198=операции!$F$10),SUMIFS(р_дни!$J:$J,р_дни!$F:$F,"&gt;="&amp;K198),IF(OR($I198=операции!$F$9,$I198=операции!$F$11),SUMIFS(р_дни!$J:$J,р_дни!$F:$F,"&gt;"&amp;K198),0))</f>
        <v>0</v>
      </c>
      <c r="M198" s="53">
        <f>IF(AND(G198=ФИО!$Q$8,OR(I198=операции!$F$8,I198=операции!$F$10),COUNTIFS(D$10:D197,D198,I$10:I197,операции!$F$8)+COUNTIFS(D$10:D197,D198,I$10:I197,операции!$F$10)&lt;&gt;COUNTIFS(D$10:D197,D198,I$10:I197,операции!$F$9)+COUNTIFS(D$10:D197,D198,I$10:I197,операции!$F$11)),1,IF(AND(G198=ФИО!$Q$8,OR(I198=операции!$F$9,I198=операции!$F$11),COUNTIFS(D$10:D197,D198,I$10:I197,операции!$F$8)+COUNTIFS(D$10:D197,D198,I$10:I197,операции!$F$10)&lt;&gt;COUNTIFS(D$10:D197,D198,I$10:I197,операции!$F$9)+COUNTIFS(D$10:D197,D198,I$10:I197,операции!$F$11)+1),1,IF(AND(G198&lt;&gt;ФИО!$Q$8,G198&lt;&gt;"",OR(I198=операции!$F$8,I198=операции!$F$10),COUNTIFS(D$10:D197,D198,I$10:I197,операции!$F$8)+COUNTIFS(D$10:D197,D198,I$10:I197,операции!$F$10)+1&lt;&gt;COUNTIFS(D$10:D197,D198,I$10:I197,операции!$F$9)+COUNTIFS(D$10:D197,D198,I$10:I197,операции!$F$11)),1,IF(AND(G198&lt;&gt;ФИО!$Q$8,G198&lt;&gt;"",OR(I198=операции!$F$9,I198=операции!$F$11),COUNTIFS(D$10:D197,D198,I$10:I197,операции!$F$8)+COUNTIFS(D$10:D197,D198,I$10:I197,операции!$F$10)&lt;&gt;COUNTIFS(D$10:D197,D198,I$10:I197,операции!$F$9)+COUNTIFS(D$10:D197,D198,I$10:I197,операции!$F$11)),1,0))))</f>
        <v>0</v>
      </c>
      <c r="N198" s="49"/>
      <c r="O198" s="48"/>
      <c r="P198" s="84">
        <f>SUMIFS(БЮДЖЕТ!$V:$V,БЮДЖЕТ!$P:$P,$D198)-IF($N198=операции!$H$11,$O198,0)</f>
        <v>0</v>
      </c>
      <c r="Q198" s="84">
        <f>IF(OR($I198=операции!$F$8,$I198=операции!$F$10),$L198*$P198,IF(OR($I198=операции!$F$9,$I198=операции!$F$11),-$L198*$P198,0))/1000</f>
        <v>0</v>
      </c>
      <c r="R198" s="49"/>
      <c r="S198" s="40"/>
      <c r="T198" s="48">
        <f t="shared" si="11"/>
        <v>0</v>
      </c>
      <c r="U198" s="36"/>
      <c r="V198" s="19"/>
      <c r="W198" s="39"/>
      <c r="X198" s="41"/>
      <c r="Y198" s="36"/>
      <c r="Z198" s="19"/>
      <c r="AA198" s="39"/>
      <c r="AB198" s="41"/>
      <c r="AC198" s="36"/>
      <c r="AD198" s="19"/>
      <c r="AE198" s="39"/>
      <c r="AF198" s="41"/>
      <c r="AG198" s="36"/>
      <c r="AH198" s="1"/>
    </row>
    <row r="199" spans="1:34" x14ac:dyDescent="0.25">
      <c r="A199" s="1"/>
      <c r="B199" s="1"/>
      <c r="C199" s="5" t="str">
        <f t="shared" si="12"/>
        <v/>
      </c>
      <c r="D199" s="19"/>
      <c r="E199" s="22">
        <f>IF(D199="",0,IF(COUNTIF(БЮДЖЕТ!$P:$P,D199)=1,0,1))</f>
        <v>0</v>
      </c>
      <c r="F199" s="19" t="str">
        <f>IF($D199="","",IF(E199=1,"",INDEX(БЮДЖЕТ!$N:$N,SUMIFS(БЮДЖЕТ!$B:$B,БЮДЖЕТ!$P:$P,$D199))))</f>
        <v/>
      </c>
      <c r="G199" s="19" t="str">
        <f>IF($D199="","",IF(E199=1,"",INDEX(БЮДЖЕТ!$X:$X,SUMIFS(БЮДЖЕТ!$B:$B,БЮДЖЕТ!$P:$P,$D199))))</f>
        <v/>
      </c>
      <c r="H199" s="36"/>
      <c r="I199" s="19"/>
      <c r="J199" s="39"/>
      <c r="K199" s="39" t="str">
        <f>IF(J199="","",IF(J199&lt;БЮДЖЕТ!$F$6,БЮДЖЕТ!$F$6,IF(J199&gt;EOMONTH(БЮДЖЕТ!$F$6,0),EOMONTH(БЮДЖЕТ!$F$6,0),J199)))</f>
        <v/>
      </c>
      <c r="L199" s="30">
        <f>IF(OR($I199=операции!$F$8,$I199=операции!$F$10),SUMIFS(р_дни!$J:$J,р_дни!$F:$F,"&gt;="&amp;K199),IF(OR($I199=операции!$F$9,$I199=операции!$F$11),SUMIFS(р_дни!$J:$J,р_дни!$F:$F,"&gt;"&amp;K199),0))</f>
        <v>0</v>
      </c>
      <c r="M199" s="53">
        <f>IF(AND(G199=ФИО!$Q$8,OR(I199=операции!$F$8,I199=операции!$F$10),COUNTIFS(D$10:D198,D199,I$10:I198,операции!$F$8)+COUNTIFS(D$10:D198,D199,I$10:I198,операции!$F$10)&lt;&gt;COUNTIFS(D$10:D198,D199,I$10:I198,операции!$F$9)+COUNTIFS(D$10:D198,D199,I$10:I198,операции!$F$11)),1,IF(AND(G199=ФИО!$Q$8,OR(I199=операции!$F$9,I199=операции!$F$11),COUNTIFS(D$10:D198,D199,I$10:I198,операции!$F$8)+COUNTIFS(D$10:D198,D199,I$10:I198,операции!$F$10)&lt;&gt;COUNTIFS(D$10:D198,D199,I$10:I198,операции!$F$9)+COUNTIFS(D$10:D198,D199,I$10:I198,операции!$F$11)+1),1,IF(AND(G199&lt;&gt;ФИО!$Q$8,G199&lt;&gt;"",OR(I199=операции!$F$8,I199=операции!$F$10),COUNTIFS(D$10:D198,D199,I$10:I198,операции!$F$8)+COUNTIFS(D$10:D198,D199,I$10:I198,операции!$F$10)+1&lt;&gt;COUNTIFS(D$10:D198,D199,I$10:I198,операции!$F$9)+COUNTIFS(D$10:D198,D199,I$10:I198,операции!$F$11)),1,IF(AND(G199&lt;&gt;ФИО!$Q$8,G199&lt;&gt;"",OR(I199=операции!$F$9,I199=операции!$F$11),COUNTIFS(D$10:D198,D199,I$10:I198,операции!$F$8)+COUNTIFS(D$10:D198,D199,I$10:I198,операции!$F$10)&lt;&gt;COUNTIFS(D$10:D198,D199,I$10:I198,операции!$F$9)+COUNTIFS(D$10:D198,D199,I$10:I198,операции!$F$11)),1,0))))</f>
        <v>0</v>
      </c>
      <c r="N199" s="49"/>
      <c r="O199" s="48"/>
      <c r="P199" s="84">
        <f>SUMIFS(БЮДЖЕТ!$V:$V,БЮДЖЕТ!$P:$P,$D199)-IF($N199=операции!$H$11,$O199,0)</f>
        <v>0</v>
      </c>
      <c r="Q199" s="84">
        <f>IF(OR($I199=операции!$F$8,$I199=операции!$F$10),$L199*$P199,IF(OR($I199=операции!$F$9,$I199=операции!$F$11),-$L199*$P199,0))/1000</f>
        <v>0</v>
      </c>
      <c r="R199" s="49"/>
      <c r="S199" s="40"/>
      <c r="T199" s="48">
        <f t="shared" si="11"/>
        <v>0</v>
      </c>
      <c r="U199" s="36"/>
      <c r="V199" s="19"/>
      <c r="W199" s="39"/>
      <c r="X199" s="41"/>
      <c r="Y199" s="36"/>
      <c r="Z199" s="19"/>
      <c r="AA199" s="39"/>
      <c r="AB199" s="41"/>
      <c r="AC199" s="36"/>
      <c r="AD199" s="19"/>
      <c r="AE199" s="39"/>
      <c r="AF199" s="41"/>
      <c r="AG199" s="36"/>
      <c r="AH199" s="1"/>
    </row>
    <row r="200" spans="1:34" x14ac:dyDescent="0.25">
      <c r="A200" s="1"/>
      <c r="B200" s="1"/>
      <c r="C200" s="5" t="str">
        <f t="shared" si="12"/>
        <v/>
      </c>
      <c r="D200" s="19"/>
      <c r="E200" s="22">
        <f>IF(D200="",0,IF(COUNTIF(БЮДЖЕТ!$P:$P,D200)=1,0,1))</f>
        <v>0</v>
      </c>
      <c r="F200" s="19" t="str">
        <f>IF($D200="","",IF(E200=1,"",INDEX(БЮДЖЕТ!$N:$N,SUMIFS(БЮДЖЕТ!$B:$B,БЮДЖЕТ!$P:$P,$D200))))</f>
        <v/>
      </c>
      <c r="G200" s="19" t="str">
        <f>IF($D200="","",IF(E200=1,"",INDEX(БЮДЖЕТ!$X:$X,SUMIFS(БЮДЖЕТ!$B:$B,БЮДЖЕТ!$P:$P,$D200))))</f>
        <v/>
      </c>
      <c r="H200" s="36"/>
      <c r="I200" s="19"/>
      <c r="J200" s="39"/>
      <c r="K200" s="39" t="str">
        <f>IF(J200="","",IF(J200&lt;БЮДЖЕТ!$F$6,БЮДЖЕТ!$F$6,IF(J200&gt;EOMONTH(БЮДЖЕТ!$F$6,0),EOMONTH(БЮДЖЕТ!$F$6,0),J200)))</f>
        <v/>
      </c>
      <c r="L200" s="30">
        <f>IF(OR($I200=операции!$F$8,$I200=операции!$F$10),SUMIFS(р_дни!$J:$J,р_дни!$F:$F,"&gt;="&amp;K200),IF(OR($I200=операции!$F$9,$I200=операции!$F$11),SUMIFS(р_дни!$J:$J,р_дни!$F:$F,"&gt;"&amp;K200),0))</f>
        <v>0</v>
      </c>
      <c r="M200" s="53">
        <f>IF(AND(G200=ФИО!$Q$8,OR(I200=операции!$F$8,I200=операции!$F$10),COUNTIFS(D$10:D199,D200,I$10:I199,операции!$F$8)+COUNTIFS(D$10:D199,D200,I$10:I199,операции!$F$10)&lt;&gt;COUNTIFS(D$10:D199,D200,I$10:I199,операции!$F$9)+COUNTIFS(D$10:D199,D200,I$10:I199,операции!$F$11)),1,IF(AND(G200=ФИО!$Q$8,OR(I200=операции!$F$9,I200=операции!$F$11),COUNTIFS(D$10:D199,D200,I$10:I199,операции!$F$8)+COUNTIFS(D$10:D199,D200,I$10:I199,операции!$F$10)&lt;&gt;COUNTIFS(D$10:D199,D200,I$10:I199,операции!$F$9)+COUNTIFS(D$10:D199,D200,I$10:I199,операции!$F$11)+1),1,IF(AND(G200&lt;&gt;ФИО!$Q$8,G200&lt;&gt;"",OR(I200=операции!$F$8,I200=операции!$F$10),COUNTIFS(D$10:D199,D200,I$10:I199,операции!$F$8)+COUNTIFS(D$10:D199,D200,I$10:I199,операции!$F$10)+1&lt;&gt;COUNTIFS(D$10:D199,D200,I$10:I199,операции!$F$9)+COUNTIFS(D$10:D199,D200,I$10:I199,операции!$F$11)),1,IF(AND(G200&lt;&gt;ФИО!$Q$8,G200&lt;&gt;"",OR(I200=операции!$F$9,I200=операции!$F$11),COUNTIFS(D$10:D199,D200,I$10:I199,операции!$F$8)+COUNTIFS(D$10:D199,D200,I$10:I199,операции!$F$10)&lt;&gt;COUNTIFS(D$10:D199,D200,I$10:I199,операции!$F$9)+COUNTIFS(D$10:D199,D200,I$10:I199,операции!$F$11)),1,0))))</f>
        <v>0</v>
      </c>
      <c r="N200" s="49"/>
      <c r="O200" s="48"/>
      <c r="P200" s="84">
        <f>SUMIFS(БЮДЖЕТ!$V:$V,БЮДЖЕТ!$P:$P,$D200)-IF($N200=операции!$H$11,$O200,0)</f>
        <v>0</v>
      </c>
      <c r="Q200" s="84">
        <f>IF(OR($I200=операции!$F$8,$I200=операции!$F$10),$L200*$P200,IF(OR($I200=операции!$F$9,$I200=операции!$F$11),-$L200*$P200,0))/1000</f>
        <v>0</v>
      </c>
      <c r="R200" s="49"/>
      <c r="S200" s="40"/>
      <c r="T200" s="48">
        <f t="shared" si="11"/>
        <v>0</v>
      </c>
      <c r="U200" s="36"/>
      <c r="V200" s="19"/>
      <c r="W200" s="39"/>
      <c r="X200" s="41"/>
      <c r="Y200" s="36"/>
      <c r="Z200" s="19"/>
      <c r="AA200" s="39"/>
      <c r="AB200" s="41"/>
      <c r="AC200" s="36"/>
      <c r="AD200" s="19"/>
      <c r="AE200" s="39"/>
      <c r="AF200" s="41"/>
      <c r="AG200" s="36"/>
      <c r="AH200" s="1"/>
    </row>
    <row r="201" spans="1:34" x14ac:dyDescent="0.25">
      <c r="A201" s="1"/>
      <c r="B201" s="1"/>
      <c r="C201" s="5" t="str">
        <f t="shared" si="12"/>
        <v/>
      </c>
      <c r="D201" s="19"/>
      <c r="E201" s="22">
        <f>IF(D201="",0,IF(COUNTIF(БЮДЖЕТ!$P:$P,D201)=1,0,1))</f>
        <v>0</v>
      </c>
      <c r="F201" s="19" t="str">
        <f>IF($D201="","",IF(E201=1,"",INDEX(БЮДЖЕТ!$N:$N,SUMIFS(БЮДЖЕТ!$B:$B,БЮДЖЕТ!$P:$P,$D201))))</f>
        <v/>
      </c>
      <c r="G201" s="19" t="str">
        <f>IF($D201="","",IF(E201=1,"",INDEX(БЮДЖЕТ!$X:$X,SUMIFS(БЮДЖЕТ!$B:$B,БЮДЖЕТ!$P:$P,$D201))))</f>
        <v/>
      </c>
      <c r="H201" s="36"/>
      <c r="I201" s="19"/>
      <c r="J201" s="39"/>
      <c r="K201" s="39" t="str">
        <f>IF(J201="","",IF(J201&lt;БЮДЖЕТ!$F$6,БЮДЖЕТ!$F$6,IF(J201&gt;EOMONTH(БЮДЖЕТ!$F$6,0),EOMONTH(БЮДЖЕТ!$F$6,0),J201)))</f>
        <v/>
      </c>
      <c r="L201" s="30">
        <f>IF(OR($I201=операции!$F$8,$I201=операции!$F$10),SUMIFS(р_дни!$J:$J,р_дни!$F:$F,"&gt;="&amp;K201),IF(OR($I201=операции!$F$9,$I201=операции!$F$11),SUMIFS(р_дни!$J:$J,р_дни!$F:$F,"&gt;"&amp;K201),0))</f>
        <v>0</v>
      </c>
      <c r="M201" s="53">
        <f>IF(AND(G201=ФИО!$Q$8,OR(I201=операции!$F$8,I201=операции!$F$10),COUNTIFS(D$10:D200,D201,I$10:I200,операции!$F$8)+COUNTIFS(D$10:D200,D201,I$10:I200,операции!$F$10)&lt;&gt;COUNTIFS(D$10:D200,D201,I$10:I200,операции!$F$9)+COUNTIFS(D$10:D200,D201,I$10:I200,операции!$F$11)),1,IF(AND(G201=ФИО!$Q$8,OR(I201=операции!$F$9,I201=операции!$F$11),COUNTIFS(D$10:D200,D201,I$10:I200,операции!$F$8)+COUNTIFS(D$10:D200,D201,I$10:I200,операции!$F$10)&lt;&gt;COUNTIFS(D$10:D200,D201,I$10:I200,операции!$F$9)+COUNTIFS(D$10:D200,D201,I$10:I200,операции!$F$11)+1),1,IF(AND(G201&lt;&gt;ФИО!$Q$8,G201&lt;&gt;"",OR(I201=операции!$F$8,I201=операции!$F$10),COUNTIFS(D$10:D200,D201,I$10:I200,операции!$F$8)+COUNTIFS(D$10:D200,D201,I$10:I200,операции!$F$10)+1&lt;&gt;COUNTIFS(D$10:D200,D201,I$10:I200,операции!$F$9)+COUNTIFS(D$10:D200,D201,I$10:I200,операции!$F$11)),1,IF(AND(G201&lt;&gt;ФИО!$Q$8,G201&lt;&gt;"",OR(I201=операции!$F$9,I201=операции!$F$11),COUNTIFS(D$10:D200,D201,I$10:I200,операции!$F$8)+COUNTIFS(D$10:D200,D201,I$10:I200,операции!$F$10)&lt;&gt;COUNTIFS(D$10:D200,D201,I$10:I200,операции!$F$9)+COUNTIFS(D$10:D200,D201,I$10:I200,операции!$F$11)),1,0))))</f>
        <v>0</v>
      </c>
      <c r="N201" s="49"/>
      <c r="O201" s="48"/>
      <c r="P201" s="84">
        <f>SUMIFS(БЮДЖЕТ!$V:$V,БЮДЖЕТ!$P:$P,$D201)-IF($N201=операции!$H$11,$O201,0)</f>
        <v>0</v>
      </c>
      <c r="Q201" s="84">
        <f>IF(OR($I201=операции!$F$8,$I201=операции!$F$10),$L201*$P201,IF(OR($I201=операции!$F$9,$I201=операции!$F$11),-$L201*$P201,0))/1000</f>
        <v>0</v>
      </c>
      <c r="R201" s="49"/>
      <c r="S201" s="40"/>
      <c r="T201" s="48">
        <f t="shared" si="11"/>
        <v>0</v>
      </c>
      <c r="U201" s="36"/>
      <c r="V201" s="19"/>
      <c r="W201" s="39"/>
      <c r="X201" s="41"/>
      <c r="Y201" s="36"/>
      <c r="Z201" s="19"/>
      <c r="AA201" s="39"/>
      <c r="AB201" s="41"/>
      <c r="AC201" s="36"/>
      <c r="AD201" s="19"/>
      <c r="AE201" s="39"/>
      <c r="AF201" s="41"/>
      <c r="AG201" s="36"/>
      <c r="AH201" s="1"/>
    </row>
    <row r="202" spans="1:34" x14ac:dyDescent="0.25">
      <c r="A202" s="1"/>
      <c r="B202" s="1"/>
      <c r="C202" s="5" t="str">
        <f t="shared" si="12"/>
        <v/>
      </c>
      <c r="D202" s="19"/>
      <c r="E202" s="22">
        <f>IF(D202="",0,IF(COUNTIF(БЮДЖЕТ!$P:$P,D202)=1,0,1))</f>
        <v>0</v>
      </c>
      <c r="F202" s="19" t="str">
        <f>IF($D202="","",IF(E202=1,"",INDEX(БЮДЖЕТ!$N:$N,SUMIFS(БЮДЖЕТ!$B:$B,БЮДЖЕТ!$P:$P,$D202))))</f>
        <v/>
      </c>
      <c r="G202" s="19" t="str">
        <f>IF($D202="","",IF(E202=1,"",INDEX(БЮДЖЕТ!$X:$X,SUMIFS(БЮДЖЕТ!$B:$B,БЮДЖЕТ!$P:$P,$D202))))</f>
        <v/>
      </c>
      <c r="H202" s="36"/>
      <c r="I202" s="19"/>
      <c r="J202" s="39"/>
      <c r="K202" s="39" t="str">
        <f>IF(J202="","",IF(J202&lt;БЮДЖЕТ!$F$6,БЮДЖЕТ!$F$6,IF(J202&gt;EOMONTH(БЮДЖЕТ!$F$6,0),EOMONTH(БЮДЖЕТ!$F$6,0),J202)))</f>
        <v/>
      </c>
      <c r="L202" s="30">
        <f>IF(OR($I202=операции!$F$8,$I202=операции!$F$10),SUMIFS(р_дни!$J:$J,р_дни!$F:$F,"&gt;="&amp;K202),IF(OR($I202=операции!$F$9,$I202=операции!$F$11),SUMIFS(р_дни!$J:$J,р_дни!$F:$F,"&gt;"&amp;K202),0))</f>
        <v>0</v>
      </c>
      <c r="M202" s="53">
        <f>IF(AND(G202=ФИО!$Q$8,OR(I202=операции!$F$8,I202=операции!$F$10),COUNTIFS(D$10:D201,D202,I$10:I201,операции!$F$8)+COUNTIFS(D$10:D201,D202,I$10:I201,операции!$F$10)&lt;&gt;COUNTIFS(D$10:D201,D202,I$10:I201,операции!$F$9)+COUNTIFS(D$10:D201,D202,I$10:I201,операции!$F$11)),1,IF(AND(G202=ФИО!$Q$8,OR(I202=операции!$F$9,I202=операции!$F$11),COUNTIFS(D$10:D201,D202,I$10:I201,операции!$F$8)+COUNTIFS(D$10:D201,D202,I$10:I201,операции!$F$10)&lt;&gt;COUNTIFS(D$10:D201,D202,I$10:I201,операции!$F$9)+COUNTIFS(D$10:D201,D202,I$10:I201,операции!$F$11)+1),1,IF(AND(G202&lt;&gt;ФИО!$Q$8,G202&lt;&gt;"",OR(I202=операции!$F$8,I202=операции!$F$10),COUNTIFS(D$10:D201,D202,I$10:I201,операции!$F$8)+COUNTIFS(D$10:D201,D202,I$10:I201,операции!$F$10)+1&lt;&gt;COUNTIFS(D$10:D201,D202,I$10:I201,операции!$F$9)+COUNTIFS(D$10:D201,D202,I$10:I201,операции!$F$11)),1,IF(AND(G202&lt;&gt;ФИО!$Q$8,G202&lt;&gt;"",OR(I202=операции!$F$9,I202=операции!$F$11),COUNTIFS(D$10:D201,D202,I$10:I201,операции!$F$8)+COUNTIFS(D$10:D201,D202,I$10:I201,операции!$F$10)&lt;&gt;COUNTIFS(D$10:D201,D202,I$10:I201,операции!$F$9)+COUNTIFS(D$10:D201,D202,I$10:I201,операции!$F$11)),1,0))))</f>
        <v>0</v>
      </c>
      <c r="N202" s="49"/>
      <c r="O202" s="48"/>
      <c r="P202" s="84">
        <f>SUMIFS(БЮДЖЕТ!$V:$V,БЮДЖЕТ!$P:$P,$D202)-IF($N202=операции!$H$11,$O202,0)</f>
        <v>0</v>
      </c>
      <c r="Q202" s="84">
        <f>IF(OR($I202=операции!$F$8,$I202=операции!$F$10),$L202*$P202,IF(OR($I202=операции!$F$9,$I202=операции!$F$11),-$L202*$P202,0))/1000</f>
        <v>0</v>
      </c>
      <c r="R202" s="49"/>
      <c r="S202" s="40"/>
      <c r="T202" s="48">
        <f t="shared" si="11"/>
        <v>0</v>
      </c>
      <c r="U202" s="36"/>
      <c r="V202" s="19"/>
      <c r="W202" s="39"/>
      <c r="X202" s="41"/>
      <c r="Y202" s="36"/>
      <c r="Z202" s="19"/>
      <c r="AA202" s="39"/>
      <c r="AB202" s="41"/>
      <c r="AC202" s="36"/>
      <c r="AD202" s="19"/>
      <c r="AE202" s="39"/>
      <c r="AF202" s="41"/>
      <c r="AG202" s="36"/>
      <c r="AH202" s="1"/>
    </row>
    <row r="203" spans="1:34" x14ac:dyDescent="0.25">
      <c r="A203" s="1"/>
      <c r="B203" s="1"/>
      <c r="C203" s="5" t="str">
        <f t="shared" si="12"/>
        <v/>
      </c>
      <c r="D203" s="19"/>
      <c r="E203" s="22">
        <f>IF(D203="",0,IF(COUNTIF(БЮДЖЕТ!$P:$P,D203)=1,0,1))</f>
        <v>0</v>
      </c>
      <c r="F203" s="19" t="str">
        <f>IF($D203="","",IF(E203=1,"",INDEX(БЮДЖЕТ!$N:$N,SUMIFS(БЮДЖЕТ!$B:$B,БЮДЖЕТ!$P:$P,$D203))))</f>
        <v/>
      </c>
      <c r="G203" s="19" t="str">
        <f>IF($D203="","",IF(E203=1,"",INDEX(БЮДЖЕТ!$X:$X,SUMIFS(БЮДЖЕТ!$B:$B,БЮДЖЕТ!$P:$P,$D203))))</f>
        <v/>
      </c>
      <c r="H203" s="36"/>
      <c r="I203" s="19"/>
      <c r="J203" s="39"/>
      <c r="K203" s="39" t="str">
        <f>IF(J203="","",IF(J203&lt;БЮДЖЕТ!$F$6,БЮДЖЕТ!$F$6,IF(J203&gt;EOMONTH(БЮДЖЕТ!$F$6,0),EOMONTH(БЮДЖЕТ!$F$6,0),J203)))</f>
        <v/>
      </c>
      <c r="L203" s="30">
        <f>IF(OR($I203=операции!$F$8,$I203=операции!$F$10),SUMIFS(р_дни!$J:$J,р_дни!$F:$F,"&gt;="&amp;K203),IF(OR($I203=операции!$F$9,$I203=операции!$F$11),SUMIFS(р_дни!$J:$J,р_дни!$F:$F,"&gt;"&amp;K203),0))</f>
        <v>0</v>
      </c>
      <c r="M203" s="53">
        <f>IF(AND(G203=ФИО!$Q$8,OR(I203=операции!$F$8,I203=операции!$F$10),COUNTIFS(D$10:D202,D203,I$10:I202,операции!$F$8)+COUNTIFS(D$10:D202,D203,I$10:I202,операции!$F$10)&lt;&gt;COUNTIFS(D$10:D202,D203,I$10:I202,операции!$F$9)+COUNTIFS(D$10:D202,D203,I$10:I202,операции!$F$11)),1,IF(AND(G203=ФИО!$Q$8,OR(I203=операции!$F$9,I203=операции!$F$11),COUNTIFS(D$10:D202,D203,I$10:I202,операции!$F$8)+COUNTIFS(D$10:D202,D203,I$10:I202,операции!$F$10)&lt;&gt;COUNTIFS(D$10:D202,D203,I$10:I202,операции!$F$9)+COUNTIFS(D$10:D202,D203,I$10:I202,операции!$F$11)+1),1,IF(AND(G203&lt;&gt;ФИО!$Q$8,G203&lt;&gt;"",OR(I203=операции!$F$8,I203=операции!$F$10),COUNTIFS(D$10:D202,D203,I$10:I202,операции!$F$8)+COUNTIFS(D$10:D202,D203,I$10:I202,операции!$F$10)+1&lt;&gt;COUNTIFS(D$10:D202,D203,I$10:I202,операции!$F$9)+COUNTIFS(D$10:D202,D203,I$10:I202,операции!$F$11)),1,IF(AND(G203&lt;&gt;ФИО!$Q$8,G203&lt;&gt;"",OR(I203=операции!$F$9,I203=операции!$F$11),COUNTIFS(D$10:D202,D203,I$10:I202,операции!$F$8)+COUNTIFS(D$10:D202,D203,I$10:I202,операции!$F$10)&lt;&gt;COUNTIFS(D$10:D202,D203,I$10:I202,операции!$F$9)+COUNTIFS(D$10:D202,D203,I$10:I202,операции!$F$11)),1,0))))</f>
        <v>0</v>
      </c>
      <c r="N203" s="49"/>
      <c r="O203" s="48"/>
      <c r="P203" s="84">
        <f>SUMIFS(БЮДЖЕТ!$V:$V,БЮДЖЕТ!$P:$P,$D203)-IF($N203=операции!$H$11,$O203,0)</f>
        <v>0</v>
      </c>
      <c r="Q203" s="84">
        <f>IF(OR($I203=операции!$F$8,$I203=операции!$F$10),$L203*$P203,IF(OR($I203=операции!$F$9,$I203=операции!$F$11),-$L203*$P203,0))/1000</f>
        <v>0</v>
      </c>
      <c r="R203" s="49"/>
      <c r="S203" s="40"/>
      <c r="T203" s="48">
        <f t="shared" si="11"/>
        <v>0</v>
      </c>
      <c r="U203" s="36"/>
      <c r="V203" s="19"/>
      <c r="W203" s="39"/>
      <c r="X203" s="41"/>
      <c r="Y203" s="36"/>
      <c r="Z203" s="19"/>
      <c r="AA203" s="39"/>
      <c r="AB203" s="41"/>
      <c r="AC203" s="36"/>
      <c r="AD203" s="19"/>
      <c r="AE203" s="39"/>
      <c r="AF203" s="41"/>
      <c r="AG203" s="36"/>
      <c r="AH203" s="1"/>
    </row>
    <row r="204" spans="1:34" x14ac:dyDescent="0.25">
      <c r="A204" s="1"/>
      <c r="B204" s="1"/>
      <c r="C204" s="5" t="str">
        <f t="shared" ref="C204:C267" si="13">IF(OR(D204="",C203=""),"",C203+1)</f>
        <v/>
      </c>
      <c r="D204" s="19"/>
      <c r="E204" s="22">
        <f>IF(D204="",0,IF(COUNTIF(БЮДЖЕТ!$P:$P,D204)=1,0,1))</f>
        <v>0</v>
      </c>
      <c r="F204" s="19" t="str">
        <f>IF($D204="","",IF(E204=1,"",INDEX(БЮДЖЕТ!$N:$N,SUMIFS(БЮДЖЕТ!$B:$B,БЮДЖЕТ!$P:$P,$D204))))</f>
        <v/>
      </c>
      <c r="G204" s="19" t="str">
        <f>IF($D204="","",IF(E204=1,"",INDEX(БЮДЖЕТ!$X:$X,SUMIFS(БЮДЖЕТ!$B:$B,БЮДЖЕТ!$P:$P,$D204))))</f>
        <v/>
      </c>
      <c r="H204" s="36"/>
      <c r="I204" s="19"/>
      <c r="J204" s="39"/>
      <c r="K204" s="39" t="str">
        <f>IF(J204="","",IF(J204&lt;БЮДЖЕТ!$F$6,БЮДЖЕТ!$F$6,IF(J204&gt;EOMONTH(БЮДЖЕТ!$F$6,0),EOMONTH(БЮДЖЕТ!$F$6,0),J204)))</f>
        <v/>
      </c>
      <c r="L204" s="30">
        <f>IF(OR($I204=операции!$F$8,$I204=операции!$F$10),SUMIFS(р_дни!$J:$J,р_дни!$F:$F,"&gt;="&amp;K204),IF(OR($I204=операции!$F$9,$I204=операции!$F$11),SUMIFS(р_дни!$J:$J,р_дни!$F:$F,"&gt;"&amp;K204),0))</f>
        <v>0</v>
      </c>
      <c r="M204" s="53">
        <f>IF(AND(G204=ФИО!$Q$8,OR(I204=операции!$F$8,I204=операции!$F$10),COUNTIFS(D$10:D203,D204,I$10:I203,операции!$F$8)+COUNTIFS(D$10:D203,D204,I$10:I203,операции!$F$10)&lt;&gt;COUNTIFS(D$10:D203,D204,I$10:I203,операции!$F$9)+COUNTIFS(D$10:D203,D204,I$10:I203,операции!$F$11)),1,IF(AND(G204=ФИО!$Q$8,OR(I204=операции!$F$9,I204=операции!$F$11),COUNTIFS(D$10:D203,D204,I$10:I203,операции!$F$8)+COUNTIFS(D$10:D203,D204,I$10:I203,операции!$F$10)&lt;&gt;COUNTIFS(D$10:D203,D204,I$10:I203,операции!$F$9)+COUNTIFS(D$10:D203,D204,I$10:I203,операции!$F$11)+1),1,IF(AND(G204&lt;&gt;ФИО!$Q$8,G204&lt;&gt;"",OR(I204=операции!$F$8,I204=операции!$F$10),COUNTIFS(D$10:D203,D204,I$10:I203,операции!$F$8)+COUNTIFS(D$10:D203,D204,I$10:I203,операции!$F$10)+1&lt;&gt;COUNTIFS(D$10:D203,D204,I$10:I203,операции!$F$9)+COUNTIFS(D$10:D203,D204,I$10:I203,операции!$F$11)),1,IF(AND(G204&lt;&gt;ФИО!$Q$8,G204&lt;&gt;"",OR(I204=операции!$F$9,I204=операции!$F$11),COUNTIFS(D$10:D203,D204,I$10:I203,операции!$F$8)+COUNTIFS(D$10:D203,D204,I$10:I203,операции!$F$10)&lt;&gt;COUNTIFS(D$10:D203,D204,I$10:I203,операции!$F$9)+COUNTIFS(D$10:D203,D204,I$10:I203,операции!$F$11)),1,0))))</f>
        <v>0</v>
      </c>
      <c r="N204" s="49"/>
      <c r="O204" s="48"/>
      <c r="P204" s="84">
        <f>SUMIFS(БЮДЖЕТ!$V:$V,БЮДЖЕТ!$P:$P,$D204)-IF($N204=операции!$H$11,$O204,0)</f>
        <v>0</v>
      </c>
      <c r="Q204" s="84">
        <f>IF(OR($I204=операции!$F$8,$I204=операции!$F$10),$L204*$P204,IF(OR($I204=операции!$F$9,$I204=операции!$F$11),-$L204*$P204,0))/1000</f>
        <v>0</v>
      </c>
      <c r="R204" s="49"/>
      <c r="S204" s="40"/>
      <c r="T204" s="48">
        <f t="shared" si="11"/>
        <v>0</v>
      </c>
      <c r="U204" s="36"/>
      <c r="V204" s="19"/>
      <c r="W204" s="39"/>
      <c r="X204" s="41"/>
      <c r="Y204" s="36"/>
      <c r="Z204" s="19"/>
      <c r="AA204" s="39"/>
      <c r="AB204" s="41"/>
      <c r="AC204" s="36"/>
      <c r="AD204" s="19"/>
      <c r="AE204" s="39"/>
      <c r="AF204" s="41"/>
      <c r="AG204" s="36"/>
      <c r="AH204" s="1"/>
    </row>
    <row r="205" spans="1:34" x14ac:dyDescent="0.25">
      <c r="A205" s="1"/>
      <c r="B205" s="1"/>
      <c r="C205" s="5" t="str">
        <f t="shared" si="13"/>
        <v/>
      </c>
      <c r="D205" s="19"/>
      <c r="E205" s="22">
        <f>IF(D205="",0,IF(COUNTIF(БЮДЖЕТ!$P:$P,D205)=1,0,1))</f>
        <v>0</v>
      </c>
      <c r="F205" s="19" t="str">
        <f>IF($D205="","",IF(E205=1,"",INDEX(БЮДЖЕТ!$N:$N,SUMIFS(БЮДЖЕТ!$B:$B,БЮДЖЕТ!$P:$P,$D205))))</f>
        <v/>
      </c>
      <c r="G205" s="19" t="str">
        <f>IF($D205="","",IF(E205=1,"",INDEX(БЮДЖЕТ!$X:$X,SUMIFS(БЮДЖЕТ!$B:$B,БЮДЖЕТ!$P:$P,$D205))))</f>
        <v/>
      </c>
      <c r="H205" s="36"/>
      <c r="I205" s="19"/>
      <c r="J205" s="39"/>
      <c r="K205" s="39" t="str">
        <f>IF(J205="","",IF(J205&lt;БЮДЖЕТ!$F$6,БЮДЖЕТ!$F$6,IF(J205&gt;EOMONTH(БЮДЖЕТ!$F$6,0),EOMONTH(БЮДЖЕТ!$F$6,0),J205)))</f>
        <v/>
      </c>
      <c r="L205" s="30">
        <f>IF(OR($I205=операции!$F$8,$I205=операции!$F$10),SUMIFS(р_дни!$J:$J,р_дни!$F:$F,"&gt;="&amp;K205),IF(OR($I205=операции!$F$9,$I205=операции!$F$11),SUMIFS(р_дни!$J:$J,р_дни!$F:$F,"&gt;"&amp;K205),0))</f>
        <v>0</v>
      </c>
      <c r="M205" s="53">
        <f>IF(AND(G205=ФИО!$Q$8,OR(I205=операции!$F$8,I205=операции!$F$10),COUNTIFS(D$10:D204,D205,I$10:I204,операции!$F$8)+COUNTIFS(D$10:D204,D205,I$10:I204,операции!$F$10)&lt;&gt;COUNTIFS(D$10:D204,D205,I$10:I204,операции!$F$9)+COUNTIFS(D$10:D204,D205,I$10:I204,операции!$F$11)),1,IF(AND(G205=ФИО!$Q$8,OR(I205=операции!$F$9,I205=операции!$F$11),COUNTIFS(D$10:D204,D205,I$10:I204,операции!$F$8)+COUNTIFS(D$10:D204,D205,I$10:I204,операции!$F$10)&lt;&gt;COUNTIFS(D$10:D204,D205,I$10:I204,операции!$F$9)+COUNTIFS(D$10:D204,D205,I$10:I204,операции!$F$11)+1),1,IF(AND(G205&lt;&gt;ФИО!$Q$8,G205&lt;&gt;"",OR(I205=операции!$F$8,I205=операции!$F$10),COUNTIFS(D$10:D204,D205,I$10:I204,операции!$F$8)+COUNTIFS(D$10:D204,D205,I$10:I204,операции!$F$10)+1&lt;&gt;COUNTIFS(D$10:D204,D205,I$10:I204,операции!$F$9)+COUNTIFS(D$10:D204,D205,I$10:I204,операции!$F$11)),1,IF(AND(G205&lt;&gt;ФИО!$Q$8,G205&lt;&gt;"",OR(I205=операции!$F$9,I205=операции!$F$11),COUNTIFS(D$10:D204,D205,I$10:I204,операции!$F$8)+COUNTIFS(D$10:D204,D205,I$10:I204,операции!$F$10)&lt;&gt;COUNTIFS(D$10:D204,D205,I$10:I204,операции!$F$9)+COUNTIFS(D$10:D204,D205,I$10:I204,операции!$F$11)),1,0))))</f>
        <v>0</v>
      </c>
      <c r="N205" s="49"/>
      <c r="O205" s="48"/>
      <c r="P205" s="84">
        <f>SUMIFS(БЮДЖЕТ!$V:$V,БЮДЖЕТ!$P:$P,$D205)-IF($N205=операции!$H$11,$O205,0)</f>
        <v>0</v>
      </c>
      <c r="Q205" s="84">
        <f>IF(OR($I205=операции!$F$8,$I205=операции!$F$10),$L205*$P205,IF(OR($I205=операции!$F$9,$I205=операции!$F$11),-$L205*$P205,0))/1000</f>
        <v>0</v>
      </c>
      <c r="R205" s="49"/>
      <c r="S205" s="40"/>
      <c r="T205" s="48">
        <f t="shared" si="11"/>
        <v>0</v>
      </c>
      <c r="U205" s="36"/>
      <c r="V205" s="19"/>
      <c r="W205" s="39"/>
      <c r="X205" s="41"/>
      <c r="Y205" s="36"/>
      <c r="Z205" s="19"/>
      <c r="AA205" s="39"/>
      <c r="AB205" s="41"/>
      <c r="AC205" s="36"/>
      <c r="AD205" s="19"/>
      <c r="AE205" s="39"/>
      <c r="AF205" s="41"/>
      <c r="AG205" s="36"/>
      <c r="AH205" s="1"/>
    </row>
    <row r="206" spans="1:34" x14ac:dyDescent="0.25">
      <c r="A206" s="1"/>
      <c r="B206" s="1"/>
      <c r="C206" s="5" t="str">
        <f t="shared" si="13"/>
        <v/>
      </c>
      <c r="D206" s="19"/>
      <c r="E206" s="22">
        <f>IF(D206="",0,IF(COUNTIF(БЮДЖЕТ!$P:$P,D206)=1,0,1))</f>
        <v>0</v>
      </c>
      <c r="F206" s="19" t="str">
        <f>IF($D206="","",IF(E206=1,"",INDEX(БЮДЖЕТ!$N:$N,SUMIFS(БЮДЖЕТ!$B:$B,БЮДЖЕТ!$P:$P,$D206))))</f>
        <v/>
      </c>
      <c r="G206" s="19" t="str">
        <f>IF($D206="","",IF(E206=1,"",INDEX(БЮДЖЕТ!$X:$X,SUMIFS(БЮДЖЕТ!$B:$B,БЮДЖЕТ!$P:$P,$D206))))</f>
        <v/>
      </c>
      <c r="H206" s="36"/>
      <c r="I206" s="19"/>
      <c r="J206" s="39"/>
      <c r="K206" s="39" t="str">
        <f>IF(J206="","",IF(J206&lt;БЮДЖЕТ!$F$6,БЮДЖЕТ!$F$6,IF(J206&gt;EOMONTH(БЮДЖЕТ!$F$6,0),EOMONTH(БЮДЖЕТ!$F$6,0),J206)))</f>
        <v/>
      </c>
      <c r="L206" s="30">
        <f>IF(OR($I206=операции!$F$8,$I206=операции!$F$10),SUMIFS(р_дни!$J:$J,р_дни!$F:$F,"&gt;="&amp;K206),IF(OR($I206=операции!$F$9,$I206=операции!$F$11),SUMIFS(р_дни!$J:$J,р_дни!$F:$F,"&gt;"&amp;K206),0))</f>
        <v>0</v>
      </c>
      <c r="M206" s="53">
        <f>IF(AND(G206=ФИО!$Q$8,OR(I206=операции!$F$8,I206=операции!$F$10),COUNTIFS(D$10:D205,D206,I$10:I205,операции!$F$8)+COUNTIFS(D$10:D205,D206,I$10:I205,операции!$F$10)&lt;&gt;COUNTIFS(D$10:D205,D206,I$10:I205,операции!$F$9)+COUNTIFS(D$10:D205,D206,I$10:I205,операции!$F$11)),1,IF(AND(G206=ФИО!$Q$8,OR(I206=операции!$F$9,I206=операции!$F$11),COUNTIFS(D$10:D205,D206,I$10:I205,операции!$F$8)+COUNTIFS(D$10:D205,D206,I$10:I205,операции!$F$10)&lt;&gt;COUNTIFS(D$10:D205,D206,I$10:I205,операции!$F$9)+COUNTIFS(D$10:D205,D206,I$10:I205,операции!$F$11)+1),1,IF(AND(G206&lt;&gt;ФИО!$Q$8,G206&lt;&gt;"",OR(I206=операции!$F$8,I206=операции!$F$10),COUNTIFS(D$10:D205,D206,I$10:I205,операции!$F$8)+COUNTIFS(D$10:D205,D206,I$10:I205,операции!$F$10)+1&lt;&gt;COUNTIFS(D$10:D205,D206,I$10:I205,операции!$F$9)+COUNTIFS(D$10:D205,D206,I$10:I205,операции!$F$11)),1,IF(AND(G206&lt;&gt;ФИО!$Q$8,G206&lt;&gt;"",OR(I206=операции!$F$9,I206=операции!$F$11),COUNTIFS(D$10:D205,D206,I$10:I205,операции!$F$8)+COUNTIFS(D$10:D205,D206,I$10:I205,операции!$F$10)&lt;&gt;COUNTIFS(D$10:D205,D206,I$10:I205,операции!$F$9)+COUNTIFS(D$10:D205,D206,I$10:I205,операции!$F$11)),1,0))))</f>
        <v>0</v>
      </c>
      <c r="N206" s="49"/>
      <c r="O206" s="48"/>
      <c r="P206" s="84">
        <f>SUMIFS(БЮДЖЕТ!$V:$V,БЮДЖЕТ!$P:$P,$D206)-IF($N206=операции!$H$11,$O206,0)</f>
        <v>0</v>
      </c>
      <c r="Q206" s="84">
        <f>IF(OR($I206=операции!$F$8,$I206=операции!$F$10),$L206*$P206,IF(OR($I206=операции!$F$9,$I206=операции!$F$11),-$L206*$P206,0))/1000</f>
        <v>0</v>
      </c>
      <c r="R206" s="49"/>
      <c r="S206" s="40"/>
      <c r="T206" s="48">
        <f t="shared" si="11"/>
        <v>0</v>
      </c>
      <c r="U206" s="36"/>
      <c r="V206" s="19"/>
      <c r="W206" s="39"/>
      <c r="X206" s="41"/>
      <c r="Y206" s="36"/>
      <c r="Z206" s="19"/>
      <c r="AA206" s="39"/>
      <c r="AB206" s="41"/>
      <c r="AC206" s="36"/>
      <c r="AD206" s="19"/>
      <c r="AE206" s="39"/>
      <c r="AF206" s="41"/>
      <c r="AG206" s="36"/>
      <c r="AH206" s="1"/>
    </row>
    <row r="207" spans="1:34" x14ac:dyDescent="0.25">
      <c r="A207" s="1"/>
      <c r="B207" s="1"/>
      <c r="C207" s="5" t="str">
        <f t="shared" si="13"/>
        <v/>
      </c>
      <c r="D207" s="19"/>
      <c r="E207" s="22">
        <f>IF(D207="",0,IF(COUNTIF(БЮДЖЕТ!$P:$P,D207)=1,0,1))</f>
        <v>0</v>
      </c>
      <c r="F207" s="19" t="str">
        <f>IF($D207="","",IF(E207=1,"",INDEX(БЮДЖЕТ!$N:$N,SUMIFS(БЮДЖЕТ!$B:$B,БЮДЖЕТ!$P:$P,$D207))))</f>
        <v/>
      </c>
      <c r="G207" s="19" t="str">
        <f>IF($D207="","",IF(E207=1,"",INDEX(БЮДЖЕТ!$X:$X,SUMIFS(БЮДЖЕТ!$B:$B,БЮДЖЕТ!$P:$P,$D207))))</f>
        <v/>
      </c>
      <c r="H207" s="36"/>
      <c r="I207" s="19"/>
      <c r="J207" s="39"/>
      <c r="K207" s="39" t="str">
        <f>IF(J207="","",IF(J207&lt;БЮДЖЕТ!$F$6,БЮДЖЕТ!$F$6,IF(J207&gt;EOMONTH(БЮДЖЕТ!$F$6,0),EOMONTH(БЮДЖЕТ!$F$6,0),J207)))</f>
        <v/>
      </c>
      <c r="L207" s="30">
        <f>IF(OR($I207=операции!$F$8,$I207=операции!$F$10),SUMIFS(р_дни!$J:$J,р_дни!$F:$F,"&gt;="&amp;K207),IF(OR($I207=операции!$F$9,$I207=операции!$F$11),SUMIFS(р_дни!$J:$J,р_дни!$F:$F,"&gt;"&amp;K207),0))</f>
        <v>0</v>
      </c>
      <c r="M207" s="53">
        <f>IF(AND(G207=ФИО!$Q$8,OR(I207=операции!$F$8,I207=операции!$F$10),COUNTIFS(D$10:D206,D207,I$10:I206,операции!$F$8)+COUNTIFS(D$10:D206,D207,I$10:I206,операции!$F$10)&lt;&gt;COUNTIFS(D$10:D206,D207,I$10:I206,операции!$F$9)+COUNTIFS(D$10:D206,D207,I$10:I206,операции!$F$11)),1,IF(AND(G207=ФИО!$Q$8,OR(I207=операции!$F$9,I207=операции!$F$11),COUNTIFS(D$10:D206,D207,I$10:I206,операции!$F$8)+COUNTIFS(D$10:D206,D207,I$10:I206,операции!$F$10)&lt;&gt;COUNTIFS(D$10:D206,D207,I$10:I206,операции!$F$9)+COUNTIFS(D$10:D206,D207,I$10:I206,операции!$F$11)+1),1,IF(AND(G207&lt;&gt;ФИО!$Q$8,G207&lt;&gt;"",OR(I207=операции!$F$8,I207=операции!$F$10),COUNTIFS(D$10:D206,D207,I$10:I206,операции!$F$8)+COUNTIFS(D$10:D206,D207,I$10:I206,операции!$F$10)+1&lt;&gt;COUNTIFS(D$10:D206,D207,I$10:I206,операции!$F$9)+COUNTIFS(D$10:D206,D207,I$10:I206,операции!$F$11)),1,IF(AND(G207&lt;&gt;ФИО!$Q$8,G207&lt;&gt;"",OR(I207=операции!$F$9,I207=операции!$F$11),COUNTIFS(D$10:D206,D207,I$10:I206,операции!$F$8)+COUNTIFS(D$10:D206,D207,I$10:I206,операции!$F$10)&lt;&gt;COUNTIFS(D$10:D206,D207,I$10:I206,операции!$F$9)+COUNTIFS(D$10:D206,D207,I$10:I206,операции!$F$11)),1,0))))</f>
        <v>0</v>
      </c>
      <c r="N207" s="49"/>
      <c r="O207" s="48"/>
      <c r="P207" s="84">
        <f>SUMIFS(БЮДЖЕТ!$V:$V,БЮДЖЕТ!$P:$P,$D207)-IF($N207=операции!$H$11,$O207,0)</f>
        <v>0</v>
      </c>
      <c r="Q207" s="84">
        <f>IF(OR($I207=операции!$F$8,$I207=операции!$F$10),$L207*$P207,IF(OR($I207=операции!$F$9,$I207=операции!$F$11),-$L207*$P207,0))/1000</f>
        <v>0</v>
      </c>
      <c r="R207" s="49"/>
      <c r="S207" s="40"/>
      <c r="T207" s="48">
        <f t="shared" si="11"/>
        <v>0</v>
      </c>
      <c r="U207" s="36"/>
      <c r="V207" s="19"/>
      <c r="W207" s="39"/>
      <c r="X207" s="41"/>
      <c r="Y207" s="36"/>
      <c r="Z207" s="19"/>
      <c r="AA207" s="39"/>
      <c r="AB207" s="41"/>
      <c r="AC207" s="36"/>
      <c r="AD207" s="19"/>
      <c r="AE207" s="39"/>
      <c r="AF207" s="41"/>
      <c r="AG207" s="36"/>
      <c r="AH207" s="1"/>
    </row>
    <row r="208" spans="1:34" x14ac:dyDescent="0.25">
      <c r="A208" s="1"/>
      <c r="B208" s="1"/>
      <c r="C208" s="5" t="str">
        <f t="shared" si="13"/>
        <v/>
      </c>
      <c r="D208" s="19"/>
      <c r="E208" s="22">
        <f>IF(D208="",0,IF(COUNTIF(БЮДЖЕТ!$P:$P,D208)=1,0,1))</f>
        <v>0</v>
      </c>
      <c r="F208" s="19" t="str">
        <f>IF($D208="","",IF(E208=1,"",INDEX(БЮДЖЕТ!$N:$N,SUMIFS(БЮДЖЕТ!$B:$B,БЮДЖЕТ!$P:$P,$D208))))</f>
        <v/>
      </c>
      <c r="G208" s="19" t="str">
        <f>IF($D208="","",IF(E208=1,"",INDEX(БЮДЖЕТ!$X:$X,SUMIFS(БЮДЖЕТ!$B:$B,БЮДЖЕТ!$P:$P,$D208))))</f>
        <v/>
      </c>
      <c r="H208" s="36"/>
      <c r="I208" s="19"/>
      <c r="J208" s="39"/>
      <c r="K208" s="39" t="str">
        <f>IF(J208="","",IF(J208&lt;БЮДЖЕТ!$F$6,БЮДЖЕТ!$F$6,IF(J208&gt;EOMONTH(БЮДЖЕТ!$F$6,0),EOMONTH(БЮДЖЕТ!$F$6,0),J208)))</f>
        <v/>
      </c>
      <c r="L208" s="30">
        <f>IF(OR($I208=операции!$F$8,$I208=операции!$F$10),SUMIFS(р_дни!$J:$J,р_дни!$F:$F,"&gt;="&amp;K208),IF(OR($I208=операции!$F$9,$I208=операции!$F$11),SUMIFS(р_дни!$J:$J,р_дни!$F:$F,"&gt;"&amp;K208),0))</f>
        <v>0</v>
      </c>
      <c r="M208" s="53">
        <f>IF(AND(G208=ФИО!$Q$8,OR(I208=операции!$F$8,I208=операции!$F$10),COUNTIFS(D$10:D207,D208,I$10:I207,операции!$F$8)+COUNTIFS(D$10:D207,D208,I$10:I207,операции!$F$10)&lt;&gt;COUNTIFS(D$10:D207,D208,I$10:I207,операции!$F$9)+COUNTIFS(D$10:D207,D208,I$10:I207,операции!$F$11)),1,IF(AND(G208=ФИО!$Q$8,OR(I208=операции!$F$9,I208=операции!$F$11),COUNTIFS(D$10:D207,D208,I$10:I207,операции!$F$8)+COUNTIFS(D$10:D207,D208,I$10:I207,операции!$F$10)&lt;&gt;COUNTIFS(D$10:D207,D208,I$10:I207,операции!$F$9)+COUNTIFS(D$10:D207,D208,I$10:I207,операции!$F$11)+1),1,IF(AND(G208&lt;&gt;ФИО!$Q$8,G208&lt;&gt;"",OR(I208=операции!$F$8,I208=операции!$F$10),COUNTIFS(D$10:D207,D208,I$10:I207,операции!$F$8)+COUNTIFS(D$10:D207,D208,I$10:I207,операции!$F$10)+1&lt;&gt;COUNTIFS(D$10:D207,D208,I$10:I207,операции!$F$9)+COUNTIFS(D$10:D207,D208,I$10:I207,операции!$F$11)),1,IF(AND(G208&lt;&gt;ФИО!$Q$8,G208&lt;&gt;"",OR(I208=операции!$F$9,I208=операции!$F$11),COUNTIFS(D$10:D207,D208,I$10:I207,операции!$F$8)+COUNTIFS(D$10:D207,D208,I$10:I207,операции!$F$10)&lt;&gt;COUNTIFS(D$10:D207,D208,I$10:I207,операции!$F$9)+COUNTIFS(D$10:D207,D208,I$10:I207,операции!$F$11)),1,0))))</f>
        <v>0</v>
      </c>
      <c r="N208" s="49"/>
      <c r="O208" s="48"/>
      <c r="P208" s="84">
        <f>SUMIFS(БЮДЖЕТ!$V:$V,БЮДЖЕТ!$P:$P,$D208)-IF($N208=операции!$H$11,$O208,0)</f>
        <v>0</v>
      </c>
      <c r="Q208" s="84">
        <f>IF(OR($I208=операции!$F$8,$I208=операции!$F$10),$L208*$P208,IF(OR($I208=операции!$F$9,$I208=операции!$F$11),-$L208*$P208,0))/1000</f>
        <v>0</v>
      </c>
      <c r="R208" s="49"/>
      <c r="S208" s="40"/>
      <c r="T208" s="48">
        <f t="shared" si="11"/>
        <v>0</v>
      </c>
      <c r="U208" s="36"/>
      <c r="V208" s="19"/>
      <c r="W208" s="39"/>
      <c r="X208" s="41"/>
      <c r="Y208" s="36"/>
      <c r="Z208" s="19"/>
      <c r="AA208" s="39"/>
      <c r="AB208" s="41"/>
      <c r="AC208" s="36"/>
      <c r="AD208" s="19"/>
      <c r="AE208" s="39"/>
      <c r="AF208" s="41"/>
      <c r="AG208" s="36"/>
      <c r="AH208" s="1"/>
    </row>
    <row r="209" spans="1:34" x14ac:dyDescent="0.25">
      <c r="A209" s="1"/>
      <c r="B209" s="1"/>
      <c r="C209" s="5" t="str">
        <f t="shared" si="13"/>
        <v/>
      </c>
      <c r="D209" s="19"/>
      <c r="E209" s="22">
        <f>IF(D209="",0,IF(COUNTIF(БЮДЖЕТ!$P:$P,D209)=1,0,1))</f>
        <v>0</v>
      </c>
      <c r="F209" s="19" t="str">
        <f>IF($D209="","",IF(E209=1,"",INDEX(БЮДЖЕТ!$N:$N,SUMIFS(БЮДЖЕТ!$B:$B,БЮДЖЕТ!$P:$P,$D209))))</f>
        <v/>
      </c>
      <c r="G209" s="19" t="str">
        <f>IF($D209="","",IF(E209=1,"",INDEX(БЮДЖЕТ!$X:$X,SUMIFS(БЮДЖЕТ!$B:$B,БЮДЖЕТ!$P:$P,$D209))))</f>
        <v/>
      </c>
      <c r="H209" s="36"/>
      <c r="I209" s="19"/>
      <c r="J209" s="39"/>
      <c r="K209" s="39" t="str">
        <f>IF(J209="","",IF(J209&lt;БЮДЖЕТ!$F$6,БЮДЖЕТ!$F$6,IF(J209&gt;EOMONTH(БЮДЖЕТ!$F$6,0),EOMONTH(БЮДЖЕТ!$F$6,0),J209)))</f>
        <v/>
      </c>
      <c r="L209" s="30">
        <f>IF(OR($I209=операции!$F$8,$I209=операции!$F$10),SUMIFS(р_дни!$J:$J,р_дни!$F:$F,"&gt;="&amp;K209),IF(OR($I209=операции!$F$9,$I209=операции!$F$11),SUMIFS(р_дни!$J:$J,р_дни!$F:$F,"&gt;"&amp;K209),0))</f>
        <v>0</v>
      </c>
      <c r="M209" s="53">
        <f>IF(AND(G209=ФИО!$Q$8,OR(I209=операции!$F$8,I209=операции!$F$10),COUNTIFS(D$10:D208,D209,I$10:I208,операции!$F$8)+COUNTIFS(D$10:D208,D209,I$10:I208,операции!$F$10)&lt;&gt;COUNTIFS(D$10:D208,D209,I$10:I208,операции!$F$9)+COUNTIFS(D$10:D208,D209,I$10:I208,операции!$F$11)),1,IF(AND(G209=ФИО!$Q$8,OR(I209=операции!$F$9,I209=операции!$F$11),COUNTIFS(D$10:D208,D209,I$10:I208,операции!$F$8)+COUNTIFS(D$10:D208,D209,I$10:I208,операции!$F$10)&lt;&gt;COUNTIFS(D$10:D208,D209,I$10:I208,операции!$F$9)+COUNTIFS(D$10:D208,D209,I$10:I208,операции!$F$11)+1),1,IF(AND(G209&lt;&gt;ФИО!$Q$8,G209&lt;&gt;"",OR(I209=операции!$F$8,I209=операции!$F$10),COUNTIFS(D$10:D208,D209,I$10:I208,операции!$F$8)+COUNTIFS(D$10:D208,D209,I$10:I208,операции!$F$10)+1&lt;&gt;COUNTIFS(D$10:D208,D209,I$10:I208,операции!$F$9)+COUNTIFS(D$10:D208,D209,I$10:I208,операции!$F$11)),1,IF(AND(G209&lt;&gt;ФИО!$Q$8,G209&lt;&gt;"",OR(I209=операции!$F$9,I209=операции!$F$11),COUNTIFS(D$10:D208,D209,I$10:I208,операции!$F$8)+COUNTIFS(D$10:D208,D209,I$10:I208,операции!$F$10)&lt;&gt;COUNTIFS(D$10:D208,D209,I$10:I208,операции!$F$9)+COUNTIFS(D$10:D208,D209,I$10:I208,операции!$F$11)),1,0))))</f>
        <v>0</v>
      </c>
      <c r="N209" s="49"/>
      <c r="O209" s="48"/>
      <c r="P209" s="84">
        <f>SUMIFS(БЮДЖЕТ!$V:$V,БЮДЖЕТ!$P:$P,$D209)-IF($N209=операции!$H$11,$O209,0)</f>
        <v>0</v>
      </c>
      <c r="Q209" s="84">
        <f>IF(OR($I209=операции!$F$8,$I209=операции!$F$10),$L209*$P209,IF(OR($I209=операции!$F$9,$I209=операции!$F$11),-$L209*$P209,0))/1000</f>
        <v>0</v>
      </c>
      <c r="R209" s="49"/>
      <c r="S209" s="40"/>
      <c r="T209" s="48">
        <f t="shared" si="11"/>
        <v>0</v>
      </c>
      <c r="U209" s="36"/>
      <c r="V209" s="19"/>
      <c r="W209" s="39"/>
      <c r="X209" s="41"/>
      <c r="Y209" s="36"/>
      <c r="Z209" s="19"/>
      <c r="AA209" s="39"/>
      <c r="AB209" s="41"/>
      <c r="AC209" s="36"/>
      <c r="AD209" s="19"/>
      <c r="AE209" s="39"/>
      <c r="AF209" s="41"/>
      <c r="AG209" s="36"/>
      <c r="AH209" s="1"/>
    </row>
    <row r="210" spans="1:34" x14ac:dyDescent="0.25">
      <c r="A210" s="1"/>
      <c r="B210" s="1"/>
      <c r="C210" s="5" t="str">
        <f t="shared" si="13"/>
        <v/>
      </c>
      <c r="D210" s="19"/>
      <c r="E210" s="22">
        <f>IF(D210="",0,IF(COUNTIF(БЮДЖЕТ!$P:$P,D210)=1,0,1))</f>
        <v>0</v>
      </c>
      <c r="F210" s="19" t="str">
        <f>IF($D210="","",IF(E210=1,"",INDEX(БЮДЖЕТ!$N:$N,SUMIFS(БЮДЖЕТ!$B:$B,БЮДЖЕТ!$P:$P,$D210))))</f>
        <v/>
      </c>
      <c r="G210" s="19" t="str">
        <f>IF($D210="","",IF(E210=1,"",INDEX(БЮДЖЕТ!$X:$X,SUMIFS(БЮДЖЕТ!$B:$B,БЮДЖЕТ!$P:$P,$D210))))</f>
        <v/>
      </c>
      <c r="H210" s="36"/>
      <c r="I210" s="19"/>
      <c r="J210" s="39"/>
      <c r="K210" s="39" t="str">
        <f>IF(J210="","",IF(J210&lt;БЮДЖЕТ!$F$6,БЮДЖЕТ!$F$6,IF(J210&gt;EOMONTH(БЮДЖЕТ!$F$6,0),EOMONTH(БЮДЖЕТ!$F$6,0),J210)))</f>
        <v/>
      </c>
      <c r="L210" s="30">
        <f>IF(OR($I210=операции!$F$8,$I210=операции!$F$10),SUMIFS(р_дни!$J:$J,р_дни!$F:$F,"&gt;="&amp;K210),IF(OR($I210=операции!$F$9,$I210=операции!$F$11),SUMIFS(р_дни!$J:$J,р_дни!$F:$F,"&gt;"&amp;K210),0))</f>
        <v>0</v>
      </c>
      <c r="M210" s="53">
        <f>IF(AND(G210=ФИО!$Q$8,OR(I210=операции!$F$8,I210=операции!$F$10),COUNTIFS(D$10:D209,D210,I$10:I209,операции!$F$8)+COUNTIFS(D$10:D209,D210,I$10:I209,операции!$F$10)&lt;&gt;COUNTIFS(D$10:D209,D210,I$10:I209,операции!$F$9)+COUNTIFS(D$10:D209,D210,I$10:I209,операции!$F$11)),1,IF(AND(G210=ФИО!$Q$8,OR(I210=операции!$F$9,I210=операции!$F$11),COUNTIFS(D$10:D209,D210,I$10:I209,операции!$F$8)+COUNTIFS(D$10:D209,D210,I$10:I209,операции!$F$10)&lt;&gt;COUNTIFS(D$10:D209,D210,I$10:I209,операции!$F$9)+COUNTIFS(D$10:D209,D210,I$10:I209,операции!$F$11)+1),1,IF(AND(G210&lt;&gt;ФИО!$Q$8,G210&lt;&gt;"",OR(I210=операции!$F$8,I210=операции!$F$10),COUNTIFS(D$10:D209,D210,I$10:I209,операции!$F$8)+COUNTIFS(D$10:D209,D210,I$10:I209,операции!$F$10)+1&lt;&gt;COUNTIFS(D$10:D209,D210,I$10:I209,операции!$F$9)+COUNTIFS(D$10:D209,D210,I$10:I209,операции!$F$11)),1,IF(AND(G210&lt;&gt;ФИО!$Q$8,G210&lt;&gt;"",OR(I210=операции!$F$9,I210=операции!$F$11),COUNTIFS(D$10:D209,D210,I$10:I209,операции!$F$8)+COUNTIFS(D$10:D209,D210,I$10:I209,операции!$F$10)&lt;&gt;COUNTIFS(D$10:D209,D210,I$10:I209,операции!$F$9)+COUNTIFS(D$10:D209,D210,I$10:I209,операции!$F$11)),1,0))))</f>
        <v>0</v>
      </c>
      <c r="N210" s="49"/>
      <c r="O210" s="48"/>
      <c r="P210" s="84">
        <f>SUMIFS(БЮДЖЕТ!$V:$V,БЮДЖЕТ!$P:$P,$D210)-IF($N210=операции!$H$11,$O210,0)</f>
        <v>0</v>
      </c>
      <c r="Q210" s="84">
        <f>IF(OR($I210=операции!$F$8,$I210=операции!$F$10),$L210*$P210,IF(OR($I210=операции!$F$9,$I210=операции!$F$11),-$L210*$P210,0))/1000</f>
        <v>0</v>
      </c>
      <c r="R210" s="49"/>
      <c r="S210" s="40"/>
      <c r="T210" s="48">
        <f t="shared" si="11"/>
        <v>0</v>
      </c>
      <c r="U210" s="36"/>
      <c r="V210" s="19"/>
      <c r="W210" s="39"/>
      <c r="X210" s="41"/>
      <c r="Y210" s="36"/>
      <c r="Z210" s="19"/>
      <c r="AA210" s="39"/>
      <c r="AB210" s="41"/>
      <c r="AC210" s="36"/>
      <c r="AD210" s="19"/>
      <c r="AE210" s="39"/>
      <c r="AF210" s="41"/>
      <c r="AG210" s="36"/>
      <c r="AH210" s="1"/>
    </row>
    <row r="211" spans="1:34" x14ac:dyDescent="0.25">
      <c r="A211" s="1"/>
      <c r="B211" s="1"/>
      <c r="C211" s="5" t="str">
        <f t="shared" si="13"/>
        <v/>
      </c>
      <c r="D211" s="19"/>
      <c r="E211" s="22">
        <f>IF(D211="",0,IF(COUNTIF(БЮДЖЕТ!$P:$P,D211)=1,0,1))</f>
        <v>0</v>
      </c>
      <c r="F211" s="19" t="str">
        <f>IF($D211="","",IF(E211=1,"",INDEX(БЮДЖЕТ!$N:$N,SUMIFS(БЮДЖЕТ!$B:$B,БЮДЖЕТ!$P:$P,$D211))))</f>
        <v/>
      </c>
      <c r="G211" s="19" t="str">
        <f>IF($D211="","",IF(E211=1,"",INDEX(БЮДЖЕТ!$X:$X,SUMIFS(БЮДЖЕТ!$B:$B,БЮДЖЕТ!$P:$P,$D211))))</f>
        <v/>
      </c>
      <c r="H211" s="36"/>
      <c r="I211" s="19"/>
      <c r="J211" s="39"/>
      <c r="K211" s="39" t="str">
        <f>IF(J211="","",IF(J211&lt;БЮДЖЕТ!$F$6,БЮДЖЕТ!$F$6,IF(J211&gt;EOMONTH(БЮДЖЕТ!$F$6,0),EOMONTH(БЮДЖЕТ!$F$6,0),J211)))</f>
        <v/>
      </c>
      <c r="L211" s="30">
        <f>IF(OR($I211=операции!$F$8,$I211=операции!$F$10),SUMIFS(р_дни!$J:$J,р_дни!$F:$F,"&gt;="&amp;K211),IF(OR($I211=операции!$F$9,$I211=операции!$F$11),SUMIFS(р_дни!$J:$J,р_дни!$F:$F,"&gt;"&amp;K211),0))</f>
        <v>0</v>
      </c>
      <c r="M211" s="53">
        <f>IF(AND(G211=ФИО!$Q$8,OR(I211=операции!$F$8,I211=операции!$F$10),COUNTIFS(D$10:D210,D211,I$10:I210,операции!$F$8)+COUNTIFS(D$10:D210,D211,I$10:I210,операции!$F$10)&lt;&gt;COUNTIFS(D$10:D210,D211,I$10:I210,операции!$F$9)+COUNTIFS(D$10:D210,D211,I$10:I210,операции!$F$11)),1,IF(AND(G211=ФИО!$Q$8,OR(I211=операции!$F$9,I211=операции!$F$11),COUNTIFS(D$10:D210,D211,I$10:I210,операции!$F$8)+COUNTIFS(D$10:D210,D211,I$10:I210,операции!$F$10)&lt;&gt;COUNTIFS(D$10:D210,D211,I$10:I210,операции!$F$9)+COUNTIFS(D$10:D210,D211,I$10:I210,операции!$F$11)+1),1,IF(AND(G211&lt;&gt;ФИО!$Q$8,G211&lt;&gt;"",OR(I211=операции!$F$8,I211=операции!$F$10),COUNTIFS(D$10:D210,D211,I$10:I210,операции!$F$8)+COUNTIFS(D$10:D210,D211,I$10:I210,операции!$F$10)+1&lt;&gt;COUNTIFS(D$10:D210,D211,I$10:I210,операции!$F$9)+COUNTIFS(D$10:D210,D211,I$10:I210,операции!$F$11)),1,IF(AND(G211&lt;&gt;ФИО!$Q$8,G211&lt;&gt;"",OR(I211=операции!$F$9,I211=операции!$F$11),COUNTIFS(D$10:D210,D211,I$10:I210,операции!$F$8)+COUNTIFS(D$10:D210,D211,I$10:I210,операции!$F$10)&lt;&gt;COUNTIFS(D$10:D210,D211,I$10:I210,операции!$F$9)+COUNTIFS(D$10:D210,D211,I$10:I210,операции!$F$11)),1,0))))</f>
        <v>0</v>
      </c>
      <c r="N211" s="49"/>
      <c r="O211" s="48"/>
      <c r="P211" s="84">
        <f>SUMIFS(БЮДЖЕТ!$V:$V,БЮДЖЕТ!$P:$P,$D211)-IF($N211=операции!$H$11,$O211,0)</f>
        <v>0</v>
      </c>
      <c r="Q211" s="84">
        <f>IF(OR($I211=операции!$F$8,$I211=операции!$F$10),$L211*$P211,IF(OR($I211=операции!$F$9,$I211=операции!$F$11),-$L211*$P211,0))/1000</f>
        <v>0</v>
      </c>
      <c r="R211" s="49"/>
      <c r="S211" s="40"/>
      <c r="T211" s="48">
        <f t="shared" si="11"/>
        <v>0</v>
      </c>
      <c r="U211" s="36"/>
      <c r="V211" s="19"/>
      <c r="W211" s="39"/>
      <c r="X211" s="41"/>
      <c r="Y211" s="36"/>
      <c r="Z211" s="19"/>
      <c r="AA211" s="39"/>
      <c r="AB211" s="41"/>
      <c r="AC211" s="36"/>
      <c r="AD211" s="19"/>
      <c r="AE211" s="39"/>
      <c r="AF211" s="41"/>
      <c r="AG211" s="36"/>
      <c r="AH211" s="1"/>
    </row>
    <row r="212" spans="1:34" x14ac:dyDescent="0.25">
      <c r="A212" s="1"/>
      <c r="B212" s="1"/>
      <c r="C212" s="5" t="str">
        <f t="shared" si="13"/>
        <v/>
      </c>
      <c r="D212" s="19"/>
      <c r="E212" s="22">
        <f>IF(D212="",0,IF(COUNTIF(БЮДЖЕТ!$P:$P,D212)=1,0,1))</f>
        <v>0</v>
      </c>
      <c r="F212" s="19" t="str">
        <f>IF($D212="","",IF(E212=1,"",INDEX(БЮДЖЕТ!$N:$N,SUMIFS(БЮДЖЕТ!$B:$B,БЮДЖЕТ!$P:$P,$D212))))</f>
        <v/>
      </c>
      <c r="G212" s="19" t="str">
        <f>IF($D212="","",IF(E212=1,"",INDEX(БЮДЖЕТ!$X:$X,SUMIFS(БЮДЖЕТ!$B:$B,БЮДЖЕТ!$P:$P,$D212))))</f>
        <v/>
      </c>
      <c r="H212" s="36"/>
      <c r="I212" s="19"/>
      <c r="J212" s="39"/>
      <c r="K212" s="39" t="str">
        <f>IF(J212="","",IF(J212&lt;БЮДЖЕТ!$F$6,БЮДЖЕТ!$F$6,IF(J212&gt;EOMONTH(БЮДЖЕТ!$F$6,0),EOMONTH(БЮДЖЕТ!$F$6,0),J212)))</f>
        <v/>
      </c>
      <c r="L212" s="30">
        <f>IF(OR($I212=операции!$F$8,$I212=операции!$F$10),SUMIFS(р_дни!$J:$J,р_дни!$F:$F,"&gt;="&amp;K212),IF(OR($I212=операции!$F$9,$I212=операции!$F$11),SUMIFS(р_дни!$J:$J,р_дни!$F:$F,"&gt;"&amp;K212),0))</f>
        <v>0</v>
      </c>
      <c r="M212" s="53">
        <f>IF(AND(G212=ФИО!$Q$8,OR(I212=операции!$F$8,I212=операции!$F$10),COUNTIFS(D$10:D211,D212,I$10:I211,операции!$F$8)+COUNTIFS(D$10:D211,D212,I$10:I211,операции!$F$10)&lt;&gt;COUNTIFS(D$10:D211,D212,I$10:I211,операции!$F$9)+COUNTIFS(D$10:D211,D212,I$10:I211,операции!$F$11)),1,IF(AND(G212=ФИО!$Q$8,OR(I212=операции!$F$9,I212=операции!$F$11),COUNTIFS(D$10:D211,D212,I$10:I211,операции!$F$8)+COUNTIFS(D$10:D211,D212,I$10:I211,операции!$F$10)&lt;&gt;COUNTIFS(D$10:D211,D212,I$10:I211,операции!$F$9)+COUNTIFS(D$10:D211,D212,I$10:I211,операции!$F$11)+1),1,IF(AND(G212&lt;&gt;ФИО!$Q$8,G212&lt;&gt;"",OR(I212=операции!$F$8,I212=операции!$F$10),COUNTIFS(D$10:D211,D212,I$10:I211,операции!$F$8)+COUNTIFS(D$10:D211,D212,I$10:I211,операции!$F$10)+1&lt;&gt;COUNTIFS(D$10:D211,D212,I$10:I211,операции!$F$9)+COUNTIFS(D$10:D211,D212,I$10:I211,операции!$F$11)),1,IF(AND(G212&lt;&gt;ФИО!$Q$8,G212&lt;&gt;"",OR(I212=операции!$F$9,I212=операции!$F$11),COUNTIFS(D$10:D211,D212,I$10:I211,операции!$F$8)+COUNTIFS(D$10:D211,D212,I$10:I211,операции!$F$10)&lt;&gt;COUNTIFS(D$10:D211,D212,I$10:I211,операции!$F$9)+COUNTIFS(D$10:D211,D212,I$10:I211,операции!$F$11)),1,0))))</f>
        <v>0</v>
      </c>
      <c r="N212" s="49"/>
      <c r="O212" s="48"/>
      <c r="P212" s="84">
        <f>SUMIFS(БЮДЖЕТ!$V:$V,БЮДЖЕТ!$P:$P,$D212)-IF($N212=операции!$H$11,$O212,0)</f>
        <v>0</v>
      </c>
      <c r="Q212" s="84">
        <f>IF(OR($I212=операции!$F$8,$I212=операции!$F$10),$L212*$P212,IF(OR($I212=операции!$F$9,$I212=операции!$F$11),-$L212*$P212,0))/1000</f>
        <v>0</v>
      </c>
      <c r="R212" s="49"/>
      <c r="S212" s="40"/>
      <c r="T212" s="48">
        <f t="shared" si="11"/>
        <v>0</v>
      </c>
      <c r="U212" s="36"/>
      <c r="V212" s="19"/>
      <c r="W212" s="39"/>
      <c r="X212" s="41"/>
      <c r="Y212" s="36"/>
      <c r="Z212" s="19"/>
      <c r="AA212" s="39"/>
      <c r="AB212" s="41"/>
      <c r="AC212" s="36"/>
      <c r="AD212" s="19"/>
      <c r="AE212" s="39"/>
      <c r="AF212" s="41"/>
      <c r="AG212" s="36"/>
      <c r="AH212" s="1"/>
    </row>
    <row r="213" spans="1:34" x14ac:dyDescent="0.25">
      <c r="A213" s="1"/>
      <c r="B213" s="1"/>
      <c r="C213" s="5" t="str">
        <f t="shared" si="13"/>
        <v/>
      </c>
      <c r="D213" s="19"/>
      <c r="E213" s="22">
        <f>IF(D213="",0,IF(COUNTIF(БЮДЖЕТ!$P:$P,D213)=1,0,1))</f>
        <v>0</v>
      </c>
      <c r="F213" s="19" t="str">
        <f>IF($D213="","",IF(E213=1,"",INDEX(БЮДЖЕТ!$N:$N,SUMIFS(БЮДЖЕТ!$B:$B,БЮДЖЕТ!$P:$P,$D213))))</f>
        <v/>
      </c>
      <c r="G213" s="19" t="str">
        <f>IF($D213="","",IF(E213=1,"",INDEX(БЮДЖЕТ!$X:$X,SUMIFS(БЮДЖЕТ!$B:$B,БЮДЖЕТ!$P:$P,$D213))))</f>
        <v/>
      </c>
      <c r="H213" s="36"/>
      <c r="I213" s="19"/>
      <c r="J213" s="39"/>
      <c r="K213" s="39" t="str">
        <f>IF(J213="","",IF(J213&lt;БЮДЖЕТ!$F$6,БЮДЖЕТ!$F$6,IF(J213&gt;EOMONTH(БЮДЖЕТ!$F$6,0),EOMONTH(БЮДЖЕТ!$F$6,0),J213)))</f>
        <v/>
      </c>
      <c r="L213" s="30">
        <f>IF(OR($I213=операции!$F$8,$I213=операции!$F$10),SUMIFS(р_дни!$J:$J,р_дни!$F:$F,"&gt;="&amp;K213),IF(OR($I213=операции!$F$9,$I213=операции!$F$11),SUMIFS(р_дни!$J:$J,р_дни!$F:$F,"&gt;"&amp;K213),0))</f>
        <v>0</v>
      </c>
      <c r="M213" s="53">
        <f>IF(AND(G213=ФИО!$Q$8,OR(I213=операции!$F$8,I213=операции!$F$10),COUNTIFS(D$10:D212,D213,I$10:I212,операции!$F$8)+COUNTIFS(D$10:D212,D213,I$10:I212,операции!$F$10)&lt;&gt;COUNTIFS(D$10:D212,D213,I$10:I212,операции!$F$9)+COUNTIFS(D$10:D212,D213,I$10:I212,операции!$F$11)),1,IF(AND(G213=ФИО!$Q$8,OR(I213=операции!$F$9,I213=операции!$F$11),COUNTIFS(D$10:D212,D213,I$10:I212,операции!$F$8)+COUNTIFS(D$10:D212,D213,I$10:I212,операции!$F$10)&lt;&gt;COUNTIFS(D$10:D212,D213,I$10:I212,операции!$F$9)+COUNTIFS(D$10:D212,D213,I$10:I212,операции!$F$11)+1),1,IF(AND(G213&lt;&gt;ФИО!$Q$8,G213&lt;&gt;"",OR(I213=операции!$F$8,I213=операции!$F$10),COUNTIFS(D$10:D212,D213,I$10:I212,операции!$F$8)+COUNTIFS(D$10:D212,D213,I$10:I212,операции!$F$10)+1&lt;&gt;COUNTIFS(D$10:D212,D213,I$10:I212,операции!$F$9)+COUNTIFS(D$10:D212,D213,I$10:I212,операции!$F$11)),1,IF(AND(G213&lt;&gt;ФИО!$Q$8,G213&lt;&gt;"",OR(I213=операции!$F$9,I213=операции!$F$11),COUNTIFS(D$10:D212,D213,I$10:I212,операции!$F$8)+COUNTIFS(D$10:D212,D213,I$10:I212,операции!$F$10)&lt;&gt;COUNTIFS(D$10:D212,D213,I$10:I212,операции!$F$9)+COUNTIFS(D$10:D212,D213,I$10:I212,операции!$F$11)),1,0))))</f>
        <v>0</v>
      </c>
      <c r="N213" s="49"/>
      <c r="O213" s="48"/>
      <c r="P213" s="84">
        <f>SUMIFS(БЮДЖЕТ!$V:$V,БЮДЖЕТ!$P:$P,$D213)-IF($N213=операции!$H$11,$O213,0)</f>
        <v>0</v>
      </c>
      <c r="Q213" s="84">
        <f>IF(OR($I213=операции!$F$8,$I213=операции!$F$10),$L213*$P213,IF(OR($I213=операции!$F$9,$I213=операции!$F$11),-$L213*$P213,0))/1000</f>
        <v>0</v>
      </c>
      <c r="R213" s="49"/>
      <c r="S213" s="40"/>
      <c r="T213" s="48">
        <f t="shared" si="11"/>
        <v>0</v>
      </c>
      <c r="U213" s="36"/>
      <c r="V213" s="19"/>
      <c r="W213" s="39"/>
      <c r="X213" s="41"/>
      <c r="Y213" s="36"/>
      <c r="Z213" s="19"/>
      <c r="AA213" s="39"/>
      <c r="AB213" s="41"/>
      <c r="AC213" s="36"/>
      <c r="AD213" s="19"/>
      <c r="AE213" s="39"/>
      <c r="AF213" s="41"/>
      <c r="AG213" s="36"/>
      <c r="AH213" s="1"/>
    </row>
    <row r="214" spans="1:34" x14ac:dyDescent="0.25">
      <c r="A214" s="1"/>
      <c r="B214" s="1"/>
      <c r="C214" s="5" t="str">
        <f t="shared" si="13"/>
        <v/>
      </c>
      <c r="D214" s="19"/>
      <c r="E214" s="22">
        <f>IF(D214="",0,IF(COUNTIF(БЮДЖЕТ!$P:$P,D214)=1,0,1))</f>
        <v>0</v>
      </c>
      <c r="F214" s="19" t="str">
        <f>IF($D214="","",IF(E214=1,"",INDEX(БЮДЖЕТ!$N:$N,SUMIFS(БЮДЖЕТ!$B:$B,БЮДЖЕТ!$P:$P,$D214))))</f>
        <v/>
      </c>
      <c r="G214" s="19" t="str">
        <f>IF($D214="","",IF(E214=1,"",INDEX(БЮДЖЕТ!$X:$X,SUMIFS(БЮДЖЕТ!$B:$B,БЮДЖЕТ!$P:$P,$D214))))</f>
        <v/>
      </c>
      <c r="H214" s="36"/>
      <c r="I214" s="19"/>
      <c r="J214" s="39"/>
      <c r="K214" s="39" t="str">
        <f>IF(J214="","",IF(J214&lt;БЮДЖЕТ!$F$6,БЮДЖЕТ!$F$6,IF(J214&gt;EOMONTH(БЮДЖЕТ!$F$6,0),EOMONTH(БЮДЖЕТ!$F$6,0),J214)))</f>
        <v/>
      </c>
      <c r="L214" s="30">
        <f>IF(OR($I214=операции!$F$8,$I214=операции!$F$10),SUMIFS(р_дни!$J:$J,р_дни!$F:$F,"&gt;="&amp;K214),IF(OR($I214=операции!$F$9,$I214=операции!$F$11),SUMIFS(р_дни!$J:$J,р_дни!$F:$F,"&gt;"&amp;K214),0))</f>
        <v>0</v>
      </c>
      <c r="M214" s="53">
        <f>IF(AND(G214=ФИО!$Q$8,OR(I214=операции!$F$8,I214=операции!$F$10),COUNTIFS(D$10:D213,D214,I$10:I213,операции!$F$8)+COUNTIFS(D$10:D213,D214,I$10:I213,операции!$F$10)&lt;&gt;COUNTIFS(D$10:D213,D214,I$10:I213,операции!$F$9)+COUNTIFS(D$10:D213,D214,I$10:I213,операции!$F$11)),1,IF(AND(G214=ФИО!$Q$8,OR(I214=операции!$F$9,I214=операции!$F$11),COUNTIFS(D$10:D213,D214,I$10:I213,операции!$F$8)+COUNTIFS(D$10:D213,D214,I$10:I213,операции!$F$10)&lt;&gt;COUNTIFS(D$10:D213,D214,I$10:I213,операции!$F$9)+COUNTIFS(D$10:D213,D214,I$10:I213,операции!$F$11)+1),1,IF(AND(G214&lt;&gt;ФИО!$Q$8,G214&lt;&gt;"",OR(I214=операции!$F$8,I214=операции!$F$10),COUNTIFS(D$10:D213,D214,I$10:I213,операции!$F$8)+COUNTIFS(D$10:D213,D214,I$10:I213,операции!$F$10)+1&lt;&gt;COUNTIFS(D$10:D213,D214,I$10:I213,операции!$F$9)+COUNTIFS(D$10:D213,D214,I$10:I213,операции!$F$11)),1,IF(AND(G214&lt;&gt;ФИО!$Q$8,G214&lt;&gt;"",OR(I214=операции!$F$9,I214=операции!$F$11),COUNTIFS(D$10:D213,D214,I$10:I213,операции!$F$8)+COUNTIFS(D$10:D213,D214,I$10:I213,операции!$F$10)&lt;&gt;COUNTIFS(D$10:D213,D214,I$10:I213,операции!$F$9)+COUNTIFS(D$10:D213,D214,I$10:I213,операции!$F$11)),1,0))))</f>
        <v>0</v>
      </c>
      <c r="N214" s="49"/>
      <c r="O214" s="48"/>
      <c r="P214" s="84">
        <f>SUMIFS(БЮДЖЕТ!$V:$V,БЮДЖЕТ!$P:$P,$D214)-IF($N214=операции!$H$11,$O214,0)</f>
        <v>0</v>
      </c>
      <c r="Q214" s="84">
        <f>IF(OR($I214=операции!$F$8,$I214=операции!$F$10),$L214*$P214,IF(OR($I214=операции!$F$9,$I214=операции!$F$11),-$L214*$P214,0))/1000</f>
        <v>0</v>
      </c>
      <c r="R214" s="49"/>
      <c r="S214" s="40"/>
      <c r="T214" s="48">
        <f t="shared" si="11"/>
        <v>0</v>
      </c>
      <c r="U214" s="36"/>
      <c r="V214" s="19"/>
      <c r="W214" s="39"/>
      <c r="X214" s="41"/>
      <c r="Y214" s="36"/>
      <c r="Z214" s="19"/>
      <c r="AA214" s="39"/>
      <c r="AB214" s="41"/>
      <c r="AC214" s="36"/>
      <c r="AD214" s="19"/>
      <c r="AE214" s="39"/>
      <c r="AF214" s="41"/>
      <c r="AG214" s="36"/>
      <c r="AH214" s="1"/>
    </row>
    <row r="215" spans="1:34" x14ac:dyDescent="0.25">
      <c r="A215" s="1"/>
      <c r="B215" s="1"/>
      <c r="C215" s="5" t="str">
        <f t="shared" si="13"/>
        <v/>
      </c>
      <c r="D215" s="19"/>
      <c r="E215" s="22">
        <f>IF(D215="",0,IF(COUNTIF(БЮДЖЕТ!$P:$P,D215)=1,0,1))</f>
        <v>0</v>
      </c>
      <c r="F215" s="19" t="str">
        <f>IF($D215="","",IF(E215=1,"",INDEX(БЮДЖЕТ!$N:$N,SUMIFS(БЮДЖЕТ!$B:$B,БЮДЖЕТ!$P:$P,$D215))))</f>
        <v/>
      </c>
      <c r="G215" s="19" t="str">
        <f>IF($D215="","",IF(E215=1,"",INDEX(БЮДЖЕТ!$X:$X,SUMIFS(БЮДЖЕТ!$B:$B,БЮДЖЕТ!$P:$P,$D215))))</f>
        <v/>
      </c>
      <c r="H215" s="36"/>
      <c r="I215" s="19"/>
      <c r="J215" s="39"/>
      <c r="K215" s="39" t="str">
        <f>IF(J215="","",IF(J215&lt;БЮДЖЕТ!$F$6,БЮДЖЕТ!$F$6,IF(J215&gt;EOMONTH(БЮДЖЕТ!$F$6,0),EOMONTH(БЮДЖЕТ!$F$6,0),J215)))</f>
        <v/>
      </c>
      <c r="L215" s="30">
        <f>IF(OR($I215=операции!$F$8,$I215=операции!$F$10),SUMIFS(р_дни!$J:$J,р_дни!$F:$F,"&gt;="&amp;K215),IF(OR($I215=операции!$F$9,$I215=операции!$F$11),SUMIFS(р_дни!$J:$J,р_дни!$F:$F,"&gt;"&amp;K215),0))</f>
        <v>0</v>
      </c>
      <c r="M215" s="53">
        <f>IF(AND(G215=ФИО!$Q$8,OR(I215=операции!$F$8,I215=операции!$F$10),COUNTIFS(D$10:D214,D215,I$10:I214,операции!$F$8)+COUNTIFS(D$10:D214,D215,I$10:I214,операции!$F$10)&lt;&gt;COUNTIFS(D$10:D214,D215,I$10:I214,операции!$F$9)+COUNTIFS(D$10:D214,D215,I$10:I214,операции!$F$11)),1,IF(AND(G215=ФИО!$Q$8,OR(I215=операции!$F$9,I215=операции!$F$11),COUNTIFS(D$10:D214,D215,I$10:I214,операции!$F$8)+COUNTIFS(D$10:D214,D215,I$10:I214,операции!$F$10)&lt;&gt;COUNTIFS(D$10:D214,D215,I$10:I214,операции!$F$9)+COUNTIFS(D$10:D214,D215,I$10:I214,операции!$F$11)+1),1,IF(AND(G215&lt;&gt;ФИО!$Q$8,G215&lt;&gt;"",OR(I215=операции!$F$8,I215=операции!$F$10),COUNTIFS(D$10:D214,D215,I$10:I214,операции!$F$8)+COUNTIFS(D$10:D214,D215,I$10:I214,операции!$F$10)+1&lt;&gt;COUNTIFS(D$10:D214,D215,I$10:I214,операции!$F$9)+COUNTIFS(D$10:D214,D215,I$10:I214,операции!$F$11)),1,IF(AND(G215&lt;&gt;ФИО!$Q$8,G215&lt;&gt;"",OR(I215=операции!$F$9,I215=операции!$F$11),COUNTIFS(D$10:D214,D215,I$10:I214,операции!$F$8)+COUNTIFS(D$10:D214,D215,I$10:I214,операции!$F$10)&lt;&gt;COUNTIFS(D$10:D214,D215,I$10:I214,операции!$F$9)+COUNTIFS(D$10:D214,D215,I$10:I214,операции!$F$11)),1,0))))</f>
        <v>0</v>
      </c>
      <c r="N215" s="49"/>
      <c r="O215" s="48"/>
      <c r="P215" s="84">
        <f>SUMIFS(БЮДЖЕТ!$V:$V,БЮДЖЕТ!$P:$P,$D215)-IF($N215=операции!$H$11,$O215,0)</f>
        <v>0</v>
      </c>
      <c r="Q215" s="84">
        <f>IF(OR($I215=операции!$F$8,$I215=операции!$F$10),$L215*$P215,IF(OR($I215=операции!$F$9,$I215=операции!$F$11),-$L215*$P215,0))/1000</f>
        <v>0</v>
      </c>
      <c r="R215" s="49"/>
      <c r="S215" s="40"/>
      <c r="T215" s="48">
        <f t="shared" si="11"/>
        <v>0</v>
      </c>
      <c r="U215" s="36"/>
      <c r="V215" s="19"/>
      <c r="W215" s="39"/>
      <c r="X215" s="41"/>
      <c r="Y215" s="36"/>
      <c r="Z215" s="19"/>
      <c r="AA215" s="39"/>
      <c r="AB215" s="41"/>
      <c r="AC215" s="36"/>
      <c r="AD215" s="19"/>
      <c r="AE215" s="39"/>
      <c r="AF215" s="41"/>
      <c r="AG215" s="36"/>
      <c r="AH215" s="1"/>
    </row>
    <row r="216" spans="1:34" x14ac:dyDescent="0.25">
      <c r="A216" s="1"/>
      <c r="B216" s="1"/>
      <c r="C216" s="5" t="str">
        <f t="shared" si="13"/>
        <v/>
      </c>
      <c r="D216" s="19"/>
      <c r="E216" s="22">
        <f>IF(D216="",0,IF(COUNTIF(БЮДЖЕТ!$P:$P,D216)=1,0,1))</f>
        <v>0</v>
      </c>
      <c r="F216" s="19" t="str">
        <f>IF($D216="","",IF(E216=1,"",INDEX(БЮДЖЕТ!$N:$N,SUMIFS(БЮДЖЕТ!$B:$B,БЮДЖЕТ!$P:$P,$D216))))</f>
        <v/>
      </c>
      <c r="G216" s="19" t="str">
        <f>IF($D216="","",IF(E216=1,"",INDEX(БЮДЖЕТ!$X:$X,SUMIFS(БЮДЖЕТ!$B:$B,БЮДЖЕТ!$P:$P,$D216))))</f>
        <v/>
      </c>
      <c r="H216" s="36"/>
      <c r="I216" s="19"/>
      <c r="J216" s="39"/>
      <c r="K216" s="39" t="str">
        <f>IF(J216="","",IF(J216&lt;БЮДЖЕТ!$F$6,БЮДЖЕТ!$F$6,IF(J216&gt;EOMONTH(БЮДЖЕТ!$F$6,0),EOMONTH(БЮДЖЕТ!$F$6,0),J216)))</f>
        <v/>
      </c>
      <c r="L216" s="30">
        <f>IF(OR($I216=операции!$F$8,$I216=операции!$F$10),SUMIFS(р_дни!$J:$J,р_дни!$F:$F,"&gt;="&amp;K216),IF(OR($I216=операции!$F$9,$I216=операции!$F$11),SUMIFS(р_дни!$J:$J,р_дни!$F:$F,"&gt;"&amp;K216),0))</f>
        <v>0</v>
      </c>
      <c r="M216" s="53">
        <f>IF(AND(G216=ФИО!$Q$8,OR(I216=операции!$F$8,I216=операции!$F$10),COUNTIFS(D$10:D215,D216,I$10:I215,операции!$F$8)+COUNTIFS(D$10:D215,D216,I$10:I215,операции!$F$10)&lt;&gt;COUNTIFS(D$10:D215,D216,I$10:I215,операции!$F$9)+COUNTIFS(D$10:D215,D216,I$10:I215,операции!$F$11)),1,IF(AND(G216=ФИО!$Q$8,OR(I216=операции!$F$9,I216=операции!$F$11),COUNTIFS(D$10:D215,D216,I$10:I215,операции!$F$8)+COUNTIFS(D$10:D215,D216,I$10:I215,операции!$F$10)&lt;&gt;COUNTIFS(D$10:D215,D216,I$10:I215,операции!$F$9)+COUNTIFS(D$10:D215,D216,I$10:I215,операции!$F$11)+1),1,IF(AND(G216&lt;&gt;ФИО!$Q$8,G216&lt;&gt;"",OR(I216=операции!$F$8,I216=операции!$F$10),COUNTIFS(D$10:D215,D216,I$10:I215,операции!$F$8)+COUNTIFS(D$10:D215,D216,I$10:I215,операции!$F$10)+1&lt;&gt;COUNTIFS(D$10:D215,D216,I$10:I215,операции!$F$9)+COUNTIFS(D$10:D215,D216,I$10:I215,операции!$F$11)),1,IF(AND(G216&lt;&gt;ФИО!$Q$8,G216&lt;&gt;"",OR(I216=операции!$F$9,I216=операции!$F$11),COUNTIFS(D$10:D215,D216,I$10:I215,операции!$F$8)+COUNTIFS(D$10:D215,D216,I$10:I215,операции!$F$10)&lt;&gt;COUNTIFS(D$10:D215,D216,I$10:I215,операции!$F$9)+COUNTIFS(D$10:D215,D216,I$10:I215,операции!$F$11)),1,0))))</f>
        <v>0</v>
      </c>
      <c r="N216" s="49"/>
      <c r="O216" s="48"/>
      <c r="P216" s="84">
        <f>SUMIFS(БЮДЖЕТ!$V:$V,БЮДЖЕТ!$P:$P,$D216)-IF($N216=операции!$H$11,$O216,0)</f>
        <v>0</v>
      </c>
      <c r="Q216" s="84">
        <f>IF(OR($I216=операции!$F$8,$I216=операции!$F$10),$L216*$P216,IF(OR($I216=операции!$F$9,$I216=операции!$F$11),-$L216*$P216,0))/1000</f>
        <v>0</v>
      </c>
      <c r="R216" s="49"/>
      <c r="S216" s="40"/>
      <c r="T216" s="48">
        <f t="shared" si="11"/>
        <v>0</v>
      </c>
      <c r="U216" s="36"/>
      <c r="V216" s="19"/>
      <c r="W216" s="39"/>
      <c r="X216" s="41"/>
      <c r="Y216" s="36"/>
      <c r="Z216" s="19"/>
      <c r="AA216" s="39"/>
      <c r="AB216" s="41"/>
      <c r="AC216" s="36"/>
      <c r="AD216" s="19"/>
      <c r="AE216" s="39"/>
      <c r="AF216" s="41"/>
      <c r="AG216" s="36"/>
      <c r="AH216" s="1"/>
    </row>
    <row r="217" spans="1:34" x14ac:dyDescent="0.25">
      <c r="A217" s="1"/>
      <c r="B217" s="1"/>
      <c r="C217" s="5" t="str">
        <f t="shared" si="13"/>
        <v/>
      </c>
      <c r="D217" s="19"/>
      <c r="E217" s="22">
        <f>IF(D217="",0,IF(COUNTIF(БЮДЖЕТ!$P:$P,D217)=1,0,1))</f>
        <v>0</v>
      </c>
      <c r="F217" s="19" t="str">
        <f>IF($D217="","",IF(E217=1,"",INDEX(БЮДЖЕТ!$N:$N,SUMIFS(БЮДЖЕТ!$B:$B,БЮДЖЕТ!$P:$P,$D217))))</f>
        <v/>
      </c>
      <c r="G217" s="19" t="str">
        <f>IF($D217="","",IF(E217=1,"",INDEX(БЮДЖЕТ!$X:$X,SUMIFS(БЮДЖЕТ!$B:$B,БЮДЖЕТ!$P:$P,$D217))))</f>
        <v/>
      </c>
      <c r="H217" s="36"/>
      <c r="I217" s="19"/>
      <c r="J217" s="39"/>
      <c r="K217" s="39" t="str">
        <f>IF(J217="","",IF(J217&lt;БЮДЖЕТ!$F$6,БЮДЖЕТ!$F$6,IF(J217&gt;EOMONTH(БЮДЖЕТ!$F$6,0),EOMONTH(БЮДЖЕТ!$F$6,0),J217)))</f>
        <v/>
      </c>
      <c r="L217" s="30">
        <f>IF(OR($I217=операции!$F$8,$I217=операции!$F$10),SUMIFS(р_дни!$J:$J,р_дни!$F:$F,"&gt;="&amp;K217),IF(OR($I217=операции!$F$9,$I217=операции!$F$11),SUMIFS(р_дни!$J:$J,р_дни!$F:$F,"&gt;"&amp;K217),0))</f>
        <v>0</v>
      </c>
      <c r="M217" s="53">
        <f>IF(AND(G217=ФИО!$Q$8,OR(I217=операции!$F$8,I217=операции!$F$10),COUNTIFS(D$10:D216,D217,I$10:I216,операции!$F$8)+COUNTIFS(D$10:D216,D217,I$10:I216,операции!$F$10)&lt;&gt;COUNTIFS(D$10:D216,D217,I$10:I216,операции!$F$9)+COUNTIFS(D$10:D216,D217,I$10:I216,операции!$F$11)),1,IF(AND(G217=ФИО!$Q$8,OR(I217=операции!$F$9,I217=операции!$F$11),COUNTIFS(D$10:D216,D217,I$10:I216,операции!$F$8)+COUNTIFS(D$10:D216,D217,I$10:I216,операции!$F$10)&lt;&gt;COUNTIFS(D$10:D216,D217,I$10:I216,операции!$F$9)+COUNTIFS(D$10:D216,D217,I$10:I216,операции!$F$11)+1),1,IF(AND(G217&lt;&gt;ФИО!$Q$8,G217&lt;&gt;"",OR(I217=операции!$F$8,I217=операции!$F$10),COUNTIFS(D$10:D216,D217,I$10:I216,операции!$F$8)+COUNTIFS(D$10:D216,D217,I$10:I216,операции!$F$10)+1&lt;&gt;COUNTIFS(D$10:D216,D217,I$10:I216,операции!$F$9)+COUNTIFS(D$10:D216,D217,I$10:I216,операции!$F$11)),1,IF(AND(G217&lt;&gt;ФИО!$Q$8,G217&lt;&gt;"",OR(I217=операции!$F$9,I217=операции!$F$11),COUNTIFS(D$10:D216,D217,I$10:I216,операции!$F$8)+COUNTIFS(D$10:D216,D217,I$10:I216,операции!$F$10)&lt;&gt;COUNTIFS(D$10:D216,D217,I$10:I216,операции!$F$9)+COUNTIFS(D$10:D216,D217,I$10:I216,операции!$F$11)),1,0))))</f>
        <v>0</v>
      </c>
      <c r="N217" s="49"/>
      <c r="O217" s="48"/>
      <c r="P217" s="84">
        <f>SUMIFS(БЮДЖЕТ!$V:$V,БЮДЖЕТ!$P:$P,$D217)-IF($N217=операции!$H$11,$O217,0)</f>
        <v>0</v>
      </c>
      <c r="Q217" s="84">
        <f>IF(OR($I217=операции!$F$8,$I217=операции!$F$10),$L217*$P217,IF(OR($I217=операции!$F$9,$I217=операции!$F$11),-$L217*$P217,0))/1000</f>
        <v>0</v>
      </c>
      <c r="R217" s="49"/>
      <c r="S217" s="40"/>
      <c r="T217" s="48">
        <f t="shared" si="11"/>
        <v>0</v>
      </c>
      <c r="U217" s="36"/>
      <c r="V217" s="19"/>
      <c r="W217" s="39"/>
      <c r="X217" s="41"/>
      <c r="Y217" s="36"/>
      <c r="Z217" s="19"/>
      <c r="AA217" s="39"/>
      <c r="AB217" s="41"/>
      <c r="AC217" s="36"/>
      <c r="AD217" s="19"/>
      <c r="AE217" s="39"/>
      <c r="AF217" s="41"/>
      <c r="AG217" s="36"/>
      <c r="AH217" s="1"/>
    </row>
    <row r="218" spans="1:34" x14ac:dyDescent="0.25">
      <c r="A218" s="1"/>
      <c r="B218" s="1"/>
      <c r="C218" s="5" t="str">
        <f t="shared" si="13"/>
        <v/>
      </c>
      <c r="D218" s="19"/>
      <c r="E218" s="22">
        <f>IF(D218="",0,IF(COUNTIF(БЮДЖЕТ!$P:$P,D218)=1,0,1))</f>
        <v>0</v>
      </c>
      <c r="F218" s="19" t="str">
        <f>IF($D218="","",IF(E218=1,"",INDEX(БЮДЖЕТ!$N:$N,SUMIFS(БЮДЖЕТ!$B:$B,БЮДЖЕТ!$P:$P,$D218))))</f>
        <v/>
      </c>
      <c r="G218" s="19" t="str">
        <f>IF($D218="","",IF(E218=1,"",INDEX(БЮДЖЕТ!$X:$X,SUMIFS(БЮДЖЕТ!$B:$B,БЮДЖЕТ!$P:$P,$D218))))</f>
        <v/>
      </c>
      <c r="H218" s="36"/>
      <c r="I218" s="19"/>
      <c r="J218" s="39"/>
      <c r="K218" s="39" t="str">
        <f>IF(J218="","",IF(J218&lt;БЮДЖЕТ!$F$6,БЮДЖЕТ!$F$6,IF(J218&gt;EOMONTH(БЮДЖЕТ!$F$6,0),EOMONTH(БЮДЖЕТ!$F$6,0),J218)))</f>
        <v/>
      </c>
      <c r="L218" s="30">
        <f>IF(OR($I218=операции!$F$8,$I218=операции!$F$10),SUMIFS(р_дни!$J:$J,р_дни!$F:$F,"&gt;="&amp;K218),IF(OR($I218=операции!$F$9,$I218=операции!$F$11),SUMIFS(р_дни!$J:$J,р_дни!$F:$F,"&gt;"&amp;K218),0))</f>
        <v>0</v>
      </c>
      <c r="M218" s="53">
        <f>IF(AND(G218=ФИО!$Q$8,OR(I218=операции!$F$8,I218=операции!$F$10),COUNTIFS(D$10:D217,D218,I$10:I217,операции!$F$8)+COUNTIFS(D$10:D217,D218,I$10:I217,операции!$F$10)&lt;&gt;COUNTIFS(D$10:D217,D218,I$10:I217,операции!$F$9)+COUNTIFS(D$10:D217,D218,I$10:I217,операции!$F$11)),1,IF(AND(G218=ФИО!$Q$8,OR(I218=операции!$F$9,I218=операции!$F$11),COUNTIFS(D$10:D217,D218,I$10:I217,операции!$F$8)+COUNTIFS(D$10:D217,D218,I$10:I217,операции!$F$10)&lt;&gt;COUNTIFS(D$10:D217,D218,I$10:I217,операции!$F$9)+COUNTIFS(D$10:D217,D218,I$10:I217,операции!$F$11)+1),1,IF(AND(G218&lt;&gt;ФИО!$Q$8,G218&lt;&gt;"",OR(I218=операции!$F$8,I218=операции!$F$10),COUNTIFS(D$10:D217,D218,I$10:I217,операции!$F$8)+COUNTIFS(D$10:D217,D218,I$10:I217,операции!$F$10)+1&lt;&gt;COUNTIFS(D$10:D217,D218,I$10:I217,операции!$F$9)+COUNTIFS(D$10:D217,D218,I$10:I217,операции!$F$11)),1,IF(AND(G218&lt;&gt;ФИО!$Q$8,G218&lt;&gt;"",OR(I218=операции!$F$9,I218=операции!$F$11),COUNTIFS(D$10:D217,D218,I$10:I217,операции!$F$8)+COUNTIFS(D$10:D217,D218,I$10:I217,операции!$F$10)&lt;&gt;COUNTIFS(D$10:D217,D218,I$10:I217,операции!$F$9)+COUNTIFS(D$10:D217,D218,I$10:I217,операции!$F$11)),1,0))))</f>
        <v>0</v>
      </c>
      <c r="N218" s="49"/>
      <c r="O218" s="48"/>
      <c r="P218" s="84">
        <f>SUMIFS(БЮДЖЕТ!$V:$V,БЮДЖЕТ!$P:$P,$D218)-IF($N218=операции!$H$11,$O218,0)</f>
        <v>0</v>
      </c>
      <c r="Q218" s="84">
        <f>IF(OR($I218=операции!$F$8,$I218=операции!$F$10),$L218*$P218,IF(OR($I218=операции!$F$9,$I218=операции!$F$11),-$L218*$P218,0))/1000</f>
        <v>0</v>
      </c>
      <c r="R218" s="49"/>
      <c r="S218" s="40"/>
      <c r="T218" s="48">
        <f t="shared" si="11"/>
        <v>0</v>
      </c>
      <c r="U218" s="36"/>
      <c r="V218" s="19"/>
      <c r="W218" s="39"/>
      <c r="X218" s="41"/>
      <c r="Y218" s="36"/>
      <c r="Z218" s="19"/>
      <c r="AA218" s="39"/>
      <c r="AB218" s="41"/>
      <c r="AC218" s="36"/>
      <c r="AD218" s="19"/>
      <c r="AE218" s="39"/>
      <c r="AF218" s="41"/>
      <c r="AG218" s="36"/>
      <c r="AH218" s="1"/>
    </row>
    <row r="219" spans="1:34" x14ac:dyDescent="0.25">
      <c r="A219" s="1"/>
      <c r="B219" s="1"/>
      <c r="C219" s="5" t="str">
        <f t="shared" si="13"/>
        <v/>
      </c>
      <c r="D219" s="19"/>
      <c r="E219" s="22">
        <f>IF(D219="",0,IF(COUNTIF(БЮДЖЕТ!$P:$P,D219)=1,0,1))</f>
        <v>0</v>
      </c>
      <c r="F219" s="19" t="str">
        <f>IF($D219="","",IF(E219=1,"",INDEX(БЮДЖЕТ!$N:$N,SUMIFS(БЮДЖЕТ!$B:$B,БЮДЖЕТ!$P:$P,$D219))))</f>
        <v/>
      </c>
      <c r="G219" s="19" t="str">
        <f>IF($D219="","",IF(E219=1,"",INDEX(БЮДЖЕТ!$X:$X,SUMIFS(БЮДЖЕТ!$B:$B,БЮДЖЕТ!$P:$P,$D219))))</f>
        <v/>
      </c>
      <c r="H219" s="36"/>
      <c r="I219" s="19"/>
      <c r="J219" s="39"/>
      <c r="K219" s="39" t="str">
        <f>IF(J219="","",IF(J219&lt;БЮДЖЕТ!$F$6,БЮДЖЕТ!$F$6,IF(J219&gt;EOMONTH(БЮДЖЕТ!$F$6,0),EOMONTH(БЮДЖЕТ!$F$6,0),J219)))</f>
        <v/>
      </c>
      <c r="L219" s="30">
        <f>IF(OR($I219=операции!$F$8,$I219=операции!$F$10),SUMIFS(р_дни!$J:$J,р_дни!$F:$F,"&gt;="&amp;K219),IF(OR($I219=операции!$F$9,$I219=операции!$F$11),SUMIFS(р_дни!$J:$J,р_дни!$F:$F,"&gt;"&amp;K219),0))</f>
        <v>0</v>
      </c>
      <c r="M219" s="53">
        <f>IF(AND(G219=ФИО!$Q$8,OR(I219=операции!$F$8,I219=операции!$F$10),COUNTIFS(D$10:D218,D219,I$10:I218,операции!$F$8)+COUNTIFS(D$10:D218,D219,I$10:I218,операции!$F$10)&lt;&gt;COUNTIFS(D$10:D218,D219,I$10:I218,операции!$F$9)+COUNTIFS(D$10:D218,D219,I$10:I218,операции!$F$11)),1,IF(AND(G219=ФИО!$Q$8,OR(I219=операции!$F$9,I219=операции!$F$11),COUNTIFS(D$10:D218,D219,I$10:I218,операции!$F$8)+COUNTIFS(D$10:D218,D219,I$10:I218,операции!$F$10)&lt;&gt;COUNTIFS(D$10:D218,D219,I$10:I218,операции!$F$9)+COUNTIFS(D$10:D218,D219,I$10:I218,операции!$F$11)+1),1,IF(AND(G219&lt;&gt;ФИО!$Q$8,G219&lt;&gt;"",OR(I219=операции!$F$8,I219=операции!$F$10),COUNTIFS(D$10:D218,D219,I$10:I218,операции!$F$8)+COUNTIFS(D$10:D218,D219,I$10:I218,операции!$F$10)+1&lt;&gt;COUNTIFS(D$10:D218,D219,I$10:I218,операции!$F$9)+COUNTIFS(D$10:D218,D219,I$10:I218,операции!$F$11)),1,IF(AND(G219&lt;&gt;ФИО!$Q$8,G219&lt;&gt;"",OR(I219=операции!$F$9,I219=операции!$F$11),COUNTIFS(D$10:D218,D219,I$10:I218,операции!$F$8)+COUNTIFS(D$10:D218,D219,I$10:I218,операции!$F$10)&lt;&gt;COUNTIFS(D$10:D218,D219,I$10:I218,операции!$F$9)+COUNTIFS(D$10:D218,D219,I$10:I218,операции!$F$11)),1,0))))</f>
        <v>0</v>
      </c>
      <c r="N219" s="49"/>
      <c r="O219" s="48"/>
      <c r="P219" s="84">
        <f>SUMIFS(БЮДЖЕТ!$V:$V,БЮДЖЕТ!$P:$P,$D219)-IF($N219=операции!$H$11,$O219,0)</f>
        <v>0</v>
      </c>
      <c r="Q219" s="84">
        <f>IF(OR($I219=операции!$F$8,$I219=операции!$F$10),$L219*$P219,IF(OR($I219=операции!$F$9,$I219=операции!$F$11),-$L219*$P219,0))/1000</f>
        <v>0</v>
      </c>
      <c r="R219" s="49"/>
      <c r="S219" s="40"/>
      <c r="T219" s="48">
        <f t="shared" si="11"/>
        <v>0</v>
      </c>
      <c r="U219" s="36"/>
      <c r="V219" s="19"/>
      <c r="W219" s="39"/>
      <c r="X219" s="41"/>
      <c r="Y219" s="36"/>
      <c r="Z219" s="19"/>
      <c r="AA219" s="39"/>
      <c r="AB219" s="41"/>
      <c r="AC219" s="36"/>
      <c r="AD219" s="19"/>
      <c r="AE219" s="39"/>
      <c r="AF219" s="41"/>
      <c r="AG219" s="36"/>
      <c r="AH219" s="1"/>
    </row>
    <row r="220" spans="1:34" x14ac:dyDescent="0.25">
      <c r="A220" s="1"/>
      <c r="B220" s="1"/>
      <c r="C220" s="5" t="str">
        <f t="shared" si="13"/>
        <v/>
      </c>
      <c r="D220" s="19"/>
      <c r="E220" s="22">
        <f>IF(D220="",0,IF(COUNTIF(БЮДЖЕТ!$P:$P,D220)=1,0,1))</f>
        <v>0</v>
      </c>
      <c r="F220" s="19" t="str">
        <f>IF($D220="","",IF(E220=1,"",INDEX(БЮДЖЕТ!$N:$N,SUMIFS(БЮДЖЕТ!$B:$B,БЮДЖЕТ!$P:$P,$D220))))</f>
        <v/>
      </c>
      <c r="G220" s="19" t="str">
        <f>IF($D220="","",IF(E220=1,"",INDEX(БЮДЖЕТ!$X:$X,SUMIFS(БЮДЖЕТ!$B:$B,БЮДЖЕТ!$P:$P,$D220))))</f>
        <v/>
      </c>
      <c r="H220" s="36"/>
      <c r="I220" s="19"/>
      <c r="J220" s="39"/>
      <c r="K220" s="39" t="str">
        <f>IF(J220="","",IF(J220&lt;БЮДЖЕТ!$F$6,БЮДЖЕТ!$F$6,IF(J220&gt;EOMONTH(БЮДЖЕТ!$F$6,0),EOMONTH(БЮДЖЕТ!$F$6,0),J220)))</f>
        <v/>
      </c>
      <c r="L220" s="30">
        <f>IF(OR($I220=операции!$F$8,$I220=операции!$F$10),SUMIFS(р_дни!$J:$J,р_дни!$F:$F,"&gt;="&amp;K220),IF(OR($I220=операции!$F$9,$I220=операции!$F$11),SUMIFS(р_дни!$J:$J,р_дни!$F:$F,"&gt;"&amp;K220),0))</f>
        <v>0</v>
      </c>
      <c r="M220" s="53">
        <f>IF(AND(G220=ФИО!$Q$8,OR(I220=операции!$F$8,I220=операции!$F$10),COUNTIFS(D$10:D219,D220,I$10:I219,операции!$F$8)+COUNTIFS(D$10:D219,D220,I$10:I219,операции!$F$10)&lt;&gt;COUNTIFS(D$10:D219,D220,I$10:I219,операции!$F$9)+COUNTIFS(D$10:D219,D220,I$10:I219,операции!$F$11)),1,IF(AND(G220=ФИО!$Q$8,OR(I220=операции!$F$9,I220=операции!$F$11),COUNTIFS(D$10:D219,D220,I$10:I219,операции!$F$8)+COUNTIFS(D$10:D219,D220,I$10:I219,операции!$F$10)&lt;&gt;COUNTIFS(D$10:D219,D220,I$10:I219,операции!$F$9)+COUNTIFS(D$10:D219,D220,I$10:I219,операции!$F$11)+1),1,IF(AND(G220&lt;&gt;ФИО!$Q$8,G220&lt;&gt;"",OR(I220=операции!$F$8,I220=операции!$F$10),COUNTIFS(D$10:D219,D220,I$10:I219,операции!$F$8)+COUNTIFS(D$10:D219,D220,I$10:I219,операции!$F$10)+1&lt;&gt;COUNTIFS(D$10:D219,D220,I$10:I219,операции!$F$9)+COUNTIFS(D$10:D219,D220,I$10:I219,операции!$F$11)),1,IF(AND(G220&lt;&gt;ФИО!$Q$8,G220&lt;&gt;"",OR(I220=операции!$F$9,I220=операции!$F$11),COUNTIFS(D$10:D219,D220,I$10:I219,операции!$F$8)+COUNTIFS(D$10:D219,D220,I$10:I219,операции!$F$10)&lt;&gt;COUNTIFS(D$10:D219,D220,I$10:I219,операции!$F$9)+COUNTIFS(D$10:D219,D220,I$10:I219,операции!$F$11)),1,0))))</f>
        <v>0</v>
      </c>
      <c r="N220" s="49"/>
      <c r="O220" s="48"/>
      <c r="P220" s="84">
        <f>SUMIFS(БЮДЖЕТ!$V:$V,БЮДЖЕТ!$P:$P,$D220)-IF($N220=операции!$H$11,$O220,0)</f>
        <v>0</v>
      </c>
      <c r="Q220" s="84">
        <f>IF(OR($I220=операции!$F$8,$I220=операции!$F$10),$L220*$P220,IF(OR($I220=операции!$F$9,$I220=операции!$F$11),-$L220*$P220,0))/1000</f>
        <v>0</v>
      </c>
      <c r="R220" s="49"/>
      <c r="S220" s="40"/>
      <c r="T220" s="48">
        <f t="shared" si="11"/>
        <v>0</v>
      </c>
      <c r="U220" s="36"/>
      <c r="V220" s="19"/>
      <c r="W220" s="39"/>
      <c r="X220" s="41"/>
      <c r="Y220" s="36"/>
      <c r="Z220" s="19"/>
      <c r="AA220" s="39"/>
      <c r="AB220" s="41"/>
      <c r="AC220" s="36"/>
      <c r="AD220" s="19"/>
      <c r="AE220" s="39"/>
      <c r="AF220" s="41"/>
      <c r="AG220" s="36"/>
      <c r="AH220" s="1"/>
    </row>
    <row r="221" spans="1:34" x14ac:dyDescent="0.25">
      <c r="A221" s="1"/>
      <c r="B221" s="1"/>
      <c r="C221" s="5" t="str">
        <f t="shared" si="13"/>
        <v/>
      </c>
      <c r="D221" s="19"/>
      <c r="E221" s="22">
        <f>IF(D221="",0,IF(COUNTIF(БЮДЖЕТ!$P:$P,D221)=1,0,1))</f>
        <v>0</v>
      </c>
      <c r="F221" s="19" t="str">
        <f>IF($D221="","",IF(E221=1,"",INDEX(БЮДЖЕТ!$N:$N,SUMIFS(БЮДЖЕТ!$B:$B,БЮДЖЕТ!$P:$P,$D221))))</f>
        <v/>
      </c>
      <c r="G221" s="19" t="str">
        <f>IF($D221="","",IF(E221=1,"",INDEX(БЮДЖЕТ!$X:$X,SUMIFS(БЮДЖЕТ!$B:$B,БЮДЖЕТ!$P:$P,$D221))))</f>
        <v/>
      </c>
      <c r="H221" s="36"/>
      <c r="I221" s="19"/>
      <c r="J221" s="39"/>
      <c r="K221" s="39" t="str">
        <f>IF(J221="","",IF(J221&lt;БЮДЖЕТ!$F$6,БЮДЖЕТ!$F$6,IF(J221&gt;EOMONTH(БЮДЖЕТ!$F$6,0),EOMONTH(БЮДЖЕТ!$F$6,0),J221)))</f>
        <v/>
      </c>
      <c r="L221" s="30">
        <f>IF(OR($I221=операции!$F$8,$I221=операции!$F$10),SUMIFS(р_дни!$J:$J,р_дни!$F:$F,"&gt;="&amp;K221),IF(OR($I221=операции!$F$9,$I221=операции!$F$11),SUMIFS(р_дни!$J:$J,р_дни!$F:$F,"&gt;"&amp;K221),0))</f>
        <v>0</v>
      </c>
      <c r="M221" s="53">
        <f>IF(AND(G221=ФИО!$Q$8,OR(I221=операции!$F$8,I221=операции!$F$10),COUNTIFS(D$10:D220,D221,I$10:I220,операции!$F$8)+COUNTIFS(D$10:D220,D221,I$10:I220,операции!$F$10)&lt;&gt;COUNTIFS(D$10:D220,D221,I$10:I220,операции!$F$9)+COUNTIFS(D$10:D220,D221,I$10:I220,операции!$F$11)),1,IF(AND(G221=ФИО!$Q$8,OR(I221=операции!$F$9,I221=операции!$F$11),COUNTIFS(D$10:D220,D221,I$10:I220,операции!$F$8)+COUNTIFS(D$10:D220,D221,I$10:I220,операции!$F$10)&lt;&gt;COUNTIFS(D$10:D220,D221,I$10:I220,операции!$F$9)+COUNTIFS(D$10:D220,D221,I$10:I220,операции!$F$11)+1),1,IF(AND(G221&lt;&gt;ФИО!$Q$8,G221&lt;&gt;"",OR(I221=операции!$F$8,I221=операции!$F$10),COUNTIFS(D$10:D220,D221,I$10:I220,операции!$F$8)+COUNTIFS(D$10:D220,D221,I$10:I220,операции!$F$10)+1&lt;&gt;COUNTIFS(D$10:D220,D221,I$10:I220,операции!$F$9)+COUNTIFS(D$10:D220,D221,I$10:I220,операции!$F$11)),1,IF(AND(G221&lt;&gt;ФИО!$Q$8,G221&lt;&gt;"",OR(I221=операции!$F$9,I221=операции!$F$11),COUNTIFS(D$10:D220,D221,I$10:I220,операции!$F$8)+COUNTIFS(D$10:D220,D221,I$10:I220,операции!$F$10)&lt;&gt;COUNTIFS(D$10:D220,D221,I$10:I220,операции!$F$9)+COUNTIFS(D$10:D220,D221,I$10:I220,операции!$F$11)),1,0))))</f>
        <v>0</v>
      </c>
      <c r="N221" s="49"/>
      <c r="O221" s="48"/>
      <c r="P221" s="84">
        <f>SUMIFS(БЮДЖЕТ!$V:$V,БЮДЖЕТ!$P:$P,$D221)-IF($N221=операции!$H$11,$O221,0)</f>
        <v>0</v>
      </c>
      <c r="Q221" s="84">
        <f>IF(OR($I221=операции!$F$8,$I221=операции!$F$10),$L221*$P221,IF(OR($I221=операции!$F$9,$I221=операции!$F$11),-$L221*$P221,0))/1000</f>
        <v>0</v>
      </c>
      <c r="R221" s="49"/>
      <c r="S221" s="40"/>
      <c r="T221" s="48">
        <f t="shared" si="11"/>
        <v>0</v>
      </c>
      <c r="U221" s="36"/>
      <c r="V221" s="19"/>
      <c r="W221" s="39"/>
      <c r="X221" s="41"/>
      <c r="Y221" s="36"/>
      <c r="Z221" s="19"/>
      <c r="AA221" s="39"/>
      <c r="AB221" s="41"/>
      <c r="AC221" s="36"/>
      <c r="AD221" s="19"/>
      <c r="AE221" s="39"/>
      <c r="AF221" s="41"/>
      <c r="AG221" s="36"/>
      <c r="AH221" s="1"/>
    </row>
    <row r="222" spans="1:34" x14ac:dyDescent="0.25">
      <c r="A222" s="1"/>
      <c r="B222" s="1"/>
      <c r="C222" s="5" t="str">
        <f t="shared" si="13"/>
        <v/>
      </c>
      <c r="D222" s="19"/>
      <c r="E222" s="22">
        <f>IF(D222="",0,IF(COUNTIF(БЮДЖЕТ!$P:$P,D222)=1,0,1))</f>
        <v>0</v>
      </c>
      <c r="F222" s="19" t="str">
        <f>IF($D222="","",IF(E222=1,"",INDEX(БЮДЖЕТ!$N:$N,SUMIFS(БЮДЖЕТ!$B:$B,БЮДЖЕТ!$P:$P,$D222))))</f>
        <v/>
      </c>
      <c r="G222" s="19" t="str">
        <f>IF($D222="","",IF(E222=1,"",INDEX(БЮДЖЕТ!$X:$X,SUMIFS(БЮДЖЕТ!$B:$B,БЮДЖЕТ!$P:$P,$D222))))</f>
        <v/>
      </c>
      <c r="H222" s="36"/>
      <c r="I222" s="19"/>
      <c r="J222" s="39"/>
      <c r="K222" s="39" t="str">
        <f>IF(J222="","",IF(J222&lt;БЮДЖЕТ!$F$6,БЮДЖЕТ!$F$6,IF(J222&gt;EOMONTH(БЮДЖЕТ!$F$6,0),EOMONTH(БЮДЖЕТ!$F$6,0),J222)))</f>
        <v/>
      </c>
      <c r="L222" s="30">
        <f>IF(OR($I222=операции!$F$8,$I222=операции!$F$10),SUMIFS(р_дни!$J:$J,р_дни!$F:$F,"&gt;="&amp;K222),IF(OR($I222=операции!$F$9,$I222=операции!$F$11),SUMIFS(р_дни!$J:$J,р_дни!$F:$F,"&gt;"&amp;K222),0))</f>
        <v>0</v>
      </c>
      <c r="M222" s="53">
        <f>IF(AND(G222=ФИО!$Q$8,OR(I222=операции!$F$8,I222=операции!$F$10),COUNTIFS(D$10:D221,D222,I$10:I221,операции!$F$8)+COUNTIFS(D$10:D221,D222,I$10:I221,операции!$F$10)&lt;&gt;COUNTIFS(D$10:D221,D222,I$10:I221,операции!$F$9)+COUNTIFS(D$10:D221,D222,I$10:I221,операции!$F$11)),1,IF(AND(G222=ФИО!$Q$8,OR(I222=операции!$F$9,I222=операции!$F$11),COUNTIFS(D$10:D221,D222,I$10:I221,операции!$F$8)+COUNTIFS(D$10:D221,D222,I$10:I221,операции!$F$10)&lt;&gt;COUNTIFS(D$10:D221,D222,I$10:I221,операции!$F$9)+COUNTIFS(D$10:D221,D222,I$10:I221,операции!$F$11)+1),1,IF(AND(G222&lt;&gt;ФИО!$Q$8,G222&lt;&gt;"",OR(I222=операции!$F$8,I222=операции!$F$10),COUNTIFS(D$10:D221,D222,I$10:I221,операции!$F$8)+COUNTIFS(D$10:D221,D222,I$10:I221,операции!$F$10)+1&lt;&gt;COUNTIFS(D$10:D221,D222,I$10:I221,операции!$F$9)+COUNTIFS(D$10:D221,D222,I$10:I221,операции!$F$11)),1,IF(AND(G222&lt;&gt;ФИО!$Q$8,G222&lt;&gt;"",OR(I222=операции!$F$9,I222=операции!$F$11),COUNTIFS(D$10:D221,D222,I$10:I221,операции!$F$8)+COUNTIFS(D$10:D221,D222,I$10:I221,операции!$F$10)&lt;&gt;COUNTIFS(D$10:D221,D222,I$10:I221,операции!$F$9)+COUNTIFS(D$10:D221,D222,I$10:I221,операции!$F$11)),1,0))))</f>
        <v>0</v>
      </c>
      <c r="N222" s="49"/>
      <c r="O222" s="48"/>
      <c r="P222" s="84">
        <f>SUMIFS(БЮДЖЕТ!$V:$V,БЮДЖЕТ!$P:$P,$D222)-IF($N222=операции!$H$11,$O222,0)</f>
        <v>0</v>
      </c>
      <c r="Q222" s="84">
        <f>IF(OR($I222=операции!$F$8,$I222=операции!$F$10),$L222*$P222,IF(OR($I222=операции!$F$9,$I222=операции!$F$11),-$L222*$P222,0))/1000</f>
        <v>0</v>
      </c>
      <c r="R222" s="49"/>
      <c r="S222" s="40"/>
      <c r="T222" s="48">
        <f t="shared" si="11"/>
        <v>0</v>
      </c>
      <c r="U222" s="36"/>
      <c r="V222" s="19"/>
      <c r="W222" s="39"/>
      <c r="X222" s="41"/>
      <c r="Y222" s="36"/>
      <c r="Z222" s="19"/>
      <c r="AA222" s="39"/>
      <c r="AB222" s="41"/>
      <c r="AC222" s="36"/>
      <c r="AD222" s="19"/>
      <c r="AE222" s="39"/>
      <c r="AF222" s="41"/>
      <c r="AG222" s="36"/>
      <c r="AH222" s="1"/>
    </row>
    <row r="223" spans="1:34" x14ac:dyDescent="0.25">
      <c r="A223" s="1"/>
      <c r="B223" s="1"/>
      <c r="C223" s="5" t="str">
        <f t="shared" si="13"/>
        <v/>
      </c>
      <c r="D223" s="19"/>
      <c r="E223" s="22">
        <f>IF(D223="",0,IF(COUNTIF(БЮДЖЕТ!$P:$P,D223)=1,0,1))</f>
        <v>0</v>
      </c>
      <c r="F223" s="19" t="str">
        <f>IF($D223="","",IF(E223=1,"",INDEX(БЮДЖЕТ!$N:$N,SUMIFS(БЮДЖЕТ!$B:$B,БЮДЖЕТ!$P:$P,$D223))))</f>
        <v/>
      </c>
      <c r="G223" s="19" t="str">
        <f>IF($D223="","",IF(E223=1,"",INDEX(БЮДЖЕТ!$X:$X,SUMIFS(БЮДЖЕТ!$B:$B,БЮДЖЕТ!$P:$P,$D223))))</f>
        <v/>
      </c>
      <c r="H223" s="36"/>
      <c r="I223" s="19"/>
      <c r="J223" s="39"/>
      <c r="K223" s="39" t="str">
        <f>IF(J223="","",IF(J223&lt;БЮДЖЕТ!$F$6,БЮДЖЕТ!$F$6,IF(J223&gt;EOMONTH(БЮДЖЕТ!$F$6,0),EOMONTH(БЮДЖЕТ!$F$6,0),J223)))</f>
        <v/>
      </c>
      <c r="L223" s="30">
        <f>IF(OR($I223=операции!$F$8,$I223=операции!$F$10),SUMIFS(р_дни!$J:$J,р_дни!$F:$F,"&gt;="&amp;K223),IF(OR($I223=операции!$F$9,$I223=операции!$F$11),SUMIFS(р_дни!$J:$J,р_дни!$F:$F,"&gt;"&amp;K223),0))</f>
        <v>0</v>
      </c>
      <c r="M223" s="53">
        <f>IF(AND(G223=ФИО!$Q$8,OR(I223=операции!$F$8,I223=операции!$F$10),COUNTIFS(D$10:D222,D223,I$10:I222,операции!$F$8)+COUNTIFS(D$10:D222,D223,I$10:I222,операции!$F$10)&lt;&gt;COUNTIFS(D$10:D222,D223,I$10:I222,операции!$F$9)+COUNTIFS(D$10:D222,D223,I$10:I222,операции!$F$11)),1,IF(AND(G223=ФИО!$Q$8,OR(I223=операции!$F$9,I223=операции!$F$11),COUNTIFS(D$10:D222,D223,I$10:I222,операции!$F$8)+COUNTIFS(D$10:D222,D223,I$10:I222,операции!$F$10)&lt;&gt;COUNTIFS(D$10:D222,D223,I$10:I222,операции!$F$9)+COUNTIFS(D$10:D222,D223,I$10:I222,операции!$F$11)+1),1,IF(AND(G223&lt;&gt;ФИО!$Q$8,G223&lt;&gt;"",OR(I223=операции!$F$8,I223=операции!$F$10),COUNTIFS(D$10:D222,D223,I$10:I222,операции!$F$8)+COUNTIFS(D$10:D222,D223,I$10:I222,операции!$F$10)+1&lt;&gt;COUNTIFS(D$10:D222,D223,I$10:I222,операции!$F$9)+COUNTIFS(D$10:D222,D223,I$10:I222,операции!$F$11)),1,IF(AND(G223&lt;&gt;ФИО!$Q$8,G223&lt;&gt;"",OR(I223=операции!$F$9,I223=операции!$F$11),COUNTIFS(D$10:D222,D223,I$10:I222,операции!$F$8)+COUNTIFS(D$10:D222,D223,I$10:I222,операции!$F$10)&lt;&gt;COUNTIFS(D$10:D222,D223,I$10:I222,операции!$F$9)+COUNTIFS(D$10:D222,D223,I$10:I222,операции!$F$11)),1,0))))</f>
        <v>0</v>
      </c>
      <c r="N223" s="49"/>
      <c r="O223" s="48"/>
      <c r="P223" s="84">
        <f>SUMIFS(БЮДЖЕТ!$V:$V,БЮДЖЕТ!$P:$P,$D223)-IF($N223=операции!$H$11,$O223,0)</f>
        <v>0</v>
      </c>
      <c r="Q223" s="84">
        <f>IF(OR($I223=операции!$F$8,$I223=операции!$F$10),$L223*$P223,IF(OR($I223=операции!$F$9,$I223=операции!$F$11),-$L223*$P223,0))/1000</f>
        <v>0</v>
      </c>
      <c r="R223" s="49"/>
      <c r="S223" s="40"/>
      <c r="T223" s="48">
        <f t="shared" si="11"/>
        <v>0</v>
      </c>
      <c r="U223" s="36"/>
      <c r="V223" s="19"/>
      <c r="W223" s="39"/>
      <c r="X223" s="41"/>
      <c r="Y223" s="36"/>
      <c r="Z223" s="19"/>
      <c r="AA223" s="39"/>
      <c r="AB223" s="41"/>
      <c r="AC223" s="36"/>
      <c r="AD223" s="19"/>
      <c r="AE223" s="39"/>
      <c r="AF223" s="41"/>
      <c r="AG223" s="36"/>
      <c r="AH223" s="1"/>
    </row>
    <row r="224" spans="1:34" x14ac:dyDescent="0.25">
      <c r="A224" s="1"/>
      <c r="B224" s="1"/>
      <c r="C224" s="5" t="str">
        <f t="shared" si="13"/>
        <v/>
      </c>
      <c r="D224" s="19"/>
      <c r="E224" s="22">
        <f>IF(D224="",0,IF(COUNTIF(БЮДЖЕТ!$P:$P,D224)=1,0,1))</f>
        <v>0</v>
      </c>
      <c r="F224" s="19" t="str">
        <f>IF($D224="","",IF(E224=1,"",INDEX(БЮДЖЕТ!$N:$N,SUMIFS(БЮДЖЕТ!$B:$B,БЮДЖЕТ!$P:$P,$D224))))</f>
        <v/>
      </c>
      <c r="G224" s="19" t="str">
        <f>IF($D224="","",IF(E224=1,"",INDEX(БЮДЖЕТ!$X:$X,SUMIFS(БЮДЖЕТ!$B:$B,БЮДЖЕТ!$P:$P,$D224))))</f>
        <v/>
      </c>
      <c r="H224" s="36"/>
      <c r="I224" s="19"/>
      <c r="J224" s="39"/>
      <c r="K224" s="39" t="str">
        <f>IF(J224="","",IF(J224&lt;БЮДЖЕТ!$F$6,БЮДЖЕТ!$F$6,IF(J224&gt;EOMONTH(БЮДЖЕТ!$F$6,0),EOMONTH(БЮДЖЕТ!$F$6,0),J224)))</f>
        <v/>
      </c>
      <c r="L224" s="30">
        <f>IF(OR($I224=операции!$F$8,$I224=операции!$F$10),SUMIFS(р_дни!$J:$J,р_дни!$F:$F,"&gt;="&amp;K224),IF(OR($I224=операции!$F$9,$I224=операции!$F$11),SUMIFS(р_дни!$J:$J,р_дни!$F:$F,"&gt;"&amp;K224),0))</f>
        <v>0</v>
      </c>
      <c r="M224" s="53">
        <f>IF(AND(G224=ФИО!$Q$8,OR(I224=операции!$F$8,I224=операции!$F$10),COUNTIFS(D$10:D223,D224,I$10:I223,операции!$F$8)+COUNTIFS(D$10:D223,D224,I$10:I223,операции!$F$10)&lt;&gt;COUNTIFS(D$10:D223,D224,I$10:I223,операции!$F$9)+COUNTIFS(D$10:D223,D224,I$10:I223,операции!$F$11)),1,IF(AND(G224=ФИО!$Q$8,OR(I224=операции!$F$9,I224=операции!$F$11),COUNTIFS(D$10:D223,D224,I$10:I223,операции!$F$8)+COUNTIFS(D$10:D223,D224,I$10:I223,операции!$F$10)&lt;&gt;COUNTIFS(D$10:D223,D224,I$10:I223,операции!$F$9)+COUNTIFS(D$10:D223,D224,I$10:I223,операции!$F$11)+1),1,IF(AND(G224&lt;&gt;ФИО!$Q$8,G224&lt;&gt;"",OR(I224=операции!$F$8,I224=операции!$F$10),COUNTIFS(D$10:D223,D224,I$10:I223,операции!$F$8)+COUNTIFS(D$10:D223,D224,I$10:I223,операции!$F$10)+1&lt;&gt;COUNTIFS(D$10:D223,D224,I$10:I223,операции!$F$9)+COUNTIFS(D$10:D223,D224,I$10:I223,операции!$F$11)),1,IF(AND(G224&lt;&gt;ФИО!$Q$8,G224&lt;&gt;"",OR(I224=операции!$F$9,I224=операции!$F$11),COUNTIFS(D$10:D223,D224,I$10:I223,операции!$F$8)+COUNTIFS(D$10:D223,D224,I$10:I223,операции!$F$10)&lt;&gt;COUNTIFS(D$10:D223,D224,I$10:I223,операции!$F$9)+COUNTIFS(D$10:D223,D224,I$10:I223,операции!$F$11)),1,0))))</f>
        <v>0</v>
      </c>
      <c r="N224" s="49"/>
      <c r="O224" s="48"/>
      <c r="P224" s="84">
        <f>SUMIFS(БЮДЖЕТ!$V:$V,БЮДЖЕТ!$P:$P,$D224)-IF($N224=операции!$H$11,$O224,0)</f>
        <v>0</v>
      </c>
      <c r="Q224" s="84">
        <f>IF(OR($I224=операции!$F$8,$I224=операции!$F$10),$L224*$P224,IF(OR($I224=операции!$F$9,$I224=операции!$F$11),-$L224*$P224,0))/1000</f>
        <v>0</v>
      </c>
      <c r="R224" s="49"/>
      <c r="S224" s="40"/>
      <c r="T224" s="48">
        <f t="shared" si="11"/>
        <v>0</v>
      </c>
      <c r="U224" s="36"/>
      <c r="V224" s="19"/>
      <c r="W224" s="39"/>
      <c r="X224" s="41"/>
      <c r="Y224" s="36"/>
      <c r="Z224" s="19"/>
      <c r="AA224" s="39"/>
      <c r="AB224" s="41"/>
      <c r="AC224" s="36"/>
      <c r="AD224" s="19"/>
      <c r="AE224" s="39"/>
      <c r="AF224" s="41"/>
      <c r="AG224" s="36"/>
      <c r="AH224" s="1"/>
    </row>
    <row r="225" spans="1:34" x14ac:dyDescent="0.25">
      <c r="A225" s="1"/>
      <c r="B225" s="1"/>
      <c r="C225" s="5" t="str">
        <f t="shared" si="13"/>
        <v/>
      </c>
      <c r="D225" s="19"/>
      <c r="E225" s="22">
        <f>IF(D225="",0,IF(COUNTIF(БЮДЖЕТ!$P:$P,D225)=1,0,1))</f>
        <v>0</v>
      </c>
      <c r="F225" s="19" t="str">
        <f>IF($D225="","",IF(E225=1,"",INDEX(БЮДЖЕТ!$N:$N,SUMIFS(БЮДЖЕТ!$B:$B,БЮДЖЕТ!$P:$P,$D225))))</f>
        <v/>
      </c>
      <c r="G225" s="19" t="str">
        <f>IF($D225="","",IF(E225=1,"",INDEX(БЮДЖЕТ!$X:$X,SUMIFS(БЮДЖЕТ!$B:$B,БЮДЖЕТ!$P:$P,$D225))))</f>
        <v/>
      </c>
      <c r="H225" s="36"/>
      <c r="I225" s="19"/>
      <c r="J225" s="39"/>
      <c r="K225" s="39" t="str">
        <f>IF(J225="","",IF(J225&lt;БЮДЖЕТ!$F$6,БЮДЖЕТ!$F$6,IF(J225&gt;EOMONTH(БЮДЖЕТ!$F$6,0),EOMONTH(БЮДЖЕТ!$F$6,0),J225)))</f>
        <v/>
      </c>
      <c r="L225" s="30">
        <f>IF(OR($I225=операции!$F$8,$I225=операции!$F$10),SUMIFS(р_дни!$J:$J,р_дни!$F:$F,"&gt;="&amp;K225),IF(OR($I225=операции!$F$9,$I225=операции!$F$11),SUMIFS(р_дни!$J:$J,р_дни!$F:$F,"&gt;"&amp;K225),0))</f>
        <v>0</v>
      </c>
      <c r="M225" s="53">
        <f>IF(AND(G225=ФИО!$Q$8,OR(I225=операции!$F$8,I225=операции!$F$10),COUNTIFS(D$10:D224,D225,I$10:I224,операции!$F$8)+COUNTIFS(D$10:D224,D225,I$10:I224,операции!$F$10)&lt;&gt;COUNTIFS(D$10:D224,D225,I$10:I224,операции!$F$9)+COUNTIFS(D$10:D224,D225,I$10:I224,операции!$F$11)),1,IF(AND(G225=ФИО!$Q$8,OR(I225=операции!$F$9,I225=операции!$F$11),COUNTIFS(D$10:D224,D225,I$10:I224,операции!$F$8)+COUNTIFS(D$10:D224,D225,I$10:I224,операции!$F$10)&lt;&gt;COUNTIFS(D$10:D224,D225,I$10:I224,операции!$F$9)+COUNTIFS(D$10:D224,D225,I$10:I224,операции!$F$11)+1),1,IF(AND(G225&lt;&gt;ФИО!$Q$8,G225&lt;&gt;"",OR(I225=операции!$F$8,I225=операции!$F$10),COUNTIFS(D$10:D224,D225,I$10:I224,операции!$F$8)+COUNTIFS(D$10:D224,D225,I$10:I224,операции!$F$10)+1&lt;&gt;COUNTIFS(D$10:D224,D225,I$10:I224,операции!$F$9)+COUNTIFS(D$10:D224,D225,I$10:I224,операции!$F$11)),1,IF(AND(G225&lt;&gt;ФИО!$Q$8,G225&lt;&gt;"",OR(I225=операции!$F$9,I225=операции!$F$11),COUNTIFS(D$10:D224,D225,I$10:I224,операции!$F$8)+COUNTIFS(D$10:D224,D225,I$10:I224,операции!$F$10)&lt;&gt;COUNTIFS(D$10:D224,D225,I$10:I224,операции!$F$9)+COUNTIFS(D$10:D224,D225,I$10:I224,операции!$F$11)),1,0))))</f>
        <v>0</v>
      </c>
      <c r="N225" s="49"/>
      <c r="O225" s="48"/>
      <c r="P225" s="84">
        <f>SUMIFS(БЮДЖЕТ!$V:$V,БЮДЖЕТ!$P:$P,$D225)-IF($N225=операции!$H$11,$O225,0)</f>
        <v>0</v>
      </c>
      <c r="Q225" s="84">
        <f>IF(OR($I225=операции!$F$8,$I225=операции!$F$10),$L225*$P225,IF(OR($I225=операции!$F$9,$I225=операции!$F$11),-$L225*$P225,0))/1000</f>
        <v>0</v>
      </c>
      <c r="R225" s="49"/>
      <c r="S225" s="40"/>
      <c r="T225" s="48">
        <f t="shared" si="11"/>
        <v>0</v>
      </c>
      <c r="U225" s="36"/>
      <c r="V225" s="19"/>
      <c r="W225" s="39"/>
      <c r="X225" s="41"/>
      <c r="Y225" s="36"/>
      <c r="Z225" s="19"/>
      <c r="AA225" s="39"/>
      <c r="AB225" s="41"/>
      <c r="AC225" s="36"/>
      <c r="AD225" s="19"/>
      <c r="AE225" s="39"/>
      <c r="AF225" s="41"/>
      <c r="AG225" s="36"/>
      <c r="AH225" s="1"/>
    </row>
    <row r="226" spans="1:34" x14ac:dyDescent="0.25">
      <c r="A226" s="1"/>
      <c r="B226" s="1"/>
      <c r="C226" s="5" t="str">
        <f t="shared" si="13"/>
        <v/>
      </c>
      <c r="D226" s="19"/>
      <c r="E226" s="22">
        <f>IF(D226="",0,IF(COUNTIF(БЮДЖЕТ!$P:$P,D226)=1,0,1))</f>
        <v>0</v>
      </c>
      <c r="F226" s="19" t="str">
        <f>IF($D226="","",IF(E226=1,"",INDEX(БЮДЖЕТ!$N:$N,SUMIFS(БЮДЖЕТ!$B:$B,БЮДЖЕТ!$P:$P,$D226))))</f>
        <v/>
      </c>
      <c r="G226" s="19" t="str">
        <f>IF($D226="","",IF(E226=1,"",INDEX(БЮДЖЕТ!$X:$X,SUMIFS(БЮДЖЕТ!$B:$B,БЮДЖЕТ!$P:$P,$D226))))</f>
        <v/>
      </c>
      <c r="H226" s="36"/>
      <c r="I226" s="19"/>
      <c r="J226" s="39"/>
      <c r="K226" s="39" t="str">
        <f>IF(J226="","",IF(J226&lt;БЮДЖЕТ!$F$6,БЮДЖЕТ!$F$6,IF(J226&gt;EOMONTH(БЮДЖЕТ!$F$6,0),EOMONTH(БЮДЖЕТ!$F$6,0),J226)))</f>
        <v/>
      </c>
      <c r="L226" s="30">
        <f>IF(OR($I226=операции!$F$8,$I226=операции!$F$10),SUMIFS(р_дни!$J:$J,р_дни!$F:$F,"&gt;="&amp;K226),IF(OR($I226=операции!$F$9,$I226=операции!$F$11),SUMIFS(р_дни!$J:$J,р_дни!$F:$F,"&gt;"&amp;K226),0))</f>
        <v>0</v>
      </c>
      <c r="M226" s="53">
        <f>IF(AND(G226=ФИО!$Q$8,OR(I226=операции!$F$8,I226=операции!$F$10),COUNTIFS(D$10:D225,D226,I$10:I225,операции!$F$8)+COUNTIFS(D$10:D225,D226,I$10:I225,операции!$F$10)&lt;&gt;COUNTIFS(D$10:D225,D226,I$10:I225,операции!$F$9)+COUNTIFS(D$10:D225,D226,I$10:I225,операции!$F$11)),1,IF(AND(G226=ФИО!$Q$8,OR(I226=операции!$F$9,I226=операции!$F$11),COUNTIFS(D$10:D225,D226,I$10:I225,операции!$F$8)+COUNTIFS(D$10:D225,D226,I$10:I225,операции!$F$10)&lt;&gt;COUNTIFS(D$10:D225,D226,I$10:I225,операции!$F$9)+COUNTIFS(D$10:D225,D226,I$10:I225,операции!$F$11)+1),1,IF(AND(G226&lt;&gt;ФИО!$Q$8,G226&lt;&gt;"",OR(I226=операции!$F$8,I226=операции!$F$10),COUNTIFS(D$10:D225,D226,I$10:I225,операции!$F$8)+COUNTIFS(D$10:D225,D226,I$10:I225,операции!$F$10)+1&lt;&gt;COUNTIFS(D$10:D225,D226,I$10:I225,операции!$F$9)+COUNTIFS(D$10:D225,D226,I$10:I225,операции!$F$11)),1,IF(AND(G226&lt;&gt;ФИО!$Q$8,G226&lt;&gt;"",OR(I226=операции!$F$9,I226=операции!$F$11),COUNTIFS(D$10:D225,D226,I$10:I225,операции!$F$8)+COUNTIFS(D$10:D225,D226,I$10:I225,операции!$F$10)&lt;&gt;COUNTIFS(D$10:D225,D226,I$10:I225,операции!$F$9)+COUNTIFS(D$10:D225,D226,I$10:I225,операции!$F$11)),1,0))))</f>
        <v>0</v>
      </c>
      <c r="N226" s="49"/>
      <c r="O226" s="48"/>
      <c r="P226" s="84">
        <f>SUMIFS(БЮДЖЕТ!$V:$V,БЮДЖЕТ!$P:$P,$D226)-IF($N226=операции!$H$11,$O226,0)</f>
        <v>0</v>
      </c>
      <c r="Q226" s="84">
        <f>IF(OR($I226=операции!$F$8,$I226=операции!$F$10),$L226*$P226,IF(OR($I226=операции!$F$9,$I226=операции!$F$11),-$L226*$P226,0))/1000</f>
        <v>0</v>
      </c>
      <c r="R226" s="49"/>
      <c r="S226" s="40"/>
      <c r="T226" s="48">
        <f t="shared" si="11"/>
        <v>0</v>
      </c>
      <c r="U226" s="36"/>
      <c r="V226" s="19"/>
      <c r="W226" s="39"/>
      <c r="X226" s="41"/>
      <c r="Y226" s="36"/>
      <c r="Z226" s="19"/>
      <c r="AA226" s="39"/>
      <c r="AB226" s="41"/>
      <c r="AC226" s="36"/>
      <c r="AD226" s="19"/>
      <c r="AE226" s="39"/>
      <c r="AF226" s="41"/>
      <c r="AG226" s="36"/>
      <c r="AH226" s="1"/>
    </row>
    <row r="227" spans="1:34" x14ac:dyDescent="0.25">
      <c r="A227" s="1"/>
      <c r="B227" s="1"/>
      <c r="C227" s="5" t="str">
        <f t="shared" si="13"/>
        <v/>
      </c>
      <c r="D227" s="19"/>
      <c r="E227" s="22">
        <f>IF(D227="",0,IF(COUNTIF(БЮДЖЕТ!$P:$P,D227)=1,0,1))</f>
        <v>0</v>
      </c>
      <c r="F227" s="19" t="str">
        <f>IF($D227="","",IF(E227=1,"",INDEX(БЮДЖЕТ!$N:$N,SUMIFS(БЮДЖЕТ!$B:$B,БЮДЖЕТ!$P:$P,$D227))))</f>
        <v/>
      </c>
      <c r="G227" s="19" t="str">
        <f>IF($D227="","",IF(E227=1,"",INDEX(БЮДЖЕТ!$X:$X,SUMIFS(БЮДЖЕТ!$B:$B,БЮДЖЕТ!$P:$P,$D227))))</f>
        <v/>
      </c>
      <c r="H227" s="36"/>
      <c r="I227" s="19"/>
      <c r="J227" s="39"/>
      <c r="K227" s="39" t="str">
        <f>IF(J227="","",IF(J227&lt;БЮДЖЕТ!$F$6,БЮДЖЕТ!$F$6,IF(J227&gt;EOMONTH(БЮДЖЕТ!$F$6,0),EOMONTH(БЮДЖЕТ!$F$6,0),J227)))</f>
        <v/>
      </c>
      <c r="L227" s="30">
        <f>IF(OR($I227=операции!$F$8,$I227=операции!$F$10),SUMIFS(р_дни!$J:$J,р_дни!$F:$F,"&gt;="&amp;K227),IF(OR($I227=операции!$F$9,$I227=операции!$F$11),SUMIFS(р_дни!$J:$J,р_дни!$F:$F,"&gt;"&amp;K227),0))</f>
        <v>0</v>
      </c>
      <c r="M227" s="53">
        <f>IF(AND(G227=ФИО!$Q$8,OR(I227=операции!$F$8,I227=операции!$F$10),COUNTIFS(D$10:D226,D227,I$10:I226,операции!$F$8)+COUNTIFS(D$10:D226,D227,I$10:I226,операции!$F$10)&lt;&gt;COUNTIFS(D$10:D226,D227,I$10:I226,операции!$F$9)+COUNTIFS(D$10:D226,D227,I$10:I226,операции!$F$11)),1,IF(AND(G227=ФИО!$Q$8,OR(I227=операции!$F$9,I227=операции!$F$11),COUNTIFS(D$10:D226,D227,I$10:I226,операции!$F$8)+COUNTIFS(D$10:D226,D227,I$10:I226,операции!$F$10)&lt;&gt;COUNTIFS(D$10:D226,D227,I$10:I226,операции!$F$9)+COUNTIFS(D$10:D226,D227,I$10:I226,операции!$F$11)+1),1,IF(AND(G227&lt;&gt;ФИО!$Q$8,G227&lt;&gt;"",OR(I227=операции!$F$8,I227=операции!$F$10),COUNTIFS(D$10:D226,D227,I$10:I226,операции!$F$8)+COUNTIFS(D$10:D226,D227,I$10:I226,операции!$F$10)+1&lt;&gt;COUNTIFS(D$10:D226,D227,I$10:I226,операции!$F$9)+COUNTIFS(D$10:D226,D227,I$10:I226,операции!$F$11)),1,IF(AND(G227&lt;&gt;ФИО!$Q$8,G227&lt;&gt;"",OR(I227=операции!$F$9,I227=операции!$F$11),COUNTIFS(D$10:D226,D227,I$10:I226,операции!$F$8)+COUNTIFS(D$10:D226,D227,I$10:I226,операции!$F$10)&lt;&gt;COUNTIFS(D$10:D226,D227,I$10:I226,операции!$F$9)+COUNTIFS(D$10:D226,D227,I$10:I226,операции!$F$11)),1,0))))</f>
        <v>0</v>
      </c>
      <c r="N227" s="49"/>
      <c r="O227" s="48"/>
      <c r="P227" s="84">
        <f>SUMIFS(БЮДЖЕТ!$V:$V,БЮДЖЕТ!$P:$P,$D227)-IF($N227=операции!$H$11,$O227,0)</f>
        <v>0</v>
      </c>
      <c r="Q227" s="84">
        <f>IF(OR($I227=операции!$F$8,$I227=операции!$F$10),$L227*$P227,IF(OR($I227=операции!$F$9,$I227=операции!$F$11),-$L227*$P227,0))/1000</f>
        <v>0</v>
      </c>
      <c r="R227" s="49"/>
      <c r="S227" s="40"/>
      <c r="T227" s="48">
        <f t="shared" si="11"/>
        <v>0</v>
      </c>
      <c r="U227" s="36"/>
      <c r="V227" s="19"/>
      <c r="W227" s="39"/>
      <c r="X227" s="41"/>
      <c r="Y227" s="36"/>
      <c r="Z227" s="19"/>
      <c r="AA227" s="39"/>
      <c r="AB227" s="41"/>
      <c r="AC227" s="36"/>
      <c r="AD227" s="19"/>
      <c r="AE227" s="39"/>
      <c r="AF227" s="41"/>
      <c r="AG227" s="36"/>
      <c r="AH227" s="1"/>
    </row>
    <row r="228" spans="1:34" x14ac:dyDescent="0.25">
      <c r="A228" s="1"/>
      <c r="B228" s="1"/>
      <c r="C228" s="5" t="str">
        <f t="shared" si="13"/>
        <v/>
      </c>
      <c r="D228" s="19"/>
      <c r="E228" s="22">
        <f>IF(D228="",0,IF(COUNTIF(БЮДЖЕТ!$P:$P,D228)=1,0,1))</f>
        <v>0</v>
      </c>
      <c r="F228" s="19" t="str">
        <f>IF($D228="","",IF(E228=1,"",INDEX(БЮДЖЕТ!$N:$N,SUMIFS(БЮДЖЕТ!$B:$B,БЮДЖЕТ!$P:$P,$D228))))</f>
        <v/>
      </c>
      <c r="G228" s="19" t="str">
        <f>IF($D228="","",IF(E228=1,"",INDEX(БЮДЖЕТ!$X:$X,SUMIFS(БЮДЖЕТ!$B:$B,БЮДЖЕТ!$P:$P,$D228))))</f>
        <v/>
      </c>
      <c r="H228" s="36"/>
      <c r="I228" s="19"/>
      <c r="J228" s="39"/>
      <c r="K228" s="39" t="str">
        <f>IF(J228="","",IF(J228&lt;БЮДЖЕТ!$F$6,БЮДЖЕТ!$F$6,IF(J228&gt;EOMONTH(БЮДЖЕТ!$F$6,0),EOMONTH(БЮДЖЕТ!$F$6,0),J228)))</f>
        <v/>
      </c>
      <c r="L228" s="30">
        <f>IF(OR($I228=операции!$F$8,$I228=операции!$F$10),SUMIFS(р_дни!$J:$J,р_дни!$F:$F,"&gt;="&amp;K228),IF(OR($I228=операции!$F$9,$I228=операции!$F$11),SUMIFS(р_дни!$J:$J,р_дни!$F:$F,"&gt;"&amp;K228),0))</f>
        <v>0</v>
      </c>
      <c r="M228" s="53">
        <f>IF(AND(G228=ФИО!$Q$8,OR(I228=операции!$F$8,I228=операции!$F$10),COUNTIFS(D$10:D227,D228,I$10:I227,операции!$F$8)+COUNTIFS(D$10:D227,D228,I$10:I227,операции!$F$10)&lt;&gt;COUNTIFS(D$10:D227,D228,I$10:I227,операции!$F$9)+COUNTIFS(D$10:D227,D228,I$10:I227,операции!$F$11)),1,IF(AND(G228=ФИО!$Q$8,OR(I228=операции!$F$9,I228=операции!$F$11),COUNTIFS(D$10:D227,D228,I$10:I227,операции!$F$8)+COUNTIFS(D$10:D227,D228,I$10:I227,операции!$F$10)&lt;&gt;COUNTIFS(D$10:D227,D228,I$10:I227,операции!$F$9)+COUNTIFS(D$10:D227,D228,I$10:I227,операции!$F$11)+1),1,IF(AND(G228&lt;&gt;ФИО!$Q$8,G228&lt;&gt;"",OR(I228=операции!$F$8,I228=операции!$F$10),COUNTIFS(D$10:D227,D228,I$10:I227,операции!$F$8)+COUNTIFS(D$10:D227,D228,I$10:I227,операции!$F$10)+1&lt;&gt;COUNTIFS(D$10:D227,D228,I$10:I227,операции!$F$9)+COUNTIFS(D$10:D227,D228,I$10:I227,операции!$F$11)),1,IF(AND(G228&lt;&gt;ФИО!$Q$8,G228&lt;&gt;"",OR(I228=операции!$F$9,I228=операции!$F$11),COUNTIFS(D$10:D227,D228,I$10:I227,операции!$F$8)+COUNTIFS(D$10:D227,D228,I$10:I227,операции!$F$10)&lt;&gt;COUNTIFS(D$10:D227,D228,I$10:I227,операции!$F$9)+COUNTIFS(D$10:D227,D228,I$10:I227,операции!$F$11)),1,0))))</f>
        <v>0</v>
      </c>
      <c r="N228" s="49"/>
      <c r="O228" s="48"/>
      <c r="P228" s="84">
        <f>SUMIFS(БЮДЖЕТ!$V:$V,БЮДЖЕТ!$P:$P,$D228)-IF($N228=операции!$H$11,$O228,0)</f>
        <v>0</v>
      </c>
      <c r="Q228" s="84">
        <f>IF(OR($I228=операции!$F$8,$I228=операции!$F$10),$L228*$P228,IF(OR($I228=операции!$F$9,$I228=операции!$F$11),-$L228*$P228,0))/1000</f>
        <v>0</v>
      </c>
      <c r="R228" s="49"/>
      <c r="S228" s="40"/>
      <c r="T228" s="48">
        <f t="shared" si="11"/>
        <v>0</v>
      </c>
      <c r="U228" s="36"/>
      <c r="V228" s="19"/>
      <c r="W228" s="39"/>
      <c r="X228" s="41"/>
      <c r="Y228" s="36"/>
      <c r="Z228" s="19"/>
      <c r="AA228" s="39"/>
      <c r="AB228" s="41"/>
      <c r="AC228" s="36"/>
      <c r="AD228" s="19"/>
      <c r="AE228" s="39"/>
      <c r="AF228" s="41"/>
      <c r="AG228" s="36"/>
      <c r="AH228" s="1"/>
    </row>
    <row r="229" spans="1:34" x14ac:dyDescent="0.25">
      <c r="A229" s="1"/>
      <c r="B229" s="1"/>
      <c r="C229" s="5" t="str">
        <f t="shared" si="13"/>
        <v/>
      </c>
      <c r="D229" s="19"/>
      <c r="E229" s="22">
        <f>IF(D229="",0,IF(COUNTIF(БЮДЖЕТ!$P:$P,D229)=1,0,1))</f>
        <v>0</v>
      </c>
      <c r="F229" s="19" t="str">
        <f>IF($D229="","",IF(E229=1,"",INDEX(БЮДЖЕТ!$N:$N,SUMIFS(БЮДЖЕТ!$B:$B,БЮДЖЕТ!$P:$P,$D229))))</f>
        <v/>
      </c>
      <c r="G229" s="19" t="str">
        <f>IF($D229="","",IF(E229=1,"",INDEX(БЮДЖЕТ!$X:$X,SUMIFS(БЮДЖЕТ!$B:$B,БЮДЖЕТ!$P:$P,$D229))))</f>
        <v/>
      </c>
      <c r="H229" s="36"/>
      <c r="I229" s="19"/>
      <c r="J229" s="39"/>
      <c r="K229" s="39" t="str">
        <f>IF(J229="","",IF(J229&lt;БЮДЖЕТ!$F$6,БЮДЖЕТ!$F$6,IF(J229&gt;EOMONTH(БЮДЖЕТ!$F$6,0),EOMONTH(БЮДЖЕТ!$F$6,0),J229)))</f>
        <v/>
      </c>
      <c r="L229" s="30">
        <f>IF(OR($I229=операции!$F$8,$I229=операции!$F$10),SUMIFS(р_дни!$J:$J,р_дни!$F:$F,"&gt;="&amp;K229),IF(OR($I229=операции!$F$9,$I229=операции!$F$11),SUMIFS(р_дни!$J:$J,р_дни!$F:$F,"&gt;"&amp;K229),0))</f>
        <v>0</v>
      </c>
      <c r="M229" s="53">
        <f>IF(AND(G229=ФИО!$Q$8,OR(I229=операции!$F$8,I229=операции!$F$10),COUNTIFS(D$10:D228,D229,I$10:I228,операции!$F$8)+COUNTIFS(D$10:D228,D229,I$10:I228,операции!$F$10)&lt;&gt;COUNTIFS(D$10:D228,D229,I$10:I228,операции!$F$9)+COUNTIFS(D$10:D228,D229,I$10:I228,операции!$F$11)),1,IF(AND(G229=ФИО!$Q$8,OR(I229=операции!$F$9,I229=операции!$F$11),COUNTIFS(D$10:D228,D229,I$10:I228,операции!$F$8)+COUNTIFS(D$10:D228,D229,I$10:I228,операции!$F$10)&lt;&gt;COUNTIFS(D$10:D228,D229,I$10:I228,операции!$F$9)+COUNTIFS(D$10:D228,D229,I$10:I228,операции!$F$11)+1),1,IF(AND(G229&lt;&gt;ФИО!$Q$8,G229&lt;&gt;"",OR(I229=операции!$F$8,I229=операции!$F$10),COUNTIFS(D$10:D228,D229,I$10:I228,операции!$F$8)+COUNTIFS(D$10:D228,D229,I$10:I228,операции!$F$10)+1&lt;&gt;COUNTIFS(D$10:D228,D229,I$10:I228,операции!$F$9)+COUNTIFS(D$10:D228,D229,I$10:I228,операции!$F$11)),1,IF(AND(G229&lt;&gt;ФИО!$Q$8,G229&lt;&gt;"",OR(I229=операции!$F$9,I229=операции!$F$11),COUNTIFS(D$10:D228,D229,I$10:I228,операции!$F$8)+COUNTIFS(D$10:D228,D229,I$10:I228,операции!$F$10)&lt;&gt;COUNTIFS(D$10:D228,D229,I$10:I228,операции!$F$9)+COUNTIFS(D$10:D228,D229,I$10:I228,операции!$F$11)),1,0))))</f>
        <v>0</v>
      </c>
      <c r="N229" s="49"/>
      <c r="O229" s="48"/>
      <c r="P229" s="84">
        <f>SUMIFS(БЮДЖЕТ!$V:$V,БЮДЖЕТ!$P:$P,$D229)-IF($N229=операции!$H$11,$O229,0)</f>
        <v>0</v>
      </c>
      <c r="Q229" s="84">
        <f>IF(OR($I229=операции!$F$8,$I229=операции!$F$10),$L229*$P229,IF(OR($I229=операции!$F$9,$I229=операции!$F$11),-$L229*$P229,0))/1000</f>
        <v>0</v>
      </c>
      <c r="R229" s="49"/>
      <c r="S229" s="40"/>
      <c r="T229" s="48">
        <f t="shared" si="11"/>
        <v>0</v>
      </c>
      <c r="U229" s="36"/>
      <c r="V229" s="19"/>
      <c r="W229" s="39"/>
      <c r="X229" s="41"/>
      <c r="Y229" s="36"/>
      <c r="Z229" s="19"/>
      <c r="AA229" s="39"/>
      <c r="AB229" s="41"/>
      <c r="AC229" s="36"/>
      <c r="AD229" s="19"/>
      <c r="AE229" s="39"/>
      <c r="AF229" s="41"/>
      <c r="AG229" s="36"/>
      <c r="AH229" s="1"/>
    </row>
    <row r="230" spans="1:34" x14ac:dyDescent="0.25">
      <c r="A230" s="1"/>
      <c r="B230" s="1"/>
      <c r="C230" s="5" t="str">
        <f t="shared" si="13"/>
        <v/>
      </c>
      <c r="D230" s="19"/>
      <c r="E230" s="22">
        <f>IF(D230="",0,IF(COUNTIF(БЮДЖЕТ!$P:$P,D230)=1,0,1))</f>
        <v>0</v>
      </c>
      <c r="F230" s="19" t="str">
        <f>IF($D230="","",IF(E230=1,"",INDEX(БЮДЖЕТ!$N:$N,SUMIFS(БЮДЖЕТ!$B:$B,БЮДЖЕТ!$P:$P,$D230))))</f>
        <v/>
      </c>
      <c r="G230" s="19" t="str">
        <f>IF($D230="","",IF(E230=1,"",INDEX(БЮДЖЕТ!$X:$X,SUMIFS(БЮДЖЕТ!$B:$B,БЮДЖЕТ!$P:$P,$D230))))</f>
        <v/>
      </c>
      <c r="H230" s="36"/>
      <c r="I230" s="19"/>
      <c r="J230" s="39"/>
      <c r="K230" s="39" t="str">
        <f>IF(J230="","",IF(J230&lt;БЮДЖЕТ!$F$6,БЮДЖЕТ!$F$6,IF(J230&gt;EOMONTH(БЮДЖЕТ!$F$6,0),EOMONTH(БЮДЖЕТ!$F$6,0),J230)))</f>
        <v/>
      </c>
      <c r="L230" s="30">
        <f>IF(OR($I230=операции!$F$8,$I230=операции!$F$10),SUMIFS(р_дни!$J:$J,р_дни!$F:$F,"&gt;="&amp;K230),IF(OR($I230=операции!$F$9,$I230=операции!$F$11),SUMIFS(р_дни!$J:$J,р_дни!$F:$F,"&gt;"&amp;K230),0))</f>
        <v>0</v>
      </c>
      <c r="M230" s="53">
        <f>IF(AND(G230=ФИО!$Q$8,OR(I230=операции!$F$8,I230=операции!$F$10),COUNTIFS(D$10:D229,D230,I$10:I229,операции!$F$8)+COUNTIFS(D$10:D229,D230,I$10:I229,операции!$F$10)&lt;&gt;COUNTIFS(D$10:D229,D230,I$10:I229,операции!$F$9)+COUNTIFS(D$10:D229,D230,I$10:I229,операции!$F$11)),1,IF(AND(G230=ФИО!$Q$8,OR(I230=операции!$F$9,I230=операции!$F$11),COUNTIFS(D$10:D229,D230,I$10:I229,операции!$F$8)+COUNTIFS(D$10:D229,D230,I$10:I229,операции!$F$10)&lt;&gt;COUNTIFS(D$10:D229,D230,I$10:I229,операции!$F$9)+COUNTIFS(D$10:D229,D230,I$10:I229,операции!$F$11)+1),1,IF(AND(G230&lt;&gt;ФИО!$Q$8,G230&lt;&gt;"",OR(I230=операции!$F$8,I230=операции!$F$10),COUNTIFS(D$10:D229,D230,I$10:I229,операции!$F$8)+COUNTIFS(D$10:D229,D230,I$10:I229,операции!$F$10)+1&lt;&gt;COUNTIFS(D$10:D229,D230,I$10:I229,операции!$F$9)+COUNTIFS(D$10:D229,D230,I$10:I229,операции!$F$11)),1,IF(AND(G230&lt;&gt;ФИО!$Q$8,G230&lt;&gt;"",OR(I230=операции!$F$9,I230=операции!$F$11),COUNTIFS(D$10:D229,D230,I$10:I229,операции!$F$8)+COUNTIFS(D$10:D229,D230,I$10:I229,операции!$F$10)&lt;&gt;COUNTIFS(D$10:D229,D230,I$10:I229,операции!$F$9)+COUNTIFS(D$10:D229,D230,I$10:I229,операции!$F$11)),1,0))))</f>
        <v>0</v>
      </c>
      <c r="N230" s="49"/>
      <c r="O230" s="48"/>
      <c r="P230" s="84">
        <f>SUMIFS(БЮДЖЕТ!$V:$V,БЮДЖЕТ!$P:$P,$D230)-IF($N230=операции!$H$11,$O230,0)</f>
        <v>0</v>
      </c>
      <c r="Q230" s="84">
        <f>IF(OR($I230=операции!$F$8,$I230=операции!$F$10),$L230*$P230,IF(OR($I230=операции!$F$9,$I230=операции!$F$11),-$L230*$P230,0))/1000</f>
        <v>0</v>
      </c>
      <c r="R230" s="49"/>
      <c r="S230" s="40"/>
      <c r="T230" s="48">
        <f t="shared" si="11"/>
        <v>0</v>
      </c>
      <c r="U230" s="36"/>
      <c r="V230" s="19"/>
      <c r="W230" s="39"/>
      <c r="X230" s="41"/>
      <c r="Y230" s="36"/>
      <c r="Z230" s="19"/>
      <c r="AA230" s="39"/>
      <c r="AB230" s="41"/>
      <c r="AC230" s="36"/>
      <c r="AD230" s="19"/>
      <c r="AE230" s="39"/>
      <c r="AF230" s="41"/>
      <c r="AG230" s="36"/>
      <c r="AH230" s="1"/>
    </row>
    <row r="231" spans="1:34" x14ac:dyDescent="0.25">
      <c r="A231" s="1"/>
      <c r="B231" s="1"/>
      <c r="C231" s="5" t="str">
        <f t="shared" si="13"/>
        <v/>
      </c>
      <c r="D231" s="19"/>
      <c r="E231" s="22">
        <f>IF(D231="",0,IF(COUNTIF(БЮДЖЕТ!$P:$P,D231)=1,0,1))</f>
        <v>0</v>
      </c>
      <c r="F231" s="19" t="str">
        <f>IF($D231="","",IF(E231=1,"",INDEX(БЮДЖЕТ!$N:$N,SUMIFS(БЮДЖЕТ!$B:$B,БЮДЖЕТ!$P:$P,$D231))))</f>
        <v/>
      </c>
      <c r="G231" s="19" t="str">
        <f>IF($D231="","",IF(E231=1,"",INDEX(БЮДЖЕТ!$X:$X,SUMIFS(БЮДЖЕТ!$B:$B,БЮДЖЕТ!$P:$P,$D231))))</f>
        <v/>
      </c>
      <c r="H231" s="36"/>
      <c r="I231" s="19"/>
      <c r="J231" s="39"/>
      <c r="K231" s="39" t="str">
        <f>IF(J231="","",IF(J231&lt;БЮДЖЕТ!$F$6,БЮДЖЕТ!$F$6,IF(J231&gt;EOMONTH(БЮДЖЕТ!$F$6,0),EOMONTH(БЮДЖЕТ!$F$6,0),J231)))</f>
        <v/>
      </c>
      <c r="L231" s="30">
        <f>IF(OR($I231=операции!$F$8,$I231=операции!$F$10),SUMIFS(р_дни!$J:$J,р_дни!$F:$F,"&gt;="&amp;K231),IF(OR($I231=операции!$F$9,$I231=операции!$F$11),SUMIFS(р_дни!$J:$J,р_дни!$F:$F,"&gt;"&amp;K231),0))</f>
        <v>0</v>
      </c>
      <c r="M231" s="53">
        <f>IF(AND(G231=ФИО!$Q$8,OR(I231=операции!$F$8,I231=операции!$F$10),COUNTIFS(D$10:D230,D231,I$10:I230,операции!$F$8)+COUNTIFS(D$10:D230,D231,I$10:I230,операции!$F$10)&lt;&gt;COUNTIFS(D$10:D230,D231,I$10:I230,операции!$F$9)+COUNTIFS(D$10:D230,D231,I$10:I230,операции!$F$11)),1,IF(AND(G231=ФИО!$Q$8,OR(I231=операции!$F$9,I231=операции!$F$11),COUNTIFS(D$10:D230,D231,I$10:I230,операции!$F$8)+COUNTIFS(D$10:D230,D231,I$10:I230,операции!$F$10)&lt;&gt;COUNTIFS(D$10:D230,D231,I$10:I230,операции!$F$9)+COUNTIFS(D$10:D230,D231,I$10:I230,операции!$F$11)+1),1,IF(AND(G231&lt;&gt;ФИО!$Q$8,G231&lt;&gt;"",OR(I231=операции!$F$8,I231=операции!$F$10),COUNTIFS(D$10:D230,D231,I$10:I230,операции!$F$8)+COUNTIFS(D$10:D230,D231,I$10:I230,операции!$F$10)+1&lt;&gt;COUNTIFS(D$10:D230,D231,I$10:I230,операции!$F$9)+COUNTIFS(D$10:D230,D231,I$10:I230,операции!$F$11)),1,IF(AND(G231&lt;&gt;ФИО!$Q$8,G231&lt;&gt;"",OR(I231=операции!$F$9,I231=операции!$F$11),COUNTIFS(D$10:D230,D231,I$10:I230,операции!$F$8)+COUNTIFS(D$10:D230,D231,I$10:I230,операции!$F$10)&lt;&gt;COUNTIFS(D$10:D230,D231,I$10:I230,операции!$F$9)+COUNTIFS(D$10:D230,D231,I$10:I230,операции!$F$11)),1,0))))</f>
        <v>0</v>
      </c>
      <c r="N231" s="49"/>
      <c r="O231" s="48"/>
      <c r="P231" s="84">
        <f>SUMIFS(БЮДЖЕТ!$V:$V,БЮДЖЕТ!$P:$P,$D231)-IF($N231=операции!$H$11,$O231,0)</f>
        <v>0</v>
      </c>
      <c r="Q231" s="84">
        <f>IF(OR($I231=операции!$F$8,$I231=операции!$F$10),$L231*$P231,IF(OR($I231=операции!$F$9,$I231=операции!$F$11),-$L231*$P231,0))/1000</f>
        <v>0</v>
      </c>
      <c r="R231" s="49"/>
      <c r="S231" s="40"/>
      <c r="T231" s="48">
        <f t="shared" si="11"/>
        <v>0</v>
      </c>
      <c r="U231" s="36"/>
      <c r="V231" s="19"/>
      <c r="W231" s="39"/>
      <c r="X231" s="41"/>
      <c r="Y231" s="36"/>
      <c r="Z231" s="19"/>
      <c r="AA231" s="39"/>
      <c r="AB231" s="41"/>
      <c r="AC231" s="36"/>
      <c r="AD231" s="19"/>
      <c r="AE231" s="39"/>
      <c r="AF231" s="41"/>
      <c r="AG231" s="36"/>
      <c r="AH231" s="1"/>
    </row>
    <row r="232" spans="1:34" x14ac:dyDescent="0.25">
      <c r="A232" s="1"/>
      <c r="B232" s="1"/>
      <c r="C232" s="5" t="str">
        <f t="shared" si="13"/>
        <v/>
      </c>
      <c r="D232" s="19"/>
      <c r="E232" s="22">
        <f>IF(D232="",0,IF(COUNTIF(БЮДЖЕТ!$P:$P,D232)=1,0,1))</f>
        <v>0</v>
      </c>
      <c r="F232" s="19" t="str">
        <f>IF($D232="","",IF(E232=1,"",INDEX(БЮДЖЕТ!$N:$N,SUMIFS(БЮДЖЕТ!$B:$B,БЮДЖЕТ!$P:$P,$D232))))</f>
        <v/>
      </c>
      <c r="G232" s="19" t="str">
        <f>IF($D232="","",IF(E232=1,"",INDEX(БЮДЖЕТ!$X:$X,SUMIFS(БЮДЖЕТ!$B:$B,БЮДЖЕТ!$P:$P,$D232))))</f>
        <v/>
      </c>
      <c r="H232" s="36"/>
      <c r="I232" s="19"/>
      <c r="J232" s="39"/>
      <c r="K232" s="39" t="str">
        <f>IF(J232="","",IF(J232&lt;БЮДЖЕТ!$F$6,БЮДЖЕТ!$F$6,IF(J232&gt;EOMONTH(БЮДЖЕТ!$F$6,0),EOMONTH(БЮДЖЕТ!$F$6,0),J232)))</f>
        <v/>
      </c>
      <c r="L232" s="30">
        <f>IF(OR($I232=операции!$F$8,$I232=операции!$F$10),SUMIFS(р_дни!$J:$J,р_дни!$F:$F,"&gt;="&amp;K232),IF(OR($I232=операции!$F$9,$I232=операции!$F$11),SUMIFS(р_дни!$J:$J,р_дни!$F:$F,"&gt;"&amp;K232),0))</f>
        <v>0</v>
      </c>
      <c r="M232" s="53">
        <f>IF(AND(G232=ФИО!$Q$8,OR(I232=операции!$F$8,I232=операции!$F$10),COUNTIFS(D$10:D231,D232,I$10:I231,операции!$F$8)+COUNTIFS(D$10:D231,D232,I$10:I231,операции!$F$10)&lt;&gt;COUNTIFS(D$10:D231,D232,I$10:I231,операции!$F$9)+COUNTIFS(D$10:D231,D232,I$10:I231,операции!$F$11)),1,IF(AND(G232=ФИО!$Q$8,OR(I232=операции!$F$9,I232=операции!$F$11),COUNTIFS(D$10:D231,D232,I$10:I231,операции!$F$8)+COUNTIFS(D$10:D231,D232,I$10:I231,операции!$F$10)&lt;&gt;COUNTIFS(D$10:D231,D232,I$10:I231,операции!$F$9)+COUNTIFS(D$10:D231,D232,I$10:I231,операции!$F$11)+1),1,IF(AND(G232&lt;&gt;ФИО!$Q$8,G232&lt;&gt;"",OR(I232=операции!$F$8,I232=операции!$F$10),COUNTIFS(D$10:D231,D232,I$10:I231,операции!$F$8)+COUNTIFS(D$10:D231,D232,I$10:I231,операции!$F$10)+1&lt;&gt;COUNTIFS(D$10:D231,D232,I$10:I231,операции!$F$9)+COUNTIFS(D$10:D231,D232,I$10:I231,операции!$F$11)),1,IF(AND(G232&lt;&gt;ФИО!$Q$8,G232&lt;&gt;"",OR(I232=операции!$F$9,I232=операции!$F$11),COUNTIFS(D$10:D231,D232,I$10:I231,операции!$F$8)+COUNTIFS(D$10:D231,D232,I$10:I231,операции!$F$10)&lt;&gt;COUNTIFS(D$10:D231,D232,I$10:I231,операции!$F$9)+COUNTIFS(D$10:D231,D232,I$10:I231,операции!$F$11)),1,0))))</f>
        <v>0</v>
      </c>
      <c r="N232" s="49"/>
      <c r="O232" s="48"/>
      <c r="P232" s="84">
        <f>SUMIFS(БЮДЖЕТ!$V:$V,БЮДЖЕТ!$P:$P,$D232)-IF($N232=операции!$H$11,$O232,0)</f>
        <v>0</v>
      </c>
      <c r="Q232" s="84">
        <f>IF(OR($I232=операции!$F$8,$I232=операции!$F$10),$L232*$P232,IF(OR($I232=операции!$F$9,$I232=операции!$F$11),-$L232*$P232,0))/1000</f>
        <v>0</v>
      </c>
      <c r="R232" s="49"/>
      <c r="S232" s="40"/>
      <c r="T232" s="48">
        <f t="shared" si="11"/>
        <v>0</v>
      </c>
      <c r="U232" s="36"/>
      <c r="V232" s="19"/>
      <c r="W232" s="39"/>
      <c r="X232" s="41"/>
      <c r="Y232" s="36"/>
      <c r="Z232" s="19"/>
      <c r="AA232" s="39"/>
      <c r="AB232" s="41"/>
      <c r="AC232" s="36"/>
      <c r="AD232" s="19"/>
      <c r="AE232" s="39"/>
      <c r="AF232" s="41"/>
      <c r="AG232" s="36"/>
      <c r="AH232" s="1"/>
    </row>
    <row r="233" spans="1:34" x14ac:dyDescent="0.25">
      <c r="A233" s="1"/>
      <c r="B233" s="1"/>
      <c r="C233" s="5" t="str">
        <f t="shared" si="13"/>
        <v/>
      </c>
      <c r="D233" s="19"/>
      <c r="E233" s="22">
        <f>IF(D233="",0,IF(COUNTIF(БЮДЖЕТ!$P:$P,D233)=1,0,1))</f>
        <v>0</v>
      </c>
      <c r="F233" s="19" t="str">
        <f>IF($D233="","",IF(E233=1,"",INDEX(БЮДЖЕТ!$N:$N,SUMIFS(БЮДЖЕТ!$B:$B,БЮДЖЕТ!$P:$P,$D233))))</f>
        <v/>
      </c>
      <c r="G233" s="19" t="str">
        <f>IF($D233="","",IF(E233=1,"",INDEX(БЮДЖЕТ!$X:$X,SUMIFS(БЮДЖЕТ!$B:$B,БЮДЖЕТ!$P:$P,$D233))))</f>
        <v/>
      </c>
      <c r="H233" s="36"/>
      <c r="I233" s="19"/>
      <c r="J233" s="39"/>
      <c r="K233" s="39" t="str">
        <f>IF(J233="","",IF(J233&lt;БЮДЖЕТ!$F$6,БЮДЖЕТ!$F$6,IF(J233&gt;EOMONTH(БЮДЖЕТ!$F$6,0),EOMONTH(БЮДЖЕТ!$F$6,0),J233)))</f>
        <v/>
      </c>
      <c r="L233" s="30">
        <f>IF(OR($I233=операции!$F$8,$I233=операции!$F$10),SUMIFS(р_дни!$J:$J,р_дни!$F:$F,"&gt;="&amp;K233),IF(OR($I233=операции!$F$9,$I233=операции!$F$11),SUMIFS(р_дни!$J:$J,р_дни!$F:$F,"&gt;"&amp;K233),0))</f>
        <v>0</v>
      </c>
      <c r="M233" s="53">
        <f>IF(AND(G233=ФИО!$Q$8,OR(I233=операции!$F$8,I233=операции!$F$10),COUNTIFS(D$10:D232,D233,I$10:I232,операции!$F$8)+COUNTIFS(D$10:D232,D233,I$10:I232,операции!$F$10)&lt;&gt;COUNTIFS(D$10:D232,D233,I$10:I232,операции!$F$9)+COUNTIFS(D$10:D232,D233,I$10:I232,операции!$F$11)),1,IF(AND(G233=ФИО!$Q$8,OR(I233=операции!$F$9,I233=операции!$F$11),COUNTIFS(D$10:D232,D233,I$10:I232,операции!$F$8)+COUNTIFS(D$10:D232,D233,I$10:I232,операции!$F$10)&lt;&gt;COUNTIFS(D$10:D232,D233,I$10:I232,операции!$F$9)+COUNTIFS(D$10:D232,D233,I$10:I232,операции!$F$11)+1),1,IF(AND(G233&lt;&gt;ФИО!$Q$8,G233&lt;&gt;"",OR(I233=операции!$F$8,I233=операции!$F$10),COUNTIFS(D$10:D232,D233,I$10:I232,операции!$F$8)+COUNTIFS(D$10:D232,D233,I$10:I232,операции!$F$10)+1&lt;&gt;COUNTIFS(D$10:D232,D233,I$10:I232,операции!$F$9)+COUNTIFS(D$10:D232,D233,I$10:I232,операции!$F$11)),1,IF(AND(G233&lt;&gt;ФИО!$Q$8,G233&lt;&gt;"",OR(I233=операции!$F$9,I233=операции!$F$11),COUNTIFS(D$10:D232,D233,I$10:I232,операции!$F$8)+COUNTIFS(D$10:D232,D233,I$10:I232,операции!$F$10)&lt;&gt;COUNTIFS(D$10:D232,D233,I$10:I232,операции!$F$9)+COUNTIFS(D$10:D232,D233,I$10:I232,операции!$F$11)),1,0))))</f>
        <v>0</v>
      </c>
      <c r="N233" s="49"/>
      <c r="O233" s="48"/>
      <c r="P233" s="84">
        <f>SUMIFS(БЮДЖЕТ!$V:$V,БЮДЖЕТ!$P:$P,$D233)-IF($N233=операции!$H$11,$O233,0)</f>
        <v>0</v>
      </c>
      <c r="Q233" s="84">
        <f>IF(OR($I233=операции!$F$8,$I233=операции!$F$10),$L233*$P233,IF(OR($I233=операции!$F$9,$I233=операции!$F$11),-$L233*$P233,0))/1000</f>
        <v>0</v>
      </c>
      <c r="R233" s="49"/>
      <c r="S233" s="40"/>
      <c r="T233" s="48">
        <f t="shared" si="11"/>
        <v>0</v>
      </c>
      <c r="U233" s="36"/>
      <c r="V233" s="19"/>
      <c r="W233" s="39"/>
      <c r="X233" s="41"/>
      <c r="Y233" s="36"/>
      <c r="Z233" s="19"/>
      <c r="AA233" s="39"/>
      <c r="AB233" s="41"/>
      <c r="AC233" s="36"/>
      <c r="AD233" s="19"/>
      <c r="AE233" s="39"/>
      <c r="AF233" s="41"/>
      <c r="AG233" s="36"/>
      <c r="AH233" s="1"/>
    </row>
    <row r="234" spans="1:34" x14ac:dyDescent="0.25">
      <c r="A234" s="1"/>
      <c r="B234" s="1"/>
      <c r="C234" s="5" t="str">
        <f t="shared" si="13"/>
        <v/>
      </c>
      <c r="D234" s="19"/>
      <c r="E234" s="22">
        <f>IF(D234="",0,IF(COUNTIF(БЮДЖЕТ!$P:$P,D234)=1,0,1))</f>
        <v>0</v>
      </c>
      <c r="F234" s="19" t="str">
        <f>IF($D234="","",IF(E234=1,"",INDEX(БЮДЖЕТ!$N:$N,SUMIFS(БЮДЖЕТ!$B:$B,БЮДЖЕТ!$P:$P,$D234))))</f>
        <v/>
      </c>
      <c r="G234" s="19" t="str">
        <f>IF($D234="","",IF(E234=1,"",INDEX(БЮДЖЕТ!$X:$X,SUMIFS(БЮДЖЕТ!$B:$B,БЮДЖЕТ!$P:$P,$D234))))</f>
        <v/>
      </c>
      <c r="H234" s="36"/>
      <c r="I234" s="19"/>
      <c r="J234" s="39"/>
      <c r="K234" s="39" t="str">
        <f>IF(J234="","",IF(J234&lt;БЮДЖЕТ!$F$6,БЮДЖЕТ!$F$6,IF(J234&gt;EOMONTH(БЮДЖЕТ!$F$6,0),EOMONTH(БЮДЖЕТ!$F$6,0),J234)))</f>
        <v/>
      </c>
      <c r="L234" s="30">
        <f>IF(OR($I234=операции!$F$8,$I234=операции!$F$10),SUMIFS(р_дни!$J:$J,р_дни!$F:$F,"&gt;="&amp;K234),IF(OR($I234=операции!$F$9,$I234=операции!$F$11),SUMIFS(р_дни!$J:$J,р_дни!$F:$F,"&gt;"&amp;K234),0))</f>
        <v>0</v>
      </c>
      <c r="M234" s="53">
        <f>IF(AND(G234=ФИО!$Q$8,OR(I234=операции!$F$8,I234=операции!$F$10),COUNTIFS(D$10:D233,D234,I$10:I233,операции!$F$8)+COUNTIFS(D$10:D233,D234,I$10:I233,операции!$F$10)&lt;&gt;COUNTIFS(D$10:D233,D234,I$10:I233,операции!$F$9)+COUNTIFS(D$10:D233,D234,I$10:I233,операции!$F$11)),1,IF(AND(G234=ФИО!$Q$8,OR(I234=операции!$F$9,I234=операции!$F$11),COUNTIFS(D$10:D233,D234,I$10:I233,операции!$F$8)+COUNTIFS(D$10:D233,D234,I$10:I233,операции!$F$10)&lt;&gt;COUNTIFS(D$10:D233,D234,I$10:I233,операции!$F$9)+COUNTIFS(D$10:D233,D234,I$10:I233,операции!$F$11)+1),1,IF(AND(G234&lt;&gt;ФИО!$Q$8,G234&lt;&gt;"",OR(I234=операции!$F$8,I234=операции!$F$10),COUNTIFS(D$10:D233,D234,I$10:I233,операции!$F$8)+COUNTIFS(D$10:D233,D234,I$10:I233,операции!$F$10)+1&lt;&gt;COUNTIFS(D$10:D233,D234,I$10:I233,операции!$F$9)+COUNTIFS(D$10:D233,D234,I$10:I233,операции!$F$11)),1,IF(AND(G234&lt;&gt;ФИО!$Q$8,G234&lt;&gt;"",OR(I234=операции!$F$9,I234=операции!$F$11),COUNTIFS(D$10:D233,D234,I$10:I233,операции!$F$8)+COUNTIFS(D$10:D233,D234,I$10:I233,операции!$F$10)&lt;&gt;COUNTIFS(D$10:D233,D234,I$10:I233,операции!$F$9)+COUNTIFS(D$10:D233,D234,I$10:I233,операции!$F$11)),1,0))))</f>
        <v>0</v>
      </c>
      <c r="N234" s="49"/>
      <c r="O234" s="48"/>
      <c r="P234" s="84">
        <f>SUMIFS(БЮДЖЕТ!$V:$V,БЮДЖЕТ!$P:$P,$D234)-IF($N234=операции!$H$11,$O234,0)</f>
        <v>0</v>
      </c>
      <c r="Q234" s="84">
        <f>IF(OR($I234=операции!$F$8,$I234=операции!$F$10),$L234*$P234,IF(OR($I234=операции!$F$9,$I234=операции!$F$11),-$L234*$P234,0))/1000</f>
        <v>0</v>
      </c>
      <c r="R234" s="49"/>
      <c r="S234" s="40"/>
      <c r="T234" s="48">
        <f t="shared" si="11"/>
        <v>0</v>
      </c>
      <c r="U234" s="36"/>
      <c r="V234" s="19"/>
      <c r="W234" s="39"/>
      <c r="X234" s="41"/>
      <c r="Y234" s="36"/>
      <c r="Z234" s="19"/>
      <c r="AA234" s="39"/>
      <c r="AB234" s="41"/>
      <c r="AC234" s="36"/>
      <c r="AD234" s="19"/>
      <c r="AE234" s="39"/>
      <c r="AF234" s="41"/>
      <c r="AG234" s="36"/>
      <c r="AH234" s="1"/>
    </row>
    <row r="235" spans="1:34" x14ac:dyDescent="0.25">
      <c r="A235" s="1"/>
      <c r="B235" s="1"/>
      <c r="C235" s="5" t="str">
        <f t="shared" si="13"/>
        <v/>
      </c>
      <c r="D235" s="19"/>
      <c r="E235" s="22">
        <f>IF(D235="",0,IF(COUNTIF(БЮДЖЕТ!$P:$P,D235)=1,0,1))</f>
        <v>0</v>
      </c>
      <c r="F235" s="19" t="str">
        <f>IF($D235="","",IF(E235=1,"",INDEX(БЮДЖЕТ!$N:$N,SUMIFS(БЮДЖЕТ!$B:$B,БЮДЖЕТ!$P:$P,$D235))))</f>
        <v/>
      </c>
      <c r="G235" s="19" t="str">
        <f>IF($D235="","",IF(E235=1,"",INDEX(БЮДЖЕТ!$X:$X,SUMIFS(БЮДЖЕТ!$B:$B,БЮДЖЕТ!$P:$P,$D235))))</f>
        <v/>
      </c>
      <c r="H235" s="36"/>
      <c r="I235" s="19"/>
      <c r="J235" s="39"/>
      <c r="K235" s="39" t="str">
        <f>IF(J235="","",IF(J235&lt;БЮДЖЕТ!$F$6,БЮДЖЕТ!$F$6,IF(J235&gt;EOMONTH(БЮДЖЕТ!$F$6,0),EOMONTH(БЮДЖЕТ!$F$6,0),J235)))</f>
        <v/>
      </c>
      <c r="L235" s="30">
        <f>IF(OR($I235=операции!$F$8,$I235=операции!$F$10),SUMIFS(р_дни!$J:$J,р_дни!$F:$F,"&gt;="&amp;K235),IF(OR($I235=операции!$F$9,$I235=операции!$F$11),SUMIFS(р_дни!$J:$J,р_дни!$F:$F,"&gt;"&amp;K235),0))</f>
        <v>0</v>
      </c>
      <c r="M235" s="53">
        <f>IF(AND(G235=ФИО!$Q$8,OR(I235=операции!$F$8,I235=операции!$F$10),COUNTIFS(D$10:D234,D235,I$10:I234,операции!$F$8)+COUNTIFS(D$10:D234,D235,I$10:I234,операции!$F$10)&lt;&gt;COUNTIFS(D$10:D234,D235,I$10:I234,операции!$F$9)+COUNTIFS(D$10:D234,D235,I$10:I234,операции!$F$11)),1,IF(AND(G235=ФИО!$Q$8,OR(I235=операции!$F$9,I235=операции!$F$11),COUNTIFS(D$10:D234,D235,I$10:I234,операции!$F$8)+COUNTIFS(D$10:D234,D235,I$10:I234,операции!$F$10)&lt;&gt;COUNTIFS(D$10:D234,D235,I$10:I234,операции!$F$9)+COUNTIFS(D$10:D234,D235,I$10:I234,операции!$F$11)+1),1,IF(AND(G235&lt;&gt;ФИО!$Q$8,G235&lt;&gt;"",OR(I235=операции!$F$8,I235=операции!$F$10),COUNTIFS(D$10:D234,D235,I$10:I234,операции!$F$8)+COUNTIFS(D$10:D234,D235,I$10:I234,операции!$F$10)+1&lt;&gt;COUNTIFS(D$10:D234,D235,I$10:I234,операции!$F$9)+COUNTIFS(D$10:D234,D235,I$10:I234,операции!$F$11)),1,IF(AND(G235&lt;&gt;ФИО!$Q$8,G235&lt;&gt;"",OR(I235=операции!$F$9,I235=операции!$F$11),COUNTIFS(D$10:D234,D235,I$10:I234,операции!$F$8)+COUNTIFS(D$10:D234,D235,I$10:I234,операции!$F$10)&lt;&gt;COUNTIFS(D$10:D234,D235,I$10:I234,операции!$F$9)+COUNTIFS(D$10:D234,D235,I$10:I234,операции!$F$11)),1,0))))</f>
        <v>0</v>
      </c>
      <c r="N235" s="49"/>
      <c r="O235" s="48"/>
      <c r="P235" s="84">
        <f>SUMIFS(БЮДЖЕТ!$V:$V,БЮДЖЕТ!$P:$P,$D235)-IF($N235=операции!$H$11,$O235,0)</f>
        <v>0</v>
      </c>
      <c r="Q235" s="84">
        <f>IF(OR($I235=операции!$F$8,$I235=операции!$F$10),$L235*$P235,IF(OR($I235=операции!$F$9,$I235=операции!$F$11),-$L235*$P235,0))/1000</f>
        <v>0</v>
      </c>
      <c r="R235" s="49"/>
      <c r="S235" s="40"/>
      <c r="T235" s="48">
        <f t="shared" si="11"/>
        <v>0</v>
      </c>
      <c r="U235" s="36"/>
      <c r="V235" s="19"/>
      <c r="W235" s="39"/>
      <c r="X235" s="41"/>
      <c r="Y235" s="36"/>
      <c r="Z235" s="19"/>
      <c r="AA235" s="39"/>
      <c r="AB235" s="41"/>
      <c r="AC235" s="36"/>
      <c r="AD235" s="19"/>
      <c r="AE235" s="39"/>
      <c r="AF235" s="41"/>
      <c r="AG235" s="36"/>
      <c r="AH235" s="1"/>
    </row>
    <row r="236" spans="1:34" x14ac:dyDescent="0.25">
      <c r="A236" s="1"/>
      <c r="B236" s="1"/>
      <c r="C236" s="5" t="str">
        <f t="shared" si="13"/>
        <v/>
      </c>
      <c r="D236" s="19"/>
      <c r="E236" s="22">
        <f>IF(D236="",0,IF(COUNTIF(БЮДЖЕТ!$P:$P,D236)=1,0,1))</f>
        <v>0</v>
      </c>
      <c r="F236" s="19" t="str">
        <f>IF($D236="","",IF(E236=1,"",INDEX(БЮДЖЕТ!$N:$N,SUMIFS(БЮДЖЕТ!$B:$B,БЮДЖЕТ!$P:$P,$D236))))</f>
        <v/>
      </c>
      <c r="G236" s="19" t="str">
        <f>IF($D236="","",IF(E236=1,"",INDEX(БЮДЖЕТ!$X:$X,SUMIFS(БЮДЖЕТ!$B:$B,БЮДЖЕТ!$P:$P,$D236))))</f>
        <v/>
      </c>
      <c r="H236" s="36"/>
      <c r="I236" s="19"/>
      <c r="J236" s="39"/>
      <c r="K236" s="39" t="str">
        <f>IF(J236="","",IF(J236&lt;БЮДЖЕТ!$F$6,БЮДЖЕТ!$F$6,IF(J236&gt;EOMONTH(БЮДЖЕТ!$F$6,0),EOMONTH(БЮДЖЕТ!$F$6,0),J236)))</f>
        <v/>
      </c>
      <c r="L236" s="30">
        <f>IF(OR($I236=операции!$F$8,$I236=операции!$F$10),SUMIFS(р_дни!$J:$J,р_дни!$F:$F,"&gt;="&amp;K236),IF(OR($I236=операции!$F$9,$I236=операции!$F$11),SUMIFS(р_дни!$J:$J,р_дни!$F:$F,"&gt;"&amp;K236),0))</f>
        <v>0</v>
      </c>
      <c r="M236" s="53">
        <f>IF(AND(G236=ФИО!$Q$8,OR(I236=операции!$F$8,I236=операции!$F$10),COUNTIFS(D$10:D235,D236,I$10:I235,операции!$F$8)+COUNTIFS(D$10:D235,D236,I$10:I235,операции!$F$10)&lt;&gt;COUNTIFS(D$10:D235,D236,I$10:I235,операции!$F$9)+COUNTIFS(D$10:D235,D236,I$10:I235,операции!$F$11)),1,IF(AND(G236=ФИО!$Q$8,OR(I236=операции!$F$9,I236=операции!$F$11),COUNTIFS(D$10:D235,D236,I$10:I235,операции!$F$8)+COUNTIFS(D$10:D235,D236,I$10:I235,операции!$F$10)&lt;&gt;COUNTIFS(D$10:D235,D236,I$10:I235,операции!$F$9)+COUNTIFS(D$10:D235,D236,I$10:I235,операции!$F$11)+1),1,IF(AND(G236&lt;&gt;ФИО!$Q$8,G236&lt;&gt;"",OR(I236=операции!$F$8,I236=операции!$F$10),COUNTIFS(D$10:D235,D236,I$10:I235,операции!$F$8)+COUNTIFS(D$10:D235,D236,I$10:I235,операции!$F$10)+1&lt;&gt;COUNTIFS(D$10:D235,D236,I$10:I235,операции!$F$9)+COUNTIFS(D$10:D235,D236,I$10:I235,операции!$F$11)),1,IF(AND(G236&lt;&gt;ФИО!$Q$8,G236&lt;&gt;"",OR(I236=операции!$F$9,I236=операции!$F$11),COUNTIFS(D$10:D235,D236,I$10:I235,операции!$F$8)+COUNTIFS(D$10:D235,D236,I$10:I235,операции!$F$10)&lt;&gt;COUNTIFS(D$10:D235,D236,I$10:I235,операции!$F$9)+COUNTIFS(D$10:D235,D236,I$10:I235,операции!$F$11)),1,0))))</f>
        <v>0</v>
      </c>
      <c r="N236" s="49"/>
      <c r="O236" s="48"/>
      <c r="P236" s="84">
        <f>SUMIFS(БЮДЖЕТ!$V:$V,БЮДЖЕТ!$P:$P,$D236)-IF($N236=операции!$H$11,$O236,0)</f>
        <v>0</v>
      </c>
      <c r="Q236" s="84">
        <f>IF(OR($I236=операции!$F$8,$I236=операции!$F$10),$L236*$P236,IF(OR($I236=операции!$F$9,$I236=операции!$F$11),-$L236*$P236,0))/1000</f>
        <v>0</v>
      </c>
      <c r="R236" s="49"/>
      <c r="S236" s="40"/>
      <c r="T236" s="48">
        <f t="shared" si="11"/>
        <v>0</v>
      </c>
      <c r="U236" s="36"/>
      <c r="V236" s="19"/>
      <c r="W236" s="39"/>
      <c r="X236" s="41"/>
      <c r="Y236" s="36"/>
      <c r="Z236" s="19"/>
      <c r="AA236" s="39"/>
      <c r="AB236" s="41"/>
      <c r="AC236" s="36"/>
      <c r="AD236" s="19"/>
      <c r="AE236" s="39"/>
      <c r="AF236" s="41"/>
      <c r="AG236" s="36"/>
      <c r="AH236" s="1"/>
    </row>
    <row r="237" spans="1:34" x14ac:dyDescent="0.25">
      <c r="A237" s="1"/>
      <c r="B237" s="1"/>
      <c r="C237" s="5" t="str">
        <f t="shared" si="13"/>
        <v/>
      </c>
      <c r="D237" s="19"/>
      <c r="E237" s="22">
        <f>IF(D237="",0,IF(COUNTIF(БЮДЖЕТ!$P:$P,D237)=1,0,1))</f>
        <v>0</v>
      </c>
      <c r="F237" s="19" t="str">
        <f>IF($D237="","",IF(E237=1,"",INDEX(БЮДЖЕТ!$N:$N,SUMIFS(БЮДЖЕТ!$B:$B,БЮДЖЕТ!$P:$P,$D237))))</f>
        <v/>
      </c>
      <c r="G237" s="19" t="str">
        <f>IF($D237="","",IF(E237=1,"",INDEX(БЮДЖЕТ!$X:$X,SUMIFS(БЮДЖЕТ!$B:$B,БЮДЖЕТ!$P:$P,$D237))))</f>
        <v/>
      </c>
      <c r="H237" s="36"/>
      <c r="I237" s="19"/>
      <c r="J237" s="39"/>
      <c r="K237" s="39" t="str">
        <f>IF(J237="","",IF(J237&lt;БЮДЖЕТ!$F$6,БЮДЖЕТ!$F$6,IF(J237&gt;EOMONTH(БЮДЖЕТ!$F$6,0),EOMONTH(БЮДЖЕТ!$F$6,0),J237)))</f>
        <v/>
      </c>
      <c r="L237" s="30">
        <f>IF(OR($I237=операции!$F$8,$I237=операции!$F$10),SUMIFS(р_дни!$J:$J,р_дни!$F:$F,"&gt;="&amp;K237),IF(OR($I237=операции!$F$9,$I237=операции!$F$11),SUMIFS(р_дни!$J:$J,р_дни!$F:$F,"&gt;"&amp;K237),0))</f>
        <v>0</v>
      </c>
      <c r="M237" s="53">
        <f>IF(AND(G237=ФИО!$Q$8,OR(I237=операции!$F$8,I237=операции!$F$10),COUNTIFS(D$10:D236,D237,I$10:I236,операции!$F$8)+COUNTIFS(D$10:D236,D237,I$10:I236,операции!$F$10)&lt;&gt;COUNTIFS(D$10:D236,D237,I$10:I236,операции!$F$9)+COUNTIFS(D$10:D236,D237,I$10:I236,операции!$F$11)),1,IF(AND(G237=ФИО!$Q$8,OR(I237=операции!$F$9,I237=операции!$F$11),COUNTIFS(D$10:D236,D237,I$10:I236,операции!$F$8)+COUNTIFS(D$10:D236,D237,I$10:I236,операции!$F$10)&lt;&gt;COUNTIFS(D$10:D236,D237,I$10:I236,операции!$F$9)+COUNTIFS(D$10:D236,D237,I$10:I236,операции!$F$11)+1),1,IF(AND(G237&lt;&gt;ФИО!$Q$8,G237&lt;&gt;"",OR(I237=операции!$F$8,I237=операции!$F$10),COUNTIFS(D$10:D236,D237,I$10:I236,операции!$F$8)+COUNTIFS(D$10:D236,D237,I$10:I236,операции!$F$10)+1&lt;&gt;COUNTIFS(D$10:D236,D237,I$10:I236,операции!$F$9)+COUNTIFS(D$10:D236,D237,I$10:I236,операции!$F$11)),1,IF(AND(G237&lt;&gt;ФИО!$Q$8,G237&lt;&gt;"",OR(I237=операции!$F$9,I237=операции!$F$11),COUNTIFS(D$10:D236,D237,I$10:I236,операции!$F$8)+COUNTIFS(D$10:D236,D237,I$10:I236,операции!$F$10)&lt;&gt;COUNTIFS(D$10:D236,D237,I$10:I236,операции!$F$9)+COUNTIFS(D$10:D236,D237,I$10:I236,операции!$F$11)),1,0))))</f>
        <v>0</v>
      </c>
      <c r="N237" s="49"/>
      <c r="O237" s="48"/>
      <c r="P237" s="84">
        <f>SUMIFS(БЮДЖЕТ!$V:$V,БЮДЖЕТ!$P:$P,$D237)-IF($N237=операции!$H$11,$O237,0)</f>
        <v>0</v>
      </c>
      <c r="Q237" s="84">
        <f>IF(OR($I237=операции!$F$8,$I237=операции!$F$10),$L237*$P237,IF(OR($I237=операции!$F$9,$I237=операции!$F$11),-$L237*$P237,0))/1000</f>
        <v>0</v>
      </c>
      <c r="R237" s="49"/>
      <c r="S237" s="40"/>
      <c r="T237" s="48">
        <f t="shared" si="11"/>
        <v>0</v>
      </c>
      <c r="U237" s="36"/>
      <c r="V237" s="19"/>
      <c r="W237" s="39"/>
      <c r="X237" s="41"/>
      <c r="Y237" s="36"/>
      <c r="Z237" s="19"/>
      <c r="AA237" s="39"/>
      <c r="AB237" s="41"/>
      <c r="AC237" s="36"/>
      <c r="AD237" s="19"/>
      <c r="AE237" s="39"/>
      <c r="AF237" s="41"/>
      <c r="AG237" s="36"/>
      <c r="AH237" s="1"/>
    </row>
    <row r="238" spans="1:34" x14ac:dyDescent="0.25">
      <c r="A238" s="1"/>
      <c r="B238" s="1"/>
      <c r="C238" s="5" t="str">
        <f t="shared" si="13"/>
        <v/>
      </c>
      <c r="D238" s="19"/>
      <c r="E238" s="22">
        <f>IF(D238="",0,IF(COUNTIF(БЮДЖЕТ!$P:$P,D238)=1,0,1))</f>
        <v>0</v>
      </c>
      <c r="F238" s="19" t="str">
        <f>IF($D238="","",IF(E238=1,"",INDEX(БЮДЖЕТ!$N:$N,SUMIFS(БЮДЖЕТ!$B:$B,БЮДЖЕТ!$P:$P,$D238))))</f>
        <v/>
      </c>
      <c r="G238" s="19" t="str">
        <f>IF($D238="","",IF(E238=1,"",INDEX(БЮДЖЕТ!$X:$X,SUMIFS(БЮДЖЕТ!$B:$B,БЮДЖЕТ!$P:$P,$D238))))</f>
        <v/>
      </c>
      <c r="H238" s="36"/>
      <c r="I238" s="19"/>
      <c r="J238" s="39"/>
      <c r="K238" s="39" t="str">
        <f>IF(J238="","",IF(J238&lt;БЮДЖЕТ!$F$6,БЮДЖЕТ!$F$6,IF(J238&gt;EOMONTH(БЮДЖЕТ!$F$6,0),EOMONTH(БЮДЖЕТ!$F$6,0),J238)))</f>
        <v/>
      </c>
      <c r="L238" s="30">
        <f>IF(OR($I238=операции!$F$8,$I238=операции!$F$10),SUMIFS(р_дни!$J:$J,р_дни!$F:$F,"&gt;="&amp;K238),IF(OR($I238=операции!$F$9,$I238=операции!$F$11),SUMIFS(р_дни!$J:$J,р_дни!$F:$F,"&gt;"&amp;K238),0))</f>
        <v>0</v>
      </c>
      <c r="M238" s="53">
        <f>IF(AND(G238=ФИО!$Q$8,OR(I238=операции!$F$8,I238=операции!$F$10),COUNTIFS(D$10:D237,D238,I$10:I237,операции!$F$8)+COUNTIFS(D$10:D237,D238,I$10:I237,операции!$F$10)&lt;&gt;COUNTIFS(D$10:D237,D238,I$10:I237,операции!$F$9)+COUNTIFS(D$10:D237,D238,I$10:I237,операции!$F$11)),1,IF(AND(G238=ФИО!$Q$8,OR(I238=операции!$F$9,I238=операции!$F$11),COUNTIFS(D$10:D237,D238,I$10:I237,операции!$F$8)+COUNTIFS(D$10:D237,D238,I$10:I237,операции!$F$10)&lt;&gt;COUNTIFS(D$10:D237,D238,I$10:I237,операции!$F$9)+COUNTIFS(D$10:D237,D238,I$10:I237,операции!$F$11)+1),1,IF(AND(G238&lt;&gt;ФИО!$Q$8,G238&lt;&gt;"",OR(I238=операции!$F$8,I238=операции!$F$10),COUNTIFS(D$10:D237,D238,I$10:I237,операции!$F$8)+COUNTIFS(D$10:D237,D238,I$10:I237,операции!$F$10)+1&lt;&gt;COUNTIFS(D$10:D237,D238,I$10:I237,операции!$F$9)+COUNTIFS(D$10:D237,D238,I$10:I237,операции!$F$11)),1,IF(AND(G238&lt;&gt;ФИО!$Q$8,G238&lt;&gt;"",OR(I238=операции!$F$9,I238=операции!$F$11),COUNTIFS(D$10:D237,D238,I$10:I237,операции!$F$8)+COUNTIFS(D$10:D237,D238,I$10:I237,операции!$F$10)&lt;&gt;COUNTIFS(D$10:D237,D238,I$10:I237,операции!$F$9)+COUNTIFS(D$10:D237,D238,I$10:I237,операции!$F$11)),1,0))))</f>
        <v>0</v>
      </c>
      <c r="N238" s="49"/>
      <c r="O238" s="48"/>
      <c r="P238" s="84">
        <f>SUMIFS(БЮДЖЕТ!$V:$V,БЮДЖЕТ!$P:$P,$D238)-IF($N238=операции!$H$11,$O238,0)</f>
        <v>0</v>
      </c>
      <c r="Q238" s="84">
        <f>IF(OR($I238=операции!$F$8,$I238=операции!$F$10),$L238*$P238,IF(OR($I238=операции!$F$9,$I238=операции!$F$11),-$L238*$P238,0))/1000</f>
        <v>0</v>
      </c>
      <c r="R238" s="49"/>
      <c r="S238" s="40"/>
      <c r="T238" s="48">
        <f t="shared" si="11"/>
        <v>0</v>
      </c>
      <c r="U238" s="36"/>
      <c r="V238" s="19"/>
      <c r="W238" s="39"/>
      <c r="X238" s="41"/>
      <c r="Y238" s="36"/>
      <c r="Z238" s="19"/>
      <c r="AA238" s="39"/>
      <c r="AB238" s="41"/>
      <c r="AC238" s="36"/>
      <c r="AD238" s="19"/>
      <c r="AE238" s="39"/>
      <c r="AF238" s="41"/>
      <c r="AG238" s="36"/>
      <c r="AH238" s="1"/>
    </row>
    <row r="239" spans="1:34" x14ac:dyDescent="0.25">
      <c r="A239" s="1"/>
      <c r="B239" s="1"/>
      <c r="C239" s="5" t="str">
        <f t="shared" si="13"/>
        <v/>
      </c>
      <c r="D239" s="19"/>
      <c r="E239" s="22">
        <f>IF(D239="",0,IF(COUNTIF(БЮДЖЕТ!$P:$P,D239)=1,0,1))</f>
        <v>0</v>
      </c>
      <c r="F239" s="19" t="str">
        <f>IF($D239="","",IF(E239=1,"",INDEX(БЮДЖЕТ!$N:$N,SUMIFS(БЮДЖЕТ!$B:$B,БЮДЖЕТ!$P:$P,$D239))))</f>
        <v/>
      </c>
      <c r="G239" s="19" t="str">
        <f>IF($D239="","",IF(E239=1,"",INDEX(БЮДЖЕТ!$X:$X,SUMIFS(БЮДЖЕТ!$B:$B,БЮДЖЕТ!$P:$P,$D239))))</f>
        <v/>
      </c>
      <c r="H239" s="36"/>
      <c r="I239" s="19"/>
      <c r="J239" s="39"/>
      <c r="K239" s="39" t="str">
        <f>IF(J239="","",IF(J239&lt;БЮДЖЕТ!$F$6,БЮДЖЕТ!$F$6,IF(J239&gt;EOMONTH(БЮДЖЕТ!$F$6,0),EOMONTH(БЮДЖЕТ!$F$6,0),J239)))</f>
        <v/>
      </c>
      <c r="L239" s="30">
        <f>IF(OR($I239=операции!$F$8,$I239=операции!$F$10),SUMIFS(р_дни!$J:$J,р_дни!$F:$F,"&gt;="&amp;K239),IF(OR($I239=операции!$F$9,$I239=операции!$F$11),SUMIFS(р_дни!$J:$J,р_дни!$F:$F,"&gt;"&amp;K239),0))</f>
        <v>0</v>
      </c>
      <c r="M239" s="53">
        <f>IF(AND(G239=ФИО!$Q$8,OR(I239=операции!$F$8,I239=операции!$F$10),COUNTIFS(D$10:D238,D239,I$10:I238,операции!$F$8)+COUNTIFS(D$10:D238,D239,I$10:I238,операции!$F$10)&lt;&gt;COUNTIFS(D$10:D238,D239,I$10:I238,операции!$F$9)+COUNTIFS(D$10:D238,D239,I$10:I238,операции!$F$11)),1,IF(AND(G239=ФИО!$Q$8,OR(I239=операции!$F$9,I239=операции!$F$11),COUNTIFS(D$10:D238,D239,I$10:I238,операции!$F$8)+COUNTIFS(D$10:D238,D239,I$10:I238,операции!$F$10)&lt;&gt;COUNTIFS(D$10:D238,D239,I$10:I238,операции!$F$9)+COUNTIFS(D$10:D238,D239,I$10:I238,операции!$F$11)+1),1,IF(AND(G239&lt;&gt;ФИО!$Q$8,G239&lt;&gt;"",OR(I239=операции!$F$8,I239=операции!$F$10),COUNTIFS(D$10:D238,D239,I$10:I238,операции!$F$8)+COUNTIFS(D$10:D238,D239,I$10:I238,операции!$F$10)+1&lt;&gt;COUNTIFS(D$10:D238,D239,I$10:I238,операции!$F$9)+COUNTIFS(D$10:D238,D239,I$10:I238,операции!$F$11)),1,IF(AND(G239&lt;&gt;ФИО!$Q$8,G239&lt;&gt;"",OR(I239=операции!$F$9,I239=операции!$F$11),COUNTIFS(D$10:D238,D239,I$10:I238,операции!$F$8)+COUNTIFS(D$10:D238,D239,I$10:I238,операции!$F$10)&lt;&gt;COUNTIFS(D$10:D238,D239,I$10:I238,операции!$F$9)+COUNTIFS(D$10:D238,D239,I$10:I238,операции!$F$11)),1,0))))</f>
        <v>0</v>
      </c>
      <c r="N239" s="49"/>
      <c r="O239" s="48"/>
      <c r="P239" s="84">
        <f>SUMIFS(БЮДЖЕТ!$V:$V,БЮДЖЕТ!$P:$P,$D239)-IF($N239=операции!$H$11,$O239,0)</f>
        <v>0</v>
      </c>
      <c r="Q239" s="84">
        <f>IF(OR($I239=операции!$F$8,$I239=операции!$F$10),$L239*$P239,IF(OR($I239=операции!$F$9,$I239=операции!$F$11),-$L239*$P239,0))/1000</f>
        <v>0</v>
      </c>
      <c r="R239" s="49"/>
      <c r="S239" s="40"/>
      <c r="T239" s="48">
        <f t="shared" si="11"/>
        <v>0</v>
      </c>
      <c r="U239" s="36"/>
      <c r="V239" s="19"/>
      <c r="W239" s="39"/>
      <c r="X239" s="41"/>
      <c r="Y239" s="36"/>
      <c r="Z239" s="19"/>
      <c r="AA239" s="39"/>
      <c r="AB239" s="41"/>
      <c r="AC239" s="36"/>
      <c r="AD239" s="19"/>
      <c r="AE239" s="39"/>
      <c r="AF239" s="41"/>
      <c r="AG239" s="36"/>
      <c r="AH239" s="1"/>
    </row>
    <row r="240" spans="1:34" x14ac:dyDescent="0.25">
      <c r="A240" s="1"/>
      <c r="B240" s="1"/>
      <c r="C240" s="5" t="str">
        <f t="shared" si="13"/>
        <v/>
      </c>
      <c r="D240" s="19"/>
      <c r="E240" s="22">
        <f>IF(D240="",0,IF(COUNTIF(БЮДЖЕТ!$P:$P,D240)=1,0,1))</f>
        <v>0</v>
      </c>
      <c r="F240" s="19" t="str">
        <f>IF($D240="","",IF(E240=1,"",INDEX(БЮДЖЕТ!$N:$N,SUMIFS(БЮДЖЕТ!$B:$B,БЮДЖЕТ!$P:$P,$D240))))</f>
        <v/>
      </c>
      <c r="G240" s="19" t="str">
        <f>IF($D240="","",IF(E240=1,"",INDEX(БЮДЖЕТ!$X:$X,SUMIFS(БЮДЖЕТ!$B:$B,БЮДЖЕТ!$P:$P,$D240))))</f>
        <v/>
      </c>
      <c r="H240" s="36"/>
      <c r="I240" s="19"/>
      <c r="J240" s="39"/>
      <c r="K240" s="39" t="str">
        <f>IF(J240="","",IF(J240&lt;БЮДЖЕТ!$F$6,БЮДЖЕТ!$F$6,IF(J240&gt;EOMONTH(БЮДЖЕТ!$F$6,0),EOMONTH(БЮДЖЕТ!$F$6,0),J240)))</f>
        <v/>
      </c>
      <c r="L240" s="30">
        <f>IF(OR($I240=операции!$F$8,$I240=операции!$F$10),SUMIFS(р_дни!$J:$J,р_дни!$F:$F,"&gt;="&amp;K240),IF(OR($I240=операции!$F$9,$I240=операции!$F$11),SUMIFS(р_дни!$J:$J,р_дни!$F:$F,"&gt;"&amp;K240),0))</f>
        <v>0</v>
      </c>
      <c r="M240" s="53">
        <f>IF(AND(G240=ФИО!$Q$8,OR(I240=операции!$F$8,I240=операции!$F$10),COUNTIFS(D$10:D239,D240,I$10:I239,операции!$F$8)+COUNTIFS(D$10:D239,D240,I$10:I239,операции!$F$10)&lt;&gt;COUNTIFS(D$10:D239,D240,I$10:I239,операции!$F$9)+COUNTIFS(D$10:D239,D240,I$10:I239,операции!$F$11)),1,IF(AND(G240=ФИО!$Q$8,OR(I240=операции!$F$9,I240=операции!$F$11),COUNTIFS(D$10:D239,D240,I$10:I239,операции!$F$8)+COUNTIFS(D$10:D239,D240,I$10:I239,операции!$F$10)&lt;&gt;COUNTIFS(D$10:D239,D240,I$10:I239,операции!$F$9)+COUNTIFS(D$10:D239,D240,I$10:I239,операции!$F$11)+1),1,IF(AND(G240&lt;&gt;ФИО!$Q$8,G240&lt;&gt;"",OR(I240=операции!$F$8,I240=операции!$F$10),COUNTIFS(D$10:D239,D240,I$10:I239,операции!$F$8)+COUNTIFS(D$10:D239,D240,I$10:I239,операции!$F$10)+1&lt;&gt;COUNTIFS(D$10:D239,D240,I$10:I239,операции!$F$9)+COUNTIFS(D$10:D239,D240,I$10:I239,операции!$F$11)),1,IF(AND(G240&lt;&gt;ФИО!$Q$8,G240&lt;&gt;"",OR(I240=операции!$F$9,I240=операции!$F$11),COUNTIFS(D$10:D239,D240,I$10:I239,операции!$F$8)+COUNTIFS(D$10:D239,D240,I$10:I239,операции!$F$10)&lt;&gt;COUNTIFS(D$10:D239,D240,I$10:I239,операции!$F$9)+COUNTIFS(D$10:D239,D240,I$10:I239,операции!$F$11)),1,0))))</f>
        <v>0</v>
      </c>
      <c r="N240" s="49"/>
      <c r="O240" s="48"/>
      <c r="P240" s="84">
        <f>SUMIFS(БЮДЖЕТ!$V:$V,БЮДЖЕТ!$P:$P,$D240)-IF($N240=операции!$H$11,$O240,0)</f>
        <v>0</v>
      </c>
      <c r="Q240" s="84">
        <f>IF(OR($I240=операции!$F$8,$I240=операции!$F$10),$L240*$P240,IF(OR($I240=операции!$F$9,$I240=операции!$F$11),-$L240*$P240,0))/1000</f>
        <v>0</v>
      </c>
      <c r="R240" s="49"/>
      <c r="S240" s="40"/>
      <c r="T240" s="48">
        <f t="shared" si="11"/>
        <v>0</v>
      </c>
      <c r="U240" s="36"/>
      <c r="V240" s="19"/>
      <c r="W240" s="39"/>
      <c r="X240" s="41"/>
      <c r="Y240" s="36"/>
      <c r="Z240" s="19"/>
      <c r="AA240" s="39"/>
      <c r="AB240" s="41"/>
      <c r="AC240" s="36"/>
      <c r="AD240" s="19"/>
      <c r="AE240" s="39"/>
      <c r="AF240" s="41"/>
      <c r="AG240" s="36"/>
      <c r="AH240" s="1"/>
    </row>
    <row r="241" spans="1:34" x14ac:dyDescent="0.25">
      <c r="A241" s="1"/>
      <c r="B241" s="1"/>
      <c r="C241" s="5" t="str">
        <f t="shared" si="13"/>
        <v/>
      </c>
      <c r="D241" s="19"/>
      <c r="E241" s="22">
        <f>IF(D241="",0,IF(COUNTIF(БЮДЖЕТ!$P:$P,D241)=1,0,1))</f>
        <v>0</v>
      </c>
      <c r="F241" s="19" t="str">
        <f>IF($D241="","",IF(E241=1,"",INDEX(БЮДЖЕТ!$N:$N,SUMIFS(БЮДЖЕТ!$B:$B,БЮДЖЕТ!$P:$P,$D241))))</f>
        <v/>
      </c>
      <c r="G241" s="19" t="str">
        <f>IF($D241="","",IF(E241=1,"",INDEX(БЮДЖЕТ!$X:$X,SUMIFS(БЮДЖЕТ!$B:$B,БЮДЖЕТ!$P:$P,$D241))))</f>
        <v/>
      </c>
      <c r="H241" s="36"/>
      <c r="I241" s="19"/>
      <c r="J241" s="39"/>
      <c r="K241" s="39" t="str">
        <f>IF(J241="","",IF(J241&lt;БЮДЖЕТ!$F$6,БЮДЖЕТ!$F$6,IF(J241&gt;EOMONTH(БЮДЖЕТ!$F$6,0),EOMONTH(БЮДЖЕТ!$F$6,0),J241)))</f>
        <v/>
      </c>
      <c r="L241" s="30">
        <f>IF(OR($I241=операции!$F$8,$I241=операции!$F$10),SUMIFS(р_дни!$J:$J,р_дни!$F:$F,"&gt;="&amp;K241),IF(OR($I241=операции!$F$9,$I241=операции!$F$11),SUMIFS(р_дни!$J:$J,р_дни!$F:$F,"&gt;"&amp;K241),0))</f>
        <v>0</v>
      </c>
      <c r="M241" s="53">
        <f>IF(AND(G241=ФИО!$Q$8,OR(I241=операции!$F$8,I241=операции!$F$10),COUNTIFS(D$10:D240,D241,I$10:I240,операции!$F$8)+COUNTIFS(D$10:D240,D241,I$10:I240,операции!$F$10)&lt;&gt;COUNTIFS(D$10:D240,D241,I$10:I240,операции!$F$9)+COUNTIFS(D$10:D240,D241,I$10:I240,операции!$F$11)),1,IF(AND(G241=ФИО!$Q$8,OR(I241=операции!$F$9,I241=операции!$F$11),COUNTIFS(D$10:D240,D241,I$10:I240,операции!$F$8)+COUNTIFS(D$10:D240,D241,I$10:I240,операции!$F$10)&lt;&gt;COUNTIFS(D$10:D240,D241,I$10:I240,операции!$F$9)+COUNTIFS(D$10:D240,D241,I$10:I240,операции!$F$11)+1),1,IF(AND(G241&lt;&gt;ФИО!$Q$8,G241&lt;&gt;"",OR(I241=операции!$F$8,I241=операции!$F$10),COUNTIFS(D$10:D240,D241,I$10:I240,операции!$F$8)+COUNTIFS(D$10:D240,D241,I$10:I240,операции!$F$10)+1&lt;&gt;COUNTIFS(D$10:D240,D241,I$10:I240,операции!$F$9)+COUNTIFS(D$10:D240,D241,I$10:I240,операции!$F$11)),1,IF(AND(G241&lt;&gt;ФИО!$Q$8,G241&lt;&gt;"",OR(I241=операции!$F$9,I241=операции!$F$11),COUNTIFS(D$10:D240,D241,I$10:I240,операции!$F$8)+COUNTIFS(D$10:D240,D241,I$10:I240,операции!$F$10)&lt;&gt;COUNTIFS(D$10:D240,D241,I$10:I240,операции!$F$9)+COUNTIFS(D$10:D240,D241,I$10:I240,операции!$F$11)),1,0))))</f>
        <v>0</v>
      </c>
      <c r="N241" s="49"/>
      <c r="O241" s="48"/>
      <c r="P241" s="84">
        <f>SUMIFS(БЮДЖЕТ!$V:$V,БЮДЖЕТ!$P:$P,$D241)-IF($N241=операции!$H$11,$O241,0)</f>
        <v>0</v>
      </c>
      <c r="Q241" s="84">
        <f>IF(OR($I241=операции!$F$8,$I241=операции!$F$10),$L241*$P241,IF(OR($I241=операции!$F$9,$I241=операции!$F$11),-$L241*$P241,0))/1000</f>
        <v>0</v>
      </c>
      <c r="R241" s="49"/>
      <c r="S241" s="40"/>
      <c r="T241" s="48">
        <f t="shared" si="11"/>
        <v>0</v>
      </c>
      <c r="U241" s="36"/>
      <c r="V241" s="19"/>
      <c r="W241" s="39"/>
      <c r="X241" s="41"/>
      <c r="Y241" s="36"/>
      <c r="Z241" s="19"/>
      <c r="AA241" s="39"/>
      <c r="AB241" s="41"/>
      <c r="AC241" s="36"/>
      <c r="AD241" s="19"/>
      <c r="AE241" s="39"/>
      <c r="AF241" s="41"/>
      <c r="AG241" s="36"/>
      <c r="AH241" s="1"/>
    </row>
    <row r="242" spans="1:34" x14ac:dyDescent="0.25">
      <c r="A242" s="1"/>
      <c r="B242" s="1"/>
      <c r="C242" s="5" t="str">
        <f t="shared" si="13"/>
        <v/>
      </c>
      <c r="D242" s="19"/>
      <c r="E242" s="22">
        <f>IF(D242="",0,IF(COUNTIF(БЮДЖЕТ!$P:$P,D242)=1,0,1))</f>
        <v>0</v>
      </c>
      <c r="F242" s="19" t="str">
        <f>IF($D242="","",IF(E242=1,"",INDEX(БЮДЖЕТ!$N:$N,SUMIFS(БЮДЖЕТ!$B:$B,БЮДЖЕТ!$P:$P,$D242))))</f>
        <v/>
      </c>
      <c r="G242" s="19" t="str">
        <f>IF($D242="","",IF(E242=1,"",INDEX(БЮДЖЕТ!$X:$X,SUMIFS(БЮДЖЕТ!$B:$B,БЮДЖЕТ!$P:$P,$D242))))</f>
        <v/>
      </c>
      <c r="H242" s="36"/>
      <c r="I242" s="19"/>
      <c r="J242" s="39"/>
      <c r="K242" s="39" t="str">
        <f>IF(J242="","",IF(J242&lt;БЮДЖЕТ!$F$6,БЮДЖЕТ!$F$6,IF(J242&gt;EOMONTH(БЮДЖЕТ!$F$6,0),EOMONTH(БЮДЖЕТ!$F$6,0),J242)))</f>
        <v/>
      </c>
      <c r="L242" s="30">
        <f>IF(OR($I242=операции!$F$8,$I242=операции!$F$10),SUMIFS(р_дни!$J:$J,р_дни!$F:$F,"&gt;="&amp;K242),IF(OR($I242=операции!$F$9,$I242=операции!$F$11),SUMIFS(р_дни!$J:$J,р_дни!$F:$F,"&gt;"&amp;K242),0))</f>
        <v>0</v>
      </c>
      <c r="M242" s="53">
        <f>IF(AND(G242=ФИО!$Q$8,OR(I242=операции!$F$8,I242=операции!$F$10),COUNTIFS(D$10:D241,D242,I$10:I241,операции!$F$8)+COUNTIFS(D$10:D241,D242,I$10:I241,операции!$F$10)&lt;&gt;COUNTIFS(D$10:D241,D242,I$10:I241,операции!$F$9)+COUNTIFS(D$10:D241,D242,I$10:I241,операции!$F$11)),1,IF(AND(G242=ФИО!$Q$8,OR(I242=операции!$F$9,I242=операции!$F$11),COUNTIFS(D$10:D241,D242,I$10:I241,операции!$F$8)+COUNTIFS(D$10:D241,D242,I$10:I241,операции!$F$10)&lt;&gt;COUNTIFS(D$10:D241,D242,I$10:I241,операции!$F$9)+COUNTIFS(D$10:D241,D242,I$10:I241,операции!$F$11)+1),1,IF(AND(G242&lt;&gt;ФИО!$Q$8,G242&lt;&gt;"",OR(I242=операции!$F$8,I242=операции!$F$10),COUNTIFS(D$10:D241,D242,I$10:I241,операции!$F$8)+COUNTIFS(D$10:D241,D242,I$10:I241,операции!$F$10)+1&lt;&gt;COUNTIFS(D$10:D241,D242,I$10:I241,операции!$F$9)+COUNTIFS(D$10:D241,D242,I$10:I241,операции!$F$11)),1,IF(AND(G242&lt;&gt;ФИО!$Q$8,G242&lt;&gt;"",OR(I242=операции!$F$9,I242=операции!$F$11),COUNTIFS(D$10:D241,D242,I$10:I241,операции!$F$8)+COUNTIFS(D$10:D241,D242,I$10:I241,операции!$F$10)&lt;&gt;COUNTIFS(D$10:D241,D242,I$10:I241,операции!$F$9)+COUNTIFS(D$10:D241,D242,I$10:I241,операции!$F$11)),1,0))))</f>
        <v>0</v>
      </c>
      <c r="N242" s="49"/>
      <c r="O242" s="48"/>
      <c r="P242" s="84">
        <f>SUMIFS(БЮДЖЕТ!$V:$V,БЮДЖЕТ!$P:$P,$D242)-IF($N242=операции!$H$11,$O242,0)</f>
        <v>0</v>
      </c>
      <c r="Q242" s="84">
        <f>IF(OR($I242=операции!$F$8,$I242=операции!$F$10),$L242*$P242,IF(OR($I242=операции!$F$9,$I242=операции!$F$11),-$L242*$P242,0))/1000</f>
        <v>0</v>
      </c>
      <c r="R242" s="49"/>
      <c r="S242" s="40"/>
      <c r="T242" s="48">
        <f t="shared" si="11"/>
        <v>0</v>
      </c>
      <c r="U242" s="36"/>
      <c r="V242" s="19"/>
      <c r="W242" s="39"/>
      <c r="X242" s="41"/>
      <c r="Y242" s="36"/>
      <c r="Z242" s="19"/>
      <c r="AA242" s="39"/>
      <c r="AB242" s="41"/>
      <c r="AC242" s="36"/>
      <c r="AD242" s="19"/>
      <c r="AE242" s="39"/>
      <c r="AF242" s="41"/>
      <c r="AG242" s="36"/>
      <c r="AH242" s="1"/>
    </row>
    <row r="243" spans="1:34" x14ac:dyDescent="0.25">
      <c r="A243" s="1"/>
      <c r="B243" s="1"/>
      <c r="C243" s="5" t="str">
        <f t="shared" si="13"/>
        <v/>
      </c>
      <c r="D243" s="19"/>
      <c r="E243" s="22">
        <f>IF(D243="",0,IF(COUNTIF(БЮДЖЕТ!$P:$P,D243)=1,0,1))</f>
        <v>0</v>
      </c>
      <c r="F243" s="19" t="str">
        <f>IF($D243="","",IF(E243=1,"",INDEX(БЮДЖЕТ!$N:$N,SUMIFS(БЮДЖЕТ!$B:$B,БЮДЖЕТ!$P:$P,$D243))))</f>
        <v/>
      </c>
      <c r="G243" s="19" t="str">
        <f>IF($D243="","",IF(E243=1,"",INDEX(БЮДЖЕТ!$X:$X,SUMIFS(БЮДЖЕТ!$B:$B,БЮДЖЕТ!$P:$P,$D243))))</f>
        <v/>
      </c>
      <c r="H243" s="36"/>
      <c r="I243" s="19"/>
      <c r="J243" s="39"/>
      <c r="K243" s="39" t="str">
        <f>IF(J243="","",IF(J243&lt;БЮДЖЕТ!$F$6,БЮДЖЕТ!$F$6,IF(J243&gt;EOMONTH(БЮДЖЕТ!$F$6,0),EOMONTH(БЮДЖЕТ!$F$6,0),J243)))</f>
        <v/>
      </c>
      <c r="L243" s="30">
        <f>IF(OR($I243=операции!$F$8,$I243=операции!$F$10),SUMIFS(р_дни!$J:$J,р_дни!$F:$F,"&gt;="&amp;K243),IF(OR($I243=операции!$F$9,$I243=операции!$F$11),SUMIFS(р_дни!$J:$J,р_дни!$F:$F,"&gt;"&amp;K243),0))</f>
        <v>0</v>
      </c>
      <c r="M243" s="53">
        <f>IF(AND(G243=ФИО!$Q$8,OR(I243=операции!$F$8,I243=операции!$F$10),COUNTIFS(D$10:D242,D243,I$10:I242,операции!$F$8)+COUNTIFS(D$10:D242,D243,I$10:I242,операции!$F$10)&lt;&gt;COUNTIFS(D$10:D242,D243,I$10:I242,операции!$F$9)+COUNTIFS(D$10:D242,D243,I$10:I242,операции!$F$11)),1,IF(AND(G243=ФИО!$Q$8,OR(I243=операции!$F$9,I243=операции!$F$11),COUNTIFS(D$10:D242,D243,I$10:I242,операции!$F$8)+COUNTIFS(D$10:D242,D243,I$10:I242,операции!$F$10)&lt;&gt;COUNTIFS(D$10:D242,D243,I$10:I242,операции!$F$9)+COUNTIFS(D$10:D242,D243,I$10:I242,операции!$F$11)+1),1,IF(AND(G243&lt;&gt;ФИО!$Q$8,G243&lt;&gt;"",OR(I243=операции!$F$8,I243=операции!$F$10),COUNTIFS(D$10:D242,D243,I$10:I242,операции!$F$8)+COUNTIFS(D$10:D242,D243,I$10:I242,операции!$F$10)+1&lt;&gt;COUNTIFS(D$10:D242,D243,I$10:I242,операции!$F$9)+COUNTIFS(D$10:D242,D243,I$10:I242,операции!$F$11)),1,IF(AND(G243&lt;&gt;ФИО!$Q$8,G243&lt;&gt;"",OR(I243=операции!$F$9,I243=операции!$F$11),COUNTIFS(D$10:D242,D243,I$10:I242,операции!$F$8)+COUNTIFS(D$10:D242,D243,I$10:I242,операции!$F$10)&lt;&gt;COUNTIFS(D$10:D242,D243,I$10:I242,операции!$F$9)+COUNTIFS(D$10:D242,D243,I$10:I242,операции!$F$11)),1,0))))</f>
        <v>0</v>
      </c>
      <c r="N243" s="49"/>
      <c r="O243" s="48"/>
      <c r="P243" s="84">
        <f>SUMIFS(БЮДЖЕТ!$V:$V,БЮДЖЕТ!$P:$P,$D243)-IF($N243=операции!$H$11,$O243,0)</f>
        <v>0</v>
      </c>
      <c r="Q243" s="84">
        <f>IF(OR($I243=операции!$F$8,$I243=операции!$F$10),$L243*$P243,IF(OR($I243=операции!$F$9,$I243=операции!$F$11),-$L243*$P243,0))/1000</f>
        <v>0</v>
      </c>
      <c r="R243" s="49"/>
      <c r="S243" s="40"/>
      <c r="T243" s="48">
        <f t="shared" si="11"/>
        <v>0</v>
      </c>
      <c r="U243" s="36"/>
      <c r="V243" s="19"/>
      <c r="W243" s="39"/>
      <c r="X243" s="41"/>
      <c r="Y243" s="36"/>
      <c r="Z243" s="19"/>
      <c r="AA243" s="39"/>
      <c r="AB243" s="41"/>
      <c r="AC243" s="36"/>
      <c r="AD243" s="19"/>
      <c r="AE243" s="39"/>
      <c r="AF243" s="41"/>
      <c r="AG243" s="36"/>
      <c r="AH243" s="1"/>
    </row>
    <row r="244" spans="1:34" x14ac:dyDescent="0.25">
      <c r="A244" s="1"/>
      <c r="B244" s="1"/>
      <c r="C244" s="5" t="str">
        <f t="shared" si="13"/>
        <v/>
      </c>
      <c r="D244" s="19"/>
      <c r="E244" s="22">
        <f>IF(D244="",0,IF(COUNTIF(БЮДЖЕТ!$P:$P,D244)=1,0,1))</f>
        <v>0</v>
      </c>
      <c r="F244" s="19" t="str">
        <f>IF($D244="","",IF(E244=1,"",INDEX(БЮДЖЕТ!$N:$N,SUMIFS(БЮДЖЕТ!$B:$B,БЮДЖЕТ!$P:$P,$D244))))</f>
        <v/>
      </c>
      <c r="G244" s="19" t="str">
        <f>IF($D244="","",IF(E244=1,"",INDEX(БЮДЖЕТ!$X:$X,SUMIFS(БЮДЖЕТ!$B:$B,БЮДЖЕТ!$P:$P,$D244))))</f>
        <v/>
      </c>
      <c r="H244" s="36"/>
      <c r="I244" s="19"/>
      <c r="J244" s="39"/>
      <c r="K244" s="39" t="str">
        <f>IF(J244="","",IF(J244&lt;БЮДЖЕТ!$F$6,БЮДЖЕТ!$F$6,IF(J244&gt;EOMONTH(БЮДЖЕТ!$F$6,0),EOMONTH(БЮДЖЕТ!$F$6,0),J244)))</f>
        <v/>
      </c>
      <c r="L244" s="30">
        <f>IF(OR($I244=операции!$F$8,$I244=операции!$F$10),SUMIFS(р_дни!$J:$J,р_дни!$F:$F,"&gt;="&amp;K244),IF(OR($I244=операции!$F$9,$I244=операции!$F$11),SUMIFS(р_дни!$J:$J,р_дни!$F:$F,"&gt;"&amp;K244),0))</f>
        <v>0</v>
      </c>
      <c r="M244" s="53">
        <f>IF(AND(G244=ФИО!$Q$8,OR(I244=операции!$F$8,I244=операции!$F$10),COUNTIFS(D$10:D243,D244,I$10:I243,операции!$F$8)+COUNTIFS(D$10:D243,D244,I$10:I243,операции!$F$10)&lt;&gt;COUNTIFS(D$10:D243,D244,I$10:I243,операции!$F$9)+COUNTIFS(D$10:D243,D244,I$10:I243,операции!$F$11)),1,IF(AND(G244=ФИО!$Q$8,OR(I244=операции!$F$9,I244=операции!$F$11),COUNTIFS(D$10:D243,D244,I$10:I243,операции!$F$8)+COUNTIFS(D$10:D243,D244,I$10:I243,операции!$F$10)&lt;&gt;COUNTIFS(D$10:D243,D244,I$10:I243,операции!$F$9)+COUNTIFS(D$10:D243,D244,I$10:I243,операции!$F$11)+1),1,IF(AND(G244&lt;&gt;ФИО!$Q$8,G244&lt;&gt;"",OR(I244=операции!$F$8,I244=операции!$F$10),COUNTIFS(D$10:D243,D244,I$10:I243,операции!$F$8)+COUNTIFS(D$10:D243,D244,I$10:I243,операции!$F$10)+1&lt;&gt;COUNTIFS(D$10:D243,D244,I$10:I243,операции!$F$9)+COUNTIFS(D$10:D243,D244,I$10:I243,операции!$F$11)),1,IF(AND(G244&lt;&gt;ФИО!$Q$8,G244&lt;&gt;"",OR(I244=операции!$F$9,I244=операции!$F$11),COUNTIFS(D$10:D243,D244,I$10:I243,операции!$F$8)+COUNTIFS(D$10:D243,D244,I$10:I243,операции!$F$10)&lt;&gt;COUNTIFS(D$10:D243,D244,I$10:I243,операции!$F$9)+COUNTIFS(D$10:D243,D244,I$10:I243,операции!$F$11)),1,0))))</f>
        <v>0</v>
      </c>
      <c r="N244" s="49"/>
      <c r="O244" s="48"/>
      <c r="P244" s="84">
        <f>SUMIFS(БЮДЖЕТ!$V:$V,БЮДЖЕТ!$P:$P,$D244)-IF($N244=операции!$H$11,$O244,0)</f>
        <v>0</v>
      </c>
      <c r="Q244" s="84">
        <f>IF(OR($I244=операции!$F$8,$I244=операции!$F$10),$L244*$P244,IF(OR($I244=операции!$F$9,$I244=операции!$F$11),-$L244*$P244,0))/1000</f>
        <v>0</v>
      </c>
      <c r="R244" s="49"/>
      <c r="S244" s="40"/>
      <c r="T244" s="48">
        <f t="shared" si="11"/>
        <v>0</v>
      </c>
      <c r="U244" s="36"/>
      <c r="V244" s="19"/>
      <c r="W244" s="39"/>
      <c r="X244" s="41"/>
      <c r="Y244" s="36"/>
      <c r="Z244" s="19"/>
      <c r="AA244" s="39"/>
      <c r="AB244" s="41"/>
      <c r="AC244" s="36"/>
      <c r="AD244" s="19"/>
      <c r="AE244" s="39"/>
      <c r="AF244" s="41"/>
      <c r="AG244" s="36"/>
      <c r="AH244" s="1"/>
    </row>
    <row r="245" spans="1:34" x14ac:dyDescent="0.25">
      <c r="A245" s="1"/>
      <c r="B245" s="1"/>
      <c r="C245" s="5" t="str">
        <f t="shared" si="13"/>
        <v/>
      </c>
      <c r="D245" s="19"/>
      <c r="E245" s="22">
        <f>IF(D245="",0,IF(COUNTIF(БЮДЖЕТ!$P:$P,D245)=1,0,1))</f>
        <v>0</v>
      </c>
      <c r="F245" s="19" t="str">
        <f>IF($D245="","",IF(E245=1,"",INDEX(БЮДЖЕТ!$N:$N,SUMIFS(БЮДЖЕТ!$B:$B,БЮДЖЕТ!$P:$P,$D245))))</f>
        <v/>
      </c>
      <c r="G245" s="19" t="str">
        <f>IF($D245="","",IF(E245=1,"",INDEX(БЮДЖЕТ!$X:$X,SUMIFS(БЮДЖЕТ!$B:$B,БЮДЖЕТ!$P:$P,$D245))))</f>
        <v/>
      </c>
      <c r="H245" s="36"/>
      <c r="I245" s="19"/>
      <c r="J245" s="39"/>
      <c r="K245" s="39" t="str">
        <f>IF(J245="","",IF(J245&lt;БЮДЖЕТ!$F$6,БЮДЖЕТ!$F$6,IF(J245&gt;EOMONTH(БЮДЖЕТ!$F$6,0),EOMONTH(БЮДЖЕТ!$F$6,0),J245)))</f>
        <v/>
      </c>
      <c r="L245" s="30">
        <f>IF(OR($I245=операции!$F$8,$I245=операции!$F$10),SUMIFS(р_дни!$J:$J,р_дни!$F:$F,"&gt;="&amp;K245),IF(OR($I245=операции!$F$9,$I245=операции!$F$11),SUMIFS(р_дни!$J:$J,р_дни!$F:$F,"&gt;"&amp;K245),0))</f>
        <v>0</v>
      </c>
      <c r="M245" s="53">
        <f>IF(AND(G245=ФИО!$Q$8,OR(I245=операции!$F$8,I245=операции!$F$10),COUNTIFS(D$10:D244,D245,I$10:I244,операции!$F$8)+COUNTIFS(D$10:D244,D245,I$10:I244,операции!$F$10)&lt;&gt;COUNTIFS(D$10:D244,D245,I$10:I244,операции!$F$9)+COUNTIFS(D$10:D244,D245,I$10:I244,операции!$F$11)),1,IF(AND(G245=ФИО!$Q$8,OR(I245=операции!$F$9,I245=операции!$F$11),COUNTIFS(D$10:D244,D245,I$10:I244,операции!$F$8)+COUNTIFS(D$10:D244,D245,I$10:I244,операции!$F$10)&lt;&gt;COUNTIFS(D$10:D244,D245,I$10:I244,операции!$F$9)+COUNTIFS(D$10:D244,D245,I$10:I244,операции!$F$11)+1),1,IF(AND(G245&lt;&gt;ФИО!$Q$8,G245&lt;&gt;"",OR(I245=операции!$F$8,I245=операции!$F$10),COUNTIFS(D$10:D244,D245,I$10:I244,операции!$F$8)+COUNTIFS(D$10:D244,D245,I$10:I244,операции!$F$10)+1&lt;&gt;COUNTIFS(D$10:D244,D245,I$10:I244,операции!$F$9)+COUNTIFS(D$10:D244,D245,I$10:I244,операции!$F$11)),1,IF(AND(G245&lt;&gt;ФИО!$Q$8,G245&lt;&gt;"",OR(I245=операции!$F$9,I245=операции!$F$11),COUNTIFS(D$10:D244,D245,I$10:I244,операции!$F$8)+COUNTIFS(D$10:D244,D245,I$10:I244,операции!$F$10)&lt;&gt;COUNTIFS(D$10:D244,D245,I$10:I244,операции!$F$9)+COUNTIFS(D$10:D244,D245,I$10:I244,операции!$F$11)),1,0))))</f>
        <v>0</v>
      </c>
      <c r="N245" s="49"/>
      <c r="O245" s="48"/>
      <c r="P245" s="84">
        <f>SUMIFS(БЮДЖЕТ!$V:$V,БЮДЖЕТ!$P:$P,$D245)-IF($N245=операции!$H$11,$O245,0)</f>
        <v>0</v>
      </c>
      <c r="Q245" s="84">
        <f>IF(OR($I245=операции!$F$8,$I245=операции!$F$10),$L245*$P245,IF(OR($I245=операции!$F$9,$I245=операции!$F$11),-$L245*$P245,0))/1000</f>
        <v>0</v>
      </c>
      <c r="R245" s="49"/>
      <c r="S245" s="40"/>
      <c r="T245" s="48">
        <f t="shared" si="11"/>
        <v>0</v>
      </c>
      <c r="U245" s="36"/>
      <c r="V245" s="19"/>
      <c r="W245" s="39"/>
      <c r="X245" s="41"/>
      <c r="Y245" s="36"/>
      <c r="Z245" s="19"/>
      <c r="AA245" s="39"/>
      <c r="AB245" s="41"/>
      <c r="AC245" s="36"/>
      <c r="AD245" s="19"/>
      <c r="AE245" s="39"/>
      <c r="AF245" s="41"/>
      <c r="AG245" s="36"/>
      <c r="AH245" s="1"/>
    </row>
    <row r="246" spans="1:34" x14ac:dyDescent="0.25">
      <c r="A246" s="1"/>
      <c r="B246" s="1"/>
      <c r="C246" s="5" t="str">
        <f t="shared" si="13"/>
        <v/>
      </c>
      <c r="D246" s="19"/>
      <c r="E246" s="22">
        <f>IF(D246="",0,IF(COUNTIF(БЮДЖЕТ!$P:$P,D246)=1,0,1))</f>
        <v>0</v>
      </c>
      <c r="F246" s="19" t="str">
        <f>IF($D246="","",IF(E246=1,"",INDEX(БЮДЖЕТ!$N:$N,SUMIFS(БЮДЖЕТ!$B:$B,БЮДЖЕТ!$P:$P,$D246))))</f>
        <v/>
      </c>
      <c r="G246" s="19" t="str">
        <f>IF($D246="","",IF(E246=1,"",INDEX(БЮДЖЕТ!$X:$X,SUMIFS(БЮДЖЕТ!$B:$B,БЮДЖЕТ!$P:$P,$D246))))</f>
        <v/>
      </c>
      <c r="H246" s="36"/>
      <c r="I246" s="19"/>
      <c r="J246" s="39"/>
      <c r="K246" s="39" t="str">
        <f>IF(J246="","",IF(J246&lt;БЮДЖЕТ!$F$6,БЮДЖЕТ!$F$6,IF(J246&gt;EOMONTH(БЮДЖЕТ!$F$6,0),EOMONTH(БЮДЖЕТ!$F$6,0),J246)))</f>
        <v/>
      </c>
      <c r="L246" s="30">
        <f>IF(OR($I246=операции!$F$8,$I246=операции!$F$10),SUMIFS(р_дни!$J:$J,р_дни!$F:$F,"&gt;="&amp;K246),IF(OR($I246=операции!$F$9,$I246=операции!$F$11),SUMIFS(р_дни!$J:$J,р_дни!$F:$F,"&gt;"&amp;K246),0))</f>
        <v>0</v>
      </c>
      <c r="M246" s="53">
        <f>IF(AND(G246=ФИО!$Q$8,OR(I246=операции!$F$8,I246=операции!$F$10),COUNTIFS(D$10:D245,D246,I$10:I245,операции!$F$8)+COUNTIFS(D$10:D245,D246,I$10:I245,операции!$F$10)&lt;&gt;COUNTIFS(D$10:D245,D246,I$10:I245,операции!$F$9)+COUNTIFS(D$10:D245,D246,I$10:I245,операции!$F$11)),1,IF(AND(G246=ФИО!$Q$8,OR(I246=операции!$F$9,I246=операции!$F$11),COUNTIFS(D$10:D245,D246,I$10:I245,операции!$F$8)+COUNTIFS(D$10:D245,D246,I$10:I245,операции!$F$10)&lt;&gt;COUNTIFS(D$10:D245,D246,I$10:I245,операции!$F$9)+COUNTIFS(D$10:D245,D246,I$10:I245,операции!$F$11)+1),1,IF(AND(G246&lt;&gt;ФИО!$Q$8,G246&lt;&gt;"",OR(I246=операции!$F$8,I246=операции!$F$10),COUNTIFS(D$10:D245,D246,I$10:I245,операции!$F$8)+COUNTIFS(D$10:D245,D246,I$10:I245,операции!$F$10)+1&lt;&gt;COUNTIFS(D$10:D245,D246,I$10:I245,операции!$F$9)+COUNTIFS(D$10:D245,D246,I$10:I245,операции!$F$11)),1,IF(AND(G246&lt;&gt;ФИО!$Q$8,G246&lt;&gt;"",OR(I246=операции!$F$9,I246=операции!$F$11),COUNTIFS(D$10:D245,D246,I$10:I245,операции!$F$8)+COUNTIFS(D$10:D245,D246,I$10:I245,операции!$F$10)&lt;&gt;COUNTIFS(D$10:D245,D246,I$10:I245,операции!$F$9)+COUNTIFS(D$10:D245,D246,I$10:I245,операции!$F$11)),1,0))))</f>
        <v>0</v>
      </c>
      <c r="N246" s="49"/>
      <c r="O246" s="48"/>
      <c r="P246" s="84">
        <f>SUMIFS(БЮДЖЕТ!$V:$V,БЮДЖЕТ!$P:$P,$D246)-IF($N246=операции!$H$11,$O246,0)</f>
        <v>0</v>
      </c>
      <c r="Q246" s="84">
        <f>IF(OR($I246=операции!$F$8,$I246=операции!$F$10),$L246*$P246,IF(OR($I246=операции!$F$9,$I246=операции!$F$11),-$L246*$P246,0))/1000</f>
        <v>0</v>
      </c>
      <c r="R246" s="49"/>
      <c r="S246" s="40"/>
      <c r="T246" s="48">
        <f t="shared" si="11"/>
        <v>0</v>
      </c>
      <c r="U246" s="36"/>
      <c r="V246" s="19"/>
      <c r="W246" s="39"/>
      <c r="X246" s="41"/>
      <c r="Y246" s="36"/>
      <c r="Z246" s="19"/>
      <c r="AA246" s="39"/>
      <c r="AB246" s="41"/>
      <c r="AC246" s="36"/>
      <c r="AD246" s="19"/>
      <c r="AE246" s="39"/>
      <c r="AF246" s="41"/>
      <c r="AG246" s="36"/>
      <c r="AH246" s="1"/>
    </row>
    <row r="247" spans="1:34" x14ac:dyDescent="0.25">
      <c r="A247" s="1"/>
      <c r="B247" s="1"/>
      <c r="C247" s="5" t="str">
        <f t="shared" si="13"/>
        <v/>
      </c>
      <c r="D247" s="19"/>
      <c r="E247" s="22">
        <f>IF(D247="",0,IF(COUNTIF(БЮДЖЕТ!$P:$P,D247)=1,0,1))</f>
        <v>0</v>
      </c>
      <c r="F247" s="19" t="str">
        <f>IF($D247="","",IF(E247=1,"",INDEX(БЮДЖЕТ!$N:$N,SUMIFS(БЮДЖЕТ!$B:$B,БЮДЖЕТ!$P:$P,$D247))))</f>
        <v/>
      </c>
      <c r="G247" s="19" t="str">
        <f>IF($D247="","",IF(E247=1,"",INDEX(БЮДЖЕТ!$X:$X,SUMIFS(БЮДЖЕТ!$B:$B,БЮДЖЕТ!$P:$P,$D247))))</f>
        <v/>
      </c>
      <c r="H247" s="36"/>
      <c r="I247" s="19"/>
      <c r="J247" s="39"/>
      <c r="K247" s="39" t="str">
        <f>IF(J247="","",IF(J247&lt;БЮДЖЕТ!$F$6,БЮДЖЕТ!$F$6,IF(J247&gt;EOMONTH(БЮДЖЕТ!$F$6,0),EOMONTH(БЮДЖЕТ!$F$6,0),J247)))</f>
        <v/>
      </c>
      <c r="L247" s="30">
        <f>IF(OR($I247=операции!$F$8,$I247=операции!$F$10),SUMIFS(р_дни!$J:$J,р_дни!$F:$F,"&gt;="&amp;K247),IF(OR($I247=операции!$F$9,$I247=операции!$F$11),SUMIFS(р_дни!$J:$J,р_дни!$F:$F,"&gt;"&amp;K247),0))</f>
        <v>0</v>
      </c>
      <c r="M247" s="53">
        <f>IF(AND(G247=ФИО!$Q$8,OR(I247=операции!$F$8,I247=операции!$F$10),COUNTIFS(D$10:D246,D247,I$10:I246,операции!$F$8)+COUNTIFS(D$10:D246,D247,I$10:I246,операции!$F$10)&lt;&gt;COUNTIFS(D$10:D246,D247,I$10:I246,операции!$F$9)+COUNTIFS(D$10:D246,D247,I$10:I246,операции!$F$11)),1,IF(AND(G247=ФИО!$Q$8,OR(I247=операции!$F$9,I247=операции!$F$11),COUNTIFS(D$10:D246,D247,I$10:I246,операции!$F$8)+COUNTIFS(D$10:D246,D247,I$10:I246,операции!$F$10)&lt;&gt;COUNTIFS(D$10:D246,D247,I$10:I246,операции!$F$9)+COUNTIFS(D$10:D246,D247,I$10:I246,операции!$F$11)+1),1,IF(AND(G247&lt;&gt;ФИО!$Q$8,G247&lt;&gt;"",OR(I247=операции!$F$8,I247=операции!$F$10),COUNTIFS(D$10:D246,D247,I$10:I246,операции!$F$8)+COUNTIFS(D$10:D246,D247,I$10:I246,операции!$F$10)+1&lt;&gt;COUNTIFS(D$10:D246,D247,I$10:I246,операции!$F$9)+COUNTIFS(D$10:D246,D247,I$10:I246,операции!$F$11)),1,IF(AND(G247&lt;&gt;ФИО!$Q$8,G247&lt;&gt;"",OR(I247=операции!$F$9,I247=операции!$F$11),COUNTIFS(D$10:D246,D247,I$10:I246,операции!$F$8)+COUNTIFS(D$10:D246,D247,I$10:I246,операции!$F$10)&lt;&gt;COUNTIFS(D$10:D246,D247,I$10:I246,операции!$F$9)+COUNTIFS(D$10:D246,D247,I$10:I246,операции!$F$11)),1,0))))</f>
        <v>0</v>
      </c>
      <c r="N247" s="49"/>
      <c r="O247" s="48"/>
      <c r="P247" s="84">
        <f>SUMIFS(БЮДЖЕТ!$V:$V,БЮДЖЕТ!$P:$P,$D247)-IF($N247=операции!$H$11,$O247,0)</f>
        <v>0</v>
      </c>
      <c r="Q247" s="84">
        <f>IF(OR($I247=операции!$F$8,$I247=операции!$F$10),$L247*$P247,IF(OR($I247=операции!$F$9,$I247=операции!$F$11),-$L247*$P247,0))/1000</f>
        <v>0</v>
      </c>
      <c r="R247" s="49"/>
      <c r="S247" s="40"/>
      <c r="T247" s="48">
        <f t="shared" si="11"/>
        <v>0</v>
      </c>
      <c r="U247" s="36"/>
      <c r="V247" s="19"/>
      <c r="W247" s="39"/>
      <c r="X247" s="41"/>
      <c r="Y247" s="36"/>
      <c r="Z247" s="19"/>
      <c r="AA247" s="39"/>
      <c r="AB247" s="41"/>
      <c r="AC247" s="36"/>
      <c r="AD247" s="19"/>
      <c r="AE247" s="39"/>
      <c r="AF247" s="41"/>
      <c r="AG247" s="36"/>
      <c r="AH247" s="1"/>
    </row>
    <row r="248" spans="1:34" x14ac:dyDescent="0.25">
      <c r="A248" s="1"/>
      <c r="B248" s="1"/>
      <c r="C248" s="5" t="str">
        <f t="shared" si="13"/>
        <v/>
      </c>
      <c r="D248" s="19"/>
      <c r="E248" s="22">
        <f>IF(D248="",0,IF(COUNTIF(БЮДЖЕТ!$P:$P,D248)=1,0,1))</f>
        <v>0</v>
      </c>
      <c r="F248" s="19" t="str">
        <f>IF($D248="","",IF(E248=1,"",INDEX(БЮДЖЕТ!$N:$N,SUMIFS(БЮДЖЕТ!$B:$B,БЮДЖЕТ!$P:$P,$D248))))</f>
        <v/>
      </c>
      <c r="G248" s="19" t="str">
        <f>IF($D248="","",IF(E248=1,"",INDEX(БЮДЖЕТ!$X:$X,SUMIFS(БЮДЖЕТ!$B:$B,БЮДЖЕТ!$P:$P,$D248))))</f>
        <v/>
      </c>
      <c r="H248" s="36"/>
      <c r="I248" s="19"/>
      <c r="J248" s="39"/>
      <c r="K248" s="39" t="str">
        <f>IF(J248="","",IF(J248&lt;БЮДЖЕТ!$F$6,БЮДЖЕТ!$F$6,IF(J248&gt;EOMONTH(БЮДЖЕТ!$F$6,0),EOMONTH(БЮДЖЕТ!$F$6,0),J248)))</f>
        <v/>
      </c>
      <c r="L248" s="30">
        <f>IF(OR($I248=операции!$F$8,$I248=операции!$F$10),SUMIFS(р_дни!$J:$J,р_дни!$F:$F,"&gt;="&amp;K248),IF(OR($I248=операции!$F$9,$I248=операции!$F$11),SUMIFS(р_дни!$J:$J,р_дни!$F:$F,"&gt;"&amp;K248),0))</f>
        <v>0</v>
      </c>
      <c r="M248" s="53">
        <f>IF(AND(G248=ФИО!$Q$8,OR(I248=операции!$F$8,I248=операции!$F$10),COUNTIFS(D$10:D247,D248,I$10:I247,операции!$F$8)+COUNTIFS(D$10:D247,D248,I$10:I247,операции!$F$10)&lt;&gt;COUNTIFS(D$10:D247,D248,I$10:I247,операции!$F$9)+COUNTIFS(D$10:D247,D248,I$10:I247,операции!$F$11)),1,IF(AND(G248=ФИО!$Q$8,OR(I248=операции!$F$9,I248=операции!$F$11),COUNTIFS(D$10:D247,D248,I$10:I247,операции!$F$8)+COUNTIFS(D$10:D247,D248,I$10:I247,операции!$F$10)&lt;&gt;COUNTIFS(D$10:D247,D248,I$10:I247,операции!$F$9)+COUNTIFS(D$10:D247,D248,I$10:I247,операции!$F$11)+1),1,IF(AND(G248&lt;&gt;ФИО!$Q$8,G248&lt;&gt;"",OR(I248=операции!$F$8,I248=операции!$F$10),COUNTIFS(D$10:D247,D248,I$10:I247,операции!$F$8)+COUNTIFS(D$10:D247,D248,I$10:I247,операции!$F$10)+1&lt;&gt;COUNTIFS(D$10:D247,D248,I$10:I247,операции!$F$9)+COUNTIFS(D$10:D247,D248,I$10:I247,операции!$F$11)),1,IF(AND(G248&lt;&gt;ФИО!$Q$8,G248&lt;&gt;"",OR(I248=операции!$F$9,I248=операции!$F$11),COUNTIFS(D$10:D247,D248,I$10:I247,операции!$F$8)+COUNTIFS(D$10:D247,D248,I$10:I247,операции!$F$10)&lt;&gt;COUNTIFS(D$10:D247,D248,I$10:I247,операции!$F$9)+COUNTIFS(D$10:D247,D248,I$10:I247,операции!$F$11)),1,0))))</f>
        <v>0</v>
      </c>
      <c r="N248" s="49"/>
      <c r="O248" s="48"/>
      <c r="P248" s="84">
        <f>SUMIFS(БЮДЖЕТ!$V:$V,БЮДЖЕТ!$P:$P,$D248)-IF($N248=операции!$H$11,$O248,0)</f>
        <v>0</v>
      </c>
      <c r="Q248" s="84">
        <f>IF(OR($I248=операции!$F$8,$I248=операции!$F$10),$L248*$P248,IF(OR($I248=операции!$F$9,$I248=операции!$F$11),-$L248*$P248,0))/1000</f>
        <v>0</v>
      </c>
      <c r="R248" s="49"/>
      <c r="S248" s="40"/>
      <c r="T248" s="48">
        <f t="shared" si="11"/>
        <v>0</v>
      </c>
      <c r="U248" s="36"/>
      <c r="V248" s="19"/>
      <c r="W248" s="39"/>
      <c r="X248" s="41"/>
      <c r="Y248" s="36"/>
      <c r="Z248" s="19"/>
      <c r="AA248" s="39"/>
      <c r="AB248" s="41"/>
      <c r="AC248" s="36"/>
      <c r="AD248" s="19"/>
      <c r="AE248" s="39"/>
      <c r="AF248" s="41"/>
      <c r="AG248" s="36"/>
      <c r="AH248" s="1"/>
    </row>
    <row r="249" spans="1:34" x14ac:dyDescent="0.25">
      <c r="A249" s="1"/>
      <c r="B249" s="1"/>
      <c r="C249" s="5" t="str">
        <f t="shared" si="13"/>
        <v/>
      </c>
      <c r="D249" s="19"/>
      <c r="E249" s="22">
        <f>IF(D249="",0,IF(COUNTIF(БЮДЖЕТ!$P:$P,D249)=1,0,1))</f>
        <v>0</v>
      </c>
      <c r="F249" s="19" t="str">
        <f>IF($D249="","",IF(E249=1,"",INDEX(БЮДЖЕТ!$N:$N,SUMIFS(БЮДЖЕТ!$B:$B,БЮДЖЕТ!$P:$P,$D249))))</f>
        <v/>
      </c>
      <c r="G249" s="19" t="str">
        <f>IF($D249="","",IF(E249=1,"",INDEX(БЮДЖЕТ!$X:$X,SUMIFS(БЮДЖЕТ!$B:$B,БЮДЖЕТ!$P:$P,$D249))))</f>
        <v/>
      </c>
      <c r="H249" s="36"/>
      <c r="I249" s="19"/>
      <c r="J249" s="39"/>
      <c r="K249" s="39" t="str">
        <f>IF(J249="","",IF(J249&lt;БЮДЖЕТ!$F$6,БЮДЖЕТ!$F$6,IF(J249&gt;EOMONTH(БЮДЖЕТ!$F$6,0),EOMONTH(БЮДЖЕТ!$F$6,0),J249)))</f>
        <v/>
      </c>
      <c r="L249" s="30">
        <f>IF(OR($I249=операции!$F$8,$I249=операции!$F$10),SUMIFS(р_дни!$J:$J,р_дни!$F:$F,"&gt;="&amp;K249),IF(OR($I249=операции!$F$9,$I249=операции!$F$11),SUMIFS(р_дни!$J:$J,р_дни!$F:$F,"&gt;"&amp;K249),0))</f>
        <v>0</v>
      </c>
      <c r="M249" s="53">
        <f>IF(AND(G249=ФИО!$Q$8,OR(I249=операции!$F$8,I249=операции!$F$10),COUNTIFS(D$10:D248,D249,I$10:I248,операции!$F$8)+COUNTIFS(D$10:D248,D249,I$10:I248,операции!$F$10)&lt;&gt;COUNTIFS(D$10:D248,D249,I$10:I248,операции!$F$9)+COUNTIFS(D$10:D248,D249,I$10:I248,операции!$F$11)),1,IF(AND(G249=ФИО!$Q$8,OR(I249=операции!$F$9,I249=операции!$F$11),COUNTIFS(D$10:D248,D249,I$10:I248,операции!$F$8)+COUNTIFS(D$10:D248,D249,I$10:I248,операции!$F$10)&lt;&gt;COUNTIFS(D$10:D248,D249,I$10:I248,операции!$F$9)+COUNTIFS(D$10:D248,D249,I$10:I248,операции!$F$11)+1),1,IF(AND(G249&lt;&gt;ФИО!$Q$8,G249&lt;&gt;"",OR(I249=операции!$F$8,I249=операции!$F$10),COUNTIFS(D$10:D248,D249,I$10:I248,операции!$F$8)+COUNTIFS(D$10:D248,D249,I$10:I248,операции!$F$10)+1&lt;&gt;COUNTIFS(D$10:D248,D249,I$10:I248,операции!$F$9)+COUNTIFS(D$10:D248,D249,I$10:I248,операции!$F$11)),1,IF(AND(G249&lt;&gt;ФИО!$Q$8,G249&lt;&gt;"",OR(I249=операции!$F$9,I249=операции!$F$11),COUNTIFS(D$10:D248,D249,I$10:I248,операции!$F$8)+COUNTIFS(D$10:D248,D249,I$10:I248,операции!$F$10)&lt;&gt;COUNTIFS(D$10:D248,D249,I$10:I248,операции!$F$9)+COUNTIFS(D$10:D248,D249,I$10:I248,операции!$F$11)),1,0))))</f>
        <v>0</v>
      </c>
      <c r="N249" s="49"/>
      <c r="O249" s="48"/>
      <c r="P249" s="84">
        <f>SUMIFS(БЮДЖЕТ!$V:$V,БЮДЖЕТ!$P:$P,$D249)-IF($N249=операции!$H$11,$O249,0)</f>
        <v>0</v>
      </c>
      <c r="Q249" s="84">
        <f>IF(OR($I249=операции!$F$8,$I249=операции!$F$10),$L249*$P249,IF(OR($I249=операции!$F$9,$I249=операции!$F$11),-$L249*$P249,0))/1000</f>
        <v>0</v>
      </c>
      <c r="R249" s="49"/>
      <c r="S249" s="40"/>
      <c r="T249" s="48">
        <f t="shared" si="11"/>
        <v>0</v>
      </c>
      <c r="U249" s="36"/>
      <c r="V249" s="19"/>
      <c r="W249" s="39"/>
      <c r="X249" s="41"/>
      <c r="Y249" s="36"/>
      <c r="Z249" s="19"/>
      <c r="AA249" s="39"/>
      <c r="AB249" s="41"/>
      <c r="AC249" s="36"/>
      <c r="AD249" s="19"/>
      <c r="AE249" s="39"/>
      <c r="AF249" s="41"/>
      <c r="AG249" s="36"/>
      <c r="AH249" s="1"/>
    </row>
    <row r="250" spans="1:34" x14ac:dyDescent="0.25">
      <c r="A250" s="1"/>
      <c r="B250" s="1"/>
      <c r="C250" s="5" t="str">
        <f t="shared" si="13"/>
        <v/>
      </c>
      <c r="D250" s="19"/>
      <c r="E250" s="22">
        <f>IF(D250="",0,IF(COUNTIF(БЮДЖЕТ!$P:$P,D250)=1,0,1))</f>
        <v>0</v>
      </c>
      <c r="F250" s="19" t="str">
        <f>IF($D250="","",IF(E250=1,"",INDEX(БЮДЖЕТ!$N:$N,SUMIFS(БЮДЖЕТ!$B:$B,БЮДЖЕТ!$P:$P,$D250))))</f>
        <v/>
      </c>
      <c r="G250" s="19" t="str">
        <f>IF($D250="","",IF(E250=1,"",INDEX(БЮДЖЕТ!$X:$X,SUMIFS(БЮДЖЕТ!$B:$B,БЮДЖЕТ!$P:$P,$D250))))</f>
        <v/>
      </c>
      <c r="H250" s="36"/>
      <c r="I250" s="19"/>
      <c r="J250" s="39"/>
      <c r="K250" s="39" t="str">
        <f>IF(J250="","",IF(J250&lt;БЮДЖЕТ!$F$6,БЮДЖЕТ!$F$6,IF(J250&gt;EOMONTH(БЮДЖЕТ!$F$6,0),EOMONTH(БЮДЖЕТ!$F$6,0),J250)))</f>
        <v/>
      </c>
      <c r="L250" s="30">
        <f>IF(OR($I250=операции!$F$8,$I250=операции!$F$10),SUMIFS(р_дни!$J:$J,р_дни!$F:$F,"&gt;="&amp;K250),IF(OR($I250=операции!$F$9,$I250=операции!$F$11),SUMIFS(р_дни!$J:$J,р_дни!$F:$F,"&gt;"&amp;K250),0))</f>
        <v>0</v>
      </c>
      <c r="M250" s="53">
        <f>IF(AND(G250=ФИО!$Q$8,OR(I250=операции!$F$8,I250=операции!$F$10),COUNTIFS(D$10:D249,D250,I$10:I249,операции!$F$8)+COUNTIFS(D$10:D249,D250,I$10:I249,операции!$F$10)&lt;&gt;COUNTIFS(D$10:D249,D250,I$10:I249,операции!$F$9)+COUNTIFS(D$10:D249,D250,I$10:I249,операции!$F$11)),1,IF(AND(G250=ФИО!$Q$8,OR(I250=операции!$F$9,I250=операции!$F$11),COUNTIFS(D$10:D249,D250,I$10:I249,операции!$F$8)+COUNTIFS(D$10:D249,D250,I$10:I249,операции!$F$10)&lt;&gt;COUNTIFS(D$10:D249,D250,I$10:I249,операции!$F$9)+COUNTIFS(D$10:D249,D250,I$10:I249,операции!$F$11)+1),1,IF(AND(G250&lt;&gt;ФИО!$Q$8,G250&lt;&gt;"",OR(I250=операции!$F$8,I250=операции!$F$10),COUNTIFS(D$10:D249,D250,I$10:I249,операции!$F$8)+COUNTIFS(D$10:D249,D250,I$10:I249,операции!$F$10)+1&lt;&gt;COUNTIFS(D$10:D249,D250,I$10:I249,операции!$F$9)+COUNTIFS(D$10:D249,D250,I$10:I249,операции!$F$11)),1,IF(AND(G250&lt;&gt;ФИО!$Q$8,G250&lt;&gt;"",OR(I250=операции!$F$9,I250=операции!$F$11),COUNTIFS(D$10:D249,D250,I$10:I249,операции!$F$8)+COUNTIFS(D$10:D249,D250,I$10:I249,операции!$F$10)&lt;&gt;COUNTIFS(D$10:D249,D250,I$10:I249,операции!$F$9)+COUNTIFS(D$10:D249,D250,I$10:I249,операции!$F$11)),1,0))))</f>
        <v>0</v>
      </c>
      <c r="N250" s="49"/>
      <c r="O250" s="48"/>
      <c r="P250" s="84">
        <f>SUMIFS(БЮДЖЕТ!$V:$V,БЮДЖЕТ!$P:$P,$D250)-IF($N250=операции!$H$11,$O250,0)</f>
        <v>0</v>
      </c>
      <c r="Q250" s="84">
        <f>IF(OR($I250=операции!$F$8,$I250=операции!$F$10),$L250*$P250,IF(OR($I250=операции!$F$9,$I250=операции!$F$11),-$L250*$P250,0))/1000</f>
        <v>0</v>
      </c>
      <c r="R250" s="49"/>
      <c r="S250" s="40"/>
      <c r="T250" s="48">
        <f t="shared" si="11"/>
        <v>0</v>
      </c>
      <c r="U250" s="36"/>
      <c r="V250" s="19"/>
      <c r="W250" s="39"/>
      <c r="X250" s="41"/>
      <c r="Y250" s="36"/>
      <c r="Z250" s="19"/>
      <c r="AA250" s="39"/>
      <c r="AB250" s="41"/>
      <c r="AC250" s="36"/>
      <c r="AD250" s="19"/>
      <c r="AE250" s="39"/>
      <c r="AF250" s="41"/>
      <c r="AG250" s="36"/>
      <c r="AH250" s="1"/>
    </row>
    <row r="251" spans="1:34" x14ac:dyDescent="0.25">
      <c r="A251" s="1"/>
      <c r="B251" s="1"/>
      <c r="C251" s="5" t="str">
        <f t="shared" si="13"/>
        <v/>
      </c>
      <c r="D251" s="19"/>
      <c r="E251" s="22">
        <f>IF(D251="",0,IF(COUNTIF(БЮДЖЕТ!$P:$P,D251)=1,0,1))</f>
        <v>0</v>
      </c>
      <c r="F251" s="19" t="str">
        <f>IF($D251="","",IF(E251=1,"",INDEX(БЮДЖЕТ!$N:$N,SUMIFS(БЮДЖЕТ!$B:$B,БЮДЖЕТ!$P:$P,$D251))))</f>
        <v/>
      </c>
      <c r="G251" s="19" t="str">
        <f>IF($D251="","",IF(E251=1,"",INDEX(БЮДЖЕТ!$X:$X,SUMIFS(БЮДЖЕТ!$B:$B,БЮДЖЕТ!$P:$P,$D251))))</f>
        <v/>
      </c>
      <c r="H251" s="36"/>
      <c r="I251" s="19"/>
      <c r="J251" s="39"/>
      <c r="K251" s="39" t="str">
        <f>IF(J251="","",IF(J251&lt;БЮДЖЕТ!$F$6,БЮДЖЕТ!$F$6,IF(J251&gt;EOMONTH(БЮДЖЕТ!$F$6,0),EOMONTH(БЮДЖЕТ!$F$6,0),J251)))</f>
        <v/>
      </c>
      <c r="L251" s="30">
        <f>IF(OR($I251=операции!$F$8,$I251=операции!$F$10),SUMIFS(р_дни!$J:$J,р_дни!$F:$F,"&gt;="&amp;K251),IF(OR($I251=операции!$F$9,$I251=операции!$F$11),SUMIFS(р_дни!$J:$J,р_дни!$F:$F,"&gt;"&amp;K251),0))</f>
        <v>0</v>
      </c>
      <c r="M251" s="53">
        <f>IF(AND(G251=ФИО!$Q$8,OR(I251=операции!$F$8,I251=операции!$F$10),COUNTIFS(D$10:D250,D251,I$10:I250,операции!$F$8)+COUNTIFS(D$10:D250,D251,I$10:I250,операции!$F$10)&lt;&gt;COUNTIFS(D$10:D250,D251,I$10:I250,операции!$F$9)+COUNTIFS(D$10:D250,D251,I$10:I250,операции!$F$11)),1,IF(AND(G251=ФИО!$Q$8,OR(I251=операции!$F$9,I251=операции!$F$11),COUNTIFS(D$10:D250,D251,I$10:I250,операции!$F$8)+COUNTIFS(D$10:D250,D251,I$10:I250,операции!$F$10)&lt;&gt;COUNTIFS(D$10:D250,D251,I$10:I250,операции!$F$9)+COUNTIFS(D$10:D250,D251,I$10:I250,операции!$F$11)+1),1,IF(AND(G251&lt;&gt;ФИО!$Q$8,G251&lt;&gt;"",OR(I251=операции!$F$8,I251=операции!$F$10),COUNTIFS(D$10:D250,D251,I$10:I250,операции!$F$8)+COUNTIFS(D$10:D250,D251,I$10:I250,операции!$F$10)+1&lt;&gt;COUNTIFS(D$10:D250,D251,I$10:I250,операции!$F$9)+COUNTIFS(D$10:D250,D251,I$10:I250,операции!$F$11)),1,IF(AND(G251&lt;&gt;ФИО!$Q$8,G251&lt;&gt;"",OR(I251=операции!$F$9,I251=операции!$F$11),COUNTIFS(D$10:D250,D251,I$10:I250,операции!$F$8)+COUNTIFS(D$10:D250,D251,I$10:I250,операции!$F$10)&lt;&gt;COUNTIFS(D$10:D250,D251,I$10:I250,операции!$F$9)+COUNTIFS(D$10:D250,D251,I$10:I250,операции!$F$11)),1,0))))</f>
        <v>0</v>
      </c>
      <c r="N251" s="49"/>
      <c r="O251" s="48"/>
      <c r="P251" s="84">
        <f>SUMIFS(БЮДЖЕТ!$V:$V,БЮДЖЕТ!$P:$P,$D251)-IF($N251=операции!$H$11,$O251,0)</f>
        <v>0</v>
      </c>
      <c r="Q251" s="84">
        <f>IF(OR($I251=операции!$F$8,$I251=операции!$F$10),$L251*$P251,IF(OR($I251=операции!$F$9,$I251=операции!$F$11),-$L251*$P251,0))/1000</f>
        <v>0</v>
      </c>
      <c r="R251" s="49"/>
      <c r="S251" s="40"/>
      <c r="T251" s="48">
        <f t="shared" si="11"/>
        <v>0</v>
      </c>
      <c r="U251" s="36"/>
      <c r="V251" s="19"/>
      <c r="W251" s="39"/>
      <c r="X251" s="41"/>
      <c r="Y251" s="36"/>
      <c r="Z251" s="19"/>
      <c r="AA251" s="39"/>
      <c r="AB251" s="41"/>
      <c r="AC251" s="36"/>
      <c r="AD251" s="19"/>
      <c r="AE251" s="39"/>
      <c r="AF251" s="41"/>
      <c r="AG251" s="36"/>
      <c r="AH251" s="1"/>
    </row>
    <row r="252" spans="1:34" x14ac:dyDescent="0.25">
      <c r="A252" s="1"/>
      <c r="B252" s="1"/>
      <c r="C252" s="5" t="str">
        <f t="shared" si="13"/>
        <v/>
      </c>
      <c r="D252" s="19"/>
      <c r="E252" s="22">
        <f>IF(D252="",0,IF(COUNTIF(БЮДЖЕТ!$P:$P,D252)=1,0,1))</f>
        <v>0</v>
      </c>
      <c r="F252" s="19" t="str">
        <f>IF($D252="","",IF(E252=1,"",INDEX(БЮДЖЕТ!$N:$N,SUMIFS(БЮДЖЕТ!$B:$B,БЮДЖЕТ!$P:$P,$D252))))</f>
        <v/>
      </c>
      <c r="G252" s="19" t="str">
        <f>IF($D252="","",IF(E252=1,"",INDEX(БЮДЖЕТ!$X:$X,SUMIFS(БЮДЖЕТ!$B:$B,БЮДЖЕТ!$P:$P,$D252))))</f>
        <v/>
      </c>
      <c r="H252" s="36"/>
      <c r="I252" s="19"/>
      <c r="J252" s="39"/>
      <c r="K252" s="39" t="str">
        <f>IF(J252="","",IF(J252&lt;БЮДЖЕТ!$F$6,БЮДЖЕТ!$F$6,IF(J252&gt;EOMONTH(БЮДЖЕТ!$F$6,0),EOMONTH(БЮДЖЕТ!$F$6,0),J252)))</f>
        <v/>
      </c>
      <c r="L252" s="30">
        <f>IF(OR($I252=операции!$F$8,$I252=операции!$F$10),SUMIFS(р_дни!$J:$J,р_дни!$F:$F,"&gt;="&amp;K252),IF(OR($I252=операции!$F$9,$I252=операции!$F$11),SUMIFS(р_дни!$J:$J,р_дни!$F:$F,"&gt;"&amp;K252),0))</f>
        <v>0</v>
      </c>
      <c r="M252" s="53">
        <f>IF(AND(G252=ФИО!$Q$8,OR(I252=операции!$F$8,I252=операции!$F$10),COUNTIFS(D$10:D251,D252,I$10:I251,операции!$F$8)+COUNTIFS(D$10:D251,D252,I$10:I251,операции!$F$10)&lt;&gt;COUNTIFS(D$10:D251,D252,I$10:I251,операции!$F$9)+COUNTIFS(D$10:D251,D252,I$10:I251,операции!$F$11)),1,IF(AND(G252=ФИО!$Q$8,OR(I252=операции!$F$9,I252=операции!$F$11),COUNTIFS(D$10:D251,D252,I$10:I251,операции!$F$8)+COUNTIFS(D$10:D251,D252,I$10:I251,операции!$F$10)&lt;&gt;COUNTIFS(D$10:D251,D252,I$10:I251,операции!$F$9)+COUNTIFS(D$10:D251,D252,I$10:I251,операции!$F$11)+1),1,IF(AND(G252&lt;&gt;ФИО!$Q$8,G252&lt;&gt;"",OR(I252=операции!$F$8,I252=операции!$F$10),COUNTIFS(D$10:D251,D252,I$10:I251,операции!$F$8)+COUNTIFS(D$10:D251,D252,I$10:I251,операции!$F$10)+1&lt;&gt;COUNTIFS(D$10:D251,D252,I$10:I251,операции!$F$9)+COUNTIFS(D$10:D251,D252,I$10:I251,операции!$F$11)),1,IF(AND(G252&lt;&gt;ФИО!$Q$8,G252&lt;&gt;"",OR(I252=операции!$F$9,I252=операции!$F$11),COUNTIFS(D$10:D251,D252,I$10:I251,операции!$F$8)+COUNTIFS(D$10:D251,D252,I$10:I251,операции!$F$10)&lt;&gt;COUNTIFS(D$10:D251,D252,I$10:I251,операции!$F$9)+COUNTIFS(D$10:D251,D252,I$10:I251,операции!$F$11)),1,0))))</f>
        <v>0</v>
      </c>
      <c r="N252" s="49"/>
      <c r="O252" s="48"/>
      <c r="P252" s="84">
        <f>SUMIFS(БЮДЖЕТ!$V:$V,БЮДЖЕТ!$P:$P,$D252)-IF($N252=операции!$H$11,$O252,0)</f>
        <v>0</v>
      </c>
      <c r="Q252" s="84">
        <f>IF(OR($I252=операции!$F$8,$I252=операции!$F$10),$L252*$P252,IF(OR($I252=операции!$F$9,$I252=операции!$F$11),-$L252*$P252,0))/1000</f>
        <v>0</v>
      </c>
      <c r="R252" s="49"/>
      <c r="S252" s="40"/>
      <c r="T252" s="48">
        <f t="shared" si="11"/>
        <v>0</v>
      </c>
      <c r="U252" s="36"/>
      <c r="V252" s="19"/>
      <c r="W252" s="39"/>
      <c r="X252" s="41"/>
      <c r="Y252" s="36"/>
      <c r="Z252" s="19"/>
      <c r="AA252" s="39"/>
      <c r="AB252" s="41"/>
      <c r="AC252" s="36"/>
      <c r="AD252" s="19"/>
      <c r="AE252" s="39"/>
      <c r="AF252" s="41"/>
      <c r="AG252" s="36"/>
      <c r="AH252" s="1"/>
    </row>
    <row r="253" spans="1:34" x14ac:dyDescent="0.25">
      <c r="A253" s="1"/>
      <c r="B253" s="1"/>
      <c r="C253" s="5" t="str">
        <f t="shared" si="13"/>
        <v/>
      </c>
      <c r="D253" s="19"/>
      <c r="E253" s="22">
        <f>IF(D253="",0,IF(COUNTIF(БЮДЖЕТ!$P:$P,D253)=1,0,1))</f>
        <v>0</v>
      </c>
      <c r="F253" s="19" t="str">
        <f>IF($D253="","",IF(E253=1,"",INDEX(БЮДЖЕТ!$N:$N,SUMIFS(БЮДЖЕТ!$B:$B,БЮДЖЕТ!$P:$P,$D253))))</f>
        <v/>
      </c>
      <c r="G253" s="19" t="str">
        <f>IF($D253="","",IF(E253=1,"",INDEX(БЮДЖЕТ!$X:$X,SUMIFS(БЮДЖЕТ!$B:$B,БЮДЖЕТ!$P:$P,$D253))))</f>
        <v/>
      </c>
      <c r="H253" s="36"/>
      <c r="I253" s="19"/>
      <c r="J253" s="39"/>
      <c r="K253" s="39" t="str">
        <f>IF(J253="","",IF(J253&lt;БЮДЖЕТ!$F$6,БЮДЖЕТ!$F$6,IF(J253&gt;EOMONTH(БЮДЖЕТ!$F$6,0),EOMONTH(БЮДЖЕТ!$F$6,0),J253)))</f>
        <v/>
      </c>
      <c r="L253" s="30">
        <f>IF(OR($I253=операции!$F$8,$I253=операции!$F$10),SUMIFS(р_дни!$J:$J,р_дни!$F:$F,"&gt;="&amp;K253),IF(OR($I253=операции!$F$9,$I253=операции!$F$11),SUMIFS(р_дни!$J:$J,р_дни!$F:$F,"&gt;"&amp;K253),0))</f>
        <v>0</v>
      </c>
      <c r="M253" s="53">
        <f>IF(AND(G253=ФИО!$Q$8,OR(I253=операции!$F$8,I253=операции!$F$10),COUNTIFS(D$10:D252,D253,I$10:I252,операции!$F$8)+COUNTIFS(D$10:D252,D253,I$10:I252,операции!$F$10)&lt;&gt;COUNTIFS(D$10:D252,D253,I$10:I252,операции!$F$9)+COUNTIFS(D$10:D252,D253,I$10:I252,операции!$F$11)),1,IF(AND(G253=ФИО!$Q$8,OR(I253=операции!$F$9,I253=операции!$F$11),COUNTIFS(D$10:D252,D253,I$10:I252,операции!$F$8)+COUNTIFS(D$10:D252,D253,I$10:I252,операции!$F$10)&lt;&gt;COUNTIFS(D$10:D252,D253,I$10:I252,операции!$F$9)+COUNTIFS(D$10:D252,D253,I$10:I252,операции!$F$11)+1),1,IF(AND(G253&lt;&gt;ФИО!$Q$8,G253&lt;&gt;"",OR(I253=операции!$F$8,I253=операции!$F$10),COUNTIFS(D$10:D252,D253,I$10:I252,операции!$F$8)+COUNTIFS(D$10:D252,D253,I$10:I252,операции!$F$10)+1&lt;&gt;COUNTIFS(D$10:D252,D253,I$10:I252,операции!$F$9)+COUNTIFS(D$10:D252,D253,I$10:I252,операции!$F$11)),1,IF(AND(G253&lt;&gt;ФИО!$Q$8,G253&lt;&gt;"",OR(I253=операции!$F$9,I253=операции!$F$11),COUNTIFS(D$10:D252,D253,I$10:I252,операции!$F$8)+COUNTIFS(D$10:D252,D253,I$10:I252,операции!$F$10)&lt;&gt;COUNTIFS(D$10:D252,D253,I$10:I252,операции!$F$9)+COUNTIFS(D$10:D252,D253,I$10:I252,операции!$F$11)),1,0))))</f>
        <v>0</v>
      </c>
      <c r="N253" s="49"/>
      <c r="O253" s="48"/>
      <c r="P253" s="84">
        <f>SUMIFS(БЮДЖЕТ!$V:$V,БЮДЖЕТ!$P:$P,$D253)-IF($N253=операции!$H$11,$O253,0)</f>
        <v>0</v>
      </c>
      <c r="Q253" s="84">
        <f>IF(OR($I253=операции!$F$8,$I253=операции!$F$10),$L253*$P253,IF(OR($I253=операции!$F$9,$I253=операции!$F$11),-$L253*$P253,0))/1000</f>
        <v>0</v>
      </c>
      <c r="R253" s="49"/>
      <c r="S253" s="40"/>
      <c r="T253" s="48">
        <f t="shared" si="11"/>
        <v>0</v>
      </c>
      <c r="U253" s="36"/>
      <c r="V253" s="19"/>
      <c r="W253" s="39"/>
      <c r="X253" s="41"/>
      <c r="Y253" s="36"/>
      <c r="Z253" s="19"/>
      <c r="AA253" s="39"/>
      <c r="AB253" s="41"/>
      <c r="AC253" s="36"/>
      <c r="AD253" s="19"/>
      <c r="AE253" s="39"/>
      <c r="AF253" s="41"/>
      <c r="AG253" s="36"/>
      <c r="AH253" s="1"/>
    </row>
    <row r="254" spans="1:34" x14ac:dyDescent="0.25">
      <c r="A254" s="1"/>
      <c r="B254" s="1"/>
      <c r="C254" s="5" t="str">
        <f t="shared" si="13"/>
        <v/>
      </c>
      <c r="D254" s="19"/>
      <c r="E254" s="22">
        <f>IF(D254="",0,IF(COUNTIF(БЮДЖЕТ!$P:$P,D254)=1,0,1))</f>
        <v>0</v>
      </c>
      <c r="F254" s="19" t="str">
        <f>IF($D254="","",IF(E254=1,"",INDEX(БЮДЖЕТ!$N:$N,SUMIFS(БЮДЖЕТ!$B:$B,БЮДЖЕТ!$P:$P,$D254))))</f>
        <v/>
      </c>
      <c r="G254" s="19" t="str">
        <f>IF($D254="","",IF(E254=1,"",INDEX(БЮДЖЕТ!$X:$X,SUMIFS(БЮДЖЕТ!$B:$B,БЮДЖЕТ!$P:$P,$D254))))</f>
        <v/>
      </c>
      <c r="H254" s="36"/>
      <c r="I254" s="19"/>
      <c r="J254" s="39"/>
      <c r="K254" s="39" t="str">
        <f>IF(J254="","",IF(J254&lt;БЮДЖЕТ!$F$6,БЮДЖЕТ!$F$6,IF(J254&gt;EOMONTH(БЮДЖЕТ!$F$6,0),EOMONTH(БЮДЖЕТ!$F$6,0),J254)))</f>
        <v/>
      </c>
      <c r="L254" s="30">
        <f>IF(OR($I254=операции!$F$8,$I254=операции!$F$10),SUMIFS(р_дни!$J:$J,р_дни!$F:$F,"&gt;="&amp;K254),IF(OR($I254=операции!$F$9,$I254=операции!$F$11),SUMIFS(р_дни!$J:$J,р_дни!$F:$F,"&gt;"&amp;K254),0))</f>
        <v>0</v>
      </c>
      <c r="M254" s="53">
        <f>IF(AND(G254=ФИО!$Q$8,OR(I254=операции!$F$8,I254=операции!$F$10),COUNTIFS(D$10:D253,D254,I$10:I253,операции!$F$8)+COUNTIFS(D$10:D253,D254,I$10:I253,операции!$F$10)&lt;&gt;COUNTIFS(D$10:D253,D254,I$10:I253,операции!$F$9)+COUNTIFS(D$10:D253,D254,I$10:I253,операции!$F$11)),1,IF(AND(G254=ФИО!$Q$8,OR(I254=операции!$F$9,I254=операции!$F$11),COUNTIFS(D$10:D253,D254,I$10:I253,операции!$F$8)+COUNTIFS(D$10:D253,D254,I$10:I253,операции!$F$10)&lt;&gt;COUNTIFS(D$10:D253,D254,I$10:I253,операции!$F$9)+COUNTIFS(D$10:D253,D254,I$10:I253,операции!$F$11)+1),1,IF(AND(G254&lt;&gt;ФИО!$Q$8,G254&lt;&gt;"",OR(I254=операции!$F$8,I254=операции!$F$10),COUNTIFS(D$10:D253,D254,I$10:I253,операции!$F$8)+COUNTIFS(D$10:D253,D254,I$10:I253,операции!$F$10)+1&lt;&gt;COUNTIFS(D$10:D253,D254,I$10:I253,операции!$F$9)+COUNTIFS(D$10:D253,D254,I$10:I253,операции!$F$11)),1,IF(AND(G254&lt;&gt;ФИО!$Q$8,G254&lt;&gt;"",OR(I254=операции!$F$9,I254=операции!$F$11),COUNTIFS(D$10:D253,D254,I$10:I253,операции!$F$8)+COUNTIFS(D$10:D253,D254,I$10:I253,операции!$F$10)&lt;&gt;COUNTIFS(D$10:D253,D254,I$10:I253,операции!$F$9)+COUNTIFS(D$10:D253,D254,I$10:I253,операции!$F$11)),1,0))))</f>
        <v>0</v>
      </c>
      <c r="N254" s="49"/>
      <c r="O254" s="48"/>
      <c r="P254" s="84">
        <f>SUMIFS(БЮДЖЕТ!$V:$V,БЮДЖЕТ!$P:$P,$D254)-IF($N254=операции!$H$11,$O254,0)</f>
        <v>0</v>
      </c>
      <c r="Q254" s="84">
        <f>IF(OR($I254=операции!$F$8,$I254=операции!$F$10),$L254*$P254,IF(OR($I254=операции!$F$9,$I254=операции!$F$11),-$L254*$P254,0))/1000</f>
        <v>0</v>
      </c>
      <c r="R254" s="49"/>
      <c r="S254" s="40"/>
      <c r="T254" s="48">
        <f t="shared" si="11"/>
        <v>0</v>
      </c>
      <c r="U254" s="36"/>
      <c r="V254" s="19"/>
      <c r="W254" s="39"/>
      <c r="X254" s="41"/>
      <c r="Y254" s="36"/>
      <c r="Z254" s="19"/>
      <c r="AA254" s="39"/>
      <c r="AB254" s="41"/>
      <c r="AC254" s="36"/>
      <c r="AD254" s="19"/>
      <c r="AE254" s="39"/>
      <c r="AF254" s="41"/>
      <c r="AG254" s="36"/>
      <c r="AH254" s="1"/>
    </row>
    <row r="255" spans="1:34" x14ac:dyDescent="0.25">
      <c r="A255" s="1"/>
      <c r="B255" s="1"/>
      <c r="C255" s="5" t="str">
        <f t="shared" si="13"/>
        <v/>
      </c>
      <c r="D255" s="19"/>
      <c r="E255" s="22">
        <f>IF(D255="",0,IF(COUNTIF(БЮДЖЕТ!$P:$P,D255)=1,0,1))</f>
        <v>0</v>
      </c>
      <c r="F255" s="19" t="str">
        <f>IF($D255="","",IF(E255=1,"",INDEX(БЮДЖЕТ!$N:$N,SUMIFS(БЮДЖЕТ!$B:$B,БЮДЖЕТ!$P:$P,$D255))))</f>
        <v/>
      </c>
      <c r="G255" s="19" t="str">
        <f>IF($D255="","",IF(E255=1,"",INDEX(БЮДЖЕТ!$X:$X,SUMIFS(БЮДЖЕТ!$B:$B,БЮДЖЕТ!$P:$P,$D255))))</f>
        <v/>
      </c>
      <c r="H255" s="36"/>
      <c r="I255" s="19"/>
      <c r="J255" s="39"/>
      <c r="K255" s="39" t="str">
        <f>IF(J255="","",IF(J255&lt;БЮДЖЕТ!$F$6,БЮДЖЕТ!$F$6,IF(J255&gt;EOMONTH(БЮДЖЕТ!$F$6,0),EOMONTH(БЮДЖЕТ!$F$6,0),J255)))</f>
        <v/>
      </c>
      <c r="L255" s="30">
        <f>IF(OR($I255=операции!$F$8,$I255=операции!$F$10),SUMIFS(р_дни!$J:$J,р_дни!$F:$F,"&gt;="&amp;K255),IF(OR($I255=операции!$F$9,$I255=операции!$F$11),SUMIFS(р_дни!$J:$J,р_дни!$F:$F,"&gt;"&amp;K255),0))</f>
        <v>0</v>
      </c>
      <c r="M255" s="53">
        <f>IF(AND(G255=ФИО!$Q$8,OR(I255=операции!$F$8,I255=операции!$F$10),COUNTIFS(D$10:D254,D255,I$10:I254,операции!$F$8)+COUNTIFS(D$10:D254,D255,I$10:I254,операции!$F$10)&lt;&gt;COUNTIFS(D$10:D254,D255,I$10:I254,операции!$F$9)+COUNTIFS(D$10:D254,D255,I$10:I254,операции!$F$11)),1,IF(AND(G255=ФИО!$Q$8,OR(I255=операции!$F$9,I255=операции!$F$11),COUNTIFS(D$10:D254,D255,I$10:I254,операции!$F$8)+COUNTIFS(D$10:D254,D255,I$10:I254,операции!$F$10)&lt;&gt;COUNTIFS(D$10:D254,D255,I$10:I254,операции!$F$9)+COUNTIFS(D$10:D254,D255,I$10:I254,операции!$F$11)+1),1,IF(AND(G255&lt;&gt;ФИО!$Q$8,G255&lt;&gt;"",OR(I255=операции!$F$8,I255=операции!$F$10),COUNTIFS(D$10:D254,D255,I$10:I254,операции!$F$8)+COUNTIFS(D$10:D254,D255,I$10:I254,операции!$F$10)+1&lt;&gt;COUNTIFS(D$10:D254,D255,I$10:I254,операции!$F$9)+COUNTIFS(D$10:D254,D255,I$10:I254,операции!$F$11)),1,IF(AND(G255&lt;&gt;ФИО!$Q$8,G255&lt;&gt;"",OR(I255=операции!$F$9,I255=операции!$F$11),COUNTIFS(D$10:D254,D255,I$10:I254,операции!$F$8)+COUNTIFS(D$10:D254,D255,I$10:I254,операции!$F$10)&lt;&gt;COUNTIFS(D$10:D254,D255,I$10:I254,операции!$F$9)+COUNTIFS(D$10:D254,D255,I$10:I254,операции!$F$11)),1,0))))</f>
        <v>0</v>
      </c>
      <c r="N255" s="49"/>
      <c r="O255" s="48"/>
      <c r="P255" s="84">
        <f>SUMIFS(БЮДЖЕТ!$V:$V,БЮДЖЕТ!$P:$P,$D255)-IF($N255=операции!$H$11,$O255,0)</f>
        <v>0</v>
      </c>
      <c r="Q255" s="84">
        <f>IF(OR($I255=операции!$F$8,$I255=операции!$F$10),$L255*$P255,IF(OR($I255=операции!$F$9,$I255=операции!$F$11),-$L255*$P255,0))/1000</f>
        <v>0</v>
      </c>
      <c r="R255" s="49"/>
      <c r="S255" s="40"/>
      <c r="T255" s="48">
        <f t="shared" si="11"/>
        <v>0</v>
      </c>
      <c r="U255" s="36"/>
      <c r="V255" s="19"/>
      <c r="W255" s="39"/>
      <c r="X255" s="41"/>
      <c r="Y255" s="36"/>
      <c r="Z255" s="19"/>
      <c r="AA255" s="39"/>
      <c r="AB255" s="41"/>
      <c r="AC255" s="36"/>
      <c r="AD255" s="19"/>
      <c r="AE255" s="39"/>
      <c r="AF255" s="41"/>
      <c r="AG255" s="36"/>
      <c r="AH255" s="1"/>
    </row>
    <row r="256" spans="1:34" x14ac:dyDescent="0.25">
      <c r="A256" s="1"/>
      <c r="B256" s="1"/>
      <c r="C256" s="5" t="str">
        <f t="shared" si="13"/>
        <v/>
      </c>
      <c r="D256" s="19"/>
      <c r="E256" s="22">
        <f>IF(D256="",0,IF(COUNTIF(БЮДЖЕТ!$P:$P,D256)=1,0,1))</f>
        <v>0</v>
      </c>
      <c r="F256" s="19" t="str">
        <f>IF($D256="","",IF(E256=1,"",INDEX(БЮДЖЕТ!$N:$N,SUMIFS(БЮДЖЕТ!$B:$B,БЮДЖЕТ!$P:$P,$D256))))</f>
        <v/>
      </c>
      <c r="G256" s="19" t="str">
        <f>IF($D256="","",IF(E256=1,"",INDEX(БЮДЖЕТ!$X:$X,SUMIFS(БЮДЖЕТ!$B:$B,БЮДЖЕТ!$P:$P,$D256))))</f>
        <v/>
      </c>
      <c r="H256" s="36"/>
      <c r="I256" s="19"/>
      <c r="J256" s="39"/>
      <c r="K256" s="39" t="str">
        <f>IF(J256="","",IF(J256&lt;БЮДЖЕТ!$F$6,БЮДЖЕТ!$F$6,IF(J256&gt;EOMONTH(БЮДЖЕТ!$F$6,0),EOMONTH(БЮДЖЕТ!$F$6,0),J256)))</f>
        <v/>
      </c>
      <c r="L256" s="30">
        <f>IF(OR($I256=операции!$F$8,$I256=операции!$F$10),SUMIFS(р_дни!$J:$J,р_дни!$F:$F,"&gt;="&amp;K256),IF(OR($I256=операции!$F$9,$I256=операции!$F$11),SUMIFS(р_дни!$J:$J,р_дни!$F:$F,"&gt;"&amp;K256),0))</f>
        <v>0</v>
      </c>
      <c r="M256" s="53">
        <f>IF(AND(G256=ФИО!$Q$8,OR(I256=операции!$F$8,I256=операции!$F$10),COUNTIFS(D$10:D255,D256,I$10:I255,операции!$F$8)+COUNTIFS(D$10:D255,D256,I$10:I255,операции!$F$10)&lt;&gt;COUNTIFS(D$10:D255,D256,I$10:I255,операции!$F$9)+COUNTIFS(D$10:D255,D256,I$10:I255,операции!$F$11)),1,IF(AND(G256=ФИО!$Q$8,OR(I256=операции!$F$9,I256=операции!$F$11),COUNTIFS(D$10:D255,D256,I$10:I255,операции!$F$8)+COUNTIFS(D$10:D255,D256,I$10:I255,операции!$F$10)&lt;&gt;COUNTIFS(D$10:D255,D256,I$10:I255,операции!$F$9)+COUNTIFS(D$10:D255,D256,I$10:I255,операции!$F$11)+1),1,IF(AND(G256&lt;&gt;ФИО!$Q$8,G256&lt;&gt;"",OR(I256=операции!$F$8,I256=операции!$F$10),COUNTIFS(D$10:D255,D256,I$10:I255,операции!$F$8)+COUNTIFS(D$10:D255,D256,I$10:I255,операции!$F$10)+1&lt;&gt;COUNTIFS(D$10:D255,D256,I$10:I255,операции!$F$9)+COUNTIFS(D$10:D255,D256,I$10:I255,операции!$F$11)),1,IF(AND(G256&lt;&gt;ФИО!$Q$8,G256&lt;&gt;"",OR(I256=операции!$F$9,I256=операции!$F$11),COUNTIFS(D$10:D255,D256,I$10:I255,операции!$F$8)+COUNTIFS(D$10:D255,D256,I$10:I255,операции!$F$10)&lt;&gt;COUNTIFS(D$10:D255,D256,I$10:I255,операции!$F$9)+COUNTIFS(D$10:D255,D256,I$10:I255,операции!$F$11)),1,0))))</f>
        <v>0</v>
      </c>
      <c r="N256" s="49"/>
      <c r="O256" s="48"/>
      <c r="P256" s="84">
        <f>SUMIFS(БЮДЖЕТ!$V:$V,БЮДЖЕТ!$P:$P,$D256)-IF($N256=операции!$H$11,$O256,0)</f>
        <v>0</v>
      </c>
      <c r="Q256" s="84">
        <f>IF(OR($I256=операции!$F$8,$I256=операции!$F$10),$L256*$P256,IF(OR($I256=операции!$F$9,$I256=операции!$F$11),-$L256*$P256,0))/1000</f>
        <v>0</v>
      </c>
      <c r="R256" s="49"/>
      <c r="S256" s="40"/>
      <c r="T256" s="48">
        <f t="shared" si="11"/>
        <v>0</v>
      </c>
      <c r="U256" s="36"/>
      <c r="V256" s="19"/>
      <c r="W256" s="39"/>
      <c r="X256" s="41"/>
      <c r="Y256" s="36"/>
      <c r="Z256" s="19"/>
      <c r="AA256" s="39"/>
      <c r="AB256" s="41"/>
      <c r="AC256" s="36"/>
      <c r="AD256" s="19"/>
      <c r="AE256" s="39"/>
      <c r="AF256" s="41"/>
      <c r="AG256" s="36"/>
      <c r="AH256" s="1"/>
    </row>
    <row r="257" spans="1:34" x14ac:dyDescent="0.25">
      <c r="A257" s="1"/>
      <c r="B257" s="1"/>
      <c r="C257" s="5" t="str">
        <f t="shared" si="13"/>
        <v/>
      </c>
      <c r="D257" s="19"/>
      <c r="E257" s="22">
        <f>IF(D257="",0,IF(COUNTIF(БЮДЖЕТ!$P:$P,D257)=1,0,1))</f>
        <v>0</v>
      </c>
      <c r="F257" s="19" t="str">
        <f>IF($D257="","",IF(E257=1,"",INDEX(БЮДЖЕТ!$N:$N,SUMIFS(БЮДЖЕТ!$B:$B,БЮДЖЕТ!$P:$P,$D257))))</f>
        <v/>
      </c>
      <c r="G257" s="19" t="str">
        <f>IF($D257="","",IF(E257=1,"",INDEX(БЮДЖЕТ!$X:$X,SUMIFS(БЮДЖЕТ!$B:$B,БЮДЖЕТ!$P:$P,$D257))))</f>
        <v/>
      </c>
      <c r="H257" s="36"/>
      <c r="I257" s="19"/>
      <c r="J257" s="39"/>
      <c r="K257" s="39" t="str">
        <f>IF(J257="","",IF(J257&lt;БЮДЖЕТ!$F$6,БЮДЖЕТ!$F$6,IF(J257&gt;EOMONTH(БЮДЖЕТ!$F$6,0),EOMONTH(БЮДЖЕТ!$F$6,0),J257)))</f>
        <v/>
      </c>
      <c r="L257" s="30">
        <f>IF(OR($I257=операции!$F$8,$I257=операции!$F$10),SUMIFS(р_дни!$J:$J,р_дни!$F:$F,"&gt;="&amp;K257),IF(OR($I257=операции!$F$9,$I257=операции!$F$11),SUMIFS(р_дни!$J:$J,р_дни!$F:$F,"&gt;"&amp;K257),0))</f>
        <v>0</v>
      </c>
      <c r="M257" s="53">
        <f>IF(AND(G257=ФИО!$Q$8,OR(I257=операции!$F$8,I257=операции!$F$10),COUNTIFS(D$10:D256,D257,I$10:I256,операции!$F$8)+COUNTIFS(D$10:D256,D257,I$10:I256,операции!$F$10)&lt;&gt;COUNTIFS(D$10:D256,D257,I$10:I256,операции!$F$9)+COUNTIFS(D$10:D256,D257,I$10:I256,операции!$F$11)),1,IF(AND(G257=ФИО!$Q$8,OR(I257=операции!$F$9,I257=операции!$F$11),COUNTIFS(D$10:D256,D257,I$10:I256,операции!$F$8)+COUNTIFS(D$10:D256,D257,I$10:I256,операции!$F$10)&lt;&gt;COUNTIFS(D$10:D256,D257,I$10:I256,операции!$F$9)+COUNTIFS(D$10:D256,D257,I$10:I256,операции!$F$11)+1),1,IF(AND(G257&lt;&gt;ФИО!$Q$8,G257&lt;&gt;"",OR(I257=операции!$F$8,I257=операции!$F$10),COUNTIFS(D$10:D256,D257,I$10:I256,операции!$F$8)+COUNTIFS(D$10:D256,D257,I$10:I256,операции!$F$10)+1&lt;&gt;COUNTIFS(D$10:D256,D257,I$10:I256,операции!$F$9)+COUNTIFS(D$10:D256,D257,I$10:I256,операции!$F$11)),1,IF(AND(G257&lt;&gt;ФИО!$Q$8,G257&lt;&gt;"",OR(I257=операции!$F$9,I257=операции!$F$11),COUNTIFS(D$10:D256,D257,I$10:I256,операции!$F$8)+COUNTIFS(D$10:D256,D257,I$10:I256,операции!$F$10)&lt;&gt;COUNTIFS(D$10:D256,D257,I$10:I256,операции!$F$9)+COUNTIFS(D$10:D256,D257,I$10:I256,операции!$F$11)),1,0))))</f>
        <v>0</v>
      </c>
      <c r="N257" s="49"/>
      <c r="O257" s="48"/>
      <c r="P257" s="84">
        <f>SUMIFS(БЮДЖЕТ!$V:$V,БЮДЖЕТ!$P:$P,$D257)-IF($N257=операции!$H$11,$O257,0)</f>
        <v>0</v>
      </c>
      <c r="Q257" s="84">
        <f>IF(OR($I257=операции!$F$8,$I257=операции!$F$10),$L257*$P257,IF(OR($I257=операции!$F$9,$I257=операции!$F$11),-$L257*$P257,0))/1000</f>
        <v>0</v>
      </c>
      <c r="R257" s="49"/>
      <c r="S257" s="40"/>
      <c r="T257" s="48">
        <f t="shared" si="11"/>
        <v>0</v>
      </c>
      <c r="U257" s="36"/>
      <c r="V257" s="19"/>
      <c r="W257" s="39"/>
      <c r="X257" s="41"/>
      <c r="Y257" s="36"/>
      <c r="Z257" s="19"/>
      <c r="AA257" s="39"/>
      <c r="AB257" s="41"/>
      <c r="AC257" s="36"/>
      <c r="AD257" s="19"/>
      <c r="AE257" s="39"/>
      <c r="AF257" s="41"/>
      <c r="AG257" s="36"/>
      <c r="AH257" s="1"/>
    </row>
    <row r="258" spans="1:34" x14ac:dyDescent="0.25">
      <c r="A258" s="1"/>
      <c r="B258" s="1"/>
      <c r="C258" s="5" t="str">
        <f t="shared" si="13"/>
        <v/>
      </c>
      <c r="D258" s="19"/>
      <c r="E258" s="22">
        <f>IF(D258="",0,IF(COUNTIF(БЮДЖЕТ!$P:$P,D258)=1,0,1))</f>
        <v>0</v>
      </c>
      <c r="F258" s="19" t="str">
        <f>IF($D258="","",IF(E258=1,"",INDEX(БЮДЖЕТ!$N:$N,SUMIFS(БЮДЖЕТ!$B:$B,БЮДЖЕТ!$P:$P,$D258))))</f>
        <v/>
      </c>
      <c r="G258" s="19" t="str">
        <f>IF($D258="","",IF(E258=1,"",INDEX(БЮДЖЕТ!$X:$X,SUMIFS(БЮДЖЕТ!$B:$B,БЮДЖЕТ!$P:$P,$D258))))</f>
        <v/>
      </c>
      <c r="H258" s="36"/>
      <c r="I258" s="19"/>
      <c r="J258" s="39"/>
      <c r="K258" s="39" t="str">
        <f>IF(J258="","",IF(J258&lt;БЮДЖЕТ!$F$6,БЮДЖЕТ!$F$6,IF(J258&gt;EOMONTH(БЮДЖЕТ!$F$6,0),EOMONTH(БЮДЖЕТ!$F$6,0),J258)))</f>
        <v/>
      </c>
      <c r="L258" s="30">
        <f>IF(OR($I258=операции!$F$8,$I258=операции!$F$10),SUMIFS(р_дни!$J:$J,р_дни!$F:$F,"&gt;="&amp;K258),IF(OR($I258=операции!$F$9,$I258=операции!$F$11),SUMIFS(р_дни!$J:$J,р_дни!$F:$F,"&gt;"&amp;K258),0))</f>
        <v>0</v>
      </c>
      <c r="M258" s="53">
        <f>IF(AND(G258=ФИО!$Q$8,OR(I258=операции!$F$8,I258=операции!$F$10),COUNTIFS(D$10:D257,D258,I$10:I257,операции!$F$8)+COUNTIFS(D$10:D257,D258,I$10:I257,операции!$F$10)&lt;&gt;COUNTIFS(D$10:D257,D258,I$10:I257,операции!$F$9)+COUNTIFS(D$10:D257,D258,I$10:I257,операции!$F$11)),1,IF(AND(G258=ФИО!$Q$8,OR(I258=операции!$F$9,I258=операции!$F$11),COUNTIFS(D$10:D257,D258,I$10:I257,операции!$F$8)+COUNTIFS(D$10:D257,D258,I$10:I257,операции!$F$10)&lt;&gt;COUNTIFS(D$10:D257,D258,I$10:I257,операции!$F$9)+COUNTIFS(D$10:D257,D258,I$10:I257,операции!$F$11)+1),1,IF(AND(G258&lt;&gt;ФИО!$Q$8,G258&lt;&gt;"",OR(I258=операции!$F$8,I258=операции!$F$10),COUNTIFS(D$10:D257,D258,I$10:I257,операции!$F$8)+COUNTIFS(D$10:D257,D258,I$10:I257,операции!$F$10)+1&lt;&gt;COUNTIFS(D$10:D257,D258,I$10:I257,операции!$F$9)+COUNTIFS(D$10:D257,D258,I$10:I257,операции!$F$11)),1,IF(AND(G258&lt;&gt;ФИО!$Q$8,G258&lt;&gt;"",OR(I258=операции!$F$9,I258=операции!$F$11),COUNTIFS(D$10:D257,D258,I$10:I257,операции!$F$8)+COUNTIFS(D$10:D257,D258,I$10:I257,операции!$F$10)&lt;&gt;COUNTIFS(D$10:D257,D258,I$10:I257,операции!$F$9)+COUNTIFS(D$10:D257,D258,I$10:I257,операции!$F$11)),1,0))))</f>
        <v>0</v>
      </c>
      <c r="N258" s="49"/>
      <c r="O258" s="48"/>
      <c r="P258" s="84">
        <f>SUMIFS(БЮДЖЕТ!$V:$V,БЮДЖЕТ!$P:$P,$D258)-IF($N258=операции!$H$11,$O258,0)</f>
        <v>0</v>
      </c>
      <c r="Q258" s="84">
        <f>IF(OR($I258=операции!$F$8,$I258=операции!$F$10),$L258*$P258,IF(OR($I258=операции!$F$9,$I258=операции!$F$11),-$L258*$P258,0))/1000</f>
        <v>0</v>
      </c>
      <c r="R258" s="49"/>
      <c r="S258" s="40"/>
      <c r="T258" s="48">
        <f t="shared" si="11"/>
        <v>0</v>
      </c>
      <c r="U258" s="36"/>
      <c r="V258" s="19"/>
      <c r="W258" s="39"/>
      <c r="X258" s="41"/>
      <c r="Y258" s="36"/>
      <c r="Z258" s="19"/>
      <c r="AA258" s="39"/>
      <c r="AB258" s="41"/>
      <c r="AC258" s="36"/>
      <c r="AD258" s="19"/>
      <c r="AE258" s="39"/>
      <c r="AF258" s="41"/>
      <c r="AG258" s="36"/>
      <c r="AH258" s="1"/>
    </row>
    <row r="259" spans="1:34" x14ac:dyDescent="0.25">
      <c r="A259" s="1"/>
      <c r="B259" s="1"/>
      <c r="C259" s="5" t="str">
        <f t="shared" si="13"/>
        <v/>
      </c>
      <c r="D259" s="19"/>
      <c r="E259" s="22">
        <f>IF(D259="",0,IF(COUNTIF(БЮДЖЕТ!$P:$P,D259)=1,0,1))</f>
        <v>0</v>
      </c>
      <c r="F259" s="19" t="str">
        <f>IF($D259="","",IF(E259=1,"",INDEX(БЮДЖЕТ!$N:$N,SUMIFS(БЮДЖЕТ!$B:$B,БЮДЖЕТ!$P:$P,$D259))))</f>
        <v/>
      </c>
      <c r="G259" s="19" t="str">
        <f>IF($D259="","",IF(E259=1,"",INDEX(БЮДЖЕТ!$X:$X,SUMIFS(БЮДЖЕТ!$B:$B,БЮДЖЕТ!$P:$P,$D259))))</f>
        <v/>
      </c>
      <c r="H259" s="36"/>
      <c r="I259" s="19"/>
      <c r="J259" s="39"/>
      <c r="K259" s="39" t="str">
        <f>IF(J259="","",IF(J259&lt;БЮДЖЕТ!$F$6,БЮДЖЕТ!$F$6,IF(J259&gt;EOMONTH(БЮДЖЕТ!$F$6,0),EOMONTH(БЮДЖЕТ!$F$6,0),J259)))</f>
        <v/>
      </c>
      <c r="L259" s="30">
        <f>IF(OR($I259=операции!$F$8,$I259=операции!$F$10),SUMIFS(р_дни!$J:$J,р_дни!$F:$F,"&gt;="&amp;K259),IF(OR($I259=операции!$F$9,$I259=операции!$F$11),SUMIFS(р_дни!$J:$J,р_дни!$F:$F,"&gt;"&amp;K259),0))</f>
        <v>0</v>
      </c>
      <c r="M259" s="53">
        <f>IF(AND(G259=ФИО!$Q$8,OR(I259=операции!$F$8,I259=операции!$F$10),COUNTIFS(D$10:D258,D259,I$10:I258,операции!$F$8)+COUNTIFS(D$10:D258,D259,I$10:I258,операции!$F$10)&lt;&gt;COUNTIFS(D$10:D258,D259,I$10:I258,операции!$F$9)+COUNTIFS(D$10:D258,D259,I$10:I258,операции!$F$11)),1,IF(AND(G259=ФИО!$Q$8,OR(I259=операции!$F$9,I259=операции!$F$11),COUNTIFS(D$10:D258,D259,I$10:I258,операции!$F$8)+COUNTIFS(D$10:D258,D259,I$10:I258,операции!$F$10)&lt;&gt;COUNTIFS(D$10:D258,D259,I$10:I258,операции!$F$9)+COUNTIFS(D$10:D258,D259,I$10:I258,операции!$F$11)+1),1,IF(AND(G259&lt;&gt;ФИО!$Q$8,G259&lt;&gt;"",OR(I259=операции!$F$8,I259=операции!$F$10),COUNTIFS(D$10:D258,D259,I$10:I258,операции!$F$8)+COUNTIFS(D$10:D258,D259,I$10:I258,операции!$F$10)+1&lt;&gt;COUNTIFS(D$10:D258,D259,I$10:I258,операции!$F$9)+COUNTIFS(D$10:D258,D259,I$10:I258,операции!$F$11)),1,IF(AND(G259&lt;&gt;ФИО!$Q$8,G259&lt;&gt;"",OR(I259=операции!$F$9,I259=операции!$F$11),COUNTIFS(D$10:D258,D259,I$10:I258,операции!$F$8)+COUNTIFS(D$10:D258,D259,I$10:I258,операции!$F$10)&lt;&gt;COUNTIFS(D$10:D258,D259,I$10:I258,операции!$F$9)+COUNTIFS(D$10:D258,D259,I$10:I258,операции!$F$11)),1,0))))</f>
        <v>0</v>
      </c>
      <c r="N259" s="49"/>
      <c r="O259" s="48"/>
      <c r="P259" s="84">
        <f>SUMIFS(БЮДЖЕТ!$V:$V,БЮДЖЕТ!$P:$P,$D259)-IF($N259=операции!$H$11,$O259,0)</f>
        <v>0</v>
      </c>
      <c r="Q259" s="84">
        <f>IF(OR($I259=операции!$F$8,$I259=операции!$F$10),$L259*$P259,IF(OR($I259=операции!$F$9,$I259=операции!$F$11),-$L259*$P259,0))/1000</f>
        <v>0</v>
      </c>
      <c r="R259" s="49"/>
      <c r="S259" s="40"/>
      <c r="T259" s="48">
        <f t="shared" si="11"/>
        <v>0</v>
      </c>
      <c r="U259" s="36"/>
      <c r="V259" s="19"/>
      <c r="W259" s="39"/>
      <c r="X259" s="41"/>
      <c r="Y259" s="36"/>
      <c r="Z259" s="19"/>
      <c r="AA259" s="39"/>
      <c r="AB259" s="41"/>
      <c r="AC259" s="36"/>
      <c r="AD259" s="19"/>
      <c r="AE259" s="39"/>
      <c r="AF259" s="41"/>
      <c r="AG259" s="36"/>
      <c r="AH259" s="1"/>
    </row>
    <row r="260" spans="1:34" x14ac:dyDescent="0.25">
      <c r="A260" s="1"/>
      <c r="B260" s="1"/>
      <c r="C260" s="5" t="str">
        <f t="shared" si="13"/>
        <v/>
      </c>
      <c r="D260" s="19"/>
      <c r="E260" s="22">
        <f>IF(D260="",0,IF(COUNTIF(БЮДЖЕТ!$P:$P,D260)=1,0,1))</f>
        <v>0</v>
      </c>
      <c r="F260" s="19" t="str">
        <f>IF($D260="","",IF(E260=1,"",INDEX(БЮДЖЕТ!$N:$N,SUMIFS(БЮДЖЕТ!$B:$B,БЮДЖЕТ!$P:$P,$D260))))</f>
        <v/>
      </c>
      <c r="G260" s="19" t="str">
        <f>IF($D260="","",IF(E260=1,"",INDEX(БЮДЖЕТ!$X:$X,SUMIFS(БЮДЖЕТ!$B:$B,БЮДЖЕТ!$P:$P,$D260))))</f>
        <v/>
      </c>
      <c r="H260" s="36"/>
      <c r="I260" s="19"/>
      <c r="J260" s="39"/>
      <c r="K260" s="39" t="str">
        <f>IF(J260="","",IF(J260&lt;БЮДЖЕТ!$F$6,БЮДЖЕТ!$F$6,IF(J260&gt;EOMONTH(БЮДЖЕТ!$F$6,0),EOMONTH(БЮДЖЕТ!$F$6,0),J260)))</f>
        <v/>
      </c>
      <c r="L260" s="30">
        <f>IF(OR($I260=операции!$F$8,$I260=операции!$F$10),SUMIFS(р_дни!$J:$J,р_дни!$F:$F,"&gt;="&amp;K260),IF(OR($I260=операции!$F$9,$I260=операции!$F$11),SUMIFS(р_дни!$J:$J,р_дни!$F:$F,"&gt;"&amp;K260),0))</f>
        <v>0</v>
      </c>
      <c r="M260" s="53">
        <f>IF(AND(G260=ФИО!$Q$8,OR(I260=операции!$F$8,I260=операции!$F$10),COUNTIFS(D$10:D259,D260,I$10:I259,операции!$F$8)+COUNTIFS(D$10:D259,D260,I$10:I259,операции!$F$10)&lt;&gt;COUNTIFS(D$10:D259,D260,I$10:I259,операции!$F$9)+COUNTIFS(D$10:D259,D260,I$10:I259,операции!$F$11)),1,IF(AND(G260=ФИО!$Q$8,OR(I260=операции!$F$9,I260=операции!$F$11),COUNTIFS(D$10:D259,D260,I$10:I259,операции!$F$8)+COUNTIFS(D$10:D259,D260,I$10:I259,операции!$F$10)&lt;&gt;COUNTIFS(D$10:D259,D260,I$10:I259,операции!$F$9)+COUNTIFS(D$10:D259,D260,I$10:I259,операции!$F$11)+1),1,IF(AND(G260&lt;&gt;ФИО!$Q$8,G260&lt;&gt;"",OR(I260=операции!$F$8,I260=операции!$F$10),COUNTIFS(D$10:D259,D260,I$10:I259,операции!$F$8)+COUNTIFS(D$10:D259,D260,I$10:I259,операции!$F$10)+1&lt;&gt;COUNTIFS(D$10:D259,D260,I$10:I259,операции!$F$9)+COUNTIFS(D$10:D259,D260,I$10:I259,операции!$F$11)),1,IF(AND(G260&lt;&gt;ФИО!$Q$8,G260&lt;&gt;"",OR(I260=операции!$F$9,I260=операции!$F$11),COUNTIFS(D$10:D259,D260,I$10:I259,операции!$F$8)+COUNTIFS(D$10:D259,D260,I$10:I259,операции!$F$10)&lt;&gt;COUNTIFS(D$10:D259,D260,I$10:I259,операции!$F$9)+COUNTIFS(D$10:D259,D260,I$10:I259,операции!$F$11)),1,0))))</f>
        <v>0</v>
      </c>
      <c r="N260" s="49"/>
      <c r="O260" s="48"/>
      <c r="P260" s="84">
        <f>SUMIFS(БЮДЖЕТ!$V:$V,БЮДЖЕТ!$P:$P,$D260)-IF($N260=операции!$H$11,$O260,0)</f>
        <v>0</v>
      </c>
      <c r="Q260" s="84">
        <f>IF(OR($I260=операции!$F$8,$I260=операции!$F$10),$L260*$P260,IF(OR($I260=операции!$F$9,$I260=операции!$F$11),-$L260*$P260,0))/1000</f>
        <v>0</v>
      </c>
      <c r="R260" s="49"/>
      <c r="S260" s="40"/>
      <c r="T260" s="48">
        <f t="shared" si="11"/>
        <v>0</v>
      </c>
      <c r="U260" s="36"/>
      <c r="V260" s="19"/>
      <c r="W260" s="39"/>
      <c r="X260" s="41"/>
      <c r="Y260" s="36"/>
      <c r="Z260" s="19"/>
      <c r="AA260" s="39"/>
      <c r="AB260" s="41"/>
      <c r="AC260" s="36"/>
      <c r="AD260" s="19"/>
      <c r="AE260" s="39"/>
      <c r="AF260" s="41"/>
      <c r="AG260" s="36"/>
      <c r="AH260" s="1"/>
    </row>
    <row r="261" spans="1:34" x14ac:dyDescent="0.25">
      <c r="A261" s="1"/>
      <c r="B261" s="1"/>
      <c r="C261" s="5" t="str">
        <f t="shared" si="13"/>
        <v/>
      </c>
      <c r="D261" s="19"/>
      <c r="E261" s="22">
        <f>IF(D261="",0,IF(COUNTIF(БЮДЖЕТ!$P:$P,D261)=1,0,1))</f>
        <v>0</v>
      </c>
      <c r="F261" s="19" t="str">
        <f>IF($D261="","",IF(E261=1,"",INDEX(БЮДЖЕТ!$N:$N,SUMIFS(БЮДЖЕТ!$B:$B,БЮДЖЕТ!$P:$P,$D261))))</f>
        <v/>
      </c>
      <c r="G261" s="19" t="str">
        <f>IF($D261="","",IF(E261=1,"",INDEX(БЮДЖЕТ!$X:$X,SUMIFS(БЮДЖЕТ!$B:$B,БЮДЖЕТ!$P:$P,$D261))))</f>
        <v/>
      </c>
      <c r="H261" s="36"/>
      <c r="I261" s="19"/>
      <c r="J261" s="39"/>
      <c r="K261" s="39" t="str">
        <f>IF(J261="","",IF(J261&lt;БЮДЖЕТ!$F$6,БЮДЖЕТ!$F$6,IF(J261&gt;EOMONTH(БЮДЖЕТ!$F$6,0),EOMONTH(БЮДЖЕТ!$F$6,0),J261)))</f>
        <v/>
      </c>
      <c r="L261" s="30">
        <f>IF(OR($I261=операции!$F$8,$I261=операции!$F$10),SUMIFS(р_дни!$J:$J,р_дни!$F:$F,"&gt;="&amp;K261),IF(OR($I261=операции!$F$9,$I261=операции!$F$11),SUMIFS(р_дни!$J:$J,р_дни!$F:$F,"&gt;"&amp;K261),0))</f>
        <v>0</v>
      </c>
      <c r="M261" s="53">
        <f>IF(AND(G261=ФИО!$Q$8,OR(I261=операции!$F$8,I261=операции!$F$10),COUNTIFS(D$10:D260,D261,I$10:I260,операции!$F$8)+COUNTIFS(D$10:D260,D261,I$10:I260,операции!$F$10)&lt;&gt;COUNTIFS(D$10:D260,D261,I$10:I260,операции!$F$9)+COUNTIFS(D$10:D260,D261,I$10:I260,операции!$F$11)),1,IF(AND(G261=ФИО!$Q$8,OR(I261=операции!$F$9,I261=операции!$F$11),COUNTIFS(D$10:D260,D261,I$10:I260,операции!$F$8)+COUNTIFS(D$10:D260,D261,I$10:I260,операции!$F$10)&lt;&gt;COUNTIFS(D$10:D260,D261,I$10:I260,операции!$F$9)+COUNTIFS(D$10:D260,D261,I$10:I260,операции!$F$11)+1),1,IF(AND(G261&lt;&gt;ФИО!$Q$8,G261&lt;&gt;"",OR(I261=операции!$F$8,I261=операции!$F$10),COUNTIFS(D$10:D260,D261,I$10:I260,операции!$F$8)+COUNTIFS(D$10:D260,D261,I$10:I260,операции!$F$10)+1&lt;&gt;COUNTIFS(D$10:D260,D261,I$10:I260,операции!$F$9)+COUNTIFS(D$10:D260,D261,I$10:I260,операции!$F$11)),1,IF(AND(G261&lt;&gt;ФИО!$Q$8,G261&lt;&gt;"",OR(I261=операции!$F$9,I261=операции!$F$11),COUNTIFS(D$10:D260,D261,I$10:I260,операции!$F$8)+COUNTIFS(D$10:D260,D261,I$10:I260,операции!$F$10)&lt;&gt;COUNTIFS(D$10:D260,D261,I$10:I260,операции!$F$9)+COUNTIFS(D$10:D260,D261,I$10:I260,операции!$F$11)),1,0))))</f>
        <v>0</v>
      </c>
      <c r="N261" s="49"/>
      <c r="O261" s="48"/>
      <c r="P261" s="84">
        <f>SUMIFS(БЮДЖЕТ!$V:$V,БЮДЖЕТ!$P:$P,$D261)-IF($N261=операции!$H$11,$O261,0)</f>
        <v>0</v>
      </c>
      <c r="Q261" s="84">
        <f>IF(OR($I261=операции!$F$8,$I261=операции!$F$10),$L261*$P261,IF(OR($I261=операции!$F$9,$I261=операции!$F$11),-$L261*$P261,0))/1000</f>
        <v>0</v>
      </c>
      <c r="R261" s="49"/>
      <c r="S261" s="40"/>
      <c r="T261" s="48">
        <f t="shared" si="11"/>
        <v>0</v>
      </c>
      <c r="U261" s="36"/>
      <c r="V261" s="19"/>
      <c r="W261" s="39"/>
      <c r="X261" s="41"/>
      <c r="Y261" s="36"/>
      <c r="Z261" s="19"/>
      <c r="AA261" s="39"/>
      <c r="AB261" s="41"/>
      <c r="AC261" s="36"/>
      <c r="AD261" s="19"/>
      <c r="AE261" s="39"/>
      <c r="AF261" s="41"/>
      <c r="AG261" s="36"/>
      <c r="AH261" s="1"/>
    </row>
    <row r="262" spans="1:34" x14ac:dyDescent="0.25">
      <c r="A262" s="1"/>
      <c r="B262" s="1"/>
      <c r="C262" s="5" t="str">
        <f t="shared" si="13"/>
        <v/>
      </c>
      <c r="D262" s="19"/>
      <c r="E262" s="22">
        <f>IF(D262="",0,IF(COUNTIF(БЮДЖЕТ!$P:$P,D262)=1,0,1))</f>
        <v>0</v>
      </c>
      <c r="F262" s="19" t="str">
        <f>IF($D262="","",IF(E262=1,"",INDEX(БЮДЖЕТ!$N:$N,SUMIFS(БЮДЖЕТ!$B:$B,БЮДЖЕТ!$P:$P,$D262))))</f>
        <v/>
      </c>
      <c r="G262" s="19" t="str">
        <f>IF($D262="","",IF(E262=1,"",INDEX(БЮДЖЕТ!$X:$X,SUMIFS(БЮДЖЕТ!$B:$B,БЮДЖЕТ!$P:$P,$D262))))</f>
        <v/>
      </c>
      <c r="H262" s="36"/>
      <c r="I262" s="19"/>
      <c r="J262" s="39"/>
      <c r="K262" s="39" t="str">
        <f>IF(J262="","",IF(J262&lt;БЮДЖЕТ!$F$6,БЮДЖЕТ!$F$6,IF(J262&gt;EOMONTH(БЮДЖЕТ!$F$6,0),EOMONTH(БЮДЖЕТ!$F$6,0),J262)))</f>
        <v/>
      </c>
      <c r="L262" s="30">
        <f>IF(OR($I262=операции!$F$8,$I262=операции!$F$10),SUMIFS(р_дни!$J:$J,р_дни!$F:$F,"&gt;="&amp;K262),IF(OR($I262=операции!$F$9,$I262=операции!$F$11),SUMIFS(р_дни!$J:$J,р_дни!$F:$F,"&gt;"&amp;K262),0))</f>
        <v>0</v>
      </c>
      <c r="M262" s="53">
        <f>IF(AND(G262=ФИО!$Q$8,OR(I262=операции!$F$8,I262=операции!$F$10),COUNTIFS(D$10:D261,D262,I$10:I261,операции!$F$8)+COUNTIFS(D$10:D261,D262,I$10:I261,операции!$F$10)&lt;&gt;COUNTIFS(D$10:D261,D262,I$10:I261,операции!$F$9)+COUNTIFS(D$10:D261,D262,I$10:I261,операции!$F$11)),1,IF(AND(G262=ФИО!$Q$8,OR(I262=операции!$F$9,I262=операции!$F$11),COUNTIFS(D$10:D261,D262,I$10:I261,операции!$F$8)+COUNTIFS(D$10:D261,D262,I$10:I261,операции!$F$10)&lt;&gt;COUNTIFS(D$10:D261,D262,I$10:I261,операции!$F$9)+COUNTIFS(D$10:D261,D262,I$10:I261,операции!$F$11)+1),1,IF(AND(G262&lt;&gt;ФИО!$Q$8,G262&lt;&gt;"",OR(I262=операции!$F$8,I262=операции!$F$10),COUNTIFS(D$10:D261,D262,I$10:I261,операции!$F$8)+COUNTIFS(D$10:D261,D262,I$10:I261,операции!$F$10)+1&lt;&gt;COUNTIFS(D$10:D261,D262,I$10:I261,операции!$F$9)+COUNTIFS(D$10:D261,D262,I$10:I261,операции!$F$11)),1,IF(AND(G262&lt;&gt;ФИО!$Q$8,G262&lt;&gt;"",OR(I262=операции!$F$9,I262=операции!$F$11),COUNTIFS(D$10:D261,D262,I$10:I261,операции!$F$8)+COUNTIFS(D$10:D261,D262,I$10:I261,операции!$F$10)&lt;&gt;COUNTIFS(D$10:D261,D262,I$10:I261,операции!$F$9)+COUNTIFS(D$10:D261,D262,I$10:I261,операции!$F$11)),1,0))))</f>
        <v>0</v>
      </c>
      <c r="N262" s="49"/>
      <c r="O262" s="48"/>
      <c r="P262" s="84">
        <f>SUMIFS(БЮДЖЕТ!$V:$V,БЮДЖЕТ!$P:$P,$D262)-IF($N262=операции!$H$11,$O262,0)</f>
        <v>0</v>
      </c>
      <c r="Q262" s="84">
        <f>IF(OR($I262=операции!$F$8,$I262=операции!$F$10),$L262*$P262,IF(OR($I262=операции!$F$9,$I262=операции!$F$11),-$L262*$P262,0))/1000</f>
        <v>0</v>
      </c>
      <c r="R262" s="49"/>
      <c r="S262" s="40"/>
      <c r="T262" s="48">
        <f t="shared" si="11"/>
        <v>0</v>
      </c>
      <c r="U262" s="36"/>
      <c r="V262" s="19"/>
      <c r="W262" s="39"/>
      <c r="X262" s="41"/>
      <c r="Y262" s="36"/>
      <c r="Z262" s="19"/>
      <c r="AA262" s="39"/>
      <c r="AB262" s="41"/>
      <c r="AC262" s="36"/>
      <c r="AD262" s="19"/>
      <c r="AE262" s="39"/>
      <c r="AF262" s="41"/>
      <c r="AG262" s="36"/>
      <c r="AH262" s="1"/>
    </row>
    <row r="263" spans="1:34" x14ac:dyDescent="0.25">
      <c r="A263" s="1"/>
      <c r="B263" s="1"/>
      <c r="C263" s="5" t="str">
        <f t="shared" si="13"/>
        <v/>
      </c>
      <c r="D263" s="19"/>
      <c r="E263" s="22">
        <f>IF(D263="",0,IF(COUNTIF(БЮДЖЕТ!$P:$P,D263)=1,0,1))</f>
        <v>0</v>
      </c>
      <c r="F263" s="19" t="str">
        <f>IF($D263="","",IF(E263=1,"",INDEX(БЮДЖЕТ!$N:$N,SUMIFS(БЮДЖЕТ!$B:$B,БЮДЖЕТ!$P:$P,$D263))))</f>
        <v/>
      </c>
      <c r="G263" s="19" t="str">
        <f>IF($D263="","",IF(E263=1,"",INDEX(БЮДЖЕТ!$X:$X,SUMIFS(БЮДЖЕТ!$B:$B,БЮДЖЕТ!$P:$P,$D263))))</f>
        <v/>
      </c>
      <c r="H263" s="36"/>
      <c r="I263" s="19"/>
      <c r="J263" s="39"/>
      <c r="K263" s="39" t="str">
        <f>IF(J263="","",IF(J263&lt;БЮДЖЕТ!$F$6,БЮДЖЕТ!$F$6,IF(J263&gt;EOMONTH(БЮДЖЕТ!$F$6,0),EOMONTH(БЮДЖЕТ!$F$6,0),J263)))</f>
        <v/>
      </c>
      <c r="L263" s="30">
        <f>IF(OR($I263=операции!$F$8,$I263=операции!$F$10),SUMIFS(р_дни!$J:$J,р_дни!$F:$F,"&gt;="&amp;K263),IF(OR($I263=операции!$F$9,$I263=операции!$F$11),SUMIFS(р_дни!$J:$J,р_дни!$F:$F,"&gt;"&amp;K263),0))</f>
        <v>0</v>
      </c>
      <c r="M263" s="53">
        <f>IF(AND(G263=ФИО!$Q$8,OR(I263=операции!$F$8,I263=операции!$F$10),COUNTIFS(D$10:D262,D263,I$10:I262,операции!$F$8)+COUNTIFS(D$10:D262,D263,I$10:I262,операции!$F$10)&lt;&gt;COUNTIFS(D$10:D262,D263,I$10:I262,операции!$F$9)+COUNTIFS(D$10:D262,D263,I$10:I262,операции!$F$11)),1,IF(AND(G263=ФИО!$Q$8,OR(I263=операции!$F$9,I263=операции!$F$11),COUNTIFS(D$10:D262,D263,I$10:I262,операции!$F$8)+COUNTIFS(D$10:D262,D263,I$10:I262,операции!$F$10)&lt;&gt;COUNTIFS(D$10:D262,D263,I$10:I262,операции!$F$9)+COUNTIFS(D$10:D262,D263,I$10:I262,операции!$F$11)+1),1,IF(AND(G263&lt;&gt;ФИО!$Q$8,G263&lt;&gt;"",OR(I263=операции!$F$8,I263=операции!$F$10),COUNTIFS(D$10:D262,D263,I$10:I262,операции!$F$8)+COUNTIFS(D$10:D262,D263,I$10:I262,операции!$F$10)+1&lt;&gt;COUNTIFS(D$10:D262,D263,I$10:I262,операции!$F$9)+COUNTIFS(D$10:D262,D263,I$10:I262,операции!$F$11)),1,IF(AND(G263&lt;&gt;ФИО!$Q$8,G263&lt;&gt;"",OR(I263=операции!$F$9,I263=операции!$F$11),COUNTIFS(D$10:D262,D263,I$10:I262,операции!$F$8)+COUNTIFS(D$10:D262,D263,I$10:I262,операции!$F$10)&lt;&gt;COUNTIFS(D$10:D262,D263,I$10:I262,операции!$F$9)+COUNTIFS(D$10:D262,D263,I$10:I262,операции!$F$11)),1,0))))</f>
        <v>0</v>
      </c>
      <c r="N263" s="49"/>
      <c r="O263" s="48"/>
      <c r="P263" s="84">
        <f>SUMIFS(БЮДЖЕТ!$V:$V,БЮДЖЕТ!$P:$P,$D263)-IF($N263=операции!$H$11,$O263,0)</f>
        <v>0</v>
      </c>
      <c r="Q263" s="84">
        <f>IF(OR($I263=операции!$F$8,$I263=операции!$F$10),$L263*$P263,IF(OR($I263=операции!$F$9,$I263=операции!$F$11),-$L263*$P263,0))/1000</f>
        <v>0</v>
      </c>
      <c r="R263" s="49"/>
      <c r="S263" s="40"/>
      <c r="T263" s="48">
        <f t="shared" si="11"/>
        <v>0</v>
      </c>
      <c r="U263" s="36"/>
      <c r="V263" s="19"/>
      <c r="W263" s="39"/>
      <c r="X263" s="41"/>
      <c r="Y263" s="36"/>
      <c r="Z263" s="19"/>
      <c r="AA263" s="39"/>
      <c r="AB263" s="41"/>
      <c r="AC263" s="36"/>
      <c r="AD263" s="19"/>
      <c r="AE263" s="39"/>
      <c r="AF263" s="41"/>
      <c r="AG263" s="36"/>
      <c r="AH263" s="1"/>
    </row>
    <row r="264" spans="1:34" x14ac:dyDescent="0.25">
      <c r="A264" s="1"/>
      <c r="B264" s="1"/>
      <c r="C264" s="5" t="str">
        <f t="shared" si="13"/>
        <v/>
      </c>
      <c r="D264" s="19"/>
      <c r="E264" s="22">
        <f>IF(D264="",0,IF(COUNTIF(БЮДЖЕТ!$P:$P,D264)=1,0,1))</f>
        <v>0</v>
      </c>
      <c r="F264" s="19" t="str">
        <f>IF($D264="","",IF(E264=1,"",INDEX(БЮДЖЕТ!$N:$N,SUMIFS(БЮДЖЕТ!$B:$B,БЮДЖЕТ!$P:$P,$D264))))</f>
        <v/>
      </c>
      <c r="G264" s="19" t="str">
        <f>IF($D264="","",IF(E264=1,"",INDEX(БЮДЖЕТ!$X:$X,SUMIFS(БЮДЖЕТ!$B:$B,БЮДЖЕТ!$P:$P,$D264))))</f>
        <v/>
      </c>
      <c r="H264" s="36"/>
      <c r="I264" s="19"/>
      <c r="J264" s="39"/>
      <c r="K264" s="39" t="str">
        <f>IF(J264="","",IF(J264&lt;БЮДЖЕТ!$F$6,БЮДЖЕТ!$F$6,IF(J264&gt;EOMONTH(БЮДЖЕТ!$F$6,0),EOMONTH(БЮДЖЕТ!$F$6,0),J264)))</f>
        <v/>
      </c>
      <c r="L264" s="30">
        <f>IF(OR($I264=операции!$F$8,$I264=операции!$F$10),SUMIFS(р_дни!$J:$J,р_дни!$F:$F,"&gt;="&amp;K264),IF(OR($I264=операции!$F$9,$I264=операции!$F$11),SUMIFS(р_дни!$J:$J,р_дни!$F:$F,"&gt;"&amp;K264),0))</f>
        <v>0</v>
      </c>
      <c r="M264" s="53">
        <f>IF(AND(G264=ФИО!$Q$8,OR(I264=операции!$F$8,I264=операции!$F$10),COUNTIFS(D$10:D263,D264,I$10:I263,операции!$F$8)+COUNTIFS(D$10:D263,D264,I$10:I263,операции!$F$10)&lt;&gt;COUNTIFS(D$10:D263,D264,I$10:I263,операции!$F$9)+COUNTIFS(D$10:D263,D264,I$10:I263,операции!$F$11)),1,IF(AND(G264=ФИО!$Q$8,OR(I264=операции!$F$9,I264=операции!$F$11),COUNTIFS(D$10:D263,D264,I$10:I263,операции!$F$8)+COUNTIFS(D$10:D263,D264,I$10:I263,операции!$F$10)&lt;&gt;COUNTIFS(D$10:D263,D264,I$10:I263,операции!$F$9)+COUNTIFS(D$10:D263,D264,I$10:I263,операции!$F$11)+1),1,IF(AND(G264&lt;&gt;ФИО!$Q$8,G264&lt;&gt;"",OR(I264=операции!$F$8,I264=операции!$F$10),COUNTIFS(D$10:D263,D264,I$10:I263,операции!$F$8)+COUNTIFS(D$10:D263,D264,I$10:I263,операции!$F$10)+1&lt;&gt;COUNTIFS(D$10:D263,D264,I$10:I263,операции!$F$9)+COUNTIFS(D$10:D263,D264,I$10:I263,операции!$F$11)),1,IF(AND(G264&lt;&gt;ФИО!$Q$8,G264&lt;&gt;"",OR(I264=операции!$F$9,I264=операции!$F$11),COUNTIFS(D$10:D263,D264,I$10:I263,операции!$F$8)+COUNTIFS(D$10:D263,D264,I$10:I263,операции!$F$10)&lt;&gt;COUNTIFS(D$10:D263,D264,I$10:I263,операции!$F$9)+COUNTIFS(D$10:D263,D264,I$10:I263,операции!$F$11)),1,0))))</f>
        <v>0</v>
      </c>
      <c r="N264" s="49"/>
      <c r="O264" s="48"/>
      <c r="P264" s="84">
        <f>SUMIFS(БЮДЖЕТ!$V:$V,БЮДЖЕТ!$P:$P,$D264)-IF($N264=операции!$H$11,$O264,0)</f>
        <v>0</v>
      </c>
      <c r="Q264" s="84">
        <f>IF(OR($I264=операции!$F$8,$I264=операции!$F$10),$L264*$P264,IF(OR($I264=операции!$F$9,$I264=операции!$F$11),-$L264*$P264,0))/1000</f>
        <v>0</v>
      </c>
      <c r="R264" s="49"/>
      <c r="S264" s="40"/>
      <c r="T264" s="48">
        <f t="shared" si="11"/>
        <v>0</v>
      </c>
      <c r="U264" s="36"/>
      <c r="V264" s="19"/>
      <c r="W264" s="39"/>
      <c r="X264" s="41"/>
      <c r="Y264" s="36"/>
      <c r="Z264" s="19"/>
      <c r="AA264" s="39"/>
      <c r="AB264" s="41"/>
      <c r="AC264" s="36"/>
      <c r="AD264" s="19"/>
      <c r="AE264" s="39"/>
      <c r="AF264" s="41"/>
      <c r="AG264" s="36"/>
      <c r="AH264" s="1"/>
    </row>
    <row r="265" spans="1:34" x14ac:dyDescent="0.25">
      <c r="A265" s="1"/>
      <c r="B265" s="1"/>
      <c r="C265" s="5" t="str">
        <f t="shared" si="13"/>
        <v/>
      </c>
      <c r="D265" s="19"/>
      <c r="E265" s="22">
        <f>IF(D265="",0,IF(COUNTIF(БЮДЖЕТ!$P:$P,D265)=1,0,1))</f>
        <v>0</v>
      </c>
      <c r="F265" s="19" t="str">
        <f>IF($D265="","",IF(E265=1,"",INDEX(БЮДЖЕТ!$N:$N,SUMIFS(БЮДЖЕТ!$B:$B,БЮДЖЕТ!$P:$P,$D265))))</f>
        <v/>
      </c>
      <c r="G265" s="19" t="str">
        <f>IF($D265="","",IF(E265=1,"",INDEX(БЮДЖЕТ!$X:$X,SUMIFS(БЮДЖЕТ!$B:$B,БЮДЖЕТ!$P:$P,$D265))))</f>
        <v/>
      </c>
      <c r="H265" s="36"/>
      <c r="I265" s="19"/>
      <c r="J265" s="39"/>
      <c r="K265" s="39" t="str">
        <f>IF(J265="","",IF(J265&lt;БЮДЖЕТ!$F$6,БЮДЖЕТ!$F$6,IF(J265&gt;EOMONTH(БЮДЖЕТ!$F$6,0),EOMONTH(БЮДЖЕТ!$F$6,0),J265)))</f>
        <v/>
      </c>
      <c r="L265" s="30">
        <f>IF(OR($I265=операции!$F$8,$I265=операции!$F$10),SUMIFS(р_дни!$J:$J,р_дни!$F:$F,"&gt;="&amp;K265),IF(OR($I265=операции!$F$9,$I265=операции!$F$11),SUMIFS(р_дни!$J:$J,р_дни!$F:$F,"&gt;"&amp;K265),0))</f>
        <v>0</v>
      </c>
      <c r="M265" s="53">
        <f>IF(AND(G265=ФИО!$Q$8,OR(I265=операции!$F$8,I265=операции!$F$10),COUNTIFS(D$10:D264,D265,I$10:I264,операции!$F$8)+COUNTIFS(D$10:D264,D265,I$10:I264,операции!$F$10)&lt;&gt;COUNTIFS(D$10:D264,D265,I$10:I264,операции!$F$9)+COUNTIFS(D$10:D264,D265,I$10:I264,операции!$F$11)),1,IF(AND(G265=ФИО!$Q$8,OR(I265=операции!$F$9,I265=операции!$F$11),COUNTIFS(D$10:D264,D265,I$10:I264,операции!$F$8)+COUNTIFS(D$10:D264,D265,I$10:I264,операции!$F$10)&lt;&gt;COUNTIFS(D$10:D264,D265,I$10:I264,операции!$F$9)+COUNTIFS(D$10:D264,D265,I$10:I264,операции!$F$11)+1),1,IF(AND(G265&lt;&gt;ФИО!$Q$8,G265&lt;&gt;"",OR(I265=операции!$F$8,I265=операции!$F$10),COUNTIFS(D$10:D264,D265,I$10:I264,операции!$F$8)+COUNTIFS(D$10:D264,D265,I$10:I264,операции!$F$10)+1&lt;&gt;COUNTIFS(D$10:D264,D265,I$10:I264,операции!$F$9)+COUNTIFS(D$10:D264,D265,I$10:I264,операции!$F$11)),1,IF(AND(G265&lt;&gt;ФИО!$Q$8,G265&lt;&gt;"",OR(I265=операции!$F$9,I265=операции!$F$11),COUNTIFS(D$10:D264,D265,I$10:I264,операции!$F$8)+COUNTIFS(D$10:D264,D265,I$10:I264,операции!$F$10)&lt;&gt;COUNTIFS(D$10:D264,D265,I$10:I264,операции!$F$9)+COUNTIFS(D$10:D264,D265,I$10:I264,операции!$F$11)),1,0))))</f>
        <v>0</v>
      </c>
      <c r="N265" s="49"/>
      <c r="O265" s="48"/>
      <c r="P265" s="84">
        <f>SUMIFS(БЮДЖЕТ!$V:$V,БЮДЖЕТ!$P:$P,$D265)-IF($N265=операции!$H$11,$O265,0)</f>
        <v>0</v>
      </c>
      <c r="Q265" s="84">
        <f>IF(OR($I265=операции!$F$8,$I265=операции!$F$10),$L265*$P265,IF(OR($I265=операции!$F$9,$I265=операции!$F$11),-$L265*$P265,0))/1000</f>
        <v>0</v>
      </c>
      <c r="R265" s="49"/>
      <c r="S265" s="40"/>
      <c r="T265" s="48">
        <f t="shared" si="11"/>
        <v>0</v>
      </c>
      <c r="U265" s="36"/>
      <c r="V265" s="19"/>
      <c r="W265" s="39"/>
      <c r="X265" s="41"/>
      <c r="Y265" s="36"/>
      <c r="Z265" s="19"/>
      <c r="AA265" s="39"/>
      <c r="AB265" s="41"/>
      <c r="AC265" s="36"/>
      <c r="AD265" s="19"/>
      <c r="AE265" s="39"/>
      <c r="AF265" s="41"/>
      <c r="AG265" s="36"/>
      <c r="AH265" s="1"/>
    </row>
    <row r="266" spans="1:34" x14ac:dyDescent="0.25">
      <c r="A266" s="1"/>
      <c r="B266" s="1"/>
      <c r="C266" s="5" t="str">
        <f t="shared" si="13"/>
        <v/>
      </c>
      <c r="D266" s="19"/>
      <c r="E266" s="22">
        <f>IF(D266="",0,IF(COUNTIF(БЮДЖЕТ!$P:$P,D266)=1,0,1))</f>
        <v>0</v>
      </c>
      <c r="F266" s="19" t="str">
        <f>IF($D266="","",IF(E266=1,"",INDEX(БЮДЖЕТ!$N:$N,SUMIFS(БЮДЖЕТ!$B:$B,БЮДЖЕТ!$P:$P,$D266))))</f>
        <v/>
      </c>
      <c r="G266" s="19" t="str">
        <f>IF($D266="","",IF(E266=1,"",INDEX(БЮДЖЕТ!$X:$X,SUMIFS(БЮДЖЕТ!$B:$B,БЮДЖЕТ!$P:$P,$D266))))</f>
        <v/>
      </c>
      <c r="H266" s="36"/>
      <c r="I266" s="19"/>
      <c r="J266" s="39"/>
      <c r="K266" s="39" t="str">
        <f>IF(J266="","",IF(J266&lt;БЮДЖЕТ!$F$6,БЮДЖЕТ!$F$6,IF(J266&gt;EOMONTH(БЮДЖЕТ!$F$6,0),EOMONTH(БЮДЖЕТ!$F$6,0),J266)))</f>
        <v/>
      </c>
      <c r="L266" s="30">
        <f>IF(OR($I266=операции!$F$8,$I266=операции!$F$10),SUMIFS(р_дни!$J:$J,р_дни!$F:$F,"&gt;="&amp;K266),IF(OR($I266=операции!$F$9,$I266=операции!$F$11),SUMIFS(р_дни!$J:$J,р_дни!$F:$F,"&gt;"&amp;K266),0))</f>
        <v>0</v>
      </c>
      <c r="M266" s="53">
        <f>IF(AND(G266=ФИО!$Q$8,OR(I266=операции!$F$8,I266=операции!$F$10),COUNTIFS(D$10:D265,D266,I$10:I265,операции!$F$8)+COUNTIFS(D$10:D265,D266,I$10:I265,операции!$F$10)&lt;&gt;COUNTIFS(D$10:D265,D266,I$10:I265,операции!$F$9)+COUNTIFS(D$10:D265,D266,I$10:I265,операции!$F$11)),1,IF(AND(G266=ФИО!$Q$8,OR(I266=операции!$F$9,I266=операции!$F$11),COUNTIFS(D$10:D265,D266,I$10:I265,операции!$F$8)+COUNTIFS(D$10:D265,D266,I$10:I265,операции!$F$10)&lt;&gt;COUNTIFS(D$10:D265,D266,I$10:I265,операции!$F$9)+COUNTIFS(D$10:D265,D266,I$10:I265,операции!$F$11)+1),1,IF(AND(G266&lt;&gt;ФИО!$Q$8,G266&lt;&gt;"",OR(I266=операции!$F$8,I266=операции!$F$10),COUNTIFS(D$10:D265,D266,I$10:I265,операции!$F$8)+COUNTIFS(D$10:D265,D266,I$10:I265,операции!$F$10)+1&lt;&gt;COUNTIFS(D$10:D265,D266,I$10:I265,операции!$F$9)+COUNTIFS(D$10:D265,D266,I$10:I265,операции!$F$11)),1,IF(AND(G266&lt;&gt;ФИО!$Q$8,G266&lt;&gt;"",OR(I266=операции!$F$9,I266=операции!$F$11),COUNTIFS(D$10:D265,D266,I$10:I265,операции!$F$8)+COUNTIFS(D$10:D265,D266,I$10:I265,операции!$F$10)&lt;&gt;COUNTIFS(D$10:D265,D266,I$10:I265,операции!$F$9)+COUNTIFS(D$10:D265,D266,I$10:I265,операции!$F$11)),1,0))))</f>
        <v>0</v>
      </c>
      <c r="N266" s="49"/>
      <c r="O266" s="48"/>
      <c r="P266" s="84">
        <f>SUMIFS(БЮДЖЕТ!$V:$V,БЮДЖЕТ!$P:$P,$D266)-IF($N266=операции!$H$11,$O266,0)</f>
        <v>0</v>
      </c>
      <c r="Q266" s="84">
        <f>IF(OR($I266=операции!$F$8,$I266=операции!$F$10),$L266*$P266,IF(OR($I266=операции!$F$9,$I266=операции!$F$11),-$L266*$P266,0))/1000</f>
        <v>0</v>
      </c>
      <c r="R266" s="49"/>
      <c r="S266" s="40"/>
      <c r="T266" s="48">
        <f t="shared" si="11"/>
        <v>0</v>
      </c>
      <c r="U266" s="36"/>
      <c r="V266" s="19"/>
      <c r="W266" s="39"/>
      <c r="X266" s="41"/>
      <c r="Y266" s="36"/>
      <c r="Z266" s="19"/>
      <c r="AA266" s="39"/>
      <c r="AB266" s="41"/>
      <c r="AC266" s="36"/>
      <c r="AD266" s="19"/>
      <c r="AE266" s="39"/>
      <c r="AF266" s="41"/>
      <c r="AG266" s="36"/>
      <c r="AH266" s="1"/>
    </row>
    <row r="267" spans="1:34" x14ac:dyDescent="0.25">
      <c r="A267" s="1"/>
      <c r="B267" s="1"/>
      <c r="C267" s="5" t="str">
        <f t="shared" si="13"/>
        <v/>
      </c>
      <c r="D267" s="19"/>
      <c r="E267" s="22">
        <f>IF(D267="",0,IF(COUNTIF(БЮДЖЕТ!$P:$P,D267)=1,0,1))</f>
        <v>0</v>
      </c>
      <c r="F267" s="19" t="str">
        <f>IF($D267="","",IF(E267=1,"",INDEX(БЮДЖЕТ!$N:$N,SUMIFS(БЮДЖЕТ!$B:$B,БЮДЖЕТ!$P:$P,$D267))))</f>
        <v/>
      </c>
      <c r="G267" s="19" t="str">
        <f>IF($D267="","",IF(E267=1,"",INDEX(БЮДЖЕТ!$X:$X,SUMIFS(БЮДЖЕТ!$B:$B,БЮДЖЕТ!$P:$P,$D267))))</f>
        <v/>
      </c>
      <c r="H267" s="36"/>
      <c r="I267" s="19"/>
      <c r="J267" s="39"/>
      <c r="K267" s="39" t="str">
        <f>IF(J267="","",IF(J267&lt;БЮДЖЕТ!$F$6,БЮДЖЕТ!$F$6,IF(J267&gt;EOMONTH(БЮДЖЕТ!$F$6,0),EOMONTH(БЮДЖЕТ!$F$6,0),J267)))</f>
        <v/>
      </c>
      <c r="L267" s="30">
        <f>IF(OR($I267=операции!$F$8,$I267=операции!$F$10),SUMIFS(р_дни!$J:$J,р_дни!$F:$F,"&gt;="&amp;K267),IF(OR($I267=операции!$F$9,$I267=операции!$F$11),SUMIFS(р_дни!$J:$J,р_дни!$F:$F,"&gt;"&amp;K267),0))</f>
        <v>0</v>
      </c>
      <c r="M267" s="53">
        <f>IF(AND(G267=ФИО!$Q$8,OR(I267=операции!$F$8,I267=операции!$F$10),COUNTIFS(D$10:D266,D267,I$10:I266,операции!$F$8)+COUNTIFS(D$10:D266,D267,I$10:I266,операции!$F$10)&lt;&gt;COUNTIFS(D$10:D266,D267,I$10:I266,операции!$F$9)+COUNTIFS(D$10:D266,D267,I$10:I266,операции!$F$11)),1,IF(AND(G267=ФИО!$Q$8,OR(I267=операции!$F$9,I267=операции!$F$11),COUNTIFS(D$10:D266,D267,I$10:I266,операции!$F$8)+COUNTIFS(D$10:D266,D267,I$10:I266,операции!$F$10)&lt;&gt;COUNTIFS(D$10:D266,D267,I$10:I266,операции!$F$9)+COUNTIFS(D$10:D266,D267,I$10:I266,операции!$F$11)+1),1,IF(AND(G267&lt;&gt;ФИО!$Q$8,G267&lt;&gt;"",OR(I267=операции!$F$8,I267=операции!$F$10),COUNTIFS(D$10:D266,D267,I$10:I266,операции!$F$8)+COUNTIFS(D$10:D266,D267,I$10:I266,операции!$F$10)+1&lt;&gt;COUNTIFS(D$10:D266,D267,I$10:I266,операции!$F$9)+COUNTIFS(D$10:D266,D267,I$10:I266,операции!$F$11)),1,IF(AND(G267&lt;&gt;ФИО!$Q$8,G267&lt;&gt;"",OR(I267=операции!$F$9,I267=операции!$F$11),COUNTIFS(D$10:D266,D267,I$10:I266,операции!$F$8)+COUNTIFS(D$10:D266,D267,I$10:I266,операции!$F$10)&lt;&gt;COUNTIFS(D$10:D266,D267,I$10:I266,операции!$F$9)+COUNTIFS(D$10:D266,D267,I$10:I266,операции!$F$11)),1,0))))</f>
        <v>0</v>
      </c>
      <c r="N267" s="49"/>
      <c r="O267" s="48"/>
      <c r="P267" s="84">
        <f>SUMIFS(БЮДЖЕТ!$V:$V,БЮДЖЕТ!$P:$P,$D267)-IF($N267=операции!$H$11,$O267,0)</f>
        <v>0</v>
      </c>
      <c r="Q267" s="84">
        <f>IF(OR($I267=операции!$F$8,$I267=операции!$F$10),$L267*$P267,IF(OR($I267=операции!$F$9,$I267=операции!$F$11),-$L267*$P267,0))/1000</f>
        <v>0</v>
      </c>
      <c r="R267" s="49"/>
      <c r="S267" s="40"/>
      <c r="T267" s="48">
        <f t="shared" si="11"/>
        <v>0</v>
      </c>
      <c r="U267" s="36"/>
      <c r="V267" s="19"/>
      <c r="W267" s="39"/>
      <c r="X267" s="41"/>
      <c r="Y267" s="36"/>
      <c r="Z267" s="19"/>
      <c r="AA267" s="39"/>
      <c r="AB267" s="41"/>
      <c r="AC267" s="36"/>
      <c r="AD267" s="19"/>
      <c r="AE267" s="39"/>
      <c r="AF267" s="41"/>
      <c r="AG267" s="36"/>
      <c r="AH267" s="1"/>
    </row>
    <row r="268" spans="1:34" x14ac:dyDescent="0.25">
      <c r="A268" s="1"/>
      <c r="B268" s="1"/>
      <c r="C268" s="5" t="str">
        <f t="shared" ref="C268:C331" si="14">IF(OR(D268="",C267=""),"",C267+1)</f>
        <v/>
      </c>
      <c r="D268" s="19"/>
      <c r="E268" s="22">
        <f>IF(D268="",0,IF(COUNTIF(БЮДЖЕТ!$P:$P,D268)=1,0,1))</f>
        <v>0</v>
      </c>
      <c r="F268" s="19" t="str">
        <f>IF($D268="","",IF(E268=1,"",INDEX(БЮДЖЕТ!$N:$N,SUMIFS(БЮДЖЕТ!$B:$B,БЮДЖЕТ!$P:$P,$D268))))</f>
        <v/>
      </c>
      <c r="G268" s="19" t="str">
        <f>IF($D268="","",IF(E268=1,"",INDEX(БЮДЖЕТ!$X:$X,SUMIFS(БЮДЖЕТ!$B:$B,БЮДЖЕТ!$P:$P,$D268))))</f>
        <v/>
      </c>
      <c r="H268" s="36"/>
      <c r="I268" s="19"/>
      <c r="J268" s="39"/>
      <c r="K268" s="39" t="str">
        <f>IF(J268="","",IF(J268&lt;БЮДЖЕТ!$F$6,БЮДЖЕТ!$F$6,IF(J268&gt;EOMONTH(БЮДЖЕТ!$F$6,0),EOMONTH(БЮДЖЕТ!$F$6,0),J268)))</f>
        <v/>
      </c>
      <c r="L268" s="30">
        <f>IF(OR($I268=операции!$F$8,$I268=операции!$F$10),SUMIFS(р_дни!$J:$J,р_дни!$F:$F,"&gt;="&amp;K268),IF(OR($I268=операции!$F$9,$I268=операции!$F$11),SUMIFS(р_дни!$J:$J,р_дни!$F:$F,"&gt;"&amp;K268),0))</f>
        <v>0</v>
      </c>
      <c r="M268" s="53">
        <f>IF(AND(G268=ФИО!$Q$8,OR(I268=операции!$F$8,I268=операции!$F$10),COUNTIFS(D$10:D267,D268,I$10:I267,операции!$F$8)+COUNTIFS(D$10:D267,D268,I$10:I267,операции!$F$10)&lt;&gt;COUNTIFS(D$10:D267,D268,I$10:I267,операции!$F$9)+COUNTIFS(D$10:D267,D268,I$10:I267,операции!$F$11)),1,IF(AND(G268=ФИО!$Q$8,OR(I268=операции!$F$9,I268=операции!$F$11),COUNTIFS(D$10:D267,D268,I$10:I267,операции!$F$8)+COUNTIFS(D$10:D267,D268,I$10:I267,операции!$F$10)&lt;&gt;COUNTIFS(D$10:D267,D268,I$10:I267,операции!$F$9)+COUNTIFS(D$10:D267,D268,I$10:I267,операции!$F$11)+1),1,IF(AND(G268&lt;&gt;ФИО!$Q$8,G268&lt;&gt;"",OR(I268=операции!$F$8,I268=операции!$F$10),COUNTIFS(D$10:D267,D268,I$10:I267,операции!$F$8)+COUNTIFS(D$10:D267,D268,I$10:I267,операции!$F$10)+1&lt;&gt;COUNTIFS(D$10:D267,D268,I$10:I267,операции!$F$9)+COUNTIFS(D$10:D267,D268,I$10:I267,операции!$F$11)),1,IF(AND(G268&lt;&gt;ФИО!$Q$8,G268&lt;&gt;"",OR(I268=операции!$F$9,I268=операции!$F$11),COUNTIFS(D$10:D267,D268,I$10:I267,операции!$F$8)+COUNTIFS(D$10:D267,D268,I$10:I267,операции!$F$10)&lt;&gt;COUNTIFS(D$10:D267,D268,I$10:I267,операции!$F$9)+COUNTIFS(D$10:D267,D268,I$10:I267,операции!$F$11)),1,0))))</f>
        <v>0</v>
      </c>
      <c r="N268" s="49"/>
      <c r="O268" s="48"/>
      <c r="P268" s="84">
        <f>SUMIFS(БЮДЖЕТ!$V:$V,БЮДЖЕТ!$P:$P,$D268)-IF($N268=операции!$H$11,$O268,0)</f>
        <v>0</v>
      </c>
      <c r="Q268" s="84">
        <f>IF(OR($I268=операции!$F$8,$I268=операции!$F$10),$L268*$P268,IF(OR($I268=операции!$F$9,$I268=операции!$F$11),-$L268*$P268,0))/1000</f>
        <v>0</v>
      </c>
      <c r="R268" s="49"/>
      <c r="S268" s="40"/>
      <c r="T268" s="48">
        <f t="shared" si="11"/>
        <v>0</v>
      </c>
      <c r="U268" s="36"/>
      <c r="V268" s="19"/>
      <c r="W268" s="39"/>
      <c r="X268" s="41"/>
      <c r="Y268" s="36"/>
      <c r="Z268" s="19"/>
      <c r="AA268" s="39"/>
      <c r="AB268" s="41"/>
      <c r="AC268" s="36"/>
      <c r="AD268" s="19"/>
      <c r="AE268" s="39"/>
      <c r="AF268" s="41"/>
      <c r="AG268" s="36"/>
      <c r="AH268" s="1"/>
    </row>
    <row r="269" spans="1:34" x14ac:dyDescent="0.25">
      <c r="A269" s="1"/>
      <c r="B269" s="1"/>
      <c r="C269" s="5" t="str">
        <f t="shared" si="14"/>
        <v/>
      </c>
      <c r="D269" s="19"/>
      <c r="E269" s="22">
        <f>IF(D269="",0,IF(COUNTIF(БЮДЖЕТ!$P:$P,D269)=1,0,1))</f>
        <v>0</v>
      </c>
      <c r="F269" s="19" t="str">
        <f>IF($D269="","",IF(E269=1,"",INDEX(БЮДЖЕТ!$N:$N,SUMIFS(БЮДЖЕТ!$B:$B,БЮДЖЕТ!$P:$P,$D269))))</f>
        <v/>
      </c>
      <c r="G269" s="19" t="str">
        <f>IF($D269="","",IF(E269=1,"",INDEX(БЮДЖЕТ!$X:$X,SUMIFS(БЮДЖЕТ!$B:$B,БЮДЖЕТ!$P:$P,$D269))))</f>
        <v/>
      </c>
      <c r="H269" s="36"/>
      <c r="I269" s="19"/>
      <c r="J269" s="39"/>
      <c r="K269" s="39" t="str">
        <f>IF(J269="","",IF(J269&lt;БЮДЖЕТ!$F$6,БЮДЖЕТ!$F$6,IF(J269&gt;EOMONTH(БЮДЖЕТ!$F$6,0),EOMONTH(БЮДЖЕТ!$F$6,0),J269)))</f>
        <v/>
      </c>
      <c r="L269" s="30">
        <f>IF(OR($I269=операции!$F$8,$I269=операции!$F$10),SUMIFS(р_дни!$J:$J,р_дни!$F:$F,"&gt;="&amp;K269),IF(OR($I269=операции!$F$9,$I269=операции!$F$11),SUMIFS(р_дни!$J:$J,р_дни!$F:$F,"&gt;"&amp;K269),0))</f>
        <v>0</v>
      </c>
      <c r="M269" s="53">
        <f>IF(AND(G269=ФИО!$Q$8,OR(I269=операции!$F$8,I269=операции!$F$10),COUNTIFS(D$10:D268,D269,I$10:I268,операции!$F$8)+COUNTIFS(D$10:D268,D269,I$10:I268,операции!$F$10)&lt;&gt;COUNTIFS(D$10:D268,D269,I$10:I268,операции!$F$9)+COUNTIFS(D$10:D268,D269,I$10:I268,операции!$F$11)),1,IF(AND(G269=ФИО!$Q$8,OR(I269=операции!$F$9,I269=операции!$F$11),COUNTIFS(D$10:D268,D269,I$10:I268,операции!$F$8)+COUNTIFS(D$10:D268,D269,I$10:I268,операции!$F$10)&lt;&gt;COUNTIFS(D$10:D268,D269,I$10:I268,операции!$F$9)+COUNTIFS(D$10:D268,D269,I$10:I268,операции!$F$11)+1),1,IF(AND(G269&lt;&gt;ФИО!$Q$8,G269&lt;&gt;"",OR(I269=операции!$F$8,I269=операции!$F$10),COUNTIFS(D$10:D268,D269,I$10:I268,операции!$F$8)+COUNTIFS(D$10:D268,D269,I$10:I268,операции!$F$10)+1&lt;&gt;COUNTIFS(D$10:D268,D269,I$10:I268,операции!$F$9)+COUNTIFS(D$10:D268,D269,I$10:I268,операции!$F$11)),1,IF(AND(G269&lt;&gt;ФИО!$Q$8,G269&lt;&gt;"",OR(I269=операции!$F$9,I269=операции!$F$11),COUNTIFS(D$10:D268,D269,I$10:I268,операции!$F$8)+COUNTIFS(D$10:D268,D269,I$10:I268,операции!$F$10)&lt;&gt;COUNTIFS(D$10:D268,D269,I$10:I268,операции!$F$9)+COUNTIFS(D$10:D268,D269,I$10:I268,операции!$F$11)),1,0))))</f>
        <v>0</v>
      </c>
      <c r="N269" s="49"/>
      <c r="O269" s="48"/>
      <c r="P269" s="84">
        <f>SUMIFS(БЮДЖЕТ!$V:$V,БЮДЖЕТ!$P:$P,$D269)-IF($N269=операции!$H$11,$O269,0)</f>
        <v>0</v>
      </c>
      <c r="Q269" s="84">
        <f>IF(OR($I269=операции!$F$8,$I269=операции!$F$10),$L269*$P269,IF(OR($I269=операции!$F$9,$I269=операции!$F$11),-$L269*$P269,0))/1000</f>
        <v>0</v>
      </c>
      <c r="R269" s="49"/>
      <c r="S269" s="40"/>
      <c r="T269" s="48">
        <f t="shared" si="11"/>
        <v>0</v>
      </c>
      <c r="U269" s="36"/>
      <c r="V269" s="19"/>
      <c r="W269" s="39"/>
      <c r="X269" s="41"/>
      <c r="Y269" s="36"/>
      <c r="Z269" s="19"/>
      <c r="AA269" s="39"/>
      <c r="AB269" s="41"/>
      <c r="AC269" s="36"/>
      <c r="AD269" s="19"/>
      <c r="AE269" s="39"/>
      <c r="AF269" s="41"/>
      <c r="AG269" s="36"/>
      <c r="AH269" s="1"/>
    </row>
    <row r="270" spans="1:34" x14ac:dyDescent="0.25">
      <c r="A270" s="1"/>
      <c r="B270" s="1"/>
      <c r="C270" s="5" t="str">
        <f t="shared" si="14"/>
        <v/>
      </c>
      <c r="D270" s="19"/>
      <c r="E270" s="22">
        <f>IF(D270="",0,IF(COUNTIF(БЮДЖЕТ!$P:$P,D270)=1,0,1))</f>
        <v>0</v>
      </c>
      <c r="F270" s="19" t="str">
        <f>IF($D270="","",IF(E270=1,"",INDEX(БЮДЖЕТ!$N:$N,SUMIFS(БЮДЖЕТ!$B:$B,БЮДЖЕТ!$P:$P,$D270))))</f>
        <v/>
      </c>
      <c r="G270" s="19" t="str">
        <f>IF($D270="","",IF(E270=1,"",INDEX(БЮДЖЕТ!$X:$X,SUMIFS(БЮДЖЕТ!$B:$B,БЮДЖЕТ!$P:$P,$D270))))</f>
        <v/>
      </c>
      <c r="H270" s="36"/>
      <c r="I270" s="19"/>
      <c r="J270" s="39"/>
      <c r="K270" s="39" t="str">
        <f>IF(J270="","",IF(J270&lt;БЮДЖЕТ!$F$6,БЮДЖЕТ!$F$6,IF(J270&gt;EOMONTH(БЮДЖЕТ!$F$6,0),EOMONTH(БЮДЖЕТ!$F$6,0),J270)))</f>
        <v/>
      </c>
      <c r="L270" s="30">
        <f>IF(OR($I270=операции!$F$8,$I270=операции!$F$10),SUMIFS(р_дни!$J:$J,р_дни!$F:$F,"&gt;="&amp;K270),IF(OR($I270=операции!$F$9,$I270=операции!$F$11),SUMIFS(р_дни!$J:$J,р_дни!$F:$F,"&gt;"&amp;K270),0))</f>
        <v>0</v>
      </c>
      <c r="M270" s="53">
        <f>IF(AND(G270=ФИО!$Q$8,OR(I270=операции!$F$8,I270=операции!$F$10),COUNTIFS(D$10:D269,D270,I$10:I269,операции!$F$8)+COUNTIFS(D$10:D269,D270,I$10:I269,операции!$F$10)&lt;&gt;COUNTIFS(D$10:D269,D270,I$10:I269,операции!$F$9)+COUNTIFS(D$10:D269,D270,I$10:I269,операции!$F$11)),1,IF(AND(G270=ФИО!$Q$8,OR(I270=операции!$F$9,I270=операции!$F$11),COUNTIFS(D$10:D269,D270,I$10:I269,операции!$F$8)+COUNTIFS(D$10:D269,D270,I$10:I269,операции!$F$10)&lt;&gt;COUNTIFS(D$10:D269,D270,I$10:I269,операции!$F$9)+COUNTIFS(D$10:D269,D270,I$10:I269,операции!$F$11)+1),1,IF(AND(G270&lt;&gt;ФИО!$Q$8,G270&lt;&gt;"",OR(I270=операции!$F$8,I270=операции!$F$10),COUNTIFS(D$10:D269,D270,I$10:I269,операции!$F$8)+COUNTIFS(D$10:D269,D270,I$10:I269,операции!$F$10)+1&lt;&gt;COUNTIFS(D$10:D269,D270,I$10:I269,операции!$F$9)+COUNTIFS(D$10:D269,D270,I$10:I269,операции!$F$11)),1,IF(AND(G270&lt;&gt;ФИО!$Q$8,G270&lt;&gt;"",OR(I270=операции!$F$9,I270=операции!$F$11),COUNTIFS(D$10:D269,D270,I$10:I269,операции!$F$8)+COUNTIFS(D$10:D269,D270,I$10:I269,операции!$F$10)&lt;&gt;COUNTIFS(D$10:D269,D270,I$10:I269,операции!$F$9)+COUNTIFS(D$10:D269,D270,I$10:I269,операции!$F$11)),1,0))))</f>
        <v>0</v>
      </c>
      <c r="N270" s="49"/>
      <c r="O270" s="48"/>
      <c r="P270" s="84">
        <f>SUMIFS(БЮДЖЕТ!$V:$V,БЮДЖЕТ!$P:$P,$D270)-IF($N270=операции!$H$11,$O270,0)</f>
        <v>0</v>
      </c>
      <c r="Q270" s="84">
        <f>IF(OR($I270=операции!$F$8,$I270=операции!$F$10),$L270*$P270,IF(OR($I270=операции!$F$9,$I270=операции!$F$11),-$L270*$P270,0))/1000</f>
        <v>0</v>
      </c>
      <c r="R270" s="49"/>
      <c r="S270" s="40"/>
      <c r="T270" s="48">
        <f t="shared" si="11"/>
        <v>0</v>
      </c>
      <c r="U270" s="36"/>
      <c r="V270" s="19"/>
      <c r="W270" s="39"/>
      <c r="X270" s="41"/>
      <c r="Y270" s="36"/>
      <c r="Z270" s="19"/>
      <c r="AA270" s="39"/>
      <c r="AB270" s="41"/>
      <c r="AC270" s="36"/>
      <c r="AD270" s="19"/>
      <c r="AE270" s="39"/>
      <c r="AF270" s="41"/>
      <c r="AG270" s="36"/>
      <c r="AH270" s="1"/>
    </row>
    <row r="271" spans="1:34" x14ac:dyDescent="0.25">
      <c r="A271" s="1"/>
      <c r="B271" s="1"/>
      <c r="C271" s="5" t="str">
        <f t="shared" si="14"/>
        <v/>
      </c>
      <c r="D271" s="19"/>
      <c r="E271" s="22">
        <f>IF(D271="",0,IF(COUNTIF(БЮДЖЕТ!$P:$P,D271)=1,0,1))</f>
        <v>0</v>
      </c>
      <c r="F271" s="19" t="str">
        <f>IF($D271="","",IF(E271=1,"",INDEX(БЮДЖЕТ!$N:$N,SUMIFS(БЮДЖЕТ!$B:$B,БЮДЖЕТ!$P:$P,$D271))))</f>
        <v/>
      </c>
      <c r="G271" s="19" t="str">
        <f>IF($D271="","",IF(E271=1,"",INDEX(БЮДЖЕТ!$X:$X,SUMIFS(БЮДЖЕТ!$B:$B,БЮДЖЕТ!$P:$P,$D271))))</f>
        <v/>
      </c>
      <c r="H271" s="36"/>
      <c r="I271" s="19"/>
      <c r="J271" s="39"/>
      <c r="K271" s="39" t="str">
        <f>IF(J271="","",IF(J271&lt;БЮДЖЕТ!$F$6,БЮДЖЕТ!$F$6,IF(J271&gt;EOMONTH(БЮДЖЕТ!$F$6,0),EOMONTH(БЮДЖЕТ!$F$6,0),J271)))</f>
        <v/>
      </c>
      <c r="L271" s="30">
        <f>IF(OR($I271=операции!$F$8,$I271=операции!$F$10),SUMIFS(р_дни!$J:$J,р_дни!$F:$F,"&gt;="&amp;K271),IF(OR($I271=операции!$F$9,$I271=операции!$F$11),SUMIFS(р_дни!$J:$J,р_дни!$F:$F,"&gt;"&amp;K271),0))</f>
        <v>0</v>
      </c>
      <c r="M271" s="53">
        <f>IF(AND(G271=ФИО!$Q$8,OR(I271=операции!$F$8,I271=операции!$F$10),COUNTIFS(D$10:D270,D271,I$10:I270,операции!$F$8)+COUNTIFS(D$10:D270,D271,I$10:I270,операции!$F$10)&lt;&gt;COUNTIFS(D$10:D270,D271,I$10:I270,операции!$F$9)+COUNTIFS(D$10:D270,D271,I$10:I270,операции!$F$11)),1,IF(AND(G271=ФИО!$Q$8,OR(I271=операции!$F$9,I271=операции!$F$11),COUNTIFS(D$10:D270,D271,I$10:I270,операции!$F$8)+COUNTIFS(D$10:D270,D271,I$10:I270,операции!$F$10)&lt;&gt;COUNTIFS(D$10:D270,D271,I$10:I270,операции!$F$9)+COUNTIFS(D$10:D270,D271,I$10:I270,операции!$F$11)+1),1,IF(AND(G271&lt;&gt;ФИО!$Q$8,G271&lt;&gt;"",OR(I271=операции!$F$8,I271=операции!$F$10),COUNTIFS(D$10:D270,D271,I$10:I270,операции!$F$8)+COUNTIFS(D$10:D270,D271,I$10:I270,операции!$F$10)+1&lt;&gt;COUNTIFS(D$10:D270,D271,I$10:I270,операции!$F$9)+COUNTIFS(D$10:D270,D271,I$10:I270,операции!$F$11)),1,IF(AND(G271&lt;&gt;ФИО!$Q$8,G271&lt;&gt;"",OR(I271=операции!$F$9,I271=операции!$F$11),COUNTIFS(D$10:D270,D271,I$10:I270,операции!$F$8)+COUNTIFS(D$10:D270,D271,I$10:I270,операции!$F$10)&lt;&gt;COUNTIFS(D$10:D270,D271,I$10:I270,операции!$F$9)+COUNTIFS(D$10:D270,D271,I$10:I270,операции!$F$11)),1,0))))</f>
        <v>0</v>
      </c>
      <c r="N271" s="49"/>
      <c r="O271" s="48"/>
      <c r="P271" s="84">
        <f>SUMIFS(БЮДЖЕТ!$V:$V,БЮДЖЕТ!$P:$P,$D271)-IF($N271=операции!$H$11,$O271,0)</f>
        <v>0</v>
      </c>
      <c r="Q271" s="84">
        <f>IF(OR($I271=операции!$F$8,$I271=операции!$F$10),$L271*$P271,IF(OR($I271=операции!$F$9,$I271=операции!$F$11),-$L271*$P271,0))/1000</f>
        <v>0</v>
      </c>
      <c r="R271" s="49"/>
      <c r="S271" s="40"/>
      <c r="T271" s="48">
        <f t="shared" si="11"/>
        <v>0</v>
      </c>
      <c r="U271" s="36"/>
      <c r="V271" s="19"/>
      <c r="W271" s="39"/>
      <c r="X271" s="41"/>
      <c r="Y271" s="36"/>
      <c r="Z271" s="19"/>
      <c r="AA271" s="39"/>
      <c r="AB271" s="41"/>
      <c r="AC271" s="36"/>
      <c r="AD271" s="19"/>
      <c r="AE271" s="39"/>
      <c r="AF271" s="41"/>
      <c r="AG271" s="36"/>
      <c r="AH271" s="1"/>
    </row>
    <row r="272" spans="1:34" x14ac:dyDescent="0.25">
      <c r="A272" s="1"/>
      <c r="B272" s="1"/>
      <c r="C272" s="5" t="str">
        <f t="shared" si="14"/>
        <v/>
      </c>
      <c r="D272" s="19"/>
      <c r="E272" s="22">
        <f>IF(D272="",0,IF(COUNTIF(БЮДЖЕТ!$P:$P,D272)=1,0,1))</f>
        <v>0</v>
      </c>
      <c r="F272" s="19" t="str">
        <f>IF($D272="","",IF(E272=1,"",INDEX(БЮДЖЕТ!$N:$N,SUMIFS(БЮДЖЕТ!$B:$B,БЮДЖЕТ!$P:$P,$D272))))</f>
        <v/>
      </c>
      <c r="G272" s="19" t="str">
        <f>IF($D272="","",IF(E272=1,"",INDEX(БЮДЖЕТ!$X:$X,SUMIFS(БЮДЖЕТ!$B:$B,БЮДЖЕТ!$P:$P,$D272))))</f>
        <v/>
      </c>
      <c r="H272" s="36"/>
      <c r="I272" s="19"/>
      <c r="J272" s="39"/>
      <c r="K272" s="39" t="str">
        <f>IF(J272="","",IF(J272&lt;БЮДЖЕТ!$F$6,БЮДЖЕТ!$F$6,IF(J272&gt;EOMONTH(БЮДЖЕТ!$F$6,0),EOMONTH(БЮДЖЕТ!$F$6,0),J272)))</f>
        <v/>
      </c>
      <c r="L272" s="30">
        <f>IF(OR($I272=операции!$F$8,$I272=операции!$F$10),SUMIFS(р_дни!$J:$J,р_дни!$F:$F,"&gt;="&amp;K272),IF(OR($I272=операции!$F$9,$I272=операции!$F$11),SUMIFS(р_дни!$J:$J,р_дни!$F:$F,"&gt;"&amp;K272),0))</f>
        <v>0</v>
      </c>
      <c r="M272" s="53">
        <f>IF(AND(G272=ФИО!$Q$8,OR(I272=операции!$F$8,I272=операции!$F$10),COUNTIFS(D$10:D271,D272,I$10:I271,операции!$F$8)+COUNTIFS(D$10:D271,D272,I$10:I271,операции!$F$10)&lt;&gt;COUNTIFS(D$10:D271,D272,I$10:I271,операции!$F$9)+COUNTIFS(D$10:D271,D272,I$10:I271,операции!$F$11)),1,IF(AND(G272=ФИО!$Q$8,OR(I272=операции!$F$9,I272=операции!$F$11),COUNTIFS(D$10:D271,D272,I$10:I271,операции!$F$8)+COUNTIFS(D$10:D271,D272,I$10:I271,операции!$F$10)&lt;&gt;COUNTIFS(D$10:D271,D272,I$10:I271,операции!$F$9)+COUNTIFS(D$10:D271,D272,I$10:I271,операции!$F$11)+1),1,IF(AND(G272&lt;&gt;ФИО!$Q$8,G272&lt;&gt;"",OR(I272=операции!$F$8,I272=операции!$F$10),COUNTIFS(D$10:D271,D272,I$10:I271,операции!$F$8)+COUNTIFS(D$10:D271,D272,I$10:I271,операции!$F$10)+1&lt;&gt;COUNTIFS(D$10:D271,D272,I$10:I271,операции!$F$9)+COUNTIFS(D$10:D271,D272,I$10:I271,операции!$F$11)),1,IF(AND(G272&lt;&gt;ФИО!$Q$8,G272&lt;&gt;"",OR(I272=операции!$F$9,I272=операции!$F$11),COUNTIFS(D$10:D271,D272,I$10:I271,операции!$F$8)+COUNTIFS(D$10:D271,D272,I$10:I271,операции!$F$10)&lt;&gt;COUNTIFS(D$10:D271,D272,I$10:I271,операции!$F$9)+COUNTIFS(D$10:D271,D272,I$10:I271,операции!$F$11)),1,0))))</f>
        <v>0</v>
      </c>
      <c r="N272" s="49"/>
      <c r="O272" s="48"/>
      <c r="P272" s="84">
        <f>SUMIFS(БЮДЖЕТ!$V:$V,БЮДЖЕТ!$P:$P,$D272)-IF($N272=операции!$H$11,$O272,0)</f>
        <v>0</v>
      </c>
      <c r="Q272" s="84">
        <f>IF(OR($I272=операции!$F$8,$I272=операции!$F$10),$L272*$P272,IF(OR($I272=операции!$F$9,$I272=операции!$F$11),-$L272*$P272,0))/1000</f>
        <v>0</v>
      </c>
      <c r="R272" s="49"/>
      <c r="S272" s="40"/>
      <c r="T272" s="48">
        <f t="shared" si="11"/>
        <v>0</v>
      </c>
      <c r="U272" s="36"/>
      <c r="V272" s="19"/>
      <c r="W272" s="39"/>
      <c r="X272" s="41"/>
      <c r="Y272" s="36"/>
      <c r="Z272" s="19"/>
      <c r="AA272" s="39"/>
      <c r="AB272" s="41"/>
      <c r="AC272" s="36"/>
      <c r="AD272" s="19"/>
      <c r="AE272" s="39"/>
      <c r="AF272" s="41"/>
      <c r="AG272" s="36"/>
      <c r="AH272" s="1"/>
    </row>
    <row r="273" spans="1:34" x14ac:dyDescent="0.25">
      <c r="A273" s="1"/>
      <c r="B273" s="1"/>
      <c r="C273" s="5" t="str">
        <f t="shared" si="14"/>
        <v/>
      </c>
      <c r="D273" s="19"/>
      <c r="E273" s="22">
        <f>IF(D273="",0,IF(COUNTIF(БЮДЖЕТ!$P:$P,D273)=1,0,1))</f>
        <v>0</v>
      </c>
      <c r="F273" s="19" t="str">
        <f>IF($D273="","",IF(E273=1,"",INDEX(БЮДЖЕТ!$N:$N,SUMIFS(БЮДЖЕТ!$B:$B,БЮДЖЕТ!$P:$P,$D273))))</f>
        <v/>
      </c>
      <c r="G273" s="19" t="str">
        <f>IF($D273="","",IF(E273=1,"",INDEX(БЮДЖЕТ!$X:$X,SUMIFS(БЮДЖЕТ!$B:$B,БЮДЖЕТ!$P:$P,$D273))))</f>
        <v/>
      </c>
      <c r="H273" s="36"/>
      <c r="I273" s="19"/>
      <c r="J273" s="39"/>
      <c r="K273" s="39" t="str">
        <f>IF(J273="","",IF(J273&lt;БЮДЖЕТ!$F$6,БЮДЖЕТ!$F$6,IF(J273&gt;EOMONTH(БЮДЖЕТ!$F$6,0),EOMONTH(БЮДЖЕТ!$F$6,0),J273)))</f>
        <v/>
      </c>
      <c r="L273" s="30">
        <f>IF(OR($I273=операции!$F$8,$I273=операции!$F$10),SUMIFS(р_дни!$J:$J,р_дни!$F:$F,"&gt;="&amp;K273),IF(OR($I273=операции!$F$9,$I273=операции!$F$11),SUMIFS(р_дни!$J:$J,р_дни!$F:$F,"&gt;"&amp;K273),0))</f>
        <v>0</v>
      </c>
      <c r="M273" s="53">
        <f>IF(AND(G273=ФИО!$Q$8,OR(I273=операции!$F$8,I273=операции!$F$10),COUNTIFS(D$10:D272,D273,I$10:I272,операции!$F$8)+COUNTIFS(D$10:D272,D273,I$10:I272,операции!$F$10)&lt;&gt;COUNTIFS(D$10:D272,D273,I$10:I272,операции!$F$9)+COUNTIFS(D$10:D272,D273,I$10:I272,операции!$F$11)),1,IF(AND(G273=ФИО!$Q$8,OR(I273=операции!$F$9,I273=операции!$F$11),COUNTIFS(D$10:D272,D273,I$10:I272,операции!$F$8)+COUNTIFS(D$10:D272,D273,I$10:I272,операции!$F$10)&lt;&gt;COUNTIFS(D$10:D272,D273,I$10:I272,операции!$F$9)+COUNTIFS(D$10:D272,D273,I$10:I272,операции!$F$11)+1),1,IF(AND(G273&lt;&gt;ФИО!$Q$8,G273&lt;&gt;"",OR(I273=операции!$F$8,I273=операции!$F$10),COUNTIFS(D$10:D272,D273,I$10:I272,операции!$F$8)+COUNTIFS(D$10:D272,D273,I$10:I272,операции!$F$10)+1&lt;&gt;COUNTIFS(D$10:D272,D273,I$10:I272,операции!$F$9)+COUNTIFS(D$10:D272,D273,I$10:I272,операции!$F$11)),1,IF(AND(G273&lt;&gt;ФИО!$Q$8,G273&lt;&gt;"",OR(I273=операции!$F$9,I273=операции!$F$11),COUNTIFS(D$10:D272,D273,I$10:I272,операции!$F$8)+COUNTIFS(D$10:D272,D273,I$10:I272,операции!$F$10)&lt;&gt;COUNTIFS(D$10:D272,D273,I$10:I272,операции!$F$9)+COUNTIFS(D$10:D272,D273,I$10:I272,операции!$F$11)),1,0))))</f>
        <v>0</v>
      </c>
      <c r="N273" s="49"/>
      <c r="O273" s="48"/>
      <c r="P273" s="84">
        <f>SUMIFS(БЮДЖЕТ!$V:$V,БЮДЖЕТ!$P:$P,$D273)-IF($N273=операции!$H$11,$O273,0)</f>
        <v>0</v>
      </c>
      <c r="Q273" s="84">
        <f>IF(OR($I273=операции!$F$8,$I273=операции!$F$10),$L273*$P273,IF(OR($I273=операции!$F$9,$I273=операции!$F$11),-$L273*$P273,0))/1000</f>
        <v>0</v>
      </c>
      <c r="R273" s="49"/>
      <c r="S273" s="40"/>
      <c r="T273" s="48">
        <f t="shared" si="11"/>
        <v>0</v>
      </c>
      <c r="U273" s="36"/>
      <c r="V273" s="19"/>
      <c r="W273" s="39"/>
      <c r="X273" s="41"/>
      <c r="Y273" s="36"/>
      <c r="Z273" s="19"/>
      <c r="AA273" s="39"/>
      <c r="AB273" s="41"/>
      <c r="AC273" s="36"/>
      <c r="AD273" s="19"/>
      <c r="AE273" s="39"/>
      <c r="AF273" s="41"/>
      <c r="AG273" s="36"/>
      <c r="AH273" s="1"/>
    </row>
    <row r="274" spans="1:34" x14ac:dyDescent="0.25">
      <c r="A274" s="1"/>
      <c r="B274" s="1"/>
      <c r="C274" s="5" t="str">
        <f t="shared" si="14"/>
        <v/>
      </c>
      <c r="D274" s="19"/>
      <c r="E274" s="22">
        <f>IF(D274="",0,IF(COUNTIF(БЮДЖЕТ!$P:$P,D274)=1,0,1))</f>
        <v>0</v>
      </c>
      <c r="F274" s="19" t="str">
        <f>IF($D274="","",IF(E274=1,"",INDEX(БЮДЖЕТ!$N:$N,SUMIFS(БЮДЖЕТ!$B:$B,БЮДЖЕТ!$P:$P,$D274))))</f>
        <v/>
      </c>
      <c r="G274" s="19" t="str">
        <f>IF($D274="","",IF(E274=1,"",INDEX(БЮДЖЕТ!$X:$X,SUMIFS(БЮДЖЕТ!$B:$B,БЮДЖЕТ!$P:$P,$D274))))</f>
        <v/>
      </c>
      <c r="H274" s="36"/>
      <c r="I274" s="19"/>
      <c r="J274" s="39"/>
      <c r="K274" s="39" t="str">
        <f>IF(J274="","",IF(J274&lt;БЮДЖЕТ!$F$6,БЮДЖЕТ!$F$6,IF(J274&gt;EOMONTH(БЮДЖЕТ!$F$6,0),EOMONTH(БЮДЖЕТ!$F$6,0),J274)))</f>
        <v/>
      </c>
      <c r="L274" s="30">
        <f>IF(OR($I274=операции!$F$8,$I274=операции!$F$10),SUMIFS(р_дни!$J:$J,р_дни!$F:$F,"&gt;="&amp;K274),IF(OR($I274=операции!$F$9,$I274=операции!$F$11),SUMIFS(р_дни!$J:$J,р_дни!$F:$F,"&gt;"&amp;K274),0))</f>
        <v>0</v>
      </c>
      <c r="M274" s="53">
        <f>IF(AND(G274=ФИО!$Q$8,OR(I274=операции!$F$8,I274=операции!$F$10),COUNTIFS(D$10:D273,D274,I$10:I273,операции!$F$8)+COUNTIFS(D$10:D273,D274,I$10:I273,операции!$F$10)&lt;&gt;COUNTIFS(D$10:D273,D274,I$10:I273,операции!$F$9)+COUNTIFS(D$10:D273,D274,I$10:I273,операции!$F$11)),1,IF(AND(G274=ФИО!$Q$8,OR(I274=операции!$F$9,I274=операции!$F$11),COUNTIFS(D$10:D273,D274,I$10:I273,операции!$F$8)+COUNTIFS(D$10:D273,D274,I$10:I273,операции!$F$10)&lt;&gt;COUNTIFS(D$10:D273,D274,I$10:I273,операции!$F$9)+COUNTIFS(D$10:D273,D274,I$10:I273,операции!$F$11)+1),1,IF(AND(G274&lt;&gt;ФИО!$Q$8,G274&lt;&gt;"",OR(I274=операции!$F$8,I274=операции!$F$10),COUNTIFS(D$10:D273,D274,I$10:I273,операции!$F$8)+COUNTIFS(D$10:D273,D274,I$10:I273,операции!$F$10)+1&lt;&gt;COUNTIFS(D$10:D273,D274,I$10:I273,операции!$F$9)+COUNTIFS(D$10:D273,D274,I$10:I273,операции!$F$11)),1,IF(AND(G274&lt;&gt;ФИО!$Q$8,G274&lt;&gt;"",OR(I274=операции!$F$9,I274=операции!$F$11),COUNTIFS(D$10:D273,D274,I$10:I273,операции!$F$8)+COUNTIFS(D$10:D273,D274,I$10:I273,операции!$F$10)&lt;&gt;COUNTIFS(D$10:D273,D274,I$10:I273,операции!$F$9)+COUNTIFS(D$10:D273,D274,I$10:I273,операции!$F$11)),1,0))))</f>
        <v>0</v>
      </c>
      <c r="N274" s="49"/>
      <c r="O274" s="48"/>
      <c r="P274" s="84">
        <f>SUMIFS(БЮДЖЕТ!$V:$V,БЮДЖЕТ!$P:$P,$D274)-IF($N274=операции!$H$11,$O274,0)</f>
        <v>0</v>
      </c>
      <c r="Q274" s="84">
        <f>IF(OR($I274=операции!$F$8,$I274=операции!$F$10),$L274*$P274,IF(OR($I274=операции!$F$9,$I274=операции!$F$11),-$L274*$P274,0))/1000</f>
        <v>0</v>
      </c>
      <c r="R274" s="49"/>
      <c r="S274" s="40"/>
      <c r="T274" s="48">
        <f t="shared" si="11"/>
        <v>0</v>
      </c>
      <c r="U274" s="36"/>
      <c r="V274" s="19"/>
      <c r="W274" s="39"/>
      <c r="X274" s="41"/>
      <c r="Y274" s="36"/>
      <c r="Z274" s="19"/>
      <c r="AA274" s="39"/>
      <c r="AB274" s="41"/>
      <c r="AC274" s="36"/>
      <c r="AD274" s="19"/>
      <c r="AE274" s="39"/>
      <c r="AF274" s="41"/>
      <c r="AG274" s="36"/>
      <c r="AH274" s="1"/>
    </row>
    <row r="275" spans="1:34" x14ac:dyDescent="0.25">
      <c r="A275" s="1"/>
      <c r="B275" s="1"/>
      <c r="C275" s="5" t="str">
        <f t="shared" si="14"/>
        <v/>
      </c>
      <c r="D275" s="19"/>
      <c r="E275" s="22">
        <f>IF(D275="",0,IF(COUNTIF(БЮДЖЕТ!$P:$P,D275)=1,0,1))</f>
        <v>0</v>
      </c>
      <c r="F275" s="19" t="str">
        <f>IF($D275="","",IF(E275=1,"",INDEX(БЮДЖЕТ!$N:$N,SUMIFS(БЮДЖЕТ!$B:$B,БЮДЖЕТ!$P:$P,$D275))))</f>
        <v/>
      </c>
      <c r="G275" s="19" t="str">
        <f>IF($D275="","",IF(E275=1,"",INDEX(БЮДЖЕТ!$X:$X,SUMIFS(БЮДЖЕТ!$B:$B,БЮДЖЕТ!$P:$P,$D275))))</f>
        <v/>
      </c>
      <c r="H275" s="36"/>
      <c r="I275" s="19"/>
      <c r="J275" s="39"/>
      <c r="K275" s="39" t="str">
        <f>IF(J275="","",IF(J275&lt;БЮДЖЕТ!$F$6,БЮДЖЕТ!$F$6,IF(J275&gt;EOMONTH(БЮДЖЕТ!$F$6,0),EOMONTH(БЮДЖЕТ!$F$6,0),J275)))</f>
        <v/>
      </c>
      <c r="L275" s="30">
        <f>IF(OR($I275=операции!$F$8,$I275=операции!$F$10),SUMIFS(р_дни!$J:$J,р_дни!$F:$F,"&gt;="&amp;K275),IF(OR($I275=операции!$F$9,$I275=операции!$F$11),SUMIFS(р_дни!$J:$J,р_дни!$F:$F,"&gt;"&amp;K275),0))</f>
        <v>0</v>
      </c>
      <c r="M275" s="53">
        <f>IF(AND(G275=ФИО!$Q$8,OR(I275=операции!$F$8,I275=операции!$F$10),COUNTIFS(D$10:D274,D275,I$10:I274,операции!$F$8)+COUNTIFS(D$10:D274,D275,I$10:I274,операции!$F$10)&lt;&gt;COUNTIFS(D$10:D274,D275,I$10:I274,операции!$F$9)+COUNTIFS(D$10:D274,D275,I$10:I274,операции!$F$11)),1,IF(AND(G275=ФИО!$Q$8,OR(I275=операции!$F$9,I275=операции!$F$11),COUNTIFS(D$10:D274,D275,I$10:I274,операции!$F$8)+COUNTIFS(D$10:D274,D275,I$10:I274,операции!$F$10)&lt;&gt;COUNTIFS(D$10:D274,D275,I$10:I274,операции!$F$9)+COUNTIFS(D$10:D274,D275,I$10:I274,операции!$F$11)+1),1,IF(AND(G275&lt;&gt;ФИО!$Q$8,G275&lt;&gt;"",OR(I275=операции!$F$8,I275=операции!$F$10),COUNTIFS(D$10:D274,D275,I$10:I274,операции!$F$8)+COUNTIFS(D$10:D274,D275,I$10:I274,операции!$F$10)+1&lt;&gt;COUNTIFS(D$10:D274,D275,I$10:I274,операции!$F$9)+COUNTIFS(D$10:D274,D275,I$10:I274,операции!$F$11)),1,IF(AND(G275&lt;&gt;ФИО!$Q$8,G275&lt;&gt;"",OR(I275=операции!$F$9,I275=операции!$F$11),COUNTIFS(D$10:D274,D275,I$10:I274,операции!$F$8)+COUNTIFS(D$10:D274,D275,I$10:I274,операции!$F$10)&lt;&gt;COUNTIFS(D$10:D274,D275,I$10:I274,операции!$F$9)+COUNTIFS(D$10:D274,D275,I$10:I274,операции!$F$11)),1,0))))</f>
        <v>0</v>
      </c>
      <c r="N275" s="49"/>
      <c r="O275" s="48"/>
      <c r="P275" s="84">
        <f>SUMIFS(БЮДЖЕТ!$V:$V,БЮДЖЕТ!$P:$P,$D275)-IF($N275=операции!$H$11,$O275,0)</f>
        <v>0</v>
      </c>
      <c r="Q275" s="84">
        <f>IF(OR($I275=операции!$F$8,$I275=операции!$F$10),$L275*$P275,IF(OR($I275=операции!$F$9,$I275=операции!$F$11),-$L275*$P275,0))/1000</f>
        <v>0</v>
      </c>
      <c r="R275" s="49"/>
      <c r="S275" s="40"/>
      <c r="T275" s="48">
        <f t="shared" si="11"/>
        <v>0</v>
      </c>
      <c r="U275" s="36"/>
      <c r="V275" s="19"/>
      <c r="W275" s="39"/>
      <c r="X275" s="41"/>
      <c r="Y275" s="36"/>
      <c r="Z275" s="19"/>
      <c r="AA275" s="39"/>
      <c r="AB275" s="41"/>
      <c r="AC275" s="36"/>
      <c r="AD275" s="19"/>
      <c r="AE275" s="39"/>
      <c r="AF275" s="41"/>
      <c r="AG275" s="36"/>
      <c r="AH275" s="1"/>
    </row>
    <row r="276" spans="1:34" x14ac:dyDescent="0.25">
      <c r="A276" s="1"/>
      <c r="B276" s="1"/>
      <c r="C276" s="5" t="str">
        <f t="shared" si="14"/>
        <v/>
      </c>
      <c r="D276" s="19"/>
      <c r="E276" s="22">
        <f>IF(D276="",0,IF(COUNTIF(БЮДЖЕТ!$P:$P,D276)=1,0,1))</f>
        <v>0</v>
      </c>
      <c r="F276" s="19" t="str">
        <f>IF($D276="","",IF(E276=1,"",INDEX(БЮДЖЕТ!$N:$N,SUMIFS(БЮДЖЕТ!$B:$B,БЮДЖЕТ!$P:$P,$D276))))</f>
        <v/>
      </c>
      <c r="G276" s="19" t="str">
        <f>IF($D276="","",IF(E276=1,"",INDEX(БЮДЖЕТ!$X:$X,SUMIFS(БЮДЖЕТ!$B:$B,БЮДЖЕТ!$P:$P,$D276))))</f>
        <v/>
      </c>
      <c r="H276" s="36"/>
      <c r="I276" s="19"/>
      <c r="J276" s="39"/>
      <c r="K276" s="39" t="str">
        <f>IF(J276="","",IF(J276&lt;БЮДЖЕТ!$F$6,БЮДЖЕТ!$F$6,IF(J276&gt;EOMONTH(БЮДЖЕТ!$F$6,0),EOMONTH(БЮДЖЕТ!$F$6,0),J276)))</f>
        <v/>
      </c>
      <c r="L276" s="30">
        <f>IF(OR($I276=операции!$F$8,$I276=операции!$F$10),SUMIFS(р_дни!$J:$J,р_дни!$F:$F,"&gt;="&amp;K276),IF(OR($I276=операции!$F$9,$I276=операции!$F$11),SUMIFS(р_дни!$J:$J,р_дни!$F:$F,"&gt;"&amp;K276),0))</f>
        <v>0</v>
      </c>
      <c r="M276" s="53">
        <f>IF(AND(G276=ФИО!$Q$8,OR(I276=операции!$F$8,I276=операции!$F$10),COUNTIFS(D$10:D275,D276,I$10:I275,операции!$F$8)+COUNTIFS(D$10:D275,D276,I$10:I275,операции!$F$10)&lt;&gt;COUNTIFS(D$10:D275,D276,I$10:I275,операции!$F$9)+COUNTIFS(D$10:D275,D276,I$10:I275,операции!$F$11)),1,IF(AND(G276=ФИО!$Q$8,OR(I276=операции!$F$9,I276=операции!$F$11),COUNTIFS(D$10:D275,D276,I$10:I275,операции!$F$8)+COUNTIFS(D$10:D275,D276,I$10:I275,операции!$F$10)&lt;&gt;COUNTIFS(D$10:D275,D276,I$10:I275,операции!$F$9)+COUNTIFS(D$10:D275,D276,I$10:I275,операции!$F$11)+1),1,IF(AND(G276&lt;&gt;ФИО!$Q$8,G276&lt;&gt;"",OR(I276=операции!$F$8,I276=операции!$F$10),COUNTIFS(D$10:D275,D276,I$10:I275,операции!$F$8)+COUNTIFS(D$10:D275,D276,I$10:I275,операции!$F$10)+1&lt;&gt;COUNTIFS(D$10:D275,D276,I$10:I275,операции!$F$9)+COUNTIFS(D$10:D275,D276,I$10:I275,операции!$F$11)),1,IF(AND(G276&lt;&gt;ФИО!$Q$8,G276&lt;&gt;"",OR(I276=операции!$F$9,I276=операции!$F$11),COUNTIFS(D$10:D275,D276,I$10:I275,операции!$F$8)+COUNTIFS(D$10:D275,D276,I$10:I275,операции!$F$10)&lt;&gt;COUNTIFS(D$10:D275,D276,I$10:I275,операции!$F$9)+COUNTIFS(D$10:D275,D276,I$10:I275,операции!$F$11)),1,0))))</f>
        <v>0</v>
      </c>
      <c r="N276" s="49"/>
      <c r="O276" s="48"/>
      <c r="P276" s="84">
        <f>SUMIFS(БЮДЖЕТ!$V:$V,БЮДЖЕТ!$P:$P,$D276)-IF($N276=операции!$H$11,$O276,0)</f>
        <v>0</v>
      </c>
      <c r="Q276" s="84">
        <f>IF(OR($I276=операции!$F$8,$I276=операции!$F$10),$L276*$P276,IF(OR($I276=операции!$F$9,$I276=операции!$F$11),-$L276*$P276,0))/1000</f>
        <v>0</v>
      </c>
      <c r="R276" s="49"/>
      <c r="S276" s="40"/>
      <c r="T276" s="48">
        <f t="shared" si="11"/>
        <v>0</v>
      </c>
      <c r="U276" s="36"/>
      <c r="V276" s="19"/>
      <c r="W276" s="39"/>
      <c r="X276" s="41"/>
      <c r="Y276" s="36"/>
      <c r="Z276" s="19"/>
      <c r="AA276" s="39"/>
      <c r="AB276" s="41"/>
      <c r="AC276" s="36"/>
      <c r="AD276" s="19"/>
      <c r="AE276" s="39"/>
      <c r="AF276" s="41"/>
      <c r="AG276" s="36"/>
      <c r="AH276" s="1"/>
    </row>
    <row r="277" spans="1:34" x14ac:dyDescent="0.25">
      <c r="A277" s="1"/>
      <c r="B277" s="1"/>
      <c r="C277" s="5" t="str">
        <f t="shared" si="14"/>
        <v/>
      </c>
      <c r="D277" s="19"/>
      <c r="E277" s="22">
        <f>IF(D277="",0,IF(COUNTIF(БЮДЖЕТ!$P:$P,D277)=1,0,1))</f>
        <v>0</v>
      </c>
      <c r="F277" s="19" t="str">
        <f>IF($D277="","",IF(E277=1,"",INDEX(БЮДЖЕТ!$N:$N,SUMIFS(БЮДЖЕТ!$B:$B,БЮДЖЕТ!$P:$P,$D277))))</f>
        <v/>
      </c>
      <c r="G277" s="19" t="str">
        <f>IF($D277="","",IF(E277=1,"",INDEX(БЮДЖЕТ!$X:$X,SUMIFS(БЮДЖЕТ!$B:$B,БЮДЖЕТ!$P:$P,$D277))))</f>
        <v/>
      </c>
      <c r="H277" s="36"/>
      <c r="I277" s="19"/>
      <c r="J277" s="39"/>
      <c r="K277" s="39" t="str">
        <f>IF(J277="","",IF(J277&lt;БЮДЖЕТ!$F$6,БЮДЖЕТ!$F$6,IF(J277&gt;EOMONTH(БЮДЖЕТ!$F$6,0),EOMONTH(БЮДЖЕТ!$F$6,0),J277)))</f>
        <v/>
      </c>
      <c r="L277" s="30">
        <f>IF(OR($I277=операции!$F$8,$I277=операции!$F$10),SUMIFS(р_дни!$J:$J,р_дни!$F:$F,"&gt;="&amp;K277),IF(OR($I277=операции!$F$9,$I277=операции!$F$11),SUMIFS(р_дни!$J:$J,р_дни!$F:$F,"&gt;"&amp;K277),0))</f>
        <v>0</v>
      </c>
      <c r="M277" s="53">
        <f>IF(AND(G277=ФИО!$Q$8,OR(I277=операции!$F$8,I277=операции!$F$10),COUNTIFS(D$10:D276,D277,I$10:I276,операции!$F$8)+COUNTIFS(D$10:D276,D277,I$10:I276,операции!$F$10)&lt;&gt;COUNTIFS(D$10:D276,D277,I$10:I276,операции!$F$9)+COUNTIFS(D$10:D276,D277,I$10:I276,операции!$F$11)),1,IF(AND(G277=ФИО!$Q$8,OR(I277=операции!$F$9,I277=операции!$F$11),COUNTIFS(D$10:D276,D277,I$10:I276,операции!$F$8)+COUNTIFS(D$10:D276,D277,I$10:I276,операции!$F$10)&lt;&gt;COUNTIFS(D$10:D276,D277,I$10:I276,операции!$F$9)+COUNTIFS(D$10:D276,D277,I$10:I276,операции!$F$11)+1),1,IF(AND(G277&lt;&gt;ФИО!$Q$8,G277&lt;&gt;"",OR(I277=операции!$F$8,I277=операции!$F$10),COUNTIFS(D$10:D276,D277,I$10:I276,операции!$F$8)+COUNTIFS(D$10:D276,D277,I$10:I276,операции!$F$10)+1&lt;&gt;COUNTIFS(D$10:D276,D277,I$10:I276,операции!$F$9)+COUNTIFS(D$10:D276,D277,I$10:I276,операции!$F$11)),1,IF(AND(G277&lt;&gt;ФИО!$Q$8,G277&lt;&gt;"",OR(I277=операции!$F$9,I277=операции!$F$11),COUNTIFS(D$10:D276,D277,I$10:I276,операции!$F$8)+COUNTIFS(D$10:D276,D277,I$10:I276,операции!$F$10)&lt;&gt;COUNTIFS(D$10:D276,D277,I$10:I276,операции!$F$9)+COUNTIFS(D$10:D276,D277,I$10:I276,операции!$F$11)),1,0))))</f>
        <v>0</v>
      </c>
      <c r="N277" s="49"/>
      <c r="O277" s="48"/>
      <c r="P277" s="84">
        <f>SUMIFS(БЮДЖЕТ!$V:$V,БЮДЖЕТ!$P:$P,$D277)-IF($N277=операции!$H$11,$O277,0)</f>
        <v>0</v>
      </c>
      <c r="Q277" s="84">
        <f>IF(OR($I277=операции!$F$8,$I277=операции!$F$10),$L277*$P277,IF(OR($I277=операции!$F$9,$I277=операции!$F$11),-$L277*$P277,0))/1000</f>
        <v>0</v>
      </c>
      <c r="R277" s="49"/>
      <c r="S277" s="40"/>
      <c r="T277" s="48">
        <f t="shared" si="11"/>
        <v>0</v>
      </c>
      <c r="U277" s="36"/>
      <c r="V277" s="19"/>
      <c r="W277" s="39"/>
      <c r="X277" s="41"/>
      <c r="Y277" s="36"/>
      <c r="Z277" s="19"/>
      <c r="AA277" s="39"/>
      <c r="AB277" s="41"/>
      <c r="AC277" s="36"/>
      <c r="AD277" s="19"/>
      <c r="AE277" s="39"/>
      <c r="AF277" s="41"/>
      <c r="AG277" s="36"/>
      <c r="AH277" s="1"/>
    </row>
    <row r="278" spans="1:34" x14ac:dyDescent="0.25">
      <c r="A278" s="1"/>
      <c r="B278" s="1"/>
      <c r="C278" s="5" t="str">
        <f t="shared" si="14"/>
        <v/>
      </c>
      <c r="D278" s="19"/>
      <c r="E278" s="22">
        <f>IF(D278="",0,IF(COUNTIF(БЮДЖЕТ!$P:$P,D278)=1,0,1))</f>
        <v>0</v>
      </c>
      <c r="F278" s="19" t="str">
        <f>IF($D278="","",IF(E278=1,"",INDEX(БЮДЖЕТ!$N:$N,SUMIFS(БЮДЖЕТ!$B:$B,БЮДЖЕТ!$P:$P,$D278))))</f>
        <v/>
      </c>
      <c r="G278" s="19" t="str">
        <f>IF($D278="","",IF(E278=1,"",INDEX(БЮДЖЕТ!$X:$X,SUMIFS(БЮДЖЕТ!$B:$B,БЮДЖЕТ!$P:$P,$D278))))</f>
        <v/>
      </c>
      <c r="H278" s="36"/>
      <c r="I278" s="19"/>
      <c r="J278" s="39"/>
      <c r="K278" s="39" t="str">
        <f>IF(J278="","",IF(J278&lt;БЮДЖЕТ!$F$6,БЮДЖЕТ!$F$6,IF(J278&gt;EOMONTH(БЮДЖЕТ!$F$6,0),EOMONTH(БЮДЖЕТ!$F$6,0),J278)))</f>
        <v/>
      </c>
      <c r="L278" s="30">
        <f>IF(OR($I278=операции!$F$8,$I278=операции!$F$10),SUMIFS(р_дни!$J:$J,р_дни!$F:$F,"&gt;="&amp;K278),IF(OR($I278=операции!$F$9,$I278=операции!$F$11),SUMIFS(р_дни!$J:$J,р_дни!$F:$F,"&gt;"&amp;K278),0))</f>
        <v>0</v>
      </c>
      <c r="M278" s="53">
        <f>IF(AND(G278=ФИО!$Q$8,OR(I278=операции!$F$8,I278=операции!$F$10),COUNTIFS(D$10:D277,D278,I$10:I277,операции!$F$8)+COUNTIFS(D$10:D277,D278,I$10:I277,операции!$F$10)&lt;&gt;COUNTIFS(D$10:D277,D278,I$10:I277,операции!$F$9)+COUNTIFS(D$10:D277,D278,I$10:I277,операции!$F$11)),1,IF(AND(G278=ФИО!$Q$8,OR(I278=операции!$F$9,I278=операции!$F$11),COUNTIFS(D$10:D277,D278,I$10:I277,операции!$F$8)+COUNTIFS(D$10:D277,D278,I$10:I277,операции!$F$10)&lt;&gt;COUNTIFS(D$10:D277,D278,I$10:I277,операции!$F$9)+COUNTIFS(D$10:D277,D278,I$10:I277,операции!$F$11)+1),1,IF(AND(G278&lt;&gt;ФИО!$Q$8,G278&lt;&gt;"",OR(I278=операции!$F$8,I278=операции!$F$10),COUNTIFS(D$10:D277,D278,I$10:I277,операции!$F$8)+COUNTIFS(D$10:D277,D278,I$10:I277,операции!$F$10)+1&lt;&gt;COUNTIFS(D$10:D277,D278,I$10:I277,операции!$F$9)+COUNTIFS(D$10:D277,D278,I$10:I277,операции!$F$11)),1,IF(AND(G278&lt;&gt;ФИО!$Q$8,G278&lt;&gt;"",OR(I278=операции!$F$9,I278=операции!$F$11),COUNTIFS(D$10:D277,D278,I$10:I277,операции!$F$8)+COUNTIFS(D$10:D277,D278,I$10:I277,операции!$F$10)&lt;&gt;COUNTIFS(D$10:D277,D278,I$10:I277,операции!$F$9)+COUNTIFS(D$10:D277,D278,I$10:I277,операции!$F$11)),1,0))))</f>
        <v>0</v>
      </c>
      <c r="N278" s="49"/>
      <c r="O278" s="48"/>
      <c r="P278" s="84">
        <f>SUMIFS(БЮДЖЕТ!$V:$V,БЮДЖЕТ!$P:$P,$D278)-IF($N278=операции!$H$11,$O278,0)</f>
        <v>0</v>
      </c>
      <c r="Q278" s="84">
        <f>IF(OR($I278=операции!$F$8,$I278=операции!$F$10),$L278*$P278,IF(OR($I278=операции!$F$9,$I278=операции!$F$11),-$L278*$P278,0))/1000</f>
        <v>0</v>
      </c>
      <c r="R278" s="49"/>
      <c r="S278" s="40"/>
      <c r="T278" s="48">
        <f t="shared" si="11"/>
        <v>0</v>
      </c>
      <c r="U278" s="36"/>
      <c r="V278" s="19"/>
      <c r="W278" s="39"/>
      <c r="X278" s="41"/>
      <c r="Y278" s="36"/>
      <c r="Z278" s="19"/>
      <c r="AA278" s="39"/>
      <c r="AB278" s="41"/>
      <c r="AC278" s="36"/>
      <c r="AD278" s="19"/>
      <c r="AE278" s="39"/>
      <c r="AF278" s="41"/>
      <c r="AG278" s="36"/>
      <c r="AH278" s="1"/>
    </row>
    <row r="279" spans="1:34" x14ac:dyDescent="0.25">
      <c r="A279" s="1"/>
      <c r="B279" s="1"/>
      <c r="C279" s="5" t="str">
        <f t="shared" si="14"/>
        <v/>
      </c>
      <c r="D279" s="19"/>
      <c r="E279" s="22">
        <f>IF(D279="",0,IF(COUNTIF(БЮДЖЕТ!$P:$P,D279)=1,0,1))</f>
        <v>0</v>
      </c>
      <c r="F279" s="19" t="str">
        <f>IF($D279="","",IF(E279=1,"",INDEX(БЮДЖЕТ!$N:$N,SUMIFS(БЮДЖЕТ!$B:$B,БЮДЖЕТ!$P:$P,$D279))))</f>
        <v/>
      </c>
      <c r="G279" s="19" t="str">
        <f>IF($D279="","",IF(E279=1,"",INDEX(БЮДЖЕТ!$X:$X,SUMIFS(БЮДЖЕТ!$B:$B,БЮДЖЕТ!$P:$P,$D279))))</f>
        <v/>
      </c>
      <c r="H279" s="36"/>
      <c r="I279" s="19"/>
      <c r="J279" s="39"/>
      <c r="K279" s="39" t="str">
        <f>IF(J279="","",IF(J279&lt;БЮДЖЕТ!$F$6,БЮДЖЕТ!$F$6,IF(J279&gt;EOMONTH(БЮДЖЕТ!$F$6,0),EOMONTH(БЮДЖЕТ!$F$6,0),J279)))</f>
        <v/>
      </c>
      <c r="L279" s="30">
        <f>IF(OR($I279=операции!$F$8,$I279=операции!$F$10),SUMIFS(р_дни!$J:$J,р_дни!$F:$F,"&gt;="&amp;K279),IF(OR($I279=операции!$F$9,$I279=операции!$F$11),SUMIFS(р_дни!$J:$J,р_дни!$F:$F,"&gt;"&amp;K279),0))</f>
        <v>0</v>
      </c>
      <c r="M279" s="53">
        <f>IF(AND(G279=ФИО!$Q$8,OR(I279=операции!$F$8,I279=операции!$F$10),COUNTIFS(D$10:D278,D279,I$10:I278,операции!$F$8)+COUNTIFS(D$10:D278,D279,I$10:I278,операции!$F$10)&lt;&gt;COUNTIFS(D$10:D278,D279,I$10:I278,операции!$F$9)+COUNTIFS(D$10:D278,D279,I$10:I278,операции!$F$11)),1,IF(AND(G279=ФИО!$Q$8,OR(I279=операции!$F$9,I279=операции!$F$11),COUNTIFS(D$10:D278,D279,I$10:I278,операции!$F$8)+COUNTIFS(D$10:D278,D279,I$10:I278,операции!$F$10)&lt;&gt;COUNTIFS(D$10:D278,D279,I$10:I278,операции!$F$9)+COUNTIFS(D$10:D278,D279,I$10:I278,операции!$F$11)+1),1,IF(AND(G279&lt;&gt;ФИО!$Q$8,G279&lt;&gt;"",OR(I279=операции!$F$8,I279=операции!$F$10),COUNTIFS(D$10:D278,D279,I$10:I278,операции!$F$8)+COUNTIFS(D$10:D278,D279,I$10:I278,операции!$F$10)+1&lt;&gt;COUNTIFS(D$10:D278,D279,I$10:I278,операции!$F$9)+COUNTIFS(D$10:D278,D279,I$10:I278,операции!$F$11)),1,IF(AND(G279&lt;&gt;ФИО!$Q$8,G279&lt;&gt;"",OR(I279=операции!$F$9,I279=операции!$F$11),COUNTIFS(D$10:D278,D279,I$10:I278,операции!$F$8)+COUNTIFS(D$10:D278,D279,I$10:I278,операции!$F$10)&lt;&gt;COUNTIFS(D$10:D278,D279,I$10:I278,операции!$F$9)+COUNTIFS(D$10:D278,D279,I$10:I278,операции!$F$11)),1,0))))</f>
        <v>0</v>
      </c>
      <c r="N279" s="49"/>
      <c r="O279" s="48"/>
      <c r="P279" s="84">
        <f>SUMIFS(БЮДЖЕТ!$V:$V,БЮДЖЕТ!$P:$P,$D279)-IF($N279=операции!$H$11,$O279,0)</f>
        <v>0</v>
      </c>
      <c r="Q279" s="84">
        <f>IF(OR($I279=операции!$F$8,$I279=операции!$F$10),$L279*$P279,IF(OR($I279=операции!$F$9,$I279=операции!$F$11),-$L279*$P279,0))/1000</f>
        <v>0</v>
      </c>
      <c r="R279" s="49"/>
      <c r="S279" s="40"/>
      <c r="T279" s="48">
        <f t="shared" si="11"/>
        <v>0</v>
      </c>
      <c r="U279" s="36"/>
      <c r="V279" s="19"/>
      <c r="W279" s="39"/>
      <c r="X279" s="41"/>
      <c r="Y279" s="36"/>
      <c r="Z279" s="19"/>
      <c r="AA279" s="39"/>
      <c r="AB279" s="41"/>
      <c r="AC279" s="36"/>
      <c r="AD279" s="19"/>
      <c r="AE279" s="39"/>
      <c r="AF279" s="41"/>
      <c r="AG279" s="36"/>
      <c r="AH279" s="1"/>
    </row>
    <row r="280" spans="1:34" x14ac:dyDescent="0.25">
      <c r="A280" s="1"/>
      <c r="B280" s="1"/>
      <c r="C280" s="5" t="str">
        <f t="shared" si="14"/>
        <v/>
      </c>
      <c r="D280" s="19"/>
      <c r="E280" s="22">
        <f>IF(D280="",0,IF(COUNTIF(БЮДЖЕТ!$P:$P,D280)=1,0,1))</f>
        <v>0</v>
      </c>
      <c r="F280" s="19" t="str">
        <f>IF($D280="","",IF(E280=1,"",INDEX(БЮДЖЕТ!$N:$N,SUMIFS(БЮДЖЕТ!$B:$B,БЮДЖЕТ!$P:$P,$D280))))</f>
        <v/>
      </c>
      <c r="G280" s="19" t="str">
        <f>IF($D280="","",IF(E280=1,"",INDEX(БЮДЖЕТ!$X:$X,SUMIFS(БЮДЖЕТ!$B:$B,БЮДЖЕТ!$P:$P,$D280))))</f>
        <v/>
      </c>
      <c r="H280" s="36"/>
      <c r="I280" s="19"/>
      <c r="J280" s="39"/>
      <c r="K280" s="39" t="str">
        <f>IF(J280="","",IF(J280&lt;БЮДЖЕТ!$F$6,БЮДЖЕТ!$F$6,IF(J280&gt;EOMONTH(БЮДЖЕТ!$F$6,0),EOMONTH(БЮДЖЕТ!$F$6,0),J280)))</f>
        <v/>
      </c>
      <c r="L280" s="30">
        <f>IF(OR($I280=операции!$F$8,$I280=операции!$F$10),SUMIFS(р_дни!$J:$J,р_дни!$F:$F,"&gt;="&amp;K280),IF(OR($I280=операции!$F$9,$I280=операции!$F$11),SUMIFS(р_дни!$J:$J,р_дни!$F:$F,"&gt;"&amp;K280),0))</f>
        <v>0</v>
      </c>
      <c r="M280" s="53">
        <f>IF(AND(G280=ФИО!$Q$8,OR(I280=операции!$F$8,I280=операции!$F$10),COUNTIFS(D$10:D279,D280,I$10:I279,операции!$F$8)+COUNTIFS(D$10:D279,D280,I$10:I279,операции!$F$10)&lt;&gt;COUNTIFS(D$10:D279,D280,I$10:I279,операции!$F$9)+COUNTIFS(D$10:D279,D280,I$10:I279,операции!$F$11)),1,IF(AND(G280=ФИО!$Q$8,OR(I280=операции!$F$9,I280=операции!$F$11),COUNTIFS(D$10:D279,D280,I$10:I279,операции!$F$8)+COUNTIFS(D$10:D279,D280,I$10:I279,операции!$F$10)&lt;&gt;COUNTIFS(D$10:D279,D280,I$10:I279,операции!$F$9)+COUNTIFS(D$10:D279,D280,I$10:I279,операции!$F$11)+1),1,IF(AND(G280&lt;&gt;ФИО!$Q$8,G280&lt;&gt;"",OR(I280=операции!$F$8,I280=операции!$F$10),COUNTIFS(D$10:D279,D280,I$10:I279,операции!$F$8)+COUNTIFS(D$10:D279,D280,I$10:I279,операции!$F$10)+1&lt;&gt;COUNTIFS(D$10:D279,D280,I$10:I279,операции!$F$9)+COUNTIFS(D$10:D279,D280,I$10:I279,операции!$F$11)),1,IF(AND(G280&lt;&gt;ФИО!$Q$8,G280&lt;&gt;"",OR(I280=операции!$F$9,I280=операции!$F$11),COUNTIFS(D$10:D279,D280,I$10:I279,операции!$F$8)+COUNTIFS(D$10:D279,D280,I$10:I279,операции!$F$10)&lt;&gt;COUNTIFS(D$10:D279,D280,I$10:I279,операции!$F$9)+COUNTIFS(D$10:D279,D280,I$10:I279,операции!$F$11)),1,0))))</f>
        <v>0</v>
      </c>
      <c r="N280" s="49"/>
      <c r="O280" s="48"/>
      <c r="P280" s="84">
        <f>SUMIFS(БЮДЖЕТ!$V:$V,БЮДЖЕТ!$P:$P,$D280)-IF($N280=операции!$H$11,$O280,0)</f>
        <v>0</v>
      </c>
      <c r="Q280" s="84">
        <f>IF(OR($I280=операции!$F$8,$I280=операции!$F$10),$L280*$P280,IF(OR($I280=операции!$F$9,$I280=операции!$F$11),-$L280*$P280,0))/1000</f>
        <v>0</v>
      </c>
      <c r="R280" s="49"/>
      <c r="S280" s="40"/>
      <c r="T280" s="48">
        <f t="shared" si="11"/>
        <v>0</v>
      </c>
      <c r="U280" s="36"/>
      <c r="V280" s="19"/>
      <c r="W280" s="39"/>
      <c r="X280" s="41"/>
      <c r="Y280" s="36"/>
      <c r="Z280" s="19"/>
      <c r="AA280" s="39"/>
      <c r="AB280" s="41"/>
      <c r="AC280" s="36"/>
      <c r="AD280" s="19"/>
      <c r="AE280" s="39"/>
      <c r="AF280" s="41"/>
      <c r="AG280" s="36"/>
      <c r="AH280" s="1"/>
    </row>
    <row r="281" spans="1:34" x14ac:dyDescent="0.25">
      <c r="A281" s="1"/>
      <c r="B281" s="1"/>
      <c r="C281" s="5" t="str">
        <f t="shared" si="14"/>
        <v/>
      </c>
      <c r="D281" s="19"/>
      <c r="E281" s="22">
        <f>IF(D281="",0,IF(COUNTIF(БЮДЖЕТ!$P:$P,D281)=1,0,1))</f>
        <v>0</v>
      </c>
      <c r="F281" s="19" t="str">
        <f>IF($D281="","",IF(E281=1,"",INDEX(БЮДЖЕТ!$N:$N,SUMIFS(БЮДЖЕТ!$B:$B,БЮДЖЕТ!$P:$P,$D281))))</f>
        <v/>
      </c>
      <c r="G281" s="19" t="str">
        <f>IF($D281="","",IF(E281=1,"",INDEX(БЮДЖЕТ!$X:$X,SUMIFS(БЮДЖЕТ!$B:$B,БЮДЖЕТ!$P:$P,$D281))))</f>
        <v/>
      </c>
      <c r="H281" s="36"/>
      <c r="I281" s="19"/>
      <c r="J281" s="39"/>
      <c r="K281" s="39" t="str">
        <f>IF(J281="","",IF(J281&lt;БЮДЖЕТ!$F$6,БЮДЖЕТ!$F$6,IF(J281&gt;EOMONTH(БЮДЖЕТ!$F$6,0),EOMONTH(БЮДЖЕТ!$F$6,0),J281)))</f>
        <v/>
      </c>
      <c r="L281" s="30">
        <f>IF(OR($I281=операции!$F$8,$I281=операции!$F$10),SUMIFS(р_дни!$J:$J,р_дни!$F:$F,"&gt;="&amp;K281),IF(OR($I281=операции!$F$9,$I281=операции!$F$11),SUMIFS(р_дни!$J:$J,р_дни!$F:$F,"&gt;"&amp;K281),0))</f>
        <v>0</v>
      </c>
      <c r="M281" s="53">
        <f>IF(AND(G281=ФИО!$Q$8,OR(I281=операции!$F$8,I281=операции!$F$10),COUNTIFS(D$10:D280,D281,I$10:I280,операции!$F$8)+COUNTIFS(D$10:D280,D281,I$10:I280,операции!$F$10)&lt;&gt;COUNTIFS(D$10:D280,D281,I$10:I280,операции!$F$9)+COUNTIFS(D$10:D280,D281,I$10:I280,операции!$F$11)),1,IF(AND(G281=ФИО!$Q$8,OR(I281=операции!$F$9,I281=операции!$F$11),COUNTIFS(D$10:D280,D281,I$10:I280,операции!$F$8)+COUNTIFS(D$10:D280,D281,I$10:I280,операции!$F$10)&lt;&gt;COUNTIFS(D$10:D280,D281,I$10:I280,операции!$F$9)+COUNTIFS(D$10:D280,D281,I$10:I280,операции!$F$11)+1),1,IF(AND(G281&lt;&gt;ФИО!$Q$8,G281&lt;&gt;"",OR(I281=операции!$F$8,I281=операции!$F$10),COUNTIFS(D$10:D280,D281,I$10:I280,операции!$F$8)+COUNTIFS(D$10:D280,D281,I$10:I280,операции!$F$10)+1&lt;&gt;COUNTIFS(D$10:D280,D281,I$10:I280,операции!$F$9)+COUNTIFS(D$10:D280,D281,I$10:I280,операции!$F$11)),1,IF(AND(G281&lt;&gt;ФИО!$Q$8,G281&lt;&gt;"",OR(I281=операции!$F$9,I281=операции!$F$11),COUNTIFS(D$10:D280,D281,I$10:I280,операции!$F$8)+COUNTIFS(D$10:D280,D281,I$10:I280,операции!$F$10)&lt;&gt;COUNTIFS(D$10:D280,D281,I$10:I280,операции!$F$9)+COUNTIFS(D$10:D280,D281,I$10:I280,операции!$F$11)),1,0))))</f>
        <v>0</v>
      </c>
      <c r="N281" s="49"/>
      <c r="O281" s="48"/>
      <c r="P281" s="84">
        <f>SUMIFS(БЮДЖЕТ!$V:$V,БЮДЖЕТ!$P:$P,$D281)-IF($N281=операции!$H$11,$O281,0)</f>
        <v>0</v>
      </c>
      <c r="Q281" s="84">
        <f>IF(OR($I281=операции!$F$8,$I281=операции!$F$10),$L281*$P281,IF(OR($I281=операции!$F$9,$I281=операции!$F$11),-$L281*$P281,0))/1000</f>
        <v>0</v>
      </c>
      <c r="R281" s="49"/>
      <c r="S281" s="40"/>
      <c r="T281" s="48">
        <f t="shared" si="11"/>
        <v>0</v>
      </c>
      <c r="U281" s="36"/>
      <c r="V281" s="19"/>
      <c r="W281" s="39"/>
      <c r="X281" s="41"/>
      <c r="Y281" s="36"/>
      <c r="Z281" s="19"/>
      <c r="AA281" s="39"/>
      <c r="AB281" s="41"/>
      <c r="AC281" s="36"/>
      <c r="AD281" s="19"/>
      <c r="AE281" s="39"/>
      <c r="AF281" s="41"/>
      <c r="AG281" s="36"/>
      <c r="AH281" s="1"/>
    </row>
    <row r="282" spans="1:34" x14ac:dyDescent="0.25">
      <c r="A282" s="1"/>
      <c r="B282" s="1"/>
      <c r="C282" s="5" t="str">
        <f t="shared" si="14"/>
        <v/>
      </c>
      <c r="D282" s="19"/>
      <c r="E282" s="22">
        <f>IF(D282="",0,IF(COUNTIF(БЮДЖЕТ!$P:$P,D282)=1,0,1))</f>
        <v>0</v>
      </c>
      <c r="F282" s="19" t="str">
        <f>IF($D282="","",IF(E282=1,"",INDEX(БЮДЖЕТ!$N:$N,SUMIFS(БЮДЖЕТ!$B:$B,БЮДЖЕТ!$P:$P,$D282))))</f>
        <v/>
      </c>
      <c r="G282" s="19" t="str">
        <f>IF($D282="","",IF(E282=1,"",INDEX(БЮДЖЕТ!$X:$X,SUMIFS(БЮДЖЕТ!$B:$B,БЮДЖЕТ!$P:$P,$D282))))</f>
        <v/>
      </c>
      <c r="H282" s="36"/>
      <c r="I282" s="19"/>
      <c r="J282" s="39"/>
      <c r="K282" s="39" t="str">
        <f>IF(J282="","",IF(J282&lt;БЮДЖЕТ!$F$6,БЮДЖЕТ!$F$6,IF(J282&gt;EOMONTH(БЮДЖЕТ!$F$6,0),EOMONTH(БЮДЖЕТ!$F$6,0),J282)))</f>
        <v/>
      </c>
      <c r="L282" s="30">
        <f>IF(OR($I282=операции!$F$8,$I282=операции!$F$10),SUMIFS(р_дни!$J:$J,р_дни!$F:$F,"&gt;="&amp;K282),IF(OR($I282=операции!$F$9,$I282=операции!$F$11),SUMIFS(р_дни!$J:$J,р_дни!$F:$F,"&gt;"&amp;K282),0))</f>
        <v>0</v>
      </c>
      <c r="M282" s="53">
        <f>IF(AND(G282=ФИО!$Q$8,OR(I282=операции!$F$8,I282=операции!$F$10),COUNTIFS(D$10:D281,D282,I$10:I281,операции!$F$8)+COUNTIFS(D$10:D281,D282,I$10:I281,операции!$F$10)&lt;&gt;COUNTIFS(D$10:D281,D282,I$10:I281,операции!$F$9)+COUNTIFS(D$10:D281,D282,I$10:I281,операции!$F$11)),1,IF(AND(G282=ФИО!$Q$8,OR(I282=операции!$F$9,I282=операции!$F$11),COUNTIFS(D$10:D281,D282,I$10:I281,операции!$F$8)+COUNTIFS(D$10:D281,D282,I$10:I281,операции!$F$10)&lt;&gt;COUNTIFS(D$10:D281,D282,I$10:I281,операции!$F$9)+COUNTIFS(D$10:D281,D282,I$10:I281,операции!$F$11)+1),1,IF(AND(G282&lt;&gt;ФИО!$Q$8,G282&lt;&gt;"",OR(I282=операции!$F$8,I282=операции!$F$10),COUNTIFS(D$10:D281,D282,I$10:I281,операции!$F$8)+COUNTIFS(D$10:D281,D282,I$10:I281,операции!$F$10)+1&lt;&gt;COUNTIFS(D$10:D281,D282,I$10:I281,операции!$F$9)+COUNTIFS(D$10:D281,D282,I$10:I281,операции!$F$11)),1,IF(AND(G282&lt;&gt;ФИО!$Q$8,G282&lt;&gt;"",OR(I282=операции!$F$9,I282=операции!$F$11),COUNTIFS(D$10:D281,D282,I$10:I281,операции!$F$8)+COUNTIFS(D$10:D281,D282,I$10:I281,операции!$F$10)&lt;&gt;COUNTIFS(D$10:D281,D282,I$10:I281,операции!$F$9)+COUNTIFS(D$10:D281,D282,I$10:I281,операции!$F$11)),1,0))))</f>
        <v>0</v>
      </c>
      <c r="N282" s="49"/>
      <c r="O282" s="48"/>
      <c r="P282" s="84">
        <f>SUMIFS(БЮДЖЕТ!$V:$V,БЮДЖЕТ!$P:$P,$D282)-IF($N282=операции!$H$11,$O282,0)</f>
        <v>0</v>
      </c>
      <c r="Q282" s="84">
        <f>IF(OR($I282=операции!$F$8,$I282=операции!$F$10),$L282*$P282,IF(OR($I282=операции!$F$9,$I282=операции!$F$11),-$L282*$P282,0))/1000</f>
        <v>0</v>
      </c>
      <c r="R282" s="49"/>
      <c r="S282" s="40"/>
      <c r="T282" s="48">
        <f t="shared" si="11"/>
        <v>0</v>
      </c>
      <c r="U282" s="36"/>
      <c r="V282" s="19"/>
      <c r="W282" s="39"/>
      <c r="X282" s="41"/>
      <c r="Y282" s="36"/>
      <c r="Z282" s="19"/>
      <c r="AA282" s="39"/>
      <c r="AB282" s="41"/>
      <c r="AC282" s="36"/>
      <c r="AD282" s="19"/>
      <c r="AE282" s="39"/>
      <c r="AF282" s="41"/>
      <c r="AG282" s="36"/>
      <c r="AH282" s="1"/>
    </row>
    <row r="283" spans="1:34" x14ac:dyDescent="0.25">
      <c r="A283" s="1"/>
      <c r="B283" s="1"/>
      <c r="C283" s="5" t="str">
        <f t="shared" si="14"/>
        <v/>
      </c>
      <c r="D283" s="19"/>
      <c r="E283" s="22">
        <f>IF(D283="",0,IF(COUNTIF(БЮДЖЕТ!$P:$P,D283)=1,0,1))</f>
        <v>0</v>
      </c>
      <c r="F283" s="19" t="str">
        <f>IF($D283="","",IF(E283=1,"",INDEX(БЮДЖЕТ!$N:$N,SUMIFS(БЮДЖЕТ!$B:$B,БЮДЖЕТ!$P:$P,$D283))))</f>
        <v/>
      </c>
      <c r="G283" s="19" t="str">
        <f>IF($D283="","",IF(E283=1,"",INDEX(БЮДЖЕТ!$X:$X,SUMIFS(БЮДЖЕТ!$B:$B,БЮДЖЕТ!$P:$P,$D283))))</f>
        <v/>
      </c>
      <c r="H283" s="36"/>
      <c r="I283" s="19"/>
      <c r="J283" s="39"/>
      <c r="K283" s="39" t="str">
        <f>IF(J283="","",IF(J283&lt;БЮДЖЕТ!$F$6,БЮДЖЕТ!$F$6,IF(J283&gt;EOMONTH(БЮДЖЕТ!$F$6,0),EOMONTH(БЮДЖЕТ!$F$6,0),J283)))</f>
        <v/>
      </c>
      <c r="L283" s="30">
        <f>IF(OR($I283=операции!$F$8,$I283=операции!$F$10),SUMIFS(р_дни!$J:$J,р_дни!$F:$F,"&gt;="&amp;K283),IF(OR($I283=операции!$F$9,$I283=операции!$F$11),SUMIFS(р_дни!$J:$J,р_дни!$F:$F,"&gt;"&amp;K283),0))</f>
        <v>0</v>
      </c>
      <c r="M283" s="53">
        <f>IF(AND(G283=ФИО!$Q$8,OR(I283=операции!$F$8,I283=операции!$F$10),COUNTIFS(D$10:D282,D283,I$10:I282,операции!$F$8)+COUNTIFS(D$10:D282,D283,I$10:I282,операции!$F$10)&lt;&gt;COUNTIFS(D$10:D282,D283,I$10:I282,операции!$F$9)+COUNTIFS(D$10:D282,D283,I$10:I282,операции!$F$11)),1,IF(AND(G283=ФИО!$Q$8,OR(I283=операции!$F$9,I283=операции!$F$11),COUNTIFS(D$10:D282,D283,I$10:I282,операции!$F$8)+COUNTIFS(D$10:D282,D283,I$10:I282,операции!$F$10)&lt;&gt;COUNTIFS(D$10:D282,D283,I$10:I282,операции!$F$9)+COUNTIFS(D$10:D282,D283,I$10:I282,операции!$F$11)+1),1,IF(AND(G283&lt;&gt;ФИО!$Q$8,G283&lt;&gt;"",OR(I283=операции!$F$8,I283=операции!$F$10),COUNTIFS(D$10:D282,D283,I$10:I282,операции!$F$8)+COUNTIFS(D$10:D282,D283,I$10:I282,операции!$F$10)+1&lt;&gt;COUNTIFS(D$10:D282,D283,I$10:I282,операции!$F$9)+COUNTIFS(D$10:D282,D283,I$10:I282,операции!$F$11)),1,IF(AND(G283&lt;&gt;ФИО!$Q$8,G283&lt;&gt;"",OR(I283=операции!$F$9,I283=операции!$F$11),COUNTIFS(D$10:D282,D283,I$10:I282,операции!$F$8)+COUNTIFS(D$10:D282,D283,I$10:I282,операции!$F$10)&lt;&gt;COUNTIFS(D$10:D282,D283,I$10:I282,операции!$F$9)+COUNTIFS(D$10:D282,D283,I$10:I282,операции!$F$11)),1,0))))</f>
        <v>0</v>
      </c>
      <c r="N283" s="49"/>
      <c r="O283" s="48"/>
      <c r="P283" s="84">
        <f>SUMIFS(БЮДЖЕТ!$V:$V,БЮДЖЕТ!$P:$P,$D283)-IF($N283=операции!$H$11,$O283,0)</f>
        <v>0</v>
      </c>
      <c r="Q283" s="84">
        <f>IF(OR($I283=операции!$F$8,$I283=операции!$F$10),$L283*$P283,IF(OR($I283=операции!$F$9,$I283=операции!$F$11),-$L283*$P283,0))/1000</f>
        <v>0</v>
      </c>
      <c r="R283" s="49"/>
      <c r="S283" s="40"/>
      <c r="T283" s="48">
        <f t="shared" si="11"/>
        <v>0</v>
      </c>
      <c r="U283" s="36"/>
      <c r="V283" s="19"/>
      <c r="W283" s="39"/>
      <c r="X283" s="41"/>
      <c r="Y283" s="36"/>
      <c r="Z283" s="19"/>
      <c r="AA283" s="39"/>
      <c r="AB283" s="41"/>
      <c r="AC283" s="36"/>
      <c r="AD283" s="19"/>
      <c r="AE283" s="39"/>
      <c r="AF283" s="41"/>
      <c r="AG283" s="36"/>
      <c r="AH283" s="1"/>
    </row>
    <row r="284" spans="1:34" x14ac:dyDescent="0.25">
      <c r="A284" s="1"/>
      <c r="B284" s="1"/>
      <c r="C284" s="5" t="str">
        <f t="shared" si="14"/>
        <v/>
      </c>
      <c r="D284" s="19"/>
      <c r="E284" s="22">
        <f>IF(D284="",0,IF(COUNTIF(БЮДЖЕТ!$P:$P,D284)=1,0,1))</f>
        <v>0</v>
      </c>
      <c r="F284" s="19" t="str">
        <f>IF($D284="","",IF(E284=1,"",INDEX(БЮДЖЕТ!$N:$N,SUMIFS(БЮДЖЕТ!$B:$B,БЮДЖЕТ!$P:$P,$D284))))</f>
        <v/>
      </c>
      <c r="G284" s="19" t="str">
        <f>IF($D284="","",IF(E284=1,"",INDEX(БЮДЖЕТ!$X:$X,SUMIFS(БЮДЖЕТ!$B:$B,БЮДЖЕТ!$P:$P,$D284))))</f>
        <v/>
      </c>
      <c r="H284" s="36"/>
      <c r="I284" s="19"/>
      <c r="J284" s="39"/>
      <c r="K284" s="39" t="str">
        <f>IF(J284="","",IF(J284&lt;БЮДЖЕТ!$F$6,БЮДЖЕТ!$F$6,IF(J284&gt;EOMONTH(БЮДЖЕТ!$F$6,0),EOMONTH(БЮДЖЕТ!$F$6,0),J284)))</f>
        <v/>
      </c>
      <c r="L284" s="30">
        <f>IF(OR($I284=операции!$F$8,$I284=операции!$F$10),SUMIFS(р_дни!$J:$J,р_дни!$F:$F,"&gt;="&amp;K284),IF(OR($I284=операции!$F$9,$I284=операции!$F$11),SUMIFS(р_дни!$J:$J,р_дни!$F:$F,"&gt;"&amp;K284),0))</f>
        <v>0</v>
      </c>
      <c r="M284" s="53">
        <f>IF(AND(G284=ФИО!$Q$8,OR(I284=операции!$F$8,I284=операции!$F$10),COUNTIFS(D$10:D283,D284,I$10:I283,операции!$F$8)+COUNTIFS(D$10:D283,D284,I$10:I283,операции!$F$10)&lt;&gt;COUNTIFS(D$10:D283,D284,I$10:I283,операции!$F$9)+COUNTIFS(D$10:D283,D284,I$10:I283,операции!$F$11)),1,IF(AND(G284=ФИО!$Q$8,OR(I284=операции!$F$9,I284=операции!$F$11),COUNTIFS(D$10:D283,D284,I$10:I283,операции!$F$8)+COUNTIFS(D$10:D283,D284,I$10:I283,операции!$F$10)&lt;&gt;COUNTIFS(D$10:D283,D284,I$10:I283,операции!$F$9)+COUNTIFS(D$10:D283,D284,I$10:I283,операции!$F$11)+1),1,IF(AND(G284&lt;&gt;ФИО!$Q$8,G284&lt;&gt;"",OR(I284=операции!$F$8,I284=операции!$F$10),COUNTIFS(D$10:D283,D284,I$10:I283,операции!$F$8)+COUNTIFS(D$10:D283,D284,I$10:I283,операции!$F$10)+1&lt;&gt;COUNTIFS(D$10:D283,D284,I$10:I283,операции!$F$9)+COUNTIFS(D$10:D283,D284,I$10:I283,операции!$F$11)),1,IF(AND(G284&lt;&gt;ФИО!$Q$8,G284&lt;&gt;"",OR(I284=операции!$F$9,I284=операции!$F$11),COUNTIFS(D$10:D283,D284,I$10:I283,операции!$F$8)+COUNTIFS(D$10:D283,D284,I$10:I283,операции!$F$10)&lt;&gt;COUNTIFS(D$10:D283,D284,I$10:I283,операции!$F$9)+COUNTIFS(D$10:D283,D284,I$10:I283,операции!$F$11)),1,0))))</f>
        <v>0</v>
      </c>
      <c r="N284" s="49"/>
      <c r="O284" s="48"/>
      <c r="P284" s="84">
        <f>SUMIFS(БЮДЖЕТ!$V:$V,БЮДЖЕТ!$P:$P,$D284)-IF($N284=операции!$H$11,$O284,0)</f>
        <v>0</v>
      </c>
      <c r="Q284" s="84">
        <f>IF(OR($I284=операции!$F$8,$I284=операции!$F$10),$L284*$P284,IF(OR($I284=операции!$F$9,$I284=операции!$F$11),-$L284*$P284,0))/1000</f>
        <v>0</v>
      </c>
      <c r="R284" s="49"/>
      <c r="S284" s="40"/>
      <c r="T284" s="48">
        <f t="shared" si="11"/>
        <v>0</v>
      </c>
      <c r="U284" s="36"/>
      <c r="V284" s="19"/>
      <c r="W284" s="39"/>
      <c r="X284" s="41"/>
      <c r="Y284" s="36"/>
      <c r="Z284" s="19"/>
      <c r="AA284" s="39"/>
      <c r="AB284" s="41"/>
      <c r="AC284" s="36"/>
      <c r="AD284" s="19"/>
      <c r="AE284" s="39"/>
      <c r="AF284" s="41"/>
      <c r="AG284" s="36"/>
      <c r="AH284" s="1"/>
    </row>
    <row r="285" spans="1:34" x14ac:dyDescent="0.25">
      <c r="A285" s="1"/>
      <c r="B285" s="1"/>
      <c r="C285" s="5" t="str">
        <f t="shared" si="14"/>
        <v/>
      </c>
      <c r="D285" s="19"/>
      <c r="E285" s="22">
        <f>IF(D285="",0,IF(COUNTIF(БЮДЖЕТ!$P:$P,D285)=1,0,1))</f>
        <v>0</v>
      </c>
      <c r="F285" s="19" t="str">
        <f>IF($D285="","",IF(E285=1,"",INDEX(БЮДЖЕТ!$N:$N,SUMIFS(БЮДЖЕТ!$B:$B,БЮДЖЕТ!$P:$P,$D285))))</f>
        <v/>
      </c>
      <c r="G285" s="19" t="str">
        <f>IF($D285="","",IF(E285=1,"",INDEX(БЮДЖЕТ!$X:$X,SUMIFS(БЮДЖЕТ!$B:$B,БЮДЖЕТ!$P:$P,$D285))))</f>
        <v/>
      </c>
      <c r="H285" s="36"/>
      <c r="I285" s="19"/>
      <c r="J285" s="39"/>
      <c r="K285" s="39" t="str">
        <f>IF(J285="","",IF(J285&lt;БЮДЖЕТ!$F$6,БЮДЖЕТ!$F$6,IF(J285&gt;EOMONTH(БЮДЖЕТ!$F$6,0),EOMONTH(БЮДЖЕТ!$F$6,0),J285)))</f>
        <v/>
      </c>
      <c r="L285" s="30">
        <f>IF(OR($I285=операции!$F$8,$I285=операции!$F$10),SUMIFS(р_дни!$J:$J,р_дни!$F:$F,"&gt;="&amp;K285),IF(OR($I285=операции!$F$9,$I285=операции!$F$11),SUMIFS(р_дни!$J:$J,р_дни!$F:$F,"&gt;"&amp;K285),0))</f>
        <v>0</v>
      </c>
      <c r="M285" s="53">
        <f>IF(AND(G285=ФИО!$Q$8,OR(I285=операции!$F$8,I285=операции!$F$10),COUNTIFS(D$10:D284,D285,I$10:I284,операции!$F$8)+COUNTIFS(D$10:D284,D285,I$10:I284,операции!$F$10)&lt;&gt;COUNTIFS(D$10:D284,D285,I$10:I284,операции!$F$9)+COUNTIFS(D$10:D284,D285,I$10:I284,операции!$F$11)),1,IF(AND(G285=ФИО!$Q$8,OR(I285=операции!$F$9,I285=операции!$F$11),COUNTIFS(D$10:D284,D285,I$10:I284,операции!$F$8)+COUNTIFS(D$10:D284,D285,I$10:I284,операции!$F$10)&lt;&gt;COUNTIFS(D$10:D284,D285,I$10:I284,операции!$F$9)+COUNTIFS(D$10:D284,D285,I$10:I284,операции!$F$11)+1),1,IF(AND(G285&lt;&gt;ФИО!$Q$8,G285&lt;&gt;"",OR(I285=операции!$F$8,I285=операции!$F$10),COUNTIFS(D$10:D284,D285,I$10:I284,операции!$F$8)+COUNTIFS(D$10:D284,D285,I$10:I284,операции!$F$10)+1&lt;&gt;COUNTIFS(D$10:D284,D285,I$10:I284,операции!$F$9)+COUNTIFS(D$10:D284,D285,I$10:I284,операции!$F$11)),1,IF(AND(G285&lt;&gt;ФИО!$Q$8,G285&lt;&gt;"",OR(I285=операции!$F$9,I285=операции!$F$11),COUNTIFS(D$10:D284,D285,I$10:I284,операции!$F$8)+COUNTIFS(D$10:D284,D285,I$10:I284,операции!$F$10)&lt;&gt;COUNTIFS(D$10:D284,D285,I$10:I284,операции!$F$9)+COUNTIFS(D$10:D284,D285,I$10:I284,операции!$F$11)),1,0))))</f>
        <v>0</v>
      </c>
      <c r="N285" s="49"/>
      <c r="O285" s="48"/>
      <c r="P285" s="84">
        <f>SUMIFS(БЮДЖЕТ!$V:$V,БЮДЖЕТ!$P:$P,$D285)-IF($N285=операции!$H$11,$O285,0)</f>
        <v>0</v>
      </c>
      <c r="Q285" s="84">
        <f>IF(OR($I285=операции!$F$8,$I285=операции!$F$10),$L285*$P285,IF(OR($I285=операции!$F$9,$I285=операции!$F$11),-$L285*$P285,0))/1000</f>
        <v>0</v>
      </c>
      <c r="R285" s="49"/>
      <c r="S285" s="40"/>
      <c r="T285" s="48">
        <f t="shared" si="11"/>
        <v>0</v>
      </c>
      <c r="U285" s="36"/>
      <c r="V285" s="19"/>
      <c r="W285" s="39"/>
      <c r="X285" s="41"/>
      <c r="Y285" s="36"/>
      <c r="Z285" s="19"/>
      <c r="AA285" s="39"/>
      <c r="AB285" s="41"/>
      <c r="AC285" s="36"/>
      <c r="AD285" s="19"/>
      <c r="AE285" s="39"/>
      <c r="AF285" s="41"/>
      <c r="AG285" s="36"/>
      <c r="AH285" s="1"/>
    </row>
    <row r="286" spans="1:34" x14ac:dyDescent="0.25">
      <c r="A286" s="1"/>
      <c r="B286" s="1"/>
      <c r="C286" s="5" t="str">
        <f t="shared" si="14"/>
        <v/>
      </c>
      <c r="D286" s="19"/>
      <c r="E286" s="22">
        <f>IF(D286="",0,IF(COUNTIF(БЮДЖЕТ!$P:$P,D286)=1,0,1))</f>
        <v>0</v>
      </c>
      <c r="F286" s="19" t="str">
        <f>IF($D286="","",IF(E286=1,"",INDEX(БЮДЖЕТ!$N:$N,SUMIFS(БЮДЖЕТ!$B:$B,БЮДЖЕТ!$P:$P,$D286))))</f>
        <v/>
      </c>
      <c r="G286" s="19" t="str">
        <f>IF($D286="","",IF(E286=1,"",INDEX(БЮДЖЕТ!$X:$X,SUMIFS(БЮДЖЕТ!$B:$B,БЮДЖЕТ!$P:$P,$D286))))</f>
        <v/>
      </c>
      <c r="H286" s="36"/>
      <c r="I286" s="19"/>
      <c r="J286" s="39"/>
      <c r="K286" s="39" t="str">
        <f>IF(J286="","",IF(J286&lt;БЮДЖЕТ!$F$6,БЮДЖЕТ!$F$6,IF(J286&gt;EOMONTH(БЮДЖЕТ!$F$6,0),EOMONTH(БЮДЖЕТ!$F$6,0),J286)))</f>
        <v/>
      </c>
      <c r="L286" s="30">
        <f>IF(OR($I286=операции!$F$8,$I286=операции!$F$10),SUMIFS(р_дни!$J:$J,р_дни!$F:$F,"&gt;="&amp;K286),IF(OR($I286=операции!$F$9,$I286=операции!$F$11),SUMIFS(р_дни!$J:$J,р_дни!$F:$F,"&gt;"&amp;K286),0))</f>
        <v>0</v>
      </c>
      <c r="M286" s="53">
        <f>IF(AND(G286=ФИО!$Q$8,OR(I286=операции!$F$8,I286=операции!$F$10),COUNTIFS(D$10:D285,D286,I$10:I285,операции!$F$8)+COUNTIFS(D$10:D285,D286,I$10:I285,операции!$F$10)&lt;&gt;COUNTIFS(D$10:D285,D286,I$10:I285,операции!$F$9)+COUNTIFS(D$10:D285,D286,I$10:I285,операции!$F$11)),1,IF(AND(G286=ФИО!$Q$8,OR(I286=операции!$F$9,I286=операции!$F$11),COUNTIFS(D$10:D285,D286,I$10:I285,операции!$F$8)+COUNTIFS(D$10:D285,D286,I$10:I285,операции!$F$10)&lt;&gt;COUNTIFS(D$10:D285,D286,I$10:I285,операции!$F$9)+COUNTIFS(D$10:D285,D286,I$10:I285,операции!$F$11)+1),1,IF(AND(G286&lt;&gt;ФИО!$Q$8,G286&lt;&gt;"",OR(I286=операции!$F$8,I286=операции!$F$10),COUNTIFS(D$10:D285,D286,I$10:I285,операции!$F$8)+COUNTIFS(D$10:D285,D286,I$10:I285,операции!$F$10)+1&lt;&gt;COUNTIFS(D$10:D285,D286,I$10:I285,операции!$F$9)+COUNTIFS(D$10:D285,D286,I$10:I285,операции!$F$11)),1,IF(AND(G286&lt;&gt;ФИО!$Q$8,G286&lt;&gt;"",OR(I286=операции!$F$9,I286=операции!$F$11),COUNTIFS(D$10:D285,D286,I$10:I285,операции!$F$8)+COUNTIFS(D$10:D285,D286,I$10:I285,операции!$F$10)&lt;&gt;COUNTIFS(D$10:D285,D286,I$10:I285,операции!$F$9)+COUNTIFS(D$10:D285,D286,I$10:I285,операции!$F$11)),1,0))))</f>
        <v>0</v>
      </c>
      <c r="N286" s="49"/>
      <c r="O286" s="48"/>
      <c r="P286" s="84">
        <f>SUMIFS(БЮДЖЕТ!$V:$V,БЮДЖЕТ!$P:$P,$D286)-IF($N286=операции!$H$11,$O286,0)</f>
        <v>0</v>
      </c>
      <c r="Q286" s="84">
        <f>IF(OR($I286=операции!$F$8,$I286=операции!$F$10),$L286*$P286,IF(OR($I286=операции!$F$9,$I286=операции!$F$11),-$L286*$P286,0))/1000</f>
        <v>0</v>
      </c>
      <c r="R286" s="49"/>
      <c r="S286" s="40"/>
      <c r="T286" s="48">
        <f t="shared" ref="T286:T294" si="15">S286*P286</f>
        <v>0</v>
      </c>
      <c r="U286" s="36"/>
      <c r="V286" s="19"/>
      <c r="W286" s="39"/>
      <c r="X286" s="41"/>
      <c r="Y286" s="36"/>
      <c r="Z286" s="19"/>
      <c r="AA286" s="39"/>
      <c r="AB286" s="41"/>
      <c r="AC286" s="36"/>
      <c r="AD286" s="19"/>
      <c r="AE286" s="39"/>
      <c r="AF286" s="41"/>
      <c r="AG286" s="36"/>
      <c r="AH286" s="1"/>
    </row>
    <row r="287" spans="1:34" x14ac:dyDescent="0.25">
      <c r="A287" s="1"/>
      <c r="B287" s="1"/>
      <c r="C287" s="5" t="str">
        <f t="shared" si="14"/>
        <v/>
      </c>
      <c r="D287" s="19"/>
      <c r="E287" s="22">
        <f>IF(D287="",0,IF(COUNTIF(БЮДЖЕТ!$P:$P,D287)=1,0,1))</f>
        <v>0</v>
      </c>
      <c r="F287" s="19" t="str">
        <f>IF($D287="","",IF(E287=1,"",INDEX(БЮДЖЕТ!$N:$N,SUMIFS(БЮДЖЕТ!$B:$B,БЮДЖЕТ!$P:$P,$D287))))</f>
        <v/>
      </c>
      <c r="G287" s="19" t="str">
        <f>IF($D287="","",IF(E287=1,"",INDEX(БЮДЖЕТ!$X:$X,SUMIFS(БЮДЖЕТ!$B:$B,БЮДЖЕТ!$P:$P,$D287))))</f>
        <v/>
      </c>
      <c r="H287" s="36"/>
      <c r="I287" s="19"/>
      <c r="J287" s="39"/>
      <c r="K287" s="39" t="str">
        <f>IF(J287="","",IF(J287&lt;БЮДЖЕТ!$F$6,БЮДЖЕТ!$F$6,IF(J287&gt;EOMONTH(БЮДЖЕТ!$F$6,0),EOMONTH(БЮДЖЕТ!$F$6,0),J287)))</f>
        <v/>
      </c>
      <c r="L287" s="30">
        <f>IF(OR($I287=операции!$F$8,$I287=операции!$F$10),SUMIFS(р_дни!$J:$J,р_дни!$F:$F,"&gt;="&amp;K287),IF(OR($I287=операции!$F$9,$I287=операции!$F$11),SUMIFS(р_дни!$J:$J,р_дни!$F:$F,"&gt;"&amp;K287),0))</f>
        <v>0</v>
      </c>
      <c r="M287" s="53">
        <f>IF(AND(G287=ФИО!$Q$8,OR(I287=операции!$F$8,I287=операции!$F$10),COUNTIFS(D$10:D286,D287,I$10:I286,операции!$F$8)+COUNTIFS(D$10:D286,D287,I$10:I286,операции!$F$10)&lt;&gt;COUNTIFS(D$10:D286,D287,I$10:I286,операции!$F$9)+COUNTIFS(D$10:D286,D287,I$10:I286,операции!$F$11)),1,IF(AND(G287=ФИО!$Q$8,OR(I287=операции!$F$9,I287=операции!$F$11),COUNTIFS(D$10:D286,D287,I$10:I286,операции!$F$8)+COUNTIFS(D$10:D286,D287,I$10:I286,операции!$F$10)&lt;&gt;COUNTIFS(D$10:D286,D287,I$10:I286,операции!$F$9)+COUNTIFS(D$10:D286,D287,I$10:I286,операции!$F$11)+1),1,IF(AND(G287&lt;&gt;ФИО!$Q$8,G287&lt;&gt;"",OR(I287=операции!$F$8,I287=операции!$F$10),COUNTIFS(D$10:D286,D287,I$10:I286,операции!$F$8)+COUNTIFS(D$10:D286,D287,I$10:I286,операции!$F$10)+1&lt;&gt;COUNTIFS(D$10:D286,D287,I$10:I286,операции!$F$9)+COUNTIFS(D$10:D286,D287,I$10:I286,операции!$F$11)),1,IF(AND(G287&lt;&gt;ФИО!$Q$8,G287&lt;&gt;"",OR(I287=операции!$F$9,I287=операции!$F$11),COUNTIFS(D$10:D286,D287,I$10:I286,операции!$F$8)+COUNTIFS(D$10:D286,D287,I$10:I286,операции!$F$10)&lt;&gt;COUNTIFS(D$10:D286,D287,I$10:I286,операции!$F$9)+COUNTIFS(D$10:D286,D287,I$10:I286,операции!$F$11)),1,0))))</f>
        <v>0</v>
      </c>
      <c r="N287" s="49"/>
      <c r="O287" s="48"/>
      <c r="P287" s="84">
        <f>SUMIFS(БЮДЖЕТ!$V:$V,БЮДЖЕТ!$P:$P,$D287)-IF($N287=операции!$H$11,$O287,0)</f>
        <v>0</v>
      </c>
      <c r="Q287" s="84">
        <f>IF(OR($I287=операции!$F$8,$I287=операции!$F$10),$L287*$P287,IF(OR($I287=операции!$F$9,$I287=операции!$F$11),-$L287*$P287,0))/1000</f>
        <v>0</v>
      </c>
      <c r="R287" s="49"/>
      <c r="S287" s="40"/>
      <c r="T287" s="48">
        <f t="shared" si="15"/>
        <v>0</v>
      </c>
      <c r="U287" s="36"/>
      <c r="V287" s="19"/>
      <c r="W287" s="39"/>
      <c r="X287" s="41"/>
      <c r="Y287" s="36"/>
      <c r="Z287" s="19"/>
      <c r="AA287" s="39"/>
      <c r="AB287" s="41"/>
      <c r="AC287" s="36"/>
      <c r="AD287" s="19"/>
      <c r="AE287" s="39"/>
      <c r="AF287" s="41"/>
      <c r="AG287" s="36"/>
      <c r="AH287" s="1"/>
    </row>
    <row r="288" spans="1:34" x14ac:dyDescent="0.25">
      <c r="A288" s="1"/>
      <c r="B288" s="1"/>
      <c r="C288" s="5" t="str">
        <f t="shared" si="14"/>
        <v/>
      </c>
      <c r="D288" s="19"/>
      <c r="E288" s="22">
        <f>IF(D288="",0,IF(COUNTIF(БЮДЖЕТ!$P:$P,D288)=1,0,1))</f>
        <v>0</v>
      </c>
      <c r="F288" s="19" t="str">
        <f>IF($D288="","",IF(E288=1,"",INDEX(БЮДЖЕТ!$N:$N,SUMIFS(БЮДЖЕТ!$B:$B,БЮДЖЕТ!$P:$P,$D288))))</f>
        <v/>
      </c>
      <c r="G288" s="19" t="str">
        <f>IF($D288="","",IF(E288=1,"",INDEX(БЮДЖЕТ!$X:$X,SUMIFS(БЮДЖЕТ!$B:$B,БЮДЖЕТ!$P:$P,$D288))))</f>
        <v/>
      </c>
      <c r="H288" s="36"/>
      <c r="I288" s="19"/>
      <c r="J288" s="39"/>
      <c r="K288" s="39" t="str">
        <f>IF(J288="","",IF(J288&lt;БЮДЖЕТ!$F$6,БЮДЖЕТ!$F$6,IF(J288&gt;EOMONTH(БЮДЖЕТ!$F$6,0),EOMONTH(БЮДЖЕТ!$F$6,0),J288)))</f>
        <v/>
      </c>
      <c r="L288" s="30">
        <f>IF(OR($I288=операции!$F$8,$I288=операции!$F$10),SUMIFS(р_дни!$J:$J,р_дни!$F:$F,"&gt;="&amp;K288),IF(OR($I288=операции!$F$9,$I288=операции!$F$11),SUMIFS(р_дни!$J:$J,р_дни!$F:$F,"&gt;"&amp;K288),0))</f>
        <v>0</v>
      </c>
      <c r="M288" s="53">
        <f>IF(AND(G288=ФИО!$Q$8,OR(I288=операции!$F$8,I288=операции!$F$10),COUNTIFS(D$10:D287,D288,I$10:I287,операции!$F$8)+COUNTIFS(D$10:D287,D288,I$10:I287,операции!$F$10)&lt;&gt;COUNTIFS(D$10:D287,D288,I$10:I287,операции!$F$9)+COUNTIFS(D$10:D287,D288,I$10:I287,операции!$F$11)),1,IF(AND(G288=ФИО!$Q$8,OR(I288=операции!$F$9,I288=операции!$F$11),COUNTIFS(D$10:D287,D288,I$10:I287,операции!$F$8)+COUNTIFS(D$10:D287,D288,I$10:I287,операции!$F$10)&lt;&gt;COUNTIFS(D$10:D287,D288,I$10:I287,операции!$F$9)+COUNTIFS(D$10:D287,D288,I$10:I287,операции!$F$11)+1),1,IF(AND(G288&lt;&gt;ФИО!$Q$8,G288&lt;&gt;"",OR(I288=операции!$F$8,I288=операции!$F$10),COUNTIFS(D$10:D287,D288,I$10:I287,операции!$F$8)+COUNTIFS(D$10:D287,D288,I$10:I287,операции!$F$10)+1&lt;&gt;COUNTIFS(D$10:D287,D288,I$10:I287,операции!$F$9)+COUNTIFS(D$10:D287,D288,I$10:I287,операции!$F$11)),1,IF(AND(G288&lt;&gt;ФИО!$Q$8,G288&lt;&gt;"",OR(I288=операции!$F$9,I288=операции!$F$11),COUNTIFS(D$10:D287,D288,I$10:I287,операции!$F$8)+COUNTIFS(D$10:D287,D288,I$10:I287,операции!$F$10)&lt;&gt;COUNTIFS(D$10:D287,D288,I$10:I287,операции!$F$9)+COUNTIFS(D$10:D287,D288,I$10:I287,операции!$F$11)),1,0))))</f>
        <v>0</v>
      </c>
      <c r="N288" s="49"/>
      <c r="O288" s="48"/>
      <c r="P288" s="84">
        <f>SUMIFS(БЮДЖЕТ!$V:$V,БЮДЖЕТ!$P:$P,$D288)-IF($N288=операции!$H$11,$O288,0)</f>
        <v>0</v>
      </c>
      <c r="Q288" s="84">
        <f>IF(OR($I288=операции!$F$8,$I288=операции!$F$10),$L288*$P288,IF(OR($I288=операции!$F$9,$I288=операции!$F$11),-$L288*$P288,0))/1000</f>
        <v>0</v>
      </c>
      <c r="R288" s="49"/>
      <c r="S288" s="40"/>
      <c r="T288" s="48">
        <f t="shared" si="15"/>
        <v>0</v>
      </c>
      <c r="U288" s="36"/>
      <c r="V288" s="19"/>
      <c r="W288" s="39"/>
      <c r="X288" s="41"/>
      <c r="Y288" s="36"/>
      <c r="Z288" s="19"/>
      <c r="AA288" s="39"/>
      <c r="AB288" s="41"/>
      <c r="AC288" s="36"/>
      <c r="AD288" s="19"/>
      <c r="AE288" s="39"/>
      <c r="AF288" s="41"/>
      <c r="AG288" s="36"/>
      <c r="AH288" s="1"/>
    </row>
    <row r="289" spans="1:34" x14ac:dyDescent="0.25">
      <c r="A289" s="1"/>
      <c r="B289" s="1"/>
      <c r="C289" s="5" t="str">
        <f t="shared" si="14"/>
        <v/>
      </c>
      <c r="D289" s="19"/>
      <c r="E289" s="22">
        <f>IF(D289="",0,IF(COUNTIF(БЮДЖЕТ!$P:$P,D289)=1,0,1))</f>
        <v>0</v>
      </c>
      <c r="F289" s="19" t="str">
        <f>IF($D289="","",IF(E289=1,"",INDEX(БЮДЖЕТ!$N:$N,SUMIFS(БЮДЖЕТ!$B:$B,БЮДЖЕТ!$P:$P,$D289))))</f>
        <v/>
      </c>
      <c r="G289" s="19" t="str">
        <f>IF($D289="","",IF(E289=1,"",INDEX(БЮДЖЕТ!$X:$X,SUMIFS(БЮДЖЕТ!$B:$B,БЮДЖЕТ!$P:$P,$D289))))</f>
        <v/>
      </c>
      <c r="H289" s="36"/>
      <c r="I289" s="19"/>
      <c r="J289" s="39"/>
      <c r="K289" s="39" t="str">
        <f>IF(J289="","",IF(J289&lt;БЮДЖЕТ!$F$6,БЮДЖЕТ!$F$6,IF(J289&gt;EOMONTH(БЮДЖЕТ!$F$6,0),EOMONTH(БЮДЖЕТ!$F$6,0),J289)))</f>
        <v/>
      </c>
      <c r="L289" s="30">
        <f>IF(OR($I289=операции!$F$8,$I289=операции!$F$10),SUMIFS(р_дни!$J:$J,р_дни!$F:$F,"&gt;="&amp;K289),IF(OR($I289=операции!$F$9,$I289=операции!$F$11),SUMIFS(р_дни!$J:$J,р_дни!$F:$F,"&gt;"&amp;K289),0))</f>
        <v>0</v>
      </c>
      <c r="M289" s="53">
        <f>IF(AND(G289=ФИО!$Q$8,OR(I289=операции!$F$8,I289=операции!$F$10),COUNTIFS(D$10:D288,D289,I$10:I288,операции!$F$8)+COUNTIFS(D$10:D288,D289,I$10:I288,операции!$F$10)&lt;&gt;COUNTIFS(D$10:D288,D289,I$10:I288,операции!$F$9)+COUNTIFS(D$10:D288,D289,I$10:I288,операции!$F$11)),1,IF(AND(G289=ФИО!$Q$8,OR(I289=операции!$F$9,I289=операции!$F$11),COUNTIFS(D$10:D288,D289,I$10:I288,операции!$F$8)+COUNTIFS(D$10:D288,D289,I$10:I288,операции!$F$10)&lt;&gt;COUNTIFS(D$10:D288,D289,I$10:I288,операции!$F$9)+COUNTIFS(D$10:D288,D289,I$10:I288,операции!$F$11)+1),1,IF(AND(G289&lt;&gt;ФИО!$Q$8,G289&lt;&gt;"",OR(I289=операции!$F$8,I289=операции!$F$10),COUNTIFS(D$10:D288,D289,I$10:I288,операции!$F$8)+COUNTIFS(D$10:D288,D289,I$10:I288,операции!$F$10)+1&lt;&gt;COUNTIFS(D$10:D288,D289,I$10:I288,операции!$F$9)+COUNTIFS(D$10:D288,D289,I$10:I288,операции!$F$11)),1,IF(AND(G289&lt;&gt;ФИО!$Q$8,G289&lt;&gt;"",OR(I289=операции!$F$9,I289=операции!$F$11),COUNTIFS(D$10:D288,D289,I$10:I288,операции!$F$8)+COUNTIFS(D$10:D288,D289,I$10:I288,операции!$F$10)&lt;&gt;COUNTIFS(D$10:D288,D289,I$10:I288,операции!$F$9)+COUNTIFS(D$10:D288,D289,I$10:I288,операции!$F$11)),1,0))))</f>
        <v>0</v>
      </c>
      <c r="N289" s="49"/>
      <c r="O289" s="48"/>
      <c r="P289" s="84">
        <f>SUMIFS(БЮДЖЕТ!$V:$V,БЮДЖЕТ!$P:$P,$D289)-IF($N289=операции!$H$11,$O289,0)</f>
        <v>0</v>
      </c>
      <c r="Q289" s="84">
        <f>IF(OR($I289=операции!$F$8,$I289=операции!$F$10),$L289*$P289,IF(OR($I289=операции!$F$9,$I289=операции!$F$11),-$L289*$P289,0))/1000</f>
        <v>0</v>
      </c>
      <c r="R289" s="49"/>
      <c r="S289" s="40"/>
      <c r="T289" s="48">
        <f t="shared" si="15"/>
        <v>0</v>
      </c>
      <c r="U289" s="36"/>
      <c r="V289" s="19"/>
      <c r="W289" s="39"/>
      <c r="X289" s="41"/>
      <c r="Y289" s="36"/>
      <c r="Z289" s="19"/>
      <c r="AA289" s="39"/>
      <c r="AB289" s="41"/>
      <c r="AC289" s="36"/>
      <c r="AD289" s="19"/>
      <c r="AE289" s="39"/>
      <c r="AF289" s="41"/>
      <c r="AG289" s="36"/>
      <c r="AH289" s="1"/>
    </row>
    <row r="290" spans="1:34" x14ac:dyDescent="0.25">
      <c r="A290" s="1"/>
      <c r="B290" s="1"/>
      <c r="C290" s="5" t="str">
        <f t="shared" si="14"/>
        <v/>
      </c>
      <c r="D290" s="19"/>
      <c r="E290" s="22">
        <f>IF(D290="",0,IF(COUNTIF(БЮДЖЕТ!$P:$P,D290)=1,0,1))</f>
        <v>0</v>
      </c>
      <c r="F290" s="19" t="str">
        <f>IF($D290="","",IF(E290=1,"",INDEX(БЮДЖЕТ!$N:$N,SUMIFS(БЮДЖЕТ!$B:$B,БЮДЖЕТ!$P:$P,$D290))))</f>
        <v/>
      </c>
      <c r="G290" s="19" t="str">
        <f>IF($D290="","",IF(E290=1,"",INDEX(БЮДЖЕТ!$X:$X,SUMIFS(БЮДЖЕТ!$B:$B,БЮДЖЕТ!$P:$P,$D290))))</f>
        <v/>
      </c>
      <c r="H290" s="36"/>
      <c r="I290" s="19"/>
      <c r="J290" s="39"/>
      <c r="K290" s="39" t="str">
        <f>IF(J290="","",IF(J290&lt;БЮДЖЕТ!$F$6,БЮДЖЕТ!$F$6,IF(J290&gt;EOMONTH(БЮДЖЕТ!$F$6,0),EOMONTH(БЮДЖЕТ!$F$6,0),J290)))</f>
        <v/>
      </c>
      <c r="L290" s="30">
        <f>IF(OR($I290=операции!$F$8,$I290=операции!$F$10),SUMIFS(р_дни!$J:$J,р_дни!$F:$F,"&gt;="&amp;K290),IF(OR($I290=операции!$F$9,$I290=операции!$F$11),SUMIFS(р_дни!$J:$J,р_дни!$F:$F,"&gt;"&amp;K290),0))</f>
        <v>0</v>
      </c>
      <c r="M290" s="53">
        <f>IF(AND(G290=ФИО!$Q$8,OR(I290=операции!$F$8,I290=операции!$F$10),COUNTIFS(D$10:D289,D290,I$10:I289,операции!$F$8)+COUNTIFS(D$10:D289,D290,I$10:I289,операции!$F$10)&lt;&gt;COUNTIFS(D$10:D289,D290,I$10:I289,операции!$F$9)+COUNTIFS(D$10:D289,D290,I$10:I289,операции!$F$11)),1,IF(AND(G290=ФИО!$Q$8,OR(I290=операции!$F$9,I290=операции!$F$11),COUNTIFS(D$10:D289,D290,I$10:I289,операции!$F$8)+COUNTIFS(D$10:D289,D290,I$10:I289,операции!$F$10)&lt;&gt;COUNTIFS(D$10:D289,D290,I$10:I289,операции!$F$9)+COUNTIFS(D$10:D289,D290,I$10:I289,операции!$F$11)+1),1,IF(AND(G290&lt;&gt;ФИО!$Q$8,G290&lt;&gt;"",OR(I290=операции!$F$8,I290=операции!$F$10),COUNTIFS(D$10:D289,D290,I$10:I289,операции!$F$8)+COUNTIFS(D$10:D289,D290,I$10:I289,операции!$F$10)+1&lt;&gt;COUNTIFS(D$10:D289,D290,I$10:I289,операции!$F$9)+COUNTIFS(D$10:D289,D290,I$10:I289,операции!$F$11)),1,IF(AND(G290&lt;&gt;ФИО!$Q$8,G290&lt;&gt;"",OR(I290=операции!$F$9,I290=операции!$F$11),COUNTIFS(D$10:D289,D290,I$10:I289,операции!$F$8)+COUNTIFS(D$10:D289,D290,I$10:I289,операции!$F$10)&lt;&gt;COUNTIFS(D$10:D289,D290,I$10:I289,операции!$F$9)+COUNTIFS(D$10:D289,D290,I$10:I289,операции!$F$11)),1,0))))</f>
        <v>0</v>
      </c>
      <c r="N290" s="49"/>
      <c r="O290" s="48"/>
      <c r="P290" s="84">
        <f>SUMIFS(БЮДЖЕТ!$V:$V,БЮДЖЕТ!$P:$P,$D290)-IF($N290=операции!$H$11,$O290,0)</f>
        <v>0</v>
      </c>
      <c r="Q290" s="84">
        <f>IF(OR($I290=операции!$F$8,$I290=операции!$F$10),$L290*$P290,IF(OR($I290=операции!$F$9,$I290=операции!$F$11),-$L290*$P290,0))/1000</f>
        <v>0</v>
      </c>
      <c r="R290" s="49"/>
      <c r="S290" s="40"/>
      <c r="T290" s="48">
        <f t="shared" si="15"/>
        <v>0</v>
      </c>
      <c r="U290" s="36"/>
      <c r="V290" s="19"/>
      <c r="W290" s="39"/>
      <c r="X290" s="41"/>
      <c r="Y290" s="36"/>
      <c r="Z290" s="19"/>
      <c r="AA290" s="39"/>
      <c r="AB290" s="41"/>
      <c r="AC290" s="36"/>
      <c r="AD290" s="19"/>
      <c r="AE290" s="39"/>
      <c r="AF290" s="41"/>
      <c r="AG290" s="36"/>
      <c r="AH290" s="1"/>
    </row>
    <row r="291" spans="1:34" x14ac:dyDescent="0.25">
      <c r="A291" s="1"/>
      <c r="B291" s="1"/>
      <c r="C291" s="5" t="str">
        <f t="shared" si="14"/>
        <v/>
      </c>
      <c r="D291" s="19"/>
      <c r="E291" s="22">
        <f>IF(D291="",0,IF(COUNTIF(БЮДЖЕТ!$P:$P,D291)=1,0,1))</f>
        <v>0</v>
      </c>
      <c r="F291" s="19" t="str">
        <f>IF($D291="","",IF(E291=1,"",INDEX(БЮДЖЕТ!$N:$N,SUMIFS(БЮДЖЕТ!$B:$B,БЮДЖЕТ!$P:$P,$D291))))</f>
        <v/>
      </c>
      <c r="G291" s="19" t="str">
        <f>IF($D291="","",IF(E291=1,"",INDEX(БЮДЖЕТ!$X:$X,SUMIFS(БЮДЖЕТ!$B:$B,БЮДЖЕТ!$P:$P,$D291))))</f>
        <v/>
      </c>
      <c r="H291" s="36"/>
      <c r="I291" s="19"/>
      <c r="J291" s="39"/>
      <c r="K291" s="39" t="str">
        <f>IF(J291="","",IF(J291&lt;БЮДЖЕТ!$F$6,БЮДЖЕТ!$F$6,IF(J291&gt;EOMONTH(БЮДЖЕТ!$F$6,0),EOMONTH(БЮДЖЕТ!$F$6,0),J291)))</f>
        <v/>
      </c>
      <c r="L291" s="30">
        <f>IF(OR($I291=операции!$F$8,$I291=операции!$F$10),SUMIFS(р_дни!$J:$J,р_дни!$F:$F,"&gt;="&amp;K291),IF(OR($I291=операции!$F$9,$I291=операции!$F$11),SUMIFS(р_дни!$J:$J,р_дни!$F:$F,"&gt;"&amp;K291),0))</f>
        <v>0</v>
      </c>
      <c r="M291" s="53">
        <f>IF(AND(G291=ФИО!$Q$8,OR(I291=операции!$F$8,I291=операции!$F$10),COUNTIFS(D$10:D290,D291,I$10:I290,операции!$F$8)+COUNTIFS(D$10:D290,D291,I$10:I290,операции!$F$10)&lt;&gt;COUNTIFS(D$10:D290,D291,I$10:I290,операции!$F$9)+COUNTIFS(D$10:D290,D291,I$10:I290,операции!$F$11)),1,IF(AND(G291=ФИО!$Q$8,OR(I291=операции!$F$9,I291=операции!$F$11),COUNTIFS(D$10:D290,D291,I$10:I290,операции!$F$8)+COUNTIFS(D$10:D290,D291,I$10:I290,операции!$F$10)&lt;&gt;COUNTIFS(D$10:D290,D291,I$10:I290,операции!$F$9)+COUNTIFS(D$10:D290,D291,I$10:I290,операции!$F$11)+1),1,IF(AND(G291&lt;&gt;ФИО!$Q$8,G291&lt;&gt;"",OR(I291=операции!$F$8,I291=операции!$F$10),COUNTIFS(D$10:D290,D291,I$10:I290,операции!$F$8)+COUNTIFS(D$10:D290,D291,I$10:I290,операции!$F$10)+1&lt;&gt;COUNTIFS(D$10:D290,D291,I$10:I290,операции!$F$9)+COUNTIFS(D$10:D290,D291,I$10:I290,операции!$F$11)),1,IF(AND(G291&lt;&gt;ФИО!$Q$8,G291&lt;&gt;"",OR(I291=операции!$F$9,I291=операции!$F$11),COUNTIFS(D$10:D290,D291,I$10:I290,операции!$F$8)+COUNTIFS(D$10:D290,D291,I$10:I290,операции!$F$10)&lt;&gt;COUNTIFS(D$10:D290,D291,I$10:I290,операции!$F$9)+COUNTIFS(D$10:D290,D291,I$10:I290,операции!$F$11)),1,0))))</f>
        <v>0</v>
      </c>
      <c r="N291" s="49"/>
      <c r="O291" s="48"/>
      <c r="P291" s="84">
        <f>SUMIFS(БЮДЖЕТ!$V:$V,БЮДЖЕТ!$P:$P,$D291)-IF($N291=операции!$H$11,$O291,0)</f>
        <v>0</v>
      </c>
      <c r="Q291" s="84">
        <f>IF(OR($I291=операции!$F$8,$I291=операции!$F$10),$L291*$P291,IF(OR($I291=операции!$F$9,$I291=операции!$F$11),-$L291*$P291,0))/1000</f>
        <v>0</v>
      </c>
      <c r="R291" s="49"/>
      <c r="S291" s="40"/>
      <c r="T291" s="48">
        <f t="shared" si="15"/>
        <v>0</v>
      </c>
      <c r="U291" s="36"/>
      <c r="V291" s="19"/>
      <c r="W291" s="39"/>
      <c r="X291" s="41"/>
      <c r="Y291" s="36"/>
      <c r="Z291" s="19"/>
      <c r="AA291" s="39"/>
      <c r="AB291" s="41"/>
      <c r="AC291" s="36"/>
      <c r="AD291" s="19"/>
      <c r="AE291" s="39"/>
      <c r="AF291" s="41"/>
      <c r="AG291" s="36"/>
      <c r="AH291" s="1"/>
    </row>
    <row r="292" spans="1:34" x14ac:dyDescent="0.25">
      <c r="A292" s="1"/>
      <c r="B292" s="1"/>
      <c r="C292" s="5" t="str">
        <f t="shared" si="14"/>
        <v/>
      </c>
      <c r="D292" s="19"/>
      <c r="E292" s="22">
        <f>IF(D292="",0,IF(COUNTIF(БЮДЖЕТ!$P:$P,D292)=1,0,1))</f>
        <v>0</v>
      </c>
      <c r="F292" s="19" t="str">
        <f>IF($D292="","",IF(E292=1,"",INDEX(БЮДЖЕТ!$N:$N,SUMIFS(БЮДЖЕТ!$B:$B,БЮДЖЕТ!$P:$P,$D292))))</f>
        <v/>
      </c>
      <c r="G292" s="19" t="str">
        <f>IF($D292="","",IF(E292=1,"",INDEX(БЮДЖЕТ!$X:$X,SUMIFS(БЮДЖЕТ!$B:$B,БЮДЖЕТ!$P:$P,$D292))))</f>
        <v/>
      </c>
      <c r="H292" s="36"/>
      <c r="I292" s="19"/>
      <c r="J292" s="39"/>
      <c r="K292" s="39" t="str">
        <f>IF(J292="","",IF(J292&lt;БЮДЖЕТ!$F$6,БЮДЖЕТ!$F$6,IF(J292&gt;EOMONTH(БЮДЖЕТ!$F$6,0),EOMONTH(БЮДЖЕТ!$F$6,0),J292)))</f>
        <v/>
      </c>
      <c r="L292" s="30">
        <f>IF(OR($I292=операции!$F$8,$I292=операции!$F$10),SUMIFS(р_дни!$J:$J,р_дни!$F:$F,"&gt;="&amp;K292),IF(OR($I292=операции!$F$9,$I292=операции!$F$11),SUMIFS(р_дни!$J:$J,р_дни!$F:$F,"&gt;"&amp;K292),0))</f>
        <v>0</v>
      </c>
      <c r="M292" s="53">
        <f>IF(AND(G292=ФИО!$Q$8,OR(I292=операции!$F$8,I292=операции!$F$10),COUNTIFS(D$10:D291,D292,I$10:I291,операции!$F$8)+COUNTIFS(D$10:D291,D292,I$10:I291,операции!$F$10)&lt;&gt;COUNTIFS(D$10:D291,D292,I$10:I291,операции!$F$9)+COUNTIFS(D$10:D291,D292,I$10:I291,операции!$F$11)),1,IF(AND(G292=ФИО!$Q$8,OR(I292=операции!$F$9,I292=операции!$F$11),COUNTIFS(D$10:D291,D292,I$10:I291,операции!$F$8)+COUNTIFS(D$10:D291,D292,I$10:I291,операции!$F$10)&lt;&gt;COUNTIFS(D$10:D291,D292,I$10:I291,операции!$F$9)+COUNTIFS(D$10:D291,D292,I$10:I291,операции!$F$11)+1),1,IF(AND(G292&lt;&gt;ФИО!$Q$8,G292&lt;&gt;"",OR(I292=операции!$F$8,I292=операции!$F$10),COUNTIFS(D$10:D291,D292,I$10:I291,операции!$F$8)+COUNTIFS(D$10:D291,D292,I$10:I291,операции!$F$10)+1&lt;&gt;COUNTIFS(D$10:D291,D292,I$10:I291,операции!$F$9)+COUNTIFS(D$10:D291,D292,I$10:I291,операции!$F$11)),1,IF(AND(G292&lt;&gt;ФИО!$Q$8,G292&lt;&gt;"",OR(I292=операции!$F$9,I292=операции!$F$11),COUNTIFS(D$10:D291,D292,I$10:I291,операции!$F$8)+COUNTIFS(D$10:D291,D292,I$10:I291,операции!$F$10)&lt;&gt;COUNTIFS(D$10:D291,D292,I$10:I291,операции!$F$9)+COUNTIFS(D$10:D291,D292,I$10:I291,операции!$F$11)),1,0))))</f>
        <v>0</v>
      </c>
      <c r="N292" s="49"/>
      <c r="O292" s="48"/>
      <c r="P292" s="84">
        <f>SUMIFS(БЮДЖЕТ!$V:$V,БЮДЖЕТ!$P:$P,$D292)-IF($N292=операции!$H$11,$O292,0)</f>
        <v>0</v>
      </c>
      <c r="Q292" s="84">
        <f>IF(OR($I292=операции!$F$8,$I292=операции!$F$10),$L292*$P292,IF(OR($I292=операции!$F$9,$I292=операции!$F$11),-$L292*$P292,0))/1000</f>
        <v>0</v>
      </c>
      <c r="R292" s="49"/>
      <c r="S292" s="40"/>
      <c r="T292" s="48">
        <f t="shared" si="15"/>
        <v>0</v>
      </c>
      <c r="U292" s="36"/>
      <c r="V292" s="19"/>
      <c r="W292" s="39"/>
      <c r="X292" s="41"/>
      <c r="Y292" s="36"/>
      <c r="Z292" s="19"/>
      <c r="AA292" s="39"/>
      <c r="AB292" s="41"/>
      <c r="AC292" s="36"/>
      <c r="AD292" s="19"/>
      <c r="AE292" s="39"/>
      <c r="AF292" s="41"/>
      <c r="AG292" s="36"/>
      <c r="AH292" s="1"/>
    </row>
    <row r="293" spans="1:34" x14ac:dyDescent="0.25">
      <c r="A293" s="1"/>
      <c r="B293" s="1"/>
      <c r="C293" s="5" t="str">
        <f t="shared" si="14"/>
        <v/>
      </c>
      <c r="D293" s="19"/>
      <c r="E293" s="22">
        <f>IF(D293="",0,IF(COUNTIF(БЮДЖЕТ!$P:$P,D293)=1,0,1))</f>
        <v>0</v>
      </c>
      <c r="F293" s="19" t="str">
        <f>IF($D293="","",IF(E293=1,"",INDEX(БЮДЖЕТ!$N:$N,SUMIFS(БЮДЖЕТ!$B:$B,БЮДЖЕТ!$P:$P,$D293))))</f>
        <v/>
      </c>
      <c r="G293" s="19" t="str">
        <f>IF($D293="","",IF(E293=1,"",INDEX(БЮДЖЕТ!$X:$X,SUMIFS(БЮДЖЕТ!$B:$B,БЮДЖЕТ!$P:$P,$D293))))</f>
        <v/>
      </c>
      <c r="H293" s="36"/>
      <c r="I293" s="19"/>
      <c r="J293" s="39"/>
      <c r="K293" s="39" t="str">
        <f>IF(J293="","",IF(J293&lt;БЮДЖЕТ!$F$6,БЮДЖЕТ!$F$6,IF(J293&gt;EOMONTH(БЮДЖЕТ!$F$6,0),EOMONTH(БЮДЖЕТ!$F$6,0),J293)))</f>
        <v/>
      </c>
      <c r="L293" s="30">
        <f>IF(OR($I293=операции!$F$8,$I293=операции!$F$10),SUMIFS(р_дни!$J:$J,р_дни!$F:$F,"&gt;="&amp;K293),IF(OR($I293=операции!$F$9,$I293=операции!$F$11),SUMIFS(р_дни!$J:$J,р_дни!$F:$F,"&gt;"&amp;K293),0))</f>
        <v>0</v>
      </c>
      <c r="M293" s="53">
        <f>IF(AND(G293=ФИО!$Q$8,OR(I293=операции!$F$8,I293=операции!$F$10),COUNTIFS(D$10:D292,D293,I$10:I292,операции!$F$8)+COUNTIFS(D$10:D292,D293,I$10:I292,операции!$F$10)&lt;&gt;COUNTIFS(D$10:D292,D293,I$10:I292,операции!$F$9)+COUNTIFS(D$10:D292,D293,I$10:I292,операции!$F$11)),1,IF(AND(G293=ФИО!$Q$8,OR(I293=операции!$F$9,I293=операции!$F$11),COUNTIFS(D$10:D292,D293,I$10:I292,операции!$F$8)+COUNTIFS(D$10:D292,D293,I$10:I292,операции!$F$10)&lt;&gt;COUNTIFS(D$10:D292,D293,I$10:I292,операции!$F$9)+COUNTIFS(D$10:D292,D293,I$10:I292,операции!$F$11)+1),1,IF(AND(G293&lt;&gt;ФИО!$Q$8,G293&lt;&gt;"",OR(I293=операции!$F$8,I293=операции!$F$10),COUNTIFS(D$10:D292,D293,I$10:I292,операции!$F$8)+COUNTIFS(D$10:D292,D293,I$10:I292,операции!$F$10)+1&lt;&gt;COUNTIFS(D$10:D292,D293,I$10:I292,операции!$F$9)+COUNTIFS(D$10:D292,D293,I$10:I292,операции!$F$11)),1,IF(AND(G293&lt;&gt;ФИО!$Q$8,G293&lt;&gt;"",OR(I293=операции!$F$9,I293=операции!$F$11),COUNTIFS(D$10:D292,D293,I$10:I292,операции!$F$8)+COUNTIFS(D$10:D292,D293,I$10:I292,операции!$F$10)&lt;&gt;COUNTIFS(D$10:D292,D293,I$10:I292,операции!$F$9)+COUNTIFS(D$10:D292,D293,I$10:I292,операции!$F$11)),1,0))))</f>
        <v>0</v>
      </c>
      <c r="N293" s="49"/>
      <c r="O293" s="48"/>
      <c r="P293" s="84">
        <f>SUMIFS(БЮДЖЕТ!$V:$V,БЮДЖЕТ!$P:$P,$D293)-IF($N293=операции!$H$11,$O293,0)</f>
        <v>0</v>
      </c>
      <c r="Q293" s="84">
        <f>IF(OR($I293=операции!$F$8,$I293=операции!$F$10),$L293*$P293,IF(OR($I293=операции!$F$9,$I293=операции!$F$11),-$L293*$P293,0))/1000</f>
        <v>0</v>
      </c>
      <c r="R293" s="49"/>
      <c r="S293" s="40"/>
      <c r="T293" s="48">
        <f t="shared" si="15"/>
        <v>0</v>
      </c>
      <c r="U293" s="36"/>
      <c r="V293" s="19"/>
      <c r="W293" s="39"/>
      <c r="X293" s="41"/>
      <c r="Y293" s="36"/>
      <c r="Z293" s="19"/>
      <c r="AA293" s="39"/>
      <c r="AB293" s="41"/>
      <c r="AC293" s="36"/>
      <c r="AD293" s="19"/>
      <c r="AE293" s="39"/>
      <c r="AF293" s="41"/>
      <c r="AG293" s="36"/>
      <c r="AH293" s="1"/>
    </row>
    <row r="294" spans="1:34" x14ac:dyDescent="0.25">
      <c r="A294" s="1"/>
      <c r="B294" s="1"/>
      <c r="C294" s="5" t="str">
        <f t="shared" si="14"/>
        <v/>
      </c>
      <c r="D294" s="19"/>
      <c r="E294" s="22">
        <f>IF(D294="",0,IF(COUNTIF(БЮДЖЕТ!$P:$P,D294)=1,0,1))</f>
        <v>0</v>
      </c>
      <c r="F294" s="19" t="str">
        <f>IF($D294="","",IF(E294=1,"",INDEX(БЮДЖЕТ!$N:$N,SUMIFS(БЮДЖЕТ!$B:$B,БЮДЖЕТ!$P:$P,$D294))))</f>
        <v/>
      </c>
      <c r="G294" s="19" t="str">
        <f>IF($D294="","",IF(E294=1,"",INDEX(БЮДЖЕТ!$X:$X,SUMIFS(БЮДЖЕТ!$B:$B,БЮДЖЕТ!$P:$P,$D294))))</f>
        <v/>
      </c>
      <c r="H294" s="36"/>
      <c r="I294" s="19"/>
      <c r="J294" s="39"/>
      <c r="K294" s="39" t="str">
        <f>IF(J294="","",IF(J294&lt;БЮДЖЕТ!$F$6,БЮДЖЕТ!$F$6,IF(J294&gt;EOMONTH(БЮДЖЕТ!$F$6,0),EOMONTH(БЮДЖЕТ!$F$6,0),J294)))</f>
        <v/>
      </c>
      <c r="L294" s="30">
        <f>IF(OR($I294=операции!$F$8,$I294=операции!$F$10),SUMIFS(р_дни!$J:$J,р_дни!$F:$F,"&gt;="&amp;K294),IF(OR($I294=операции!$F$9,$I294=операции!$F$11),SUMIFS(р_дни!$J:$J,р_дни!$F:$F,"&gt;"&amp;K294),0))</f>
        <v>0</v>
      </c>
      <c r="M294" s="53">
        <f>IF(AND(G294=ФИО!$Q$8,OR(I294=операции!$F$8,I294=операции!$F$10),COUNTIFS(D$10:D293,D294,I$10:I293,операции!$F$8)+COUNTIFS(D$10:D293,D294,I$10:I293,операции!$F$10)&lt;&gt;COUNTIFS(D$10:D293,D294,I$10:I293,операции!$F$9)+COUNTIFS(D$10:D293,D294,I$10:I293,операции!$F$11)),1,IF(AND(G294=ФИО!$Q$8,OR(I294=операции!$F$9,I294=операции!$F$11),COUNTIFS(D$10:D293,D294,I$10:I293,операции!$F$8)+COUNTIFS(D$10:D293,D294,I$10:I293,операции!$F$10)&lt;&gt;COUNTIFS(D$10:D293,D294,I$10:I293,операции!$F$9)+COUNTIFS(D$10:D293,D294,I$10:I293,операции!$F$11)+1),1,IF(AND(G294&lt;&gt;ФИО!$Q$8,G294&lt;&gt;"",OR(I294=операции!$F$8,I294=операции!$F$10),COUNTIFS(D$10:D293,D294,I$10:I293,операции!$F$8)+COUNTIFS(D$10:D293,D294,I$10:I293,операции!$F$10)+1&lt;&gt;COUNTIFS(D$10:D293,D294,I$10:I293,операции!$F$9)+COUNTIFS(D$10:D293,D294,I$10:I293,операции!$F$11)),1,IF(AND(G294&lt;&gt;ФИО!$Q$8,G294&lt;&gt;"",OR(I294=операции!$F$9,I294=операции!$F$11),COUNTIFS(D$10:D293,D294,I$10:I293,операции!$F$8)+COUNTIFS(D$10:D293,D294,I$10:I293,операции!$F$10)&lt;&gt;COUNTIFS(D$10:D293,D294,I$10:I293,операции!$F$9)+COUNTIFS(D$10:D293,D294,I$10:I293,операции!$F$11)),1,0))))</f>
        <v>0</v>
      </c>
      <c r="N294" s="49"/>
      <c r="O294" s="48"/>
      <c r="P294" s="84">
        <f>SUMIFS(БЮДЖЕТ!$V:$V,БЮДЖЕТ!$P:$P,$D294)-IF($N294=операции!$H$11,$O294,0)</f>
        <v>0</v>
      </c>
      <c r="Q294" s="84">
        <f>IF(OR($I294=операции!$F$8,$I294=операции!$F$10),$L294*$P294,IF(OR($I294=операции!$F$9,$I294=операции!$F$11),-$L294*$P294,0))/1000</f>
        <v>0</v>
      </c>
      <c r="R294" s="49"/>
      <c r="S294" s="40"/>
      <c r="T294" s="48">
        <f t="shared" si="15"/>
        <v>0</v>
      </c>
      <c r="U294" s="36"/>
      <c r="V294" s="19"/>
      <c r="W294" s="39"/>
      <c r="X294" s="41"/>
      <c r="Y294" s="36"/>
      <c r="Z294" s="19"/>
      <c r="AA294" s="39"/>
      <c r="AB294" s="41"/>
      <c r="AC294" s="36"/>
      <c r="AD294" s="19"/>
      <c r="AE294" s="39"/>
      <c r="AF294" s="41"/>
      <c r="AG294" s="36"/>
      <c r="AH294" s="1"/>
    </row>
    <row r="295" spans="1:34" x14ac:dyDescent="0.25">
      <c r="A295" s="1"/>
      <c r="B295" s="1"/>
      <c r="C295" s="5" t="str">
        <f t="shared" si="14"/>
        <v/>
      </c>
      <c r="D295" s="19"/>
      <c r="E295" s="22">
        <f>IF(D295="",0,IF(COUNTIF(БЮДЖЕТ!$P:$P,D295)=1,0,1))</f>
        <v>0</v>
      </c>
      <c r="F295" s="19" t="str">
        <f>IF($D295="","",IF(E295=1,"",INDEX(БЮДЖЕТ!$N:$N,SUMIFS(БЮДЖЕТ!$B:$B,БЮДЖЕТ!$P:$P,$D295))))</f>
        <v/>
      </c>
      <c r="G295" s="19" t="str">
        <f>IF($D295="","",IF(E295=1,"",INDEX(БЮДЖЕТ!$X:$X,SUMIFS(БЮДЖЕТ!$B:$B,БЮДЖЕТ!$P:$P,$D295))))</f>
        <v/>
      </c>
      <c r="H295" s="36"/>
      <c r="I295" s="19"/>
      <c r="J295" s="39"/>
      <c r="K295" s="39" t="str">
        <f>IF(J295="","",IF(J295&lt;БЮДЖЕТ!$F$6,БЮДЖЕТ!$F$6,IF(J295&gt;EOMONTH(БЮДЖЕТ!$F$6,0),EOMONTH(БЮДЖЕТ!$F$6,0),J295)))</f>
        <v/>
      </c>
      <c r="L295" s="30">
        <f>IF(OR($I295=операции!$F$8,$I295=операции!$F$10),SUMIFS(р_дни!$J:$J,р_дни!$F:$F,"&gt;="&amp;K295),IF(OR($I295=операции!$F$9,$I295=операции!$F$11),SUMIFS(р_дни!$J:$J,р_дни!$F:$F,"&gt;"&amp;K295),0))</f>
        <v>0</v>
      </c>
      <c r="M295" s="53">
        <f>IF(AND(G295=ФИО!$Q$8,OR(I295=операции!$F$8,I295=операции!$F$10),COUNTIFS(D$10:D294,D295,I$10:I294,операции!$F$8)+COUNTIFS(D$10:D294,D295,I$10:I294,операции!$F$10)&lt;&gt;COUNTIFS(D$10:D294,D295,I$10:I294,операции!$F$9)+COUNTIFS(D$10:D294,D295,I$10:I294,операции!$F$11)),1,IF(AND(G295=ФИО!$Q$8,OR(I295=операции!$F$9,I295=операции!$F$11),COUNTIFS(D$10:D294,D295,I$10:I294,операции!$F$8)+COUNTIFS(D$10:D294,D295,I$10:I294,операции!$F$10)&lt;&gt;COUNTIFS(D$10:D294,D295,I$10:I294,операции!$F$9)+COUNTIFS(D$10:D294,D295,I$10:I294,операции!$F$11)+1),1,IF(AND(G295&lt;&gt;ФИО!$Q$8,G295&lt;&gt;"",OR(I295=операции!$F$8,I295=операции!$F$10),COUNTIFS(D$10:D294,D295,I$10:I294,операции!$F$8)+COUNTIFS(D$10:D294,D295,I$10:I294,операции!$F$10)+1&lt;&gt;COUNTIFS(D$10:D294,D295,I$10:I294,операции!$F$9)+COUNTIFS(D$10:D294,D295,I$10:I294,операции!$F$11)),1,IF(AND(G295&lt;&gt;ФИО!$Q$8,G295&lt;&gt;"",OR(I295=операции!$F$9,I295=операции!$F$11),COUNTIFS(D$10:D294,D295,I$10:I294,операции!$F$8)+COUNTIFS(D$10:D294,D295,I$10:I294,операции!$F$10)&lt;&gt;COUNTIFS(D$10:D294,D295,I$10:I294,операции!$F$9)+COUNTIFS(D$10:D294,D295,I$10:I294,операции!$F$11)),1,0))))</f>
        <v>0</v>
      </c>
      <c r="N295" s="49"/>
      <c r="O295" s="48"/>
      <c r="P295" s="84">
        <f>SUMIFS(БЮДЖЕТ!$V:$V,БЮДЖЕТ!$P:$P,$D295)-IF($N295=операции!$H$11,$O295,0)</f>
        <v>0</v>
      </c>
      <c r="Q295" s="84">
        <f>IF(OR($I295=операции!$F$8,$I295=операции!$F$10),$L295*$P295,IF(OR($I295=операции!$F$9,$I295=операции!$F$11),-$L295*$P295,0))/1000</f>
        <v>0</v>
      </c>
      <c r="R295" s="49"/>
      <c r="S295" s="40"/>
      <c r="T295" s="48">
        <f t="shared" si="11"/>
        <v>0</v>
      </c>
      <c r="U295" s="36"/>
      <c r="V295" s="19"/>
      <c r="W295" s="39"/>
      <c r="X295" s="41"/>
      <c r="Y295" s="36"/>
      <c r="Z295" s="19"/>
      <c r="AA295" s="39"/>
      <c r="AB295" s="41"/>
      <c r="AC295" s="36"/>
      <c r="AD295" s="19"/>
      <c r="AE295" s="39"/>
      <c r="AF295" s="41"/>
      <c r="AG295" s="36"/>
      <c r="AH295" s="1"/>
    </row>
    <row r="296" spans="1:34" x14ac:dyDescent="0.25">
      <c r="A296" s="1"/>
      <c r="B296" s="1"/>
      <c r="C296" s="5" t="str">
        <f t="shared" si="14"/>
        <v/>
      </c>
      <c r="D296" s="19"/>
      <c r="E296" s="22">
        <f>IF(D296="",0,IF(COUNTIF(БЮДЖЕТ!$P:$P,D296)=1,0,1))</f>
        <v>0</v>
      </c>
      <c r="F296" s="19" t="str">
        <f>IF($D296="","",IF(E296=1,"",INDEX(БЮДЖЕТ!$N:$N,SUMIFS(БЮДЖЕТ!$B:$B,БЮДЖЕТ!$P:$P,$D296))))</f>
        <v/>
      </c>
      <c r="G296" s="19" t="str">
        <f>IF($D296="","",IF(E296=1,"",INDEX(БЮДЖЕТ!$X:$X,SUMIFS(БЮДЖЕТ!$B:$B,БЮДЖЕТ!$P:$P,$D296))))</f>
        <v/>
      </c>
      <c r="H296" s="36"/>
      <c r="I296" s="19"/>
      <c r="J296" s="39"/>
      <c r="K296" s="39" t="str">
        <f>IF(J296="","",IF(J296&lt;БЮДЖЕТ!$F$6,БЮДЖЕТ!$F$6,IF(J296&gt;EOMONTH(БЮДЖЕТ!$F$6,0),EOMONTH(БЮДЖЕТ!$F$6,0),J296)))</f>
        <v/>
      </c>
      <c r="L296" s="30">
        <f>IF(OR($I296=операции!$F$8,$I296=операции!$F$10),SUMIFS(р_дни!$J:$J,р_дни!$F:$F,"&gt;="&amp;K296),IF(OR($I296=операции!$F$9,$I296=операции!$F$11),SUMIFS(р_дни!$J:$J,р_дни!$F:$F,"&gt;"&amp;K296),0))</f>
        <v>0</v>
      </c>
      <c r="M296" s="53">
        <f>IF(AND(G296=ФИО!$Q$8,OR(I296=операции!$F$8,I296=операции!$F$10),COUNTIFS(D$10:D295,D296,I$10:I295,операции!$F$8)+COUNTIFS(D$10:D295,D296,I$10:I295,операции!$F$10)&lt;&gt;COUNTIFS(D$10:D295,D296,I$10:I295,операции!$F$9)+COUNTIFS(D$10:D295,D296,I$10:I295,операции!$F$11)),1,IF(AND(G296=ФИО!$Q$8,OR(I296=операции!$F$9,I296=операции!$F$11),COUNTIFS(D$10:D295,D296,I$10:I295,операции!$F$8)+COUNTIFS(D$10:D295,D296,I$10:I295,операции!$F$10)&lt;&gt;COUNTIFS(D$10:D295,D296,I$10:I295,операции!$F$9)+COUNTIFS(D$10:D295,D296,I$10:I295,операции!$F$11)+1),1,IF(AND(G296&lt;&gt;ФИО!$Q$8,G296&lt;&gt;"",OR(I296=операции!$F$8,I296=операции!$F$10),COUNTIFS(D$10:D295,D296,I$10:I295,операции!$F$8)+COUNTIFS(D$10:D295,D296,I$10:I295,операции!$F$10)+1&lt;&gt;COUNTIFS(D$10:D295,D296,I$10:I295,операции!$F$9)+COUNTIFS(D$10:D295,D296,I$10:I295,операции!$F$11)),1,IF(AND(G296&lt;&gt;ФИО!$Q$8,G296&lt;&gt;"",OR(I296=операции!$F$9,I296=операции!$F$11),COUNTIFS(D$10:D295,D296,I$10:I295,операции!$F$8)+COUNTIFS(D$10:D295,D296,I$10:I295,операции!$F$10)&lt;&gt;COUNTIFS(D$10:D295,D296,I$10:I295,операции!$F$9)+COUNTIFS(D$10:D295,D296,I$10:I295,операции!$F$11)),1,0))))</f>
        <v>0</v>
      </c>
      <c r="N296" s="49"/>
      <c r="O296" s="48"/>
      <c r="P296" s="84">
        <f>SUMIFS(БЮДЖЕТ!$V:$V,БЮДЖЕТ!$P:$P,$D296)-IF($N296=операции!$H$11,$O296,0)</f>
        <v>0</v>
      </c>
      <c r="Q296" s="84">
        <f>IF(OR($I296=операции!$F$8,$I296=операции!$F$10),$L296*$P296,IF(OR($I296=операции!$F$9,$I296=операции!$F$11),-$L296*$P296,0))/1000</f>
        <v>0</v>
      </c>
      <c r="R296" s="49"/>
      <c r="S296" s="40"/>
      <c r="T296" s="48">
        <f t="shared" ref="T296:T351" si="16">S296*P296</f>
        <v>0</v>
      </c>
      <c r="U296" s="36"/>
      <c r="V296" s="19"/>
      <c r="W296" s="39"/>
      <c r="X296" s="41"/>
      <c r="Y296" s="36"/>
      <c r="Z296" s="19"/>
      <c r="AA296" s="39"/>
      <c r="AB296" s="41"/>
      <c r="AC296" s="36"/>
      <c r="AD296" s="19"/>
      <c r="AE296" s="39"/>
      <c r="AF296" s="41"/>
      <c r="AG296" s="36"/>
      <c r="AH296" s="1"/>
    </row>
    <row r="297" spans="1:34" x14ac:dyDescent="0.25">
      <c r="A297" s="1"/>
      <c r="B297" s="1"/>
      <c r="C297" s="5" t="str">
        <f t="shared" si="14"/>
        <v/>
      </c>
      <c r="D297" s="19"/>
      <c r="E297" s="22">
        <f>IF(D297="",0,IF(COUNTIF(БЮДЖЕТ!$P:$P,D297)=1,0,1))</f>
        <v>0</v>
      </c>
      <c r="F297" s="19" t="str">
        <f>IF($D297="","",IF(E297=1,"",INDEX(БЮДЖЕТ!$N:$N,SUMIFS(БЮДЖЕТ!$B:$B,БЮДЖЕТ!$P:$P,$D297))))</f>
        <v/>
      </c>
      <c r="G297" s="19" t="str">
        <f>IF($D297="","",IF(E297=1,"",INDEX(БЮДЖЕТ!$X:$X,SUMIFS(БЮДЖЕТ!$B:$B,БЮДЖЕТ!$P:$P,$D297))))</f>
        <v/>
      </c>
      <c r="H297" s="36"/>
      <c r="I297" s="19"/>
      <c r="J297" s="39"/>
      <c r="K297" s="39" t="str">
        <f>IF(J297="","",IF(J297&lt;БЮДЖЕТ!$F$6,БЮДЖЕТ!$F$6,IF(J297&gt;EOMONTH(БЮДЖЕТ!$F$6,0),EOMONTH(БЮДЖЕТ!$F$6,0),J297)))</f>
        <v/>
      </c>
      <c r="L297" s="30">
        <f>IF(OR($I297=операции!$F$8,$I297=операции!$F$10),SUMIFS(р_дни!$J:$J,р_дни!$F:$F,"&gt;="&amp;K297),IF(OR($I297=операции!$F$9,$I297=операции!$F$11),SUMIFS(р_дни!$J:$J,р_дни!$F:$F,"&gt;"&amp;K297),0))</f>
        <v>0</v>
      </c>
      <c r="M297" s="53">
        <f>IF(AND(G297=ФИО!$Q$8,OR(I297=операции!$F$8,I297=операции!$F$10),COUNTIFS(D$10:D296,D297,I$10:I296,операции!$F$8)+COUNTIFS(D$10:D296,D297,I$10:I296,операции!$F$10)&lt;&gt;COUNTIFS(D$10:D296,D297,I$10:I296,операции!$F$9)+COUNTIFS(D$10:D296,D297,I$10:I296,операции!$F$11)),1,IF(AND(G297=ФИО!$Q$8,OR(I297=операции!$F$9,I297=операции!$F$11),COUNTIFS(D$10:D296,D297,I$10:I296,операции!$F$8)+COUNTIFS(D$10:D296,D297,I$10:I296,операции!$F$10)&lt;&gt;COUNTIFS(D$10:D296,D297,I$10:I296,операции!$F$9)+COUNTIFS(D$10:D296,D297,I$10:I296,операции!$F$11)+1),1,IF(AND(G297&lt;&gt;ФИО!$Q$8,G297&lt;&gt;"",OR(I297=операции!$F$8,I297=операции!$F$10),COUNTIFS(D$10:D296,D297,I$10:I296,операции!$F$8)+COUNTIFS(D$10:D296,D297,I$10:I296,операции!$F$10)+1&lt;&gt;COUNTIFS(D$10:D296,D297,I$10:I296,операции!$F$9)+COUNTIFS(D$10:D296,D297,I$10:I296,операции!$F$11)),1,IF(AND(G297&lt;&gt;ФИО!$Q$8,G297&lt;&gt;"",OR(I297=операции!$F$9,I297=операции!$F$11),COUNTIFS(D$10:D296,D297,I$10:I296,операции!$F$8)+COUNTIFS(D$10:D296,D297,I$10:I296,операции!$F$10)&lt;&gt;COUNTIFS(D$10:D296,D297,I$10:I296,операции!$F$9)+COUNTIFS(D$10:D296,D297,I$10:I296,операции!$F$11)),1,0))))</f>
        <v>0</v>
      </c>
      <c r="N297" s="49"/>
      <c r="O297" s="48"/>
      <c r="P297" s="84">
        <f>SUMIFS(БЮДЖЕТ!$V:$V,БЮДЖЕТ!$P:$P,$D297)-IF($N297=операции!$H$11,$O297,0)</f>
        <v>0</v>
      </c>
      <c r="Q297" s="84">
        <f>IF(OR($I297=операции!$F$8,$I297=операции!$F$10),$L297*$P297,IF(OR($I297=операции!$F$9,$I297=операции!$F$11),-$L297*$P297,0))/1000</f>
        <v>0</v>
      </c>
      <c r="R297" s="49"/>
      <c r="S297" s="40"/>
      <c r="T297" s="48">
        <f t="shared" si="16"/>
        <v>0</v>
      </c>
      <c r="U297" s="36"/>
      <c r="V297" s="19"/>
      <c r="W297" s="39"/>
      <c r="X297" s="41"/>
      <c r="Y297" s="36"/>
      <c r="Z297" s="19"/>
      <c r="AA297" s="39"/>
      <c r="AB297" s="41"/>
      <c r="AC297" s="36"/>
      <c r="AD297" s="19"/>
      <c r="AE297" s="39"/>
      <c r="AF297" s="41"/>
      <c r="AG297" s="36"/>
      <c r="AH297" s="1"/>
    </row>
    <row r="298" spans="1:34" x14ac:dyDescent="0.25">
      <c r="A298" s="1"/>
      <c r="B298" s="1"/>
      <c r="C298" s="5" t="str">
        <f t="shared" si="14"/>
        <v/>
      </c>
      <c r="D298" s="19"/>
      <c r="E298" s="22">
        <f>IF(D298="",0,IF(COUNTIF(БЮДЖЕТ!$P:$P,D298)=1,0,1))</f>
        <v>0</v>
      </c>
      <c r="F298" s="19" t="str">
        <f>IF($D298="","",IF(E298=1,"",INDEX(БЮДЖЕТ!$N:$N,SUMIFS(БЮДЖЕТ!$B:$B,БЮДЖЕТ!$P:$P,$D298))))</f>
        <v/>
      </c>
      <c r="G298" s="19" t="str">
        <f>IF($D298="","",IF(E298=1,"",INDEX(БЮДЖЕТ!$X:$X,SUMIFS(БЮДЖЕТ!$B:$B,БЮДЖЕТ!$P:$P,$D298))))</f>
        <v/>
      </c>
      <c r="H298" s="36"/>
      <c r="I298" s="19"/>
      <c r="J298" s="39"/>
      <c r="K298" s="39" t="str">
        <f>IF(J298="","",IF(J298&lt;БЮДЖЕТ!$F$6,БЮДЖЕТ!$F$6,IF(J298&gt;EOMONTH(БЮДЖЕТ!$F$6,0),EOMONTH(БЮДЖЕТ!$F$6,0),J298)))</f>
        <v/>
      </c>
      <c r="L298" s="30">
        <f>IF(OR($I298=операции!$F$8,$I298=операции!$F$10),SUMIFS(р_дни!$J:$J,р_дни!$F:$F,"&gt;="&amp;K298),IF(OR($I298=операции!$F$9,$I298=операции!$F$11),SUMIFS(р_дни!$J:$J,р_дни!$F:$F,"&gt;"&amp;K298),0))</f>
        <v>0</v>
      </c>
      <c r="M298" s="53">
        <f>IF(AND(G298=ФИО!$Q$8,OR(I298=операции!$F$8,I298=операции!$F$10),COUNTIFS(D$10:D297,D298,I$10:I297,операции!$F$8)+COUNTIFS(D$10:D297,D298,I$10:I297,операции!$F$10)&lt;&gt;COUNTIFS(D$10:D297,D298,I$10:I297,операции!$F$9)+COUNTIFS(D$10:D297,D298,I$10:I297,операции!$F$11)),1,IF(AND(G298=ФИО!$Q$8,OR(I298=операции!$F$9,I298=операции!$F$11),COUNTIFS(D$10:D297,D298,I$10:I297,операции!$F$8)+COUNTIFS(D$10:D297,D298,I$10:I297,операции!$F$10)&lt;&gt;COUNTIFS(D$10:D297,D298,I$10:I297,операции!$F$9)+COUNTIFS(D$10:D297,D298,I$10:I297,операции!$F$11)+1),1,IF(AND(G298&lt;&gt;ФИО!$Q$8,G298&lt;&gt;"",OR(I298=операции!$F$8,I298=операции!$F$10),COUNTIFS(D$10:D297,D298,I$10:I297,операции!$F$8)+COUNTIFS(D$10:D297,D298,I$10:I297,операции!$F$10)+1&lt;&gt;COUNTIFS(D$10:D297,D298,I$10:I297,операции!$F$9)+COUNTIFS(D$10:D297,D298,I$10:I297,операции!$F$11)),1,IF(AND(G298&lt;&gt;ФИО!$Q$8,G298&lt;&gt;"",OR(I298=операции!$F$9,I298=операции!$F$11),COUNTIFS(D$10:D297,D298,I$10:I297,операции!$F$8)+COUNTIFS(D$10:D297,D298,I$10:I297,операции!$F$10)&lt;&gt;COUNTIFS(D$10:D297,D298,I$10:I297,операции!$F$9)+COUNTIFS(D$10:D297,D298,I$10:I297,операции!$F$11)),1,0))))</f>
        <v>0</v>
      </c>
      <c r="N298" s="49"/>
      <c r="O298" s="48"/>
      <c r="P298" s="84">
        <f>SUMIFS(БЮДЖЕТ!$V:$V,БЮДЖЕТ!$P:$P,$D298)-IF($N298=операции!$H$11,$O298,0)</f>
        <v>0</v>
      </c>
      <c r="Q298" s="84">
        <f>IF(OR($I298=операции!$F$8,$I298=операции!$F$10),$L298*$P298,IF(OR($I298=операции!$F$9,$I298=операции!$F$11),-$L298*$P298,0))/1000</f>
        <v>0</v>
      </c>
      <c r="R298" s="49"/>
      <c r="S298" s="40"/>
      <c r="T298" s="48">
        <f t="shared" si="16"/>
        <v>0</v>
      </c>
      <c r="U298" s="36"/>
      <c r="V298" s="19"/>
      <c r="W298" s="39"/>
      <c r="X298" s="41"/>
      <c r="Y298" s="36"/>
      <c r="Z298" s="19"/>
      <c r="AA298" s="39"/>
      <c r="AB298" s="41"/>
      <c r="AC298" s="36"/>
      <c r="AD298" s="19"/>
      <c r="AE298" s="39"/>
      <c r="AF298" s="41"/>
      <c r="AG298" s="36"/>
      <c r="AH298" s="1"/>
    </row>
    <row r="299" spans="1:34" x14ac:dyDescent="0.25">
      <c r="A299" s="1"/>
      <c r="B299" s="1"/>
      <c r="C299" s="5" t="str">
        <f t="shared" si="14"/>
        <v/>
      </c>
      <c r="D299" s="19"/>
      <c r="E299" s="22">
        <f>IF(D299="",0,IF(COUNTIF(БЮДЖЕТ!$P:$P,D299)=1,0,1))</f>
        <v>0</v>
      </c>
      <c r="F299" s="19" t="str">
        <f>IF($D299="","",IF(E299=1,"",INDEX(БЮДЖЕТ!$N:$N,SUMIFS(БЮДЖЕТ!$B:$B,БЮДЖЕТ!$P:$P,$D299))))</f>
        <v/>
      </c>
      <c r="G299" s="19" t="str">
        <f>IF($D299="","",IF(E299=1,"",INDEX(БЮДЖЕТ!$X:$X,SUMIFS(БЮДЖЕТ!$B:$B,БЮДЖЕТ!$P:$P,$D299))))</f>
        <v/>
      </c>
      <c r="H299" s="36"/>
      <c r="I299" s="19"/>
      <c r="J299" s="39"/>
      <c r="K299" s="39" t="str">
        <f>IF(J299="","",IF(J299&lt;БЮДЖЕТ!$F$6,БЮДЖЕТ!$F$6,IF(J299&gt;EOMONTH(БЮДЖЕТ!$F$6,0),EOMONTH(БЮДЖЕТ!$F$6,0),J299)))</f>
        <v/>
      </c>
      <c r="L299" s="30">
        <f>IF(OR($I299=операции!$F$8,$I299=операции!$F$10),SUMIFS(р_дни!$J:$J,р_дни!$F:$F,"&gt;="&amp;K299),IF(OR($I299=операции!$F$9,$I299=операции!$F$11),SUMIFS(р_дни!$J:$J,р_дни!$F:$F,"&gt;"&amp;K299),0))</f>
        <v>0</v>
      </c>
      <c r="M299" s="53">
        <f>IF(AND(G299=ФИО!$Q$8,OR(I299=операции!$F$8,I299=операции!$F$10),COUNTIFS(D$10:D298,D299,I$10:I298,операции!$F$8)+COUNTIFS(D$10:D298,D299,I$10:I298,операции!$F$10)&lt;&gt;COUNTIFS(D$10:D298,D299,I$10:I298,операции!$F$9)+COUNTIFS(D$10:D298,D299,I$10:I298,операции!$F$11)),1,IF(AND(G299=ФИО!$Q$8,OR(I299=операции!$F$9,I299=операции!$F$11),COUNTIFS(D$10:D298,D299,I$10:I298,операции!$F$8)+COUNTIFS(D$10:D298,D299,I$10:I298,операции!$F$10)&lt;&gt;COUNTIFS(D$10:D298,D299,I$10:I298,операции!$F$9)+COUNTIFS(D$10:D298,D299,I$10:I298,операции!$F$11)+1),1,IF(AND(G299&lt;&gt;ФИО!$Q$8,G299&lt;&gt;"",OR(I299=операции!$F$8,I299=операции!$F$10),COUNTIFS(D$10:D298,D299,I$10:I298,операции!$F$8)+COUNTIFS(D$10:D298,D299,I$10:I298,операции!$F$10)+1&lt;&gt;COUNTIFS(D$10:D298,D299,I$10:I298,операции!$F$9)+COUNTIFS(D$10:D298,D299,I$10:I298,операции!$F$11)),1,IF(AND(G299&lt;&gt;ФИО!$Q$8,G299&lt;&gt;"",OR(I299=операции!$F$9,I299=операции!$F$11),COUNTIFS(D$10:D298,D299,I$10:I298,операции!$F$8)+COUNTIFS(D$10:D298,D299,I$10:I298,операции!$F$10)&lt;&gt;COUNTIFS(D$10:D298,D299,I$10:I298,операции!$F$9)+COUNTIFS(D$10:D298,D299,I$10:I298,операции!$F$11)),1,0))))</f>
        <v>0</v>
      </c>
      <c r="N299" s="49"/>
      <c r="O299" s="48"/>
      <c r="P299" s="84">
        <f>SUMIFS(БЮДЖЕТ!$V:$V,БЮДЖЕТ!$P:$P,$D299)-IF($N299=операции!$H$11,$O299,0)</f>
        <v>0</v>
      </c>
      <c r="Q299" s="84">
        <f>IF(OR($I299=операции!$F$8,$I299=операции!$F$10),$L299*$P299,IF(OR($I299=операции!$F$9,$I299=операции!$F$11),-$L299*$P299,0))/1000</f>
        <v>0</v>
      </c>
      <c r="R299" s="49"/>
      <c r="S299" s="40"/>
      <c r="T299" s="48">
        <f t="shared" si="16"/>
        <v>0</v>
      </c>
      <c r="U299" s="36"/>
      <c r="V299" s="19"/>
      <c r="W299" s="39"/>
      <c r="X299" s="41"/>
      <c r="Y299" s="36"/>
      <c r="Z299" s="19"/>
      <c r="AA299" s="39"/>
      <c r="AB299" s="41"/>
      <c r="AC299" s="36"/>
      <c r="AD299" s="19"/>
      <c r="AE299" s="39"/>
      <c r="AF299" s="41"/>
      <c r="AG299" s="36"/>
      <c r="AH299" s="1"/>
    </row>
    <row r="300" spans="1:34" x14ac:dyDescent="0.25">
      <c r="A300" s="1"/>
      <c r="B300" s="1"/>
      <c r="C300" s="5" t="str">
        <f t="shared" si="14"/>
        <v/>
      </c>
      <c r="D300" s="19"/>
      <c r="E300" s="22">
        <f>IF(D300="",0,IF(COUNTIF(БЮДЖЕТ!$P:$P,D300)=1,0,1))</f>
        <v>0</v>
      </c>
      <c r="F300" s="19" t="str">
        <f>IF($D300="","",IF(E300=1,"",INDEX(БЮДЖЕТ!$N:$N,SUMIFS(БЮДЖЕТ!$B:$B,БЮДЖЕТ!$P:$P,$D300))))</f>
        <v/>
      </c>
      <c r="G300" s="19" t="str">
        <f>IF($D300="","",IF(E300=1,"",INDEX(БЮДЖЕТ!$X:$X,SUMIFS(БЮДЖЕТ!$B:$B,БЮДЖЕТ!$P:$P,$D300))))</f>
        <v/>
      </c>
      <c r="H300" s="36"/>
      <c r="I300" s="19"/>
      <c r="J300" s="39"/>
      <c r="K300" s="39" t="str">
        <f>IF(J300="","",IF(J300&lt;БЮДЖЕТ!$F$6,БЮДЖЕТ!$F$6,IF(J300&gt;EOMONTH(БЮДЖЕТ!$F$6,0),EOMONTH(БЮДЖЕТ!$F$6,0),J300)))</f>
        <v/>
      </c>
      <c r="L300" s="30">
        <f>IF(OR($I300=операции!$F$8,$I300=операции!$F$10),SUMIFS(р_дни!$J:$J,р_дни!$F:$F,"&gt;="&amp;K300),IF(OR($I300=операции!$F$9,$I300=операции!$F$11),SUMIFS(р_дни!$J:$J,р_дни!$F:$F,"&gt;"&amp;K300),0))</f>
        <v>0</v>
      </c>
      <c r="M300" s="53">
        <f>IF(AND(G300=ФИО!$Q$8,OR(I300=операции!$F$8,I300=операции!$F$10),COUNTIFS(D$10:D299,D300,I$10:I299,операции!$F$8)+COUNTIFS(D$10:D299,D300,I$10:I299,операции!$F$10)&lt;&gt;COUNTIFS(D$10:D299,D300,I$10:I299,операции!$F$9)+COUNTIFS(D$10:D299,D300,I$10:I299,операции!$F$11)),1,IF(AND(G300=ФИО!$Q$8,OR(I300=операции!$F$9,I300=операции!$F$11),COUNTIFS(D$10:D299,D300,I$10:I299,операции!$F$8)+COUNTIFS(D$10:D299,D300,I$10:I299,операции!$F$10)&lt;&gt;COUNTIFS(D$10:D299,D300,I$10:I299,операции!$F$9)+COUNTIFS(D$10:D299,D300,I$10:I299,операции!$F$11)+1),1,IF(AND(G300&lt;&gt;ФИО!$Q$8,G300&lt;&gt;"",OR(I300=операции!$F$8,I300=операции!$F$10),COUNTIFS(D$10:D299,D300,I$10:I299,операции!$F$8)+COUNTIFS(D$10:D299,D300,I$10:I299,операции!$F$10)+1&lt;&gt;COUNTIFS(D$10:D299,D300,I$10:I299,операции!$F$9)+COUNTIFS(D$10:D299,D300,I$10:I299,операции!$F$11)),1,IF(AND(G300&lt;&gt;ФИО!$Q$8,G300&lt;&gt;"",OR(I300=операции!$F$9,I300=операции!$F$11),COUNTIFS(D$10:D299,D300,I$10:I299,операции!$F$8)+COUNTIFS(D$10:D299,D300,I$10:I299,операции!$F$10)&lt;&gt;COUNTIFS(D$10:D299,D300,I$10:I299,операции!$F$9)+COUNTIFS(D$10:D299,D300,I$10:I299,операции!$F$11)),1,0))))</f>
        <v>0</v>
      </c>
      <c r="N300" s="49"/>
      <c r="O300" s="48"/>
      <c r="P300" s="84">
        <f>SUMIFS(БЮДЖЕТ!$V:$V,БЮДЖЕТ!$P:$P,$D300)-IF($N300=операции!$H$11,$O300,0)</f>
        <v>0</v>
      </c>
      <c r="Q300" s="84">
        <f>IF(OR($I300=операции!$F$8,$I300=операции!$F$10),$L300*$P300,IF(OR($I300=операции!$F$9,$I300=операции!$F$11),-$L300*$P300,0))/1000</f>
        <v>0</v>
      </c>
      <c r="R300" s="49"/>
      <c r="S300" s="40"/>
      <c r="T300" s="48">
        <f t="shared" si="16"/>
        <v>0</v>
      </c>
      <c r="U300" s="36"/>
      <c r="V300" s="19"/>
      <c r="W300" s="39"/>
      <c r="X300" s="41"/>
      <c r="Y300" s="36"/>
      <c r="Z300" s="19"/>
      <c r="AA300" s="39"/>
      <c r="AB300" s="41"/>
      <c r="AC300" s="36"/>
      <c r="AD300" s="19"/>
      <c r="AE300" s="39"/>
      <c r="AF300" s="41"/>
      <c r="AG300" s="36"/>
      <c r="AH300" s="1"/>
    </row>
    <row r="301" spans="1:34" x14ac:dyDescent="0.25">
      <c r="A301" s="1"/>
      <c r="B301" s="1"/>
      <c r="C301" s="5" t="str">
        <f t="shared" si="14"/>
        <v/>
      </c>
      <c r="D301" s="19"/>
      <c r="E301" s="22">
        <f>IF(D301="",0,IF(COUNTIF(БЮДЖЕТ!$P:$P,D301)=1,0,1))</f>
        <v>0</v>
      </c>
      <c r="F301" s="19" t="str">
        <f>IF($D301="","",IF(E301=1,"",INDEX(БЮДЖЕТ!$N:$N,SUMIFS(БЮДЖЕТ!$B:$B,БЮДЖЕТ!$P:$P,$D301))))</f>
        <v/>
      </c>
      <c r="G301" s="19" t="str">
        <f>IF($D301="","",IF(E301=1,"",INDEX(БЮДЖЕТ!$X:$X,SUMIFS(БЮДЖЕТ!$B:$B,БЮДЖЕТ!$P:$P,$D301))))</f>
        <v/>
      </c>
      <c r="H301" s="36"/>
      <c r="I301" s="19"/>
      <c r="J301" s="39"/>
      <c r="K301" s="39" t="str">
        <f>IF(J301="","",IF(J301&lt;БЮДЖЕТ!$F$6,БЮДЖЕТ!$F$6,IF(J301&gt;EOMONTH(БЮДЖЕТ!$F$6,0),EOMONTH(БЮДЖЕТ!$F$6,0),J301)))</f>
        <v/>
      </c>
      <c r="L301" s="30">
        <f>IF(OR($I301=операции!$F$8,$I301=операции!$F$10),SUMIFS(р_дни!$J:$J,р_дни!$F:$F,"&gt;="&amp;K301),IF(OR($I301=операции!$F$9,$I301=операции!$F$11),SUMIFS(р_дни!$J:$J,р_дни!$F:$F,"&gt;"&amp;K301),0))</f>
        <v>0</v>
      </c>
      <c r="M301" s="53">
        <f>IF(AND(G301=ФИО!$Q$8,OR(I301=операции!$F$8,I301=операции!$F$10),COUNTIFS(D$10:D300,D301,I$10:I300,операции!$F$8)+COUNTIFS(D$10:D300,D301,I$10:I300,операции!$F$10)&lt;&gt;COUNTIFS(D$10:D300,D301,I$10:I300,операции!$F$9)+COUNTIFS(D$10:D300,D301,I$10:I300,операции!$F$11)),1,IF(AND(G301=ФИО!$Q$8,OR(I301=операции!$F$9,I301=операции!$F$11),COUNTIFS(D$10:D300,D301,I$10:I300,операции!$F$8)+COUNTIFS(D$10:D300,D301,I$10:I300,операции!$F$10)&lt;&gt;COUNTIFS(D$10:D300,D301,I$10:I300,операции!$F$9)+COUNTIFS(D$10:D300,D301,I$10:I300,операции!$F$11)+1),1,IF(AND(G301&lt;&gt;ФИО!$Q$8,G301&lt;&gt;"",OR(I301=операции!$F$8,I301=операции!$F$10),COUNTIFS(D$10:D300,D301,I$10:I300,операции!$F$8)+COUNTIFS(D$10:D300,D301,I$10:I300,операции!$F$10)+1&lt;&gt;COUNTIFS(D$10:D300,D301,I$10:I300,операции!$F$9)+COUNTIFS(D$10:D300,D301,I$10:I300,операции!$F$11)),1,IF(AND(G301&lt;&gt;ФИО!$Q$8,G301&lt;&gt;"",OR(I301=операции!$F$9,I301=операции!$F$11),COUNTIFS(D$10:D300,D301,I$10:I300,операции!$F$8)+COUNTIFS(D$10:D300,D301,I$10:I300,операции!$F$10)&lt;&gt;COUNTIFS(D$10:D300,D301,I$10:I300,операции!$F$9)+COUNTIFS(D$10:D300,D301,I$10:I300,операции!$F$11)),1,0))))</f>
        <v>0</v>
      </c>
      <c r="N301" s="49"/>
      <c r="O301" s="48"/>
      <c r="P301" s="84">
        <f>SUMIFS(БЮДЖЕТ!$V:$V,БЮДЖЕТ!$P:$P,$D301)-IF($N301=операции!$H$11,$O301,0)</f>
        <v>0</v>
      </c>
      <c r="Q301" s="84">
        <f>IF(OR($I301=операции!$F$8,$I301=операции!$F$10),$L301*$P301,IF(OR($I301=операции!$F$9,$I301=операции!$F$11),-$L301*$P301,0))/1000</f>
        <v>0</v>
      </c>
      <c r="R301" s="49"/>
      <c r="S301" s="40"/>
      <c r="T301" s="48">
        <f t="shared" si="16"/>
        <v>0</v>
      </c>
      <c r="U301" s="36"/>
      <c r="V301" s="19"/>
      <c r="W301" s="39"/>
      <c r="X301" s="41"/>
      <c r="Y301" s="36"/>
      <c r="Z301" s="19"/>
      <c r="AA301" s="39"/>
      <c r="AB301" s="41"/>
      <c r="AC301" s="36"/>
      <c r="AD301" s="19"/>
      <c r="AE301" s="39"/>
      <c r="AF301" s="41"/>
      <c r="AG301" s="36"/>
      <c r="AH301" s="1"/>
    </row>
    <row r="302" spans="1:34" x14ac:dyDescent="0.25">
      <c r="A302" s="1"/>
      <c r="B302" s="1"/>
      <c r="C302" s="5" t="str">
        <f t="shared" si="14"/>
        <v/>
      </c>
      <c r="D302" s="19"/>
      <c r="E302" s="22">
        <f>IF(D302="",0,IF(COUNTIF(БЮДЖЕТ!$P:$P,D302)=1,0,1))</f>
        <v>0</v>
      </c>
      <c r="F302" s="19" t="str">
        <f>IF($D302="","",IF(E302=1,"",INDEX(БЮДЖЕТ!$N:$N,SUMIFS(БЮДЖЕТ!$B:$B,БЮДЖЕТ!$P:$P,$D302))))</f>
        <v/>
      </c>
      <c r="G302" s="19" t="str">
        <f>IF($D302="","",IF(E302=1,"",INDEX(БЮДЖЕТ!$X:$X,SUMIFS(БЮДЖЕТ!$B:$B,БЮДЖЕТ!$P:$P,$D302))))</f>
        <v/>
      </c>
      <c r="H302" s="36"/>
      <c r="I302" s="19"/>
      <c r="J302" s="39"/>
      <c r="K302" s="39" t="str">
        <f>IF(J302="","",IF(J302&lt;БЮДЖЕТ!$F$6,БЮДЖЕТ!$F$6,IF(J302&gt;EOMONTH(БЮДЖЕТ!$F$6,0),EOMONTH(БЮДЖЕТ!$F$6,0),J302)))</f>
        <v/>
      </c>
      <c r="L302" s="30">
        <f>IF(OR($I302=операции!$F$8,$I302=операции!$F$10),SUMIFS(р_дни!$J:$J,р_дни!$F:$F,"&gt;="&amp;K302),IF(OR($I302=операции!$F$9,$I302=операции!$F$11),SUMIFS(р_дни!$J:$J,р_дни!$F:$F,"&gt;"&amp;K302),0))</f>
        <v>0</v>
      </c>
      <c r="M302" s="53">
        <f>IF(AND(G302=ФИО!$Q$8,OR(I302=операции!$F$8,I302=операции!$F$10),COUNTIFS(D$10:D301,D302,I$10:I301,операции!$F$8)+COUNTIFS(D$10:D301,D302,I$10:I301,операции!$F$10)&lt;&gt;COUNTIFS(D$10:D301,D302,I$10:I301,операции!$F$9)+COUNTIFS(D$10:D301,D302,I$10:I301,операции!$F$11)),1,IF(AND(G302=ФИО!$Q$8,OR(I302=операции!$F$9,I302=операции!$F$11),COUNTIFS(D$10:D301,D302,I$10:I301,операции!$F$8)+COUNTIFS(D$10:D301,D302,I$10:I301,операции!$F$10)&lt;&gt;COUNTIFS(D$10:D301,D302,I$10:I301,операции!$F$9)+COUNTIFS(D$10:D301,D302,I$10:I301,операции!$F$11)+1),1,IF(AND(G302&lt;&gt;ФИО!$Q$8,G302&lt;&gt;"",OR(I302=операции!$F$8,I302=операции!$F$10),COUNTIFS(D$10:D301,D302,I$10:I301,операции!$F$8)+COUNTIFS(D$10:D301,D302,I$10:I301,операции!$F$10)+1&lt;&gt;COUNTIFS(D$10:D301,D302,I$10:I301,операции!$F$9)+COUNTIFS(D$10:D301,D302,I$10:I301,операции!$F$11)),1,IF(AND(G302&lt;&gt;ФИО!$Q$8,G302&lt;&gt;"",OR(I302=операции!$F$9,I302=операции!$F$11),COUNTIFS(D$10:D301,D302,I$10:I301,операции!$F$8)+COUNTIFS(D$10:D301,D302,I$10:I301,операции!$F$10)&lt;&gt;COUNTIFS(D$10:D301,D302,I$10:I301,операции!$F$9)+COUNTIFS(D$10:D301,D302,I$10:I301,операции!$F$11)),1,0))))</f>
        <v>0</v>
      </c>
      <c r="N302" s="49"/>
      <c r="O302" s="48"/>
      <c r="P302" s="84">
        <f>SUMIFS(БЮДЖЕТ!$V:$V,БЮДЖЕТ!$P:$P,$D302)-IF($N302=операции!$H$11,$O302,0)</f>
        <v>0</v>
      </c>
      <c r="Q302" s="84">
        <f>IF(OR($I302=операции!$F$8,$I302=операции!$F$10),$L302*$P302,IF(OR($I302=операции!$F$9,$I302=операции!$F$11),-$L302*$P302,0))/1000</f>
        <v>0</v>
      </c>
      <c r="R302" s="49"/>
      <c r="S302" s="40"/>
      <c r="T302" s="48">
        <f t="shared" si="16"/>
        <v>0</v>
      </c>
      <c r="U302" s="36"/>
      <c r="V302" s="19"/>
      <c r="W302" s="39"/>
      <c r="X302" s="41"/>
      <c r="Y302" s="36"/>
      <c r="Z302" s="19"/>
      <c r="AA302" s="39"/>
      <c r="AB302" s="41"/>
      <c r="AC302" s="36"/>
      <c r="AD302" s="19"/>
      <c r="AE302" s="39"/>
      <c r="AF302" s="41"/>
      <c r="AG302" s="36"/>
      <c r="AH302" s="1"/>
    </row>
    <row r="303" spans="1:34" x14ac:dyDescent="0.25">
      <c r="A303" s="1"/>
      <c r="B303" s="1"/>
      <c r="C303" s="5" t="str">
        <f t="shared" si="14"/>
        <v/>
      </c>
      <c r="D303" s="19"/>
      <c r="E303" s="22">
        <f>IF(D303="",0,IF(COUNTIF(БЮДЖЕТ!$P:$P,D303)=1,0,1))</f>
        <v>0</v>
      </c>
      <c r="F303" s="19" t="str">
        <f>IF($D303="","",IF(E303=1,"",INDEX(БЮДЖЕТ!$N:$N,SUMIFS(БЮДЖЕТ!$B:$B,БЮДЖЕТ!$P:$P,$D303))))</f>
        <v/>
      </c>
      <c r="G303" s="19" t="str">
        <f>IF($D303="","",IF(E303=1,"",INDEX(БЮДЖЕТ!$X:$X,SUMIFS(БЮДЖЕТ!$B:$B,БЮДЖЕТ!$P:$P,$D303))))</f>
        <v/>
      </c>
      <c r="H303" s="36"/>
      <c r="I303" s="19"/>
      <c r="J303" s="39"/>
      <c r="K303" s="39" t="str">
        <f>IF(J303="","",IF(J303&lt;БЮДЖЕТ!$F$6,БЮДЖЕТ!$F$6,IF(J303&gt;EOMONTH(БЮДЖЕТ!$F$6,0),EOMONTH(БЮДЖЕТ!$F$6,0),J303)))</f>
        <v/>
      </c>
      <c r="L303" s="30">
        <f>IF(OR($I303=операции!$F$8,$I303=операции!$F$10),SUMIFS(р_дни!$J:$J,р_дни!$F:$F,"&gt;="&amp;K303),IF(OR($I303=операции!$F$9,$I303=операции!$F$11),SUMIFS(р_дни!$J:$J,р_дни!$F:$F,"&gt;"&amp;K303),0))</f>
        <v>0</v>
      </c>
      <c r="M303" s="53">
        <f>IF(AND(G303=ФИО!$Q$8,OR(I303=операции!$F$8,I303=операции!$F$10),COUNTIFS(D$10:D302,D303,I$10:I302,операции!$F$8)+COUNTIFS(D$10:D302,D303,I$10:I302,операции!$F$10)&lt;&gt;COUNTIFS(D$10:D302,D303,I$10:I302,операции!$F$9)+COUNTIFS(D$10:D302,D303,I$10:I302,операции!$F$11)),1,IF(AND(G303=ФИО!$Q$8,OR(I303=операции!$F$9,I303=операции!$F$11),COUNTIFS(D$10:D302,D303,I$10:I302,операции!$F$8)+COUNTIFS(D$10:D302,D303,I$10:I302,операции!$F$10)&lt;&gt;COUNTIFS(D$10:D302,D303,I$10:I302,операции!$F$9)+COUNTIFS(D$10:D302,D303,I$10:I302,операции!$F$11)+1),1,IF(AND(G303&lt;&gt;ФИО!$Q$8,G303&lt;&gt;"",OR(I303=операции!$F$8,I303=операции!$F$10),COUNTIFS(D$10:D302,D303,I$10:I302,операции!$F$8)+COUNTIFS(D$10:D302,D303,I$10:I302,операции!$F$10)+1&lt;&gt;COUNTIFS(D$10:D302,D303,I$10:I302,операции!$F$9)+COUNTIFS(D$10:D302,D303,I$10:I302,операции!$F$11)),1,IF(AND(G303&lt;&gt;ФИО!$Q$8,G303&lt;&gt;"",OR(I303=операции!$F$9,I303=операции!$F$11),COUNTIFS(D$10:D302,D303,I$10:I302,операции!$F$8)+COUNTIFS(D$10:D302,D303,I$10:I302,операции!$F$10)&lt;&gt;COUNTIFS(D$10:D302,D303,I$10:I302,операции!$F$9)+COUNTIFS(D$10:D302,D303,I$10:I302,операции!$F$11)),1,0))))</f>
        <v>0</v>
      </c>
      <c r="N303" s="49"/>
      <c r="O303" s="48"/>
      <c r="P303" s="84">
        <f>SUMIFS(БЮДЖЕТ!$V:$V,БЮДЖЕТ!$P:$P,$D303)-IF($N303=операции!$H$11,$O303,0)</f>
        <v>0</v>
      </c>
      <c r="Q303" s="84">
        <f>IF(OR($I303=операции!$F$8,$I303=операции!$F$10),$L303*$P303,IF(OR($I303=операции!$F$9,$I303=операции!$F$11),-$L303*$P303,0))/1000</f>
        <v>0</v>
      </c>
      <c r="R303" s="49"/>
      <c r="S303" s="40"/>
      <c r="T303" s="48">
        <f t="shared" si="16"/>
        <v>0</v>
      </c>
      <c r="U303" s="36"/>
      <c r="V303" s="19"/>
      <c r="W303" s="39"/>
      <c r="X303" s="41"/>
      <c r="Y303" s="36"/>
      <c r="Z303" s="19"/>
      <c r="AA303" s="39"/>
      <c r="AB303" s="41"/>
      <c r="AC303" s="36"/>
      <c r="AD303" s="19"/>
      <c r="AE303" s="39"/>
      <c r="AF303" s="41"/>
      <c r="AG303" s="36"/>
      <c r="AH303" s="1"/>
    </row>
    <row r="304" spans="1:34" x14ac:dyDescent="0.25">
      <c r="A304" s="1"/>
      <c r="B304" s="1"/>
      <c r="C304" s="5" t="str">
        <f t="shared" si="14"/>
        <v/>
      </c>
      <c r="D304" s="19"/>
      <c r="E304" s="22">
        <f>IF(D304="",0,IF(COUNTIF(БЮДЖЕТ!$P:$P,D304)=1,0,1))</f>
        <v>0</v>
      </c>
      <c r="F304" s="19" t="str">
        <f>IF($D304="","",IF(E304=1,"",INDEX(БЮДЖЕТ!$N:$N,SUMIFS(БЮДЖЕТ!$B:$B,БЮДЖЕТ!$P:$P,$D304))))</f>
        <v/>
      </c>
      <c r="G304" s="19" t="str">
        <f>IF($D304="","",IF(E304=1,"",INDEX(БЮДЖЕТ!$X:$X,SUMIFS(БЮДЖЕТ!$B:$B,БЮДЖЕТ!$P:$P,$D304))))</f>
        <v/>
      </c>
      <c r="H304" s="36"/>
      <c r="I304" s="19"/>
      <c r="J304" s="39"/>
      <c r="K304" s="39" t="str">
        <f>IF(J304="","",IF(J304&lt;БЮДЖЕТ!$F$6,БЮДЖЕТ!$F$6,IF(J304&gt;EOMONTH(БЮДЖЕТ!$F$6,0),EOMONTH(БЮДЖЕТ!$F$6,0),J304)))</f>
        <v/>
      </c>
      <c r="L304" s="30">
        <f>IF(OR($I304=операции!$F$8,$I304=операции!$F$10),SUMIFS(р_дни!$J:$J,р_дни!$F:$F,"&gt;="&amp;K304),IF(OR($I304=операции!$F$9,$I304=операции!$F$11),SUMIFS(р_дни!$J:$J,р_дни!$F:$F,"&gt;"&amp;K304),0))</f>
        <v>0</v>
      </c>
      <c r="M304" s="53">
        <f>IF(AND(G304=ФИО!$Q$8,OR(I304=операции!$F$8,I304=операции!$F$10),COUNTIFS(D$10:D303,D304,I$10:I303,операции!$F$8)+COUNTIFS(D$10:D303,D304,I$10:I303,операции!$F$10)&lt;&gt;COUNTIFS(D$10:D303,D304,I$10:I303,операции!$F$9)+COUNTIFS(D$10:D303,D304,I$10:I303,операции!$F$11)),1,IF(AND(G304=ФИО!$Q$8,OR(I304=операции!$F$9,I304=операции!$F$11),COUNTIFS(D$10:D303,D304,I$10:I303,операции!$F$8)+COUNTIFS(D$10:D303,D304,I$10:I303,операции!$F$10)&lt;&gt;COUNTIFS(D$10:D303,D304,I$10:I303,операции!$F$9)+COUNTIFS(D$10:D303,D304,I$10:I303,операции!$F$11)+1),1,IF(AND(G304&lt;&gt;ФИО!$Q$8,G304&lt;&gt;"",OR(I304=операции!$F$8,I304=операции!$F$10),COUNTIFS(D$10:D303,D304,I$10:I303,операции!$F$8)+COUNTIFS(D$10:D303,D304,I$10:I303,операции!$F$10)+1&lt;&gt;COUNTIFS(D$10:D303,D304,I$10:I303,операции!$F$9)+COUNTIFS(D$10:D303,D304,I$10:I303,операции!$F$11)),1,IF(AND(G304&lt;&gt;ФИО!$Q$8,G304&lt;&gt;"",OR(I304=операции!$F$9,I304=операции!$F$11),COUNTIFS(D$10:D303,D304,I$10:I303,операции!$F$8)+COUNTIFS(D$10:D303,D304,I$10:I303,операции!$F$10)&lt;&gt;COUNTIFS(D$10:D303,D304,I$10:I303,операции!$F$9)+COUNTIFS(D$10:D303,D304,I$10:I303,операции!$F$11)),1,0))))</f>
        <v>0</v>
      </c>
      <c r="N304" s="49"/>
      <c r="O304" s="48"/>
      <c r="P304" s="84">
        <f>SUMIFS(БЮДЖЕТ!$V:$V,БЮДЖЕТ!$P:$P,$D304)-IF($N304=операции!$H$11,$O304,0)</f>
        <v>0</v>
      </c>
      <c r="Q304" s="84">
        <f>IF(OR($I304=операции!$F$8,$I304=операции!$F$10),$L304*$P304,IF(OR($I304=операции!$F$9,$I304=операции!$F$11),-$L304*$P304,0))/1000</f>
        <v>0</v>
      </c>
      <c r="R304" s="49"/>
      <c r="S304" s="40"/>
      <c r="T304" s="48">
        <f t="shared" si="16"/>
        <v>0</v>
      </c>
      <c r="U304" s="36"/>
      <c r="V304" s="19"/>
      <c r="W304" s="39"/>
      <c r="X304" s="41"/>
      <c r="Y304" s="36"/>
      <c r="Z304" s="19"/>
      <c r="AA304" s="39"/>
      <c r="AB304" s="41"/>
      <c r="AC304" s="36"/>
      <c r="AD304" s="19"/>
      <c r="AE304" s="39"/>
      <c r="AF304" s="41"/>
      <c r="AG304" s="36"/>
      <c r="AH304" s="1"/>
    </row>
    <row r="305" spans="1:34" x14ac:dyDescent="0.25">
      <c r="A305" s="1"/>
      <c r="B305" s="1"/>
      <c r="C305" s="5" t="str">
        <f t="shared" si="14"/>
        <v/>
      </c>
      <c r="D305" s="19"/>
      <c r="E305" s="22">
        <f>IF(D305="",0,IF(COUNTIF(БЮДЖЕТ!$P:$P,D305)=1,0,1))</f>
        <v>0</v>
      </c>
      <c r="F305" s="19" t="str">
        <f>IF($D305="","",IF(E305=1,"",INDEX(БЮДЖЕТ!$N:$N,SUMIFS(БЮДЖЕТ!$B:$B,БЮДЖЕТ!$P:$P,$D305))))</f>
        <v/>
      </c>
      <c r="G305" s="19" t="str">
        <f>IF($D305="","",IF(E305=1,"",INDEX(БЮДЖЕТ!$X:$X,SUMIFS(БЮДЖЕТ!$B:$B,БЮДЖЕТ!$P:$P,$D305))))</f>
        <v/>
      </c>
      <c r="H305" s="36"/>
      <c r="I305" s="19"/>
      <c r="J305" s="39"/>
      <c r="K305" s="39" t="str">
        <f>IF(J305="","",IF(J305&lt;БЮДЖЕТ!$F$6,БЮДЖЕТ!$F$6,IF(J305&gt;EOMONTH(БЮДЖЕТ!$F$6,0),EOMONTH(БЮДЖЕТ!$F$6,0),J305)))</f>
        <v/>
      </c>
      <c r="L305" s="30">
        <f>IF(OR($I305=операции!$F$8,$I305=операции!$F$10),SUMIFS(р_дни!$J:$J,р_дни!$F:$F,"&gt;="&amp;K305),IF(OR($I305=операции!$F$9,$I305=операции!$F$11),SUMIFS(р_дни!$J:$J,р_дни!$F:$F,"&gt;"&amp;K305),0))</f>
        <v>0</v>
      </c>
      <c r="M305" s="53">
        <f>IF(AND(G305=ФИО!$Q$8,OR(I305=операции!$F$8,I305=операции!$F$10),COUNTIFS(D$10:D304,D305,I$10:I304,операции!$F$8)+COUNTIFS(D$10:D304,D305,I$10:I304,операции!$F$10)&lt;&gt;COUNTIFS(D$10:D304,D305,I$10:I304,операции!$F$9)+COUNTIFS(D$10:D304,D305,I$10:I304,операции!$F$11)),1,IF(AND(G305=ФИО!$Q$8,OR(I305=операции!$F$9,I305=операции!$F$11),COUNTIFS(D$10:D304,D305,I$10:I304,операции!$F$8)+COUNTIFS(D$10:D304,D305,I$10:I304,операции!$F$10)&lt;&gt;COUNTIFS(D$10:D304,D305,I$10:I304,операции!$F$9)+COUNTIFS(D$10:D304,D305,I$10:I304,операции!$F$11)+1),1,IF(AND(G305&lt;&gt;ФИО!$Q$8,G305&lt;&gt;"",OR(I305=операции!$F$8,I305=операции!$F$10),COUNTIFS(D$10:D304,D305,I$10:I304,операции!$F$8)+COUNTIFS(D$10:D304,D305,I$10:I304,операции!$F$10)+1&lt;&gt;COUNTIFS(D$10:D304,D305,I$10:I304,операции!$F$9)+COUNTIFS(D$10:D304,D305,I$10:I304,операции!$F$11)),1,IF(AND(G305&lt;&gt;ФИО!$Q$8,G305&lt;&gt;"",OR(I305=операции!$F$9,I305=операции!$F$11),COUNTIFS(D$10:D304,D305,I$10:I304,операции!$F$8)+COUNTIFS(D$10:D304,D305,I$10:I304,операции!$F$10)&lt;&gt;COUNTIFS(D$10:D304,D305,I$10:I304,операции!$F$9)+COUNTIFS(D$10:D304,D305,I$10:I304,операции!$F$11)),1,0))))</f>
        <v>0</v>
      </c>
      <c r="N305" s="49"/>
      <c r="O305" s="48"/>
      <c r="P305" s="84">
        <f>SUMIFS(БЮДЖЕТ!$V:$V,БЮДЖЕТ!$P:$P,$D305)-IF($N305=операции!$H$11,$O305,0)</f>
        <v>0</v>
      </c>
      <c r="Q305" s="84">
        <f>IF(OR($I305=операции!$F$8,$I305=операции!$F$10),$L305*$P305,IF(OR($I305=операции!$F$9,$I305=операции!$F$11),-$L305*$P305,0))/1000</f>
        <v>0</v>
      </c>
      <c r="R305" s="49"/>
      <c r="S305" s="40"/>
      <c r="T305" s="48">
        <f t="shared" si="16"/>
        <v>0</v>
      </c>
      <c r="U305" s="36"/>
      <c r="V305" s="19"/>
      <c r="W305" s="39"/>
      <c r="X305" s="41"/>
      <c r="Y305" s="36"/>
      <c r="Z305" s="19"/>
      <c r="AA305" s="39"/>
      <c r="AB305" s="41"/>
      <c r="AC305" s="36"/>
      <c r="AD305" s="19"/>
      <c r="AE305" s="39"/>
      <c r="AF305" s="41"/>
      <c r="AG305" s="36"/>
      <c r="AH305" s="1"/>
    </row>
    <row r="306" spans="1:34" x14ac:dyDescent="0.25">
      <c r="A306" s="1"/>
      <c r="B306" s="1"/>
      <c r="C306" s="5" t="str">
        <f t="shared" si="14"/>
        <v/>
      </c>
      <c r="D306" s="19"/>
      <c r="E306" s="22">
        <f>IF(D306="",0,IF(COUNTIF(БЮДЖЕТ!$P:$P,D306)=1,0,1))</f>
        <v>0</v>
      </c>
      <c r="F306" s="19" t="str">
        <f>IF($D306="","",IF(E306=1,"",INDEX(БЮДЖЕТ!$N:$N,SUMIFS(БЮДЖЕТ!$B:$B,БЮДЖЕТ!$P:$P,$D306))))</f>
        <v/>
      </c>
      <c r="G306" s="19" t="str">
        <f>IF($D306="","",IF(E306=1,"",INDEX(БЮДЖЕТ!$X:$X,SUMIFS(БЮДЖЕТ!$B:$B,БЮДЖЕТ!$P:$P,$D306))))</f>
        <v/>
      </c>
      <c r="H306" s="36"/>
      <c r="I306" s="19"/>
      <c r="J306" s="39"/>
      <c r="K306" s="39" t="str">
        <f>IF(J306="","",IF(J306&lt;БЮДЖЕТ!$F$6,БЮДЖЕТ!$F$6,IF(J306&gt;EOMONTH(БЮДЖЕТ!$F$6,0),EOMONTH(БЮДЖЕТ!$F$6,0),J306)))</f>
        <v/>
      </c>
      <c r="L306" s="30">
        <f>IF(OR($I306=операции!$F$8,$I306=операции!$F$10),SUMIFS(р_дни!$J:$J,р_дни!$F:$F,"&gt;="&amp;K306),IF(OR($I306=операции!$F$9,$I306=операции!$F$11),SUMIFS(р_дни!$J:$J,р_дни!$F:$F,"&gt;"&amp;K306),0))</f>
        <v>0</v>
      </c>
      <c r="M306" s="53">
        <f>IF(AND(G306=ФИО!$Q$8,OR(I306=операции!$F$8,I306=операции!$F$10),COUNTIFS(D$10:D305,D306,I$10:I305,операции!$F$8)+COUNTIFS(D$10:D305,D306,I$10:I305,операции!$F$10)&lt;&gt;COUNTIFS(D$10:D305,D306,I$10:I305,операции!$F$9)+COUNTIFS(D$10:D305,D306,I$10:I305,операции!$F$11)),1,IF(AND(G306=ФИО!$Q$8,OR(I306=операции!$F$9,I306=операции!$F$11),COUNTIFS(D$10:D305,D306,I$10:I305,операции!$F$8)+COUNTIFS(D$10:D305,D306,I$10:I305,операции!$F$10)&lt;&gt;COUNTIFS(D$10:D305,D306,I$10:I305,операции!$F$9)+COUNTIFS(D$10:D305,D306,I$10:I305,операции!$F$11)+1),1,IF(AND(G306&lt;&gt;ФИО!$Q$8,G306&lt;&gt;"",OR(I306=операции!$F$8,I306=операции!$F$10),COUNTIFS(D$10:D305,D306,I$10:I305,операции!$F$8)+COUNTIFS(D$10:D305,D306,I$10:I305,операции!$F$10)+1&lt;&gt;COUNTIFS(D$10:D305,D306,I$10:I305,операции!$F$9)+COUNTIFS(D$10:D305,D306,I$10:I305,операции!$F$11)),1,IF(AND(G306&lt;&gt;ФИО!$Q$8,G306&lt;&gt;"",OR(I306=операции!$F$9,I306=операции!$F$11),COUNTIFS(D$10:D305,D306,I$10:I305,операции!$F$8)+COUNTIFS(D$10:D305,D306,I$10:I305,операции!$F$10)&lt;&gt;COUNTIFS(D$10:D305,D306,I$10:I305,операции!$F$9)+COUNTIFS(D$10:D305,D306,I$10:I305,операции!$F$11)),1,0))))</f>
        <v>0</v>
      </c>
      <c r="N306" s="49"/>
      <c r="O306" s="48"/>
      <c r="P306" s="84">
        <f>SUMIFS(БЮДЖЕТ!$V:$V,БЮДЖЕТ!$P:$P,$D306)-IF($N306=операции!$H$11,$O306,0)</f>
        <v>0</v>
      </c>
      <c r="Q306" s="84">
        <f>IF(OR($I306=операции!$F$8,$I306=операции!$F$10),$L306*$P306,IF(OR($I306=операции!$F$9,$I306=операции!$F$11),-$L306*$P306,0))/1000</f>
        <v>0</v>
      </c>
      <c r="R306" s="49"/>
      <c r="S306" s="40"/>
      <c r="T306" s="48">
        <f t="shared" si="16"/>
        <v>0</v>
      </c>
      <c r="U306" s="36"/>
      <c r="V306" s="19"/>
      <c r="W306" s="39"/>
      <c r="X306" s="41"/>
      <c r="Y306" s="36"/>
      <c r="Z306" s="19"/>
      <c r="AA306" s="39"/>
      <c r="AB306" s="41"/>
      <c r="AC306" s="36"/>
      <c r="AD306" s="19"/>
      <c r="AE306" s="39"/>
      <c r="AF306" s="41"/>
      <c r="AG306" s="36"/>
      <c r="AH306" s="1"/>
    </row>
    <row r="307" spans="1:34" x14ac:dyDescent="0.25">
      <c r="A307" s="1"/>
      <c r="B307" s="1"/>
      <c r="C307" s="5" t="str">
        <f t="shared" si="14"/>
        <v/>
      </c>
      <c r="D307" s="19"/>
      <c r="E307" s="22">
        <f>IF(D307="",0,IF(COUNTIF(БЮДЖЕТ!$P:$P,D307)=1,0,1))</f>
        <v>0</v>
      </c>
      <c r="F307" s="19" t="str">
        <f>IF($D307="","",IF(E307=1,"",INDEX(БЮДЖЕТ!$N:$N,SUMIFS(БЮДЖЕТ!$B:$B,БЮДЖЕТ!$P:$P,$D307))))</f>
        <v/>
      </c>
      <c r="G307" s="19" t="str">
        <f>IF($D307="","",IF(E307=1,"",INDEX(БЮДЖЕТ!$X:$X,SUMIFS(БЮДЖЕТ!$B:$B,БЮДЖЕТ!$P:$P,$D307))))</f>
        <v/>
      </c>
      <c r="H307" s="36"/>
      <c r="I307" s="19"/>
      <c r="J307" s="39"/>
      <c r="K307" s="39" t="str">
        <f>IF(J307="","",IF(J307&lt;БЮДЖЕТ!$F$6,БЮДЖЕТ!$F$6,IF(J307&gt;EOMONTH(БЮДЖЕТ!$F$6,0),EOMONTH(БЮДЖЕТ!$F$6,0),J307)))</f>
        <v/>
      </c>
      <c r="L307" s="30">
        <f>IF(OR($I307=операции!$F$8,$I307=операции!$F$10),SUMIFS(р_дни!$J:$J,р_дни!$F:$F,"&gt;="&amp;K307),IF(OR($I307=операции!$F$9,$I307=операции!$F$11),SUMIFS(р_дни!$J:$J,р_дни!$F:$F,"&gt;"&amp;K307),0))</f>
        <v>0</v>
      </c>
      <c r="M307" s="53">
        <f>IF(AND(G307=ФИО!$Q$8,OR(I307=операции!$F$8,I307=операции!$F$10),COUNTIFS(D$10:D306,D307,I$10:I306,операции!$F$8)+COUNTIFS(D$10:D306,D307,I$10:I306,операции!$F$10)&lt;&gt;COUNTIFS(D$10:D306,D307,I$10:I306,операции!$F$9)+COUNTIFS(D$10:D306,D307,I$10:I306,операции!$F$11)),1,IF(AND(G307=ФИО!$Q$8,OR(I307=операции!$F$9,I307=операции!$F$11),COUNTIFS(D$10:D306,D307,I$10:I306,операции!$F$8)+COUNTIFS(D$10:D306,D307,I$10:I306,операции!$F$10)&lt;&gt;COUNTIFS(D$10:D306,D307,I$10:I306,операции!$F$9)+COUNTIFS(D$10:D306,D307,I$10:I306,операции!$F$11)+1),1,IF(AND(G307&lt;&gt;ФИО!$Q$8,G307&lt;&gt;"",OR(I307=операции!$F$8,I307=операции!$F$10),COUNTIFS(D$10:D306,D307,I$10:I306,операции!$F$8)+COUNTIFS(D$10:D306,D307,I$10:I306,операции!$F$10)+1&lt;&gt;COUNTIFS(D$10:D306,D307,I$10:I306,операции!$F$9)+COUNTIFS(D$10:D306,D307,I$10:I306,операции!$F$11)),1,IF(AND(G307&lt;&gt;ФИО!$Q$8,G307&lt;&gt;"",OR(I307=операции!$F$9,I307=операции!$F$11),COUNTIFS(D$10:D306,D307,I$10:I306,операции!$F$8)+COUNTIFS(D$10:D306,D307,I$10:I306,операции!$F$10)&lt;&gt;COUNTIFS(D$10:D306,D307,I$10:I306,операции!$F$9)+COUNTIFS(D$10:D306,D307,I$10:I306,операции!$F$11)),1,0))))</f>
        <v>0</v>
      </c>
      <c r="N307" s="49"/>
      <c r="O307" s="48"/>
      <c r="P307" s="84">
        <f>SUMIFS(БЮДЖЕТ!$V:$V,БЮДЖЕТ!$P:$P,$D307)-IF($N307=операции!$H$11,$O307,0)</f>
        <v>0</v>
      </c>
      <c r="Q307" s="84">
        <f>IF(OR($I307=операции!$F$8,$I307=операции!$F$10),$L307*$P307,IF(OR($I307=операции!$F$9,$I307=операции!$F$11),-$L307*$P307,0))/1000</f>
        <v>0</v>
      </c>
      <c r="R307" s="49"/>
      <c r="S307" s="40"/>
      <c r="T307" s="48">
        <f t="shared" si="16"/>
        <v>0</v>
      </c>
      <c r="U307" s="36"/>
      <c r="V307" s="19"/>
      <c r="W307" s="39"/>
      <c r="X307" s="41"/>
      <c r="Y307" s="36"/>
      <c r="Z307" s="19"/>
      <c r="AA307" s="39"/>
      <c r="AB307" s="41"/>
      <c r="AC307" s="36"/>
      <c r="AD307" s="19"/>
      <c r="AE307" s="39"/>
      <c r="AF307" s="41"/>
      <c r="AG307" s="36"/>
      <c r="AH307" s="1"/>
    </row>
    <row r="308" spans="1:34" x14ac:dyDescent="0.25">
      <c r="A308" s="1"/>
      <c r="B308" s="1"/>
      <c r="C308" s="5" t="str">
        <f t="shared" si="14"/>
        <v/>
      </c>
      <c r="D308" s="19"/>
      <c r="E308" s="22">
        <f>IF(D308="",0,IF(COUNTIF(БЮДЖЕТ!$P:$P,D308)=1,0,1))</f>
        <v>0</v>
      </c>
      <c r="F308" s="19" t="str">
        <f>IF($D308="","",IF(E308=1,"",INDEX(БЮДЖЕТ!$N:$N,SUMIFS(БЮДЖЕТ!$B:$B,БЮДЖЕТ!$P:$P,$D308))))</f>
        <v/>
      </c>
      <c r="G308" s="19" t="str">
        <f>IF($D308="","",IF(E308=1,"",INDEX(БЮДЖЕТ!$X:$X,SUMIFS(БЮДЖЕТ!$B:$B,БЮДЖЕТ!$P:$P,$D308))))</f>
        <v/>
      </c>
      <c r="H308" s="36"/>
      <c r="I308" s="19"/>
      <c r="J308" s="39"/>
      <c r="K308" s="39" t="str">
        <f>IF(J308="","",IF(J308&lt;БЮДЖЕТ!$F$6,БЮДЖЕТ!$F$6,IF(J308&gt;EOMONTH(БЮДЖЕТ!$F$6,0),EOMONTH(БЮДЖЕТ!$F$6,0),J308)))</f>
        <v/>
      </c>
      <c r="L308" s="30">
        <f>IF(OR($I308=операции!$F$8,$I308=операции!$F$10),SUMIFS(р_дни!$J:$J,р_дни!$F:$F,"&gt;="&amp;K308),IF(OR($I308=операции!$F$9,$I308=операции!$F$11),SUMIFS(р_дни!$J:$J,р_дни!$F:$F,"&gt;"&amp;K308),0))</f>
        <v>0</v>
      </c>
      <c r="M308" s="53">
        <f>IF(AND(G308=ФИО!$Q$8,OR(I308=операции!$F$8,I308=операции!$F$10),COUNTIFS(D$10:D307,D308,I$10:I307,операции!$F$8)+COUNTIFS(D$10:D307,D308,I$10:I307,операции!$F$10)&lt;&gt;COUNTIFS(D$10:D307,D308,I$10:I307,операции!$F$9)+COUNTIFS(D$10:D307,D308,I$10:I307,операции!$F$11)),1,IF(AND(G308=ФИО!$Q$8,OR(I308=операции!$F$9,I308=операции!$F$11),COUNTIFS(D$10:D307,D308,I$10:I307,операции!$F$8)+COUNTIFS(D$10:D307,D308,I$10:I307,операции!$F$10)&lt;&gt;COUNTIFS(D$10:D307,D308,I$10:I307,операции!$F$9)+COUNTIFS(D$10:D307,D308,I$10:I307,операции!$F$11)+1),1,IF(AND(G308&lt;&gt;ФИО!$Q$8,G308&lt;&gt;"",OR(I308=операции!$F$8,I308=операции!$F$10),COUNTIFS(D$10:D307,D308,I$10:I307,операции!$F$8)+COUNTIFS(D$10:D307,D308,I$10:I307,операции!$F$10)+1&lt;&gt;COUNTIFS(D$10:D307,D308,I$10:I307,операции!$F$9)+COUNTIFS(D$10:D307,D308,I$10:I307,операции!$F$11)),1,IF(AND(G308&lt;&gt;ФИО!$Q$8,G308&lt;&gt;"",OR(I308=операции!$F$9,I308=операции!$F$11),COUNTIFS(D$10:D307,D308,I$10:I307,операции!$F$8)+COUNTIFS(D$10:D307,D308,I$10:I307,операции!$F$10)&lt;&gt;COUNTIFS(D$10:D307,D308,I$10:I307,операции!$F$9)+COUNTIFS(D$10:D307,D308,I$10:I307,операции!$F$11)),1,0))))</f>
        <v>0</v>
      </c>
      <c r="N308" s="49"/>
      <c r="O308" s="48"/>
      <c r="P308" s="84">
        <f>SUMIFS(БЮДЖЕТ!$V:$V,БЮДЖЕТ!$P:$P,$D308)-IF($N308=операции!$H$11,$O308,0)</f>
        <v>0</v>
      </c>
      <c r="Q308" s="84">
        <f>IF(OR($I308=операции!$F$8,$I308=операции!$F$10),$L308*$P308,IF(OR($I308=операции!$F$9,$I308=операции!$F$11),-$L308*$P308,0))/1000</f>
        <v>0</v>
      </c>
      <c r="R308" s="49"/>
      <c r="S308" s="40"/>
      <c r="T308" s="48">
        <f t="shared" si="16"/>
        <v>0</v>
      </c>
      <c r="U308" s="36"/>
      <c r="V308" s="19"/>
      <c r="W308" s="39"/>
      <c r="X308" s="41"/>
      <c r="Y308" s="36"/>
      <c r="Z308" s="19"/>
      <c r="AA308" s="39"/>
      <c r="AB308" s="41"/>
      <c r="AC308" s="36"/>
      <c r="AD308" s="19"/>
      <c r="AE308" s="39"/>
      <c r="AF308" s="41"/>
      <c r="AG308" s="36"/>
      <c r="AH308" s="1"/>
    </row>
    <row r="309" spans="1:34" x14ac:dyDescent="0.25">
      <c r="A309" s="1"/>
      <c r="B309" s="1"/>
      <c r="C309" s="5" t="str">
        <f t="shared" si="14"/>
        <v/>
      </c>
      <c r="D309" s="19"/>
      <c r="E309" s="22">
        <f>IF(D309="",0,IF(COUNTIF(БЮДЖЕТ!$P:$P,D309)=1,0,1))</f>
        <v>0</v>
      </c>
      <c r="F309" s="19" t="str">
        <f>IF($D309="","",IF(E309=1,"",INDEX(БЮДЖЕТ!$N:$N,SUMIFS(БЮДЖЕТ!$B:$B,БЮДЖЕТ!$P:$P,$D309))))</f>
        <v/>
      </c>
      <c r="G309" s="19" t="str">
        <f>IF($D309="","",IF(E309=1,"",INDEX(БЮДЖЕТ!$X:$X,SUMIFS(БЮДЖЕТ!$B:$B,БЮДЖЕТ!$P:$P,$D309))))</f>
        <v/>
      </c>
      <c r="H309" s="36"/>
      <c r="I309" s="19"/>
      <c r="J309" s="39"/>
      <c r="K309" s="39" t="str">
        <f>IF(J309="","",IF(J309&lt;БЮДЖЕТ!$F$6,БЮДЖЕТ!$F$6,IF(J309&gt;EOMONTH(БЮДЖЕТ!$F$6,0),EOMONTH(БЮДЖЕТ!$F$6,0),J309)))</f>
        <v/>
      </c>
      <c r="L309" s="30">
        <f>IF(OR($I309=операции!$F$8,$I309=операции!$F$10),SUMIFS(р_дни!$J:$J,р_дни!$F:$F,"&gt;="&amp;K309),IF(OR($I309=операции!$F$9,$I309=операции!$F$11),SUMIFS(р_дни!$J:$J,р_дни!$F:$F,"&gt;"&amp;K309),0))</f>
        <v>0</v>
      </c>
      <c r="M309" s="53">
        <f>IF(AND(G309=ФИО!$Q$8,OR(I309=операции!$F$8,I309=операции!$F$10),COUNTIFS(D$10:D308,D309,I$10:I308,операции!$F$8)+COUNTIFS(D$10:D308,D309,I$10:I308,операции!$F$10)&lt;&gt;COUNTIFS(D$10:D308,D309,I$10:I308,операции!$F$9)+COUNTIFS(D$10:D308,D309,I$10:I308,операции!$F$11)),1,IF(AND(G309=ФИО!$Q$8,OR(I309=операции!$F$9,I309=операции!$F$11),COUNTIFS(D$10:D308,D309,I$10:I308,операции!$F$8)+COUNTIFS(D$10:D308,D309,I$10:I308,операции!$F$10)&lt;&gt;COUNTIFS(D$10:D308,D309,I$10:I308,операции!$F$9)+COUNTIFS(D$10:D308,D309,I$10:I308,операции!$F$11)+1),1,IF(AND(G309&lt;&gt;ФИО!$Q$8,G309&lt;&gt;"",OR(I309=операции!$F$8,I309=операции!$F$10),COUNTIFS(D$10:D308,D309,I$10:I308,операции!$F$8)+COUNTIFS(D$10:D308,D309,I$10:I308,операции!$F$10)+1&lt;&gt;COUNTIFS(D$10:D308,D309,I$10:I308,операции!$F$9)+COUNTIFS(D$10:D308,D309,I$10:I308,операции!$F$11)),1,IF(AND(G309&lt;&gt;ФИО!$Q$8,G309&lt;&gt;"",OR(I309=операции!$F$9,I309=операции!$F$11),COUNTIFS(D$10:D308,D309,I$10:I308,операции!$F$8)+COUNTIFS(D$10:D308,D309,I$10:I308,операции!$F$10)&lt;&gt;COUNTIFS(D$10:D308,D309,I$10:I308,операции!$F$9)+COUNTIFS(D$10:D308,D309,I$10:I308,операции!$F$11)),1,0))))</f>
        <v>0</v>
      </c>
      <c r="N309" s="49"/>
      <c r="O309" s="48"/>
      <c r="P309" s="84">
        <f>SUMIFS(БЮДЖЕТ!$V:$V,БЮДЖЕТ!$P:$P,$D309)-IF($N309=операции!$H$11,$O309,0)</f>
        <v>0</v>
      </c>
      <c r="Q309" s="84">
        <f>IF(OR($I309=операции!$F$8,$I309=операции!$F$10),$L309*$P309,IF(OR($I309=операции!$F$9,$I309=операции!$F$11),-$L309*$P309,0))/1000</f>
        <v>0</v>
      </c>
      <c r="R309" s="49"/>
      <c r="S309" s="40"/>
      <c r="T309" s="48">
        <f t="shared" si="16"/>
        <v>0</v>
      </c>
      <c r="U309" s="36"/>
      <c r="V309" s="19"/>
      <c r="W309" s="39"/>
      <c r="X309" s="41"/>
      <c r="Y309" s="36"/>
      <c r="Z309" s="19"/>
      <c r="AA309" s="39"/>
      <c r="AB309" s="41"/>
      <c r="AC309" s="36"/>
      <c r="AD309" s="19"/>
      <c r="AE309" s="39"/>
      <c r="AF309" s="41"/>
      <c r="AG309" s="36"/>
      <c r="AH309" s="1"/>
    </row>
    <row r="310" spans="1:34" x14ac:dyDescent="0.25">
      <c r="A310" s="1"/>
      <c r="B310" s="1"/>
      <c r="C310" s="5" t="str">
        <f t="shared" si="14"/>
        <v/>
      </c>
      <c r="D310" s="19"/>
      <c r="E310" s="22">
        <f>IF(D310="",0,IF(COUNTIF(БЮДЖЕТ!$P:$P,D310)=1,0,1))</f>
        <v>0</v>
      </c>
      <c r="F310" s="19" t="str">
        <f>IF($D310="","",IF(E310=1,"",INDEX(БЮДЖЕТ!$N:$N,SUMIFS(БЮДЖЕТ!$B:$B,БЮДЖЕТ!$P:$P,$D310))))</f>
        <v/>
      </c>
      <c r="G310" s="19" t="str">
        <f>IF($D310="","",IF(E310=1,"",INDEX(БЮДЖЕТ!$X:$X,SUMIFS(БЮДЖЕТ!$B:$B,БЮДЖЕТ!$P:$P,$D310))))</f>
        <v/>
      </c>
      <c r="H310" s="36"/>
      <c r="I310" s="19"/>
      <c r="J310" s="39"/>
      <c r="K310" s="39" t="str">
        <f>IF(J310="","",IF(J310&lt;БЮДЖЕТ!$F$6,БЮДЖЕТ!$F$6,IF(J310&gt;EOMONTH(БЮДЖЕТ!$F$6,0),EOMONTH(БЮДЖЕТ!$F$6,0),J310)))</f>
        <v/>
      </c>
      <c r="L310" s="30">
        <f>IF(OR($I310=операции!$F$8,$I310=операции!$F$10),SUMIFS(р_дни!$J:$J,р_дни!$F:$F,"&gt;="&amp;K310),IF(OR($I310=операции!$F$9,$I310=операции!$F$11),SUMIFS(р_дни!$J:$J,р_дни!$F:$F,"&gt;"&amp;K310),0))</f>
        <v>0</v>
      </c>
      <c r="M310" s="53">
        <f>IF(AND(G310=ФИО!$Q$8,OR(I310=операции!$F$8,I310=операции!$F$10),COUNTIFS(D$10:D309,D310,I$10:I309,операции!$F$8)+COUNTIFS(D$10:D309,D310,I$10:I309,операции!$F$10)&lt;&gt;COUNTIFS(D$10:D309,D310,I$10:I309,операции!$F$9)+COUNTIFS(D$10:D309,D310,I$10:I309,операции!$F$11)),1,IF(AND(G310=ФИО!$Q$8,OR(I310=операции!$F$9,I310=операции!$F$11),COUNTIFS(D$10:D309,D310,I$10:I309,операции!$F$8)+COUNTIFS(D$10:D309,D310,I$10:I309,операции!$F$10)&lt;&gt;COUNTIFS(D$10:D309,D310,I$10:I309,операции!$F$9)+COUNTIFS(D$10:D309,D310,I$10:I309,операции!$F$11)+1),1,IF(AND(G310&lt;&gt;ФИО!$Q$8,G310&lt;&gt;"",OR(I310=операции!$F$8,I310=операции!$F$10),COUNTIFS(D$10:D309,D310,I$10:I309,операции!$F$8)+COUNTIFS(D$10:D309,D310,I$10:I309,операции!$F$10)+1&lt;&gt;COUNTIFS(D$10:D309,D310,I$10:I309,операции!$F$9)+COUNTIFS(D$10:D309,D310,I$10:I309,операции!$F$11)),1,IF(AND(G310&lt;&gt;ФИО!$Q$8,G310&lt;&gt;"",OR(I310=операции!$F$9,I310=операции!$F$11),COUNTIFS(D$10:D309,D310,I$10:I309,операции!$F$8)+COUNTIFS(D$10:D309,D310,I$10:I309,операции!$F$10)&lt;&gt;COUNTIFS(D$10:D309,D310,I$10:I309,операции!$F$9)+COUNTIFS(D$10:D309,D310,I$10:I309,операции!$F$11)),1,0))))</f>
        <v>0</v>
      </c>
      <c r="N310" s="49"/>
      <c r="O310" s="48"/>
      <c r="P310" s="84">
        <f>SUMIFS(БЮДЖЕТ!$V:$V,БЮДЖЕТ!$P:$P,$D310)-IF($N310=операции!$H$11,$O310,0)</f>
        <v>0</v>
      </c>
      <c r="Q310" s="84">
        <f>IF(OR($I310=операции!$F$8,$I310=операции!$F$10),$L310*$P310,IF(OR($I310=операции!$F$9,$I310=операции!$F$11),-$L310*$P310,0))/1000</f>
        <v>0</v>
      </c>
      <c r="R310" s="49"/>
      <c r="S310" s="40"/>
      <c r="T310" s="48">
        <f t="shared" si="16"/>
        <v>0</v>
      </c>
      <c r="U310" s="36"/>
      <c r="V310" s="19"/>
      <c r="W310" s="39"/>
      <c r="X310" s="41"/>
      <c r="Y310" s="36"/>
      <c r="Z310" s="19"/>
      <c r="AA310" s="39"/>
      <c r="AB310" s="41"/>
      <c r="AC310" s="36"/>
      <c r="AD310" s="19"/>
      <c r="AE310" s="39"/>
      <c r="AF310" s="41"/>
      <c r="AG310" s="36"/>
      <c r="AH310" s="1"/>
    </row>
    <row r="311" spans="1:34" x14ac:dyDescent="0.25">
      <c r="A311" s="1"/>
      <c r="B311" s="1"/>
      <c r="C311" s="5" t="str">
        <f t="shared" si="14"/>
        <v/>
      </c>
      <c r="D311" s="19"/>
      <c r="E311" s="22">
        <f>IF(D311="",0,IF(COUNTIF(БЮДЖЕТ!$P:$P,D311)=1,0,1))</f>
        <v>0</v>
      </c>
      <c r="F311" s="19" t="str">
        <f>IF($D311="","",IF(E311=1,"",INDEX(БЮДЖЕТ!$N:$N,SUMIFS(БЮДЖЕТ!$B:$B,БЮДЖЕТ!$P:$P,$D311))))</f>
        <v/>
      </c>
      <c r="G311" s="19" t="str">
        <f>IF($D311="","",IF(E311=1,"",INDEX(БЮДЖЕТ!$X:$X,SUMIFS(БЮДЖЕТ!$B:$B,БЮДЖЕТ!$P:$P,$D311))))</f>
        <v/>
      </c>
      <c r="H311" s="36"/>
      <c r="I311" s="19"/>
      <c r="J311" s="39"/>
      <c r="K311" s="39" t="str">
        <f>IF(J311="","",IF(J311&lt;БЮДЖЕТ!$F$6,БЮДЖЕТ!$F$6,IF(J311&gt;EOMONTH(БЮДЖЕТ!$F$6,0),EOMONTH(БЮДЖЕТ!$F$6,0),J311)))</f>
        <v/>
      </c>
      <c r="L311" s="30">
        <f>IF(OR($I311=операции!$F$8,$I311=операции!$F$10),SUMIFS(р_дни!$J:$J,р_дни!$F:$F,"&gt;="&amp;K311),IF(OR($I311=операции!$F$9,$I311=операции!$F$11),SUMIFS(р_дни!$J:$J,р_дни!$F:$F,"&gt;"&amp;K311),0))</f>
        <v>0</v>
      </c>
      <c r="M311" s="53">
        <f>IF(AND(G311=ФИО!$Q$8,OR(I311=операции!$F$8,I311=операции!$F$10),COUNTIFS(D$10:D310,D311,I$10:I310,операции!$F$8)+COUNTIFS(D$10:D310,D311,I$10:I310,операции!$F$10)&lt;&gt;COUNTIFS(D$10:D310,D311,I$10:I310,операции!$F$9)+COUNTIFS(D$10:D310,D311,I$10:I310,операции!$F$11)),1,IF(AND(G311=ФИО!$Q$8,OR(I311=операции!$F$9,I311=операции!$F$11),COUNTIFS(D$10:D310,D311,I$10:I310,операции!$F$8)+COUNTIFS(D$10:D310,D311,I$10:I310,операции!$F$10)&lt;&gt;COUNTIFS(D$10:D310,D311,I$10:I310,операции!$F$9)+COUNTIFS(D$10:D310,D311,I$10:I310,операции!$F$11)+1),1,IF(AND(G311&lt;&gt;ФИО!$Q$8,G311&lt;&gt;"",OR(I311=операции!$F$8,I311=операции!$F$10),COUNTIFS(D$10:D310,D311,I$10:I310,операции!$F$8)+COUNTIFS(D$10:D310,D311,I$10:I310,операции!$F$10)+1&lt;&gt;COUNTIFS(D$10:D310,D311,I$10:I310,операции!$F$9)+COUNTIFS(D$10:D310,D311,I$10:I310,операции!$F$11)),1,IF(AND(G311&lt;&gt;ФИО!$Q$8,G311&lt;&gt;"",OR(I311=операции!$F$9,I311=операции!$F$11),COUNTIFS(D$10:D310,D311,I$10:I310,операции!$F$8)+COUNTIFS(D$10:D310,D311,I$10:I310,операции!$F$10)&lt;&gt;COUNTIFS(D$10:D310,D311,I$10:I310,операции!$F$9)+COUNTIFS(D$10:D310,D311,I$10:I310,операции!$F$11)),1,0))))</f>
        <v>0</v>
      </c>
      <c r="N311" s="49"/>
      <c r="O311" s="48"/>
      <c r="P311" s="84">
        <f>SUMIFS(БЮДЖЕТ!$V:$V,БЮДЖЕТ!$P:$P,$D311)-IF($N311=операции!$H$11,$O311,0)</f>
        <v>0</v>
      </c>
      <c r="Q311" s="84">
        <f>IF(OR($I311=операции!$F$8,$I311=операции!$F$10),$L311*$P311,IF(OR($I311=операции!$F$9,$I311=операции!$F$11),-$L311*$P311,0))/1000</f>
        <v>0</v>
      </c>
      <c r="R311" s="49"/>
      <c r="S311" s="40"/>
      <c r="T311" s="48">
        <f t="shared" si="16"/>
        <v>0</v>
      </c>
      <c r="U311" s="36"/>
      <c r="V311" s="19"/>
      <c r="W311" s="39"/>
      <c r="X311" s="41"/>
      <c r="Y311" s="36"/>
      <c r="Z311" s="19"/>
      <c r="AA311" s="39"/>
      <c r="AB311" s="41"/>
      <c r="AC311" s="36"/>
      <c r="AD311" s="19"/>
      <c r="AE311" s="39"/>
      <c r="AF311" s="41"/>
      <c r="AG311" s="36"/>
      <c r="AH311" s="1"/>
    </row>
    <row r="312" spans="1:34" x14ac:dyDescent="0.25">
      <c r="A312" s="1"/>
      <c r="B312" s="1"/>
      <c r="C312" s="5" t="str">
        <f t="shared" si="14"/>
        <v/>
      </c>
      <c r="D312" s="19"/>
      <c r="E312" s="22">
        <f>IF(D312="",0,IF(COUNTIF(БЮДЖЕТ!$P:$P,D312)=1,0,1))</f>
        <v>0</v>
      </c>
      <c r="F312" s="19" t="str">
        <f>IF($D312="","",IF(E312=1,"",INDEX(БЮДЖЕТ!$N:$N,SUMIFS(БЮДЖЕТ!$B:$B,БЮДЖЕТ!$P:$P,$D312))))</f>
        <v/>
      </c>
      <c r="G312" s="19" t="str">
        <f>IF($D312="","",IF(E312=1,"",INDEX(БЮДЖЕТ!$X:$X,SUMIFS(БЮДЖЕТ!$B:$B,БЮДЖЕТ!$P:$P,$D312))))</f>
        <v/>
      </c>
      <c r="H312" s="36"/>
      <c r="I312" s="19"/>
      <c r="J312" s="39"/>
      <c r="K312" s="39" t="str">
        <f>IF(J312="","",IF(J312&lt;БЮДЖЕТ!$F$6,БЮДЖЕТ!$F$6,IF(J312&gt;EOMONTH(БЮДЖЕТ!$F$6,0),EOMONTH(БЮДЖЕТ!$F$6,0),J312)))</f>
        <v/>
      </c>
      <c r="L312" s="30">
        <f>IF(OR($I312=операции!$F$8,$I312=операции!$F$10),SUMIFS(р_дни!$J:$J,р_дни!$F:$F,"&gt;="&amp;K312),IF(OR($I312=операции!$F$9,$I312=операции!$F$11),SUMIFS(р_дни!$J:$J,р_дни!$F:$F,"&gt;"&amp;K312),0))</f>
        <v>0</v>
      </c>
      <c r="M312" s="53">
        <f>IF(AND(G312=ФИО!$Q$8,OR(I312=операции!$F$8,I312=операции!$F$10),COUNTIFS(D$10:D311,D312,I$10:I311,операции!$F$8)+COUNTIFS(D$10:D311,D312,I$10:I311,операции!$F$10)&lt;&gt;COUNTIFS(D$10:D311,D312,I$10:I311,операции!$F$9)+COUNTIFS(D$10:D311,D312,I$10:I311,операции!$F$11)),1,IF(AND(G312=ФИО!$Q$8,OR(I312=операции!$F$9,I312=операции!$F$11),COUNTIFS(D$10:D311,D312,I$10:I311,операции!$F$8)+COUNTIFS(D$10:D311,D312,I$10:I311,операции!$F$10)&lt;&gt;COUNTIFS(D$10:D311,D312,I$10:I311,операции!$F$9)+COUNTIFS(D$10:D311,D312,I$10:I311,операции!$F$11)+1),1,IF(AND(G312&lt;&gt;ФИО!$Q$8,G312&lt;&gt;"",OR(I312=операции!$F$8,I312=операции!$F$10),COUNTIFS(D$10:D311,D312,I$10:I311,операции!$F$8)+COUNTIFS(D$10:D311,D312,I$10:I311,операции!$F$10)+1&lt;&gt;COUNTIFS(D$10:D311,D312,I$10:I311,операции!$F$9)+COUNTIFS(D$10:D311,D312,I$10:I311,операции!$F$11)),1,IF(AND(G312&lt;&gt;ФИО!$Q$8,G312&lt;&gt;"",OR(I312=операции!$F$9,I312=операции!$F$11),COUNTIFS(D$10:D311,D312,I$10:I311,операции!$F$8)+COUNTIFS(D$10:D311,D312,I$10:I311,операции!$F$10)&lt;&gt;COUNTIFS(D$10:D311,D312,I$10:I311,операции!$F$9)+COUNTIFS(D$10:D311,D312,I$10:I311,операции!$F$11)),1,0))))</f>
        <v>0</v>
      </c>
      <c r="N312" s="49"/>
      <c r="O312" s="48"/>
      <c r="P312" s="84">
        <f>SUMIFS(БЮДЖЕТ!$V:$V,БЮДЖЕТ!$P:$P,$D312)-IF($N312=операции!$H$11,$O312,0)</f>
        <v>0</v>
      </c>
      <c r="Q312" s="84">
        <f>IF(OR($I312=операции!$F$8,$I312=операции!$F$10),$L312*$P312,IF(OR($I312=операции!$F$9,$I312=операции!$F$11),-$L312*$P312,0))/1000</f>
        <v>0</v>
      </c>
      <c r="R312" s="49"/>
      <c r="S312" s="40"/>
      <c r="T312" s="48">
        <f t="shared" si="16"/>
        <v>0</v>
      </c>
      <c r="U312" s="36"/>
      <c r="V312" s="19"/>
      <c r="W312" s="39"/>
      <c r="X312" s="41"/>
      <c r="Y312" s="36"/>
      <c r="Z312" s="19"/>
      <c r="AA312" s="39"/>
      <c r="AB312" s="41"/>
      <c r="AC312" s="36"/>
      <c r="AD312" s="19"/>
      <c r="AE312" s="39"/>
      <c r="AF312" s="41"/>
      <c r="AG312" s="36"/>
      <c r="AH312" s="1"/>
    </row>
    <row r="313" spans="1:34" x14ac:dyDescent="0.25">
      <c r="A313" s="1"/>
      <c r="B313" s="1"/>
      <c r="C313" s="5" t="str">
        <f t="shared" si="14"/>
        <v/>
      </c>
      <c r="D313" s="19"/>
      <c r="E313" s="22">
        <f>IF(D313="",0,IF(COUNTIF(БЮДЖЕТ!$P:$P,D313)=1,0,1))</f>
        <v>0</v>
      </c>
      <c r="F313" s="19" t="str">
        <f>IF($D313="","",IF(E313=1,"",INDEX(БЮДЖЕТ!$N:$N,SUMIFS(БЮДЖЕТ!$B:$B,БЮДЖЕТ!$P:$P,$D313))))</f>
        <v/>
      </c>
      <c r="G313" s="19" t="str">
        <f>IF($D313="","",IF(E313=1,"",INDEX(БЮДЖЕТ!$X:$X,SUMIFS(БЮДЖЕТ!$B:$B,БЮДЖЕТ!$P:$P,$D313))))</f>
        <v/>
      </c>
      <c r="H313" s="36"/>
      <c r="I313" s="19"/>
      <c r="J313" s="39"/>
      <c r="K313" s="39" t="str">
        <f>IF(J313="","",IF(J313&lt;БЮДЖЕТ!$F$6,БЮДЖЕТ!$F$6,IF(J313&gt;EOMONTH(БЮДЖЕТ!$F$6,0),EOMONTH(БЮДЖЕТ!$F$6,0),J313)))</f>
        <v/>
      </c>
      <c r="L313" s="30">
        <f>IF(OR($I313=операции!$F$8,$I313=операции!$F$10),SUMIFS(р_дни!$J:$J,р_дни!$F:$F,"&gt;="&amp;K313),IF(OR($I313=операции!$F$9,$I313=операции!$F$11),SUMIFS(р_дни!$J:$J,р_дни!$F:$F,"&gt;"&amp;K313),0))</f>
        <v>0</v>
      </c>
      <c r="M313" s="53">
        <f>IF(AND(G313=ФИО!$Q$8,OR(I313=операции!$F$8,I313=операции!$F$10),COUNTIFS(D$10:D312,D313,I$10:I312,операции!$F$8)+COUNTIFS(D$10:D312,D313,I$10:I312,операции!$F$10)&lt;&gt;COUNTIFS(D$10:D312,D313,I$10:I312,операции!$F$9)+COUNTIFS(D$10:D312,D313,I$10:I312,операции!$F$11)),1,IF(AND(G313=ФИО!$Q$8,OR(I313=операции!$F$9,I313=операции!$F$11),COUNTIFS(D$10:D312,D313,I$10:I312,операции!$F$8)+COUNTIFS(D$10:D312,D313,I$10:I312,операции!$F$10)&lt;&gt;COUNTIFS(D$10:D312,D313,I$10:I312,операции!$F$9)+COUNTIFS(D$10:D312,D313,I$10:I312,операции!$F$11)+1),1,IF(AND(G313&lt;&gt;ФИО!$Q$8,G313&lt;&gt;"",OR(I313=операции!$F$8,I313=операции!$F$10),COUNTIFS(D$10:D312,D313,I$10:I312,операции!$F$8)+COUNTIFS(D$10:D312,D313,I$10:I312,операции!$F$10)+1&lt;&gt;COUNTIFS(D$10:D312,D313,I$10:I312,операции!$F$9)+COUNTIFS(D$10:D312,D313,I$10:I312,операции!$F$11)),1,IF(AND(G313&lt;&gt;ФИО!$Q$8,G313&lt;&gt;"",OR(I313=операции!$F$9,I313=операции!$F$11),COUNTIFS(D$10:D312,D313,I$10:I312,операции!$F$8)+COUNTIFS(D$10:D312,D313,I$10:I312,операции!$F$10)&lt;&gt;COUNTIFS(D$10:D312,D313,I$10:I312,операции!$F$9)+COUNTIFS(D$10:D312,D313,I$10:I312,операции!$F$11)),1,0))))</f>
        <v>0</v>
      </c>
      <c r="N313" s="49"/>
      <c r="O313" s="48"/>
      <c r="P313" s="84">
        <f>SUMIFS(БЮДЖЕТ!$V:$V,БЮДЖЕТ!$P:$P,$D313)-IF($N313=операции!$H$11,$O313,0)</f>
        <v>0</v>
      </c>
      <c r="Q313" s="84">
        <f>IF(OR($I313=операции!$F$8,$I313=операции!$F$10),$L313*$P313,IF(OR($I313=операции!$F$9,$I313=операции!$F$11),-$L313*$P313,0))/1000</f>
        <v>0</v>
      </c>
      <c r="R313" s="49"/>
      <c r="S313" s="40"/>
      <c r="T313" s="48">
        <f t="shared" si="16"/>
        <v>0</v>
      </c>
      <c r="U313" s="36"/>
      <c r="V313" s="19"/>
      <c r="W313" s="39"/>
      <c r="X313" s="41"/>
      <c r="Y313" s="36"/>
      <c r="Z313" s="19"/>
      <c r="AA313" s="39"/>
      <c r="AB313" s="41"/>
      <c r="AC313" s="36"/>
      <c r="AD313" s="19"/>
      <c r="AE313" s="39"/>
      <c r="AF313" s="41"/>
      <c r="AG313" s="36"/>
      <c r="AH313" s="1"/>
    </row>
    <row r="314" spans="1:34" x14ac:dyDescent="0.25">
      <c r="A314" s="1"/>
      <c r="B314" s="1"/>
      <c r="C314" s="5" t="str">
        <f t="shared" si="14"/>
        <v/>
      </c>
      <c r="D314" s="19"/>
      <c r="E314" s="22">
        <f>IF(D314="",0,IF(COUNTIF(БЮДЖЕТ!$P:$P,D314)=1,0,1))</f>
        <v>0</v>
      </c>
      <c r="F314" s="19" t="str">
        <f>IF($D314="","",IF(E314=1,"",INDEX(БЮДЖЕТ!$N:$N,SUMIFS(БЮДЖЕТ!$B:$B,БЮДЖЕТ!$P:$P,$D314))))</f>
        <v/>
      </c>
      <c r="G314" s="19" t="str">
        <f>IF($D314="","",IF(E314=1,"",INDEX(БЮДЖЕТ!$X:$X,SUMIFS(БЮДЖЕТ!$B:$B,БЮДЖЕТ!$P:$P,$D314))))</f>
        <v/>
      </c>
      <c r="H314" s="36"/>
      <c r="I314" s="19"/>
      <c r="J314" s="39"/>
      <c r="K314" s="39" t="str">
        <f>IF(J314="","",IF(J314&lt;БЮДЖЕТ!$F$6,БЮДЖЕТ!$F$6,IF(J314&gt;EOMONTH(БЮДЖЕТ!$F$6,0),EOMONTH(БЮДЖЕТ!$F$6,0),J314)))</f>
        <v/>
      </c>
      <c r="L314" s="30">
        <f>IF(OR($I314=операции!$F$8,$I314=операции!$F$10),SUMIFS(р_дни!$J:$J,р_дни!$F:$F,"&gt;="&amp;K314),IF(OR($I314=операции!$F$9,$I314=операции!$F$11),SUMIFS(р_дни!$J:$J,р_дни!$F:$F,"&gt;"&amp;K314),0))</f>
        <v>0</v>
      </c>
      <c r="M314" s="53">
        <f>IF(AND(G314=ФИО!$Q$8,OR(I314=операции!$F$8,I314=операции!$F$10),COUNTIFS(D$10:D313,D314,I$10:I313,операции!$F$8)+COUNTIFS(D$10:D313,D314,I$10:I313,операции!$F$10)&lt;&gt;COUNTIFS(D$10:D313,D314,I$10:I313,операции!$F$9)+COUNTIFS(D$10:D313,D314,I$10:I313,операции!$F$11)),1,IF(AND(G314=ФИО!$Q$8,OR(I314=операции!$F$9,I314=операции!$F$11),COUNTIFS(D$10:D313,D314,I$10:I313,операции!$F$8)+COUNTIFS(D$10:D313,D314,I$10:I313,операции!$F$10)&lt;&gt;COUNTIFS(D$10:D313,D314,I$10:I313,операции!$F$9)+COUNTIFS(D$10:D313,D314,I$10:I313,операции!$F$11)+1),1,IF(AND(G314&lt;&gt;ФИО!$Q$8,G314&lt;&gt;"",OR(I314=операции!$F$8,I314=операции!$F$10),COUNTIFS(D$10:D313,D314,I$10:I313,операции!$F$8)+COUNTIFS(D$10:D313,D314,I$10:I313,операции!$F$10)+1&lt;&gt;COUNTIFS(D$10:D313,D314,I$10:I313,операции!$F$9)+COUNTIFS(D$10:D313,D314,I$10:I313,операции!$F$11)),1,IF(AND(G314&lt;&gt;ФИО!$Q$8,G314&lt;&gt;"",OR(I314=операции!$F$9,I314=операции!$F$11),COUNTIFS(D$10:D313,D314,I$10:I313,операции!$F$8)+COUNTIFS(D$10:D313,D314,I$10:I313,операции!$F$10)&lt;&gt;COUNTIFS(D$10:D313,D314,I$10:I313,операции!$F$9)+COUNTIFS(D$10:D313,D314,I$10:I313,операции!$F$11)),1,0))))</f>
        <v>0</v>
      </c>
      <c r="N314" s="49"/>
      <c r="O314" s="48"/>
      <c r="P314" s="84">
        <f>SUMIFS(БЮДЖЕТ!$V:$V,БЮДЖЕТ!$P:$P,$D314)-IF($N314=операции!$H$11,$O314,0)</f>
        <v>0</v>
      </c>
      <c r="Q314" s="84">
        <f>IF(OR($I314=операции!$F$8,$I314=операции!$F$10),$L314*$P314,IF(OR($I314=операции!$F$9,$I314=операции!$F$11),-$L314*$P314,0))/1000</f>
        <v>0</v>
      </c>
      <c r="R314" s="49"/>
      <c r="S314" s="40"/>
      <c r="T314" s="48">
        <f t="shared" si="16"/>
        <v>0</v>
      </c>
      <c r="U314" s="36"/>
      <c r="V314" s="19"/>
      <c r="W314" s="39"/>
      <c r="X314" s="41"/>
      <c r="Y314" s="36"/>
      <c r="Z314" s="19"/>
      <c r="AA314" s="39"/>
      <c r="AB314" s="41"/>
      <c r="AC314" s="36"/>
      <c r="AD314" s="19"/>
      <c r="AE314" s="39"/>
      <c r="AF314" s="41"/>
      <c r="AG314" s="36"/>
      <c r="AH314" s="1"/>
    </row>
    <row r="315" spans="1:34" x14ac:dyDescent="0.25">
      <c r="A315" s="1"/>
      <c r="B315" s="1"/>
      <c r="C315" s="5" t="str">
        <f t="shared" si="14"/>
        <v/>
      </c>
      <c r="D315" s="19"/>
      <c r="E315" s="22">
        <f>IF(D315="",0,IF(COUNTIF(БЮДЖЕТ!$P:$P,D315)=1,0,1))</f>
        <v>0</v>
      </c>
      <c r="F315" s="19" t="str">
        <f>IF($D315="","",IF(E315=1,"",INDEX(БЮДЖЕТ!$N:$N,SUMIFS(БЮДЖЕТ!$B:$B,БЮДЖЕТ!$P:$P,$D315))))</f>
        <v/>
      </c>
      <c r="G315" s="19" t="str">
        <f>IF($D315="","",IF(E315=1,"",INDEX(БЮДЖЕТ!$X:$X,SUMIFS(БЮДЖЕТ!$B:$B,БЮДЖЕТ!$P:$P,$D315))))</f>
        <v/>
      </c>
      <c r="H315" s="36"/>
      <c r="I315" s="19"/>
      <c r="J315" s="39"/>
      <c r="K315" s="39" t="str">
        <f>IF(J315="","",IF(J315&lt;БЮДЖЕТ!$F$6,БЮДЖЕТ!$F$6,IF(J315&gt;EOMONTH(БЮДЖЕТ!$F$6,0),EOMONTH(БЮДЖЕТ!$F$6,0),J315)))</f>
        <v/>
      </c>
      <c r="L315" s="30">
        <f>IF(OR($I315=операции!$F$8,$I315=операции!$F$10),SUMIFS(р_дни!$J:$J,р_дни!$F:$F,"&gt;="&amp;K315),IF(OR($I315=операции!$F$9,$I315=операции!$F$11),SUMIFS(р_дни!$J:$J,р_дни!$F:$F,"&gt;"&amp;K315),0))</f>
        <v>0</v>
      </c>
      <c r="M315" s="53">
        <f>IF(AND(G315=ФИО!$Q$8,OR(I315=операции!$F$8,I315=операции!$F$10),COUNTIFS(D$10:D314,D315,I$10:I314,операции!$F$8)+COUNTIFS(D$10:D314,D315,I$10:I314,операции!$F$10)&lt;&gt;COUNTIFS(D$10:D314,D315,I$10:I314,операции!$F$9)+COUNTIFS(D$10:D314,D315,I$10:I314,операции!$F$11)),1,IF(AND(G315=ФИО!$Q$8,OR(I315=операции!$F$9,I315=операции!$F$11),COUNTIFS(D$10:D314,D315,I$10:I314,операции!$F$8)+COUNTIFS(D$10:D314,D315,I$10:I314,операции!$F$10)&lt;&gt;COUNTIFS(D$10:D314,D315,I$10:I314,операции!$F$9)+COUNTIFS(D$10:D314,D315,I$10:I314,операции!$F$11)+1),1,IF(AND(G315&lt;&gt;ФИО!$Q$8,G315&lt;&gt;"",OR(I315=операции!$F$8,I315=операции!$F$10),COUNTIFS(D$10:D314,D315,I$10:I314,операции!$F$8)+COUNTIFS(D$10:D314,D315,I$10:I314,операции!$F$10)+1&lt;&gt;COUNTIFS(D$10:D314,D315,I$10:I314,операции!$F$9)+COUNTIFS(D$10:D314,D315,I$10:I314,операции!$F$11)),1,IF(AND(G315&lt;&gt;ФИО!$Q$8,G315&lt;&gt;"",OR(I315=операции!$F$9,I315=операции!$F$11),COUNTIFS(D$10:D314,D315,I$10:I314,операции!$F$8)+COUNTIFS(D$10:D314,D315,I$10:I314,операции!$F$10)&lt;&gt;COUNTIFS(D$10:D314,D315,I$10:I314,операции!$F$9)+COUNTIFS(D$10:D314,D315,I$10:I314,операции!$F$11)),1,0))))</f>
        <v>0</v>
      </c>
      <c r="N315" s="49"/>
      <c r="O315" s="48"/>
      <c r="P315" s="84">
        <f>SUMIFS(БЮДЖЕТ!$V:$V,БЮДЖЕТ!$P:$P,$D315)-IF($N315=операции!$H$11,$O315,0)</f>
        <v>0</v>
      </c>
      <c r="Q315" s="84">
        <f>IF(OR($I315=операции!$F$8,$I315=операции!$F$10),$L315*$P315,IF(OR($I315=операции!$F$9,$I315=операции!$F$11),-$L315*$P315,0))/1000</f>
        <v>0</v>
      </c>
      <c r="R315" s="49"/>
      <c r="S315" s="40"/>
      <c r="T315" s="48">
        <f t="shared" si="16"/>
        <v>0</v>
      </c>
      <c r="U315" s="36"/>
      <c r="V315" s="19"/>
      <c r="W315" s="39"/>
      <c r="X315" s="41"/>
      <c r="Y315" s="36"/>
      <c r="Z315" s="19"/>
      <c r="AA315" s="39"/>
      <c r="AB315" s="41"/>
      <c r="AC315" s="36"/>
      <c r="AD315" s="19"/>
      <c r="AE315" s="39"/>
      <c r="AF315" s="41"/>
      <c r="AG315" s="36"/>
      <c r="AH315" s="1"/>
    </row>
    <row r="316" spans="1:34" x14ac:dyDescent="0.25">
      <c r="A316" s="1"/>
      <c r="B316" s="1"/>
      <c r="C316" s="5" t="str">
        <f t="shared" si="14"/>
        <v/>
      </c>
      <c r="D316" s="19"/>
      <c r="E316" s="22">
        <f>IF(D316="",0,IF(COUNTIF(БЮДЖЕТ!$P:$P,D316)=1,0,1))</f>
        <v>0</v>
      </c>
      <c r="F316" s="19" t="str">
        <f>IF($D316="","",IF(E316=1,"",INDEX(БЮДЖЕТ!$N:$N,SUMIFS(БЮДЖЕТ!$B:$B,БЮДЖЕТ!$P:$P,$D316))))</f>
        <v/>
      </c>
      <c r="G316" s="19" t="str">
        <f>IF($D316="","",IF(E316=1,"",INDEX(БЮДЖЕТ!$X:$X,SUMIFS(БЮДЖЕТ!$B:$B,БЮДЖЕТ!$P:$P,$D316))))</f>
        <v/>
      </c>
      <c r="H316" s="36"/>
      <c r="I316" s="19"/>
      <c r="J316" s="39"/>
      <c r="K316" s="39" t="str">
        <f>IF(J316="","",IF(J316&lt;БЮДЖЕТ!$F$6,БЮДЖЕТ!$F$6,IF(J316&gt;EOMONTH(БЮДЖЕТ!$F$6,0),EOMONTH(БЮДЖЕТ!$F$6,0),J316)))</f>
        <v/>
      </c>
      <c r="L316" s="30">
        <f>IF(OR($I316=операции!$F$8,$I316=операции!$F$10),SUMIFS(р_дни!$J:$J,р_дни!$F:$F,"&gt;="&amp;K316),IF(OR($I316=операции!$F$9,$I316=операции!$F$11),SUMIFS(р_дни!$J:$J,р_дни!$F:$F,"&gt;"&amp;K316),0))</f>
        <v>0</v>
      </c>
      <c r="M316" s="53">
        <f>IF(AND(G316=ФИО!$Q$8,OR(I316=операции!$F$8,I316=операции!$F$10),COUNTIFS(D$10:D315,D316,I$10:I315,операции!$F$8)+COUNTIFS(D$10:D315,D316,I$10:I315,операции!$F$10)&lt;&gt;COUNTIFS(D$10:D315,D316,I$10:I315,операции!$F$9)+COUNTIFS(D$10:D315,D316,I$10:I315,операции!$F$11)),1,IF(AND(G316=ФИО!$Q$8,OR(I316=операции!$F$9,I316=операции!$F$11),COUNTIFS(D$10:D315,D316,I$10:I315,операции!$F$8)+COUNTIFS(D$10:D315,D316,I$10:I315,операции!$F$10)&lt;&gt;COUNTIFS(D$10:D315,D316,I$10:I315,операции!$F$9)+COUNTIFS(D$10:D315,D316,I$10:I315,операции!$F$11)+1),1,IF(AND(G316&lt;&gt;ФИО!$Q$8,G316&lt;&gt;"",OR(I316=операции!$F$8,I316=операции!$F$10),COUNTIFS(D$10:D315,D316,I$10:I315,операции!$F$8)+COUNTIFS(D$10:D315,D316,I$10:I315,операции!$F$10)+1&lt;&gt;COUNTIFS(D$10:D315,D316,I$10:I315,операции!$F$9)+COUNTIFS(D$10:D315,D316,I$10:I315,операции!$F$11)),1,IF(AND(G316&lt;&gt;ФИО!$Q$8,G316&lt;&gt;"",OR(I316=операции!$F$9,I316=операции!$F$11),COUNTIFS(D$10:D315,D316,I$10:I315,операции!$F$8)+COUNTIFS(D$10:D315,D316,I$10:I315,операции!$F$10)&lt;&gt;COUNTIFS(D$10:D315,D316,I$10:I315,операции!$F$9)+COUNTIFS(D$10:D315,D316,I$10:I315,операции!$F$11)),1,0))))</f>
        <v>0</v>
      </c>
      <c r="N316" s="49"/>
      <c r="O316" s="48"/>
      <c r="P316" s="84">
        <f>SUMIFS(БЮДЖЕТ!$V:$V,БЮДЖЕТ!$P:$P,$D316)-IF($N316=операции!$H$11,$O316,0)</f>
        <v>0</v>
      </c>
      <c r="Q316" s="84">
        <f>IF(OR($I316=операции!$F$8,$I316=операции!$F$10),$L316*$P316,IF(OR($I316=операции!$F$9,$I316=операции!$F$11),-$L316*$P316,0))/1000</f>
        <v>0</v>
      </c>
      <c r="R316" s="49"/>
      <c r="S316" s="40"/>
      <c r="T316" s="48">
        <f t="shared" si="16"/>
        <v>0</v>
      </c>
      <c r="U316" s="36"/>
      <c r="V316" s="19"/>
      <c r="W316" s="39"/>
      <c r="X316" s="41"/>
      <c r="Y316" s="36"/>
      <c r="Z316" s="19"/>
      <c r="AA316" s="39"/>
      <c r="AB316" s="41"/>
      <c r="AC316" s="36"/>
      <c r="AD316" s="19"/>
      <c r="AE316" s="39"/>
      <c r="AF316" s="41"/>
      <c r="AG316" s="36"/>
      <c r="AH316" s="1"/>
    </row>
    <row r="317" spans="1:34" x14ac:dyDescent="0.25">
      <c r="A317" s="1"/>
      <c r="B317" s="1"/>
      <c r="C317" s="5" t="str">
        <f t="shared" si="14"/>
        <v/>
      </c>
      <c r="D317" s="19"/>
      <c r="E317" s="22">
        <f>IF(D317="",0,IF(COUNTIF(БЮДЖЕТ!$P:$P,D317)=1,0,1))</f>
        <v>0</v>
      </c>
      <c r="F317" s="19" t="str">
        <f>IF($D317="","",IF(E317=1,"",INDEX(БЮДЖЕТ!$N:$N,SUMIFS(БЮДЖЕТ!$B:$B,БЮДЖЕТ!$P:$P,$D317))))</f>
        <v/>
      </c>
      <c r="G317" s="19" t="str">
        <f>IF($D317="","",IF(E317=1,"",INDEX(БЮДЖЕТ!$X:$X,SUMIFS(БЮДЖЕТ!$B:$B,БЮДЖЕТ!$P:$P,$D317))))</f>
        <v/>
      </c>
      <c r="H317" s="36"/>
      <c r="I317" s="19"/>
      <c r="J317" s="39"/>
      <c r="K317" s="39" t="str">
        <f>IF(J317="","",IF(J317&lt;БЮДЖЕТ!$F$6,БЮДЖЕТ!$F$6,IF(J317&gt;EOMONTH(БЮДЖЕТ!$F$6,0),EOMONTH(БЮДЖЕТ!$F$6,0),J317)))</f>
        <v/>
      </c>
      <c r="L317" s="30">
        <f>IF(OR($I317=операции!$F$8,$I317=операции!$F$10),SUMIFS(р_дни!$J:$J,р_дни!$F:$F,"&gt;="&amp;K317),IF(OR($I317=операции!$F$9,$I317=операции!$F$11),SUMIFS(р_дни!$J:$J,р_дни!$F:$F,"&gt;"&amp;K317),0))</f>
        <v>0</v>
      </c>
      <c r="M317" s="53">
        <f>IF(AND(G317=ФИО!$Q$8,OR(I317=операции!$F$8,I317=операции!$F$10),COUNTIFS(D$10:D316,D317,I$10:I316,операции!$F$8)+COUNTIFS(D$10:D316,D317,I$10:I316,операции!$F$10)&lt;&gt;COUNTIFS(D$10:D316,D317,I$10:I316,операции!$F$9)+COUNTIFS(D$10:D316,D317,I$10:I316,операции!$F$11)),1,IF(AND(G317=ФИО!$Q$8,OR(I317=операции!$F$9,I317=операции!$F$11),COUNTIFS(D$10:D316,D317,I$10:I316,операции!$F$8)+COUNTIFS(D$10:D316,D317,I$10:I316,операции!$F$10)&lt;&gt;COUNTIFS(D$10:D316,D317,I$10:I316,операции!$F$9)+COUNTIFS(D$10:D316,D317,I$10:I316,операции!$F$11)+1),1,IF(AND(G317&lt;&gt;ФИО!$Q$8,G317&lt;&gt;"",OR(I317=операции!$F$8,I317=операции!$F$10),COUNTIFS(D$10:D316,D317,I$10:I316,операции!$F$8)+COUNTIFS(D$10:D316,D317,I$10:I316,операции!$F$10)+1&lt;&gt;COUNTIFS(D$10:D316,D317,I$10:I316,операции!$F$9)+COUNTIFS(D$10:D316,D317,I$10:I316,операции!$F$11)),1,IF(AND(G317&lt;&gt;ФИО!$Q$8,G317&lt;&gt;"",OR(I317=операции!$F$9,I317=операции!$F$11),COUNTIFS(D$10:D316,D317,I$10:I316,операции!$F$8)+COUNTIFS(D$10:D316,D317,I$10:I316,операции!$F$10)&lt;&gt;COUNTIFS(D$10:D316,D317,I$10:I316,операции!$F$9)+COUNTIFS(D$10:D316,D317,I$10:I316,операции!$F$11)),1,0))))</f>
        <v>0</v>
      </c>
      <c r="N317" s="49"/>
      <c r="O317" s="48"/>
      <c r="P317" s="84">
        <f>SUMIFS(БЮДЖЕТ!$V:$V,БЮДЖЕТ!$P:$P,$D317)-IF($N317=операции!$H$11,$O317,0)</f>
        <v>0</v>
      </c>
      <c r="Q317" s="84">
        <f>IF(OR($I317=операции!$F$8,$I317=операции!$F$10),$L317*$P317,IF(OR($I317=операции!$F$9,$I317=операции!$F$11),-$L317*$P317,0))/1000</f>
        <v>0</v>
      </c>
      <c r="R317" s="49"/>
      <c r="S317" s="40"/>
      <c r="T317" s="48">
        <f t="shared" si="16"/>
        <v>0</v>
      </c>
      <c r="U317" s="36"/>
      <c r="V317" s="19"/>
      <c r="W317" s="39"/>
      <c r="X317" s="41"/>
      <c r="Y317" s="36"/>
      <c r="Z317" s="19"/>
      <c r="AA317" s="39"/>
      <c r="AB317" s="41"/>
      <c r="AC317" s="36"/>
      <c r="AD317" s="19"/>
      <c r="AE317" s="39"/>
      <c r="AF317" s="41"/>
      <c r="AG317" s="36"/>
      <c r="AH317" s="1"/>
    </row>
    <row r="318" spans="1:34" x14ac:dyDescent="0.25">
      <c r="A318" s="1"/>
      <c r="B318" s="1"/>
      <c r="C318" s="5" t="str">
        <f t="shared" si="14"/>
        <v/>
      </c>
      <c r="D318" s="19"/>
      <c r="E318" s="22">
        <f>IF(D318="",0,IF(COUNTIF(БЮДЖЕТ!$P:$P,D318)=1,0,1))</f>
        <v>0</v>
      </c>
      <c r="F318" s="19" t="str">
        <f>IF($D318="","",IF(E318=1,"",INDEX(БЮДЖЕТ!$N:$N,SUMIFS(БЮДЖЕТ!$B:$B,БЮДЖЕТ!$P:$P,$D318))))</f>
        <v/>
      </c>
      <c r="G318" s="19" t="str">
        <f>IF($D318="","",IF(E318=1,"",INDEX(БЮДЖЕТ!$X:$X,SUMIFS(БЮДЖЕТ!$B:$B,БЮДЖЕТ!$P:$P,$D318))))</f>
        <v/>
      </c>
      <c r="H318" s="36"/>
      <c r="I318" s="19"/>
      <c r="J318" s="39"/>
      <c r="K318" s="39" t="str">
        <f>IF(J318="","",IF(J318&lt;БЮДЖЕТ!$F$6,БЮДЖЕТ!$F$6,IF(J318&gt;EOMONTH(БЮДЖЕТ!$F$6,0),EOMONTH(БЮДЖЕТ!$F$6,0),J318)))</f>
        <v/>
      </c>
      <c r="L318" s="30">
        <f>IF(OR($I318=операции!$F$8,$I318=операции!$F$10),SUMIFS(р_дни!$J:$J,р_дни!$F:$F,"&gt;="&amp;K318),IF(OR($I318=операции!$F$9,$I318=операции!$F$11),SUMIFS(р_дни!$J:$J,р_дни!$F:$F,"&gt;"&amp;K318),0))</f>
        <v>0</v>
      </c>
      <c r="M318" s="53">
        <f>IF(AND(G318=ФИО!$Q$8,OR(I318=операции!$F$8,I318=операции!$F$10),COUNTIFS(D$10:D317,D318,I$10:I317,операции!$F$8)+COUNTIFS(D$10:D317,D318,I$10:I317,операции!$F$10)&lt;&gt;COUNTIFS(D$10:D317,D318,I$10:I317,операции!$F$9)+COUNTIFS(D$10:D317,D318,I$10:I317,операции!$F$11)),1,IF(AND(G318=ФИО!$Q$8,OR(I318=операции!$F$9,I318=операции!$F$11),COUNTIFS(D$10:D317,D318,I$10:I317,операции!$F$8)+COUNTIFS(D$10:D317,D318,I$10:I317,операции!$F$10)&lt;&gt;COUNTIFS(D$10:D317,D318,I$10:I317,операции!$F$9)+COUNTIFS(D$10:D317,D318,I$10:I317,операции!$F$11)+1),1,IF(AND(G318&lt;&gt;ФИО!$Q$8,G318&lt;&gt;"",OR(I318=операции!$F$8,I318=операции!$F$10),COUNTIFS(D$10:D317,D318,I$10:I317,операции!$F$8)+COUNTIFS(D$10:D317,D318,I$10:I317,операции!$F$10)+1&lt;&gt;COUNTIFS(D$10:D317,D318,I$10:I317,операции!$F$9)+COUNTIFS(D$10:D317,D318,I$10:I317,операции!$F$11)),1,IF(AND(G318&lt;&gt;ФИО!$Q$8,G318&lt;&gt;"",OR(I318=операции!$F$9,I318=операции!$F$11),COUNTIFS(D$10:D317,D318,I$10:I317,операции!$F$8)+COUNTIFS(D$10:D317,D318,I$10:I317,операции!$F$10)&lt;&gt;COUNTIFS(D$10:D317,D318,I$10:I317,операции!$F$9)+COUNTIFS(D$10:D317,D318,I$10:I317,операции!$F$11)),1,0))))</f>
        <v>0</v>
      </c>
      <c r="N318" s="49"/>
      <c r="O318" s="48"/>
      <c r="P318" s="84">
        <f>SUMIFS(БЮДЖЕТ!$V:$V,БЮДЖЕТ!$P:$P,$D318)-IF($N318=операции!$H$11,$O318,0)</f>
        <v>0</v>
      </c>
      <c r="Q318" s="84">
        <f>IF(OR($I318=операции!$F$8,$I318=операции!$F$10),$L318*$P318,IF(OR($I318=операции!$F$9,$I318=операции!$F$11),-$L318*$P318,0))/1000</f>
        <v>0</v>
      </c>
      <c r="R318" s="49"/>
      <c r="S318" s="40"/>
      <c r="T318" s="48">
        <f t="shared" si="16"/>
        <v>0</v>
      </c>
      <c r="U318" s="36"/>
      <c r="V318" s="19"/>
      <c r="W318" s="39"/>
      <c r="X318" s="41"/>
      <c r="Y318" s="36"/>
      <c r="Z318" s="19"/>
      <c r="AA318" s="39"/>
      <c r="AB318" s="41"/>
      <c r="AC318" s="36"/>
      <c r="AD318" s="19"/>
      <c r="AE318" s="39"/>
      <c r="AF318" s="41"/>
      <c r="AG318" s="36"/>
      <c r="AH318" s="1"/>
    </row>
    <row r="319" spans="1:34" x14ac:dyDescent="0.25">
      <c r="A319" s="1"/>
      <c r="B319" s="1"/>
      <c r="C319" s="5" t="str">
        <f t="shared" si="14"/>
        <v/>
      </c>
      <c r="D319" s="19"/>
      <c r="E319" s="22">
        <f>IF(D319="",0,IF(COUNTIF(БЮДЖЕТ!$P:$P,D319)=1,0,1))</f>
        <v>0</v>
      </c>
      <c r="F319" s="19" t="str">
        <f>IF($D319="","",IF(E319=1,"",INDEX(БЮДЖЕТ!$N:$N,SUMIFS(БЮДЖЕТ!$B:$B,БЮДЖЕТ!$P:$P,$D319))))</f>
        <v/>
      </c>
      <c r="G319" s="19" t="str">
        <f>IF($D319="","",IF(E319=1,"",INDEX(БЮДЖЕТ!$X:$X,SUMIFS(БЮДЖЕТ!$B:$B,БЮДЖЕТ!$P:$P,$D319))))</f>
        <v/>
      </c>
      <c r="H319" s="36"/>
      <c r="I319" s="19"/>
      <c r="J319" s="39"/>
      <c r="K319" s="39" t="str">
        <f>IF(J319="","",IF(J319&lt;БЮДЖЕТ!$F$6,БЮДЖЕТ!$F$6,IF(J319&gt;EOMONTH(БЮДЖЕТ!$F$6,0),EOMONTH(БЮДЖЕТ!$F$6,0),J319)))</f>
        <v/>
      </c>
      <c r="L319" s="30">
        <f>IF(OR($I319=операции!$F$8,$I319=операции!$F$10),SUMIFS(р_дни!$J:$J,р_дни!$F:$F,"&gt;="&amp;K319),IF(OR($I319=операции!$F$9,$I319=операции!$F$11),SUMIFS(р_дни!$J:$J,р_дни!$F:$F,"&gt;"&amp;K319),0))</f>
        <v>0</v>
      </c>
      <c r="M319" s="53">
        <f>IF(AND(G319=ФИО!$Q$8,OR(I319=операции!$F$8,I319=операции!$F$10),COUNTIFS(D$10:D318,D319,I$10:I318,операции!$F$8)+COUNTIFS(D$10:D318,D319,I$10:I318,операции!$F$10)&lt;&gt;COUNTIFS(D$10:D318,D319,I$10:I318,операции!$F$9)+COUNTIFS(D$10:D318,D319,I$10:I318,операции!$F$11)),1,IF(AND(G319=ФИО!$Q$8,OR(I319=операции!$F$9,I319=операции!$F$11),COUNTIFS(D$10:D318,D319,I$10:I318,операции!$F$8)+COUNTIFS(D$10:D318,D319,I$10:I318,операции!$F$10)&lt;&gt;COUNTIFS(D$10:D318,D319,I$10:I318,операции!$F$9)+COUNTIFS(D$10:D318,D319,I$10:I318,операции!$F$11)+1),1,IF(AND(G319&lt;&gt;ФИО!$Q$8,G319&lt;&gt;"",OR(I319=операции!$F$8,I319=операции!$F$10),COUNTIFS(D$10:D318,D319,I$10:I318,операции!$F$8)+COUNTIFS(D$10:D318,D319,I$10:I318,операции!$F$10)+1&lt;&gt;COUNTIFS(D$10:D318,D319,I$10:I318,операции!$F$9)+COUNTIFS(D$10:D318,D319,I$10:I318,операции!$F$11)),1,IF(AND(G319&lt;&gt;ФИО!$Q$8,G319&lt;&gt;"",OR(I319=операции!$F$9,I319=операции!$F$11),COUNTIFS(D$10:D318,D319,I$10:I318,операции!$F$8)+COUNTIFS(D$10:D318,D319,I$10:I318,операции!$F$10)&lt;&gt;COUNTIFS(D$10:D318,D319,I$10:I318,операции!$F$9)+COUNTIFS(D$10:D318,D319,I$10:I318,операции!$F$11)),1,0))))</f>
        <v>0</v>
      </c>
      <c r="N319" s="49"/>
      <c r="O319" s="48"/>
      <c r="P319" s="84">
        <f>SUMIFS(БЮДЖЕТ!$V:$V,БЮДЖЕТ!$P:$P,$D319)-IF($N319=операции!$H$11,$O319,0)</f>
        <v>0</v>
      </c>
      <c r="Q319" s="84">
        <f>IF(OR($I319=операции!$F$8,$I319=операции!$F$10),$L319*$P319,IF(OR($I319=операции!$F$9,$I319=операции!$F$11),-$L319*$P319,0))/1000</f>
        <v>0</v>
      </c>
      <c r="R319" s="49"/>
      <c r="S319" s="40"/>
      <c r="T319" s="48">
        <f t="shared" si="16"/>
        <v>0</v>
      </c>
      <c r="U319" s="36"/>
      <c r="V319" s="19"/>
      <c r="W319" s="39"/>
      <c r="X319" s="41"/>
      <c r="Y319" s="36"/>
      <c r="Z319" s="19"/>
      <c r="AA319" s="39"/>
      <c r="AB319" s="41"/>
      <c r="AC319" s="36"/>
      <c r="AD319" s="19"/>
      <c r="AE319" s="39"/>
      <c r="AF319" s="41"/>
      <c r="AG319" s="36"/>
      <c r="AH319" s="1"/>
    </row>
    <row r="320" spans="1:34" x14ac:dyDescent="0.25">
      <c r="A320" s="1"/>
      <c r="B320" s="1"/>
      <c r="C320" s="5" t="str">
        <f t="shared" si="14"/>
        <v/>
      </c>
      <c r="D320" s="19"/>
      <c r="E320" s="22">
        <f>IF(D320="",0,IF(COUNTIF(БЮДЖЕТ!$P:$P,D320)=1,0,1))</f>
        <v>0</v>
      </c>
      <c r="F320" s="19" t="str">
        <f>IF($D320="","",IF(E320=1,"",INDEX(БЮДЖЕТ!$N:$N,SUMIFS(БЮДЖЕТ!$B:$B,БЮДЖЕТ!$P:$P,$D320))))</f>
        <v/>
      </c>
      <c r="G320" s="19" t="str">
        <f>IF($D320="","",IF(E320=1,"",INDEX(БЮДЖЕТ!$X:$X,SUMIFS(БЮДЖЕТ!$B:$B,БЮДЖЕТ!$P:$P,$D320))))</f>
        <v/>
      </c>
      <c r="H320" s="36"/>
      <c r="I320" s="19"/>
      <c r="J320" s="39"/>
      <c r="K320" s="39" t="str">
        <f>IF(J320="","",IF(J320&lt;БЮДЖЕТ!$F$6,БЮДЖЕТ!$F$6,IF(J320&gt;EOMONTH(БЮДЖЕТ!$F$6,0),EOMONTH(БЮДЖЕТ!$F$6,0),J320)))</f>
        <v/>
      </c>
      <c r="L320" s="30">
        <f>IF(OR($I320=операции!$F$8,$I320=операции!$F$10),SUMIFS(р_дни!$J:$J,р_дни!$F:$F,"&gt;="&amp;K320),IF(OR($I320=операции!$F$9,$I320=операции!$F$11),SUMIFS(р_дни!$J:$J,р_дни!$F:$F,"&gt;"&amp;K320),0))</f>
        <v>0</v>
      </c>
      <c r="M320" s="53">
        <f>IF(AND(G320=ФИО!$Q$8,OR(I320=операции!$F$8,I320=операции!$F$10),COUNTIFS(D$10:D319,D320,I$10:I319,операции!$F$8)+COUNTIFS(D$10:D319,D320,I$10:I319,операции!$F$10)&lt;&gt;COUNTIFS(D$10:D319,D320,I$10:I319,операции!$F$9)+COUNTIFS(D$10:D319,D320,I$10:I319,операции!$F$11)),1,IF(AND(G320=ФИО!$Q$8,OR(I320=операции!$F$9,I320=операции!$F$11),COUNTIFS(D$10:D319,D320,I$10:I319,операции!$F$8)+COUNTIFS(D$10:D319,D320,I$10:I319,операции!$F$10)&lt;&gt;COUNTIFS(D$10:D319,D320,I$10:I319,операции!$F$9)+COUNTIFS(D$10:D319,D320,I$10:I319,операции!$F$11)+1),1,IF(AND(G320&lt;&gt;ФИО!$Q$8,G320&lt;&gt;"",OR(I320=операции!$F$8,I320=операции!$F$10),COUNTIFS(D$10:D319,D320,I$10:I319,операции!$F$8)+COUNTIFS(D$10:D319,D320,I$10:I319,операции!$F$10)+1&lt;&gt;COUNTIFS(D$10:D319,D320,I$10:I319,операции!$F$9)+COUNTIFS(D$10:D319,D320,I$10:I319,операции!$F$11)),1,IF(AND(G320&lt;&gt;ФИО!$Q$8,G320&lt;&gt;"",OR(I320=операции!$F$9,I320=операции!$F$11),COUNTIFS(D$10:D319,D320,I$10:I319,операции!$F$8)+COUNTIFS(D$10:D319,D320,I$10:I319,операции!$F$10)&lt;&gt;COUNTIFS(D$10:D319,D320,I$10:I319,операции!$F$9)+COUNTIFS(D$10:D319,D320,I$10:I319,операции!$F$11)),1,0))))</f>
        <v>0</v>
      </c>
      <c r="N320" s="49"/>
      <c r="O320" s="48"/>
      <c r="P320" s="84">
        <f>SUMIFS(БЮДЖЕТ!$V:$V,БЮДЖЕТ!$P:$P,$D320)-IF($N320=операции!$H$11,$O320,0)</f>
        <v>0</v>
      </c>
      <c r="Q320" s="84">
        <f>IF(OR($I320=операции!$F$8,$I320=операции!$F$10),$L320*$P320,IF(OR($I320=операции!$F$9,$I320=операции!$F$11),-$L320*$P320,0))/1000</f>
        <v>0</v>
      </c>
      <c r="R320" s="49"/>
      <c r="S320" s="40"/>
      <c r="T320" s="48">
        <f t="shared" si="16"/>
        <v>0</v>
      </c>
      <c r="U320" s="36"/>
      <c r="V320" s="19"/>
      <c r="W320" s="39"/>
      <c r="X320" s="41"/>
      <c r="Y320" s="36"/>
      <c r="Z320" s="19"/>
      <c r="AA320" s="39"/>
      <c r="AB320" s="41"/>
      <c r="AC320" s="36"/>
      <c r="AD320" s="19"/>
      <c r="AE320" s="39"/>
      <c r="AF320" s="41"/>
      <c r="AG320" s="36"/>
      <c r="AH320" s="1"/>
    </row>
    <row r="321" spans="1:34" x14ac:dyDescent="0.25">
      <c r="A321" s="1"/>
      <c r="B321" s="1"/>
      <c r="C321" s="5" t="str">
        <f t="shared" si="14"/>
        <v/>
      </c>
      <c r="D321" s="19"/>
      <c r="E321" s="22">
        <f>IF(D321="",0,IF(COUNTIF(БЮДЖЕТ!$P:$P,D321)=1,0,1))</f>
        <v>0</v>
      </c>
      <c r="F321" s="19" t="str">
        <f>IF($D321="","",IF(E321=1,"",INDEX(БЮДЖЕТ!$N:$N,SUMIFS(БЮДЖЕТ!$B:$B,БЮДЖЕТ!$P:$P,$D321))))</f>
        <v/>
      </c>
      <c r="G321" s="19" t="str">
        <f>IF($D321="","",IF(E321=1,"",INDEX(БЮДЖЕТ!$X:$X,SUMIFS(БЮДЖЕТ!$B:$B,БЮДЖЕТ!$P:$P,$D321))))</f>
        <v/>
      </c>
      <c r="H321" s="36"/>
      <c r="I321" s="19"/>
      <c r="J321" s="39"/>
      <c r="K321" s="39" t="str">
        <f>IF(J321="","",IF(J321&lt;БЮДЖЕТ!$F$6,БЮДЖЕТ!$F$6,IF(J321&gt;EOMONTH(БЮДЖЕТ!$F$6,0),EOMONTH(БЮДЖЕТ!$F$6,0),J321)))</f>
        <v/>
      </c>
      <c r="L321" s="30">
        <f>IF(OR($I321=операции!$F$8,$I321=операции!$F$10),SUMIFS(р_дни!$J:$J,р_дни!$F:$F,"&gt;="&amp;K321),IF(OR($I321=операции!$F$9,$I321=операции!$F$11),SUMIFS(р_дни!$J:$J,р_дни!$F:$F,"&gt;"&amp;K321),0))</f>
        <v>0</v>
      </c>
      <c r="M321" s="53">
        <f>IF(AND(G321=ФИО!$Q$8,OR(I321=операции!$F$8,I321=операции!$F$10),COUNTIFS(D$10:D320,D321,I$10:I320,операции!$F$8)+COUNTIFS(D$10:D320,D321,I$10:I320,операции!$F$10)&lt;&gt;COUNTIFS(D$10:D320,D321,I$10:I320,операции!$F$9)+COUNTIFS(D$10:D320,D321,I$10:I320,операции!$F$11)),1,IF(AND(G321=ФИО!$Q$8,OR(I321=операции!$F$9,I321=операции!$F$11),COUNTIFS(D$10:D320,D321,I$10:I320,операции!$F$8)+COUNTIFS(D$10:D320,D321,I$10:I320,операции!$F$10)&lt;&gt;COUNTIFS(D$10:D320,D321,I$10:I320,операции!$F$9)+COUNTIFS(D$10:D320,D321,I$10:I320,операции!$F$11)+1),1,IF(AND(G321&lt;&gt;ФИО!$Q$8,G321&lt;&gt;"",OR(I321=операции!$F$8,I321=операции!$F$10),COUNTIFS(D$10:D320,D321,I$10:I320,операции!$F$8)+COUNTIFS(D$10:D320,D321,I$10:I320,операции!$F$10)+1&lt;&gt;COUNTIFS(D$10:D320,D321,I$10:I320,операции!$F$9)+COUNTIFS(D$10:D320,D321,I$10:I320,операции!$F$11)),1,IF(AND(G321&lt;&gt;ФИО!$Q$8,G321&lt;&gt;"",OR(I321=операции!$F$9,I321=операции!$F$11),COUNTIFS(D$10:D320,D321,I$10:I320,операции!$F$8)+COUNTIFS(D$10:D320,D321,I$10:I320,операции!$F$10)&lt;&gt;COUNTIFS(D$10:D320,D321,I$10:I320,операции!$F$9)+COUNTIFS(D$10:D320,D321,I$10:I320,операции!$F$11)),1,0))))</f>
        <v>0</v>
      </c>
      <c r="N321" s="49"/>
      <c r="O321" s="48"/>
      <c r="P321" s="84">
        <f>SUMIFS(БЮДЖЕТ!$V:$V,БЮДЖЕТ!$P:$P,$D321)-IF($N321=операции!$H$11,$O321,0)</f>
        <v>0</v>
      </c>
      <c r="Q321" s="84">
        <f>IF(OR($I321=операции!$F$8,$I321=операции!$F$10),$L321*$P321,IF(OR($I321=операции!$F$9,$I321=операции!$F$11),-$L321*$P321,0))/1000</f>
        <v>0</v>
      </c>
      <c r="R321" s="49"/>
      <c r="S321" s="40"/>
      <c r="T321" s="48">
        <f t="shared" si="16"/>
        <v>0</v>
      </c>
      <c r="U321" s="36"/>
      <c r="V321" s="19"/>
      <c r="W321" s="39"/>
      <c r="X321" s="41"/>
      <c r="Y321" s="36"/>
      <c r="Z321" s="19"/>
      <c r="AA321" s="39"/>
      <c r="AB321" s="41"/>
      <c r="AC321" s="36"/>
      <c r="AD321" s="19"/>
      <c r="AE321" s="39"/>
      <c r="AF321" s="41"/>
      <c r="AG321" s="36"/>
      <c r="AH321" s="1"/>
    </row>
    <row r="322" spans="1:34" x14ac:dyDescent="0.25">
      <c r="A322" s="1"/>
      <c r="B322" s="1"/>
      <c r="C322" s="5" t="str">
        <f t="shared" si="14"/>
        <v/>
      </c>
      <c r="D322" s="19"/>
      <c r="E322" s="22">
        <f>IF(D322="",0,IF(COUNTIF(БЮДЖЕТ!$P:$P,D322)=1,0,1))</f>
        <v>0</v>
      </c>
      <c r="F322" s="19" t="str">
        <f>IF($D322="","",IF(E322=1,"",INDEX(БЮДЖЕТ!$N:$N,SUMIFS(БЮДЖЕТ!$B:$B,БЮДЖЕТ!$P:$P,$D322))))</f>
        <v/>
      </c>
      <c r="G322" s="19" t="str">
        <f>IF($D322="","",IF(E322=1,"",INDEX(БЮДЖЕТ!$X:$X,SUMIFS(БЮДЖЕТ!$B:$B,БЮДЖЕТ!$P:$P,$D322))))</f>
        <v/>
      </c>
      <c r="H322" s="36"/>
      <c r="I322" s="19"/>
      <c r="J322" s="39"/>
      <c r="K322" s="39" t="str">
        <f>IF(J322="","",IF(J322&lt;БЮДЖЕТ!$F$6,БЮДЖЕТ!$F$6,IF(J322&gt;EOMONTH(БЮДЖЕТ!$F$6,0),EOMONTH(БЮДЖЕТ!$F$6,0),J322)))</f>
        <v/>
      </c>
      <c r="L322" s="30">
        <f>IF(OR($I322=операции!$F$8,$I322=операции!$F$10),SUMIFS(р_дни!$J:$J,р_дни!$F:$F,"&gt;="&amp;K322),IF(OR($I322=операции!$F$9,$I322=операции!$F$11),SUMIFS(р_дни!$J:$J,р_дни!$F:$F,"&gt;"&amp;K322),0))</f>
        <v>0</v>
      </c>
      <c r="M322" s="53">
        <f>IF(AND(G322=ФИО!$Q$8,OR(I322=операции!$F$8,I322=операции!$F$10),COUNTIFS(D$10:D321,D322,I$10:I321,операции!$F$8)+COUNTIFS(D$10:D321,D322,I$10:I321,операции!$F$10)&lt;&gt;COUNTIFS(D$10:D321,D322,I$10:I321,операции!$F$9)+COUNTIFS(D$10:D321,D322,I$10:I321,операции!$F$11)),1,IF(AND(G322=ФИО!$Q$8,OR(I322=операции!$F$9,I322=операции!$F$11),COUNTIFS(D$10:D321,D322,I$10:I321,операции!$F$8)+COUNTIFS(D$10:D321,D322,I$10:I321,операции!$F$10)&lt;&gt;COUNTIFS(D$10:D321,D322,I$10:I321,операции!$F$9)+COUNTIFS(D$10:D321,D322,I$10:I321,операции!$F$11)+1),1,IF(AND(G322&lt;&gt;ФИО!$Q$8,G322&lt;&gt;"",OR(I322=операции!$F$8,I322=операции!$F$10),COUNTIFS(D$10:D321,D322,I$10:I321,операции!$F$8)+COUNTIFS(D$10:D321,D322,I$10:I321,операции!$F$10)+1&lt;&gt;COUNTIFS(D$10:D321,D322,I$10:I321,операции!$F$9)+COUNTIFS(D$10:D321,D322,I$10:I321,операции!$F$11)),1,IF(AND(G322&lt;&gt;ФИО!$Q$8,G322&lt;&gt;"",OR(I322=операции!$F$9,I322=операции!$F$11),COUNTIFS(D$10:D321,D322,I$10:I321,операции!$F$8)+COUNTIFS(D$10:D321,D322,I$10:I321,операции!$F$10)&lt;&gt;COUNTIFS(D$10:D321,D322,I$10:I321,операции!$F$9)+COUNTIFS(D$10:D321,D322,I$10:I321,операции!$F$11)),1,0))))</f>
        <v>0</v>
      </c>
      <c r="N322" s="49"/>
      <c r="O322" s="48"/>
      <c r="P322" s="84">
        <f>SUMIFS(БЮДЖЕТ!$V:$V,БЮДЖЕТ!$P:$P,$D322)-IF($N322=операции!$H$11,$O322,0)</f>
        <v>0</v>
      </c>
      <c r="Q322" s="84">
        <f>IF(OR($I322=операции!$F$8,$I322=операции!$F$10),$L322*$P322,IF(OR($I322=операции!$F$9,$I322=операции!$F$11),-$L322*$P322,0))/1000</f>
        <v>0</v>
      </c>
      <c r="R322" s="49"/>
      <c r="S322" s="40"/>
      <c r="T322" s="48">
        <f t="shared" si="16"/>
        <v>0</v>
      </c>
      <c r="U322" s="36"/>
      <c r="V322" s="19"/>
      <c r="W322" s="39"/>
      <c r="X322" s="41"/>
      <c r="Y322" s="36"/>
      <c r="Z322" s="19"/>
      <c r="AA322" s="39"/>
      <c r="AB322" s="41"/>
      <c r="AC322" s="36"/>
      <c r="AD322" s="19"/>
      <c r="AE322" s="39"/>
      <c r="AF322" s="41"/>
      <c r="AG322" s="36"/>
      <c r="AH322" s="1"/>
    </row>
    <row r="323" spans="1:34" x14ac:dyDescent="0.25">
      <c r="A323" s="1"/>
      <c r="B323" s="1"/>
      <c r="C323" s="5" t="str">
        <f t="shared" si="14"/>
        <v/>
      </c>
      <c r="D323" s="19"/>
      <c r="E323" s="22">
        <f>IF(D323="",0,IF(COUNTIF(БЮДЖЕТ!$P:$P,D323)=1,0,1))</f>
        <v>0</v>
      </c>
      <c r="F323" s="19" t="str">
        <f>IF($D323="","",IF(E323=1,"",INDEX(БЮДЖЕТ!$N:$N,SUMIFS(БЮДЖЕТ!$B:$B,БЮДЖЕТ!$P:$P,$D323))))</f>
        <v/>
      </c>
      <c r="G323" s="19" t="str">
        <f>IF($D323="","",IF(E323=1,"",INDEX(БЮДЖЕТ!$X:$X,SUMIFS(БЮДЖЕТ!$B:$B,БЮДЖЕТ!$P:$P,$D323))))</f>
        <v/>
      </c>
      <c r="H323" s="36"/>
      <c r="I323" s="19"/>
      <c r="J323" s="39"/>
      <c r="K323" s="39" t="str">
        <f>IF(J323="","",IF(J323&lt;БЮДЖЕТ!$F$6,БЮДЖЕТ!$F$6,IF(J323&gt;EOMONTH(БЮДЖЕТ!$F$6,0),EOMONTH(БЮДЖЕТ!$F$6,0),J323)))</f>
        <v/>
      </c>
      <c r="L323" s="30">
        <f>IF(OR($I323=операции!$F$8,$I323=операции!$F$10),SUMIFS(р_дни!$J:$J,р_дни!$F:$F,"&gt;="&amp;K323),IF(OR($I323=операции!$F$9,$I323=операции!$F$11),SUMIFS(р_дни!$J:$J,р_дни!$F:$F,"&gt;"&amp;K323),0))</f>
        <v>0</v>
      </c>
      <c r="M323" s="53">
        <f>IF(AND(G323=ФИО!$Q$8,OR(I323=операции!$F$8,I323=операции!$F$10),COUNTIFS(D$10:D322,D323,I$10:I322,операции!$F$8)+COUNTIFS(D$10:D322,D323,I$10:I322,операции!$F$10)&lt;&gt;COUNTIFS(D$10:D322,D323,I$10:I322,операции!$F$9)+COUNTIFS(D$10:D322,D323,I$10:I322,операции!$F$11)),1,IF(AND(G323=ФИО!$Q$8,OR(I323=операции!$F$9,I323=операции!$F$11),COUNTIFS(D$10:D322,D323,I$10:I322,операции!$F$8)+COUNTIFS(D$10:D322,D323,I$10:I322,операции!$F$10)&lt;&gt;COUNTIFS(D$10:D322,D323,I$10:I322,операции!$F$9)+COUNTIFS(D$10:D322,D323,I$10:I322,операции!$F$11)+1),1,IF(AND(G323&lt;&gt;ФИО!$Q$8,G323&lt;&gt;"",OR(I323=операции!$F$8,I323=операции!$F$10),COUNTIFS(D$10:D322,D323,I$10:I322,операции!$F$8)+COUNTIFS(D$10:D322,D323,I$10:I322,операции!$F$10)+1&lt;&gt;COUNTIFS(D$10:D322,D323,I$10:I322,операции!$F$9)+COUNTIFS(D$10:D322,D323,I$10:I322,операции!$F$11)),1,IF(AND(G323&lt;&gt;ФИО!$Q$8,G323&lt;&gt;"",OR(I323=операции!$F$9,I323=операции!$F$11),COUNTIFS(D$10:D322,D323,I$10:I322,операции!$F$8)+COUNTIFS(D$10:D322,D323,I$10:I322,операции!$F$10)&lt;&gt;COUNTIFS(D$10:D322,D323,I$10:I322,операции!$F$9)+COUNTIFS(D$10:D322,D323,I$10:I322,операции!$F$11)),1,0))))</f>
        <v>0</v>
      </c>
      <c r="N323" s="49"/>
      <c r="O323" s="48"/>
      <c r="P323" s="84">
        <f>SUMIFS(БЮДЖЕТ!$V:$V,БЮДЖЕТ!$P:$P,$D323)-IF($N323=операции!$H$11,$O323,0)</f>
        <v>0</v>
      </c>
      <c r="Q323" s="84">
        <f>IF(OR($I323=операции!$F$8,$I323=операции!$F$10),$L323*$P323,IF(OR($I323=операции!$F$9,$I323=операции!$F$11),-$L323*$P323,0))/1000</f>
        <v>0</v>
      </c>
      <c r="R323" s="49"/>
      <c r="S323" s="40"/>
      <c r="T323" s="48">
        <f t="shared" si="16"/>
        <v>0</v>
      </c>
      <c r="U323" s="36"/>
      <c r="V323" s="19"/>
      <c r="W323" s="39"/>
      <c r="X323" s="41"/>
      <c r="Y323" s="36"/>
      <c r="Z323" s="19"/>
      <c r="AA323" s="39"/>
      <c r="AB323" s="41"/>
      <c r="AC323" s="36"/>
      <c r="AD323" s="19"/>
      <c r="AE323" s="39"/>
      <c r="AF323" s="41"/>
      <c r="AG323" s="36"/>
      <c r="AH323" s="1"/>
    </row>
    <row r="324" spans="1:34" x14ac:dyDescent="0.25">
      <c r="A324" s="1"/>
      <c r="B324" s="1"/>
      <c r="C324" s="5" t="str">
        <f t="shared" si="14"/>
        <v/>
      </c>
      <c r="D324" s="19"/>
      <c r="E324" s="22">
        <f>IF(D324="",0,IF(COUNTIF(БЮДЖЕТ!$P:$P,D324)=1,0,1))</f>
        <v>0</v>
      </c>
      <c r="F324" s="19" t="str">
        <f>IF($D324="","",IF(E324=1,"",INDEX(БЮДЖЕТ!$N:$N,SUMIFS(БЮДЖЕТ!$B:$B,БЮДЖЕТ!$P:$P,$D324))))</f>
        <v/>
      </c>
      <c r="G324" s="19" t="str">
        <f>IF($D324="","",IF(E324=1,"",INDEX(БЮДЖЕТ!$X:$X,SUMIFS(БЮДЖЕТ!$B:$B,БЮДЖЕТ!$P:$P,$D324))))</f>
        <v/>
      </c>
      <c r="H324" s="36"/>
      <c r="I324" s="19"/>
      <c r="J324" s="39"/>
      <c r="K324" s="39" t="str">
        <f>IF(J324="","",IF(J324&lt;БЮДЖЕТ!$F$6,БЮДЖЕТ!$F$6,IF(J324&gt;EOMONTH(БЮДЖЕТ!$F$6,0),EOMONTH(БЮДЖЕТ!$F$6,0),J324)))</f>
        <v/>
      </c>
      <c r="L324" s="30">
        <f>IF(OR($I324=операции!$F$8,$I324=операции!$F$10),SUMIFS(р_дни!$J:$J,р_дни!$F:$F,"&gt;="&amp;K324),IF(OR($I324=операции!$F$9,$I324=операции!$F$11),SUMIFS(р_дни!$J:$J,р_дни!$F:$F,"&gt;"&amp;K324),0))</f>
        <v>0</v>
      </c>
      <c r="M324" s="53">
        <f>IF(AND(G324=ФИО!$Q$8,OR(I324=операции!$F$8,I324=операции!$F$10),COUNTIFS(D$10:D323,D324,I$10:I323,операции!$F$8)+COUNTIFS(D$10:D323,D324,I$10:I323,операции!$F$10)&lt;&gt;COUNTIFS(D$10:D323,D324,I$10:I323,операции!$F$9)+COUNTIFS(D$10:D323,D324,I$10:I323,операции!$F$11)),1,IF(AND(G324=ФИО!$Q$8,OR(I324=операции!$F$9,I324=операции!$F$11),COUNTIFS(D$10:D323,D324,I$10:I323,операции!$F$8)+COUNTIFS(D$10:D323,D324,I$10:I323,операции!$F$10)&lt;&gt;COUNTIFS(D$10:D323,D324,I$10:I323,операции!$F$9)+COUNTIFS(D$10:D323,D324,I$10:I323,операции!$F$11)+1),1,IF(AND(G324&lt;&gt;ФИО!$Q$8,G324&lt;&gt;"",OR(I324=операции!$F$8,I324=операции!$F$10),COUNTIFS(D$10:D323,D324,I$10:I323,операции!$F$8)+COUNTIFS(D$10:D323,D324,I$10:I323,операции!$F$10)+1&lt;&gt;COUNTIFS(D$10:D323,D324,I$10:I323,операции!$F$9)+COUNTIFS(D$10:D323,D324,I$10:I323,операции!$F$11)),1,IF(AND(G324&lt;&gt;ФИО!$Q$8,G324&lt;&gt;"",OR(I324=операции!$F$9,I324=операции!$F$11),COUNTIFS(D$10:D323,D324,I$10:I323,операции!$F$8)+COUNTIFS(D$10:D323,D324,I$10:I323,операции!$F$10)&lt;&gt;COUNTIFS(D$10:D323,D324,I$10:I323,операции!$F$9)+COUNTIFS(D$10:D323,D324,I$10:I323,операции!$F$11)),1,0))))</f>
        <v>0</v>
      </c>
      <c r="N324" s="49"/>
      <c r="O324" s="48"/>
      <c r="P324" s="84">
        <f>SUMIFS(БЮДЖЕТ!$V:$V,БЮДЖЕТ!$P:$P,$D324)-IF($N324=операции!$H$11,$O324,0)</f>
        <v>0</v>
      </c>
      <c r="Q324" s="84">
        <f>IF(OR($I324=операции!$F$8,$I324=операции!$F$10),$L324*$P324,IF(OR($I324=операции!$F$9,$I324=операции!$F$11),-$L324*$P324,0))/1000</f>
        <v>0</v>
      </c>
      <c r="R324" s="49"/>
      <c r="S324" s="40"/>
      <c r="T324" s="48">
        <f t="shared" si="16"/>
        <v>0</v>
      </c>
      <c r="U324" s="36"/>
      <c r="V324" s="19"/>
      <c r="W324" s="39"/>
      <c r="X324" s="41"/>
      <c r="Y324" s="36"/>
      <c r="Z324" s="19"/>
      <c r="AA324" s="39"/>
      <c r="AB324" s="41"/>
      <c r="AC324" s="36"/>
      <c r="AD324" s="19"/>
      <c r="AE324" s="39"/>
      <c r="AF324" s="41"/>
      <c r="AG324" s="36"/>
      <c r="AH324" s="1"/>
    </row>
    <row r="325" spans="1:34" x14ac:dyDescent="0.25">
      <c r="A325" s="1"/>
      <c r="B325" s="1"/>
      <c r="C325" s="5" t="str">
        <f t="shared" si="14"/>
        <v/>
      </c>
      <c r="D325" s="19"/>
      <c r="E325" s="22">
        <f>IF(D325="",0,IF(COUNTIF(БЮДЖЕТ!$P:$P,D325)=1,0,1))</f>
        <v>0</v>
      </c>
      <c r="F325" s="19" t="str">
        <f>IF($D325="","",IF(E325=1,"",INDEX(БЮДЖЕТ!$N:$N,SUMIFS(БЮДЖЕТ!$B:$B,БЮДЖЕТ!$P:$P,$D325))))</f>
        <v/>
      </c>
      <c r="G325" s="19" t="str">
        <f>IF($D325="","",IF(E325=1,"",INDEX(БЮДЖЕТ!$X:$X,SUMIFS(БЮДЖЕТ!$B:$B,БЮДЖЕТ!$P:$P,$D325))))</f>
        <v/>
      </c>
      <c r="H325" s="36"/>
      <c r="I325" s="19"/>
      <c r="J325" s="39"/>
      <c r="K325" s="39" t="str">
        <f>IF(J325="","",IF(J325&lt;БЮДЖЕТ!$F$6,БЮДЖЕТ!$F$6,IF(J325&gt;EOMONTH(БЮДЖЕТ!$F$6,0),EOMONTH(БЮДЖЕТ!$F$6,0),J325)))</f>
        <v/>
      </c>
      <c r="L325" s="30">
        <f>IF(OR($I325=операции!$F$8,$I325=операции!$F$10),SUMIFS(р_дни!$J:$J,р_дни!$F:$F,"&gt;="&amp;K325),IF(OR($I325=операции!$F$9,$I325=операции!$F$11),SUMIFS(р_дни!$J:$J,р_дни!$F:$F,"&gt;"&amp;K325),0))</f>
        <v>0</v>
      </c>
      <c r="M325" s="53">
        <f>IF(AND(G325=ФИО!$Q$8,OR(I325=операции!$F$8,I325=операции!$F$10),COUNTIFS(D$10:D324,D325,I$10:I324,операции!$F$8)+COUNTIFS(D$10:D324,D325,I$10:I324,операции!$F$10)&lt;&gt;COUNTIFS(D$10:D324,D325,I$10:I324,операции!$F$9)+COUNTIFS(D$10:D324,D325,I$10:I324,операции!$F$11)),1,IF(AND(G325=ФИО!$Q$8,OR(I325=операции!$F$9,I325=операции!$F$11),COUNTIFS(D$10:D324,D325,I$10:I324,операции!$F$8)+COUNTIFS(D$10:D324,D325,I$10:I324,операции!$F$10)&lt;&gt;COUNTIFS(D$10:D324,D325,I$10:I324,операции!$F$9)+COUNTIFS(D$10:D324,D325,I$10:I324,операции!$F$11)+1),1,IF(AND(G325&lt;&gt;ФИО!$Q$8,G325&lt;&gt;"",OR(I325=операции!$F$8,I325=операции!$F$10),COUNTIFS(D$10:D324,D325,I$10:I324,операции!$F$8)+COUNTIFS(D$10:D324,D325,I$10:I324,операции!$F$10)+1&lt;&gt;COUNTIFS(D$10:D324,D325,I$10:I324,операции!$F$9)+COUNTIFS(D$10:D324,D325,I$10:I324,операции!$F$11)),1,IF(AND(G325&lt;&gt;ФИО!$Q$8,G325&lt;&gt;"",OR(I325=операции!$F$9,I325=операции!$F$11),COUNTIFS(D$10:D324,D325,I$10:I324,операции!$F$8)+COUNTIFS(D$10:D324,D325,I$10:I324,операции!$F$10)&lt;&gt;COUNTIFS(D$10:D324,D325,I$10:I324,операции!$F$9)+COUNTIFS(D$10:D324,D325,I$10:I324,операции!$F$11)),1,0))))</f>
        <v>0</v>
      </c>
      <c r="N325" s="49"/>
      <c r="O325" s="48"/>
      <c r="P325" s="84">
        <f>SUMIFS(БЮДЖЕТ!$V:$V,БЮДЖЕТ!$P:$P,$D325)-IF($N325=операции!$H$11,$O325,0)</f>
        <v>0</v>
      </c>
      <c r="Q325" s="84">
        <f>IF(OR($I325=операции!$F$8,$I325=операции!$F$10),$L325*$P325,IF(OR($I325=операции!$F$9,$I325=операции!$F$11),-$L325*$P325,0))/1000</f>
        <v>0</v>
      </c>
      <c r="R325" s="49"/>
      <c r="S325" s="40"/>
      <c r="T325" s="48">
        <f t="shared" si="16"/>
        <v>0</v>
      </c>
      <c r="U325" s="36"/>
      <c r="V325" s="19"/>
      <c r="W325" s="39"/>
      <c r="X325" s="41"/>
      <c r="Y325" s="36"/>
      <c r="Z325" s="19"/>
      <c r="AA325" s="39"/>
      <c r="AB325" s="41"/>
      <c r="AC325" s="36"/>
      <c r="AD325" s="19"/>
      <c r="AE325" s="39"/>
      <c r="AF325" s="41"/>
      <c r="AG325" s="36"/>
      <c r="AH325" s="1"/>
    </row>
    <row r="326" spans="1:34" x14ac:dyDescent="0.25">
      <c r="A326" s="1"/>
      <c r="B326" s="1"/>
      <c r="C326" s="5" t="str">
        <f t="shared" si="14"/>
        <v/>
      </c>
      <c r="D326" s="19"/>
      <c r="E326" s="22">
        <f>IF(D326="",0,IF(COUNTIF(БЮДЖЕТ!$P:$P,D326)=1,0,1))</f>
        <v>0</v>
      </c>
      <c r="F326" s="19" t="str">
        <f>IF($D326="","",IF(E326=1,"",INDEX(БЮДЖЕТ!$N:$N,SUMIFS(БЮДЖЕТ!$B:$B,БЮДЖЕТ!$P:$P,$D326))))</f>
        <v/>
      </c>
      <c r="G326" s="19" t="str">
        <f>IF($D326="","",IF(E326=1,"",INDEX(БЮДЖЕТ!$X:$X,SUMIFS(БЮДЖЕТ!$B:$B,БЮДЖЕТ!$P:$P,$D326))))</f>
        <v/>
      </c>
      <c r="H326" s="36"/>
      <c r="I326" s="19"/>
      <c r="J326" s="39"/>
      <c r="K326" s="39" t="str">
        <f>IF(J326="","",IF(J326&lt;БЮДЖЕТ!$F$6,БЮДЖЕТ!$F$6,IF(J326&gt;EOMONTH(БЮДЖЕТ!$F$6,0),EOMONTH(БЮДЖЕТ!$F$6,0),J326)))</f>
        <v/>
      </c>
      <c r="L326" s="30">
        <f>IF(OR($I326=операции!$F$8,$I326=операции!$F$10),SUMIFS(р_дни!$J:$J,р_дни!$F:$F,"&gt;="&amp;K326),IF(OR($I326=операции!$F$9,$I326=операции!$F$11),SUMIFS(р_дни!$J:$J,р_дни!$F:$F,"&gt;"&amp;K326),0))</f>
        <v>0</v>
      </c>
      <c r="M326" s="53">
        <f>IF(AND(G326=ФИО!$Q$8,OR(I326=операции!$F$8,I326=операции!$F$10),COUNTIFS(D$10:D325,D326,I$10:I325,операции!$F$8)+COUNTIFS(D$10:D325,D326,I$10:I325,операции!$F$10)&lt;&gt;COUNTIFS(D$10:D325,D326,I$10:I325,операции!$F$9)+COUNTIFS(D$10:D325,D326,I$10:I325,операции!$F$11)),1,IF(AND(G326=ФИО!$Q$8,OR(I326=операции!$F$9,I326=операции!$F$11),COUNTIFS(D$10:D325,D326,I$10:I325,операции!$F$8)+COUNTIFS(D$10:D325,D326,I$10:I325,операции!$F$10)&lt;&gt;COUNTIFS(D$10:D325,D326,I$10:I325,операции!$F$9)+COUNTIFS(D$10:D325,D326,I$10:I325,операции!$F$11)+1),1,IF(AND(G326&lt;&gt;ФИО!$Q$8,G326&lt;&gt;"",OR(I326=операции!$F$8,I326=операции!$F$10),COUNTIFS(D$10:D325,D326,I$10:I325,операции!$F$8)+COUNTIFS(D$10:D325,D326,I$10:I325,операции!$F$10)+1&lt;&gt;COUNTIFS(D$10:D325,D326,I$10:I325,операции!$F$9)+COUNTIFS(D$10:D325,D326,I$10:I325,операции!$F$11)),1,IF(AND(G326&lt;&gt;ФИО!$Q$8,G326&lt;&gt;"",OR(I326=операции!$F$9,I326=операции!$F$11),COUNTIFS(D$10:D325,D326,I$10:I325,операции!$F$8)+COUNTIFS(D$10:D325,D326,I$10:I325,операции!$F$10)&lt;&gt;COUNTIFS(D$10:D325,D326,I$10:I325,операции!$F$9)+COUNTIFS(D$10:D325,D326,I$10:I325,операции!$F$11)),1,0))))</f>
        <v>0</v>
      </c>
      <c r="N326" s="49"/>
      <c r="O326" s="48"/>
      <c r="P326" s="84">
        <f>SUMIFS(БЮДЖЕТ!$V:$V,БЮДЖЕТ!$P:$P,$D326)-IF($N326=операции!$H$11,$O326,0)</f>
        <v>0</v>
      </c>
      <c r="Q326" s="84">
        <f>IF(OR($I326=операции!$F$8,$I326=операции!$F$10),$L326*$P326,IF(OR($I326=операции!$F$9,$I326=операции!$F$11),-$L326*$P326,0))/1000</f>
        <v>0</v>
      </c>
      <c r="R326" s="49"/>
      <c r="S326" s="40"/>
      <c r="T326" s="48">
        <f t="shared" si="16"/>
        <v>0</v>
      </c>
      <c r="U326" s="36"/>
      <c r="V326" s="19"/>
      <c r="W326" s="39"/>
      <c r="X326" s="41"/>
      <c r="Y326" s="36"/>
      <c r="Z326" s="19"/>
      <c r="AA326" s="39"/>
      <c r="AB326" s="41"/>
      <c r="AC326" s="36"/>
      <c r="AD326" s="19"/>
      <c r="AE326" s="39"/>
      <c r="AF326" s="41"/>
      <c r="AG326" s="36"/>
      <c r="AH326" s="1"/>
    </row>
    <row r="327" spans="1:34" x14ac:dyDescent="0.25">
      <c r="A327" s="1"/>
      <c r="B327" s="1"/>
      <c r="C327" s="5" t="str">
        <f t="shared" si="14"/>
        <v/>
      </c>
      <c r="D327" s="19"/>
      <c r="E327" s="22">
        <f>IF(D327="",0,IF(COUNTIF(БЮДЖЕТ!$P:$P,D327)=1,0,1))</f>
        <v>0</v>
      </c>
      <c r="F327" s="19" t="str">
        <f>IF($D327="","",IF(E327=1,"",INDEX(БЮДЖЕТ!$N:$N,SUMIFS(БЮДЖЕТ!$B:$B,БЮДЖЕТ!$P:$P,$D327))))</f>
        <v/>
      </c>
      <c r="G327" s="19" t="str">
        <f>IF($D327="","",IF(E327=1,"",INDEX(БЮДЖЕТ!$X:$X,SUMIFS(БЮДЖЕТ!$B:$B,БЮДЖЕТ!$P:$P,$D327))))</f>
        <v/>
      </c>
      <c r="H327" s="36"/>
      <c r="I327" s="19"/>
      <c r="J327" s="39"/>
      <c r="K327" s="39" t="str">
        <f>IF(J327="","",IF(J327&lt;БЮДЖЕТ!$F$6,БЮДЖЕТ!$F$6,IF(J327&gt;EOMONTH(БЮДЖЕТ!$F$6,0),EOMONTH(БЮДЖЕТ!$F$6,0),J327)))</f>
        <v/>
      </c>
      <c r="L327" s="30">
        <f>IF(OR($I327=операции!$F$8,$I327=операции!$F$10),SUMIFS(р_дни!$J:$J,р_дни!$F:$F,"&gt;="&amp;K327),IF(OR($I327=операции!$F$9,$I327=операции!$F$11),SUMIFS(р_дни!$J:$J,р_дни!$F:$F,"&gt;"&amp;K327),0))</f>
        <v>0</v>
      </c>
      <c r="M327" s="53">
        <f>IF(AND(G327=ФИО!$Q$8,OR(I327=операции!$F$8,I327=операции!$F$10),COUNTIFS(D$10:D326,D327,I$10:I326,операции!$F$8)+COUNTIFS(D$10:D326,D327,I$10:I326,операции!$F$10)&lt;&gt;COUNTIFS(D$10:D326,D327,I$10:I326,операции!$F$9)+COUNTIFS(D$10:D326,D327,I$10:I326,операции!$F$11)),1,IF(AND(G327=ФИО!$Q$8,OR(I327=операции!$F$9,I327=операции!$F$11),COUNTIFS(D$10:D326,D327,I$10:I326,операции!$F$8)+COUNTIFS(D$10:D326,D327,I$10:I326,операции!$F$10)&lt;&gt;COUNTIFS(D$10:D326,D327,I$10:I326,операции!$F$9)+COUNTIFS(D$10:D326,D327,I$10:I326,операции!$F$11)+1),1,IF(AND(G327&lt;&gt;ФИО!$Q$8,G327&lt;&gt;"",OR(I327=операции!$F$8,I327=операции!$F$10),COUNTIFS(D$10:D326,D327,I$10:I326,операции!$F$8)+COUNTIFS(D$10:D326,D327,I$10:I326,операции!$F$10)+1&lt;&gt;COUNTIFS(D$10:D326,D327,I$10:I326,операции!$F$9)+COUNTIFS(D$10:D326,D327,I$10:I326,операции!$F$11)),1,IF(AND(G327&lt;&gt;ФИО!$Q$8,G327&lt;&gt;"",OR(I327=операции!$F$9,I327=операции!$F$11),COUNTIFS(D$10:D326,D327,I$10:I326,операции!$F$8)+COUNTIFS(D$10:D326,D327,I$10:I326,операции!$F$10)&lt;&gt;COUNTIFS(D$10:D326,D327,I$10:I326,операции!$F$9)+COUNTIFS(D$10:D326,D327,I$10:I326,операции!$F$11)),1,0))))</f>
        <v>0</v>
      </c>
      <c r="N327" s="49"/>
      <c r="O327" s="48"/>
      <c r="P327" s="84">
        <f>SUMIFS(БЮДЖЕТ!$V:$V,БЮДЖЕТ!$P:$P,$D327)-IF($N327=операции!$H$11,$O327,0)</f>
        <v>0</v>
      </c>
      <c r="Q327" s="84">
        <f>IF(OR($I327=операции!$F$8,$I327=операции!$F$10),$L327*$P327,IF(OR($I327=операции!$F$9,$I327=операции!$F$11),-$L327*$P327,0))/1000</f>
        <v>0</v>
      </c>
      <c r="R327" s="49"/>
      <c r="S327" s="40"/>
      <c r="T327" s="48">
        <f t="shared" si="16"/>
        <v>0</v>
      </c>
      <c r="U327" s="36"/>
      <c r="V327" s="19"/>
      <c r="W327" s="39"/>
      <c r="X327" s="41"/>
      <c r="Y327" s="36"/>
      <c r="Z327" s="19"/>
      <c r="AA327" s="39"/>
      <c r="AB327" s="41"/>
      <c r="AC327" s="36"/>
      <c r="AD327" s="19"/>
      <c r="AE327" s="39"/>
      <c r="AF327" s="41"/>
      <c r="AG327" s="36"/>
      <c r="AH327" s="1"/>
    </row>
    <row r="328" spans="1:34" x14ac:dyDescent="0.25">
      <c r="A328" s="1"/>
      <c r="B328" s="1"/>
      <c r="C328" s="5" t="str">
        <f t="shared" si="14"/>
        <v/>
      </c>
      <c r="D328" s="19"/>
      <c r="E328" s="22">
        <f>IF(D328="",0,IF(COUNTIF(БЮДЖЕТ!$P:$P,D328)=1,0,1))</f>
        <v>0</v>
      </c>
      <c r="F328" s="19" t="str">
        <f>IF($D328="","",IF(E328=1,"",INDEX(БЮДЖЕТ!$N:$N,SUMIFS(БЮДЖЕТ!$B:$B,БЮДЖЕТ!$P:$P,$D328))))</f>
        <v/>
      </c>
      <c r="G328" s="19" t="str">
        <f>IF($D328="","",IF(E328=1,"",INDEX(БЮДЖЕТ!$X:$X,SUMIFS(БЮДЖЕТ!$B:$B,БЮДЖЕТ!$P:$P,$D328))))</f>
        <v/>
      </c>
      <c r="H328" s="36"/>
      <c r="I328" s="19"/>
      <c r="J328" s="39"/>
      <c r="K328" s="39" t="str">
        <f>IF(J328="","",IF(J328&lt;БЮДЖЕТ!$F$6,БЮДЖЕТ!$F$6,IF(J328&gt;EOMONTH(БЮДЖЕТ!$F$6,0),EOMONTH(БЮДЖЕТ!$F$6,0),J328)))</f>
        <v/>
      </c>
      <c r="L328" s="30">
        <f>IF(OR($I328=операции!$F$8,$I328=операции!$F$10),SUMIFS(р_дни!$J:$J,р_дни!$F:$F,"&gt;="&amp;K328),IF(OR($I328=операции!$F$9,$I328=операции!$F$11),SUMIFS(р_дни!$J:$J,р_дни!$F:$F,"&gt;"&amp;K328),0))</f>
        <v>0</v>
      </c>
      <c r="M328" s="53">
        <f>IF(AND(G328=ФИО!$Q$8,OR(I328=операции!$F$8,I328=операции!$F$10),COUNTIFS(D$10:D327,D328,I$10:I327,операции!$F$8)+COUNTIFS(D$10:D327,D328,I$10:I327,операции!$F$10)&lt;&gt;COUNTIFS(D$10:D327,D328,I$10:I327,операции!$F$9)+COUNTIFS(D$10:D327,D328,I$10:I327,операции!$F$11)),1,IF(AND(G328=ФИО!$Q$8,OR(I328=операции!$F$9,I328=операции!$F$11),COUNTIFS(D$10:D327,D328,I$10:I327,операции!$F$8)+COUNTIFS(D$10:D327,D328,I$10:I327,операции!$F$10)&lt;&gt;COUNTIFS(D$10:D327,D328,I$10:I327,операции!$F$9)+COUNTIFS(D$10:D327,D328,I$10:I327,операции!$F$11)+1),1,IF(AND(G328&lt;&gt;ФИО!$Q$8,G328&lt;&gt;"",OR(I328=операции!$F$8,I328=операции!$F$10),COUNTIFS(D$10:D327,D328,I$10:I327,операции!$F$8)+COUNTIFS(D$10:D327,D328,I$10:I327,операции!$F$10)+1&lt;&gt;COUNTIFS(D$10:D327,D328,I$10:I327,операции!$F$9)+COUNTIFS(D$10:D327,D328,I$10:I327,операции!$F$11)),1,IF(AND(G328&lt;&gt;ФИО!$Q$8,G328&lt;&gt;"",OR(I328=операции!$F$9,I328=операции!$F$11),COUNTIFS(D$10:D327,D328,I$10:I327,операции!$F$8)+COUNTIFS(D$10:D327,D328,I$10:I327,операции!$F$10)&lt;&gt;COUNTIFS(D$10:D327,D328,I$10:I327,операции!$F$9)+COUNTIFS(D$10:D327,D328,I$10:I327,операции!$F$11)),1,0))))</f>
        <v>0</v>
      </c>
      <c r="N328" s="49"/>
      <c r="O328" s="48"/>
      <c r="P328" s="84">
        <f>SUMIFS(БЮДЖЕТ!$V:$V,БЮДЖЕТ!$P:$P,$D328)-IF($N328=операции!$H$11,$O328,0)</f>
        <v>0</v>
      </c>
      <c r="Q328" s="84">
        <f>IF(OR($I328=операции!$F$8,$I328=операции!$F$10),$L328*$P328,IF(OR($I328=операции!$F$9,$I328=операции!$F$11),-$L328*$P328,0))/1000</f>
        <v>0</v>
      </c>
      <c r="R328" s="49"/>
      <c r="S328" s="40"/>
      <c r="T328" s="48">
        <f t="shared" si="16"/>
        <v>0</v>
      </c>
      <c r="U328" s="36"/>
      <c r="V328" s="19"/>
      <c r="W328" s="39"/>
      <c r="X328" s="41"/>
      <c r="Y328" s="36"/>
      <c r="Z328" s="19"/>
      <c r="AA328" s="39"/>
      <c r="AB328" s="41"/>
      <c r="AC328" s="36"/>
      <c r="AD328" s="19"/>
      <c r="AE328" s="39"/>
      <c r="AF328" s="41"/>
      <c r="AG328" s="36"/>
      <c r="AH328" s="1"/>
    </row>
    <row r="329" spans="1:34" x14ac:dyDescent="0.25">
      <c r="A329" s="1"/>
      <c r="B329" s="1"/>
      <c r="C329" s="5" t="str">
        <f t="shared" si="14"/>
        <v/>
      </c>
      <c r="D329" s="19"/>
      <c r="E329" s="22">
        <f>IF(D329="",0,IF(COUNTIF(БЮДЖЕТ!$P:$P,D329)=1,0,1))</f>
        <v>0</v>
      </c>
      <c r="F329" s="19" t="str">
        <f>IF($D329="","",IF(E329=1,"",INDEX(БЮДЖЕТ!$N:$N,SUMIFS(БЮДЖЕТ!$B:$B,БЮДЖЕТ!$P:$P,$D329))))</f>
        <v/>
      </c>
      <c r="G329" s="19" t="str">
        <f>IF($D329="","",IF(E329=1,"",INDEX(БЮДЖЕТ!$X:$X,SUMIFS(БЮДЖЕТ!$B:$B,БЮДЖЕТ!$P:$P,$D329))))</f>
        <v/>
      </c>
      <c r="H329" s="36"/>
      <c r="I329" s="19"/>
      <c r="J329" s="39"/>
      <c r="K329" s="39" t="str">
        <f>IF(J329="","",IF(J329&lt;БЮДЖЕТ!$F$6,БЮДЖЕТ!$F$6,IF(J329&gt;EOMONTH(БЮДЖЕТ!$F$6,0),EOMONTH(БЮДЖЕТ!$F$6,0),J329)))</f>
        <v/>
      </c>
      <c r="L329" s="30">
        <f>IF(OR($I329=операции!$F$8,$I329=операции!$F$10),SUMIFS(р_дни!$J:$J,р_дни!$F:$F,"&gt;="&amp;K329),IF(OR($I329=операции!$F$9,$I329=операции!$F$11),SUMIFS(р_дни!$J:$J,р_дни!$F:$F,"&gt;"&amp;K329),0))</f>
        <v>0</v>
      </c>
      <c r="M329" s="53">
        <f>IF(AND(G329=ФИО!$Q$8,OR(I329=операции!$F$8,I329=операции!$F$10),COUNTIFS(D$10:D328,D329,I$10:I328,операции!$F$8)+COUNTIFS(D$10:D328,D329,I$10:I328,операции!$F$10)&lt;&gt;COUNTIFS(D$10:D328,D329,I$10:I328,операции!$F$9)+COUNTIFS(D$10:D328,D329,I$10:I328,операции!$F$11)),1,IF(AND(G329=ФИО!$Q$8,OR(I329=операции!$F$9,I329=операции!$F$11),COUNTIFS(D$10:D328,D329,I$10:I328,операции!$F$8)+COUNTIFS(D$10:D328,D329,I$10:I328,операции!$F$10)&lt;&gt;COUNTIFS(D$10:D328,D329,I$10:I328,операции!$F$9)+COUNTIFS(D$10:D328,D329,I$10:I328,операции!$F$11)+1),1,IF(AND(G329&lt;&gt;ФИО!$Q$8,G329&lt;&gt;"",OR(I329=операции!$F$8,I329=операции!$F$10),COUNTIFS(D$10:D328,D329,I$10:I328,операции!$F$8)+COUNTIFS(D$10:D328,D329,I$10:I328,операции!$F$10)+1&lt;&gt;COUNTIFS(D$10:D328,D329,I$10:I328,операции!$F$9)+COUNTIFS(D$10:D328,D329,I$10:I328,операции!$F$11)),1,IF(AND(G329&lt;&gt;ФИО!$Q$8,G329&lt;&gt;"",OR(I329=операции!$F$9,I329=операции!$F$11),COUNTIFS(D$10:D328,D329,I$10:I328,операции!$F$8)+COUNTIFS(D$10:D328,D329,I$10:I328,операции!$F$10)&lt;&gt;COUNTIFS(D$10:D328,D329,I$10:I328,операции!$F$9)+COUNTIFS(D$10:D328,D329,I$10:I328,операции!$F$11)),1,0))))</f>
        <v>0</v>
      </c>
      <c r="N329" s="49"/>
      <c r="O329" s="48"/>
      <c r="P329" s="84">
        <f>SUMIFS(БЮДЖЕТ!$V:$V,БЮДЖЕТ!$P:$P,$D329)-IF($N329=операции!$H$11,$O329,0)</f>
        <v>0</v>
      </c>
      <c r="Q329" s="84">
        <f>IF(OR($I329=операции!$F$8,$I329=операции!$F$10),$L329*$P329,IF(OR($I329=операции!$F$9,$I329=операции!$F$11),-$L329*$P329,0))/1000</f>
        <v>0</v>
      </c>
      <c r="R329" s="49"/>
      <c r="S329" s="40"/>
      <c r="T329" s="48">
        <f t="shared" si="16"/>
        <v>0</v>
      </c>
      <c r="U329" s="36"/>
      <c r="V329" s="19"/>
      <c r="W329" s="39"/>
      <c r="X329" s="41"/>
      <c r="Y329" s="36"/>
      <c r="Z329" s="19"/>
      <c r="AA329" s="39"/>
      <c r="AB329" s="41"/>
      <c r="AC329" s="36"/>
      <c r="AD329" s="19"/>
      <c r="AE329" s="39"/>
      <c r="AF329" s="41"/>
      <c r="AG329" s="36"/>
      <c r="AH329" s="1"/>
    </row>
    <row r="330" spans="1:34" x14ac:dyDescent="0.25">
      <c r="A330" s="1"/>
      <c r="B330" s="1"/>
      <c r="C330" s="5" t="str">
        <f t="shared" si="14"/>
        <v/>
      </c>
      <c r="D330" s="19"/>
      <c r="E330" s="22">
        <f>IF(D330="",0,IF(COUNTIF(БЮДЖЕТ!$P:$P,D330)=1,0,1))</f>
        <v>0</v>
      </c>
      <c r="F330" s="19" t="str">
        <f>IF($D330="","",IF(E330=1,"",INDEX(БЮДЖЕТ!$N:$N,SUMIFS(БЮДЖЕТ!$B:$B,БЮДЖЕТ!$P:$P,$D330))))</f>
        <v/>
      </c>
      <c r="G330" s="19" t="str">
        <f>IF($D330="","",IF(E330=1,"",INDEX(БЮДЖЕТ!$X:$X,SUMIFS(БЮДЖЕТ!$B:$B,БЮДЖЕТ!$P:$P,$D330))))</f>
        <v/>
      </c>
      <c r="H330" s="36"/>
      <c r="I330" s="19"/>
      <c r="J330" s="39"/>
      <c r="K330" s="39" t="str">
        <f>IF(J330="","",IF(J330&lt;БЮДЖЕТ!$F$6,БЮДЖЕТ!$F$6,IF(J330&gt;EOMONTH(БЮДЖЕТ!$F$6,0),EOMONTH(БЮДЖЕТ!$F$6,0),J330)))</f>
        <v/>
      </c>
      <c r="L330" s="30">
        <f>IF(OR($I330=операции!$F$8,$I330=операции!$F$10),SUMIFS(р_дни!$J:$J,р_дни!$F:$F,"&gt;="&amp;K330),IF(OR($I330=операции!$F$9,$I330=операции!$F$11),SUMIFS(р_дни!$J:$J,р_дни!$F:$F,"&gt;"&amp;K330),0))</f>
        <v>0</v>
      </c>
      <c r="M330" s="53">
        <f>IF(AND(G330=ФИО!$Q$8,OR(I330=операции!$F$8,I330=операции!$F$10),COUNTIFS(D$10:D329,D330,I$10:I329,операции!$F$8)+COUNTIFS(D$10:D329,D330,I$10:I329,операции!$F$10)&lt;&gt;COUNTIFS(D$10:D329,D330,I$10:I329,операции!$F$9)+COUNTIFS(D$10:D329,D330,I$10:I329,операции!$F$11)),1,IF(AND(G330=ФИО!$Q$8,OR(I330=операции!$F$9,I330=операции!$F$11),COUNTIFS(D$10:D329,D330,I$10:I329,операции!$F$8)+COUNTIFS(D$10:D329,D330,I$10:I329,операции!$F$10)&lt;&gt;COUNTIFS(D$10:D329,D330,I$10:I329,операции!$F$9)+COUNTIFS(D$10:D329,D330,I$10:I329,операции!$F$11)+1),1,IF(AND(G330&lt;&gt;ФИО!$Q$8,G330&lt;&gt;"",OR(I330=операции!$F$8,I330=операции!$F$10),COUNTIFS(D$10:D329,D330,I$10:I329,операции!$F$8)+COUNTIFS(D$10:D329,D330,I$10:I329,операции!$F$10)+1&lt;&gt;COUNTIFS(D$10:D329,D330,I$10:I329,операции!$F$9)+COUNTIFS(D$10:D329,D330,I$10:I329,операции!$F$11)),1,IF(AND(G330&lt;&gt;ФИО!$Q$8,G330&lt;&gt;"",OR(I330=операции!$F$9,I330=операции!$F$11),COUNTIFS(D$10:D329,D330,I$10:I329,операции!$F$8)+COUNTIFS(D$10:D329,D330,I$10:I329,операции!$F$10)&lt;&gt;COUNTIFS(D$10:D329,D330,I$10:I329,операции!$F$9)+COUNTIFS(D$10:D329,D330,I$10:I329,операции!$F$11)),1,0))))</f>
        <v>0</v>
      </c>
      <c r="N330" s="49"/>
      <c r="O330" s="48"/>
      <c r="P330" s="84">
        <f>SUMIFS(БЮДЖЕТ!$V:$V,БЮДЖЕТ!$P:$P,$D330)-IF($N330=операции!$H$11,$O330,0)</f>
        <v>0</v>
      </c>
      <c r="Q330" s="84">
        <f>IF(OR($I330=операции!$F$8,$I330=операции!$F$10),$L330*$P330,IF(OR($I330=операции!$F$9,$I330=операции!$F$11),-$L330*$P330,0))/1000</f>
        <v>0</v>
      </c>
      <c r="R330" s="49"/>
      <c r="S330" s="40"/>
      <c r="T330" s="48">
        <f t="shared" si="16"/>
        <v>0</v>
      </c>
      <c r="U330" s="36"/>
      <c r="V330" s="19"/>
      <c r="W330" s="39"/>
      <c r="X330" s="41"/>
      <c r="Y330" s="36"/>
      <c r="Z330" s="19"/>
      <c r="AA330" s="39"/>
      <c r="AB330" s="41"/>
      <c r="AC330" s="36"/>
      <c r="AD330" s="19"/>
      <c r="AE330" s="39"/>
      <c r="AF330" s="41"/>
      <c r="AG330" s="36"/>
      <c r="AH330" s="1"/>
    </row>
    <row r="331" spans="1:34" x14ac:dyDescent="0.25">
      <c r="A331" s="1"/>
      <c r="B331" s="1"/>
      <c r="C331" s="5" t="str">
        <f t="shared" si="14"/>
        <v/>
      </c>
      <c r="D331" s="19"/>
      <c r="E331" s="22">
        <f>IF(D331="",0,IF(COUNTIF(БЮДЖЕТ!$P:$P,D331)=1,0,1))</f>
        <v>0</v>
      </c>
      <c r="F331" s="19" t="str">
        <f>IF($D331="","",IF(E331=1,"",INDEX(БЮДЖЕТ!$N:$N,SUMIFS(БЮДЖЕТ!$B:$B,БЮДЖЕТ!$P:$P,$D331))))</f>
        <v/>
      </c>
      <c r="G331" s="19" t="str">
        <f>IF($D331="","",IF(E331=1,"",INDEX(БЮДЖЕТ!$X:$X,SUMIFS(БЮДЖЕТ!$B:$B,БЮДЖЕТ!$P:$P,$D331))))</f>
        <v/>
      </c>
      <c r="H331" s="36"/>
      <c r="I331" s="19"/>
      <c r="J331" s="39"/>
      <c r="K331" s="39" t="str">
        <f>IF(J331="","",IF(J331&lt;БЮДЖЕТ!$F$6,БЮДЖЕТ!$F$6,IF(J331&gt;EOMONTH(БЮДЖЕТ!$F$6,0),EOMONTH(БЮДЖЕТ!$F$6,0),J331)))</f>
        <v/>
      </c>
      <c r="L331" s="30">
        <f>IF(OR($I331=операции!$F$8,$I331=операции!$F$10),SUMIFS(р_дни!$J:$J,р_дни!$F:$F,"&gt;="&amp;K331),IF(OR($I331=операции!$F$9,$I331=операции!$F$11),SUMIFS(р_дни!$J:$J,р_дни!$F:$F,"&gt;"&amp;K331),0))</f>
        <v>0</v>
      </c>
      <c r="M331" s="53">
        <f>IF(AND(G331=ФИО!$Q$8,OR(I331=операции!$F$8,I331=операции!$F$10),COUNTIFS(D$10:D330,D331,I$10:I330,операции!$F$8)+COUNTIFS(D$10:D330,D331,I$10:I330,операции!$F$10)&lt;&gt;COUNTIFS(D$10:D330,D331,I$10:I330,операции!$F$9)+COUNTIFS(D$10:D330,D331,I$10:I330,операции!$F$11)),1,IF(AND(G331=ФИО!$Q$8,OR(I331=операции!$F$9,I331=операции!$F$11),COUNTIFS(D$10:D330,D331,I$10:I330,операции!$F$8)+COUNTIFS(D$10:D330,D331,I$10:I330,операции!$F$10)&lt;&gt;COUNTIFS(D$10:D330,D331,I$10:I330,операции!$F$9)+COUNTIFS(D$10:D330,D331,I$10:I330,операции!$F$11)+1),1,IF(AND(G331&lt;&gt;ФИО!$Q$8,G331&lt;&gt;"",OR(I331=операции!$F$8,I331=операции!$F$10),COUNTIFS(D$10:D330,D331,I$10:I330,операции!$F$8)+COUNTIFS(D$10:D330,D331,I$10:I330,операции!$F$10)+1&lt;&gt;COUNTIFS(D$10:D330,D331,I$10:I330,операции!$F$9)+COUNTIFS(D$10:D330,D331,I$10:I330,операции!$F$11)),1,IF(AND(G331&lt;&gt;ФИО!$Q$8,G331&lt;&gt;"",OR(I331=операции!$F$9,I331=операции!$F$11),COUNTIFS(D$10:D330,D331,I$10:I330,операции!$F$8)+COUNTIFS(D$10:D330,D331,I$10:I330,операции!$F$10)&lt;&gt;COUNTIFS(D$10:D330,D331,I$10:I330,операции!$F$9)+COUNTIFS(D$10:D330,D331,I$10:I330,операции!$F$11)),1,0))))</f>
        <v>0</v>
      </c>
      <c r="N331" s="49"/>
      <c r="O331" s="48"/>
      <c r="P331" s="84">
        <f>SUMIFS(БЮДЖЕТ!$V:$V,БЮДЖЕТ!$P:$P,$D331)-IF($N331=операции!$H$11,$O331,0)</f>
        <v>0</v>
      </c>
      <c r="Q331" s="84">
        <f>IF(OR($I331=операции!$F$8,$I331=операции!$F$10),$L331*$P331,IF(OR($I331=операции!$F$9,$I331=операции!$F$11),-$L331*$P331,0))/1000</f>
        <v>0</v>
      </c>
      <c r="R331" s="49"/>
      <c r="S331" s="40"/>
      <c r="T331" s="48">
        <f t="shared" si="16"/>
        <v>0</v>
      </c>
      <c r="U331" s="36"/>
      <c r="V331" s="19"/>
      <c r="W331" s="39"/>
      <c r="X331" s="41"/>
      <c r="Y331" s="36"/>
      <c r="Z331" s="19"/>
      <c r="AA331" s="39"/>
      <c r="AB331" s="41"/>
      <c r="AC331" s="36"/>
      <c r="AD331" s="19"/>
      <c r="AE331" s="39"/>
      <c r="AF331" s="41"/>
      <c r="AG331" s="36"/>
      <c r="AH331" s="1"/>
    </row>
    <row r="332" spans="1:34" x14ac:dyDescent="0.25">
      <c r="A332" s="1"/>
      <c r="B332" s="1"/>
      <c r="C332" s="5" t="str">
        <f t="shared" ref="C332:C353" si="17">IF(OR(D332="",C331=""),"",C331+1)</f>
        <v/>
      </c>
      <c r="D332" s="19"/>
      <c r="E332" s="22">
        <f>IF(D332="",0,IF(COUNTIF(БЮДЖЕТ!$P:$P,D332)=1,0,1))</f>
        <v>0</v>
      </c>
      <c r="F332" s="19" t="str">
        <f>IF($D332="","",IF(E332=1,"",INDEX(БЮДЖЕТ!$N:$N,SUMIFS(БЮДЖЕТ!$B:$B,БЮДЖЕТ!$P:$P,$D332))))</f>
        <v/>
      </c>
      <c r="G332" s="19" t="str">
        <f>IF($D332="","",IF(E332=1,"",INDEX(БЮДЖЕТ!$X:$X,SUMIFS(БЮДЖЕТ!$B:$B,БЮДЖЕТ!$P:$P,$D332))))</f>
        <v/>
      </c>
      <c r="H332" s="36"/>
      <c r="I332" s="19"/>
      <c r="J332" s="39"/>
      <c r="K332" s="39" t="str">
        <f>IF(J332="","",IF(J332&lt;БЮДЖЕТ!$F$6,БЮДЖЕТ!$F$6,IF(J332&gt;EOMONTH(БЮДЖЕТ!$F$6,0),EOMONTH(БЮДЖЕТ!$F$6,0),J332)))</f>
        <v/>
      </c>
      <c r="L332" s="30">
        <f>IF(OR($I332=операции!$F$8,$I332=операции!$F$10),SUMIFS(р_дни!$J:$J,р_дни!$F:$F,"&gt;="&amp;K332),IF(OR($I332=операции!$F$9,$I332=операции!$F$11),SUMIFS(р_дни!$J:$J,р_дни!$F:$F,"&gt;"&amp;K332),0))</f>
        <v>0</v>
      </c>
      <c r="M332" s="53">
        <f>IF(AND(G332=ФИО!$Q$8,OR(I332=операции!$F$8,I332=операции!$F$10),COUNTIFS(D$10:D331,D332,I$10:I331,операции!$F$8)+COUNTIFS(D$10:D331,D332,I$10:I331,операции!$F$10)&lt;&gt;COUNTIFS(D$10:D331,D332,I$10:I331,операции!$F$9)+COUNTIFS(D$10:D331,D332,I$10:I331,операции!$F$11)),1,IF(AND(G332=ФИО!$Q$8,OR(I332=операции!$F$9,I332=операции!$F$11),COUNTIFS(D$10:D331,D332,I$10:I331,операции!$F$8)+COUNTIFS(D$10:D331,D332,I$10:I331,операции!$F$10)&lt;&gt;COUNTIFS(D$10:D331,D332,I$10:I331,операции!$F$9)+COUNTIFS(D$10:D331,D332,I$10:I331,операции!$F$11)+1),1,IF(AND(G332&lt;&gt;ФИО!$Q$8,G332&lt;&gt;"",OR(I332=операции!$F$8,I332=операции!$F$10),COUNTIFS(D$10:D331,D332,I$10:I331,операции!$F$8)+COUNTIFS(D$10:D331,D332,I$10:I331,операции!$F$10)+1&lt;&gt;COUNTIFS(D$10:D331,D332,I$10:I331,операции!$F$9)+COUNTIFS(D$10:D331,D332,I$10:I331,операции!$F$11)),1,IF(AND(G332&lt;&gt;ФИО!$Q$8,G332&lt;&gt;"",OR(I332=операции!$F$9,I332=операции!$F$11),COUNTIFS(D$10:D331,D332,I$10:I331,операции!$F$8)+COUNTIFS(D$10:D331,D332,I$10:I331,операции!$F$10)&lt;&gt;COUNTIFS(D$10:D331,D332,I$10:I331,операции!$F$9)+COUNTIFS(D$10:D331,D332,I$10:I331,операции!$F$11)),1,0))))</f>
        <v>0</v>
      </c>
      <c r="N332" s="49"/>
      <c r="O332" s="48"/>
      <c r="P332" s="84">
        <f>SUMIFS(БЮДЖЕТ!$V:$V,БЮДЖЕТ!$P:$P,$D332)-IF($N332=операции!$H$11,$O332,0)</f>
        <v>0</v>
      </c>
      <c r="Q332" s="84">
        <f>IF(OR($I332=операции!$F$8,$I332=операции!$F$10),$L332*$P332,IF(OR($I332=операции!$F$9,$I332=операции!$F$11),-$L332*$P332,0))/1000</f>
        <v>0</v>
      </c>
      <c r="R332" s="49"/>
      <c r="S332" s="40"/>
      <c r="T332" s="48">
        <f t="shared" si="16"/>
        <v>0</v>
      </c>
      <c r="U332" s="36"/>
      <c r="V332" s="19"/>
      <c r="W332" s="39"/>
      <c r="X332" s="41"/>
      <c r="Y332" s="36"/>
      <c r="Z332" s="19"/>
      <c r="AA332" s="39"/>
      <c r="AB332" s="41"/>
      <c r="AC332" s="36"/>
      <c r="AD332" s="19"/>
      <c r="AE332" s="39"/>
      <c r="AF332" s="41"/>
      <c r="AG332" s="36"/>
      <c r="AH332" s="1"/>
    </row>
    <row r="333" spans="1:34" x14ac:dyDescent="0.25">
      <c r="A333" s="1"/>
      <c r="B333" s="1"/>
      <c r="C333" s="5" t="str">
        <f t="shared" si="17"/>
        <v/>
      </c>
      <c r="D333" s="19"/>
      <c r="E333" s="22">
        <f>IF(D333="",0,IF(COUNTIF(БЮДЖЕТ!$P:$P,D333)=1,0,1))</f>
        <v>0</v>
      </c>
      <c r="F333" s="19" t="str">
        <f>IF($D333="","",IF(E333=1,"",INDEX(БЮДЖЕТ!$N:$N,SUMIFS(БЮДЖЕТ!$B:$B,БЮДЖЕТ!$P:$P,$D333))))</f>
        <v/>
      </c>
      <c r="G333" s="19" t="str">
        <f>IF($D333="","",IF(E333=1,"",INDEX(БЮДЖЕТ!$X:$X,SUMIFS(БЮДЖЕТ!$B:$B,БЮДЖЕТ!$P:$P,$D333))))</f>
        <v/>
      </c>
      <c r="H333" s="36"/>
      <c r="I333" s="19"/>
      <c r="J333" s="39"/>
      <c r="K333" s="39" t="str">
        <f>IF(J333="","",IF(J333&lt;БЮДЖЕТ!$F$6,БЮДЖЕТ!$F$6,IF(J333&gt;EOMONTH(БЮДЖЕТ!$F$6,0),EOMONTH(БЮДЖЕТ!$F$6,0),J333)))</f>
        <v/>
      </c>
      <c r="L333" s="30">
        <f>IF(OR($I333=операции!$F$8,$I333=операции!$F$10),SUMIFS(р_дни!$J:$J,р_дни!$F:$F,"&gt;="&amp;K333),IF(OR($I333=операции!$F$9,$I333=операции!$F$11),SUMIFS(р_дни!$J:$J,р_дни!$F:$F,"&gt;"&amp;K333),0))</f>
        <v>0</v>
      </c>
      <c r="M333" s="53">
        <f>IF(AND(G333=ФИО!$Q$8,OR(I333=операции!$F$8,I333=операции!$F$10),COUNTIFS(D$10:D332,D333,I$10:I332,операции!$F$8)+COUNTIFS(D$10:D332,D333,I$10:I332,операции!$F$10)&lt;&gt;COUNTIFS(D$10:D332,D333,I$10:I332,операции!$F$9)+COUNTIFS(D$10:D332,D333,I$10:I332,операции!$F$11)),1,IF(AND(G333=ФИО!$Q$8,OR(I333=операции!$F$9,I333=операции!$F$11),COUNTIFS(D$10:D332,D333,I$10:I332,операции!$F$8)+COUNTIFS(D$10:D332,D333,I$10:I332,операции!$F$10)&lt;&gt;COUNTIFS(D$10:D332,D333,I$10:I332,операции!$F$9)+COUNTIFS(D$10:D332,D333,I$10:I332,операции!$F$11)+1),1,IF(AND(G333&lt;&gt;ФИО!$Q$8,G333&lt;&gt;"",OR(I333=операции!$F$8,I333=операции!$F$10),COUNTIFS(D$10:D332,D333,I$10:I332,операции!$F$8)+COUNTIFS(D$10:D332,D333,I$10:I332,операции!$F$10)+1&lt;&gt;COUNTIFS(D$10:D332,D333,I$10:I332,операции!$F$9)+COUNTIFS(D$10:D332,D333,I$10:I332,операции!$F$11)),1,IF(AND(G333&lt;&gt;ФИО!$Q$8,G333&lt;&gt;"",OR(I333=операции!$F$9,I333=операции!$F$11),COUNTIFS(D$10:D332,D333,I$10:I332,операции!$F$8)+COUNTIFS(D$10:D332,D333,I$10:I332,операции!$F$10)&lt;&gt;COUNTIFS(D$10:D332,D333,I$10:I332,операции!$F$9)+COUNTIFS(D$10:D332,D333,I$10:I332,операции!$F$11)),1,0))))</f>
        <v>0</v>
      </c>
      <c r="N333" s="49"/>
      <c r="O333" s="48"/>
      <c r="P333" s="84">
        <f>SUMIFS(БЮДЖЕТ!$V:$V,БЮДЖЕТ!$P:$P,$D333)-IF($N333=операции!$H$11,$O333,0)</f>
        <v>0</v>
      </c>
      <c r="Q333" s="84">
        <f>IF(OR($I333=операции!$F$8,$I333=операции!$F$10),$L333*$P333,IF(OR($I333=операции!$F$9,$I333=операции!$F$11),-$L333*$P333,0))/1000</f>
        <v>0</v>
      </c>
      <c r="R333" s="49"/>
      <c r="S333" s="40"/>
      <c r="T333" s="48">
        <f t="shared" ref="T333:T350" si="18">S333*P333</f>
        <v>0</v>
      </c>
      <c r="U333" s="36"/>
      <c r="V333" s="19"/>
      <c r="W333" s="39"/>
      <c r="X333" s="41"/>
      <c r="Y333" s="36"/>
      <c r="Z333" s="19"/>
      <c r="AA333" s="39"/>
      <c r="AB333" s="41"/>
      <c r="AC333" s="36"/>
      <c r="AD333" s="19"/>
      <c r="AE333" s="39"/>
      <c r="AF333" s="41"/>
      <c r="AG333" s="36"/>
      <c r="AH333" s="1"/>
    </row>
    <row r="334" spans="1:34" x14ac:dyDescent="0.25">
      <c r="A334" s="1"/>
      <c r="B334" s="1"/>
      <c r="C334" s="5" t="str">
        <f t="shared" si="17"/>
        <v/>
      </c>
      <c r="D334" s="19"/>
      <c r="E334" s="22">
        <f>IF(D334="",0,IF(COUNTIF(БЮДЖЕТ!$P:$P,D334)=1,0,1))</f>
        <v>0</v>
      </c>
      <c r="F334" s="19" t="str">
        <f>IF($D334="","",IF(E334=1,"",INDEX(БЮДЖЕТ!$N:$N,SUMIFS(БЮДЖЕТ!$B:$B,БЮДЖЕТ!$P:$P,$D334))))</f>
        <v/>
      </c>
      <c r="G334" s="19" t="str">
        <f>IF($D334="","",IF(E334=1,"",INDEX(БЮДЖЕТ!$X:$X,SUMIFS(БЮДЖЕТ!$B:$B,БЮДЖЕТ!$P:$P,$D334))))</f>
        <v/>
      </c>
      <c r="H334" s="36"/>
      <c r="I334" s="19"/>
      <c r="J334" s="39"/>
      <c r="K334" s="39" t="str">
        <f>IF(J334="","",IF(J334&lt;БЮДЖЕТ!$F$6,БЮДЖЕТ!$F$6,IF(J334&gt;EOMONTH(БЮДЖЕТ!$F$6,0),EOMONTH(БЮДЖЕТ!$F$6,0),J334)))</f>
        <v/>
      </c>
      <c r="L334" s="30">
        <f>IF(OR($I334=операции!$F$8,$I334=операции!$F$10),SUMIFS(р_дни!$J:$J,р_дни!$F:$F,"&gt;="&amp;K334),IF(OR($I334=операции!$F$9,$I334=операции!$F$11),SUMIFS(р_дни!$J:$J,р_дни!$F:$F,"&gt;"&amp;K334),0))</f>
        <v>0</v>
      </c>
      <c r="M334" s="53">
        <f>IF(AND(G334=ФИО!$Q$8,OR(I334=операции!$F$8,I334=операции!$F$10),COUNTIFS(D$10:D333,D334,I$10:I333,операции!$F$8)+COUNTIFS(D$10:D333,D334,I$10:I333,операции!$F$10)&lt;&gt;COUNTIFS(D$10:D333,D334,I$10:I333,операции!$F$9)+COUNTIFS(D$10:D333,D334,I$10:I333,операции!$F$11)),1,IF(AND(G334=ФИО!$Q$8,OR(I334=операции!$F$9,I334=операции!$F$11),COUNTIFS(D$10:D333,D334,I$10:I333,операции!$F$8)+COUNTIFS(D$10:D333,D334,I$10:I333,операции!$F$10)&lt;&gt;COUNTIFS(D$10:D333,D334,I$10:I333,операции!$F$9)+COUNTIFS(D$10:D333,D334,I$10:I333,операции!$F$11)+1),1,IF(AND(G334&lt;&gt;ФИО!$Q$8,G334&lt;&gt;"",OR(I334=операции!$F$8,I334=операции!$F$10),COUNTIFS(D$10:D333,D334,I$10:I333,операции!$F$8)+COUNTIFS(D$10:D333,D334,I$10:I333,операции!$F$10)+1&lt;&gt;COUNTIFS(D$10:D333,D334,I$10:I333,операции!$F$9)+COUNTIFS(D$10:D333,D334,I$10:I333,операции!$F$11)),1,IF(AND(G334&lt;&gt;ФИО!$Q$8,G334&lt;&gt;"",OR(I334=операции!$F$9,I334=операции!$F$11),COUNTIFS(D$10:D333,D334,I$10:I333,операции!$F$8)+COUNTIFS(D$10:D333,D334,I$10:I333,операции!$F$10)&lt;&gt;COUNTIFS(D$10:D333,D334,I$10:I333,операции!$F$9)+COUNTIFS(D$10:D333,D334,I$10:I333,операции!$F$11)),1,0))))</f>
        <v>0</v>
      </c>
      <c r="N334" s="49"/>
      <c r="O334" s="48"/>
      <c r="P334" s="84">
        <f>SUMIFS(БЮДЖЕТ!$V:$V,БЮДЖЕТ!$P:$P,$D334)-IF($N334=операции!$H$11,$O334,0)</f>
        <v>0</v>
      </c>
      <c r="Q334" s="84">
        <f>IF(OR($I334=операции!$F$8,$I334=операции!$F$10),$L334*$P334,IF(OR($I334=операции!$F$9,$I334=операции!$F$11),-$L334*$P334,0))/1000</f>
        <v>0</v>
      </c>
      <c r="R334" s="49"/>
      <c r="S334" s="40"/>
      <c r="T334" s="48">
        <f t="shared" si="18"/>
        <v>0</v>
      </c>
      <c r="U334" s="36"/>
      <c r="V334" s="19"/>
      <c r="W334" s="39"/>
      <c r="X334" s="41"/>
      <c r="Y334" s="36"/>
      <c r="Z334" s="19"/>
      <c r="AA334" s="39"/>
      <c r="AB334" s="41"/>
      <c r="AC334" s="36"/>
      <c r="AD334" s="19"/>
      <c r="AE334" s="39"/>
      <c r="AF334" s="41"/>
      <c r="AG334" s="36"/>
      <c r="AH334" s="1"/>
    </row>
    <row r="335" spans="1:34" x14ac:dyDescent="0.25">
      <c r="A335" s="1"/>
      <c r="B335" s="1"/>
      <c r="C335" s="5" t="str">
        <f t="shared" si="17"/>
        <v/>
      </c>
      <c r="D335" s="19"/>
      <c r="E335" s="22">
        <f>IF(D335="",0,IF(COUNTIF(БЮДЖЕТ!$P:$P,D335)=1,0,1))</f>
        <v>0</v>
      </c>
      <c r="F335" s="19" t="str">
        <f>IF($D335="","",IF(E335=1,"",INDEX(БЮДЖЕТ!$N:$N,SUMIFS(БЮДЖЕТ!$B:$B,БЮДЖЕТ!$P:$P,$D335))))</f>
        <v/>
      </c>
      <c r="G335" s="19" t="str">
        <f>IF($D335="","",IF(E335=1,"",INDEX(БЮДЖЕТ!$X:$X,SUMIFS(БЮДЖЕТ!$B:$B,БЮДЖЕТ!$P:$P,$D335))))</f>
        <v/>
      </c>
      <c r="H335" s="36"/>
      <c r="I335" s="19"/>
      <c r="J335" s="39"/>
      <c r="K335" s="39" t="str">
        <f>IF(J335="","",IF(J335&lt;БЮДЖЕТ!$F$6,БЮДЖЕТ!$F$6,IF(J335&gt;EOMONTH(БЮДЖЕТ!$F$6,0),EOMONTH(БЮДЖЕТ!$F$6,0),J335)))</f>
        <v/>
      </c>
      <c r="L335" s="30">
        <f>IF(OR($I335=операции!$F$8,$I335=операции!$F$10),SUMIFS(р_дни!$J:$J,р_дни!$F:$F,"&gt;="&amp;K335),IF(OR($I335=операции!$F$9,$I335=операции!$F$11),SUMIFS(р_дни!$J:$J,р_дни!$F:$F,"&gt;"&amp;K335),0))</f>
        <v>0</v>
      </c>
      <c r="M335" s="53">
        <f>IF(AND(G335=ФИО!$Q$8,OR(I335=операции!$F$8,I335=операции!$F$10),COUNTIFS(D$10:D334,D335,I$10:I334,операции!$F$8)+COUNTIFS(D$10:D334,D335,I$10:I334,операции!$F$10)&lt;&gt;COUNTIFS(D$10:D334,D335,I$10:I334,операции!$F$9)+COUNTIFS(D$10:D334,D335,I$10:I334,операции!$F$11)),1,IF(AND(G335=ФИО!$Q$8,OR(I335=операции!$F$9,I335=операции!$F$11),COUNTIFS(D$10:D334,D335,I$10:I334,операции!$F$8)+COUNTIFS(D$10:D334,D335,I$10:I334,операции!$F$10)&lt;&gt;COUNTIFS(D$10:D334,D335,I$10:I334,операции!$F$9)+COUNTIFS(D$10:D334,D335,I$10:I334,операции!$F$11)+1),1,IF(AND(G335&lt;&gt;ФИО!$Q$8,G335&lt;&gt;"",OR(I335=операции!$F$8,I335=операции!$F$10),COUNTIFS(D$10:D334,D335,I$10:I334,операции!$F$8)+COUNTIFS(D$10:D334,D335,I$10:I334,операции!$F$10)+1&lt;&gt;COUNTIFS(D$10:D334,D335,I$10:I334,операции!$F$9)+COUNTIFS(D$10:D334,D335,I$10:I334,операции!$F$11)),1,IF(AND(G335&lt;&gt;ФИО!$Q$8,G335&lt;&gt;"",OR(I335=операции!$F$9,I335=операции!$F$11),COUNTIFS(D$10:D334,D335,I$10:I334,операции!$F$8)+COUNTIFS(D$10:D334,D335,I$10:I334,операции!$F$10)&lt;&gt;COUNTIFS(D$10:D334,D335,I$10:I334,операции!$F$9)+COUNTIFS(D$10:D334,D335,I$10:I334,операции!$F$11)),1,0))))</f>
        <v>0</v>
      </c>
      <c r="N335" s="49"/>
      <c r="O335" s="48"/>
      <c r="P335" s="84">
        <f>SUMIFS(БЮДЖЕТ!$V:$V,БЮДЖЕТ!$P:$P,$D335)-IF($N335=операции!$H$11,$O335,0)</f>
        <v>0</v>
      </c>
      <c r="Q335" s="84">
        <f>IF(OR($I335=операции!$F$8,$I335=операции!$F$10),$L335*$P335,IF(OR($I335=операции!$F$9,$I335=операции!$F$11),-$L335*$P335,0))/1000</f>
        <v>0</v>
      </c>
      <c r="R335" s="49"/>
      <c r="S335" s="40"/>
      <c r="T335" s="48">
        <f t="shared" si="18"/>
        <v>0</v>
      </c>
      <c r="U335" s="36"/>
      <c r="V335" s="19"/>
      <c r="W335" s="39"/>
      <c r="X335" s="41"/>
      <c r="Y335" s="36"/>
      <c r="Z335" s="19"/>
      <c r="AA335" s="39"/>
      <c r="AB335" s="41"/>
      <c r="AC335" s="36"/>
      <c r="AD335" s="19"/>
      <c r="AE335" s="39"/>
      <c r="AF335" s="41"/>
      <c r="AG335" s="36"/>
      <c r="AH335" s="1"/>
    </row>
    <row r="336" spans="1:34" x14ac:dyDescent="0.25">
      <c r="A336" s="1"/>
      <c r="B336" s="1"/>
      <c r="C336" s="5" t="str">
        <f t="shared" si="17"/>
        <v/>
      </c>
      <c r="D336" s="19"/>
      <c r="E336" s="22">
        <f>IF(D336="",0,IF(COUNTIF(БЮДЖЕТ!$P:$P,D336)=1,0,1))</f>
        <v>0</v>
      </c>
      <c r="F336" s="19" t="str">
        <f>IF($D336="","",IF(E336=1,"",INDEX(БЮДЖЕТ!$N:$N,SUMIFS(БЮДЖЕТ!$B:$B,БЮДЖЕТ!$P:$P,$D336))))</f>
        <v/>
      </c>
      <c r="G336" s="19" t="str">
        <f>IF($D336="","",IF(E336=1,"",INDEX(БЮДЖЕТ!$X:$X,SUMIFS(БЮДЖЕТ!$B:$B,БЮДЖЕТ!$P:$P,$D336))))</f>
        <v/>
      </c>
      <c r="H336" s="36"/>
      <c r="I336" s="19"/>
      <c r="J336" s="39"/>
      <c r="K336" s="39" t="str">
        <f>IF(J336="","",IF(J336&lt;БЮДЖЕТ!$F$6,БЮДЖЕТ!$F$6,IF(J336&gt;EOMONTH(БЮДЖЕТ!$F$6,0),EOMONTH(БЮДЖЕТ!$F$6,0),J336)))</f>
        <v/>
      </c>
      <c r="L336" s="30">
        <f>IF(OR($I336=операции!$F$8,$I336=операции!$F$10),SUMIFS(р_дни!$J:$J,р_дни!$F:$F,"&gt;="&amp;K336),IF(OR($I336=операции!$F$9,$I336=операции!$F$11),SUMIFS(р_дни!$J:$J,р_дни!$F:$F,"&gt;"&amp;K336),0))</f>
        <v>0</v>
      </c>
      <c r="M336" s="53">
        <f>IF(AND(G336=ФИО!$Q$8,OR(I336=операции!$F$8,I336=операции!$F$10),COUNTIFS(D$10:D335,D336,I$10:I335,операции!$F$8)+COUNTIFS(D$10:D335,D336,I$10:I335,операции!$F$10)&lt;&gt;COUNTIFS(D$10:D335,D336,I$10:I335,операции!$F$9)+COUNTIFS(D$10:D335,D336,I$10:I335,операции!$F$11)),1,IF(AND(G336=ФИО!$Q$8,OR(I336=операции!$F$9,I336=операции!$F$11),COUNTIFS(D$10:D335,D336,I$10:I335,операции!$F$8)+COUNTIFS(D$10:D335,D336,I$10:I335,операции!$F$10)&lt;&gt;COUNTIFS(D$10:D335,D336,I$10:I335,операции!$F$9)+COUNTIFS(D$10:D335,D336,I$10:I335,операции!$F$11)+1),1,IF(AND(G336&lt;&gt;ФИО!$Q$8,G336&lt;&gt;"",OR(I336=операции!$F$8,I336=операции!$F$10),COUNTIFS(D$10:D335,D336,I$10:I335,операции!$F$8)+COUNTIFS(D$10:D335,D336,I$10:I335,операции!$F$10)+1&lt;&gt;COUNTIFS(D$10:D335,D336,I$10:I335,операции!$F$9)+COUNTIFS(D$10:D335,D336,I$10:I335,операции!$F$11)),1,IF(AND(G336&lt;&gt;ФИО!$Q$8,G336&lt;&gt;"",OR(I336=операции!$F$9,I336=операции!$F$11),COUNTIFS(D$10:D335,D336,I$10:I335,операции!$F$8)+COUNTIFS(D$10:D335,D336,I$10:I335,операции!$F$10)&lt;&gt;COUNTIFS(D$10:D335,D336,I$10:I335,операции!$F$9)+COUNTIFS(D$10:D335,D336,I$10:I335,операции!$F$11)),1,0))))</f>
        <v>0</v>
      </c>
      <c r="N336" s="49"/>
      <c r="O336" s="48"/>
      <c r="P336" s="84">
        <f>SUMIFS(БЮДЖЕТ!$V:$V,БЮДЖЕТ!$P:$P,$D336)-IF($N336=операции!$H$11,$O336,0)</f>
        <v>0</v>
      </c>
      <c r="Q336" s="84">
        <f>IF(OR($I336=операции!$F$8,$I336=операции!$F$10),$L336*$P336,IF(OR($I336=операции!$F$9,$I336=операции!$F$11),-$L336*$P336,0))/1000</f>
        <v>0</v>
      </c>
      <c r="R336" s="49"/>
      <c r="S336" s="40"/>
      <c r="T336" s="48">
        <f t="shared" si="18"/>
        <v>0</v>
      </c>
      <c r="U336" s="36"/>
      <c r="V336" s="19"/>
      <c r="W336" s="39"/>
      <c r="X336" s="41"/>
      <c r="Y336" s="36"/>
      <c r="Z336" s="19"/>
      <c r="AA336" s="39"/>
      <c r="AB336" s="41"/>
      <c r="AC336" s="36"/>
      <c r="AD336" s="19"/>
      <c r="AE336" s="39"/>
      <c r="AF336" s="41"/>
      <c r="AG336" s="36"/>
      <c r="AH336" s="1"/>
    </row>
    <row r="337" spans="1:34" x14ac:dyDescent="0.25">
      <c r="A337" s="1"/>
      <c r="B337" s="1"/>
      <c r="C337" s="5" t="str">
        <f t="shared" si="17"/>
        <v/>
      </c>
      <c r="D337" s="19"/>
      <c r="E337" s="22">
        <f>IF(D337="",0,IF(COUNTIF(БЮДЖЕТ!$P:$P,D337)=1,0,1))</f>
        <v>0</v>
      </c>
      <c r="F337" s="19" t="str">
        <f>IF($D337="","",IF(E337=1,"",INDEX(БЮДЖЕТ!$N:$N,SUMIFS(БЮДЖЕТ!$B:$B,БЮДЖЕТ!$P:$P,$D337))))</f>
        <v/>
      </c>
      <c r="G337" s="19" t="str">
        <f>IF($D337="","",IF(E337=1,"",INDEX(БЮДЖЕТ!$X:$X,SUMIFS(БЮДЖЕТ!$B:$B,БЮДЖЕТ!$P:$P,$D337))))</f>
        <v/>
      </c>
      <c r="H337" s="36"/>
      <c r="I337" s="19"/>
      <c r="J337" s="39"/>
      <c r="K337" s="39" t="str">
        <f>IF(J337="","",IF(J337&lt;БЮДЖЕТ!$F$6,БЮДЖЕТ!$F$6,IF(J337&gt;EOMONTH(БЮДЖЕТ!$F$6,0),EOMONTH(БЮДЖЕТ!$F$6,0),J337)))</f>
        <v/>
      </c>
      <c r="L337" s="30">
        <f>IF(OR($I337=операции!$F$8,$I337=операции!$F$10),SUMIFS(р_дни!$J:$J,р_дни!$F:$F,"&gt;="&amp;K337),IF(OR($I337=операции!$F$9,$I337=операции!$F$11),SUMIFS(р_дни!$J:$J,р_дни!$F:$F,"&gt;"&amp;K337),0))</f>
        <v>0</v>
      </c>
      <c r="M337" s="53">
        <f>IF(AND(G337=ФИО!$Q$8,OR(I337=операции!$F$8,I337=операции!$F$10),COUNTIFS(D$10:D336,D337,I$10:I336,операции!$F$8)+COUNTIFS(D$10:D336,D337,I$10:I336,операции!$F$10)&lt;&gt;COUNTIFS(D$10:D336,D337,I$10:I336,операции!$F$9)+COUNTIFS(D$10:D336,D337,I$10:I336,операции!$F$11)),1,IF(AND(G337=ФИО!$Q$8,OR(I337=операции!$F$9,I337=операции!$F$11),COUNTIFS(D$10:D336,D337,I$10:I336,операции!$F$8)+COUNTIFS(D$10:D336,D337,I$10:I336,операции!$F$10)&lt;&gt;COUNTIFS(D$10:D336,D337,I$10:I336,операции!$F$9)+COUNTIFS(D$10:D336,D337,I$10:I336,операции!$F$11)+1),1,IF(AND(G337&lt;&gt;ФИО!$Q$8,G337&lt;&gt;"",OR(I337=операции!$F$8,I337=операции!$F$10),COUNTIFS(D$10:D336,D337,I$10:I336,операции!$F$8)+COUNTIFS(D$10:D336,D337,I$10:I336,операции!$F$10)+1&lt;&gt;COUNTIFS(D$10:D336,D337,I$10:I336,операции!$F$9)+COUNTIFS(D$10:D336,D337,I$10:I336,операции!$F$11)),1,IF(AND(G337&lt;&gt;ФИО!$Q$8,G337&lt;&gt;"",OR(I337=операции!$F$9,I337=операции!$F$11),COUNTIFS(D$10:D336,D337,I$10:I336,операции!$F$8)+COUNTIFS(D$10:D336,D337,I$10:I336,операции!$F$10)&lt;&gt;COUNTIFS(D$10:D336,D337,I$10:I336,операции!$F$9)+COUNTIFS(D$10:D336,D337,I$10:I336,операции!$F$11)),1,0))))</f>
        <v>0</v>
      </c>
      <c r="N337" s="49"/>
      <c r="O337" s="48"/>
      <c r="P337" s="84">
        <f>SUMIFS(БЮДЖЕТ!$V:$V,БЮДЖЕТ!$P:$P,$D337)-IF($N337=операции!$H$11,$O337,0)</f>
        <v>0</v>
      </c>
      <c r="Q337" s="84">
        <f>IF(OR($I337=операции!$F$8,$I337=операции!$F$10),$L337*$P337,IF(OR($I337=операции!$F$9,$I337=операции!$F$11),-$L337*$P337,0))/1000</f>
        <v>0</v>
      </c>
      <c r="R337" s="49"/>
      <c r="S337" s="40"/>
      <c r="T337" s="48">
        <f t="shared" si="18"/>
        <v>0</v>
      </c>
      <c r="U337" s="36"/>
      <c r="V337" s="19"/>
      <c r="W337" s="39"/>
      <c r="X337" s="41"/>
      <c r="Y337" s="36"/>
      <c r="Z337" s="19"/>
      <c r="AA337" s="39"/>
      <c r="AB337" s="41"/>
      <c r="AC337" s="36"/>
      <c r="AD337" s="19"/>
      <c r="AE337" s="39"/>
      <c r="AF337" s="41"/>
      <c r="AG337" s="36"/>
      <c r="AH337" s="1"/>
    </row>
    <row r="338" spans="1:34" x14ac:dyDescent="0.25">
      <c r="A338" s="1"/>
      <c r="B338" s="1"/>
      <c r="C338" s="5" t="str">
        <f t="shared" si="17"/>
        <v/>
      </c>
      <c r="D338" s="19"/>
      <c r="E338" s="22">
        <f>IF(D338="",0,IF(COUNTIF(БЮДЖЕТ!$P:$P,D338)=1,0,1))</f>
        <v>0</v>
      </c>
      <c r="F338" s="19" t="str">
        <f>IF($D338="","",IF(E338=1,"",INDEX(БЮДЖЕТ!$N:$N,SUMIFS(БЮДЖЕТ!$B:$B,БЮДЖЕТ!$P:$P,$D338))))</f>
        <v/>
      </c>
      <c r="G338" s="19" t="str">
        <f>IF($D338="","",IF(E338=1,"",INDEX(БЮДЖЕТ!$X:$X,SUMIFS(БЮДЖЕТ!$B:$B,БЮДЖЕТ!$P:$P,$D338))))</f>
        <v/>
      </c>
      <c r="H338" s="36"/>
      <c r="I338" s="19"/>
      <c r="J338" s="39"/>
      <c r="K338" s="39" t="str">
        <f>IF(J338="","",IF(J338&lt;БЮДЖЕТ!$F$6,БЮДЖЕТ!$F$6,IF(J338&gt;EOMONTH(БЮДЖЕТ!$F$6,0),EOMONTH(БЮДЖЕТ!$F$6,0),J338)))</f>
        <v/>
      </c>
      <c r="L338" s="30">
        <f>IF(OR($I338=операции!$F$8,$I338=операции!$F$10),SUMIFS(р_дни!$J:$J,р_дни!$F:$F,"&gt;="&amp;K338),IF(OR($I338=операции!$F$9,$I338=операции!$F$11),SUMIFS(р_дни!$J:$J,р_дни!$F:$F,"&gt;"&amp;K338),0))</f>
        <v>0</v>
      </c>
      <c r="M338" s="53">
        <f>IF(AND(G338=ФИО!$Q$8,OR(I338=операции!$F$8,I338=операции!$F$10),COUNTIFS(D$10:D337,D338,I$10:I337,операции!$F$8)+COUNTIFS(D$10:D337,D338,I$10:I337,операции!$F$10)&lt;&gt;COUNTIFS(D$10:D337,D338,I$10:I337,операции!$F$9)+COUNTIFS(D$10:D337,D338,I$10:I337,операции!$F$11)),1,IF(AND(G338=ФИО!$Q$8,OR(I338=операции!$F$9,I338=операции!$F$11),COUNTIFS(D$10:D337,D338,I$10:I337,операции!$F$8)+COUNTIFS(D$10:D337,D338,I$10:I337,операции!$F$10)&lt;&gt;COUNTIFS(D$10:D337,D338,I$10:I337,операции!$F$9)+COUNTIFS(D$10:D337,D338,I$10:I337,операции!$F$11)+1),1,IF(AND(G338&lt;&gt;ФИО!$Q$8,G338&lt;&gt;"",OR(I338=операции!$F$8,I338=операции!$F$10),COUNTIFS(D$10:D337,D338,I$10:I337,операции!$F$8)+COUNTIFS(D$10:D337,D338,I$10:I337,операции!$F$10)+1&lt;&gt;COUNTIFS(D$10:D337,D338,I$10:I337,операции!$F$9)+COUNTIFS(D$10:D337,D338,I$10:I337,операции!$F$11)),1,IF(AND(G338&lt;&gt;ФИО!$Q$8,G338&lt;&gt;"",OR(I338=операции!$F$9,I338=операции!$F$11),COUNTIFS(D$10:D337,D338,I$10:I337,операции!$F$8)+COUNTIFS(D$10:D337,D338,I$10:I337,операции!$F$10)&lt;&gt;COUNTIFS(D$10:D337,D338,I$10:I337,операции!$F$9)+COUNTIFS(D$10:D337,D338,I$10:I337,операции!$F$11)),1,0))))</f>
        <v>0</v>
      </c>
      <c r="N338" s="49"/>
      <c r="O338" s="48"/>
      <c r="P338" s="84">
        <f>SUMIFS(БЮДЖЕТ!$V:$V,БЮДЖЕТ!$P:$P,$D338)-IF($N338=операции!$H$11,$O338,0)</f>
        <v>0</v>
      </c>
      <c r="Q338" s="84">
        <f>IF(OR($I338=операции!$F$8,$I338=операции!$F$10),$L338*$P338,IF(OR($I338=операции!$F$9,$I338=операции!$F$11),-$L338*$P338,0))/1000</f>
        <v>0</v>
      </c>
      <c r="R338" s="49"/>
      <c r="S338" s="40"/>
      <c r="T338" s="48">
        <f t="shared" si="18"/>
        <v>0</v>
      </c>
      <c r="U338" s="36"/>
      <c r="V338" s="19"/>
      <c r="W338" s="39"/>
      <c r="X338" s="41"/>
      <c r="Y338" s="36"/>
      <c r="Z338" s="19"/>
      <c r="AA338" s="39"/>
      <c r="AB338" s="41"/>
      <c r="AC338" s="36"/>
      <c r="AD338" s="19"/>
      <c r="AE338" s="39"/>
      <c r="AF338" s="41"/>
      <c r="AG338" s="36"/>
      <c r="AH338" s="1"/>
    </row>
    <row r="339" spans="1:34" x14ac:dyDescent="0.25">
      <c r="A339" s="1"/>
      <c r="B339" s="1"/>
      <c r="C339" s="5" t="str">
        <f t="shared" si="17"/>
        <v/>
      </c>
      <c r="D339" s="19"/>
      <c r="E339" s="22">
        <f>IF(D339="",0,IF(COUNTIF(БЮДЖЕТ!$P:$P,D339)=1,0,1))</f>
        <v>0</v>
      </c>
      <c r="F339" s="19" t="str">
        <f>IF($D339="","",IF(E339=1,"",INDEX(БЮДЖЕТ!$N:$N,SUMIFS(БЮДЖЕТ!$B:$B,БЮДЖЕТ!$P:$P,$D339))))</f>
        <v/>
      </c>
      <c r="G339" s="19" t="str">
        <f>IF($D339="","",IF(E339=1,"",INDEX(БЮДЖЕТ!$X:$X,SUMIFS(БЮДЖЕТ!$B:$B,БЮДЖЕТ!$P:$P,$D339))))</f>
        <v/>
      </c>
      <c r="H339" s="36"/>
      <c r="I339" s="19"/>
      <c r="J339" s="39"/>
      <c r="K339" s="39" t="str">
        <f>IF(J339="","",IF(J339&lt;БЮДЖЕТ!$F$6,БЮДЖЕТ!$F$6,IF(J339&gt;EOMONTH(БЮДЖЕТ!$F$6,0),EOMONTH(БЮДЖЕТ!$F$6,0),J339)))</f>
        <v/>
      </c>
      <c r="L339" s="30">
        <f>IF(OR($I339=операции!$F$8,$I339=операции!$F$10),SUMIFS(р_дни!$J:$J,р_дни!$F:$F,"&gt;="&amp;K339),IF(OR($I339=операции!$F$9,$I339=операции!$F$11),SUMIFS(р_дни!$J:$J,р_дни!$F:$F,"&gt;"&amp;K339),0))</f>
        <v>0</v>
      </c>
      <c r="M339" s="53">
        <f>IF(AND(G339=ФИО!$Q$8,OR(I339=операции!$F$8,I339=операции!$F$10),COUNTIFS(D$10:D338,D339,I$10:I338,операции!$F$8)+COUNTIFS(D$10:D338,D339,I$10:I338,операции!$F$10)&lt;&gt;COUNTIFS(D$10:D338,D339,I$10:I338,операции!$F$9)+COUNTIFS(D$10:D338,D339,I$10:I338,операции!$F$11)),1,IF(AND(G339=ФИО!$Q$8,OR(I339=операции!$F$9,I339=операции!$F$11),COUNTIFS(D$10:D338,D339,I$10:I338,операции!$F$8)+COUNTIFS(D$10:D338,D339,I$10:I338,операции!$F$10)&lt;&gt;COUNTIFS(D$10:D338,D339,I$10:I338,операции!$F$9)+COUNTIFS(D$10:D338,D339,I$10:I338,операции!$F$11)+1),1,IF(AND(G339&lt;&gt;ФИО!$Q$8,G339&lt;&gt;"",OR(I339=операции!$F$8,I339=операции!$F$10),COUNTIFS(D$10:D338,D339,I$10:I338,операции!$F$8)+COUNTIFS(D$10:D338,D339,I$10:I338,операции!$F$10)+1&lt;&gt;COUNTIFS(D$10:D338,D339,I$10:I338,операции!$F$9)+COUNTIFS(D$10:D338,D339,I$10:I338,операции!$F$11)),1,IF(AND(G339&lt;&gt;ФИО!$Q$8,G339&lt;&gt;"",OR(I339=операции!$F$9,I339=операции!$F$11),COUNTIFS(D$10:D338,D339,I$10:I338,операции!$F$8)+COUNTIFS(D$10:D338,D339,I$10:I338,операции!$F$10)&lt;&gt;COUNTIFS(D$10:D338,D339,I$10:I338,операции!$F$9)+COUNTIFS(D$10:D338,D339,I$10:I338,операции!$F$11)),1,0))))</f>
        <v>0</v>
      </c>
      <c r="N339" s="49"/>
      <c r="O339" s="48"/>
      <c r="P339" s="84">
        <f>SUMIFS(БЮДЖЕТ!$V:$V,БЮДЖЕТ!$P:$P,$D339)-IF($N339=операции!$H$11,$O339,0)</f>
        <v>0</v>
      </c>
      <c r="Q339" s="84">
        <f>IF(OR($I339=операции!$F$8,$I339=операции!$F$10),$L339*$P339,IF(OR($I339=операции!$F$9,$I339=операции!$F$11),-$L339*$P339,0))/1000</f>
        <v>0</v>
      </c>
      <c r="R339" s="49"/>
      <c r="S339" s="40"/>
      <c r="T339" s="48">
        <f t="shared" si="18"/>
        <v>0</v>
      </c>
      <c r="U339" s="36"/>
      <c r="V339" s="19"/>
      <c r="W339" s="39"/>
      <c r="X339" s="41"/>
      <c r="Y339" s="36"/>
      <c r="Z339" s="19"/>
      <c r="AA339" s="39"/>
      <c r="AB339" s="41"/>
      <c r="AC339" s="36"/>
      <c r="AD339" s="19"/>
      <c r="AE339" s="39"/>
      <c r="AF339" s="41"/>
      <c r="AG339" s="36"/>
      <c r="AH339" s="1"/>
    </row>
    <row r="340" spans="1:34" x14ac:dyDescent="0.25">
      <c r="A340" s="1"/>
      <c r="B340" s="1"/>
      <c r="C340" s="5" t="str">
        <f t="shared" si="17"/>
        <v/>
      </c>
      <c r="D340" s="19"/>
      <c r="E340" s="22">
        <f>IF(D340="",0,IF(COUNTIF(БЮДЖЕТ!$P:$P,D340)=1,0,1))</f>
        <v>0</v>
      </c>
      <c r="F340" s="19" t="str">
        <f>IF($D340="","",IF(E340=1,"",INDEX(БЮДЖЕТ!$N:$N,SUMIFS(БЮДЖЕТ!$B:$B,БЮДЖЕТ!$P:$P,$D340))))</f>
        <v/>
      </c>
      <c r="G340" s="19" t="str">
        <f>IF($D340="","",IF(E340=1,"",INDEX(БЮДЖЕТ!$X:$X,SUMIFS(БЮДЖЕТ!$B:$B,БЮДЖЕТ!$P:$P,$D340))))</f>
        <v/>
      </c>
      <c r="H340" s="36"/>
      <c r="I340" s="19"/>
      <c r="J340" s="39"/>
      <c r="K340" s="39" t="str">
        <f>IF(J340="","",IF(J340&lt;БЮДЖЕТ!$F$6,БЮДЖЕТ!$F$6,IF(J340&gt;EOMONTH(БЮДЖЕТ!$F$6,0),EOMONTH(БЮДЖЕТ!$F$6,0),J340)))</f>
        <v/>
      </c>
      <c r="L340" s="30">
        <f>IF(OR($I340=операции!$F$8,$I340=операции!$F$10),SUMIFS(р_дни!$J:$J,р_дни!$F:$F,"&gt;="&amp;K340),IF(OR($I340=операции!$F$9,$I340=операции!$F$11),SUMIFS(р_дни!$J:$J,р_дни!$F:$F,"&gt;"&amp;K340),0))</f>
        <v>0</v>
      </c>
      <c r="M340" s="53">
        <f>IF(AND(G340=ФИО!$Q$8,OR(I340=операции!$F$8,I340=операции!$F$10),COUNTIFS(D$10:D339,D340,I$10:I339,операции!$F$8)+COUNTIFS(D$10:D339,D340,I$10:I339,операции!$F$10)&lt;&gt;COUNTIFS(D$10:D339,D340,I$10:I339,операции!$F$9)+COUNTIFS(D$10:D339,D340,I$10:I339,операции!$F$11)),1,IF(AND(G340=ФИО!$Q$8,OR(I340=операции!$F$9,I340=операции!$F$11),COUNTIFS(D$10:D339,D340,I$10:I339,операции!$F$8)+COUNTIFS(D$10:D339,D340,I$10:I339,операции!$F$10)&lt;&gt;COUNTIFS(D$10:D339,D340,I$10:I339,операции!$F$9)+COUNTIFS(D$10:D339,D340,I$10:I339,операции!$F$11)+1),1,IF(AND(G340&lt;&gt;ФИО!$Q$8,G340&lt;&gt;"",OR(I340=операции!$F$8,I340=операции!$F$10),COUNTIFS(D$10:D339,D340,I$10:I339,операции!$F$8)+COUNTIFS(D$10:D339,D340,I$10:I339,операции!$F$10)+1&lt;&gt;COUNTIFS(D$10:D339,D340,I$10:I339,операции!$F$9)+COUNTIFS(D$10:D339,D340,I$10:I339,операции!$F$11)),1,IF(AND(G340&lt;&gt;ФИО!$Q$8,G340&lt;&gt;"",OR(I340=операции!$F$9,I340=операции!$F$11),COUNTIFS(D$10:D339,D340,I$10:I339,операции!$F$8)+COUNTIFS(D$10:D339,D340,I$10:I339,операции!$F$10)&lt;&gt;COUNTIFS(D$10:D339,D340,I$10:I339,операции!$F$9)+COUNTIFS(D$10:D339,D340,I$10:I339,операции!$F$11)),1,0))))</f>
        <v>0</v>
      </c>
      <c r="N340" s="49"/>
      <c r="O340" s="48"/>
      <c r="P340" s="84">
        <f>SUMIFS(БЮДЖЕТ!$V:$V,БЮДЖЕТ!$P:$P,$D340)-IF($N340=операции!$H$11,$O340,0)</f>
        <v>0</v>
      </c>
      <c r="Q340" s="84">
        <f>IF(OR($I340=операции!$F$8,$I340=операции!$F$10),$L340*$P340,IF(OR($I340=операции!$F$9,$I340=операции!$F$11),-$L340*$P340,0))/1000</f>
        <v>0</v>
      </c>
      <c r="R340" s="49"/>
      <c r="S340" s="40"/>
      <c r="T340" s="48">
        <f t="shared" si="18"/>
        <v>0</v>
      </c>
      <c r="U340" s="36"/>
      <c r="V340" s="19"/>
      <c r="W340" s="39"/>
      <c r="X340" s="41"/>
      <c r="Y340" s="36"/>
      <c r="Z340" s="19"/>
      <c r="AA340" s="39"/>
      <c r="AB340" s="41"/>
      <c r="AC340" s="36"/>
      <c r="AD340" s="19"/>
      <c r="AE340" s="39"/>
      <c r="AF340" s="41"/>
      <c r="AG340" s="36"/>
      <c r="AH340" s="1"/>
    </row>
    <row r="341" spans="1:34" x14ac:dyDescent="0.25">
      <c r="A341" s="1"/>
      <c r="B341" s="1"/>
      <c r="C341" s="5" t="str">
        <f t="shared" si="17"/>
        <v/>
      </c>
      <c r="D341" s="19"/>
      <c r="E341" s="22">
        <f>IF(D341="",0,IF(COUNTIF(БЮДЖЕТ!$P:$P,D341)=1,0,1))</f>
        <v>0</v>
      </c>
      <c r="F341" s="19" t="str">
        <f>IF($D341="","",IF(E341=1,"",INDEX(БЮДЖЕТ!$N:$N,SUMIFS(БЮДЖЕТ!$B:$B,БЮДЖЕТ!$P:$P,$D341))))</f>
        <v/>
      </c>
      <c r="G341" s="19" t="str">
        <f>IF($D341="","",IF(E341=1,"",INDEX(БЮДЖЕТ!$X:$X,SUMIFS(БЮДЖЕТ!$B:$B,БЮДЖЕТ!$P:$P,$D341))))</f>
        <v/>
      </c>
      <c r="H341" s="36"/>
      <c r="I341" s="19"/>
      <c r="J341" s="39"/>
      <c r="K341" s="39" t="str">
        <f>IF(J341="","",IF(J341&lt;БЮДЖЕТ!$F$6,БЮДЖЕТ!$F$6,IF(J341&gt;EOMONTH(БЮДЖЕТ!$F$6,0),EOMONTH(БЮДЖЕТ!$F$6,0),J341)))</f>
        <v/>
      </c>
      <c r="L341" s="30">
        <f>IF(OR($I341=операции!$F$8,$I341=операции!$F$10),SUMIFS(р_дни!$J:$J,р_дни!$F:$F,"&gt;="&amp;K341),IF(OR($I341=операции!$F$9,$I341=операции!$F$11),SUMIFS(р_дни!$J:$J,р_дни!$F:$F,"&gt;"&amp;K341),0))</f>
        <v>0</v>
      </c>
      <c r="M341" s="53">
        <f>IF(AND(G341=ФИО!$Q$8,OR(I341=операции!$F$8,I341=операции!$F$10),COUNTIFS(D$10:D340,D341,I$10:I340,операции!$F$8)+COUNTIFS(D$10:D340,D341,I$10:I340,операции!$F$10)&lt;&gt;COUNTIFS(D$10:D340,D341,I$10:I340,операции!$F$9)+COUNTIFS(D$10:D340,D341,I$10:I340,операции!$F$11)),1,IF(AND(G341=ФИО!$Q$8,OR(I341=операции!$F$9,I341=операции!$F$11),COUNTIFS(D$10:D340,D341,I$10:I340,операции!$F$8)+COUNTIFS(D$10:D340,D341,I$10:I340,операции!$F$10)&lt;&gt;COUNTIFS(D$10:D340,D341,I$10:I340,операции!$F$9)+COUNTIFS(D$10:D340,D341,I$10:I340,операции!$F$11)+1),1,IF(AND(G341&lt;&gt;ФИО!$Q$8,G341&lt;&gt;"",OR(I341=операции!$F$8,I341=операции!$F$10),COUNTIFS(D$10:D340,D341,I$10:I340,операции!$F$8)+COUNTIFS(D$10:D340,D341,I$10:I340,операции!$F$10)+1&lt;&gt;COUNTIFS(D$10:D340,D341,I$10:I340,операции!$F$9)+COUNTIFS(D$10:D340,D341,I$10:I340,операции!$F$11)),1,IF(AND(G341&lt;&gt;ФИО!$Q$8,G341&lt;&gt;"",OR(I341=операции!$F$9,I341=операции!$F$11),COUNTIFS(D$10:D340,D341,I$10:I340,операции!$F$8)+COUNTIFS(D$10:D340,D341,I$10:I340,операции!$F$10)&lt;&gt;COUNTIFS(D$10:D340,D341,I$10:I340,операции!$F$9)+COUNTIFS(D$10:D340,D341,I$10:I340,операции!$F$11)),1,0))))</f>
        <v>0</v>
      </c>
      <c r="N341" s="49"/>
      <c r="O341" s="48"/>
      <c r="P341" s="84">
        <f>SUMIFS(БЮДЖЕТ!$V:$V,БЮДЖЕТ!$P:$P,$D341)-IF($N341=операции!$H$11,$O341,0)</f>
        <v>0</v>
      </c>
      <c r="Q341" s="84">
        <f>IF(OR($I341=операции!$F$8,$I341=операции!$F$10),$L341*$P341,IF(OR($I341=операции!$F$9,$I341=операции!$F$11),-$L341*$P341,0))/1000</f>
        <v>0</v>
      </c>
      <c r="R341" s="49"/>
      <c r="S341" s="40"/>
      <c r="T341" s="48">
        <f t="shared" si="18"/>
        <v>0</v>
      </c>
      <c r="U341" s="36"/>
      <c r="V341" s="19"/>
      <c r="W341" s="39"/>
      <c r="X341" s="41"/>
      <c r="Y341" s="36"/>
      <c r="Z341" s="19"/>
      <c r="AA341" s="39"/>
      <c r="AB341" s="41"/>
      <c r="AC341" s="36"/>
      <c r="AD341" s="19"/>
      <c r="AE341" s="39"/>
      <c r="AF341" s="41"/>
      <c r="AG341" s="36"/>
      <c r="AH341" s="1"/>
    </row>
    <row r="342" spans="1:34" x14ac:dyDescent="0.25">
      <c r="A342" s="1"/>
      <c r="B342" s="1"/>
      <c r="C342" s="5" t="str">
        <f t="shared" si="17"/>
        <v/>
      </c>
      <c r="D342" s="19"/>
      <c r="E342" s="22">
        <f>IF(D342="",0,IF(COUNTIF(БЮДЖЕТ!$P:$P,D342)=1,0,1))</f>
        <v>0</v>
      </c>
      <c r="F342" s="19" t="str">
        <f>IF($D342="","",IF(E342=1,"",INDEX(БЮДЖЕТ!$N:$N,SUMIFS(БЮДЖЕТ!$B:$B,БЮДЖЕТ!$P:$P,$D342))))</f>
        <v/>
      </c>
      <c r="G342" s="19" t="str">
        <f>IF($D342="","",IF(E342=1,"",INDEX(БЮДЖЕТ!$X:$X,SUMIFS(БЮДЖЕТ!$B:$B,БЮДЖЕТ!$P:$P,$D342))))</f>
        <v/>
      </c>
      <c r="H342" s="36"/>
      <c r="I342" s="19"/>
      <c r="J342" s="39"/>
      <c r="K342" s="39" t="str">
        <f>IF(J342="","",IF(J342&lt;БЮДЖЕТ!$F$6,БЮДЖЕТ!$F$6,IF(J342&gt;EOMONTH(БЮДЖЕТ!$F$6,0),EOMONTH(БЮДЖЕТ!$F$6,0),J342)))</f>
        <v/>
      </c>
      <c r="L342" s="30">
        <f>IF(OR($I342=операции!$F$8,$I342=операции!$F$10),SUMIFS(р_дни!$J:$J,р_дни!$F:$F,"&gt;="&amp;K342),IF(OR($I342=операции!$F$9,$I342=операции!$F$11),SUMIFS(р_дни!$J:$J,р_дни!$F:$F,"&gt;"&amp;K342),0))</f>
        <v>0</v>
      </c>
      <c r="M342" s="53">
        <f>IF(AND(G342=ФИО!$Q$8,OR(I342=операции!$F$8,I342=операции!$F$10),COUNTIFS(D$10:D341,D342,I$10:I341,операции!$F$8)+COUNTIFS(D$10:D341,D342,I$10:I341,операции!$F$10)&lt;&gt;COUNTIFS(D$10:D341,D342,I$10:I341,операции!$F$9)+COUNTIFS(D$10:D341,D342,I$10:I341,операции!$F$11)),1,IF(AND(G342=ФИО!$Q$8,OR(I342=операции!$F$9,I342=операции!$F$11),COUNTIFS(D$10:D341,D342,I$10:I341,операции!$F$8)+COUNTIFS(D$10:D341,D342,I$10:I341,операции!$F$10)&lt;&gt;COUNTIFS(D$10:D341,D342,I$10:I341,операции!$F$9)+COUNTIFS(D$10:D341,D342,I$10:I341,операции!$F$11)+1),1,IF(AND(G342&lt;&gt;ФИО!$Q$8,G342&lt;&gt;"",OR(I342=операции!$F$8,I342=операции!$F$10),COUNTIFS(D$10:D341,D342,I$10:I341,операции!$F$8)+COUNTIFS(D$10:D341,D342,I$10:I341,операции!$F$10)+1&lt;&gt;COUNTIFS(D$10:D341,D342,I$10:I341,операции!$F$9)+COUNTIFS(D$10:D341,D342,I$10:I341,операции!$F$11)),1,IF(AND(G342&lt;&gt;ФИО!$Q$8,G342&lt;&gt;"",OR(I342=операции!$F$9,I342=операции!$F$11),COUNTIFS(D$10:D341,D342,I$10:I341,операции!$F$8)+COUNTIFS(D$10:D341,D342,I$10:I341,операции!$F$10)&lt;&gt;COUNTIFS(D$10:D341,D342,I$10:I341,операции!$F$9)+COUNTIFS(D$10:D341,D342,I$10:I341,операции!$F$11)),1,0))))</f>
        <v>0</v>
      </c>
      <c r="N342" s="49"/>
      <c r="O342" s="48"/>
      <c r="P342" s="84">
        <f>SUMIFS(БЮДЖЕТ!$V:$V,БЮДЖЕТ!$P:$P,$D342)-IF($N342=операции!$H$11,$O342,0)</f>
        <v>0</v>
      </c>
      <c r="Q342" s="84">
        <f>IF(OR($I342=операции!$F$8,$I342=операции!$F$10),$L342*$P342,IF(OR($I342=операции!$F$9,$I342=операции!$F$11),-$L342*$P342,0))/1000</f>
        <v>0</v>
      </c>
      <c r="R342" s="49"/>
      <c r="S342" s="40"/>
      <c r="T342" s="48">
        <f t="shared" si="18"/>
        <v>0</v>
      </c>
      <c r="U342" s="36"/>
      <c r="V342" s="19"/>
      <c r="W342" s="39"/>
      <c r="X342" s="41"/>
      <c r="Y342" s="36"/>
      <c r="Z342" s="19"/>
      <c r="AA342" s="39"/>
      <c r="AB342" s="41"/>
      <c r="AC342" s="36"/>
      <c r="AD342" s="19"/>
      <c r="AE342" s="39"/>
      <c r="AF342" s="41"/>
      <c r="AG342" s="36"/>
      <c r="AH342" s="1"/>
    </row>
    <row r="343" spans="1:34" x14ac:dyDescent="0.25">
      <c r="A343" s="1"/>
      <c r="B343" s="1"/>
      <c r="C343" s="5" t="str">
        <f t="shared" si="17"/>
        <v/>
      </c>
      <c r="D343" s="19"/>
      <c r="E343" s="22">
        <f>IF(D343="",0,IF(COUNTIF(БЮДЖЕТ!$P:$P,D343)=1,0,1))</f>
        <v>0</v>
      </c>
      <c r="F343" s="19" t="str">
        <f>IF($D343="","",IF(E343=1,"",INDEX(БЮДЖЕТ!$N:$N,SUMIFS(БЮДЖЕТ!$B:$B,БЮДЖЕТ!$P:$P,$D343))))</f>
        <v/>
      </c>
      <c r="G343" s="19" t="str">
        <f>IF($D343="","",IF(E343=1,"",INDEX(БЮДЖЕТ!$X:$X,SUMIFS(БЮДЖЕТ!$B:$B,БЮДЖЕТ!$P:$P,$D343))))</f>
        <v/>
      </c>
      <c r="H343" s="36"/>
      <c r="I343" s="19"/>
      <c r="J343" s="39"/>
      <c r="K343" s="39" t="str">
        <f>IF(J343="","",IF(J343&lt;БЮДЖЕТ!$F$6,БЮДЖЕТ!$F$6,IF(J343&gt;EOMONTH(БЮДЖЕТ!$F$6,0),EOMONTH(БЮДЖЕТ!$F$6,0),J343)))</f>
        <v/>
      </c>
      <c r="L343" s="30">
        <f>IF(OR($I343=операции!$F$8,$I343=операции!$F$10),SUMIFS(р_дни!$J:$J,р_дни!$F:$F,"&gt;="&amp;K343),IF(OR($I343=операции!$F$9,$I343=операции!$F$11),SUMIFS(р_дни!$J:$J,р_дни!$F:$F,"&gt;"&amp;K343),0))</f>
        <v>0</v>
      </c>
      <c r="M343" s="53">
        <f>IF(AND(G343=ФИО!$Q$8,OR(I343=операции!$F$8,I343=операции!$F$10),COUNTIFS(D$10:D342,D343,I$10:I342,операции!$F$8)+COUNTIFS(D$10:D342,D343,I$10:I342,операции!$F$10)&lt;&gt;COUNTIFS(D$10:D342,D343,I$10:I342,операции!$F$9)+COUNTIFS(D$10:D342,D343,I$10:I342,операции!$F$11)),1,IF(AND(G343=ФИО!$Q$8,OR(I343=операции!$F$9,I343=операции!$F$11),COUNTIFS(D$10:D342,D343,I$10:I342,операции!$F$8)+COUNTIFS(D$10:D342,D343,I$10:I342,операции!$F$10)&lt;&gt;COUNTIFS(D$10:D342,D343,I$10:I342,операции!$F$9)+COUNTIFS(D$10:D342,D343,I$10:I342,операции!$F$11)+1),1,IF(AND(G343&lt;&gt;ФИО!$Q$8,G343&lt;&gt;"",OR(I343=операции!$F$8,I343=операции!$F$10),COUNTIFS(D$10:D342,D343,I$10:I342,операции!$F$8)+COUNTIFS(D$10:D342,D343,I$10:I342,операции!$F$10)+1&lt;&gt;COUNTIFS(D$10:D342,D343,I$10:I342,операции!$F$9)+COUNTIFS(D$10:D342,D343,I$10:I342,операции!$F$11)),1,IF(AND(G343&lt;&gt;ФИО!$Q$8,G343&lt;&gt;"",OR(I343=операции!$F$9,I343=операции!$F$11),COUNTIFS(D$10:D342,D343,I$10:I342,операции!$F$8)+COUNTIFS(D$10:D342,D343,I$10:I342,операции!$F$10)&lt;&gt;COUNTIFS(D$10:D342,D343,I$10:I342,операции!$F$9)+COUNTIFS(D$10:D342,D343,I$10:I342,операции!$F$11)),1,0))))</f>
        <v>0</v>
      </c>
      <c r="N343" s="49"/>
      <c r="O343" s="48"/>
      <c r="P343" s="84">
        <f>SUMIFS(БЮДЖЕТ!$V:$V,БЮДЖЕТ!$P:$P,$D343)-IF($N343=операции!$H$11,$O343,0)</f>
        <v>0</v>
      </c>
      <c r="Q343" s="84">
        <f>IF(OR($I343=операции!$F$8,$I343=операции!$F$10),$L343*$P343,IF(OR($I343=операции!$F$9,$I343=операции!$F$11),-$L343*$P343,0))/1000</f>
        <v>0</v>
      </c>
      <c r="R343" s="49"/>
      <c r="S343" s="40"/>
      <c r="T343" s="48">
        <f t="shared" si="18"/>
        <v>0</v>
      </c>
      <c r="U343" s="36"/>
      <c r="V343" s="19"/>
      <c r="W343" s="39"/>
      <c r="X343" s="41"/>
      <c r="Y343" s="36"/>
      <c r="Z343" s="19"/>
      <c r="AA343" s="39"/>
      <c r="AB343" s="41"/>
      <c r="AC343" s="36"/>
      <c r="AD343" s="19"/>
      <c r="AE343" s="39"/>
      <c r="AF343" s="41"/>
      <c r="AG343" s="36"/>
      <c r="AH343" s="1"/>
    </row>
    <row r="344" spans="1:34" x14ac:dyDescent="0.25">
      <c r="A344" s="1"/>
      <c r="B344" s="1"/>
      <c r="C344" s="5" t="str">
        <f t="shared" si="17"/>
        <v/>
      </c>
      <c r="D344" s="19"/>
      <c r="E344" s="22">
        <f>IF(D344="",0,IF(COUNTIF(БЮДЖЕТ!$P:$P,D344)=1,0,1))</f>
        <v>0</v>
      </c>
      <c r="F344" s="19" t="str">
        <f>IF($D344="","",IF(E344=1,"",INDEX(БЮДЖЕТ!$N:$N,SUMIFS(БЮДЖЕТ!$B:$B,БЮДЖЕТ!$P:$P,$D344))))</f>
        <v/>
      </c>
      <c r="G344" s="19" t="str">
        <f>IF($D344="","",IF(E344=1,"",INDEX(БЮДЖЕТ!$X:$X,SUMIFS(БЮДЖЕТ!$B:$B,БЮДЖЕТ!$P:$P,$D344))))</f>
        <v/>
      </c>
      <c r="H344" s="36"/>
      <c r="I344" s="19"/>
      <c r="J344" s="39"/>
      <c r="K344" s="39" t="str">
        <f>IF(J344="","",IF(J344&lt;БЮДЖЕТ!$F$6,БЮДЖЕТ!$F$6,IF(J344&gt;EOMONTH(БЮДЖЕТ!$F$6,0),EOMONTH(БЮДЖЕТ!$F$6,0),J344)))</f>
        <v/>
      </c>
      <c r="L344" s="30">
        <f>IF(OR($I344=операции!$F$8,$I344=операции!$F$10),SUMIFS(р_дни!$J:$J,р_дни!$F:$F,"&gt;="&amp;K344),IF(OR($I344=операции!$F$9,$I344=операции!$F$11),SUMIFS(р_дни!$J:$J,р_дни!$F:$F,"&gt;"&amp;K344),0))</f>
        <v>0</v>
      </c>
      <c r="M344" s="53">
        <f>IF(AND(G344=ФИО!$Q$8,OR(I344=операции!$F$8,I344=операции!$F$10),COUNTIFS(D$10:D343,D344,I$10:I343,операции!$F$8)+COUNTIFS(D$10:D343,D344,I$10:I343,операции!$F$10)&lt;&gt;COUNTIFS(D$10:D343,D344,I$10:I343,операции!$F$9)+COUNTIFS(D$10:D343,D344,I$10:I343,операции!$F$11)),1,IF(AND(G344=ФИО!$Q$8,OR(I344=операции!$F$9,I344=операции!$F$11),COUNTIFS(D$10:D343,D344,I$10:I343,операции!$F$8)+COUNTIFS(D$10:D343,D344,I$10:I343,операции!$F$10)&lt;&gt;COUNTIFS(D$10:D343,D344,I$10:I343,операции!$F$9)+COUNTIFS(D$10:D343,D344,I$10:I343,операции!$F$11)+1),1,IF(AND(G344&lt;&gt;ФИО!$Q$8,G344&lt;&gt;"",OR(I344=операции!$F$8,I344=операции!$F$10),COUNTIFS(D$10:D343,D344,I$10:I343,операции!$F$8)+COUNTIFS(D$10:D343,D344,I$10:I343,операции!$F$10)+1&lt;&gt;COUNTIFS(D$10:D343,D344,I$10:I343,операции!$F$9)+COUNTIFS(D$10:D343,D344,I$10:I343,операции!$F$11)),1,IF(AND(G344&lt;&gt;ФИО!$Q$8,G344&lt;&gt;"",OR(I344=операции!$F$9,I344=операции!$F$11),COUNTIFS(D$10:D343,D344,I$10:I343,операции!$F$8)+COUNTIFS(D$10:D343,D344,I$10:I343,операции!$F$10)&lt;&gt;COUNTIFS(D$10:D343,D344,I$10:I343,операции!$F$9)+COUNTIFS(D$10:D343,D344,I$10:I343,операции!$F$11)),1,0))))</f>
        <v>0</v>
      </c>
      <c r="N344" s="49"/>
      <c r="O344" s="48"/>
      <c r="P344" s="84">
        <f>SUMIFS(БЮДЖЕТ!$V:$V,БЮДЖЕТ!$P:$P,$D344)-IF($N344=операции!$H$11,$O344,0)</f>
        <v>0</v>
      </c>
      <c r="Q344" s="84">
        <f>IF(OR($I344=операции!$F$8,$I344=операции!$F$10),$L344*$P344,IF(OR($I344=операции!$F$9,$I344=операции!$F$11),-$L344*$P344,0))/1000</f>
        <v>0</v>
      </c>
      <c r="R344" s="49"/>
      <c r="S344" s="40"/>
      <c r="T344" s="48">
        <f t="shared" si="18"/>
        <v>0</v>
      </c>
      <c r="U344" s="36"/>
      <c r="V344" s="19"/>
      <c r="W344" s="39"/>
      <c r="X344" s="41"/>
      <c r="Y344" s="36"/>
      <c r="Z344" s="19"/>
      <c r="AA344" s="39"/>
      <c r="AB344" s="41"/>
      <c r="AC344" s="36"/>
      <c r="AD344" s="19"/>
      <c r="AE344" s="39"/>
      <c r="AF344" s="41"/>
      <c r="AG344" s="36"/>
      <c r="AH344" s="1"/>
    </row>
    <row r="345" spans="1:34" x14ac:dyDescent="0.25">
      <c r="A345" s="1"/>
      <c r="B345" s="1"/>
      <c r="C345" s="5" t="str">
        <f t="shared" si="17"/>
        <v/>
      </c>
      <c r="D345" s="19"/>
      <c r="E345" s="22">
        <f>IF(D345="",0,IF(COUNTIF(БЮДЖЕТ!$P:$P,D345)=1,0,1))</f>
        <v>0</v>
      </c>
      <c r="F345" s="19" t="str">
        <f>IF($D345="","",IF(E345=1,"",INDEX(БЮДЖЕТ!$N:$N,SUMIFS(БЮДЖЕТ!$B:$B,БЮДЖЕТ!$P:$P,$D345))))</f>
        <v/>
      </c>
      <c r="G345" s="19" t="str">
        <f>IF($D345="","",IF(E345=1,"",INDEX(БЮДЖЕТ!$X:$X,SUMIFS(БЮДЖЕТ!$B:$B,БЮДЖЕТ!$P:$P,$D345))))</f>
        <v/>
      </c>
      <c r="H345" s="36"/>
      <c r="I345" s="19"/>
      <c r="J345" s="39"/>
      <c r="K345" s="39" t="str">
        <f>IF(J345="","",IF(J345&lt;БЮДЖЕТ!$F$6,БЮДЖЕТ!$F$6,IF(J345&gt;EOMONTH(БЮДЖЕТ!$F$6,0),EOMONTH(БЮДЖЕТ!$F$6,0),J345)))</f>
        <v/>
      </c>
      <c r="L345" s="30">
        <f>IF(OR($I345=операции!$F$8,$I345=операции!$F$10),SUMIFS(р_дни!$J:$J,р_дни!$F:$F,"&gt;="&amp;K345),IF(OR($I345=операции!$F$9,$I345=операции!$F$11),SUMIFS(р_дни!$J:$J,р_дни!$F:$F,"&gt;"&amp;K345),0))</f>
        <v>0</v>
      </c>
      <c r="M345" s="53">
        <f>IF(AND(G345=ФИО!$Q$8,OR(I345=операции!$F$8,I345=операции!$F$10),COUNTIFS(D$10:D344,D345,I$10:I344,операции!$F$8)+COUNTIFS(D$10:D344,D345,I$10:I344,операции!$F$10)&lt;&gt;COUNTIFS(D$10:D344,D345,I$10:I344,операции!$F$9)+COUNTIFS(D$10:D344,D345,I$10:I344,операции!$F$11)),1,IF(AND(G345=ФИО!$Q$8,OR(I345=операции!$F$9,I345=операции!$F$11),COUNTIFS(D$10:D344,D345,I$10:I344,операции!$F$8)+COUNTIFS(D$10:D344,D345,I$10:I344,операции!$F$10)&lt;&gt;COUNTIFS(D$10:D344,D345,I$10:I344,операции!$F$9)+COUNTIFS(D$10:D344,D345,I$10:I344,операции!$F$11)+1),1,IF(AND(G345&lt;&gt;ФИО!$Q$8,G345&lt;&gt;"",OR(I345=операции!$F$8,I345=операции!$F$10),COUNTIFS(D$10:D344,D345,I$10:I344,операции!$F$8)+COUNTIFS(D$10:D344,D345,I$10:I344,операции!$F$10)+1&lt;&gt;COUNTIFS(D$10:D344,D345,I$10:I344,операции!$F$9)+COUNTIFS(D$10:D344,D345,I$10:I344,операции!$F$11)),1,IF(AND(G345&lt;&gt;ФИО!$Q$8,G345&lt;&gt;"",OR(I345=операции!$F$9,I345=операции!$F$11),COUNTIFS(D$10:D344,D345,I$10:I344,операции!$F$8)+COUNTIFS(D$10:D344,D345,I$10:I344,операции!$F$10)&lt;&gt;COUNTIFS(D$10:D344,D345,I$10:I344,операции!$F$9)+COUNTIFS(D$10:D344,D345,I$10:I344,операции!$F$11)),1,0))))</f>
        <v>0</v>
      </c>
      <c r="N345" s="49"/>
      <c r="O345" s="48"/>
      <c r="P345" s="84">
        <f>SUMIFS(БЮДЖЕТ!$V:$V,БЮДЖЕТ!$P:$P,$D345)-IF($N345=операции!$H$11,$O345,0)</f>
        <v>0</v>
      </c>
      <c r="Q345" s="84">
        <f>IF(OR($I345=операции!$F$8,$I345=операции!$F$10),$L345*$P345,IF(OR($I345=операции!$F$9,$I345=операции!$F$11),-$L345*$P345,0))/1000</f>
        <v>0</v>
      </c>
      <c r="R345" s="49"/>
      <c r="S345" s="40"/>
      <c r="T345" s="48">
        <f t="shared" si="18"/>
        <v>0</v>
      </c>
      <c r="U345" s="36"/>
      <c r="V345" s="19"/>
      <c r="W345" s="39"/>
      <c r="X345" s="41"/>
      <c r="Y345" s="36"/>
      <c r="Z345" s="19"/>
      <c r="AA345" s="39"/>
      <c r="AB345" s="41"/>
      <c r="AC345" s="36"/>
      <c r="AD345" s="19"/>
      <c r="AE345" s="39"/>
      <c r="AF345" s="41"/>
      <c r="AG345" s="36"/>
      <c r="AH345" s="1"/>
    </row>
    <row r="346" spans="1:34" x14ac:dyDescent="0.25">
      <c r="A346" s="1"/>
      <c r="B346" s="1"/>
      <c r="C346" s="5" t="str">
        <f t="shared" si="17"/>
        <v/>
      </c>
      <c r="D346" s="19"/>
      <c r="E346" s="22">
        <f>IF(D346="",0,IF(COUNTIF(БЮДЖЕТ!$P:$P,D346)=1,0,1))</f>
        <v>0</v>
      </c>
      <c r="F346" s="19" t="str">
        <f>IF($D346="","",IF(E346=1,"",INDEX(БЮДЖЕТ!$N:$N,SUMIFS(БЮДЖЕТ!$B:$B,БЮДЖЕТ!$P:$P,$D346))))</f>
        <v/>
      </c>
      <c r="G346" s="19" t="str">
        <f>IF($D346="","",IF(E346=1,"",INDEX(БЮДЖЕТ!$X:$X,SUMIFS(БЮДЖЕТ!$B:$B,БЮДЖЕТ!$P:$P,$D346))))</f>
        <v/>
      </c>
      <c r="H346" s="36"/>
      <c r="I346" s="19"/>
      <c r="J346" s="39"/>
      <c r="K346" s="39" t="str">
        <f>IF(J346="","",IF(J346&lt;БЮДЖЕТ!$F$6,БЮДЖЕТ!$F$6,IF(J346&gt;EOMONTH(БЮДЖЕТ!$F$6,0),EOMONTH(БЮДЖЕТ!$F$6,0),J346)))</f>
        <v/>
      </c>
      <c r="L346" s="30">
        <f>IF(OR($I346=операции!$F$8,$I346=операции!$F$10),SUMIFS(р_дни!$J:$J,р_дни!$F:$F,"&gt;="&amp;K346),IF(OR($I346=операции!$F$9,$I346=операции!$F$11),SUMIFS(р_дни!$J:$J,р_дни!$F:$F,"&gt;"&amp;K346),0))</f>
        <v>0</v>
      </c>
      <c r="M346" s="53">
        <f>IF(AND(G346=ФИО!$Q$8,OR(I346=операции!$F$8,I346=операции!$F$10),COUNTIFS(D$10:D345,D346,I$10:I345,операции!$F$8)+COUNTIFS(D$10:D345,D346,I$10:I345,операции!$F$10)&lt;&gt;COUNTIFS(D$10:D345,D346,I$10:I345,операции!$F$9)+COUNTIFS(D$10:D345,D346,I$10:I345,операции!$F$11)),1,IF(AND(G346=ФИО!$Q$8,OR(I346=операции!$F$9,I346=операции!$F$11),COUNTIFS(D$10:D345,D346,I$10:I345,операции!$F$8)+COUNTIFS(D$10:D345,D346,I$10:I345,операции!$F$10)&lt;&gt;COUNTIFS(D$10:D345,D346,I$10:I345,операции!$F$9)+COUNTIFS(D$10:D345,D346,I$10:I345,операции!$F$11)+1),1,IF(AND(G346&lt;&gt;ФИО!$Q$8,G346&lt;&gt;"",OR(I346=операции!$F$8,I346=операции!$F$10),COUNTIFS(D$10:D345,D346,I$10:I345,операции!$F$8)+COUNTIFS(D$10:D345,D346,I$10:I345,операции!$F$10)+1&lt;&gt;COUNTIFS(D$10:D345,D346,I$10:I345,операции!$F$9)+COUNTIFS(D$10:D345,D346,I$10:I345,операции!$F$11)),1,IF(AND(G346&lt;&gt;ФИО!$Q$8,G346&lt;&gt;"",OR(I346=операции!$F$9,I346=операции!$F$11),COUNTIFS(D$10:D345,D346,I$10:I345,операции!$F$8)+COUNTIFS(D$10:D345,D346,I$10:I345,операции!$F$10)&lt;&gt;COUNTIFS(D$10:D345,D346,I$10:I345,операции!$F$9)+COUNTIFS(D$10:D345,D346,I$10:I345,операции!$F$11)),1,0))))</f>
        <v>0</v>
      </c>
      <c r="N346" s="49"/>
      <c r="O346" s="48"/>
      <c r="P346" s="84">
        <f>SUMIFS(БЮДЖЕТ!$V:$V,БЮДЖЕТ!$P:$P,$D346)-IF($N346=операции!$H$11,$O346,0)</f>
        <v>0</v>
      </c>
      <c r="Q346" s="84">
        <f>IF(OR($I346=операции!$F$8,$I346=операции!$F$10),$L346*$P346,IF(OR($I346=операции!$F$9,$I346=операции!$F$11),-$L346*$P346,0))/1000</f>
        <v>0</v>
      </c>
      <c r="R346" s="49"/>
      <c r="S346" s="40"/>
      <c r="T346" s="48">
        <f t="shared" si="18"/>
        <v>0</v>
      </c>
      <c r="U346" s="36"/>
      <c r="V346" s="19"/>
      <c r="W346" s="39"/>
      <c r="X346" s="41"/>
      <c r="Y346" s="36"/>
      <c r="Z346" s="19"/>
      <c r="AA346" s="39"/>
      <c r="AB346" s="41"/>
      <c r="AC346" s="36"/>
      <c r="AD346" s="19"/>
      <c r="AE346" s="39"/>
      <c r="AF346" s="41"/>
      <c r="AG346" s="36"/>
      <c r="AH346" s="1"/>
    </row>
    <row r="347" spans="1:34" x14ac:dyDescent="0.25">
      <c r="A347" s="1"/>
      <c r="B347" s="1"/>
      <c r="C347" s="5" t="str">
        <f t="shared" si="17"/>
        <v/>
      </c>
      <c r="D347" s="19"/>
      <c r="E347" s="22">
        <f>IF(D347="",0,IF(COUNTIF(БЮДЖЕТ!$P:$P,D347)=1,0,1))</f>
        <v>0</v>
      </c>
      <c r="F347" s="19" t="str">
        <f>IF($D347="","",IF(E347=1,"",INDEX(БЮДЖЕТ!$N:$N,SUMIFS(БЮДЖЕТ!$B:$B,БЮДЖЕТ!$P:$P,$D347))))</f>
        <v/>
      </c>
      <c r="G347" s="19" t="str">
        <f>IF($D347="","",IF(E347=1,"",INDEX(БЮДЖЕТ!$X:$X,SUMIFS(БЮДЖЕТ!$B:$B,БЮДЖЕТ!$P:$P,$D347))))</f>
        <v/>
      </c>
      <c r="H347" s="36"/>
      <c r="I347" s="19"/>
      <c r="J347" s="39"/>
      <c r="K347" s="39" t="str">
        <f>IF(J347="","",IF(J347&lt;БЮДЖЕТ!$F$6,БЮДЖЕТ!$F$6,IF(J347&gt;EOMONTH(БЮДЖЕТ!$F$6,0),EOMONTH(БЮДЖЕТ!$F$6,0),J347)))</f>
        <v/>
      </c>
      <c r="L347" s="30">
        <f>IF(OR($I347=операции!$F$8,$I347=операции!$F$10),SUMIFS(р_дни!$J:$J,р_дни!$F:$F,"&gt;="&amp;K347),IF(OR($I347=операции!$F$9,$I347=операции!$F$11),SUMIFS(р_дни!$J:$J,р_дни!$F:$F,"&gt;"&amp;K347),0))</f>
        <v>0</v>
      </c>
      <c r="M347" s="53">
        <f>IF(AND(G347=ФИО!$Q$8,OR(I347=операции!$F$8,I347=операции!$F$10),COUNTIFS(D$10:D346,D347,I$10:I346,операции!$F$8)+COUNTIFS(D$10:D346,D347,I$10:I346,операции!$F$10)&lt;&gt;COUNTIFS(D$10:D346,D347,I$10:I346,операции!$F$9)+COUNTIFS(D$10:D346,D347,I$10:I346,операции!$F$11)),1,IF(AND(G347=ФИО!$Q$8,OR(I347=операции!$F$9,I347=операции!$F$11),COUNTIFS(D$10:D346,D347,I$10:I346,операции!$F$8)+COUNTIFS(D$10:D346,D347,I$10:I346,операции!$F$10)&lt;&gt;COUNTIFS(D$10:D346,D347,I$10:I346,операции!$F$9)+COUNTIFS(D$10:D346,D347,I$10:I346,операции!$F$11)+1),1,IF(AND(G347&lt;&gt;ФИО!$Q$8,G347&lt;&gt;"",OR(I347=операции!$F$8,I347=операции!$F$10),COUNTIFS(D$10:D346,D347,I$10:I346,операции!$F$8)+COUNTIFS(D$10:D346,D347,I$10:I346,операции!$F$10)+1&lt;&gt;COUNTIFS(D$10:D346,D347,I$10:I346,операции!$F$9)+COUNTIFS(D$10:D346,D347,I$10:I346,операции!$F$11)),1,IF(AND(G347&lt;&gt;ФИО!$Q$8,G347&lt;&gt;"",OR(I347=операции!$F$9,I347=операции!$F$11),COUNTIFS(D$10:D346,D347,I$10:I346,операции!$F$8)+COUNTIFS(D$10:D346,D347,I$10:I346,операции!$F$10)&lt;&gt;COUNTIFS(D$10:D346,D347,I$10:I346,операции!$F$9)+COUNTIFS(D$10:D346,D347,I$10:I346,операции!$F$11)),1,0))))</f>
        <v>0</v>
      </c>
      <c r="N347" s="49"/>
      <c r="O347" s="48"/>
      <c r="P347" s="84">
        <f>SUMIFS(БЮДЖЕТ!$V:$V,БЮДЖЕТ!$P:$P,$D347)-IF($N347=операции!$H$11,$O347,0)</f>
        <v>0</v>
      </c>
      <c r="Q347" s="84">
        <f>IF(OR($I347=операции!$F$8,$I347=операции!$F$10),$L347*$P347,IF(OR($I347=операции!$F$9,$I347=операции!$F$11),-$L347*$P347,0))/1000</f>
        <v>0</v>
      </c>
      <c r="R347" s="49"/>
      <c r="S347" s="40"/>
      <c r="T347" s="48">
        <f t="shared" si="18"/>
        <v>0</v>
      </c>
      <c r="U347" s="36"/>
      <c r="V347" s="19"/>
      <c r="W347" s="39"/>
      <c r="X347" s="41"/>
      <c r="Y347" s="36"/>
      <c r="Z347" s="19"/>
      <c r="AA347" s="39"/>
      <c r="AB347" s="41"/>
      <c r="AC347" s="36"/>
      <c r="AD347" s="19"/>
      <c r="AE347" s="39"/>
      <c r="AF347" s="41"/>
      <c r="AG347" s="36"/>
      <c r="AH347" s="1"/>
    </row>
    <row r="348" spans="1:34" x14ac:dyDescent="0.25">
      <c r="A348" s="1"/>
      <c r="B348" s="1"/>
      <c r="C348" s="5" t="str">
        <f t="shared" si="17"/>
        <v/>
      </c>
      <c r="D348" s="19"/>
      <c r="E348" s="22">
        <f>IF(D348="",0,IF(COUNTIF(БЮДЖЕТ!$P:$P,D348)=1,0,1))</f>
        <v>0</v>
      </c>
      <c r="F348" s="19" t="str">
        <f>IF($D348="","",IF(E348=1,"",INDEX(БЮДЖЕТ!$N:$N,SUMIFS(БЮДЖЕТ!$B:$B,БЮДЖЕТ!$P:$P,$D348))))</f>
        <v/>
      </c>
      <c r="G348" s="19" t="str">
        <f>IF($D348="","",IF(E348=1,"",INDEX(БЮДЖЕТ!$X:$X,SUMIFS(БЮДЖЕТ!$B:$B,БЮДЖЕТ!$P:$P,$D348))))</f>
        <v/>
      </c>
      <c r="H348" s="36"/>
      <c r="I348" s="19"/>
      <c r="J348" s="39"/>
      <c r="K348" s="39" t="str">
        <f>IF(J348="","",IF(J348&lt;БЮДЖЕТ!$F$6,БЮДЖЕТ!$F$6,IF(J348&gt;EOMONTH(БЮДЖЕТ!$F$6,0),EOMONTH(БЮДЖЕТ!$F$6,0),J348)))</f>
        <v/>
      </c>
      <c r="L348" s="30">
        <f>IF(OR($I348=операции!$F$8,$I348=операции!$F$10),SUMIFS(р_дни!$J:$J,р_дни!$F:$F,"&gt;="&amp;K348),IF(OR($I348=операции!$F$9,$I348=операции!$F$11),SUMIFS(р_дни!$J:$J,р_дни!$F:$F,"&gt;"&amp;K348),0))</f>
        <v>0</v>
      </c>
      <c r="M348" s="53">
        <f>IF(AND(G348=ФИО!$Q$8,OR(I348=операции!$F$8,I348=операции!$F$10),COUNTIFS(D$10:D347,D348,I$10:I347,операции!$F$8)+COUNTIFS(D$10:D347,D348,I$10:I347,операции!$F$10)&lt;&gt;COUNTIFS(D$10:D347,D348,I$10:I347,операции!$F$9)+COUNTIFS(D$10:D347,D348,I$10:I347,операции!$F$11)),1,IF(AND(G348=ФИО!$Q$8,OR(I348=операции!$F$9,I348=операции!$F$11),COUNTIFS(D$10:D347,D348,I$10:I347,операции!$F$8)+COUNTIFS(D$10:D347,D348,I$10:I347,операции!$F$10)&lt;&gt;COUNTIFS(D$10:D347,D348,I$10:I347,операции!$F$9)+COUNTIFS(D$10:D347,D348,I$10:I347,операции!$F$11)+1),1,IF(AND(G348&lt;&gt;ФИО!$Q$8,G348&lt;&gt;"",OR(I348=операции!$F$8,I348=операции!$F$10),COUNTIFS(D$10:D347,D348,I$10:I347,операции!$F$8)+COUNTIFS(D$10:D347,D348,I$10:I347,операции!$F$10)+1&lt;&gt;COUNTIFS(D$10:D347,D348,I$10:I347,операции!$F$9)+COUNTIFS(D$10:D347,D348,I$10:I347,операции!$F$11)),1,IF(AND(G348&lt;&gt;ФИО!$Q$8,G348&lt;&gt;"",OR(I348=операции!$F$9,I348=операции!$F$11),COUNTIFS(D$10:D347,D348,I$10:I347,операции!$F$8)+COUNTIFS(D$10:D347,D348,I$10:I347,операции!$F$10)&lt;&gt;COUNTIFS(D$10:D347,D348,I$10:I347,операции!$F$9)+COUNTIFS(D$10:D347,D348,I$10:I347,операции!$F$11)),1,0))))</f>
        <v>0</v>
      </c>
      <c r="N348" s="49"/>
      <c r="O348" s="48"/>
      <c r="P348" s="84">
        <f>SUMIFS(БЮДЖЕТ!$V:$V,БЮДЖЕТ!$P:$P,$D348)-IF($N348=операции!$H$11,$O348,0)</f>
        <v>0</v>
      </c>
      <c r="Q348" s="84">
        <f>IF(OR($I348=операции!$F$8,$I348=операции!$F$10),$L348*$P348,IF(OR($I348=операции!$F$9,$I348=операции!$F$11),-$L348*$P348,0))/1000</f>
        <v>0</v>
      </c>
      <c r="R348" s="49"/>
      <c r="S348" s="40"/>
      <c r="T348" s="48">
        <f t="shared" si="18"/>
        <v>0</v>
      </c>
      <c r="U348" s="36"/>
      <c r="V348" s="19"/>
      <c r="W348" s="39"/>
      <c r="X348" s="41"/>
      <c r="Y348" s="36"/>
      <c r="Z348" s="19"/>
      <c r="AA348" s="39"/>
      <c r="AB348" s="41"/>
      <c r="AC348" s="36"/>
      <c r="AD348" s="19"/>
      <c r="AE348" s="39"/>
      <c r="AF348" s="41"/>
      <c r="AG348" s="36"/>
      <c r="AH348" s="1"/>
    </row>
    <row r="349" spans="1:34" x14ac:dyDescent="0.25">
      <c r="A349" s="1"/>
      <c r="B349" s="1"/>
      <c r="C349" s="5" t="str">
        <f t="shared" si="17"/>
        <v/>
      </c>
      <c r="D349" s="19"/>
      <c r="E349" s="22">
        <f>IF(D349="",0,IF(COUNTIF(БЮДЖЕТ!$P:$P,D349)=1,0,1))</f>
        <v>0</v>
      </c>
      <c r="F349" s="19" t="str">
        <f>IF($D349="","",IF(E349=1,"",INDEX(БЮДЖЕТ!$N:$N,SUMIFS(БЮДЖЕТ!$B:$B,БЮДЖЕТ!$P:$P,$D349))))</f>
        <v/>
      </c>
      <c r="G349" s="19" t="str">
        <f>IF($D349="","",IF(E349=1,"",INDEX(БЮДЖЕТ!$X:$X,SUMIFS(БЮДЖЕТ!$B:$B,БЮДЖЕТ!$P:$P,$D349))))</f>
        <v/>
      </c>
      <c r="H349" s="36"/>
      <c r="I349" s="19"/>
      <c r="J349" s="39"/>
      <c r="K349" s="39" t="str">
        <f>IF(J349="","",IF(J349&lt;БЮДЖЕТ!$F$6,БЮДЖЕТ!$F$6,IF(J349&gt;EOMONTH(БЮДЖЕТ!$F$6,0),EOMONTH(БЮДЖЕТ!$F$6,0),J349)))</f>
        <v/>
      </c>
      <c r="L349" s="30">
        <f>IF(OR($I349=операции!$F$8,$I349=операции!$F$10),SUMIFS(р_дни!$J:$J,р_дни!$F:$F,"&gt;="&amp;K349),IF(OR($I349=операции!$F$9,$I349=операции!$F$11),SUMIFS(р_дни!$J:$J,р_дни!$F:$F,"&gt;"&amp;K349),0))</f>
        <v>0</v>
      </c>
      <c r="M349" s="53">
        <f>IF(AND(G349=ФИО!$Q$8,OR(I349=операции!$F$8,I349=операции!$F$10),COUNTIFS(D$10:D348,D349,I$10:I348,операции!$F$8)+COUNTIFS(D$10:D348,D349,I$10:I348,операции!$F$10)&lt;&gt;COUNTIFS(D$10:D348,D349,I$10:I348,операции!$F$9)+COUNTIFS(D$10:D348,D349,I$10:I348,операции!$F$11)),1,IF(AND(G349=ФИО!$Q$8,OR(I349=операции!$F$9,I349=операции!$F$11),COUNTIFS(D$10:D348,D349,I$10:I348,операции!$F$8)+COUNTIFS(D$10:D348,D349,I$10:I348,операции!$F$10)&lt;&gt;COUNTIFS(D$10:D348,D349,I$10:I348,операции!$F$9)+COUNTIFS(D$10:D348,D349,I$10:I348,операции!$F$11)+1),1,IF(AND(G349&lt;&gt;ФИО!$Q$8,G349&lt;&gt;"",OR(I349=операции!$F$8,I349=операции!$F$10),COUNTIFS(D$10:D348,D349,I$10:I348,операции!$F$8)+COUNTIFS(D$10:D348,D349,I$10:I348,операции!$F$10)+1&lt;&gt;COUNTIFS(D$10:D348,D349,I$10:I348,операции!$F$9)+COUNTIFS(D$10:D348,D349,I$10:I348,операции!$F$11)),1,IF(AND(G349&lt;&gt;ФИО!$Q$8,G349&lt;&gt;"",OR(I349=операции!$F$9,I349=операции!$F$11),COUNTIFS(D$10:D348,D349,I$10:I348,операции!$F$8)+COUNTIFS(D$10:D348,D349,I$10:I348,операции!$F$10)&lt;&gt;COUNTIFS(D$10:D348,D349,I$10:I348,операции!$F$9)+COUNTIFS(D$10:D348,D349,I$10:I348,операции!$F$11)),1,0))))</f>
        <v>0</v>
      </c>
      <c r="N349" s="49"/>
      <c r="O349" s="48"/>
      <c r="P349" s="84">
        <f>SUMIFS(БЮДЖЕТ!$V:$V,БЮДЖЕТ!$P:$P,$D349)-IF($N349=операции!$H$11,$O349,0)</f>
        <v>0</v>
      </c>
      <c r="Q349" s="84">
        <f>IF(OR($I349=операции!$F$8,$I349=операции!$F$10),$L349*$P349,IF(OR($I349=операции!$F$9,$I349=операции!$F$11),-$L349*$P349,0))/1000</f>
        <v>0</v>
      </c>
      <c r="R349" s="49"/>
      <c r="S349" s="40"/>
      <c r="T349" s="48">
        <f t="shared" si="18"/>
        <v>0</v>
      </c>
      <c r="U349" s="36"/>
      <c r="V349" s="19"/>
      <c r="W349" s="39"/>
      <c r="X349" s="41"/>
      <c r="Y349" s="36"/>
      <c r="Z349" s="19"/>
      <c r="AA349" s="39"/>
      <c r="AB349" s="41"/>
      <c r="AC349" s="36"/>
      <c r="AD349" s="19"/>
      <c r="AE349" s="39"/>
      <c r="AF349" s="41"/>
      <c r="AG349" s="36"/>
      <c r="AH349" s="1"/>
    </row>
    <row r="350" spans="1:34" x14ac:dyDescent="0.25">
      <c r="A350" s="1"/>
      <c r="B350" s="1"/>
      <c r="C350" s="5" t="str">
        <f t="shared" si="17"/>
        <v/>
      </c>
      <c r="D350" s="19"/>
      <c r="E350" s="22">
        <f>IF(D350="",0,IF(COUNTIF(БЮДЖЕТ!$P:$P,D350)=1,0,1))</f>
        <v>0</v>
      </c>
      <c r="F350" s="19" t="str">
        <f>IF($D350="","",IF(E350=1,"",INDEX(БЮДЖЕТ!$N:$N,SUMIFS(БЮДЖЕТ!$B:$B,БЮДЖЕТ!$P:$P,$D350))))</f>
        <v/>
      </c>
      <c r="G350" s="19" t="str">
        <f>IF($D350="","",IF(E350=1,"",INDEX(БЮДЖЕТ!$X:$X,SUMIFS(БЮДЖЕТ!$B:$B,БЮДЖЕТ!$P:$P,$D350))))</f>
        <v/>
      </c>
      <c r="H350" s="36"/>
      <c r="I350" s="19"/>
      <c r="J350" s="39"/>
      <c r="K350" s="39" t="str">
        <f>IF(J350="","",IF(J350&lt;БЮДЖЕТ!$F$6,БЮДЖЕТ!$F$6,IF(J350&gt;EOMONTH(БЮДЖЕТ!$F$6,0),EOMONTH(БЮДЖЕТ!$F$6,0),J350)))</f>
        <v/>
      </c>
      <c r="L350" s="30">
        <f>IF(OR($I350=операции!$F$8,$I350=операции!$F$10),SUMIFS(р_дни!$J:$J,р_дни!$F:$F,"&gt;="&amp;K350),IF(OR($I350=операции!$F$9,$I350=операции!$F$11),SUMIFS(р_дни!$J:$J,р_дни!$F:$F,"&gt;"&amp;K350),0))</f>
        <v>0</v>
      </c>
      <c r="M350" s="53">
        <f>IF(AND(G350=ФИО!$Q$8,OR(I350=операции!$F$8,I350=операции!$F$10),COUNTIFS(D$10:D349,D350,I$10:I349,операции!$F$8)+COUNTIFS(D$10:D349,D350,I$10:I349,операции!$F$10)&lt;&gt;COUNTIFS(D$10:D349,D350,I$10:I349,операции!$F$9)+COUNTIFS(D$10:D349,D350,I$10:I349,операции!$F$11)),1,IF(AND(G350=ФИО!$Q$8,OR(I350=операции!$F$9,I350=операции!$F$11),COUNTIFS(D$10:D349,D350,I$10:I349,операции!$F$8)+COUNTIFS(D$10:D349,D350,I$10:I349,операции!$F$10)&lt;&gt;COUNTIFS(D$10:D349,D350,I$10:I349,операции!$F$9)+COUNTIFS(D$10:D349,D350,I$10:I349,операции!$F$11)+1),1,IF(AND(G350&lt;&gt;ФИО!$Q$8,G350&lt;&gt;"",OR(I350=операции!$F$8,I350=операции!$F$10),COUNTIFS(D$10:D349,D350,I$10:I349,операции!$F$8)+COUNTIFS(D$10:D349,D350,I$10:I349,операции!$F$10)+1&lt;&gt;COUNTIFS(D$10:D349,D350,I$10:I349,операции!$F$9)+COUNTIFS(D$10:D349,D350,I$10:I349,операции!$F$11)),1,IF(AND(G350&lt;&gt;ФИО!$Q$8,G350&lt;&gt;"",OR(I350=операции!$F$9,I350=операции!$F$11),COUNTIFS(D$10:D349,D350,I$10:I349,операции!$F$8)+COUNTIFS(D$10:D349,D350,I$10:I349,операции!$F$10)&lt;&gt;COUNTIFS(D$10:D349,D350,I$10:I349,операции!$F$9)+COUNTIFS(D$10:D349,D350,I$10:I349,операции!$F$11)),1,0))))</f>
        <v>0</v>
      </c>
      <c r="N350" s="49"/>
      <c r="O350" s="48"/>
      <c r="P350" s="84">
        <f>SUMIFS(БЮДЖЕТ!$V:$V,БЮДЖЕТ!$P:$P,$D350)-IF($N350=операции!$H$11,$O350,0)</f>
        <v>0</v>
      </c>
      <c r="Q350" s="84">
        <f>IF(OR($I350=операции!$F$8,$I350=операции!$F$10),$L350*$P350,IF(OR($I350=операции!$F$9,$I350=операции!$F$11),-$L350*$P350,0))/1000</f>
        <v>0</v>
      </c>
      <c r="R350" s="49"/>
      <c r="S350" s="40"/>
      <c r="T350" s="48">
        <f t="shared" si="18"/>
        <v>0</v>
      </c>
      <c r="U350" s="36"/>
      <c r="V350" s="19"/>
      <c r="W350" s="39"/>
      <c r="X350" s="41"/>
      <c r="Y350" s="36"/>
      <c r="Z350" s="19"/>
      <c r="AA350" s="39"/>
      <c r="AB350" s="41"/>
      <c r="AC350" s="36"/>
      <c r="AD350" s="19"/>
      <c r="AE350" s="39"/>
      <c r="AF350" s="41"/>
      <c r="AG350" s="36"/>
      <c r="AH350" s="1"/>
    </row>
    <row r="351" spans="1:34" x14ac:dyDescent="0.25">
      <c r="A351" s="1"/>
      <c r="B351" s="1"/>
      <c r="C351" s="5" t="str">
        <f t="shared" si="17"/>
        <v/>
      </c>
      <c r="D351" s="19"/>
      <c r="E351" s="22">
        <f>IF(D351="",0,IF(COUNTIF(БЮДЖЕТ!$P:$P,D351)=1,0,1))</f>
        <v>0</v>
      </c>
      <c r="F351" s="19" t="str">
        <f>IF($D351="","",IF(E351=1,"",INDEX(БЮДЖЕТ!$N:$N,SUMIFS(БЮДЖЕТ!$B:$B,БЮДЖЕТ!$P:$P,$D351))))</f>
        <v/>
      </c>
      <c r="G351" s="19" t="str">
        <f>IF($D351="","",IF(E351=1,"",INDEX(БЮДЖЕТ!$X:$X,SUMIFS(БЮДЖЕТ!$B:$B,БЮДЖЕТ!$P:$P,$D351))))</f>
        <v/>
      </c>
      <c r="H351" s="36"/>
      <c r="I351" s="19"/>
      <c r="J351" s="39"/>
      <c r="K351" s="39" t="str">
        <f>IF(J351="","",IF(J351&lt;БЮДЖЕТ!$F$6,БЮДЖЕТ!$F$6,IF(J351&gt;EOMONTH(БЮДЖЕТ!$F$6,0),EOMONTH(БЮДЖЕТ!$F$6,0),J351)))</f>
        <v/>
      </c>
      <c r="L351" s="30">
        <f>IF(OR($I351=операции!$F$8,$I351=операции!$F$10),SUMIFS(р_дни!$J:$J,р_дни!$F:$F,"&gt;="&amp;K351),IF(OR($I351=операции!$F$9,$I351=операции!$F$11),SUMIFS(р_дни!$J:$J,р_дни!$F:$F,"&gt;"&amp;K351),0))</f>
        <v>0</v>
      </c>
      <c r="M351" s="53">
        <f>IF(AND(G351=ФИО!$Q$8,OR(I351=операции!$F$8,I351=операции!$F$10),COUNTIFS(D$10:D350,D351,I$10:I350,операции!$F$8)+COUNTIFS(D$10:D350,D351,I$10:I350,операции!$F$10)&lt;&gt;COUNTIFS(D$10:D350,D351,I$10:I350,операции!$F$9)+COUNTIFS(D$10:D350,D351,I$10:I350,операции!$F$11)),1,IF(AND(G351=ФИО!$Q$8,OR(I351=операции!$F$9,I351=операции!$F$11),COUNTIFS(D$10:D350,D351,I$10:I350,операции!$F$8)+COUNTIFS(D$10:D350,D351,I$10:I350,операции!$F$10)&lt;&gt;COUNTIFS(D$10:D350,D351,I$10:I350,операции!$F$9)+COUNTIFS(D$10:D350,D351,I$10:I350,операции!$F$11)+1),1,IF(AND(G351&lt;&gt;ФИО!$Q$8,G351&lt;&gt;"",OR(I351=операции!$F$8,I351=операции!$F$10),COUNTIFS(D$10:D350,D351,I$10:I350,операции!$F$8)+COUNTIFS(D$10:D350,D351,I$10:I350,операции!$F$10)+1&lt;&gt;COUNTIFS(D$10:D350,D351,I$10:I350,операции!$F$9)+COUNTIFS(D$10:D350,D351,I$10:I350,операции!$F$11)),1,IF(AND(G351&lt;&gt;ФИО!$Q$8,G351&lt;&gt;"",OR(I351=операции!$F$9,I351=операции!$F$11),COUNTIFS(D$10:D350,D351,I$10:I350,операции!$F$8)+COUNTIFS(D$10:D350,D351,I$10:I350,операции!$F$10)&lt;&gt;COUNTIFS(D$10:D350,D351,I$10:I350,операции!$F$9)+COUNTIFS(D$10:D350,D351,I$10:I350,операции!$F$11)),1,0))))</f>
        <v>0</v>
      </c>
      <c r="N351" s="49"/>
      <c r="O351" s="48"/>
      <c r="P351" s="84">
        <f>SUMIFS(БЮДЖЕТ!$V:$V,БЮДЖЕТ!$P:$P,$D351)-IF($N351=операции!$H$11,$O351,0)</f>
        <v>0</v>
      </c>
      <c r="Q351" s="84">
        <f>IF(OR($I351=операции!$F$8,$I351=операции!$F$10),$L351*$P351,IF(OR($I351=операции!$F$9,$I351=операции!$F$11),-$L351*$P351,0))/1000</f>
        <v>0</v>
      </c>
      <c r="R351" s="49"/>
      <c r="S351" s="40"/>
      <c r="T351" s="48">
        <f t="shared" si="16"/>
        <v>0</v>
      </c>
      <c r="U351" s="36"/>
      <c r="V351" s="19"/>
      <c r="W351" s="39"/>
      <c r="X351" s="41"/>
      <c r="Y351" s="36"/>
      <c r="Z351" s="19"/>
      <c r="AA351" s="39"/>
      <c r="AB351" s="41"/>
      <c r="AC351" s="36"/>
      <c r="AD351" s="19"/>
      <c r="AE351" s="39"/>
      <c r="AF351" s="41"/>
      <c r="AG351" s="36"/>
      <c r="AH351" s="1"/>
    </row>
    <row r="352" spans="1:34" x14ac:dyDescent="0.25">
      <c r="A352" s="1"/>
      <c r="B352" s="1"/>
      <c r="C352" s="5" t="str">
        <f t="shared" si="17"/>
        <v/>
      </c>
      <c r="D352" s="19"/>
      <c r="E352" s="22">
        <f>IF(D352="",0,IF(COUNTIF(БЮДЖЕТ!$P:$P,D352)=1,0,1))</f>
        <v>0</v>
      </c>
      <c r="F352" s="19" t="str">
        <f>IF($D352="","",IF(E352=1,"",INDEX(БЮДЖЕТ!$N:$N,SUMIFS(БЮДЖЕТ!$B:$B,БЮДЖЕТ!$P:$P,$D352))))</f>
        <v/>
      </c>
      <c r="G352" s="19" t="str">
        <f>IF($D352="","",IF(E352=1,"",INDEX(БЮДЖЕТ!$X:$X,SUMIFS(БЮДЖЕТ!$B:$B,БЮДЖЕТ!$P:$P,$D352))))</f>
        <v/>
      </c>
      <c r="H352" s="36"/>
      <c r="I352" s="19"/>
      <c r="J352" s="39"/>
      <c r="K352" s="39" t="str">
        <f>IF(J352="","",IF(J352&lt;БЮДЖЕТ!$F$6,БЮДЖЕТ!$F$6,IF(J352&gt;EOMONTH(БЮДЖЕТ!$F$6,0),EOMONTH(БЮДЖЕТ!$F$6,0),J352)))</f>
        <v/>
      </c>
      <c r="L352" s="30">
        <f>IF(OR($I352=операции!$F$8,$I352=операции!$F$10),SUMIFS(р_дни!$J:$J,р_дни!$F:$F,"&gt;="&amp;K352),IF(OR($I352=операции!$F$9,$I352=операции!$F$11),SUMIFS(р_дни!$J:$J,р_дни!$F:$F,"&gt;"&amp;K352),0))</f>
        <v>0</v>
      </c>
      <c r="M352" s="53">
        <f>IF(AND(G352=ФИО!$Q$8,OR(I352=операции!$F$8,I352=операции!$F$10),COUNTIFS(D$10:D351,D352,I$10:I351,операции!$F$8)+COUNTIFS(D$10:D351,D352,I$10:I351,операции!$F$10)&lt;&gt;COUNTIFS(D$10:D351,D352,I$10:I351,операции!$F$9)+COUNTIFS(D$10:D351,D352,I$10:I351,операции!$F$11)),1,IF(AND(G352=ФИО!$Q$8,OR(I352=операции!$F$9,I352=операции!$F$11),COUNTIFS(D$10:D351,D352,I$10:I351,операции!$F$8)+COUNTIFS(D$10:D351,D352,I$10:I351,операции!$F$10)&lt;&gt;COUNTIFS(D$10:D351,D352,I$10:I351,операции!$F$9)+COUNTIFS(D$10:D351,D352,I$10:I351,операции!$F$11)+1),1,IF(AND(G352&lt;&gt;ФИО!$Q$8,G352&lt;&gt;"",OR(I352=операции!$F$8,I352=операции!$F$10),COUNTIFS(D$10:D351,D352,I$10:I351,операции!$F$8)+COUNTIFS(D$10:D351,D352,I$10:I351,операции!$F$10)+1&lt;&gt;COUNTIFS(D$10:D351,D352,I$10:I351,операции!$F$9)+COUNTIFS(D$10:D351,D352,I$10:I351,операции!$F$11)),1,IF(AND(G352&lt;&gt;ФИО!$Q$8,G352&lt;&gt;"",OR(I352=операции!$F$9,I352=операции!$F$11),COUNTIFS(D$10:D351,D352,I$10:I351,операции!$F$8)+COUNTIFS(D$10:D351,D352,I$10:I351,операции!$F$10)&lt;&gt;COUNTIFS(D$10:D351,D352,I$10:I351,операции!$F$9)+COUNTIFS(D$10:D351,D352,I$10:I351,операции!$F$11)),1,0))))</f>
        <v>0</v>
      </c>
      <c r="N352" s="49"/>
      <c r="O352" s="48"/>
      <c r="P352" s="84">
        <f>SUMIFS(БЮДЖЕТ!$V:$V,БЮДЖЕТ!$P:$P,$D352)-IF($N352=операции!$H$11,$O352,0)</f>
        <v>0</v>
      </c>
      <c r="Q352" s="84">
        <f>IF(OR($I352=операции!$F$8,$I352=операции!$F$10),$L352*$P352,IF(OR($I352=операции!$F$9,$I352=операции!$F$11),-$L352*$P352,0))/1000</f>
        <v>0</v>
      </c>
      <c r="R352" s="49"/>
      <c r="S352" s="40"/>
      <c r="T352" s="48">
        <f t="shared" ref="T352" si="19">S352*P352</f>
        <v>0</v>
      </c>
      <c r="U352" s="36"/>
      <c r="V352" s="19"/>
      <c r="W352" s="39"/>
      <c r="X352" s="41"/>
      <c r="Y352" s="36"/>
      <c r="Z352" s="19"/>
      <c r="AA352" s="39"/>
      <c r="AB352" s="41"/>
      <c r="AC352" s="36"/>
      <c r="AD352" s="19"/>
      <c r="AE352" s="39"/>
      <c r="AF352" s="41"/>
      <c r="AG352" s="36"/>
      <c r="AH352" s="1"/>
    </row>
    <row r="353" spans="1:34" x14ac:dyDescent="0.25">
      <c r="A353" s="1"/>
      <c r="B353" s="1"/>
      <c r="C353" s="5"/>
      <c r="D353" s="19"/>
      <c r="E353" s="22"/>
      <c r="F353" s="19"/>
      <c r="G353" s="19"/>
      <c r="H353" s="36"/>
      <c r="I353" s="19"/>
      <c r="J353" s="39"/>
      <c r="K353" s="39"/>
      <c r="L353" s="30"/>
      <c r="M353" s="53"/>
      <c r="N353" s="49"/>
      <c r="O353" s="48"/>
      <c r="P353" s="84"/>
      <c r="Q353" s="84"/>
      <c r="R353" s="49"/>
      <c r="S353" s="40"/>
      <c r="T353" s="48"/>
      <c r="U353" s="36"/>
      <c r="V353" s="19"/>
      <c r="W353" s="39"/>
      <c r="X353" s="41"/>
      <c r="Y353" s="36"/>
      <c r="Z353" s="19"/>
      <c r="AA353" s="39"/>
      <c r="AB353" s="41"/>
      <c r="AC353" s="36"/>
      <c r="AD353" s="19"/>
      <c r="AE353" s="39"/>
      <c r="AF353" s="41"/>
      <c r="AG353" s="36"/>
      <c r="AH353" s="1"/>
    </row>
    <row r="354" spans="1:34" x14ac:dyDescent="0.25">
      <c r="A354" s="1"/>
      <c r="B354" s="1"/>
      <c r="C354" s="5"/>
      <c r="D354" s="19"/>
      <c r="E354" s="22"/>
      <c r="F354" s="19"/>
      <c r="G354" s="19"/>
      <c r="H354" s="36"/>
      <c r="I354" s="19"/>
      <c r="J354" s="39"/>
      <c r="K354" s="39"/>
      <c r="L354" s="30"/>
      <c r="M354" s="53"/>
      <c r="N354" s="49"/>
      <c r="O354" s="48"/>
      <c r="P354" s="84"/>
      <c r="Q354" s="84"/>
      <c r="R354" s="49"/>
      <c r="S354" s="40"/>
      <c r="T354" s="48"/>
      <c r="U354" s="36"/>
      <c r="V354" s="19"/>
      <c r="W354" s="39"/>
      <c r="X354" s="41"/>
      <c r="Y354" s="36"/>
      <c r="Z354" s="19"/>
      <c r="AA354" s="39"/>
      <c r="AB354" s="41"/>
      <c r="AC354" s="36"/>
      <c r="AD354" s="19"/>
      <c r="AE354" s="39"/>
      <c r="AF354" s="41"/>
      <c r="AG354" s="36"/>
      <c r="AH354" s="1"/>
    </row>
  </sheetData>
  <autoFilter ref="C9:AG353"/>
  <conditionalFormatting sqref="E1:E1048576 M1:M1048576">
    <cfRule type="cellIs" dxfId="36" priority="199" operator="notEqual">
      <formula>0</formula>
    </cfRule>
  </conditionalFormatting>
  <conditionalFormatting sqref="D9 G9 I9:L9 N9:O9 R9:T9">
    <cfRule type="containsBlanks" dxfId="35" priority="198">
      <formula>LEN(TRIM(D9))=0</formula>
    </cfRule>
  </conditionalFormatting>
  <conditionalFormatting sqref="V9">
    <cfRule type="containsBlanks" dxfId="34" priority="176">
      <formula>LEN(TRIM(V9))=0</formula>
    </cfRule>
  </conditionalFormatting>
  <conditionalFormatting sqref="W9">
    <cfRule type="containsBlanks" dxfId="33" priority="175">
      <formula>LEN(TRIM(W9))=0</formula>
    </cfRule>
  </conditionalFormatting>
  <conditionalFormatting sqref="X9">
    <cfRule type="containsBlanks" dxfId="32" priority="174">
      <formula>LEN(TRIM(X9))=0</formula>
    </cfRule>
  </conditionalFormatting>
  <conditionalFormatting sqref="AA9">
    <cfRule type="containsBlanks" dxfId="31" priority="169">
      <formula>LEN(TRIM(AA9))=0</formula>
    </cfRule>
  </conditionalFormatting>
  <conditionalFormatting sqref="Z9">
    <cfRule type="containsBlanks" dxfId="30" priority="170">
      <formula>LEN(TRIM(Z9))=0</formula>
    </cfRule>
  </conditionalFormatting>
  <conditionalFormatting sqref="AB9">
    <cfRule type="containsBlanks" dxfId="29" priority="168">
      <formula>LEN(TRIM(AB9))=0</formula>
    </cfRule>
  </conditionalFormatting>
  <conditionalFormatting sqref="AE9">
    <cfRule type="containsBlanks" dxfId="28" priority="166">
      <formula>LEN(TRIM(AE9))=0</formula>
    </cfRule>
  </conditionalFormatting>
  <conditionalFormatting sqref="AD9">
    <cfRule type="containsBlanks" dxfId="27" priority="167">
      <formula>LEN(TRIM(AD9))=0</formula>
    </cfRule>
  </conditionalFormatting>
  <conditionalFormatting sqref="AF9">
    <cfRule type="containsBlanks" dxfId="26" priority="165">
      <formula>LEN(TRIM(AF9))=0</formula>
    </cfRule>
  </conditionalFormatting>
  <hyperlinks>
    <hyperlink ref="A1:D1" location="оглавление!A1" tooltip="в оглавление" display="оглавление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операции!$J$8:$J$20</xm:f>
          </x14:formula1>
          <xm:sqref>R352:R353 R11:R331 R333:R350</xm:sqref>
        </x14:dataValidation>
        <x14:dataValidation type="list" allowBlank="1" showInputMessage="1" showErrorMessage="1">
          <x14:formula1>
            <xm:f>операции!$F$8:$F$20</xm:f>
          </x14:formula1>
          <xm:sqref>I11:I354</xm:sqref>
        </x14:dataValidation>
        <x14:dataValidation type="list" allowBlank="1" showInputMessage="1" showErrorMessage="1">
          <x14:formula1>
            <xm:f>операции!$H$8:$H$20</xm:f>
          </x14:formula1>
          <xm:sqref>N11:N353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оглавление</vt:lpstr>
      <vt:lpstr>методология</vt:lpstr>
      <vt:lpstr>ФОТ</vt:lpstr>
      <vt:lpstr>ID</vt:lpstr>
      <vt:lpstr>ФИО</vt:lpstr>
      <vt:lpstr>операции</vt:lpstr>
      <vt:lpstr>р_дни</vt:lpstr>
      <vt:lpstr>БЮДЖЕТ</vt:lpstr>
      <vt:lpstr>факт_операции</vt:lpstr>
      <vt:lpstr>факт_расчет</vt:lpstr>
      <vt:lpstr>план_факт_закрытие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2021-05-28T08:46:09Z</dcterms:modified>
</cp:coreProperties>
</file>